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harmkenn\OneDrive - BYU-Idaho\BYUI OD School\BYUI\Harmon Equella Sync Folder\Math 221 Group Activities\Harmon\Datasets\"/>
    </mc:Choice>
  </mc:AlternateContent>
  <bookViews>
    <workbookView xWindow="0" yWindow="0" windowWidth="23040" windowHeight="9336" tabRatio="843"/>
  </bookViews>
  <sheets>
    <sheet name="Descriptive Stats" sheetId="13" r:id="rId1"/>
  </sheets>
  <definedNames>
    <definedName name="Data" localSheetId="0">'Descriptive Stats'!$E$2:$E$3622</definedName>
    <definedName name="Data">#REF!</definedName>
    <definedName name="N">#REF!</definedName>
    <definedName name="NearlyNormal">#REF!</definedName>
    <definedName name="sSortedset">#REF!</definedName>
    <definedName name="TotOutliers">#REF!</definedName>
  </definedNames>
  <calcPr calcId="162913"/>
</workbook>
</file>

<file path=xl/calcChain.xml><?xml version="1.0" encoding="utf-8"?>
<calcChain xmlns="http://schemas.openxmlformats.org/spreadsheetml/2006/main">
  <c r="C10001" i="13" l="1"/>
  <c r="D10001" i="13" s="1"/>
  <c r="C10002" i="13"/>
  <c r="D10002" i="13" s="1"/>
  <c r="E10001" i="13" s="1"/>
  <c r="A3222" i="13" l="1"/>
  <c r="A3223" i="13"/>
  <c r="A3224" i="13"/>
  <c r="A3225" i="13"/>
  <c r="A3226" i="13"/>
  <c r="A3227" i="13"/>
  <c r="A3228" i="13"/>
  <c r="A3229" i="13"/>
  <c r="A3230" i="13"/>
  <c r="A3231" i="13"/>
  <c r="A3232" i="13"/>
  <c r="A3233" i="13"/>
  <c r="A3234" i="13"/>
  <c r="A3235" i="13"/>
  <c r="A3236" i="13"/>
  <c r="A3237" i="13"/>
  <c r="A3238" i="13"/>
  <c r="A3239" i="13"/>
  <c r="A3240" i="13"/>
  <c r="A3241" i="13"/>
  <c r="A3242" i="13"/>
  <c r="A3243" i="13"/>
  <c r="A3244" i="13"/>
  <c r="A3245" i="13"/>
  <c r="A3246" i="13"/>
  <c r="A3247" i="13"/>
  <c r="A3248" i="13"/>
  <c r="A3249" i="13"/>
  <c r="A3250" i="13"/>
  <c r="A3251" i="13"/>
  <c r="A3252" i="13"/>
  <c r="A3253" i="13"/>
  <c r="A3254" i="13"/>
  <c r="A3255" i="13"/>
  <c r="A3256" i="13"/>
  <c r="A3257" i="13"/>
  <c r="A3258" i="13"/>
  <c r="A3259" i="13"/>
  <c r="A3260" i="13"/>
  <c r="A3261" i="13"/>
  <c r="A3262" i="13"/>
  <c r="A3263" i="13"/>
  <c r="A3264" i="13"/>
  <c r="A3265" i="13"/>
  <c r="A3266" i="13"/>
  <c r="A3267" i="13"/>
  <c r="A3268" i="13"/>
  <c r="A3269" i="13"/>
  <c r="A3270" i="13"/>
  <c r="A3271" i="13"/>
  <c r="A3272" i="13"/>
  <c r="A3273" i="13"/>
  <c r="A3274" i="13"/>
  <c r="A3275" i="13"/>
  <c r="A3276" i="13"/>
  <c r="A3277" i="13"/>
  <c r="A3278" i="13"/>
  <c r="A3279" i="13"/>
  <c r="A3280" i="13"/>
  <c r="A3281" i="13"/>
  <c r="A3282" i="13"/>
  <c r="A3283" i="13"/>
  <c r="A3284" i="13"/>
  <c r="A3285" i="13"/>
  <c r="A3286" i="13"/>
  <c r="A3287" i="13"/>
  <c r="A3288" i="13"/>
  <c r="A3289" i="13"/>
  <c r="A3290" i="13"/>
  <c r="A3291" i="13"/>
  <c r="A3292" i="13"/>
  <c r="A3293" i="13"/>
  <c r="A3294" i="13"/>
  <c r="A3295" i="13"/>
  <c r="A3296" i="13"/>
  <c r="A3297" i="13"/>
  <c r="A3298" i="13"/>
  <c r="A3299" i="13"/>
  <c r="A3300" i="13"/>
  <c r="A3301" i="13"/>
  <c r="A3302" i="13"/>
  <c r="A3303" i="13"/>
  <c r="A3304" i="13"/>
  <c r="A3305" i="13"/>
  <c r="A3306" i="13"/>
  <c r="A3307" i="13"/>
  <c r="A3308" i="13"/>
  <c r="A3309" i="13"/>
  <c r="A3310" i="13"/>
  <c r="A3311" i="13"/>
  <c r="A3312" i="13"/>
  <c r="A3313" i="13"/>
  <c r="A3314" i="13"/>
  <c r="A3315" i="13"/>
  <c r="A3316" i="13"/>
  <c r="A3317" i="13"/>
  <c r="A3318" i="13"/>
  <c r="A3319" i="13"/>
  <c r="A3320" i="13"/>
  <c r="A3321" i="13"/>
  <c r="A3322" i="13"/>
  <c r="A3323" i="13"/>
  <c r="A3324" i="13"/>
  <c r="A3325" i="13"/>
  <c r="A3326" i="13"/>
  <c r="A3327" i="13"/>
  <c r="A3328" i="13"/>
  <c r="A3329" i="13"/>
  <c r="A3330" i="13"/>
  <c r="A3331" i="13"/>
  <c r="A3332" i="13"/>
  <c r="A3333" i="13"/>
  <c r="A3334" i="13"/>
  <c r="A3335" i="13"/>
  <c r="A3336" i="13"/>
  <c r="A3337" i="13"/>
  <c r="A3338" i="13"/>
  <c r="A3339" i="13"/>
  <c r="A3340" i="13"/>
  <c r="A3341" i="13"/>
  <c r="A3342" i="13"/>
  <c r="A3343" i="13"/>
  <c r="A3344" i="13"/>
  <c r="A3345" i="13"/>
  <c r="A3346" i="13"/>
  <c r="A3347" i="13"/>
  <c r="A3348" i="13"/>
  <c r="A3349" i="13"/>
  <c r="A3350" i="13"/>
  <c r="A3351" i="13"/>
  <c r="A3352" i="13"/>
  <c r="A3353" i="13"/>
  <c r="A3354" i="13"/>
  <c r="A3355" i="13"/>
  <c r="A3356" i="13"/>
  <c r="A3357" i="13"/>
  <c r="A3358" i="13"/>
  <c r="A3359" i="13"/>
  <c r="A3360" i="13"/>
  <c r="A3361" i="13"/>
  <c r="A3362" i="13"/>
  <c r="A3363" i="13"/>
  <c r="A3364" i="13"/>
  <c r="A3365" i="13"/>
  <c r="A3366" i="13"/>
  <c r="A3367" i="13"/>
  <c r="A3368" i="13"/>
  <c r="A3369" i="13"/>
  <c r="A3370" i="13"/>
  <c r="A3371" i="13"/>
  <c r="A3372" i="13"/>
  <c r="A3373" i="13"/>
  <c r="A3374" i="13"/>
  <c r="A3375" i="13"/>
  <c r="A3376" i="13"/>
  <c r="A3377" i="13"/>
  <c r="A3378" i="13"/>
  <c r="A3379" i="13"/>
  <c r="A3380" i="13"/>
  <c r="A3381" i="13"/>
  <c r="A3382" i="13"/>
  <c r="A3383" i="13"/>
  <c r="A3384" i="13"/>
  <c r="A3385" i="13"/>
  <c r="A3386" i="13"/>
  <c r="A3387" i="13"/>
  <c r="A3388" i="13"/>
  <c r="A3389" i="13"/>
  <c r="A3390" i="13"/>
  <c r="A3391" i="13"/>
  <c r="A3392" i="13"/>
  <c r="A3393" i="13"/>
  <c r="A3394" i="13"/>
  <c r="A3395" i="13"/>
  <c r="A3396" i="13"/>
  <c r="A3397" i="13"/>
  <c r="A3398" i="13"/>
  <c r="A3399" i="13"/>
  <c r="A3400" i="13"/>
  <c r="A3401" i="13"/>
  <c r="A3402" i="13"/>
  <c r="A3403" i="13"/>
  <c r="A3404" i="13"/>
  <c r="A3405" i="13"/>
  <c r="A3406" i="13"/>
  <c r="A3407" i="13"/>
  <c r="A3408" i="13"/>
  <c r="A3409" i="13"/>
  <c r="A3410" i="13"/>
  <c r="A3411" i="13"/>
  <c r="A3412" i="13"/>
  <c r="A3413" i="13"/>
  <c r="A3414" i="13"/>
  <c r="A3415" i="13"/>
  <c r="A3416" i="13"/>
  <c r="A3417" i="13"/>
  <c r="A3418" i="13"/>
  <c r="A3419" i="13"/>
  <c r="A3420" i="13"/>
  <c r="A3421" i="13"/>
  <c r="A3422" i="13"/>
  <c r="A3423" i="13"/>
  <c r="A3424" i="13"/>
  <c r="A3425" i="13"/>
  <c r="A3426" i="13"/>
  <c r="A3427" i="13"/>
  <c r="A3428" i="13"/>
  <c r="A3429" i="13"/>
  <c r="A3430" i="13"/>
  <c r="A3431" i="13"/>
  <c r="A3432" i="13"/>
  <c r="A3433" i="13"/>
  <c r="A3434" i="13"/>
  <c r="A3435" i="13"/>
  <c r="A3436" i="13"/>
  <c r="A3437" i="13"/>
  <c r="A3438" i="13"/>
  <c r="A3439" i="13"/>
  <c r="A3440" i="13"/>
  <c r="A3441" i="13"/>
  <c r="A3442" i="13"/>
  <c r="A3443" i="13"/>
  <c r="A3444" i="13"/>
  <c r="A3445" i="13"/>
  <c r="A3446" i="13"/>
  <c r="A3447" i="13"/>
  <c r="A3448" i="13"/>
  <c r="A3449" i="13"/>
  <c r="A3450" i="13"/>
  <c r="A3451" i="13"/>
  <c r="A3452" i="13"/>
  <c r="A3453" i="13"/>
  <c r="A3454" i="13"/>
  <c r="A3455" i="13"/>
  <c r="A3456" i="13"/>
  <c r="A3457" i="13"/>
  <c r="A3458" i="13"/>
  <c r="A3459" i="13"/>
  <c r="A3460" i="13"/>
  <c r="A3461" i="13"/>
  <c r="A3462" i="13"/>
  <c r="A3463" i="13"/>
  <c r="A3464" i="13"/>
  <c r="A3465" i="13"/>
  <c r="A3466" i="13"/>
  <c r="A3467" i="13"/>
  <c r="A3468" i="13"/>
  <c r="A3469" i="13"/>
  <c r="A3470" i="13"/>
  <c r="A3471" i="13"/>
  <c r="A3472" i="13"/>
  <c r="A3473" i="13"/>
  <c r="A3474" i="13"/>
  <c r="A3475" i="13"/>
  <c r="A3476" i="13"/>
  <c r="A3477" i="13"/>
  <c r="A3478" i="13"/>
  <c r="A3479" i="13"/>
  <c r="A3480" i="13"/>
  <c r="A3481" i="13"/>
  <c r="A3482" i="13"/>
  <c r="A3483" i="13"/>
  <c r="A3484" i="13"/>
  <c r="A3485" i="13"/>
  <c r="A3486" i="13"/>
  <c r="A3487" i="13"/>
  <c r="A3488" i="13"/>
  <c r="A3489" i="13"/>
  <c r="A3490" i="13"/>
  <c r="A3491" i="13"/>
  <c r="A3492" i="13"/>
  <c r="A3493" i="13"/>
  <c r="A3494" i="13"/>
  <c r="A3495" i="13"/>
  <c r="A3496" i="13"/>
  <c r="A3497" i="13"/>
  <c r="A3498" i="13"/>
  <c r="A3499" i="13"/>
  <c r="A3500" i="13"/>
  <c r="A3501" i="13"/>
  <c r="A3502" i="13"/>
  <c r="A3503" i="13"/>
  <c r="A3504" i="13"/>
  <c r="A3505" i="13"/>
  <c r="A3506" i="13"/>
  <c r="A3507" i="13"/>
  <c r="A3508" i="13"/>
  <c r="A3509" i="13"/>
  <c r="A3510" i="13"/>
  <c r="A3511" i="13"/>
  <c r="A3512" i="13"/>
  <c r="A3513" i="13"/>
  <c r="A3514" i="13"/>
  <c r="A3515" i="13"/>
  <c r="A3516" i="13"/>
  <c r="A3517" i="13"/>
  <c r="A3518" i="13"/>
  <c r="A3519" i="13"/>
  <c r="A3520" i="13"/>
  <c r="A3521" i="13"/>
  <c r="A3522" i="13"/>
  <c r="A3523" i="13"/>
  <c r="A3524" i="13"/>
  <c r="A3525" i="13"/>
  <c r="A3526" i="13"/>
  <c r="A3527" i="13"/>
  <c r="A3528" i="13"/>
  <c r="A3529" i="13"/>
  <c r="A3530" i="13"/>
  <c r="A3531" i="13"/>
  <c r="A3532" i="13"/>
  <c r="A3533" i="13"/>
  <c r="A3534" i="13"/>
  <c r="A3535" i="13"/>
  <c r="A3536" i="13"/>
  <c r="A3537" i="13"/>
  <c r="A3538" i="13"/>
  <c r="A3539" i="13"/>
  <c r="A3540" i="13"/>
  <c r="A3541" i="13"/>
  <c r="A3542" i="13"/>
  <c r="A3543" i="13"/>
  <c r="A3544" i="13"/>
  <c r="A3545" i="13"/>
  <c r="A3546" i="13"/>
  <c r="A3547" i="13"/>
  <c r="A3548" i="13"/>
  <c r="A3549" i="13"/>
  <c r="A3550" i="13"/>
  <c r="A3551" i="13"/>
  <c r="A3552" i="13"/>
  <c r="A3553" i="13"/>
  <c r="A3554" i="13"/>
  <c r="A3555" i="13"/>
  <c r="A3556" i="13"/>
  <c r="A3557" i="13"/>
  <c r="A3558" i="13"/>
  <c r="A3559" i="13"/>
  <c r="A3560" i="13"/>
  <c r="A3561" i="13"/>
  <c r="A3562" i="13"/>
  <c r="A3563" i="13"/>
  <c r="A3564" i="13"/>
  <c r="A3565" i="13"/>
  <c r="A3566" i="13"/>
  <c r="A3567" i="13"/>
  <c r="A3568" i="13"/>
  <c r="A3569" i="13"/>
  <c r="A3570" i="13"/>
  <c r="A3571" i="13"/>
  <c r="A3572" i="13"/>
  <c r="A3573" i="13"/>
  <c r="A3574" i="13"/>
  <c r="A3575" i="13"/>
  <c r="A3576" i="13"/>
  <c r="A3577" i="13"/>
  <c r="A3578" i="13"/>
  <c r="A3579" i="13"/>
  <c r="A3580" i="13"/>
  <c r="A3581" i="13"/>
  <c r="A3582" i="13"/>
  <c r="A3583" i="13"/>
  <c r="A3584" i="13"/>
  <c r="A3585" i="13"/>
  <c r="A3586" i="13"/>
  <c r="A3587" i="13"/>
  <c r="A3588" i="13"/>
  <c r="A3589" i="13"/>
  <c r="A3590" i="13"/>
  <c r="A3591" i="13"/>
  <c r="A3592" i="13"/>
  <c r="A3593" i="13"/>
  <c r="A3594" i="13"/>
  <c r="A3595" i="13"/>
  <c r="A3596" i="13"/>
  <c r="A3597" i="13"/>
  <c r="A3598" i="13"/>
  <c r="A3599" i="13"/>
  <c r="A3600" i="13"/>
  <c r="A3601" i="13"/>
  <c r="A3602" i="13"/>
  <c r="A3603" i="13"/>
  <c r="A3604" i="13"/>
  <c r="A3605" i="13"/>
  <c r="A3606" i="13"/>
  <c r="A3607" i="13"/>
  <c r="A3608" i="13"/>
  <c r="A3609" i="13"/>
  <c r="A3610" i="13"/>
  <c r="A3611" i="13"/>
  <c r="A3612" i="13"/>
  <c r="A3613" i="13"/>
  <c r="A3614" i="13"/>
  <c r="A3615" i="13"/>
  <c r="A3616" i="13"/>
  <c r="A3617" i="13"/>
  <c r="A3618" i="13"/>
  <c r="A3619" i="13"/>
  <c r="A3620" i="13"/>
  <c r="A3621" i="13"/>
  <c r="A3622" i="13"/>
  <c r="A3623" i="13"/>
  <c r="A3624" i="13"/>
  <c r="A3625" i="13"/>
  <c r="A3626" i="13"/>
  <c r="A3627" i="13"/>
  <c r="A3628" i="13"/>
  <c r="A3629" i="13"/>
  <c r="A3630" i="13"/>
  <c r="A3631" i="13"/>
  <c r="A3632" i="13"/>
  <c r="A3633" i="13"/>
  <c r="A3634" i="13"/>
  <c r="A3635" i="13"/>
  <c r="A3636" i="13"/>
  <c r="A3637" i="13"/>
  <c r="A3638" i="13"/>
  <c r="A3639" i="13"/>
  <c r="A3640" i="13"/>
  <c r="A3641" i="13"/>
  <c r="A3642" i="13"/>
  <c r="A3643" i="13"/>
  <c r="A3644" i="13"/>
  <c r="A3645" i="13"/>
  <c r="A3646" i="13"/>
  <c r="A3647" i="13"/>
  <c r="A3648" i="13"/>
  <c r="A3649" i="13"/>
  <c r="A3650" i="13"/>
  <c r="A3651" i="13"/>
  <c r="A3652" i="13"/>
  <c r="A3653" i="13"/>
  <c r="A3654" i="13"/>
  <c r="A3655" i="13"/>
  <c r="A3656" i="13"/>
  <c r="A3657" i="13"/>
  <c r="A3658" i="13"/>
  <c r="A3659" i="13"/>
  <c r="A3660" i="13"/>
  <c r="A3661" i="13"/>
  <c r="A3662" i="13"/>
  <c r="A3663" i="13"/>
  <c r="A3664" i="13"/>
  <c r="A3665" i="13"/>
  <c r="A3666" i="13"/>
  <c r="A3667" i="13"/>
  <c r="A3668" i="13"/>
  <c r="A3669" i="13"/>
  <c r="A3670" i="13"/>
  <c r="A3671" i="13"/>
  <c r="A3672" i="13"/>
  <c r="A3673" i="13"/>
  <c r="A3674" i="13"/>
  <c r="A3675" i="13"/>
  <c r="A3676" i="13"/>
  <c r="A3677" i="13"/>
  <c r="A3678" i="13"/>
  <c r="A3679" i="13"/>
  <c r="A3680" i="13"/>
  <c r="A3681" i="13"/>
  <c r="A3682" i="13"/>
  <c r="A3683" i="13"/>
  <c r="A3684" i="13"/>
  <c r="A3685" i="13"/>
  <c r="A3686" i="13"/>
  <c r="A3687" i="13"/>
  <c r="A3688" i="13"/>
  <c r="A3689" i="13"/>
  <c r="A3690" i="13"/>
  <c r="A3691" i="13"/>
  <c r="A3692" i="13"/>
  <c r="A3693" i="13"/>
  <c r="A3694" i="13"/>
  <c r="A3695" i="13"/>
  <c r="A3696" i="13"/>
  <c r="A3697" i="13"/>
  <c r="A3698" i="13"/>
  <c r="A3699" i="13"/>
  <c r="A3700" i="13"/>
  <c r="A3701" i="13"/>
  <c r="A3702" i="13"/>
  <c r="A3703" i="13"/>
  <c r="A3704" i="13"/>
  <c r="A3705" i="13"/>
  <c r="A3706" i="13"/>
  <c r="A3707" i="13"/>
  <c r="A3708" i="13"/>
  <c r="A3709" i="13"/>
  <c r="A3710" i="13"/>
  <c r="A3711" i="13"/>
  <c r="A3712" i="13"/>
  <c r="A3713" i="13"/>
  <c r="A3714" i="13"/>
  <c r="A3715" i="13"/>
  <c r="A3716" i="13"/>
  <c r="A3717" i="13"/>
  <c r="A3718" i="13"/>
  <c r="A3719" i="13"/>
  <c r="A3720" i="13"/>
  <c r="A3721" i="13"/>
  <c r="A3722" i="13"/>
  <c r="A3723" i="13"/>
  <c r="A3724" i="13"/>
  <c r="A3725" i="13"/>
  <c r="A3726" i="13"/>
  <c r="A3727" i="13"/>
  <c r="A3728" i="13"/>
  <c r="A3729" i="13"/>
  <c r="A3730" i="13"/>
  <c r="A3731" i="13"/>
  <c r="A3732" i="13"/>
  <c r="A3733" i="13"/>
  <c r="A3734" i="13"/>
  <c r="A3735" i="13"/>
  <c r="A3736" i="13"/>
  <c r="A3737" i="13"/>
  <c r="A3738" i="13"/>
  <c r="A3739" i="13"/>
  <c r="A3740" i="13"/>
  <c r="A3741" i="13"/>
  <c r="A3742" i="13"/>
  <c r="A3743" i="13"/>
  <c r="A3744" i="13"/>
  <c r="A3745" i="13"/>
  <c r="A3746" i="13"/>
  <c r="A3747" i="13"/>
  <c r="A3748" i="13"/>
  <c r="A3749" i="13"/>
  <c r="A3750" i="13"/>
  <c r="A3751" i="13"/>
  <c r="A3752" i="13"/>
  <c r="A3753" i="13"/>
  <c r="A3754" i="13"/>
  <c r="A3755" i="13"/>
  <c r="A3756" i="13"/>
  <c r="A3757" i="13"/>
  <c r="A3758" i="13"/>
  <c r="A3759" i="13"/>
  <c r="A3760" i="13"/>
  <c r="A3761" i="13"/>
  <c r="A3762" i="13"/>
  <c r="A3763" i="13"/>
  <c r="A3764" i="13"/>
  <c r="A3765" i="13"/>
  <c r="A3766" i="13"/>
  <c r="A3767" i="13"/>
  <c r="A3768" i="13"/>
  <c r="A3769" i="13"/>
  <c r="A3770" i="13"/>
  <c r="A3771" i="13"/>
  <c r="A3772" i="13"/>
  <c r="A3773" i="13"/>
  <c r="A3774" i="13"/>
  <c r="A3775" i="13"/>
  <c r="A3776" i="13"/>
  <c r="A3777" i="13"/>
  <c r="A3778" i="13"/>
  <c r="A3779" i="13"/>
  <c r="A3780" i="13"/>
  <c r="A3781" i="13"/>
  <c r="A3782" i="13"/>
  <c r="A3783" i="13"/>
  <c r="A3784" i="13"/>
  <c r="A3785" i="13"/>
  <c r="A3786" i="13"/>
  <c r="A3787" i="13"/>
  <c r="A3788" i="13"/>
  <c r="A3789" i="13"/>
  <c r="A3790" i="13"/>
  <c r="A3791" i="13"/>
  <c r="A3792" i="13"/>
  <c r="A3793" i="13"/>
  <c r="A3794" i="13"/>
  <c r="A3795" i="13"/>
  <c r="A3796" i="13"/>
  <c r="A3797" i="13"/>
  <c r="A3798" i="13"/>
  <c r="A3799" i="13"/>
  <c r="A3800" i="13"/>
  <c r="A3801" i="13"/>
  <c r="A3802" i="13"/>
  <c r="A3803" i="13"/>
  <c r="A3804" i="13"/>
  <c r="A3805" i="13"/>
  <c r="A3806" i="13"/>
  <c r="A3807" i="13"/>
  <c r="A3808" i="13"/>
  <c r="A3809" i="13"/>
  <c r="A3810" i="13"/>
  <c r="A3811" i="13"/>
  <c r="A3812" i="13"/>
  <c r="A3813" i="13"/>
  <c r="A3814" i="13"/>
  <c r="A3815" i="13"/>
  <c r="A3816" i="13"/>
  <c r="A3817" i="13"/>
  <c r="A3818" i="13"/>
  <c r="A3819" i="13"/>
  <c r="A3820" i="13"/>
  <c r="A3821" i="13"/>
  <c r="A3822" i="13"/>
  <c r="A3823" i="13"/>
  <c r="A3824" i="13"/>
  <c r="A3825" i="13"/>
  <c r="A3826" i="13"/>
  <c r="A3827" i="13"/>
  <c r="A3828" i="13"/>
  <c r="A3829" i="13"/>
  <c r="A3830" i="13"/>
  <c r="A3831" i="13"/>
  <c r="A3832" i="13"/>
  <c r="A3833" i="13"/>
  <c r="A3834" i="13"/>
  <c r="A3835" i="13"/>
  <c r="A3836" i="13"/>
  <c r="A3837" i="13"/>
  <c r="A3838" i="13"/>
  <c r="A3839" i="13"/>
  <c r="A3840" i="13"/>
  <c r="A3841" i="13"/>
  <c r="A3842" i="13"/>
  <c r="A3843" i="13"/>
  <c r="A3844" i="13"/>
  <c r="A3845" i="13"/>
  <c r="A3846" i="13"/>
  <c r="A3847" i="13"/>
  <c r="A3848" i="13"/>
  <c r="A3849" i="13"/>
  <c r="A3850" i="13"/>
  <c r="A3851" i="13"/>
  <c r="A3852" i="13"/>
  <c r="A3853" i="13"/>
  <c r="A3854" i="13"/>
  <c r="A3855" i="13"/>
  <c r="A3856" i="13"/>
  <c r="A3857" i="13"/>
  <c r="A3858" i="13"/>
  <c r="A3859" i="13"/>
  <c r="A3860" i="13"/>
  <c r="A3861" i="13"/>
  <c r="A3862" i="13"/>
  <c r="A3863" i="13"/>
  <c r="A3864" i="13"/>
  <c r="A3865" i="13"/>
  <c r="A3866" i="13"/>
  <c r="A3867" i="13"/>
  <c r="A3868" i="13"/>
  <c r="A3869" i="13"/>
  <c r="A3870" i="13"/>
  <c r="A3871" i="13"/>
  <c r="A3872" i="13"/>
  <c r="A3873" i="13"/>
  <c r="A3874" i="13"/>
  <c r="A3875" i="13"/>
  <c r="A3876" i="13"/>
  <c r="A3877" i="13"/>
  <c r="A3878" i="13"/>
  <c r="A3879" i="13"/>
  <c r="A3880" i="13"/>
  <c r="A3881" i="13"/>
  <c r="A3882" i="13"/>
  <c r="A3883" i="13"/>
  <c r="A3884" i="13"/>
  <c r="A3885" i="13"/>
  <c r="A3886" i="13"/>
  <c r="A3887" i="13"/>
  <c r="A3888" i="13"/>
  <c r="A3889" i="13"/>
  <c r="A3890" i="13"/>
  <c r="A3891" i="13"/>
  <c r="A3892" i="13"/>
  <c r="A3893" i="13"/>
  <c r="A3894" i="13"/>
  <c r="A3895" i="13"/>
  <c r="A3896" i="13"/>
  <c r="A3897" i="13"/>
  <c r="A3898" i="13"/>
  <c r="A3899" i="13"/>
  <c r="A3900" i="13"/>
  <c r="A3901" i="13"/>
  <c r="A3902" i="13"/>
  <c r="A3903" i="13"/>
  <c r="A3904" i="13"/>
  <c r="A3905" i="13"/>
  <c r="A3906" i="13"/>
  <c r="A3907" i="13"/>
  <c r="A3908" i="13"/>
  <c r="A3909" i="13"/>
  <c r="A3910" i="13"/>
  <c r="A3911" i="13"/>
  <c r="A3912" i="13"/>
  <c r="A3913" i="13"/>
  <c r="A3914" i="13"/>
  <c r="A3915" i="13"/>
  <c r="A3916" i="13"/>
  <c r="A3917" i="13"/>
  <c r="A3918" i="13"/>
  <c r="A3919" i="13"/>
  <c r="A3920" i="13"/>
  <c r="A3921" i="13"/>
  <c r="A3922" i="13"/>
  <c r="A3923" i="13"/>
  <c r="A3924" i="13"/>
  <c r="A3925" i="13"/>
  <c r="A3926" i="13"/>
  <c r="A3927" i="13"/>
  <c r="A3928" i="13"/>
  <c r="A3929" i="13"/>
  <c r="A3930" i="13"/>
  <c r="A3931" i="13"/>
  <c r="A3932" i="13"/>
  <c r="A3933" i="13"/>
  <c r="A3934" i="13"/>
  <c r="A3935" i="13"/>
  <c r="A3936" i="13"/>
  <c r="A3937" i="13"/>
  <c r="A3938" i="13"/>
  <c r="A3939" i="13"/>
  <c r="A3940" i="13"/>
  <c r="A3941" i="13"/>
  <c r="A3942" i="13"/>
  <c r="A3943" i="13"/>
  <c r="A3944" i="13"/>
  <c r="A3945" i="13"/>
  <c r="A3946" i="13"/>
  <c r="A3947" i="13"/>
  <c r="A3948" i="13"/>
  <c r="A3949" i="13"/>
  <c r="A3950" i="13"/>
  <c r="A3951" i="13"/>
  <c r="A3952" i="13"/>
  <c r="A3953" i="13"/>
  <c r="A3954" i="13"/>
  <c r="A3955" i="13"/>
  <c r="A3956" i="13"/>
  <c r="A3957" i="13"/>
  <c r="A3958" i="13"/>
  <c r="A3959" i="13"/>
  <c r="A3960" i="13"/>
  <c r="A3961" i="13"/>
  <c r="A3962" i="13"/>
  <c r="A3963" i="13"/>
  <c r="A3964" i="13"/>
  <c r="A3965" i="13"/>
  <c r="A3966" i="13"/>
  <c r="A3967" i="13"/>
  <c r="A3968" i="13"/>
  <c r="A3969" i="13"/>
  <c r="A3970" i="13"/>
  <c r="A3971" i="13"/>
  <c r="A3972" i="13"/>
  <c r="A3973" i="13"/>
  <c r="A3974" i="13"/>
  <c r="A3975" i="13"/>
  <c r="A3976" i="13"/>
  <c r="A3977" i="13"/>
  <c r="A3978" i="13"/>
  <c r="A3979" i="13"/>
  <c r="A3980" i="13"/>
  <c r="A3981" i="13"/>
  <c r="A3982" i="13"/>
  <c r="A3983" i="13"/>
  <c r="A3984" i="13"/>
  <c r="A3985" i="13"/>
  <c r="A3986" i="13"/>
  <c r="A3987" i="13"/>
  <c r="A3988" i="13"/>
  <c r="A3989" i="13"/>
  <c r="A3990" i="13"/>
  <c r="A3991" i="13"/>
  <c r="A3992" i="13"/>
  <c r="A3993" i="13"/>
  <c r="A3994" i="13"/>
  <c r="A3995" i="13"/>
  <c r="A3996" i="13"/>
  <c r="A3997" i="13"/>
  <c r="A3998" i="13"/>
  <c r="A3999" i="13"/>
  <c r="A4000" i="13"/>
  <c r="A4001" i="13"/>
  <c r="A4002" i="13"/>
  <c r="A4003" i="13"/>
  <c r="A4004" i="13"/>
  <c r="A4005" i="13"/>
  <c r="A4006" i="13"/>
  <c r="A4007" i="13"/>
  <c r="A4008" i="13"/>
  <c r="A4009" i="13"/>
  <c r="A4010" i="13"/>
  <c r="A4011" i="13"/>
  <c r="A4012" i="13"/>
  <c r="A4013" i="13"/>
  <c r="A4014" i="13"/>
  <c r="A4015" i="13"/>
  <c r="A4016" i="13"/>
  <c r="A4017" i="13"/>
  <c r="A4018" i="13"/>
  <c r="A4019" i="13"/>
  <c r="A4020" i="13"/>
  <c r="A4021" i="13"/>
  <c r="A4022" i="13"/>
  <c r="A4023" i="13"/>
  <c r="A4024" i="13"/>
  <c r="A4025" i="13"/>
  <c r="A4026" i="13"/>
  <c r="A4027" i="13"/>
  <c r="A4028" i="13"/>
  <c r="A4029" i="13"/>
  <c r="A4030" i="13"/>
  <c r="A4031" i="13"/>
  <c r="A4032" i="13"/>
  <c r="A4033" i="13"/>
  <c r="A4034" i="13"/>
  <c r="A4035" i="13"/>
  <c r="A4036" i="13"/>
  <c r="A4037" i="13"/>
  <c r="A4038" i="13"/>
  <c r="A4039" i="13"/>
  <c r="A4040" i="13"/>
  <c r="A4041" i="13"/>
  <c r="A4042" i="13"/>
  <c r="A4043" i="13"/>
  <c r="A4044" i="13"/>
  <c r="A4045" i="13"/>
  <c r="A4046" i="13"/>
  <c r="A4047" i="13"/>
  <c r="A4048" i="13"/>
  <c r="A4049" i="13"/>
  <c r="A4050" i="13"/>
  <c r="A4051" i="13"/>
  <c r="A4052" i="13"/>
  <c r="A4053" i="13"/>
  <c r="A4054" i="13"/>
  <c r="A4055" i="13"/>
  <c r="A4056" i="13"/>
  <c r="A4057" i="13"/>
  <c r="A4058" i="13"/>
  <c r="A4059" i="13"/>
  <c r="A4060" i="13"/>
  <c r="A4061" i="13"/>
  <c r="A4062" i="13"/>
  <c r="A4063" i="13"/>
  <c r="A4064" i="13"/>
  <c r="A4065" i="13"/>
  <c r="A4066" i="13"/>
  <c r="A4067" i="13"/>
  <c r="A4068" i="13"/>
  <c r="A4069" i="13"/>
  <c r="A4070" i="13"/>
  <c r="A4071" i="13"/>
  <c r="A4072" i="13"/>
  <c r="A4073" i="13"/>
  <c r="A4074" i="13"/>
  <c r="A4075" i="13"/>
  <c r="A4076" i="13"/>
  <c r="A4077" i="13"/>
  <c r="A4078" i="13"/>
  <c r="A4079" i="13"/>
  <c r="A4080" i="13"/>
  <c r="A4081" i="13"/>
  <c r="A4082" i="13"/>
  <c r="A4083" i="13"/>
  <c r="A4084" i="13"/>
  <c r="A4085" i="13"/>
  <c r="A4086" i="13"/>
  <c r="A4087" i="13"/>
  <c r="A4088" i="13"/>
  <c r="A4089" i="13"/>
  <c r="A4090" i="13"/>
  <c r="A4091" i="13"/>
  <c r="A4092" i="13"/>
  <c r="A4093" i="13"/>
  <c r="A4094" i="13"/>
  <c r="A4095" i="13"/>
  <c r="A4096" i="13"/>
  <c r="A4097" i="13"/>
  <c r="A4098" i="13"/>
  <c r="A4099" i="13"/>
  <c r="A4100" i="13"/>
  <c r="A4101" i="13"/>
  <c r="A4102" i="13"/>
  <c r="A4103" i="13"/>
  <c r="A4104" i="13"/>
  <c r="A4105" i="13"/>
  <c r="A4106" i="13"/>
  <c r="A4107" i="13"/>
  <c r="A4108" i="13"/>
  <c r="A4109" i="13"/>
  <c r="A4110" i="13"/>
  <c r="A4111" i="13"/>
  <c r="A4112" i="13"/>
  <c r="A4113" i="13"/>
  <c r="A4114" i="13"/>
  <c r="A4115" i="13"/>
  <c r="A4116" i="13"/>
  <c r="A4117" i="13"/>
  <c r="A4118" i="13"/>
  <c r="A4119" i="13"/>
  <c r="A4120" i="13"/>
  <c r="A4121" i="13"/>
  <c r="A4122" i="13"/>
  <c r="A4123" i="13"/>
  <c r="A4124" i="13"/>
  <c r="A4125" i="13"/>
  <c r="A4126" i="13"/>
  <c r="A4127" i="13"/>
  <c r="A4128" i="13"/>
  <c r="A4129" i="13"/>
  <c r="A4130" i="13"/>
  <c r="A4131" i="13"/>
  <c r="A4132" i="13"/>
  <c r="A4133" i="13"/>
  <c r="A4134" i="13"/>
  <c r="A4135" i="13"/>
  <c r="A4136" i="13"/>
  <c r="A4137" i="13"/>
  <c r="A4138" i="13"/>
  <c r="A4139" i="13"/>
  <c r="A4140" i="13"/>
  <c r="A4141" i="13"/>
  <c r="A4142" i="13"/>
  <c r="A4143" i="13"/>
  <c r="A4144" i="13"/>
  <c r="A4145" i="13"/>
  <c r="A4146" i="13"/>
  <c r="A4147" i="13"/>
  <c r="A4148" i="13"/>
  <c r="A4149" i="13"/>
  <c r="A4150" i="13"/>
  <c r="A4151" i="13"/>
  <c r="A4152" i="13"/>
  <c r="A4153" i="13"/>
  <c r="A4154" i="13"/>
  <c r="A4155" i="13"/>
  <c r="A4156" i="13"/>
  <c r="A4157" i="13"/>
  <c r="A4158" i="13"/>
  <c r="A4159" i="13"/>
  <c r="A4160" i="13"/>
  <c r="A4161" i="13"/>
  <c r="A4162" i="13"/>
  <c r="A4163" i="13"/>
  <c r="A4164" i="13"/>
  <c r="A4165" i="13"/>
  <c r="A4166" i="13"/>
  <c r="A4167" i="13"/>
  <c r="A4168" i="13"/>
  <c r="A4169" i="13"/>
  <c r="A4170" i="13"/>
  <c r="A4171" i="13"/>
  <c r="A4172" i="13"/>
  <c r="A4173" i="13"/>
  <c r="A4174" i="13"/>
  <c r="A4175" i="13"/>
  <c r="A4176" i="13"/>
  <c r="A4177" i="13"/>
  <c r="A4178" i="13"/>
  <c r="A4179" i="13"/>
  <c r="A4180" i="13"/>
  <c r="A4181" i="13"/>
  <c r="A4182" i="13"/>
  <c r="A4183" i="13"/>
  <c r="A4184" i="13"/>
  <c r="A4185" i="13"/>
  <c r="A4186" i="13"/>
  <c r="A4187" i="13"/>
  <c r="A4188" i="13"/>
  <c r="A4189" i="13"/>
  <c r="A4190" i="13"/>
  <c r="A4191" i="13"/>
  <c r="A4192" i="13"/>
  <c r="A4193" i="13"/>
  <c r="A4194" i="13"/>
  <c r="A4195" i="13"/>
  <c r="A4196" i="13"/>
  <c r="A4197" i="13"/>
  <c r="A4198" i="13"/>
  <c r="A4199" i="13"/>
  <c r="A4200" i="13"/>
  <c r="A4201" i="13"/>
  <c r="A4202" i="13"/>
  <c r="A4203" i="13"/>
  <c r="A4204" i="13"/>
  <c r="A4205" i="13"/>
  <c r="A4206" i="13"/>
  <c r="A4207" i="13"/>
  <c r="A4208" i="13"/>
  <c r="A4209" i="13"/>
  <c r="A4210" i="13"/>
  <c r="A4211" i="13"/>
  <c r="A4212" i="13"/>
  <c r="A4213" i="13"/>
  <c r="A4214" i="13"/>
  <c r="A4215" i="13"/>
  <c r="A4216" i="13"/>
  <c r="A4217" i="13"/>
  <c r="A4218" i="13"/>
  <c r="A4219" i="13"/>
  <c r="A4220" i="13"/>
  <c r="A4221" i="13"/>
  <c r="A4222" i="13"/>
  <c r="A4223" i="13"/>
  <c r="A4224" i="13"/>
  <c r="A4225" i="13"/>
  <c r="A4226" i="13"/>
  <c r="A4227" i="13"/>
  <c r="A4228" i="13"/>
  <c r="A4229" i="13"/>
  <c r="A4230" i="13"/>
  <c r="A4231" i="13"/>
  <c r="A4232" i="13"/>
  <c r="A4233" i="13"/>
  <c r="A4234" i="13"/>
  <c r="A4235" i="13"/>
  <c r="A4236" i="13"/>
  <c r="A4237" i="13"/>
  <c r="A4238" i="13"/>
  <c r="A4239" i="13"/>
  <c r="A4240" i="13"/>
  <c r="A4241" i="13"/>
  <c r="A4242" i="13"/>
  <c r="A4243" i="13"/>
  <c r="A4244" i="13"/>
  <c r="A4245" i="13"/>
  <c r="A4246" i="13"/>
  <c r="A4247" i="13"/>
  <c r="A4248" i="13"/>
  <c r="A4249" i="13"/>
  <c r="A4250" i="13"/>
  <c r="A4251" i="13"/>
  <c r="A4252" i="13"/>
  <c r="A4253" i="13"/>
  <c r="A4254" i="13"/>
  <c r="A4255" i="13"/>
  <c r="A4256" i="13"/>
  <c r="A4257" i="13"/>
  <c r="A4258" i="13"/>
  <c r="A4259" i="13"/>
  <c r="A4260" i="13"/>
  <c r="A4261" i="13"/>
  <c r="A4262" i="13"/>
  <c r="A4263" i="13"/>
  <c r="A4264" i="13"/>
  <c r="A4265" i="13"/>
  <c r="A4266" i="13"/>
  <c r="A4267" i="13"/>
  <c r="A4268" i="13"/>
  <c r="A4269" i="13"/>
  <c r="A4270" i="13"/>
  <c r="A4271" i="13"/>
  <c r="A4272" i="13"/>
  <c r="A4273" i="13"/>
  <c r="A4274" i="13"/>
  <c r="A4275" i="13"/>
  <c r="A4276" i="13"/>
  <c r="A4277" i="13"/>
  <c r="A4278" i="13"/>
  <c r="A4279" i="13"/>
  <c r="A4280" i="13"/>
  <c r="A4281" i="13"/>
  <c r="A4282" i="13"/>
  <c r="A4283" i="13"/>
  <c r="A4284" i="13"/>
  <c r="A4285" i="13"/>
  <c r="A4286" i="13"/>
  <c r="A4287" i="13"/>
  <c r="A4288" i="13"/>
  <c r="A4289" i="13"/>
  <c r="A4290" i="13"/>
  <c r="A4291" i="13"/>
  <c r="A4292" i="13"/>
  <c r="A4293" i="13"/>
  <c r="A4294" i="13"/>
  <c r="A4295" i="13"/>
  <c r="A4296" i="13"/>
  <c r="A4297" i="13"/>
  <c r="A4298" i="13"/>
  <c r="A4299" i="13"/>
  <c r="A4300" i="13"/>
  <c r="A4301" i="13"/>
  <c r="A4302" i="13"/>
  <c r="A4303" i="13"/>
  <c r="A4304" i="13"/>
  <c r="A4305" i="13"/>
  <c r="A4306" i="13"/>
  <c r="A4307" i="13"/>
  <c r="A4308" i="13"/>
  <c r="A4309" i="13"/>
  <c r="A4310" i="13"/>
  <c r="A4311" i="13"/>
  <c r="A4312" i="13"/>
  <c r="A4313" i="13"/>
  <c r="A4314" i="13"/>
  <c r="A4315" i="13"/>
  <c r="A4316" i="13"/>
  <c r="A4317" i="13"/>
  <c r="A4318" i="13"/>
  <c r="A4319" i="13"/>
  <c r="A4320" i="13"/>
  <c r="A4321" i="13"/>
  <c r="A4322" i="13"/>
  <c r="A4323" i="13"/>
  <c r="A4324" i="13"/>
  <c r="A4325" i="13"/>
  <c r="A4326" i="13"/>
  <c r="A4327" i="13"/>
  <c r="A4328" i="13"/>
  <c r="A4329" i="13"/>
  <c r="A4330" i="13"/>
  <c r="A4331" i="13"/>
  <c r="A4332" i="13"/>
  <c r="A4333" i="13"/>
  <c r="A4334" i="13"/>
  <c r="A4335" i="13"/>
  <c r="A4336" i="13"/>
  <c r="A4337" i="13"/>
  <c r="A4338" i="13"/>
  <c r="A4339" i="13"/>
  <c r="A4340" i="13"/>
  <c r="A4341" i="13"/>
  <c r="A4342" i="13"/>
  <c r="A4343" i="13"/>
  <c r="A4344" i="13"/>
  <c r="A4345" i="13"/>
  <c r="A4346" i="13"/>
  <c r="A4347" i="13"/>
  <c r="A4348" i="13"/>
  <c r="A4349" i="13"/>
  <c r="A4350" i="13"/>
  <c r="A4351" i="13"/>
  <c r="A4352" i="13"/>
  <c r="A4353" i="13"/>
  <c r="A4354" i="13"/>
  <c r="A4355" i="13"/>
  <c r="A4356" i="13"/>
  <c r="A4357" i="13"/>
  <c r="A4358" i="13"/>
  <c r="A4359" i="13"/>
  <c r="A4360" i="13"/>
  <c r="A4361" i="13"/>
  <c r="A4362" i="13"/>
  <c r="A4363" i="13"/>
  <c r="A4364" i="13"/>
  <c r="A4365" i="13"/>
  <c r="A4366" i="13"/>
  <c r="A4367" i="13"/>
  <c r="A4368" i="13"/>
  <c r="A4369" i="13"/>
  <c r="A4370" i="13"/>
  <c r="A4371" i="13"/>
  <c r="A4372" i="13"/>
  <c r="A4373" i="13"/>
  <c r="A4374" i="13"/>
  <c r="A4375" i="13"/>
  <c r="A4376" i="13"/>
  <c r="A4377" i="13"/>
  <c r="A4378" i="13"/>
  <c r="A4379" i="13"/>
  <c r="A4380" i="13"/>
  <c r="A4381" i="13"/>
  <c r="A4382" i="13"/>
  <c r="A4383" i="13"/>
  <c r="A4384" i="13"/>
  <c r="A4385" i="13"/>
  <c r="A4386" i="13"/>
  <c r="A4387" i="13"/>
  <c r="A4388" i="13"/>
  <c r="A4389" i="13"/>
  <c r="A4390" i="13"/>
  <c r="A4391" i="13"/>
  <c r="A4392" i="13"/>
  <c r="A4393" i="13"/>
  <c r="A4394" i="13"/>
  <c r="A4395" i="13"/>
  <c r="A4396" i="13"/>
  <c r="A4397" i="13"/>
  <c r="A4398" i="13"/>
  <c r="A4399" i="13"/>
  <c r="A4400" i="13"/>
  <c r="A4401" i="13"/>
  <c r="A4402" i="13"/>
  <c r="A4403" i="13"/>
  <c r="A4404" i="13"/>
  <c r="A4405" i="13"/>
  <c r="A4406" i="13"/>
  <c r="A4407" i="13"/>
  <c r="A4408" i="13"/>
  <c r="A4409" i="13"/>
  <c r="A4410" i="13"/>
  <c r="A4411" i="13"/>
  <c r="A4412" i="13"/>
  <c r="A4413" i="13"/>
  <c r="A4414" i="13"/>
  <c r="A4415" i="13"/>
  <c r="A4416" i="13"/>
  <c r="A4417" i="13"/>
  <c r="A4418" i="13"/>
  <c r="A4419" i="13"/>
  <c r="A4420" i="13"/>
  <c r="A4421" i="13"/>
  <c r="A4422" i="13"/>
  <c r="A4423" i="13"/>
  <c r="A4424" i="13"/>
  <c r="A4425" i="13"/>
  <c r="A4426" i="13"/>
  <c r="A4427" i="13"/>
  <c r="A4428" i="13"/>
  <c r="A4429" i="13"/>
  <c r="A4430" i="13"/>
  <c r="A4431" i="13"/>
  <c r="A4432" i="13"/>
  <c r="A4433" i="13"/>
  <c r="A4434" i="13"/>
  <c r="A4435" i="13"/>
  <c r="A4436" i="13"/>
  <c r="A4437" i="13"/>
  <c r="A4438" i="13"/>
  <c r="A4439" i="13"/>
  <c r="A4440" i="13"/>
  <c r="A4441" i="13"/>
  <c r="A4442" i="13"/>
  <c r="A4443" i="13"/>
  <c r="A4444" i="13"/>
  <c r="A4445" i="13"/>
  <c r="A4446" i="13"/>
  <c r="A4447" i="13"/>
  <c r="A4448" i="13"/>
  <c r="A4449" i="13"/>
  <c r="A4450" i="13"/>
  <c r="A4451" i="13"/>
  <c r="A4452" i="13"/>
  <c r="A4453" i="13"/>
  <c r="A4454" i="13"/>
  <c r="A4455" i="13"/>
  <c r="A4456" i="13"/>
  <c r="A4457" i="13"/>
  <c r="A4458" i="13"/>
  <c r="A4459" i="13"/>
  <c r="A4460" i="13"/>
  <c r="A4461" i="13"/>
  <c r="A4462" i="13"/>
  <c r="A4463" i="13"/>
  <c r="A4464" i="13"/>
  <c r="A4465" i="13"/>
  <c r="A4466" i="13"/>
  <c r="A4467" i="13"/>
  <c r="A4468" i="13"/>
  <c r="A4469" i="13"/>
  <c r="A4470" i="13"/>
  <c r="A4471" i="13"/>
  <c r="A4472" i="13"/>
  <c r="A4473" i="13"/>
  <c r="A4474" i="13"/>
  <c r="A4475" i="13"/>
  <c r="A4476" i="13"/>
  <c r="A4477" i="13"/>
  <c r="A4478" i="13"/>
  <c r="A4479" i="13"/>
  <c r="A4480" i="13"/>
  <c r="A4481" i="13"/>
  <c r="A4482" i="13"/>
  <c r="A4483" i="13"/>
  <c r="A4484" i="13"/>
  <c r="A4485" i="13"/>
  <c r="A4486" i="13"/>
  <c r="A4487" i="13"/>
  <c r="A4488" i="13"/>
  <c r="A4489" i="13"/>
  <c r="A4490" i="13"/>
  <c r="A4491" i="13"/>
  <c r="A4492" i="13"/>
  <c r="A4493" i="13"/>
  <c r="A4494" i="13"/>
  <c r="A4495" i="13"/>
  <c r="A4496" i="13"/>
  <c r="A4497" i="13"/>
  <c r="A4498" i="13"/>
  <c r="A4499" i="13"/>
  <c r="A4500" i="13"/>
  <c r="A4501" i="13"/>
  <c r="A4502" i="13"/>
  <c r="A4503" i="13"/>
  <c r="A4504" i="13"/>
  <c r="A4505" i="13"/>
  <c r="A4506" i="13"/>
  <c r="A4507" i="13"/>
  <c r="A4508" i="13"/>
  <c r="A4509" i="13"/>
  <c r="A4510" i="13"/>
  <c r="A4511" i="13"/>
  <c r="A4512" i="13"/>
  <c r="A4513" i="13"/>
  <c r="A4514" i="13"/>
  <c r="A4515" i="13"/>
  <c r="A4516" i="13"/>
  <c r="A4517" i="13"/>
  <c r="A4518" i="13"/>
  <c r="A4519" i="13"/>
  <c r="A4520" i="13"/>
  <c r="A4521" i="13"/>
  <c r="A4522" i="13"/>
  <c r="A4523" i="13"/>
  <c r="A4524" i="13"/>
  <c r="A4525" i="13"/>
  <c r="A4526" i="13"/>
  <c r="A4527" i="13"/>
  <c r="A4528" i="13"/>
  <c r="A4529" i="13"/>
  <c r="A4530" i="13"/>
  <c r="A4531" i="13"/>
  <c r="A4532" i="13"/>
  <c r="A4533" i="13"/>
  <c r="A4534" i="13"/>
  <c r="A4535" i="13"/>
  <c r="A4536" i="13"/>
  <c r="A4537" i="13"/>
  <c r="A4538" i="13"/>
  <c r="A4539" i="13"/>
  <c r="A4540" i="13"/>
  <c r="A4541" i="13"/>
  <c r="A4542" i="13"/>
  <c r="A4543" i="13"/>
  <c r="A4544" i="13"/>
  <c r="A4545" i="13"/>
  <c r="A4546" i="13"/>
  <c r="A4547" i="13"/>
  <c r="A4548" i="13"/>
  <c r="A4549" i="13"/>
  <c r="A4550" i="13"/>
  <c r="A4551" i="13"/>
  <c r="A4552" i="13"/>
  <c r="A4553" i="13"/>
  <c r="A4554" i="13"/>
  <c r="A4555" i="13"/>
  <c r="A4556" i="13"/>
  <c r="A4557" i="13"/>
  <c r="A4558" i="13"/>
  <c r="A4559" i="13"/>
  <c r="A4560" i="13"/>
  <c r="A4561" i="13"/>
  <c r="A4562" i="13"/>
  <c r="A4563" i="13"/>
  <c r="A4564" i="13"/>
  <c r="A4565" i="13"/>
  <c r="A4566" i="13"/>
  <c r="A4567" i="13"/>
  <c r="A4568" i="13"/>
  <c r="A4569" i="13"/>
  <c r="A4570" i="13"/>
  <c r="A4571" i="13"/>
  <c r="A4572" i="13"/>
  <c r="A4573" i="13"/>
  <c r="A4574" i="13"/>
  <c r="A4575" i="13"/>
  <c r="A4576" i="13"/>
  <c r="A4577" i="13"/>
  <c r="A4578" i="13"/>
  <c r="A4579" i="13"/>
  <c r="A4580" i="13"/>
  <c r="A4581" i="13"/>
  <c r="A4582" i="13"/>
  <c r="A4583" i="13"/>
  <c r="A4584" i="13"/>
  <c r="A4585" i="13"/>
  <c r="A4586" i="13"/>
  <c r="A4587" i="13"/>
  <c r="A4588" i="13"/>
  <c r="A4589" i="13"/>
  <c r="A4590" i="13"/>
  <c r="A4591" i="13"/>
  <c r="A4592" i="13"/>
  <c r="A4593" i="13"/>
  <c r="A4594" i="13"/>
  <c r="A4595" i="13"/>
  <c r="A4596" i="13"/>
  <c r="A4597" i="13"/>
  <c r="A4598" i="13"/>
  <c r="A4599" i="13"/>
  <c r="A4600" i="13"/>
  <c r="A4601" i="13"/>
  <c r="A4602" i="13"/>
  <c r="A4603" i="13"/>
  <c r="A4604" i="13"/>
  <c r="A4605" i="13"/>
  <c r="A4606" i="13"/>
  <c r="A4607" i="13"/>
  <c r="A4608" i="13"/>
  <c r="A4609" i="13"/>
  <c r="A4610" i="13"/>
  <c r="A4611" i="13"/>
  <c r="A4612" i="13"/>
  <c r="A4613" i="13"/>
  <c r="A4614" i="13"/>
  <c r="A4615" i="13"/>
  <c r="A4616" i="13"/>
  <c r="A4617" i="13"/>
  <c r="A4618" i="13"/>
  <c r="A4619" i="13"/>
  <c r="A4620" i="13"/>
  <c r="A4621" i="13"/>
  <c r="A4622" i="13"/>
  <c r="A4623" i="13"/>
  <c r="A4624" i="13"/>
  <c r="A4625" i="13"/>
  <c r="A4626" i="13"/>
  <c r="A4627" i="13"/>
  <c r="A4628" i="13"/>
  <c r="A4629" i="13"/>
  <c r="A4630" i="13"/>
  <c r="A4631" i="13"/>
  <c r="A4632" i="13"/>
  <c r="A4633" i="13"/>
  <c r="A4634" i="13"/>
  <c r="A4635" i="13"/>
  <c r="A4636" i="13"/>
  <c r="A4637" i="13"/>
  <c r="A4638" i="13"/>
  <c r="A4639" i="13"/>
  <c r="A4640" i="13"/>
  <c r="A4641" i="13"/>
  <c r="A4642" i="13"/>
  <c r="A4643" i="13"/>
  <c r="A4644" i="13"/>
  <c r="A4645" i="13"/>
  <c r="A4646" i="13"/>
  <c r="A4647" i="13"/>
  <c r="A4648" i="13"/>
  <c r="A4649" i="13"/>
  <c r="A4650" i="13"/>
  <c r="A4651" i="13"/>
  <c r="A4652" i="13"/>
  <c r="A4653" i="13"/>
  <c r="A4654" i="13"/>
  <c r="A4655" i="13"/>
  <c r="A4656" i="13"/>
  <c r="A4657" i="13"/>
  <c r="A4658" i="13"/>
  <c r="A4659" i="13"/>
  <c r="A4660" i="13"/>
  <c r="A4661" i="13"/>
  <c r="A4662" i="13"/>
  <c r="A4663" i="13"/>
  <c r="A4664" i="13"/>
  <c r="A4665" i="13"/>
  <c r="A4666" i="13"/>
  <c r="A4667" i="13"/>
  <c r="A4668" i="13"/>
  <c r="A4669" i="13"/>
  <c r="A4670" i="13"/>
  <c r="A4671" i="13"/>
  <c r="A4672" i="13"/>
  <c r="A4673" i="13"/>
  <c r="A4674" i="13"/>
  <c r="A4675" i="13"/>
  <c r="A4676" i="13"/>
  <c r="A4677" i="13"/>
  <c r="A4678" i="13"/>
  <c r="A4679" i="13"/>
  <c r="A4680" i="13"/>
  <c r="A4681" i="13"/>
  <c r="A4682" i="13"/>
  <c r="A4683" i="13"/>
  <c r="A4684" i="13"/>
  <c r="A4685" i="13"/>
  <c r="A4686" i="13"/>
  <c r="A4687" i="13"/>
  <c r="A4688" i="13"/>
  <c r="A4689" i="13"/>
  <c r="A4690" i="13"/>
  <c r="A4691" i="13"/>
  <c r="A4692" i="13"/>
  <c r="A4693" i="13"/>
  <c r="A4694" i="13"/>
  <c r="A4695" i="13"/>
  <c r="A4696" i="13"/>
  <c r="A4697" i="13"/>
  <c r="A4698" i="13"/>
  <c r="A4699" i="13"/>
  <c r="A4700" i="13"/>
  <c r="A4701" i="13"/>
  <c r="A4702" i="13"/>
  <c r="A4703" i="13"/>
  <c r="A4704" i="13"/>
  <c r="A4705" i="13"/>
  <c r="A4706" i="13"/>
  <c r="A4707" i="13"/>
  <c r="A4708" i="13"/>
  <c r="A4709" i="13"/>
  <c r="A4710" i="13"/>
  <c r="A4711" i="13"/>
  <c r="A4712" i="13"/>
  <c r="A4713" i="13"/>
  <c r="A4714" i="13"/>
  <c r="A4715" i="13"/>
  <c r="A4716" i="13"/>
  <c r="A4717" i="13"/>
  <c r="A4718" i="13"/>
  <c r="A4719" i="13"/>
  <c r="A4720" i="13"/>
  <c r="A4721" i="13"/>
  <c r="A4722" i="13"/>
  <c r="A4723" i="13"/>
  <c r="A4724" i="13"/>
  <c r="A4725" i="13"/>
  <c r="A4726" i="13"/>
  <c r="A4727" i="13"/>
  <c r="A4728" i="13"/>
  <c r="A4729" i="13"/>
  <c r="A4730" i="13"/>
  <c r="A4731" i="13"/>
  <c r="A4732" i="13"/>
  <c r="A4733" i="13"/>
  <c r="A4734" i="13"/>
  <c r="A4735" i="13"/>
  <c r="A4736" i="13"/>
  <c r="A4737" i="13"/>
  <c r="A4738" i="13"/>
  <c r="A4739" i="13"/>
  <c r="A4740" i="13"/>
  <c r="A4741" i="13"/>
  <c r="A4742" i="13"/>
  <c r="A4743" i="13"/>
  <c r="A4744" i="13"/>
  <c r="A4745" i="13"/>
  <c r="A4746" i="13"/>
  <c r="A4747" i="13"/>
  <c r="A4748" i="13"/>
  <c r="A4749" i="13"/>
  <c r="A4750" i="13"/>
  <c r="A4751" i="13"/>
  <c r="A4752" i="13"/>
  <c r="A4753" i="13"/>
  <c r="A4754" i="13"/>
  <c r="A4755" i="13"/>
  <c r="A4756" i="13"/>
  <c r="A4757" i="13"/>
  <c r="A4758" i="13"/>
  <c r="A4759" i="13"/>
  <c r="A4760" i="13"/>
  <c r="A4761" i="13"/>
  <c r="A4762" i="13"/>
  <c r="A4763" i="13"/>
  <c r="A4764" i="13"/>
  <c r="A4765" i="13"/>
  <c r="A4766" i="13"/>
  <c r="A4767" i="13"/>
  <c r="A4768" i="13"/>
  <c r="A4769" i="13"/>
  <c r="A4770" i="13"/>
  <c r="A4771" i="13"/>
  <c r="A4772" i="13"/>
  <c r="A4773" i="13"/>
  <c r="A4774" i="13"/>
  <c r="A4775" i="13"/>
  <c r="A4776" i="13"/>
  <c r="A4777" i="13"/>
  <c r="A4778" i="13"/>
  <c r="A4779" i="13"/>
  <c r="A4780" i="13"/>
  <c r="A4781" i="13"/>
  <c r="A4782" i="13"/>
  <c r="A4783" i="13"/>
  <c r="A4784" i="13"/>
  <c r="A4785" i="13"/>
  <c r="A4786" i="13"/>
  <c r="A4787" i="13"/>
  <c r="A4788" i="13"/>
  <c r="A4789" i="13"/>
  <c r="A4790" i="13"/>
  <c r="A4791" i="13"/>
  <c r="A4792" i="13"/>
  <c r="A4793" i="13"/>
  <c r="A4794" i="13"/>
  <c r="A4795" i="13"/>
  <c r="A4796" i="13"/>
  <c r="A4797" i="13"/>
  <c r="A4798" i="13"/>
  <c r="A4799" i="13"/>
  <c r="A4800" i="13"/>
  <c r="A4801" i="13"/>
  <c r="A4802" i="13"/>
  <c r="A4803" i="13"/>
  <c r="A4804" i="13"/>
  <c r="A4805" i="13"/>
  <c r="A4806" i="13"/>
  <c r="A4807" i="13"/>
  <c r="A4808" i="13"/>
  <c r="A4809" i="13"/>
  <c r="A4810" i="13"/>
  <c r="A4811" i="13"/>
  <c r="A4812" i="13"/>
  <c r="A4813" i="13"/>
  <c r="A4814" i="13"/>
  <c r="A4815" i="13"/>
  <c r="A4816" i="13"/>
  <c r="A4817" i="13"/>
  <c r="A4818" i="13"/>
  <c r="A4819" i="13"/>
  <c r="A4820" i="13"/>
  <c r="A4821" i="13"/>
  <c r="A4822" i="13"/>
  <c r="A4823" i="13"/>
  <c r="A4824" i="13"/>
  <c r="A4825" i="13"/>
  <c r="A4826" i="13"/>
  <c r="A4827" i="13"/>
  <c r="A4828" i="13"/>
  <c r="A4829" i="13"/>
  <c r="A4830" i="13"/>
  <c r="A4831" i="13"/>
  <c r="A4832" i="13"/>
  <c r="A4833" i="13"/>
  <c r="A4834" i="13"/>
  <c r="A4835" i="13"/>
  <c r="A4836" i="13"/>
  <c r="A4837" i="13"/>
  <c r="A4838" i="13"/>
  <c r="A4839" i="13"/>
  <c r="A4840" i="13"/>
  <c r="A4841" i="13"/>
  <c r="A4842" i="13"/>
  <c r="A4843" i="13"/>
  <c r="A4844" i="13"/>
  <c r="A4845" i="13"/>
  <c r="A4846" i="13"/>
  <c r="A4847" i="13"/>
  <c r="A4848" i="13"/>
  <c r="A4849" i="13"/>
  <c r="A4850" i="13"/>
  <c r="A4851" i="13"/>
  <c r="A4852" i="13"/>
  <c r="A4853" i="13"/>
  <c r="A4854" i="13"/>
  <c r="A4855" i="13"/>
  <c r="A4856" i="13"/>
  <c r="A4857" i="13"/>
  <c r="A4858" i="13"/>
  <c r="A4859" i="13"/>
  <c r="A4860" i="13"/>
  <c r="A4861" i="13"/>
  <c r="A4862" i="13"/>
  <c r="A4863" i="13"/>
  <c r="A4864" i="13"/>
  <c r="A4865" i="13"/>
  <c r="A4866" i="13"/>
  <c r="A4867" i="13"/>
  <c r="A4868" i="13"/>
  <c r="A4869" i="13"/>
  <c r="A4870" i="13"/>
  <c r="A4871" i="13"/>
  <c r="A4872" i="13"/>
  <c r="A4873" i="13"/>
  <c r="A4874" i="13"/>
  <c r="A4875" i="13"/>
  <c r="A4876" i="13"/>
  <c r="A4877" i="13"/>
  <c r="A4878" i="13"/>
  <c r="A4879" i="13"/>
  <c r="A4880" i="13"/>
  <c r="A4881" i="13"/>
  <c r="A4882" i="13"/>
  <c r="A4883" i="13"/>
  <c r="A4884" i="13"/>
  <c r="A4885" i="13"/>
  <c r="A4886" i="13"/>
  <c r="A4887" i="13"/>
  <c r="A4888" i="13"/>
  <c r="A4889" i="13"/>
  <c r="A4890" i="13"/>
  <c r="A4891" i="13"/>
  <c r="A4892" i="13"/>
  <c r="A4893" i="13"/>
  <c r="A4894" i="13"/>
  <c r="A4895" i="13"/>
  <c r="A4896" i="13"/>
  <c r="A4897" i="13"/>
  <c r="A4898" i="13"/>
  <c r="A4899" i="13"/>
  <c r="A4900" i="13"/>
  <c r="A4901" i="13"/>
  <c r="A4902" i="13"/>
  <c r="A4903" i="13"/>
  <c r="A4904" i="13"/>
  <c r="A4905" i="13"/>
  <c r="A4906" i="13"/>
  <c r="A4907" i="13"/>
  <c r="A4908" i="13"/>
  <c r="A4909" i="13"/>
  <c r="A4910" i="13"/>
  <c r="A4911" i="13"/>
  <c r="A4912" i="13"/>
  <c r="A4913" i="13"/>
  <c r="A4914" i="13"/>
  <c r="A4915" i="13"/>
  <c r="A4916" i="13"/>
  <c r="A4917" i="13"/>
  <c r="A4918" i="13"/>
  <c r="A4919" i="13"/>
  <c r="A4920" i="13"/>
  <c r="A4921" i="13"/>
  <c r="A4922" i="13"/>
  <c r="A4923" i="13"/>
  <c r="A4924" i="13"/>
  <c r="A4925" i="13"/>
  <c r="A4926" i="13"/>
  <c r="A4927" i="13"/>
  <c r="A4928" i="13"/>
  <c r="A4929" i="13"/>
  <c r="A4930" i="13"/>
  <c r="A4931" i="13"/>
  <c r="A4932" i="13"/>
  <c r="A4933" i="13"/>
  <c r="A4934" i="13"/>
  <c r="A4935" i="13"/>
  <c r="A4936" i="13"/>
  <c r="A4937" i="13"/>
  <c r="A4938" i="13"/>
  <c r="A4939" i="13"/>
  <c r="A4940" i="13"/>
  <c r="A4941" i="13"/>
  <c r="A4942" i="13"/>
  <c r="A4943" i="13"/>
  <c r="A4944" i="13"/>
  <c r="A4945" i="13"/>
  <c r="A4946" i="13"/>
  <c r="A4947" i="13"/>
  <c r="A4948" i="13"/>
  <c r="A4949" i="13"/>
  <c r="A4950" i="13"/>
  <c r="A4951" i="13"/>
  <c r="A4952" i="13"/>
  <c r="A4953" i="13"/>
  <c r="A4954" i="13"/>
  <c r="A4955" i="13"/>
  <c r="A4956" i="13"/>
  <c r="A4957" i="13"/>
  <c r="A4958" i="13"/>
  <c r="A4959" i="13"/>
  <c r="A4960" i="13"/>
  <c r="A4961" i="13"/>
  <c r="A4962" i="13"/>
  <c r="A4963" i="13"/>
  <c r="A4964" i="13"/>
  <c r="A4965" i="13"/>
  <c r="A4966" i="13"/>
  <c r="A4967" i="13"/>
  <c r="A4968" i="13"/>
  <c r="A4969" i="13"/>
  <c r="A4970" i="13"/>
  <c r="A4971" i="13"/>
  <c r="A4972" i="13"/>
  <c r="A4973" i="13"/>
  <c r="A4974" i="13"/>
  <c r="A4975" i="13"/>
  <c r="A4976" i="13"/>
  <c r="A4977" i="13"/>
  <c r="A4978" i="13"/>
  <c r="A4979" i="13"/>
  <c r="A4980" i="13"/>
  <c r="A4981" i="13"/>
  <c r="A4982" i="13"/>
  <c r="A4983" i="13"/>
  <c r="A4984" i="13"/>
  <c r="A4985" i="13"/>
  <c r="A4986" i="13"/>
  <c r="A4987" i="13"/>
  <c r="A4988" i="13"/>
  <c r="A4989" i="13"/>
  <c r="A4990" i="13"/>
  <c r="A4991" i="13"/>
  <c r="A4992" i="13"/>
  <c r="A4993" i="13"/>
  <c r="A4994" i="13"/>
  <c r="A4995" i="13"/>
  <c r="A4996" i="13"/>
  <c r="A4997" i="13"/>
  <c r="A4998" i="13"/>
  <c r="A4999" i="13"/>
  <c r="A5000" i="13"/>
  <c r="A5001" i="13"/>
  <c r="A5002" i="13"/>
  <c r="A5003" i="13"/>
  <c r="A5004" i="13"/>
  <c r="A5005" i="13"/>
  <c r="A5006" i="13"/>
  <c r="A5007" i="13"/>
  <c r="A5008" i="13"/>
  <c r="A5009" i="13"/>
  <c r="A5010" i="13"/>
  <c r="A5011" i="13"/>
  <c r="A5012" i="13"/>
  <c r="A5013" i="13"/>
  <c r="A5014" i="13"/>
  <c r="A5015" i="13"/>
  <c r="A5016" i="13"/>
  <c r="A5017" i="13"/>
  <c r="A5018" i="13"/>
  <c r="A5019" i="13"/>
  <c r="A5020" i="13"/>
  <c r="A5021" i="13"/>
  <c r="A5022" i="13"/>
  <c r="A5023" i="13"/>
  <c r="A5024" i="13"/>
  <c r="A5025" i="13"/>
  <c r="A5026" i="13"/>
  <c r="A5027" i="13"/>
  <c r="A5028" i="13"/>
  <c r="A5029" i="13"/>
  <c r="A5030" i="13"/>
  <c r="A5031" i="13"/>
  <c r="A5032" i="13"/>
  <c r="A5033" i="13"/>
  <c r="A5034" i="13"/>
  <c r="A5035" i="13"/>
  <c r="A5036" i="13"/>
  <c r="A5037" i="13"/>
  <c r="A5038" i="13"/>
  <c r="A5039" i="13"/>
  <c r="A5040" i="13"/>
  <c r="A5041" i="13"/>
  <c r="A5042" i="13"/>
  <c r="A5043" i="13"/>
  <c r="A5044" i="13"/>
  <c r="A5045" i="13"/>
  <c r="A5046" i="13"/>
  <c r="A5047" i="13"/>
  <c r="A5048" i="13"/>
  <c r="A5049" i="13"/>
  <c r="A5050" i="13"/>
  <c r="A5051" i="13"/>
  <c r="A5052" i="13"/>
  <c r="A5053" i="13"/>
  <c r="A5054" i="13"/>
  <c r="A5055" i="13"/>
  <c r="A5056" i="13"/>
  <c r="A5057" i="13"/>
  <c r="A5058" i="13"/>
  <c r="A5059" i="13"/>
  <c r="A5060" i="13"/>
  <c r="A5061" i="13"/>
  <c r="A5062" i="13"/>
  <c r="A5063" i="13"/>
  <c r="A5064" i="13"/>
  <c r="A5065" i="13"/>
  <c r="A5066" i="13"/>
  <c r="A5067" i="13"/>
  <c r="A5068" i="13"/>
  <c r="A5069" i="13"/>
  <c r="A5070" i="13"/>
  <c r="A5071" i="13"/>
  <c r="A5072" i="13"/>
  <c r="A5073" i="13"/>
  <c r="A5074" i="13"/>
  <c r="A5075" i="13"/>
  <c r="A5076" i="13"/>
  <c r="A5077" i="13"/>
  <c r="A5078" i="13"/>
  <c r="A5079" i="13"/>
  <c r="A5080" i="13"/>
  <c r="A5081" i="13"/>
  <c r="A5082" i="13"/>
  <c r="A5083" i="13"/>
  <c r="A5084" i="13"/>
  <c r="A5085" i="13"/>
  <c r="A5086" i="13"/>
  <c r="A5087" i="13"/>
  <c r="A5088" i="13"/>
  <c r="A5089" i="13"/>
  <c r="A5090" i="13"/>
  <c r="A5091" i="13"/>
  <c r="A5092" i="13"/>
  <c r="A5093" i="13"/>
  <c r="A5094" i="13"/>
  <c r="A5095" i="13"/>
  <c r="A5096" i="13"/>
  <c r="A5097" i="13"/>
  <c r="A5098" i="13"/>
  <c r="A5099" i="13"/>
  <c r="A5100" i="13"/>
  <c r="A5101" i="13"/>
  <c r="A5102" i="13"/>
  <c r="A5103" i="13"/>
  <c r="A5104" i="13"/>
  <c r="A5105" i="13"/>
  <c r="A5106" i="13"/>
  <c r="A5107" i="13"/>
  <c r="A5108" i="13"/>
  <c r="A5109" i="13"/>
  <c r="A5110" i="13"/>
  <c r="A5111" i="13"/>
  <c r="A5112" i="13"/>
  <c r="A5113" i="13"/>
  <c r="A5114" i="13"/>
  <c r="A5115" i="13"/>
  <c r="A5116" i="13"/>
  <c r="A5117" i="13"/>
  <c r="A5118" i="13"/>
  <c r="A5119" i="13"/>
  <c r="A5120" i="13"/>
  <c r="A5121" i="13"/>
  <c r="A5122" i="13"/>
  <c r="A5123" i="13"/>
  <c r="A5124" i="13"/>
  <c r="A5125" i="13"/>
  <c r="A5126" i="13"/>
  <c r="A5127" i="13"/>
  <c r="A5128" i="13"/>
  <c r="A5129" i="13"/>
  <c r="A5130" i="13"/>
  <c r="A5131" i="13"/>
  <c r="A5132" i="13"/>
  <c r="A5133" i="13"/>
  <c r="A5134" i="13"/>
  <c r="A5135" i="13"/>
  <c r="A5136" i="13"/>
  <c r="A5137" i="13"/>
  <c r="A5138" i="13"/>
  <c r="A5139" i="13"/>
  <c r="A5140" i="13"/>
  <c r="A5141" i="13"/>
  <c r="A5142" i="13"/>
  <c r="A5143" i="13"/>
  <c r="A5144" i="13"/>
  <c r="A5145" i="13"/>
  <c r="A5146" i="13"/>
  <c r="A5147" i="13"/>
  <c r="A5148" i="13"/>
  <c r="A5149" i="13"/>
  <c r="A5150" i="13"/>
  <c r="A5151" i="13"/>
  <c r="A5152" i="13"/>
  <c r="A5153" i="13"/>
  <c r="A5154" i="13"/>
  <c r="A5155" i="13"/>
  <c r="A5156" i="13"/>
  <c r="A5157" i="13"/>
  <c r="A5158" i="13"/>
  <c r="A5159" i="13"/>
  <c r="A5160" i="13"/>
  <c r="A5161" i="13"/>
  <c r="A5162" i="13"/>
  <c r="A5163" i="13"/>
  <c r="A5164" i="13"/>
  <c r="A5165" i="13"/>
  <c r="A5166" i="13"/>
  <c r="A5167" i="13"/>
  <c r="A5168" i="13"/>
  <c r="A5169" i="13"/>
  <c r="A5170" i="13"/>
  <c r="A5171" i="13"/>
  <c r="A5172" i="13"/>
  <c r="A5173" i="13"/>
  <c r="A5174" i="13"/>
  <c r="A5175" i="13"/>
  <c r="A5176" i="13"/>
  <c r="A5177" i="13"/>
  <c r="A5178" i="13"/>
  <c r="A5179" i="13"/>
  <c r="A5180" i="13"/>
  <c r="A5181" i="13"/>
  <c r="A5182" i="13"/>
  <c r="A5183" i="13"/>
  <c r="A5184" i="13"/>
  <c r="A5185" i="13"/>
  <c r="A5186" i="13"/>
  <c r="A5187" i="13"/>
  <c r="A5188" i="13"/>
  <c r="A5189" i="13"/>
  <c r="A5190" i="13"/>
  <c r="A5191" i="13"/>
  <c r="A5192" i="13"/>
  <c r="A5193" i="13"/>
  <c r="A5194" i="13"/>
  <c r="A5195" i="13"/>
  <c r="A5196" i="13"/>
  <c r="A5197" i="13"/>
  <c r="A5198" i="13"/>
  <c r="A5199" i="13"/>
  <c r="A5200" i="13"/>
  <c r="A5201" i="13"/>
  <c r="A5202" i="13"/>
  <c r="A5203" i="13"/>
  <c r="A5204" i="13"/>
  <c r="A5205" i="13"/>
  <c r="A5206" i="13"/>
  <c r="A5207" i="13"/>
  <c r="A5208" i="13"/>
  <c r="A5209" i="13"/>
  <c r="A5210" i="13"/>
  <c r="A5211" i="13"/>
  <c r="A5212" i="13"/>
  <c r="A5213" i="13"/>
  <c r="A5214" i="13"/>
  <c r="A5215" i="13"/>
  <c r="A5216" i="13"/>
  <c r="A5217" i="13"/>
  <c r="A5218" i="13"/>
  <c r="A5219" i="13"/>
  <c r="A5220" i="13"/>
  <c r="A5221" i="13"/>
  <c r="A5222" i="13"/>
  <c r="A5223" i="13"/>
  <c r="A5224" i="13"/>
  <c r="A5225" i="13"/>
  <c r="A5226" i="13"/>
  <c r="A5227" i="13"/>
  <c r="A5228" i="13"/>
  <c r="A5229" i="13"/>
  <c r="A5230" i="13"/>
  <c r="A5231" i="13"/>
  <c r="A5232" i="13"/>
  <c r="A5233" i="13"/>
  <c r="A5234" i="13"/>
  <c r="A5235" i="13"/>
  <c r="A5236" i="13"/>
  <c r="A5237" i="13"/>
  <c r="A5238" i="13"/>
  <c r="A5239" i="13"/>
  <c r="A5240" i="13"/>
  <c r="A5241" i="13"/>
  <c r="A5242" i="13"/>
  <c r="A5243" i="13"/>
  <c r="A5244" i="13"/>
  <c r="A5245" i="13"/>
  <c r="A5246" i="13"/>
  <c r="A5247" i="13"/>
  <c r="A5248" i="13"/>
  <c r="A5249" i="13"/>
  <c r="A5250" i="13"/>
  <c r="A5251" i="13"/>
  <c r="A5252" i="13"/>
  <c r="A5253" i="13"/>
  <c r="A5254" i="13"/>
  <c r="A5255" i="13"/>
  <c r="A5256" i="13"/>
  <c r="A5257" i="13"/>
  <c r="A5258" i="13"/>
  <c r="A5259" i="13"/>
  <c r="A5260" i="13"/>
  <c r="A5261" i="13"/>
  <c r="A5262" i="13"/>
  <c r="A5263" i="13"/>
  <c r="A5264" i="13"/>
  <c r="A5265" i="13"/>
  <c r="A5266" i="13"/>
  <c r="A5267" i="13"/>
  <c r="A5268" i="13"/>
  <c r="A5269" i="13"/>
  <c r="A5270" i="13"/>
  <c r="A5271" i="13"/>
  <c r="A5272" i="13"/>
  <c r="A5273" i="13"/>
  <c r="A5274" i="13"/>
  <c r="A5275" i="13"/>
  <c r="A5276" i="13"/>
  <c r="A5277" i="13"/>
  <c r="A5278" i="13"/>
  <c r="A5279" i="13"/>
  <c r="A5280" i="13"/>
  <c r="A5281" i="13"/>
  <c r="A5282" i="13"/>
  <c r="A5283" i="13"/>
  <c r="A5284" i="13"/>
  <c r="A5285" i="13"/>
  <c r="A5286" i="13"/>
  <c r="A5287" i="13"/>
  <c r="A5288" i="13"/>
  <c r="A5289" i="13"/>
  <c r="A5290" i="13"/>
  <c r="A5291" i="13"/>
  <c r="A5292" i="13"/>
  <c r="A5293" i="13"/>
  <c r="A5294" i="13"/>
  <c r="A5295" i="13"/>
  <c r="A5296" i="13"/>
  <c r="A5297" i="13"/>
  <c r="A5298" i="13"/>
  <c r="A5299" i="13"/>
  <c r="A5300" i="13"/>
  <c r="A5301" i="13"/>
  <c r="A5302" i="13"/>
  <c r="A5303" i="13"/>
  <c r="A5304" i="13"/>
  <c r="A5305" i="13"/>
  <c r="A5306" i="13"/>
  <c r="A5307" i="13"/>
  <c r="A5308" i="13"/>
  <c r="A5309" i="13"/>
  <c r="A5310" i="13"/>
  <c r="A5311" i="13"/>
  <c r="A5312" i="13"/>
  <c r="A5313" i="13"/>
  <c r="A5314" i="13"/>
  <c r="A5315" i="13"/>
  <c r="A5316" i="13"/>
  <c r="A5317" i="13"/>
  <c r="A5318" i="13"/>
  <c r="A5319" i="13"/>
  <c r="A5320" i="13"/>
  <c r="A5321" i="13"/>
  <c r="A5322" i="13"/>
  <c r="A5323" i="13"/>
  <c r="A5324" i="13"/>
  <c r="A5325" i="13"/>
  <c r="A5326" i="13"/>
  <c r="A5327" i="13"/>
  <c r="A5328" i="13"/>
  <c r="A5329" i="13"/>
  <c r="A5330" i="13"/>
  <c r="A5331" i="13"/>
  <c r="A5332" i="13"/>
  <c r="A5333" i="13"/>
  <c r="A5334" i="13"/>
  <c r="A5335" i="13"/>
  <c r="A5336" i="13"/>
  <c r="A5337" i="13"/>
  <c r="A5338" i="13"/>
  <c r="A5339" i="13"/>
  <c r="A5340" i="13"/>
  <c r="A5341" i="13"/>
  <c r="A5342" i="13"/>
  <c r="A5343" i="13"/>
  <c r="A5344" i="13"/>
  <c r="A5345" i="13"/>
  <c r="A5346" i="13"/>
  <c r="A5347" i="13"/>
  <c r="A5348" i="13"/>
  <c r="A5349" i="13"/>
  <c r="A5350" i="13"/>
  <c r="A5351" i="13"/>
  <c r="A5352" i="13"/>
  <c r="A5353" i="13"/>
  <c r="A5354" i="13"/>
  <c r="A5355" i="13"/>
  <c r="A5356" i="13"/>
  <c r="A5357" i="13"/>
  <c r="A5358" i="13"/>
  <c r="A5359" i="13"/>
  <c r="A5360" i="13"/>
  <c r="A5361" i="13"/>
  <c r="A5362" i="13"/>
  <c r="A5363" i="13"/>
  <c r="A5364" i="13"/>
  <c r="A5365" i="13"/>
  <c r="A5366" i="13"/>
  <c r="A5367" i="13"/>
  <c r="A5368" i="13"/>
  <c r="A5369" i="13"/>
  <c r="A5370" i="13"/>
  <c r="A5371" i="13"/>
  <c r="A5372" i="13"/>
  <c r="A5373" i="13"/>
  <c r="A5374" i="13"/>
  <c r="A5375" i="13"/>
  <c r="A5376" i="13"/>
  <c r="A5377" i="13"/>
  <c r="A5378" i="13"/>
  <c r="A5379" i="13"/>
  <c r="A5380" i="13"/>
  <c r="A5381" i="13"/>
  <c r="A5382" i="13"/>
  <c r="A5383" i="13"/>
  <c r="A5384" i="13"/>
  <c r="A5385" i="13"/>
  <c r="A5386" i="13"/>
  <c r="A5387" i="13"/>
  <c r="A5388" i="13"/>
  <c r="A5389" i="13"/>
  <c r="A5390" i="13"/>
  <c r="A5391" i="13"/>
  <c r="A5392" i="13"/>
  <c r="A5393" i="13"/>
  <c r="A5394" i="13"/>
  <c r="A5395" i="13"/>
  <c r="A5396" i="13"/>
  <c r="A5397" i="13"/>
  <c r="A5398" i="13"/>
  <c r="A5399" i="13"/>
  <c r="A5400" i="13"/>
  <c r="A5401" i="13"/>
  <c r="A5402" i="13"/>
  <c r="A5403" i="13"/>
  <c r="A5404" i="13"/>
  <c r="A5405" i="13"/>
  <c r="A5406" i="13"/>
  <c r="A5407" i="13"/>
  <c r="A5408" i="13"/>
  <c r="A5409" i="13"/>
  <c r="A5410" i="13"/>
  <c r="A5411" i="13"/>
  <c r="A5412" i="13"/>
  <c r="A5413" i="13"/>
  <c r="A5414" i="13"/>
  <c r="A5415" i="13"/>
  <c r="A5416" i="13"/>
  <c r="A5417" i="13"/>
  <c r="A5418" i="13"/>
  <c r="A5419" i="13"/>
  <c r="A5420" i="13"/>
  <c r="A5421" i="13"/>
  <c r="A5422" i="13"/>
  <c r="A5423" i="13"/>
  <c r="A5424" i="13"/>
  <c r="A5425" i="13"/>
  <c r="A5426" i="13"/>
  <c r="A5427" i="13"/>
  <c r="A5428" i="13"/>
  <c r="A5429" i="13"/>
  <c r="A5430" i="13"/>
  <c r="A5431" i="13"/>
  <c r="A5432" i="13"/>
  <c r="A5433" i="13"/>
  <c r="A5434" i="13"/>
  <c r="A5435" i="13"/>
  <c r="A5436" i="13"/>
  <c r="A5437" i="13"/>
  <c r="A5438" i="13"/>
  <c r="A5439" i="13"/>
  <c r="A5440" i="13"/>
  <c r="A5441" i="13"/>
  <c r="A5442" i="13"/>
  <c r="A5443" i="13"/>
  <c r="A5444" i="13"/>
  <c r="A5445" i="13"/>
  <c r="A5446" i="13"/>
  <c r="A5447" i="13"/>
  <c r="A5448" i="13"/>
  <c r="A5449" i="13"/>
  <c r="A5450" i="13"/>
  <c r="A5451" i="13"/>
  <c r="A5452" i="13"/>
  <c r="A5453" i="13"/>
  <c r="A5454" i="13"/>
  <c r="A5455" i="13"/>
  <c r="A5456" i="13"/>
  <c r="A5457" i="13"/>
  <c r="A5458" i="13"/>
  <c r="A5459" i="13"/>
  <c r="A5460" i="13"/>
  <c r="A5461" i="13"/>
  <c r="A5462" i="13"/>
  <c r="A5463" i="13"/>
  <c r="A5464" i="13"/>
  <c r="A5465" i="13"/>
  <c r="A5466" i="13"/>
  <c r="A5467" i="13"/>
  <c r="A5468" i="13"/>
  <c r="A5469" i="13"/>
  <c r="A5470" i="13"/>
  <c r="A5471" i="13"/>
  <c r="A5472" i="13"/>
  <c r="A5473" i="13"/>
  <c r="A5474" i="13"/>
  <c r="A5475" i="13"/>
  <c r="A5476" i="13"/>
  <c r="A5477" i="13"/>
  <c r="A5478" i="13"/>
  <c r="A5479" i="13"/>
  <c r="A5480" i="13"/>
  <c r="A5481" i="13"/>
  <c r="A5482" i="13"/>
  <c r="A5483" i="13"/>
  <c r="A5484" i="13"/>
  <c r="A5485" i="13"/>
  <c r="A5486" i="13"/>
  <c r="A5487" i="13"/>
  <c r="A5488" i="13"/>
  <c r="A5489" i="13"/>
  <c r="A5490" i="13"/>
  <c r="A5491" i="13"/>
  <c r="A5492" i="13"/>
  <c r="A5493" i="13"/>
  <c r="A5494" i="13"/>
  <c r="A5495" i="13"/>
  <c r="A5496" i="13"/>
  <c r="A5497" i="13"/>
  <c r="A5498" i="13"/>
  <c r="A5499" i="13"/>
  <c r="A5500" i="13"/>
  <c r="A5501" i="13"/>
  <c r="A5502" i="13"/>
  <c r="A5503" i="13"/>
  <c r="A5504" i="13"/>
  <c r="A5505" i="13"/>
  <c r="A5506" i="13"/>
  <c r="A5507" i="13"/>
  <c r="A5508" i="13"/>
  <c r="A5509" i="13"/>
  <c r="A5510" i="13"/>
  <c r="A5511" i="13"/>
  <c r="A5512" i="13"/>
  <c r="A5513" i="13"/>
  <c r="A5514" i="13"/>
  <c r="A5515" i="13"/>
  <c r="A5516" i="13"/>
  <c r="A5517" i="13"/>
  <c r="A5518" i="13"/>
  <c r="A5519" i="13"/>
  <c r="A5520" i="13"/>
  <c r="A5521" i="13"/>
  <c r="A5522" i="13"/>
  <c r="A5523" i="13"/>
  <c r="A5524" i="13"/>
  <c r="A5525" i="13"/>
  <c r="A5526" i="13"/>
  <c r="A5527" i="13"/>
  <c r="A5528" i="13"/>
  <c r="A5529" i="13"/>
  <c r="A5530" i="13"/>
  <c r="A5531" i="13"/>
  <c r="A5532" i="13"/>
  <c r="A5533" i="13"/>
  <c r="A5534" i="13"/>
  <c r="A5535" i="13"/>
  <c r="A5536" i="13"/>
  <c r="A5537" i="13"/>
  <c r="A5538" i="13"/>
  <c r="A5539" i="13"/>
  <c r="A5540" i="13"/>
  <c r="A5541" i="13"/>
  <c r="A5542" i="13"/>
  <c r="A5543" i="13"/>
  <c r="A5544" i="13"/>
  <c r="A5545" i="13"/>
  <c r="A5546" i="13"/>
  <c r="A5547" i="13"/>
  <c r="A5548" i="13"/>
  <c r="A5549" i="13"/>
  <c r="A5550" i="13"/>
  <c r="A5551" i="13"/>
  <c r="A5552" i="13"/>
  <c r="A5553" i="13"/>
  <c r="A5554" i="13"/>
  <c r="A5555" i="13"/>
  <c r="A5556" i="13"/>
  <c r="A5557" i="13"/>
  <c r="A5558" i="13"/>
  <c r="A5559" i="13"/>
  <c r="A5560" i="13"/>
  <c r="A5561" i="13"/>
  <c r="A5562" i="13"/>
  <c r="A5563" i="13"/>
  <c r="A5564" i="13"/>
  <c r="A5565" i="13"/>
  <c r="A5566" i="13"/>
  <c r="A5567" i="13"/>
  <c r="A5568" i="13"/>
  <c r="A5569" i="13"/>
  <c r="A5570" i="13"/>
  <c r="A5571" i="13"/>
  <c r="A5572" i="13"/>
  <c r="A5573" i="13"/>
  <c r="A5574" i="13"/>
  <c r="A5575" i="13"/>
  <c r="A5576" i="13"/>
  <c r="A5577" i="13"/>
  <c r="A5578" i="13"/>
  <c r="A5579" i="13"/>
  <c r="A5580" i="13"/>
  <c r="A5581" i="13"/>
  <c r="A5582" i="13"/>
  <c r="A5583" i="13"/>
  <c r="A5584" i="13"/>
  <c r="A5585" i="13"/>
  <c r="A5586" i="13"/>
  <c r="A5587" i="13"/>
  <c r="A5588" i="13"/>
  <c r="A5589" i="13"/>
  <c r="A5590" i="13"/>
  <c r="A5591" i="13"/>
  <c r="A5592" i="13"/>
  <c r="A5593" i="13"/>
  <c r="A5594" i="13"/>
  <c r="A5595" i="13"/>
  <c r="A5596" i="13"/>
  <c r="A5597" i="13"/>
  <c r="A5598" i="13"/>
  <c r="A5599" i="13"/>
  <c r="A5600" i="13"/>
  <c r="A5601" i="13"/>
  <c r="A5602" i="13"/>
  <c r="A5603" i="13"/>
  <c r="A5604" i="13"/>
  <c r="A5605" i="13"/>
  <c r="A5606" i="13"/>
  <c r="A5607" i="13"/>
  <c r="A5608" i="13"/>
  <c r="A5609" i="13"/>
  <c r="A5610" i="13"/>
  <c r="A5611" i="13"/>
  <c r="A5612" i="13"/>
  <c r="A5613" i="13"/>
  <c r="A5614" i="13"/>
  <c r="A5615" i="13"/>
  <c r="A5616" i="13"/>
  <c r="A5617" i="13"/>
  <c r="A5618" i="13"/>
  <c r="A5619" i="13"/>
  <c r="A5620" i="13"/>
  <c r="A5621" i="13"/>
  <c r="A5622" i="13"/>
  <c r="A5623" i="13"/>
  <c r="A5624" i="13"/>
  <c r="A5625" i="13"/>
  <c r="A5626" i="13"/>
  <c r="A5627" i="13"/>
  <c r="A5628" i="13"/>
  <c r="A5629" i="13"/>
  <c r="A5630" i="13"/>
  <c r="A5631" i="13"/>
  <c r="A5632" i="13"/>
  <c r="A5633" i="13"/>
  <c r="A5634" i="13"/>
  <c r="A5635" i="13"/>
  <c r="A5636" i="13"/>
  <c r="A5637" i="13"/>
  <c r="A5638" i="13"/>
  <c r="A5639" i="13"/>
  <c r="A5640" i="13"/>
  <c r="A5641" i="13"/>
  <c r="A5642" i="13"/>
  <c r="A5643" i="13"/>
  <c r="A5644" i="13"/>
  <c r="A5645" i="13"/>
  <c r="A5646" i="13"/>
  <c r="A5647" i="13"/>
  <c r="A5648" i="13"/>
  <c r="A5649" i="13"/>
  <c r="A5650" i="13"/>
  <c r="A5651" i="13"/>
  <c r="A5652" i="13"/>
  <c r="A5653" i="13"/>
  <c r="A5654" i="13"/>
  <c r="A5655" i="13"/>
  <c r="A5656" i="13"/>
  <c r="A5657" i="13"/>
  <c r="A5658" i="13"/>
  <c r="A5659" i="13"/>
  <c r="A5660" i="13"/>
  <c r="A5661" i="13"/>
  <c r="A5662" i="13"/>
  <c r="A5663" i="13"/>
  <c r="A5664" i="13"/>
  <c r="A5665" i="13"/>
  <c r="A5666" i="13"/>
  <c r="A5667" i="13"/>
  <c r="A5668" i="13"/>
  <c r="A5669" i="13"/>
  <c r="A5670" i="13"/>
  <c r="A5671" i="13"/>
  <c r="A5672" i="13"/>
  <c r="A5673" i="13"/>
  <c r="A5674" i="13"/>
  <c r="A5675" i="13"/>
  <c r="A5676" i="13"/>
  <c r="A5677" i="13"/>
  <c r="A5678" i="13"/>
  <c r="A5679" i="13"/>
  <c r="A5680" i="13"/>
  <c r="A5681" i="13"/>
  <c r="A5682" i="13"/>
  <c r="A5683" i="13"/>
  <c r="A5684" i="13"/>
  <c r="A5685" i="13"/>
  <c r="A5686" i="13"/>
  <c r="A5687" i="13"/>
  <c r="A5688" i="13"/>
  <c r="A5689" i="13"/>
  <c r="A5690" i="13"/>
  <c r="A5691" i="13"/>
  <c r="A5692" i="13"/>
  <c r="A5693" i="13"/>
  <c r="A5694" i="13"/>
  <c r="A5695" i="13"/>
  <c r="A5696" i="13"/>
  <c r="A5697" i="13"/>
  <c r="A5698" i="13"/>
  <c r="A5699" i="13"/>
  <c r="A5700" i="13"/>
  <c r="A5701" i="13"/>
  <c r="A5702" i="13"/>
  <c r="A5703" i="13"/>
  <c r="A5704" i="13"/>
  <c r="A5705" i="13"/>
  <c r="A5706" i="13"/>
  <c r="A5707" i="13"/>
  <c r="A5708" i="13"/>
  <c r="A5709" i="13"/>
  <c r="A5710" i="13"/>
  <c r="A5711" i="13"/>
  <c r="A5712" i="13"/>
  <c r="A5713" i="13"/>
  <c r="A5714" i="13"/>
  <c r="A5715" i="13"/>
  <c r="A5716" i="13"/>
  <c r="A5717" i="13"/>
  <c r="A5718" i="13"/>
  <c r="A5719" i="13"/>
  <c r="A5720" i="13"/>
  <c r="A5721" i="13"/>
  <c r="A5722" i="13"/>
  <c r="A5723" i="13"/>
  <c r="A5724" i="13"/>
  <c r="A5725" i="13"/>
  <c r="A5726" i="13"/>
  <c r="A5727" i="13"/>
  <c r="A5728" i="13"/>
  <c r="A5729" i="13"/>
  <c r="A5730" i="13"/>
  <c r="A5731" i="13"/>
  <c r="A5732" i="13"/>
  <c r="A5733" i="13"/>
  <c r="A5734" i="13"/>
  <c r="A5735" i="13"/>
  <c r="A5736" i="13"/>
  <c r="A5737" i="13"/>
  <c r="A5738" i="13"/>
  <c r="A5739" i="13"/>
  <c r="A5740" i="13"/>
  <c r="A5741" i="13"/>
  <c r="A5742" i="13"/>
  <c r="A5743" i="13"/>
  <c r="A5744" i="13"/>
  <c r="A5745" i="13"/>
  <c r="A5746" i="13"/>
  <c r="A5747" i="13"/>
  <c r="A5748" i="13"/>
  <c r="A5749" i="13"/>
  <c r="A5750" i="13"/>
  <c r="A5751" i="13"/>
  <c r="A5752" i="13"/>
  <c r="A5753" i="13"/>
  <c r="A5754" i="13"/>
  <c r="A5755" i="13"/>
  <c r="A5756" i="13"/>
  <c r="A5757" i="13"/>
  <c r="A5758" i="13"/>
  <c r="A5759" i="13"/>
  <c r="A5760" i="13"/>
  <c r="A5761" i="13"/>
  <c r="A5762" i="13"/>
  <c r="A5763" i="13"/>
  <c r="A5764" i="13"/>
  <c r="A5765" i="13"/>
  <c r="A5766" i="13"/>
  <c r="A5767" i="13"/>
  <c r="A5768" i="13"/>
  <c r="A5769" i="13"/>
  <c r="A5770" i="13"/>
  <c r="A5771" i="13"/>
  <c r="A5772" i="13"/>
  <c r="A5773" i="13"/>
  <c r="A5774" i="13"/>
  <c r="A5775" i="13"/>
  <c r="A5776" i="13"/>
  <c r="A5777" i="13"/>
  <c r="A5778" i="13"/>
  <c r="A5779" i="13"/>
  <c r="A5780" i="13"/>
  <c r="A5781" i="13"/>
  <c r="A5782" i="13"/>
  <c r="A5783" i="13"/>
  <c r="A5784" i="13"/>
  <c r="A5785" i="13"/>
  <c r="A5786" i="13"/>
  <c r="A5787" i="13"/>
  <c r="A5788" i="13"/>
  <c r="A5789" i="13"/>
  <c r="A5790" i="13"/>
  <c r="A5791" i="13"/>
  <c r="A5792" i="13"/>
  <c r="A5793" i="13"/>
  <c r="A5794" i="13"/>
  <c r="A5795" i="13"/>
  <c r="A5796" i="13"/>
  <c r="A5797" i="13"/>
  <c r="A5798" i="13"/>
  <c r="A5799" i="13"/>
  <c r="A5800" i="13"/>
  <c r="A5801" i="13"/>
  <c r="A5802" i="13"/>
  <c r="A5803" i="13"/>
  <c r="A5804" i="13"/>
  <c r="A5805" i="13"/>
  <c r="A5806" i="13"/>
  <c r="A5807" i="13"/>
  <c r="A5808" i="13"/>
  <c r="A5809" i="13"/>
  <c r="A5810" i="13"/>
  <c r="A5811" i="13"/>
  <c r="A5812" i="13"/>
  <c r="A5813" i="13"/>
  <c r="A5814" i="13"/>
  <c r="A5815" i="13"/>
  <c r="A5816" i="13"/>
  <c r="A5817" i="13"/>
  <c r="A5818" i="13"/>
  <c r="A5819" i="13"/>
  <c r="A5820" i="13"/>
  <c r="A5821" i="13"/>
  <c r="A5822" i="13"/>
  <c r="A5823" i="13"/>
  <c r="A5824" i="13"/>
  <c r="A5825" i="13"/>
  <c r="A5826" i="13"/>
  <c r="A5827" i="13"/>
  <c r="A5828" i="13"/>
  <c r="A5829" i="13"/>
  <c r="A5830" i="13"/>
  <c r="A5831" i="13"/>
  <c r="A5832" i="13"/>
  <c r="A5833" i="13"/>
  <c r="A5834" i="13"/>
  <c r="A5835" i="13"/>
  <c r="A5836" i="13"/>
  <c r="A5837" i="13"/>
  <c r="A5838" i="13"/>
  <c r="A5839" i="13"/>
  <c r="A5840" i="13"/>
  <c r="A5841" i="13"/>
  <c r="A5842" i="13"/>
  <c r="A5843" i="13"/>
  <c r="A5844" i="13"/>
  <c r="A5845" i="13"/>
  <c r="A5846" i="13"/>
  <c r="A5847" i="13"/>
  <c r="A5848" i="13"/>
  <c r="A5849" i="13"/>
  <c r="A5850" i="13"/>
  <c r="A5851" i="13"/>
  <c r="A5852" i="13"/>
  <c r="A5853" i="13"/>
  <c r="A5854" i="13"/>
  <c r="A5855" i="13"/>
  <c r="A5856" i="13"/>
  <c r="A5857" i="13"/>
  <c r="A5858" i="13"/>
  <c r="A5859" i="13"/>
  <c r="A5860" i="13"/>
  <c r="A5861" i="13"/>
  <c r="A5862" i="13"/>
  <c r="A5863" i="13"/>
  <c r="A5864" i="13"/>
  <c r="A5865" i="13"/>
  <c r="A5866" i="13"/>
  <c r="A5867" i="13"/>
  <c r="A5868" i="13"/>
  <c r="A5869" i="13"/>
  <c r="A5870" i="13"/>
  <c r="A5871" i="13"/>
  <c r="A5872" i="13"/>
  <c r="A5873" i="13"/>
  <c r="A5874" i="13"/>
  <c r="A5875" i="13"/>
  <c r="A5876" i="13"/>
  <c r="A5877" i="13"/>
  <c r="A5878" i="13"/>
  <c r="A5879" i="13"/>
  <c r="A5880" i="13"/>
  <c r="A5881" i="13"/>
  <c r="A5882" i="13"/>
  <c r="A5883" i="13"/>
  <c r="A5884" i="13"/>
  <c r="A5885" i="13"/>
  <c r="A5886" i="13"/>
  <c r="A5887" i="13"/>
  <c r="A5888" i="13"/>
  <c r="A5889" i="13"/>
  <c r="A5890" i="13"/>
  <c r="A5891" i="13"/>
  <c r="A5892" i="13"/>
  <c r="A5893" i="13"/>
  <c r="A5894" i="13"/>
  <c r="A5895" i="13"/>
  <c r="A5896" i="13"/>
  <c r="A5897" i="13"/>
  <c r="A5898" i="13"/>
  <c r="A5899" i="13"/>
  <c r="A5900" i="13"/>
  <c r="A5901" i="13"/>
  <c r="A5902" i="13"/>
  <c r="A5903" i="13"/>
  <c r="A5904" i="13"/>
  <c r="A5905" i="13"/>
  <c r="A5906" i="13"/>
  <c r="A5907" i="13"/>
  <c r="A5908" i="13"/>
  <c r="A5909" i="13"/>
  <c r="A5910" i="13"/>
  <c r="A5911" i="13"/>
  <c r="A5912" i="13"/>
  <c r="A5913" i="13"/>
  <c r="A5914" i="13"/>
  <c r="A5915" i="13"/>
  <c r="A5916" i="13"/>
  <c r="A5917" i="13"/>
  <c r="A5918" i="13"/>
  <c r="A5919" i="13"/>
  <c r="A5920" i="13"/>
  <c r="A5921" i="13"/>
  <c r="A5922" i="13"/>
  <c r="A5923" i="13"/>
  <c r="A5924" i="13"/>
  <c r="A5925" i="13"/>
  <c r="A5926" i="13"/>
  <c r="A5927" i="13"/>
  <c r="A5928" i="13"/>
  <c r="A5929" i="13"/>
  <c r="A5930" i="13"/>
  <c r="A5931" i="13"/>
  <c r="A5932" i="13"/>
  <c r="A5933" i="13"/>
  <c r="A5934" i="13"/>
  <c r="A5935" i="13"/>
  <c r="A5936" i="13"/>
  <c r="A5937" i="13"/>
  <c r="A5938" i="13"/>
  <c r="A5939" i="13"/>
  <c r="A5940" i="13"/>
  <c r="A5941" i="13"/>
  <c r="A5942" i="13"/>
  <c r="A5943" i="13"/>
  <c r="A5944" i="13"/>
  <c r="A5945" i="13"/>
  <c r="A5946" i="13"/>
  <c r="A5947" i="13"/>
  <c r="A5948" i="13"/>
  <c r="A5949" i="13"/>
  <c r="A5950" i="13"/>
  <c r="A5951" i="13"/>
  <c r="A5952" i="13"/>
  <c r="A5953" i="13"/>
  <c r="A5954" i="13"/>
  <c r="A5955" i="13"/>
  <c r="A5956" i="13"/>
  <c r="A5957" i="13"/>
  <c r="A5958" i="13"/>
  <c r="A5959" i="13"/>
  <c r="A5960" i="13"/>
  <c r="A5961" i="13"/>
  <c r="A5962" i="13"/>
  <c r="A5963" i="13"/>
  <c r="A5964" i="13"/>
  <c r="A5965" i="13"/>
  <c r="A5966" i="13"/>
  <c r="A5967" i="13"/>
  <c r="A5968" i="13"/>
  <c r="A5969" i="13"/>
  <c r="A5970" i="13"/>
  <c r="A5971" i="13"/>
  <c r="A5972" i="13"/>
  <c r="A5973" i="13"/>
  <c r="A5974" i="13"/>
  <c r="A5975" i="13"/>
  <c r="A5976" i="13"/>
  <c r="A5977" i="13"/>
  <c r="A5978" i="13"/>
  <c r="A5979" i="13"/>
  <c r="A5980" i="13"/>
  <c r="A5981" i="13"/>
  <c r="A5982" i="13"/>
  <c r="A5983" i="13"/>
  <c r="A5984" i="13"/>
  <c r="A5985" i="13"/>
  <c r="A5986" i="13"/>
  <c r="A5987" i="13"/>
  <c r="A5988" i="13"/>
  <c r="A5989" i="13"/>
  <c r="A5990" i="13"/>
  <c r="A5991" i="13"/>
  <c r="A5992" i="13"/>
  <c r="A5993" i="13"/>
  <c r="A5994" i="13"/>
  <c r="A5995" i="13"/>
  <c r="A5996" i="13"/>
  <c r="A5997" i="13"/>
  <c r="A5998" i="13"/>
  <c r="A5999" i="13"/>
  <c r="A6000" i="13"/>
  <c r="A6001" i="13"/>
  <c r="A6002" i="13"/>
  <c r="A6003" i="13"/>
  <c r="A6004" i="13"/>
  <c r="A6005" i="13"/>
  <c r="A6006" i="13"/>
  <c r="A6007" i="13"/>
  <c r="A6008" i="13"/>
  <c r="A6009" i="13"/>
  <c r="A6010" i="13"/>
  <c r="A6011" i="13"/>
  <c r="A6012" i="13"/>
  <c r="A6013" i="13"/>
  <c r="A6014" i="13"/>
  <c r="A6015" i="13"/>
  <c r="A6016" i="13"/>
  <c r="A6017" i="13"/>
  <c r="A6018" i="13"/>
  <c r="A6019" i="13"/>
  <c r="A6020" i="13"/>
  <c r="A6021" i="13"/>
  <c r="A6022" i="13"/>
  <c r="A6023" i="13"/>
  <c r="A6024" i="13"/>
  <c r="A6025" i="13"/>
  <c r="A6026" i="13"/>
  <c r="A6027" i="13"/>
  <c r="A6028" i="13"/>
  <c r="A6029" i="13"/>
  <c r="A6030" i="13"/>
  <c r="A6031" i="13"/>
  <c r="A6032" i="13"/>
  <c r="A6033" i="13"/>
  <c r="A6034" i="13"/>
  <c r="A6035" i="13"/>
  <c r="A6036" i="13"/>
  <c r="A6037" i="13"/>
  <c r="A6038" i="13"/>
  <c r="A6039" i="13"/>
  <c r="A6040" i="13"/>
  <c r="A6041" i="13"/>
  <c r="A6042" i="13"/>
  <c r="A6043" i="13"/>
  <c r="A6044" i="13"/>
  <c r="A6045" i="13"/>
  <c r="A6046" i="13"/>
  <c r="A6047" i="13"/>
  <c r="A6048" i="13"/>
  <c r="A6049" i="13"/>
  <c r="A6050" i="13"/>
  <c r="A6051" i="13"/>
  <c r="A6052" i="13"/>
  <c r="A6053" i="13"/>
  <c r="A6054" i="13"/>
  <c r="A6055" i="13"/>
  <c r="A6056" i="13"/>
  <c r="A6057" i="13"/>
  <c r="A6058" i="13"/>
  <c r="A6059" i="13"/>
  <c r="A6060" i="13"/>
  <c r="A6061" i="13"/>
  <c r="A6062" i="13"/>
  <c r="A6063" i="13"/>
  <c r="A6064" i="13"/>
  <c r="A6065" i="13"/>
  <c r="A6066" i="13"/>
  <c r="A6067" i="13"/>
  <c r="A6068" i="13"/>
  <c r="A6069" i="13"/>
  <c r="A6070" i="13"/>
  <c r="A6071" i="13"/>
  <c r="A6072" i="13"/>
  <c r="A6073" i="13"/>
  <c r="A6074" i="13"/>
  <c r="A6075" i="13"/>
  <c r="A6076" i="13"/>
  <c r="A6077" i="13"/>
  <c r="A6078" i="13"/>
  <c r="A6079" i="13"/>
  <c r="A6080" i="13"/>
  <c r="A6081" i="13"/>
  <c r="A6082" i="13"/>
  <c r="A6083" i="13"/>
  <c r="A6084" i="13"/>
  <c r="A6085" i="13"/>
  <c r="A6086" i="13"/>
  <c r="A6087" i="13"/>
  <c r="A6088" i="13"/>
  <c r="A6089" i="13"/>
  <c r="A6090" i="13"/>
  <c r="A6091" i="13"/>
  <c r="A6092" i="13"/>
  <c r="A6093" i="13"/>
  <c r="A6094" i="13"/>
  <c r="A6095" i="13"/>
  <c r="A6096" i="13"/>
  <c r="A6097" i="13"/>
  <c r="A6098" i="13"/>
  <c r="A6099" i="13"/>
  <c r="A6100" i="13"/>
  <c r="A6101" i="13"/>
  <c r="A6102" i="13"/>
  <c r="A6103" i="13"/>
  <c r="A6104" i="13"/>
  <c r="A6105" i="13"/>
  <c r="A6106" i="13"/>
  <c r="A6107" i="13"/>
  <c r="A6108" i="13"/>
  <c r="A6109" i="13"/>
  <c r="A6110" i="13"/>
  <c r="A6111" i="13"/>
  <c r="A6112" i="13"/>
  <c r="A6113" i="13"/>
  <c r="A6114" i="13"/>
  <c r="A6115" i="13"/>
  <c r="A6116" i="13"/>
  <c r="A6117" i="13"/>
  <c r="A6118" i="13"/>
  <c r="A6119" i="13"/>
  <c r="A6120" i="13"/>
  <c r="A6121" i="13"/>
  <c r="A6122" i="13"/>
  <c r="A6123" i="13"/>
  <c r="A6124" i="13"/>
  <c r="A6125" i="13"/>
  <c r="A6126" i="13"/>
  <c r="A6127" i="13"/>
  <c r="A6128" i="13"/>
  <c r="A6129" i="13"/>
  <c r="A6130" i="13"/>
  <c r="A6131" i="13"/>
  <c r="A6132" i="13"/>
  <c r="A6133" i="13"/>
  <c r="A6134" i="13"/>
  <c r="A6135" i="13"/>
  <c r="A6136" i="13"/>
  <c r="A6137" i="13"/>
  <c r="A6138" i="13"/>
  <c r="A6139" i="13"/>
  <c r="A6140" i="13"/>
  <c r="A6141" i="13"/>
  <c r="A6142" i="13"/>
  <c r="A6143" i="13"/>
  <c r="A6144" i="13"/>
  <c r="A6145" i="13"/>
  <c r="A6146" i="13"/>
  <c r="A6147" i="13"/>
  <c r="A6148" i="13"/>
  <c r="A6149" i="13"/>
  <c r="A6150" i="13"/>
  <c r="A6151" i="13"/>
  <c r="A6152" i="13"/>
  <c r="A6153" i="13"/>
  <c r="A6154" i="13"/>
  <c r="A6155" i="13"/>
  <c r="A6156" i="13"/>
  <c r="A6157" i="13"/>
  <c r="A6158" i="13"/>
  <c r="A6159" i="13"/>
  <c r="A6160" i="13"/>
  <c r="A6161" i="13"/>
  <c r="A6162" i="13"/>
  <c r="A6163" i="13"/>
  <c r="A6164" i="13"/>
  <c r="A6165" i="13"/>
  <c r="A6166" i="13"/>
  <c r="A6167" i="13"/>
  <c r="A6168" i="13"/>
  <c r="A6169" i="13"/>
  <c r="A6170" i="13"/>
  <c r="A6171" i="13"/>
  <c r="A6172" i="13"/>
  <c r="A6173" i="13"/>
  <c r="A6174" i="13"/>
  <c r="A6175" i="13"/>
  <c r="A6176" i="13"/>
  <c r="A6177" i="13"/>
  <c r="A6178" i="13"/>
  <c r="A6179" i="13"/>
  <c r="A6180" i="13"/>
  <c r="A6181" i="13"/>
  <c r="A6182" i="13"/>
  <c r="A6183" i="13"/>
  <c r="A6184" i="13"/>
  <c r="A6185" i="13"/>
  <c r="A6186" i="13"/>
  <c r="A6187" i="13"/>
  <c r="A6188" i="13"/>
  <c r="A6189" i="13"/>
  <c r="A6190" i="13"/>
  <c r="A6191" i="13"/>
  <c r="A6192" i="13"/>
  <c r="A6193" i="13"/>
  <c r="A6194" i="13"/>
  <c r="A6195" i="13"/>
  <c r="A6196" i="13"/>
  <c r="A6197" i="13"/>
  <c r="A6198" i="13"/>
  <c r="A6199" i="13"/>
  <c r="A6200" i="13"/>
  <c r="A6201" i="13"/>
  <c r="A6202" i="13"/>
  <c r="A6203" i="13"/>
  <c r="A6204" i="13"/>
  <c r="A6205" i="13"/>
  <c r="A6206" i="13"/>
  <c r="A6207" i="13"/>
  <c r="A6208" i="13"/>
  <c r="A6209" i="13"/>
  <c r="A6210" i="13"/>
  <c r="A6211" i="13"/>
  <c r="A6212" i="13"/>
  <c r="A6213" i="13"/>
  <c r="A6214" i="13"/>
  <c r="A6215" i="13"/>
  <c r="A6216" i="13"/>
  <c r="A6217" i="13"/>
  <c r="A6218" i="13"/>
  <c r="A6219" i="13"/>
  <c r="A6220" i="13"/>
  <c r="A6221" i="13"/>
  <c r="A6222" i="13"/>
  <c r="A6223" i="13"/>
  <c r="A6224" i="13"/>
  <c r="A6225" i="13"/>
  <c r="A6226" i="13"/>
  <c r="A6227" i="13"/>
  <c r="A6228" i="13"/>
  <c r="A6229" i="13"/>
  <c r="A6230" i="13"/>
  <c r="A6231" i="13"/>
  <c r="A6232" i="13"/>
  <c r="A6233" i="13"/>
  <c r="A6234" i="13"/>
  <c r="A6235" i="13"/>
  <c r="A6236" i="13"/>
  <c r="A6237" i="13"/>
  <c r="A6238" i="13"/>
  <c r="A6239" i="13"/>
  <c r="A6240" i="13"/>
  <c r="A6241" i="13"/>
  <c r="A6242" i="13"/>
  <c r="A6243" i="13"/>
  <c r="A6244" i="13"/>
  <c r="A6245" i="13"/>
  <c r="A6246" i="13"/>
  <c r="A6247" i="13"/>
  <c r="A6248" i="13"/>
  <c r="A6249" i="13"/>
  <c r="A6250" i="13"/>
  <c r="A6251" i="13"/>
  <c r="A6252" i="13"/>
  <c r="A6253" i="13"/>
  <c r="A6254" i="13"/>
  <c r="A6255" i="13"/>
  <c r="A6256" i="13"/>
  <c r="A6257" i="13"/>
  <c r="A6258" i="13"/>
  <c r="A6259" i="13"/>
  <c r="A6260" i="13"/>
  <c r="A6261" i="13"/>
  <c r="A6262" i="13"/>
  <c r="A6263" i="13"/>
  <c r="A6264" i="13"/>
  <c r="A6265" i="13"/>
  <c r="A6266" i="13"/>
  <c r="A6267" i="13"/>
  <c r="A6268" i="13"/>
  <c r="A6269" i="13"/>
  <c r="A6270" i="13"/>
  <c r="A6271" i="13"/>
  <c r="A6272" i="13"/>
  <c r="A6273" i="13"/>
  <c r="A6274" i="13"/>
  <c r="A6275" i="13"/>
  <c r="A6276" i="13"/>
  <c r="A6277" i="13"/>
  <c r="A6278" i="13"/>
  <c r="A6279" i="13"/>
  <c r="A6280" i="13"/>
  <c r="A6281" i="13"/>
  <c r="A6282" i="13"/>
  <c r="A6283" i="13"/>
  <c r="A6284" i="13"/>
  <c r="A6285" i="13"/>
  <c r="A6286" i="13"/>
  <c r="A6287" i="13"/>
  <c r="A6288" i="13"/>
  <c r="A6289" i="13"/>
  <c r="A6290" i="13"/>
  <c r="A6291" i="13"/>
  <c r="A6292" i="13"/>
  <c r="A6293" i="13"/>
  <c r="A6294" i="13"/>
  <c r="A6295" i="13"/>
  <c r="A6296" i="13"/>
  <c r="A6297" i="13"/>
  <c r="A6298" i="13"/>
  <c r="A6299" i="13"/>
  <c r="A6300" i="13"/>
  <c r="A6301" i="13"/>
  <c r="A6302" i="13"/>
  <c r="A6303" i="13"/>
  <c r="A6304" i="13"/>
  <c r="A6305" i="13"/>
  <c r="A6306" i="13"/>
  <c r="A6307" i="13"/>
  <c r="A6308" i="13"/>
  <c r="A6309" i="13"/>
  <c r="A6310" i="13"/>
  <c r="A6311" i="13"/>
  <c r="A6312" i="13"/>
  <c r="A6313" i="13"/>
  <c r="A6314" i="13"/>
  <c r="A6315" i="13"/>
  <c r="A6316" i="13"/>
  <c r="A6317" i="13"/>
  <c r="A6318" i="13"/>
  <c r="A6319" i="13"/>
  <c r="A6320" i="13"/>
  <c r="A6321" i="13"/>
  <c r="A6322" i="13"/>
  <c r="A6323" i="13"/>
  <c r="A6324" i="13"/>
  <c r="A6325" i="13"/>
  <c r="A6326" i="13"/>
  <c r="A6327" i="13"/>
  <c r="A6328" i="13"/>
  <c r="A6329" i="13"/>
  <c r="A6330" i="13"/>
  <c r="A6331" i="13"/>
  <c r="A6332" i="13"/>
  <c r="A6333" i="13"/>
  <c r="A6334" i="13"/>
  <c r="A6335" i="13"/>
  <c r="A6336" i="13"/>
  <c r="A6337" i="13"/>
  <c r="A6338" i="13"/>
  <c r="A6339" i="13"/>
  <c r="A6340" i="13"/>
  <c r="A6341" i="13"/>
  <c r="A6342" i="13"/>
  <c r="A6343" i="13"/>
  <c r="A6344" i="13"/>
  <c r="A6345" i="13"/>
  <c r="A6346" i="13"/>
  <c r="A6347" i="13"/>
  <c r="A6348" i="13"/>
  <c r="A6349" i="13"/>
  <c r="A6350" i="13"/>
  <c r="A6351" i="13"/>
  <c r="A6352" i="13"/>
  <c r="A6353" i="13"/>
  <c r="A6354" i="13"/>
  <c r="A6355" i="13"/>
  <c r="A6356" i="13"/>
  <c r="A6357" i="13"/>
  <c r="A6358" i="13"/>
  <c r="A6359" i="13"/>
  <c r="A6360" i="13"/>
  <c r="A6361" i="13"/>
  <c r="A6362" i="13"/>
  <c r="A6363" i="13"/>
  <c r="A6364" i="13"/>
  <c r="A6365" i="13"/>
  <c r="A6366" i="13"/>
  <c r="A6367" i="13"/>
  <c r="A6368" i="13"/>
  <c r="A6369" i="13"/>
  <c r="A6370" i="13"/>
  <c r="A6371" i="13"/>
  <c r="A6372" i="13"/>
  <c r="A6373" i="13"/>
  <c r="A6374" i="13"/>
  <c r="A6375" i="13"/>
  <c r="A6376" i="13"/>
  <c r="A6377" i="13"/>
  <c r="A6378" i="13"/>
  <c r="A6379" i="13"/>
  <c r="A6380" i="13"/>
  <c r="A6381" i="13"/>
  <c r="A6382" i="13"/>
  <c r="A6383" i="13"/>
  <c r="A6384" i="13"/>
  <c r="A6385" i="13"/>
  <c r="A6386" i="13"/>
  <c r="A6387" i="13"/>
  <c r="A6388" i="13"/>
  <c r="A6389" i="13"/>
  <c r="A6390" i="13"/>
  <c r="A6391" i="13"/>
  <c r="A6392" i="13"/>
  <c r="A6393" i="13"/>
  <c r="A6394" i="13"/>
  <c r="A6395" i="13"/>
  <c r="A6396" i="13"/>
  <c r="A6397" i="13"/>
  <c r="A6398" i="13"/>
  <c r="A6399" i="13"/>
  <c r="A6400" i="13"/>
  <c r="A6401" i="13"/>
  <c r="A6402" i="13"/>
  <c r="A6403" i="13"/>
  <c r="A6404" i="13"/>
  <c r="A6405" i="13"/>
  <c r="A6406" i="13"/>
  <c r="A6407" i="13"/>
  <c r="A6408" i="13"/>
  <c r="A6409" i="13"/>
  <c r="A6410" i="13"/>
  <c r="A6411" i="13"/>
  <c r="A6412" i="13"/>
  <c r="A6413" i="13"/>
  <c r="A6414" i="13"/>
  <c r="A6415" i="13"/>
  <c r="A6416" i="13"/>
  <c r="A6417" i="13"/>
  <c r="A6418" i="13"/>
  <c r="A6419" i="13"/>
  <c r="A6420" i="13"/>
  <c r="A6421" i="13"/>
  <c r="A6422" i="13"/>
  <c r="A6423" i="13"/>
  <c r="A6424" i="13"/>
  <c r="A6425" i="13"/>
  <c r="A6426" i="13"/>
  <c r="A6427" i="13"/>
  <c r="A6428" i="13"/>
  <c r="A6429" i="13"/>
  <c r="A6430" i="13"/>
  <c r="A6431" i="13"/>
  <c r="A6432" i="13"/>
  <c r="A6433" i="13"/>
  <c r="A6434" i="13"/>
  <c r="A6435" i="13"/>
  <c r="A6436" i="13"/>
  <c r="A6437" i="13"/>
  <c r="A6438" i="13"/>
  <c r="A6439" i="13"/>
  <c r="A6440" i="13"/>
  <c r="A6441" i="13"/>
  <c r="A6442" i="13"/>
  <c r="A6443" i="13"/>
  <c r="A6444" i="13"/>
  <c r="A6445" i="13"/>
  <c r="A6446" i="13"/>
  <c r="A6447" i="13"/>
  <c r="A6448" i="13"/>
  <c r="A6449" i="13"/>
  <c r="A6450" i="13"/>
  <c r="A6451" i="13"/>
  <c r="A6452" i="13"/>
  <c r="A6453" i="13"/>
  <c r="A6454" i="13"/>
  <c r="A6455" i="13"/>
  <c r="A6456" i="13"/>
  <c r="A6457" i="13"/>
  <c r="A6458" i="13"/>
  <c r="A6459" i="13"/>
  <c r="A6460" i="13"/>
  <c r="A6461" i="13"/>
  <c r="A6462" i="13"/>
  <c r="A6463" i="13"/>
  <c r="A6464" i="13"/>
  <c r="A6465" i="13"/>
  <c r="A6466" i="13"/>
  <c r="A6467" i="13"/>
  <c r="A6468" i="13"/>
  <c r="A6469" i="13"/>
  <c r="A6470" i="13"/>
  <c r="A6471" i="13"/>
  <c r="A6472" i="13"/>
  <c r="A6473" i="13"/>
  <c r="A6474" i="13"/>
  <c r="A6475" i="13"/>
  <c r="A6476" i="13"/>
  <c r="A6477" i="13"/>
  <c r="A6478" i="13"/>
  <c r="A6479" i="13"/>
  <c r="A6480" i="13"/>
  <c r="A6481" i="13"/>
  <c r="A6482" i="13"/>
  <c r="A6483" i="13"/>
  <c r="A6484" i="13"/>
  <c r="A6485" i="13"/>
  <c r="A6486" i="13"/>
  <c r="A6487" i="13"/>
  <c r="A6488" i="13"/>
  <c r="A6489" i="13"/>
  <c r="A6490" i="13"/>
  <c r="A6491" i="13"/>
  <c r="A6492" i="13"/>
  <c r="A6493" i="13"/>
  <c r="A6494" i="13"/>
  <c r="A6495" i="13"/>
  <c r="A6496" i="13"/>
  <c r="A6497" i="13"/>
  <c r="A6498" i="13"/>
  <c r="A6499" i="13"/>
  <c r="A6500" i="13"/>
  <c r="A6501" i="13"/>
  <c r="A6502" i="13"/>
  <c r="A6503" i="13"/>
  <c r="A6504" i="13"/>
  <c r="A6505" i="13"/>
  <c r="A6506" i="13"/>
  <c r="A6507" i="13"/>
  <c r="A6508" i="13"/>
  <c r="A6509" i="13"/>
  <c r="A6510" i="13"/>
  <c r="A6511" i="13"/>
  <c r="A6512" i="13"/>
  <c r="A6513" i="13"/>
  <c r="A6514" i="13"/>
  <c r="A6515" i="13"/>
  <c r="A6516" i="13"/>
  <c r="A6517" i="13"/>
  <c r="A6518" i="13"/>
  <c r="A6519" i="13"/>
  <c r="A6520" i="13"/>
  <c r="A6521" i="13"/>
  <c r="A6522" i="13"/>
  <c r="A6523" i="13"/>
  <c r="A6524" i="13"/>
  <c r="A6525" i="13"/>
  <c r="A6526" i="13"/>
  <c r="A6527" i="13"/>
  <c r="A6528" i="13"/>
  <c r="A6529" i="13"/>
  <c r="A6530" i="13"/>
  <c r="A6531" i="13"/>
  <c r="A6532" i="13"/>
  <c r="A6533" i="13"/>
  <c r="A6534" i="13"/>
  <c r="A6535" i="13"/>
  <c r="A6536" i="13"/>
  <c r="A6537" i="13"/>
  <c r="A6538" i="13"/>
  <c r="A6539" i="13"/>
  <c r="A6540" i="13"/>
  <c r="A6541" i="13"/>
  <c r="A6542" i="13"/>
  <c r="A6543" i="13"/>
  <c r="A6544" i="13"/>
  <c r="A6545" i="13"/>
  <c r="A6546" i="13"/>
  <c r="A6547" i="13"/>
  <c r="A6548" i="13"/>
  <c r="A6549" i="13"/>
  <c r="A6550" i="13"/>
  <c r="A6551" i="13"/>
  <c r="A6552" i="13"/>
  <c r="A6553" i="13"/>
  <c r="A6554" i="13"/>
  <c r="A6555" i="13"/>
  <c r="A6556" i="13"/>
  <c r="A6557" i="13"/>
  <c r="A6558" i="13"/>
  <c r="A6559" i="13"/>
  <c r="A6560" i="13"/>
  <c r="A6561" i="13"/>
  <c r="A6562" i="13"/>
  <c r="A6563" i="13"/>
  <c r="A6564" i="13"/>
  <c r="A6565" i="13"/>
  <c r="A6566" i="13"/>
  <c r="A6567" i="13"/>
  <c r="A6568" i="13"/>
  <c r="A6569" i="13"/>
  <c r="A6570" i="13"/>
  <c r="A6571" i="13"/>
  <c r="A6572" i="13"/>
  <c r="A6573" i="13"/>
  <c r="A6574" i="13"/>
  <c r="A6575" i="13"/>
  <c r="A6576" i="13"/>
  <c r="A6577" i="13"/>
  <c r="A6578" i="13"/>
  <c r="A6579" i="13"/>
  <c r="A6580" i="13"/>
  <c r="A6581" i="13"/>
  <c r="A6582" i="13"/>
  <c r="A6583" i="13"/>
  <c r="A6584" i="13"/>
  <c r="A6585" i="13"/>
  <c r="A6586" i="13"/>
  <c r="A6587" i="13"/>
  <c r="A6588" i="13"/>
  <c r="A6589" i="13"/>
  <c r="A6590" i="13"/>
  <c r="A6591" i="13"/>
  <c r="A6592" i="13"/>
  <c r="A6593" i="13"/>
  <c r="A6594" i="13"/>
  <c r="A6595" i="13"/>
  <c r="A6596" i="13"/>
  <c r="A6597" i="13"/>
  <c r="A6598" i="13"/>
  <c r="A6599" i="13"/>
  <c r="A6600" i="13"/>
  <c r="A6601" i="13"/>
  <c r="A6602" i="13"/>
  <c r="A6603" i="13"/>
  <c r="A6604" i="13"/>
  <c r="A6605" i="13"/>
  <c r="A6606" i="13"/>
  <c r="A6607" i="13"/>
  <c r="A6608" i="13"/>
  <c r="A6609" i="13"/>
  <c r="A6610" i="13"/>
  <c r="A6611" i="13"/>
  <c r="A6612" i="13"/>
  <c r="A6613" i="13"/>
  <c r="A6614" i="13"/>
  <c r="A6615" i="13"/>
  <c r="A6616" i="13"/>
  <c r="A6617" i="13"/>
  <c r="A6618" i="13"/>
  <c r="A6619" i="13"/>
  <c r="A6620" i="13"/>
  <c r="A6621" i="13"/>
  <c r="A6622" i="13"/>
  <c r="A6623" i="13"/>
  <c r="A6624" i="13"/>
  <c r="A6625" i="13"/>
  <c r="A6626" i="13"/>
  <c r="A6627" i="13"/>
  <c r="A6628" i="13"/>
  <c r="A6629" i="13"/>
  <c r="A6630" i="13"/>
  <c r="A6631" i="13"/>
  <c r="A6632" i="13"/>
  <c r="A6633" i="13"/>
  <c r="A6634" i="13"/>
  <c r="A6635" i="13"/>
  <c r="A6636" i="13"/>
  <c r="A6637" i="13"/>
  <c r="A6638" i="13"/>
  <c r="A6639" i="13"/>
  <c r="A6640" i="13"/>
  <c r="A6641" i="13"/>
  <c r="A6642" i="13"/>
  <c r="A6643" i="13"/>
  <c r="A6644" i="13"/>
  <c r="A6645" i="13"/>
  <c r="A6646" i="13"/>
  <c r="A6647" i="13"/>
  <c r="A6648" i="13"/>
  <c r="A6649" i="13"/>
  <c r="A6650" i="13"/>
  <c r="A6651" i="13"/>
  <c r="A6652" i="13"/>
  <c r="A6653" i="13"/>
  <c r="A6654" i="13"/>
  <c r="A6655" i="13"/>
  <c r="A6656" i="13"/>
  <c r="A6657" i="13"/>
  <c r="A6658" i="13"/>
  <c r="A6659" i="13"/>
  <c r="A6660" i="13"/>
  <c r="A6661" i="13"/>
  <c r="A6662" i="13"/>
  <c r="A6663" i="13"/>
  <c r="A6664" i="13"/>
  <c r="A6665" i="13"/>
  <c r="A6666" i="13"/>
  <c r="A6667" i="13"/>
  <c r="A6668" i="13"/>
  <c r="A6669" i="13"/>
  <c r="A6670" i="13"/>
  <c r="A6671" i="13"/>
  <c r="A6672" i="13"/>
  <c r="A6673" i="13"/>
  <c r="A6674" i="13"/>
  <c r="A6675" i="13"/>
  <c r="A6676" i="13"/>
  <c r="A6677" i="13"/>
  <c r="A6678" i="13"/>
  <c r="A6679" i="13"/>
  <c r="A6680" i="13"/>
  <c r="A6681" i="13"/>
  <c r="A6682" i="13"/>
  <c r="A6683" i="13"/>
  <c r="A6684" i="13"/>
  <c r="A6685" i="13"/>
  <c r="A6686" i="13"/>
  <c r="A6687" i="13"/>
  <c r="A6688" i="13"/>
  <c r="A6689" i="13"/>
  <c r="A6690" i="13"/>
  <c r="A6691" i="13"/>
  <c r="A6692" i="13"/>
  <c r="A6693" i="13"/>
  <c r="A6694" i="13"/>
  <c r="A6695" i="13"/>
  <c r="A6696" i="13"/>
  <c r="A6697" i="13"/>
  <c r="A6698" i="13"/>
  <c r="A6699" i="13"/>
  <c r="A6700" i="13"/>
  <c r="A6701" i="13"/>
  <c r="A6702" i="13"/>
  <c r="A6703" i="13"/>
  <c r="A6704" i="13"/>
  <c r="A6705" i="13"/>
  <c r="A6706" i="13"/>
  <c r="A6707" i="13"/>
  <c r="A6708" i="13"/>
  <c r="A6709" i="13"/>
  <c r="A6710" i="13"/>
  <c r="A6711" i="13"/>
  <c r="A6712" i="13"/>
  <c r="A6713" i="13"/>
  <c r="A6714" i="13"/>
  <c r="A6715" i="13"/>
  <c r="A6716" i="13"/>
  <c r="A6717" i="13"/>
  <c r="A6718" i="13"/>
  <c r="A6719" i="13"/>
  <c r="A6720" i="13"/>
  <c r="A6721" i="13"/>
  <c r="A6722" i="13"/>
  <c r="A6723" i="13"/>
  <c r="A6724" i="13"/>
  <c r="A6725" i="13"/>
  <c r="A6726" i="13"/>
  <c r="A6727" i="13"/>
  <c r="A6728" i="13"/>
  <c r="A6729" i="13"/>
  <c r="A6730" i="13"/>
  <c r="A6731" i="13"/>
  <c r="A6732" i="13"/>
  <c r="A6733" i="13"/>
  <c r="A6734" i="13"/>
  <c r="A6735" i="13"/>
  <c r="A6736" i="13"/>
  <c r="A6737" i="13"/>
  <c r="A6738" i="13"/>
  <c r="A6739" i="13"/>
  <c r="A6740" i="13"/>
  <c r="A6741" i="13"/>
  <c r="A6742" i="13"/>
  <c r="A6743" i="13"/>
  <c r="A6744" i="13"/>
  <c r="A6745" i="13"/>
  <c r="A6746" i="13"/>
  <c r="A6747" i="13"/>
  <c r="A6748" i="13"/>
  <c r="A6749" i="13"/>
  <c r="A6750" i="13"/>
  <c r="A6751" i="13"/>
  <c r="A6752" i="13"/>
  <c r="A6753" i="13"/>
  <c r="A6754" i="13"/>
  <c r="A6755" i="13"/>
  <c r="A6756" i="13"/>
  <c r="A6757" i="13"/>
  <c r="A6758" i="13"/>
  <c r="A6759" i="13"/>
  <c r="A6760" i="13"/>
  <c r="A6761" i="13"/>
  <c r="A6762" i="13"/>
  <c r="A6763" i="13"/>
  <c r="A6764" i="13"/>
  <c r="A6765" i="13"/>
  <c r="A6766" i="13"/>
  <c r="A6767" i="13"/>
  <c r="A6768" i="13"/>
  <c r="A6769" i="13"/>
  <c r="A6770" i="13"/>
  <c r="A6771" i="13"/>
  <c r="A6772" i="13"/>
  <c r="A6773" i="13"/>
  <c r="A6774" i="13"/>
  <c r="A6775" i="13"/>
  <c r="A6776" i="13"/>
  <c r="A6777" i="13"/>
  <c r="A6778" i="13"/>
  <c r="A6779" i="13"/>
  <c r="A6780" i="13"/>
  <c r="A6781" i="13"/>
  <c r="A6782" i="13"/>
  <c r="A6783" i="13"/>
  <c r="A6784" i="13"/>
  <c r="A6785" i="13"/>
  <c r="A6786" i="13"/>
  <c r="A6787" i="13"/>
  <c r="A6788" i="13"/>
  <c r="A6789" i="13"/>
  <c r="A6790" i="13"/>
  <c r="A6791" i="13"/>
  <c r="A6792" i="13"/>
  <c r="A6793" i="13"/>
  <c r="A6794" i="13"/>
  <c r="A6795" i="13"/>
  <c r="A6796" i="13"/>
  <c r="A6797" i="13"/>
  <c r="A6798" i="13"/>
  <c r="A6799" i="13"/>
  <c r="A6800" i="13"/>
  <c r="A6801" i="13"/>
  <c r="A6802" i="13"/>
  <c r="A6803" i="13"/>
  <c r="A6804" i="13"/>
  <c r="A6805" i="13"/>
  <c r="A6806" i="13"/>
  <c r="A6807" i="13"/>
  <c r="A6808" i="13"/>
  <c r="A6809" i="13"/>
  <c r="A6810" i="13"/>
  <c r="A6811" i="13"/>
  <c r="A6812" i="13"/>
  <c r="A6813" i="13"/>
  <c r="A6814" i="13"/>
  <c r="A6815" i="13"/>
  <c r="A6816" i="13"/>
  <c r="A6817" i="13"/>
  <c r="A6818" i="13"/>
  <c r="A6819" i="13"/>
  <c r="A6820" i="13"/>
  <c r="A6821" i="13"/>
  <c r="A6822" i="13"/>
  <c r="A6823" i="13"/>
  <c r="A6824" i="13"/>
  <c r="A6825" i="13"/>
  <c r="A6826" i="13"/>
  <c r="A6827" i="13"/>
  <c r="A6828" i="13"/>
  <c r="A6829" i="13"/>
  <c r="A6830" i="13"/>
  <c r="A6831" i="13"/>
  <c r="A6832" i="13"/>
  <c r="A6833" i="13"/>
  <c r="A6834" i="13"/>
  <c r="A6835" i="13"/>
  <c r="A6836" i="13"/>
  <c r="A6837" i="13"/>
  <c r="A6838" i="13"/>
  <c r="A6839" i="13"/>
  <c r="A6840" i="13"/>
  <c r="A6841" i="13"/>
  <c r="A6842" i="13"/>
  <c r="A6843" i="13"/>
  <c r="A6844" i="13"/>
  <c r="A6845" i="13"/>
  <c r="A6846" i="13"/>
  <c r="A6847" i="13"/>
  <c r="A6848" i="13"/>
  <c r="A6849" i="13"/>
  <c r="A6850" i="13"/>
  <c r="A6851" i="13"/>
  <c r="A6852" i="13"/>
  <c r="A6853" i="13"/>
  <c r="A6854" i="13"/>
  <c r="A6855" i="13"/>
  <c r="A6856" i="13"/>
  <c r="A6857" i="13"/>
  <c r="A6858" i="13"/>
  <c r="A6859" i="13"/>
  <c r="A6860" i="13"/>
  <c r="A6861" i="13"/>
  <c r="A6862" i="13"/>
  <c r="A6863" i="13"/>
  <c r="A6864" i="13"/>
  <c r="A6865" i="13"/>
  <c r="A6866" i="13"/>
  <c r="A6867" i="13"/>
  <c r="A6868" i="13"/>
  <c r="A6869" i="13"/>
  <c r="A6870" i="13"/>
  <c r="A6871" i="13"/>
  <c r="A6872" i="13"/>
  <c r="A6873" i="13"/>
  <c r="A6874" i="13"/>
  <c r="A6875" i="13"/>
  <c r="A6876" i="13"/>
  <c r="A6877" i="13"/>
  <c r="A6878" i="13"/>
  <c r="A6879" i="13"/>
  <c r="A6880" i="13"/>
  <c r="A6881" i="13"/>
  <c r="A6882" i="13"/>
  <c r="A6883" i="13"/>
  <c r="A6884" i="13"/>
  <c r="A6885" i="13"/>
  <c r="A6886" i="13"/>
  <c r="A6887" i="13"/>
  <c r="A6888" i="13"/>
  <c r="A6889" i="13"/>
  <c r="A6890" i="13"/>
  <c r="A6891" i="13"/>
  <c r="A6892" i="13"/>
  <c r="A6893" i="13"/>
  <c r="A6894" i="13"/>
  <c r="A6895" i="13"/>
  <c r="A6896" i="13"/>
  <c r="A6897" i="13"/>
  <c r="A6898" i="13"/>
  <c r="A6899" i="13"/>
  <c r="A6900" i="13"/>
  <c r="A6901" i="13"/>
  <c r="A6902" i="13"/>
  <c r="A6903" i="13"/>
  <c r="A6904" i="13"/>
  <c r="A6905" i="13"/>
  <c r="A6906" i="13"/>
  <c r="A6907" i="13"/>
  <c r="A6908" i="13"/>
  <c r="A6909" i="13"/>
  <c r="A6910" i="13"/>
  <c r="A6911" i="13"/>
  <c r="A6912" i="13"/>
  <c r="A6913" i="13"/>
  <c r="A6914" i="13"/>
  <c r="A6915" i="13"/>
  <c r="A6916" i="13"/>
  <c r="A6917" i="13"/>
  <c r="A6918" i="13"/>
  <c r="A6919" i="13"/>
  <c r="A6920" i="13"/>
  <c r="A6921" i="13"/>
  <c r="A6922" i="13"/>
  <c r="A6923" i="13"/>
  <c r="A6924" i="13"/>
  <c r="A6925" i="13"/>
  <c r="A6926" i="13"/>
  <c r="A6927" i="13"/>
  <c r="A6928" i="13"/>
  <c r="A6929" i="13"/>
  <c r="A6930" i="13"/>
  <c r="A6931" i="13"/>
  <c r="A6932" i="13"/>
  <c r="A6933" i="13"/>
  <c r="A6934" i="13"/>
  <c r="A6935" i="13"/>
  <c r="A6936" i="13"/>
  <c r="A6937" i="13"/>
  <c r="A6938" i="13"/>
  <c r="A6939" i="13"/>
  <c r="A6940" i="13"/>
  <c r="A6941" i="13"/>
  <c r="A6942" i="13"/>
  <c r="A6943" i="13"/>
  <c r="A6944" i="13"/>
  <c r="A6945" i="13"/>
  <c r="A6946" i="13"/>
  <c r="A6947" i="13"/>
  <c r="A6948" i="13"/>
  <c r="A6949" i="13"/>
  <c r="A6950" i="13"/>
  <c r="A6951" i="13"/>
  <c r="A6952" i="13"/>
  <c r="A6953" i="13"/>
  <c r="A6954" i="13"/>
  <c r="A6955" i="13"/>
  <c r="A6956" i="13"/>
  <c r="A6957" i="13"/>
  <c r="A6958" i="13"/>
  <c r="A6959" i="13"/>
  <c r="A6960" i="13"/>
  <c r="A6961" i="13"/>
  <c r="A6962" i="13"/>
  <c r="A6963" i="13"/>
  <c r="A6964" i="13"/>
  <c r="A6965" i="13"/>
  <c r="A6966" i="13"/>
  <c r="A6967" i="13"/>
  <c r="A6968" i="13"/>
  <c r="A6969" i="13"/>
  <c r="A6970" i="13"/>
  <c r="A6971" i="13"/>
  <c r="A6972" i="13"/>
  <c r="A6973" i="13"/>
  <c r="A6974" i="13"/>
  <c r="A6975" i="13"/>
  <c r="A6976" i="13"/>
  <c r="A6977" i="13"/>
  <c r="A6978" i="13"/>
  <c r="A6979" i="13"/>
  <c r="A6980" i="13"/>
  <c r="A6981" i="13"/>
  <c r="A6982" i="13"/>
  <c r="A6983" i="13"/>
  <c r="A6984" i="13"/>
  <c r="A6985" i="13"/>
  <c r="A6986" i="13"/>
  <c r="A6987" i="13"/>
  <c r="A6988" i="13"/>
  <c r="A6989" i="13"/>
  <c r="A6990" i="13"/>
  <c r="A6991" i="13"/>
  <c r="A6992" i="13"/>
  <c r="A6993" i="13"/>
  <c r="A6994" i="13"/>
  <c r="A6995" i="13"/>
  <c r="A6996" i="13"/>
  <c r="A6997" i="13"/>
  <c r="A6998" i="13"/>
  <c r="A6999" i="13"/>
  <c r="A7000" i="13"/>
  <c r="A7001" i="13"/>
  <c r="A7002" i="13"/>
  <c r="A7003" i="13"/>
  <c r="A7004" i="13"/>
  <c r="A7005" i="13"/>
  <c r="A7006" i="13"/>
  <c r="A7007" i="13"/>
  <c r="A7008" i="13"/>
  <c r="A7009" i="13"/>
  <c r="A7010" i="13"/>
  <c r="A7011" i="13"/>
  <c r="A7012" i="13"/>
  <c r="A7013" i="13"/>
  <c r="A7014" i="13"/>
  <c r="A7015" i="13"/>
  <c r="A7016" i="13"/>
  <c r="A7017" i="13"/>
  <c r="A7018" i="13"/>
  <c r="A7019" i="13"/>
  <c r="A7020" i="13"/>
  <c r="A7021" i="13"/>
  <c r="A7022" i="13"/>
  <c r="A7023" i="13"/>
  <c r="A7024" i="13"/>
  <c r="A7025" i="13"/>
  <c r="A7026" i="13"/>
  <c r="A7027" i="13"/>
  <c r="A7028" i="13"/>
  <c r="A7029" i="13"/>
  <c r="A7030" i="13"/>
  <c r="A7031" i="13"/>
  <c r="A7032" i="13"/>
  <c r="A7033" i="13"/>
  <c r="A7034" i="13"/>
  <c r="A7035" i="13"/>
  <c r="A7036" i="13"/>
  <c r="A7037" i="13"/>
  <c r="A7038" i="13"/>
  <c r="A7039" i="13"/>
  <c r="A7040" i="13"/>
  <c r="A7041" i="13"/>
  <c r="A7042" i="13"/>
  <c r="A7043" i="13"/>
  <c r="A7044" i="13"/>
  <c r="A7045" i="13"/>
  <c r="A7046" i="13"/>
  <c r="A7047" i="13"/>
  <c r="A7048" i="13"/>
  <c r="A7049" i="13"/>
  <c r="A7050" i="13"/>
  <c r="A7051" i="13"/>
  <c r="A7052" i="13"/>
  <c r="A7053" i="13"/>
  <c r="A7054" i="13"/>
  <c r="A7055" i="13"/>
  <c r="A7056" i="13"/>
  <c r="A7057" i="13"/>
  <c r="A7058" i="13"/>
  <c r="A7059" i="13"/>
  <c r="A7060" i="13"/>
  <c r="A7061" i="13"/>
  <c r="A7062" i="13"/>
  <c r="A7063" i="13"/>
  <c r="A7064" i="13"/>
  <c r="A7065" i="13"/>
  <c r="A7066" i="13"/>
  <c r="A7067" i="13"/>
  <c r="A7068" i="13"/>
  <c r="A7069" i="13"/>
  <c r="A7070" i="13"/>
  <c r="A7071" i="13"/>
  <c r="A7072" i="13"/>
  <c r="A7073" i="13"/>
  <c r="A7074" i="13"/>
  <c r="A7075" i="13"/>
  <c r="A7076" i="13"/>
  <c r="A7077" i="13"/>
  <c r="A7078" i="13"/>
  <c r="A7079" i="13"/>
  <c r="A7080" i="13"/>
  <c r="A7081" i="13"/>
  <c r="A7082" i="13"/>
  <c r="A7083" i="13"/>
  <c r="A7084" i="13"/>
  <c r="A7085" i="13"/>
  <c r="A7086" i="13"/>
  <c r="A7087" i="13"/>
  <c r="A7088" i="13"/>
  <c r="A7089" i="13"/>
  <c r="A7090" i="13"/>
  <c r="A7091" i="13"/>
  <c r="A7092" i="13"/>
  <c r="A7093" i="13"/>
  <c r="A7094" i="13"/>
  <c r="A7095" i="13"/>
  <c r="A7096" i="13"/>
  <c r="A7097" i="13"/>
  <c r="A7098" i="13"/>
  <c r="A7099" i="13"/>
  <c r="A7100" i="13"/>
  <c r="A7101" i="13"/>
  <c r="A7102" i="13"/>
  <c r="A7103" i="13"/>
  <c r="A7104" i="13"/>
  <c r="A7105" i="13"/>
  <c r="A7106" i="13"/>
  <c r="A7107" i="13"/>
  <c r="A7108" i="13"/>
  <c r="A7109" i="13"/>
  <c r="A7110" i="13"/>
  <c r="A7111" i="13"/>
  <c r="A7112" i="13"/>
  <c r="A7113" i="13"/>
  <c r="A7114" i="13"/>
  <c r="A7115" i="13"/>
  <c r="A7116" i="13"/>
  <c r="A7117" i="13"/>
  <c r="A7118" i="13"/>
  <c r="A7119" i="13"/>
  <c r="A7120" i="13"/>
  <c r="A7121" i="13"/>
  <c r="A7122" i="13"/>
  <c r="A7123" i="13"/>
  <c r="A7124" i="13"/>
  <c r="A7125" i="13"/>
  <c r="A7126" i="13"/>
  <c r="A7127" i="13"/>
  <c r="A7128" i="13"/>
  <c r="A7129" i="13"/>
  <c r="A7130" i="13"/>
  <c r="A7131" i="13"/>
  <c r="A7132" i="13"/>
  <c r="A7133" i="13"/>
  <c r="A7134" i="13"/>
  <c r="A7135" i="13"/>
  <c r="A7136" i="13"/>
  <c r="A7137" i="13"/>
  <c r="A7138" i="13"/>
  <c r="A7139" i="13"/>
  <c r="A7140" i="13"/>
  <c r="A7141" i="13"/>
  <c r="A7142" i="13"/>
  <c r="A7143" i="13"/>
  <c r="A7144" i="13"/>
  <c r="A7145" i="13"/>
  <c r="A7146" i="13"/>
  <c r="A7147" i="13"/>
  <c r="A7148" i="13"/>
  <c r="A7149" i="13"/>
  <c r="A7150" i="13"/>
  <c r="A7151" i="13"/>
  <c r="A7152" i="13"/>
  <c r="A7153" i="13"/>
  <c r="A7154" i="13"/>
  <c r="A7155" i="13"/>
  <c r="A7156" i="13"/>
  <c r="A7157" i="13"/>
  <c r="A7158" i="13"/>
  <c r="A7159" i="13"/>
  <c r="A7160" i="13"/>
  <c r="A7161" i="13"/>
  <c r="A7162" i="13"/>
  <c r="A7163" i="13"/>
  <c r="A7164" i="13"/>
  <c r="A7165" i="13"/>
  <c r="A7166" i="13"/>
  <c r="A7167" i="13"/>
  <c r="A7168" i="13"/>
  <c r="A7169" i="13"/>
  <c r="A7170" i="13"/>
  <c r="A7171" i="13"/>
  <c r="A7172" i="13"/>
  <c r="A7173" i="13"/>
  <c r="A7174" i="13"/>
  <c r="A7175" i="13"/>
  <c r="A7176" i="13"/>
  <c r="A7177" i="13"/>
  <c r="A7178" i="13"/>
  <c r="A7179" i="13"/>
  <c r="A7180" i="13"/>
  <c r="A7181" i="13"/>
  <c r="A7182" i="13"/>
  <c r="A7183" i="13"/>
  <c r="A7184" i="13"/>
  <c r="A7185" i="13"/>
  <c r="A7186" i="13"/>
  <c r="A7187" i="13"/>
  <c r="A7188" i="13"/>
  <c r="A7189" i="13"/>
  <c r="A7190" i="13"/>
  <c r="A7191" i="13"/>
  <c r="A7192" i="13"/>
  <c r="A7193" i="13"/>
  <c r="A7194" i="13"/>
  <c r="A7195" i="13"/>
  <c r="A7196" i="13"/>
  <c r="A7197" i="13"/>
  <c r="A7198" i="13"/>
  <c r="A7199" i="13"/>
  <c r="A7200" i="13"/>
  <c r="A7201" i="13"/>
  <c r="A7202" i="13"/>
  <c r="A7203" i="13"/>
  <c r="A7204" i="13"/>
  <c r="A7205" i="13"/>
  <c r="A7206" i="13"/>
  <c r="A7207" i="13"/>
  <c r="A7208" i="13"/>
  <c r="A7209" i="13"/>
  <c r="A7210" i="13"/>
  <c r="A7211" i="13"/>
  <c r="A7212" i="13"/>
  <c r="A7213" i="13"/>
  <c r="A7214" i="13"/>
  <c r="A7215" i="13"/>
  <c r="A7216" i="13"/>
  <c r="A7217" i="13"/>
  <c r="A7218" i="13"/>
  <c r="A7219" i="13"/>
  <c r="A7220" i="13"/>
  <c r="A7221" i="13"/>
  <c r="A7222" i="13"/>
  <c r="A7223" i="13"/>
  <c r="A7224" i="13"/>
  <c r="A7225" i="13"/>
  <c r="A7226" i="13"/>
  <c r="A7227" i="13"/>
  <c r="A7228" i="13"/>
  <c r="A7229" i="13"/>
  <c r="A7230" i="13"/>
  <c r="A7231" i="13"/>
  <c r="A7232" i="13"/>
  <c r="A7233" i="13"/>
  <c r="A7234" i="13"/>
  <c r="A7235" i="13"/>
  <c r="A7236" i="13"/>
  <c r="A7237" i="13"/>
  <c r="A7238" i="13"/>
  <c r="A7239" i="13"/>
  <c r="A7240" i="13"/>
  <c r="A7241" i="13"/>
  <c r="A7242" i="13"/>
  <c r="A7243" i="13"/>
  <c r="A7244" i="13"/>
  <c r="A7245" i="13"/>
  <c r="A7246" i="13"/>
  <c r="A7247" i="13"/>
  <c r="A7248" i="13"/>
  <c r="A7249" i="13"/>
  <c r="A7250" i="13"/>
  <c r="A7251" i="13"/>
  <c r="A7252" i="13"/>
  <c r="A7253" i="13"/>
  <c r="A7254" i="13"/>
  <c r="A7255" i="13"/>
  <c r="A7256" i="13"/>
  <c r="A7257" i="13"/>
  <c r="A7258" i="13"/>
  <c r="A7259" i="13"/>
  <c r="A7260" i="13"/>
  <c r="A7261" i="13"/>
  <c r="A7262" i="13"/>
  <c r="A7263" i="13"/>
  <c r="A7264" i="13"/>
  <c r="A7265" i="13"/>
  <c r="A7266" i="13"/>
  <c r="A7267" i="13"/>
  <c r="A7268" i="13"/>
  <c r="A7269" i="13"/>
  <c r="A7270" i="13"/>
  <c r="A7271" i="13"/>
  <c r="A7272" i="13"/>
  <c r="A7273" i="13"/>
  <c r="A7274" i="13"/>
  <c r="A7275" i="13"/>
  <c r="A7276" i="13"/>
  <c r="A7277" i="13"/>
  <c r="A7278" i="13"/>
  <c r="A7279" i="13"/>
  <c r="A7280" i="13"/>
  <c r="A7281" i="13"/>
  <c r="A7282" i="13"/>
  <c r="A7283" i="13"/>
  <c r="A7284" i="13"/>
  <c r="A7285" i="13"/>
  <c r="A7286" i="13"/>
  <c r="A7287" i="13"/>
  <c r="A7288" i="13"/>
  <c r="A7289" i="13"/>
  <c r="A7290" i="13"/>
  <c r="A7291" i="13"/>
  <c r="A7292" i="13"/>
  <c r="A7293" i="13"/>
  <c r="A7294" i="13"/>
  <c r="A7295" i="13"/>
  <c r="A7296" i="13"/>
  <c r="A7297" i="13"/>
  <c r="A7298" i="13"/>
  <c r="A7299" i="13"/>
  <c r="A7300" i="13"/>
  <c r="A7301" i="13"/>
  <c r="A7302" i="13"/>
  <c r="A7303" i="13"/>
  <c r="A7304" i="13"/>
  <c r="A7305" i="13"/>
  <c r="A7306" i="13"/>
  <c r="A7307" i="13"/>
  <c r="A7308" i="13"/>
  <c r="A7309" i="13"/>
  <c r="A7310" i="13"/>
  <c r="A7311" i="13"/>
  <c r="A7312" i="13"/>
  <c r="A7313" i="13"/>
  <c r="A7314" i="13"/>
  <c r="A7315" i="13"/>
  <c r="A7316" i="13"/>
  <c r="A7317" i="13"/>
  <c r="A7318" i="13"/>
  <c r="A7319" i="13"/>
  <c r="A7320" i="13"/>
  <c r="A7321" i="13"/>
  <c r="A7322" i="13"/>
  <c r="A7323" i="13"/>
  <c r="A7324" i="13"/>
  <c r="A7325" i="13"/>
  <c r="A7326" i="13"/>
  <c r="A7327" i="13"/>
  <c r="A7328" i="13"/>
  <c r="A7329" i="13"/>
  <c r="A7330" i="13"/>
  <c r="A7331" i="13"/>
  <c r="A7332" i="13"/>
  <c r="A7333" i="13"/>
  <c r="A7334" i="13"/>
  <c r="A7335" i="13"/>
  <c r="A7336" i="13"/>
  <c r="A7337" i="13"/>
  <c r="A7338" i="13"/>
  <c r="A7339" i="13"/>
  <c r="A7340" i="13"/>
  <c r="A7341" i="13"/>
  <c r="A7342" i="13"/>
  <c r="A7343" i="13"/>
  <c r="A7344" i="13"/>
  <c r="A7345" i="13"/>
  <c r="A7346" i="13"/>
  <c r="A7347" i="13"/>
  <c r="A7348" i="13"/>
  <c r="A7349" i="13"/>
  <c r="A7350" i="13"/>
  <c r="A7351" i="13"/>
  <c r="A7352" i="13"/>
  <c r="A7353" i="13"/>
  <c r="A7354" i="13"/>
  <c r="A7355" i="13"/>
  <c r="A7356" i="13"/>
  <c r="A7357" i="13"/>
  <c r="A7358" i="13"/>
  <c r="A7359" i="13"/>
  <c r="A7360" i="13"/>
  <c r="A7361" i="13"/>
  <c r="A7362" i="13"/>
  <c r="A7363" i="13"/>
  <c r="A7364" i="13"/>
  <c r="A7365" i="13"/>
  <c r="A7366" i="13"/>
  <c r="A7367" i="13"/>
  <c r="A7368" i="13"/>
  <c r="A7369" i="13"/>
  <c r="A7370" i="13"/>
  <c r="A7371" i="13"/>
  <c r="A7372" i="13"/>
  <c r="A7373" i="13"/>
  <c r="A7374" i="13"/>
  <c r="A7375" i="13"/>
  <c r="A7376" i="13"/>
  <c r="A7377" i="13"/>
  <c r="A7378" i="13"/>
  <c r="A7379" i="13"/>
  <c r="A7380" i="13"/>
  <c r="A7381" i="13"/>
  <c r="A7382" i="13"/>
  <c r="A7383" i="13"/>
  <c r="A7384" i="13"/>
  <c r="A7385" i="13"/>
  <c r="A7386" i="13"/>
  <c r="A7387" i="13"/>
  <c r="A7388" i="13"/>
  <c r="A7389" i="13"/>
  <c r="A7390" i="13"/>
  <c r="A7391" i="13"/>
  <c r="A7392" i="13"/>
  <c r="A7393" i="13"/>
  <c r="A7394" i="13"/>
  <c r="A7395" i="13"/>
  <c r="A7396" i="13"/>
  <c r="A7397" i="13"/>
  <c r="A7398" i="13"/>
  <c r="A7399" i="13"/>
  <c r="A7400" i="13"/>
  <c r="A7401" i="13"/>
  <c r="A7402" i="13"/>
  <c r="A7403" i="13"/>
  <c r="A7404" i="13"/>
  <c r="A7405" i="13"/>
  <c r="A7406" i="13"/>
  <c r="A7407" i="13"/>
  <c r="A7408" i="13"/>
  <c r="A7409" i="13"/>
  <c r="A7410" i="13"/>
  <c r="A7411" i="13"/>
  <c r="A7412" i="13"/>
  <c r="A7413" i="13"/>
  <c r="A7414" i="13"/>
  <c r="A7415" i="13"/>
  <c r="A7416" i="13"/>
  <c r="A7417" i="13"/>
  <c r="A7418" i="13"/>
  <c r="A7419" i="13"/>
  <c r="A7420" i="13"/>
  <c r="A7421" i="13"/>
  <c r="A7422" i="13"/>
  <c r="A7423" i="13"/>
  <c r="A7424" i="13"/>
  <c r="A7425" i="13"/>
  <c r="A7426" i="13"/>
  <c r="A7427" i="13"/>
  <c r="A7428" i="13"/>
  <c r="A7429" i="13"/>
  <c r="A7430" i="13"/>
  <c r="A7431" i="13"/>
  <c r="A7432" i="13"/>
  <c r="A7433" i="13"/>
  <c r="A7434" i="13"/>
  <c r="A7435" i="13"/>
  <c r="A7436" i="13"/>
  <c r="A7437" i="13"/>
  <c r="A7438" i="13"/>
  <c r="A7439" i="13"/>
  <c r="A7440" i="13"/>
  <c r="A7441" i="13"/>
  <c r="A7442" i="13"/>
  <c r="A7443" i="13"/>
  <c r="A7444" i="13"/>
  <c r="A7445" i="13"/>
  <c r="A7446" i="13"/>
  <c r="A7447" i="13"/>
  <c r="A7448" i="13"/>
  <c r="A7449" i="13"/>
  <c r="A7450" i="13"/>
  <c r="A7451" i="13"/>
  <c r="A7452" i="13"/>
  <c r="A7453" i="13"/>
  <c r="A7454" i="13"/>
  <c r="A7455" i="13"/>
  <c r="A7456" i="13"/>
  <c r="A7457" i="13"/>
  <c r="A7458" i="13"/>
  <c r="A7459" i="13"/>
  <c r="A7460" i="13"/>
  <c r="A7461" i="13"/>
  <c r="A7462" i="13"/>
  <c r="A7463" i="13"/>
  <c r="A7464" i="13"/>
  <c r="A7465" i="13"/>
  <c r="A7466" i="13"/>
  <c r="A7467" i="13"/>
  <c r="A7468" i="13"/>
  <c r="A7469" i="13"/>
  <c r="A7470" i="13"/>
  <c r="A7471" i="13"/>
  <c r="A7472" i="13"/>
  <c r="A7473" i="13"/>
  <c r="A7474" i="13"/>
  <c r="A7475" i="13"/>
  <c r="A7476" i="13"/>
  <c r="A7477" i="13"/>
  <c r="A7478" i="13"/>
  <c r="A7479" i="13"/>
  <c r="A7480" i="13"/>
  <c r="A7481" i="13"/>
  <c r="A7482" i="13"/>
  <c r="A7483" i="13"/>
  <c r="A7484" i="13"/>
  <c r="A7485" i="13"/>
  <c r="A7486" i="13"/>
  <c r="A7487" i="13"/>
  <c r="A7488" i="13"/>
  <c r="A7489" i="13"/>
  <c r="A7490" i="13"/>
  <c r="A7491" i="13"/>
  <c r="A7492" i="13"/>
  <c r="A7493" i="13"/>
  <c r="A7494" i="13"/>
  <c r="A7495" i="13"/>
  <c r="A7496" i="13"/>
  <c r="A7497" i="13"/>
  <c r="A7498" i="13"/>
  <c r="A7499" i="13"/>
  <c r="A7500" i="13"/>
  <c r="A7501" i="13"/>
  <c r="A7502" i="13"/>
  <c r="A7503" i="13"/>
  <c r="A7504" i="13"/>
  <c r="A7505" i="13"/>
  <c r="A7506" i="13"/>
  <c r="A7507" i="13"/>
  <c r="A7508" i="13"/>
  <c r="A7509" i="13"/>
  <c r="A7510" i="13"/>
  <c r="A7511" i="13"/>
  <c r="A7512" i="13"/>
  <c r="A7513" i="13"/>
  <c r="A7514" i="13"/>
  <c r="A7515" i="13"/>
  <c r="A7516" i="13"/>
  <c r="A7517" i="13"/>
  <c r="A7518" i="13"/>
  <c r="A7519" i="13"/>
  <c r="A7520" i="13"/>
  <c r="A7521" i="13"/>
  <c r="A7522" i="13"/>
  <c r="A7523" i="13"/>
  <c r="A7524" i="13"/>
  <c r="A7525" i="13"/>
  <c r="A7526" i="13"/>
  <c r="A7527" i="13"/>
  <c r="A7528" i="13"/>
  <c r="A7529" i="13"/>
  <c r="A7530" i="13"/>
  <c r="A7531" i="13"/>
  <c r="A7532" i="13"/>
  <c r="A7533" i="13"/>
  <c r="A7534" i="13"/>
  <c r="A7535" i="13"/>
  <c r="A7536" i="13"/>
  <c r="A7537" i="13"/>
  <c r="A7538" i="13"/>
  <c r="A7539" i="13"/>
  <c r="A7540" i="13"/>
  <c r="A7541" i="13"/>
  <c r="A7542" i="13"/>
  <c r="A7543" i="13"/>
  <c r="A7544" i="13"/>
  <c r="A7545" i="13"/>
  <c r="A7546" i="13"/>
  <c r="A7547" i="13"/>
  <c r="A7548" i="13"/>
  <c r="A7549" i="13"/>
  <c r="A7550" i="13"/>
  <c r="A7551" i="13"/>
  <c r="A7552" i="13"/>
  <c r="A7553" i="13"/>
  <c r="A7554" i="13"/>
  <c r="A7555" i="13"/>
  <c r="A7556" i="13"/>
  <c r="A7557" i="13"/>
  <c r="A7558" i="13"/>
  <c r="A7559" i="13"/>
  <c r="A7560" i="13"/>
  <c r="A7561" i="13"/>
  <c r="A7562" i="13"/>
  <c r="A7563" i="13"/>
  <c r="A7564" i="13"/>
  <c r="A7565" i="13"/>
  <c r="A7566" i="13"/>
  <c r="A7567" i="13"/>
  <c r="A7568" i="13"/>
  <c r="A7569" i="13"/>
  <c r="A7570" i="13"/>
  <c r="A7571" i="13"/>
  <c r="A7572" i="13"/>
  <c r="A7573" i="13"/>
  <c r="A7574" i="13"/>
  <c r="A7575" i="13"/>
  <c r="A7576" i="13"/>
  <c r="A7577" i="13"/>
  <c r="A7578" i="13"/>
  <c r="A7579" i="13"/>
  <c r="A7580" i="13"/>
  <c r="A7581" i="13"/>
  <c r="A7582" i="13"/>
  <c r="A7583" i="13"/>
  <c r="A7584" i="13"/>
  <c r="A7585" i="13"/>
  <c r="A7586" i="13"/>
  <c r="A7587" i="13"/>
  <c r="A7588" i="13"/>
  <c r="A7589" i="13"/>
  <c r="A7590" i="13"/>
  <c r="A7591" i="13"/>
  <c r="A7592" i="13"/>
  <c r="A7593" i="13"/>
  <c r="A7594" i="13"/>
  <c r="A7595" i="13"/>
  <c r="A7596" i="13"/>
  <c r="A7597" i="13"/>
  <c r="A7598" i="13"/>
  <c r="A7599" i="13"/>
  <c r="A7600" i="13"/>
  <c r="A7601" i="13"/>
  <c r="A7602" i="13"/>
  <c r="A7603" i="13"/>
  <c r="A7604" i="13"/>
  <c r="A7605" i="13"/>
  <c r="A7606" i="13"/>
  <c r="A7607" i="13"/>
  <c r="A7608" i="13"/>
  <c r="A7609" i="13"/>
  <c r="A7610" i="13"/>
  <c r="A7611" i="13"/>
  <c r="A7612" i="13"/>
  <c r="A7613" i="13"/>
  <c r="A7614" i="13"/>
  <c r="A7615" i="13"/>
  <c r="A7616" i="13"/>
  <c r="A7617" i="13"/>
  <c r="A7618" i="13"/>
  <c r="A7619" i="13"/>
  <c r="A7620" i="13"/>
  <c r="A7621" i="13"/>
  <c r="A7622" i="13"/>
  <c r="A7623" i="13"/>
  <c r="A7624" i="13"/>
  <c r="A7625" i="13"/>
  <c r="A7626" i="13"/>
  <c r="A7627" i="13"/>
  <c r="A7628" i="13"/>
  <c r="A7629" i="13"/>
  <c r="A7630" i="13"/>
  <c r="A7631" i="13"/>
  <c r="A7632" i="13"/>
  <c r="A7633" i="13"/>
  <c r="A7634" i="13"/>
  <c r="A7635" i="13"/>
  <c r="A7636" i="13"/>
  <c r="A7637" i="13"/>
  <c r="A7638" i="13"/>
  <c r="A7639" i="13"/>
  <c r="A7640" i="13"/>
  <c r="A7641" i="13"/>
  <c r="A7642" i="13"/>
  <c r="A7643" i="13"/>
  <c r="A7644" i="13"/>
  <c r="A7645" i="13"/>
  <c r="A7646" i="13"/>
  <c r="A7647" i="13"/>
  <c r="A7648" i="13"/>
  <c r="A7649" i="13"/>
  <c r="A7650" i="13"/>
  <c r="A7651" i="13"/>
  <c r="A7652" i="13"/>
  <c r="A7653" i="13"/>
  <c r="A7654" i="13"/>
  <c r="A7655" i="13"/>
  <c r="A7656" i="13"/>
  <c r="A7657" i="13"/>
  <c r="A7658" i="13"/>
  <c r="A7659" i="13"/>
  <c r="A7660" i="13"/>
  <c r="A7661" i="13"/>
  <c r="A7662" i="13"/>
  <c r="A7663" i="13"/>
  <c r="A7664" i="13"/>
  <c r="A7665" i="13"/>
  <c r="A7666" i="13"/>
  <c r="A7667" i="13"/>
  <c r="A7668" i="13"/>
  <c r="A7669" i="13"/>
  <c r="A7670" i="13"/>
  <c r="A7671" i="13"/>
  <c r="A7672" i="13"/>
  <c r="A7673" i="13"/>
  <c r="A7674" i="13"/>
  <c r="A7675" i="13"/>
  <c r="A7676" i="13"/>
  <c r="A7677" i="13"/>
  <c r="A7678" i="13"/>
  <c r="A7679" i="13"/>
  <c r="A7680" i="13"/>
  <c r="A7681" i="13"/>
  <c r="A7682" i="13"/>
  <c r="A7683" i="13"/>
  <c r="A7684" i="13"/>
  <c r="A7685" i="13"/>
  <c r="A7686" i="13"/>
  <c r="A7687" i="13"/>
  <c r="A7688" i="13"/>
  <c r="A7689" i="13"/>
  <c r="A7690" i="13"/>
  <c r="A7691" i="13"/>
  <c r="A7692" i="13"/>
  <c r="A7693" i="13"/>
  <c r="A7694" i="13"/>
  <c r="A7695" i="13"/>
  <c r="A7696" i="13"/>
  <c r="A7697" i="13"/>
  <c r="A7698" i="13"/>
  <c r="A7699" i="13"/>
  <c r="A7700" i="13"/>
  <c r="A7701" i="13"/>
  <c r="A7702" i="13"/>
  <c r="A7703" i="13"/>
  <c r="A7704" i="13"/>
  <c r="A7705" i="13"/>
  <c r="A7706" i="13"/>
  <c r="A7707" i="13"/>
  <c r="A7708" i="13"/>
  <c r="A7709" i="13"/>
  <c r="A7710" i="13"/>
  <c r="A7711" i="13"/>
  <c r="A7712" i="13"/>
  <c r="A7713" i="13"/>
  <c r="A7714" i="13"/>
  <c r="A7715" i="13"/>
  <c r="A7716" i="13"/>
  <c r="A7717" i="13"/>
  <c r="A7718" i="13"/>
  <c r="A7719" i="13"/>
  <c r="A7720" i="13"/>
  <c r="A7721" i="13"/>
  <c r="A7722" i="13"/>
  <c r="A7723" i="13"/>
  <c r="A7724" i="13"/>
  <c r="A7725" i="13"/>
  <c r="A7726" i="13"/>
  <c r="A7727" i="13"/>
  <c r="A7728" i="13"/>
  <c r="A7729" i="13"/>
  <c r="A7730" i="13"/>
  <c r="A7731" i="13"/>
  <c r="A7732" i="13"/>
  <c r="A7733" i="13"/>
  <c r="A7734" i="13"/>
  <c r="A7735" i="13"/>
  <c r="A7736" i="13"/>
  <c r="A7737" i="13"/>
  <c r="A7738" i="13"/>
  <c r="A7739" i="13"/>
  <c r="A7740" i="13"/>
  <c r="A7741" i="13"/>
  <c r="A7742" i="13"/>
  <c r="A7743" i="13"/>
  <c r="A7744" i="13"/>
  <c r="A7745" i="13"/>
  <c r="A7746" i="13"/>
  <c r="A7747" i="13"/>
  <c r="A7748" i="13"/>
  <c r="A7749" i="13"/>
  <c r="A7750" i="13"/>
  <c r="A7751" i="13"/>
  <c r="A7752" i="13"/>
  <c r="A7753" i="13"/>
  <c r="A7754" i="13"/>
  <c r="A7755" i="13"/>
  <c r="A7756" i="13"/>
  <c r="A7757" i="13"/>
  <c r="A7758" i="13"/>
  <c r="A7759" i="13"/>
  <c r="A7760" i="13"/>
  <c r="A7761" i="13"/>
  <c r="A7762" i="13"/>
  <c r="A7763" i="13"/>
  <c r="A7764" i="13"/>
  <c r="A7765" i="13"/>
  <c r="A7766" i="13"/>
  <c r="A7767" i="13"/>
  <c r="A7768" i="13"/>
  <c r="A7769" i="13"/>
  <c r="A7770" i="13"/>
  <c r="A7771" i="13"/>
  <c r="A7772" i="13"/>
  <c r="A7773" i="13"/>
  <c r="A7774" i="13"/>
  <c r="A7775" i="13"/>
  <c r="A7776" i="13"/>
  <c r="A7777" i="13"/>
  <c r="A7778" i="13"/>
  <c r="A7779" i="13"/>
  <c r="A7780" i="13"/>
  <c r="A7781" i="13"/>
  <c r="A7782" i="13"/>
  <c r="A7783" i="13"/>
  <c r="A7784" i="13"/>
  <c r="A7785" i="13"/>
  <c r="A7786" i="13"/>
  <c r="A7787" i="13"/>
  <c r="A7788" i="13"/>
  <c r="A7789" i="13"/>
  <c r="A7790" i="13"/>
  <c r="A7791" i="13"/>
  <c r="A7792" i="13"/>
  <c r="A7793" i="13"/>
  <c r="A7794" i="13"/>
  <c r="A7795" i="13"/>
  <c r="A7796" i="13"/>
  <c r="A7797" i="13"/>
  <c r="A7798" i="13"/>
  <c r="A7799" i="13"/>
  <c r="A7800" i="13"/>
  <c r="A7801" i="13"/>
  <c r="A7802" i="13"/>
  <c r="A7803" i="13"/>
  <c r="A7804" i="13"/>
  <c r="A7805" i="13"/>
  <c r="A7806" i="13"/>
  <c r="A7807" i="13"/>
  <c r="A7808" i="13"/>
  <c r="A7809" i="13"/>
  <c r="A7810" i="13"/>
  <c r="A7811" i="13"/>
  <c r="A7812" i="13"/>
  <c r="A7813" i="13"/>
  <c r="A7814" i="13"/>
  <c r="A7815" i="13"/>
  <c r="A7816" i="13"/>
  <c r="A7817" i="13"/>
  <c r="A7818" i="13"/>
  <c r="A7819" i="13"/>
  <c r="A7820" i="13"/>
  <c r="A7821" i="13"/>
  <c r="A7822" i="13"/>
  <c r="A7823" i="13"/>
  <c r="A7824" i="13"/>
  <c r="A7825" i="13"/>
  <c r="A7826" i="13"/>
  <c r="A7827" i="13"/>
  <c r="A7828" i="13"/>
  <c r="A7829" i="13"/>
  <c r="A7830" i="13"/>
  <c r="A7831" i="13"/>
  <c r="A7832" i="13"/>
  <c r="A7833" i="13"/>
  <c r="A7834" i="13"/>
  <c r="A7835" i="13"/>
  <c r="A7836" i="13"/>
  <c r="A7837" i="13"/>
  <c r="A7838" i="13"/>
  <c r="A7839" i="13"/>
  <c r="A7840" i="13"/>
  <c r="A7841" i="13"/>
  <c r="A7842" i="13"/>
  <c r="A7843" i="13"/>
  <c r="A7844" i="13"/>
  <c r="A7845" i="13"/>
  <c r="A7846" i="13"/>
  <c r="A7847" i="13"/>
  <c r="A7848" i="13"/>
  <c r="A7849" i="13"/>
  <c r="A7850" i="13"/>
  <c r="A7851" i="13"/>
  <c r="A7852" i="13"/>
  <c r="A7853" i="13"/>
  <c r="A7854" i="13"/>
  <c r="A7855" i="13"/>
  <c r="A7856" i="13"/>
  <c r="A7857" i="13"/>
  <c r="A7858" i="13"/>
  <c r="A7859" i="13"/>
  <c r="A7860" i="13"/>
  <c r="A7861" i="13"/>
  <c r="A7862" i="13"/>
  <c r="A7863" i="13"/>
  <c r="A7864" i="13"/>
  <c r="A7865" i="13"/>
  <c r="A7866" i="13"/>
  <c r="A7867" i="13"/>
  <c r="A7868" i="13"/>
  <c r="A7869" i="13"/>
  <c r="A7870" i="13"/>
  <c r="A7871" i="13"/>
  <c r="A7872" i="13"/>
  <c r="A7873" i="13"/>
  <c r="A7874" i="13"/>
  <c r="A7875" i="13"/>
  <c r="A7876" i="13"/>
  <c r="A7877" i="13"/>
  <c r="A7878" i="13"/>
  <c r="A7879" i="13"/>
  <c r="A7880" i="13"/>
  <c r="A7881" i="13"/>
  <c r="A7882" i="13"/>
  <c r="A7883" i="13"/>
  <c r="A7884" i="13"/>
  <c r="A7885" i="13"/>
  <c r="A7886" i="13"/>
  <c r="A7887" i="13"/>
  <c r="A7888" i="13"/>
  <c r="A7889" i="13"/>
  <c r="A7890" i="13"/>
  <c r="A7891" i="13"/>
  <c r="A7892" i="13"/>
  <c r="A7893" i="13"/>
  <c r="A7894" i="13"/>
  <c r="A7895" i="13"/>
  <c r="A7896" i="13"/>
  <c r="A7897" i="13"/>
  <c r="A7898" i="13"/>
  <c r="A7899" i="13"/>
  <c r="A7900" i="13"/>
  <c r="A7901" i="13"/>
  <c r="A7902" i="13"/>
  <c r="A7903" i="13"/>
  <c r="A7904" i="13"/>
  <c r="A7905" i="13"/>
  <c r="A7906" i="13"/>
  <c r="A7907" i="13"/>
  <c r="A7908" i="13"/>
  <c r="A7909" i="13"/>
  <c r="A7910" i="13"/>
  <c r="A7911" i="13"/>
  <c r="A7912" i="13"/>
  <c r="A7913" i="13"/>
  <c r="A7914" i="13"/>
  <c r="A7915" i="13"/>
  <c r="A7916" i="13"/>
  <c r="A7917" i="13"/>
  <c r="A7918" i="13"/>
  <c r="A7919" i="13"/>
  <c r="A7920" i="13"/>
  <c r="A7921" i="13"/>
  <c r="A7922" i="13"/>
  <c r="A7923" i="13"/>
  <c r="A7924" i="13"/>
  <c r="A7925" i="13"/>
  <c r="A7926" i="13"/>
  <c r="A7927" i="13"/>
  <c r="A7928" i="13"/>
  <c r="A7929" i="13"/>
  <c r="A7930" i="13"/>
  <c r="A7931" i="13"/>
  <c r="A7932" i="13"/>
  <c r="A7933" i="13"/>
  <c r="A7934" i="13"/>
  <c r="A7935" i="13"/>
  <c r="A7936" i="13"/>
  <c r="A7937" i="13"/>
  <c r="A7938" i="13"/>
  <c r="A7939" i="13"/>
  <c r="A7940" i="13"/>
  <c r="A7941" i="13"/>
  <c r="A7942" i="13"/>
  <c r="A7943" i="13"/>
  <c r="A7944" i="13"/>
  <c r="A7945" i="13"/>
  <c r="A7946" i="13"/>
  <c r="A7947" i="13"/>
  <c r="A7948" i="13"/>
  <c r="A7949" i="13"/>
  <c r="A7950" i="13"/>
  <c r="A7951" i="13"/>
  <c r="A7952" i="13"/>
  <c r="A7953" i="13"/>
  <c r="A7954" i="13"/>
  <c r="A7955" i="13"/>
  <c r="A7956" i="13"/>
  <c r="A7957" i="13"/>
  <c r="A7958" i="13"/>
  <c r="A7959" i="13"/>
  <c r="A7960" i="13"/>
  <c r="A7961" i="13"/>
  <c r="A7962" i="13"/>
  <c r="A7963" i="13"/>
  <c r="A7964" i="13"/>
  <c r="A7965" i="13"/>
  <c r="A7966" i="13"/>
  <c r="A7967" i="13"/>
  <c r="A7968" i="13"/>
  <c r="A7969" i="13"/>
  <c r="A7970" i="13"/>
  <c r="A7971" i="13"/>
  <c r="A7972" i="13"/>
  <c r="A7973" i="13"/>
  <c r="A7974" i="13"/>
  <c r="A7975" i="13"/>
  <c r="A7976" i="13"/>
  <c r="A7977" i="13"/>
  <c r="A7978" i="13"/>
  <c r="A7979" i="13"/>
  <c r="A7980" i="13"/>
  <c r="A7981" i="13"/>
  <c r="A7982" i="13"/>
  <c r="A7983" i="13"/>
  <c r="A7984" i="13"/>
  <c r="A7985" i="13"/>
  <c r="A7986" i="13"/>
  <c r="A7987" i="13"/>
  <c r="A7988" i="13"/>
  <c r="A7989" i="13"/>
  <c r="A7990" i="13"/>
  <c r="A7991" i="13"/>
  <c r="A7992" i="13"/>
  <c r="A7993" i="13"/>
  <c r="A7994" i="13"/>
  <c r="A7995" i="13"/>
  <c r="A7996" i="13"/>
  <c r="A7997" i="13"/>
  <c r="A7998" i="13"/>
  <c r="A7999" i="13"/>
  <c r="A8000" i="13"/>
  <c r="A8001" i="13"/>
  <c r="A8002" i="13"/>
  <c r="A8003" i="13"/>
  <c r="A8004" i="13"/>
  <c r="A8005" i="13"/>
  <c r="A8006" i="13"/>
  <c r="A8007" i="13"/>
  <c r="A8008" i="13"/>
  <c r="A8009" i="13"/>
  <c r="A8010" i="13"/>
  <c r="A8011" i="13"/>
  <c r="A8012" i="13"/>
  <c r="A8013" i="13"/>
  <c r="A8014" i="13"/>
  <c r="A8015" i="13"/>
  <c r="A8016" i="13"/>
  <c r="A8017" i="13"/>
  <c r="A8018" i="13"/>
  <c r="A8019" i="13"/>
  <c r="A8020" i="13"/>
  <c r="A8021" i="13"/>
  <c r="A8022" i="13"/>
  <c r="A8023" i="13"/>
  <c r="A8024" i="13"/>
  <c r="A8025" i="13"/>
  <c r="A8026" i="13"/>
  <c r="A8027" i="13"/>
  <c r="A8028" i="13"/>
  <c r="A8029" i="13"/>
  <c r="A8030" i="13"/>
  <c r="A8031" i="13"/>
  <c r="A8032" i="13"/>
  <c r="A8033" i="13"/>
  <c r="A8034" i="13"/>
  <c r="A8035" i="13"/>
  <c r="A8036" i="13"/>
  <c r="A8037" i="13"/>
  <c r="A8038" i="13"/>
  <c r="A8039" i="13"/>
  <c r="A8040" i="13"/>
  <c r="A8041" i="13"/>
  <c r="A8042" i="13"/>
  <c r="A8043" i="13"/>
  <c r="A8044" i="13"/>
  <c r="A8045" i="13"/>
  <c r="A8046" i="13"/>
  <c r="A8047" i="13"/>
  <c r="A8048" i="13"/>
  <c r="A8049" i="13"/>
  <c r="A8050" i="13"/>
  <c r="A8051" i="13"/>
  <c r="A8052" i="13"/>
  <c r="A8053" i="13"/>
  <c r="A8054" i="13"/>
  <c r="A8055" i="13"/>
  <c r="A8056" i="13"/>
  <c r="A8057" i="13"/>
  <c r="A8058" i="13"/>
  <c r="A8059" i="13"/>
  <c r="A8060" i="13"/>
  <c r="A8061" i="13"/>
  <c r="A8062" i="13"/>
  <c r="A8063" i="13"/>
  <c r="A8064" i="13"/>
  <c r="A8065" i="13"/>
  <c r="A8066" i="13"/>
  <c r="A8067" i="13"/>
  <c r="A8068" i="13"/>
  <c r="A8069" i="13"/>
  <c r="A8070" i="13"/>
  <c r="A8071" i="13"/>
  <c r="A8072" i="13"/>
  <c r="A8073" i="13"/>
  <c r="A8074" i="13"/>
  <c r="A8075" i="13"/>
  <c r="A8076" i="13"/>
  <c r="A8077" i="13"/>
  <c r="A8078" i="13"/>
  <c r="A8079" i="13"/>
  <c r="A8080" i="13"/>
  <c r="A8081" i="13"/>
  <c r="A8082" i="13"/>
  <c r="A8083" i="13"/>
  <c r="A8084" i="13"/>
  <c r="A8085" i="13"/>
  <c r="A8086" i="13"/>
  <c r="A8087" i="13"/>
  <c r="A8088" i="13"/>
  <c r="A8089" i="13"/>
  <c r="A8090" i="13"/>
  <c r="A8091" i="13"/>
  <c r="A8092" i="13"/>
  <c r="A8093" i="13"/>
  <c r="A8094" i="13"/>
  <c r="A8095" i="13"/>
  <c r="A8096" i="13"/>
  <c r="A8097" i="13"/>
  <c r="A8098" i="13"/>
  <c r="A8099" i="13"/>
  <c r="A8100" i="13"/>
  <c r="A8101" i="13"/>
  <c r="A8102" i="13"/>
  <c r="A8103" i="13"/>
  <c r="A8104" i="13"/>
  <c r="A8105" i="13"/>
  <c r="A8106" i="13"/>
  <c r="A8107" i="13"/>
  <c r="A8108" i="13"/>
  <c r="A8109" i="13"/>
  <c r="A8110" i="13"/>
  <c r="A8111" i="13"/>
  <c r="A8112" i="13"/>
  <c r="A8113" i="13"/>
  <c r="A8114" i="13"/>
  <c r="A8115" i="13"/>
  <c r="A8116" i="13"/>
  <c r="A8117" i="13"/>
  <c r="A8118" i="13"/>
  <c r="A8119" i="13"/>
  <c r="A8120" i="13"/>
  <c r="A8121" i="13"/>
  <c r="A8122" i="13"/>
  <c r="A8123" i="13"/>
  <c r="A8124" i="13"/>
  <c r="A8125" i="13"/>
  <c r="A8126" i="13"/>
  <c r="A8127" i="13"/>
  <c r="A8128" i="13"/>
  <c r="A8129" i="13"/>
  <c r="A8130" i="13"/>
  <c r="A8131" i="13"/>
  <c r="A8132" i="13"/>
  <c r="A8133" i="13"/>
  <c r="A8134" i="13"/>
  <c r="A8135" i="13"/>
  <c r="A8136" i="13"/>
  <c r="A8137" i="13"/>
  <c r="A8138" i="13"/>
  <c r="A8139" i="13"/>
  <c r="A8140" i="13"/>
  <c r="A8141" i="13"/>
  <c r="A8142" i="13"/>
  <c r="A8143" i="13"/>
  <c r="A8144" i="13"/>
  <c r="A8145" i="13"/>
  <c r="A8146" i="13"/>
  <c r="A8147" i="13"/>
  <c r="A8148" i="13"/>
  <c r="A8149" i="13"/>
  <c r="A8150" i="13"/>
  <c r="A8151" i="13"/>
  <c r="A8152" i="13"/>
  <c r="A8153" i="13"/>
  <c r="A8154" i="13"/>
  <c r="A8155" i="13"/>
  <c r="A8156" i="13"/>
  <c r="A8157" i="13"/>
  <c r="A8158" i="13"/>
  <c r="A8159" i="13"/>
  <c r="A8160" i="13"/>
  <c r="A8161" i="13"/>
  <c r="A8162" i="13"/>
  <c r="A8163" i="13"/>
  <c r="A8164" i="13"/>
  <c r="A8165" i="13"/>
  <c r="A8166" i="13"/>
  <c r="A8167" i="13"/>
  <c r="A8168" i="13"/>
  <c r="A8169" i="13"/>
  <c r="A8170" i="13"/>
  <c r="A8171" i="13"/>
  <c r="A8172" i="13"/>
  <c r="A8173" i="13"/>
  <c r="A8174" i="13"/>
  <c r="A8175" i="13"/>
  <c r="A8176" i="13"/>
  <c r="A8177" i="13"/>
  <c r="A8178" i="13"/>
  <c r="A8179" i="13"/>
  <c r="A8180" i="13"/>
  <c r="A8181" i="13"/>
  <c r="A8182" i="13"/>
  <c r="A8183" i="13"/>
  <c r="A8184" i="13"/>
  <c r="A8185" i="13"/>
  <c r="A8186" i="13"/>
  <c r="A8187" i="13"/>
  <c r="A8188" i="13"/>
  <c r="A8189" i="13"/>
  <c r="A8190" i="13"/>
  <c r="A8191" i="13"/>
  <c r="A8192" i="13"/>
  <c r="A8193" i="13"/>
  <c r="A8194" i="13"/>
  <c r="A8195" i="13"/>
  <c r="A8196" i="13"/>
  <c r="A8197" i="13"/>
  <c r="A8198" i="13"/>
  <c r="A8199" i="13"/>
  <c r="A8200" i="13"/>
  <c r="A8201" i="13"/>
  <c r="A8202" i="13"/>
  <c r="A8203" i="13"/>
  <c r="A8204" i="13"/>
  <c r="A8205" i="13"/>
  <c r="A8206" i="13"/>
  <c r="A8207" i="13"/>
  <c r="A8208" i="13"/>
  <c r="A8209" i="13"/>
  <c r="A8210" i="13"/>
  <c r="A8211" i="13"/>
  <c r="A8212" i="13"/>
  <c r="A8213" i="13"/>
  <c r="A8214" i="13"/>
  <c r="A8215" i="13"/>
  <c r="A8216" i="13"/>
  <c r="A8217" i="13"/>
  <c r="A8218" i="13"/>
  <c r="A8219" i="13"/>
  <c r="A8220" i="13"/>
  <c r="A8221" i="13"/>
  <c r="A8222" i="13"/>
  <c r="A8223" i="13"/>
  <c r="A8224" i="13"/>
  <c r="A8225" i="13"/>
  <c r="A8226" i="13"/>
  <c r="A8227" i="13"/>
  <c r="A8228" i="13"/>
  <c r="A8229" i="13"/>
  <c r="A8230" i="13"/>
  <c r="A8231" i="13"/>
  <c r="A8232" i="13"/>
  <c r="A8233" i="13"/>
  <c r="A8234" i="13"/>
  <c r="A8235" i="13"/>
  <c r="A8236" i="13"/>
  <c r="A8237" i="13"/>
  <c r="A8238" i="13"/>
  <c r="A8239" i="13"/>
  <c r="A8240" i="13"/>
  <c r="A8241" i="13"/>
  <c r="A8242" i="13"/>
  <c r="A8243" i="13"/>
  <c r="A8244" i="13"/>
  <c r="A8245" i="13"/>
  <c r="A8246" i="13"/>
  <c r="A8247" i="13"/>
  <c r="A8248" i="13"/>
  <c r="A8249" i="13"/>
  <c r="A8250" i="13"/>
  <c r="A8251" i="13"/>
  <c r="A8252" i="13"/>
  <c r="A8253" i="13"/>
  <c r="A8254" i="13"/>
  <c r="A8255" i="13"/>
  <c r="A8256" i="13"/>
  <c r="A8257" i="13"/>
  <c r="A8258" i="13"/>
  <c r="A8259" i="13"/>
  <c r="A8260" i="13"/>
  <c r="A8261" i="13"/>
  <c r="A8262" i="13"/>
  <c r="A8263" i="13"/>
  <c r="A8264" i="13"/>
  <c r="A8265" i="13"/>
  <c r="A8266" i="13"/>
  <c r="A8267" i="13"/>
  <c r="A8268" i="13"/>
  <c r="A8269" i="13"/>
  <c r="A8270" i="13"/>
  <c r="A8271" i="13"/>
  <c r="A8272" i="13"/>
  <c r="A8273" i="13"/>
  <c r="A8274" i="13"/>
  <c r="A8275" i="13"/>
  <c r="A8276" i="13"/>
  <c r="A8277" i="13"/>
  <c r="A8278" i="13"/>
  <c r="A8279" i="13"/>
  <c r="A8280" i="13"/>
  <c r="A8281" i="13"/>
  <c r="A8282" i="13"/>
  <c r="A8283" i="13"/>
  <c r="A8284" i="13"/>
  <c r="A8285" i="13"/>
  <c r="A8286" i="13"/>
  <c r="A8287" i="13"/>
  <c r="A8288" i="13"/>
  <c r="A8289" i="13"/>
  <c r="A8290" i="13"/>
  <c r="A8291" i="13"/>
  <c r="A8292" i="13"/>
  <c r="A8293" i="13"/>
  <c r="A8294" i="13"/>
  <c r="A8295" i="13"/>
  <c r="A8296" i="13"/>
  <c r="A8297" i="13"/>
  <c r="A8298" i="13"/>
  <c r="A8299" i="13"/>
  <c r="A8300" i="13"/>
  <c r="A8301" i="13"/>
  <c r="A8302" i="13"/>
  <c r="A8303" i="13"/>
  <c r="A8304" i="13"/>
  <c r="A8305" i="13"/>
  <c r="A8306" i="13"/>
  <c r="A8307" i="13"/>
  <c r="A8308" i="13"/>
  <c r="A8309" i="13"/>
  <c r="A8310" i="13"/>
  <c r="A8311" i="13"/>
  <c r="A8312" i="13"/>
  <c r="A8313" i="13"/>
  <c r="A8314" i="13"/>
  <c r="A8315" i="13"/>
  <c r="A8316" i="13"/>
  <c r="A8317" i="13"/>
  <c r="A8318" i="13"/>
  <c r="A8319" i="13"/>
  <c r="A8320" i="13"/>
  <c r="A8321" i="13"/>
  <c r="A8322" i="13"/>
  <c r="A8323" i="13"/>
  <c r="A8324" i="13"/>
  <c r="A8325" i="13"/>
  <c r="A8326" i="13"/>
  <c r="A8327" i="13"/>
  <c r="A8328" i="13"/>
  <c r="A8329" i="13"/>
  <c r="A8330" i="13"/>
  <c r="A8331" i="13"/>
  <c r="A8332" i="13"/>
  <c r="A8333" i="13"/>
  <c r="A8334" i="13"/>
  <c r="A8335" i="13"/>
  <c r="A8336" i="13"/>
  <c r="A8337" i="13"/>
  <c r="A8338" i="13"/>
  <c r="A8339" i="13"/>
  <c r="A8340" i="13"/>
  <c r="A8341" i="13"/>
  <c r="A8342" i="13"/>
  <c r="A8343" i="13"/>
  <c r="A8344" i="13"/>
  <c r="A8345" i="13"/>
  <c r="A8346" i="13"/>
  <c r="A8347" i="13"/>
  <c r="A8348" i="13"/>
  <c r="A8349" i="13"/>
  <c r="A8350" i="13"/>
  <c r="A8351" i="13"/>
  <c r="A8352" i="13"/>
  <c r="A8353" i="13"/>
  <c r="A8354" i="13"/>
  <c r="A8355" i="13"/>
  <c r="A8356" i="13"/>
  <c r="A8357" i="13"/>
  <c r="A8358" i="13"/>
  <c r="A8359" i="13"/>
  <c r="A8360" i="13"/>
  <c r="A8361" i="13"/>
  <c r="A8362" i="13"/>
  <c r="A8363" i="13"/>
  <c r="A8364" i="13"/>
  <c r="A8365" i="13"/>
  <c r="A8366" i="13"/>
  <c r="A8367" i="13"/>
  <c r="A8368" i="13"/>
  <c r="A8369" i="13"/>
  <c r="A8370" i="13"/>
  <c r="A8371" i="13"/>
  <c r="A8372" i="13"/>
  <c r="A8373" i="13"/>
  <c r="A8374" i="13"/>
  <c r="A8375" i="13"/>
  <c r="A8376" i="13"/>
  <c r="A8377" i="13"/>
  <c r="A8378" i="13"/>
  <c r="A8379" i="13"/>
  <c r="A8380" i="13"/>
  <c r="A8381" i="13"/>
  <c r="A8382" i="13"/>
  <c r="A8383" i="13"/>
  <c r="A8384" i="13"/>
  <c r="A8385" i="13"/>
  <c r="A8386" i="13"/>
  <c r="A8387" i="13"/>
  <c r="A8388" i="13"/>
  <c r="A8389" i="13"/>
  <c r="A8390" i="13"/>
  <c r="A8391" i="13"/>
  <c r="A8392" i="13"/>
  <c r="A8393" i="13"/>
  <c r="A8394" i="13"/>
  <c r="A8395" i="13"/>
  <c r="A8396" i="13"/>
  <c r="A8397" i="13"/>
  <c r="A8398" i="13"/>
  <c r="A8399" i="13"/>
  <c r="A8400" i="13"/>
  <c r="A8401" i="13"/>
  <c r="A8402" i="13"/>
  <c r="A8403" i="13"/>
  <c r="A8404" i="13"/>
  <c r="A8405" i="13"/>
  <c r="A8406" i="13"/>
  <c r="A8407" i="13"/>
  <c r="A8408" i="13"/>
  <c r="A8409" i="13"/>
  <c r="A8410" i="13"/>
  <c r="A8411" i="13"/>
  <c r="A8412" i="13"/>
  <c r="A8413" i="13"/>
  <c r="A8414" i="13"/>
  <c r="A8415" i="13"/>
  <c r="A8416" i="13"/>
  <c r="A8417" i="13"/>
  <c r="A8418" i="13"/>
  <c r="A8419" i="13"/>
  <c r="A8420" i="13"/>
  <c r="A8421" i="13"/>
  <c r="A8422" i="13"/>
  <c r="A8423" i="13"/>
  <c r="A8424" i="13"/>
  <c r="A8425" i="13"/>
  <c r="A8426" i="13"/>
  <c r="A8427" i="13"/>
  <c r="A8428" i="13"/>
  <c r="A8429" i="13"/>
  <c r="A8430" i="13"/>
  <c r="A8431" i="13"/>
  <c r="A8432" i="13"/>
  <c r="A8433" i="13"/>
  <c r="A8434" i="13"/>
  <c r="A8435" i="13"/>
  <c r="A8436" i="13"/>
  <c r="A8437" i="13"/>
  <c r="A8438" i="13"/>
  <c r="A8439" i="13"/>
  <c r="A8440" i="13"/>
  <c r="A8441" i="13"/>
  <c r="A8442" i="13"/>
  <c r="A8443" i="13"/>
  <c r="A8444" i="13"/>
  <c r="A8445" i="13"/>
  <c r="A8446" i="13"/>
  <c r="A8447" i="13"/>
  <c r="A8448" i="13"/>
  <c r="A8449" i="13"/>
  <c r="A8450" i="13"/>
  <c r="A8451" i="13"/>
  <c r="A8452" i="13"/>
  <c r="A8453" i="13"/>
  <c r="A8454" i="13"/>
  <c r="A8455" i="13"/>
  <c r="A8456" i="13"/>
  <c r="A8457" i="13"/>
  <c r="A8458" i="13"/>
  <c r="A8459" i="13"/>
  <c r="A8460" i="13"/>
  <c r="A8461" i="13"/>
  <c r="A8462" i="13"/>
  <c r="A8463" i="13"/>
  <c r="A8464" i="13"/>
  <c r="A8465" i="13"/>
  <c r="A8466" i="13"/>
  <c r="A8467" i="13"/>
  <c r="A8468" i="13"/>
  <c r="A8469" i="13"/>
  <c r="A8470" i="13"/>
  <c r="A8471" i="13"/>
  <c r="A8472" i="13"/>
  <c r="A8473" i="13"/>
  <c r="A8474" i="13"/>
  <c r="A8475" i="13"/>
  <c r="A8476" i="13"/>
  <c r="A8477" i="13"/>
  <c r="A8478" i="13"/>
  <c r="A8479" i="13"/>
  <c r="A8480" i="13"/>
  <c r="A8481" i="13"/>
  <c r="A8482" i="13"/>
  <c r="A8483" i="13"/>
  <c r="A8484" i="13"/>
  <c r="A8485" i="13"/>
  <c r="A8486" i="13"/>
  <c r="A8487" i="13"/>
  <c r="A8488" i="13"/>
  <c r="A8489" i="13"/>
  <c r="A8490" i="13"/>
  <c r="A8491" i="13"/>
  <c r="A8492" i="13"/>
  <c r="A8493" i="13"/>
  <c r="A8494" i="13"/>
  <c r="A8495" i="13"/>
  <c r="A8496" i="13"/>
  <c r="A8497" i="13"/>
  <c r="A8498" i="13"/>
  <c r="A8499" i="13"/>
  <c r="A8500" i="13"/>
  <c r="A8501" i="13"/>
  <c r="A8502" i="13"/>
  <c r="A8503" i="13"/>
  <c r="A8504" i="13"/>
  <c r="A8505" i="13"/>
  <c r="A8506" i="13"/>
  <c r="A8507" i="13"/>
  <c r="A8508" i="13"/>
  <c r="A8509" i="13"/>
  <c r="A8510" i="13"/>
  <c r="A8511" i="13"/>
  <c r="A8512" i="13"/>
  <c r="A8513" i="13"/>
  <c r="A8514" i="13"/>
  <c r="A8515" i="13"/>
  <c r="A8516" i="13"/>
  <c r="A8517" i="13"/>
  <c r="A8518" i="13"/>
  <c r="A8519" i="13"/>
  <c r="A8520" i="13"/>
  <c r="A8521" i="13"/>
  <c r="A8522" i="13"/>
  <c r="A8523" i="13"/>
  <c r="A8524" i="13"/>
  <c r="A8525" i="13"/>
  <c r="A8526" i="13"/>
  <c r="A8527" i="13"/>
  <c r="A8528" i="13"/>
  <c r="A8529" i="13"/>
  <c r="A8530" i="13"/>
  <c r="A8531" i="13"/>
  <c r="A8532" i="13"/>
  <c r="A8533" i="13"/>
  <c r="A8534" i="13"/>
  <c r="A8535" i="13"/>
  <c r="A8536" i="13"/>
  <c r="A8537" i="13"/>
  <c r="A8538" i="13"/>
  <c r="A8539" i="13"/>
  <c r="A8540" i="13"/>
  <c r="A8541" i="13"/>
  <c r="A8542" i="13"/>
  <c r="A8543" i="13"/>
  <c r="A8544" i="13"/>
  <c r="A8545" i="13"/>
  <c r="A8546" i="13"/>
  <c r="A8547" i="13"/>
  <c r="A8548" i="13"/>
  <c r="A8549" i="13"/>
  <c r="A8550" i="13"/>
  <c r="A8551" i="13"/>
  <c r="A8552" i="13"/>
  <c r="A8553" i="13"/>
  <c r="A8554" i="13"/>
  <c r="A8555" i="13"/>
  <c r="A8556" i="13"/>
  <c r="A8557" i="13"/>
  <c r="A8558" i="13"/>
  <c r="A8559" i="13"/>
  <c r="A8560" i="13"/>
  <c r="A8561" i="13"/>
  <c r="A8562" i="13"/>
  <c r="A8563" i="13"/>
  <c r="A8564" i="13"/>
  <c r="A8565" i="13"/>
  <c r="A8566" i="13"/>
  <c r="A8567" i="13"/>
  <c r="A8568" i="13"/>
  <c r="A8569" i="13"/>
  <c r="A8570" i="13"/>
  <c r="A8571" i="13"/>
  <c r="A8572" i="13"/>
  <c r="A8573" i="13"/>
  <c r="A8574" i="13"/>
  <c r="A8575" i="13"/>
  <c r="A8576" i="13"/>
  <c r="A8577" i="13"/>
  <c r="A8578" i="13"/>
  <c r="A8579" i="13"/>
  <c r="A8580" i="13"/>
  <c r="A8581" i="13"/>
  <c r="A8582" i="13"/>
  <c r="A8583" i="13"/>
  <c r="A8584" i="13"/>
  <c r="A8585" i="13"/>
  <c r="A8586" i="13"/>
  <c r="A8587" i="13"/>
  <c r="A8588" i="13"/>
  <c r="A8589" i="13"/>
  <c r="A8590" i="13"/>
  <c r="A8591" i="13"/>
  <c r="A8592" i="13"/>
  <c r="A8593" i="13"/>
  <c r="A8594" i="13"/>
  <c r="A8595" i="13"/>
  <c r="A8596" i="13"/>
  <c r="A8597" i="13"/>
  <c r="A8598" i="13"/>
  <c r="A8599" i="13"/>
  <c r="A8600" i="13"/>
  <c r="A8601" i="13"/>
  <c r="A8602" i="13"/>
  <c r="A8603" i="13"/>
  <c r="A8604" i="13"/>
  <c r="A8605" i="13"/>
  <c r="A8606" i="13"/>
  <c r="A8607" i="13"/>
  <c r="A8608" i="13"/>
  <c r="A8609" i="13"/>
  <c r="A8610" i="13"/>
  <c r="A8611" i="13"/>
  <c r="A8612" i="13"/>
  <c r="A8613" i="13"/>
  <c r="A8614" i="13"/>
  <c r="A8615" i="13"/>
  <c r="A8616" i="13"/>
  <c r="A8617" i="13"/>
  <c r="A8618" i="13"/>
  <c r="A8619" i="13"/>
  <c r="A8620" i="13"/>
  <c r="A8621" i="13"/>
  <c r="A8622" i="13"/>
  <c r="A8623" i="13"/>
  <c r="A8624" i="13"/>
  <c r="A8625" i="13"/>
  <c r="A8626" i="13"/>
  <c r="A8627" i="13"/>
  <c r="A8628" i="13"/>
  <c r="A8629" i="13"/>
  <c r="A8630" i="13"/>
  <c r="A8631" i="13"/>
  <c r="A8632" i="13"/>
  <c r="A8633" i="13"/>
  <c r="A8634" i="13"/>
  <c r="A8635" i="13"/>
  <c r="A8636" i="13"/>
  <c r="A8637" i="13"/>
  <c r="A8638" i="13"/>
  <c r="A8639" i="13"/>
  <c r="A8640" i="13"/>
  <c r="A8641" i="13"/>
  <c r="A8642" i="13"/>
  <c r="A8643" i="13"/>
  <c r="A8644" i="13"/>
  <c r="A8645" i="13"/>
  <c r="A8646" i="13"/>
  <c r="A8647" i="13"/>
  <c r="A8648" i="13"/>
  <c r="A8649" i="13"/>
  <c r="A8650" i="13"/>
  <c r="A8651" i="13"/>
  <c r="A8652" i="13"/>
  <c r="A8653" i="13"/>
  <c r="A8654" i="13"/>
  <c r="A8655" i="13"/>
  <c r="A8656" i="13"/>
  <c r="A8657" i="13"/>
  <c r="A8658" i="13"/>
  <c r="A8659" i="13"/>
  <c r="A8660" i="13"/>
  <c r="A8661" i="13"/>
  <c r="A8662" i="13"/>
  <c r="A8663" i="13"/>
  <c r="A8664" i="13"/>
  <c r="A8665" i="13"/>
  <c r="A8666" i="13"/>
  <c r="A8667" i="13"/>
  <c r="A8668" i="13"/>
  <c r="A8669" i="13"/>
  <c r="A8670" i="13"/>
  <c r="A8671" i="13"/>
  <c r="A8672" i="13"/>
  <c r="A8673" i="13"/>
  <c r="A8674" i="13"/>
  <c r="A8675" i="13"/>
  <c r="A8676" i="13"/>
  <c r="A8677" i="13"/>
  <c r="A8678" i="13"/>
  <c r="A8679" i="13"/>
  <c r="A8680" i="13"/>
  <c r="A8681" i="13"/>
  <c r="A8682" i="13"/>
  <c r="A8683" i="13"/>
  <c r="A8684" i="13"/>
  <c r="A8685" i="13"/>
  <c r="A8686" i="13"/>
  <c r="A8687" i="13"/>
  <c r="A8688" i="13"/>
  <c r="A8689" i="13"/>
  <c r="A8690" i="13"/>
  <c r="A8691" i="13"/>
  <c r="A8692" i="13"/>
  <c r="A8693" i="13"/>
  <c r="A8694" i="13"/>
  <c r="A8695" i="13"/>
  <c r="A8696" i="13"/>
  <c r="A8697" i="13"/>
  <c r="A8698" i="13"/>
  <c r="A8699" i="13"/>
  <c r="A8700" i="13"/>
  <c r="A8701" i="13"/>
  <c r="A8702" i="13"/>
  <c r="A8703" i="13"/>
  <c r="A8704" i="13"/>
  <c r="A8705" i="13"/>
  <c r="A8706" i="13"/>
  <c r="A8707" i="13"/>
  <c r="A8708" i="13"/>
  <c r="A8709" i="13"/>
  <c r="A8710" i="13"/>
  <c r="A8711" i="13"/>
  <c r="A8712" i="13"/>
  <c r="A8713" i="13"/>
  <c r="A8714" i="13"/>
  <c r="A8715" i="13"/>
  <c r="A8716" i="13"/>
  <c r="A8717" i="13"/>
  <c r="A8718" i="13"/>
  <c r="A8719" i="13"/>
  <c r="A8720" i="13"/>
  <c r="A8721" i="13"/>
  <c r="A8722" i="13"/>
  <c r="A8723" i="13"/>
  <c r="A8724" i="13"/>
  <c r="A8725" i="13"/>
  <c r="A8726" i="13"/>
  <c r="A8727" i="13"/>
  <c r="A8728" i="13"/>
  <c r="A8729" i="13"/>
  <c r="A8730" i="13"/>
  <c r="A8731" i="13"/>
  <c r="A8732" i="13"/>
  <c r="A8733" i="13"/>
  <c r="A8734" i="13"/>
  <c r="A8735" i="13"/>
  <c r="A8736" i="13"/>
  <c r="A8737" i="13"/>
  <c r="A8738" i="13"/>
  <c r="A8739" i="13"/>
  <c r="A8740" i="13"/>
  <c r="A8741" i="13"/>
  <c r="A8742" i="13"/>
  <c r="A8743" i="13"/>
  <c r="A8744" i="13"/>
  <c r="A8745" i="13"/>
  <c r="A8746" i="13"/>
  <c r="A8747" i="13"/>
  <c r="A8748" i="13"/>
  <c r="A8749" i="13"/>
  <c r="A8750" i="13"/>
  <c r="A8751" i="13"/>
  <c r="A8752" i="13"/>
  <c r="A8753" i="13"/>
  <c r="A8754" i="13"/>
  <c r="A8755" i="13"/>
  <c r="A8756" i="13"/>
  <c r="A8757" i="13"/>
  <c r="A8758" i="13"/>
  <c r="A8759" i="13"/>
  <c r="A8760" i="13"/>
  <c r="A8761" i="13"/>
  <c r="A8762" i="13"/>
  <c r="A8763" i="13"/>
  <c r="A8764" i="13"/>
  <c r="A8765" i="13"/>
  <c r="A8766" i="13"/>
  <c r="A8767" i="13"/>
  <c r="A8768" i="13"/>
  <c r="A8769" i="13"/>
  <c r="A8770" i="13"/>
  <c r="A8771" i="13"/>
  <c r="A8772" i="13"/>
  <c r="A8773" i="13"/>
  <c r="A8774" i="13"/>
  <c r="A8775" i="13"/>
  <c r="A8776" i="13"/>
  <c r="A8777" i="13"/>
  <c r="A8778" i="13"/>
  <c r="A8779" i="13"/>
  <c r="A8780" i="13"/>
  <c r="A8781" i="13"/>
  <c r="A8782" i="13"/>
  <c r="A8783" i="13"/>
  <c r="A8784" i="13"/>
  <c r="A8785" i="13"/>
  <c r="A8786" i="13"/>
  <c r="A8787" i="13"/>
  <c r="A8788" i="13"/>
  <c r="A8789" i="13"/>
  <c r="A8790" i="13"/>
  <c r="A8791" i="13"/>
  <c r="A8792" i="13"/>
  <c r="A8793" i="13"/>
  <c r="A8794" i="13"/>
  <c r="A8795" i="13"/>
  <c r="A8796" i="13"/>
  <c r="A8797" i="13"/>
  <c r="A8798" i="13"/>
  <c r="A8799" i="13"/>
  <c r="A8800" i="13"/>
  <c r="A8801" i="13"/>
  <c r="A8802" i="13"/>
  <c r="A8803" i="13"/>
  <c r="A8804" i="13"/>
  <c r="A8805" i="13"/>
  <c r="A8806" i="13"/>
  <c r="A8807" i="13"/>
  <c r="A8808" i="13"/>
  <c r="A8809" i="13"/>
  <c r="A8810" i="13"/>
  <c r="A8811" i="13"/>
  <c r="A8812" i="13"/>
  <c r="A8813" i="13"/>
  <c r="A8814" i="13"/>
  <c r="A8815" i="13"/>
  <c r="A8816" i="13"/>
  <c r="A8817" i="13"/>
  <c r="A8818" i="13"/>
  <c r="A8819" i="13"/>
  <c r="A8820" i="13"/>
  <c r="A8821" i="13"/>
  <c r="A8822" i="13"/>
  <c r="A8823" i="13"/>
  <c r="A8824" i="13"/>
  <c r="A8825" i="13"/>
  <c r="A8826" i="13"/>
  <c r="A8827" i="13"/>
  <c r="A8828" i="13"/>
  <c r="A8829" i="13"/>
  <c r="A8830" i="13"/>
  <c r="A8831" i="13"/>
  <c r="A8832" i="13"/>
  <c r="A8833" i="13"/>
  <c r="A8834" i="13"/>
  <c r="A8835" i="13"/>
  <c r="A8836" i="13"/>
  <c r="A8837" i="13"/>
  <c r="A8838" i="13"/>
  <c r="A8839" i="13"/>
  <c r="A8840" i="13"/>
  <c r="A8841" i="13"/>
  <c r="A8842" i="13"/>
  <c r="A8843" i="13"/>
  <c r="A8844" i="13"/>
  <c r="A8845" i="13"/>
  <c r="A8846" i="13"/>
  <c r="A8847" i="13"/>
  <c r="A8848" i="13"/>
  <c r="A8849" i="13"/>
  <c r="A8850" i="13"/>
  <c r="A8851" i="13"/>
  <c r="A8852" i="13"/>
  <c r="A8853" i="13"/>
  <c r="A8854" i="13"/>
  <c r="A8855" i="13"/>
  <c r="A8856" i="13"/>
  <c r="A8857" i="13"/>
  <c r="A8858" i="13"/>
  <c r="A8859" i="13"/>
  <c r="A8860" i="13"/>
  <c r="A8861" i="13"/>
  <c r="A8862" i="13"/>
  <c r="A8863" i="13"/>
  <c r="A8864" i="13"/>
  <c r="A8865" i="13"/>
  <c r="A8866" i="13"/>
  <c r="A8867" i="13"/>
  <c r="A8868" i="13"/>
  <c r="A8869" i="13"/>
  <c r="A8870" i="13"/>
  <c r="A8871" i="13"/>
  <c r="A8872" i="13"/>
  <c r="A8873" i="13"/>
  <c r="A8874" i="13"/>
  <c r="A8875" i="13"/>
  <c r="A8876" i="13"/>
  <c r="A8877" i="13"/>
  <c r="A8878" i="13"/>
  <c r="A8879" i="13"/>
  <c r="A8880" i="13"/>
  <c r="A8881" i="13"/>
  <c r="A8882" i="13"/>
  <c r="A8883" i="13"/>
  <c r="A8884" i="13"/>
  <c r="A8885" i="13"/>
  <c r="A8886" i="13"/>
  <c r="A8887" i="13"/>
  <c r="A8888" i="13"/>
  <c r="A8889" i="13"/>
  <c r="A8890" i="13"/>
  <c r="A8891" i="13"/>
  <c r="A8892" i="13"/>
  <c r="A8893" i="13"/>
  <c r="A8894" i="13"/>
  <c r="A8895" i="13"/>
  <c r="A8896" i="13"/>
  <c r="A8897" i="13"/>
  <c r="A8898" i="13"/>
  <c r="A8899" i="13"/>
  <c r="A8900" i="13"/>
  <c r="A8901" i="13"/>
  <c r="A8902" i="13"/>
  <c r="A8903" i="13"/>
  <c r="A8904" i="13"/>
  <c r="A8905" i="13"/>
  <c r="A8906" i="13"/>
  <c r="A8907" i="13"/>
  <c r="A8908" i="13"/>
  <c r="A8909" i="13"/>
  <c r="A8910" i="13"/>
  <c r="A8911" i="13"/>
  <c r="A8912" i="13"/>
  <c r="A8913" i="13"/>
  <c r="A8914" i="13"/>
  <c r="A8915" i="13"/>
  <c r="A8916" i="13"/>
  <c r="A8917" i="13"/>
  <c r="A8918" i="13"/>
  <c r="A8919" i="13"/>
  <c r="A8920" i="13"/>
  <c r="A8921" i="13"/>
  <c r="A8922" i="13"/>
  <c r="A8923" i="13"/>
  <c r="A8924" i="13"/>
  <c r="A8925" i="13"/>
  <c r="A8926" i="13"/>
  <c r="A8927" i="13"/>
  <c r="A8928" i="13"/>
  <c r="A8929" i="13"/>
  <c r="A8930" i="13"/>
  <c r="A8931" i="13"/>
  <c r="A8932" i="13"/>
  <c r="A8933" i="13"/>
  <c r="A8934" i="13"/>
  <c r="A8935" i="13"/>
  <c r="A8936" i="13"/>
  <c r="A8937" i="13"/>
  <c r="A8938" i="13"/>
  <c r="A8939" i="13"/>
  <c r="A8940" i="13"/>
  <c r="A8941" i="13"/>
  <c r="A8942" i="13"/>
  <c r="A8943" i="13"/>
  <c r="A8944" i="13"/>
  <c r="A8945" i="13"/>
  <c r="A8946" i="13"/>
  <c r="A8947" i="13"/>
  <c r="A8948" i="13"/>
  <c r="A8949" i="13"/>
  <c r="A8950" i="13"/>
  <c r="A8951" i="13"/>
  <c r="A8952" i="13"/>
  <c r="A8953" i="13"/>
  <c r="A8954" i="13"/>
  <c r="A8955" i="13"/>
  <c r="A8956" i="13"/>
  <c r="A8957" i="13"/>
  <c r="A8958" i="13"/>
  <c r="A8959" i="13"/>
  <c r="A8960" i="13"/>
  <c r="A8961" i="13"/>
  <c r="A8962" i="13"/>
  <c r="A8963" i="13"/>
  <c r="A8964" i="13"/>
  <c r="A8965" i="13"/>
  <c r="A8966" i="13"/>
  <c r="A8967" i="13"/>
  <c r="A8968" i="13"/>
  <c r="A8969" i="13"/>
  <c r="A8970" i="13"/>
  <c r="A8971" i="13"/>
  <c r="A8972" i="13"/>
  <c r="A8973" i="13"/>
  <c r="A8974" i="13"/>
  <c r="A8975" i="13"/>
  <c r="A8976" i="13"/>
  <c r="A8977" i="13"/>
  <c r="A8978" i="13"/>
  <c r="A8979" i="13"/>
  <c r="A8980" i="13"/>
  <c r="A8981" i="13"/>
  <c r="A8982" i="13"/>
  <c r="A8983" i="13"/>
  <c r="A8984" i="13"/>
  <c r="A8985" i="13"/>
  <c r="A8986" i="13"/>
  <c r="A8987" i="13"/>
  <c r="A8988" i="13"/>
  <c r="A8989" i="13"/>
  <c r="A8990" i="13"/>
  <c r="A8991" i="13"/>
  <c r="A8992" i="13"/>
  <c r="A8993" i="13"/>
  <c r="A8994" i="13"/>
  <c r="A8995" i="13"/>
  <c r="A8996" i="13"/>
  <c r="A8997" i="13"/>
  <c r="A8998" i="13"/>
  <c r="A8999" i="13"/>
  <c r="A9000" i="13"/>
  <c r="A9001" i="13"/>
  <c r="A9002" i="13"/>
  <c r="A9003" i="13"/>
  <c r="A9004" i="13"/>
  <c r="A9005" i="13"/>
  <c r="A9006" i="13"/>
  <c r="A9007" i="13"/>
  <c r="A9008" i="13"/>
  <c r="A9009" i="13"/>
  <c r="A9010" i="13"/>
  <c r="A9011" i="13"/>
  <c r="A9012" i="13"/>
  <c r="A9013" i="13"/>
  <c r="A9014" i="13"/>
  <c r="A9015" i="13"/>
  <c r="A9016" i="13"/>
  <c r="A9017" i="13"/>
  <c r="A9018" i="13"/>
  <c r="A9019" i="13"/>
  <c r="A9020" i="13"/>
  <c r="A9021" i="13"/>
  <c r="A9022" i="13"/>
  <c r="A9023" i="13"/>
  <c r="A9024" i="13"/>
  <c r="A9025" i="13"/>
  <c r="A9026" i="13"/>
  <c r="A9027" i="13"/>
  <c r="A9028" i="13"/>
  <c r="A9029" i="13"/>
  <c r="A9030" i="13"/>
  <c r="A9031" i="13"/>
  <c r="A9032" i="13"/>
  <c r="A9033" i="13"/>
  <c r="A9034" i="13"/>
  <c r="A9035" i="13"/>
  <c r="A9036" i="13"/>
  <c r="A9037" i="13"/>
  <c r="A9038" i="13"/>
  <c r="A9039" i="13"/>
  <c r="A9040" i="13"/>
  <c r="A9041" i="13"/>
  <c r="A9042" i="13"/>
  <c r="A9043" i="13"/>
  <c r="A9044" i="13"/>
  <c r="A9045" i="13"/>
  <c r="A9046" i="13"/>
  <c r="A9047" i="13"/>
  <c r="A9048" i="13"/>
  <c r="A9049" i="13"/>
  <c r="A9050" i="13"/>
  <c r="A9051" i="13"/>
  <c r="A9052" i="13"/>
  <c r="A9053" i="13"/>
  <c r="A9054" i="13"/>
  <c r="A9055" i="13"/>
  <c r="A9056" i="13"/>
  <c r="A9057" i="13"/>
  <c r="A9058" i="13"/>
  <c r="A9059" i="13"/>
  <c r="A9060" i="13"/>
  <c r="A9061" i="13"/>
  <c r="A9062" i="13"/>
  <c r="A9063" i="13"/>
  <c r="A9064" i="13"/>
  <c r="A9065" i="13"/>
  <c r="A9066" i="13"/>
  <c r="A9067" i="13"/>
  <c r="A9068" i="13"/>
  <c r="A9069" i="13"/>
  <c r="A9070" i="13"/>
  <c r="A9071" i="13"/>
  <c r="A9072" i="13"/>
  <c r="A9073" i="13"/>
  <c r="A9074" i="13"/>
  <c r="A9075" i="13"/>
  <c r="A9076" i="13"/>
  <c r="A9077" i="13"/>
  <c r="A9078" i="13"/>
  <c r="A9079" i="13"/>
  <c r="A9080" i="13"/>
  <c r="A9081" i="13"/>
  <c r="A9082" i="13"/>
  <c r="A9083" i="13"/>
  <c r="A9084" i="13"/>
  <c r="A9085" i="13"/>
  <c r="A9086" i="13"/>
  <c r="A9087" i="13"/>
  <c r="A9088" i="13"/>
  <c r="A9089" i="13"/>
  <c r="A9090" i="13"/>
  <c r="A9091" i="13"/>
  <c r="A9092" i="13"/>
  <c r="A9093" i="13"/>
  <c r="A9094" i="13"/>
  <c r="A9095" i="13"/>
  <c r="A9096" i="13"/>
  <c r="A9097" i="13"/>
  <c r="A9098" i="13"/>
  <c r="A9099" i="13"/>
  <c r="A9100" i="13"/>
  <c r="A9101" i="13"/>
  <c r="A9102" i="13"/>
  <c r="A9103" i="13"/>
  <c r="A9104" i="13"/>
  <c r="A9105" i="13"/>
  <c r="A9106" i="13"/>
  <c r="A9107" i="13"/>
  <c r="A9108" i="13"/>
  <c r="A9109" i="13"/>
  <c r="A9110" i="13"/>
  <c r="A9111" i="13"/>
  <c r="A9112" i="13"/>
  <c r="A9113" i="13"/>
  <c r="A9114" i="13"/>
  <c r="A9115" i="13"/>
  <c r="A9116" i="13"/>
  <c r="A9117" i="13"/>
  <c r="A9118" i="13"/>
  <c r="A9119" i="13"/>
  <c r="A9120" i="13"/>
  <c r="A9121" i="13"/>
  <c r="A9122" i="13"/>
  <c r="A9123" i="13"/>
  <c r="A9124" i="13"/>
  <c r="A9125" i="13"/>
  <c r="A9126" i="13"/>
  <c r="A9127" i="13"/>
  <c r="A9128" i="13"/>
  <c r="A9129" i="13"/>
  <c r="A9130" i="13"/>
  <c r="A9131" i="13"/>
  <c r="A9132" i="13"/>
  <c r="A9133" i="13"/>
  <c r="A9134" i="13"/>
  <c r="A9135" i="13"/>
  <c r="A9136" i="13"/>
  <c r="A9137" i="13"/>
  <c r="A9138" i="13"/>
  <c r="A9139" i="13"/>
  <c r="A9140" i="13"/>
  <c r="A9141" i="13"/>
  <c r="A9142" i="13"/>
  <c r="A9143" i="13"/>
  <c r="A9144" i="13"/>
  <c r="A9145" i="13"/>
  <c r="A9146" i="13"/>
  <c r="A9147" i="13"/>
  <c r="A9148" i="13"/>
  <c r="A9149" i="13"/>
  <c r="A9150" i="13"/>
  <c r="A9151" i="13"/>
  <c r="A9152" i="13"/>
  <c r="A9153" i="13"/>
  <c r="A9154" i="13"/>
  <c r="A9155" i="13"/>
  <c r="A9156" i="13"/>
  <c r="A9157" i="13"/>
  <c r="A9158" i="13"/>
  <c r="A9159" i="13"/>
  <c r="A9160" i="13"/>
  <c r="A9161" i="13"/>
  <c r="A9162" i="13"/>
  <c r="A9163" i="13"/>
  <c r="A9164" i="13"/>
  <c r="A9165" i="13"/>
  <c r="A9166" i="13"/>
  <c r="A9167" i="13"/>
  <c r="A9168" i="13"/>
  <c r="A9169" i="13"/>
  <c r="A9170" i="13"/>
  <c r="A9171" i="13"/>
  <c r="A9172" i="13"/>
  <c r="A9173" i="13"/>
  <c r="A9174" i="13"/>
  <c r="A9175" i="13"/>
  <c r="A9176" i="13"/>
  <c r="A9177" i="13"/>
  <c r="A9178" i="13"/>
  <c r="A9179" i="13"/>
  <c r="A9180" i="13"/>
  <c r="A9181" i="13"/>
  <c r="A9182" i="13"/>
  <c r="A9183" i="13"/>
  <c r="A9184" i="13"/>
  <c r="A9185" i="13"/>
  <c r="A9186" i="13"/>
  <c r="A9187" i="13"/>
  <c r="A9188" i="13"/>
  <c r="A9189" i="13"/>
  <c r="A9190" i="13"/>
  <c r="A9191" i="13"/>
  <c r="A9192" i="13"/>
  <c r="A9193" i="13"/>
  <c r="A9194" i="13"/>
  <c r="A9195" i="13"/>
  <c r="A9196" i="13"/>
  <c r="A9197" i="13"/>
  <c r="A9198" i="13"/>
  <c r="A9199" i="13"/>
  <c r="A9200" i="13"/>
  <c r="A9201" i="13"/>
  <c r="A9202" i="13"/>
  <c r="A9203" i="13"/>
  <c r="A9204" i="13"/>
  <c r="A9205" i="13"/>
  <c r="A9206" i="13"/>
  <c r="A9207" i="13"/>
  <c r="A9208" i="13"/>
  <c r="A9209" i="13"/>
  <c r="A9210" i="13"/>
  <c r="A9211" i="13"/>
  <c r="A9212" i="13"/>
  <c r="A9213" i="13"/>
  <c r="A9214" i="13"/>
  <c r="A9215" i="13"/>
  <c r="A9216" i="13"/>
  <c r="A9217" i="13"/>
  <c r="A9218" i="13"/>
  <c r="A9219" i="13"/>
  <c r="A9220" i="13"/>
  <c r="A9221" i="13"/>
  <c r="A9222" i="13"/>
  <c r="A9223" i="13"/>
  <c r="A9224" i="13"/>
  <c r="A9225" i="13"/>
  <c r="A9226" i="13"/>
  <c r="A9227" i="13"/>
  <c r="A9228" i="13"/>
  <c r="A9229" i="13"/>
  <c r="A9230" i="13"/>
  <c r="A9231" i="13"/>
  <c r="A9232" i="13"/>
  <c r="A9233" i="13"/>
  <c r="A9234" i="13"/>
  <c r="A9235" i="13"/>
  <c r="A9236" i="13"/>
  <c r="A9237" i="13"/>
  <c r="A9238" i="13"/>
  <c r="A9239" i="13"/>
  <c r="A9240" i="13"/>
  <c r="A9241" i="13"/>
  <c r="A9242" i="13"/>
  <c r="A9243" i="13"/>
  <c r="A9244" i="13"/>
  <c r="A9245" i="13"/>
  <c r="A9246" i="13"/>
  <c r="A9247" i="13"/>
  <c r="A9248" i="13"/>
  <c r="A9249" i="13"/>
  <c r="A9250" i="13"/>
  <c r="A9251" i="13"/>
  <c r="A9252" i="13"/>
  <c r="A9253" i="13"/>
  <c r="A9254" i="13"/>
  <c r="A9255" i="13"/>
  <c r="A9256" i="13"/>
  <c r="A9257" i="13"/>
  <c r="A9258" i="13"/>
  <c r="A9259" i="13"/>
  <c r="A9260" i="13"/>
  <c r="A9261" i="13"/>
  <c r="A9262" i="13"/>
  <c r="A9263" i="13"/>
  <c r="A9264" i="13"/>
  <c r="A9265" i="13"/>
  <c r="A9266" i="13"/>
  <c r="A9267" i="13"/>
  <c r="A9268" i="13"/>
  <c r="A9269" i="13"/>
  <c r="A9270" i="13"/>
  <c r="A9271" i="13"/>
  <c r="A9272" i="13"/>
  <c r="A9273" i="13"/>
  <c r="A9274" i="13"/>
  <c r="A9275" i="13"/>
  <c r="A9276" i="13"/>
  <c r="A9277" i="13"/>
  <c r="A9278" i="13"/>
  <c r="A9279" i="13"/>
  <c r="A9280" i="13"/>
  <c r="A9281" i="13"/>
  <c r="A9282" i="13"/>
  <c r="A9283" i="13"/>
  <c r="A9284" i="13"/>
  <c r="A9285" i="13"/>
  <c r="A9286" i="13"/>
  <c r="A9287" i="13"/>
  <c r="A9288" i="13"/>
  <c r="A9289" i="13"/>
  <c r="A9290" i="13"/>
  <c r="A9291" i="13"/>
  <c r="A9292" i="13"/>
  <c r="A9293" i="13"/>
  <c r="A9294" i="13"/>
  <c r="A9295" i="13"/>
  <c r="A9296" i="13"/>
  <c r="A9297" i="13"/>
  <c r="A9298" i="13"/>
  <c r="A9299" i="13"/>
  <c r="A9300" i="13"/>
  <c r="A9301" i="13"/>
  <c r="A9302" i="13"/>
  <c r="A9303" i="13"/>
  <c r="A9304" i="13"/>
  <c r="A9305" i="13"/>
  <c r="A9306" i="13"/>
  <c r="A9307" i="13"/>
  <c r="A9308" i="13"/>
  <c r="A9309" i="13"/>
  <c r="A9310" i="13"/>
  <c r="A9311" i="13"/>
  <c r="A9312" i="13"/>
  <c r="A9313" i="13"/>
  <c r="A9314" i="13"/>
  <c r="A9315" i="13"/>
  <c r="A9316" i="13"/>
  <c r="A9317" i="13"/>
  <c r="A9318" i="13"/>
  <c r="A9319" i="13"/>
  <c r="A9320" i="13"/>
  <c r="A9321" i="13"/>
  <c r="A9322" i="13"/>
  <c r="A9323" i="13"/>
  <c r="A9324" i="13"/>
  <c r="A9325" i="13"/>
  <c r="A9326" i="13"/>
  <c r="A9327" i="13"/>
  <c r="A9328" i="13"/>
  <c r="A9329" i="13"/>
  <c r="A9330" i="13"/>
  <c r="A9331" i="13"/>
  <c r="A9332" i="13"/>
  <c r="A9333" i="13"/>
  <c r="A9334" i="13"/>
  <c r="A9335" i="13"/>
  <c r="A9336" i="13"/>
  <c r="A9337" i="13"/>
  <c r="A9338" i="13"/>
  <c r="A9339" i="13"/>
  <c r="A9340" i="13"/>
  <c r="A9341" i="13"/>
  <c r="A9342" i="13"/>
  <c r="A9343" i="13"/>
  <c r="A9344" i="13"/>
  <c r="A9345" i="13"/>
  <c r="A9346" i="13"/>
  <c r="A9347" i="13"/>
  <c r="A9348" i="13"/>
  <c r="A9349" i="13"/>
  <c r="A9350" i="13"/>
  <c r="A9351" i="13"/>
  <c r="A9352" i="13"/>
  <c r="A9353" i="13"/>
  <c r="A9354" i="13"/>
  <c r="A9355" i="13"/>
  <c r="A9356" i="13"/>
  <c r="A9357" i="13"/>
  <c r="A9358" i="13"/>
  <c r="A9359" i="13"/>
  <c r="A9360" i="13"/>
  <c r="A9361" i="13"/>
  <c r="A9362" i="13"/>
  <c r="A9363" i="13"/>
  <c r="A9364" i="13"/>
  <c r="A9365" i="13"/>
  <c r="A9366" i="13"/>
  <c r="A9367" i="13"/>
  <c r="A9368" i="13"/>
  <c r="A9369" i="13"/>
  <c r="A9370" i="13"/>
  <c r="A9371" i="13"/>
  <c r="A9372" i="13"/>
  <c r="A9373" i="13"/>
  <c r="A9374" i="13"/>
  <c r="A9375" i="13"/>
  <c r="A9376" i="13"/>
  <c r="A9377" i="13"/>
  <c r="A9378" i="13"/>
  <c r="A9379" i="13"/>
  <c r="A9380" i="13"/>
  <c r="A9381" i="13"/>
  <c r="A9382" i="13"/>
  <c r="A9383" i="13"/>
  <c r="A9384" i="13"/>
  <c r="A9385" i="13"/>
  <c r="A9386" i="13"/>
  <c r="A9387" i="13"/>
  <c r="A9388" i="13"/>
  <c r="A9389" i="13"/>
  <c r="A9390" i="13"/>
  <c r="A9391" i="13"/>
  <c r="A9392" i="13"/>
  <c r="A9393" i="13"/>
  <c r="A9394" i="13"/>
  <c r="A9395" i="13"/>
  <c r="A9396" i="13"/>
  <c r="A9397" i="13"/>
  <c r="A9398" i="13"/>
  <c r="A9399" i="13"/>
  <c r="A9400" i="13"/>
  <c r="A9401" i="13"/>
  <c r="A9402" i="13"/>
  <c r="A9403" i="13"/>
  <c r="A9404" i="13"/>
  <c r="A9405" i="13"/>
  <c r="A9406" i="13"/>
  <c r="A9407" i="13"/>
  <c r="A9408" i="13"/>
  <c r="A9409" i="13"/>
  <c r="A9410" i="13"/>
  <c r="A9411" i="13"/>
  <c r="A9412" i="13"/>
  <c r="A9413" i="13"/>
  <c r="A9414" i="13"/>
  <c r="A9415" i="13"/>
  <c r="A9416" i="13"/>
  <c r="A9417" i="13"/>
  <c r="A9418" i="13"/>
  <c r="A9419" i="13"/>
  <c r="A9420" i="13"/>
  <c r="A9421" i="13"/>
  <c r="A9422" i="13"/>
  <c r="A9423" i="13"/>
  <c r="A9424" i="13"/>
  <c r="A9425" i="13"/>
  <c r="A9426" i="13"/>
  <c r="A9427" i="13"/>
  <c r="A9428" i="13"/>
  <c r="A9429" i="13"/>
  <c r="A9430" i="13"/>
  <c r="A9431" i="13"/>
  <c r="A9432" i="13"/>
  <c r="A9433" i="13"/>
  <c r="A9434" i="13"/>
  <c r="A9435" i="13"/>
  <c r="A9436" i="13"/>
  <c r="A9437" i="13"/>
  <c r="A9438" i="13"/>
  <c r="A9439" i="13"/>
  <c r="A9440" i="13"/>
  <c r="A9441" i="13"/>
  <c r="A9442" i="13"/>
  <c r="A9443" i="13"/>
  <c r="A9444" i="13"/>
  <c r="A9445" i="13"/>
  <c r="A9446" i="13"/>
  <c r="A9447" i="13"/>
  <c r="A9448" i="13"/>
  <c r="A9449" i="13"/>
  <c r="A9450" i="13"/>
  <c r="A9451" i="13"/>
  <c r="A9452" i="13"/>
  <c r="A9453" i="13"/>
  <c r="A9454" i="13"/>
  <c r="A9455" i="13"/>
  <c r="A9456" i="13"/>
  <c r="A9457" i="13"/>
  <c r="A9458" i="13"/>
  <c r="A9459" i="13"/>
  <c r="A9460" i="13"/>
  <c r="A9461" i="13"/>
  <c r="A9462" i="13"/>
  <c r="A9463" i="13"/>
  <c r="A9464" i="13"/>
  <c r="A9465" i="13"/>
  <c r="A9466" i="13"/>
  <c r="A9467" i="13"/>
  <c r="A9468" i="13"/>
  <c r="A9469" i="13"/>
  <c r="A9470" i="13"/>
  <c r="A9471" i="13"/>
  <c r="A9472" i="13"/>
  <c r="A9473" i="13"/>
  <c r="A9474" i="13"/>
  <c r="A9475" i="13"/>
  <c r="A9476" i="13"/>
  <c r="A9477" i="13"/>
  <c r="A9478" i="13"/>
  <c r="A9479" i="13"/>
  <c r="A9480" i="13"/>
  <c r="A9481" i="13"/>
  <c r="A9482" i="13"/>
  <c r="A9483" i="13"/>
  <c r="A9484" i="13"/>
  <c r="A9485" i="13"/>
  <c r="A9486" i="13"/>
  <c r="A9487" i="13"/>
  <c r="A9488" i="13"/>
  <c r="A9489" i="13"/>
  <c r="A9490" i="13"/>
  <c r="A9491" i="13"/>
  <c r="A9492" i="13"/>
  <c r="A9493" i="13"/>
  <c r="A9494" i="13"/>
  <c r="A9495" i="13"/>
  <c r="A9496" i="13"/>
  <c r="A9497" i="13"/>
  <c r="A9498" i="13"/>
  <c r="A9499" i="13"/>
  <c r="A9500" i="13"/>
  <c r="A9501" i="13"/>
  <c r="A9502" i="13"/>
  <c r="A9503" i="13"/>
  <c r="A9504" i="13"/>
  <c r="A9505" i="13"/>
  <c r="A9506" i="13"/>
  <c r="A9507" i="13"/>
  <c r="A9508" i="13"/>
  <c r="A9509" i="13"/>
  <c r="A9510" i="13"/>
  <c r="A9511" i="13"/>
  <c r="A9512" i="13"/>
  <c r="A9513" i="13"/>
  <c r="A9514" i="13"/>
  <c r="A9515" i="13"/>
  <c r="A9516" i="13"/>
  <c r="A9517" i="13"/>
  <c r="A9518" i="13"/>
  <c r="A9519" i="13"/>
  <c r="A9520" i="13"/>
  <c r="A9521" i="13"/>
  <c r="A9522" i="13"/>
  <c r="A9523" i="13"/>
  <c r="A9524" i="13"/>
  <c r="A9525" i="13"/>
  <c r="A9526" i="13"/>
  <c r="A9527" i="13"/>
  <c r="A9528" i="13"/>
  <c r="A9529" i="13"/>
  <c r="A9530" i="13"/>
  <c r="A9531" i="13"/>
  <c r="A9532" i="13"/>
  <c r="A9533" i="13"/>
  <c r="A9534" i="13"/>
  <c r="A9535" i="13"/>
  <c r="A9536" i="13"/>
  <c r="A9537" i="13"/>
  <c r="A9538" i="13"/>
  <c r="A9539" i="13"/>
  <c r="A9540" i="13"/>
  <c r="A9541" i="13"/>
  <c r="A9542" i="13"/>
  <c r="A9543" i="13"/>
  <c r="A9544" i="13"/>
  <c r="A9545" i="13"/>
  <c r="A9546" i="13"/>
  <c r="A9547" i="13"/>
  <c r="A9548" i="13"/>
  <c r="A9549" i="13"/>
  <c r="A9550" i="13"/>
  <c r="A9551" i="13"/>
  <c r="A9552" i="13"/>
  <c r="A9553" i="13"/>
  <c r="A9554" i="13"/>
  <c r="A9555" i="13"/>
  <c r="A9556" i="13"/>
  <c r="A9557" i="13"/>
  <c r="A9558" i="13"/>
  <c r="A9559" i="13"/>
  <c r="A9560" i="13"/>
  <c r="A9561" i="13"/>
  <c r="A9562" i="13"/>
  <c r="A9563" i="13"/>
  <c r="A9564" i="13"/>
  <c r="A9565" i="13"/>
  <c r="A9566" i="13"/>
  <c r="A9567" i="13"/>
  <c r="A9568" i="13"/>
  <c r="A9569" i="13"/>
  <c r="A9570" i="13"/>
  <c r="A9571" i="13"/>
  <c r="A9572" i="13"/>
  <c r="A9573" i="13"/>
  <c r="A9574" i="13"/>
  <c r="A9575" i="13"/>
  <c r="A9576" i="13"/>
  <c r="A9577" i="13"/>
  <c r="A9578" i="13"/>
  <c r="A9579" i="13"/>
  <c r="A9580" i="13"/>
  <c r="A9581" i="13"/>
  <c r="A9582" i="13"/>
  <c r="A9583" i="13"/>
  <c r="A9584" i="13"/>
  <c r="A9585" i="13"/>
  <c r="A9586" i="13"/>
  <c r="A9587" i="13"/>
  <c r="A9588" i="13"/>
  <c r="A9589" i="13"/>
  <c r="A9590" i="13"/>
  <c r="A9591" i="13"/>
  <c r="A9592" i="13"/>
  <c r="A9593" i="13"/>
  <c r="A9594" i="13"/>
  <c r="A9595" i="13"/>
  <c r="A9596" i="13"/>
  <c r="A9597" i="13"/>
  <c r="A9598" i="13"/>
  <c r="A9599" i="13"/>
  <c r="A9600" i="13"/>
  <c r="A9601" i="13"/>
  <c r="A9602" i="13"/>
  <c r="A9603" i="13"/>
  <c r="A9604" i="13"/>
  <c r="A9605" i="13"/>
  <c r="A9606" i="13"/>
  <c r="A9607" i="13"/>
  <c r="A9608" i="13"/>
  <c r="A9609" i="13"/>
  <c r="A9610" i="13"/>
  <c r="A9611" i="13"/>
  <c r="A9612" i="13"/>
  <c r="A9613" i="13"/>
  <c r="A9614" i="13"/>
  <c r="A9615" i="13"/>
  <c r="A9616" i="13"/>
  <c r="A9617" i="13"/>
  <c r="A9618" i="13"/>
  <c r="A9619" i="13"/>
  <c r="A9620" i="13"/>
  <c r="A9621" i="13"/>
  <c r="A9622" i="13"/>
  <c r="A9623" i="13"/>
  <c r="A9624" i="13"/>
  <c r="A9625" i="13"/>
  <c r="A9626" i="13"/>
  <c r="A9627" i="13"/>
  <c r="A9628" i="13"/>
  <c r="A9629" i="13"/>
  <c r="A9630" i="13"/>
  <c r="A9631" i="13"/>
  <c r="A9632" i="13"/>
  <c r="A9633" i="13"/>
  <c r="A9634" i="13"/>
  <c r="A9635" i="13"/>
  <c r="A9636" i="13"/>
  <c r="A9637" i="13"/>
  <c r="A9638" i="13"/>
  <c r="A9639" i="13"/>
  <c r="A9640" i="13"/>
  <c r="A9641" i="13"/>
  <c r="A9642" i="13"/>
  <c r="A9643" i="13"/>
  <c r="A9644" i="13"/>
  <c r="A9645" i="13"/>
  <c r="A9646" i="13"/>
  <c r="A9647" i="13"/>
  <c r="A9648" i="13"/>
  <c r="A9649" i="13"/>
  <c r="A9650" i="13"/>
  <c r="A9651" i="13"/>
  <c r="A9652" i="13"/>
  <c r="A9653" i="13"/>
  <c r="A9654" i="13"/>
  <c r="A9655" i="13"/>
  <c r="A9656" i="13"/>
  <c r="A9657" i="13"/>
  <c r="A9658" i="13"/>
  <c r="A9659" i="13"/>
  <c r="A9660" i="13"/>
  <c r="A9661" i="13"/>
  <c r="A9662" i="13"/>
  <c r="A9663" i="13"/>
  <c r="A9664" i="13"/>
  <c r="A9665" i="13"/>
  <c r="A9666" i="13"/>
  <c r="A9667" i="13"/>
  <c r="A9668" i="13"/>
  <c r="A9669" i="13"/>
  <c r="A9670" i="13"/>
  <c r="A9671" i="13"/>
  <c r="A9672" i="13"/>
  <c r="A9673" i="13"/>
  <c r="A9674" i="13"/>
  <c r="A9675" i="13"/>
  <c r="A9676" i="13"/>
  <c r="A9677" i="13"/>
  <c r="A9678" i="13"/>
  <c r="A9679" i="13"/>
  <c r="A9680" i="13"/>
  <c r="A9681" i="13"/>
  <c r="A9682" i="13"/>
  <c r="A9683" i="13"/>
  <c r="A9684" i="13"/>
  <c r="A9685" i="13"/>
  <c r="A9686" i="13"/>
  <c r="A9687" i="13"/>
  <c r="A9688" i="13"/>
  <c r="A9689" i="13"/>
  <c r="A9690" i="13"/>
  <c r="A9691" i="13"/>
  <c r="A9692" i="13"/>
  <c r="A9693" i="13"/>
  <c r="A9694" i="13"/>
  <c r="A9695" i="13"/>
  <c r="A9696" i="13"/>
  <c r="A9697" i="13"/>
  <c r="A9698" i="13"/>
  <c r="A9699" i="13"/>
  <c r="A9700" i="13"/>
  <c r="A9701" i="13"/>
  <c r="A9702" i="13"/>
  <c r="A9703" i="13"/>
  <c r="A9704" i="13"/>
  <c r="A9705" i="13"/>
  <c r="A9706" i="13"/>
  <c r="A9707" i="13"/>
  <c r="A9708" i="13"/>
  <c r="A9709" i="13"/>
  <c r="A9710" i="13"/>
  <c r="A9711" i="13"/>
  <c r="A9712" i="13"/>
  <c r="A9713" i="13"/>
  <c r="A9714" i="13"/>
  <c r="A9715" i="13"/>
  <c r="A9716" i="13"/>
  <c r="A9717" i="13"/>
  <c r="A9718" i="13"/>
  <c r="A9719" i="13"/>
  <c r="A9720" i="13"/>
  <c r="A9721" i="13"/>
  <c r="A9722" i="13"/>
  <c r="A9723" i="13"/>
  <c r="A9724" i="13"/>
  <c r="A9725" i="13"/>
  <c r="A9726" i="13"/>
  <c r="A9727" i="13"/>
  <c r="A9728" i="13"/>
  <c r="A9729" i="13"/>
  <c r="A9730" i="13"/>
  <c r="A9731" i="13"/>
  <c r="A9732" i="13"/>
  <c r="A9733" i="13"/>
  <c r="A9734" i="13"/>
  <c r="A9735" i="13"/>
  <c r="A9736" i="13"/>
  <c r="A9737" i="13"/>
  <c r="A9738" i="13"/>
  <c r="A9739" i="13"/>
  <c r="A9740" i="13"/>
  <c r="A9741" i="13"/>
  <c r="A9742" i="13"/>
  <c r="A9743" i="13"/>
  <c r="A9744" i="13"/>
  <c r="A9745" i="13"/>
  <c r="A9746" i="13"/>
  <c r="A9747" i="13"/>
  <c r="A9748" i="13"/>
  <c r="A9749" i="13"/>
  <c r="A9750" i="13"/>
  <c r="A9751" i="13"/>
  <c r="A9752" i="13"/>
  <c r="A9753" i="13"/>
  <c r="A9754" i="13"/>
  <c r="A9755" i="13"/>
  <c r="A9756" i="13"/>
  <c r="A9757" i="13"/>
  <c r="A9758" i="13"/>
  <c r="A9759" i="13"/>
  <c r="A9760" i="13"/>
  <c r="A9761" i="13"/>
  <c r="A9762" i="13"/>
  <c r="A9763" i="13"/>
  <c r="A9764" i="13"/>
  <c r="A9765" i="13"/>
  <c r="A9766" i="13"/>
  <c r="A9767" i="13"/>
  <c r="A9768" i="13"/>
  <c r="A9769" i="13"/>
  <c r="A9770" i="13"/>
  <c r="A9771" i="13"/>
  <c r="A9772" i="13"/>
  <c r="A9773" i="13"/>
  <c r="A9774" i="13"/>
  <c r="A9775" i="13"/>
  <c r="A9776" i="13"/>
  <c r="A9777" i="13"/>
  <c r="A9778" i="13"/>
  <c r="A9779" i="13"/>
  <c r="A9780" i="13"/>
  <c r="A9781" i="13"/>
  <c r="A9782" i="13"/>
  <c r="A9783" i="13"/>
  <c r="A9784" i="13"/>
  <c r="A9785" i="13"/>
  <c r="A9786" i="13"/>
  <c r="A9787" i="13"/>
  <c r="A9788" i="13"/>
  <c r="A9789" i="13"/>
  <c r="A9790" i="13"/>
  <c r="A9791" i="13"/>
  <c r="A9792" i="13"/>
  <c r="A9793" i="13"/>
  <c r="A9794" i="13"/>
  <c r="A9795" i="13"/>
  <c r="A9796" i="13"/>
  <c r="A9797" i="13"/>
  <c r="A9798" i="13"/>
  <c r="A9799" i="13"/>
  <c r="A9800" i="13"/>
  <c r="A9801" i="13"/>
  <c r="A9802" i="13"/>
  <c r="A9803" i="13"/>
  <c r="A9804" i="13"/>
  <c r="A9805" i="13"/>
  <c r="A9806" i="13"/>
  <c r="A9807" i="13"/>
  <c r="A9808" i="13"/>
  <c r="A9809" i="13"/>
  <c r="A9810" i="13"/>
  <c r="A9811" i="13"/>
  <c r="A9812" i="13"/>
  <c r="A9813" i="13"/>
  <c r="A9814" i="13"/>
  <c r="A9815" i="13"/>
  <c r="A9816" i="13"/>
  <c r="A9817" i="13"/>
  <c r="A9818" i="13"/>
  <c r="A9819" i="13"/>
  <c r="A9820" i="13"/>
  <c r="A9821" i="13"/>
  <c r="A9822" i="13"/>
  <c r="A9823" i="13"/>
  <c r="A9824" i="13"/>
  <c r="A9825" i="13"/>
  <c r="A9826" i="13"/>
  <c r="A9827" i="13"/>
  <c r="A9828" i="13"/>
  <c r="A9829" i="13"/>
  <c r="A9830" i="13"/>
  <c r="A9831" i="13"/>
  <c r="A9832" i="13"/>
  <c r="A9833" i="13"/>
  <c r="A9834" i="13"/>
  <c r="A9835" i="13"/>
  <c r="A9836" i="13"/>
  <c r="A9837" i="13"/>
  <c r="A9838" i="13"/>
  <c r="A9839" i="13"/>
  <c r="A9840" i="13"/>
  <c r="A9841" i="13"/>
  <c r="A9842" i="13"/>
  <c r="A9843" i="13"/>
  <c r="A9844" i="13"/>
  <c r="A9845" i="13"/>
  <c r="A9846" i="13"/>
  <c r="A9847" i="13"/>
  <c r="A9848" i="13"/>
  <c r="A9849" i="13"/>
  <c r="A9850" i="13"/>
  <c r="A9851" i="13"/>
  <c r="A9852" i="13"/>
  <c r="A9853" i="13"/>
  <c r="A9854" i="13"/>
  <c r="A9855" i="13"/>
  <c r="A9856" i="13"/>
  <c r="A9857" i="13"/>
  <c r="A9858" i="13"/>
  <c r="A9859" i="13"/>
  <c r="A9860" i="13"/>
  <c r="A9861" i="13"/>
  <c r="A9862" i="13"/>
  <c r="A9863" i="13"/>
  <c r="A9864" i="13"/>
  <c r="A9865" i="13"/>
  <c r="A9866" i="13"/>
  <c r="A9867" i="13"/>
  <c r="A9868" i="13"/>
  <c r="A9869" i="13"/>
  <c r="A9870" i="13"/>
  <c r="A9871" i="13"/>
  <c r="A9872" i="13"/>
  <c r="A9873" i="13"/>
  <c r="A9874" i="13"/>
  <c r="A9875" i="13"/>
  <c r="A9876" i="13"/>
  <c r="A9877" i="13"/>
  <c r="A9878" i="13"/>
  <c r="A9879" i="13"/>
  <c r="A9880" i="13"/>
  <c r="A9881" i="13"/>
  <c r="A9882" i="13"/>
  <c r="A9883" i="13"/>
  <c r="A9884" i="13"/>
  <c r="A9885" i="13"/>
  <c r="A9886" i="13"/>
  <c r="A9887" i="13"/>
  <c r="A9888" i="13"/>
  <c r="A9889" i="13"/>
  <c r="A9890" i="13"/>
  <c r="A9891" i="13"/>
  <c r="A9892" i="13"/>
  <c r="A9893" i="13"/>
  <c r="A9894" i="13"/>
  <c r="A9895" i="13"/>
  <c r="A9896" i="13"/>
  <c r="A9897" i="13"/>
  <c r="A9898" i="13"/>
  <c r="A9899" i="13"/>
  <c r="A9900" i="13"/>
  <c r="A9901" i="13"/>
  <c r="A9902" i="13"/>
  <c r="A9903" i="13"/>
  <c r="A9904" i="13"/>
  <c r="A9905" i="13"/>
  <c r="A9906" i="13"/>
  <c r="A9907" i="13"/>
  <c r="A9908" i="13"/>
  <c r="A9909" i="13"/>
  <c r="A9910" i="13"/>
  <c r="A9911" i="13"/>
  <c r="A9912" i="13"/>
  <c r="A9913" i="13"/>
  <c r="A9914" i="13"/>
  <c r="A9915" i="13"/>
  <c r="A9916" i="13"/>
  <c r="A9917" i="13"/>
  <c r="A9918" i="13"/>
  <c r="A9919" i="13"/>
  <c r="A9920" i="13"/>
  <c r="A9921" i="13"/>
  <c r="A9922" i="13"/>
  <c r="A9923" i="13"/>
  <c r="A9924" i="13"/>
  <c r="A9925" i="13"/>
  <c r="A9926" i="13"/>
  <c r="A9927" i="13"/>
  <c r="A9928" i="13"/>
  <c r="A9929" i="13"/>
  <c r="A9930" i="13"/>
  <c r="A9931" i="13"/>
  <c r="A9932" i="13"/>
  <c r="A9933" i="13"/>
  <c r="A9934" i="13"/>
  <c r="A9935" i="13"/>
  <c r="A9936" i="13"/>
  <c r="A9937" i="13"/>
  <c r="A9938" i="13"/>
  <c r="A9939" i="13"/>
  <c r="A9940" i="13"/>
  <c r="A9941" i="13"/>
  <c r="A9942" i="13"/>
  <c r="A9943" i="13"/>
  <c r="A9944" i="13"/>
  <c r="A9945" i="13"/>
  <c r="A9946" i="13"/>
  <c r="A9947" i="13"/>
  <c r="A9948" i="13"/>
  <c r="A9949" i="13"/>
  <c r="A9950" i="13"/>
  <c r="A9951" i="13"/>
  <c r="A9952" i="13"/>
  <c r="A9953" i="13"/>
  <c r="A9954" i="13"/>
  <c r="A9955" i="13"/>
  <c r="A9956" i="13"/>
  <c r="A9957" i="13"/>
  <c r="A9958" i="13"/>
  <c r="A9959" i="13"/>
  <c r="A9960" i="13"/>
  <c r="A9961" i="13"/>
  <c r="A9962" i="13"/>
  <c r="A9963" i="13"/>
  <c r="A9964" i="13"/>
  <c r="A9965" i="13"/>
  <c r="A9966" i="13"/>
  <c r="A9967" i="13"/>
  <c r="A9968" i="13"/>
  <c r="A9969" i="13"/>
  <c r="A9970" i="13"/>
  <c r="A9971" i="13"/>
  <c r="A9972" i="13"/>
  <c r="A9973" i="13"/>
  <c r="A9974" i="13"/>
  <c r="A9975" i="13"/>
  <c r="A9976" i="13"/>
  <c r="A9977" i="13"/>
  <c r="A9978" i="13"/>
  <c r="A9979" i="13"/>
  <c r="A9980" i="13"/>
  <c r="A9981" i="13"/>
  <c r="A9982" i="13"/>
  <c r="A9983" i="13"/>
  <c r="A9984" i="13"/>
  <c r="A9985" i="13"/>
  <c r="A9986" i="13"/>
  <c r="A9987" i="13"/>
  <c r="A9988" i="13"/>
  <c r="A9989" i="13"/>
  <c r="A9990" i="13"/>
  <c r="A9991" i="13"/>
  <c r="A9992" i="13"/>
  <c r="A9993" i="13"/>
  <c r="A9994" i="13"/>
  <c r="A9995" i="13"/>
  <c r="A9996" i="13"/>
  <c r="A9997" i="13"/>
  <c r="A9998" i="13"/>
  <c r="A9999" i="13"/>
  <c r="A10000" i="13"/>
  <c r="A10001" i="13"/>
  <c r="A10002" i="13"/>
  <c r="A10003" i="13"/>
  <c r="A10004" i="13"/>
  <c r="A10005" i="13"/>
  <c r="A10006" i="13"/>
  <c r="A10007" i="13"/>
  <c r="A10008" i="13"/>
  <c r="A10009" i="13"/>
  <c r="A10010" i="13"/>
  <c r="A10011" i="13"/>
  <c r="A10012" i="13"/>
  <c r="A10013" i="13"/>
  <c r="A10014" i="13"/>
  <c r="A10015" i="13"/>
  <c r="A10016" i="13"/>
  <c r="A10017" i="13"/>
  <c r="A10018" i="13"/>
  <c r="A10019" i="13"/>
  <c r="A10020" i="13"/>
  <c r="A10021" i="13"/>
  <c r="A10022" i="13"/>
  <c r="A10023" i="13"/>
  <c r="A10024" i="13"/>
  <c r="A10025" i="13"/>
  <c r="A10026" i="13"/>
  <c r="A10027" i="13"/>
  <c r="A10028" i="13"/>
  <c r="A10029" i="13"/>
  <c r="A10030" i="13"/>
  <c r="A10031" i="13"/>
  <c r="A10032" i="13"/>
  <c r="A10033" i="13"/>
  <c r="A10034" i="13"/>
  <c r="A10035" i="13"/>
  <c r="A10036" i="13"/>
  <c r="A10037" i="13"/>
  <c r="A10038" i="13"/>
  <c r="A10039" i="13"/>
  <c r="A10040" i="13"/>
  <c r="A10041" i="13"/>
  <c r="A10042" i="13"/>
  <c r="A10043" i="13"/>
  <c r="A10044" i="13"/>
  <c r="A10045" i="13"/>
  <c r="A10046" i="13"/>
  <c r="A10047" i="13"/>
  <c r="A10048" i="13"/>
  <c r="A10049" i="13"/>
  <c r="A10050" i="13"/>
  <c r="A10051" i="13"/>
  <c r="A10052" i="13"/>
  <c r="A10053" i="13"/>
  <c r="A10054" i="13"/>
  <c r="A10055" i="13"/>
  <c r="A10056" i="13"/>
  <c r="A10057" i="13"/>
  <c r="A10058" i="13"/>
  <c r="A10059" i="13"/>
  <c r="A10060" i="13"/>
  <c r="A10061" i="13"/>
  <c r="A10062" i="13"/>
  <c r="A10063" i="13"/>
  <c r="A10064" i="13"/>
  <c r="A10065" i="13"/>
  <c r="A10066" i="13"/>
  <c r="A10067" i="13"/>
  <c r="A10068" i="13"/>
  <c r="A10069" i="13"/>
  <c r="A10070" i="13"/>
  <c r="A10071" i="13"/>
  <c r="A10072" i="13"/>
  <c r="A10073" i="13"/>
  <c r="A10074" i="13"/>
  <c r="A10075" i="13"/>
  <c r="A10076" i="13"/>
  <c r="A10077" i="13"/>
  <c r="A10078" i="13"/>
  <c r="A10079" i="13"/>
  <c r="A10080" i="13"/>
  <c r="A10081" i="13"/>
  <c r="A10082" i="13"/>
  <c r="A10083" i="13"/>
  <c r="A10084" i="13"/>
  <c r="A10085" i="13"/>
  <c r="A10086" i="13"/>
  <c r="A10087" i="13"/>
  <c r="A10088" i="13"/>
  <c r="A10089" i="13"/>
  <c r="A10090" i="13"/>
  <c r="A10091" i="13"/>
  <c r="A10092" i="13"/>
  <c r="A10093" i="13"/>
  <c r="A10094" i="13"/>
  <c r="A10095" i="13"/>
  <c r="A10096" i="13"/>
  <c r="A10097" i="13"/>
  <c r="A10098" i="13"/>
  <c r="A10099" i="13"/>
  <c r="A10100" i="13"/>
  <c r="A10101" i="13"/>
  <c r="A10102" i="13"/>
  <c r="A10103" i="13"/>
  <c r="A10104" i="13"/>
  <c r="A10105" i="13"/>
  <c r="A10106" i="13"/>
  <c r="A10107" i="13"/>
  <c r="A10108" i="13"/>
  <c r="A10109" i="13"/>
  <c r="A10110" i="13"/>
  <c r="A10111" i="13"/>
  <c r="A10112" i="13"/>
  <c r="A10113" i="13"/>
  <c r="A10114" i="13"/>
  <c r="A10115" i="13"/>
  <c r="A10116" i="13"/>
  <c r="A10117" i="13"/>
  <c r="A10118" i="13"/>
  <c r="A10119" i="13"/>
  <c r="A10120" i="13"/>
  <c r="A10121" i="13"/>
  <c r="A10122" i="13"/>
  <c r="A10123" i="13"/>
  <c r="A10124" i="13"/>
  <c r="A10125" i="13"/>
  <c r="A10126" i="13"/>
  <c r="A10127" i="13"/>
  <c r="A10128" i="13"/>
  <c r="A10129" i="13"/>
  <c r="A10130" i="13"/>
  <c r="A10131" i="13"/>
  <c r="A10132" i="13"/>
  <c r="A10133" i="13"/>
  <c r="A10134" i="13"/>
  <c r="A10135" i="13"/>
  <c r="A10136" i="13"/>
  <c r="A10137" i="13"/>
  <c r="A10138" i="13"/>
  <c r="A10139" i="13"/>
  <c r="A10140" i="13"/>
  <c r="A10141" i="13"/>
  <c r="A10142" i="13"/>
  <c r="A10143" i="13"/>
  <c r="A10144" i="13"/>
  <c r="A10145" i="13"/>
  <c r="A10146" i="13"/>
  <c r="A10147" i="13"/>
  <c r="A10148" i="13"/>
  <c r="A10149" i="13"/>
  <c r="A10150" i="13"/>
  <c r="A10151" i="13"/>
  <c r="A10152" i="13"/>
  <c r="A10153" i="13"/>
  <c r="A10154" i="13"/>
  <c r="A10155" i="13"/>
  <c r="A10156" i="13"/>
  <c r="A10157" i="13"/>
  <c r="A10158" i="13"/>
  <c r="A10159" i="13"/>
  <c r="A10160" i="13"/>
  <c r="A10161" i="13"/>
  <c r="A10162" i="13"/>
  <c r="A10163" i="13"/>
  <c r="A10164" i="13"/>
  <c r="A10165" i="13"/>
  <c r="A10166" i="13"/>
  <c r="A10167" i="13"/>
  <c r="A10168" i="13"/>
  <c r="A10169" i="13"/>
  <c r="A10170" i="13"/>
  <c r="A10171" i="13"/>
  <c r="A10172" i="13"/>
  <c r="A10173" i="13"/>
  <c r="A10174" i="13"/>
  <c r="A10175" i="13"/>
  <c r="A10176" i="13"/>
  <c r="A10177" i="13"/>
  <c r="A10178" i="13"/>
  <c r="A10179" i="13"/>
  <c r="A10180" i="13"/>
  <c r="A10181" i="13"/>
  <c r="A10182" i="13"/>
  <c r="A10183" i="13"/>
  <c r="A10184" i="13"/>
  <c r="A10185" i="13"/>
  <c r="A10186" i="13"/>
  <c r="A10187" i="13"/>
  <c r="A10188" i="13"/>
  <c r="A10189" i="13"/>
  <c r="A10190" i="13"/>
  <c r="A10191" i="13"/>
  <c r="A10192" i="13"/>
  <c r="A10193" i="13"/>
  <c r="A10194" i="13"/>
  <c r="A10195" i="13"/>
  <c r="A10196" i="13"/>
  <c r="A10197" i="13"/>
  <c r="A10198" i="13"/>
  <c r="A10199" i="13"/>
  <c r="A10200" i="13"/>
  <c r="A10201" i="13"/>
  <c r="A10202" i="13"/>
  <c r="A10203" i="13"/>
  <c r="A10204" i="13"/>
  <c r="A10205" i="13"/>
  <c r="A10206" i="13"/>
  <c r="A10207" i="13"/>
  <c r="A10208" i="13"/>
  <c r="A10209" i="13"/>
  <c r="A10210" i="13"/>
  <c r="A10211" i="13"/>
  <c r="A10212" i="13"/>
  <c r="A10213" i="13"/>
  <c r="A10214" i="13"/>
  <c r="A10215" i="13"/>
  <c r="A10216" i="13"/>
  <c r="A10217" i="13"/>
  <c r="A10218" i="13"/>
  <c r="A10219" i="13"/>
  <c r="A10220" i="13"/>
  <c r="A10221" i="13"/>
  <c r="A10222" i="13"/>
  <c r="A10223" i="13"/>
  <c r="A10224" i="13"/>
  <c r="A10225" i="13"/>
  <c r="A10226" i="13"/>
  <c r="A10227" i="13"/>
  <c r="A10228" i="13"/>
  <c r="A10229" i="13"/>
  <c r="A10230" i="13"/>
  <c r="A10231" i="13"/>
  <c r="A10232" i="13"/>
  <c r="A10233" i="13"/>
  <c r="A10234" i="13"/>
  <c r="A10235" i="13"/>
  <c r="A10236" i="13"/>
  <c r="A10237" i="13"/>
  <c r="A10238" i="13"/>
  <c r="A10239" i="13"/>
  <c r="A10240" i="13"/>
  <c r="A10241" i="13"/>
  <c r="A10242" i="13"/>
  <c r="A10243" i="13"/>
  <c r="A10244" i="13"/>
  <c r="A10245" i="13"/>
  <c r="A10246" i="13"/>
  <c r="A10247" i="13"/>
  <c r="A10248" i="13"/>
  <c r="A10249" i="13"/>
  <c r="A10250" i="13"/>
  <c r="A10251" i="13"/>
  <c r="A10252" i="13"/>
  <c r="A10253" i="13"/>
  <c r="A10254" i="13"/>
  <c r="A10255" i="13"/>
  <c r="A10256" i="13"/>
  <c r="A10257" i="13"/>
  <c r="A10258" i="13"/>
  <c r="A10259" i="13"/>
  <c r="A10260" i="13"/>
  <c r="A10261" i="13"/>
  <c r="A10262" i="13"/>
  <c r="A10263" i="13"/>
  <c r="A10264" i="13"/>
  <c r="A10265" i="13"/>
  <c r="A10266" i="13"/>
  <c r="A10267" i="13"/>
  <c r="A10268" i="13"/>
  <c r="A10269" i="13"/>
  <c r="A10270" i="13"/>
  <c r="A10271" i="13"/>
  <c r="A10272" i="13"/>
  <c r="A10273" i="13"/>
  <c r="A10274" i="13"/>
  <c r="A10275" i="13"/>
  <c r="A10276" i="13"/>
  <c r="A10277" i="13"/>
  <c r="A10278" i="13"/>
  <c r="A10279" i="13"/>
  <c r="A10280" i="13"/>
  <c r="A10281" i="13"/>
  <c r="A10282" i="13"/>
  <c r="A10283" i="13"/>
  <c r="A10284" i="13"/>
  <c r="A10285" i="13"/>
  <c r="A10286" i="13"/>
  <c r="A10287" i="13"/>
  <c r="A10288" i="13"/>
  <c r="A10289" i="13"/>
  <c r="A10290" i="13"/>
  <c r="A10291" i="13"/>
  <c r="A10292" i="13"/>
  <c r="A10293" i="13"/>
  <c r="A10294" i="13"/>
  <c r="A10295" i="13"/>
  <c r="A10296" i="13"/>
  <c r="A10297" i="13"/>
  <c r="A10298" i="13"/>
  <c r="A10299" i="13"/>
  <c r="A10300" i="13"/>
  <c r="A10301" i="13"/>
  <c r="A10302" i="13"/>
  <c r="A10303" i="13"/>
  <c r="A10304" i="13"/>
  <c r="A10305" i="13"/>
  <c r="A10306" i="13"/>
  <c r="A10307" i="13"/>
  <c r="A10308" i="13"/>
  <c r="A10309" i="13"/>
  <c r="A10310" i="13"/>
  <c r="A10311" i="13"/>
  <c r="A10312" i="13"/>
  <c r="A10313" i="13"/>
  <c r="A10314" i="13"/>
  <c r="A10315" i="13"/>
  <c r="A10316" i="13"/>
  <c r="A10317" i="13"/>
  <c r="A10318" i="13"/>
  <c r="A10319" i="13"/>
  <c r="A10320" i="13"/>
  <c r="A10321" i="13"/>
  <c r="A10322" i="13"/>
  <c r="A10323" i="13"/>
  <c r="A10324" i="13"/>
  <c r="A10325" i="13"/>
  <c r="A10326" i="13"/>
  <c r="A10327" i="13"/>
  <c r="A10328" i="13"/>
  <c r="A10329" i="13"/>
  <c r="A10330" i="13"/>
  <c r="A10331" i="13"/>
  <c r="A10332" i="13"/>
  <c r="A10333" i="13"/>
  <c r="A10334" i="13"/>
  <c r="A10335" i="13"/>
  <c r="A10336" i="13"/>
  <c r="A10337" i="13"/>
  <c r="A10338" i="13"/>
  <c r="A10339" i="13"/>
  <c r="A10340" i="13"/>
  <c r="A10341" i="13"/>
  <c r="A10342" i="13"/>
  <c r="A10343" i="13"/>
  <c r="A10344" i="13"/>
  <c r="A10345" i="13"/>
  <c r="A10346" i="13"/>
  <c r="A10347" i="13"/>
  <c r="A10348" i="13"/>
  <c r="A10349" i="13"/>
  <c r="A10350" i="13"/>
  <c r="A10351" i="13"/>
  <c r="A10352" i="13"/>
  <c r="A10353" i="13"/>
  <c r="A10354" i="13"/>
  <c r="A10355" i="13"/>
  <c r="A10356" i="13"/>
  <c r="A10357" i="13"/>
  <c r="A10358" i="13"/>
  <c r="A10359" i="13"/>
  <c r="A10360" i="13"/>
  <c r="A10361" i="13"/>
  <c r="A10362" i="13"/>
  <c r="A10363" i="13"/>
  <c r="A10364" i="13"/>
  <c r="A10365" i="13"/>
  <c r="A10366" i="13"/>
  <c r="A10367" i="13"/>
  <c r="A10368" i="13"/>
  <c r="A10369" i="13"/>
  <c r="A10370" i="13"/>
  <c r="A10371" i="13"/>
  <c r="A10372" i="13"/>
  <c r="A10373" i="13"/>
  <c r="A10374" i="13"/>
  <c r="A10375" i="13"/>
  <c r="A10376" i="13"/>
  <c r="A10377" i="13"/>
  <c r="A10378" i="13"/>
  <c r="A10379" i="13"/>
  <c r="A10380" i="13"/>
  <c r="A10381" i="13"/>
  <c r="A10382" i="13"/>
  <c r="A10383" i="13"/>
  <c r="A10384" i="13"/>
  <c r="A10385" i="13"/>
  <c r="A10386" i="13"/>
  <c r="A10387" i="13"/>
  <c r="A10388" i="13"/>
  <c r="A10389" i="13"/>
  <c r="A10390" i="13"/>
  <c r="A10391" i="13"/>
  <c r="A10392" i="13"/>
  <c r="A10393" i="13"/>
  <c r="A10394" i="13"/>
  <c r="A10395" i="13"/>
  <c r="A10396" i="13"/>
  <c r="A10397" i="13"/>
  <c r="A10398" i="13"/>
  <c r="A10399" i="13"/>
  <c r="A10400" i="13"/>
  <c r="A10401" i="13"/>
  <c r="A10402" i="13"/>
  <c r="A10403" i="13"/>
  <c r="A10404" i="13"/>
  <c r="A10405" i="13"/>
  <c r="A10406" i="13"/>
  <c r="A10407" i="13"/>
  <c r="A10408" i="13"/>
  <c r="A10409" i="13"/>
  <c r="A10410" i="13"/>
  <c r="A10411" i="13"/>
  <c r="A10412" i="13"/>
  <c r="A10413" i="13"/>
  <c r="A10414" i="13"/>
  <c r="A10415" i="13"/>
  <c r="A10416" i="13"/>
  <c r="A10417" i="13"/>
  <c r="A10418" i="13"/>
  <c r="A10419" i="13"/>
  <c r="A10420" i="13"/>
  <c r="A10421" i="13"/>
  <c r="A10422" i="13"/>
  <c r="A10423" i="13"/>
  <c r="A10424" i="13"/>
  <c r="A10425" i="13"/>
  <c r="A10426" i="13"/>
  <c r="A10427" i="13"/>
  <c r="A10428" i="13"/>
  <c r="A10429" i="13"/>
  <c r="A10430" i="13"/>
  <c r="A10431" i="13"/>
  <c r="A10432" i="13"/>
  <c r="A10433" i="13"/>
  <c r="A10434" i="13"/>
  <c r="A10435" i="13"/>
  <c r="A10436" i="13"/>
  <c r="A10437" i="13"/>
  <c r="A10438" i="13"/>
  <c r="A10439" i="13"/>
  <c r="A10440" i="13"/>
  <c r="A10441" i="13"/>
  <c r="A10442" i="13"/>
  <c r="A10443" i="13"/>
  <c r="A10444" i="13"/>
  <c r="A10445" i="13"/>
  <c r="A10446" i="13"/>
  <c r="A10447" i="13"/>
  <c r="A10448" i="13"/>
  <c r="A10449" i="13"/>
  <c r="A10450" i="13"/>
  <c r="A10451" i="13"/>
  <c r="A10452" i="13"/>
  <c r="A10453" i="13"/>
  <c r="A10454" i="13"/>
  <c r="A10455" i="13"/>
  <c r="A10456" i="13"/>
  <c r="A10457" i="13"/>
  <c r="A10458" i="13"/>
  <c r="A10459" i="13"/>
  <c r="A10460" i="13"/>
  <c r="A10461" i="13"/>
  <c r="A10462" i="13"/>
  <c r="A10463" i="13"/>
  <c r="A10464" i="13"/>
  <c r="A10465" i="13"/>
  <c r="A10466" i="13"/>
  <c r="A10467" i="13"/>
  <c r="A10468" i="13"/>
  <c r="A10469" i="13"/>
  <c r="A10470" i="13"/>
  <c r="A10471" i="13"/>
  <c r="A10472" i="13"/>
  <c r="A10473" i="13"/>
  <c r="A10474" i="13"/>
  <c r="A10475" i="13"/>
  <c r="A10476" i="13"/>
  <c r="A10477" i="13"/>
  <c r="A10478" i="13"/>
  <c r="A10479" i="13"/>
  <c r="A10480" i="13"/>
  <c r="A10481" i="13"/>
  <c r="A10482" i="13"/>
  <c r="A10483" i="13"/>
  <c r="A10484" i="13"/>
  <c r="A10485" i="13"/>
  <c r="A10486" i="13"/>
  <c r="A10487" i="13"/>
  <c r="A10488" i="13"/>
  <c r="A10489" i="13"/>
  <c r="A10490" i="13"/>
  <c r="A10491" i="13"/>
  <c r="A10492" i="13"/>
  <c r="A10493" i="13"/>
  <c r="A10494" i="13"/>
  <c r="A10495" i="13"/>
  <c r="A10496" i="13"/>
  <c r="A10497" i="13"/>
  <c r="A10498" i="13"/>
  <c r="A10499" i="13"/>
  <c r="A10500" i="13"/>
  <c r="A10501" i="13"/>
  <c r="A10502" i="13"/>
  <c r="A10503" i="13"/>
  <c r="A10504" i="13"/>
  <c r="A10505" i="13"/>
  <c r="A10506" i="13"/>
  <c r="A10507" i="13"/>
  <c r="A10508" i="13"/>
  <c r="A10509" i="13"/>
  <c r="A10510" i="13"/>
  <c r="A10511" i="13"/>
  <c r="A10512" i="13"/>
  <c r="A10513" i="13"/>
  <c r="A10514" i="13"/>
  <c r="A10515" i="13"/>
  <c r="A10516" i="13"/>
  <c r="A10517" i="13"/>
  <c r="A10518" i="13"/>
  <c r="A10519" i="13"/>
  <c r="A10520" i="13"/>
  <c r="A10521" i="13"/>
  <c r="A10522" i="13"/>
  <c r="A10523" i="13"/>
  <c r="A10524" i="13"/>
  <c r="A10525" i="13"/>
  <c r="A10526" i="13"/>
  <c r="A10527" i="13"/>
  <c r="A10528" i="13"/>
  <c r="A10529" i="13"/>
  <c r="A10530" i="13"/>
  <c r="A10531" i="13"/>
  <c r="A10532" i="13"/>
  <c r="A10533" i="13"/>
  <c r="A10534" i="13"/>
  <c r="A10535" i="13"/>
  <c r="A10536" i="13"/>
  <c r="A10537" i="13"/>
  <c r="A10538" i="13"/>
  <c r="A10539" i="13"/>
  <c r="A10540" i="13"/>
  <c r="A10541" i="13"/>
  <c r="A10542" i="13"/>
  <c r="A10543" i="13"/>
  <c r="A10544" i="13"/>
  <c r="A10545" i="13"/>
  <c r="A10546" i="13"/>
  <c r="A10547" i="13"/>
  <c r="A10548" i="13"/>
  <c r="A10549" i="13"/>
  <c r="A10550" i="13"/>
  <c r="A10551" i="13"/>
  <c r="A10552" i="13"/>
  <c r="A10553" i="13"/>
  <c r="A10554" i="13"/>
  <c r="A10555" i="13"/>
  <c r="A10556" i="13"/>
  <c r="A10557" i="13"/>
  <c r="A10558" i="13"/>
  <c r="A10559" i="13"/>
  <c r="A10560" i="13"/>
  <c r="A10561" i="13"/>
  <c r="A10562" i="13"/>
  <c r="A10563" i="13"/>
  <c r="A10564" i="13"/>
  <c r="A10565" i="13"/>
  <c r="A10566" i="13"/>
  <c r="A10567" i="13"/>
  <c r="A10568" i="13"/>
  <c r="A10569" i="13"/>
  <c r="A10570" i="13"/>
  <c r="A10571" i="13"/>
  <c r="A10572" i="13"/>
  <c r="A10573" i="13"/>
  <c r="A10574" i="13"/>
  <c r="A10575" i="13"/>
  <c r="A10576" i="13"/>
  <c r="A10577" i="13"/>
  <c r="A10578" i="13"/>
  <c r="A10579" i="13"/>
  <c r="A10580" i="13"/>
  <c r="A10581" i="13"/>
  <c r="A10582" i="13"/>
  <c r="A10583" i="13"/>
  <c r="A10584" i="13"/>
  <c r="A10585" i="13"/>
  <c r="A10586" i="13"/>
  <c r="A10587" i="13"/>
  <c r="A10588" i="13"/>
  <c r="A10589" i="13"/>
  <c r="A10590" i="13"/>
  <c r="A10591" i="13"/>
  <c r="A10592" i="13"/>
  <c r="A10593" i="13"/>
  <c r="A10594" i="13"/>
  <c r="A10595" i="13"/>
  <c r="A10596" i="13"/>
  <c r="A10597" i="13"/>
  <c r="A10598" i="13"/>
  <c r="A10599" i="13"/>
  <c r="A10600" i="13"/>
  <c r="A10601" i="13"/>
  <c r="A10602" i="13"/>
  <c r="A10603" i="13"/>
  <c r="A10604" i="13"/>
  <c r="A10605" i="13"/>
  <c r="A10606" i="13"/>
  <c r="A10607" i="13"/>
  <c r="A10608" i="13"/>
  <c r="A10609" i="13"/>
  <c r="A10610" i="13"/>
  <c r="A10611" i="13"/>
  <c r="A10612" i="13"/>
  <c r="A10613" i="13"/>
  <c r="A10614" i="13"/>
  <c r="A10615" i="13"/>
  <c r="A10616" i="13"/>
  <c r="A10617" i="13"/>
  <c r="A10618" i="13"/>
  <c r="A10619" i="13"/>
  <c r="A10620" i="13"/>
  <c r="A10621" i="13"/>
  <c r="A10622" i="13"/>
  <c r="A10623" i="13"/>
  <c r="A10624" i="13"/>
  <c r="A10625" i="13"/>
  <c r="A10626" i="13"/>
  <c r="A10627" i="13"/>
  <c r="A10628" i="13"/>
  <c r="A10629" i="13"/>
  <c r="A10630" i="13"/>
  <c r="A10631" i="13"/>
  <c r="A10632" i="13"/>
  <c r="A10633" i="13"/>
  <c r="A10634" i="13"/>
  <c r="A10635" i="13"/>
  <c r="A10636" i="13"/>
  <c r="A10637" i="13"/>
  <c r="A10638" i="13"/>
  <c r="A10639" i="13"/>
  <c r="A10640" i="13"/>
  <c r="A10641" i="13"/>
  <c r="A10642" i="13"/>
  <c r="A10643" i="13"/>
  <c r="A10644" i="13"/>
  <c r="A10645" i="13"/>
  <c r="A10646" i="13"/>
  <c r="A10647" i="13"/>
  <c r="A10648" i="13"/>
  <c r="A10649" i="13"/>
  <c r="A10650" i="13"/>
  <c r="A10651" i="13"/>
  <c r="A10652" i="13"/>
  <c r="A10653" i="13"/>
  <c r="A10654" i="13"/>
  <c r="A10655" i="13"/>
  <c r="A10656" i="13"/>
  <c r="A10657" i="13"/>
  <c r="A10658" i="13"/>
  <c r="A10659" i="13"/>
  <c r="A10660" i="13"/>
  <c r="A10661" i="13"/>
  <c r="A10662" i="13"/>
  <c r="A10663" i="13"/>
  <c r="A10664" i="13"/>
  <c r="A10665" i="13"/>
  <c r="A10666" i="13"/>
  <c r="A10667" i="13"/>
  <c r="A10668" i="13"/>
  <c r="A10669" i="13"/>
  <c r="A10670" i="13"/>
  <c r="A10671" i="13"/>
  <c r="A10672" i="13"/>
  <c r="A10673" i="13"/>
  <c r="A10674" i="13"/>
  <c r="A10675" i="13"/>
  <c r="A10676" i="13"/>
  <c r="A10677" i="13"/>
  <c r="A10678" i="13"/>
  <c r="A10679" i="13"/>
  <c r="A10680" i="13"/>
  <c r="A10681" i="13"/>
  <c r="A10682" i="13"/>
  <c r="A10683" i="13"/>
  <c r="A10684" i="13"/>
  <c r="A10685" i="13"/>
  <c r="A10686" i="13"/>
  <c r="A10687" i="13"/>
  <c r="A10688" i="13"/>
  <c r="A10689" i="13"/>
  <c r="A10690" i="13"/>
  <c r="A10691" i="13"/>
  <c r="A10692" i="13"/>
  <c r="A10693" i="13"/>
  <c r="A10694" i="13"/>
  <c r="A10695" i="13"/>
  <c r="A10696" i="13"/>
  <c r="A10697" i="13"/>
  <c r="A10698" i="13"/>
  <c r="A10699" i="13"/>
  <c r="A10700" i="13"/>
  <c r="A10701" i="13"/>
  <c r="A10702" i="13"/>
  <c r="A10703" i="13"/>
  <c r="A10704" i="13"/>
  <c r="A10705" i="13"/>
  <c r="A10706" i="13"/>
  <c r="A10707" i="13"/>
  <c r="A10708" i="13"/>
  <c r="A10709" i="13"/>
  <c r="A10710" i="13"/>
  <c r="A10711" i="13"/>
  <c r="A10712" i="13"/>
  <c r="A10713" i="13"/>
  <c r="A10714" i="13"/>
  <c r="A10715" i="13"/>
  <c r="A10716" i="13"/>
  <c r="A10717" i="13"/>
  <c r="A10718" i="13"/>
  <c r="A10719" i="13"/>
  <c r="A10720" i="13"/>
  <c r="A10721" i="13"/>
  <c r="A10722" i="13"/>
  <c r="A10723" i="13"/>
  <c r="A10724" i="13"/>
  <c r="A10725" i="13"/>
  <c r="A10726" i="13"/>
  <c r="A10727" i="13"/>
  <c r="A10728" i="13"/>
  <c r="A10729" i="13"/>
  <c r="A10730" i="13"/>
  <c r="A10731" i="13"/>
  <c r="A10732" i="13"/>
  <c r="A10733" i="13"/>
  <c r="A10734" i="13"/>
  <c r="A10735" i="13"/>
  <c r="A10736" i="13"/>
  <c r="A10737" i="13"/>
  <c r="A10738" i="13"/>
  <c r="A10739" i="13"/>
  <c r="A10740" i="13"/>
  <c r="A10741" i="13"/>
  <c r="A10742" i="13"/>
  <c r="A10743" i="13"/>
  <c r="A10744" i="13"/>
  <c r="A10745" i="13"/>
  <c r="A10746" i="13"/>
  <c r="A10747" i="13"/>
  <c r="A10748" i="13"/>
  <c r="A10749" i="13"/>
  <c r="A10750" i="13"/>
  <c r="A10751" i="13"/>
  <c r="A10752" i="13"/>
  <c r="A10753" i="13"/>
  <c r="A10754" i="13"/>
  <c r="A10755" i="13"/>
  <c r="A10756" i="13"/>
  <c r="A10757" i="13"/>
  <c r="A10758" i="13"/>
  <c r="A10759" i="13"/>
  <c r="A10760" i="13"/>
  <c r="A10761" i="13"/>
  <c r="A10762" i="13"/>
  <c r="A10763" i="13"/>
  <c r="A10764" i="13"/>
  <c r="A10765" i="13"/>
  <c r="A10766" i="13"/>
  <c r="A10767" i="13"/>
  <c r="A10768" i="13"/>
  <c r="A10769" i="13"/>
  <c r="A10770" i="13"/>
  <c r="A10771" i="13"/>
  <c r="A10772" i="13"/>
  <c r="A10773" i="13"/>
  <c r="A10774" i="13"/>
  <c r="A10775" i="13"/>
  <c r="A10776" i="13"/>
  <c r="A10777" i="13"/>
  <c r="A10778" i="13"/>
  <c r="A10779" i="13"/>
  <c r="A10780" i="13"/>
  <c r="A10781" i="13"/>
  <c r="A10782" i="13"/>
  <c r="A10783" i="13"/>
  <c r="A10784" i="13"/>
  <c r="A10785" i="13"/>
  <c r="A10786" i="13"/>
  <c r="A10787" i="13"/>
  <c r="A10788" i="13"/>
  <c r="A10789" i="13"/>
  <c r="A10790" i="13"/>
  <c r="A10791" i="13"/>
  <c r="A10792" i="13"/>
  <c r="A10793" i="13"/>
  <c r="A10794" i="13"/>
  <c r="A10795" i="13"/>
  <c r="A10796" i="13"/>
  <c r="A10797" i="13"/>
  <c r="A10798" i="13"/>
  <c r="A10799" i="13"/>
  <c r="A10800" i="13"/>
  <c r="A10801" i="13"/>
  <c r="A10802" i="13"/>
  <c r="A10803" i="13"/>
  <c r="A10804" i="13"/>
  <c r="A10805" i="13"/>
  <c r="A10806" i="13"/>
  <c r="A10807" i="13"/>
  <c r="A10808" i="13"/>
  <c r="A10809" i="13"/>
  <c r="A10810" i="13"/>
  <c r="A10811" i="13"/>
  <c r="A10812" i="13"/>
  <c r="A10813" i="13"/>
  <c r="A10814" i="13"/>
  <c r="A10815" i="13"/>
  <c r="A10816" i="13"/>
  <c r="A10817" i="13"/>
  <c r="A10818" i="13"/>
  <c r="A10819" i="13"/>
  <c r="A10820" i="13"/>
  <c r="A10821" i="13"/>
  <c r="A10822" i="13"/>
  <c r="A10823" i="13"/>
  <c r="A10824" i="13"/>
  <c r="A10825" i="13"/>
  <c r="A10826" i="13"/>
  <c r="A10827" i="13"/>
  <c r="A10828" i="13"/>
  <c r="A10829" i="13"/>
  <c r="A10830" i="13"/>
  <c r="A10831" i="13"/>
  <c r="A10832" i="13"/>
  <c r="A10833" i="13"/>
  <c r="A10834" i="13"/>
  <c r="A10835" i="13"/>
  <c r="A10836" i="13"/>
  <c r="A10837" i="13"/>
  <c r="A10838" i="13"/>
  <c r="A10839" i="13"/>
  <c r="A10840" i="13"/>
  <c r="A10841" i="13"/>
  <c r="A10842" i="13"/>
  <c r="A10843" i="13"/>
  <c r="A10844" i="13"/>
  <c r="A10845" i="13"/>
  <c r="A10846" i="13"/>
  <c r="A10847" i="13"/>
  <c r="A10848" i="13"/>
  <c r="A10849" i="13"/>
  <c r="A10850" i="13"/>
  <c r="A10851" i="13"/>
  <c r="A10852" i="13"/>
  <c r="A10853" i="13"/>
  <c r="A10854" i="13"/>
  <c r="A10855" i="13"/>
  <c r="A10856" i="13"/>
  <c r="A10857" i="13"/>
  <c r="A10858" i="13"/>
  <c r="A10859" i="13"/>
  <c r="A10860" i="13"/>
  <c r="A10861" i="13"/>
  <c r="A10862" i="13"/>
  <c r="A10863" i="13"/>
  <c r="A10864" i="13"/>
  <c r="A10865" i="13"/>
  <c r="A10866" i="13"/>
  <c r="A10867" i="13"/>
  <c r="A10868" i="13"/>
  <c r="A10869" i="13"/>
  <c r="A10870" i="13"/>
  <c r="A10871" i="13"/>
  <c r="A10872" i="13"/>
  <c r="A10873" i="13"/>
  <c r="A10874" i="13"/>
  <c r="A10875" i="13"/>
  <c r="A10876" i="13"/>
  <c r="A10877" i="13"/>
  <c r="A10878" i="13"/>
  <c r="A10879" i="13"/>
  <c r="A10880" i="13"/>
  <c r="A10881" i="13"/>
  <c r="A10882" i="13"/>
  <c r="A10883" i="13"/>
  <c r="A10884" i="13"/>
  <c r="A10885" i="13"/>
  <c r="A10886" i="13"/>
  <c r="A10887" i="13"/>
  <c r="A10888" i="13"/>
  <c r="A10889" i="13"/>
  <c r="A10890" i="13"/>
  <c r="A10891" i="13"/>
  <c r="A10892" i="13"/>
  <c r="A10893" i="13"/>
  <c r="A10894" i="13"/>
  <c r="A10895" i="13"/>
  <c r="A10896" i="13"/>
  <c r="A10897" i="13"/>
  <c r="A10898" i="13"/>
  <c r="A10899" i="13"/>
  <c r="A10900" i="13"/>
  <c r="A10901" i="13"/>
  <c r="A10902" i="13"/>
  <c r="A10903" i="13"/>
  <c r="A10904" i="13"/>
  <c r="A10905" i="13"/>
  <c r="A10906" i="13"/>
  <c r="A10907" i="13"/>
  <c r="A10908" i="13"/>
  <c r="A10909" i="13"/>
  <c r="A10910" i="13"/>
  <c r="A10911" i="13"/>
  <c r="A10912" i="13"/>
  <c r="A10913" i="13"/>
  <c r="A10914" i="13"/>
  <c r="A10915" i="13"/>
  <c r="A10916" i="13"/>
  <c r="A10917" i="13"/>
  <c r="A10918" i="13"/>
  <c r="A10919" i="13"/>
  <c r="A10920" i="13"/>
  <c r="A10921" i="13"/>
  <c r="A10922" i="13"/>
  <c r="A10923" i="13"/>
  <c r="A10924" i="13"/>
  <c r="A10925" i="13"/>
  <c r="A10926" i="13"/>
  <c r="A10927" i="13"/>
  <c r="A10928" i="13"/>
  <c r="A10929" i="13"/>
  <c r="A10930" i="13"/>
  <c r="A10931" i="13"/>
  <c r="A10932" i="13"/>
  <c r="A10933" i="13"/>
  <c r="A10934" i="13"/>
  <c r="A10935" i="13"/>
  <c r="A10936" i="13"/>
  <c r="A10937" i="13"/>
  <c r="A10938" i="13"/>
  <c r="A10939" i="13"/>
  <c r="A10940" i="13"/>
  <c r="A10941" i="13"/>
  <c r="A10942" i="13"/>
  <c r="A10943" i="13"/>
  <c r="A10944" i="13"/>
  <c r="A10945" i="13"/>
  <c r="A10946" i="13"/>
  <c r="A10947" i="13"/>
  <c r="A10948" i="13"/>
  <c r="A10949" i="13"/>
  <c r="A10950" i="13"/>
  <c r="A10951" i="13"/>
  <c r="A10952" i="13"/>
  <c r="A10953" i="13"/>
  <c r="A10954" i="13"/>
  <c r="A10955" i="13"/>
  <c r="A10956" i="13"/>
  <c r="A10957" i="13"/>
  <c r="A10958" i="13"/>
  <c r="A10959" i="13"/>
  <c r="A10960" i="13"/>
  <c r="A10961" i="13"/>
  <c r="A10962" i="13"/>
  <c r="A10963" i="13"/>
  <c r="A10964" i="13"/>
  <c r="A10965" i="13"/>
  <c r="A10966" i="13"/>
  <c r="A10967" i="13"/>
  <c r="A10968" i="13"/>
  <c r="A10969" i="13"/>
  <c r="A10970" i="13"/>
  <c r="A10971" i="13"/>
  <c r="A10972" i="13"/>
  <c r="A10973" i="13"/>
  <c r="A10974" i="13"/>
  <c r="A10975" i="13"/>
  <c r="A10976" i="13"/>
  <c r="A10977" i="13"/>
  <c r="A10978" i="13"/>
  <c r="A10979" i="13"/>
  <c r="A10980" i="13"/>
  <c r="A10981" i="13"/>
  <c r="A10982" i="13"/>
  <c r="A10983" i="13"/>
  <c r="A10984" i="13"/>
  <c r="A10985" i="13"/>
  <c r="A10986" i="13"/>
  <c r="A10987" i="13"/>
  <c r="A10988" i="13"/>
  <c r="A10989" i="13"/>
  <c r="A10990" i="13"/>
  <c r="A10991" i="13"/>
  <c r="A10992" i="13"/>
  <c r="A10993" i="13"/>
  <c r="A10994" i="13"/>
  <c r="A10995" i="13"/>
  <c r="A10996" i="13"/>
  <c r="A10997" i="13"/>
  <c r="A10998" i="13"/>
  <c r="A10999" i="13"/>
  <c r="A11000" i="13"/>
  <c r="A11001" i="13"/>
  <c r="A11002" i="13"/>
  <c r="A11003" i="13"/>
  <c r="A11004" i="13"/>
  <c r="A11005" i="13"/>
  <c r="A11006" i="13"/>
  <c r="A11007" i="13"/>
  <c r="A11008" i="13"/>
  <c r="A11009" i="13"/>
  <c r="A11010" i="13"/>
  <c r="A11011" i="13"/>
  <c r="A11012" i="13"/>
  <c r="A11013" i="13"/>
  <c r="A11014" i="13"/>
  <c r="A11015" i="13"/>
  <c r="A11016" i="13"/>
  <c r="A11017" i="13"/>
  <c r="A11018" i="13"/>
  <c r="A11019" i="13"/>
  <c r="A11020" i="13"/>
  <c r="A11021" i="13"/>
  <c r="A11022" i="13"/>
  <c r="A11023" i="13"/>
  <c r="A11024" i="13"/>
  <c r="A11025" i="13"/>
  <c r="A11026" i="13"/>
  <c r="A11027" i="13"/>
  <c r="A11028" i="13"/>
  <c r="A11029" i="13"/>
  <c r="A11030" i="13"/>
  <c r="A11031" i="13"/>
  <c r="A11032" i="13"/>
  <c r="A11033" i="13"/>
  <c r="A11034" i="13"/>
  <c r="A11035" i="13"/>
  <c r="A11036" i="13"/>
  <c r="A11037" i="13"/>
  <c r="A11038" i="13"/>
  <c r="A11039" i="13"/>
  <c r="A11040" i="13"/>
  <c r="A11041" i="13"/>
  <c r="A11042" i="13"/>
  <c r="A11043" i="13"/>
  <c r="A11044" i="13"/>
  <c r="A11045" i="13"/>
  <c r="A11046" i="13"/>
  <c r="A11047" i="13"/>
  <c r="A11048" i="13"/>
  <c r="A11049" i="13"/>
  <c r="A11050" i="13"/>
  <c r="A11051" i="13"/>
  <c r="A11052" i="13"/>
  <c r="A11053" i="13"/>
  <c r="A11054" i="13"/>
  <c r="A11055" i="13"/>
  <c r="A11056" i="13"/>
  <c r="A11057" i="13"/>
  <c r="A11058" i="13"/>
  <c r="A11059" i="13"/>
  <c r="A11060" i="13"/>
  <c r="A11061" i="13"/>
  <c r="A11062" i="13"/>
  <c r="A11063" i="13"/>
  <c r="A11064" i="13"/>
  <c r="A11065" i="13"/>
  <c r="A11066" i="13"/>
  <c r="A11067" i="13"/>
  <c r="A11068" i="13"/>
  <c r="A11069" i="13"/>
  <c r="A11070" i="13"/>
  <c r="A11071" i="13"/>
  <c r="A11072" i="13"/>
  <c r="A11073" i="13"/>
  <c r="A11074" i="13"/>
  <c r="A11075" i="13"/>
  <c r="A11076" i="13"/>
  <c r="A11077" i="13"/>
  <c r="A11078" i="13"/>
  <c r="A11079" i="13"/>
  <c r="A11080" i="13"/>
  <c r="A11081" i="13"/>
  <c r="A11082" i="13"/>
  <c r="A11083" i="13"/>
  <c r="A11084" i="13"/>
  <c r="A11085" i="13"/>
  <c r="A11086" i="13"/>
  <c r="A11087" i="13"/>
  <c r="A11088" i="13"/>
  <c r="A11089" i="13"/>
  <c r="A11090" i="13"/>
  <c r="A11091" i="13"/>
  <c r="A11092" i="13"/>
  <c r="A11093" i="13"/>
  <c r="A11094" i="13"/>
  <c r="A11095" i="13"/>
  <c r="A11096" i="13"/>
  <c r="A11097" i="13"/>
  <c r="A11098" i="13"/>
  <c r="A11099" i="13"/>
  <c r="A11100" i="13"/>
  <c r="A11101" i="13"/>
  <c r="A11102" i="13"/>
  <c r="A11103" i="13"/>
  <c r="A11104" i="13"/>
  <c r="A11105" i="13"/>
  <c r="A11106" i="13"/>
  <c r="A11107" i="13"/>
  <c r="A11108" i="13"/>
  <c r="A11109" i="13"/>
  <c r="A11110" i="13"/>
  <c r="A11111" i="13"/>
  <c r="A11112" i="13"/>
  <c r="A11113" i="13"/>
  <c r="A11114" i="13"/>
  <c r="A11115" i="13"/>
  <c r="A11116" i="13"/>
  <c r="A11117" i="13"/>
  <c r="A11118" i="13"/>
  <c r="A11119" i="13"/>
  <c r="A11120" i="13"/>
  <c r="A11121" i="13"/>
  <c r="A11122" i="13"/>
  <c r="A11123" i="13"/>
  <c r="A11124" i="13"/>
  <c r="A11125" i="13"/>
  <c r="A11126" i="13"/>
  <c r="A11127" i="13"/>
  <c r="A11128" i="13"/>
  <c r="A11129" i="13"/>
  <c r="A11130" i="13"/>
  <c r="A11131" i="13"/>
  <c r="A11132" i="13"/>
  <c r="A11133" i="13"/>
  <c r="A11134" i="13"/>
  <c r="A11135" i="13"/>
  <c r="A11136" i="13"/>
  <c r="A11137" i="13"/>
  <c r="A11138" i="13"/>
  <c r="A11139" i="13"/>
  <c r="A11140" i="13"/>
  <c r="A11141" i="13"/>
  <c r="A11142" i="13"/>
  <c r="A11143" i="13"/>
  <c r="A11144" i="13"/>
  <c r="A11145" i="13"/>
  <c r="A11146" i="13"/>
  <c r="A11147" i="13"/>
  <c r="A11148" i="13"/>
  <c r="A11149" i="13"/>
  <c r="A11150" i="13"/>
  <c r="A11151" i="13"/>
  <c r="A11152" i="13"/>
  <c r="A11153" i="13"/>
  <c r="A11154" i="13"/>
  <c r="A11155" i="13"/>
  <c r="A11156" i="13"/>
  <c r="A11157" i="13"/>
  <c r="A11158" i="13"/>
  <c r="A11159" i="13"/>
  <c r="A11160" i="13"/>
  <c r="A11161" i="13"/>
  <c r="A11162" i="13"/>
  <c r="A11163" i="13"/>
  <c r="A11164" i="13"/>
  <c r="A11165" i="13"/>
  <c r="A11166" i="13"/>
  <c r="A11167" i="13"/>
  <c r="A11168" i="13"/>
  <c r="A11169" i="13"/>
  <c r="A11170" i="13"/>
  <c r="A11171" i="13"/>
  <c r="A11172" i="13"/>
  <c r="A11173" i="13"/>
  <c r="A11174" i="13"/>
  <c r="A11175" i="13"/>
  <c r="A11176" i="13"/>
  <c r="A11177" i="13"/>
  <c r="A11178" i="13"/>
  <c r="A11179" i="13"/>
  <c r="A11180" i="13"/>
  <c r="A11181" i="13"/>
  <c r="A11182" i="13"/>
  <c r="A11183" i="13"/>
  <c r="A11184" i="13"/>
  <c r="A11185" i="13"/>
  <c r="A11186" i="13"/>
  <c r="A11187" i="13"/>
  <c r="A11188" i="13"/>
  <c r="A11189" i="13"/>
  <c r="A11190" i="13"/>
  <c r="A11191" i="13"/>
  <c r="A11192" i="13"/>
  <c r="A11193" i="13"/>
  <c r="A11194" i="13"/>
  <c r="A11195" i="13"/>
  <c r="A11196" i="13"/>
  <c r="A11197" i="13"/>
  <c r="A11198" i="13"/>
  <c r="A11199" i="13"/>
  <c r="A11200" i="13"/>
  <c r="A11201" i="13"/>
  <c r="A11202" i="13"/>
  <c r="A11203" i="13"/>
  <c r="A11204" i="13"/>
  <c r="A11205" i="13"/>
  <c r="A11206" i="13"/>
  <c r="A11207" i="13"/>
  <c r="A11208" i="13"/>
  <c r="A11209" i="13"/>
  <c r="A11210" i="13"/>
  <c r="A11211" i="13"/>
  <c r="A11212" i="13"/>
  <c r="A11213" i="13"/>
  <c r="A11214" i="13"/>
  <c r="A11215" i="13"/>
  <c r="A11216" i="13"/>
  <c r="A11217" i="13"/>
  <c r="A11218" i="13"/>
  <c r="A11219" i="13"/>
  <c r="A11220" i="13"/>
  <c r="A11221" i="13"/>
  <c r="A11222" i="13"/>
  <c r="A11223" i="13"/>
  <c r="A11224" i="13"/>
  <c r="A11225" i="13"/>
  <c r="A11226" i="13"/>
  <c r="A11227" i="13"/>
  <c r="A11228" i="13"/>
  <c r="A11229" i="13"/>
  <c r="A11230" i="13"/>
  <c r="A11231" i="13"/>
  <c r="A11232" i="13"/>
  <c r="A11233" i="13"/>
  <c r="A11234" i="13"/>
  <c r="A11235" i="13"/>
  <c r="A11236" i="13"/>
  <c r="A11237" i="13"/>
  <c r="A11238" i="13"/>
  <c r="A11239" i="13"/>
  <c r="A11240" i="13"/>
  <c r="A11241" i="13"/>
  <c r="A11242" i="13"/>
  <c r="A11243" i="13"/>
  <c r="A11244" i="13"/>
  <c r="A11245" i="13"/>
  <c r="A11246" i="13"/>
  <c r="A11247" i="13"/>
  <c r="A11248" i="13"/>
  <c r="A11249" i="13"/>
  <c r="A11250" i="13"/>
  <c r="A11251" i="13"/>
  <c r="A11252" i="13"/>
  <c r="A11253" i="13"/>
  <c r="A11254" i="13"/>
  <c r="A11255" i="13"/>
  <c r="A11256" i="13"/>
  <c r="A11257" i="13"/>
  <c r="A11258" i="13"/>
  <c r="A11259" i="13"/>
  <c r="A11260" i="13"/>
  <c r="A11261" i="13"/>
  <c r="A11262" i="13"/>
  <c r="A11263" i="13"/>
  <c r="A11264" i="13"/>
  <c r="A11265" i="13"/>
  <c r="A11266" i="13"/>
  <c r="A11267" i="13"/>
  <c r="A11268" i="13"/>
  <c r="A11269" i="13"/>
  <c r="A11270" i="13"/>
  <c r="A11271" i="13"/>
  <c r="A11272" i="13"/>
  <c r="A11273" i="13"/>
  <c r="A11274" i="13"/>
  <c r="A11275" i="13"/>
  <c r="A11276" i="13"/>
  <c r="A11277" i="13"/>
  <c r="A11278" i="13"/>
  <c r="A11279" i="13"/>
  <c r="A11280" i="13"/>
  <c r="A11281" i="13"/>
  <c r="A11282" i="13"/>
  <c r="A11283" i="13"/>
  <c r="A11284" i="13"/>
  <c r="A11285" i="13"/>
  <c r="A11286" i="13"/>
  <c r="A11287" i="13"/>
  <c r="A11288" i="13"/>
  <c r="A11289" i="13"/>
  <c r="A11290" i="13"/>
  <c r="A11291" i="13"/>
  <c r="A11292" i="13"/>
  <c r="A11293" i="13"/>
  <c r="A11294" i="13"/>
  <c r="A11295" i="13"/>
  <c r="A11296" i="13"/>
  <c r="A11297" i="13"/>
  <c r="A11298" i="13"/>
  <c r="A11299" i="13"/>
  <c r="A11300" i="13"/>
  <c r="A11301" i="13"/>
  <c r="A11302" i="13"/>
  <c r="A11303" i="13"/>
  <c r="A11304" i="13"/>
  <c r="A11305" i="13"/>
  <c r="A11306" i="13"/>
  <c r="A11307" i="13"/>
  <c r="A11308" i="13"/>
  <c r="A11309" i="13"/>
  <c r="A11310" i="13"/>
  <c r="A11311" i="13"/>
  <c r="A11312" i="13"/>
  <c r="A11313" i="13"/>
  <c r="A11314" i="13"/>
  <c r="A11315" i="13"/>
  <c r="A11316" i="13"/>
  <c r="A11317" i="13"/>
  <c r="A11318" i="13"/>
  <c r="A11319" i="13"/>
  <c r="A11320" i="13"/>
  <c r="A11321" i="13"/>
  <c r="A11322" i="13"/>
  <c r="A11323" i="13"/>
  <c r="A11324" i="13"/>
  <c r="A11325" i="13"/>
  <c r="A11326" i="13"/>
  <c r="A11327" i="13"/>
  <c r="A11328" i="13"/>
  <c r="A11329" i="13"/>
  <c r="A11330" i="13"/>
  <c r="A11331" i="13"/>
  <c r="A11332" i="13"/>
  <c r="A11333" i="13"/>
  <c r="A11334" i="13"/>
  <c r="A11335" i="13"/>
  <c r="A11336" i="13"/>
  <c r="A11337" i="13"/>
  <c r="A11338" i="13"/>
  <c r="A11339" i="13"/>
  <c r="A11340" i="13"/>
  <c r="A11341" i="13"/>
  <c r="A11342" i="13"/>
  <c r="A11343" i="13"/>
  <c r="A11344" i="13"/>
  <c r="A11345" i="13"/>
  <c r="A11346" i="13"/>
  <c r="A11347" i="13"/>
  <c r="A11348" i="13"/>
  <c r="A11349" i="13"/>
  <c r="A11350" i="13"/>
  <c r="A11351" i="13"/>
  <c r="A11352" i="13"/>
  <c r="A11353" i="13"/>
  <c r="A11354" i="13"/>
  <c r="A11355" i="13"/>
  <c r="A11356" i="13"/>
  <c r="A11357" i="13"/>
  <c r="A11358" i="13"/>
  <c r="A11359" i="13"/>
  <c r="A11360" i="13"/>
  <c r="A11361" i="13"/>
  <c r="A11362" i="13"/>
  <c r="A11363" i="13"/>
  <c r="A11364" i="13"/>
  <c r="A11365" i="13"/>
  <c r="A11366" i="13"/>
  <c r="A11367" i="13"/>
  <c r="A11368" i="13"/>
  <c r="A11369" i="13"/>
  <c r="A11370" i="13"/>
  <c r="A11371" i="13"/>
  <c r="A11372" i="13"/>
  <c r="A11373" i="13"/>
  <c r="A11374" i="13"/>
  <c r="A11375" i="13"/>
  <c r="A11376" i="13"/>
  <c r="A11377" i="13"/>
  <c r="A11378" i="13"/>
  <c r="A11379" i="13"/>
  <c r="A11380" i="13"/>
  <c r="A11381" i="13"/>
  <c r="A11382" i="13"/>
  <c r="A11383" i="13"/>
  <c r="A11384" i="13"/>
  <c r="A11385" i="13"/>
  <c r="A11386" i="13"/>
  <c r="A11387" i="13"/>
  <c r="A11388" i="13"/>
  <c r="A11389" i="13"/>
  <c r="A11390" i="13"/>
  <c r="A11391" i="13"/>
  <c r="A11392" i="13"/>
  <c r="A11393" i="13"/>
  <c r="A11394" i="13"/>
  <c r="A11395" i="13"/>
  <c r="A11396" i="13"/>
  <c r="A11397" i="13"/>
  <c r="A11398" i="13"/>
  <c r="A11399" i="13"/>
  <c r="A11400" i="13"/>
  <c r="A11401" i="13"/>
  <c r="A11402" i="13"/>
  <c r="A11403" i="13"/>
  <c r="A11404" i="13"/>
  <c r="A11405" i="13"/>
  <c r="A11406" i="13"/>
  <c r="A11407" i="13"/>
  <c r="A11408" i="13"/>
  <c r="A11409" i="13"/>
  <c r="A11410" i="13"/>
  <c r="A11411" i="13"/>
  <c r="A11412" i="13"/>
  <c r="A11413" i="13"/>
  <c r="A11414" i="13"/>
  <c r="A11415" i="13"/>
  <c r="A11416" i="13"/>
  <c r="A11417" i="13"/>
  <c r="A11418" i="13"/>
  <c r="A11419" i="13"/>
  <c r="A11420" i="13"/>
  <c r="A11421" i="13"/>
  <c r="A11422" i="13"/>
  <c r="A11423" i="13"/>
  <c r="A11424" i="13"/>
  <c r="A11425" i="13"/>
  <c r="A11426" i="13"/>
  <c r="A11427" i="13"/>
  <c r="A11428" i="13"/>
  <c r="A11429" i="13"/>
  <c r="A11430" i="13"/>
  <c r="A11431" i="13"/>
  <c r="A11432" i="13"/>
  <c r="A11433" i="13"/>
  <c r="A11434" i="13"/>
  <c r="A11435" i="13"/>
  <c r="A11436" i="13"/>
  <c r="A11437" i="13"/>
  <c r="A11438" i="13"/>
  <c r="A11439" i="13"/>
  <c r="A11440" i="13"/>
  <c r="A11441" i="13"/>
  <c r="A11442" i="13"/>
  <c r="A11443" i="13"/>
  <c r="A11444" i="13"/>
  <c r="A11445" i="13"/>
  <c r="A11446" i="13"/>
  <c r="A11447" i="13"/>
  <c r="A11448" i="13"/>
  <c r="A11449" i="13"/>
  <c r="A11450" i="13"/>
  <c r="A11451" i="13"/>
  <c r="A11452" i="13"/>
  <c r="A11453" i="13"/>
  <c r="A11454" i="13"/>
  <c r="A11455" i="13"/>
  <c r="A11456" i="13"/>
  <c r="A11457" i="13"/>
  <c r="A11458" i="13"/>
  <c r="A11459" i="13"/>
  <c r="A11460" i="13"/>
  <c r="A11461" i="13"/>
  <c r="A11462" i="13"/>
  <c r="A11463" i="13"/>
  <c r="A11464" i="13"/>
  <c r="A11465" i="13"/>
  <c r="A11466" i="13"/>
  <c r="A11467" i="13"/>
  <c r="A11468" i="13"/>
  <c r="A11469" i="13"/>
  <c r="A11470" i="13"/>
  <c r="A11471" i="13"/>
  <c r="A11472" i="13"/>
  <c r="A11473" i="13"/>
  <c r="A11474" i="13"/>
  <c r="A11475" i="13"/>
  <c r="A11476" i="13"/>
  <c r="A11477" i="13"/>
  <c r="A11478" i="13"/>
  <c r="A11479" i="13"/>
  <c r="A11480" i="13"/>
  <c r="A11481" i="13"/>
  <c r="A11482" i="13"/>
  <c r="A11483" i="13"/>
  <c r="A11484" i="13"/>
  <c r="A11485" i="13"/>
  <c r="A11486" i="13"/>
  <c r="A11487" i="13"/>
  <c r="A11488" i="13"/>
  <c r="A11489" i="13"/>
  <c r="A11490" i="13"/>
  <c r="A11491" i="13"/>
  <c r="A11492" i="13"/>
  <c r="A11493" i="13"/>
  <c r="A11494" i="13"/>
  <c r="A11495" i="13"/>
  <c r="A11496" i="13"/>
  <c r="A11497" i="13"/>
  <c r="A11498" i="13"/>
  <c r="A11499" i="13"/>
  <c r="A11500" i="13"/>
  <c r="A11501" i="13"/>
  <c r="A11502" i="13"/>
  <c r="A11503" i="13"/>
  <c r="A11504" i="13"/>
  <c r="A11505" i="13"/>
  <c r="A11506" i="13"/>
  <c r="A11507" i="13"/>
  <c r="A11508" i="13"/>
  <c r="A11509" i="13"/>
  <c r="A11510" i="13"/>
  <c r="A11511" i="13"/>
  <c r="A11512" i="13"/>
  <c r="A11513" i="13"/>
  <c r="A11514" i="13"/>
  <c r="A11515" i="13"/>
  <c r="A11516" i="13"/>
  <c r="A11517" i="13"/>
  <c r="A11518" i="13"/>
  <c r="A11519" i="13"/>
  <c r="A11520" i="13"/>
  <c r="A11521" i="13"/>
  <c r="A11522" i="13"/>
  <c r="A11523" i="13"/>
  <c r="A11524" i="13"/>
  <c r="A11525" i="13"/>
  <c r="A11526" i="13"/>
  <c r="A11527" i="13"/>
  <c r="A11528" i="13"/>
  <c r="A11529" i="13"/>
  <c r="A11530" i="13"/>
  <c r="A11531" i="13"/>
  <c r="A11532" i="13"/>
  <c r="A11533" i="13"/>
  <c r="A11534" i="13"/>
  <c r="A11535" i="13"/>
  <c r="A11536" i="13"/>
  <c r="A11537" i="13"/>
  <c r="A11538" i="13"/>
  <c r="A11539" i="13"/>
  <c r="A11540" i="13"/>
  <c r="A11541" i="13"/>
  <c r="A11542" i="13"/>
  <c r="A11543" i="13"/>
  <c r="A11544" i="13"/>
  <c r="A11545" i="13"/>
  <c r="A11546" i="13"/>
  <c r="A11547" i="13"/>
  <c r="A11548" i="13"/>
  <c r="A11549" i="13"/>
  <c r="A11550" i="13"/>
  <c r="A11551" i="13"/>
  <c r="A11552" i="13"/>
  <c r="A11553" i="13"/>
  <c r="A11554" i="13"/>
  <c r="A11555" i="13"/>
  <c r="A11556" i="13"/>
  <c r="A11557" i="13"/>
  <c r="A11558" i="13"/>
  <c r="A11559" i="13"/>
  <c r="A11560" i="13"/>
  <c r="A11561" i="13"/>
  <c r="A11562" i="13"/>
  <c r="A11563" i="13"/>
  <c r="A11564" i="13"/>
  <c r="A11565" i="13"/>
  <c r="A11566" i="13"/>
  <c r="A11567" i="13"/>
  <c r="A11568" i="13"/>
  <c r="A11569" i="13"/>
  <c r="A11570" i="13"/>
  <c r="A11571" i="13"/>
  <c r="A11572" i="13"/>
  <c r="A11573" i="13"/>
  <c r="A11574" i="13"/>
  <c r="A11575" i="13"/>
  <c r="A11576" i="13"/>
  <c r="A11577" i="13"/>
  <c r="A11578" i="13"/>
  <c r="A11579" i="13"/>
  <c r="A11580" i="13"/>
  <c r="A11581" i="13"/>
  <c r="A11582" i="13"/>
  <c r="A11583" i="13"/>
  <c r="A11584" i="13"/>
  <c r="A11585" i="13"/>
  <c r="A11586" i="13"/>
  <c r="A11587" i="13"/>
  <c r="A11588" i="13"/>
  <c r="A11589" i="13"/>
  <c r="A11590" i="13"/>
  <c r="A11591" i="13"/>
  <c r="A11592" i="13"/>
  <c r="A11593" i="13"/>
  <c r="A11594" i="13"/>
  <c r="A11595" i="13"/>
  <c r="A11596" i="13"/>
  <c r="A11597" i="13"/>
  <c r="A11598" i="13"/>
  <c r="A11599" i="13"/>
  <c r="A11600" i="13"/>
  <c r="A11601" i="13"/>
  <c r="A11602" i="13"/>
  <c r="A11603" i="13"/>
  <c r="A11604" i="13"/>
  <c r="A11605" i="13"/>
  <c r="A11606" i="13"/>
  <c r="A11607" i="13"/>
  <c r="A11608" i="13"/>
  <c r="A11609" i="13"/>
  <c r="A11610" i="13"/>
  <c r="A11611" i="13"/>
  <c r="A11612" i="13"/>
  <c r="A11613" i="13"/>
  <c r="A11614" i="13"/>
  <c r="A11615" i="13"/>
  <c r="A11616" i="13"/>
  <c r="A11617" i="13"/>
  <c r="A11618" i="13"/>
  <c r="A11619" i="13"/>
  <c r="A11620" i="13"/>
  <c r="A11621" i="13"/>
  <c r="A11622" i="13"/>
  <c r="A11623" i="13"/>
  <c r="A11624" i="13"/>
  <c r="A11625" i="13"/>
  <c r="A11626" i="13"/>
  <c r="A11627" i="13"/>
  <c r="A11628" i="13"/>
  <c r="A11629" i="13"/>
  <c r="A11630" i="13"/>
  <c r="A11631" i="13"/>
  <c r="A11632" i="13"/>
  <c r="A11633" i="13"/>
  <c r="A11634" i="13"/>
  <c r="A11635" i="13"/>
  <c r="A11636" i="13"/>
  <c r="A11637" i="13"/>
  <c r="A11638" i="13"/>
  <c r="A11639" i="13"/>
  <c r="A11640" i="13"/>
  <c r="A11641" i="13"/>
  <c r="A11642" i="13"/>
  <c r="A11643" i="13"/>
  <c r="A11644" i="13"/>
  <c r="A11645" i="13"/>
  <c r="A11646" i="13"/>
  <c r="A11647" i="13"/>
  <c r="A11648" i="13"/>
  <c r="A11649" i="13"/>
  <c r="A11650" i="13"/>
  <c r="A11651" i="13"/>
  <c r="A11652" i="13"/>
  <c r="A11653" i="13"/>
  <c r="A11654" i="13"/>
  <c r="A11655" i="13"/>
  <c r="A11656" i="13"/>
  <c r="A11657" i="13"/>
  <c r="A11658" i="13"/>
  <c r="A11659" i="13"/>
  <c r="A11660" i="13"/>
  <c r="A11661" i="13"/>
  <c r="A11662" i="13"/>
  <c r="A11663" i="13"/>
  <c r="A11664" i="13"/>
  <c r="A11665" i="13"/>
  <c r="A11666" i="13"/>
  <c r="A11667" i="13"/>
  <c r="A11668" i="13"/>
  <c r="A11669" i="13"/>
  <c r="A11670" i="13"/>
  <c r="A11671" i="13"/>
  <c r="A11672" i="13"/>
  <c r="A11673" i="13"/>
  <c r="A11674" i="13"/>
  <c r="A11675" i="13"/>
  <c r="A11676" i="13"/>
  <c r="A11677" i="13"/>
  <c r="A11678" i="13"/>
  <c r="A11679" i="13"/>
  <c r="A11680" i="13"/>
  <c r="A11681" i="13"/>
  <c r="A11682" i="13"/>
  <c r="A11683" i="13"/>
  <c r="A11684" i="13"/>
  <c r="A11685" i="13"/>
  <c r="A11686" i="13"/>
  <c r="A11687" i="13"/>
  <c r="A11688" i="13"/>
  <c r="A11689" i="13"/>
  <c r="A11690" i="13"/>
  <c r="A11691" i="13"/>
  <c r="A11692" i="13"/>
  <c r="A11693" i="13"/>
  <c r="A11694" i="13"/>
  <c r="A11695" i="13"/>
  <c r="A11696" i="13"/>
  <c r="A11697" i="13"/>
  <c r="A11698" i="13"/>
  <c r="A11699" i="13"/>
  <c r="A11700" i="13"/>
  <c r="A11701" i="13"/>
  <c r="A11702" i="13"/>
  <c r="A11703" i="13"/>
  <c r="A11704" i="13"/>
  <c r="A11705" i="13"/>
  <c r="A11706" i="13"/>
  <c r="A11707" i="13"/>
  <c r="A11708" i="13"/>
  <c r="A11709" i="13"/>
  <c r="A11710" i="13"/>
  <c r="A11711" i="13"/>
  <c r="A11712" i="13"/>
  <c r="A11713" i="13"/>
  <c r="A11714" i="13"/>
  <c r="A11715" i="13"/>
  <c r="A11716" i="13"/>
  <c r="A11717" i="13"/>
  <c r="A11718" i="13"/>
  <c r="A11719" i="13"/>
  <c r="A11720" i="13"/>
  <c r="A11721" i="13"/>
  <c r="A11722" i="13"/>
  <c r="A11723" i="13"/>
  <c r="A11724" i="13"/>
  <c r="A11725" i="13"/>
  <c r="A11726" i="13"/>
  <c r="A11727" i="13"/>
  <c r="A11728" i="13"/>
  <c r="A11729" i="13"/>
  <c r="A11730" i="13"/>
  <c r="A11731" i="13"/>
  <c r="A11732" i="13"/>
  <c r="A11733" i="13"/>
  <c r="A11734" i="13"/>
  <c r="A11735" i="13"/>
  <c r="A11736" i="13"/>
  <c r="A11737" i="13"/>
  <c r="A11738" i="13"/>
  <c r="A11739" i="13"/>
  <c r="A11740" i="13"/>
  <c r="A11741" i="13"/>
  <c r="A11742" i="13"/>
  <c r="A11743" i="13"/>
  <c r="A11744" i="13"/>
  <c r="A11745" i="13"/>
  <c r="A11746" i="13"/>
  <c r="A11747" i="13"/>
  <c r="A11748" i="13"/>
  <c r="A11749" i="13"/>
  <c r="A11750" i="13"/>
  <c r="A11751" i="13"/>
  <c r="A11752" i="13"/>
  <c r="A11753" i="13"/>
  <c r="A11754" i="13"/>
  <c r="A11755" i="13"/>
  <c r="A11756" i="13"/>
  <c r="A11757" i="13"/>
  <c r="A11758" i="13"/>
  <c r="A11759" i="13"/>
  <c r="A11760" i="13"/>
  <c r="A11761" i="13"/>
  <c r="A11762" i="13"/>
  <c r="A11763" i="13"/>
  <c r="A11764" i="13"/>
  <c r="A11765" i="13"/>
  <c r="A11766" i="13"/>
  <c r="A11767" i="13"/>
  <c r="A11768" i="13"/>
  <c r="A11769" i="13"/>
  <c r="A11770" i="13"/>
  <c r="A11771" i="13"/>
  <c r="A11772" i="13"/>
  <c r="A11773" i="13"/>
  <c r="A11774" i="13"/>
  <c r="A11775" i="13"/>
  <c r="A11776" i="13"/>
  <c r="A11777" i="13"/>
  <c r="A11778" i="13"/>
  <c r="A11779" i="13"/>
  <c r="A11780" i="13"/>
  <c r="A11781" i="13"/>
  <c r="A11782" i="13"/>
  <c r="A11783" i="13"/>
  <c r="A11784" i="13"/>
  <c r="A11785" i="13"/>
  <c r="A11786" i="13"/>
  <c r="A11787" i="13"/>
  <c r="A11788" i="13"/>
  <c r="A11789" i="13"/>
  <c r="A11790" i="13"/>
  <c r="A11791" i="13"/>
  <c r="A11792" i="13"/>
  <c r="A11793" i="13"/>
  <c r="A11794" i="13"/>
  <c r="A11795" i="13"/>
  <c r="A11796" i="13"/>
  <c r="A11797" i="13"/>
  <c r="A11798" i="13"/>
  <c r="A11799" i="13"/>
  <c r="A11800" i="13"/>
  <c r="A11801" i="13"/>
  <c r="A11802" i="13"/>
  <c r="A11803" i="13"/>
  <c r="A11804" i="13"/>
  <c r="A11805" i="13"/>
  <c r="A11806" i="13"/>
  <c r="A11807" i="13"/>
  <c r="A11808" i="13"/>
  <c r="A11809" i="13"/>
  <c r="A11810" i="13"/>
  <c r="A11811" i="13"/>
  <c r="A11812" i="13"/>
  <c r="A11813" i="13"/>
  <c r="A11814" i="13"/>
  <c r="A11815" i="13"/>
  <c r="A11816" i="13"/>
  <c r="A11817" i="13"/>
  <c r="A11818" i="13"/>
  <c r="A11819" i="13"/>
  <c r="A11820" i="13"/>
  <c r="A11821" i="13"/>
  <c r="A11822" i="13"/>
  <c r="A11823" i="13"/>
  <c r="A11824" i="13"/>
  <c r="A11825" i="13"/>
  <c r="A11826" i="13"/>
  <c r="A11827" i="13"/>
  <c r="A11828" i="13"/>
  <c r="A11829" i="13"/>
  <c r="A11830" i="13"/>
  <c r="A11831" i="13"/>
  <c r="A11832" i="13"/>
  <c r="A11833" i="13"/>
  <c r="A11834" i="13"/>
  <c r="A11835" i="13"/>
  <c r="A11836" i="13"/>
  <c r="A11837" i="13"/>
  <c r="A11838" i="13"/>
  <c r="A11839" i="13"/>
  <c r="A11840" i="13"/>
  <c r="A11841" i="13"/>
  <c r="A11842" i="13"/>
  <c r="A11843" i="13"/>
  <c r="A11844" i="13"/>
  <c r="A11845" i="13"/>
  <c r="A11846" i="13"/>
  <c r="A11847" i="13"/>
  <c r="A11848" i="13"/>
  <c r="A11849" i="13"/>
  <c r="A11850" i="13"/>
  <c r="A11851" i="13"/>
  <c r="A11852" i="13"/>
  <c r="A11853" i="13"/>
  <c r="A11854" i="13"/>
  <c r="A11855" i="13"/>
  <c r="A11856" i="13"/>
  <c r="A11857" i="13"/>
  <c r="A11858" i="13"/>
  <c r="A11859" i="13"/>
  <c r="A11860" i="13"/>
  <c r="A11861" i="13"/>
  <c r="A11862" i="13"/>
  <c r="A11863" i="13"/>
  <c r="A11864" i="13"/>
  <c r="A11865" i="13"/>
  <c r="A11866" i="13"/>
  <c r="A11867" i="13"/>
  <c r="A11868" i="13"/>
  <c r="A11869" i="13"/>
  <c r="A11870" i="13"/>
  <c r="A11871" i="13"/>
  <c r="A11872" i="13"/>
  <c r="A11873" i="13"/>
  <c r="A11874" i="13"/>
  <c r="A11875" i="13"/>
  <c r="A11876" i="13"/>
  <c r="A11877" i="13"/>
  <c r="A11878" i="13"/>
  <c r="A11879" i="13"/>
  <c r="A11880" i="13"/>
  <c r="A11881" i="13"/>
  <c r="A11882" i="13"/>
  <c r="A11883" i="13"/>
  <c r="A11884" i="13"/>
  <c r="A11885" i="13"/>
  <c r="A11886" i="13"/>
  <c r="A11887" i="13"/>
  <c r="A11888" i="13"/>
  <c r="A11889" i="13"/>
  <c r="A11890" i="13"/>
  <c r="A11891" i="13"/>
  <c r="A11892" i="13"/>
  <c r="A11893" i="13"/>
  <c r="A11894" i="13"/>
  <c r="A11895" i="13"/>
  <c r="A11896" i="13"/>
  <c r="A11897" i="13"/>
  <c r="A11898" i="13"/>
  <c r="A11899" i="13"/>
  <c r="A11900" i="13"/>
  <c r="A11901" i="13"/>
  <c r="A11902" i="13"/>
  <c r="A11903" i="13"/>
  <c r="A11904" i="13"/>
  <c r="A11905" i="13"/>
  <c r="A11906" i="13"/>
  <c r="A11907" i="13"/>
  <c r="A11908" i="13"/>
  <c r="A11909" i="13"/>
  <c r="A11910" i="13"/>
  <c r="A11911" i="13"/>
  <c r="A11912" i="13"/>
  <c r="A11913" i="13"/>
  <c r="A11914" i="13"/>
  <c r="A11915" i="13"/>
  <c r="A11916" i="13"/>
  <c r="A11917" i="13"/>
  <c r="A11918" i="13"/>
  <c r="A11919" i="13"/>
  <c r="A11920" i="13"/>
  <c r="A11921" i="13"/>
  <c r="A11922" i="13"/>
  <c r="A11923" i="13"/>
  <c r="A11924" i="13"/>
  <c r="A11925" i="13"/>
  <c r="A11926" i="13"/>
  <c r="A11927" i="13"/>
  <c r="A11928" i="13"/>
  <c r="A11929" i="13"/>
  <c r="A11930" i="13"/>
  <c r="A11931" i="13"/>
  <c r="A11932" i="13"/>
  <c r="A11933" i="13"/>
  <c r="A11934" i="13"/>
  <c r="A11935" i="13"/>
  <c r="A11936" i="13"/>
  <c r="A11937" i="13"/>
  <c r="A11938" i="13"/>
  <c r="A11939" i="13"/>
  <c r="A11940" i="13"/>
  <c r="A11941" i="13"/>
  <c r="A11942" i="13"/>
  <c r="A11943" i="13"/>
  <c r="A11944" i="13"/>
  <c r="A11945" i="13"/>
  <c r="A11946" i="13"/>
  <c r="A11947" i="13"/>
  <c r="A11948" i="13"/>
  <c r="A11949" i="13"/>
  <c r="A11950" i="13"/>
  <c r="A11951" i="13"/>
  <c r="A11952" i="13"/>
  <c r="A11953" i="13"/>
  <c r="A11954" i="13"/>
  <c r="A11955" i="13"/>
  <c r="A11956" i="13"/>
  <c r="A11957" i="13"/>
  <c r="A11958" i="13"/>
  <c r="A11959" i="13"/>
  <c r="A11960" i="13"/>
  <c r="A11961" i="13"/>
  <c r="A11962" i="13"/>
  <c r="A11963" i="13"/>
  <c r="A11964" i="13"/>
  <c r="A11965" i="13"/>
  <c r="A11966" i="13"/>
  <c r="A11967" i="13"/>
  <c r="A11968" i="13"/>
  <c r="A11969" i="13"/>
  <c r="A11970" i="13"/>
  <c r="A11971" i="13"/>
  <c r="A11972" i="13"/>
  <c r="A11973" i="13"/>
  <c r="A11974" i="13"/>
  <c r="A11975" i="13"/>
  <c r="A11976" i="13"/>
  <c r="A11977" i="13"/>
  <c r="A11978" i="13"/>
  <c r="A11979" i="13"/>
  <c r="A11980" i="13"/>
  <c r="A11981" i="13"/>
  <c r="A11982" i="13"/>
  <c r="A11983" i="13"/>
  <c r="A11984" i="13"/>
  <c r="A11985" i="13"/>
  <c r="A11986" i="13"/>
  <c r="A11987" i="13"/>
  <c r="A11988" i="13"/>
  <c r="A11989" i="13"/>
  <c r="A11990" i="13"/>
  <c r="A11991" i="13"/>
  <c r="A11992" i="13"/>
  <c r="A11993" i="13"/>
  <c r="A11994" i="13"/>
  <c r="A11995" i="13"/>
  <c r="A11996" i="13"/>
  <c r="A11997" i="13"/>
  <c r="A11998" i="13"/>
  <c r="A11999" i="13"/>
  <c r="A12000" i="13"/>
  <c r="A12001" i="13"/>
  <c r="A12002" i="13"/>
  <c r="A12003" i="13"/>
  <c r="A12004" i="13"/>
  <c r="A12005" i="13"/>
  <c r="A12006" i="13"/>
  <c r="A12007" i="13"/>
  <c r="A12008" i="13"/>
  <c r="A12009" i="13"/>
  <c r="A12010" i="13"/>
  <c r="A12011" i="13"/>
  <c r="A12012" i="13"/>
  <c r="A12013" i="13"/>
  <c r="A12014" i="13"/>
  <c r="A12015" i="13"/>
  <c r="A12016" i="13"/>
  <c r="A12017" i="13"/>
  <c r="A12018" i="13"/>
  <c r="A12019" i="13"/>
  <c r="A12020" i="13"/>
  <c r="A12021" i="13"/>
  <c r="A12022" i="13"/>
  <c r="A12023" i="13"/>
  <c r="A12024" i="13"/>
  <c r="A12025" i="13"/>
  <c r="A12026" i="13"/>
  <c r="A12027" i="13"/>
  <c r="A12028" i="13"/>
  <c r="A12029" i="13"/>
  <c r="A12030" i="13"/>
  <c r="A12031" i="13"/>
  <c r="A12032" i="13"/>
  <c r="A12033" i="13"/>
  <c r="A12034" i="13"/>
  <c r="A12035" i="13"/>
  <c r="A12036" i="13"/>
  <c r="A12037" i="13"/>
  <c r="A12038" i="13"/>
  <c r="A12039" i="13"/>
  <c r="A12040" i="13"/>
  <c r="A12041" i="13"/>
  <c r="A12042" i="13"/>
  <c r="A12043" i="13"/>
  <c r="A12044" i="13"/>
  <c r="A12045" i="13"/>
  <c r="A12046" i="13"/>
  <c r="A12047" i="13"/>
  <c r="A12048" i="13"/>
  <c r="A12049" i="13"/>
  <c r="A12050" i="13"/>
  <c r="A12051" i="13"/>
  <c r="A12052" i="13"/>
  <c r="A12053" i="13"/>
  <c r="A12054" i="13"/>
  <c r="A12055" i="13"/>
  <c r="A12056" i="13"/>
  <c r="A12057" i="13"/>
  <c r="A12058" i="13"/>
  <c r="A12059" i="13"/>
  <c r="A12060" i="13"/>
  <c r="A12061" i="13"/>
  <c r="A12062" i="13"/>
  <c r="A12063" i="13"/>
  <c r="A12064" i="13"/>
  <c r="A12065" i="13"/>
  <c r="A12066" i="13"/>
  <c r="A12067" i="13"/>
  <c r="A12068" i="13"/>
  <c r="A12069" i="13"/>
  <c r="A12070" i="13"/>
  <c r="A12071" i="13"/>
  <c r="A12072" i="13"/>
  <c r="A12073" i="13"/>
  <c r="A12074" i="13"/>
  <c r="A12075" i="13"/>
  <c r="A12076" i="13"/>
  <c r="A12077" i="13"/>
  <c r="A12078" i="13"/>
  <c r="A12079" i="13"/>
  <c r="A12080" i="13"/>
  <c r="A12081" i="13"/>
  <c r="A12082" i="13"/>
  <c r="A12083" i="13"/>
  <c r="A12084" i="13"/>
  <c r="A12085" i="13"/>
  <c r="A12086" i="13"/>
  <c r="A12087" i="13"/>
  <c r="A12088" i="13"/>
  <c r="A12089" i="13"/>
  <c r="A12090" i="13"/>
  <c r="A12091" i="13"/>
  <c r="A12092" i="13"/>
  <c r="A12093" i="13"/>
  <c r="A12094" i="13"/>
  <c r="A12095" i="13"/>
  <c r="A12096" i="13"/>
  <c r="A12097" i="13"/>
  <c r="A12098" i="13"/>
  <c r="A12099" i="13"/>
  <c r="A12100" i="13"/>
  <c r="A12101" i="13"/>
  <c r="A12102" i="13"/>
  <c r="A12103" i="13"/>
  <c r="A12104" i="13"/>
  <c r="A12105" i="13"/>
  <c r="A12106" i="13"/>
  <c r="A12107" i="13"/>
  <c r="A12108" i="13"/>
  <c r="A12109" i="13"/>
  <c r="A12110" i="13"/>
  <c r="A12111" i="13"/>
  <c r="A12112" i="13"/>
  <c r="A12113" i="13"/>
  <c r="A12114" i="13"/>
  <c r="A12115" i="13"/>
  <c r="A12116" i="13"/>
  <c r="A12117" i="13"/>
  <c r="A12118" i="13"/>
  <c r="A12119" i="13"/>
  <c r="A12120" i="13"/>
  <c r="A12121" i="13"/>
  <c r="A12122" i="13"/>
  <c r="A12123" i="13"/>
  <c r="A12124" i="13"/>
  <c r="A12125" i="13"/>
  <c r="A12126" i="13"/>
  <c r="A12127" i="13"/>
  <c r="A12128" i="13"/>
  <c r="A12129" i="13"/>
  <c r="A12130" i="13"/>
  <c r="A12131" i="13"/>
  <c r="A12132" i="13"/>
  <c r="A12133" i="13"/>
  <c r="A12134" i="13"/>
  <c r="A12135" i="13"/>
  <c r="A12136" i="13"/>
  <c r="A12137" i="13"/>
  <c r="A12138" i="13"/>
  <c r="A12139" i="13"/>
  <c r="A12140" i="13"/>
  <c r="A12141" i="13"/>
  <c r="A12142" i="13"/>
  <c r="A12143" i="13"/>
  <c r="A12144" i="13"/>
  <c r="A12145" i="13"/>
  <c r="A12146" i="13"/>
  <c r="A12147" i="13"/>
  <c r="A12148" i="13"/>
  <c r="A12149" i="13"/>
  <c r="A12150" i="13"/>
  <c r="A12151" i="13"/>
  <c r="A12152" i="13"/>
  <c r="A12153" i="13"/>
  <c r="A12154" i="13"/>
  <c r="A12155" i="13"/>
  <c r="A12156" i="13"/>
  <c r="A12157" i="13"/>
  <c r="A12158" i="13"/>
  <c r="A12159" i="13"/>
  <c r="A12160" i="13"/>
  <c r="A12161" i="13"/>
  <c r="A12162" i="13"/>
  <c r="A12163" i="13"/>
  <c r="A12164" i="13"/>
  <c r="A12165" i="13"/>
  <c r="A12166" i="13"/>
  <c r="A12167" i="13"/>
  <c r="A12168" i="13"/>
  <c r="A12169" i="13"/>
  <c r="A12170" i="13"/>
  <c r="A12171" i="13"/>
  <c r="A12172" i="13"/>
  <c r="A12173" i="13"/>
  <c r="A12174" i="13"/>
  <c r="A12175" i="13"/>
  <c r="A12176" i="13"/>
  <c r="A12177" i="13"/>
  <c r="A12178" i="13"/>
  <c r="A12179" i="13"/>
  <c r="A12180" i="13"/>
  <c r="A12181" i="13"/>
  <c r="A12182" i="13"/>
  <c r="A12183" i="13"/>
  <c r="A12184" i="13"/>
  <c r="A12185" i="13"/>
  <c r="A12186" i="13"/>
  <c r="A12187" i="13"/>
  <c r="A12188" i="13"/>
  <c r="A12189" i="13"/>
  <c r="A12190" i="13"/>
  <c r="A12191" i="13"/>
  <c r="A12192" i="13"/>
  <c r="A12193" i="13"/>
  <c r="A12194" i="13"/>
  <c r="A12195" i="13"/>
  <c r="A12196" i="13"/>
  <c r="A12197" i="13"/>
  <c r="A12198" i="13"/>
  <c r="A12199" i="13"/>
  <c r="A12200" i="13"/>
  <c r="A12201" i="13"/>
  <c r="A12202" i="13"/>
  <c r="A12203" i="13"/>
  <c r="A12204" i="13"/>
  <c r="A12205" i="13"/>
  <c r="A12206" i="13"/>
  <c r="A12207" i="13"/>
  <c r="A12208" i="13"/>
  <c r="A12209" i="13"/>
  <c r="A12210" i="13"/>
  <c r="A12211" i="13"/>
  <c r="A12212" i="13"/>
  <c r="A12213" i="13"/>
  <c r="A12214" i="13"/>
  <c r="A12215" i="13"/>
  <c r="A12216" i="13"/>
  <c r="A12217" i="13"/>
  <c r="A12218" i="13"/>
  <c r="A12219" i="13"/>
  <c r="A12220" i="13"/>
  <c r="A12221" i="13"/>
  <c r="A12222" i="13"/>
  <c r="A12223" i="13"/>
  <c r="A12224" i="13"/>
  <c r="A12225" i="13"/>
  <c r="A12226" i="13"/>
  <c r="A12227" i="13"/>
  <c r="A12228" i="13"/>
  <c r="A12229" i="13"/>
  <c r="A12230" i="13"/>
  <c r="A12231" i="13"/>
  <c r="A12232" i="13"/>
  <c r="A12233" i="13"/>
  <c r="A12234" i="13"/>
  <c r="A12235" i="13"/>
  <c r="A12236" i="13"/>
  <c r="A12237" i="13"/>
  <c r="A12238" i="13"/>
  <c r="A12239" i="13"/>
  <c r="A12240" i="13"/>
  <c r="A12241" i="13"/>
  <c r="A12242" i="13"/>
  <c r="A12243" i="13"/>
  <c r="A12244" i="13"/>
  <c r="A12245" i="13"/>
  <c r="A12246" i="13"/>
  <c r="A12247" i="13"/>
  <c r="A12248" i="13"/>
  <c r="A12249" i="13"/>
  <c r="A12250" i="13"/>
  <c r="A12251" i="13"/>
  <c r="A12252" i="13"/>
  <c r="A12253" i="13"/>
  <c r="A12254" i="13"/>
  <c r="A12255" i="13"/>
  <c r="A12256" i="13"/>
  <c r="A12257" i="13"/>
  <c r="A12258" i="13"/>
  <c r="A12259" i="13"/>
  <c r="A12260" i="13"/>
  <c r="A12261" i="13"/>
  <c r="A12262" i="13"/>
  <c r="A12263" i="13"/>
  <c r="A12264" i="13"/>
  <c r="A12265" i="13"/>
  <c r="A12266" i="13"/>
  <c r="A12267" i="13"/>
  <c r="A12268" i="13"/>
  <c r="A12269" i="13"/>
  <c r="A12270" i="13"/>
  <c r="A12271" i="13"/>
  <c r="A12272" i="13"/>
  <c r="A12273" i="13"/>
  <c r="A12274" i="13"/>
  <c r="A12275" i="13"/>
  <c r="A12276" i="13"/>
  <c r="A12277" i="13"/>
  <c r="A12278" i="13"/>
  <c r="A12279" i="13"/>
  <c r="A12280" i="13"/>
  <c r="A12281" i="13"/>
  <c r="A12282" i="13"/>
  <c r="A12283" i="13"/>
  <c r="A12284" i="13"/>
  <c r="A12285" i="13"/>
  <c r="A12286" i="13"/>
  <c r="A12287" i="13"/>
  <c r="A12288" i="13"/>
  <c r="A12289" i="13"/>
  <c r="A12290" i="13"/>
  <c r="A12291" i="13"/>
  <c r="A12292" i="13"/>
  <c r="A12293" i="13"/>
  <c r="A12294" i="13"/>
  <c r="A12295" i="13"/>
  <c r="A12296" i="13"/>
  <c r="A12297" i="13"/>
  <c r="A12298" i="13"/>
  <c r="A12299" i="13"/>
  <c r="A12300" i="13"/>
  <c r="A12301" i="13"/>
  <c r="A12302" i="13"/>
  <c r="A12303" i="13"/>
  <c r="A12304" i="13"/>
  <c r="A12305" i="13"/>
  <c r="A12306" i="13"/>
  <c r="A12307" i="13"/>
  <c r="A12308" i="13"/>
  <c r="A12309" i="13"/>
  <c r="A12310" i="13"/>
  <c r="A12311" i="13"/>
  <c r="A12312" i="13"/>
  <c r="A12313" i="13"/>
  <c r="A12314" i="13"/>
  <c r="A12315" i="13"/>
  <c r="A12316" i="13"/>
  <c r="A12317" i="13"/>
  <c r="A12318" i="13"/>
  <c r="A12319" i="13"/>
  <c r="A12320" i="13"/>
  <c r="A12321" i="13"/>
  <c r="A12322" i="13"/>
  <c r="A12323" i="13"/>
  <c r="A12324" i="13"/>
  <c r="A12325" i="13"/>
  <c r="A12326" i="13"/>
  <c r="A12327" i="13"/>
  <c r="A12328" i="13"/>
  <c r="A12329" i="13"/>
  <c r="A12330" i="13"/>
  <c r="A12331" i="13"/>
  <c r="A12332" i="13"/>
  <c r="A12333" i="13"/>
  <c r="A12334" i="13"/>
  <c r="A12335" i="13"/>
  <c r="A12336" i="13"/>
  <c r="A12337" i="13"/>
  <c r="A12338" i="13"/>
  <c r="A12339" i="13"/>
  <c r="A12340" i="13"/>
  <c r="A12341" i="13"/>
  <c r="A12342" i="13"/>
  <c r="A12343" i="13"/>
  <c r="A12344" i="13"/>
  <c r="A12345" i="13"/>
  <c r="A12346" i="13"/>
  <c r="A12347" i="13"/>
  <c r="A12348" i="13"/>
  <c r="A12349" i="13"/>
  <c r="A12350" i="13"/>
  <c r="A12351" i="13"/>
  <c r="A12352" i="13"/>
  <c r="A12353" i="13"/>
  <c r="A12354" i="13"/>
  <c r="A12355" i="13"/>
  <c r="A12356" i="13"/>
  <c r="A12357" i="13"/>
  <c r="A12358" i="13"/>
  <c r="A12359" i="13"/>
  <c r="A12360" i="13"/>
  <c r="A12361" i="13"/>
  <c r="A12362" i="13"/>
  <c r="A12363" i="13"/>
  <c r="A12364" i="13"/>
  <c r="A12365" i="13"/>
  <c r="A12366" i="13"/>
  <c r="A12367" i="13"/>
  <c r="A12368" i="13"/>
  <c r="A12369" i="13"/>
  <c r="A12370" i="13"/>
  <c r="A12371" i="13"/>
  <c r="A12372" i="13"/>
  <c r="A12373" i="13"/>
  <c r="A12374" i="13"/>
  <c r="A12375" i="13"/>
  <c r="A12376" i="13"/>
  <c r="A12377" i="13"/>
  <c r="A12378" i="13"/>
  <c r="A12379" i="13"/>
  <c r="A12380" i="13"/>
  <c r="A12381" i="13"/>
  <c r="A12382" i="13"/>
  <c r="A12383" i="13"/>
  <c r="A12384" i="13"/>
  <c r="A12385" i="13"/>
  <c r="A12386" i="13"/>
  <c r="A12387" i="13"/>
  <c r="A12388" i="13"/>
  <c r="A12389" i="13"/>
  <c r="A12390" i="13"/>
  <c r="A12391" i="13"/>
  <c r="A12392" i="13"/>
  <c r="A12393" i="13"/>
  <c r="A12394" i="13"/>
  <c r="A12395" i="13"/>
  <c r="A12396" i="13"/>
  <c r="A12397" i="13"/>
  <c r="A12398" i="13"/>
  <c r="A12399" i="13"/>
  <c r="A12400" i="13"/>
  <c r="A12401" i="13"/>
  <c r="A12402" i="13"/>
  <c r="A12403" i="13"/>
  <c r="A12404" i="13"/>
  <c r="A12405" i="13"/>
  <c r="A12406" i="13"/>
  <c r="A12407" i="13"/>
  <c r="A12408" i="13"/>
  <c r="A12409" i="13"/>
  <c r="A12410" i="13"/>
  <c r="A12411" i="13"/>
  <c r="A12412" i="13"/>
  <c r="A12413" i="13"/>
  <c r="A12414" i="13"/>
  <c r="A12415" i="13"/>
  <c r="A12416" i="13"/>
  <c r="A12417" i="13"/>
  <c r="A12418" i="13"/>
  <c r="A12419" i="13"/>
  <c r="A12420" i="13"/>
  <c r="A12421" i="13"/>
  <c r="A12422" i="13"/>
  <c r="A12423" i="13"/>
  <c r="A12424" i="13"/>
  <c r="A12425" i="13"/>
  <c r="A12426" i="13"/>
  <c r="A12427" i="13"/>
  <c r="A12428" i="13"/>
  <c r="A12429" i="13"/>
  <c r="A12430" i="13"/>
  <c r="A12431" i="13"/>
  <c r="A12432" i="13"/>
  <c r="A12433" i="13"/>
  <c r="A12434" i="13"/>
  <c r="A12435" i="13"/>
  <c r="A12436" i="13"/>
  <c r="A12437" i="13"/>
  <c r="A12438" i="13"/>
  <c r="A12439" i="13"/>
  <c r="A12440" i="13"/>
  <c r="A12441" i="13"/>
  <c r="A12442" i="13"/>
  <c r="A12443" i="13"/>
  <c r="A12444" i="13"/>
  <c r="A12445" i="13"/>
  <c r="A12446" i="13"/>
  <c r="A12447" i="13"/>
  <c r="A12448" i="13"/>
  <c r="A12449" i="13"/>
  <c r="A12450" i="13"/>
  <c r="A12451" i="13"/>
  <c r="A12452" i="13"/>
  <c r="A12453" i="13"/>
  <c r="A12454" i="13"/>
  <c r="A12455" i="13"/>
  <c r="A12456" i="13"/>
  <c r="A12457" i="13"/>
  <c r="A12458" i="13"/>
  <c r="A12459" i="13"/>
  <c r="A12460" i="13"/>
  <c r="A12461" i="13"/>
  <c r="A12462" i="13"/>
  <c r="A12463" i="13"/>
  <c r="A12464" i="13"/>
  <c r="A12465" i="13"/>
  <c r="A12466" i="13"/>
  <c r="A12467" i="13"/>
  <c r="A12468" i="13"/>
  <c r="A12469" i="13"/>
  <c r="A12470" i="13"/>
  <c r="A12471" i="13"/>
  <c r="A12472" i="13"/>
  <c r="A12473" i="13"/>
  <c r="A12474" i="13"/>
  <c r="A12475" i="13"/>
  <c r="A12476" i="13"/>
  <c r="A12477" i="13"/>
  <c r="A12478" i="13"/>
  <c r="A12479" i="13"/>
  <c r="A12480" i="13"/>
  <c r="A12481" i="13"/>
  <c r="A12482" i="13"/>
  <c r="A12483" i="13"/>
  <c r="A12484" i="13"/>
  <c r="A12485" i="13"/>
  <c r="A12486" i="13"/>
  <c r="A12487" i="13"/>
  <c r="A12488" i="13"/>
  <c r="A12489" i="13"/>
  <c r="A12490" i="13"/>
  <c r="A12491" i="13"/>
  <c r="A12492" i="13"/>
  <c r="A12493" i="13"/>
  <c r="A12494" i="13"/>
  <c r="A12495" i="13"/>
  <c r="A12496" i="13"/>
  <c r="A12497" i="13"/>
  <c r="A12498" i="13"/>
  <c r="A12499" i="13"/>
  <c r="A12500" i="13"/>
  <c r="A12501" i="13"/>
  <c r="A12502" i="13"/>
  <c r="A12503" i="13"/>
  <c r="A12504" i="13"/>
  <c r="A12505" i="13"/>
  <c r="A12506" i="13"/>
  <c r="A12507" i="13"/>
  <c r="A12508" i="13"/>
  <c r="A12509" i="13"/>
  <c r="A12510" i="13"/>
  <c r="A12511" i="13"/>
  <c r="A12512" i="13"/>
  <c r="A12513" i="13"/>
  <c r="A12514" i="13"/>
  <c r="A12515" i="13"/>
  <c r="A12516" i="13"/>
  <c r="A12517" i="13"/>
  <c r="A12518" i="13"/>
  <c r="A12519" i="13"/>
  <c r="A12520" i="13"/>
  <c r="A12521" i="13"/>
  <c r="A12522" i="13"/>
  <c r="A12523" i="13"/>
  <c r="A12524" i="13"/>
  <c r="A12525" i="13"/>
  <c r="A12526" i="13"/>
  <c r="A12527" i="13"/>
  <c r="A12528" i="13"/>
  <c r="A12529" i="13"/>
  <c r="A12530" i="13"/>
  <c r="A12531" i="13"/>
  <c r="A12532" i="13"/>
  <c r="A12533" i="13"/>
  <c r="A12534" i="13"/>
  <c r="A12535" i="13"/>
  <c r="A12536" i="13"/>
  <c r="A12537" i="13"/>
  <c r="A12538" i="13"/>
  <c r="A12539" i="13"/>
  <c r="A12540" i="13"/>
  <c r="A12541" i="13"/>
  <c r="A12542" i="13"/>
  <c r="A12543" i="13"/>
  <c r="A12544" i="13"/>
  <c r="A12545" i="13"/>
  <c r="A12546" i="13"/>
  <c r="A12547" i="13"/>
  <c r="A12548" i="13"/>
  <c r="A12549" i="13"/>
  <c r="A12550" i="13"/>
  <c r="A12551" i="13"/>
  <c r="A12552" i="13"/>
  <c r="A12553" i="13"/>
  <c r="A12554" i="13"/>
  <c r="A12555" i="13"/>
  <c r="A12556" i="13"/>
  <c r="A12557" i="13"/>
  <c r="A12558" i="13"/>
  <c r="A12559" i="13"/>
  <c r="A12560" i="13"/>
  <c r="A12561" i="13"/>
  <c r="A12562" i="13"/>
  <c r="A12563" i="13"/>
  <c r="A12564" i="13"/>
  <c r="A12565" i="13"/>
  <c r="A12566" i="13"/>
  <c r="A12567" i="13"/>
  <c r="A12568" i="13"/>
  <c r="A12569" i="13"/>
  <c r="A12570" i="13"/>
  <c r="A12571" i="13"/>
  <c r="A12572" i="13"/>
  <c r="A12573" i="13"/>
  <c r="A12574" i="13"/>
  <c r="A12575" i="13"/>
  <c r="A12576" i="13"/>
  <c r="A12577" i="13"/>
  <c r="A12578" i="13"/>
  <c r="A12579" i="13"/>
  <c r="A12580" i="13"/>
  <c r="A12581" i="13"/>
  <c r="A12582" i="13"/>
  <c r="A12583" i="13"/>
  <c r="A12584" i="13"/>
  <c r="A12585" i="13"/>
  <c r="A12586" i="13"/>
  <c r="A12587" i="13"/>
  <c r="A12588" i="13"/>
  <c r="A12589" i="13"/>
  <c r="A12590" i="13"/>
  <c r="A12591" i="13"/>
  <c r="A12592" i="13"/>
  <c r="A12593" i="13"/>
  <c r="A12594" i="13"/>
  <c r="A12595" i="13"/>
  <c r="A12596" i="13"/>
  <c r="A12597" i="13"/>
  <c r="A12598" i="13"/>
  <c r="A12599" i="13"/>
  <c r="A12600" i="13"/>
  <c r="A12601" i="13"/>
  <c r="A12602" i="13"/>
  <c r="A12603" i="13"/>
  <c r="A12604" i="13"/>
  <c r="A12605" i="13"/>
  <c r="A12606" i="13"/>
  <c r="A12607" i="13"/>
  <c r="A12608" i="13"/>
  <c r="A12609" i="13"/>
  <c r="A12610" i="13"/>
  <c r="A12611" i="13"/>
  <c r="A12612" i="13"/>
  <c r="A12613" i="13"/>
  <c r="A12614" i="13"/>
  <c r="A12615" i="13"/>
  <c r="A12616" i="13"/>
  <c r="A12617" i="13"/>
  <c r="A12618" i="13"/>
  <c r="A12619" i="13"/>
  <c r="A12620" i="13"/>
  <c r="A12621" i="13"/>
  <c r="A12622" i="13"/>
  <c r="A12623" i="13"/>
  <c r="A12624" i="13"/>
  <c r="A12625" i="13"/>
  <c r="A12626" i="13"/>
  <c r="A12627" i="13"/>
  <c r="A12628" i="13"/>
  <c r="A12629" i="13"/>
  <c r="A12630" i="13"/>
  <c r="A12631" i="13"/>
  <c r="A12632" i="13"/>
  <c r="A12633" i="13"/>
  <c r="A12634" i="13"/>
  <c r="A12635" i="13"/>
  <c r="A12636" i="13"/>
  <c r="A12637" i="13"/>
  <c r="A12638" i="13"/>
  <c r="A12639" i="13"/>
  <c r="A12640" i="13"/>
  <c r="A12641" i="13"/>
  <c r="A12642" i="13"/>
  <c r="A12643" i="13"/>
  <c r="A12644" i="13"/>
  <c r="A12645" i="13"/>
  <c r="A12646" i="13"/>
  <c r="A12647" i="13"/>
  <c r="A12648" i="13"/>
  <c r="A12649" i="13"/>
  <c r="A12650" i="13"/>
  <c r="A12651" i="13"/>
  <c r="A12652" i="13"/>
  <c r="A12653" i="13"/>
  <c r="A12654" i="13"/>
  <c r="A12655" i="13"/>
  <c r="A12656" i="13"/>
  <c r="A12657" i="13"/>
  <c r="A12658" i="13"/>
  <c r="A12659" i="13"/>
  <c r="A12660" i="13"/>
  <c r="A12661" i="13"/>
  <c r="A12662" i="13"/>
  <c r="A12663" i="13"/>
  <c r="A12664" i="13"/>
  <c r="A12665" i="13"/>
  <c r="A12666" i="13"/>
  <c r="A12667" i="13"/>
  <c r="A12668" i="13"/>
  <c r="A12669" i="13"/>
  <c r="A12670" i="13"/>
  <c r="A12671" i="13"/>
  <c r="A12672" i="13"/>
  <c r="A12673" i="13"/>
  <c r="A12674" i="13"/>
  <c r="A12675" i="13"/>
  <c r="A12676" i="13"/>
  <c r="A12677" i="13"/>
  <c r="A12678" i="13"/>
  <c r="A12679" i="13"/>
  <c r="A12680" i="13"/>
  <c r="A12681" i="13"/>
  <c r="A12682" i="13"/>
  <c r="A12683" i="13"/>
  <c r="A12684" i="13"/>
  <c r="A12685" i="13"/>
  <c r="A12686" i="13"/>
  <c r="A12687" i="13"/>
  <c r="A12688" i="13"/>
  <c r="A12689" i="13"/>
  <c r="A12690" i="13"/>
  <c r="A12691" i="13"/>
  <c r="A12692" i="13"/>
  <c r="A12693" i="13"/>
  <c r="A12694" i="13"/>
  <c r="A12695" i="13"/>
  <c r="A12696" i="13"/>
  <c r="A12697" i="13"/>
  <c r="A12698" i="13"/>
  <c r="A12699" i="13"/>
  <c r="A12700" i="13"/>
  <c r="A12701" i="13"/>
  <c r="A12702" i="13"/>
  <c r="A12703" i="13"/>
  <c r="A12704" i="13"/>
  <c r="A12705" i="13"/>
  <c r="A12706" i="13"/>
  <c r="A12707" i="13"/>
  <c r="A12708" i="13"/>
  <c r="A12709" i="13"/>
  <c r="A12710" i="13"/>
  <c r="A12711" i="13"/>
  <c r="A12712" i="13"/>
  <c r="A12713" i="13"/>
  <c r="A12714" i="13"/>
  <c r="A12715" i="13"/>
  <c r="A12716" i="13"/>
  <c r="A12717" i="13"/>
  <c r="A12718" i="13"/>
  <c r="A12719" i="13"/>
  <c r="A12720" i="13"/>
  <c r="A12721" i="13"/>
  <c r="A12722" i="13"/>
  <c r="A12723" i="13"/>
  <c r="A12724" i="13"/>
  <c r="A12725" i="13"/>
  <c r="A12726" i="13"/>
  <c r="A12727" i="13"/>
  <c r="A12728" i="13"/>
  <c r="A12729" i="13"/>
  <c r="A12730" i="13"/>
  <c r="A12731" i="13"/>
  <c r="A12732" i="13"/>
  <c r="A12733" i="13"/>
  <c r="A12734" i="13"/>
  <c r="A12735" i="13"/>
  <c r="A12736" i="13"/>
  <c r="A12737" i="13"/>
  <c r="A12738" i="13"/>
  <c r="A12739" i="13"/>
  <c r="A12740" i="13"/>
  <c r="A12741" i="13"/>
  <c r="A12742" i="13"/>
  <c r="A12743" i="13"/>
  <c r="A12744" i="13"/>
  <c r="A12745" i="13"/>
  <c r="A12746" i="13"/>
  <c r="A12747" i="13"/>
  <c r="A12748" i="13"/>
  <c r="A12749" i="13"/>
  <c r="A12750" i="13"/>
  <c r="A12751" i="13"/>
  <c r="A12752" i="13"/>
  <c r="A12753" i="13"/>
  <c r="A12754" i="13"/>
  <c r="A12755" i="13"/>
  <c r="A12756" i="13"/>
  <c r="A12757" i="13"/>
  <c r="A12758" i="13"/>
  <c r="A12759" i="13"/>
  <c r="A12760" i="13"/>
  <c r="A12761" i="13"/>
  <c r="A12762" i="13"/>
  <c r="A12763" i="13"/>
  <c r="A12764" i="13"/>
  <c r="A12765" i="13"/>
  <c r="A12766" i="13"/>
  <c r="A12767" i="13"/>
  <c r="A12768" i="13"/>
  <c r="A12769" i="13"/>
  <c r="A12770" i="13"/>
  <c r="A12771" i="13"/>
  <c r="A12772" i="13"/>
  <c r="A12773" i="13"/>
  <c r="A12774" i="13"/>
  <c r="A12775" i="13"/>
  <c r="A12776" i="13"/>
  <c r="A12777" i="13"/>
  <c r="A12778" i="13"/>
  <c r="A12779" i="13"/>
  <c r="A12780" i="13"/>
  <c r="A12781" i="13"/>
  <c r="A12782" i="13"/>
  <c r="A12783" i="13"/>
  <c r="A12784" i="13"/>
  <c r="A12785" i="13"/>
  <c r="A12786" i="13"/>
  <c r="A12787" i="13"/>
  <c r="A12788" i="13"/>
  <c r="A12789" i="13"/>
  <c r="A12790" i="13"/>
  <c r="A12791" i="13"/>
  <c r="A12792" i="13"/>
  <c r="A12793" i="13"/>
  <c r="A12794" i="13"/>
  <c r="A12795" i="13"/>
  <c r="A12796" i="13"/>
  <c r="A12797" i="13"/>
  <c r="A12798" i="13"/>
  <c r="A12799" i="13"/>
  <c r="A12800" i="13"/>
  <c r="A12801" i="13"/>
  <c r="A12802" i="13"/>
  <c r="A12803" i="13"/>
  <c r="A12804" i="13"/>
  <c r="A12805" i="13"/>
  <c r="A12806" i="13"/>
  <c r="A12807" i="13"/>
  <c r="A12808" i="13"/>
  <c r="A12809" i="13"/>
  <c r="A12810" i="13"/>
  <c r="A12811" i="13"/>
  <c r="A12812" i="13"/>
  <c r="A12813" i="13"/>
  <c r="A12814" i="13"/>
  <c r="A12815" i="13"/>
  <c r="A12816" i="13"/>
  <c r="A12817" i="13"/>
  <c r="A12818" i="13"/>
  <c r="A12819" i="13"/>
  <c r="A12820" i="13"/>
  <c r="A12821" i="13"/>
  <c r="A12822" i="13"/>
  <c r="A12823" i="13"/>
  <c r="A12824" i="13"/>
  <c r="A12825" i="13"/>
  <c r="A12826" i="13"/>
  <c r="A12827" i="13"/>
  <c r="A12828" i="13"/>
  <c r="A12829" i="13"/>
  <c r="A12830" i="13"/>
  <c r="A12831" i="13"/>
  <c r="A12832" i="13"/>
  <c r="A12833" i="13"/>
  <c r="A12834" i="13"/>
  <c r="A12835" i="13"/>
  <c r="A12836" i="13"/>
  <c r="A12837" i="13"/>
  <c r="A12838" i="13"/>
  <c r="A12839" i="13"/>
  <c r="A12840" i="13"/>
  <c r="A12841" i="13"/>
  <c r="A12842" i="13"/>
  <c r="A12843" i="13"/>
  <c r="A12844" i="13"/>
  <c r="A12845" i="13"/>
  <c r="A12846" i="13"/>
  <c r="A12847" i="13"/>
  <c r="A12848" i="13"/>
  <c r="A12849" i="13"/>
  <c r="A12850" i="13"/>
  <c r="A12851" i="13"/>
  <c r="A12852" i="13"/>
  <c r="A12853" i="13"/>
  <c r="A12854" i="13"/>
  <c r="A12855" i="13"/>
  <c r="A12856" i="13"/>
  <c r="A12857" i="13"/>
  <c r="A12858" i="13"/>
  <c r="A12859" i="13"/>
  <c r="A12860" i="13"/>
  <c r="A12861" i="13"/>
  <c r="A12862" i="13"/>
  <c r="A12863" i="13"/>
  <c r="A12864" i="13"/>
  <c r="A12865" i="13"/>
  <c r="A12866" i="13"/>
  <c r="A12867" i="13"/>
  <c r="A12868" i="13"/>
  <c r="A12869" i="13"/>
  <c r="A12870" i="13"/>
  <c r="A12871" i="13"/>
  <c r="A12872" i="13"/>
  <c r="A12873" i="13"/>
  <c r="A12874" i="13"/>
  <c r="A12875" i="13"/>
  <c r="A12876" i="13"/>
  <c r="A12877" i="13"/>
  <c r="A12878" i="13"/>
  <c r="A12879" i="13"/>
  <c r="A12880" i="13"/>
  <c r="A12881" i="13"/>
  <c r="A12882" i="13"/>
  <c r="A12883" i="13"/>
  <c r="A12884" i="13"/>
  <c r="A12885" i="13"/>
  <c r="A12886" i="13"/>
  <c r="A12887" i="13"/>
  <c r="A12888" i="13"/>
  <c r="A12889" i="13"/>
  <c r="A12890" i="13"/>
  <c r="A12891" i="13"/>
  <c r="A12892" i="13"/>
  <c r="A12893" i="13"/>
  <c r="A12894" i="13"/>
  <c r="A12895" i="13"/>
  <c r="A12896" i="13"/>
  <c r="A12897" i="13"/>
  <c r="A12898" i="13"/>
  <c r="A12899" i="13"/>
  <c r="A12900" i="13"/>
  <c r="A12901" i="13"/>
  <c r="A12902" i="13"/>
  <c r="A12903" i="13"/>
  <c r="A12904" i="13"/>
  <c r="A12905" i="13"/>
  <c r="A12906" i="13"/>
  <c r="A12907" i="13"/>
  <c r="A12908" i="13"/>
  <c r="A12909" i="13"/>
  <c r="A12910" i="13"/>
  <c r="A12911" i="13"/>
  <c r="A12912" i="13"/>
  <c r="A12913" i="13"/>
  <c r="A12914" i="13"/>
  <c r="A12915" i="13"/>
  <c r="A12916" i="13"/>
  <c r="A12917" i="13"/>
  <c r="A12918" i="13"/>
  <c r="A12919" i="13"/>
  <c r="A12920" i="13"/>
  <c r="A12921" i="13"/>
  <c r="A12922" i="13"/>
  <c r="A12923" i="13"/>
  <c r="A12924" i="13"/>
  <c r="A12925" i="13"/>
  <c r="A12926" i="13"/>
  <c r="A12927" i="13"/>
  <c r="A12928" i="13"/>
  <c r="A12929" i="13"/>
  <c r="A12930" i="13"/>
  <c r="A12931" i="13"/>
  <c r="A12932" i="13"/>
  <c r="A12933" i="13"/>
  <c r="A12934" i="13"/>
  <c r="A12935" i="13"/>
  <c r="A12936" i="13"/>
  <c r="A12937" i="13"/>
  <c r="A12938" i="13"/>
  <c r="A12939" i="13"/>
  <c r="A12940" i="13"/>
  <c r="A12941" i="13"/>
  <c r="A12942" i="13"/>
  <c r="A12943" i="13"/>
  <c r="A12944" i="13"/>
  <c r="A12945" i="13"/>
  <c r="A12946" i="13"/>
  <c r="A12947" i="13"/>
  <c r="A12948" i="13"/>
  <c r="A12949" i="13"/>
  <c r="A12950" i="13"/>
  <c r="A12951" i="13"/>
  <c r="A12952" i="13"/>
  <c r="A12953" i="13"/>
  <c r="A12954" i="13"/>
  <c r="A12955" i="13"/>
  <c r="A12956" i="13"/>
  <c r="A12957" i="13"/>
  <c r="A12958" i="13"/>
  <c r="A12959" i="13"/>
  <c r="A12960" i="13"/>
  <c r="A12961" i="13"/>
  <c r="A12962" i="13"/>
  <c r="A12963" i="13"/>
  <c r="A12964" i="13"/>
  <c r="A12965" i="13"/>
  <c r="A12966" i="13"/>
  <c r="A12967" i="13"/>
  <c r="A12968" i="13"/>
  <c r="A12969" i="13"/>
  <c r="A12970" i="13"/>
  <c r="A12971" i="13"/>
  <c r="A12972" i="13"/>
  <c r="A12973" i="13"/>
  <c r="A12974" i="13"/>
  <c r="A12975" i="13"/>
  <c r="A12976" i="13"/>
  <c r="A12977" i="13"/>
  <c r="A12978" i="13"/>
  <c r="A12979" i="13"/>
  <c r="A12980" i="13"/>
  <c r="A12981" i="13"/>
  <c r="A12982" i="13"/>
  <c r="A12983" i="13"/>
  <c r="A12984" i="13"/>
  <c r="A12985" i="13"/>
  <c r="A12986" i="13"/>
  <c r="A12987" i="13"/>
  <c r="A12988" i="13"/>
  <c r="A12989" i="13"/>
  <c r="A12990" i="13"/>
  <c r="A12991" i="13"/>
  <c r="A12992" i="13"/>
  <c r="A12993" i="13"/>
  <c r="A12994" i="13"/>
  <c r="A12995" i="13"/>
  <c r="A12996" i="13"/>
  <c r="A12997" i="13"/>
  <c r="A12998" i="13"/>
  <c r="A12999" i="13"/>
  <c r="A13000" i="13"/>
  <c r="A13001" i="13"/>
  <c r="A13002" i="13"/>
  <c r="A13003" i="13"/>
  <c r="A13004" i="13"/>
  <c r="A13005" i="13"/>
  <c r="A13006" i="13"/>
  <c r="A13007" i="13"/>
  <c r="A13008" i="13"/>
  <c r="A13009" i="13"/>
  <c r="A13010" i="13"/>
  <c r="A13011" i="13"/>
  <c r="A13012" i="13"/>
  <c r="A13013" i="13"/>
  <c r="A13014" i="13"/>
  <c r="A13015" i="13"/>
  <c r="A13016" i="13"/>
  <c r="A13017" i="13"/>
  <c r="A13018" i="13"/>
  <c r="A13019" i="13"/>
  <c r="A13020" i="13"/>
  <c r="A13021" i="13"/>
  <c r="A13022" i="13"/>
  <c r="A13023" i="13"/>
  <c r="A13024" i="13"/>
  <c r="A13025" i="13"/>
  <c r="A13026" i="13"/>
  <c r="A13027" i="13"/>
  <c r="A13028" i="13"/>
  <c r="A13029" i="13"/>
  <c r="A13030" i="13"/>
  <c r="A13031" i="13"/>
  <c r="A13032" i="13"/>
  <c r="A13033" i="13"/>
  <c r="A13034" i="13"/>
  <c r="A13035" i="13"/>
  <c r="A13036" i="13"/>
  <c r="A13037" i="13"/>
  <c r="A13038" i="13"/>
  <c r="A13039" i="13"/>
  <c r="A13040" i="13"/>
  <c r="A13041" i="13"/>
  <c r="A13042" i="13"/>
  <c r="A13043" i="13"/>
  <c r="A13044" i="13"/>
  <c r="A13045" i="13"/>
  <c r="A13046" i="13"/>
  <c r="A13047" i="13"/>
  <c r="A13048" i="13"/>
  <c r="A13049" i="13"/>
  <c r="A13050" i="13"/>
  <c r="A13051" i="13"/>
  <c r="A13052" i="13"/>
  <c r="A13053" i="13"/>
  <c r="A13054" i="13"/>
  <c r="A13055" i="13"/>
  <c r="A13056" i="13"/>
  <c r="A13057" i="13"/>
  <c r="A13058" i="13"/>
  <c r="A13059" i="13"/>
  <c r="A13060" i="13"/>
  <c r="A13061" i="13"/>
  <c r="A13062" i="13"/>
  <c r="A13063" i="13"/>
  <c r="A13064" i="13"/>
  <c r="A13065" i="13"/>
  <c r="A13066" i="13"/>
  <c r="A13067" i="13"/>
  <c r="A13068" i="13"/>
  <c r="A13069" i="13"/>
  <c r="A13070" i="13"/>
  <c r="A13071" i="13"/>
  <c r="A13072" i="13"/>
  <c r="A13073" i="13"/>
  <c r="A13074" i="13"/>
  <c r="A13075" i="13"/>
  <c r="A13076" i="13"/>
  <c r="A13077" i="13"/>
  <c r="A13078" i="13"/>
  <c r="A13079" i="13"/>
  <c r="A13080" i="13"/>
  <c r="A13081" i="13"/>
  <c r="A13082" i="13"/>
  <c r="A13083" i="13"/>
  <c r="A13084" i="13"/>
  <c r="A13085" i="13"/>
  <c r="A13086" i="13"/>
  <c r="A13087" i="13"/>
  <c r="A13088" i="13"/>
  <c r="A13089" i="13"/>
  <c r="A13090" i="13"/>
  <c r="A13091" i="13"/>
  <c r="A13092" i="13"/>
  <c r="A13093" i="13"/>
  <c r="A13094" i="13"/>
  <c r="A13095" i="13"/>
  <c r="A13096" i="13"/>
  <c r="A13097" i="13"/>
  <c r="A13098" i="13"/>
  <c r="A13099" i="13"/>
  <c r="A13100" i="13"/>
  <c r="A13101" i="13"/>
  <c r="A13102" i="13"/>
  <c r="A13103" i="13"/>
  <c r="A13104" i="13"/>
  <c r="A13105" i="13"/>
  <c r="A13106" i="13"/>
  <c r="A13107" i="13"/>
  <c r="A13108" i="13"/>
  <c r="A13109" i="13"/>
  <c r="A13110" i="13"/>
  <c r="A13111" i="13"/>
  <c r="A13112" i="13"/>
  <c r="A13113" i="13"/>
  <c r="A13114" i="13"/>
  <c r="A13115" i="13"/>
  <c r="A13116" i="13"/>
  <c r="A13117" i="13"/>
  <c r="A13118" i="13"/>
  <c r="A13119" i="13"/>
  <c r="A13120" i="13"/>
  <c r="A13121" i="13"/>
  <c r="A13122" i="13"/>
  <c r="A13123" i="13"/>
  <c r="A13124" i="13"/>
  <c r="A13125" i="13"/>
  <c r="A13126" i="13"/>
  <c r="A13127" i="13"/>
  <c r="A13128" i="13"/>
  <c r="A13129" i="13"/>
  <c r="A13130" i="13"/>
  <c r="A13131" i="13"/>
  <c r="A13132" i="13"/>
  <c r="A13133" i="13"/>
  <c r="A13134" i="13"/>
  <c r="A13135" i="13"/>
  <c r="A13136" i="13"/>
  <c r="A13137" i="13"/>
  <c r="A13138" i="13"/>
  <c r="A13139" i="13"/>
  <c r="A13140" i="13"/>
  <c r="A13141" i="13"/>
  <c r="A13142" i="13"/>
  <c r="A13143" i="13"/>
  <c r="A13144" i="13"/>
  <c r="A13145" i="13"/>
  <c r="A13146" i="13"/>
  <c r="A13147" i="13"/>
  <c r="A13148" i="13"/>
  <c r="A13149" i="13"/>
  <c r="A13150" i="13"/>
  <c r="A13151" i="13"/>
  <c r="A13152" i="13"/>
  <c r="A13153" i="13"/>
  <c r="A13154" i="13"/>
  <c r="A13155" i="13"/>
  <c r="A13156" i="13"/>
  <c r="A13157" i="13"/>
  <c r="A13158" i="13"/>
  <c r="A13159" i="13"/>
  <c r="A13160" i="13"/>
  <c r="A13161" i="13"/>
  <c r="A13162" i="13"/>
  <c r="A13163" i="13"/>
  <c r="A13164" i="13"/>
  <c r="A13165" i="13"/>
  <c r="A13166" i="13"/>
  <c r="A13167" i="13"/>
  <c r="A13168" i="13"/>
  <c r="A13169" i="13"/>
  <c r="A13170" i="13"/>
  <c r="A13171" i="13"/>
  <c r="A13172" i="13"/>
  <c r="A13173" i="13"/>
  <c r="A13174" i="13"/>
  <c r="A13175" i="13"/>
  <c r="A13176" i="13"/>
  <c r="A13177" i="13"/>
  <c r="A13178" i="13"/>
  <c r="A13179" i="13"/>
  <c r="A13180" i="13"/>
  <c r="A13181" i="13"/>
  <c r="A13182" i="13"/>
  <c r="A13183" i="13"/>
  <c r="A13184" i="13"/>
  <c r="A13185" i="13"/>
  <c r="A13186" i="13"/>
  <c r="A13187" i="13"/>
  <c r="A13188" i="13"/>
  <c r="A13189" i="13"/>
  <c r="A13190" i="13"/>
  <c r="A13191" i="13"/>
  <c r="A13192" i="13"/>
  <c r="A13193" i="13"/>
  <c r="A13194" i="13"/>
  <c r="A13195" i="13"/>
  <c r="A13196" i="13"/>
  <c r="A13197" i="13"/>
  <c r="A13198" i="13"/>
  <c r="A13199" i="13"/>
  <c r="A13200" i="13"/>
  <c r="A13201" i="13"/>
  <c r="A13202" i="13"/>
  <c r="A13203" i="13"/>
  <c r="A13204" i="13"/>
  <c r="A13205" i="13"/>
  <c r="A13206" i="13"/>
  <c r="A13207" i="13"/>
  <c r="A13208" i="13"/>
  <c r="A13209" i="13"/>
  <c r="A13210" i="13"/>
  <c r="A13211" i="13"/>
  <c r="A13212" i="13"/>
  <c r="A13213" i="13"/>
  <c r="A13214" i="13"/>
  <c r="A13215" i="13"/>
  <c r="A13216" i="13"/>
  <c r="A13217" i="13"/>
  <c r="A13218" i="13"/>
  <c r="A13219" i="13"/>
  <c r="A13220" i="13"/>
  <c r="A13221" i="13"/>
  <c r="A13222" i="13"/>
  <c r="A13223" i="13"/>
  <c r="A13224" i="13"/>
  <c r="A13225" i="13"/>
  <c r="A13226" i="13"/>
  <c r="A13227" i="13"/>
  <c r="A13228" i="13"/>
  <c r="A13229" i="13"/>
  <c r="A13230" i="13"/>
  <c r="A13231" i="13"/>
  <c r="A13232" i="13"/>
  <c r="A13233" i="13"/>
  <c r="A13234" i="13"/>
  <c r="A13235" i="13"/>
  <c r="A13236" i="13"/>
  <c r="A13237" i="13"/>
  <c r="A13238" i="13"/>
  <c r="A13239" i="13"/>
  <c r="A13240" i="13"/>
  <c r="A13241" i="13"/>
  <c r="A13242" i="13"/>
  <c r="A13243" i="13"/>
  <c r="A13244" i="13"/>
  <c r="A13245" i="13"/>
  <c r="A13246" i="13"/>
  <c r="A13247" i="13"/>
  <c r="A13248" i="13"/>
  <c r="A13249" i="13"/>
  <c r="A13250" i="13"/>
  <c r="A13251" i="13"/>
  <c r="A13252" i="13"/>
  <c r="A13253" i="13"/>
  <c r="A13254" i="13"/>
  <c r="A13255" i="13"/>
  <c r="A13256" i="13"/>
  <c r="A13257" i="13"/>
  <c r="A13258" i="13"/>
  <c r="A13259" i="13"/>
  <c r="A13260" i="13"/>
  <c r="A13261" i="13"/>
  <c r="A13262" i="13"/>
  <c r="A13263" i="13"/>
  <c r="A13264" i="13"/>
  <c r="A13265" i="13"/>
  <c r="A13266" i="13"/>
  <c r="A13267" i="13"/>
  <c r="A13268" i="13"/>
  <c r="A13269" i="13"/>
  <c r="A13270" i="13"/>
  <c r="A13271" i="13"/>
  <c r="A13272" i="13"/>
  <c r="A13273" i="13"/>
  <c r="A13274" i="13"/>
  <c r="A13275" i="13"/>
  <c r="A13276" i="13"/>
  <c r="A13277" i="13"/>
  <c r="A13278" i="13"/>
  <c r="A13279" i="13"/>
  <c r="A13280" i="13"/>
  <c r="A13281" i="13"/>
  <c r="A13282" i="13"/>
  <c r="A13283" i="13"/>
  <c r="A13284" i="13"/>
  <c r="A13285" i="13"/>
  <c r="A13286" i="13"/>
  <c r="A13287" i="13"/>
  <c r="A13288" i="13"/>
  <c r="A13289" i="13"/>
  <c r="A13290" i="13"/>
  <c r="A13291" i="13"/>
  <c r="A13292" i="13"/>
  <c r="A13293" i="13"/>
  <c r="A13294" i="13"/>
  <c r="A13295" i="13"/>
  <c r="A13296" i="13"/>
  <c r="A13297" i="13"/>
  <c r="A13298" i="13"/>
  <c r="A13299" i="13"/>
  <c r="A13300" i="13"/>
  <c r="A13301" i="13"/>
  <c r="A13302" i="13"/>
  <c r="A13303" i="13"/>
  <c r="A13304" i="13"/>
  <c r="A13305" i="13"/>
  <c r="A13306" i="13"/>
  <c r="A13307" i="13"/>
  <c r="A13308" i="13"/>
  <c r="A13309" i="13"/>
  <c r="A13310" i="13"/>
  <c r="A13311" i="13"/>
  <c r="A13312" i="13"/>
  <c r="A13313" i="13"/>
  <c r="A13314" i="13"/>
  <c r="A13315" i="13"/>
  <c r="A13316" i="13"/>
  <c r="A13317" i="13"/>
  <c r="A13318" i="13"/>
  <c r="A13319" i="13"/>
  <c r="A13320" i="13"/>
  <c r="A13321" i="13"/>
  <c r="A13322" i="13"/>
  <c r="A13323" i="13"/>
  <c r="A13324" i="13"/>
  <c r="A13325" i="13"/>
  <c r="A13326" i="13"/>
  <c r="A13327" i="13"/>
  <c r="A13328" i="13"/>
  <c r="A13329" i="13"/>
  <c r="A13330" i="13"/>
  <c r="A13331" i="13"/>
  <c r="A13332" i="13"/>
  <c r="A13333" i="13"/>
  <c r="A13334" i="13"/>
  <c r="A13335" i="13"/>
  <c r="A13336" i="13"/>
  <c r="A13337" i="13"/>
  <c r="A13338" i="13"/>
  <c r="A13339" i="13"/>
  <c r="A13340" i="13"/>
  <c r="A13341" i="13"/>
  <c r="A13342" i="13"/>
  <c r="A13343" i="13"/>
  <c r="A13344" i="13"/>
  <c r="A13345" i="13"/>
  <c r="A13346" i="13"/>
  <c r="A13347" i="13"/>
  <c r="A13348" i="13"/>
  <c r="A13349" i="13"/>
  <c r="A13350" i="13"/>
  <c r="A13351" i="13"/>
  <c r="A13352" i="13"/>
  <c r="A13353" i="13"/>
  <c r="A13354" i="13"/>
  <c r="A13355" i="13"/>
  <c r="A13356" i="13"/>
  <c r="A13357" i="13"/>
  <c r="A13358" i="13"/>
  <c r="A13359" i="13"/>
  <c r="A13360" i="13"/>
  <c r="A13361" i="13"/>
  <c r="A13362" i="13"/>
  <c r="A13363" i="13"/>
  <c r="A13364" i="13"/>
  <c r="A13365" i="13"/>
  <c r="A13366" i="13"/>
  <c r="A13367" i="13"/>
  <c r="A13368" i="13"/>
  <c r="A13369" i="13"/>
  <c r="A13370" i="13"/>
  <c r="A13371" i="13"/>
  <c r="A13372" i="13"/>
  <c r="A13373" i="13"/>
  <c r="A13374" i="13"/>
  <c r="A13375" i="13"/>
  <c r="A13376" i="13"/>
  <c r="A13377" i="13"/>
  <c r="A13378" i="13"/>
  <c r="A13379" i="13"/>
  <c r="A13380" i="13"/>
  <c r="A13381" i="13"/>
  <c r="A13382" i="13"/>
  <c r="A13383" i="13"/>
  <c r="A13384" i="13"/>
  <c r="A13385" i="13"/>
  <c r="A13386" i="13"/>
  <c r="A13387" i="13"/>
  <c r="A13388" i="13"/>
  <c r="A13389" i="13"/>
  <c r="A13390" i="13"/>
  <c r="A13391" i="13"/>
  <c r="A13392" i="13"/>
  <c r="A13393" i="13"/>
  <c r="A13394" i="13"/>
  <c r="A13395" i="13"/>
  <c r="A13396" i="13"/>
  <c r="A13397" i="13"/>
  <c r="A13398" i="13"/>
  <c r="A13399" i="13"/>
  <c r="A13400" i="13"/>
  <c r="A13401" i="13"/>
  <c r="A13402" i="13"/>
  <c r="A13403" i="13"/>
  <c r="A13404" i="13"/>
  <c r="A13405" i="13"/>
  <c r="A13406" i="13"/>
  <c r="A13407" i="13"/>
  <c r="A13408" i="13"/>
  <c r="A13409" i="13"/>
  <c r="A13410" i="13"/>
  <c r="A13411" i="13"/>
  <c r="A13412" i="13"/>
  <c r="A13413" i="13"/>
  <c r="A13414" i="13"/>
  <c r="A13415" i="13"/>
  <c r="A13416" i="13"/>
  <c r="A13417" i="13"/>
  <c r="A13418" i="13"/>
  <c r="A13419" i="13"/>
  <c r="A13420" i="13"/>
  <c r="A13421" i="13"/>
  <c r="A13422" i="13"/>
  <c r="A13423" i="13"/>
  <c r="A13424" i="13"/>
  <c r="A13425" i="13"/>
  <c r="A13426" i="13"/>
  <c r="A13427" i="13"/>
  <c r="A13428" i="13"/>
  <c r="A13429" i="13"/>
  <c r="A13430" i="13"/>
  <c r="A13431" i="13"/>
  <c r="A13432" i="13"/>
  <c r="A13433" i="13"/>
  <c r="A13434" i="13"/>
  <c r="A13435" i="13"/>
  <c r="A13436" i="13"/>
  <c r="A13437" i="13"/>
  <c r="A13438" i="13"/>
  <c r="A13439" i="13"/>
  <c r="A13440" i="13"/>
  <c r="A13441" i="13"/>
  <c r="A13442" i="13"/>
  <c r="A13443" i="13"/>
  <c r="A13444" i="13"/>
  <c r="A13445" i="13"/>
  <c r="A13446" i="13"/>
  <c r="A13447" i="13"/>
  <c r="A13448" i="13"/>
  <c r="A13449" i="13"/>
  <c r="A13450" i="13"/>
  <c r="A13451" i="13"/>
  <c r="A13452" i="13"/>
  <c r="A13453" i="13"/>
  <c r="A13454" i="13"/>
  <c r="A13455" i="13"/>
  <c r="A13456" i="13"/>
  <c r="A13457" i="13"/>
  <c r="A13458" i="13"/>
  <c r="A13459" i="13"/>
  <c r="A13460" i="13"/>
  <c r="A13461" i="13"/>
  <c r="A13462" i="13"/>
  <c r="A13463" i="13"/>
  <c r="A13464" i="13"/>
  <c r="A13465" i="13"/>
  <c r="A13466" i="13"/>
  <c r="A13467" i="13"/>
  <c r="A13468" i="13"/>
  <c r="A13469" i="13"/>
  <c r="A13470" i="13"/>
  <c r="A13471" i="13"/>
  <c r="A13472" i="13"/>
  <c r="A13473" i="13"/>
  <c r="A13474" i="13"/>
  <c r="A13475" i="13"/>
  <c r="A13476" i="13"/>
  <c r="A13477" i="13"/>
  <c r="A13478" i="13"/>
  <c r="A13479" i="13"/>
  <c r="A13480" i="13"/>
  <c r="A13481" i="13"/>
  <c r="A13482" i="13"/>
  <c r="A13483" i="13"/>
  <c r="A13484" i="13"/>
  <c r="A13485" i="13"/>
  <c r="A13486" i="13"/>
  <c r="A13487" i="13"/>
  <c r="A13488" i="13"/>
  <c r="A13489" i="13"/>
  <c r="A13490" i="13"/>
  <c r="A13491" i="13"/>
  <c r="A13492" i="13"/>
  <c r="A13493" i="13"/>
  <c r="A13494" i="13"/>
  <c r="A13495" i="13"/>
  <c r="A13496" i="13"/>
  <c r="A13497" i="13"/>
  <c r="A13498" i="13"/>
  <c r="A13499" i="13"/>
  <c r="A13500" i="13"/>
  <c r="A13501" i="13"/>
  <c r="A13502" i="13"/>
  <c r="A13503" i="13"/>
  <c r="A13504" i="13"/>
  <c r="A13505" i="13"/>
  <c r="A13506" i="13"/>
  <c r="A13507" i="13"/>
  <c r="A13508" i="13"/>
  <c r="A13509" i="13"/>
  <c r="A13510" i="13"/>
  <c r="A13511" i="13"/>
  <c r="A13512" i="13"/>
  <c r="A13513" i="13"/>
  <c r="A13514" i="13"/>
  <c r="A13515" i="13"/>
  <c r="A13516" i="13"/>
  <c r="A13517" i="13"/>
  <c r="A13518" i="13"/>
  <c r="A13519" i="13"/>
  <c r="A13520" i="13"/>
  <c r="A13521" i="13"/>
  <c r="A13522" i="13"/>
  <c r="A13523" i="13"/>
  <c r="A13524" i="13"/>
  <c r="A13525" i="13"/>
  <c r="A13526" i="13"/>
  <c r="A13527" i="13"/>
  <c r="A13528" i="13"/>
  <c r="A13529" i="13"/>
  <c r="A13530" i="13"/>
  <c r="A13531" i="13"/>
  <c r="A13532" i="13"/>
  <c r="A13533" i="13"/>
  <c r="A13534" i="13"/>
  <c r="A13535" i="13"/>
  <c r="A13536" i="13"/>
  <c r="A13537" i="13"/>
  <c r="A13538" i="13"/>
  <c r="A13539" i="13"/>
  <c r="A13540" i="13"/>
  <c r="A13541" i="13"/>
  <c r="A13542" i="13"/>
  <c r="A13543" i="13"/>
  <c r="A13544" i="13"/>
  <c r="A13545" i="13"/>
  <c r="A13546" i="13"/>
  <c r="A13547" i="13"/>
  <c r="A13548" i="13"/>
  <c r="A13549" i="13"/>
  <c r="A13550" i="13"/>
  <c r="A13551" i="13"/>
  <c r="A13552" i="13"/>
  <c r="A13553" i="13"/>
  <c r="A13554" i="13"/>
  <c r="A13555" i="13"/>
  <c r="A13556" i="13"/>
  <c r="A13557" i="13"/>
  <c r="A13558" i="13"/>
  <c r="A13559" i="13"/>
  <c r="A13560" i="13"/>
  <c r="A13561" i="13"/>
  <c r="A13562" i="13"/>
  <c r="A13563" i="13"/>
  <c r="A13564" i="13"/>
  <c r="A13565" i="13"/>
  <c r="A13566" i="13"/>
  <c r="A13567" i="13"/>
  <c r="A13568" i="13"/>
  <c r="A13569" i="13"/>
  <c r="A13570" i="13"/>
  <c r="A13571" i="13"/>
  <c r="A13572" i="13"/>
  <c r="A13573" i="13"/>
  <c r="A13574" i="13"/>
  <c r="A13575" i="13"/>
  <c r="A13576" i="13"/>
  <c r="A13577" i="13"/>
  <c r="A13578" i="13"/>
  <c r="A13579" i="13"/>
  <c r="A13580" i="13"/>
  <c r="A13581" i="13"/>
  <c r="A13582" i="13"/>
  <c r="A13583" i="13"/>
  <c r="A13584" i="13"/>
  <c r="A13585" i="13"/>
  <c r="A13586" i="13"/>
  <c r="A13587" i="13"/>
  <c r="A13588" i="13"/>
  <c r="A13589" i="13"/>
  <c r="A13590" i="13"/>
  <c r="A13591" i="13"/>
  <c r="A13592" i="13"/>
  <c r="A13593" i="13"/>
  <c r="A13594" i="13"/>
  <c r="A13595" i="13"/>
  <c r="A13596" i="13"/>
  <c r="A13597" i="13"/>
  <c r="A13598" i="13"/>
  <c r="A13599" i="13"/>
  <c r="A13600" i="13"/>
  <c r="A13601" i="13"/>
  <c r="A13602" i="13"/>
  <c r="A13603" i="13"/>
  <c r="A13604" i="13"/>
  <c r="A13605" i="13"/>
  <c r="A13606" i="13"/>
  <c r="A13607" i="13"/>
  <c r="A13608" i="13"/>
  <c r="A13609" i="13"/>
  <c r="A13610" i="13"/>
  <c r="A13611" i="13"/>
  <c r="A13612" i="13"/>
  <c r="A13613" i="13"/>
  <c r="A13614" i="13"/>
  <c r="A13615" i="13"/>
  <c r="A13616" i="13"/>
  <c r="A13617" i="13"/>
  <c r="A13618" i="13"/>
  <c r="A13619" i="13"/>
  <c r="A13620" i="13"/>
  <c r="A13621" i="13"/>
  <c r="A13622" i="13"/>
  <c r="A13623" i="13"/>
  <c r="A13624" i="13"/>
  <c r="A13625" i="13"/>
  <c r="A13626" i="13"/>
  <c r="A13627" i="13"/>
  <c r="A13628" i="13"/>
  <c r="A13629" i="13"/>
  <c r="A13630" i="13"/>
  <c r="A13631" i="13"/>
  <c r="A13632" i="13"/>
  <c r="A13633" i="13"/>
  <c r="A13634" i="13"/>
  <c r="A13635" i="13"/>
  <c r="A13636" i="13"/>
  <c r="A13637" i="13"/>
  <c r="A13638" i="13"/>
  <c r="A13639" i="13"/>
  <c r="A13640" i="13"/>
  <c r="A13641" i="13"/>
  <c r="A13642" i="13"/>
  <c r="A13643" i="13"/>
  <c r="A13644" i="13"/>
  <c r="A13645" i="13"/>
  <c r="A13646" i="13"/>
  <c r="A13647" i="13"/>
  <c r="A13648" i="13"/>
  <c r="A13649" i="13"/>
  <c r="A13650" i="13"/>
  <c r="A13651" i="13"/>
  <c r="A13652" i="13"/>
  <c r="A13653" i="13"/>
  <c r="A13654" i="13"/>
  <c r="A13655" i="13"/>
  <c r="A13656" i="13"/>
  <c r="A13657" i="13"/>
  <c r="A13658" i="13"/>
  <c r="A13659" i="13"/>
  <c r="A13660" i="13"/>
  <c r="A13661" i="13"/>
  <c r="A13662" i="13"/>
  <c r="A13663" i="13"/>
  <c r="A13664" i="13"/>
  <c r="A13665" i="13"/>
  <c r="A13666" i="13"/>
  <c r="A13667" i="13"/>
  <c r="A13668" i="13"/>
  <c r="A13669" i="13"/>
  <c r="A13670" i="13"/>
  <c r="A13671" i="13"/>
  <c r="A13672" i="13"/>
  <c r="A13673" i="13"/>
  <c r="A13674" i="13"/>
  <c r="A13675" i="13"/>
  <c r="A13676" i="13"/>
  <c r="A13677" i="13"/>
  <c r="A13678" i="13"/>
  <c r="A13679" i="13"/>
  <c r="A13680" i="13"/>
  <c r="A13681" i="13"/>
  <c r="A13682" i="13"/>
  <c r="A13683" i="13"/>
  <c r="A13684" i="13"/>
  <c r="A13685" i="13"/>
  <c r="A13686" i="13"/>
  <c r="A13687" i="13"/>
  <c r="A13688" i="13"/>
  <c r="A13689" i="13"/>
  <c r="A13690" i="13"/>
  <c r="A13691" i="13"/>
  <c r="A13692" i="13"/>
  <c r="A13693" i="13"/>
  <c r="A13694" i="13"/>
  <c r="A13695" i="13"/>
  <c r="A13696" i="13"/>
  <c r="A13697" i="13"/>
  <c r="A13698" i="13"/>
  <c r="A13699" i="13"/>
  <c r="A13700" i="13"/>
  <c r="A13701" i="13"/>
  <c r="A13702" i="13"/>
  <c r="A13703" i="13"/>
  <c r="A13704" i="13"/>
  <c r="A13705" i="13"/>
  <c r="A13706" i="13"/>
  <c r="A13707" i="13"/>
  <c r="A13708" i="13"/>
  <c r="A13709" i="13"/>
  <c r="A13710" i="13"/>
  <c r="A13711" i="13"/>
  <c r="A13712" i="13"/>
  <c r="A13713" i="13"/>
  <c r="A13714" i="13"/>
  <c r="A13715" i="13"/>
  <c r="A13716" i="13"/>
  <c r="A13717" i="13"/>
  <c r="A13718" i="13"/>
  <c r="A13719" i="13"/>
  <c r="A13720" i="13"/>
  <c r="A13721" i="13"/>
  <c r="A13722" i="13"/>
  <c r="A13723" i="13"/>
  <c r="A13724" i="13"/>
  <c r="A13725" i="13"/>
  <c r="A13726" i="13"/>
  <c r="A13727" i="13"/>
  <c r="A13728" i="13"/>
  <c r="A13729" i="13"/>
  <c r="A13730" i="13"/>
  <c r="A13731" i="13"/>
  <c r="A13732" i="13"/>
  <c r="A13733" i="13"/>
  <c r="A13734" i="13"/>
  <c r="A13735" i="13"/>
  <c r="A13736" i="13"/>
  <c r="A13737" i="13"/>
  <c r="A13738" i="13"/>
  <c r="A13739" i="13"/>
  <c r="A13740" i="13"/>
  <c r="A13741" i="13"/>
  <c r="A13742" i="13"/>
  <c r="A13743" i="13"/>
  <c r="A13744" i="13"/>
  <c r="A13745" i="13"/>
  <c r="A13746" i="13"/>
  <c r="A13747" i="13"/>
  <c r="A13748" i="13"/>
  <c r="A13749" i="13"/>
  <c r="A13750" i="13"/>
  <c r="A13751" i="13"/>
  <c r="A13752" i="13"/>
  <c r="A13753" i="13"/>
  <c r="A13754" i="13"/>
  <c r="A13755" i="13"/>
  <c r="A13756" i="13"/>
  <c r="A13757" i="13"/>
  <c r="A13758" i="13"/>
  <c r="A13759" i="13"/>
  <c r="A13760" i="13"/>
  <c r="A13761" i="13"/>
  <c r="A13762" i="13"/>
  <c r="A13763" i="13"/>
  <c r="A13764" i="13"/>
  <c r="A13765" i="13"/>
  <c r="A13766" i="13"/>
  <c r="A13767" i="13"/>
  <c r="A13768" i="13"/>
  <c r="A13769" i="13"/>
  <c r="A13770" i="13"/>
  <c r="A13771" i="13"/>
  <c r="A13772" i="13"/>
  <c r="A13773" i="13"/>
  <c r="A13774" i="13"/>
  <c r="A13775" i="13"/>
  <c r="A13776" i="13"/>
  <c r="A13777" i="13"/>
  <c r="A13778" i="13"/>
  <c r="A13779" i="13"/>
  <c r="A13780" i="13"/>
  <c r="A13781" i="13"/>
  <c r="A13782" i="13"/>
  <c r="A13783" i="13"/>
  <c r="A13784" i="13"/>
  <c r="A13785" i="13"/>
  <c r="A13786" i="13"/>
  <c r="A13787" i="13"/>
  <c r="A13788" i="13"/>
  <c r="A13789" i="13"/>
  <c r="A13790" i="13"/>
  <c r="A13791" i="13"/>
  <c r="A13792" i="13"/>
  <c r="A13793" i="13"/>
  <c r="A13794" i="13"/>
  <c r="A13795" i="13"/>
  <c r="A13796" i="13"/>
  <c r="A13797" i="13"/>
  <c r="A13798" i="13"/>
  <c r="A13799" i="13"/>
  <c r="A13800" i="13"/>
  <c r="A13801" i="13"/>
  <c r="A13802" i="13"/>
  <c r="A13803" i="13"/>
  <c r="A13804" i="13"/>
  <c r="A13805" i="13"/>
  <c r="A13806" i="13"/>
  <c r="A13807" i="13"/>
  <c r="A13808" i="13"/>
  <c r="A13809" i="13"/>
  <c r="A13810" i="13"/>
  <c r="A13811" i="13"/>
  <c r="A13812" i="13"/>
  <c r="A13813" i="13"/>
  <c r="A13814" i="13"/>
  <c r="A13815" i="13"/>
  <c r="A13816" i="13"/>
  <c r="A13817" i="13"/>
  <c r="A13818" i="13"/>
  <c r="A13819" i="13"/>
  <c r="A13820" i="13"/>
  <c r="A13821" i="13"/>
  <c r="A13822" i="13"/>
  <c r="A13823" i="13"/>
  <c r="A13824" i="13"/>
  <c r="A13825" i="13"/>
  <c r="A13826" i="13"/>
  <c r="A13827" i="13"/>
  <c r="A13828" i="13"/>
  <c r="A13829" i="13"/>
  <c r="A13830" i="13"/>
  <c r="A13831" i="13"/>
  <c r="A13832" i="13"/>
  <c r="A13833" i="13"/>
  <c r="A13834" i="13"/>
  <c r="A13835" i="13"/>
  <c r="A13836" i="13"/>
  <c r="A13837" i="13"/>
  <c r="A13838" i="13"/>
  <c r="A13839" i="13"/>
  <c r="A13840" i="13"/>
  <c r="A13841" i="13"/>
  <c r="A13842" i="13"/>
  <c r="A13843" i="13"/>
  <c r="A13844" i="13"/>
  <c r="A13845" i="13"/>
  <c r="A13846" i="13"/>
  <c r="A13847" i="13"/>
  <c r="A13848" i="13"/>
  <c r="A13849" i="13"/>
  <c r="A13850" i="13"/>
  <c r="A13851" i="13"/>
  <c r="A13852" i="13"/>
  <c r="A13853" i="13"/>
  <c r="A13854" i="13"/>
  <c r="A13855" i="13"/>
  <c r="A13856" i="13"/>
  <c r="A13857" i="13"/>
  <c r="A13858" i="13"/>
  <c r="A13859" i="13"/>
  <c r="A13860" i="13"/>
  <c r="A13861" i="13"/>
  <c r="A13862" i="13"/>
  <c r="A13863" i="13"/>
  <c r="A13864" i="13"/>
  <c r="A13865" i="13"/>
  <c r="A13866" i="13"/>
  <c r="A13867" i="13"/>
  <c r="A13868" i="13"/>
  <c r="A13869" i="13"/>
  <c r="A13870" i="13"/>
  <c r="A13871" i="13"/>
  <c r="A13872" i="13"/>
  <c r="A13873" i="13"/>
  <c r="A13874" i="13"/>
  <c r="A13875" i="13"/>
  <c r="A13876" i="13"/>
  <c r="A13877" i="13"/>
  <c r="A13878" i="13"/>
  <c r="A13879" i="13"/>
  <c r="A13880" i="13"/>
  <c r="A13881" i="13"/>
  <c r="A13882" i="13"/>
  <c r="A13883" i="13"/>
  <c r="A13884" i="13"/>
  <c r="A13885" i="13"/>
  <c r="A13886" i="13"/>
  <c r="A13887" i="13"/>
  <c r="A13888" i="13"/>
  <c r="A13889" i="13"/>
  <c r="A13890" i="13"/>
  <c r="A13891" i="13"/>
  <c r="A13892" i="13"/>
  <c r="A13893" i="13"/>
  <c r="A13894" i="13"/>
  <c r="A13895" i="13"/>
  <c r="A13896" i="13"/>
  <c r="A13897" i="13"/>
  <c r="A13898" i="13"/>
  <c r="A13899" i="13"/>
  <c r="A13900" i="13"/>
  <c r="A13901" i="13"/>
  <c r="A13902" i="13"/>
  <c r="A13903" i="13"/>
  <c r="A13904" i="13"/>
  <c r="A13905" i="13"/>
  <c r="A13906" i="13"/>
  <c r="A13907" i="13"/>
  <c r="A13908" i="13"/>
  <c r="A13909" i="13"/>
  <c r="A13910" i="13"/>
  <c r="A13911" i="13"/>
  <c r="A13912" i="13"/>
  <c r="A13913" i="13"/>
  <c r="A13914" i="13"/>
  <c r="A13915" i="13"/>
  <c r="A13916" i="13"/>
  <c r="A13917" i="13"/>
  <c r="A13918" i="13"/>
  <c r="A13919" i="13"/>
  <c r="A13920" i="13"/>
  <c r="A13921" i="13"/>
  <c r="A13922" i="13"/>
  <c r="A13923" i="13"/>
  <c r="A13924" i="13"/>
  <c r="A13925" i="13"/>
  <c r="A13926" i="13"/>
  <c r="A13927" i="13"/>
  <c r="A13928" i="13"/>
  <c r="A13929" i="13"/>
  <c r="A13930" i="13"/>
  <c r="A13931" i="13"/>
  <c r="A13932" i="13"/>
  <c r="A13933" i="13"/>
  <c r="A13934" i="13"/>
  <c r="A13935" i="13"/>
  <c r="A13936" i="13"/>
  <c r="A13937" i="13"/>
  <c r="A13938" i="13"/>
  <c r="A13939" i="13"/>
  <c r="A13940" i="13"/>
  <c r="A13941" i="13"/>
  <c r="A13942" i="13"/>
  <c r="A13943" i="13"/>
  <c r="A13944" i="13"/>
  <c r="A13945" i="13"/>
  <c r="A13946" i="13"/>
  <c r="A13947" i="13"/>
  <c r="A13948" i="13"/>
  <c r="A13949" i="13"/>
  <c r="A13950" i="13"/>
  <c r="A13951" i="13"/>
  <c r="A13952" i="13"/>
  <c r="A13953" i="13"/>
  <c r="A13954" i="13"/>
  <c r="A13955" i="13"/>
  <c r="A13956" i="13"/>
  <c r="A13957" i="13"/>
  <c r="A13958" i="13"/>
  <c r="A13959" i="13"/>
  <c r="A13960" i="13"/>
  <c r="A13961" i="13"/>
  <c r="A13962" i="13"/>
  <c r="A13963" i="13"/>
  <c r="A13964" i="13"/>
  <c r="A13965" i="13"/>
  <c r="A13966" i="13"/>
  <c r="A13967" i="13"/>
  <c r="A13968" i="13"/>
  <c r="A13969" i="13"/>
  <c r="A13970" i="13"/>
  <c r="A13971" i="13"/>
  <c r="A13972" i="13"/>
  <c r="A13973" i="13"/>
  <c r="A13974" i="13"/>
  <c r="A13975" i="13"/>
  <c r="A13976" i="13"/>
  <c r="A13977" i="13"/>
  <c r="A13978" i="13"/>
  <c r="A13979" i="13"/>
  <c r="A13980" i="13"/>
  <c r="A13981" i="13"/>
  <c r="A13982" i="13"/>
  <c r="A13983" i="13"/>
  <c r="A13984" i="13"/>
  <c r="A13985" i="13"/>
  <c r="A13986" i="13"/>
  <c r="A13987" i="13"/>
  <c r="A13988" i="13"/>
  <c r="A13989" i="13"/>
  <c r="A13990" i="13"/>
  <c r="A13991" i="13"/>
  <c r="A13992" i="13"/>
  <c r="A13993" i="13"/>
  <c r="A13994" i="13"/>
  <c r="A13995" i="13"/>
  <c r="A13996" i="13"/>
  <c r="A13997" i="13"/>
  <c r="A13998" i="13"/>
  <c r="A13999" i="13"/>
  <c r="A14000" i="13"/>
  <c r="A14001" i="13"/>
  <c r="A14002" i="13"/>
  <c r="A14003" i="13"/>
  <c r="A14004" i="13"/>
  <c r="A14005" i="13"/>
  <c r="A14006" i="13"/>
  <c r="A14007" i="13"/>
  <c r="A14008" i="13"/>
  <c r="A14009" i="13"/>
  <c r="A14010" i="13"/>
  <c r="A14011" i="13"/>
  <c r="A14012" i="13"/>
  <c r="A14013" i="13"/>
  <c r="A14014" i="13"/>
  <c r="A14015" i="13"/>
  <c r="A14016" i="13"/>
  <c r="A14017" i="13"/>
  <c r="A14018" i="13"/>
  <c r="A14019" i="13"/>
  <c r="A14020" i="13"/>
  <c r="A14021" i="13"/>
  <c r="A14022" i="13"/>
  <c r="A14023" i="13"/>
  <c r="A14024" i="13"/>
  <c r="A14025" i="13"/>
  <c r="A14026" i="13"/>
  <c r="A14027" i="13"/>
  <c r="A14028" i="13"/>
  <c r="A14029" i="13"/>
  <c r="A14030" i="13"/>
  <c r="A14031" i="13"/>
  <c r="A14032" i="13"/>
  <c r="A14033" i="13"/>
  <c r="A14034" i="13"/>
  <c r="A14035" i="13"/>
  <c r="A14036" i="13"/>
  <c r="A14037" i="13"/>
  <c r="A14038" i="13"/>
  <c r="A14039" i="13"/>
  <c r="A14040" i="13"/>
  <c r="A14041" i="13"/>
  <c r="A14042" i="13"/>
  <c r="A14043" i="13"/>
  <c r="A14044" i="13"/>
  <c r="A14045" i="13"/>
  <c r="A14046" i="13"/>
  <c r="A14047" i="13"/>
  <c r="A14048" i="13"/>
  <c r="A14049" i="13"/>
  <c r="A14050" i="13"/>
  <c r="A14051" i="13"/>
  <c r="A14052" i="13"/>
  <c r="A14053" i="13"/>
  <c r="A14054" i="13"/>
  <c r="A14055" i="13"/>
  <c r="A14056" i="13"/>
  <c r="A14057" i="13"/>
  <c r="A14058" i="13"/>
  <c r="A14059" i="13"/>
  <c r="A14060" i="13"/>
  <c r="A14061" i="13"/>
  <c r="A14062" i="13"/>
  <c r="A14063" i="13"/>
  <c r="A14064" i="13"/>
  <c r="A14065" i="13"/>
  <c r="A14066" i="13"/>
  <c r="A14067" i="13"/>
  <c r="A14068" i="13"/>
  <c r="A14069" i="13"/>
  <c r="A14070" i="13"/>
  <c r="A14071" i="13"/>
  <c r="A14072" i="13"/>
  <c r="A14073" i="13"/>
  <c r="A14074" i="13"/>
  <c r="A14075" i="13"/>
  <c r="A14076" i="13"/>
  <c r="A14077" i="13"/>
  <c r="A14078" i="13"/>
  <c r="A14079" i="13"/>
  <c r="A14080" i="13"/>
  <c r="A14081" i="13"/>
  <c r="A14082" i="13"/>
  <c r="A14083" i="13"/>
  <c r="A14084" i="13"/>
  <c r="A14085" i="13"/>
  <c r="A14086" i="13"/>
  <c r="A14087" i="13"/>
  <c r="A14088" i="13"/>
  <c r="A14089" i="13"/>
  <c r="A14090" i="13"/>
  <c r="A14091" i="13"/>
  <c r="A14092" i="13"/>
  <c r="A14093" i="13"/>
  <c r="A14094" i="13"/>
  <c r="A14095" i="13"/>
  <c r="A14096" i="13"/>
  <c r="A14097" i="13"/>
  <c r="A14098" i="13"/>
  <c r="A14099" i="13"/>
  <c r="A14100" i="13"/>
  <c r="A14101" i="13"/>
  <c r="A14102" i="13"/>
  <c r="A14103" i="13"/>
  <c r="A14104" i="13"/>
  <c r="A14105" i="13"/>
  <c r="A14106" i="13"/>
  <c r="A14107" i="13"/>
  <c r="A14108" i="13"/>
  <c r="A14109" i="13"/>
  <c r="A14110" i="13"/>
  <c r="A14111" i="13"/>
  <c r="A14112" i="13"/>
  <c r="A14113" i="13"/>
  <c r="A14114" i="13"/>
  <c r="A14115" i="13"/>
  <c r="A14116" i="13"/>
  <c r="A14117" i="13"/>
  <c r="A14118" i="13"/>
  <c r="A14119" i="13"/>
  <c r="A14120" i="13"/>
  <c r="A14121" i="13"/>
  <c r="A14122" i="13"/>
  <c r="A14123" i="13"/>
  <c r="A14124" i="13"/>
  <c r="A14125" i="13"/>
  <c r="A14126" i="13"/>
  <c r="A14127" i="13"/>
  <c r="A14128" i="13"/>
  <c r="A14129" i="13"/>
  <c r="A14130" i="13"/>
  <c r="A14131" i="13"/>
  <c r="A14132" i="13"/>
  <c r="A14133" i="13"/>
  <c r="A14134" i="13"/>
  <c r="A14135" i="13"/>
  <c r="A14136" i="13"/>
  <c r="A14137" i="13"/>
  <c r="A14138" i="13"/>
  <c r="A14139" i="13"/>
  <c r="A14140" i="13"/>
  <c r="A14141" i="13"/>
  <c r="A14142" i="13"/>
  <c r="A14143" i="13"/>
  <c r="A14144" i="13"/>
  <c r="A14145" i="13"/>
  <c r="A14146" i="13"/>
  <c r="A14147" i="13"/>
  <c r="A14148" i="13"/>
  <c r="A14149" i="13"/>
  <c r="A14150" i="13"/>
  <c r="A14151" i="13"/>
  <c r="A14152" i="13"/>
  <c r="A14153" i="13"/>
  <c r="A14154" i="13"/>
  <c r="A14155" i="13"/>
  <c r="A14156" i="13"/>
  <c r="A14157" i="13"/>
  <c r="A14158" i="13"/>
  <c r="A14159" i="13"/>
  <c r="A14160" i="13"/>
  <c r="A14161" i="13"/>
  <c r="A14162" i="13"/>
  <c r="A14163" i="13"/>
  <c r="A14164" i="13"/>
  <c r="A14165" i="13"/>
  <c r="A14166" i="13"/>
  <c r="A14167" i="13"/>
  <c r="A14168" i="13"/>
  <c r="A14169" i="13"/>
  <c r="A14170" i="13"/>
  <c r="A14171" i="13"/>
  <c r="A14172" i="13"/>
  <c r="A14173" i="13"/>
  <c r="A14174" i="13"/>
  <c r="A14175" i="13"/>
  <c r="A14176" i="13"/>
  <c r="A14177" i="13"/>
  <c r="A14178" i="13"/>
  <c r="A14179" i="13"/>
  <c r="A14180" i="13"/>
  <c r="A14181" i="13"/>
  <c r="A14182" i="13"/>
  <c r="A14183" i="13"/>
  <c r="A14184" i="13"/>
  <c r="A14185" i="13"/>
  <c r="A14186" i="13"/>
  <c r="A14187" i="13"/>
  <c r="A14188" i="13"/>
  <c r="A14189" i="13"/>
  <c r="A14190" i="13"/>
  <c r="A14191" i="13"/>
  <c r="A14192" i="13"/>
  <c r="A14193" i="13"/>
  <c r="A14194" i="13"/>
  <c r="A14195" i="13"/>
  <c r="A14196" i="13"/>
  <c r="A14197" i="13"/>
  <c r="A14198" i="13"/>
  <c r="A14199" i="13"/>
  <c r="A14200" i="13"/>
  <c r="A14201" i="13"/>
  <c r="A14202" i="13"/>
  <c r="A14203" i="13"/>
  <c r="A14204" i="13"/>
  <c r="A14205" i="13"/>
  <c r="A14206" i="13"/>
  <c r="A14207" i="13"/>
  <c r="A14208" i="13"/>
  <c r="A14209" i="13"/>
  <c r="A14210" i="13"/>
  <c r="A14211" i="13"/>
  <c r="A14212" i="13"/>
  <c r="A14213" i="13"/>
  <c r="A14214" i="13"/>
  <c r="A14215" i="13"/>
  <c r="A14216" i="13"/>
  <c r="A14217" i="13"/>
  <c r="A14218" i="13"/>
  <c r="A14219" i="13"/>
  <c r="A14220" i="13"/>
  <c r="A14221" i="13"/>
  <c r="A14222" i="13"/>
  <c r="A14223" i="13"/>
  <c r="A14224" i="13"/>
  <c r="A14225" i="13"/>
  <c r="A14226" i="13"/>
  <c r="A14227" i="13"/>
  <c r="A14228" i="13"/>
  <c r="A14229" i="13"/>
  <c r="A14230" i="13"/>
  <c r="A14231" i="13"/>
  <c r="A14232" i="13"/>
  <c r="A14233" i="13"/>
  <c r="A14234" i="13"/>
  <c r="A14235" i="13"/>
  <c r="A14236" i="13"/>
  <c r="A14237" i="13"/>
  <c r="A14238" i="13"/>
  <c r="A14239" i="13"/>
  <c r="A14240" i="13"/>
  <c r="A14241" i="13"/>
  <c r="A14242" i="13"/>
  <c r="A14243" i="13"/>
  <c r="A14244" i="13"/>
  <c r="A14245" i="13"/>
  <c r="A14246" i="13"/>
  <c r="A14247" i="13"/>
  <c r="A14248" i="13"/>
  <c r="A14249" i="13"/>
  <c r="A14250" i="13"/>
  <c r="A14251" i="13"/>
  <c r="A14252" i="13"/>
  <c r="A14253" i="13"/>
  <c r="A14254" i="13"/>
  <c r="A14255" i="13"/>
  <c r="A14256" i="13"/>
  <c r="A14257" i="13"/>
  <c r="A14258" i="13"/>
  <c r="A14259" i="13"/>
  <c r="A14260" i="13"/>
  <c r="A14261" i="13"/>
  <c r="A14262" i="13"/>
  <c r="A14263" i="13"/>
  <c r="A14264" i="13"/>
  <c r="A14265" i="13"/>
  <c r="A14266" i="13"/>
  <c r="A14267" i="13"/>
  <c r="A14268" i="13"/>
  <c r="A14269" i="13"/>
  <c r="A14270" i="13"/>
  <c r="A14271" i="13"/>
  <c r="A14272" i="13"/>
  <c r="A14273" i="13"/>
  <c r="A14274" i="13"/>
  <c r="A14275" i="13"/>
  <c r="A14276" i="13"/>
  <c r="A14277" i="13"/>
  <c r="A14278" i="13"/>
  <c r="A14279" i="13"/>
  <c r="A14280" i="13"/>
  <c r="A14281" i="13"/>
  <c r="A14282" i="13"/>
  <c r="A14283" i="13"/>
  <c r="A14284" i="13"/>
  <c r="A14285" i="13"/>
  <c r="A14286" i="13"/>
  <c r="A14287" i="13"/>
  <c r="A14288" i="13"/>
  <c r="A14289" i="13"/>
  <c r="A14290" i="13"/>
  <c r="A14291" i="13"/>
  <c r="A14292" i="13"/>
  <c r="A14293" i="13"/>
  <c r="A14294" i="13"/>
  <c r="A14295" i="13"/>
  <c r="A14296" i="13"/>
  <c r="A14297" i="13"/>
  <c r="A14298" i="13"/>
  <c r="A14299" i="13"/>
  <c r="A14300" i="13"/>
  <c r="A14301" i="13"/>
  <c r="A14302" i="13"/>
  <c r="A14303" i="13"/>
  <c r="A14304" i="13"/>
  <c r="A14305" i="13"/>
  <c r="A14306" i="13"/>
  <c r="A14307" i="13"/>
  <c r="A14308" i="13"/>
  <c r="A14309" i="13"/>
  <c r="A14310" i="13"/>
  <c r="A14311" i="13"/>
  <c r="A14312" i="13"/>
  <c r="A14313" i="13"/>
  <c r="A14314" i="13"/>
  <c r="A14315" i="13"/>
  <c r="A14316" i="13"/>
  <c r="A14317" i="13"/>
  <c r="A14318" i="13"/>
  <c r="A14319" i="13"/>
  <c r="A14320" i="13"/>
  <c r="A14321" i="13"/>
  <c r="A14322" i="13"/>
  <c r="A14323" i="13"/>
  <c r="A14324" i="13"/>
  <c r="A14325" i="13"/>
  <c r="A14326" i="13"/>
  <c r="A14327" i="13"/>
  <c r="A14328" i="13"/>
  <c r="A14329" i="13"/>
  <c r="A14330" i="13"/>
  <c r="A14331" i="13"/>
  <c r="A14332" i="13"/>
  <c r="A14333" i="13"/>
  <c r="A14334" i="13"/>
  <c r="A14335" i="13"/>
  <c r="A14336" i="13"/>
  <c r="A14337" i="13"/>
  <c r="A14338" i="13"/>
  <c r="A14339" i="13"/>
  <c r="A14340" i="13"/>
  <c r="A14341" i="13"/>
  <c r="A14342" i="13"/>
  <c r="A14343" i="13"/>
  <c r="A14344" i="13"/>
  <c r="A14345" i="13"/>
  <c r="A14346" i="13"/>
  <c r="A14347" i="13"/>
  <c r="A14348" i="13"/>
  <c r="A14349" i="13"/>
  <c r="A14350" i="13"/>
  <c r="A14351" i="13"/>
  <c r="A14352" i="13"/>
  <c r="A14353" i="13"/>
  <c r="A14354" i="13"/>
  <c r="A14355" i="13"/>
  <c r="A14356" i="13"/>
  <c r="A14357" i="13"/>
  <c r="A14358" i="13"/>
  <c r="A14359" i="13"/>
  <c r="A14360" i="13"/>
  <c r="A14361" i="13"/>
  <c r="A14362" i="13"/>
  <c r="A14363" i="13"/>
  <c r="A14364" i="13"/>
  <c r="A14365" i="13"/>
  <c r="A14366" i="13"/>
  <c r="A14367" i="13"/>
  <c r="A14368" i="13"/>
  <c r="A14369" i="13"/>
  <c r="A14370" i="13"/>
  <c r="A14371" i="13"/>
  <c r="A14372" i="13"/>
  <c r="A14373" i="13"/>
  <c r="A14374" i="13"/>
  <c r="A14375" i="13"/>
  <c r="A14376" i="13"/>
  <c r="A14377" i="13"/>
  <c r="A14378" i="13"/>
  <c r="A14379" i="13"/>
  <c r="A14380" i="13"/>
  <c r="A14381" i="13"/>
  <c r="A14382" i="13"/>
  <c r="A14383" i="13"/>
  <c r="A14384" i="13"/>
  <c r="A14385" i="13"/>
  <c r="A14386" i="13"/>
  <c r="A14387" i="13"/>
  <c r="A14388" i="13"/>
  <c r="A14389" i="13"/>
  <c r="A14390" i="13"/>
  <c r="A14391" i="13"/>
  <c r="A14392" i="13"/>
  <c r="A14393" i="13"/>
  <c r="A14394" i="13"/>
  <c r="A14395" i="13"/>
  <c r="A14396" i="13"/>
  <c r="A14397" i="13"/>
  <c r="A14398" i="13"/>
  <c r="A14399" i="13"/>
  <c r="A14400" i="13"/>
  <c r="A14401" i="13"/>
  <c r="A14402" i="13"/>
  <c r="A14403" i="13"/>
  <c r="A14404" i="13"/>
  <c r="A14405" i="13"/>
  <c r="A14406" i="13"/>
  <c r="A14407" i="13"/>
  <c r="A14408" i="13"/>
  <c r="A14409" i="13"/>
  <c r="A14410" i="13"/>
  <c r="A14411" i="13"/>
  <c r="A14412" i="13"/>
  <c r="A14413" i="13"/>
  <c r="A14414" i="13"/>
  <c r="A14415" i="13"/>
  <c r="A14416" i="13"/>
  <c r="A14417" i="13"/>
  <c r="A14418" i="13"/>
  <c r="A14419" i="13"/>
  <c r="A14420" i="13"/>
  <c r="A14421" i="13"/>
  <c r="A14422" i="13"/>
  <c r="A14423" i="13"/>
  <c r="A14424" i="13"/>
  <c r="A14425" i="13"/>
  <c r="A14426" i="13"/>
  <c r="A14427" i="13"/>
  <c r="A14428" i="13"/>
  <c r="A14429" i="13"/>
  <c r="A14430" i="13"/>
  <c r="A14431" i="13"/>
  <c r="A14432" i="13"/>
  <c r="A14433" i="13"/>
  <c r="A14434" i="13"/>
  <c r="A14435" i="13"/>
  <c r="A14436" i="13"/>
  <c r="A14437" i="13"/>
  <c r="A14438" i="13"/>
  <c r="A14439" i="13"/>
  <c r="A14440" i="13"/>
  <c r="A14441" i="13"/>
  <c r="A14442" i="13"/>
  <c r="A14443" i="13"/>
  <c r="A14444" i="13"/>
  <c r="A14445" i="13"/>
  <c r="A14446" i="13"/>
  <c r="A14447" i="13"/>
  <c r="A14448" i="13"/>
  <c r="A14449" i="13"/>
  <c r="A14450" i="13"/>
  <c r="A14451" i="13"/>
  <c r="A14452" i="13"/>
  <c r="A14453" i="13"/>
  <c r="A14454" i="13"/>
  <c r="A14455" i="13"/>
  <c r="A14456" i="13"/>
  <c r="A14457" i="13"/>
  <c r="A14458" i="13"/>
  <c r="A14459" i="13"/>
  <c r="A14460" i="13"/>
  <c r="A14461" i="13"/>
  <c r="A14462" i="13"/>
  <c r="A14463" i="13"/>
  <c r="A14464" i="13"/>
  <c r="A14465" i="13"/>
  <c r="A14466" i="13"/>
  <c r="A14467" i="13"/>
  <c r="A14468" i="13"/>
  <c r="A14469" i="13"/>
  <c r="A14470" i="13"/>
  <c r="A14471" i="13"/>
  <c r="A14472" i="13"/>
  <c r="A14473" i="13"/>
  <c r="A14474" i="13"/>
  <c r="A14475" i="13"/>
  <c r="A14476" i="13"/>
  <c r="A14477" i="13"/>
  <c r="A14478" i="13"/>
  <c r="A14479" i="13"/>
  <c r="A14480" i="13"/>
  <c r="A14481" i="13"/>
  <c r="A14482" i="13"/>
  <c r="A14483" i="13"/>
  <c r="A14484" i="13"/>
  <c r="A14485" i="13"/>
  <c r="A14486" i="13"/>
  <c r="A14487" i="13"/>
  <c r="A14488" i="13"/>
  <c r="A14489" i="13"/>
  <c r="A14490" i="13"/>
  <c r="A14491" i="13"/>
  <c r="A14492" i="13"/>
  <c r="A14493" i="13"/>
  <c r="A14494" i="13"/>
  <c r="A14495" i="13"/>
  <c r="A14496" i="13"/>
  <c r="A14497" i="13"/>
  <c r="A14498" i="13"/>
  <c r="A14499" i="13"/>
  <c r="A14500" i="13"/>
  <c r="A14501" i="13"/>
  <c r="A14502" i="13"/>
  <c r="A14503" i="13"/>
  <c r="A14504" i="13"/>
  <c r="A14505" i="13"/>
  <c r="A14506" i="13"/>
  <c r="A14507" i="13"/>
  <c r="A14508" i="13"/>
  <c r="A14509" i="13"/>
  <c r="A14510" i="13"/>
  <c r="A14511" i="13"/>
  <c r="A14512" i="13"/>
  <c r="A14513" i="13"/>
  <c r="A14514" i="13"/>
  <c r="A14515" i="13"/>
  <c r="A14516" i="13"/>
  <c r="A14517" i="13"/>
  <c r="A14518" i="13"/>
  <c r="A14519" i="13"/>
  <c r="A14520" i="13"/>
  <c r="A14521" i="13"/>
  <c r="A14522" i="13"/>
  <c r="A14523" i="13"/>
  <c r="A14524" i="13"/>
  <c r="A14525" i="13"/>
  <c r="A14526" i="13"/>
  <c r="A14527" i="13"/>
  <c r="A14528" i="13"/>
  <c r="A14529" i="13"/>
  <c r="A14530" i="13"/>
  <c r="A14531" i="13"/>
  <c r="A14532" i="13"/>
  <c r="A14533" i="13"/>
  <c r="A14534" i="13"/>
  <c r="A14535" i="13"/>
  <c r="A14536" i="13"/>
  <c r="A14537" i="13"/>
  <c r="A14538" i="13"/>
  <c r="A14539" i="13"/>
  <c r="A14540" i="13"/>
  <c r="A14541" i="13"/>
  <c r="A14542" i="13"/>
  <c r="A14543" i="13"/>
  <c r="A14544" i="13"/>
  <c r="A14545" i="13"/>
  <c r="A14546" i="13"/>
  <c r="A14547" i="13"/>
  <c r="A14548" i="13"/>
  <c r="A14549" i="13"/>
  <c r="A14550" i="13"/>
  <c r="A14551" i="13"/>
  <c r="A14552" i="13"/>
  <c r="A14553" i="13"/>
  <c r="A14554" i="13"/>
  <c r="A14555" i="13"/>
  <c r="A14556" i="13"/>
  <c r="A14557" i="13"/>
  <c r="A14558" i="13"/>
  <c r="A14559" i="13"/>
  <c r="A14560" i="13"/>
  <c r="A14561" i="13"/>
  <c r="A14562" i="13"/>
  <c r="A14563" i="13"/>
  <c r="A14564" i="13"/>
  <c r="A14565" i="13"/>
  <c r="A14566" i="13"/>
  <c r="A14567" i="13"/>
  <c r="A14568" i="13"/>
  <c r="A14569" i="13"/>
  <c r="A14570" i="13"/>
  <c r="A14571" i="13"/>
  <c r="A14572" i="13"/>
  <c r="A14573" i="13"/>
  <c r="A14574" i="13"/>
  <c r="A14575" i="13"/>
  <c r="A14576" i="13"/>
  <c r="A14577" i="13"/>
  <c r="A14578" i="13"/>
  <c r="A14579" i="13"/>
  <c r="A14580" i="13"/>
  <c r="A14581" i="13"/>
  <c r="A14582" i="13"/>
  <c r="A14583" i="13"/>
  <c r="A14584" i="13"/>
  <c r="A14585" i="13"/>
  <c r="A14586" i="13"/>
  <c r="A14587" i="13"/>
  <c r="A14588" i="13"/>
  <c r="A14589" i="13"/>
  <c r="A14590" i="13"/>
  <c r="A14591" i="13"/>
  <c r="A14592" i="13"/>
  <c r="A14593" i="13"/>
  <c r="A14594" i="13"/>
  <c r="A14595" i="13"/>
  <c r="A14596" i="13"/>
  <c r="A14597" i="13"/>
  <c r="A14598" i="13"/>
  <c r="A14599" i="13"/>
  <c r="A14600" i="13"/>
  <c r="A14601" i="13"/>
  <c r="A14602" i="13"/>
  <c r="A14603" i="13"/>
  <c r="A14604" i="13"/>
  <c r="A14605" i="13"/>
  <c r="A14606" i="13"/>
  <c r="A14607" i="13"/>
  <c r="A14608" i="13"/>
  <c r="A14609" i="13"/>
  <c r="A14610" i="13"/>
  <c r="A14611" i="13"/>
  <c r="A14612" i="13"/>
  <c r="A14613" i="13"/>
  <c r="A14614" i="13"/>
  <c r="A14615" i="13"/>
  <c r="A14616" i="13"/>
  <c r="A14617" i="13"/>
  <c r="A14618" i="13"/>
  <c r="A14619" i="13"/>
  <c r="A14620" i="13"/>
  <c r="A14621" i="13"/>
  <c r="A14622" i="13"/>
  <c r="A14623" i="13"/>
  <c r="A14624" i="13"/>
  <c r="A14625" i="13"/>
  <c r="A14626" i="13"/>
  <c r="A14627" i="13"/>
  <c r="A14628" i="13"/>
  <c r="A14629" i="13"/>
  <c r="A14630" i="13"/>
  <c r="A14631" i="13"/>
  <c r="A14632" i="13"/>
  <c r="A14633" i="13"/>
  <c r="A14634" i="13"/>
  <c r="A14635" i="13"/>
  <c r="A14636" i="13"/>
  <c r="A14637" i="13"/>
  <c r="A14638" i="13"/>
  <c r="A14639" i="13"/>
  <c r="A14640" i="13"/>
  <c r="A14641" i="13"/>
  <c r="A14642" i="13"/>
  <c r="A14643" i="13"/>
  <c r="A14644" i="13"/>
  <c r="A14645" i="13"/>
  <c r="A14646" i="13"/>
  <c r="A14647" i="13"/>
  <c r="A14648" i="13"/>
  <c r="A14649" i="13"/>
  <c r="A14650" i="13"/>
  <c r="A14651" i="13"/>
  <c r="A14652" i="13"/>
  <c r="A14653" i="13"/>
  <c r="A14654" i="13"/>
  <c r="A14655" i="13"/>
  <c r="A14656" i="13"/>
  <c r="A14657" i="13"/>
  <c r="A14658" i="13"/>
  <c r="A14659" i="13"/>
  <c r="A14660" i="13"/>
  <c r="A14661" i="13"/>
  <c r="A14662" i="13"/>
  <c r="A14663" i="13"/>
  <c r="A14664" i="13"/>
  <c r="A14665" i="13"/>
  <c r="A14666" i="13"/>
  <c r="A14667" i="13"/>
  <c r="A14668" i="13"/>
  <c r="A14669" i="13"/>
  <c r="A14670" i="13"/>
  <c r="A14671" i="13"/>
  <c r="A14672" i="13"/>
  <c r="A14673" i="13"/>
  <c r="A14674" i="13"/>
  <c r="A14675" i="13"/>
  <c r="A14676" i="13"/>
  <c r="A14677" i="13"/>
  <c r="A14678" i="13"/>
  <c r="A14679" i="13"/>
  <c r="A14680" i="13"/>
  <c r="A14681" i="13"/>
  <c r="A14682" i="13"/>
  <c r="A14683" i="13"/>
  <c r="A14684" i="13"/>
  <c r="A14685" i="13"/>
  <c r="A14686" i="13"/>
  <c r="A14687" i="13"/>
  <c r="A14688" i="13"/>
  <c r="A14689" i="13"/>
  <c r="A14690" i="13"/>
  <c r="A14691" i="13"/>
  <c r="A14692" i="13"/>
  <c r="A14693" i="13"/>
  <c r="A14694" i="13"/>
  <c r="A14695" i="13"/>
  <c r="A14696" i="13"/>
  <c r="A14697" i="13"/>
  <c r="A14698" i="13"/>
  <c r="A14699" i="13"/>
  <c r="A14700" i="13"/>
  <c r="A14701" i="13"/>
  <c r="A14702" i="13"/>
  <c r="A14703" i="13"/>
  <c r="A14704" i="13"/>
  <c r="A14705" i="13"/>
  <c r="A14706" i="13"/>
  <c r="A14707" i="13"/>
  <c r="A14708" i="13"/>
  <c r="A14709" i="13"/>
  <c r="A14710" i="13"/>
  <c r="A14711" i="13"/>
  <c r="A14712" i="13"/>
  <c r="A14713" i="13"/>
  <c r="A14714" i="13"/>
  <c r="A14715" i="13"/>
  <c r="A14716" i="13"/>
  <c r="A14717" i="13"/>
  <c r="A14718" i="13"/>
  <c r="A14719" i="13"/>
  <c r="A14720" i="13"/>
  <c r="A14721" i="13"/>
  <c r="A14722" i="13"/>
  <c r="A14723" i="13"/>
  <c r="A14724" i="13"/>
  <c r="A14725" i="13"/>
  <c r="A14726" i="13"/>
  <c r="A14727" i="13"/>
  <c r="A14728" i="13"/>
  <c r="A14729" i="13"/>
  <c r="A14730" i="13"/>
  <c r="A14731" i="13"/>
  <c r="A14732" i="13"/>
  <c r="A14733" i="13"/>
  <c r="A14734" i="13"/>
  <c r="A14735" i="13"/>
  <c r="A14736" i="13"/>
  <c r="A14737" i="13"/>
  <c r="A14738" i="13"/>
  <c r="A14739" i="13"/>
  <c r="A14740" i="13"/>
  <c r="A14741" i="13"/>
  <c r="A14742" i="13"/>
  <c r="A14743" i="13"/>
  <c r="A14744" i="13"/>
  <c r="A14745" i="13"/>
  <c r="A14746" i="13"/>
  <c r="A14747" i="13"/>
  <c r="A14748" i="13"/>
  <c r="A14749" i="13"/>
  <c r="A14750" i="13"/>
  <c r="A14751" i="13"/>
  <c r="A14752" i="13"/>
  <c r="A14753" i="13"/>
  <c r="A14754" i="13"/>
  <c r="A14755" i="13"/>
  <c r="A14756" i="13"/>
  <c r="A14757" i="13"/>
  <c r="A14758" i="13"/>
  <c r="A14759" i="13"/>
  <c r="A14760" i="13"/>
  <c r="A14761" i="13"/>
  <c r="A14762" i="13"/>
  <c r="A14763" i="13"/>
  <c r="A14764" i="13"/>
  <c r="A14765" i="13"/>
  <c r="A14766" i="13"/>
  <c r="A14767" i="13"/>
  <c r="A14768" i="13"/>
  <c r="A14769" i="13"/>
  <c r="A14770" i="13"/>
  <c r="A14771" i="13"/>
  <c r="A14772" i="13"/>
  <c r="A14773" i="13"/>
  <c r="A14774" i="13"/>
  <c r="A14775" i="13"/>
  <c r="A14776" i="13"/>
  <c r="A14777" i="13"/>
  <c r="A14778" i="13"/>
  <c r="A14779" i="13"/>
  <c r="A14780" i="13"/>
  <c r="A14781" i="13"/>
  <c r="A14782" i="13"/>
  <c r="A14783" i="13"/>
  <c r="A14784" i="13"/>
  <c r="A14785" i="13"/>
  <c r="A14786" i="13"/>
  <c r="A14787" i="13"/>
  <c r="A14788" i="13"/>
  <c r="A14789" i="13"/>
  <c r="A14790" i="13"/>
  <c r="A14791" i="13"/>
  <c r="A14792" i="13"/>
  <c r="A14793" i="13"/>
  <c r="A14794" i="13"/>
  <c r="A14795" i="13"/>
  <c r="A14796" i="13"/>
  <c r="A14797" i="13"/>
  <c r="A14798" i="13"/>
  <c r="A14799" i="13"/>
  <c r="A14800" i="13"/>
  <c r="A14801" i="13"/>
  <c r="A14802" i="13"/>
  <c r="A14803" i="13"/>
  <c r="A14804" i="13"/>
  <c r="A14805" i="13"/>
  <c r="A14806" i="13"/>
  <c r="A14807" i="13"/>
  <c r="A14808" i="13"/>
  <c r="A14809" i="13"/>
  <c r="A14810" i="13"/>
  <c r="A14811" i="13"/>
  <c r="A14812" i="13"/>
  <c r="A14813" i="13"/>
  <c r="A14814" i="13"/>
  <c r="A14815" i="13"/>
  <c r="A14816" i="13"/>
  <c r="A14817" i="13"/>
  <c r="A14818" i="13"/>
  <c r="A14819" i="13"/>
  <c r="A14820" i="13"/>
  <c r="A14821" i="13"/>
  <c r="A14822" i="13"/>
  <c r="A14823" i="13"/>
  <c r="A14824" i="13"/>
  <c r="A14825" i="13"/>
  <c r="A14826" i="13"/>
  <c r="A14827" i="13"/>
  <c r="A14828" i="13"/>
  <c r="A14829" i="13"/>
  <c r="A14830" i="13"/>
  <c r="A14831" i="13"/>
  <c r="A14832" i="13"/>
  <c r="A14833" i="13"/>
  <c r="A14834" i="13"/>
  <c r="A14835" i="13"/>
  <c r="A14836" i="13"/>
  <c r="A14837" i="13"/>
  <c r="A14838" i="13"/>
  <c r="A14839" i="13"/>
  <c r="A14840" i="13"/>
  <c r="A14841" i="13"/>
  <c r="A14842" i="13"/>
  <c r="A14843" i="13"/>
  <c r="A14844" i="13"/>
  <c r="A14845" i="13"/>
  <c r="A14846" i="13"/>
  <c r="A14847" i="13"/>
  <c r="A14848" i="13"/>
  <c r="A14849" i="13"/>
  <c r="A14850" i="13"/>
  <c r="A14851" i="13"/>
  <c r="A14852" i="13"/>
  <c r="A14853" i="13"/>
  <c r="A14854" i="13"/>
  <c r="A14855" i="13"/>
  <c r="A14856" i="13"/>
  <c r="A14857" i="13"/>
  <c r="A14858" i="13"/>
  <c r="A14859" i="13"/>
  <c r="A14860" i="13"/>
  <c r="A14861" i="13"/>
  <c r="A14862" i="13"/>
  <c r="A14863" i="13"/>
  <c r="A14864" i="13"/>
  <c r="A14865" i="13"/>
  <c r="A14866" i="13"/>
  <c r="A14867" i="13"/>
  <c r="A14868" i="13"/>
  <c r="A14869" i="13"/>
  <c r="A14870" i="13"/>
  <c r="A14871" i="13"/>
  <c r="A14872" i="13"/>
  <c r="A14873" i="13"/>
  <c r="A14874" i="13"/>
  <c r="A14875" i="13"/>
  <c r="A14876" i="13"/>
  <c r="A14877" i="13"/>
  <c r="A14878" i="13"/>
  <c r="A14879" i="13"/>
  <c r="A14880" i="13"/>
  <c r="A14881" i="13"/>
  <c r="A14882" i="13"/>
  <c r="A14883" i="13"/>
  <c r="A14884" i="13"/>
  <c r="A14885" i="13"/>
  <c r="A14886" i="13"/>
  <c r="A14887" i="13"/>
  <c r="A14888" i="13"/>
  <c r="A14889" i="13"/>
  <c r="A14890" i="13"/>
  <c r="A14891" i="13"/>
  <c r="A14892" i="13"/>
  <c r="A14893" i="13"/>
  <c r="A14894" i="13"/>
  <c r="A14895" i="13"/>
  <c r="A14896" i="13"/>
  <c r="A14897" i="13"/>
  <c r="A14898" i="13"/>
  <c r="A14899" i="13"/>
  <c r="A14900" i="13"/>
  <c r="A14901" i="13"/>
  <c r="A14902" i="13"/>
  <c r="A14903" i="13"/>
  <c r="A14904" i="13"/>
  <c r="A14905" i="13"/>
  <c r="A14906" i="13"/>
  <c r="A14907" i="13"/>
  <c r="A14908" i="13"/>
  <c r="A14909" i="13"/>
  <c r="A14910" i="13"/>
  <c r="A14911" i="13"/>
  <c r="A14912" i="13"/>
  <c r="A14913" i="13"/>
  <c r="A14914" i="13"/>
  <c r="A14915" i="13"/>
  <c r="A14916" i="13"/>
  <c r="A14917" i="13"/>
  <c r="A14918" i="13"/>
  <c r="A14919" i="13"/>
  <c r="A14920" i="13"/>
  <c r="A14921" i="13"/>
  <c r="A14922" i="13"/>
  <c r="A14923" i="13"/>
  <c r="A14924" i="13"/>
  <c r="A14925" i="13"/>
  <c r="A14926" i="13"/>
  <c r="A14927" i="13"/>
  <c r="A14928" i="13"/>
  <c r="A14929" i="13"/>
  <c r="A14930" i="13"/>
  <c r="A14931" i="13"/>
  <c r="A14932" i="13"/>
  <c r="A14933" i="13"/>
  <c r="A14934" i="13"/>
  <c r="A14935" i="13"/>
  <c r="A14936" i="13"/>
  <c r="A14937" i="13"/>
  <c r="A14938" i="13"/>
  <c r="A14939" i="13"/>
  <c r="A14940" i="13"/>
  <c r="A14941" i="13"/>
  <c r="A14942" i="13"/>
  <c r="A14943" i="13"/>
  <c r="A14944" i="13"/>
  <c r="A14945" i="13"/>
  <c r="A14946" i="13"/>
  <c r="A14947" i="13"/>
  <c r="A14948" i="13"/>
  <c r="A14949" i="13"/>
  <c r="A14950" i="13"/>
  <c r="A14951" i="13"/>
  <c r="A14952" i="13"/>
  <c r="A14953" i="13"/>
  <c r="A14954" i="13"/>
  <c r="A14955" i="13"/>
  <c r="A14956" i="13"/>
  <c r="A14957" i="13"/>
  <c r="A14958" i="13"/>
  <c r="A14959" i="13"/>
  <c r="A14960" i="13"/>
  <c r="A14961" i="13"/>
  <c r="A14962" i="13"/>
  <c r="A14963" i="13"/>
  <c r="A14964" i="13"/>
  <c r="A14965" i="13"/>
  <c r="A14966" i="13"/>
  <c r="A14967" i="13"/>
  <c r="A14968" i="13"/>
  <c r="A14969" i="13"/>
  <c r="A14970" i="13"/>
  <c r="A14971" i="13"/>
  <c r="A14972" i="13"/>
  <c r="A14973" i="13"/>
  <c r="A14974" i="13"/>
  <c r="A14975" i="13"/>
  <c r="A14976" i="13"/>
  <c r="A14977" i="13"/>
  <c r="A14978" i="13"/>
  <c r="A14979" i="13"/>
  <c r="A14980" i="13"/>
  <c r="A14981" i="13"/>
  <c r="A14982" i="13"/>
  <c r="A14983" i="13"/>
  <c r="A14984" i="13"/>
  <c r="A14985" i="13"/>
  <c r="A14986" i="13"/>
  <c r="A14987" i="13"/>
  <c r="A14988" i="13"/>
  <c r="A14989" i="13"/>
  <c r="A14990" i="13"/>
  <c r="A14991" i="13"/>
  <c r="A14992" i="13"/>
  <c r="A14993" i="13"/>
  <c r="A14994" i="13"/>
  <c r="A14995" i="13"/>
  <c r="A14996" i="13"/>
  <c r="A14997" i="13"/>
  <c r="A14998" i="13"/>
  <c r="A14999" i="13"/>
  <c r="A15000" i="13"/>
  <c r="A15001" i="13"/>
  <c r="A15002" i="13"/>
  <c r="A15003" i="13"/>
  <c r="A15004" i="13"/>
  <c r="A15005" i="13"/>
  <c r="A15006" i="13"/>
  <c r="A15007" i="13"/>
  <c r="A15008" i="13"/>
  <c r="A15009" i="13"/>
  <c r="A15010" i="13"/>
  <c r="A15011" i="13"/>
  <c r="A15012" i="13"/>
  <c r="A15013" i="13"/>
  <c r="A15014" i="13"/>
  <c r="A15015" i="13"/>
  <c r="A15016" i="13"/>
  <c r="A15017" i="13"/>
  <c r="A15018" i="13"/>
  <c r="A15019" i="13"/>
  <c r="A15020" i="13"/>
  <c r="A15021" i="13"/>
  <c r="A15022" i="13"/>
  <c r="A15023" i="13"/>
  <c r="A15024" i="13"/>
  <c r="A15025" i="13"/>
  <c r="A15026" i="13"/>
  <c r="A15027" i="13"/>
  <c r="A15028" i="13"/>
  <c r="A15029" i="13"/>
  <c r="A15030" i="13"/>
  <c r="A15031" i="13"/>
  <c r="A15032" i="13"/>
  <c r="A15033" i="13"/>
  <c r="A15034" i="13"/>
  <c r="A15035" i="13"/>
  <c r="A15036" i="13"/>
  <c r="A15037" i="13"/>
  <c r="A15038" i="13"/>
  <c r="A15039" i="13"/>
  <c r="A15040" i="13"/>
  <c r="A15041" i="13"/>
  <c r="A15042" i="13"/>
  <c r="A15043" i="13"/>
  <c r="A15044" i="13"/>
  <c r="A15045" i="13"/>
  <c r="A15046" i="13"/>
  <c r="A15047" i="13"/>
  <c r="A15048" i="13"/>
  <c r="A15049" i="13"/>
  <c r="A15050" i="13"/>
  <c r="A15051" i="13"/>
  <c r="A15052" i="13"/>
  <c r="A15053" i="13"/>
  <c r="A15054" i="13"/>
  <c r="A15055" i="13"/>
  <c r="A15056" i="13"/>
  <c r="A15057" i="13"/>
  <c r="A15058" i="13"/>
  <c r="A15059" i="13"/>
  <c r="A15060" i="13"/>
  <c r="A15061" i="13"/>
  <c r="A15062" i="13"/>
  <c r="A15063" i="13"/>
  <c r="A15064" i="13"/>
  <c r="A15065" i="13"/>
  <c r="A15066" i="13"/>
  <c r="A15067" i="13"/>
  <c r="A15068" i="13"/>
  <c r="A15069" i="13"/>
  <c r="A15070" i="13"/>
  <c r="A15071" i="13"/>
  <c r="A15072" i="13"/>
  <c r="A15073" i="13"/>
  <c r="A15074" i="13"/>
  <c r="A15075" i="13"/>
  <c r="A15076" i="13"/>
  <c r="A15077" i="13"/>
  <c r="A15078" i="13"/>
  <c r="A15079" i="13"/>
  <c r="A15080" i="13"/>
  <c r="A15081" i="13"/>
  <c r="A15082" i="13"/>
  <c r="A15083" i="13"/>
  <c r="A15084" i="13"/>
  <c r="A15085" i="13"/>
  <c r="A15086" i="13"/>
  <c r="A15087" i="13"/>
  <c r="A15088" i="13"/>
  <c r="A15089" i="13"/>
  <c r="A15090" i="13"/>
  <c r="A15091" i="13"/>
  <c r="A15092" i="13"/>
  <c r="A15093" i="13"/>
  <c r="A15094" i="13"/>
  <c r="A15095" i="13"/>
  <c r="A15096" i="13"/>
  <c r="A15097" i="13"/>
  <c r="A15098" i="13"/>
  <c r="A15099" i="13"/>
  <c r="A15100" i="13"/>
  <c r="A15101" i="13"/>
  <c r="A15102" i="13"/>
  <c r="A15103" i="13"/>
  <c r="A15104" i="13"/>
  <c r="A15105" i="13"/>
  <c r="A15106" i="13"/>
  <c r="A15107" i="13"/>
  <c r="A15108" i="13"/>
  <c r="A15109" i="13"/>
  <c r="A15110" i="13"/>
  <c r="A15111" i="13"/>
  <c r="A15112" i="13"/>
  <c r="A15113" i="13"/>
  <c r="A15114" i="13"/>
  <c r="A15115" i="13"/>
  <c r="A15116" i="13"/>
  <c r="A15117" i="13"/>
  <c r="A15118" i="13"/>
  <c r="A15119" i="13"/>
  <c r="A15120" i="13"/>
  <c r="A15121" i="13"/>
  <c r="A15122" i="13"/>
  <c r="A15123" i="13"/>
  <c r="A15124" i="13"/>
  <c r="A15125" i="13"/>
  <c r="A15126" i="13"/>
  <c r="A15127" i="13"/>
  <c r="A15128" i="13"/>
  <c r="A15129" i="13"/>
  <c r="A15130" i="13"/>
  <c r="A15131" i="13"/>
  <c r="A15132" i="13"/>
  <c r="A15133" i="13"/>
  <c r="A15134" i="13"/>
  <c r="A15135" i="13"/>
  <c r="A15136" i="13"/>
  <c r="A15137" i="13"/>
  <c r="A15138" i="13"/>
  <c r="A15139" i="13"/>
  <c r="A15140" i="13"/>
  <c r="A15141" i="13"/>
  <c r="A15142" i="13"/>
  <c r="A15143" i="13"/>
  <c r="A15144" i="13"/>
  <c r="A15145" i="13"/>
  <c r="A15146" i="13"/>
  <c r="A15147" i="13"/>
  <c r="A15148" i="13"/>
  <c r="A15149" i="13"/>
  <c r="A15150" i="13"/>
  <c r="A15151" i="13"/>
  <c r="A15152" i="13"/>
  <c r="A15153" i="13"/>
  <c r="A15154" i="13"/>
  <c r="A15155" i="13"/>
  <c r="A15156" i="13"/>
  <c r="A15157" i="13"/>
  <c r="A15158" i="13"/>
  <c r="A15159" i="13"/>
  <c r="A15160" i="13"/>
  <c r="A15161" i="13"/>
  <c r="A15162" i="13"/>
  <c r="A15163" i="13"/>
  <c r="A15164" i="13"/>
  <c r="A15165" i="13"/>
  <c r="A15166" i="13"/>
  <c r="A15167" i="13"/>
  <c r="A15168" i="13"/>
  <c r="A15169" i="13"/>
  <c r="A15170" i="13"/>
  <c r="A15171" i="13"/>
  <c r="A15172" i="13"/>
  <c r="A15173" i="13"/>
  <c r="A15174" i="13"/>
  <c r="A15175" i="13"/>
  <c r="A15176" i="13"/>
  <c r="A15177" i="13"/>
  <c r="A15178" i="13"/>
  <c r="A15179" i="13"/>
  <c r="A15180" i="13"/>
  <c r="A15181" i="13"/>
  <c r="A15182" i="13"/>
  <c r="A15183" i="13"/>
  <c r="A15184" i="13"/>
  <c r="A15185" i="13"/>
  <c r="A15186" i="13"/>
  <c r="A15187" i="13"/>
  <c r="A15188" i="13"/>
  <c r="A15189" i="13"/>
  <c r="A15190" i="13"/>
  <c r="A15191" i="13"/>
  <c r="A15192" i="13"/>
  <c r="A15193" i="13"/>
  <c r="A15194" i="13"/>
  <c r="A15195" i="13"/>
  <c r="A15196" i="13"/>
  <c r="A15197" i="13"/>
  <c r="A15198" i="13"/>
  <c r="A15199" i="13"/>
  <c r="A15200" i="13"/>
  <c r="A15201" i="13"/>
  <c r="A15202" i="13"/>
  <c r="A15203" i="13"/>
  <c r="A15204" i="13"/>
  <c r="A15205" i="13"/>
  <c r="A15206" i="13"/>
  <c r="A15207" i="13"/>
  <c r="A15208" i="13"/>
  <c r="A15209" i="13"/>
  <c r="A15210" i="13"/>
  <c r="A15211" i="13"/>
  <c r="A15212" i="13"/>
  <c r="A15213" i="13"/>
  <c r="A15214" i="13"/>
  <c r="A15215" i="13"/>
  <c r="A15216" i="13"/>
  <c r="A15217" i="13"/>
  <c r="A15218" i="13"/>
  <c r="A15219" i="13"/>
  <c r="A15220" i="13"/>
  <c r="A15221" i="13"/>
  <c r="A15222" i="13"/>
  <c r="A15223" i="13"/>
  <c r="A15224" i="13"/>
  <c r="A15225" i="13"/>
  <c r="A15226" i="13"/>
  <c r="A15227" i="13"/>
  <c r="A15228" i="13"/>
  <c r="A15229" i="13"/>
  <c r="A15230" i="13"/>
  <c r="A15231" i="13"/>
  <c r="A15232" i="13"/>
  <c r="A15233" i="13"/>
  <c r="A15234" i="13"/>
  <c r="A15235" i="13"/>
  <c r="A15236" i="13"/>
  <c r="A15237" i="13"/>
  <c r="A15238" i="13"/>
  <c r="A15239" i="13"/>
  <c r="A15240" i="13"/>
  <c r="A15241" i="13"/>
  <c r="A15242" i="13"/>
  <c r="A15243" i="13"/>
  <c r="A15244" i="13"/>
  <c r="A15245" i="13"/>
  <c r="A15246" i="13"/>
  <c r="A15247" i="13"/>
  <c r="A15248" i="13"/>
  <c r="A15249" i="13"/>
  <c r="A15250" i="13"/>
  <c r="A15251" i="13"/>
  <c r="A15252" i="13"/>
  <c r="A15253" i="13"/>
  <c r="A15254" i="13"/>
  <c r="A15255" i="13"/>
  <c r="A15256" i="13"/>
  <c r="A15257" i="13"/>
  <c r="A15258" i="13"/>
  <c r="A15259" i="13"/>
  <c r="A15260" i="13"/>
  <c r="A15261" i="13"/>
  <c r="A15262" i="13"/>
  <c r="A15263" i="13"/>
  <c r="A15264" i="13"/>
  <c r="A15265" i="13"/>
  <c r="A15266" i="13"/>
  <c r="A15267" i="13"/>
  <c r="A15268" i="13"/>
  <c r="A15269" i="13"/>
  <c r="A15270" i="13"/>
  <c r="A15271" i="13"/>
  <c r="A15272" i="13"/>
  <c r="A15273" i="13"/>
  <c r="A15274" i="13"/>
  <c r="A15275" i="13"/>
  <c r="A15276" i="13"/>
  <c r="A15277" i="13"/>
  <c r="A15278" i="13"/>
  <c r="A15279" i="13"/>
  <c r="A15280" i="13"/>
  <c r="A15281" i="13"/>
  <c r="A15282" i="13"/>
  <c r="A15283" i="13"/>
  <c r="A15284" i="13"/>
  <c r="A15285" i="13"/>
  <c r="A15286" i="13"/>
  <c r="A15287" i="13"/>
  <c r="A15288" i="13"/>
  <c r="A15289" i="13"/>
  <c r="A15290" i="13"/>
  <c r="A15291" i="13"/>
  <c r="A15292" i="13"/>
  <c r="A15293" i="13"/>
  <c r="A15294" i="13"/>
  <c r="A15295" i="13"/>
  <c r="A15296" i="13"/>
  <c r="A15297" i="13"/>
  <c r="A15298" i="13"/>
  <c r="A15299" i="13"/>
  <c r="A15300" i="13"/>
  <c r="A15301" i="13"/>
  <c r="A15302" i="13"/>
  <c r="A15303" i="13"/>
  <c r="A15304" i="13"/>
  <c r="A15305" i="13"/>
  <c r="A15306" i="13"/>
  <c r="A15307" i="13"/>
  <c r="A15308" i="13"/>
  <c r="A15309" i="13"/>
  <c r="A15310" i="13"/>
  <c r="A15311" i="13"/>
  <c r="A15312" i="13"/>
  <c r="A15313" i="13"/>
  <c r="A15314" i="13"/>
  <c r="A15315" i="13"/>
  <c r="A15316" i="13"/>
  <c r="A15317" i="13"/>
  <c r="A15318" i="13"/>
  <c r="A15319" i="13"/>
  <c r="A15320" i="13"/>
  <c r="A15321" i="13"/>
  <c r="A15322" i="13"/>
  <c r="A15323" i="13"/>
  <c r="A15324" i="13"/>
  <c r="A15325" i="13"/>
  <c r="A15326" i="13"/>
  <c r="A15327" i="13"/>
  <c r="A15328" i="13"/>
  <c r="A15329" i="13"/>
  <c r="A15330" i="13"/>
  <c r="A15331" i="13"/>
  <c r="A15332" i="13"/>
  <c r="A15333" i="13"/>
  <c r="A15334" i="13"/>
  <c r="A15335" i="13"/>
  <c r="A15336" i="13"/>
  <c r="A15337" i="13"/>
  <c r="A15338" i="13"/>
  <c r="A15339" i="13"/>
  <c r="A15340" i="13"/>
  <c r="A15341" i="13"/>
  <c r="A15342" i="13"/>
  <c r="A15343" i="13"/>
  <c r="A15344" i="13"/>
  <c r="A15345" i="13"/>
  <c r="A15346" i="13"/>
  <c r="A15347" i="13"/>
  <c r="A15348" i="13"/>
  <c r="A15349" i="13"/>
  <c r="A15350" i="13"/>
  <c r="A15351" i="13"/>
  <c r="A15352" i="13"/>
  <c r="A15353" i="13"/>
  <c r="A15354" i="13"/>
  <c r="A15355" i="13"/>
  <c r="A15356" i="13"/>
  <c r="A15357" i="13"/>
  <c r="A15358" i="13"/>
  <c r="A15359" i="13"/>
  <c r="A15360" i="13"/>
  <c r="A15361" i="13"/>
  <c r="A15362" i="13"/>
  <c r="A15363" i="13"/>
  <c r="A15364" i="13"/>
  <c r="A15365" i="13"/>
  <c r="A15366" i="13"/>
  <c r="A15367" i="13"/>
  <c r="A15368" i="13"/>
  <c r="A15369" i="13"/>
  <c r="A15370" i="13"/>
  <c r="A15371" i="13"/>
  <c r="A15372" i="13"/>
  <c r="A15373" i="13"/>
  <c r="A15374" i="13"/>
  <c r="A15375" i="13"/>
  <c r="A15376" i="13"/>
  <c r="A15377" i="13"/>
  <c r="A15378" i="13"/>
  <c r="A15379" i="13"/>
  <c r="A15380" i="13"/>
  <c r="A15381" i="13"/>
  <c r="A15382" i="13"/>
  <c r="A15383" i="13"/>
  <c r="A15384" i="13"/>
  <c r="A15385" i="13"/>
  <c r="A15386" i="13"/>
  <c r="A15387" i="13"/>
  <c r="A15388" i="13"/>
  <c r="A15389" i="13"/>
  <c r="A15390" i="13"/>
  <c r="A15391" i="13"/>
  <c r="A15392" i="13"/>
  <c r="A15393" i="13"/>
  <c r="A15394" i="13"/>
  <c r="A15395" i="13"/>
  <c r="A15396" i="13"/>
  <c r="A15397" i="13"/>
  <c r="A15398" i="13"/>
  <c r="A15399" i="13"/>
  <c r="A15400" i="13"/>
  <c r="A15401" i="13"/>
  <c r="A15402" i="13"/>
  <c r="A15403" i="13"/>
  <c r="A15404" i="13"/>
  <c r="A15405" i="13"/>
  <c r="A15406" i="13"/>
  <c r="A15407" i="13"/>
  <c r="A15408" i="13"/>
  <c r="A15409" i="13"/>
  <c r="A15410" i="13"/>
  <c r="A15411" i="13"/>
  <c r="A15412" i="13"/>
  <c r="A15413" i="13"/>
  <c r="A15414" i="13"/>
  <c r="A15415" i="13"/>
  <c r="A15416" i="13"/>
  <c r="A15417" i="13"/>
  <c r="A15418" i="13"/>
  <c r="A15419" i="13"/>
  <c r="A15420" i="13"/>
  <c r="A15421" i="13"/>
  <c r="A15422" i="13"/>
  <c r="A15423" i="13"/>
  <c r="A15424" i="13"/>
  <c r="A15425" i="13"/>
  <c r="A15426" i="13"/>
  <c r="A15427" i="13"/>
  <c r="A15428" i="13"/>
  <c r="A15429" i="13"/>
  <c r="A15430" i="13"/>
  <c r="A15431" i="13"/>
  <c r="A15432" i="13"/>
  <c r="A15433" i="13"/>
  <c r="A15434" i="13"/>
  <c r="A15435" i="13"/>
  <c r="A15436" i="13"/>
  <c r="A15437" i="13"/>
  <c r="A15438" i="13"/>
  <c r="A15439" i="13"/>
  <c r="A15440" i="13"/>
  <c r="A15441" i="13"/>
  <c r="A15442" i="13"/>
  <c r="A15443" i="13"/>
  <c r="A15444" i="13"/>
  <c r="A15445" i="13"/>
  <c r="A15446" i="13"/>
  <c r="A15447" i="13"/>
  <c r="A15448" i="13"/>
  <c r="A15449" i="13"/>
  <c r="A15450" i="13"/>
  <c r="A15451" i="13"/>
  <c r="A15452" i="13"/>
  <c r="A15453" i="13"/>
  <c r="A15454" i="13"/>
  <c r="A15455" i="13"/>
  <c r="A15456" i="13"/>
  <c r="A15457" i="13"/>
  <c r="A15458" i="13"/>
  <c r="A15459" i="13"/>
  <c r="A15460" i="13"/>
  <c r="A15461" i="13"/>
  <c r="A15462" i="13"/>
  <c r="A15463" i="13"/>
  <c r="A15464" i="13"/>
  <c r="A15465" i="13"/>
  <c r="A15466" i="13"/>
  <c r="A15467" i="13"/>
  <c r="A15468" i="13"/>
  <c r="A15469" i="13"/>
  <c r="A15470" i="13"/>
  <c r="A15471" i="13"/>
  <c r="A15472" i="13"/>
  <c r="A15473" i="13"/>
  <c r="A15474" i="13"/>
  <c r="A15475" i="13"/>
  <c r="A15476" i="13"/>
  <c r="A15477" i="13"/>
  <c r="A15478" i="13"/>
  <c r="A15479" i="13"/>
  <c r="A15480" i="13"/>
  <c r="A15481" i="13"/>
  <c r="A15482" i="13"/>
  <c r="A15483" i="13"/>
  <c r="A15484" i="13"/>
  <c r="A15485" i="13"/>
  <c r="A15486" i="13"/>
  <c r="A15487" i="13"/>
  <c r="A15488" i="13"/>
  <c r="A15489" i="13"/>
  <c r="A15490" i="13"/>
  <c r="A15491" i="13"/>
  <c r="A15492" i="13"/>
  <c r="A15493" i="13"/>
  <c r="A15494" i="13"/>
  <c r="A15495" i="13"/>
  <c r="A15496" i="13"/>
  <c r="A15497" i="13"/>
  <c r="A15498" i="13"/>
  <c r="A15499" i="13"/>
  <c r="A15500" i="13"/>
  <c r="A15501" i="13"/>
  <c r="A15502" i="13"/>
  <c r="A15503" i="13"/>
  <c r="A15504" i="13"/>
  <c r="A15505" i="13"/>
  <c r="A15506" i="13"/>
  <c r="A15507" i="13"/>
  <c r="A15508" i="13"/>
  <c r="A15509" i="13"/>
  <c r="A15510" i="13"/>
  <c r="A15511" i="13"/>
  <c r="A15512" i="13"/>
  <c r="A15513" i="13"/>
  <c r="A15514" i="13"/>
  <c r="A15515" i="13"/>
  <c r="A15516" i="13"/>
  <c r="A15517" i="13"/>
  <c r="A15518" i="13"/>
  <c r="A15519" i="13"/>
  <c r="A15520" i="13"/>
  <c r="A15521" i="13"/>
  <c r="A15522" i="13"/>
  <c r="A15523" i="13"/>
  <c r="A15524" i="13"/>
  <c r="A15525" i="13"/>
  <c r="A15526" i="13"/>
  <c r="A15527" i="13"/>
  <c r="A15528" i="13"/>
  <c r="A15529" i="13"/>
  <c r="A15530" i="13"/>
  <c r="A15531" i="13"/>
  <c r="A15532" i="13"/>
  <c r="A15533" i="13"/>
  <c r="A15534" i="13"/>
  <c r="A15535" i="13"/>
  <c r="A15536" i="13"/>
  <c r="A15537" i="13"/>
  <c r="A15538" i="13"/>
  <c r="A15539" i="13"/>
  <c r="A15540" i="13"/>
  <c r="A15541" i="13"/>
  <c r="A15542" i="13"/>
  <c r="A15543" i="13"/>
  <c r="A15544" i="13"/>
  <c r="A15545" i="13"/>
  <c r="A15546" i="13"/>
  <c r="A15547" i="13"/>
  <c r="A15548" i="13"/>
  <c r="A15549" i="13"/>
  <c r="A15550" i="13"/>
  <c r="A15551" i="13"/>
  <c r="A15552" i="13"/>
  <c r="A15553" i="13"/>
  <c r="A15554" i="13"/>
  <c r="A15555" i="13"/>
  <c r="A15556" i="13"/>
  <c r="A15557" i="13"/>
  <c r="A15558" i="13"/>
  <c r="A15559" i="13"/>
  <c r="A15560" i="13"/>
  <c r="A15561" i="13"/>
  <c r="A15562" i="13"/>
  <c r="A15563" i="13"/>
  <c r="A15564" i="13"/>
  <c r="A15565" i="13"/>
  <c r="A15566" i="13"/>
  <c r="A15567" i="13"/>
  <c r="A15568" i="13"/>
  <c r="A15569" i="13"/>
  <c r="A15570" i="13"/>
  <c r="A15571" i="13"/>
  <c r="A15572" i="13"/>
  <c r="A15573" i="13"/>
  <c r="A15574" i="13"/>
  <c r="A15575" i="13"/>
  <c r="A15576" i="13"/>
  <c r="A15577" i="13"/>
  <c r="A15578" i="13"/>
  <c r="A15579" i="13"/>
  <c r="A15580" i="13"/>
  <c r="A15581" i="13"/>
  <c r="A15582" i="13"/>
  <c r="A15583" i="13"/>
  <c r="A15584" i="13"/>
  <c r="A15585" i="13"/>
  <c r="A15586" i="13"/>
  <c r="A15587" i="13"/>
  <c r="A15588" i="13"/>
  <c r="A15589" i="13"/>
  <c r="A15590" i="13"/>
  <c r="A15591" i="13"/>
  <c r="A15592" i="13"/>
  <c r="A15593" i="13"/>
  <c r="A15594" i="13"/>
  <c r="A15595" i="13"/>
  <c r="A15596" i="13"/>
  <c r="A15597" i="13"/>
  <c r="A15598" i="13"/>
  <c r="A15599" i="13"/>
  <c r="A15600" i="13"/>
  <c r="A15601" i="13"/>
  <c r="A15602" i="13"/>
  <c r="A15603" i="13"/>
  <c r="A15604" i="13"/>
  <c r="A15605" i="13"/>
  <c r="A15606" i="13"/>
  <c r="A15607" i="13"/>
  <c r="A15608" i="13"/>
  <c r="A15609" i="13"/>
  <c r="A15610" i="13"/>
  <c r="A15611" i="13"/>
  <c r="A15612" i="13"/>
  <c r="A15613" i="13"/>
  <c r="A15614" i="13"/>
  <c r="A15615" i="13"/>
  <c r="A15616" i="13"/>
  <c r="A15617" i="13"/>
  <c r="A15618" i="13"/>
  <c r="A15619" i="13"/>
  <c r="A15620" i="13"/>
  <c r="A15621" i="13"/>
  <c r="A15622" i="13"/>
  <c r="A15623" i="13"/>
  <c r="A15624" i="13"/>
  <c r="A15625" i="13"/>
  <c r="A15626" i="13"/>
  <c r="A15627" i="13"/>
  <c r="A15628" i="13"/>
  <c r="A15629" i="13"/>
  <c r="A15630" i="13"/>
  <c r="A15631" i="13"/>
  <c r="A15632" i="13"/>
  <c r="A15633" i="13"/>
  <c r="A15634" i="13"/>
  <c r="A15635" i="13"/>
  <c r="A15636" i="13"/>
  <c r="A15637" i="13"/>
  <c r="A15638" i="13"/>
  <c r="A15639" i="13"/>
  <c r="A15640" i="13"/>
  <c r="A15641" i="13"/>
  <c r="A15642" i="13"/>
  <c r="A15643" i="13"/>
  <c r="A15644" i="13"/>
  <c r="A15645" i="13"/>
  <c r="A15646" i="13"/>
  <c r="A15647" i="13"/>
  <c r="A15648" i="13"/>
  <c r="A15649" i="13"/>
  <c r="A15650" i="13"/>
  <c r="A15651" i="13"/>
  <c r="A15652" i="13"/>
  <c r="A15653" i="13"/>
  <c r="A15654" i="13"/>
  <c r="A15655" i="13"/>
  <c r="A15656" i="13"/>
  <c r="A15657" i="13"/>
  <c r="A15658" i="13"/>
  <c r="A15659" i="13"/>
  <c r="A15660" i="13"/>
  <c r="A15661" i="13"/>
  <c r="A15662" i="13"/>
  <c r="A15663" i="13"/>
  <c r="A15664" i="13"/>
  <c r="A15665" i="13"/>
  <c r="A15666" i="13"/>
  <c r="A15667" i="13"/>
  <c r="A15668" i="13"/>
  <c r="A15669" i="13"/>
  <c r="A15670" i="13"/>
  <c r="A15671" i="13"/>
  <c r="A15672" i="13"/>
  <c r="A15673" i="13"/>
  <c r="A15674" i="13"/>
  <c r="A15675" i="13"/>
  <c r="A15676" i="13"/>
  <c r="A15677" i="13"/>
  <c r="A15678" i="13"/>
  <c r="A15679" i="13"/>
  <c r="A15680" i="13"/>
  <c r="A15681" i="13"/>
  <c r="A15682" i="13"/>
  <c r="A15683" i="13"/>
  <c r="A15684" i="13"/>
  <c r="A15685" i="13"/>
  <c r="A15686" i="13"/>
  <c r="A15687" i="13"/>
  <c r="A15688" i="13"/>
  <c r="A15689" i="13"/>
  <c r="A15690" i="13"/>
  <c r="A15691" i="13"/>
  <c r="A15692" i="13"/>
  <c r="A15693" i="13"/>
  <c r="A15694" i="13"/>
  <c r="A15695" i="13"/>
  <c r="A15696" i="13"/>
  <c r="A15697" i="13"/>
  <c r="A15698" i="13"/>
  <c r="A15699" i="13"/>
  <c r="A15700" i="13"/>
  <c r="A15701" i="13"/>
  <c r="A15702" i="13"/>
  <c r="A15703" i="13"/>
  <c r="A15704" i="13"/>
  <c r="A15705" i="13"/>
  <c r="A15706" i="13"/>
  <c r="A15707" i="13"/>
  <c r="A15708" i="13"/>
  <c r="A15709" i="13"/>
  <c r="A15710" i="13"/>
  <c r="A15711" i="13"/>
  <c r="A15712" i="13"/>
  <c r="A15713" i="13"/>
  <c r="A15714" i="13"/>
  <c r="A15715" i="13"/>
  <c r="A15716" i="13"/>
  <c r="A15717" i="13"/>
  <c r="A15718" i="13"/>
  <c r="A15719" i="13"/>
  <c r="A15720" i="13"/>
  <c r="A15721" i="13"/>
  <c r="A15722" i="13"/>
  <c r="A15723" i="13"/>
  <c r="A15724" i="13"/>
  <c r="A15725" i="13"/>
  <c r="A15726" i="13"/>
  <c r="A15727" i="13"/>
  <c r="A15728" i="13"/>
  <c r="A15729" i="13"/>
  <c r="A15730" i="13"/>
  <c r="A15731" i="13"/>
  <c r="A15732" i="13"/>
  <c r="A15733" i="13"/>
  <c r="A15734" i="13"/>
  <c r="A15735" i="13"/>
  <c r="A15736" i="13"/>
  <c r="A15737" i="13"/>
  <c r="A15738" i="13"/>
  <c r="A15739" i="13"/>
  <c r="A15740" i="13"/>
  <c r="A15741" i="13"/>
  <c r="A15742" i="13"/>
  <c r="A15743" i="13"/>
  <c r="A15744" i="13"/>
  <c r="A15745" i="13"/>
  <c r="A15746" i="13"/>
  <c r="A15747" i="13"/>
  <c r="A15748" i="13"/>
  <c r="A15749" i="13"/>
  <c r="A15750" i="13"/>
  <c r="A15751" i="13"/>
  <c r="A15752" i="13"/>
  <c r="A15753" i="13"/>
  <c r="A15754" i="13"/>
  <c r="A15755" i="13"/>
  <c r="A15756" i="13"/>
  <c r="A15757" i="13"/>
  <c r="A15758" i="13"/>
  <c r="A15759" i="13"/>
  <c r="A15760" i="13"/>
  <c r="A15761" i="13"/>
  <c r="A15762" i="13"/>
  <c r="A15763" i="13"/>
  <c r="A15764" i="13"/>
  <c r="A15765" i="13"/>
  <c r="A15766" i="13"/>
  <c r="A15767" i="13"/>
  <c r="A15768" i="13"/>
  <c r="A15769" i="13"/>
  <c r="A15770" i="13"/>
  <c r="A15771" i="13"/>
  <c r="A15772" i="13"/>
  <c r="A15773" i="13"/>
  <c r="A15774" i="13"/>
  <c r="A15775" i="13"/>
  <c r="A15776" i="13"/>
  <c r="A15777" i="13"/>
  <c r="A15778" i="13"/>
  <c r="A15779" i="13"/>
  <c r="A15780" i="13"/>
  <c r="A15781" i="13"/>
  <c r="A15782" i="13"/>
  <c r="A15783" i="13"/>
  <c r="A15784" i="13"/>
  <c r="A15785" i="13"/>
  <c r="A15786" i="13"/>
  <c r="A15787" i="13"/>
  <c r="A15788" i="13"/>
  <c r="A15789" i="13"/>
  <c r="A15790" i="13"/>
  <c r="A15791" i="13"/>
  <c r="A15792" i="13"/>
  <c r="A15793" i="13"/>
  <c r="A15794" i="13"/>
  <c r="A15795" i="13"/>
  <c r="A15796" i="13"/>
  <c r="A15797" i="13"/>
  <c r="A15798" i="13"/>
  <c r="A15799" i="13"/>
  <c r="A15800" i="13"/>
  <c r="A15801" i="13"/>
  <c r="A15802" i="13"/>
  <c r="A15803" i="13"/>
  <c r="A15804" i="13"/>
  <c r="A15805" i="13"/>
  <c r="A15806" i="13"/>
  <c r="A15807" i="13"/>
  <c r="A15808" i="13"/>
  <c r="A15809" i="13"/>
  <c r="A15810" i="13"/>
  <c r="A15811" i="13"/>
  <c r="A15812" i="13"/>
  <c r="A15813" i="13"/>
  <c r="A15814" i="13"/>
  <c r="A15815" i="13"/>
  <c r="A15816" i="13"/>
  <c r="A15817" i="13"/>
  <c r="A15818" i="13"/>
  <c r="A15819" i="13"/>
  <c r="A15820" i="13"/>
  <c r="A15821" i="13"/>
  <c r="A15822" i="13"/>
  <c r="A15823" i="13"/>
  <c r="A15824" i="13"/>
  <c r="A15825" i="13"/>
  <c r="A15826" i="13"/>
  <c r="A15827" i="13"/>
  <c r="A15828" i="13"/>
  <c r="A15829" i="13"/>
  <c r="A15830" i="13"/>
  <c r="A15831" i="13"/>
  <c r="A15832" i="13"/>
  <c r="A15833" i="13"/>
  <c r="A15834" i="13"/>
  <c r="A15835" i="13"/>
  <c r="A15836" i="13"/>
  <c r="A15837" i="13"/>
  <c r="A15838" i="13"/>
  <c r="A15839" i="13"/>
  <c r="A15840" i="13"/>
  <c r="A15841" i="13"/>
  <c r="A15842" i="13"/>
  <c r="A15843" i="13"/>
  <c r="A15844" i="13"/>
  <c r="A15845" i="13"/>
  <c r="A15846" i="13"/>
  <c r="A15847" i="13"/>
  <c r="A15848" i="13"/>
  <c r="A15849" i="13"/>
  <c r="A15850" i="13"/>
  <c r="A15851" i="13"/>
  <c r="A15852" i="13"/>
  <c r="A15853" i="13"/>
  <c r="A15854" i="13"/>
  <c r="A15855" i="13"/>
  <c r="A15856" i="13"/>
  <c r="A15857" i="13"/>
  <c r="A15858" i="13"/>
  <c r="A15859" i="13"/>
  <c r="A15860" i="13"/>
  <c r="A15861" i="13"/>
  <c r="A15862" i="13"/>
  <c r="A15863" i="13"/>
  <c r="A15864" i="13"/>
  <c r="A15865" i="13"/>
  <c r="A15866" i="13"/>
  <c r="A15867" i="13"/>
  <c r="A15868" i="13"/>
  <c r="A15869" i="13"/>
  <c r="A15870" i="13"/>
  <c r="A15871" i="13"/>
  <c r="A15872" i="13"/>
  <c r="A15873" i="13"/>
  <c r="A15874" i="13"/>
  <c r="A15875" i="13"/>
  <c r="A15876" i="13"/>
  <c r="A15877" i="13"/>
  <c r="A15878" i="13"/>
  <c r="A15879" i="13"/>
  <c r="A15880" i="13"/>
  <c r="A15881" i="13"/>
  <c r="A15882" i="13"/>
  <c r="A15883" i="13"/>
  <c r="A15884" i="13"/>
  <c r="A15885" i="13"/>
  <c r="A15886" i="13"/>
  <c r="A15887" i="13"/>
  <c r="A15888" i="13"/>
  <c r="A15889" i="13"/>
  <c r="A15890" i="13"/>
  <c r="A15891" i="13"/>
  <c r="A15892" i="13"/>
  <c r="A15893" i="13"/>
  <c r="A15894" i="13"/>
  <c r="A15895" i="13"/>
  <c r="A15896" i="13"/>
  <c r="A15897" i="13"/>
  <c r="A15898" i="13"/>
  <c r="A15899" i="13"/>
  <c r="A15900" i="13"/>
  <c r="A15901" i="13"/>
  <c r="A15902" i="13"/>
  <c r="A15903" i="13"/>
  <c r="A15904" i="13"/>
  <c r="A15905" i="13"/>
  <c r="A15906" i="13"/>
  <c r="A15907" i="13"/>
  <c r="A15908" i="13"/>
  <c r="A15909" i="13"/>
  <c r="A15910" i="13"/>
  <c r="A15911" i="13"/>
  <c r="A15912" i="13"/>
  <c r="A15913" i="13"/>
  <c r="A15914" i="13"/>
  <c r="A15915" i="13"/>
  <c r="A15916" i="13"/>
  <c r="A15917" i="13"/>
  <c r="A15918" i="13"/>
  <c r="A15919" i="13"/>
  <c r="A15920" i="13"/>
  <c r="A15921" i="13"/>
  <c r="A15922" i="13"/>
  <c r="A15923" i="13"/>
  <c r="A15924" i="13"/>
  <c r="A15925" i="13"/>
  <c r="A15926" i="13"/>
  <c r="A15927" i="13"/>
  <c r="A15928" i="13"/>
  <c r="A15929" i="13"/>
  <c r="A15930" i="13"/>
  <c r="A15931" i="13"/>
  <c r="A15932" i="13"/>
  <c r="A15933" i="13"/>
  <c r="A15934" i="13"/>
  <c r="A15935" i="13"/>
  <c r="A15936" i="13"/>
  <c r="A15937" i="13"/>
  <c r="A15938" i="13"/>
  <c r="A15939" i="13"/>
  <c r="A15940" i="13"/>
  <c r="A15941" i="13"/>
  <c r="A15942" i="13"/>
  <c r="A15943" i="13"/>
  <c r="A15944" i="13"/>
  <c r="A15945" i="13"/>
  <c r="A15946" i="13"/>
  <c r="A15947" i="13"/>
  <c r="A15948" i="13"/>
  <c r="A15949" i="13"/>
  <c r="A15950" i="13"/>
  <c r="A15951" i="13"/>
  <c r="A15952" i="13"/>
  <c r="A15953" i="13"/>
  <c r="A15954" i="13"/>
  <c r="A15955" i="13"/>
  <c r="A15956" i="13"/>
  <c r="A15957" i="13"/>
  <c r="A15958" i="13"/>
  <c r="A15959" i="13"/>
  <c r="A15960" i="13"/>
  <c r="A15961" i="13"/>
  <c r="A15962" i="13"/>
  <c r="A15963" i="13"/>
  <c r="A15964" i="13"/>
  <c r="A15965" i="13"/>
  <c r="A15966" i="13"/>
  <c r="A15967" i="13"/>
  <c r="A15968" i="13"/>
  <c r="A15969" i="13"/>
  <c r="A15970" i="13"/>
  <c r="A15971" i="13"/>
  <c r="A15972" i="13"/>
  <c r="A15973" i="13"/>
  <c r="A15974" i="13"/>
  <c r="A15975" i="13"/>
  <c r="A15976" i="13"/>
  <c r="A15977" i="13"/>
  <c r="A15978" i="13"/>
  <c r="A15979" i="13"/>
  <c r="A15980" i="13"/>
  <c r="A15981" i="13"/>
  <c r="A15982" i="13"/>
  <c r="A15983" i="13"/>
  <c r="A15984" i="13"/>
  <c r="A15985" i="13"/>
  <c r="A15986" i="13"/>
  <c r="A15987" i="13"/>
  <c r="A15988" i="13"/>
  <c r="A15989" i="13"/>
  <c r="A15990" i="13"/>
  <c r="A15991" i="13"/>
  <c r="A15992" i="13"/>
  <c r="A15993" i="13"/>
  <c r="A15994" i="13"/>
  <c r="A15995" i="13"/>
  <c r="A15996" i="13"/>
  <c r="A15997" i="13"/>
  <c r="A15998" i="13"/>
  <c r="A15999" i="13"/>
  <c r="A16000" i="13"/>
  <c r="A16001" i="13"/>
  <c r="A16002" i="13"/>
  <c r="A16003" i="13"/>
  <c r="A16004" i="13"/>
  <c r="A16005" i="13"/>
  <c r="A16006" i="13"/>
  <c r="A16007" i="13"/>
  <c r="A16008" i="13"/>
  <c r="A16009" i="13"/>
  <c r="A16010" i="13"/>
  <c r="A16011" i="13"/>
  <c r="A16012" i="13"/>
  <c r="A16013" i="13"/>
  <c r="A16014" i="13"/>
  <c r="A16015" i="13"/>
  <c r="A16016" i="13"/>
  <c r="A16017" i="13"/>
  <c r="A16018" i="13"/>
  <c r="A16019" i="13"/>
  <c r="A16020" i="13"/>
  <c r="A16021" i="13"/>
  <c r="A16022" i="13"/>
  <c r="A16023" i="13"/>
  <c r="A16024" i="13"/>
  <c r="A16025" i="13"/>
  <c r="A16026" i="13"/>
  <c r="A16027" i="13"/>
  <c r="A16028" i="13"/>
  <c r="A16029" i="13"/>
  <c r="A16030" i="13"/>
  <c r="A16031" i="13"/>
  <c r="A16032" i="13"/>
  <c r="A16033" i="13"/>
  <c r="A16034" i="13"/>
  <c r="A16035" i="13"/>
  <c r="A16036" i="13"/>
  <c r="A16037" i="13"/>
  <c r="A16038" i="13"/>
  <c r="A16039" i="13"/>
  <c r="A16040" i="13"/>
  <c r="A16041" i="13"/>
  <c r="A16042" i="13"/>
  <c r="A16043" i="13"/>
  <c r="A16044" i="13"/>
  <c r="A16045" i="13"/>
  <c r="A16046" i="13"/>
  <c r="A16047" i="13"/>
  <c r="A16048" i="13"/>
  <c r="A16049" i="13"/>
  <c r="A16050" i="13"/>
  <c r="A16051" i="13"/>
  <c r="A16052" i="13"/>
  <c r="A16053" i="13"/>
  <c r="A16054" i="13"/>
  <c r="A16055" i="13"/>
  <c r="A16056" i="13"/>
  <c r="A16057" i="13"/>
  <c r="A16058" i="13"/>
  <c r="A16059" i="13"/>
  <c r="A16060" i="13"/>
  <c r="A16061" i="13"/>
  <c r="A16062" i="13"/>
  <c r="A16063" i="13"/>
  <c r="A16064" i="13"/>
  <c r="A16065" i="13"/>
  <c r="A16066" i="13"/>
  <c r="A16067" i="13"/>
  <c r="A16068" i="13"/>
  <c r="A16069" i="13"/>
  <c r="A16070" i="13"/>
  <c r="A16071" i="13"/>
  <c r="A16072" i="13"/>
  <c r="A16073" i="13"/>
  <c r="A16074" i="13"/>
  <c r="A16075" i="13"/>
  <c r="A16076" i="13"/>
  <c r="A16077" i="13"/>
  <c r="A16078" i="13"/>
  <c r="A16079" i="13"/>
  <c r="A16080" i="13"/>
  <c r="A16081" i="13"/>
  <c r="A16082" i="13"/>
  <c r="A16083" i="13"/>
  <c r="A16084" i="13"/>
  <c r="A16085" i="13"/>
  <c r="A16086" i="13"/>
  <c r="A16087" i="13"/>
  <c r="A16088" i="13"/>
  <c r="A16089" i="13"/>
  <c r="A16090" i="13"/>
  <c r="A16091" i="13"/>
  <c r="A16092" i="13"/>
  <c r="A16093" i="13"/>
  <c r="A16094" i="13"/>
  <c r="A16095" i="13"/>
  <c r="A16096" i="13"/>
  <c r="A16097" i="13"/>
  <c r="A16098" i="13"/>
  <c r="A16099" i="13"/>
  <c r="A16100" i="13"/>
  <c r="A16101" i="13"/>
  <c r="A16102" i="13"/>
  <c r="A16103" i="13"/>
  <c r="A16104" i="13"/>
  <c r="A16105" i="13"/>
  <c r="A16106" i="13"/>
  <c r="A16107" i="13"/>
  <c r="A16108" i="13"/>
  <c r="A16109" i="13"/>
  <c r="A16110" i="13"/>
  <c r="A16111" i="13"/>
  <c r="A16112" i="13"/>
  <c r="A16113" i="13"/>
  <c r="A16114" i="13"/>
  <c r="A16115" i="13"/>
  <c r="A16116" i="13"/>
  <c r="A16117" i="13"/>
  <c r="A16118" i="13"/>
  <c r="A16119" i="13"/>
  <c r="A16120" i="13"/>
  <c r="A16121" i="13"/>
  <c r="A16122" i="13"/>
  <c r="A16123" i="13"/>
  <c r="A16124" i="13"/>
  <c r="A16125" i="13"/>
  <c r="A16126" i="13"/>
  <c r="A16127" i="13"/>
  <c r="A16128" i="13"/>
  <c r="A16129" i="13"/>
  <c r="A16130" i="13"/>
  <c r="A16131" i="13"/>
  <c r="A16132" i="13"/>
  <c r="A16133" i="13"/>
  <c r="A16134" i="13"/>
  <c r="A16135" i="13"/>
  <c r="A16136" i="13"/>
  <c r="A16137" i="13"/>
  <c r="A16138" i="13"/>
  <c r="A16139" i="13"/>
  <c r="A16140" i="13"/>
  <c r="A16141" i="13"/>
  <c r="A16142" i="13"/>
  <c r="A16143" i="13"/>
  <c r="A16144" i="13"/>
  <c r="A16145" i="13"/>
  <c r="A16146" i="13"/>
  <c r="A16147" i="13"/>
  <c r="A16148" i="13"/>
  <c r="A16149" i="13"/>
  <c r="A16150" i="13"/>
  <c r="A16151" i="13"/>
  <c r="A16152" i="13"/>
  <c r="A16153" i="13"/>
  <c r="A16154" i="13"/>
  <c r="A16155" i="13"/>
  <c r="A16156" i="13"/>
  <c r="A16157" i="13"/>
  <c r="A16158" i="13"/>
  <c r="A16159" i="13"/>
  <c r="A16160" i="13"/>
  <c r="A16161" i="13"/>
  <c r="A16162" i="13"/>
  <c r="A16163" i="13"/>
  <c r="A16164" i="13"/>
  <c r="A16165" i="13"/>
  <c r="A16166" i="13"/>
  <c r="A16167" i="13"/>
  <c r="A16168" i="13"/>
  <c r="A16169" i="13"/>
  <c r="A16170" i="13"/>
  <c r="A16171" i="13"/>
  <c r="A16172" i="13"/>
  <c r="A16173" i="13"/>
  <c r="A16174" i="13"/>
  <c r="A16175" i="13"/>
  <c r="A16176" i="13"/>
  <c r="A16177" i="13"/>
  <c r="A16178" i="13"/>
  <c r="A16179" i="13"/>
  <c r="A16180" i="13"/>
  <c r="A16181" i="13"/>
  <c r="A16182" i="13"/>
  <c r="A16183" i="13"/>
  <c r="A16184" i="13"/>
  <c r="A16185" i="13"/>
  <c r="A16186" i="13"/>
  <c r="A16187" i="13"/>
  <c r="A16188" i="13"/>
  <c r="A16189" i="13"/>
  <c r="A16190" i="13"/>
  <c r="A16191" i="13"/>
  <c r="A16192" i="13"/>
  <c r="A16193" i="13"/>
  <c r="A16194" i="13"/>
  <c r="A16195" i="13"/>
  <c r="A16196" i="13"/>
  <c r="A16197" i="13"/>
  <c r="A16198" i="13"/>
  <c r="A16199" i="13"/>
  <c r="A16200" i="13"/>
  <c r="A16201" i="13"/>
  <c r="A16202" i="13"/>
  <c r="A16203" i="13"/>
  <c r="A16204" i="13"/>
  <c r="A16205" i="13"/>
  <c r="A16206" i="13"/>
  <c r="A16207" i="13"/>
  <c r="A16208" i="13"/>
  <c r="A16209" i="13"/>
  <c r="A16210" i="13"/>
  <c r="A16211" i="13"/>
  <c r="A16212" i="13"/>
  <c r="A16213" i="13"/>
  <c r="A16214" i="13"/>
  <c r="A16215" i="13"/>
  <c r="A16216" i="13"/>
  <c r="A16217" i="13"/>
  <c r="A16218" i="13"/>
  <c r="A16219" i="13"/>
  <c r="A16220" i="13"/>
  <c r="A16221" i="13"/>
  <c r="A16222" i="13"/>
  <c r="A16223" i="13"/>
  <c r="A16224" i="13"/>
  <c r="A16225" i="13"/>
  <c r="A16226" i="13"/>
  <c r="A16227" i="13"/>
  <c r="A16228" i="13"/>
  <c r="A16229" i="13"/>
  <c r="A16230" i="13"/>
  <c r="A16231" i="13"/>
  <c r="A16232" i="13"/>
  <c r="A16233" i="13"/>
  <c r="A16234" i="13"/>
  <c r="A16235" i="13"/>
  <c r="A16236" i="13"/>
  <c r="A16237" i="13"/>
  <c r="A16238" i="13"/>
  <c r="A16239" i="13"/>
  <c r="A16240" i="13"/>
  <c r="A16241" i="13"/>
  <c r="A16242" i="13"/>
  <c r="A16243" i="13"/>
  <c r="A16244" i="13"/>
  <c r="A16245" i="13"/>
  <c r="A16246" i="13"/>
  <c r="A16247" i="13"/>
  <c r="A16248" i="13"/>
  <c r="A16249" i="13"/>
  <c r="A16250" i="13"/>
  <c r="A16251" i="13"/>
  <c r="A16252" i="13"/>
  <c r="A16253" i="13"/>
  <c r="A16254" i="13"/>
  <c r="A16255" i="13"/>
  <c r="A16256" i="13"/>
  <c r="A16257" i="13"/>
  <c r="A16258" i="13"/>
  <c r="A16259" i="13"/>
  <c r="A16260" i="13"/>
  <c r="A16261" i="13"/>
  <c r="A16262" i="13"/>
  <c r="A16263" i="13"/>
  <c r="A16264" i="13"/>
  <c r="A16265" i="13"/>
  <c r="A16266" i="13"/>
  <c r="A16267" i="13"/>
  <c r="A16268" i="13"/>
  <c r="A16269" i="13"/>
  <c r="A16270" i="13"/>
  <c r="A16271" i="13"/>
  <c r="A16272" i="13"/>
  <c r="A16273" i="13"/>
  <c r="A16274" i="13"/>
  <c r="A16275" i="13"/>
  <c r="A16276" i="13"/>
  <c r="A16277" i="13"/>
  <c r="A16278" i="13"/>
  <c r="A16279" i="13"/>
  <c r="A16280" i="13"/>
  <c r="A16281" i="13"/>
  <c r="A16282" i="13"/>
  <c r="A16283" i="13"/>
  <c r="A16284" i="13"/>
  <c r="A16285" i="13"/>
  <c r="A16286" i="13"/>
  <c r="A16287" i="13"/>
  <c r="A16288" i="13"/>
  <c r="A16289" i="13"/>
  <c r="A16290" i="13"/>
  <c r="A16291" i="13"/>
  <c r="A16292" i="13"/>
  <c r="A16293" i="13"/>
  <c r="A16294" i="13"/>
  <c r="A16295" i="13"/>
  <c r="A16296" i="13"/>
  <c r="A16297" i="13"/>
  <c r="A16298" i="13"/>
  <c r="A16299" i="13"/>
  <c r="A16300" i="13"/>
  <c r="A16301" i="13"/>
  <c r="A16302" i="13"/>
  <c r="A16303" i="13"/>
  <c r="A16304" i="13"/>
  <c r="A16305" i="13"/>
  <c r="A16306" i="13"/>
  <c r="A16307" i="13"/>
  <c r="A16308" i="13"/>
  <c r="A16309" i="13"/>
  <c r="A16310" i="13"/>
  <c r="A16311" i="13"/>
  <c r="A16312" i="13"/>
  <c r="A16313" i="13"/>
  <c r="A16314" i="13"/>
  <c r="A16315" i="13"/>
  <c r="A16316" i="13"/>
  <c r="A16317" i="13"/>
  <c r="A16318" i="13"/>
  <c r="A16319" i="13"/>
  <c r="A16320" i="13"/>
  <c r="A16321" i="13"/>
  <c r="A16322" i="13"/>
  <c r="A16323" i="13"/>
  <c r="A16324" i="13"/>
  <c r="A16325" i="13"/>
  <c r="A16326" i="13"/>
  <c r="A16327" i="13"/>
  <c r="A16328" i="13"/>
  <c r="A16329" i="13"/>
  <c r="A16330" i="13"/>
  <c r="A16331" i="13"/>
  <c r="A16332" i="13"/>
  <c r="A16333" i="13"/>
  <c r="A16334" i="13"/>
  <c r="A16335" i="13"/>
  <c r="A16336" i="13"/>
  <c r="A16337" i="13"/>
  <c r="A16338" i="13"/>
  <c r="A16339" i="13"/>
  <c r="A16340" i="13"/>
  <c r="A16341" i="13"/>
  <c r="A16342" i="13"/>
  <c r="A16343" i="13"/>
  <c r="A16344" i="13"/>
  <c r="A16345" i="13"/>
  <c r="A16346" i="13"/>
  <c r="A16347" i="13"/>
  <c r="A16348" i="13"/>
  <c r="A16349" i="13"/>
  <c r="A16350" i="13"/>
  <c r="A16351" i="13"/>
  <c r="A16352" i="13"/>
  <c r="A16353" i="13"/>
  <c r="A16354" i="13"/>
  <c r="A16355" i="13"/>
  <c r="A16356" i="13"/>
  <c r="A16357" i="13"/>
  <c r="A16358" i="13"/>
  <c r="A16359" i="13"/>
  <c r="A16360" i="13"/>
  <c r="A16361" i="13"/>
  <c r="A16362" i="13"/>
  <c r="A16363" i="13"/>
  <c r="A16364" i="13"/>
  <c r="A16365" i="13"/>
  <c r="A16366" i="13"/>
  <c r="A16367" i="13"/>
  <c r="A16368" i="13"/>
  <c r="A16369" i="13"/>
  <c r="A16370" i="13"/>
  <c r="A16371" i="13"/>
  <c r="A16372" i="13"/>
  <c r="A16373" i="13"/>
  <c r="A16374" i="13"/>
  <c r="A16375" i="13"/>
  <c r="A16376" i="13"/>
  <c r="A16377" i="13"/>
  <c r="A16378" i="13"/>
  <c r="A16379" i="13"/>
  <c r="A16380" i="13"/>
  <c r="A16381" i="13"/>
  <c r="A16382" i="13"/>
  <c r="A16383" i="13"/>
  <c r="A16384" i="13"/>
  <c r="A16385" i="13"/>
  <c r="A16386" i="13"/>
  <c r="A16387" i="13"/>
  <c r="A16388" i="13"/>
  <c r="A16389" i="13"/>
  <c r="A16390" i="13"/>
  <c r="A16391" i="13"/>
  <c r="A16392" i="13"/>
  <c r="A16393" i="13"/>
  <c r="A16394" i="13"/>
  <c r="A16395" i="13"/>
  <c r="A16396" i="13"/>
  <c r="A16397" i="13"/>
  <c r="A16398" i="13"/>
  <c r="A16399" i="13"/>
  <c r="A16400" i="13"/>
  <c r="A16401" i="13"/>
  <c r="A16402" i="13"/>
  <c r="A16403" i="13"/>
  <c r="A16404" i="13"/>
  <c r="A16405" i="13"/>
  <c r="A16406" i="13"/>
  <c r="A16407" i="13"/>
  <c r="A16408" i="13"/>
  <c r="A16409" i="13"/>
  <c r="A16410" i="13"/>
  <c r="A16411" i="13"/>
  <c r="A16412" i="13"/>
  <c r="A16413" i="13"/>
  <c r="A16414" i="13"/>
  <c r="A16415" i="13"/>
  <c r="A16416" i="13"/>
  <c r="A16417" i="13"/>
  <c r="A16418" i="13"/>
  <c r="A16419" i="13"/>
  <c r="A16420" i="13"/>
  <c r="A16421" i="13"/>
  <c r="A16422" i="13"/>
  <c r="A16423" i="13"/>
  <c r="A16424" i="13"/>
  <c r="A16425" i="13"/>
  <c r="A16426" i="13"/>
  <c r="A16427" i="13"/>
  <c r="A16428" i="13"/>
  <c r="A16429" i="13"/>
  <c r="A16430" i="13"/>
  <c r="A16431" i="13"/>
  <c r="A16432" i="13"/>
  <c r="A16433" i="13"/>
  <c r="A16434" i="13"/>
  <c r="A16435" i="13"/>
  <c r="A16436" i="13"/>
  <c r="A16437" i="13"/>
  <c r="A16438" i="13"/>
  <c r="A16439" i="13"/>
  <c r="A16440" i="13"/>
  <c r="A16441" i="13"/>
  <c r="A16442" i="13"/>
  <c r="A16443" i="13"/>
  <c r="A16444" i="13"/>
  <c r="A16445" i="13"/>
  <c r="A16446" i="13"/>
  <c r="A16447" i="13"/>
  <c r="A16448" i="13"/>
  <c r="A16449" i="13"/>
  <c r="A16450" i="13"/>
  <c r="A16451" i="13"/>
  <c r="A16452" i="13"/>
  <c r="A16453" i="13"/>
  <c r="A16454" i="13"/>
  <c r="A16455" i="13"/>
  <c r="A16456" i="13"/>
  <c r="A16457" i="13"/>
  <c r="A16458" i="13"/>
  <c r="A16459" i="13"/>
  <c r="A16460" i="13"/>
  <c r="A16461" i="13"/>
  <c r="A16462" i="13"/>
  <c r="A16463" i="13"/>
  <c r="A16464" i="13"/>
  <c r="A16465" i="13"/>
  <c r="A16466" i="13"/>
  <c r="A16467" i="13"/>
  <c r="A16468" i="13"/>
  <c r="A16469" i="13"/>
  <c r="A16470" i="13"/>
  <c r="A16471" i="13"/>
  <c r="A16472" i="13"/>
  <c r="A16473" i="13"/>
  <c r="A16474" i="13"/>
  <c r="A16475" i="13"/>
  <c r="A16476" i="13"/>
  <c r="A16477" i="13"/>
  <c r="A16478" i="13"/>
  <c r="A16479" i="13"/>
  <c r="A16480" i="13"/>
  <c r="A16481" i="13"/>
  <c r="A16482" i="13"/>
  <c r="A16483" i="13"/>
  <c r="A16484" i="13"/>
  <c r="A16485" i="13"/>
  <c r="A16486" i="13"/>
  <c r="A16487" i="13"/>
  <c r="A16488" i="13"/>
  <c r="A16489" i="13"/>
  <c r="A16490" i="13"/>
  <c r="A16491" i="13"/>
  <c r="A16492" i="13"/>
  <c r="A16493" i="13"/>
  <c r="A16494" i="13"/>
  <c r="A16495" i="13"/>
  <c r="A16496" i="13"/>
  <c r="A16497" i="13"/>
  <c r="A16498" i="13"/>
  <c r="A16499" i="13"/>
  <c r="A16500" i="13"/>
  <c r="A16501" i="13"/>
  <c r="A16502" i="13"/>
  <c r="A16503" i="13"/>
  <c r="A16504" i="13"/>
  <c r="A16505" i="13"/>
  <c r="A16506" i="13"/>
  <c r="A16507" i="13"/>
  <c r="A16508" i="13"/>
  <c r="A16509" i="13"/>
  <c r="A16510" i="13"/>
  <c r="A16511" i="13"/>
  <c r="A16512" i="13"/>
  <c r="A16513" i="13"/>
  <c r="A16514" i="13"/>
  <c r="A16515" i="13"/>
  <c r="A16516" i="13"/>
  <c r="A16517" i="13"/>
  <c r="A16518" i="13"/>
  <c r="A16519" i="13"/>
  <c r="A16520" i="13"/>
  <c r="A16521" i="13"/>
  <c r="A16522" i="13"/>
  <c r="A16523" i="13"/>
  <c r="A16524" i="13"/>
  <c r="A16525" i="13"/>
  <c r="A16526" i="13"/>
  <c r="A16527" i="13"/>
  <c r="A16528" i="13"/>
  <c r="A16529" i="13"/>
  <c r="A16530" i="13"/>
  <c r="A16531" i="13"/>
  <c r="A16532" i="13"/>
  <c r="A16533" i="13"/>
  <c r="A16534" i="13"/>
  <c r="A16535" i="13"/>
  <c r="A16536" i="13"/>
  <c r="A16537" i="13"/>
  <c r="A16538" i="13"/>
  <c r="A16539" i="13"/>
  <c r="A16540" i="13"/>
  <c r="A16541" i="13"/>
  <c r="A16542" i="13"/>
  <c r="A16543" i="13"/>
  <c r="A16544" i="13"/>
  <c r="A16545" i="13"/>
  <c r="A16546" i="13"/>
  <c r="A16547" i="13"/>
  <c r="A16548" i="13"/>
  <c r="A16549" i="13"/>
  <c r="A16550" i="13"/>
  <c r="A16551" i="13"/>
  <c r="A16552" i="13"/>
  <c r="A16553" i="13"/>
  <c r="A16554" i="13"/>
  <c r="A16555" i="13"/>
  <c r="A16556" i="13"/>
  <c r="A16557" i="13"/>
  <c r="A16558" i="13"/>
  <c r="A16559" i="13"/>
  <c r="A16560" i="13"/>
  <c r="A16561" i="13"/>
  <c r="A16562" i="13"/>
  <c r="A16563" i="13"/>
  <c r="A16564" i="13"/>
  <c r="A16565" i="13"/>
  <c r="A16566" i="13"/>
  <c r="A16567" i="13"/>
  <c r="A16568" i="13"/>
  <c r="A16569" i="13"/>
  <c r="A16570" i="13"/>
  <c r="A16571" i="13"/>
  <c r="A16572" i="13"/>
  <c r="A16573" i="13"/>
  <c r="A16574" i="13"/>
  <c r="A16575" i="13"/>
  <c r="A16576" i="13"/>
  <c r="A16577" i="13"/>
  <c r="A16578" i="13"/>
  <c r="A16579" i="13"/>
  <c r="A16580" i="13"/>
  <c r="A16581" i="13"/>
  <c r="A16582" i="13"/>
  <c r="A16583" i="13"/>
  <c r="A16584" i="13"/>
  <c r="A16585" i="13"/>
  <c r="A16586" i="13"/>
  <c r="A16587" i="13"/>
  <c r="A16588" i="13"/>
  <c r="A16589" i="13"/>
  <c r="A16590" i="13"/>
  <c r="A16591" i="13"/>
  <c r="A16592" i="13"/>
  <c r="A16593" i="13"/>
  <c r="A16594" i="13"/>
  <c r="A16595" i="13"/>
  <c r="A16596" i="13"/>
  <c r="A16597" i="13"/>
  <c r="A16598" i="13"/>
  <c r="A16599" i="13"/>
  <c r="A16600" i="13"/>
  <c r="A16601" i="13"/>
  <c r="A16602" i="13"/>
  <c r="A16603" i="13"/>
  <c r="A16604" i="13"/>
  <c r="A16605" i="13"/>
  <c r="A16606" i="13"/>
  <c r="A16607" i="13"/>
  <c r="A16608" i="13"/>
  <c r="A16609" i="13"/>
  <c r="A16610" i="13"/>
  <c r="A16611" i="13"/>
  <c r="A16612" i="13"/>
  <c r="A16613" i="13"/>
  <c r="A16614" i="13"/>
  <c r="A16615" i="13"/>
  <c r="A16616" i="13"/>
  <c r="A16617" i="13"/>
  <c r="A16618" i="13"/>
  <c r="A16619" i="13"/>
  <c r="A16620" i="13"/>
  <c r="A16621" i="13"/>
  <c r="A16622" i="13"/>
  <c r="A16623" i="13"/>
  <c r="A16624" i="13"/>
  <c r="A16625" i="13"/>
  <c r="A16626" i="13"/>
  <c r="A16627" i="13"/>
  <c r="A16628" i="13"/>
  <c r="A16629" i="13"/>
  <c r="A16630" i="13"/>
  <c r="A16631" i="13"/>
  <c r="A16632" i="13"/>
  <c r="A16633" i="13"/>
  <c r="A16634" i="13"/>
  <c r="A16635" i="13"/>
  <c r="A16636" i="13"/>
  <c r="A16637" i="13"/>
  <c r="A16638" i="13"/>
  <c r="A16639" i="13"/>
  <c r="A16640" i="13"/>
  <c r="A16641" i="13"/>
  <c r="A16642" i="13"/>
  <c r="A16643" i="13"/>
  <c r="A16644" i="13"/>
  <c r="A16645" i="13"/>
  <c r="A16646" i="13"/>
  <c r="A16647" i="13"/>
  <c r="A16648" i="13"/>
  <c r="A16649" i="13"/>
  <c r="A16650" i="13"/>
  <c r="A16651" i="13"/>
  <c r="A16652" i="13"/>
  <c r="A16653" i="13"/>
  <c r="A16654" i="13"/>
  <c r="A16655" i="13"/>
  <c r="A16656" i="13"/>
  <c r="A16657" i="13"/>
  <c r="A16658" i="13"/>
  <c r="A16659" i="13"/>
  <c r="A16660" i="13"/>
  <c r="A16661" i="13"/>
  <c r="A16662" i="13"/>
  <c r="A16663" i="13"/>
  <c r="A16664" i="13"/>
  <c r="A16665" i="13"/>
  <c r="A16666" i="13"/>
  <c r="A16667" i="13"/>
  <c r="A16668" i="13"/>
  <c r="A16669" i="13"/>
  <c r="A16670" i="13"/>
  <c r="A16671" i="13"/>
  <c r="A16672" i="13"/>
  <c r="A16673" i="13"/>
  <c r="A16674" i="13"/>
  <c r="A16675" i="13"/>
  <c r="A16676" i="13"/>
  <c r="A16677" i="13"/>
  <c r="A16678" i="13"/>
  <c r="A16679" i="13"/>
  <c r="A16680" i="13"/>
  <c r="A16681" i="13"/>
  <c r="A16682" i="13"/>
  <c r="A16683" i="13"/>
  <c r="A16684" i="13"/>
  <c r="A16685" i="13"/>
  <c r="A16686" i="13"/>
  <c r="A16687" i="13"/>
  <c r="A16688" i="13"/>
  <c r="A16689" i="13"/>
  <c r="A16690" i="13"/>
  <c r="A16691" i="13"/>
  <c r="A16692" i="13"/>
  <c r="A16693" i="13"/>
  <c r="A16694" i="13"/>
  <c r="A16695" i="13"/>
  <c r="A16696" i="13"/>
  <c r="A16697" i="13"/>
  <c r="A16698" i="13"/>
  <c r="A16699" i="13"/>
  <c r="A16700" i="13"/>
  <c r="A16701" i="13"/>
  <c r="A16702" i="13"/>
  <c r="A16703" i="13"/>
  <c r="A16704" i="13"/>
  <c r="A16705" i="13"/>
  <c r="A16706" i="13"/>
  <c r="A16707" i="13"/>
  <c r="A16708" i="13"/>
  <c r="A16709" i="13"/>
  <c r="A16710" i="13"/>
  <c r="A16711" i="13"/>
  <c r="A16712" i="13"/>
  <c r="A16713" i="13"/>
  <c r="A16714" i="13"/>
  <c r="A16715" i="13"/>
  <c r="A16716" i="13"/>
  <c r="A16717" i="13"/>
  <c r="A16718" i="13"/>
  <c r="A16719" i="13"/>
  <c r="A16720" i="13"/>
  <c r="A16721" i="13"/>
  <c r="A16722" i="13"/>
  <c r="A16723" i="13"/>
  <c r="A16724" i="13"/>
  <c r="A16725" i="13"/>
  <c r="A16726" i="13"/>
  <c r="A16727" i="13"/>
  <c r="A16728" i="13"/>
  <c r="A16729" i="13"/>
  <c r="A16730" i="13"/>
  <c r="A16731" i="13"/>
  <c r="A16732" i="13"/>
  <c r="A16733" i="13"/>
  <c r="A16734" i="13"/>
  <c r="A16735" i="13"/>
  <c r="A16736" i="13"/>
  <c r="A16737" i="13"/>
  <c r="A16738" i="13"/>
  <c r="A16739" i="13"/>
  <c r="A16740" i="13"/>
  <c r="A16741" i="13"/>
  <c r="A16742" i="13"/>
  <c r="A16743" i="13"/>
  <c r="A16744" i="13"/>
  <c r="A16745" i="13"/>
  <c r="A16746" i="13"/>
  <c r="A16747" i="13"/>
  <c r="A16748" i="13"/>
  <c r="A16749" i="13"/>
  <c r="A16750" i="13"/>
  <c r="A16751" i="13"/>
  <c r="A16752" i="13"/>
  <c r="A16753" i="13"/>
  <c r="A16754" i="13"/>
  <c r="A16755" i="13"/>
  <c r="A16756" i="13"/>
  <c r="A16757" i="13"/>
  <c r="A16758" i="13"/>
  <c r="A16759" i="13"/>
  <c r="A16760" i="13"/>
  <c r="A16761" i="13"/>
  <c r="A16762" i="13"/>
  <c r="A16763" i="13"/>
  <c r="A16764" i="13"/>
  <c r="A16765" i="13"/>
  <c r="A16766" i="13"/>
  <c r="A16767" i="13"/>
  <c r="A16768" i="13"/>
  <c r="A16769" i="13"/>
  <c r="A16770" i="13"/>
  <c r="A16771" i="13"/>
  <c r="A16772" i="13"/>
  <c r="A16773" i="13"/>
  <c r="A16774" i="13"/>
  <c r="A16775" i="13"/>
  <c r="A16776" i="13"/>
  <c r="A16777" i="13"/>
  <c r="A16778" i="13"/>
  <c r="A16779" i="13"/>
  <c r="A16780" i="13"/>
  <c r="A16781" i="13"/>
  <c r="A16782" i="13"/>
  <c r="A16783" i="13"/>
  <c r="A16784" i="13"/>
  <c r="A16785" i="13"/>
  <c r="A16786" i="13"/>
  <c r="A16787" i="13"/>
  <c r="A16788" i="13"/>
  <c r="A16789" i="13"/>
  <c r="A16790" i="13"/>
  <c r="A16791" i="13"/>
  <c r="A16792" i="13"/>
  <c r="A16793" i="13"/>
  <c r="A16794" i="13"/>
  <c r="A16795" i="13"/>
  <c r="A16796" i="13"/>
  <c r="A16797" i="13"/>
  <c r="A16798" i="13"/>
  <c r="A16799" i="13"/>
  <c r="A16800" i="13"/>
  <c r="A16801" i="13"/>
  <c r="A16802" i="13"/>
  <c r="A16803" i="13"/>
  <c r="A16804" i="13"/>
  <c r="A16805" i="13"/>
  <c r="A16806" i="13"/>
  <c r="A16807" i="13"/>
  <c r="A16808" i="13"/>
  <c r="A16809" i="13"/>
  <c r="A16810" i="13"/>
  <c r="A16811" i="13"/>
  <c r="A16812" i="13"/>
  <c r="A16813" i="13"/>
  <c r="A16814" i="13"/>
  <c r="A16815" i="13"/>
  <c r="A16816" i="13"/>
  <c r="A16817" i="13"/>
  <c r="A16818" i="13"/>
  <c r="A16819" i="13"/>
  <c r="A16820" i="13"/>
  <c r="A16821" i="13"/>
  <c r="A16822" i="13"/>
  <c r="A16823" i="13"/>
  <c r="A16824" i="13"/>
  <c r="A16825" i="13"/>
  <c r="A16826" i="13"/>
  <c r="A16827" i="13"/>
  <c r="A16828" i="13"/>
  <c r="A16829" i="13"/>
  <c r="A16830" i="13"/>
  <c r="A16831" i="13"/>
  <c r="A16832" i="13"/>
  <c r="A16833" i="13"/>
  <c r="A16834" i="13"/>
  <c r="A16835" i="13"/>
  <c r="A16836" i="13"/>
  <c r="A16837" i="13"/>
  <c r="A16838" i="13"/>
  <c r="A16839" i="13"/>
  <c r="A16840" i="13"/>
  <c r="A16841" i="13"/>
  <c r="A16842" i="13"/>
  <c r="A16843" i="13"/>
  <c r="A16844" i="13"/>
  <c r="A16845" i="13"/>
  <c r="A16846" i="13"/>
  <c r="A16847" i="13"/>
  <c r="A16848" i="13"/>
  <c r="A16849" i="13"/>
  <c r="A16850" i="13"/>
  <c r="A16851" i="13"/>
  <c r="A16852" i="13"/>
  <c r="A16853" i="13"/>
  <c r="A16854" i="13"/>
  <c r="A16855" i="13"/>
  <c r="A16856" i="13"/>
  <c r="A16857" i="13"/>
  <c r="A16858" i="13"/>
  <c r="A16859" i="13"/>
  <c r="A16860" i="13"/>
  <c r="A16861" i="13"/>
  <c r="A16862" i="13"/>
  <c r="A16863" i="13"/>
  <c r="A16864" i="13"/>
  <c r="A16865" i="13"/>
  <c r="A16866" i="13"/>
  <c r="A16867" i="13"/>
  <c r="A16868" i="13"/>
  <c r="A16869" i="13"/>
  <c r="A16870" i="13"/>
  <c r="A16871" i="13"/>
  <c r="A16872" i="13"/>
  <c r="A16873" i="13"/>
  <c r="A16874" i="13"/>
  <c r="A16875" i="13"/>
  <c r="A16876" i="13"/>
  <c r="A16877" i="13"/>
  <c r="A16878" i="13"/>
  <c r="A16879" i="13"/>
  <c r="A16880" i="13"/>
  <c r="A16881" i="13"/>
  <c r="A16882" i="13"/>
  <c r="A16883" i="13"/>
  <c r="A16884" i="13"/>
  <c r="A16885" i="13"/>
  <c r="A16886" i="13"/>
  <c r="A16887" i="13"/>
  <c r="A16888" i="13"/>
  <c r="A16889" i="13"/>
  <c r="A16890" i="13"/>
  <c r="A16891" i="13"/>
  <c r="A16892" i="13"/>
  <c r="A16893" i="13"/>
  <c r="A16894" i="13"/>
  <c r="A16895" i="13"/>
  <c r="A16896" i="13"/>
  <c r="A16897" i="13"/>
  <c r="A16898" i="13"/>
  <c r="A16899" i="13"/>
  <c r="A16900" i="13"/>
  <c r="A16901" i="13"/>
  <c r="A16902" i="13"/>
  <c r="A16903" i="13"/>
  <c r="A16904" i="13"/>
  <c r="A16905" i="13"/>
  <c r="A16906" i="13"/>
  <c r="A16907" i="13"/>
  <c r="A16908" i="13"/>
  <c r="A16909" i="13"/>
  <c r="A16910" i="13"/>
  <c r="A16911" i="13"/>
  <c r="A16912" i="13"/>
  <c r="A16913" i="13"/>
  <c r="A16914" i="13"/>
  <c r="A16915" i="13"/>
  <c r="A16916" i="13"/>
  <c r="A16917" i="13"/>
  <c r="A16918" i="13"/>
  <c r="A16919" i="13"/>
  <c r="A16920" i="13"/>
  <c r="A16921" i="13"/>
  <c r="A16922" i="13"/>
  <c r="A16923" i="13"/>
  <c r="A16924" i="13"/>
  <c r="A16925" i="13"/>
  <c r="A16926" i="13"/>
  <c r="A16927" i="13"/>
  <c r="A16928" i="13"/>
  <c r="A16929" i="13"/>
  <c r="A16930" i="13"/>
  <c r="A16931" i="13"/>
  <c r="A16932" i="13"/>
  <c r="A16933" i="13"/>
  <c r="A16934" i="13"/>
  <c r="A16935" i="13"/>
  <c r="A16936" i="13"/>
  <c r="A16937" i="13"/>
  <c r="A16938" i="13"/>
  <c r="A16939" i="13"/>
  <c r="A16940" i="13"/>
  <c r="A16941" i="13"/>
  <c r="A16942" i="13"/>
  <c r="A16943" i="13"/>
  <c r="A16944" i="13"/>
  <c r="A16945" i="13"/>
  <c r="A16946" i="13"/>
  <c r="A16947" i="13"/>
  <c r="A16948" i="13"/>
  <c r="A16949" i="13"/>
  <c r="A16950" i="13"/>
  <c r="A16951" i="13"/>
  <c r="A16952" i="13"/>
  <c r="A16953" i="13"/>
  <c r="A16954" i="13"/>
  <c r="A16955" i="13"/>
  <c r="A16956" i="13"/>
  <c r="A16957" i="13"/>
  <c r="A16958" i="13"/>
  <c r="A16959" i="13"/>
  <c r="A16960" i="13"/>
  <c r="A16961" i="13"/>
  <c r="A16962" i="13"/>
  <c r="A16963" i="13"/>
  <c r="A16964" i="13"/>
  <c r="A16965" i="13"/>
  <c r="A16966" i="13"/>
  <c r="A16967" i="13"/>
  <c r="A16968" i="13"/>
  <c r="A16969" i="13"/>
  <c r="A16970" i="13"/>
  <c r="A16971" i="13"/>
  <c r="A16972" i="13"/>
  <c r="A16973" i="13"/>
  <c r="A16974" i="13"/>
  <c r="A16975" i="13"/>
  <c r="A16976" i="13"/>
  <c r="A16977" i="13"/>
  <c r="A16978" i="13"/>
  <c r="A16979" i="13"/>
  <c r="A16980" i="13"/>
  <c r="A16981" i="13"/>
  <c r="A16982" i="13"/>
  <c r="A16983" i="13"/>
  <c r="A16984" i="13"/>
  <c r="A16985" i="13"/>
  <c r="A16986" i="13"/>
  <c r="A16987" i="13"/>
  <c r="A16988" i="13"/>
  <c r="A16989" i="13"/>
  <c r="A16990" i="13"/>
  <c r="A16991" i="13"/>
  <c r="A16992" i="13"/>
  <c r="A16993" i="13"/>
  <c r="A16994" i="13"/>
  <c r="A16995" i="13"/>
  <c r="A16996" i="13"/>
  <c r="A16997" i="13"/>
  <c r="A16998" i="13"/>
  <c r="A16999" i="13"/>
  <c r="A17000" i="13"/>
  <c r="A17001" i="13"/>
  <c r="A17002" i="13"/>
  <c r="A17003" i="13"/>
  <c r="A17004" i="13"/>
  <c r="A17005" i="13"/>
  <c r="A17006" i="13"/>
  <c r="A17007" i="13"/>
  <c r="A17008" i="13"/>
  <c r="A17009" i="13"/>
  <c r="A17010" i="13"/>
  <c r="A17011" i="13"/>
  <c r="A17012" i="13"/>
  <c r="A17013" i="13"/>
  <c r="A17014" i="13"/>
  <c r="A17015" i="13"/>
  <c r="A17016" i="13"/>
  <c r="A17017" i="13"/>
  <c r="A17018" i="13"/>
  <c r="A17019" i="13"/>
  <c r="A17020" i="13"/>
  <c r="A17021" i="13"/>
  <c r="A17022" i="13"/>
  <c r="A17023" i="13"/>
  <c r="A17024" i="13"/>
  <c r="A17025" i="13"/>
  <c r="A17026" i="13"/>
  <c r="A17027" i="13"/>
  <c r="A17028" i="13"/>
  <c r="A17029" i="13"/>
  <c r="A17030" i="13"/>
  <c r="A17031" i="13"/>
  <c r="A17032" i="13"/>
  <c r="A17033" i="13"/>
  <c r="A17034" i="13"/>
  <c r="A17035" i="13"/>
  <c r="A17036" i="13"/>
  <c r="A17037" i="13"/>
  <c r="A17038" i="13"/>
  <c r="A17039" i="13"/>
  <c r="A17040" i="13"/>
  <c r="A17041" i="13"/>
  <c r="A17042" i="13"/>
  <c r="A17043" i="13"/>
  <c r="A17044" i="13"/>
  <c r="A17045" i="13"/>
  <c r="A17046" i="13"/>
  <c r="A17047" i="13"/>
  <c r="A17048" i="13"/>
  <c r="A17049" i="13"/>
  <c r="A17050" i="13"/>
  <c r="A17051" i="13"/>
  <c r="A17052" i="13"/>
  <c r="A17053" i="13"/>
  <c r="A17054" i="13"/>
  <c r="A17055" i="13"/>
  <c r="A17056" i="13"/>
  <c r="A17057" i="13"/>
  <c r="A17058" i="13"/>
  <c r="A17059" i="13"/>
  <c r="A17060" i="13"/>
  <c r="A17061" i="13"/>
  <c r="A17062" i="13"/>
  <c r="A17063" i="13"/>
  <c r="A17064" i="13"/>
  <c r="A17065" i="13"/>
  <c r="A17066" i="13"/>
  <c r="A17067" i="13"/>
  <c r="A17068" i="13"/>
  <c r="A17069" i="13"/>
  <c r="A17070" i="13"/>
  <c r="A17071" i="13"/>
  <c r="A17072" i="13"/>
  <c r="A17073" i="13"/>
  <c r="A17074" i="13"/>
  <c r="A17075" i="13"/>
  <c r="A17076" i="13"/>
  <c r="A17077" i="13"/>
  <c r="A17078" i="13"/>
  <c r="A17079" i="13"/>
  <c r="A17080" i="13"/>
  <c r="A17081" i="13"/>
  <c r="A17082" i="13"/>
  <c r="A17083" i="13"/>
  <c r="A17084" i="13"/>
  <c r="A17085" i="13"/>
  <c r="A17086" i="13"/>
  <c r="A17087" i="13"/>
  <c r="A17088" i="13"/>
  <c r="A17089" i="13"/>
  <c r="A17090" i="13"/>
  <c r="A17091" i="13"/>
  <c r="A17092" i="13"/>
  <c r="A17093" i="13"/>
  <c r="A17094" i="13"/>
  <c r="A17095" i="13"/>
  <c r="A17096" i="13"/>
  <c r="A17097" i="13"/>
  <c r="A17098" i="13"/>
  <c r="A17099" i="13"/>
  <c r="A17100" i="13"/>
  <c r="A17101" i="13"/>
  <c r="A17102" i="13"/>
  <c r="A17103" i="13"/>
  <c r="A17104" i="13"/>
  <c r="A17105" i="13"/>
  <c r="A17106" i="13"/>
  <c r="A17107" i="13"/>
  <c r="A17108" i="13"/>
  <c r="A17109" i="13"/>
  <c r="A17110" i="13"/>
  <c r="A17111" i="13"/>
  <c r="A17112" i="13"/>
  <c r="A17113" i="13"/>
  <c r="A17114" i="13"/>
  <c r="A17115" i="13"/>
  <c r="A17116" i="13"/>
  <c r="A17117" i="13"/>
  <c r="A17118" i="13"/>
  <c r="A17119" i="13"/>
  <c r="A17120" i="13"/>
  <c r="A17121" i="13"/>
  <c r="A17122" i="13"/>
  <c r="A17123" i="13"/>
  <c r="A17124" i="13"/>
  <c r="A17125" i="13"/>
  <c r="A17126" i="13"/>
  <c r="A17127" i="13"/>
  <c r="A17128" i="13"/>
  <c r="A17129" i="13"/>
  <c r="A17130" i="13"/>
  <c r="A17131" i="13"/>
  <c r="A17132" i="13"/>
  <c r="A17133" i="13"/>
  <c r="A17134" i="13"/>
  <c r="A17135" i="13"/>
  <c r="A17136" i="13"/>
  <c r="A17137" i="13"/>
  <c r="A17138" i="13"/>
  <c r="A17139" i="13"/>
  <c r="A17140" i="13"/>
  <c r="A17141" i="13"/>
  <c r="A17142" i="13"/>
  <c r="A17143" i="13"/>
  <c r="A17144" i="13"/>
  <c r="A17145" i="13"/>
  <c r="A17146" i="13"/>
  <c r="A17147" i="13"/>
  <c r="A17148" i="13"/>
  <c r="A17149" i="13"/>
  <c r="A17150" i="13"/>
  <c r="A17151" i="13"/>
  <c r="A17152" i="13"/>
  <c r="A17153" i="13"/>
  <c r="A17154" i="13"/>
  <c r="A17155" i="13"/>
  <c r="A17156" i="13"/>
  <c r="A17157" i="13"/>
  <c r="A17158" i="13"/>
  <c r="A17159" i="13"/>
  <c r="A17160" i="13"/>
  <c r="A17161" i="13"/>
  <c r="A17162" i="13"/>
  <c r="A17163" i="13"/>
  <c r="A17164" i="13"/>
  <c r="A17165" i="13"/>
  <c r="A17166" i="13"/>
  <c r="A17167" i="13"/>
  <c r="A17168" i="13"/>
  <c r="A17169" i="13"/>
  <c r="A17170" i="13"/>
  <c r="A17171" i="13"/>
  <c r="A17172" i="13"/>
  <c r="A17173" i="13"/>
  <c r="A17174" i="13"/>
  <c r="A17175" i="13"/>
  <c r="A17176" i="13"/>
  <c r="A17177" i="13"/>
  <c r="A17178" i="13"/>
  <c r="A17179" i="13"/>
  <c r="A17180" i="13"/>
  <c r="A17181" i="13"/>
  <c r="A17182" i="13"/>
  <c r="A17183" i="13"/>
  <c r="A17184" i="13"/>
  <c r="A17185" i="13"/>
  <c r="A17186" i="13"/>
  <c r="A17187" i="13"/>
  <c r="A17188" i="13"/>
  <c r="A17189" i="13"/>
  <c r="A17190" i="13"/>
  <c r="A17191" i="13"/>
  <c r="A17192" i="13"/>
  <c r="A17193" i="13"/>
  <c r="A17194" i="13"/>
  <c r="A17195" i="13"/>
  <c r="A17196" i="13"/>
  <c r="A17197" i="13"/>
  <c r="A17198" i="13"/>
  <c r="A17199" i="13"/>
  <c r="A17200" i="13"/>
  <c r="A17201" i="13"/>
  <c r="A17202" i="13"/>
  <c r="A17203" i="13"/>
  <c r="A17204" i="13"/>
  <c r="A17205" i="13"/>
  <c r="A17206" i="13"/>
  <c r="A17207" i="13"/>
  <c r="A17208" i="13"/>
  <c r="A17209" i="13"/>
  <c r="A17210" i="13"/>
  <c r="A17211" i="13"/>
  <c r="A17212" i="13"/>
  <c r="A17213" i="13"/>
  <c r="A17214" i="13"/>
  <c r="A17215" i="13"/>
  <c r="A17216" i="13"/>
  <c r="A17217" i="13"/>
  <c r="A17218" i="13"/>
  <c r="A17219" i="13"/>
  <c r="A17220" i="13"/>
  <c r="A17221" i="13"/>
  <c r="A17222" i="13"/>
  <c r="A17223" i="13"/>
  <c r="A17224" i="13"/>
  <c r="A17225" i="13"/>
  <c r="A17226" i="13"/>
  <c r="A17227" i="13"/>
  <c r="A17228" i="13"/>
  <c r="A17229" i="13"/>
  <c r="A17230" i="13"/>
  <c r="A17231" i="13"/>
  <c r="A17232" i="13"/>
  <c r="A17233" i="13"/>
  <c r="A17234" i="13"/>
  <c r="A17235" i="13"/>
  <c r="A17236" i="13"/>
  <c r="A17237" i="13"/>
  <c r="A17238" i="13"/>
  <c r="A17239" i="13"/>
  <c r="A17240" i="13"/>
  <c r="A17241" i="13"/>
  <c r="A17242" i="13"/>
  <c r="A17243" i="13"/>
  <c r="A17244" i="13"/>
  <c r="A17245" i="13"/>
  <c r="A17246" i="13"/>
  <c r="A17247" i="13"/>
  <c r="A17248" i="13"/>
  <c r="A17249" i="13"/>
  <c r="A17250" i="13"/>
  <c r="A17251" i="13"/>
  <c r="A17252" i="13"/>
  <c r="A17253" i="13"/>
  <c r="A17254" i="13"/>
  <c r="A17255" i="13"/>
  <c r="A17256" i="13"/>
  <c r="A17257" i="13"/>
  <c r="A17258" i="13"/>
  <c r="A17259" i="13"/>
  <c r="A17260" i="13"/>
  <c r="A17261" i="13"/>
  <c r="A17262" i="13"/>
  <c r="A17263" i="13"/>
  <c r="A17264" i="13"/>
  <c r="A17265" i="13"/>
  <c r="A17266" i="13"/>
  <c r="A17267" i="13"/>
  <c r="A17268" i="13"/>
  <c r="A17269" i="13"/>
  <c r="A17270" i="13"/>
  <c r="A17271" i="13"/>
  <c r="A17272" i="13"/>
  <c r="A17273" i="13"/>
  <c r="A17274" i="13"/>
  <c r="A17275" i="13"/>
  <c r="A17276" i="13"/>
  <c r="A17277" i="13"/>
  <c r="A17278" i="13"/>
  <c r="A17279" i="13"/>
  <c r="A17280" i="13"/>
  <c r="A17281" i="13"/>
  <c r="A17282" i="13"/>
  <c r="A17283" i="13"/>
  <c r="A17284" i="13"/>
  <c r="A17285" i="13"/>
  <c r="A17286" i="13"/>
  <c r="A17287" i="13"/>
  <c r="A17288" i="13"/>
  <c r="A17289" i="13"/>
  <c r="A17290" i="13"/>
  <c r="A17291" i="13"/>
  <c r="A17292" i="13"/>
  <c r="A17293" i="13"/>
  <c r="A17294" i="13"/>
  <c r="A17295" i="13"/>
  <c r="A17296" i="13"/>
  <c r="A17297" i="13"/>
  <c r="A17298" i="13"/>
  <c r="A17299" i="13"/>
  <c r="A17300" i="13"/>
  <c r="A17301" i="13"/>
  <c r="A17302" i="13"/>
  <c r="A17303" i="13"/>
  <c r="A17304" i="13"/>
  <c r="A17305" i="13"/>
  <c r="A17306" i="13"/>
  <c r="A17307" i="13"/>
  <c r="A17308" i="13"/>
  <c r="A17309" i="13"/>
  <c r="A17310" i="13"/>
  <c r="A17311" i="13"/>
  <c r="A17312" i="13"/>
  <c r="A17313" i="13"/>
  <c r="A17314" i="13"/>
  <c r="A17315" i="13"/>
  <c r="A17316" i="13"/>
  <c r="A17317" i="13"/>
  <c r="A17318" i="13"/>
  <c r="A17319" i="13"/>
  <c r="A17320" i="13"/>
  <c r="A17321" i="13"/>
  <c r="A17322" i="13"/>
  <c r="A17323" i="13"/>
  <c r="A17324" i="13"/>
  <c r="A17325" i="13"/>
  <c r="A17326" i="13"/>
  <c r="A17327" i="13"/>
  <c r="A17328" i="13"/>
  <c r="A17329" i="13"/>
  <c r="A17330" i="13"/>
  <c r="A17331" i="13"/>
  <c r="A17332" i="13"/>
  <c r="A17333" i="13"/>
  <c r="A17334" i="13"/>
  <c r="A17335" i="13"/>
  <c r="A17336" i="13"/>
  <c r="A17337" i="13"/>
  <c r="A17338" i="13"/>
  <c r="A17339" i="13"/>
  <c r="A17340" i="13"/>
  <c r="A17341" i="13"/>
  <c r="A17342" i="13"/>
  <c r="A17343" i="13"/>
  <c r="A17344" i="13"/>
  <c r="A17345" i="13"/>
  <c r="A17346" i="13"/>
  <c r="A17347" i="13"/>
  <c r="A17348" i="13"/>
  <c r="A17349" i="13"/>
  <c r="A17350" i="13"/>
  <c r="A17351" i="13"/>
  <c r="A17352" i="13"/>
  <c r="A17353" i="13"/>
  <c r="A17354" i="13"/>
  <c r="A17355" i="13"/>
  <c r="A17356" i="13"/>
  <c r="A17357" i="13"/>
  <c r="A17358" i="13"/>
  <c r="A17359" i="13"/>
  <c r="A17360" i="13"/>
  <c r="A17361" i="13"/>
  <c r="A17362" i="13"/>
  <c r="A17363" i="13"/>
  <c r="A17364" i="13"/>
  <c r="A17365" i="13"/>
  <c r="A17366" i="13"/>
  <c r="A17367" i="13"/>
  <c r="A17368" i="13"/>
  <c r="A17369" i="13"/>
  <c r="A17370" i="13"/>
  <c r="A17371" i="13"/>
  <c r="A17372" i="13"/>
  <c r="A17373" i="13"/>
  <c r="A17374" i="13"/>
  <c r="A17375" i="13"/>
  <c r="A17376" i="13"/>
  <c r="A17377" i="13"/>
  <c r="A17378" i="13"/>
  <c r="A17379" i="13"/>
  <c r="A17380" i="13"/>
  <c r="A17381" i="13"/>
  <c r="A17382" i="13"/>
  <c r="A17383" i="13"/>
  <c r="A17384" i="13"/>
  <c r="A17385" i="13"/>
  <c r="A17386" i="13"/>
  <c r="A17387" i="13"/>
  <c r="A17388" i="13"/>
  <c r="A17389" i="13"/>
  <c r="A17390" i="13"/>
  <c r="A17391" i="13"/>
  <c r="A17392" i="13"/>
  <c r="A17393" i="13"/>
  <c r="A17394" i="13"/>
  <c r="A17395" i="13"/>
  <c r="A17396" i="13"/>
  <c r="A17397" i="13"/>
  <c r="A17398" i="13"/>
  <c r="A17399" i="13"/>
  <c r="A17400" i="13"/>
  <c r="A17401" i="13"/>
  <c r="A17402" i="13"/>
  <c r="A17403" i="13"/>
  <c r="A17404" i="13"/>
  <c r="A17405" i="13"/>
  <c r="A17406" i="13"/>
  <c r="A17407" i="13"/>
  <c r="A17408" i="13"/>
  <c r="A17409" i="13"/>
  <c r="A17410" i="13"/>
  <c r="A17411" i="13"/>
  <c r="A17412" i="13"/>
  <c r="A17413" i="13"/>
  <c r="A17414" i="13"/>
  <c r="A17415" i="13"/>
  <c r="A17416" i="13"/>
  <c r="A17417" i="13"/>
  <c r="A17418" i="13"/>
  <c r="A17419" i="13"/>
  <c r="A17420" i="13"/>
  <c r="A17421" i="13"/>
  <c r="A17422" i="13"/>
  <c r="A17423" i="13"/>
  <c r="A17424" i="13"/>
  <c r="A17425" i="13"/>
  <c r="A17426" i="13"/>
  <c r="A17427" i="13"/>
  <c r="A17428" i="13"/>
  <c r="A17429" i="13"/>
  <c r="A17430" i="13"/>
  <c r="A17431" i="13"/>
  <c r="A17432" i="13"/>
  <c r="A17433" i="13"/>
  <c r="A17434" i="13"/>
  <c r="A17435" i="13"/>
  <c r="A17436" i="13"/>
  <c r="A17437" i="13"/>
  <c r="A17438" i="13"/>
  <c r="A17439" i="13"/>
  <c r="A17440" i="13"/>
  <c r="A17441" i="13"/>
  <c r="A17442" i="13"/>
  <c r="A17443" i="13"/>
  <c r="A17444" i="13"/>
  <c r="A17445" i="13"/>
  <c r="A17446" i="13"/>
  <c r="A17447" i="13"/>
  <c r="A17448" i="13"/>
  <c r="A17449" i="13"/>
  <c r="A17450" i="13"/>
  <c r="A17451" i="13"/>
  <c r="A17452" i="13"/>
  <c r="A17453" i="13"/>
  <c r="A17454" i="13"/>
  <c r="A17455" i="13"/>
  <c r="A17456" i="13"/>
  <c r="A17457" i="13"/>
  <c r="A17458" i="13"/>
  <c r="A17459" i="13"/>
  <c r="A17460" i="13"/>
  <c r="A17461" i="13"/>
  <c r="A17462" i="13"/>
  <c r="A17463" i="13"/>
  <c r="A17464" i="13"/>
  <c r="A17465" i="13"/>
  <c r="A17466" i="13"/>
  <c r="A17467" i="13"/>
  <c r="A17468" i="13"/>
  <c r="A17469" i="13"/>
  <c r="A17470" i="13"/>
  <c r="A17471" i="13"/>
  <c r="A17472" i="13"/>
  <c r="A17473" i="13"/>
  <c r="A17474" i="13"/>
  <c r="A17475" i="13"/>
  <c r="A17476" i="13"/>
  <c r="A17477" i="13"/>
  <c r="A17478" i="13"/>
  <c r="A17479" i="13"/>
  <c r="A17480" i="13"/>
  <c r="A17481" i="13"/>
  <c r="A17482" i="13"/>
  <c r="A17483" i="13"/>
  <c r="A17484" i="13"/>
  <c r="A17485" i="13"/>
  <c r="A17486" i="13"/>
  <c r="A17487" i="13"/>
  <c r="A17488" i="13"/>
  <c r="A17489" i="13"/>
  <c r="A17490" i="13"/>
  <c r="A17491" i="13"/>
  <c r="A17492" i="13"/>
  <c r="A17493" i="13"/>
  <c r="A17494" i="13"/>
  <c r="A17495" i="13"/>
  <c r="A17496" i="13"/>
  <c r="A17497" i="13"/>
  <c r="A17498" i="13"/>
  <c r="A17499" i="13"/>
  <c r="A17500" i="13"/>
  <c r="A17501" i="13"/>
  <c r="A17502" i="13"/>
  <c r="A17503" i="13"/>
  <c r="A17504" i="13"/>
  <c r="A17505" i="13"/>
  <c r="A17506" i="13"/>
  <c r="A17507" i="13"/>
  <c r="A17508" i="13"/>
  <c r="A17509" i="13"/>
  <c r="A17510" i="13"/>
  <c r="A17511" i="13"/>
  <c r="A17512" i="13"/>
  <c r="A17513" i="13"/>
  <c r="A17514" i="13"/>
  <c r="A17515" i="13"/>
  <c r="A17516" i="13"/>
  <c r="A17517" i="13"/>
  <c r="A17518" i="13"/>
  <c r="A17519" i="13"/>
  <c r="A17520" i="13"/>
  <c r="A17521" i="13"/>
  <c r="A17522" i="13"/>
  <c r="A17523" i="13"/>
  <c r="A17524" i="13"/>
  <c r="A17525" i="13"/>
  <c r="A17526" i="13"/>
  <c r="A17527" i="13"/>
  <c r="A17528" i="13"/>
  <c r="A17529" i="13"/>
  <c r="A17530" i="13"/>
  <c r="A17531" i="13"/>
  <c r="A17532" i="13"/>
  <c r="A17533" i="13"/>
  <c r="A17534" i="13"/>
  <c r="A17535" i="13"/>
  <c r="A17536" i="13"/>
  <c r="A17537" i="13"/>
  <c r="A17538" i="13"/>
  <c r="A17539" i="13"/>
  <c r="A17540" i="13"/>
  <c r="A17541" i="13"/>
  <c r="A17542" i="13"/>
  <c r="A17543" i="13"/>
  <c r="A17544" i="13"/>
  <c r="A17545" i="13"/>
  <c r="A17546" i="13"/>
  <c r="A17547" i="13"/>
  <c r="A17548" i="13"/>
  <c r="A17549" i="13"/>
  <c r="A17550" i="13"/>
  <c r="A17551" i="13"/>
  <c r="A17552" i="13"/>
  <c r="A17553" i="13"/>
  <c r="A17554" i="13"/>
  <c r="A17555" i="13"/>
  <c r="A17556" i="13"/>
  <c r="A17557" i="13"/>
  <c r="A17558" i="13"/>
  <c r="A17559" i="13"/>
  <c r="A17560" i="13"/>
  <c r="A17561" i="13"/>
  <c r="A17562" i="13"/>
  <c r="A17563" i="13"/>
  <c r="A17564" i="13"/>
  <c r="A17565" i="13"/>
  <c r="A17566" i="13"/>
  <c r="A17567" i="13"/>
  <c r="A17568" i="13"/>
  <c r="A17569" i="13"/>
  <c r="A17570" i="13"/>
  <c r="A17571" i="13"/>
  <c r="A17572" i="13"/>
  <c r="A17573" i="13"/>
  <c r="A17574" i="13"/>
  <c r="A17575" i="13"/>
  <c r="A17576" i="13"/>
  <c r="A17577" i="13"/>
  <c r="A17578" i="13"/>
  <c r="A17579" i="13"/>
  <c r="A17580" i="13"/>
  <c r="A17581" i="13"/>
  <c r="A17582" i="13"/>
  <c r="A17583" i="13"/>
  <c r="A17584" i="13"/>
  <c r="A17585" i="13"/>
  <c r="A17586" i="13"/>
  <c r="A17587" i="13"/>
  <c r="A17588" i="13"/>
  <c r="A17589" i="13"/>
  <c r="A17590" i="13"/>
  <c r="A17591" i="13"/>
  <c r="A17592" i="13"/>
  <c r="A17593" i="13"/>
  <c r="A17594" i="13"/>
  <c r="A17595" i="13"/>
  <c r="A17596" i="13"/>
  <c r="A17597" i="13"/>
  <c r="A17598" i="13"/>
  <c r="A17599" i="13"/>
  <c r="A17600" i="13"/>
  <c r="A17601" i="13"/>
  <c r="A17602" i="13"/>
  <c r="A17603" i="13"/>
  <c r="A17604" i="13"/>
  <c r="A17605" i="13"/>
  <c r="A17606" i="13"/>
  <c r="A17607" i="13"/>
  <c r="A17608" i="13"/>
  <c r="A17609" i="13"/>
  <c r="A17610" i="13"/>
  <c r="A17611" i="13"/>
  <c r="A17612" i="13"/>
  <c r="A17613" i="13"/>
  <c r="A17614" i="13"/>
  <c r="A17615" i="13"/>
  <c r="A17616" i="13"/>
  <c r="A17617" i="13"/>
  <c r="A17618" i="13"/>
  <c r="A17619" i="13"/>
  <c r="A17620" i="13"/>
  <c r="A17621" i="13"/>
  <c r="A17622" i="13"/>
  <c r="A17623" i="13"/>
  <c r="A17624" i="13"/>
  <c r="A17625" i="13"/>
  <c r="A17626" i="13"/>
  <c r="A17627" i="13"/>
  <c r="A17628" i="13"/>
  <c r="A17629" i="13"/>
  <c r="A17630" i="13"/>
  <c r="A17631" i="13"/>
  <c r="A17632" i="13"/>
  <c r="A17633" i="13"/>
  <c r="A17634" i="13"/>
  <c r="A17635" i="13"/>
  <c r="A17636" i="13"/>
  <c r="A17637" i="13"/>
  <c r="A17638" i="13"/>
  <c r="A17639" i="13"/>
  <c r="A17640" i="13"/>
  <c r="A17641" i="13"/>
  <c r="A17642" i="13"/>
  <c r="A17643" i="13"/>
  <c r="A17644" i="13"/>
  <c r="A17645" i="13"/>
  <c r="A17646" i="13"/>
  <c r="A17647" i="13"/>
  <c r="A17648" i="13"/>
  <c r="A17649" i="13"/>
  <c r="A17650" i="13"/>
  <c r="A17651" i="13"/>
  <c r="A17652" i="13"/>
  <c r="A17653" i="13"/>
  <c r="A17654" i="13"/>
  <c r="A17655" i="13"/>
  <c r="A17656" i="13"/>
  <c r="A17657" i="13"/>
  <c r="A17658" i="13"/>
  <c r="A17659" i="13"/>
  <c r="A17660" i="13"/>
  <c r="A17661" i="13"/>
  <c r="A17662" i="13"/>
  <c r="A17663" i="13"/>
  <c r="A17664" i="13"/>
  <c r="A17665" i="13"/>
  <c r="A17666" i="13"/>
  <c r="A17667" i="13"/>
  <c r="A17668" i="13"/>
  <c r="A17669" i="13"/>
  <c r="A17670" i="13"/>
  <c r="A17671" i="13"/>
  <c r="A17672" i="13"/>
  <c r="A17673" i="13"/>
  <c r="A17674" i="13"/>
  <c r="A17675" i="13"/>
  <c r="A17676" i="13"/>
  <c r="A17677" i="13"/>
  <c r="A17678" i="13"/>
  <c r="A17679" i="13"/>
  <c r="A17680" i="13"/>
  <c r="A17681" i="13"/>
  <c r="A17682" i="13"/>
  <c r="A17683" i="13"/>
  <c r="A17684" i="13"/>
  <c r="A17685" i="13"/>
  <c r="A17686" i="13"/>
  <c r="A17687" i="13"/>
  <c r="A17688" i="13"/>
  <c r="A17689" i="13"/>
  <c r="A17690" i="13"/>
  <c r="A17691" i="13"/>
  <c r="A17692" i="13"/>
  <c r="A17693" i="13"/>
  <c r="A17694" i="13"/>
  <c r="A17695" i="13"/>
  <c r="A17696" i="13"/>
  <c r="A17697" i="13"/>
  <c r="A17698" i="13"/>
  <c r="A17699" i="13"/>
  <c r="A17700" i="13"/>
  <c r="A17701" i="13"/>
  <c r="A17702" i="13"/>
  <c r="A17703" i="13"/>
  <c r="A17704" i="13"/>
  <c r="A17705" i="13"/>
  <c r="A17706" i="13"/>
  <c r="A17707" i="13"/>
  <c r="A17708" i="13"/>
  <c r="A17709" i="13"/>
  <c r="A17710" i="13"/>
  <c r="A17711" i="13"/>
  <c r="A17712" i="13"/>
  <c r="A17713" i="13"/>
  <c r="A17714" i="13"/>
  <c r="A17715" i="13"/>
  <c r="A17716" i="13"/>
  <c r="A17717" i="13"/>
  <c r="A17718" i="13"/>
  <c r="A17719" i="13"/>
  <c r="A17720" i="13"/>
  <c r="A17721" i="13"/>
  <c r="A17722" i="13"/>
  <c r="A17723" i="13"/>
  <c r="A17724" i="13"/>
  <c r="A17725" i="13"/>
  <c r="A17726" i="13"/>
  <c r="A17727" i="13"/>
  <c r="A17728" i="13"/>
  <c r="A17729" i="13"/>
  <c r="A17730" i="13"/>
  <c r="A17731" i="13"/>
  <c r="A17732" i="13"/>
  <c r="A17733" i="13"/>
  <c r="A17734" i="13"/>
  <c r="A17735" i="13"/>
  <c r="A17736" i="13"/>
  <c r="A17737" i="13"/>
  <c r="A17738" i="13"/>
  <c r="A17739" i="13"/>
  <c r="A17740" i="13"/>
  <c r="A17741" i="13"/>
  <c r="A17742" i="13"/>
  <c r="A17743" i="13"/>
  <c r="A17744" i="13"/>
  <c r="A17745" i="13"/>
  <c r="A17746" i="13"/>
  <c r="A17747" i="13"/>
  <c r="A17748" i="13"/>
  <c r="A17749" i="13"/>
  <c r="A17750" i="13"/>
  <c r="A17751" i="13"/>
  <c r="A17752" i="13"/>
  <c r="A17753" i="13"/>
  <c r="A17754" i="13"/>
  <c r="A17755" i="13"/>
  <c r="A17756" i="13"/>
  <c r="A17757" i="13"/>
  <c r="A17758" i="13"/>
  <c r="A17759" i="13"/>
  <c r="A17760" i="13"/>
  <c r="A17761" i="13"/>
  <c r="A17762" i="13"/>
  <c r="A17763" i="13"/>
  <c r="A17764" i="13"/>
  <c r="A17765" i="13"/>
  <c r="A17766" i="13"/>
  <c r="A17767" i="13"/>
  <c r="A17768" i="13"/>
  <c r="A17769" i="13"/>
  <c r="A17770" i="13"/>
  <c r="A17771" i="13"/>
  <c r="A17772" i="13"/>
  <c r="A17773" i="13"/>
  <c r="A17774" i="13"/>
  <c r="A17775" i="13"/>
  <c r="A17776" i="13"/>
  <c r="A17777" i="13"/>
  <c r="A17778" i="13"/>
  <c r="A17779" i="13"/>
  <c r="A17780" i="13"/>
  <c r="A17781" i="13"/>
  <c r="A17782" i="13"/>
  <c r="A17783" i="13"/>
  <c r="A17784" i="13"/>
  <c r="A17785" i="13"/>
  <c r="A17786" i="13"/>
  <c r="A17787" i="13"/>
  <c r="A17788" i="13"/>
  <c r="A17789" i="13"/>
  <c r="A17790" i="13"/>
  <c r="A17791" i="13"/>
  <c r="A17792" i="13"/>
  <c r="A17793" i="13"/>
  <c r="A17794" i="13"/>
  <c r="A17795" i="13"/>
  <c r="A17796" i="13"/>
  <c r="A17797" i="13"/>
  <c r="A17798" i="13"/>
  <c r="A17799" i="13"/>
  <c r="A17800" i="13"/>
  <c r="A17801" i="13"/>
  <c r="A17802" i="13"/>
  <c r="A17803" i="13"/>
  <c r="A17804" i="13"/>
  <c r="A17805" i="13"/>
  <c r="A17806" i="13"/>
  <c r="A17807" i="13"/>
  <c r="A17808" i="13"/>
  <c r="A17809" i="13"/>
  <c r="A17810" i="13"/>
  <c r="A17811" i="13"/>
  <c r="A17812" i="13"/>
  <c r="A17813" i="13"/>
  <c r="A17814" i="13"/>
  <c r="A17815" i="13"/>
  <c r="A17816" i="13"/>
  <c r="A17817" i="13"/>
  <c r="A17818" i="13"/>
  <c r="A17819" i="13"/>
  <c r="A17820" i="13"/>
  <c r="A17821" i="13"/>
  <c r="A17822" i="13"/>
  <c r="A17823" i="13"/>
  <c r="A17824" i="13"/>
  <c r="A17825" i="13"/>
  <c r="A17826" i="13"/>
  <c r="A17827" i="13"/>
  <c r="A17828" i="13"/>
  <c r="A17829" i="13"/>
  <c r="A17830" i="13"/>
  <c r="A17831" i="13"/>
  <c r="A17832" i="13"/>
  <c r="A17833" i="13"/>
  <c r="A17834" i="13"/>
  <c r="A17835" i="13"/>
  <c r="A17836" i="13"/>
  <c r="A17837" i="13"/>
  <c r="A17838" i="13"/>
  <c r="A17839" i="13"/>
  <c r="A17840" i="13"/>
  <c r="A17841" i="13"/>
  <c r="A17842" i="13"/>
  <c r="A17843" i="13"/>
  <c r="A17844" i="13"/>
  <c r="A17845" i="13"/>
  <c r="A17846" i="13"/>
  <c r="A17847" i="13"/>
  <c r="A17848" i="13"/>
  <c r="A17849" i="13"/>
  <c r="A17850" i="13"/>
  <c r="A17851" i="13"/>
  <c r="A17852" i="13"/>
  <c r="A17853" i="13"/>
  <c r="A17854" i="13"/>
  <c r="A17855" i="13"/>
  <c r="A17856" i="13"/>
  <c r="A17857" i="13"/>
  <c r="A17858" i="13"/>
  <c r="A17859" i="13"/>
  <c r="A17860" i="13"/>
  <c r="A17861" i="13"/>
  <c r="A17862" i="13"/>
  <c r="A17863" i="13"/>
  <c r="A17864" i="13"/>
  <c r="A17865" i="13"/>
  <c r="A17866" i="13"/>
  <c r="A17867" i="13"/>
  <c r="A17868" i="13"/>
  <c r="A17869" i="13"/>
  <c r="A17870" i="13"/>
  <c r="A17871" i="13"/>
  <c r="A17872" i="13"/>
  <c r="A17873" i="13"/>
  <c r="A17874" i="13"/>
  <c r="A17875" i="13"/>
  <c r="A17876" i="13"/>
  <c r="A17877" i="13"/>
  <c r="A17878" i="13"/>
  <c r="A17879" i="13"/>
  <c r="A17880" i="13"/>
  <c r="A17881" i="13"/>
  <c r="A17882" i="13"/>
  <c r="A17883" i="13"/>
  <c r="A17884" i="13"/>
  <c r="A17885" i="13"/>
  <c r="A17886" i="13"/>
  <c r="A17887" i="13"/>
  <c r="A17888" i="13"/>
  <c r="A17889" i="13"/>
  <c r="A17890" i="13"/>
  <c r="A17891" i="13"/>
  <c r="A17892" i="13"/>
  <c r="A17893" i="13"/>
  <c r="A17894" i="13"/>
  <c r="A17895" i="13"/>
  <c r="A17896" i="13"/>
  <c r="A17897" i="13"/>
  <c r="A17898" i="13"/>
  <c r="A17899" i="13"/>
  <c r="A17900" i="13"/>
  <c r="A17901" i="13"/>
  <c r="A17902" i="13"/>
  <c r="A17903" i="13"/>
  <c r="A17904" i="13"/>
  <c r="A17905" i="13"/>
  <c r="A17906" i="13"/>
  <c r="A17907" i="13"/>
  <c r="A17908" i="13"/>
  <c r="A17909" i="13"/>
  <c r="A17910" i="13"/>
  <c r="A17911" i="13"/>
  <c r="A17912" i="13"/>
  <c r="A17913" i="13"/>
  <c r="A17914" i="13"/>
  <c r="A17915" i="13"/>
  <c r="A17916" i="13"/>
  <c r="A17917" i="13"/>
  <c r="A17918" i="13"/>
  <c r="A17919" i="13"/>
  <c r="A17920" i="13"/>
  <c r="A17921" i="13"/>
  <c r="A17922" i="13"/>
  <c r="A17923" i="13"/>
  <c r="A17924" i="13"/>
  <c r="A17925" i="13"/>
  <c r="A17926" i="13"/>
  <c r="A17927" i="13"/>
  <c r="A17928" i="13"/>
  <c r="A17929" i="13"/>
  <c r="A17930" i="13"/>
  <c r="A17931" i="13"/>
  <c r="A17932" i="13"/>
  <c r="A17933" i="13"/>
  <c r="A17934" i="13"/>
  <c r="A17935" i="13"/>
  <c r="A17936" i="13"/>
  <c r="A17937" i="13"/>
  <c r="A17938" i="13"/>
  <c r="A17939" i="13"/>
  <c r="A17940" i="13"/>
  <c r="A17941" i="13"/>
  <c r="A17942" i="13"/>
  <c r="A17943" i="13"/>
  <c r="A17944" i="13"/>
  <c r="A17945" i="13"/>
  <c r="A17946" i="13"/>
  <c r="A17947" i="13"/>
  <c r="A17948" i="13"/>
  <c r="A17949" i="13"/>
  <c r="A17950" i="13"/>
  <c r="A17951" i="13"/>
  <c r="A17952" i="13"/>
  <c r="A17953" i="13"/>
  <c r="A17954" i="13"/>
  <c r="A17955" i="13"/>
  <c r="A17956" i="13"/>
  <c r="A17957" i="13"/>
  <c r="A17958" i="13"/>
  <c r="A17959" i="13"/>
  <c r="A17960" i="13"/>
  <c r="A17961" i="13"/>
  <c r="A17962" i="13"/>
  <c r="A17963" i="13"/>
  <c r="A17964" i="13"/>
  <c r="A17965" i="13"/>
  <c r="A17966" i="13"/>
  <c r="A17967" i="13"/>
  <c r="A17968" i="13"/>
  <c r="A17969" i="13"/>
  <c r="A17970" i="13"/>
  <c r="A17971" i="13"/>
  <c r="A17972" i="13"/>
  <c r="A17973" i="13"/>
  <c r="A17974" i="13"/>
  <c r="A17975" i="13"/>
  <c r="A17976" i="13"/>
  <c r="A17977" i="13"/>
  <c r="A17978" i="13"/>
  <c r="A17979" i="13"/>
  <c r="A17980" i="13"/>
  <c r="A17981" i="13"/>
  <c r="A17982" i="13"/>
  <c r="A17983" i="13"/>
  <c r="A17984" i="13"/>
  <c r="A17985" i="13"/>
  <c r="A17986" i="13"/>
  <c r="A17987" i="13"/>
  <c r="A17988" i="13"/>
  <c r="A17989" i="13"/>
  <c r="A17990" i="13"/>
  <c r="A17991" i="13"/>
  <c r="A17992" i="13"/>
  <c r="A17993" i="13"/>
  <c r="A17994" i="13"/>
  <c r="A17995" i="13"/>
  <c r="A17996" i="13"/>
  <c r="A17997" i="13"/>
  <c r="A17998" i="13"/>
  <c r="A17999" i="13"/>
  <c r="A18000" i="13"/>
  <c r="A18001" i="13"/>
  <c r="A18002" i="13"/>
  <c r="A18003" i="13"/>
  <c r="A18004" i="13"/>
  <c r="A18005" i="13"/>
  <c r="A18006" i="13"/>
  <c r="A18007" i="13"/>
  <c r="A18008" i="13"/>
  <c r="A18009" i="13"/>
  <c r="A18010" i="13"/>
  <c r="A18011" i="13"/>
  <c r="A18012" i="13"/>
  <c r="A18013" i="13"/>
  <c r="A18014" i="13"/>
  <c r="A18015" i="13"/>
  <c r="A18016" i="13"/>
  <c r="A18017" i="13"/>
  <c r="A18018" i="13"/>
  <c r="A18019" i="13"/>
  <c r="A18020" i="13"/>
  <c r="A18021" i="13"/>
  <c r="A18022" i="13"/>
  <c r="A18023" i="13"/>
  <c r="A18024" i="13"/>
  <c r="A18025" i="13"/>
  <c r="A18026" i="13"/>
  <c r="A18027" i="13"/>
  <c r="A18028" i="13"/>
  <c r="A18029" i="13"/>
  <c r="A18030" i="13"/>
  <c r="A18031" i="13"/>
  <c r="A18032" i="13"/>
  <c r="A18033" i="13"/>
  <c r="A18034" i="13"/>
  <c r="A18035" i="13"/>
  <c r="A18036" i="13"/>
  <c r="A18037" i="13"/>
  <c r="A18038" i="13"/>
  <c r="A18039" i="13"/>
  <c r="A18040" i="13"/>
  <c r="A18041" i="13"/>
  <c r="A18042" i="13"/>
  <c r="A18043" i="13"/>
  <c r="A18044" i="13"/>
  <c r="A18045" i="13"/>
  <c r="A18046" i="13"/>
  <c r="A18047" i="13"/>
  <c r="A18048" i="13"/>
  <c r="A18049" i="13"/>
  <c r="A18050" i="13"/>
  <c r="A18051" i="13"/>
  <c r="A18052" i="13"/>
  <c r="A18053" i="13"/>
  <c r="A18054" i="13"/>
  <c r="A18055" i="13"/>
  <c r="A18056" i="13"/>
  <c r="A18057" i="13"/>
  <c r="A18058" i="13"/>
  <c r="A18059" i="13"/>
  <c r="A18060" i="13"/>
  <c r="A18061" i="13"/>
  <c r="A18062" i="13"/>
  <c r="A18063" i="13"/>
  <c r="A18064" i="13"/>
  <c r="A18065" i="13"/>
  <c r="A18066" i="13"/>
  <c r="A18067" i="13"/>
  <c r="A18068" i="13"/>
  <c r="A18069" i="13"/>
  <c r="A18070" i="13"/>
  <c r="A18071" i="13"/>
  <c r="A18072" i="13"/>
  <c r="A18073" i="13"/>
  <c r="A18074" i="13"/>
  <c r="A18075" i="13"/>
  <c r="A18076" i="13"/>
  <c r="A18077" i="13"/>
  <c r="A18078" i="13"/>
  <c r="A18079" i="13"/>
  <c r="A18080" i="13"/>
  <c r="A18081" i="13"/>
  <c r="A18082" i="13"/>
  <c r="A18083" i="13"/>
  <c r="A18084" i="13"/>
  <c r="A18085" i="13"/>
  <c r="A18086" i="13"/>
  <c r="A18087" i="13"/>
  <c r="A18088" i="13"/>
  <c r="A18089" i="13"/>
  <c r="A18090" i="13"/>
  <c r="A18091" i="13"/>
  <c r="A18092" i="13"/>
  <c r="A18093" i="13"/>
  <c r="A18094" i="13"/>
  <c r="A18095" i="13"/>
  <c r="A18096" i="13"/>
  <c r="A18097" i="13"/>
  <c r="A18098" i="13"/>
  <c r="A18099" i="13"/>
  <c r="A18100" i="13"/>
  <c r="A18101" i="13"/>
  <c r="A18102" i="13"/>
  <c r="A18103" i="13"/>
  <c r="A18104" i="13"/>
  <c r="A18105" i="13"/>
  <c r="A18106" i="13"/>
  <c r="A18107" i="13"/>
  <c r="A18108" i="13"/>
  <c r="A18109" i="13"/>
  <c r="A18110" i="13"/>
  <c r="A18111" i="13"/>
  <c r="A18112" i="13"/>
  <c r="A18113" i="13"/>
  <c r="A18114" i="13"/>
  <c r="A18115" i="13"/>
  <c r="A18116" i="13"/>
  <c r="A18117" i="13"/>
  <c r="A18118" i="13"/>
  <c r="A18119" i="13"/>
  <c r="A18120" i="13"/>
  <c r="A18121" i="13"/>
  <c r="A18122" i="13"/>
  <c r="A18123" i="13"/>
  <c r="A18124" i="13"/>
  <c r="A18125" i="13"/>
  <c r="A18126" i="13"/>
  <c r="A18127" i="13"/>
  <c r="A18128" i="13"/>
  <c r="A18129" i="13"/>
  <c r="A18130" i="13"/>
  <c r="A18131" i="13"/>
  <c r="A18132" i="13"/>
  <c r="A18133" i="13"/>
  <c r="A18134" i="13"/>
  <c r="A18135" i="13"/>
  <c r="A18136" i="13"/>
  <c r="A18137" i="13"/>
  <c r="A18138" i="13"/>
  <c r="A18139" i="13"/>
  <c r="A18140" i="13"/>
  <c r="A18141" i="13"/>
  <c r="A18142" i="13"/>
  <c r="A18143" i="13"/>
  <c r="A18144" i="13"/>
  <c r="A18145" i="13"/>
  <c r="A18146" i="13"/>
  <c r="A18147" i="13"/>
  <c r="A18148" i="13"/>
  <c r="A18149" i="13"/>
  <c r="A18150" i="13"/>
  <c r="A18151" i="13"/>
  <c r="A18152" i="13"/>
  <c r="A18153" i="13"/>
  <c r="A18154" i="13"/>
  <c r="A18155" i="13"/>
  <c r="A18156" i="13"/>
  <c r="A18157" i="13"/>
  <c r="A18158" i="13"/>
  <c r="A18159" i="13"/>
  <c r="A18160" i="13"/>
  <c r="A18161" i="13"/>
  <c r="A18162" i="13"/>
  <c r="A18163" i="13"/>
  <c r="A18164" i="13"/>
  <c r="A18165" i="13"/>
  <c r="A18166" i="13"/>
  <c r="A18167" i="13"/>
  <c r="A18168" i="13"/>
  <c r="A18169" i="13"/>
  <c r="A18170" i="13"/>
  <c r="A18171" i="13"/>
  <c r="A18172" i="13"/>
  <c r="A18173" i="13"/>
  <c r="A18174" i="13"/>
  <c r="A18175" i="13"/>
  <c r="A18176" i="13"/>
  <c r="A18177" i="13"/>
  <c r="A18178" i="13"/>
  <c r="A18179" i="13"/>
  <c r="A18180" i="13"/>
  <c r="A18181" i="13"/>
  <c r="A18182" i="13"/>
  <c r="A18183" i="13"/>
  <c r="A18184" i="13"/>
  <c r="A18185" i="13"/>
  <c r="A18186" i="13"/>
  <c r="A18187" i="13"/>
  <c r="A18188" i="13"/>
  <c r="A18189" i="13"/>
  <c r="A18190" i="13"/>
  <c r="A18191" i="13"/>
  <c r="A18192" i="13"/>
  <c r="A18193" i="13"/>
  <c r="A18194" i="13"/>
  <c r="A18195" i="13"/>
  <c r="A18196" i="13"/>
  <c r="A18197" i="13"/>
  <c r="A18198" i="13"/>
  <c r="A18199" i="13"/>
  <c r="A18200" i="13"/>
  <c r="A18201" i="13"/>
  <c r="A18202" i="13"/>
  <c r="A18203" i="13"/>
  <c r="A18204" i="13"/>
  <c r="A18205" i="13"/>
  <c r="A18206" i="13"/>
  <c r="A18207" i="13"/>
  <c r="A18208" i="13"/>
  <c r="A18209" i="13"/>
  <c r="A18210" i="13"/>
  <c r="A18211" i="13"/>
  <c r="A18212" i="13"/>
  <c r="A18213" i="13"/>
  <c r="A18214" i="13"/>
  <c r="A18215" i="13"/>
  <c r="A18216" i="13"/>
  <c r="A18217" i="13"/>
  <c r="A18218" i="13"/>
  <c r="A18219" i="13"/>
  <c r="A18220" i="13"/>
  <c r="A18221" i="13"/>
  <c r="A18222" i="13"/>
  <c r="A18223" i="13"/>
  <c r="A18224" i="13"/>
  <c r="A18225" i="13"/>
  <c r="A18226" i="13"/>
  <c r="A18227" i="13"/>
  <c r="A18228" i="13"/>
  <c r="A18229" i="13"/>
  <c r="A18230" i="13"/>
  <c r="A18231" i="13"/>
  <c r="A18232" i="13"/>
  <c r="A18233" i="13"/>
  <c r="A18234" i="13"/>
  <c r="A18235" i="13"/>
  <c r="A18236" i="13"/>
  <c r="A18237" i="13"/>
  <c r="A18238" i="13"/>
  <c r="A18239" i="13"/>
  <c r="A18240" i="13"/>
  <c r="A18241" i="13"/>
  <c r="A18242" i="13"/>
  <c r="A18243" i="13"/>
  <c r="A18244" i="13"/>
  <c r="A18245" i="13"/>
  <c r="A18246" i="13"/>
  <c r="A18247" i="13"/>
  <c r="A18248" i="13"/>
  <c r="A18249" i="13"/>
  <c r="A18250" i="13"/>
  <c r="A18251" i="13"/>
  <c r="A18252" i="13"/>
  <c r="A18253" i="13"/>
  <c r="A18254" i="13"/>
  <c r="A18255" i="13"/>
  <c r="A18256" i="13"/>
  <c r="A18257" i="13"/>
  <c r="A18258" i="13"/>
  <c r="A18259" i="13"/>
  <c r="A18260" i="13"/>
  <c r="A18261" i="13"/>
  <c r="A18262" i="13"/>
  <c r="A18263" i="13"/>
  <c r="A18264" i="13"/>
  <c r="A18265" i="13"/>
  <c r="A18266" i="13"/>
  <c r="A18267" i="13"/>
  <c r="A18268" i="13"/>
  <c r="A18269" i="13"/>
  <c r="A18270" i="13"/>
  <c r="A18271" i="13"/>
  <c r="A18272" i="13"/>
  <c r="A18273" i="13"/>
  <c r="A18274" i="13"/>
  <c r="A18275" i="13"/>
  <c r="A18276" i="13"/>
  <c r="A18277" i="13"/>
  <c r="A18278" i="13"/>
  <c r="A18279" i="13"/>
  <c r="A18280" i="13"/>
  <c r="A18281" i="13"/>
  <c r="A18282" i="13"/>
  <c r="A18283" i="13"/>
  <c r="A18284" i="13"/>
  <c r="A18285" i="13"/>
  <c r="A18286" i="13"/>
  <c r="A18287" i="13"/>
  <c r="A18288" i="13"/>
  <c r="A18289" i="13"/>
  <c r="A18290" i="13"/>
  <c r="A18291" i="13"/>
  <c r="A18292" i="13"/>
  <c r="A18293" i="13"/>
  <c r="A18294" i="13"/>
  <c r="A18295" i="13"/>
  <c r="A18296" i="13"/>
  <c r="A18297" i="13"/>
  <c r="A18298" i="13"/>
  <c r="A18299" i="13"/>
  <c r="A18300" i="13"/>
  <c r="A18301" i="13"/>
  <c r="A18302" i="13"/>
  <c r="A18303" i="13"/>
  <c r="A18304" i="13"/>
  <c r="A18305" i="13"/>
  <c r="A18306" i="13"/>
  <c r="A18307" i="13"/>
  <c r="A18308" i="13"/>
  <c r="A18309" i="13"/>
  <c r="A18310" i="13"/>
  <c r="A18311" i="13"/>
  <c r="A18312" i="13"/>
  <c r="A18313" i="13"/>
  <c r="A18314" i="13"/>
  <c r="A18315" i="13"/>
  <c r="A18316" i="13"/>
  <c r="A18317" i="13"/>
  <c r="A18318" i="13"/>
  <c r="A18319" i="13"/>
  <c r="A18320" i="13"/>
  <c r="A18321" i="13"/>
  <c r="A18322" i="13"/>
  <c r="A18323" i="13"/>
  <c r="A18324" i="13"/>
  <c r="A18325" i="13"/>
  <c r="A18326" i="13"/>
  <c r="A18327" i="13"/>
  <c r="A18328" i="13"/>
  <c r="A18329" i="13"/>
  <c r="A18330" i="13"/>
  <c r="A18331" i="13"/>
  <c r="A18332" i="13"/>
  <c r="A18333" i="13"/>
  <c r="A18334" i="13"/>
  <c r="A18335" i="13"/>
  <c r="A18336" i="13"/>
  <c r="A18337" i="13"/>
  <c r="A18338" i="13"/>
  <c r="A18339" i="13"/>
  <c r="A18340" i="13"/>
  <c r="A18341" i="13"/>
  <c r="A18342" i="13"/>
  <c r="A18343" i="13"/>
  <c r="A18344" i="13"/>
  <c r="A18345" i="13"/>
  <c r="A18346" i="13"/>
  <c r="A18347" i="13"/>
  <c r="A18348" i="13"/>
  <c r="A18349" i="13"/>
  <c r="A18350" i="13"/>
  <c r="A18351" i="13"/>
  <c r="A18352" i="13"/>
  <c r="A18353" i="13"/>
  <c r="A18354" i="13"/>
  <c r="A18355" i="13"/>
  <c r="A18356" i="13"/>
  <c r="A18357" i="13"/>
  <c r="A18358" i="13"/>
  <c r="A18359" i="13"/>
  <c r="A18360" i="13"/>
  <c r="A18361" i="13"/>
  <c r="A18362" i="13"/>
  <c r="A18363" i="13"/>
  <c r="A18364" i="13"/>
  <c r="A18365" i="13"/>
  <c r="A18366" i="13"/>
  <c r="A18367" i="13"/>
  <c r="A18368" i="13"/>
  <c r="A18369" i="13"/>
  <c r="A18370" i="13"/>
  <c r="A18371" i="13"/>
  <c r="A18372" i="13"/>
  <c r="A18373" i="13"/>
  <c r="A18374" i="13"/>
  <c r="A18375" i="13"/>
  <c r="A18376" i="13"/>
  <c r="A18377" i="13"/>
  <c r="A18378" i="13"/>
  <c r="A18379" i="13"/>
  <c r="A18380" i="13"/>
  <c r="A18381" i="13"/>
  <c r="A18382" i="13"/>
  <c r="A18383" i="13"/>
  <c r="A18384" i="13"/>
  <c r="A18385" i="13"/>
  <c r="A18386" i="13"/>
  <c r="A18387" i="13"/>
  <c r="A18388" i="13"/>
  <c r="A18389" i="13"/>
  <c r="A18390" i="13"/>
  <c r="A18391" i="13"/>
  <c r="A18392" i="13"/>
  <c r="A18393" i="13"/>
  <c r="A18394" i="13"/>
  <c r="A18395" i="13"/>
  <c r="A18396" i="13"/>
  <c r="A18397" i="13"/>
  <c r="A18398" i="13"/>
  <c r="A18399" i="13"/>
  <c r="A18400" i="13"/>
  <c r="A18401" i="13"/>
  <c r="A18402" i="13"/>
  <c r="A18403" i="13"/>
  <c r="A18404" i="13"/>
  <c r="A18405" i="13"/>
  <c r="A18406" i="13"/>
  <c r="A18407" i="13"/>
  <c r="A18408" i="13"/>
  <c r="A18409" i="13"/>
  <c r="A18410" i="13"/>
  <c r="A18411" i="13"/>
  <c r="A18412" i="13"/>
  <c r="A18413" i="13"/>
  <c r="A18414" i="13"/>
  <c r="A18415" i="13"/>
  <c r="A18416" i="13"/>
  <c r="A18417" i="13"/>
  <c r="A18418" i="13"/>
  <c r="A18419" i="13"/>
  <c r="A18420" i="13"/>
  <c r="A18421" i="13"/>
  <c r="A18422" i="13"/>
  <c r="A18423" i="13"/>
  <c r="A18424" i="13"/>
  <c r="A18425" i="13"/>
  <c r="A18426" i="13"/>
  <c r="A18427" i="13"/>
  <c r="A18428" i="13"/>
  <c r="A18429" i="13"/>
  <c r="A18430" i="13"/>
  <c r="A18431" i="13"/>
  <c r="A18432" i="13"/>
  <c r="A18433" i="13"/>
  <c r="A18434" i="13"/>
  <c r="A18435" i="13"/>
  <c r="A18436" i="13"/>
  <c r="A18437" i="13"/>
  <c r="A18438" i="13"/>
  <c r="A18439" i="13"/>
  <c r="A18440" i="13"/>
  <c r="A18441" i="13"/>
  <c r="A18442" i="13"/>
  <c r="A18443" i="13"/>
  <c r="A18444" i="13"/>
  <c r="A18445" i="13"/>
  <c r="A18446" i="13"/>
  <c r="A18447" i="13"/>
  <c r="A18448" i="13"/>
  <c r="A18449" i="13"/>
  <c r="A18450" i="13"/>
  <c r="A18451" i="13"/>
  <c r="A18452" i="13"/>
  <c r="A18453" i="13"/>
  <c r="A18454" i="13"/>
  <c r="A18455" i="13"/>
  <c r="A18456" i="13"/>
  <c r="A18457" i="13"/>
  <c r="A18458" i="13"/>
  <c r="A18459" i="13"/>
  <c r="A18460" i="13"/>
  <c r="A18461" i="13"/>
  <c r="A18462" i="13"/>
  <c r="A18463" i="13"/>
  <c r="A18464" i="13"/>
  <c r="A18465" i="13"/>
  <c r="A18466" i="13"/>
  <c r="A18467" i="13"/>
  <c r="A18468" i="13"/>
  <c r="A18469" i="13"/>
  <c r="A18470" i="13"/>
  <c r="A18471" i="13"/>
  <c r="A18472" i="13"/>
  <c r="A18473" i="13"/>
  <c r="A18474" i="13"/>
  <c r="A18475" i="13"/>
  <c r="A18476" i="13"/>
  <c r="A18477" i="13"/>
  <c r="A18478" i="13"/>
  <c r="A18479" i="13"/>
  <c r="A18480" i="13"/>
  <c r="A18481" i="13"/>
  <c r="A18482" i="13"/>
  <c r="A18483" i="13"/>
  <c r="A18484" i="13"/>
  <c r="A18485" i="13"/>
  <c r="A18486" i="13"/>
  <c r="A18487" i="13"/>
  <c r="A18488" i="13"/>
  <c r="A18489" i="13"/>
  <c r="A18490" i="13"/>
  <c r="A18491" i="13"/>
  <c r="A18492" i="13"/>
  <c r="A18493" i="13"/>
  <c r="A18494" i="13"/>
  <c r="A18495" i="13"/>
  <c r="A18496" i="13"/>
  <c r="A18497" i="13"/>
  <c r="A18498" i="13"/>
  <c r="A18499" i="13"/>
  <c r="A18500" i="13"/>
  <c r="A18501" i="13"/>
  <c r="A18502" i="13"/>
  <c r="A18503" i="13"/>
  <c r="A18504" i="13"/>
  <c r="A18505" i="13"/>
  <c r="A18506" i="13"/>
  <c r="A18507" i="13"/>
  <c r="A18508" i="13"/>
  <c r="A18509" i="13"/>
  <c r="A18510" i="13"/>
  <c r="A18511" i="13"/>
  <c r="A18512" i="13"/>
  <c r="A18513" i="13"/>
  <c r="A18514" i="13"/>
  <c r="A18515" i="13"/>
  <c r="A18516" i="13"/>
  <c r="A18517" i="13"/>
  <c r="A18518" i="13"/>
  <c r="A18519" i="13"/>
  <c r="A18520" i="13"/>
  <c r="A18521" i="13"/>
  <c r="A18522" i="13"/>
  <c r="A18523" i="13"/>
  <c r="A18524" i="13"/>
  <c r="A18525" i="13"/>
  <c r="A18526" i="13"/>
  <c r="A18527" i="13"/>
  <c r="A18528" i="13"/>
  <c r="A18529" i="13"/>
  <c r="A18530" i="13"/>
  <c r="A18531" i="13"/>
  <c r="A18532" i="13"/>
  <c r="A18533" i="13"/>
  <c r="A18534" i="13"/>
  <c r="A18535" i="13"/>
  <c r="A18536" i="13"/>
  <c r="A18537" i="13"/>
  <c r="A18538" i="13"/>
  <c r="A18539" i="13"/>
  <c r="A18540" i="13"/>
  <c r="A18541" i="13"/>
  <c r="A18542" i="13"/>
  <c r="A18543" i="13"/>
  <c r="A18544" i="13"/>
  <c r="A18545" i="13"/>
  <c r="A18546" i="13"/>
  <c r="A18547" i="13"/>
  <c r="A18548" i="13"/>
  <c r="A18549" i="13"/>
  <c r="A18550" i="13"/>
  <c r="A18551" i="13"/>
  <c r="A18552" i="13"/>
  <c r="A18553" i="13"/>
  <c r="A18554" i="13"/>
  <c r="A18555" i="13"/>
  <c r="A18556" i="13"/>
  <c r="A18557" i="13"/>
  <c r="A18558" i="13"/>
  <c r="A18559" i="13"/>
  <c r="A18560" i="13"/>
  <c r="A18561" i="13"/>
  <c r="A18562" i="13"/>
  <c r="A18563" i="13"/>
  <c r="A18564" i="13"/>
  <c r="A18565" i="13"/>
  <c r="A18566" i="13"/>
  <c r="A18567" i="13"/>
  <c r="A18568" i="13"/>
  <c r="A18569" i="13"/>
  <c r="A18570" i="13"/>
  <c r="A18571" i="13"/>
  <c r="A18572" i="13"/>
  <c r="A18573" i="13"/>
  <c r="A18574" i="13"/>
  <c r="A18575" i="13"/>
  <c r="A18576" i="13"/>
  <c r="A18577" i="13"/>
  <c r="A18578" i="13"/>
  <c r="A18579" i="13"/>
  <c r="A18580" i="13"/>
  <c r="A18581" i="13"/>
  <c r="A18582" i="13"/>
  <c r="A18583" i="13"/>
  <c r="A18584" i="13"/>
  <c r="A18585" i="13"/>
  <c r="A18586" i="13"/>
  <c r="A18587" i="13"/>
  <c r="A18588" i="13"/>
  <c r="A18589" i="13"/>
  <c r="A18590" i="13"/>
  <c r="A18591" i="13"/>
  <c r="A18592" i="13"/>
  <c r="A18593" i="13"/>
  <c r="A18594" i="13"/>
  <c r="A18595" i="13"/>
  <c r="A18596" i="13"/>
  <c r="A18597" i="13"/>
  <c r="A18598" i="13"/>
  <c r="A18599" i="13"/>
  <c r="A18600" i="13"/>
  <c r="A18601" i="13"/>
  <c r="A18602" i="13"/>
  <c r="A18603" i="13"/>
  <c r="A18604" i="13"/>
  <c r="A18605" i="13"/>
  <c r="A18606" i="13"/>
  <c r="A18607" i="13"/>
  <c r="A18608" i="13"/>
  <c r="A18609" i="13"/>
  <c r="A18610" i="13"/>
  <c r="A18611" i="13"/>
  <c r="A18612" i="13"/>
  <c r="A18613" i="13"/>
  <c r="A18614" i="13"/>
  <c r="A18615" i="13"/>
  <c r="A18616" i="13"/>
  <c r="A18617" i="13"/>
  <c r="A18618" i="13"/>
  <c r="A18619" i="13"/>
  <c r="A18620" i="13"/>
  <c r="A18621" i="13"/>
  <c r="A18622" i="13"/>
  <c r="A18623" i="13"/>
  <c r="A18624" i="13"/>
  <c r="A18625" i="13"/>
  <c r="A18626" i="13"/>
  <c r="A18627" i="13"/>
  <c r="A18628" i="13"/>
  <c r="A18629" i="13"/>
  <c r="A18630" i="13"/>
  <c r="A18631" i="13"/>
  <c r="A18632" i="13"/>
  <c r="A18633" i="13"/>
  <c r="A18634" i="13"/>
  <c r="A18635" i="13"/>
  <c r="A18636" i="13"/>
  <c r="A18637" i="13"/>
  <c r="A18638" i="13"/>
  <c r="A18639" i="13"/>
  <c r="A18640" i="13"/>
  <c r="A18641" i="13"/>
  <c r="A18642" i="13"/>
  <c r="A18643" i="13"/>
  <c r="A18644" i="13"/>
  <c r="A18645" i="13"/>
  <c r="A18646" i="13"/>
  <c r="A18647" i="13"/>
  <c r="A18648" i="13"/>
  <c r="A18649" i="13"/>
  <c r="A18650" i="13"/>
  <c r="A18651" i="13"/>
  <c r="A18652" i="13"/>
  <c r="A18653" i="13"/>
  <c r="A18654" i="13"/>
  <c r="A18655" i="13"/>
  <c r="A18656" i="13"/>
  <c r="A18657" i="13"/>
  <c r="A18658" i="13"/>
  <c r="A18659" i="13"/>
  <c r="A18660" i="13"/>
  <c r="A18661" i="13"/>
  <c r="A18662" i="13"/>
  <c r="A18663" i="13"/>
  <c r="A18664" i="13"/>
  <c r="A18665" i="13"/>
  <c r="A18666" i="13"/>
  <c r="A18667" i="13"/>
  <c r="A18668" i="13"/>
  <c r="A18669" i="13"/>
  <c r="A18670" i="13"/>
  <c r="A18671" i="13"/>
  <c r="A18672" i="13"/>
  <c r="A18673" i="13"/>
  <c r="A18674" i="13"/>
  <c r="A18675" i="13"/>
  <c r="A18676" i="13"/>
  <c r="A18677" i="13"/>
  <c r="A18678" i="13"/>
  <c r="A18679" i="13"/>
  <c r="A18680" i="13"/>
  <c r="A18681" i="13"/>
  <c r="A18682" i="13"/>
  <c r="A18683" i="13"/>
  <c r="A18684" i="13"/>
  <c r="A18685" i="13"/>
  <c r="A18686" i="13"/>
  <c r="A18687" i="13"/>
  <c r="A18688" i="13"/>
  <c r="A18689" i="13"/>
  <c r="A18690" i="13"/>
  <c r="A18691" i="13"/>
  <c r="A18692" i="13"/>
  <c r="A18693" i="13"/>
  <c r="A18694" i="13"/>
  <c r="A18695" i="13"/>
  <c r="A18696" i="13"/>
  <c r="A18697" i="13"/>
  <c r="A18698" i="13"/>
  <c r="A18699" i="13"/>
  <c r="A18700" i="13"/>
  <c r="A18701" i="13"/>
  <c r="A18702" i="13"/>
  <c r="A18703" i="13"/>
  <c r="A18704" i="13"/>
  <c r="A18705" i="13"/>
  <c r="A18706" i="13"/>
  <c r="A18707" i="13"/>
  <c r="A18708" i="13"/>
  <c r="A18709" i="13"/>
  <c r="A18710" i="13"/>
  <c r="A18711" i="13"/>
  <c r="A18712" i="13"/>
  <c r="A18713" i="13"/>
  <c r="A18714" i="13"/>
  <c r="A18715" i="13"/>
  <c r="A18716" i="13"/>
  <c r="A18717" i="13"/>
  <c r="A18718" i="13"/>
  <c r="A18719" i="13"/>
  <c r="A18720" i="13"/>
  <c r="A18721" i="13"/>
  <c r="A18722" i="13"/>
  <c r="A18723" i="13"/>
  <c r="A18724" i="13"/>
  <c r="A18725" i="13"/>
  <c r="A18726" i="13"/>
  <c r="A18727" i="13"/>
  <c r="A18728" i="13"/>
  <c r="A18729" i="13"/>
  <c r="A18730" i="13"/>
  <c r="A18731" i="13"/>
  <c r="A18732" i="13"/>
  <c r="A18733" i="13"/>
  <c r="A18734" i="13"/>
  <c r="A18735" i="13"/>
  <c r="A18736" i="13"/>
  <c r="A18737" i="13"/>
  <c r="A18738" i="13"/>
  <c r="A18739" i="13"/>
  <c r="A18740" i="13"/>
  <c r="A18741" i="13"/>
  <c r="A18742" i="13"/>
  <c r="A18743" i="13"/>
  <c r="A18744" i="13"/>
  <c r="A18745" i="13"/>
  <c r="A18746" i="13"/>
  <c r="A18747" i="13"/>
  <c r="A18748" i="13"/>
  <c r="A18749" i="13"/>
  <c r="A18750" i="13"/>
  <c r="A18751" i="13"/>
  <c r="A18752" i="13"/>
  <c r="A18753" i="13"/>
  <c r="A18754" i="13"/>
  <c r="A18755" i="13"/>
  <c r="A18756" i="13"/>
  <c r="A18757" i="13"/>
  <c r="A18758" i="13"/>
  <c r="A18759" i="13"/>
  <c r="A18760" i="13"/>
  <c r="A18761" i="13"/>
  <c r="A18762" i="13"/>
  <c r="A18763" i="13"/>
  <c r="A18764" i="13"/>
  <c r="A18765" i="13"/>
  <c r="A18766" i="13"/>
  <c r="A18767" i="13"/>
  <c r="A18768" i="13"/>
  <c r="A18769" i="13"/>
  <c r="A18770" i="13"/>
  <c r="A18771" i="13"/>
  <c r="A18772" i="13"/>
  <c r="A18773" i="13"/>
  <c r="A18774" i="13"/>
  <c r="A18775" i="13"/>
  <c r="A18776" i="13"/>
  <c r="A18777" i="13"/>
  <c r="A18778" i="13"/>
  <c r="A18779" i="13"/>
  <c r="A18780" i="13"/>
  <c r="A18781" i="13"/>
  <c r="A18782" i="13"/>
  <c r="A18783" i="13"/>
  <c r="A18784" i="13"/>
  <c r="A18785" i="13"/>
  <c r="A18786" i="13"/>
  <c r="A18787" i="13"/>
  <c r="A18788" i="13"/>
  <c r="A18789" i="13"/>
  <c r="A18790" i="13"/>
  <c r="A18791" i="13"/>
  <c r="A18792" i="13"/>
  <c r="A18793" i="13"/>
  <c r="A18794" i="13"/>
  <c r="A18795" i="13"/>
  <c r="A18796" i="13"/>
  <c r="A18797" i="13"/>
  <c r="A18798" i="13"/>
  <c r="A18799" i="13"/>
  <c r="A18800" i="13"/>
  <c r="A18801" i="13"/>
  <c r="A18802" i="13"/>
  <c r="A18803" i="13"/>
  <c r="A18804" i="13"/>
  <c r="A18805" i="13"/>
  <c r="A18806" i="13"/>
  <c r="A18807" i="13"/>
  <c r="A18808" i="13"/>
  <c r="A18809" i="13"/>
  <c r="A18810" i="13"/>
  <c r="A18811" i="13"/>
  <c r="A18812" i="13"/>
  <c r="A18813" i="13"/>
  <c r="A18814" i="13"/>
  <c r="A18815" i="13"/>
  <c r="A18816" i="13"/>
  <c r="A18817" i="13"/>
  <c r="A18818" i="13"/>
  <c r="A18819" i="13"/>
  <c r="A18820" i="13"/>
  <c r="A18821" i="13"/>
  <c r="A18822" i="13"/>
  <c r="A18823" i="13"/>
  <c r="A18824" i="13"/>
  <c r="A18825" i="13"/>
  <c r="A18826" i="13"/>
  <c r="A18827" i="13"/>
  <c r="A18828" i="13"/>
  <c r="A18829" i="13"/>
  <c r="A18830" i="13"/>
  <c r="A18831" i="13"/>
  <c r="A18832" i="13"/>
  <c r="A18833" i="13"/>
  <c r="A18834" i="13"/>
  <c r="A18835" i="13"/>
  <c r="A18836" i="13"/>
  <c r="A18837" i="13"/>
  <c r="A18838" i="13"/>
  <c r="A18839" i="13"/>
  <c r="A18840" i="13"/>
  <c r="A18841" i="13"/>
  <c r="A18842" i="13"/>
  <c r="A18843" i="13"/>
  <c r="A18844" i="13"/>
  <c r="A18845" i="13"/>
  <c r="A18846" i="13"/>
  <c r="A18847" i="13"/>
  <c r="A18848" i="13"/>
  <c r="A18849" i="13"/>
  <c r="A18850" i="13"/>
  <c r="A18851" i="13"/>
  <c r="A18852" i="13"/>
  <c r="A18853" i="13"/>
  <c r="A18854" i="13"/>
  <c r="A18855" i="13"/>
  <c r="A18856" i="13"/>
  <c r="A18857" i="13"/>
  <c r="A18858" i="13"/>
  <c r="A18859" i="13"/>
  <c r="A18860" i="13"/>
  <c r="A18861" i="13"/>
  <c r="A18862" i="13"/>
  <c r="A18863" i="13"/>
  <c r="A18864" i="13"/>
  <c r="A18865" i="13"/>
  <c r="A18866" i="13"/>
  <c r="A18867" i="13"/>
  <c r="A18868" i="13"/>
  <c r="A18869" i="13"/>
  <c r="A18870" i="13"/>
  <c r="A18871" i="13"/>
  <c r="A18872" i="13"/>
  <c r="A18873" i="13"/>
  <c r="A18874" i="13"/>
  <c r="A18875" i="13"/>
  <c r="A18876" i="13"/>
  <c r="A18877" i="13"/>
  <c r="A18878" i="13"/>
  <c r="A18879" i="13"/>
  <c r="A18880" i="13"/>
  <c r="A18881" i="13"/>
  <c r="A18882" i="13"/>
  <c r="A18883" i="13"/>
  <c r="A18884" i="13"/>
  <c r="A18885" i="13"/>
  <c r="A18886" i="13"/>
  <c r="A18887" i="13"/>
  <c r="A18888" i="13"/>
  <c r="A18889" i="13"/>
  <c r="A18890" i="13"/>
  <c r="A18891" i="13"/>
  <c r="A18892" i="13"/>
  <c r="A18893" i="13"/>
  <c r="A18894" i="13"/>
  <c r="A18895" i="13"/>
  <c r="A18896" i="13"/>
  <c r="A18897" i="13"/>
  <c r="A18898" i="13"/>
  <c r="A18899" i="13"/>
  <c r="A18900" i="13"/>
  <c r="A18901" i="13"/>
  <c r="A18902" i="13"/>
  <c r="A18903" i="13"/>
  <c r="A18904" i="13"/>
  <c r="A18905" i="13"/>
  <c r="A18906" i="13"/>
  <c r="A18907" i="13"/>
  <c r="A18908" i="13"/>
  <c r="A18909" i="13"/>
  <c r="A18910" i="13"/>
  <c r="A18911" i="13"/>
  <c r="A18912" i="13"/>
  <c r="A18913" i="13"/>
  <c r="A18914" i="13"/>
  <c r="A18915" i="13"/>
  <c r="A18916" i="13"/>
  <c r="A18917" i="13"/>
  <c r="A18918" i="13"/>
  <c r="A18919" i="13"/>
  <c r="A18920" i="13"/>
  <c r="A18921" i="13"/>
  <c r="A18922" i="13"/>
  <c r="A18923" i="13"/>
  <c r="A18924" i="13"/>
  <c r="A18925" i="13"/>
  <c r="A18926" i="13"/>
  <c r="A18927" i="13"/>
  <c r="A18928" i="13"/>
  <c r="A18929" i="13"/>
  <c r="A18930" i="13"/>
  <c r="A18931" i="13"/>
  <c r="A18932" i="13"/>
  <c r="A18933" i="13"/>
  <c r="A18934" i="13"/>
  <c r="A18935" i="13"/>
  <c r="A18936" i="13"/>
  <c r="A18937" i="13"/>
  <c r="A18938" i="13"/>
  <c r="A18939" i="13"/>
  <c r="A18940" i="13"/>
  <c r="A18941" i="13"/>
  <c r="A18942" i="13"/>
  <c r="A18943" i="13"/>
  <c r="A18944" i="13"/>
  <c r="A18945" i="13"/>
  <c r="A18946" i="13"/>
  <c r="A18947" i="13"/>
  <c r="A18948" i="13"/>
  <c r="A18949" i="13"/>
  <c r="A18950" i="13"/>
  <c r="A18951" i="13"/>
  <c r="A18952" i="13"/>
  <c r="A18953" i="13"/>
  <c r="A18954" i="13"/>
  <c r="A18955" i="13"/>
  <c r="A18956" i="13"/>
  <c r="A18957" i="13"/>
  <c r="A18958" i="13"/>
  <c r="A18959" i="13"/>
  <c r="A18960" i="13"/>
  <c r="A18961" i="13"/>
  <c r="A18962" i="13"/>
  <c r="A18963" i="13"/>
  <c r="A18964" i="13"/>
  <c r="A18965" i="13"/>
  <c r="A18966" i="13"/>
  <c r="A18967" i="13"/>
  <c r="A18968" i="13"/>
  <c r="A18969" i="13"/>
  <c r="A18970" i="13"/>
  <c r="A18971" i="13"/>
  <c r="A18972" i="13"/>
  <c r="A18973" i="13"/>
  <c r="A18974" i="13"/>
  <c r="A18975" i="13"/>
  <c r="A18976" i="13"/>
  <c r="A18977" i="13"/>
  <c r="A18978" i="13"/>
  <c r="A18979" i="13"/>
  <c r="A18980" i="13"/>
  <c r="A18981" i="13"/>
  <c r="A18982" i="13"/>
  <c r="A18983" i="13"/>
  <c r="A18984" i="13"/>
  <c r="A18985" i="13"/>
  <c r="A18986" i="13"/>
  <c r="A18987" i="13"/>
  <c r="A18988" i="13"/>
  <c r="A18989" i="13"/>
  <c r="A18990" i="13"/>
  <c r="A18991" i="13"/>
  <c r="A18992" i="13"/>
  <c r="A18993" i="13"/>
  <c r="A18994" i="13"/>
  <c r="A18995" i="13"/>
  <c r="A18996" i="13"/>
  <c r="A18997" i="13"/>
  <c r="A18998" i="13"/>
  <c r="A18999" i="13"/>
  <c r="A19000" i="13"/>
  <c r="A19001" i="13"/>
  <c r="A19002" i="13"/>
  <c r="A19003" i="13"/>
  <c r="A19004" i="13"/>
  <c r="A19005" i="13"/>
  <c r="A19006" i="13"/>
  <c r="A19007" i="13"/>
  <c r="A19008" i="13"/>
  <c r="A19009" i="13"/>
  <c r="A19010" i="13"/>
  <c r="A19011" i="13"/>
  <c r="A19012" i="13"/>
  <c r="A19013" i="13"/>
  <c r="A19014" i="13"/>
  <c r="A19015" i="13"/>
  <c r="A19016" i="13"/>
  <c r="A19017" i="13"/>
  <c r="A19018" i="13"/>
  <c r="A19019" i="13"/>
  <c r="A19020" i="13"/>
  <c r="A19021" i="13"/>
  <c r="A19022" i="13"/>
  <c r="A19023" i="13"/>
  <c r="A19024" i="13"/>
  <c r="A19025" i="13"/>
  <c r="A19026" i="13"/>
  <c r="A19027" i="13"/>
  <c r="A19028" i="13"/>
  <c r="A19029" i="13"/>
  <c r="A19030" i="13"/>
  <c r="A19031" i="13"/>
  <c r="A19032" i="13"/>
  <c r="A19033" i="13"/>
  <c r="A19034" i="13"/>
  <c r="A19035" i="13"/>
  <c r="A19036" i="13"/>
  <c r="A19037" i="13"/>
  <c r="A19038" i="13"/>
  <c r="A19039" i="13"/>
  <c r="A19040" i="13"/>
  <c r="A19041" i="13"/>
  <c r="A19042" i="13"/>
  <c r="A19043" i="13"/>
  <c r="A19044" i="13"/>
  <c r="A19045" i="13"/>
  <c r="A19046" i="13"/>
  <c r="A19047" i="13"/>
  <c r="A19048" i="13"/>
  <c r="A19049" i="13"/>
  <c r="A19050" i="13"/>
  <c r="A19051" i="13"/>
  <c r="A19052" i="13"/>
  <c r="A19053" i="13"/>
  <c r="A19054" i="13"/>
  <c r="A19055" i="13"/>
  <c r="A19056" i="13"/>
  <c r="A19057" i="13"/>
  <c r="A19058" i="13"/>
  <c r="A19059" i="13"/>
  <c r="A19060" i="13"/>
  <c r="A19061" i="13"/>
  <c r="A19062" i="13"/>
  <c r="A19063" i="13"/>
  <c r="A19064" i="13"/>
  <c r="A19065" i="13"/>
  <c r="A19066" i="13"/>
  <c r="A19067" i="13"/>
  <c r="A19068" i="13"/>
  <c r="A19069" i="13"/>
  <c r="A19070" i="13"/>
  <c r="A19071" i="13"/>
  <c r="A19072" i="13"/>
  <c r="A19073" i="13"/>
  <c r="A19074" i="13"/>
  <c r="A19075" i="13"/>
  <c r="A19076" i="13"/>
  <c r="A19077" i="13"/>
  <c r="A19078" i="13"/>
  <c r="A19079" i="13"/>
  <c r="A19080" i="13"/>
  <c r="A19081" i="13"/>
  <c r="A19082" i="13"/>
  <c r="A19083" i="13"/>
  <c r="A19084" i="13"/>
  <c r="A19085" i="13"/>
  <c r="A19086" i="13"/>
  <c r="A19087" i="13"/>
  <c r="A19088" i="13"/>
  <c r="A19089" i="13"/>
  <c r="A19090" i="13"/>
  <c r="A19091" i="13"/>
  <c r="A19092" i="13"/>
  <c r="A19093" i="13"/>
  <c r="A19094" i="13"/>
  <c r="A19095" i="13"/>
  <c r="A19096" i="13"/>
  <c r="A19097" i="13"/>
  <c r="A19098" i="13"/>
  <c r="A19099" i="13"/>
  <c r="A19100" i="13"/>
  <c r="A19101" i="13"/>
  <c r="A19102" i="13"/>
  <c r="A19103" i="13"/>
  <c r="A19104" i="13"/>
  <c r="A19105" i="13"/>
  <c r="A19106" i="13"/>
  <c r="A19107" i="13"/>
  <c r="A19108" i="13"/>
  <c r="A19109" i="13"/>
  <c r="A19110" i="13"/>
  <c r="A19111" i="13"/>
  <c r="A19112" i="13"/>
  <c r="A19113" i="13"/>
  <c r="A19114" i="13"/>
  <c r="A19115" i="13"/>
  <c r="A19116" i="13"/>
  <c r="A19117" i="13"/>
  <c r="A19118" i="13"/>
  <c r="A19119" i="13"/>
  <c r="A19120" i="13"/>
  <c r="A19121" i="13"/>
  <c r="A19122" i="13"/>
  <c r="A19123" i="13"/>
  <c r="A19124" i="13"/>
  <c r="A19125" i="13"/>
  <c r="A19126" i="13"/>
  <c r="A19127" i="13"/>
  <c r="A19128" i="13"/>
  <c r="A19129" i="13"/>
  <c r="A19130" i="13"/>
  <c r="A19131" i="13"/>
  <c r="A19132" i="13"/>
  <c r="A19133" i="13"/>
  <c r="A19134" i="13"/>
  <c r="A19135" i="13"/>
  <c r="A19136" i="13"/>
  <c r="A19137" i="13"/>
  <c r="A19138" i="13"/>
  <c r="A19139" i="13"/>
  <c r="A19140" i="13"/>
  <c r="A19141" i="13"/>
  <c r="A19142" i="13"/>
  <c r="A19143" i="13"/>
  <c r="A19144" i="13"/>
  <c r="A19145" i="13"/>
  <c r="A19146" i="13"/>
  <c r="A19147" i="13"/>
  <c r="A19148" i="13"/>
  <c r="A19149" i="13"/>
  <c r="A19150" i="13"/>
  <c r="A19151" i="13"/>
  <c r="A19152" i="13"/>
  <c r="A19153" i="13"/>
  <c r="A19154" i="13"/>
  <c r="A19155" i="13"/>
  <c r="A19156" i="13"/>
  <c r="A19157" i="13"/>
  <c r="A19158" i="13"/>
  <c r="A19159" i="13"/>
  <c r="A19160" i="13"/>
  <c r="A19161" i="13"/>
  <c r="A19162" i="13"/>
  <c r="A19163" i="13"/>
  <c r="A19164" i="13"/>
  <c r="A19165" i="13"/>
  <c r="A19166" i="13"/>
  <c r="A19167" i="13"/>
  <c r="A19168" i="13"/>
  <c r="A19169" i="13"/>
  <c r="A19170" i="13"/>
  <c r="A19171" i="13"/>
  <c r="A19172" i="13"/>
  <c r="A19173" i="13"/>
  <c r="A19174" i="13"/>
  <c r="A19175" i="13"/>
  <c r="A19176" i="13"/>
  <c r="A19177" i="13"/>
  <c r="A19178" i="13"/>
  <c r="A19179" i="13"/>
  <c r="A19180" i="13"/>
  <c r="A19181" i="13"/>
  <c r="A19182" i="13"/>
  <c r="A19183" i="13"/>
  <c r="A19184" i="13"/>
  <c r="A19185" i="13"/>
  <c r="A19186" i="13"/>
  <c r="A19187" i="13"/>
  <c r="A19188" i="13"/>
  <c r="A19189" i="13"/>
  <c r="A19190" i="13"/>
  <c r="A19191" i="13"/>
  <c r="A19192" i="13"/>
  <c r="A19193" i="13"/>
  <c r="A19194" i="13"/>
  <c r="A19195" i="13"/>
  <c r="A19196" i="13"/>
  <c r="A19197" i="13"/>
  <c r="A19198" i="13"/>
  <c r="A19199" i="13"/>
  <c r="A19200" i="13"/>
  <c r="A19201" i="13"/>
  <c r="A19202" i="13"/>
  <c r="A19203" i="13"/>
  <c r="A19204" i="13"/>
  <c r="A19205" i="13"/>
  <c r="A19206" i="13"/>
  <c r="A19207" i="13"/>
  <c r="A19208" i="13"/>
  <c r="A19209" i="13"/>
  <c r="A19210" i="13"/>
  <c r="A19211" i="13"/>
  <c r="A19212" i="13"/>
  <c r="A19213" i="13"/>
  <c r="A19214" i="13"/>
  <c r="A19215" i="13"/>
  <c r="A19216" i="13"/>
  <c r="A19217" i="13"/>
  <c r="A19218" i="13"/>
  <c r="A19219" i="13"/>
  <c r="A19220" i="13"/>
  <c r="A19221" i="13"/>
  <c r="A19222" i="13"/>
  <c r="A19223" i="13"/>
  <c r="A19224" i="13"/>
  <c r="A19225" i="13"/>
  <c r="A19226" i="13"/>
  <c r="A19227" i="13"/>
  <c r="A19228" i="13"/>
  <c r="A19229" i="13"/>
  <c r="A19230" i="13"/>
  <c r="A19231" i="13"/>
  <c r="A19232" i="13"/>
  <c r="A19233" i="13"/>
  <c r="A19234" i="13"/>
  <c r="A19235" i="13"/>
  <c r="A19236" i="13"/>
  <c r="A19237" i="13"/>
  <c r="A19238" i="13"/>
  <c r="A19239" i="13"/>
  <c r="A19240" i="13"/>
  <c r="A19241" i="13"/>
  <c r="A19242" i="13"/>
  <c r="A19243" i="13"/>
  <c r="A19244" i="13"/>
  <c r="A19245" i="13"/>
  <c r="A19246" i="13"/>
  <c r="A19247" i="13"/>
  <c r="A19248" i="13"/>
  <c r="A19249" i="13"/>
  <c r="A19250" i="13"/>
  <c r="A19251" i="13"/>
  <c r="A19252" i="13"/>
  <c r="A19253" i="13"/>
  <c r="A19254" i="13"/>
  <c r="A19255" i="13"/>
  <c r="A19256" i="13"/>
  <c r="A19257" i="13"/>
  <c r="A19258" i="13"/>
  <c r="A19259" i="13"/>
  <c r="A19260" i="13"/>
  <c r="A19261" i="13"/>
  <c r="A19262" i="13"/>
  <c r="A19263" i="13"/>
  <c r="A19264" i="13"/>
  <c r="A19265" i="13"/>
  <c r="A19266" i="13"/>
  <c r="A19267" i="13"/>
  <c r="A19268" i="13"/>
  <c r="A19269" i="13"/>
  <c r="A19270" i="13"/>
  <c r="A19271" i="13"/>
  <c r="A19272" i="13"/>
  <c r="A19273" i="13"/>
  <c r="A19274" i="13"/>
  <c r="A19275" i="13"/>
  <c r="A19276" i="13"/>
  <c r="A19277" i="13"/>
  <c r="A19278" i="13"/>
  <c r="A19279" i="13"/>
  <c r="A19280" i="13"/>
  <c r="A19281" i="13"/>
  <c r="A19282" i="13"/>
  <c r="A19283" i="13"/>
  <c r="A19284" i="13"/>
  <c r="A19285" i="13"/>
  <c r="A19286" i="13"/>
  <c r="A19287" i="13"/>
  <c r="A19288" i="13"/>
  <c r="A19289" i="13"/>
  <c r="A19290" i="13"/>
  <c r="A19291" i="13"/>
  <c r="A19292" i="13"/>
  <c r="A19293" i="13"/>
  <c r="A19294" i="13"/>
  <c r="A19295" i="13"/>
  <c r="A19296" i="13"/>
  <c r="A19297" i="13"/>
  <c r="A19298" i="13"/>
  <c r="A19299" i="13"/>
  <c r="A19300" i="13"/>
  <c r="A19301" i="13"/>
  <c r="A19302" i="13"/>
  <c r="A19303" i="13"/>
  <c r="A19304" i="13"/>
  <c r="A19305" i="13"/>
  <c r="A19306" i="13"/>
  <c r="A19307" i="13"/>
  <c r="A19308" i="13"/>
  <c r="A19309" i="13"/>
  <c r="A19310" i="13"/>
  <c r="A19311" i="13"/>
  <c r="A19312" i="13"/>
  <c r="A19313" i="13"/>
  <c r="A19314" i="13"/>
  <c r="A19315" i="13"/>
  <c r="A19316" i="13"/>
  <c r="A19317" i="13"/>
  <c r="A19318" i="13"/>
  <c r="A19319" i="13"/>
  <c r="A19320" i="13"/>
  <c r="A19321" i="13"/>
  <c r="A19322" i="13"/>
  <c r="A19323" i="13"/>
  <c r="A19324" i="13"/>
  <c r="A19325" i="13"/>
  <c r="A19326" i="13"/>
  <c r="A19327" i="13"/>
  <c r="A19328" i="13"/>
  <c r="A19329" i="13"/>
  <c r="A19330" i="13"/>
  <c r="A19331" i="13"/>
  <c r="A19332" i="13"/>
  <c r="A19333" i="13"/>
  <c r="A19334" i="13"/>
  <c r="A19335" i="13"/>
  <c r="A19336" i="13"/>
  <c r="A19337" i="13"/>
  <c r="A19338" i="13"/>
  <c r="A19339" i="13"/>
  <c r="A19340" i="13"/>
  <c r="A19341" i="13"/>
  <c r="A19342" i="13"/>
  <c r="A19343" i="13"/>
  <c r="A19344" i="13"/>
  <c r="A19345" i="13"/>
  <c r="A19346" i="13"/>
  <c r="A19347" i="13"/>
  <c r="A19348" i="13"/>
  <c r="A19349" i="13"/>
  <c r="A19350" i="13"/>
  <c r="A19351" i="13"/>
  <c r="A19352" i="13"/>
  <c r="A19353" i="13"/>
  <c r="A19354" i="13"/>
  <c r="A19355" i="13"/>
  <c r="A19356" i="13"/>
  <c r="A19357" i="13"/>
  <c r="A19358" i="13"/>
  <c r="A19359" i="13"/>
  <c r="A19360" i="13"/>
  <c r="A19361" i="13"/>
  <c r="A19362" i="13"/>
  <c r="A19363" i="13"/>
  <c r="A19364" i="13"/>
  <c r="A19365" i="13"/>
  <c r="A19366" i="13"/>
  <c r="A19367" i="13"/>
  <c r="A19368" i="13"/>
  <c r="A19369" i="13"/>
  <c r="A19370" i="13"/>
  <c r="A19371" i="13"/>
  <c r="A19372" i="13"/>
  <c r="A19373" i="13"/>
  <c r="A19374" i="13"/>
  <c r="A19375" i="13"/>
  <c r="A19376" i="13"/>
  <c r="A19377" i="13"/>
  <c r="A19378" i="13"/>
  <c r="A19379" i="13"/>
  <c r="A19380" i="13"/>
  <c r="A19381" i="13"/>
  <c r="A19382" i="13"/>
  <c r="A19383" i="13"/>
  <c r="A19384" i="13"/>
  <c r="A19385" i="13"/>
  <c r="A19386" i="13"/>
  <c r="A19387" i="13"/>
  <c r="A19388" i="13"/>
  <c r="A19389" i="13"/>
  <c r="A19390" i="13"/>
  <c r="A19391" i="13"/>
  <c r="A19392" i="13"/>
  <c r="A19393" i="13"/>
  <c r="A19394" i="13"/>
  <c r="A19395" i="13"/>
  <c r="A19396" i="13"/>
  <c r="A19397" i="13"/>
  <c r="A19398" i="13"/>
  <c r="A19399" i="13"/>
  <c r="A19400" i="13"/>
  <c r="A19401" i="13"/>
  <c r="A19402" i="13"/>
  <c r="A19403" i="13"/>
  <c r="A19404" i="13"/>
  <c r="A19405" i="13"/>
  <c r="A19406" i="13"/>
  <c r="A19407" i="13"/>
  <c r="A19408" i="13"/>
  <c r="A19409" i="13"/>
  <c r="A19410" i="13"/>
  <c r="A19411" i="13"/>
  <c r="A19412" i="13"/>
  <c r="A19413" i="13"/>
  <c r="A19414" i="13"/>
  <c r="A19415" i="13"/>
  <c r="A19416" i="13"/>
  <c r="A19417" i="13"/>
  <c r="A19418" i="13"/>
  <c r="A19419" i="13"/>
  <c r="A19420" i="13"/>
  <c r="A19421" i="13"/>
  <c r="A19422" i="13"/>
  <c r="A19423" i="13"/>
  <c r="A19424" i="13"/>
  <c r="A19425" i="13"/>
  <c r="A19426" i="13"/>
  <c r="A19427" i="13"/>
  <c r="A19428" i="13"/>
  <c r="A19429" i="13"/>
  <c r="A19430" i="13"/>
  <c r="A19431" i="13"/>
  <c r="A19432" i="13"/>
  <c r="A19433" i="13"/>
  <c r="A19434" i="13"/>
  <c r="A19435" i="13"/>
  <c r="A19436" i="13"/>
  <c r="A19437" i="13"/>
  <c r="A19438" i="13"/>
  <c r="A19439" i="13"/>
  <c r="A19440" i="13"/>
  <c r="A19441" i="13"/>
  <c r="A19442" i="13"/>
  <c r="A19443" i="13"/>
  <c r="A19444" i="13"/>
  <c r="A19445" i="13"/>
  <c r="A19446" i="13"/>
  <c r="A19447" i="13"/>
  <c r="A19448" i="13"/>
  <c r="A19449" i="13"/>
  <c r="A19450" i="13"/>
  <c r="A19451" i="13"/>
  <c r="A19452" i="13"/>
  <c r="A19453" i="13"/>
  <c r="A19454" i="13"/>
  <c r="A19455" i="13"/>
  <c r="A19456" i="13"/>
  <c r="A19457" i="13"/>
  <c r="A19458" i="13"/>
  <c r="A19459" i="13"/>
  <c r="A19460" i="13"/>
  <c r="A19461" i="13"/>
  <c r="A19462" i="13"/>
  <c r="A19463" i="13"/>
  <c r="A19464" i="13"/>
  <c r="A19465" i="13"/>
  <c r="A19466" i="13"/>
  <c r="A19467" i="13"/>
  <c r="A19468" i="13"/>
  <c r="A19469" i="13"/>
  <c r="A19470" i="13"/>
  <c r="A19471" i="13"/>
  <c r="A19472" i="13"/>
  <c r="A19473" i="13"/>
  <c r="A19474" i="13"/>
  <c r="A19475" i="13"/>
  <c r="A19476" i="13"/>
  <c r="A19477" i="13"/>
  <c r="A19478" i="13"/>
  <c r="A19479" i="13"/>
  <c r="A19480" i="13"/>
  <c r="A19481" i="13"/>
  <c r="A19482" i="13"/>
  <c r="A19483" i="13"/>
  <c r="A19484" i="13"/>
  <c r="A19485" i="13"/>
  <c r="A19486" i="13"/>
  <c r="A19487" i="13"/>
  <c r="A19488" i="13"/>
  <c r="A19489" i="13"/>
  <c r="A19490" i="13"/>
  <c r="A19491" i="13"/>
  <c r="A19492" i="13"/>
  <c r="A19493" i="13"/>
  <c r="A19494" i="13"/>
  <c r="A19495" i="13"/>
  <c r="A19496" i="13"/>
  <c r="A19497" i="13"/>
  <c r="A19498" i="13"/>
  <c r="A19499" i="13"/>
  <c r="A19500" i="13"/>
  <c r="A19501" i="13"/>
  <c r="A19502" i="13"/>
  <c r="A19503" i="13"/>
  <c r="A19504" i="13"/>
  <c r="A19505" i="13"/>
  <c r="A19506" i="13"/>
  <c r="A19507" i="13"/>
  <c r="A19508" i="13"/>
  <c r="A19509" i="13"/>
  <c r="A19510" i="13"/>
  <c r="A19511" i="13"/>
  <c r="A19512" i="13"/>
  <c r="A19513" i="13"/>
  <c r="A19514" i="13"/>
  <c r="A19515" i="13"/>
  <c r="A19516" i="13"/>
  <c r="A19517" i="13"/>
  <c r="A19518" i="13"/>
  <c r="A19519" i="13"/>
  <c r="A19520" i="13"/>
  <c r="A19521" i="13"/>
  <c r="A19522" i="13"/>
  <c r="A19523" i="13"/>
  <c r="A19524" i="13"/>
  <c r="A19525" i="13"/>
  <c r="A19526" i="13"/>
  <c r="A19527" i="13"/>
  <c r="A19528" i="13"/>
  <c r="A19529" i="13"/>
  <c r="A19530" i="13"/>
  <c r="A19531" i="13"/>
  <c r="A19532" i="13"/>
  <c r="A19533" i="13"/>
  <c r="A19534" i="13"/>
  <c r="A19535" i="13"/>
  <c r="A19536" i="13"/>
  <c r="A19537" i="13"/>
  <c r="A19538" i="13"/>
  <c r="A19539" i="13"/>
  <c r="A19540" i="13"/>
  <c r="A19541" i="13"/>
  <c r="A19542" i="13"/>
  <c r="A19543" i="13"/>
  <c r="A19544" i="13"/>
  <c r="A19545" i="13"/>
  <c r="A19546" i="13"/>
  <c r="A19547" i="13"/>
  <c r="A19548" i="13"/>
  <c r="A19549" i="13"/>
  <c r="A19550" i="13"/>
  <c r="A19551" i="13"/>
  <c r="A19552" i="13"/>
  <c r="A19553" i="13"/>
  <c r="A19554" i="13"/>
  <c r="A19555" i="13"/>
  <c r="A19556" i="13"/>
  <c r="A19557" i="13"/>
  <c r="A19558" i="13"/>
  <c r="A19559" i="13"/>
  <c r="A19560" i="13"/>
  <c r="A19561" i="13"/>
  <c r="A19562" i="13"/>
  <c r="A19563" i="13"/>
  <c r="A19564" i="13"/>
  <c r="A19565" i="13"/>
  <c r="A19566" i="13"/>
  <c r="A19567" i="13"/>
  <c r="A19568" i="13"/>
  <c r="A19569" i="13"/>
  <c r="A19570" i="13"/>
  <c r="A19571" i="13"/>
  <c r="A19572" i="13"/>
  <c r="A19573" i="13"/>
  <c r="A19574" i="13"/>
  <c r="A19575" i="13"/>
  <c r="A19576" i="13"/>
  <c r="A19577" i="13"/>
  <c r="A19578" i="13"/>
  <c r="A19579" i="13"/>
  <c r="A19580" i="13"/>
  <c r="A19581" i="13"/>
  <c r="A19582" i="13"/>
  <c r="A19583" i="13"/>
  <c r="A19584" i="13"/>
  <c r="A19585" i="13"/>
  <c r="A19586" i="13"/>
  <c r="A19587" i="13"/>
  <c r="A19588" i="13"/>
  <c r="A19589" i="13"/>
  <c r="A19590" i="13"/>
  <c r="A19591" i="13"/>
  <c r="A19592" i="13"/>
  <c r="A19593" i="13"/>
  <c r="A19594" i="13"/>
  <c r="A19595" i="13"/>
  <c r="A19596" i="13"/>
  <c r="A19597" i="13"/>
  <c r="A19598" i="13"/>
  <c r="A19599" i="13"/>
  <c r="A19600" i="13"/>
  <c r="A19601" i="13"/>
  <c r="A19602" i="13"/>
  <c r="A19603" i="13"/>
  <c r="A19604" i="13"/>
  <c r="A19605" i="13"/>
  <c r="A19606" i="13"/>
  <c r="A19607" i="13"/>
  <c r="A19608" i="13"/>
  <c r="A19609" i="13"/>
  <c r="A19610" i="13"/>
  <c r="A19611" i="13"/>
  <c r="A19612" i="13"/>
  <c r="A19613" i="13"/>
  <c r="A19614" i="13"/>
  <c r="A19615" i="13"/>
  <c r="A19616" i="13"/>
  <c r="A19617" i="13"/>
  <c r="A19618" i="13"/>
  <c r="A19619" i="13"/>
  <c r="A19620" i="13"/>
  <c r="A19621" i="13"/>
  <c r="A19622" i="13"/>
  <c r="A19623" i="13"/>
  <c r="A19624" i="13"/>
  <c r="A19625" i="13"/>
  <c r="A19626" i="13"/>
  <c r="A19627" i="13"/>
  <c r="A19628" i="13"/>
  <c r="A19629" i="13"/>
  <c r="A19630" i="13"/>
  <c r="A19631" i="13"/>
  <c r="A19632" i="13"/>
  <c r="A19633" i="13"/>
  <c r="A19634" i="13"/>
  <c r="A19635" i="13"/>
  <c r="A19636" i="13"/>
  <c r="A19637" i="13"/>
  <c r="A19638" i="13"/>
  <c r="A19639" i="13"/>
  <c r="A19640" i="13"/>
  <c r="A19641" i="13"/>
  <c r="A19642" i="13"/>
  <c r="A19643" i="13"/>
  <c r="A19644" i="13"/>
  <c r="A19645" i="13"/>
  <c r="A19646" i="13"/>
  <c r="A19647" i="13"/>
  <c r="A19648" i="13"/>
  <c r="A19649" i="13"/>
  <c r="A19650" i="13"/>
  <c r="A19651" i="13"/>
  <c r="A19652" i="13"/>
  <c r="A19653" i="13"/>
  <c r="A19654" i="13"/>
  <c r="A19655" i="13"/>
  <c r="A19656" i="13"/>
  <c r="A19657" i="13"/>
  <c r="A19658" i="13"/>
  <c r="A19659" i="13"/>
  <c r="A19660" i="13"/>
  <c r="A19661" i="13"/>
  <c r="A19662" i="13"/>
  <c r="A19663" i="13"/>
  <c r="A19664" i="13"/>
  <c r="A19665" i="13"/>
  <c r="A19666" i="13"/>
  <c r="A19667" i="13"/>
  <c r="A19668" i="13"/>
  <c r="A19669" i="13"/>
  <c r="A19670" i="13"/>
  <c r="A19671" i="13"/>
  <c r="A19672" i="13"/>
  <c r="A19673" i="13"/>
  <c r="A19674" i="13"/>
  <c r="A19675" i="13"/>
  <c r="A19676" i="13"/>
  <c r="A19677" i="13"/>
  <c r="A19678" i="13"/>
  <c r="A19679" i="13"/>
  <c r="A19680" i="13"/>
  <c r="A19681" i="13"/>
  <c r="A19682" i="13"/>
  <c r="A19683" i="13"/>
  <c r="A19684" i="13"/>
  <c r="A19685" i="13"/>
  <c r="A19686" i="13"/>
  <c r="A19687" i="13"/>
  <c r="A19688" i="13"/>
  <c r="A19689" i="13"/>
  <c r="A19690" i="13"/>
  <c r="A19691" i="13"/>
  <c r="A19692" i="13"/>
  <c r="A19693" i="13"/>
  <c r="A19694" i="13"/>
  <c r="A19695" i="13"/>
  <c r="A19696" i="13"/>
  <c r="A19697" i="13"/>
  <c r="A19698" i="13"/>
  <c r="A19699" i="13"/>
  <c r="A19700" i="13"/>
  <c r="A19701" i="13"/>
  <c r="A19702" i="13"/>
  <c r="A19703" i="13"/>
  <c r="A19704" i="13"/>
  <c r="A19705" i="13"/>
  <c r="A19706" i="13"/>
  <c r="A19707" i="13"/>
  <c r="A19708" i="13"/>
  <c r="A19709" i="13"/>
  <c r="A19710" i="13"/>
  <c r="A19711" i="13"/>
  <c r="A19712" i="13"/>
  <c r="A19713" i="13"/>
  <c r="A19714" i="13"/>
  <c r="A19715" i="13"/>
  <c r="A19716" i="13"/>
  <c r="A19717" i="13"/>
  <c r="A19718" i="13"/>
  <c r="A19719" i="13"/>
  <c r="A19720" i="13"/>
  <c r="A19721" i="13"/>
  <c r="A19722" i="13"/>
  <c r="A19723" i="13"/>
  <c r="A19724" i="13"/>
  <c r="A19725" i="13"/>
  <c r="A19726" i="13"/>
  <c r="A19727" i="13"/>
  <c r="A19728" i="13"/>
  <c r="A19729" i="13"/>
  <c r="A19730" i="13"/>
  <c r="A19731" i="13"/>
  <c r="A19732" i="13"/>
  <c r="A19733" i="13"/>
  <c r="A19734" i="13"/>
  <c r="A19735" i="13"/>
  <c r="A19736" i="13"/>
  <c r="A19737" i="13"/>
  <c r="A19738" i="13"/>
  <c r="A19739" i="13"/>
  <c r="A19740" i="13"/>
  <c r="A19741" i="13"/>
  <c r="A19742" i="13"/>
  <c r="A19743" i="13"/>
  <c r="A19744" i="13"/>
  <c r="A19745" i="13"/>
  <c r="A19746" i="13"/>
  <c r="A19747" i="13"/>
  <c r="A19748" i="13"/>
  <c r="A19749" i="13"/>
  <c r="A19750" i="13"/>
  <c r="A19751" i="13"/>
  <c r="A19752" i="13"/>
  <c r="A19753" i="13"/>
  <c r="A19754" i="13"/>
  <c r="A19755" i="13"/>
  <c r="A19756" i="13"/>
  <c r="A19757" i="13"/>
  <c r="A19758" i="13"/>
  <c r="A19759" i="13"/>
  <c r="A19760" i="13"/>
  <c r="A19761" i="13"/>
  <c r="A19762" i="13"/>
  <c r="A19763" i="13"/>
  <c r="A19764" i="13"/>
  <c r="A19765" i="13"/>
  <c r="A19766" i="13"/>
  <c r="A19767" i="13"/>
  <c r="A19768" i="13"/>
  <c r="A19769" i="13"/>
  <c r="A19770" i="13"/>
  <c r="A19771" i="13"/>
  <c r="A19772" i="13"/>
  <c r="A19773" i="13"/>
  <c r="A19774" i="13"/>
  <c r="A19775" i="13"/>
  <c r="A19776" i="13"/>
  <c r="A19777" i="13"/>
  <c r="A19778" i="13"/>
  <c r="A19779" i="13"/>
  <c r="A19780" i="13"/>
  <c r="A19781" i="13"/>
  <c r="A19782" i="13"/>
  <c r="A19783" i="13"/>
  <c r="A19784" i="13"/>
  <c r="A19785" i="13"/>
  <c r="A19786" i="13"/>
  <c r="A19787" i="13"/>
  <c r="A19788" i="13"/>
  <c r="A19789" i="13"/>
  <c r="A19790" i="13"/>
  <c r="A19791" i="13"/>
  <c r="A19792" i="13"/>
  <c r="A19793" i="13"/>
  <c r="A19794" i="13"/>
  <c r="A19795" i="13"/>
  <c r="A19796" i="13"/>
  <c r="A19797" i="13"/>
  <c r="A19798" i="13"/>
  <c r="A19799" i="13"/>
  <c r="A19800" i="13"/>
  <c r="A19801" i="13"/>
  <c r="A19802" i="13"/>
  <c r="A19803" i="13"/>
  <c r="A19804" i="13"/>
  <c r="A19805" i="13"/>
  <c r="A19806" i="13"/>
  <c r="A19807" i="13"/>
  <c r="A19808" i="13"/>
  <c r="A19809" i="13"/>
  <c r="A19810" i="13"/>
  <c r="A19811" i="13"/>
  <c r="A19812" i="13"/>
  <c r="A19813" i="13"/>
  <c r="A19814" i="13"/>
  <c r="A19815" i="13"/>
  <c r="A19816" i="13"/>
  <c r="A19817" i="13"/>
  <c r="A19818" i="13"/>
  <c r="A19819" i="13"/>
  <c r="A19820" i="13"/>
  <c r="A19821" i="13"/>
  <c r="A19822" i="13"/>
  <c r="A19823" i="13"/>
  <c r="A19824" i="13"/>
  <c r="A19825" i="13"/>
  <c r="A19826" i="13"/>
  <c r="A19827" i="13"/>
  <c r="A19828" i="13"/>
  <c r="A19829" i="13"/>
  <c r="A19830" i="13"/>
  <c r="A19831" i="13"/>
  <c r="A19832" i="13"/>
  <c r="A19833" i="13"/>
  <c r="A19834" i="13"/>
  <c r="A19835" i="13"/>
  <c r="A19836" i="13"/>
  <c r="A19837" i="13"/>
  <c r="A19838" i="13"/>
  <c r="A19839" i="13"/>
  <c r="A19840" i="13"/>
  <c r="A19841" i="13"/>
  <c r="A19842" i="13"/>
  <c r="A19843" i="13"/>
  <c r="A19844" i="13"/>
  <c r="A19845" i="13"/>
  <c r="A19846" i="13"/>
  <c r="A19847" i="13"/>
  <c r="A19848" i="13"/>
  <c r="A19849" i="13"/>
  <c r="A19850" i="13"/>
  <c r="A19851" i="13"/>
  <c r="A19852" i="13"/>
  <c r="A19853" i="13"/>
  <c r="A19854" i="13"/>
  <c r="A19855" i="13"/>
  <c r="A19856" i="13"/>
  <c r="A19857" i="13"/>
  <c r="A19858" i="13"/>
  <c r="A19859" i="13"/>
  <c r="A19860" i="13"/>
  <c r="A19861" i="13"/>
  <c r="A19862" i="13"/>
  <c r="A19863" i="13"/>
  <c r="A19864" i="13"/>
  <c r="A19865" i="13"/>
  <c r="A19866" i="13"/>
  <c r="A19867" i="13"/>
  <c r="A19868" i="13"/>
  <c r="A19869" i="13"/>
  <c r="A19870" i="13"/>
  <c r="A19871" i="13"/>
  <c r="A19872" i="13"/>
  <c r="A19873" i="13"/>
  <c r="A19874" i="13"/>
  <c r="A19875" i="13"/>
  <c r="A19876" i="13"/>
  <c r="A19877" i="13"/>
  <c r="A19878" i="13"/>
  <c r="A19879" i="13"/>
  <c r="A19880" i="13"/>
  <c r="A19881" i="13"/>
  <c r="A19882" i="13"/>
  <c r="A19883" i="13"/>
  <c r="A19884" i="13"/>
  <c r="A19885" i="13"/>
  <c r="A19886" i="13"/>
  <c r="A19887" i="13"/>
  <c r="A19888" i="13"/>
  <c r="A19889" i="13"/>
  <c r="A19890" i="13"/>
  <c r="A19891" i="13"/>
  <c r="A19892" i="13"/>
  <c r="A19893" i="13"/>
  <c r="A19894" i="13"/>
  <c r="A19895" i="13"/>
  <c r="A19896" i="13"/>
  <c r="A19897" i="13"/>
  <c r="A19898" i="13"/>
  <c r="A19899" i="13"/>
  <c r="A19900" i="13"/>
  <c r="A19901" i="13"/>
  <c r="A19902" i="13"/>
  <c r="A19903" i="13"/>
  <c r="A19904" i="13"/>
  <c r="A19905" i="13"/>
  <c r="A19906" i="13"/>
  <c r="A19907" i="13"/>
  <c r="A19908" i="13"/>
  <c r="A19909" i="13"/>
  <c r="A19910" i="13"/>
  <c r="A19911" i="13"/>
  <c r="A19912" i="13"/>
  <c r="A19913" i="13"/>
  <c r="A19914" i="13"/>
  <c r="A19915" i="13"/>
  <c r="A19916" i="13"/>
  <c r="A19917" i="13"/>
  <c r="A19918" i="13"/>
  <c r="A19919" i="13"/>
  <c r="A19920" i="13"/>
  <c r="A19921" i="13"/>
  <c r="A19922" i="13"/>
  <c r="A19923" i="13"/>
  <c r="A19924" i="13"/>
  <c r="A19925" i="13"/>
  <c r="A19926" i="13"/>
  <c r="A19927" i="13"/>
  <c r="A19928" i="13"/>
  <c r="A19929" i="13"/>
  <c r="A19930" i="13"/>
  <c r="A19931" i="13"/>
  <c r="A19932" i="13"/>
  <c r="A19933" i="13"/>
  <c r="A19934" i="13"/>
  <c r="A19935" i="13"/>
  <c r="A19936" i="13"/>
  <c r="A19937" i="13"/>
  <c r="A19938" i="13"/>
  <c r="A19939" i="13"/>
  <c r="A19940" i="13"/>
  <c r="A19941" i="13"/>
  <c r="A19942" i="13"/>
  <c r="A19943" i="13"/>
  <c r="A19944" i="13"/>
  <c r="A19945" i="13"/>
  <c r="A19946" i="13"/>
  <c r="A19947" i="13"/>
  <c r="A19948" i="13"/>
  <c r="A19949" i="13"/>
  <c r="A19950" i="13"/>
  <c r="A19951" i="13"/>
  <c r="A19952" i="13"/>
  <c r="A19953" i="13"/>
  <c r="A19954" i="13"/>
  <c r="A19955" i="13"/>
  <c r="A19956" i="13"/>
  <c r="A19957" i="13"/>
  <c r="A19958" i="13"/>
  <c r="A19959" i="13"/>
  <c r="A19960" i="13"/>
  <c r="A19961" i="13"/>
  <c r="A19962" i="13"/>
  <c r="A19963" i="13"/>
  <c r="A19964" i="13"/>
  <c r="A19965" i="13"/>
  <c r="A19966" i="13"/>
  <c r="A19967" i="13"/>
  <c r="A19968" i="13"/>
  <c r="A19969" i="13"/>
  <c r="A19970" i="13"/>
  <c r="A19971" i="13"/>
  <c r="A19972" i="13"/>
  <c r="A19973" i="13"/>
  <c r="A19974" i="13"/>
  <c r="A19975" i="13"/>
  <c r="A19976" i="13"/>
  <c r="A19977" i="13"/>
  <c r="A19978" i="13"/>
  <c r="A19979" i="13"/>
  <c r="A19980" i="13"/>
  <c r="A19981" i="13"/>
  <c r="A19982" i="13"/>
  <c r="A19983" i="13"/>
  <c r="A19984" i="13"/>
  <c r="A19985" i="13"/>
  <c r="A19986" i="13"/>
  <c r="A19987" i="13"/>
  <c r="A19988" i="13"/>
  <c r="A19989" i="13"/>
  <c r="A19990" i="13"/>
  <c r="A19991" i="13"/>
  <c r="A19992" i="13"/>
  <c r="A19993" i="13"/>
  <c r="A19994" i="13"/>
  <c r="A19995" i="13"/>
  <c r="A19996" i="13"/>
  <c r="A19997" i="13"/>
  <c r="A19998" i="13"/>
  <c r="A19999" i="13"/>
  <c r="A20000" i="13"/>
  <c r="A20001" i="13"/>
  <c r="A20002" i="13"/>
  <c r="A20003" i="13"/>
  <c r="A20004" i="13"/>
  <c r="A20005" i="13"/>
  <c r="A20006" i="13"/>
  <c r="A20007" i="13"/>
  <c r="A20008" i="13"/>
  <c r="A20009" i="13"/>
  <c r="A20010" i="13"/>
  <c r="A20011" i="13"/>
  <c r="A20012" i="13"/>
  <c r="A20013" i="13"/>
  <c r="A20014" i="13"/>
  <c r="A20015" i="13"/>
  <c r="A20016" i="13"/>
  <c r="A20017" i="13"/>
  <c r="A20018" i="13"/>
  <c r="A20019" i="13"/>
  <c r="A20020" i="13"/>
  <c r="A20021" i="13"/>
  <c r="A20022" i="13"/>
  <c r="A20023" i="13"/>
  <c r="A20024" i="13"/>
  <c r="A20025" i="13"/>
  <c r="A20026" i="13"/>
  <c r="A20027" i="13"/>
  <c r="A20028" i="13"/>
  <c r="A20029" i="13"/>
  <c r="A20030" i="13"/>
  <c r="A20031" i="13"/>
  <c r="A20032" i="13"/>
  <c r="A20033" i="13"/>
  <c r="A20034" i="13"/>
  <c r="A20035" i="13"/>
  <c r="A20036" i="13"/>
  <c r="A20037" i="13"/>
  <c r="A20038" i="13"/>
  <c r="A20039" i="13"/>
  <c r="A20040" i="13"/>
  <c r="A20041" i="13"/>
  <c r="A20042" i="13"/>
  <c r="A20043" i="13"/>
  <c r="A20044" i="13"/>
  <c r="A20045" i="13"/>
  <c r="A20046" i="13"/>
  <c r="A20047" i="13"/>
  <c r="A20048" i="13"/>
  <c r="A20049" i="13"/>
  <c r="A20050" i="13"/>
  <c r="A20051" i="13"/>
  <c r="A20052" i="13"/>
  <c r="A20053" i="13"/>
  <c r="A20054" i="13"/>
  <c r="A20055" i="13"/>
  <c r="A20056" i="13"/>
  <c r="A20057" i="13"/>
  <c r="A20058" i="13"/>
  <c r="A20059" i="13"/>
  <c r="A20060" i="13"/>
  <c r="A20061" i="13"/>
  <c r="A20062" i="13"/>
  <c r="A20063" i="13"/>
  <c r="A20064" i="13"/>
  <c r="A20065" i="13"/>
  <c r="A20066" i="13"/>
  <c r="A20067" i="13"/>
  <c r="A20068" i="13"/>
  <c r="A20069" i="13"/>
  <c r="A20070" i="13"/>
  <c r="A20071" i="13"/>
  <c r="A20072" i="13"/>
  <c r="A20073" i="13"/>
  <c r="A20074" i="13"/>
  <c r="A20075" i="13"/>
  <c r="A20076" i="13"/>
  <c r="A20077" i="13"/>
  <c r="A20078" i="13"/>
  <c r="A20079" i="13"/>
  <c r="A20080" i="13"/>
  <c r="A20081" i="13"/>
  <c r="A20082" i="13"/>
  <c r="A20083" i="13"/>
  <c r="A20084" i="13"/>
  <c r="A20085" i="13"/>
  <c r="A20086" i="13"/>
  <c r="A20087" i="13"/>
  <c r="A20088" i="13"/>
  <c r="A20089" i="13"/>
  <c r="A20090" i="13"/>
  <c r="A20091" i="13"/>
  <c r="A20092" i="13"/>
  <c r="A20093" i="13"/>
  <c r="A20094" i="13"/>
  <c r="A20095" i="13"/>
  <c r="A20096" i="13"/>
  <c r="A20097" i="13"/>
  <c r="A20098" i="13"/>
  <c r="A20099" i="13"/>
  <c r="A20100" i="13"/>
  <c r="A20101" i="13"/>
  <c r="A20102" i="13"/>
  <c r="A20103" i="13"/>
  <c r="A20104" i="13"/>
  <c r="A20105" i="13"/>
  <c r="A20106" i="13"/>
  <c r="A20107" i="13"/>
  <c r="A20108" i="13"/>
  <c r="A20109" i="13"/>
  <c r="A20110" i="13"/>
  <c r="A20111" i="13"/>
  <c r="A20112" i="13"/>
  <c r="A20113" i="13"/>
  <c r="A20114" i="13"/>
  <c r="A20115" i="13"/>
  <c r="A20116" i="13"/>
  <c r="A20117" i="13"/>
  <c r="A20118" i="13"/>
  <c r="A20119" i="13"/>
  <c r="A20120" i="13"/>
  <c r="A20121" i="13"/>
  <c r="A20122" i="13"/>
  <c r="A20123" i="13"/>
  <c r="A20124" i="13"/>
  <c r="A20125" i="13"/>
  <c r="A20126" i="13"/>
  <c r="A20127" i="13"/>
  <c r="A20128" i="13"/>
  <c r="A20129" i="13"/>
  <c r="A20130" i="13"/>
  <c r="A20131" i="13"/>
  <c r="A20132" i="13"/>
  <c r="A20133" i="13"/>
  <c r="A20134" i="13"/>
  <c r="A20135" i="13"/>
  <c r="A20136" i="13"/>
  <c r="A20137" i="13"/>
  <c r="A20138" i="13"/>
  <c r="A20139" i="13"/>
  <c r="A20140" i="13"/>
  <c r="A20141" i="13"/>
  <c r="A20142" i="13"/>
  <c r="A20143" i="13"/>
  <c r="A20144" i="13"/>
  <c r="A20145" i="13"/>
  <c r="A20146" i="13"/>
  <c r="A20147" i="13"/>
  <c r="A20148" i="13"/>
  <c r="A20149" i="13"/>
  <c r="A20150" i="13"/>
  <c r="A20151" i="13"/>
  <c r="A20152" i="13"/>
  <c r="A20153" i="13"/>
  <c r="A20154" i="13"/>
  <c r="A20155" i="13"/>
  <c r="A20156" i="13"/>
  <c r="A20157" i="13"/>
  <c r="A20158" i="13"/>
  <c r="A20159" i="13"/>
  <c r="A20160" i="13"/>
  <c r="A20161" i="13"/>
  <c r="A20162" i="13"/>
  <c r="A20163" i="13"/>
  <c r="A20164" i="13"/>
  <c r="A20165" i="13"/>
  <c r="A20166" i="13"/>
  <c r="A20167" i="13"/>
  <c r="A20168" i="13"/>
  <c r="A20169" i="13"/>
  <c r="A20170" i="13"/>
  <c r="A20171" i="13"/>
  <c r="A20172" i="13"/>
  <c r="A20173" i="13"/>
  <c r="A20174" i="13"/>
  <c r="A20175" i="13"/>
  <c r="A20176" i="13"/>
  <c r="A20177" i="13"/>
  <c r="A20178" i="13"/>
  <c r="A20179" i="13"/>
  <c r="A20180" i="13"/>
  <c r="A20181" i="13"/>
  <c r="A20182" i="13"/>
  <c r="A20183" i="13"/>
  <c r="A20184" i="13"/>
  <c r="A20185" i="13"/>
  <c r="A20186" i="13"/>
  <c r="A20187" i="13"/>
  <c r="A20188" i="13"/>
  <c r="A20189" i="13"/>
  <c r="A20190" i="13"/>
  <c r="A20191" i="13"/>
  <c r="A20192" i="13"/>
  <c r="A20193" i="13"/>
  <c r="A20194" i="13"/>
  <c r="A20195" i="13"/>
  <c r="A20196" i="13"/>
  <c r="A20197" i="13"/>
  <c r="A20198" i="13"/>
  <c r="A20199" i="13"/>
  <c r="A20200" i="13"/>
  <c r="A20201" i="13"/>
  <c r="A20202" i="13"/>
  <c r="A20203" i="13"/>
  <c r="A20204" i="13"/>
  <c r="A20205" i="13"/>
  <c r="A20206" i="13"/>
  <c r="A20207" i="13"/>
  <c r="A20208" i="13"/>
  <c r="A20209" i="13"/>
  <c r="A20210" i="13"/>
  <c r="A20211" i="13"/>
  <c r="A20212" i="13"/>
  <c r="A20213" i="13"/>
  <c r="A20214" i="13"/>
  <c r="A20215" i="13"/>
  <c r="A20216" i="13"/>
  <c r="A20217" i="13"/>
  <c r="A20218" i="13"/>
  <c r="A20219" i="13"/>
  <c r="A20220" i="13"/>
  <c r="A20221" i="13"/>
  <c r="A20222" i="13"/>
  <c r="A20223" i="13"/>
  <c r="A20224" i="13"/>
  <c r="A20225" i="13"/>
  <c r="A20226" i="13"/>
  <c r="A20227" i="13"/>
  <c r="A20228" i="13"/>
  <c r="A20229" i="13"/>
  <c r="A20230" i="13"/>
  <c r="A20231" i="13"/>
  <c r="A20232" i="13"/>
  <c r="A20233" i="13"/>
  <c r="A20234" i="13"/>
  <c r="A20235" i="13"/>
  <c r="A20236" i="13"/>
  <c r="A20237" i="13"/>
  <c r="A20238" i="13"/>
  <c r="A20239" i="13"/>
  <c r="A20240" i="13"/>
  <c r="A20241" i="13"/>
  <c r="A20242" i="13"/>
  <c r="A20243" i="13"/>
  <c r="A20244" i="13"/>
  <c r="A20245" i="13"/>
  <c r="A20246" i="13"/>
  <c r="A20247" i="13"/>
  <c r="A20248" i="13"/>
  <c r="A20249" i="13"/>
  <c r="A20250" i="13"/>
  <c r="A20251" i="13"/>
  <c r="A20252" i="13"/>
  <c r="A20253" i="13"/>
  <c r="A20254" i="13"/>
  <c r="A20255" i="13"/>
  <c r="A20256" i="13"/>
  <c r="A20257" i="13"/>
  <c r="A20258" i="13"/>
  <c r="A20259" i="13"/>
  <c r="A20260" i="13"/>
  <c r="A20261" i="13"/>
  <c r="A20262" i="13"/>
  <c r="A20263" i="13"/>
  <c r="A20264" i="13"/>
  <c r="C913" i="13" l="1"/>
  <c r="D913" i="13" s="1"/>
  <c r="C914" i="13"/>
  <c r="D914" i="13" s="1"/>
  <c r="E913" i="13" s="1"/>
  <c r="C915" i="13"/>
  <c r="D915" i="13" s="1"/>
  <c r="C916" i="13"/>
  <c r="D916" i="13" s="1"/>
  <c r="E915" i="13" s="1"/>
  <c r="C917" i="13"/>
  <c r="D917" i="13" s="1"/>
  <c r="E916" i="13" s="1"/>
  <c r="C918" i="13"/>
  <c r="D918" i="13" s="1"/>
  <c r="E917" i="13" s="1"/>
  <c r="C919" i="13"/>
  <c r="D919" i="13" s="1"/>
  <c r="E918" i="13" s="1"/>
  <c r="C920" i="13"/>
  <c r="D920" i="13" s="1"/>
  <c r="E919" i="13" s="1"/>
  <c r="C921" i="13"/>
  <c r="D921" i="13" s="1"/>
  <c r="C922" i="13"/>
  <c r="D922" i="13" s="1"/>
  <c r="E921" i="13" s="1"/>
  <c r="C923" i="13"/>
  <c r="D923" i="13" s="1"/>
  <c r="E922" i="13" s="1"/>
  <c r="C924" i="13"/>
  <c r="D924" i="13" s="1"/>
  <c r="E923" i="13" s="1"/>
  <c r="C925" i="13"/>
  <c r="D925" i="13" s="1"/>
  <c r="E924" i="13" s="1"/>
  <c r="C926" i="13"/>
  <c r="D926" i="13" s="1"/>
  <c r="E925" i="13" s="1"/>
  <c r="C927" i="13"/>
  <c r="D927" i="13" s="1"/>
  <c r="E926" i="13" s="1"/>
  <c r="C928" i="13"/>
  <c r="D928" i="13" s="1"/>
  <c r="E927" i="13" s="1"/>
  <c r="C929" i="13"/>
  <c r="D929" i="13" s="1"/>
  <c r="E928" i="13" s="1"/>
  <c r="C930" i="13"/>
  <c r="D930" i="13" s="1"/>
  <c r="E929" i="13" s="1"/>
  <c r="C931" i="13"/>
  <c r="D931" i="13" s="1"/>
  <c r="C932" i="13"/>
  <c r="D932" i="13" s="1"/>
  <c r="E931" i="13" s="1"/>
  <c r="C933" i="13"/>
  <c r="D933" i="13" s="1"/>
  <c r="E932" i="13" s="1"/>
  <c r="C934" i="13"/>
  <c r="D934" i="13" s="1"/>
  <c r="E933" i="13" s="1"/>
  <c r="C935" i="13"/>
  <c r="D935" i="13" s="1"/>
  <c r="E934" i="13" s="1"/>
  <c r="C936" i="13"/>
  <c r="D936" i="13" s="1"/>
  <c r="E935" i="13" s="1"/>
  <c r="C937" i="13"/>
  <c r="D937" i="13" s="1"/>
  <c r="E936" i="13" s="1"/>
  <c r="C938" i="13"/>
  <c r="D938" i="13" s="1"/>
  <c r="E937" i="13" s="1"/>
  <c r="C939" i="13"/>
  <c r="D939" i="13" s="1"/>
  <c r="E938" i="13" s="1"/>
  <c r="C940" i="13"/>
  <c r="D940" i="13" s="1"/>
  <c r="E939" i="13" s="1"/>
  <c r="C941" i="13"/>
  <c r="D941" i="13" s="1"/>
  <c r="C942" i="13"/>
  <c r="D942" i="13" s="1"/>
  <c r="E941" i="13" s="1"/>
  <c r="C943" i="13"/>
  <c r="D943" i="13" s="1"/>
  <c r="E942" i="13" s="1"/>
  <c r="C944" i="13"/>
  <c r="D944" i="13" s="1"/>
  <c r="E943" i="13" s="1"/>
  <c r="C945" i="13"/>
  <c r="D945" i="13" s="1"/>
  <c r="E944" i="13" s="1"/>
  <c r="C946" i="13"/>
  <c r="D946" i="13" s="1"/>
  <c r="E945" i="13" s="1"/>
  <c r="C947" i="13"/>
  <c r="D947" i="13" s="1"/>
  <c r="E946" i="13" s="1"/>
  <c r="C948" i="13"/>
  <c r="D948" i="13" s="1"/>
  <c r="E947" i="13" s="1"/>
  <c r="C949" i="13"/>
  <c r="D949" i="13" s="1"/>
  <c r="E948" i="13" s="1"/>
  <c r="C950" i="13"/>
  <c r="D950" i="13" s="1"/>
  <c r="E949" i="13" s="1"/>
  <c r="C951" i="13"/>
  <c r="D951" i="13" s="1"/>
  <c r="C952" i="13"/>
  <c r="D952" i="13" s="1"/>
  <c r="E951" i="13" s="1"/>
  <c r="C953" i="13"/>
  <c r="D953" i="13" s="1"/>
  <c r="E952" i="13" s="1"/>
  <c r="C954" i="13"/>
  <c r="D954" i="13" s="1"/>
  <c r="E953" i="13" s="1"/>
  <c r="C955" i="13"/>
  <c r="D955" i="13" s="1"/>
  <c r="E954" i="13" s="1"/>
  <c r="C956" i="13"/>
  <c r="D956" i="13" s="1"/>
  <c r="E955" i="13" s="1"/>
  <c r="C957" i="13"/>
  <c r="D957" i="13" s="1"/>
  <c r="E956" i="13" s="1"/>
  <c r="C958" i="13"/>
  <c r="D958" i="13" s="1"/>
  <c r="E957" i="13" s="1"/>
  <c r="C959" i="13"/>
  <c r="D959" i="13" s="1"/>
  <c r="E958" i="13" s="1"/>
  <c r="C960" i="13"/>
  <c r="D960" i="13" s="1"/>
  <c r="E959" i="13" s="1"/>
  <c r="C961" i="13"/>
  <c r="D961" i="13" s="1"/>
  <c r="C962" i="13"/>
  <c r="D962" i="13" s="1"/>
  <c r="E961" i="13" s="1"/>
  <c r="C963" i="13"/>
  <c r="D963" i="13" s="1"/>
  <c r="E962" i="13" s="1"/>
  <c r="C964" i="13"/>
  <c r="D964" i="13" s="1"/>
  <c r="E963" i="13" s="1"/>
  <c r="C965" i="13"/>
  <c r="D965" i="13" s="1"/>
  <c r="E964" i="13" s="1"/>
  <c r="C966" i="13"/>
  <c r="D966" i="13" s="1"/>
  <c r="E965" i="13" s="1"/>
  <c r="C967" i="13"/>
  <c r="D967" i="13" s="1"/>
  <c r="E966" i="13" s="1"/>
  <c r="C968" i="13"/>
  <c r="D968" i="13" s="1"/>
  <c r="E967" i="13" s="1"/>
  <c r="C969" i="13"/>
  <c r="D969" i="13" s="1"/>
  <c r="E968" i="13" s="1"/>
  <c r="C970" i="13"/>
  <c r="D970" i="13" s="1"/>
  <c r="E969" i="13" s="1"/>
  <c r="C971" i="13"/>
  <c r="D971" i="13" s="1"/>
  <c r="E970" i="13" s="1"/>
  <c r="C972" i="13"/>
  <c r="D972" i="13" s="1"/>
  <c r="E971" i="13" s="1"/>
  <c r="C973" i="13"/>
  <c r="D973" i="13" s="1"/>
  <c r="E972" i="13" s="1"/>
  <c r="C974" i="13"/>
  <c r="D974" i="13" s="1"/>
  <c r="E973" i="13" s="1"/>
  <c r="C975" i="13"/>
  <c r="D975" i="13" s="1"/>
  <c r="E974" i="13" s="1"/>
  <c r="C976" i="13"/>
  <c r="D976" i="13" s="1"/>
  <c r="E975" i="13" s="1"/>
  <c r="C977" i="13"/>
  <c r="D977" i="13" s="1"/>
  <c r="E976" i="13" s="1"/>
  <c r="C978" i="13"/>
  <c r="D978" i="13" s="1"/>
  <c r="E977" i="13" s="1"/>
  <c r="C979" i="13"/>
  <c r="D979" i="13" s="1"/>
  <c r="E978" i="13" s="1"/>
  <c r="C980" i="13"/>
  <c r="D980" i="13" s="1"/>
  <c r="E979" i="13" s="1"/>
  <c r="C981" i="13"/>
  <c r="D981" i="13" s="1"/>
  <c r="C982" i="13"/>
  <c r="D982" i="13" s="1"/>
  <c r="E981" i="13" s="1"/>
  <c r="C983" i="13"/>
  <c r="D983" i="13" s="1"/>
  <c r="E982" i="13" s="1"/>
  <c r="C984" i="13"/>
  <c r="D984" i="13" s="1"/>
  <c r="E983" i="13" s="1"/>
  <c r="C985" i="13"/>
  <c r="D985" i="13" s="1"/>
  <c r="E984" i="13" s="1"/>
  <c r="C986" i="13"/>
  <c r="D986" i="13" s="1"/>
  <c r="E985" i="13" s="1"/>
  <c r="C987" i="13"/>
  <c r="D987" i="13" s="1"/>
  <c r="E986" i="13" s="1"/>
  <c r="C988" i="13"/>
  <c r="D988" i="13" s="1"/>
  <c r="E987" i="13" s="1"/>
  <c r="C989" i="13"/>
  <c r="D989" i="13" s="1"/>
  <c r="E988" i="13" s="1"/>
  <c r="C990" i="13"/>
  <c r="D990" i="13" s="1"/>
  <c r="E989" i="13" s="1"/>
  <c r="C991" i="13"/>
  <c r="D991" i="13" s="1"/>
  <c r="C992" i="13"/>
  <c r="D992" i="13" s="1"/>
  <c r="E991" i="13" s="1"/>
  <c r="C993" i="13"/>
  <c r="D993" i="13" s="1"/>
  <c r="E992" i="13" s="1"/>
  <c r="C994" i="13"/>
  <c r="D994" i="13" s="1"/>
  <c r="E993" i="13" s="1"/>
  <c r="C995" i="13"/>
  <c r="D995" i="13" s="1"/>
  <c r="E994" i="13" s="1"/>
  <c r="C996" i="13"/>
  <c r="D996" i="13" s="1"/>
  <c r="E995" i="13" s="1"/>
  <c r="C997" i="13"/>
  <c r="D997" i="13" s="1"/>
  <c r="E996" i="13" s="1"/>
  <c r="C998" i="13"/>
  <c r="D998" i="13" s="1"/>
  <c r="E997" i="13" s="1"/>
  <c r="C999" i="13"/>
  <c r="D999" i="13" s="1"/>
  <c r="E998" i="13" s="1"/>
  <c r="C1000" i="13"/>
  <c r="D1000" i="13" s="1"/>
  <c r="E999" i="13" s="1"/>
  <c r="C1001" i="13"/>
  <c r="D1001" i="13" s="1"/>
  <c r="C1002" i="13"/>
  <c r="D1002" i="13" s="1"/>
  <c r="E1001" i="13" s="1"/>
  <c r="C1003" i="13"/>
  <c r="D1003" i="13" s="1"/>
  <c r="E1002" i="13" s="1"/>
  <c r="C1004" i="13"/>
  <c r="D1004" i="13" s="1"/>
  <c r="E1003" i="13" s="1"/>
  <c r="C1005" i="13"/>
  <c r="D1005" i="13" s="1"/>
  <c r="E1004" i="13" s="1"/>
  <c r="C1006" i="13"/>
  <c r="D1006" i="13" s="1"/>
  <c r="E1005" i="13" s="1"/>
  <c r="C1007" i="13"/>
  <c r="D1007" i="13" s="1"/>
  <c r="E1006" i="13" s="1"/>
  <c r="C1008" i="13"/>
  <c r="D1008" i="13" s="1"/>
  <c r="E1007" i="13" s="1"/>
  <c r="C1009" i="13"/>
  <c r="D1009" i="13" s="1"/>
  <c r="E1008" i="13" s="1"/>
  <c r="C1010" i="13"/>
  <c r="D1010" i="13" s="1"/>
  <c r="E1009" i="13" s="1"/>
  <c r="C1011" i="13"/>
  <c r="D1011" i="13" s="1"/>
  <c r="C1012" i="13"/>
  <c r="D1012" i="13" s="1"/>
  <c r="E1011" i="13" s="1"/>
  <c r="C1013" i="13"/>
  <c r="D1013" i="13" s="1"/>
  <c r="E1012" i="13" s="1"/>
  <c r="C1014" i="13"/>
  <c r="D1014" i="13" s="1"/>
  <c r="E1013" i="13" s="1"/>
  <c r="C1015" i="13"/>
  <c r="D1015" i="13" s="1"/>
  <c r="C1016" i="13"/>
  <c r="D1016" i="13" s="1"/>
  <c r="E1015" i="13" s="1"/>
  <c r="C1017" i="13"/>
  <c r="D1017" i="13" s="1"/>
  <c r="E1016" i="13" s="1"/>
  <c r="C1018" i="13"/>
  <c r="D1018" i="13" s="1"/>
  <c r="E1017" i="13" s="1"/>
  <c r="C1019" i="13"/>
  <c r="D1019" i="13" s="1"/>
  <c r="C1020" i="13"/>
  <c r="D1020" i="13" s="1"/>
  <c r="E1019" i="13" s="1"/>
  <c r="C1021" i="13"/>
  <c r="D1021" i="13" s="1"/>
  <c r="C1022" i="13"/>
  <c r="D1022" i="13" s="1"/>
  <c r="E1021" i="13" s="1"/>
  <c r="C1023" i="13"/>
  <c r="D1023" i="13" s="1"/>
  <c r="C1024" i="13"/>
  <c r="D1024" i="13" s="1"/>
  <c r="E1023" i="13" s="1"/>
  <c r="C1025" i="13"/>
  <c r="D1025" i="13" s="1"/>
  <c r="E1024" i="13" s="1"/>
  <c r="C1026" i="13"/>
  <c r="D1026" i="13" s="1"/>
  <c r="E1025" i="13" s="1"/>
  <c r="C1027" i="13"/>
  <c r="D1027" i="13" s="1"/>
  <c r="C1028" i="13"/>
  <c r="D1028" i="13" s="1"/>
  <c r="E1027" i="13" s="1"/>
  <c r="C1029" i="13"/>
  <c r="D1029" i="13" s="1"/>
  <c r="E1028" i="13" s="1"/>
  <c r="C1030" i="13"/>
  <c r="D1030" i="13" s="1"/>
  <c r="E1029" i="13" s="1"/>
  <c r="C1031" i="13"/>
  <c r="D1031" i="13" s="1"/>
  <c r="C1032" i="13"/>
  <c r="D1032" i="13" s="1"/>
  <c r="E1031" i="13" s="1"/>
  <c r="C1033" i="13"/>
  <c r="D1033" i="13" s="1"/>
  <c r="E1032" i="13" s="1"/>
  <c r="C1034" i="13"/>
  <c r="D1034" i="13" s="1"/>
  <c r="E1033" i="13" s="1"/>
  <c r="C1035" i="13"/>
  <c r="D1035" i="13" s="1"/>
  <c r="C1036" i="13"/>
  <c r="D1036" i="13" s="1"/>
  <c r="E1035" i="13" s="1"/>
  <c r="C1037" i="13"/>
  <c r="D1037" i="13" s="1"/>
  <c r="C1038" i="13"/>
  <c r="D1038" i="13" s="1"/>
  <c r="E1037" i="13" s="1"/>
  <c r="C1039" i="13"/>
  <c r="D1039" i="13" s="1"/>
  <c r="C1040" i="13"/>
  <c r="D1040" i="13" s="1"/>
  <c r="E1039" i="13" s="1"/>
  <c r="C1041" i="13"/>
  <c r="D1041" i="13" s="1"/>
  <c r="C1042" i="13"/>
  <c r="D1042" i="13" s="1"/>
  <c r="E1041" i="13" s="1"/>
  <c r="C1043" i="13"/>
  <c r="D1043" i="13" s="1"/>
  <c r="C1044" i="13"/>
  <c r="D1044" i="13" s="1"/>
  <c r="E1043" i="13" s="1"/>
  <c r="C1045" i="13"/>
  <c r="D1045" i="13" s="1"/>
  <c r="C1046" i="13"/>
  <c r="D1046" i="13" s="1"/>
  <c r="E1045" i="13" s="1"/>
  <c r="C1047" i="13"/>
  <c r="D1047" i="13" s="1"/>
  <c r="C1048" i="13"/>
  <c r="D1048" i="13" s="1"/>
  <c r="E1047" i="13" s="1"/>
  <c r="C1049" i="13"/>
  <c r="D1049" i="13" s="1"/>
  <c r="C1050" i="13"/>
  <c r="D1050" i="13" s="1"/>
  <c r="E1049" i="13" s="1"/>
  <c r="C1051" i="13"/>
  <c r="D1051" i="13" s="1"/>
  <c r="C1052" i="13"/>
  <c r="D1052" i="13" s="1"/>
  <c r="E1051" i="13" s="1"/>
  <c r="C1053" i="13"/>
  <c r="D1053" i="13" s="1"/>
  <c r="C1054" i="13"/>
  <c r="D1054" i="13" s="1"/>
  <c r="E1053" i="13" s="1"/>
  <c r="C1055" i="13"/>
  <c r="D1055" i="13" s="1"/>
  <c r="C1056" i="13"/>
  <c r="D1056" i="13" s="1"/>
  <c r="E1055" i="13" s="1"/>
  <c r="C1057" i="13"/>
  <c r="D1057" i="13" s="1"/>
  <c r="C1058" i="13"/>
  <c r="D1058" i="13" s="1"/>
  <c r="E1057" i="13" s="1"/>
  <c r="C1059" i="13"/>
  <c r="D1059" i="13" s="1"/>
  <c r="C1060" i="13"/>
  <c r="D1060" i="13" s="1"/>
  <c r="E1059" i="13" s="1"/>
  <c r="C1061" i="13"/>
  <c r="D1061" i="13" s="1"/>
  <c r="C1062" i="13"/>
  <c r="D1062" i="13" s="1"/>
  <c r="E1061" i="13" s="1"/>
  <c r="C1063" i="13"/>
  <c r="D1063" i="13" s="1"/>
  <c r="E1062" i="13" s="1"/>
  <c r="C1064" i="13"/>
  <c r="D1064" i="13" s="1"/>
  <c r="E1063" i="13" s="1"/>
  <c r="C1065" i="13"/>
  <c r="D1065" i="13" s="1"/>
  <c r="C1066" i="13"/>
  <c r="D1066" i="13" s="1"/>
  <c r="E1065" i="13" s="1"/>
  <c r="C1067" i="13"/>
  <c r="D1067" i="13" s="1"/>
  <c r="E1066" i="13" s="1"/>
  <c r="C1068" i="13"/>
  <c r="D1068" i="13" s="1"/>
  <c r="E1067" i="13" s="1"/>
  <c r="C1069" i="13"/>
  <c r="D1069" i="13" s="1"/>
  <c r="C1070" i="13"/>
  <c r="D1070" i="13" s="1"/>
  <c r="E1069" i="13" s="1"/>
  <c r="C1071" i="13"/>
  <c r="D1071" i="13" s="1"/>
  <c r="E1070" i="13" s="1"/>
  <c r="C1072" i="13"/>
  <c r="D1072" i="13" s="1"/>
  <c r="E1071" i="13" s="1"/>
  <c r="C1073" i="13"/>
  <c r="D1073" i="13" s="1"/>
  <c r="C1074" i="13"/>
  <c r="D1074" i="13" s="1"/>
  <c r="E1073" i="13" s="1"/>
  <c r="C1075" i="13"/>
  <c r="D1075" i="13" s="1"/>
  <c r="E1074" i="13" s="1"/>
  <c r="C1076" i="13"/>
  <c r="D1076" i="13" s="1"/>
  <c r="E1075" i="13" s="1"/>
  <c r="C1077" i="13"/>
  <c r="D1077" i="13" s="1"/>
  <c r="C1078" i="13"/>
  <c r="D1078" i="13" s="1"/>
  <c r="E1077" i="13" s="1"/>
  <c r="C1079" i="13"/>
  <c r="D1079" i="13" s="1"/>
  <c r="E1078" i="13" s="1"/>
  <c r="C1080" i="13"/>
  <c r="D1080" i="13" s="1"/>
  <c r="E1079" i="13" s="1"/>
  <c r="C1081" i="13"/>
  <c r="D1081" i="13" s="1"/>
  <c r="C1082" i="13"/>
  <c r="D1082" i="13" s="1"/>
  <c r="E1081" i="13" s="1"/>
  <c r="C1083" i="13"/>
  <c r="D1083" i="13" s="1"/>
  <c r="E1082" i="13" s="1"/>
  <c r="C1084" i="13"/>
  <c r="D1084" i="13" s="1"/>
  <c r="E1083" i="13" s="1"/>
  <c r="C1085" i="13"/>
  <c r="D1085" i="13" s="1"/>
  <c r="C1086" i="13"/>
  <c r="D1086" i="13" s="1"/>
  <c r="E1085" i="13" s="1"/>
  <c r="C1087" i="13"/>
  <c r="D1087" i="13" s="1"/>
  <c r="E1086" i="13" s="1"/>
  <c r="C1088" i="13"/>
  <c r="D1088" i="13" s="1"/>
  <c r="E1087" i="13" s="1"/>
  <c r="C1089" i="13"/>
  <c r="D1089" i="13" s="1"/>
  <c r="C1090" i="13"/>
  <c r="D1090" i="13" s="1"/>
  <c r="E1089" i="13" s="1"/>
  <c r="C1091" i="13"/>
  <c r="D1091" i="13" s="1"/>
  <c r="E1090" i="13" s="1"/>
  <c r="C1092" i="13"/>
  <c r="D1092" i="13" s="1"/>
  <c r="E1091" i="13" s="1"/>
  <c r="C1093" i="13"/>
  <c r="D1093" i="13" s="1"/>
  <c r="C1094" i="13"/>
  <c r="D1094" i="13" s="1"/>
  <c r="E1093" i="13" s="1"/>
  <c r="C1095" i="13"/>
  <c r="D1095" i="13" s="1"/>
  <c r="E1094" i="13" s="1"/>
  <c r="C1096" i="13"/>
  <c r="D1096" i="13" s="1"/>
  <c r="E1095" i="13" s="1"/>
  <c r="C1097" i="13"/>
  <c r="D1097" i="13" s="1"/>
  <c r="C1098" i="13"/>
  <c r="D1098" i="13" s="1"/>
  <c r="E1097" i="13" s="1"/>
  <c r="C1099" i="13"/>
  <c r="D1099" i="13" s="1"/>
  <c r="E1098" i="13" s="1"/>
  <c r="C1100" i="13"/>
  <c r="D1100" i="13" s="1"/>
  <c r="E1099" i="13" s="1"/>
  <c r="C1101" i="13"/>
  <c r="D1101" i="13" s="1"/>
  <c r="C1102" i="13"/>
  <c r="D1102" i="13" s="1"/>
  <c r="E1101" i="13" s="1"/>
  <c r="C1103" i="13"/>
  <c r="D1103" i="13" s="1"/>
  <c r="E1102" i="13" s="1"/>
  <c r="C1104" i="13"/>
  <c r="D1104" i="13" s="1"/>
  <c r="E1103" i="13" s="1"/>
  <c r="C1105" i="13"/>
  <c r="D1105" i="13" s="1"/>
  <c r="C1106" i="13"/>
  <c r="D1106" i="13" s="1"/>
  <c r="E1105" i="13" s="1"/>
  <c r="C1107" i="13"/>
  <c r="D1107" i="13" s="1"/>
  <c r="C1108" i="13"/>
  <c r="D1108" i="13" s="1"/>
  <c r="E1107" i="13" s="1"/>
  <c r="C1109" i="13"/>
  <c r="D1109" i="13" s="1"/>
  <c r="C1110" i="13"/>
  <c r="D1110" i="13" s="1"/>
  <c r="E1109" i="13" s="1"/>
  <c r="C1111" i="13"/>
  <c r="D1111" i="13" s="1"/>
  <c r="C1112" i="13"/>
  <c r="D1112" i="13" s="1"/>
  <c r="E1111" i="13" s="1"/>
  <c r="C1113" i="13"/>
  <c r="D1113" i="13" s="1"/>
  <c r="C1114" i="13"/>
  <c r="D1114" i="13" s="1"/>
  <c r="E1113" i="13" s="1"/>
  <c r="C1115" i="13"/>
  <c r="D1115" i="13" s="1"/>
  <c r="C1116" i="13"/>
  <c r="D1116" i="13" s="1"/>
  <c r="E1115" i="13" s="1"/>
  <c r="C1117" i="13"/>
  <c r="D1117" i="13" s="1"/>
  <c r="C1118" i="13"/>
  <c r="D1118" i="13" s="1"/>
  <c r="E1117" i="13" s="1"/>
  <c r="C1119" i="13"/>
  <c r="D1119" i="13" s="1"/>
  <c r="C1120" i="13"/>
  <c r="D1120" i="13" s="1"/>
  <c r="E1119" i="13" s="1"/>
  <c r="C1121" i="13"/>
  <c r="D1121" i="13" s="1"/>
  <c r="C1122" i="13"/>
  <c r="D1122" i="13" s="1"/>
  <c r="E1121" i="13" s="1"/>
  <c r="C1123" i="13"/>
  <c r="D1123" i="13" s="1"/>
  <c r="C1124" i="13"/>
  <c r="D1124" i="13" s="1"/>
  <c r="E1123" i="13" s="1"/>
  <c r="C1125" i="13"/>
  <c r="D1125" i="13" s="1"/>
  <c r="C1126" i="13"/>
  <c r="D1126" i="13" s="1"/>
  <c r="E1125" i="13" s="1"/>
  <c r="C1127" i="13"/>
  <c r="D1127" i="13" s="1"/>
  <c r="C1128" i="13"/>
  <c r="D1128" i="13" s="1"/>
  <c r="E1127" i="13" s="1"/>
  <c r="C1129" i="13"/>
  <c r="D1129" i="13" s="1"/>
  <c r="C1130" i="13"/>
  <c r="D1130" i="13" s="1"/>
  <c r="E1129" i="13" s="1"/>
  <c r="C1131" i="13"/>
  <c r="D1131" i="13" s="1"/>
  <c r="C1132" i="13"/>
  <c r="D1132" i="13" s="1"/>
  <c r="E1131" i="13" s="1"/>
  <c r="C1133" i="13"/>
  <c r="D1133" i="13" s="1"/>
  <c r="C1134" i="13"/>
  <c r="D1134" i="13" s="1"/>
  <c r="E1133" i="13" s="1"/>
  <c r="C1135" i="13"/>
  <c r="D1135" i="13" s="1"/>
  <c r="C1136" i="13"/>
  <c r="D1136" i="13" s="1"/>
  <c r="E1135" i="13" s="1"/>
  <c r="C1137" i="13"/>
  <c r="D1137" i="13" s="1"/>
  <c r="C1138" i="13"/>
  <c r="D1138" i="13" s="1"/>
  <c r="E1137" i="13" s="1"/>
  <c r="C1139" i="13"/>
  <c r="D1139" i="13" s="1"/>
  <c r="C1140" i="13"/>
  <c r="D1140" i="13" s="1"/>
  <c r="E1139" i="13" s="1"/>
  <c r="C1141" i="13"/>
  <c r="D1141" i="13" s="1"/>
  <c r="C1142" i="13"/>
  <c r="D1142" i="13" s="1"/>
  <c r="E1141" i="13" s="1"/>
  <c r="C1143" i="13"/>
  <c r="D1143" i="13" s="1"/>
  <c r="C1144" i="13"/>
  <c r="D1144" i="13" s="1"/>
  <c r="E1143" i="13" s="1"/>
  <c r="C1145" i="13"/>
  <c r="D1145" i="13" s="1"/>
  <c r="C1146" i="13"/>
  <c r="D1146" i="13" s="1"/>
  <c r="E1145" i="13" s="1"/>
  <c r="C1147" i="13"/>
  <c r="D1147" i="13" s="1"/>
  <c r="C1148" i="13"/>
  <c r="D1148" i="13" s="1"/>
  <c r="E1147" i="13" s="1"/>
  <c r="C1149" i="13"/>
  <c r="D1149" i="13" s="1"/>
  <c r="C1150" i="13"/>
  <c r="D1150" i="13" s="1"/>
  <c r="E1149" i="13" s="1"/>
  <c r="C1151" i="13"/>
  <c r="D1151" i="13" s="1"/>
  <c r="C1152" i="13"/>
  <c r="D1152" i="13" s="1"/>
  <c r="E1151" i="13" s="1"/>
  <c r="C1153" i="13"/>
  <c r="D1153" i="13" s="1"/>
  <c r="C1154" i="13"/>
  <c r="D1154" i="13" s="1"/>
  <c r="E1153" i="13" s="1"/>
  <c r="C1155" i="13"/>
  <c r="D1155" i="13" s="1"/>
  <c r="C1156" i="13"/>
  <c r="D1156" i="13" s="1"/>
  <c r="E1155" i="13" s="1"/>
  <c r="C1157" i="13"/>
  <c r="D1157" i="13" s="1"/>
  <c r="C1158" i="13"/>
  <c r="D1158" i="13" s="1"/>
  <c r="E1157" i="13" s="1"/>
  <c r="C1159" i="13"/>
  <c r="D1159" i="13" s="1"/>
  <c r="C1160" i="13"/>
  <c r="D1160" i="13" s="1"/>
  <c r="E1159" i="13" s="1"/>
  <c r="C1161" i="13"/>
  <c r="D1161" i="13" s="1"/>
  <c r="C1162" i="13"/>
  <c r="D1162" i="13" s="1"/>
  <c r="E1161" i="13" s="1"/>
  <c r="C1163" i="13"/>
  <c r="D1163" i="13" s="1"/>
  <c r="C1164" i="13"/>
  <c r="D1164" i="13" s="1"/>
  <c r="E1163" i="13" s="1"/>
  <c r="C1165" i="13"/>
  <c r="D1165" i="13" s="1"/>
  <c r="C1166" i="13"/>
  <c r="D1166" i="13" s="1"/>
  <c r="E1165" i="13" s="1"/>
  <c r="C1167" i="13"/>
  <c r="D1167" i="13" s="1"/>
  <c r="C1168" i="13"/>
  <c r="D1168" i="13" s="1"/>
  <c r="E1167" i="13" s="1"/>
  <c r="C1169" i="13"/>
  <c r="D1169" i="13" s="1"/>
  <c r="C1170" i="13"/>
  <c r="D1170" i="13" s="1"/>
  <c r="E1169" i="13" s="1"/>
  <c r="C1171" i="13"/>
  <c r="D1171" i="13" s="1"/>
  <c r="C1172" i="13"/>
  <c r="D1172" i="13" s="1"/>
  <c r="E1171" i="13" s="1"/>
  <c r="C1173" i="13"/>
  <c r="D1173" i="13" s="1"/>
  <c r="C1174" i="13"/>
  <c r="D1174" i="13" s="1"/>
  <c r="E1173" i="13" s="1"/>
  <c r="C1175" i="13"/>
  <c r="D1175" i="13" s="1"/>
  <c r="C1176" i="13"/>
  <c r="D1176" i="13" s="1"/>
  <c r="E1175" i="13" s="1"/>
  <c r="C1177" i="13"/>
  <c r="D1177" i="13" s="1"/>
  <c r="C1178" i="13"/>
  <c r="D1178" i="13" s="1"/>
  <c r="E1177" i="13" s="1"/>
  <c r="C1179" i="13"/>
  <c r="D1179" i="13" s="1"/>
  <c r="C1180" i="13"/>
  <c r="D1180" i="13" s="1"/>
  <c r="E1179" i="13" s="1"/>
  <c r="C1181" i="13"/>
  <c r="D1181" i="13" s="1"/>
  <c r="C1182" i="13"/>
  <c r="D1182" i="13" s="1"/>
  <c r="E1181" i="13" s="1"/>
  <c r="C1183" i="13"/>
  <c r="D1183" i="13" s="1"/>
  <c r="C1184" i="13"/>
  <c r="D1184" i="13" s="1"/>
  <c r="E1183" i="13" s="1"/>
  <c r="C1185" i="13"/>
  <c r="D1185" i="13" s="1"/>
  <c r="C1186" i="13"/>
  <c r="D1186" i="13" s="1"/>
  <c r="E1185" i="13" s="1"/>
  <c r="C1187" i="13"/>
  <c r="D1187" i="13" s="1"/>
  <c r="C1188" i="13"/>
  <c r="D1188" i="13" s="1"/>
  <c r="E1187" i="13" s="1"/>
  <c r="C1189" i="13"/>
  <c r="D1189" i="13" s="1"/>
  <c r="C1190" i="13"/>
  <c r="D1190" i="13" s="1"/>
  <c r="E1189" i="13" s="1"/>
  <c r="C1191" i="13"/>
  <c r="D1191" i="13" s="1"/>
  <c r="C1192" i="13"/>
  <c r="D1192" i="13" s="1"/>
  <c r="E1191" i="13" s="1"/>
  <c r="C1193" i="13"/>
  <c r="D1193" i="13" s="1"/>
  <c r="C1194" i="13"/>
  <c r="D1194" i="13" s="1"/>
  <c r="E1193" i="13" s="1"/>
  <c r="C1195" i="13"/>
  <c r="D1195" i="13" s="1"/>
  <c r="C1196" i="13"/>
  <c r="D1196" i="13" s="1"/>
  <c r="E1195" i="13" s="1"/>
  <c r="C1197" i="13"/>
  <c r="D1197" i="13" s="1"/>
  <c r="C1198" i="13"/>
  <c r="D1198" i="13" s="1"/>
  <c r="E1197" i="13" s="1"/>
  <c r="C1199" i="13"/>
  <c r="D1199" i="13" s="1"/>
  <c r="C1200" i="13"/>
  <c r="D1200" i="13" s="1"/>
  <c r="E1199" i="13" s="1"/>
  <c r="C1201" i="13"/>
  <c r="D1201" i="13" s="1"/>
  <c r="C1202" i="13"/>
  <c r="D1202" i="13" s="1"/>
  <c r="E1201" i="13" s="1"/>
  <c r="C1203" i="13"/>
  <c r="D1203" i="13" s="1"/>
  <c r="C1204" i="13"/>
  <c r="D1204" i="13" s="1"/>
  <c r="E1203" i="13" s="1"/>
  <c r="C1205" i="13"/>
  <c r="D1205" i="13" s="1"/>
  <c r="C1206" i="13"/>
  <c r="D1206" i="13" s="1"/>
  <c r="E1205" i="13" s="1"/>
  <c r="C1207" i="13"/>
  <c r="D1207" i="13" s="1"/>
  <c r="C1208" i="13"/>
  <c r="D1208" i="13" s="1"/>
  <c r="E1207" i="13" s="1"/>
  <c r="C1209" i="13"/>
  <c r="D1209" i="13" s="1"/>
  <c r="C1210" i="13"/>
  <c r="D1210" i="13" s="1"/>
  <c r="E1209" i="13" s="1"/>
  <c r="C1211" i="13"/>
  <c r="D1211" i="13" s="1"/>
  <c r="C1212" i="13"/>
  <c r="D1212" i="13" s="1"/>
  <c r="E1211" i="13" s="1"/>
  <c r="C1213" i="13"/>
  <c r="D1213" i="13" s="1"/>
  <c r="C1214" i="13"/>
  <c r="D1214" i="13" s="1"/>
  <c r="E1213" i="13" s="1"/>
  <c r="C1215" i="13"/>
  <c r="D1215" i="13" s="1"/>
  <c r="C1216" i="13"/>
  <c r="D1216" i="13" s="1"/>
  <c r="E1215" i="13" s="1"/>
  <c r="C1217" i="13"/>
  <c r="D1217" i="13" s="1"/>
  <c r="C1218" i="13"/>
  <c r="D1218" i="13" s="1"/>
  <c r="E1217" i="13" s="1"/>
  <c r="C1219" i="13"/>
  <c r="D1219" i="13" s="1"/>
  <c r="C1220" i="13"/>
  <c r="D1220" i="13" s="1"/>
  <c r="E1219" i="13" s="1"/>
  <c r="C1221" i="13"/>
  <c r="D1221" i="13" s="1"/>
  <c r="C1222" i="13"/>
  <c r="D1222" i="13" s="1"/>
  <c r="E1221" i="13" s="1"/>
  <c r="C1223" i="13"/>
  <c r="D1223" i="13" s="1"/>
  <c r="C1224" i="13"/>
  <c r="D1224" i="13" s="1"/>
  <c r="E1223" i="13" s="1"/>
  <c r="C1225" i="13"/>
  <c r="D1225" i="13" s="1"/>
  <c r="C1226" i="13"/>
  <c r="D1226" i="13" s="1"/>
  <c r="E1225" i="13" s="1"/>
  <c r="C1227" i="13"/>
  <c r="D1227" i="13" s="1"/>
  <c r="C1228" i="13"/>
  <c r="D1228" i="13" s="1"/>
  <c r="E1227" i="13" s="1"/>
  <c r="C1229" i="13"/>
  <c r="D1229" i="13" s="1"/>
  <c r="C1230" i="13"/>
  <c r="D1230" i="13" s="1"/>
  <c r="E1229" i="13" s="1"/>
  <c r="C1231" i="13"/>
  <c r="D1231" i="13" s="1"/>
  <c r="C1232" i="13"/>
  <c r="D1232" i="13" s="1"/>
  <c r="E1231" i="13" s="1"/>
  <c r="C1233" i="13"/>
  <c r="D1233" i="13" s="1"/>
  <c r="C1234" i="13"/>
  <c r="D1234" i="13" s="1"/>
  <c r="E1233" i="13" s="1"/>
  <c r="C1235" i="13"/>
  <c r="D1235" i="13" s="1"/>
  <c r="C1236" i="13"/>
  <c r="D1236" i="13" s="1"/>
  <c r="E1235" i="13" s="1"/>
  <c r="C1237" i="13"/>
  <c r="D1237" i="13" s="1"/>
  <c r="C1238" i="13"/>
  <c r="D1238" i="13" s="1"/>
  <c r="E1237" i="13" s="1"/>
  <c r="C1239" i="13"/>
  <c r="D1239" i="13" s="1"/>
  <c r="C1240" i="13"/>
  <c r="D1240" i="13" s="1"/>
  <c r="E1239" i="13" s="1"/>
  <c r="C1241" i="13"/>
  <c r="D1241" i="13" s="1"/>
  <c r="C1242" i="13"/>
  <c r="D1242" i="13" s="1"/>
  <c r="E1241" i="13" s="1"/>
  <c r="C1243" i="13"/>
  <c r="D1243" i="13" s="1"/>
  <c r="C1244" i="13"/>
  <c r="D1244" i="13" s="1"/>
  <c r="E1243" i="13" s="1"/>
  <c r="C1245" i="13"/>
  <c r="D1245" i="13" s="1"/>
  <c r="C1246" i="13"/>
  <c r="D1246" i="13" s="1"/>
  <c r="E1245" i="13" s="1"/>
  <c r="C1247" i="13"/>
  <c r="D1247" i="13" s="1"/>
  <c r="C1248" i="13"/>
  <c r="D1248" i="13" s="1"/>
  <c r="E1247" i="13" s="1"/>
  <c r="C1249" i="13"/>
  <c r="D1249" i="13" s="1"/>
  <c r="C1250" i="13"/>
  <c r="D1250" i="13" s="1"/>
  <c r="E1249" i="13" s="1"/>
  <c r="C1251" i="13"/>
  <c r="D1251" i="13" s="1"/>
  <c r="C1252" i="13"/>
  <c r="D1252" i="13" s="1"/>
  <c r="E1251" i="13" s="1"/>
  <c r="C1253" i="13"/>
  <c r="D1253" i="13" s="1"/>
  <c r="C1254" i="13"/>
  <c r="D1254" i="13" s="1"/>
  <c r="E1253" i="13" s="1"/>
  <c r="C1255" i="13"/>
  <c r="D1255" i="13" s="1"/>
  <c r="C1256" i="13"/>
  <c r="D1256" i="13" s="1"/>
  <c r="E1255" i="13" s="1"/>
  <c r="C1257" i="13"/>
  <c r="D1257" i="13" s="1"/>
  <c r="C1258" i="13"/>
  <c r="D1258" i="13" s="1"/>
  <c r="E1257" i="13" s="1"/>
  <c r="C1259" i="13"/>
  <c r="D1259" i="13" s="1"/>
  <c r="C1260" i="13"/>
  <c r="D1260" i="13" s="1"/>
  <c r="E1259" i="13" s="1"/>
  <c r="C1261" i="13"/>
  <c r="D1261" i="13" s="1"/>
  <c r="C1262" i="13"/>
  <c r="D1262" i="13" s="1"/>
  <c r="E1261" i="13" s="1"/>
  <c r="C1263" i="13"/>
  <c r="D1263" i="13" s="1"/>
  <c r="C1264" i="13"/>
  <c r="D1264" i="13" s="1"/>
  <c r="E1263" i="13" s="1"/>
  <c r="C1265" i="13"/>
  <c r="D1265" i="13" s="1"/>
  <c r="C1266" i="13"/>
  <c r="D1266" i="13" s="1"/>
  <c r="E1265" i="13" s="1"/>
  <c r="C1267" i="13"/>
  <c r="D1267" i="13" s="1"/>
  <c r="C1268" i="13"/>
  <c r="D1268" i="13" s="1"/>
  <c r="E1267" i="13" s="1"/>
  <c r="C1269" i="13"/>
  <c r="D1269" i="13" s="1"/>
  <c r="C1270" i="13"/>
  <c r="D1270" i="13" s="1"/>
  <c r="E1269" i="13" s="1"/>
  <c r="C1271" i="13"/>
  <c r="D1271" i="13" s="1"/>
  <c r="C1272" i="13"/>
  <c r="D1272" i="13" s="1"/>
  <c r="E1271" i="13" s="1"/>
  <c r="C1273" i="13"/>
  <c r="D1273" i="13" s="1"/>
  <c r="C1274" i="13"/>
  <c r="D1274" i="13" s="1"/>
  <c r="E1273" i="13" s="1"/>
  <c r="C1275" i="13"/>
  <c r="D1275" i="13" s="1"/>
  <c r="C1276" i="13"/>
  <c r="D1276" i="13" s="1"/>
  <c r="E1275" i="13" s="1"/>
  <c r="C1277" i="13"/>
  <c r="D1277" i="13" s="1"/>
  <c r="C1278" i="13"/>
  <c r="D1278" i="13" s="1"/>
  <c r="E1277" i="13" s="1"/>
  <c r="C1279" i="13"/>
  <c r="D1279" i="13" s="1"/>
  <c r="C1280" i="13"/>
  <c r="D1280" i="13" s="1"/>
  <c r="E1279" i="13" s="1"/>
  <c r="C1281" i="13"/>
  <c r="D1281" i="13" s="1"/>
  <c r="C1282" i="13"/>
  <c r="D1282" i="13" s="1"/>
  <c r="E1281" i="13" s="1"/>
  <c r="C1283" i="13"/>
  <c r="D1283" i="13" s="1"/>
  <c r="C1284" i="13"/>
  <c r="D1284" i="13" s="1"/>
  <c r="E1283" i="13" s="1"/>
  <c r="C1285" i="13"/>
  <c r="D1285" i="13" s="1"/>
  <c r="C1286" i="13"/>
  <c r="D1286" i="13" s="1"/>
  <c r="E1285" i="13" s="1"/>
  <c r="C1287" i="13"/>
  <c r="D1287" i="13" s="1"/>
  <c r="C1288" i="13"/>
  <c r="D1288" i="13" s="1"/>
  <c r="E1287" i="13" s="1"/>
  <c r="C1289" i="13"/>
  <c r="D1289" i="13" s="1"/>
  <c r="C1290" i="13"/>
  <c r="D1290" i="13" s="1"/>
  <c r="E1289" i="13" s="1"/>
  <c r="C1291" i="13"/>
  <c r="D1291" i="13" s="1"/>
  <c r="C1292" i="13"/>
  <c r="D1292" i="13" s="1"/>
  <c r="E1291" i="13" s="1"/>
  <c r="C1293" i="13"/>
  <c r="D1293" i="13" s="1"/>
  <c r="C1294" i="13"/>
  <c r="D1294" i="13" s="1"/>
  <c r="E1293" i="13" s="1"/>
  <c r="C1295" i="13"/>
  <c r="D1295" i="13" s="1"/>
  <c r="C1296" i="13"/>
  <c r="D1296" i="13" s="1"/>
  <c r="E1295" i="13" s="1"/>
  <c r="C1297" i="13"/>
  <c r="D1297" i="13" s="1"/>
  <c r="C1298" i="13"/>
  <c r="D1298" i="13" s="1"/>
  <c r="E1297" i="13" s="1"/>
  <c r="C1299" i="13"/>
  <c r="D1299" i="13" s="1"/>
  <c r="C1300" i="13"/>
  <c r="D1300" i="13" s="1"/>
  <c r="E1299" i="13" s="1"/>
  <c r="C1301" i="13"/>
  <c r="D1301" i="13" s="1"/>
  <c r="C1302" i="13"/>
  <c r="D1302" i="13" s="1"/>
  <c r="E1301" i="13" s="1"/>
  <c r="C1303" i="13"/>
  <c r="D1303" i="13" s="1"/>
  <c r="C1304" i="13"/>
  <c r="D1304" i="13" s="1"/>
  <c r="E1303" i="13" s="1"/>
  <c r="C1305" i="13"/>
  <c r="D1305" i="13" s="1"/>
  <c r="C1306" i="13"/>
  <c r="D1306" i="13" s="1"/>
  <c r="E1305" i="13" s="1"/>
  <c r="C1307" i="13"/>
  <c r="D1307" i="13" s="1"/>
  <c r="C1308" i="13"/>
  <c r="D1308" i="13" s="1"/>
  <c r="E1307" i="13" s="1"/>
  <c r="C1309" i="13"/>
  <c r="D1309" i="13" s="1"/>
  <c r="C1310" i="13"/>
  <c r="D1310" i="13" s="1"/>
  <c r="E1309" i="13" s="1"/>
  <c r="C1311" i="13"/>
  <c r="D1311" i="13" s="1"/>
  <c r="C1312" i="13"/>
  <c r="D1312" i="13" s="1"/>
  <c r="E1311" i="13" s="1"/>
  <c r="C1313" i="13"/>
  <c r="D1313" i="13" s="1"/>
  <c r="C1314" i="13"/>
  <c r="D1314" i="13" s="1"/>
  <c r="E1313" i="13" s="1"/>
  <c r="C1315" i="13"/>
  <c r="D1315" i="13" s="1"/>
  <c r="C1316" i="13"/>
  <c r="D1316" i="13" s="1"/>
  <c r="E1315" i="13" s="1"/>
  <c r="C1317" i="13"/>
  <c r="D1317" i="13" s="1"/>
  <c r="C1318" i="13"/>
  <c r="D1318" i="13" s="1"/>
  <c r="E1317" i="13" s="1"/>
  <c r="C1319" i="13"/>
  <c r="D1319" i="13" s="1"/>
  <c r="C1320" i="13"/>
  <c r="D1320" i="13" s="1"/>
  <c r="E1319" i="13" s="1"/>
  <c r="C1321" i="13"/>
  <c r="D1321" i="13" s="1"/>
  <c r="C1322" i="13"/>
  <c r="D1322" i="13" s="1"/>
  <c r="E1321" i="13" s="1"/>
  <c r="C1323" i="13"/>
  <c r="D1323" i="13" s="1"/>
  <c r="C1324" i="13"/>
  <c r="D1324" i="13" s="1"/>
  <c r="E1323" i="13" s="1"/>
  <c r="C1325" i="13"/>
  <c r="D1325" i="13" s="1"/>
  <c r="C1326" i="13"/>
  <c r="D1326" i="13" s="1"/>
  <c r="E1325" i="13" s="1"/>
  <c r="C1327" i="13"/>
  <c r="D1327" i="13" s="1"/>
  <c r="C1328" i="13"/>
  <c r="D1328" i="13" s="1"/>
  <c r="E1327" i="13" s="1"/>
  <c r="C1329" i="13"/>
  <c r="D1329" i="13" s="1"/>
  <c r="C1330" i="13"/>
  <c r="D1330" i="13" s="1"/>
  <c r="E1329" i="13" s="1"/>
  <c r="C1331" i="13"/>
  <c r="D1331" i="13" s="1"/>
  <c r="C1332" i="13"/>
  <c r="D1332" i="13" s="1"/>
  <c r="E1331" i="13" s="1"/>
  <c r="C1333" i="13"/>
  <c r="D1333" i="13" s="1"/>
  <c r="C1334" i="13"/>
  <c r="D1334" i="13" s="1"/>
  <c r="E1333" i="13" s="1"/>
  <c r="C1335" i="13"/>
  <c r="D1335" i="13" s="1"/>
  <c r="C1336" i="13"/>
  <c r="D1336" i="13" s="1"/>
  <c r="E1335" i="13" s="1"/>
  <c r="C1337" i="13"/>
  <c r="D1337" i="13" s="1"/>
  <c r="C1338" i="13"/>
  <c r="D1338" i="13" s="1"/>
  <c r="E1337" i="13" s="1"/>
  <c r="C1339" i="13"/>
  <c r="D1339" i="13" s="1"/>
  <c r="C1340" i="13"/>
  <c r="D1340" i="13" s="1"/>
  <c r="E1339" i="13" s="1"/>
  <c r="C1341" i="13"/>
  <c r="D1341" i="13" s="1"/>
  <c r="C1342" i="13"/>
  <c r="D1342" i="13" s="1"/>
  <c r="E1341" i="13" s="1"/>
  <c r="C1343" i="13"/>
  <c r="D1343" i="13" s="1"/>
  <c r="C1344" i="13"/>
  <c r="D1344" i="13" s="1"/>
  <c r="E1343" i="13" s="1"/>
  <c r="C1345" i="13"/>
  <c r="D1345" i="13" s="1"/>
  <c r="C1346" i="13"/>
  <c r="D1346" i="13" s="1"/>
  <c r="E1345" i="13" s="1"/>
  <c r="C1347" i="13"/>
  <c r="D1347" i="13" s="1"/>
  <c r="C1348" i="13"/>
  <c r="D1348" i="13" s="1"/>
  <c r="E1347" i="13" s="1"/>
  <c r="C1349" i="13"/>
  <c r="D1349" i="13" s="1"/>
  <c r="C1350" i="13"/>
  <c r="D1350" i="13" s="1"/>
  <c r="E1349" i="13" s="1"/>
  <c r="C1351" i="13"/>
  <c r="D1351" i="13" s="1"/>
  <c r="C1352" i="13"/>
  <c r="D1352" i="13" s="1"/>
  <c r="E1351" i="13" s="1"/>
  <c r="C1353" i="13"/>
  <c r="D1353" i="13" s="1"/>
  <c r="C1354" i="13"/>
  <c r="D1354" i="13" s="1"/>
  <c r="E1353" i="13" s="1"/>
  <c r="C1355" i="13"/>
  <c r="D1355" i="13" s="1"/>
  <c r="C1356" i="13"/>
  <c r="D1356" i="13" s="1"/>
  <c r="E1355" i="13" s="1"/>
  <c r="C1357" i="13"/>
  <c r="D1357" i="13" s="1"/>
  <c r="C1358" i="13"/>
  <c r="D1358" i="13" s="1"/>
  <c r="E1357" i="13" s="1"/>
  <c r="C1359" i="13"/>
  <c r="D1359" i="13" s="1"/>
  <c r="C1360" i="13"/>
  <c r="D1360" i="13" s="1"/>
  <c r="E1359" i="13" s="1"/>
  <c r="C1361" i="13"/>
  <c r="D1361" i="13" s="1"/>
  <c r="C1362" i="13"/>
  <c r="D1362" i="13" s="1"/>
  <c r="E1361" i="13" s="1"/>
  <c r="C1363" i="13"/>
  <c r="D1363" i="13" s="1"/>
  <c r="C1364" i="13"/>
  <c r="D1364" i="13" s="1"/>
  <c r="E1363" i="13" s="1"/>
  <c r="C1365" i="13"/>
  <c r="D1365" i="13" s="1"/>
  <c r="C1366" i="13"/>
  <c r="D1366" i="13" s="1"/>
  <c r="E1365" i="13" s="1"/>
  <c r="C1367" i="13"/>
  <c r="D1367" i="13" s="1"/>
  <c r="C1368" i="13"/>
  <c r="D1368" i="13" s="1"/>
  <c r="E1367" i="13" s="1"/>
  <c r="C1369" i="13"/>
  <c r="D1369" i="13" s="1"/>
  <c r="C1370" i="13"/>
  <c r="D1370" i="13" s="1"/>
  <c r="E1369" i="13" s="1"/>
  <c r="C1371" i="13"/>
  <c r="D1371" i="13" s="1"/>
  <c r="C1372" i="13"/>
  <c r="D1372" i="13" s="1"/>
  <c r="E1371" i="13" s="1"/>
  <c r="C1373" i="13"/>
  <c r="D1373" i="13" s="1"/>
  <c r="E1372" i="13" s="1"/>
  <c r="C1374" i="13"/>
  <c r="D1374" i="13" s="1"/>
  <c r="E1373" i="13" s="1"/>
  <c r="C1375" i="13"/>
  <c r="D1375" i="13" s="1"/>
  <c r="C1376" i="13"/>
  <c r="D1376" i="13" s="1"/>
  <c r="E1375" i="13" s="1"/>
  <c r="C1377" i="13"/>
  <c r="D1377" i="13" s="1"/>
  <c r="E1376" i="13" s="1"/>
  <c r="C1378" i="13"/>
  <c r="D1378" i="13" s="1"/>
  <c r="E1377" i="13" s="1"/>
  <c r="C1379" i="13"/>
  <c r="D1379" i="13" s="1"/>
  <c r="C1380" i="13"/>
  <c r="D1380" i="13" s="1"/>
  <c r="E1379" i="13" s="1"/>
  <c r="C1381" i="13"/>
  <c r="D1381" i="13" s="1"/>
  <c r="C1382" i="13"/>
  <c r="D1382" i="13" s="1"/>
  <c r="E1381" i="13" s="1"/>
  <c r="C1383" i="13"/>
  <c r="D1383" i="13" s="1"/>
  <c r="C1384" i="13"/>
  <c r="D1384" i="13" s="1"/>
  <c r="E1383" i="13" s="1"/>
  <c r="C1385" i="13"/>
  <c r="D1385" i="13" s="1"/>
  <c r="E1384" i="13" s="1"/>
  <c r="C1386" i="13"/>
  <c r="D1386" i="13" s="1"/>
  <c r="E1385" i="13" s="1"/>
  <c r="C1387" i="13"/>
  <c r="D1387" i="13" s="1"/>
  <c r="C1388" i="13"/>
  <c r="D1388" i="13" s="1"/>
  <c r="E1387" i="13" s="1"/>
  <c r="C1389" i="13"/>
  <c r="D1389" i="13" s="1"/>
  <c r="E1388" i="13" s="1"/>
  <c r="C1390" i="13"/>
  <c r="D1390" i="13" s="1"/>
  <c r="E1389" i="13" s="1"/>
  <c r="C1391" i="13"/>
  <c r="D1391" i="13" s="1"/>
  <c r="C1392" i="13"/>
  <c r="D1392" i="13" s="1"/>
  <c r="E1391" i="13" s="1"/>
  <c r="C1393" i="13"/>
  <c r="D1393" i="13" s="1"/>
  <c r="E1392" i="13" s="1"/>
  <c r="C1394" i="13"/>
  <c r="D1394" i="13" s="1"/>
  <c r="E1393" i="13" s="1"/>
  <c r="C1395" i="13"/>
  <c r="D1395" i="13" s="1"/>
  <c r="C1396" i="13"/>
  <c r="D1396" i="13" s="1"/>
  <c r="E1395" i="13" s="1"/>
  <c r="C1397" i="13"/>
  <c r="D1397" i="13" s="1"/>
  <c r="E1396" i="13" s="1"/>
  <c r="C1398" i="13"/>
  <c r="D1398" i="13" s="1"/>
  <c r="E1397" i="13" s="1"/>
  <c r="C1399" i="13"/>
  <c r="D1399" i="13" s="1"/>
  <c r="C1400" i="13"/>
  <c r="D1400" i="13" s="1"/>
  <c r="E1399" i="13" s="1"/>
  <c r="C1401" i="13"/>
  <c r="D1401" i="13" s="1"/>
  <c r="C1402" i="13"/>
  <c r="D1402" i="13" s="1"/>
  <c r="E1401" i="13" s="1"/>
  <c r="C1403" i="13"/>
  <c r="D1403" i="13" s="1"/>
  <c r="C1404" i="13"/>
  <c r="D1404" i="13" s="1"/>
  <c r="E1403" i="13" s="1"/>
  <c r="C1405" i="13"/>
  <c r="D1405" i="13" s="1"/>
  <c r="E1404" i="13" s="1"/>
  <c r="C1406" i="13"/>
  <c r="D1406" i="13" s="1"/>
  <c r="E1405" i="13" s="1"/>
  <c r="C1407" i="13"/>
  <c r="D1407" i="13" s="1"/>
  <c r="C1408" i="13"/>
  <c r="D1408" i="13" s="1"/>
  <c r="E1407" i="13" s="1"/>
  <c r="C1409" i="13"/>
  <c r="D1409" i="13" s="1"/>
  <c r="E1408" i="13" s="1"/>
  <c r="C1410" i="13"/>
  <c r="D1410" i="13" s="1"/>
  <c r="E1409" i="13" s="1"/>
  <c r="C1411" i="13"/>
  <c r="D1411" i="13" s="1"/>
  <c r="C1412" i="13"/>
  <c r="D1412" i="13" s="1"/>
  <c r="E1411" i="13" s="1"/>
  <c r="C1413" i="13"/>
  <c r="D1413" i="13" s="1"/>
  <c r="C1414" i="13"/>
  <c r="D1414" i="13" s="1"/>
  <c r="E1413" i="13" s="1"/>
  <c r="C1415" i="13"/>
  <c r="D1415" i="13" s="1"/>
  <c r="C1416" i="13"/>
  <c r="D1416" i="13" s="1"/>
  <c r="E1415" i="13" s="1"/>
  <c r="C1417" i="13"/>
  <c r="D1417" i="13" s="1"/>
  <c r="C1418" i="13"/>
  <c r="D1418" i="13" s="1"/>
  <c r="E1417" i="13" s="1"/>
  <c r="C1419" i="13"/>
  <c r="D1419" i="13" s="1"/>
  <c r="C1420" i="13"/>
  <c r="D1420" i="13" s="1"/>
  <c r="E1419" i="13" s="1"/>
  <c r="C1421" i="13"/>
  <c r="D1421" i="13" s="1"/>
  <c r="C1422" i="13"/>
  <c r="D1422" i="13" s="1"/>
  <c r="E1421" i="13" s="1"/>
  <c r="C1423" i="13"/>
  <c r="D1423" i="13" s="1"/>
  <c r="C1424" i="13"/>
  <c r="D1424" i="13" s="1"/>
  <c r="E1423" i="13" s="1"/>
  <c r="C1425" i="13"/>
  <c r="D1425" i="13" s="1"/>
  <c r="C1426" i="13"/>
  <c r="D1426" i="13" s="1"/>
  <c r="E1425" i="13" s="1"/>
  <c r="C1427" i="13"/>
  <c r="D1427" i="13" s="1"/>
  <c r="C1428" i="13"/>
  <c r="D1428" i="13" s="1"/>
  <c r="E1427" i="13" s="1"/>
  <c r="C1429" i="13"/>
  <c r="D1429" i="13" s="1"/>
  <c r="C1430" i="13"/>
  <c r="D1430" i="13" s="1"/>
  <c r="E1429" i="13" s="1"/>
  <c r="C1431" i="13"/>
  <c r="D1431" i="13" s="1"/>
  <c r="C1432" i="13"/>
  <c r="D1432" i="13" s="1"/>
  <c r="E1431" i="13" s="1"/>
  <c r="C1433" i="13"/>
  <c r="D1433" i="13" s="1"/>
  <c r="C1434" i="13"/>
  <c r="D1434" i="13" s="1"/>
  <c r="E1433" i="13" s="1"/>
  <c r="C1435" i="13"/>
  <c r="D1435" i="13" s="1"/>
  <c r="C1436" i="13"/>
  <c r="D1436" i="13" s="1"/>
  <c r="E1435" i="13" s="1"/>
  <c r="C1437" i="13"/>
  <c r="D1437" i="13" s="1"/>
  <c r="C1438" i="13"/>
  <c r="D1438" i="13" s="1"/>
  <c r="E1437" i="13" s="1"/>
  <c r="C1439" i="13"/>
  <c r="D1439" i="13" s="1"/>
  <c r="C1440" i="13"/>
  <c r="D1440" i="13" s="1"/>
  <c r="E1439" i="13" s="1"/>
  <c r="C1441" i="13"/>
  <c r="D1441" i="13" s="1"/>
  <c r="C1442" i="13"/>
  <c r="D1442" i="13" s="1"/>
  <c r="E1441" i="13" s="1"/>
  <c r="C1443" i="13"/>
  <c r="D1443" i="13" s="1"/>
  <c r="C1444" i="13"/>
  <c r="D1444" i="13" s="1"/>
  <c r="E1443" i="13" s="1"/>
  <c r="C1445" i="13"/>
  <c r="D1445" i="13" s="1"/>
  <c r="C1446" i="13"/>
  <c r="D1446" i="13" s="1"/>
  <c r="E1445" i="13" s="1"/>
  <c r="C1447" i="13"/>
  <c r="D1447" i="13" s="1"/>
  <c r="C1448" i="13"/>
  <c r="D1448" i="13" s="1"/>
  <c r="E1447" i="13" s="1"/>
  <c r="C1449" i="13"/>
  <c r="D1449" i="13" s="1"/>
  <c r="C1450" i="13"/>
  <c r="D1450" i="13" s="1"/>
  <c r="E1449" i="13" s="1"/>
  <c r="C1451" i="13"/>
  <c r="D1451" i="13" s="1"/>
  <c r="C1452" i="13"/>
  <c r="D1452" i="13" s="1"/>
  <c r="E1451" i="13" s="1"/>
  <c r="C1453" i="13"/>
  <c r="D1453" i="13" s="1"/>
  <c r="C1454" i="13"/>
  <c r="D1454" i="13" s="1"/>
  <c r="E1453" i="13" s="1"/>
  <c r="C1455" i="13"/>
  <c r="D1455" i="13" s="1"/>
  <c r="C1456" i="13"/>
  <c r="D1456" i="13" s="1"/>
  <c r="E1455" i="13" s="1"/>
  <c r="C1457" i="13"/>
  <c r="D1457" i="13" s="1"/>
  <c r="C1458" i="13"/>
  <c r="D1458" i="13" s="1"/>
  <c r="E1457" i="13" s="1"/>
  <c r="C1459" i="13"/>
  <c r="D1459" i="13" s="1"/>
  <c r="C1460" i="13"/>
  <c r="D1460" i="13" s="1"/>
  <c r="E1459" i="13" s="1"/>
  <c r="C1461" i="13"/>
  <c r="D1461" i="13" s="1"/>
  <c r="C1462" i="13"/>
  <c r="D1462" i="13" s="1"/>
  <c r="E1461" i="13" s="1"/>
  <c r="C1463" i="13"/>
  <c r="D1463" i="13" s="1"/>
  <c r="C1464" i="13"/>
  <c r="D1464" i="13" s="1"/>
  <c r="E1463" i="13" s="1"/>
  <c r="C1465" i="13"/>
  <c r="D1465" i="13" s="1"/>
  <c r="C1466" i="13"/>
  <c r="D1466" i="13" s="1"/>
  <c r="E1465" i="13" s="1"/>
  <c r="C1467" i="13"/>
  <c r="D1467" i="13" s="1"/>
  <c r="C1468" i="13"/>
  <c r="D1468" i="13" s="1"/>
  <c r="E1467" i="13" s="1"/>
  <c r="C1469" i="13"/>
  <c r="D1469" i="13" s="1"/>
  <c r="C1470" i="13"/>
  <c r="D1470" i="13" s="1"/>
  <c r="E1469" i="13" s="1"/>
  <c r="C1471" i="13"/>
  <c r="D1471" i="13" s="1"/>
  <c r="C1472" i="13"/>
  <c r="D1472" i="13" s="1"/>
  <c r="E1471" i="13" s="1"/>
  <c r="C1473" i="13"/>
  <c r="D1473" i="13" s="1"/>
  <c r="C1474" i="13"/>
  <c r="D1474" i="13" s="1"/>
  <c r="E1473" i="13" s="1"/>
  <c r="C1475" i="13"/>
  <c r="D1475" i="13" s="1"/>
  <c r="C1476" i="13"/>
  <c r="D1476" i="13" s="1"/>
  <c r="E1475" i="13" s="1"/>
  <c r="C1477" i="13"/>
  <c r="D1477" i="13" s="1"/>
  <c r="C1478" i="13"/>
  <c r="D1478" i="13" s="1"/>
  <c r="E1477" i="13" s="1"/>
  <c r="C1479" i="13"/>
  <c r="D1479" i="13" s="1"/>
  <c r="C1480" i="13"/>
  <c r="D1480" i="13" s="1"/>
  <c r="E1479" i="13" s="1"/>
  <c r="C1481" i="13"/>
  <c r="D1481" i="13" s="1"/>
  <c r="C1482" i="13"/>
  <c r="D1482" i="13" s="1"/>
  <c r="E1481" i="13" s="1"/>
  <c r="C1483" i="13"/>
  <c r="D1483" i="13" s="1"/>
  <c r="C1484" i="13"/>
  <c r="D1484" i="13" s="1"/>
  <c r="E1483" i="13" s="1"/>
  <c r="C1485" i="13"/>
  <c r="D1485" i="13" s="1"/>
  <c r="C1486" i="13"/>
  <c r="D1486" i="13" s="1"/>
  <c r="E1485" i="13" s="1"/>
  <c r="C1487" i="13"/>
  <c r="D1487" i="13" s="1"/>
  <c r="C1488" i="13"/>
  <c r="D1488" i="13" s="1"/>
  <c r="E1487" i="13" s="1"/>
  <c r="C1489" i="13"/>
  <c r="D1489" i="13" s="1"/>
  <c r="C1490" i="13"/>
  <c r="D1490" i="13" s="1"/>
  <c r="E1489" i="13" s="1"/>
  <c r="C1491" i="13"/>
  <c r="D1491" i="13" s="1"/>
  <c r="C1492" i="13"/>
  <c r="D1492" i="13" s="1"/>
  <c r="E1491" i="13" s="1"/>
  <c r="C1493" i="13"/>
  <c r="D1493" i="13" s="1"/>
  <c r="C1494" i="13"/>
  <c r="D1494" i="13" s="1"/>
  <c r="E1493" i="13" s="1"/>
  <c r="C1495" i="13"/>
  <c r="D1495" i="13" s="1"/>
  <c r="C1496" i="13"/>
  <c r="D1496" i="13" s="1"/>
  <c r="E1495" i="13" s="1"/>
  <c r="C1497" i="13"/>
  <c r="D1497" i="13" s="1"/>
  <c r="C1498" i="13"/>
  <c r="D1498" i="13" s="1"/>
  <c r="E1497" i="13" s="1"/>
  <c r="C1499" i="13"/>
  <c r="D1499" i="13" s="1"/>
  <c r="C1500" i="13"/>
  <c r="D1500" i="13" s="1"/>
  <c r="E1499" i="13" s="1"/>
  <c r="C1501" i="13"/>
  <c r="D1501" i="13" s="1"/>
  <c r="C1502" i="13"/>
  <c r="D1502" i="13" s="1"/>
  <c r="E1501" i="13" s="1"/>
  <c r="C1503" i="13"/>
  <c r="D1503" i="13" s="1"/>
  <c r="C1504" i="13"/>
  <c r="D1504" i="13" s="1"/>
  <c r="E1503" i="13" s="1"/>
  <c r="C1505" i="13"/>
  <c r="D1505" i="13" s="1"/>
  <c r="C1506" i="13"/>
  <c r="D1506" i="13" s="1"/>
  <c r="E1505" i="13" s="1"/>
  <c r="C1507" i="13"/>
  <c r="D1507" i="13" s="1"/>
  <c r="C1508" i="13"/>
  <c r="D1508" i="13" s="1"/>
  <c r="E1507" i="13" s="1"/>
  <c r="C1509" i="13"/>
  <c r="D1509" i="13" s="1"/>
  <c r="C1510" i="13"/>
  <c r="D1510" i="13" s="1"/>
  <c r="E1509" i="13" s="1"/>
  <c r="C1511" i="13"/>
  <c r="D1511" i="13" s="1"/>
  <c r="C1512" i="13"/>
  <c r="D1512" i="13" s="1"/>
  <c r="E1511" i="13" s="1"/>
  <c r="C1513" i="13"/>
  <c r="D1513" i="13" s="1"/>
  <c r="C1514" i="13"/>
  <c r="D1514" i="13" s="1"/>
  <c r="E1513" i="13" s="1"/>
  <c r="C1515" i="13"/>
  <c r="D1515" i="13" s="1"/>
  <c r="C1516" i="13"/>
  <c r="D1516" i="13" s="1"/>
  <c r="E1515" i="13" s="1"/>
  <c r="C1517" i="13"/>
  <c r="D1517" i="13" s="1"/>
  <c r="C1518" i="13"/>
  <c r="D1518" i="13" s="1"/>
  <c r="E1517" i="13" s="1"/>
  <c r="C1519" i="13"/>
  <c r="D1519" i="13" s="1"/>
  <c r="C1520" i="13"/>
  <c r="D1520" i="13" s="1"/>
  <c r="E1519" i="13" s="1"/>
  <c r="C1521" i="13"/>
  <c r="D1521" i="13" s="1"/>
  <c r="C1522" i="13"/>
  <c r="D1522" i="13" s="1"/>
  <c r="E1521" i="13" s="1"/>
  <c r="C1523" i="13"/>
  <c r="D1523" i="13" s="1"/>
  <c r="C1524" i="13"/>
  <c r="D1524" i="13" s="1"/>
  <c r="E1523" i="13" s="1"/>
  <c r="C1525" i="13"/>
  <c r="D1525" i="13" s="1"/>
  <c r="C1526" i="13"/>
  <c r="D1526" i="13" s="1"/>
  <c r="E1525" i="13" s="1"/>
  <c r="C1527" i="13"/>
  <c r="D1527" i="13" s="1"/>
  <c r="C1528" i="13"/>
  <c r="D1528" i="13" s="1"/>
  <c r="E1527" i="13" s="1"/>
  <c r="C1529" i="13"/>
  <c r="D1529" i="13" s="1"/>
  <c r="C1530" i="13"/>
  <c r="D1530" i="13" s="1"/>
  <c r="E1529" i="13" s="1"/>
  <c r="C1531" i="13"/>
  <c r="D1531" i="13" s="1"/>
  <c r="C1532" i="13"/>
  <c r="D1532" i="13" s="1"/>
  <c r="E1531" i="13" s="1"/>
  <c r="C1533" i="13"/>
  <c r="D1533" i="13" s="1"/>
  <c r="C1534" i="13"/>
  <c r="D1534" i="13" s="1"/>
  <c r="E1533" i="13" s="1"/>
  <c r="C1535" i="13"/>
  <c r="D1535" i="13" s="1"/>
  <c r="C1536" i="13"/>
  <c r="D1536" i="13" s="1"/>
  <c r="E1535" i="13" s="1"/>
  <c r="C1537" i="13"/>
  <c r="D1537" i="13" s="1"/>
  <c r="C1538" i="13"/>
  <c r="D1538" i="13" s="1"/>
  <c r="E1537" i="13" s="1"/>
  <c r="C1539" i="13"/>
  <c r="D1539" i="13" s="1"/>
  <c r="C1540" i="13"/>
  <c r="D1540" i="13" s="1"/>
  <c r="E1539" i="13" s="1"/>
  <c r="C1541" i="13"/>
  <c r="D1541" i="13" s="1"/>
  <c r="C1542" i="13"/>
  <c r="D1542" i="13" s="1"/>
  <c r="E1541" i="13" s="1"/>
  <c r="C1543" i="13"/>
  <c r="D1543" i="13" s="1"/>
  <c r="C1544" i="13"/>
  <c r="D1544" i="13" s="1"/>
  <c r="E1543" i="13" s="1"/>
  <c r="C1545" i="13"/>
  <c r="D1545" i="13" s="1"/>
  <c r="C1546" i="13"/>
  <c r="D1546" i="13" s="1"/>
  <c r="E1545" i="13" s="1"/>
  <c r="C1547" i="13"/>
  <c r="D1547" i="13" s="1"/>
  <c r="C1548" i="13"/>
  <c r="D1548" i="13" s="1"/>
  <c r="E1547" i="13" s="1"/>
  <c r="C1549" i="13"/>
  <c r="D1549" i="13" s="1"/>
  <c r="C1550" i="13"/>
  <c r="D1550" i="13" s="1"/>
  <c r="E1549" i="13" s="1"/>
  <c r="C1551" i="13"/>
  <c r="D1551" i="13" s="1"/>
  <c r="C1552" i="13"/>
  <c r="D1552" i="13" s="1"/>
  <c r="E1551" i="13" s="1"/>
  <c r="C1553" i="13"/>
  <c r="D1553" i="13" s="1"/>
  <c r="C1554" i="13"/>
  <c r="D1554" i="13" s="1"/>
  <c r="E1553" i="13" s="1"/>
  <c r="C1555" i="13"/>
  <c r="D1555" i="13" s="1"/>
  <c r="C1556" i="13"/>
  <c r="D1556" i="13" s="1"/>
  <c r="E1555" i="13" s="1"/>
  <c r="C1557" i="13"/>
  <c r="D1557" i="13" s="1"/>
  <c r="C1558" i="13"/>
  <c r="D1558" i="13" s="1"/>
  <c r="E1557" i="13" s="1"/>
  <c r="C1559" i="13"/>
  <c r="D1559" i="13" s="1"/>
  <c r="C1560" i="13"/>
  <c r="D1560" i="13" s="1"/>
  <c r="E1559" i="13" s="1"/>
  <c r="C1561" i="13"/>
  <c r="D1561" i="13" s="1"/>
  <c r="C1562" i="13"/>
  <c r="D1562" i="13" s="1"/>
  <c r="E1561" i="13" s="1"/>
  <c r="C1563" i="13"/>
  <c r="D1563" i="13" s="1"/>
  <c r="C1564" i="13"/>
  <c r="D1564" i="13" s="1"/>
  <c r="E1563" i="13" s="1"/>
  <c r="C1565" i="13"/>
  <c r="D1565" i="13" s="1"/>
  <c r="C1566" i="13"/>
  <c r="D1566" i="13" s="1"/>
  <c r="E1565" i="13" s="1"/>
  <c r="C1567" i="13"/>
  <c r="D1567" i="13" s="1"/>
  <c r="C1568" i="13"/>
  <c r="D1568" i="13" s="1"/>
  <c r="E1567" i="13" s="1"/>
  <c r="C1569" i="13"/>
  <c r="D1569" i="13" s="1"/>
  <c r="C1570" i="13"/>
  <c r="D1570" i="13" s="1"/>
  <c r="E1569" i="13" s="1"/>
  <c r="C1571" i="13"/>
  <c r="D1571" i="13" s="1"/>
  <c r="C1572" i="13"/>
  <c r="D1572" i="13" s="1"/>
  <c r="E1571" i="13" s="1"/>
  <c r="C1573" i="13"/>
  <c r="D1573" i="13" s="1"/>
  <c r="C1574" i="13"/>
  <c r="D1574" i="13" s="1"/>
  <c r="E1573" i="13" s="1"/>
  <c r="C1575" i="13"/>
  <c r="D1575" i="13" s="1"/>
  <c r="C1576" i="13"/>
  <c r="D1576" i="13" s="1"/>
  <c r="E1575" i="13" s="1"/>
  <c r="C1577" i="13"/>
  <c r="D1577" i="13" s="1"/>
  <c r="C1578" i="13"/>
  <c r="D1578" i="13" s="1"/>
  <c r="E1577" i="13" s="1"/>
  <c r="C1579" i="13"/>
  <c r="D1579" i="13" s="1"/>
  <c r="C1580" i="13"/>
  <c r="D1580" i="13" s="1"/>
  <c r="E1579" i="13" s="1"/>
  <c r="C1581" i="13"/>
  <c r="D1581" i="13" s="1"/>
  <c r="C1582" i="13"/>
  <c r="D1582" i="13" s="1"/>
  <c r="E1581" i="13" s="1"/>
  <c r="C1583" i="13"/>
  <c r="D1583" i="13" s="1"/>
  <c r="C1584" i="13"/>
  <c r="D1584" i="13" s="1"/>
  <c r="E1583" i="13" s="1"/>
  <c r="C1585" i="13"/>
  <c r="D1585" i="13" s="1"/>
  <c r="C1586" i="13"/>
  <c r="D1586" i="13" s="1"/>
  <c r="E1585" i="13" s="1"/>
  <c r="C1587" i="13"/>
  <c r="D1587" i="13" s="1"/>
  <c r="C1588" i="13"/>
  <c r="D1588" i="13" s="1"/>
  <c r="E1587" i="13" s="1"/>
  <c r="C1589" i="13"/>
  <c r="D1589" i="13" s="1"/>
  <c r="C1590" i="13"/>
  <c r="D1590" i="13" s="1"/>
  <c r="E1589" i="13" s="1"/>
  <c r="C1591" i="13"/>
  <c r="D1591" i="13" s="1"/>
  <c r="C1592" i="13"/>
  <c r="D1592" i="13" s="1"/>
  <c r="E1591" i="13" s="1"/>
  <c r="C1593" i="13"/>
  <c r="D1593" i="13" s="1"/>
  <c r="C1594" i="13"/>
  <c r="D1594" i="13" s="1"/>
  <c r="E1593" i="13" s="1"/>
  <c r="C1595" i="13"/>
  <c r="D1595" i="13" s="1"/>
  <c r="C1596" i="13"/>
  <c r="D1596" i="13" s="1"/>
  <c r="E1595" i="13" s="1"/>
  <c r="C1597" i="13"/>
  <c r="D1597" i="13" s="1"/>
  <c r="C1598" i="13"/>
  <c r="D1598" i="13" s="1"/>
  <c r="E1597" i="13" s="1"/>
  <c r="C1599" i="13"/>
  <c r="D1599" i="13" s="1"/>
  <c r="C1600" i="13"/>
  <c r="D1600" i="13" s="1"/>
  <c r="E1599" i="13" s="1"/>
  <c r="C1601" i="13"/>
  <c r="D1601" i="13" s="1"/>
  <c r="C1602" i="13"/>
  <c r="D1602" i="13" s="1"/>
  <c r="E1601" i="13" s="1"/>
  <c r="C1603" i="13"/>
  <c r="D1603" i="13" s="1"/>
  <c r="C1604" i="13"/>
  <c r="D1604" i="13" s="1"/>
  <c r="E1603" i="13" s="1"/>
  <c r="C1605" i="13"/>
  <c r="D1605" i="13" s="1"/>
  <c r="C1606" i="13"/>
  <c r="D1606" i="13" s="1"/>
  <c r="E1605" i="13" s="1"/>
  <c r="C1607" i="13"/>
  <c r="D1607" i="13" s="1"/>
  <c r="C1608" i="13"/>
  <c r="D1608" i="13" s="1"/>
  <c r="E1607" i="13" s="1"/>
  <c r="C1609" i="13"/>
  <c r="D1609" i="13" s="1"/>
  <c r="C1610" i="13"/>
  <c r="D1610" i="13" s="1"/>
  <c r="E1609" i="13" s="1"/>
  <c r="C1611" i="13"/>
  <c r="D1611" i="13" s="1"/>
  <c r="C1612" i="13"/>
  <c r="D1612" i="13" s="1"/>
  <c r="E1611" i="13" s="1"/>
  <c r="C1613" i="13"/>
  <c r="D1613" i="13" s="1"/>
  <c r="C1614" i="13"/>
  <c r="D1614" i="13" s="1"/>
  <c r="E1613" i="13" s="1"/>
  <c r="C1615" i="13"/>
  <c r="D1615" i="13" s="1"/>
  <c r="C1616" i="13"/>
  <c r="D1616" i="13" s="1"/>
  <c r="E1615" i="13" s="1"/>
  <c r="C1617" i="13"/>
  <c r="D1617" i="13" s="1"/>
  <c r="C1618" i="13"/>
  <c r="D1618" i="13" s="1"/>
  <c r="E1617" i="13" s="1"/>
  <c r="C1619" i="13"/>
  <c r="D1619" i="13" s="1"/>
  <c r="C1620" i="13"/>
  <c r="D1620" i="13" s="1"/>
  <c r="E1619" i="13" s="1"/>
  <c r="C1621" i="13"/>
  <c r="D1621" i="13" s="1"/>
  <c r="C1622" i="13"/>
  <c r="D1622" i="13" s="1"/>
  <c r="E1621" i="13" s="1"/>
  <c r="C1623" i="13"/>
  <c r="D1623" i="13" s="1"/>
  <c r="C1624" i="13"/>
  <c r="D1624" i="13" s="1"/>
  <c r="E1623" i="13" s="1"/>
  <c r="C1625" i="13"/>
  <c r="D1625" i="13" s="1"/>
  <c r="C1626" i="13"/>
  <c r="D1626" i="13" s="1"/>
  <c r="E1625" i="13" s="1"/>
  <c r="C1627" i="13"/>
  <c r="D1627" i="13" s="1"/>
  <c r="C1628" i="13"/>
  <c r="D1628" i="13" s="1"/>
  <c r="E1627" i="13" s="1"/>
  <c r="C1629" i="13"/>
  <c r="D1629" i="13" s="1"/>
  <c r="C1630" i="13"/>
  <c r="D1630" i="13" s="1"/>
  <c r="E1629" i="13" s="1"/>
  <c r="C1631" i="13"/>
  <c r="D1631" i="13" s="1"/>
  <c r="C1632" i="13"/>
  <c r="D1632" i="13" s="1"/>
  <c r="E1631" i="13" s="1"/>
  <c r="C1633" i="13"/>
  <c r="D1633" i="13" s="1"/>
  <c r="C1634" i="13"/>
  <c r="D1634" i="13" s="1"/>
  <c r="E1633" i="13" s="1"/>
  <c r="C1635" i="13"/>
  <c r="D1635" i="13" s="1"/>
  <c r="C1636" i="13"/>
  <c r="D1636" i="13" s="1"/>
  <c r="E1635" i="13" s="1"/>
  <c r="C1637" i="13"/>
  <c r="D1637" i="13" s="1"/>
  <c r="C1638" i="13"/>
  <c r="D1638" i="13" s="1"/>
  <c r="E1637" i="13" s="1"/>
  <c r="C1639" i="13"/>
  <c r="D1639" i="13" s="1"/>
  <c r="C1640" i="13"/>
  <c r="D1640" i="13" s="1"/>
  <c r="E1639" i="13" s="1"/>
  <c r="C1641" i="13"/>
  <c r="D1641" i="13" s="1"/>
  <c r="C1642" i="13"/>
  <c r="D1642" i="13" s="1"/>
  <c r="E1641" i="13" s="1"/>
  <c r="C1643" i="13"/>
  <c r="D1643" i="13" s="1"/>
  <c r="C1644" i="13"/>
  <c r="D1644" i="13" s="1"/>
  <c r="E1643" i="13" s="1"/>
  <c r="C1645" i="13"/>
  <c r="D1645" i="13" s="1"/>
  <c r="C1646" i="13"/>
  <c r="D1646" i="13" s="1"/>
  <c r="E1645" i="13" s="1"/>
  <c r="C1647" i="13"/>
  <c r="D1647" i="13" s="1"/>
  <c r="C1648" i="13"/>
  <c r="D1648" i="13" s="1"/>
  <c r="E1647" i="13" s="1"/>
  <c r="C1649" i="13"/>
  <c r="D1649" i="13" s="1"/>
  <c r="C1650" i="13"/>
  <c r="D1650" i="13" s="1"/>
  <c r="E1649" i="13" s="1"/>
  <c r="C1651" i="13"/>
  <c r="D1651" i="13" s="1"/>
  <c r="C1652" i="13"/>
  <c r="D1652" i="13" s="1"/>
  <c r="E1651" i="13" s="1"/>
  <c r="C1653" i="13"/>
  <c r="D1653" i="13" s="1"/>
  <c r="C1654" i="13"/>
  <c r="D1654" i="13" s="1"/>
  <c r="E1653" i="13" s="1"/>
  <c r="C1655" i="13"/>
  <c r="D1655" i="13" s="1"/>
  <c r="C1656" i="13"/>
  <c r="D1656" i="13" s="1"/>
  <c r="E1655" i="13" s="1"/>
  <c r="C1657" i="13"/>
  <c r="D1657" i="13" s="1"/>
  <c r="C1658" i="13"/>
  <c r="D1658" i="13" s="1"/>
  <c r="E1657" i="13" s="1"/>
  <c r="C1659" i="13"/>
  <c r="D1659" i="13" s="1"/>
  <c r="C1660" i="13"/>
  <c r="D1660" i="13" s="1"/>
  <c r="E1659" i="13" s="1"/>
  <c r="C1661" i="13"/>
  <c r="D1661" i="13" s="1"/>
  <c r="C1662" i="13"/>
  <c r="D1662" i="13" s="1"/>
  <c r="E1661" i="13" s="1"/>
  <c r="C1663" i="13"/>
  <c r="D1663" i="13" s="1"/>
  <c r="C1664" i="13"/>
  <c r="D1664" i="13" s="1"/>
  <c r="E1663" i="13" s="1"/>
  <c r="C1665" i="13"/>
  <c r="D1665" i="13" s="1"/>
  <c r="C1666" i="13"/>
  <c r="D1666" i="13" s="1"/>
  <c r="E1665" i="13" s="1"/>
  <c r="C1667" i="13"/>
  <c r="D1667" i="13" s="1"/>
  <c r="C1668" i="13"/>
  <c r="D1668" i="13" s="1"/>
  <c r="E1667" i="13" s="1"/>
  <c r="C1669" i="13"/>
  <c r="D1669" i="13" s="1"/>
  <c r="C1670" i="13"/>
  <c r="D1670" i="13" s="1"/>
  <c r="E1669" i="13" s="1"/>
  <c r="C1671" i="13"/>
  <c r="D1671" i="13" s="1"/>
  <c r="C1672" i="13"/>
  <c r="D1672" i="13" s="1"/>
  <c r="E1671" i="13" s="1"/>
  <c r="C1673" i="13"/>
  <c r="D1673" i="13" s="1"/>
  <c r="C1674" i="13"/>
  <c r="D1674" i="13" s="1"/>
  <c r="E1673" i="13" s="1"/>
  <c r="C1675" i="13"/>
  <c r="D1675" i="13" s="1"/>
  <c r="C1676" i="13"/>
  <c r="D1676" i="13" s="1"/>
  <c r="E1675" i="13" s="1"/>
  <c r="C1677" i="13"/>
  <c r="D1677" i="13" s="1"/>
  <c r="C1678" i="13"/>
  <c r="D1678" i="13" s="1"/>
  <c r="E1677" i="13" s="1"/>
  <c r="C1679" i="13"/>
  <c r="D1679" i="13" s="1"/>
  <c r="C1680" i="13"/>
  <c r="D1680" i="13" s="1"/>
  <c r="E1679" i="13" s="1"/>
  <c r="C1681" i="13"/>
  <c r="D1681" i="13" s="1"/>
  <c r="C1682" i="13"/>
  <c r="D1682" i="13" s="1"/>
  <c r="E1681" i="13" s="1"/>
  <c r="C1683" i="13"/>
  <c r="D1683" i="13" s="1"/>
  <c r="C1684" i="13"/>
  <c r="D1684" i="13" s="1"/>
  <c r="E1683" i="13" s="1"/>
  <c r="C1685" i="13"/>
  <c r="D1685" i="13" s="1"/>
  <c r="C1686" i="13"/>
  <c r="D1686" i="13" s="1"/>
  <c r="E1685" i="13" s="1"/>
  <c r="C1687" i="13"/>
  <c r="D1687" i="13" s="1"/>
  <c r="C1688" i="13"/>
  <c r="D1688" i="13" s="1"/>
  <c r="E1687" i="13" s="1"/>
  <c r="C1689" i="13"/>
  <c r="D1689" i="13" s="1"/>
  <c r="C1690" i="13"/>
  <c r="D1690" i="13" s="1"/>
  <c r="E1689" i="13" s="1"/>
  <c r="C1691" i="13"/>
  <c r="D1691" i="13" s="1"/>
  <c r="C1692" i="13"/>
  <c r="D1692" i="13" s="1"/>
  <c r="E1691" i="13" s="1"/>
  <c r="C1693" i="13"/>
  <c r="D1693" i="13" s="1"/>
  <c r="C1694" i="13"/>
  <c r="D1694" i="13" s="1"/>
  <c r="E1693" i="13" s="1"/>
  <c r="C1695" i="13"/>
  <c r="D1695" i="13" s="1"/>
  <c r="C1696" i="13"/>
  <c r="D1696" i="13" s="1"/>
  <c r="E1695" i="13" s="1"/>
  <c r="C1697" i="13"/>
  <c r="D1697" i="13" s="1"/>
  <c r="C1698" i="13"/>
  <c r="D1698" i="13" s="1"/>
  <c r="E1697" i="13" s="1"/>
  <c r="C1699" i="13"/>
  <c r="D1699" i="13" s="1"/>
  <c r="C1700" i="13"/>
  <c r="D1700" i="13" s="1"/>
  <c r="E1699" i="13" s="1"/>
  <c r="C1701" i="13"/>
  <c r="D1701" i="13" s="1"/>
  <c r="C1702" i="13"/>
  <c r="D1702" i="13" s="1"/>
  <c r="E1701" i="13" s="1"/>
  <c r="C1703" i="13"/>
  <c r="D1703" i="13" s="1"/>
  <c r="C1704" i="13"/>
  <c r="D1704" i="13" s="1"/>
  <c r="E1703" i="13" s="1"/>
  <c r="C1705" i="13"/>
  <c r="D1705" i="13" s="1"/>
  <c r="C1706" i="13"/>
  <c r="D1706" i="13" s="1"/>
  <c r="E1705" i="13" s="1"/>
  <c r="C1707" i="13"/>
  <c r="D1707" i="13" s="1"/>
  <c r="C1708" i="13"/>
  <c r="D1708" i="13" s="1"/>
  <c r="E1707" i="13" s="1"/>
  <c r="C1709" i="13"/>
  <c r="D1709" i="13" s="1"/>
  <c r="C1710" i="13"/>
  <c r="D1710" i="13" s="1"/>
  <c r="E1709" i="13" s="1"/>
  <c r="C1711" i="13"/>
  <c r="D1711" i="13" s="1"/>
  <c r="C1712" i="13"/>
  <c r="D1712" i="13" s="1"/>
  <c r="E1711" i="13" s="1"/>
  <c r="C1713" i="13"/>
  <c r="D1713" i="13" s="1"/>
  <c r="C1714" i="13"/>
  <c r="D1714" i="13" s="1"/>
  <c r="E1713" i="13" s="1"/>
  <c r="C1715" i="13"/>
  <c r="D1715" i="13" s="1"/>
  <c r="C1716" i="13"/>
  <c r="D1716" i="13" s="1"/>
  <c r="E1715" i="13" s="1"/>
  <c r="C1717" i="13"/>
  <c r="D1717" i="13" s="1"/>
  <c r="C1718" i="13"/>
  <c r="D1718" i="13" s="1"/>
  <c r="E1717" i="13" s="1"/>
  <c r="C1719" i="13"/>
  <c r="D1719" i="13" s="1"/>
  <c r="C1720" i="13"/>
  <c r="D1720" i="13" s="1"/>
  <c r="E1719" i="13" s="1"/>
  <c r="C1721" i="13"/>
  <c r="D1721" i="13" s="1"/>
  <c r="C1722" i="13"/>
  <c r="D1722" i="13" s="1"/>
  <c r="E1721" i="13" s="1"/>
  <c r="C1723" i="13"/>
  <c r="D1723" i="13" s="1"/>
  <c r="C1724" i="13"/>
  <c r="D1724" i="13" s="1"/>
  <c r="E1723" i="13" s="1"/>
  <c r="C1725" i="13"/>
  <c r="D1725" i="13" s="1"/>
  <c r="C1726" i="13"/>
  <c r="D1726" i="13" s="1"/>
  <c r="E1725" i="13" s="1"/>
  <c r="C1727" i="13"/>
  <c r="D1727" i="13" s="1"/>
  <c r="C1728" i="13"/>
  <c r="D1728" i="13" s="1"/>
  <c r="E1727" i="13" s="1"/>
  <c r="C1729" i="13"/>
  <c r="D1729" i="13" s="1"/>
  <c r="C1730" i="13"/>
  <c r="D1730" i="13" s="1"/>
  <c r="E1729" i="13" s="1"/>
  <c r="C1731" i="13"/>
  <c r="D1731" i="13" s="1"/>
  <c r="C1732" i="13"/>
  <c r="D1732" i="13" s="1"/>
  <c r="E1731" i="13" s="1"/>
  <c r="C1733" i="13"/>
  <c r="D1733" i="13" s="1"/>
  <c r="C1734" i="13"/>
  <c r="D1734" i="13" s="1"/>
  <c r="E1733" i="13" s="1"/>
  <c r="C1735" i="13"/>
  <c r="D1735" i="13" s="1"/>
  <c r="C1736" i="13"/>
  <c r="D1736" i="13" s="1"/>
  <c r="E1735" i="13" s="1"/>
  <c r="C1737" i="13"/>
  <c r="D1737" i="13" s="1"/>
  <c r="C1738" i="13"/>
  <c r="D1738" i="13" s="1"/>
  <c r="E1737" i="13" s="1"/>
  <c r="C1739" i="13"/>
  <c r="D1739" i="13" s="1"/>
  <c r="C1740" i="13"/>
  <c r="D1740" i="13" s="1"/>
  <c r="E1739" i="13" s="1"/>
  <c r="C1741" i="13"/>
  <c r="D1741" i="13" s="1"/>
  <c r="C1742" i="13"/>
  <c r="D1742" i="13" s="1"/>
  <c r="E1741" i="13" s="1"/>
  <c r="C1743" i="13"/>
  <c r="D1743" i="13" s="1"/>
  <c r="C1744" i="13"/>
  <c r="D1744" i="13" s="1"/>
  <c r="E1743" i="13" s="1"/>
  <c r="C1745" i="13"/>
  <c r="D1745" i="13" s="1"/>
  <c r="C1746" i="13"/>
  <c r="D1746" i="13" s="1"/>
  <c r="E1745" i="13" s="1"/>
  <c r="C1747" i="13"/>
  <c r="D1747" i="13" s="1"/>
  <c r="C1748" i="13"/>
  <c r="D1748" i="13" s="1"/>
  <c r="E1747" i="13" s="1"/>
  <c r="C1749" i="13"/>
  <c r="D1749" i="13" s="1"/>
  <c r="C1750" i="13"/>
  <c r="D1750" i="13" s="1"/>
  <c r="E1749" i="13" s="1"/>
  <c r="C1751" i="13"/>
  <c r="D1751" i="13" s="1"/>
  <c r="C1752" i="13"/>
  <c r="D1752" i="13" s="1"/>
  <c r="E1751" i="13" s="1"/>
  <c r="C1753" i="13"/>
  <c r="D1753" i="13" s="1"/>
  <c r="C1754" i="13"/>
  <c r="D1754" i="13" s="1"/>
  <c r="E1753" i="13" s="1"/>
  <c r="C1755" i="13"/>
  <c r="D1755" i="13" s="1"/>
  <c r="C1756" i="13"/>
  <c r="D1756" i="13" s="1"/>
  <c r="E1755" i="13" s="1"/>
  <c r="C1757" i="13"/>
  <c r="D1757" i="13" s="1"/>
  <c r="C1758" i="13"/>
  <c r="D1758" i="13" s="1"/>
  <c r="E1757" i="13" s="1"/>
  <c r="C1759" i="13"/>
  <c r="D1759" i="13" s="1"/>
  <c r="C1760" i="13"/>
  <c r="D1760" i="13" s="1"/>
  <c r="E1759" i="13" s="1"/>
  <c r="C1761" i="13"/>
  <c r="D1761" i="13" s="1"/>
  <c r="C1762" i="13"/>
  <c r="D1762" i="13" s="1"/>
  <c r="E1761" i="13" s="1"/>
  <c r="C1763" i="13"/>
  <c r="D1763" i="13" s="1"/>
  <c r="C1764" i="13"/>
  <c r="D1764" i="13" s="1"/>
  <c r="E1763" i="13" s="1"/>
  <c r="C1765" i="13"/>
  <c r="D1765" i="13" s="1"/>
  <c r="C1766" i="13"/>
  <c r="D1766" i="13" s="1"/>
  <c r="E1765" i="13" s="1"/>
  <c r="C1767" i="13"/>
  <c r="D1767" i="13" s="1"/>
  <c r="C1768" i="13"/>
  <c r="D1768" i="13" s="1"/>
  <c r="E1767" i="13" s="1"/>
  <c r="C1769" i="13"/>
  <c r="D1769" i="13" s="1"/>
  <c r="C1770" i="13"/>
  <c r="D1770" i="13" s="1"/>
  <c r="E1769" i="13" s="1"/>
  <c r="C1771" i="13"/>
  <c r="D1771" i="13" s="1"/>
  <c r="C1772" i="13"/>
  <c r="D1772" i="13" s="1"/>
  <c r="E1771" i="13" s="1"/>
  <c r="C1773" i="13"/>
  <c r="D1773" i="13" s="1"/>
  <c r="C1774" i="13"/>
  <c r="D1774" i="13" s="1"/>
  <c r="E1773" i="13" s="1"/>
  <c r="C1775" i="13"/>
  <c r="D1775" i="13" s="1"/>
  <c r="C1776" i="13"/>
  <c r="D1776" i="13" s="1"/>
  <c r="E1775" i="13" s="1"/>
  <c r="C1777" i="13"/>
  <c r="D1777" i="13" s="1"/>
  <c r="C1778" i="13"/>
  <c r="D1778" i="13" s="1"/>
  <c r="E1777" i="13" s="1"/>
  <c r="C1779" i="13"/>
  <c r="D1779" i="13" s="1"/>
  <c r="C1780" i="13"/>
  <c r="D1780" i="13" s="1"/>
  <c r="E1779" i="13" s="1"/>
  <c r="C1781" i="13"/>
  <c r="D1781" i="13" s="1"/>
  <c r="C1782" i="13"/>
  <c r="D1782" i="13" s="1"/>
  <c r="E1781" i="13" s="1"/>
  <c r="C1783" i="13"/>
  <c r="D1783" i="13" s="1"/>
  <c r="C1784" i="13"/>
  <c r="D1784" i="13" s="1"/>
  <c r="E1783" i="13" s="1"/>
  <c r="C1785" i="13"/>
  <c r="D1785" i="13" s="1"/>
  <c r="C1786" i="13"/>
  <c r="D1786" i="13" s="1"/>
  <c r="E1785" i="13" s="1"/>
  <c r="C1787" i="13"/>
  <c r="D1787" i="13" s="1"/>
  <c r="C1788" i="13"/>
  <c r="D1788" i="13" s="1"/>
  <c r="E1787" i="13" s="1"/>
  <c r="C1789" i="13"/>
  <c r="D1789" i="13" s="1"/>
  <c r="C1790" i="13"/>
  <c r="D1790" i="13" s="1"/>
  <c r="E1789" i="13" s="1"/>
  <c r="C1791" i="13"/>
  <c r="D1791" i="13" s="1"/>
  <c r="C1792" i="13"/>
  <c r="D1792" i="13" s="1"/>
  <c r="E1791" i="13" s="1"/>
  <c r="C1793" i="13"/>
  <c r="D1793" i="13" s="1"/>
  <c r="C1794" i="13"/>
  <c r="D1794" i="13" s="1"/>
  <c r="E1793" i="13" s="1"/>
  <c r="C1795" i="13"/>
  <c r="D1795" i="13" s="1"/>
  <c r="C1796" i="13"/>
  <c r="D1796" i="13" s="1"/>
  <c r="E1795" i="13" s="1"/>
  <c r="C1797" i="13"/>
  <c r="D1797" i="13" s="1"/>
  <c r="C1798" i="13"/>
  <c r="D1798" i="13" s="1"/>
  <c r="E1797" i="13" s="1"/>
  <c r="C1799" i="13"/>
  <c r="D1799" i="13" s="1"/>
  <c r="C1800" i="13"/>
  <c r="D1800" i="13" s="1"/>
  <c r="E1799" i="13" s="1"/>
  <c r="C1801" i="13"/>
  <c r="D1801" i="13" s="1"/>
  <c r="C1802" i="13"/>
  <c r="D1802" i="13" s="1"/>
  <c r="E1801" i="13" s="1"/>
  <c r="C1803" i="13"/>
  <c r="D1803" i="13" s="1"/>
  <c r="C1804" i="13"/>
  <c r="D1804" i="13" s="1"/>
  <c r="E1803" i="13" s="1"/>
  <c r="C1805" i="13"/>
  <c r="D1805" i="13" s="1"/>
  <c r="C1806" i="13"/>
  <c r="D1806" i="13" s="1"/>
  <c r="E1805" i="13" s="1"/>
  <c r="C1807" i="13"/>
  <c r="D1807" i="13" s="1"/>
  <c r="C1808" i="13"/>
  <c r="D1808" i="13" s="1"/>
  <c r="E1807" i="13" s="1"/>
  <c r="C1809" i="13"/>
  <c r="D1809" i="13" s="1"/>
  <c r="C1810" i="13"/>
  <c r="D1810" i="13" s="1"/>
  <c r="E1809" i="13" s="1"/>
  <c r="C1811" i="13"/>
  <c r="D1811" i="13" s="1"/>
  <c r="C1812" i="13"/>
  <c r="D1812" i="13" s="1"/>
  <c r="E1811" i="13" s="1"/>
  <c r="C1813" i="13"/>
  <c r="D1813" i="13" s="1"/>
  <c r="C1814" i="13"/>
  <c r="D1814" i="13" s="1"/>
  <c r="E1813" i="13" s="1"/>
  <c r="C1815" i="13"/>
  <c r="D1815" i="13" s="1"/>
  <c r="C1816" i="13"/>
  <c r="D1816" i="13" s="1"/>
  <c r="E1815" i="13" s="1"/>
  <c r="C1817" i="13"/>
  <c r="D1817" i="13" s="1"/>
  <c r="C1818" i="13"/>
  <c r="D1818" i="13" s="1"/>
  <c r="E1817" i="13" s="1"/>
  <c r="C1819" i="13"/>
  <c r="D1819" i="13" s="1"/>
  <c r="C1820" i="13"/>
  <c r="D1820" i="13" s="1"/>
  <c r="E1819" i="13" s="1"/>
  <c r="C1821" i="13"/>
  <c r="D1821" i="13" s="1"/>
  <c r="C1822" i="13"/>
  <c r="D1822" i="13" s="1"/>
  <c r="E1821" i="13" s="1"/>
  <c r="C1823" i="13"/>
  <c r="D1823" i="13" s="1"/>
  <c r="C1824" i="13"/>
  <c r="D1824" i="13" s="1"/>
  <c r="E1823" i="13" s="1"/>
  <c r="C1825" i="13"/>
  <c r="D1825" i="13" s="1"/>
  <c r="C1826" i="13"/>
  <c r="D1826" i="13" s="1"/>
  <c r="E1825" i="13" s="1"/>
  <c r="C1827" i="13"/>
  <c r="D1827" i="13" s="1"/>
  <c r="C1828" i="13"/>
  <c r="D1828" i="13" s="1"/>
  <c r="E1827" i="13" s="1"/>
  <c r="C1829" i="13"/>
  <c r="D1829" i="13" s="1"/>
  <c r="C1830" i="13"/>
  <c r="D1830" i="13" s="1"/>
  <c r="E1829" i="13" s="1"/>
  <c r="C1831" i="13"/>
  <c r="D1831" i="13" s="1"/>
  <c r="C1832" i="13"/>
  <c r="D1832" i="13" s="1"/>
  <c r="E1831" i="13" s="1"/>
  <c r="C1833" i="13"/>
  <c r="D1833" i="13" s="1"/>
  <c r="C1834" i="13"/>
  <c r="D1834" i="13" s="1"/>
  <c r="E1833" i="13" s="1"/>
  <c r="C1835" i="13"/>
  <c r="D1835" i="13" s="1"/>
  <c r="C1836" i="13"/>
  <c r="D1836" i="13" s="1"/>
  <c r="E1835" i="13" s="1"/>
  <c r="C1837" i="13"/>
  <c r="D1837" i="13" s="1"/>
  <c r="C1838" i="13"/>
  <c r="D1838" i="13" s="1"/>
  <c r="E1837" i="13" s="1"/>
  <c r="C1839" i="13"/>
  <c r="D1839" i="13" s="1"/>
  <c r="C1840" i="13"/>
  <c r="D1840" i="13" s="1"/>
  <c r="E1839" i="13" s="1"/>
  <c r="C1841" i="13"/>
  <c r="D1841" i="13" s="1"/>
  <c r="C1842" i="13"/>
  <c r="D1842" i="13" s="1"/>
  <c r="E1841" i="13" s="1"/>
  <c r="C1843" i="13"/>
  <c r="D1843" i="13" s="1"/>
  <c r="C1844" i="13"/>
  <c r="D1844" i="13" s="1"/>
  <c r="E1843" i="13" s="1"/>
  <c r="C1845" i="13"/>
  <c r="D1845" i="13" s="1"/>
  <c r="C1846" i="13"/>
  <c r="D1846" i="13" s="1"/>
  <c r="E1845" i="13" s="1"/>
  <c r="C1847" i="13"/>
  <c r="D1847" i="13" s="1"/>
  <c r="C1848" i="13"/>
  <c r="D1848" i="13" s="1"/>
  <c r="E1847" i="13" s="1"/>
  <c r="C1849" i="13"/>
  <c r="D1849" i="13" s="1"/>
  <c r="C1850" i="13"/>
  <c r="D1850" i="13" s="1"/>
  <c r="E1849" i="13" s="1"/>
  <c r="C1851" i="13"/>
  <c r="D1851" i="13" s="1"/>
  <c r="C1852" i="13"/>
  <c r="D1852" i="13" s="1"/>
  <c r="E1851" i="13" s="1"/>
  <c r="C1853" i="13"/>
  <c r="D1853" i="13" s="1"/>
  <c r="C1854" i="13"/>
  <c r="D1854" i="13" s="1"/>
  <c r="E1853" i="13" s="1"/>
  <c r="C1855" i="13"/>
  <c r="D1855" i="13" s="1"/>
  <c r="C1856" i="13"/>
  <c r="D1856" i="13" s="1"/>
  <c r="E1855" i="13" s="1"/>
  <c r="C1857" i="13"/>
  <c r="D1857" i="13" s="1"/>
  <c r="C1858" i="13"/>
  <c r="D1858" i="13" s="1"/>
  <c r="E1857" i="13" s="1"/>
  <c r="C1859" i="13"/>
  <c r="D1859" i="13" s="1"/>
  <c r="C1860" i="13"/>
  <c r="D1860" i="13" s="1"/>
  <c r="E1859" i="13" s="1"/>
  <c r="C1861" i="13"/>
  <c r="D1861" i="13" s="1"/>
  <c r="C1862" i="13"/>
  <c r="D1862" i="13" s="1"/>
  <c r="E1861" i="13" s="1"/>
  <c r="C1863" i="13"/>
  <c r="D1863" i="13" s="1"/>
  <c r="C1864" i="13"/>
  <c r="D1864" i="13" s="1"/>
  <c r="E1863" i="13" s="1"/>
  <c r="C1865" i="13"/>
  <c r="D1865" i="13" s="1"/>
  <c r="C1866" i="13"/>
  <c r="D1866" i="13" s="1"/>
  <c r="E1865" i="13" s="1"/>
  <c r="C1867" i="13"/>
  <c r="D1867" i="13" s="1"/>
  <c r="C1868" i="13"/>
  <c r="D1868" i="13" s="1"/>
  <c r="E1867" i="13" s="1"/>
  <c r="C1869" i="13"/>
  <c r="D1869" i="13" s="1"/>
  <c r="C1870" i="13"/>
  <c r="D1870" i="13" s="1"/>
  <c r="E1869" i="13" s="1"/>
  <c r="C1871" i="13"/>
  <c r="D1871" i="13" s="1"/>
  <c r="C1872" i="13"/>
  <c r="D1872" i="13" s="1"/>
  <c r="E1871" i="13" s="1"/>
  <c r="C1873" i="13"/>
  <c r="D1873" i="13" s="1"/>
  <c r="C1874" i="13"/>
  <c r="D1874" i="13" s="1"/>
  <c r="E1873" i="13" s="1"/>
  <c r="C1875" i="13"/>
  <c r="D1875" i="13" s="1"/>
  <c r="C1876" i="13"/>
  <c r="D1876" i="13" s="1"/>
  <c r="E1875" i="13" s="1"/>
  <c r="C1877" i="13"/>
  <c r="D1877" i="13" s="1"/>
  <c r="C1878" i="13"/>
  <c r="D1878" i="13" s="1"/>
  <c r="E1877" i="13" s="1"/>
  <c r="C1879" i="13"/>
  <c r="D1879" i="13" s="1"/>
  <c r="C1880" i="13"/>
  <c r="D1880" i="13" s="1"/>
  <c r="E1879" i="13" s="1"/>
  <c r="C1881" i="13"/>
  <c r="D1881" i="13" s="1"/>
  <c r="C1882" i="13"/>
  <c r="D1882" i="13" s="1"/>
  <c r="E1881" i="13" s="1"/>
  <c r="C1883" i="13"/>
  <c r="D1883" i="13" s="1"/>
  <c r="C1884" i="13"/>
  <c r="D1884" i="13" s="1"/>
  <c r="E1883" i="13" s="1"/>
  <c r="C1885" i="13"/>
  <c r="D1885" i="13" s="1"/>
  <c r="C1886" i="13"/>
  <c r="D1886" i="13" s="1"/>
  <c r="E1885" i="13" s="1"/>
  <c r="C1887" i="13"/>
  <c r="D1887" i="13" s="1"/>
  <c r="C1888" i="13"/>
  <c r="D1888" i="13" s="1"/>
  <c r="E1887" i="13" s="1"/>
  <c r="C1889" i="13"/>
  <c r="D1889" i="13" s="1"/>
  <c r="C1890" i="13"/>
  <c r="D1890" i="13" s="1"/>
  <c r="E1889" i="13" s="1"/>
  <c r="C1891" i="13"/>
  <c r="D1891" i="13" s="1"/>
  <c r="C1892" i="13"/>
  <c r="D1892" i="13" s="1"/>
  <c r="E1891" i="13" s="1"/>
  <c r="C1893" i="13"/>
  <c r="D1893" i="13" s="1"/>
  <c r="C1894" i="13"/>
  <c r="D1894" i="13" s="1"/>
  <c r="E1893" i="13" s="1"/>
  <c r="C1895" i="13"/>
  <c r="D1895" i="13" s="1"/>
  <c r="C1896" i="13"/>
  <c r="D1896" i="13" s="1"/>
  <c r="E1895" i="13" s="1"/>
  <c r="C1897" i="13"/>
  <c r="D1897" i="13" s="1"/>
  <c r="C1898" i="13"/>
  <c r="D1898" i="13" s="1"/>
  <c r="E1897" i="13" s="1"/>
  <c r="C1899" i="13"/>
  <c r="D1899" i="13" s="1"/>
  <c r="C1900" i="13"/>
  <c r="D1900" i="13" s="1"/>
  <c r="E1899" i="13" s="1"/>
  <c r="C1901" i="13"/>
  <c r="D1901" i="13" s="1"/>
  <c r="C1902" i="13"/>
  <c r="D1902" i="13" s="1"/>
  <c r="E1901" i="13" s="1"/>
  <c r="C1903" i="13"/>
  <c r="D1903" i="13" s="1"/>
  <c r="C1904" i="13"/>
  <c r="D1904" i="13" s="1"/>
  <c r="E1903" i="13" s="1"/>
  <c r="C1905" i="13"/>
  <c r="D1905" i="13" s="1"/>
  <c r="C1906" i="13"/>
  <c r="D1906" i="13" s="1"/>
  <c r="E1905" i="13" s="1"/>
  <c r="C1907" i="13"/>
  <c r="D1907" i="13" s="1"/>
  <c r="C1908" i="13"/>
  <c r="D1908" i="13" s="1"/>
  <c r="E1907" i="13" s="1"/>
  <c r="C1909" i="13"/>
  <c r="D1909" i="13" s="1"/>
  <c r="C1910" i="13"/>
  <c r="D1910" i="13" s="1"/>
  <c r="E1909" i="13" s="1"/>
  <c r="C1911" i="13"/>
  <c r="D1911" i="13" s="1"/>
  <c r="C1912" i="13"/>
  <c r="D1912" i="13" s="1"/>
  <c r="E1911" i="13" s="1"/>
  <c r="C1913" i="13"/>
  <c r="D1913" i="13" s="1"/>
  <c r="C1914" i="13"/>
  <c r="D1914" i="13" s="1"/>
  <c r="E1913" i="13" s="1"/>
  <c r="C1915" i="13"/>
  <c r="D1915" i="13" s="1"/>
  <c r="C1916" i="13"/>
  <c r="D1916" i="13" s="1"/>
  <c r="E1915" i="13" s="1"/>
  <c r="C1917" i="13"/>
  <c r="D1917" i="13" s="1"/>
  <c r="C1918" i="13"/>
  <c r="D1918" i="13" s="1"/>
  <c r="E1917" i="13" s="1"/>
  <c r="C1919" i="13"/>
  <c r="D1919" i="13" s="1"/>
  <c r="C1920" i="13"/>
  <c r="D1920" i="13" s="1"/>
  <c r="E1919" i="13" s="1"/>
  <c r="C1921" i="13"/>
  <c r="D1921" i="13" s="1"/>
  <c r="C1922" i="13"/>
  <c r="D1922" i="13" s="1"/>
  <c r="E1921" i="13" s="1"/>
  <c r="C1923" i="13"/>
  <c r="D1923" i="13" s="1"/>
  <c r="C1924" i="13"/>
  <c r="D1924" i="13" s="1"/>
  <c r="E1923" i="13" s="1"/>
  <c r="C1925" i="13"/>
  <c r="D1925" i="13" s="1"/>
  <c r="C1926" i="13"/>
  <c r="D1926" i="13" s="1"/>
  <c r="E1925" i="13" s="1"/>
  <c r="C1927" i="13"/>
  <c r="D1927" i="13" s="1"/>
  <c r="C1928" i="13"/>
  <c r="D1928" i="13" s="1"/>
  <c r="E1927" i="13" s="1"/>
  <c r="C1929" i="13"/>
  <c r="D1929" i="13" s="1"/>
  <c r="C1930" i="13"/>
  <c r="D1930" i="13" s="1"/>
  <c r="E1929" i="13" s="1"/>
  <c r="C1931" i="13"/>
  <c r="D1931" i="13" s="1"/>
  <c r="C1932" i="13"/>
  <c r="D1932" i="13" s="1"/>
  <c r="E1931" i="13" s="1"/>
  <c r="C1933" i="13"/>
  <c r="D1933" i="13" s="1"/>
  <c r="C1934" i="13"/>
  <c r="D1934" i="13" s="1"/>
  <c r="E1933" i="13" s="1"/>
  <c r="C1935" i="13"/>
  <c r="D1935" i="13" s="1"/>
  <c r="C1936" i="13"/>
  <c r="D1936" i="13" s="1"/>
  <c r="E1935" i="13" s="1"/>
  <c r="C1937" i="13"/>
  <c r="D1937" i="13" s="1"/>
  <c r="C1938" i="13"/>
  <c r="D1938" i="13" s="1"/>
  <c r="E1937" i="13" s="1"/>
  <c r="C1939" i="13"/>
  <c r="D1939" i="13" s="1"/>
  <c r="C1940" i="13"/>
  <c r="D1940" i="13" s="1"/>
  <c r="E1939" i="13" s="1"/>
  <c r="C1941" i="13"/>
  <c r="D1941" i="13" s="1"/>
  <c r="C1942" i="13"/>
  <c r="D1942" i="13" s="1"/>
  <c r="E1941" i="13" s="1"/>
  <c r="C1943" i="13"/>
  <c r="D1943" i="13" s="1"/>
  <c r="C1944" i="13"/>
  <c r="D1944" i="13" s="1"/>
  <c r="E1943" i="13" s="1"/>
  <c r="C1945" i="13"/>
  <c r="D1945" i="13" s="1"/>
  <c r="C1946" i="13"/>
  <c r="D1946" i="13" s="1"/>
  <c r="E1945" i="13" s="1"/>
  <c r="C1947" i="13"/>
  <c r="D1947" i="13" s="1"/>
  <c r="C1948" i="13"/>
  <c r="D1948" i="13" s="1"/>
  <c r="E1947" i="13" s="1"/>
  <c r="C1949" i="13"/>
  <c r="D1949" i="13" s="1"/>
  <c r="C1950" i="13"/>
  <c r="D1950" i="13" s="1"/>
  <c r="E1949" i="13" s="1"/>
  <c r="C1951" i="13"/>
  <c r="D1951" i="13" s="1"/>
  <c r="C1952" i="13"/>
  <c r="D1952" i="13" s="1"/>
  <c r="E1951" i="13" s="1"/>
  <c r="C1953" i="13"/>
  <c r="D1953" i="13" s="1"/>
  <c r="C1954" i="13"/>
  <c r="D1954" i="13" s="1"/>
  <c r="E1953" i="13" s="1"/>
  <c r="C1955" i="13"/>
  <c r="D1955" i="13" s="1"/>
  <c r="C1956" i="13"/>
  <c r="D1956" i="13" s="1"/>
  <c r="E1955" i="13" s="1"/>
  <c r="C1957" i="13"/>
  <c r="D1957" i="13" s="1"/>
  <c r="C1958" i="13"/>
  <c r="D1958" i="13" s="1"/>
  <c r="E1957" i="13" s="1"/>
  <c r="C1959" i="13"/>
  <c r="D1959" i="13" s="1"/>
  <c r="C1960" i="13"/>
  <c r="D1960" i="13" s="1"/>
  <c r="E1959" i="13" s="1"/>
  <c r="C1961" i="13"/>
  <c r="D1961" i="13" s="1"/>
  <c r="C1962" i="13"/>
  <c r="D1962" i="13" s="1"/>
  <c r="E1961" i="13" s="1"/>
  <c r="C1963" i="13"/>
  <c r="D1963" i="13" s="1"/>
  <c r="C1964" i="13"/>
  <c r="D1964" i="13" s="1"/>
  <c r="E1963" i="13" s="1"/>
  <c r="C1965" i="13"/>
  <c r="D1965" i="13" s="1"/>
  <c r="C1966" i="13"/>
  <c r="D1966" i="13" s="1"/>
  <c r="E1965" i="13" s="1"/>
  <c r="C1967" i="13"/>
  <c r="D1967" i="13" s="1"/>
  <c r="C1968" i="13"/>
  <c r="D1968" i="13" s="1"/>
  <c r="E1967" i="13" s="1"/>
  <c r="C1969" i="13"/>
  <c r="D1969" i="13" s="1"/>
  <c r="C1970" i="13"/>
  <c r="D1970" i="13" s="1"/>
  <c r="E1969" i="13" s="1"/>
  <c r="C1971" i="13"/>
  <c r="D1971" i="13" s="1"/>
  <c r="C1972" i="13"/>
  <c r="D1972" i="13" s="1"/>
  <c r="E1971" i="13" s="1"/>
  <c r="C1973" i="13"/>
  <c r="D1973" i="13" s="1"/>
  <c r="C1974" i="13"/>
  <c r="D1974" i="13" s="1"/>
  <c r="E1973" i="13" s="1"/>
  <c r="C1975" i="13"/>
  <c r="D1975" i="13" s="1"/>
  <c r="C1976" i="13"/>
  <c r="D1976" i="13" s="1"/>
  <c r="E1975" i="13" s="1"/>
  <c r="C1977" i="13"/>
  <c r="D1977" i="13" s="1"/>
  <c r="C1978" i="13"/>
  <c r="D1978" i="13" s="1"/>
  <c r="E1977" i="13" s="1"/>
  <c r="C1979" i="13"/>
  <c r="D1979" i="13" s="1"/>
  <c r="C1980" i="13"/>
  <c r="D1980" i="13" s="1"/>
  <c r="E1979" i="13" s="1"/>
  <c r="C1981" i="13"/>
  <c r="D1981" i="13" s="1"/>
  <c r="C1982" i="13"/>
  <c r="D1982" i="13" s="1"/>
  <c r="E1981" i="13" s="1"/>
  <c r="C1983" i="13"/>
  <c r="D1983" i="13" s="1"/>
  <c r="C1984" i="13"/>
  <c r="D1984" i="13" s="1"/>
  <c r="E1983" i="13" s="1"/>
  <c r="C1985" i="13"/>
  <c r="D1985" i="13" s="1"/>
  <c r="C1986" i="13"/>
  <c r="D1986" i="13" s="1"/>
  <c r="E1985" i="13" s="1"/>
  <c r="C1987" i="13"/>
  <c r="D1987" i="13" s="1"/>
  <c r="C1988" i="13"/>
  <c r="D1988" i="13" s="1"/>
  <c r="E1987" i="13" s="1"/>
  <c r="C1989" i="13"/>
  <c r="D1989" i="13" s="1"/>
  <c r="C1990" i="13"/>
  <c r="D1990" i="13" s="1"/>
  <c r="E1989" i="13" s="1"/>
  <c r="C1991" i="13"/>
  <c r="D1991" i="13" s="1"/>
  <c r="C1992" i="13"/>
  <c r="D1992" i="13" s="1"/>
  <c r="E1991" i="13" s="1"/>
  <c r="C1993" i="13"/>
  <c r="D1993" i="13" s="1"/>
  <c r="C1994" i="13"/>
  <c r="D1994" i="13" s="1"/>
  <c r="E1993" i="13" s="1"/>
  <c r="C1995" i="13"/>
  <c r="D1995" i="13" s="1"/>
  <c r="C1996" i="13"/>
  <c r="D1996" i="13" s="1"/>
  <c r="E1995" i="13" s="1"/>
  <c r="C1997" i="13"/>
  <c r="D1997" i="13" s="1"/>
  <c r="C1998" i="13"/>
  <c r="D1998" i="13" s="1"/>
  <c r="E1997" i="13" s="1"/>
  <c r="C1999" i="13"/>
  <c r="D1999" i="13" s="1"/>
  <c r="C2000" i="13"/>
  <c r="D2000" i="13" s="1"/>
  <c r="E1999" i="13" s="1"/>
  <c r="C2001" i="13"/>
  <c r="D2001" i="13" s="1"/>
  <c r="C2002" i="13"/>
  <c r="D2002" i="13" s="1"/>
  <c r="E2001" i="13" s="1"/>
  <c r="C2003" i="13"/>
  <c r="D2003" i="13" s="1"/>
  <c r="C2004" i="13"/>
  <c r="D2004" i="13" s="1"/>
  <c r="E2003" i="13" s="1"/>
  <c r="C2005" i="13"/>
  <c r="D2005" i="13" s="1"/>
  <c r="C2006" i="13"/>
  <c r="D2006" i="13" s="1"/>
  <c r="E2005" i="13" s="1"/>
  <c r="C2007" i="13"/>
  <c r="D2007" i="13" s="1"/>
  <c r="C2008" i="13"/>
  <c r="D2008" i="13" s="1"/>
  <c r="E2007" i="13" s="1"/>
  <c r="C2009" i="13"/>
  <c r="D2009" i="13" s="1"/>
  <c r="C2010" i="13"/>
  <c r="D2010" i="13" s="1"/>
  <c r="E2009" i="13" s="1"/>
  <c r="C2011" i="13"/>
  <c r="D2011" i="13" s="1"/>
  <c r="C2012" i="13"/>
  <c r="D2012" i="13" s="1"/>
  <c r="E2011" i="13" s="1"/>
  <c r="C2013" i="13"/>
  <c r="D2013" i="13" s="1"/>
  <c r="C2014" i="13"/>
  <c r="D2014" i="13" s="1"/>
  <c r="E2013" i="13" s="1"/>
  <c r="C2015" i="13"/>
  <c r="D2015" i="13" s="1"/>
  <c r="C2016" i="13"/>
  <c r="D2016" i="13" s="1"/>
  <c r="E2015" i="13" s="1"/>
  <c r="C2017" i="13"/>
  <c r="D2017" i="13" s="1"/>
  <c r="C2018" i="13"/>
  <c r="D2018" i="13" s="1"/>
  <c r="E2017" i="13" s="1"/>
  <c r="C2019" i="13"/>
  <c r="D2019" i="13" s="1"/>
  <c r="C2020" i="13"/>
  <c r="D2020" i="13" s="1"/>
  <c r="E2019" i="13" s="1"/>
  <c r="C2021" i="13"/>
  <c r="D2021" i="13" s="1"/>
  <c r="C2022" i="13"/>
  <c r="D2022" i="13" s="1"/>
  <c r="E2021" i="13" s="1"/>
  <c r="C2023" i="13"/>
  <c r="D2023" i="13" s="1"/>
  <c r="C2024" i="13"/>
  <c r="D2024" i="13" s="1"/>
  <c r="E2023" i="13" s="1"/>
  <c r="C2025" i="13"/>
  <c r="D2025" i="13" s="1"/>
  <c r="C2026" i="13"/>
  <c r="D2026" i="13" s="1"/>
  <c r="E2025" i="13" s="1"/>
  <c r="C2027" i="13"/>
  <c r="D2027" i="13" s="1"/>
  <c r="C2028" i="13"/>
  <c r="D2028" i="13" s="1"/>
  <c r="E2027" i="13" s="1"/>
  <c r="C2029" i="13"/>
  <c r="D2029" i="13" s="1"/>
  <c r="C2030" i="13"/>
  <c r="D2030" i="13" s="1"/>
  <c r="E2029" i="13" s="1"/>
  <c r="C2031" i="13"/>
  <c r="D2031" i="13" s="1"/>
  <c r="C2032" i="13"/>
  <c r="D2032" i="13" s="1"/>
  <c r="E2031" i="13" s="1"/>
  <c r="C2033" i="13"/>
  <c r="D2033" i="13" s="1"/>
  <c r="C2034" i="13"/>
  <c r="D2034" i="13" s="1"/>
  <c r="E2033" i="13" s="1"/>
  <c r="C2035" i="13"/>
  <c r="D2035" i="13" s="1"/>
  <c r="C2036" i="13"/>
  <c r="D2036" i="13" s="1"/>
  <c r="E2035" i="13" s="1"/>
  <c r="C2037" i="13"/>
  <c r="D2037" i="13" s="1"/>
  <c r="C2038" i="13"/>
  <c r="D2038" i="13" s="1"/>
  <c r="E2037" i="13" s="1"/>
  <c r="C2039" i="13"/>
  <c r="D2039" i="13" s="1"/>
  <c r="C2040" i="13"/>
  <c r="D2040" i="13" s="1"/>
  <c r="E2039" i="13" s="1"/>
  <c r="C2041" i="13"/>
  <c r="D2041" i="13" s="1"/>
  <c r="C2042" i="13"/>
  <c r="D2042" i="13" s="1"/>
  <c r="E2041" i="13" s="1"/>
  <c r="C2043" i="13"/>
  <c r="D2043" i="13" s="1"/>
  <c r="C2044" i="13"/>
  <c r="D2044" i="13" s="1"/>
  <c r="E2043" i="13" s="1"/>
  <c r="C2045" i="13"/>
  <c r="D2045" i="13" s="1"/>
  <c r="C2046" i="13"/>
  <c r="D2046" i="13" s="1"/>
  <c r="E2045" i="13" s="1"/>
  <c r="C2047" i="13"/>
  <c r="D2047" i="13" s="1"/>
  <c r="C2048" i="13"/>
  <c r="D2048" i="13" s="1"/>
  <c r="E2047" i="13" s="1"/>
  <c r="C2049" i="13"/>
  <c r="D2049" i="13" s="1"/>
  <c r="C2050" i="13"/>
  <c r="D2050" i="13" s="1"/>
  <c r="E2049" i="13" s="1"/>
  <c r="C2051" i="13"/>
  <c r="D2051" i="13" s="1"/>
  <c r="C2052" i="13"/>
  <c r="D2052" i="13" s="1"/>
  <c r="E2051" i="13" s="1"/>
  <c r="C2053" i="13"/>
  <c r="D2053" i="13" s="1"/>
  <c r="C2054" i="13"/>
  <c r="D2054" i="13" s="1"/>
  <c r="E2053" i="13" s="1"/>
  <c r="C2055" i="13"/>
  <c r="D2055" i="13" s="1"/>
  <c r="C2056" i="13"/>
  <c r="D2056" i="13" s="1"/>
  <c r="E2055" i="13" s="1"/>
  <c r="C2057" i="13"/>
  <c r="D2057" i="13" s="1"/>
  <c r="C2058" i="13"/>
  <c r="D2058" i="13" s="1"/>
  <c r="E2057" i="13" s="1"/>
  <c r="C2059" i="13"/>
  <c r="D2059" i="13" s="1"/>
  <c r="C2060" i="13"/>
  <c r="D2060" i="13" s="1"/>
  <c r="E2059" i="13" s="1"/>
  <c r="C2061" i="13"/>
  <c r="D2061" i="13" s="1"/>
  <c r="C2062" i="13"/>
  <c r="D2062" i="13" s="1"/>
  <c r="E2061" i="13" s="1"/>
  <c r="C2063" i="13"/>
  <c r="D2063" i="13" s="1"/>
  <c r="C2064" i="13"/>
  <c r="D2064" i="13" s="1"/>
  <c r="E2063" i="13" s="1"/>
  <c r="C2065" i="13"/>
  <c r="D2065" i="13" s="1"/>
  <c r="C2066" i="13"/>
  <c r="D2066" i="13" s="1"/>
  <c r="E2065" i="13" s="1"/>
  <c r="C2067" i="13"/>
  <c r="D2067" i="13" s="1"/>
  <c r="C2068" i="13"/>
  <c r="D2068" i="13" s="1"/>
  <c r="E2067" i="13" s="1"/>
  <c r="C2069" i="13"/>
  <c r="D2069" i="13" s="1"/>
  <c r="C2070" i="13"/>
  <c r="D2070" i="13" s="1"/>
  <c r="E2069" i="13" s="1"/>
  <c r="C2071" i="13"/>
  <c r="D2071" i="13" s="1"/>
  <c r="C2072" i="13"/>
  <c r="D2072" i="13" s="1"/>
  <c r="E2071" i="13" s="1"/>
  <c r="C2073" i="13"/>
  <c r="D2073" i="13" s="1"/>
  <c r="C2074" i="13"/>
  <c r="D2074" i="13" s="1"/>
  <c r="E2073" i="13" s="1"/>
  <c r="C2075" i="13"/>
  <c r="D2075" i="13" s="1"/>
  <c r="C2076" i="13"/>
  <c r="D2076" i="13" s="1"/>
  <c r="E2075" i="13" s="1"/>
  <c r="C2077" i="13"/>
  <c r="D2077" i="13" s="1"/>
  <c r="C2078" i="13"/>
  <c r="D2078" i="13" s="1"/>
  <c r="E2077" i="13" s="1"/>
  <c r="C2079" i="13"/>
  <c r="D2079" i="13" s="1"/>
  <c r="C2080" i="13"/>
  <c r="D2080" i="13" s="1"/>
  <c r="E2079" i="13" s="1"/>
  <c r="C2081" i="13"/>
  <c r="D2081" i="13" s="1"/>
  <c r="C2082" i="13"/>
  <c r="D2082" i="13" s="1"/>
  <c r="E2081" i="13" s="1"/>
  <c r="C2083" i="13"/>
  <c r="D2083" i="13" s="1"/>
  <c r="C2084" i="13"/>
  <c r="D2084" i="13" s="1"/>
  <c r="E2083" i="13" s="1"/>
  <c r="C2085" i="13"/>
  <c r="D2085" i="13" s="1"/>
  <c r="C2086" i="13"/>
  <c r="D2086" i="13" s="1"/>
  <c r="E2085" i="13" s="1"/>
  <c r="C2087" i="13"/>
  <c r="D2087" i="13" s="1"/>
  <c r="C2088" i="13"/>
  <c r="D2088" i="13" s="1"/>
  <c r="E2087" i="13" s="1"/>
  <c r="C2089" i="13"/>
  <c r="D2089" i="13" s="1"/>
  <c r="C2090" i="13"/>
  <c r="D2090" i="13" s="1"/>
  <c r="E2089" i="13" s="1"/>
  <c r="C2091" i="13"/>
  <c r="D2091" i="13" s="1"/>
  <c r="C2092" i="13"/>
  <c r="D2092" i="13" s="1"/>
  <c r="E2091" i="13" s="1"/>
  <c r="C2093" i="13"/>
  <c r="D2093" i="13" s="1"/>
  <c r="C2094" i="13"/>
  <c r="D2094" i="13" s="1"/>
  <c r="E2093" i="13" s="1"/>
  <c r="C2095" i="13"/>
  <c r="D2095" i="13" s="1"/>
  <c r="C2096" i="13"/>
  <c r="D2096" i="13" s="1"/>
  <c r="E2095" i="13" s="1"/>
  <c r="C2097" i="13"/>
  <c r="D2097" i="13" s="1"/>
  <c r="C2098" i="13"/>
  <c r="D2098" i="13" s="1"/>
  <c r="E2097" i="13" s="1"/>
  <c r="C2099" i="13"/>
  <c r="D2099" i="13" s="1"/>
  <c r="C2100" i="13"/>
  <c r="D2100" i="13" s="1"/>
  <c r="E2099" i="13" s="1"/>
  <c r="C2101" i="13"/>
  <c r="D2101" i="13" s="1"/>
  <c r="C2102" i="13"/>
  <c r="D2102" i="13" s="1"/>
  <c r="E2101" i="13" s="1"/>
  <c r="C2103" i="13"/>
  <c r="D2103" i="13" s="1"/>
  <c r="C2104" i="13"/>
  <c r="D2104" i="13" s="1"/>
  <c r="E2103" i="13" s="1"/>
  <c r="C2105" i="13"/>
  <c r="D2105" i="13" s="1"/>
  <c r="C2106" i="13"/>
  <c r="D2106" i="13" s="1"/>
  <c r="E2105" i="13" s="1"/>
  <c r="C2107" i="13"/>
  <c r="D2107" i="13" s="1"/>
  <c r="C2108" i="13"/>
  <c r="D2108" i="13" s="1"/>
  <c r="E2107" i="13" s="1"/>
  <c r="C2109" i="13"/>
  <c r="D2109" i="13" s="1"/>
  <c r="C2110" i="13"/>
  <c r="D2110" i="13" s="1"/>
  <c r="E2109" i="13" s="1"/>
  <c r="C2111" i="13"/>
  <c r="D2111" i="13" s="1"/>
  <c r="C2112" i="13"/>
  <c r="D2112" i="13" s="1"/>
  <c r="E2111" i="13" s="1"/>
  <c r="C2113" i="13"/>
  <c r="D2113" i="13" s="1"/>
  <c r="C2114" i="13"/>
  <c r="D2114" i="13" s="1"/>
  <c r="E2113" i="13" s="1"/>
  <c r="C2115" i="13"/>
  <c r="D2115" i="13" s="1"/>
  <c r="C2116" i="13"/>
  <c r="D2116" i="13" s="1"/>
  <c r="E2115" i="13" s="1"/>
  <c r="C2117" i="13"/>
  <c r="D2117" i="13" s="1"/>
  <c r="C2118" i="13"/>
  <c r="D2118" i="13" s="1"/>
  <c r="E2117" i="13" s="1"/>
  <c r="C2119" i="13"/>
  <c r="D2119" i="13" s="1"/>
  <c r="C2120" i="13"/>
  <c r="D2120" i="13" s="1"/>
  <c r="E2119" i="13" s="1"/>
  <c r="C2121" i="13"/>
  <c r="D2121" i="13" s="1"/>
  <c r="C2122" i="13"/>
  <c r="D2122" i="13" s="1"/>
  <c r="E2121" i="13" s="1"/>
  <c r="C2123" i="13"/>
  <c r="D2123" i="13" s="1"/>
  <c r="C2124" i="13"/>
  <c r="D2124" i="13" s="1"/>
  <c r="E2123" i="13" s="1"/>
  <c r="C2125" i="13"/>
  <c r="D2125" i="13" s="1"/>
  <c r="C2126" i="13"/>
  <c r="D2126" i="13" s="1"/>
  <c r="E2125" i="13" s="1"/>
  <c r="C2127" i="13"/>
  <c r="D2127" i="13" s="1"/>
  <c r="C2128" i="13"/>
  <c r="D2128" i="13" s="1"/>
  <c r="E2127" i="13" s="1"/>
  <c r="C2129" i="13"/>
  <c r="D2129" i="13" s="1"/>
  <c r="C2130" i="13"/>
  <c r="D2130" i="13" s="1"/>
  <c r="E2129" i="13" s="1"/>
  <c r="C2131" i="13"/>
  <c r="D2131" i="13" s="1"/>
  <c r="C2132" i="13"/>
  <c r="D2132" i="13" s="1"/>
  <c r="E2131" i="13" s="1"/>
  <c r="C2133" i="13"/>
  <c r="D2133" i="13" s="1"/>
  <c r="C2134" i="13"/>
  <c r="D2134" i="13" s="1"/>
  <c r="E2133" i="13" s="1"/>
  <c r="C2135" i="13"/>
  <c r="D2135" i="13" s="1"/>
  <c r="C2136" i="13"/>
  <c r="D2136" i="13" s="1"/>
  <c r="E2135" i="13" s="1"/>
  <c r="C2137" i="13"/>
  <c r="D2137" i="13" s="1"/>
  <c r="C2138" i="13"/>
  <c r="D2138" i="13" s="1"/>
  <c r="E2137" i="13" s="1"/>
  <c r="C2139" i="13"/>
  <c r="D2139" i="13" s="1"/>
  <c r="C2140" i="13"/>
  <c r="D2140" i="13" s="1"/>
  <c r="E2139" i="13" s="1"/>
  <c r="C2141" i="13"/>
  <c r="D2141" i="13" s="1"/>
  <c r="C2142" i="13"/>
  <c r="D2142" i="13" s="1"/>
  <c r="E2141" i="13" s="1"/>
  <c r="C2143" i="13"/>
  <c r="D2143" i="13" s="1"/>
  <c r="C2144" i="13"/>
  <c r="D2144" i="13" s="1"/>
  <c r="E2143" i="13" s="1"/>
  <c r="C2145" i="13"/>
  <c r="D2145" i="13" s="1"/>
  <c r="C2146" i="13"/>
  <c r="D2146" i="13" s="1"/>
  <c r="E2145" i="13" s="1"/>
  <c r="C2147" i="13"/>
  <c r="D2147" i="13" s="1"/>
  <c r="C2148" i="13"/>
  <c r="D2148" i="13" s="1"/>
  <c r="E2147" i="13" s="1"/>
  <c r="C2149" i="13"/>
  <c r="D2149" i="13" s="1"/>
  <c r="C2150" i="13"/>
  <c r="D2150" i="13" s="1"/>
  <c r="E2149" i="13" s="1"/>
  <c r="C2151" i="13"/>
  <c r="D2151" i="13" s="1"/>
  <c r="C2152" i="13"/>
  <c r="D2152" i="13" s="1"/>
  <c r="E2151" i="13" s="1"/>
  <c r="C2153" i="13"/>
  <c r="D2153" i="13" s="1"/>
  <c r="C2154" i="13"/>
  <c r="D2154" i="13" s="1"/>
  <c r="E2153" i="13" s="1"/>
  <c r="C2155" i="13"/>
  <c r="D2155" i="13" s="1"/>
  <c r="C2156" i="13"/>
  <c r="D2156" i="13" s="1"/>
  <c r="E2155" i="13" s="1"/>
  <c r="C2157" i="13"/>
  <c r="D2157" i="13" s="1"/>
  <c r="C2158" i="13"/>
  <c r="D2158" i="13" s="1"/>
  <c r="E2157" i="13" s="1"/>
  <c r="C2159" i="13"/>
  <c r="D2159" i="13" s="1"/>
  <c r="C2160" i="13"/>
  <c r="D2160" i="13" s="1"/>
  <c r="E2159" i="13" s="1"/>
  <c r="C2161" i="13"/>
  <c r="D2161" i="13" s="1"/>
  <c r="C2162" i="13"/>
  <c r="D2162" i="13" s="1"/>
  <c r="E2161" i="13" s="1"/>
  <c r="C2163" i="13"/>
  <c r="D2163" i="13" s="1"/>
  <c r="E2162" i="13" s="1"/>
  <c r="C2164" i="13"/>
  <c r="D2164" i="13" s="1"/>
  <c r="E2163" i="13" s="1"/>
  <c r="C2165" i="13"/>
  <c r="D2165" i="13" s="1"/>
  <c r="C2166" i="13"/>
  <c r="D2166" i="13" s="1"/>
  <c r="E2165" i="13" s="1"/>
  <c r="C2167" i="13"/>
  <c r="D2167" i="13" s="1"/>
  <c r="E2166" i="13" s="1"/>
  <c r="C2168" i="13"/>
  <c r="D2168" i="13" s="1"/>
  <c r="E2167" i="13" s="1"/>
  <c r="C2169" i="13"/>
  <c r="D2169" i="13" s="1"/>
  <c r="C2170" i="13"/>
  <c r="D2170" i="13" s="1"/>
  <c r="E2169" i="13" s="1"/>
  <c r="C2171" i="13"/>
  <c r="D2171" i="13" s="1"/>
  <c r="E2170" i="13" s="1"/>
  <c r="C2172" i="13"/>
  <c r="D2172" i="13" s="1"/>
  <c r="E2171" i="13" s="1"/>
  <c r="C2173" i="13"/>
  <c r="D2173" i="13" s="1"/>
  <c r="C2174" i="13"/>
  <c r="D2174" i="13" s="1"/>
  <c r="E2173" i="13" s="1"/>
  <c r="C2175" i="13"/>
  <c r="D2175" i="13" s="1"/>
  <c r="E2174" i="13" s="1"/>
  <c r="C2176" i="13"/>
  <c r="D2176" i="13" s="1"/>
  <c r="E2175" i="13" s="1"/>
  <c r="C2177" i="13"/>
  <c r="D2177" i="13" s="1"/>
  <c r="C2178" i="13"/>
  <c r="D2178" i="13" s="1"/>
  <c r="E2177" i="13" s="1"/>
  <c r="C2179" i="13"/>
  <c r="D2179" i="13" s="1"/>
  <c r="E2178" i="13" s="1"/>
  <c r="C2180" i="13"/>
  <c r="D2180" i="13" s="1"/>
  <c r="E2179" i="13" s="1"/>
  <c r="C2181" i="13"/>
  <c r="D2181" i="13" s="1"/>
  <c r="C2182" i="13"/>
  <c r="D2182" i="13" s="1"/>
  <c r="E2181" i="13" s="1"/>
  <c r="C2183" i="13"/>
  <c r="D2183" i="13" s="1"/>
  <c r="E2182" i="13" s="1"/>
  <c r="C2184" i="13"/>
  <c r="D2184" i="13" s="1"/>
  <c r="E2183" i="13" s="1"/>
  <c r="C2185" i="13"/>
  <c r="D2185" i="13" s="1"/>
  <c r="C2186" i="13"/>
  <c r="D2186" i="13" s="1"/>
  <c r="E2185" i="13" s="1"/>
  <c r="C2187" i="13"/>
  <c r="D2187" i="13" s="1"/>
  <c r="E2186" i="13" s="1"/>
  <c r="C2188" i="13"/>
  <c r="D2188" i="13" s="1"/>
  <c r="E2187" i="13" s="1"/>
  <c r="C2189" i="13"/>
  <c r="D2189" i="13" s="1"/>
  <c r="C2190" i="13"/>
  <c r="D2190" i="13" s="1"/>
  <c r="E2189" i="13" s="1"/>
  <c r="C2191" i="13"/>
  <c r="D2191" i="13" s="1"/>
  <c r="C2192" i="13"/>
  <c r="D2192" i="13" s="1"/>
  <c r="E2191" i="13" s="1"/>
  <c r="C2193" i="13"/>
  <c r="D2193" i="13" s="1"/>
  <c r="C2194" i="13"/>
  <c r="D2194" i="13" s="1"/>
  <c r="E2193" i="13" s="1"/>
  <c r="C2195" i="13"/>
  <c r="D2195" i="13" s="1"/>
  <c r="E2194" i="13" s="1"/>
  <c r="C2196" i="13"/>
  <c r="D2196" i="13" s="1"/>
  <c r="E2195" i="13" s="1"/>
  <c r="C2197" i="13"/>
  <c r="D2197" i="13" s="1"/>
  <c r="C2198" i="13"/>
  <c r="D2198" i="13" s="1"/>
  <c r="E2197" i="13" s="1"/>
  <c r="C2199" i="13"/>
  <c r="D2199" i="13" s="1"/>
  <c r="E2198" i="13" s="1"/>
  <c r="C2200" i="13"/>
  <c r="D2200" i="13" s="1"/>
  <c r="E2199" i="13" s="1"/>
  <c r="C2201" i="13"/>
  <c r="D2201" i="13" s="1"/>
  <c r="C2202" i="13"/>
  <c r="D2202" i="13" s="1"/>
  <c r="E2201" i="13" s="1"/>
  <c r="C2203" i="13"/>
  <c r="D2203" i="13" s="1"/>
  <c r="E2202" i="13" s="1"/>
  <c r="C2204" i="13"/>
  <c r="D2204" i="13" s="1"/>
  <c r="E2203" i="13" s="1"/>
  <c r="C2205" i="13"/>
  <c r="D2205" i="13" s="1"/>
  <c r="C2206" i="13"/>
  <c r="D2206" i="13" s="1"/>
  <c r="E2205" i="13" s="1"/>
  <c r="C2207" i="13"/>
  <c r="D2207" i="13" s="1"/>
  <c r="E2206" i="13" s="1"/>
  <c r="C2208" i="13"/>
  <c r="D2208" i="13" s="1"/>
  <c r="E2207" i="13" s="1"/>
  <c r="C2209" i="13"/>
  <c r="D2209" i="13" s="1"/>
  <c r="C2210" i="13"/>
  <c r="D2210" i="13" s="1"/>
  <c r="E2209" i="13" s="1"/>
  <c r="C2211" i="13"/>
  <c r="D2211" i="13" s="1"/>
  <c r="E2210" i="13" s="1"/>
  <c r="C2212" i="13"/>
  <c r="D2212" i="13" s="1"/>
  <c r="E2211" i="13" s="1"/>
  <c r="C2213" i="13"/>
  <c r="D2213" i="13" s="1"/>
  <c r="C2214" i="13"/>
  <c r="D2214" i="13" s="1"/>
  <c r="E2213" i="13" s="1"/>
  <c r="C2215" i="13"/>
  <c r="D2215" i="13" s="1"/>
  <c r="E2214" i="13" s="1"/>
  <c r="C2216" i="13"/>
  <c r="D2216" i="13" s="1"/>
  <c r="E2215" i="13" s="1"/>
  <c r="C2217" i="13"/>
  <c r="D2217" i="13" s="1"/>
  <c r="C2218" i="13"/>
  <c r="D2218" i="13" s="1"/>
  <c r="E2217" i="13" s="1"/>
  <c r="C2219" i="13"/>
  <c r="D2219" i="13" s="1"/>
  <c r="E2218" i="13" s="1"/>
  <c r="C2220" i="13"/>
  <c r="D2220" i="13" s="1"/>
  <c r="E2219" i="13" s="1"/>
  <c r="C2221" i="13"/>
  <c r="D2221" i="13" s="1"/>
  <c r="C2222" i="13"/>
  <c r="D2222" i="13" s="1"/>
  <c r="E2221" i="13" s="1"/>
  <c r="C2223" i="13"/>
  <c r="D2223" i="13" s="1"/>
  <c r="E2222" i="13" s="1"/>
  <c r="C2224" i="13"/>
  <c r="D2224" i="13" s="1"/>
  <c r="E2223" i="13" s="1"/>
  <c r="C2225" i="13"/>
  <c r="D2225" i="13" s="1"/>
  <c r="C2226" i="13"/>
  <c r="D2226" i="13" s="1"/>
  <c r="E2225" i="13" s="1"/>
  <c r="C2227" i="13"/>
  <c r="D2227" i="13" s="1"/>
  <c r="E2226" i="13" s="1"/>
  <c r="C2228" i="13"/>
  <c r="D2228" i="13" s="1"/>
  <c r="E2227" i="13" s="1"/>
  <c r="C2229" i="13"/>
  <c r="D2229" i="13" s="1"/>
  <c r="C2230" i="13"/>
  <c r="D2230" i="13" s="1"/>
  <c r="E2229" i="13" s="1"/>
  <c r="C2231" i="13"/>
  <c r="D2231" i="13" s="1"/>
  <c r="E2230" i="13" s="1"/>
  <c r="C2232" i="13"/>
  <c r="D2232" i="13" s="1"/>
  <c r="E2231" i="13" s="1"/>
  <c r="C2233" i="13"/>
  <c r="D2233" i="13" s="1"/>
  <c r="C2234" i="13"/>
  <c r="D2234" i="13" s="1"/>
  <c r="E2233" i="13" s="1"/>
  <c r="C2235" i="13"/>
  <c r="D2235" i="13" s="1"/>
  <c r="E2234" i="13" s="1"/>
  <c r="C2236" i="13"/>
  <c r="D2236" i="13" s="1"/>
  <c r="E2235" i="13" s="1"/>
  <c r="C2237" i="13"/>
  <c r="D2237" i="13" s="1"/>
  <c r="C2238" i="13"/>
  <c r="D2238" i="13" s="1"/>
  <c r="E2237" i="13" s="1"/>
  <c r="C2239" i="13"/>
  <c r="D2239" i="13" s="1"/>
  <c r="E2238" i="13" s="1"/>
  <c r="C2240" i="13"/>
  <c r="D2240" i="13" s="1"/>
  <c r="E2239" i="13" s="1"/>
  <c r="C2241" i="13"/>
  <c r="D2241" i="13" s="1"/>
  <c r="C2242" i="13"/>
  <c r="D2242" i="13" s="1"/>
  <c r="E2241" i="13" s="1"/>
  <c r="C2243" i="13"/>
  <c r="D2243" i="13" s="1"/>
  <c r="E2242" i="13" s="1"/>
  <c r="C2244" i="13"/>
  <c r="D2244" i="13" s="1"/>
  <c r="E2243" i="13" s="1"/>
  <c r="C2245" i="13"/>
  <c r="D2245" i="13" s="1"/>
  <c r="C2246" i="13"/>
  <c r="D2246" i="13" s="1"/>
  <c r="E2245" i="13" s="1"/>
  <c r="C2247" i="13"/>
  <c r="D2247" i="13" s="1"/>
  <c r="E2246" i="13" s="1"/>
  <c r="C2248" i="13"/>
  <c r="D2248" i="13" s="1"/>
  <c r="E2247" i="13" s="1"/>
  <c r="C2249" i="13"/>
  <c r="D2249" i="13" s="1"/>
  <c r="C2250" i="13"/>
  <c r="D2250" i="13" s="1"/>
  <c r="E2249" i="13" s="1"/>
  <c r="C2251" i="13"/>
  <c r="D2251" i="13" s="1"/>
  <c r="C2252" i="13"/>
  <c r="D2252" i="13" s="1"/>
  <c r="E2251" i="13" s="1"/>
  <c r="C2253" i="13"/>
  <c r="D2253" i="13" s="1"/>
  <c r="C2254" i="13"/>
  <c r="D2254" i="13" s="1"/>
  <c r="E2253" i="13" s="1"/>
  <c r="C2255" i="13"/>
  <c r="D2255" i="13" s="1"/>
  <c r="E2254" i="13" s="1"/>
  <c r="C2256" i="13"/>
  <c r="D2256" i="13" s="1"/>
  <c r="E2255" i="13" s="1"/>
  <c r="C2257" i="13"/>
  <c r="D2257" i="13" s="1"/>
  <c r="C2258" i="13"/>
  <c r="D2258" i="13" s="1"/>
  <c r="E2257" i="13" s="1"/>
  <c r="C2259" i="13"/>
  <c r="D2259" i="13" s="1"/>
  <c r="C2260" i="13"/>
  <c r="D2260" i="13" s="1"/>
  <c r="E2259" i="13" s="1"/>
  <c r="C2261" i="13"/>
  <c r="D2261" i="13" s="1"/>
  <c r="C2262" i="13"/>
  <c r="D2262" i="13" s="1"/>
  <c r="E2261" i="13" s="1"/>
  <c r="C2263" i="13"/>
  <c r="D2263" i="13" s="1"/>
  <c r="C2264" i="13"/>
  <c r="D2264" i="13" s="1"/>
  <c r="E2263" i="13" s="1"/>
  <c r="C2265" i="13"/>
  <c r="D2265" i="13" s="1"/>
  <c r="C2266" i="13"/>
  <c r="D2266" i="13" s="1"/>
  <c r="E2265" i="13" s="1"/>
  <c r="C2267" i="13"/>
  <c r="D2267" i="13" s="1"/>
  <c r="C2268" i="13"/>
  <c r="D2268" i="13" s="1"/>
  <c r="E2267" i="13" s="1"/>
  <c r="C2269" i="13"/>
  <c r="D2269" i="13" s="1"/>
  <c r="C2270" i="13"/>
  <c r="D2270" i="13" s="1"/>
  <c r="E2269" i="13" s="1"/>
  <c r="C2271" i="13"/>
  <c r="D2271" i="13" s="1"/>
  <c r="C2272" i="13"/>
  <c r="D2272" i="13" s="1"/>
  <c r="E2271" i="13" s="1"/>
  <c r="C2273" i="13"/>
  <c r="D2273" i="13" s="1"/>
  <c r="C2274" i="13"/>
  <c r="D2274" i="13" s="1"/>
  <c r="E2273" i="13" s="1"/>
  <c r="C2275" i="13"/>
  <c r="D2275" i="13" s="1"/>
  <c r="C2276" i="13"/>
  <c r="D2276" i="13" s="1"/>
  <c r="E2275" i="13" s="1"/>
  <c r="C2277" i="13"/>
  <c r="D2277" i="13" s="1"/>
  <c r="C2278" i="13"/>
  <c r="D2278" i="13" s="1"/>
  <c r="E2277" i="13" s="1"/>
  <c r="C2279" i="13"/>
  <c r="D2279" i="13" s="1"/>
  <c r="C2280" i="13"/>
  <c r="D2280" i="13" s="1"/>
  <c r="E2279" i="13" s="1"/>
  <c r="C2281" i="13"/>
  <c r="D2281" i="13" s="1"/>
  <c r="C2282" i="13"/>
  <c r="D2282" i="13" s="1"/>
  <c r="E2281" i="13" s="1"/>
  <c r="C2283" i="13"/>
  <c r="D2283" i="13" s="1"/>
  <c r="C2284" i="13"/>
  <c r="D2284" i="13" s="1"/>
  <c r="E2283" i="13" s="1"/>
  <c r="C2285" i="13"/>
  <c r="D2285" i="13" s="1"/>
  <c r="C2286" i="13"/>
  <c r="D2286" i="13" s="1"/>
  <c r="E2285" i="13" s="1"/>
  <c r="C2287" i="13"/>
  <c r="D2287" i="13" s="1"/>
  <c r="C2288" i="13"/>
  <c r="D2288" i="13" s="1"/>
  <c r="E2287" i="13" s="1"/>
  <c r="C2289" i="13"/>
  <c r="D2289" i="13" s="1"/>
  <c r="C2290" i="13"/>
  <c r="D2290" i="13" s="1"/>
  <c r="E2289" i="13" s="1"/>
  <c r="C2291" i="13"/>
  <c r="D2291" i="13" s="1"/>
  <c r="C2292" i="13"/>
  <c r="D2292" i="13" s="1"/>
  <c r="E2291" i="13" s="1"/>
  <c r="C2293" i="13"/>
  <c r="D2293" i="13" s="1"/>
  <c r="C2294" i="13"/>
  <c r="D2294" i="13" s="1"/>
  <c r="E2293" i="13" s="1"/>
  <c r="C2295" i="13"/>
  <c r="D2295" i="13" s="1"/>
  <c r="C2296" i="13"/>
  <c r="D2296" i="13" s="1"/>
  <c r="E2295" i="13" s="1"/>
  <c r="C2297" i="13"/>
  <c r="D2297" i="13" s="1"/>
  <c r="C2298" i="13"/>
  <c r="D2298" i="13" s="1"/>
  <c r="E2297" i="13" s="1"/>
  <c r="C2299" i="13"/>
  <c r="D2299" i="13" s="1"/>
  <c r="C2300" i="13"/>
  <c r="D2300" i="13" s="1"/>
  <c r="E2299" i="13" s="1"/>
  <c r="C2301" i="13"/>
  <c r="D2301" i="13" s="1"/>
  <c r="C2302" i="13"/>
  <c r="D2302" i="13" s="1"/>
  <c r="E2301" i="13" s="1"/>
  <c r="C2303" i="13"/>
  <c r="D2303" i="13" s="1"/>
  <c r="C2304" i="13"/>
  <c r="D2304" i="13" s="1"/>
  <c r="E2303" i="13" s="1"/>
  <c r="C2305" i="13"/>
  <c r="D2305" i="13" s="1"/>
  <c r="C2306" i="13"/>
  <c r="D2306" i="13" s="1"/>
  <c r="E2305" i="13" s="1"/>
  <c r="C2307" i="13"/>
  <c r="D2307" i="13" s="1"/>
  <c r="C2308" i="13"/>
  <c r="D2308" i="13" s="1"/>
  <c r="E2307" i="13" s="1"/>
  <c r="C2309" i="13"/>
  <c r="D2309" i="13" s="1"/>
  <c r="C2310" i="13"/>
  <c r="D2310" i="13" s="1"/>
  <c r="E2309" i="13" s="1"/>
  <c r="C2311" i="13"/>
  <c r="D2311" i="13" s="1"/>
  <c r="C2312" i="13"/>
  <c r="D2312" i="13" s="1"/>
  <c r="E2311" i="13" s="1"/>
  <c r="C2313" i="13"/>
  <c r="D2313" i="13" s="1"/>
  <c r="C2314" i="13"/>
  <c r="D2314" i="13" s="1"/>
  <c r="E2313" i="13" s="1"/>
  <c r="C2315" i="13"/>
  <c r="D2315" i="13" s="1"/>
  <c r="C2316" i="13"/>
  <c r="D2316" i="13" s="1"/>
  <c r="E2315" i="13" s="1"/>
  <c r="C2317" i="13"/>
  <c r="D2317" i="13" s="1"/>
  <c r="C2318" i="13"/>
  <c r="D2318" i="13" s="1"/>
  <c r="E2317" i="13" s="1"/>
  <c r="C2319" i="13"/>
  <c r="D2319" i="13" s="1"/>
  <c r="C2320" i="13"/>
  <c r="D2320" i="13" s="1"/>
  <c r="E2319" i="13" s="1"/>
  <c r="C2321" i="13"/>
  <c r="D2321" i="13" s="1"/>
  <c r="C2322" i="13"/>
  <c r="D2322" i="13" s="1"/>
  <c r="E2321" i="13" s="1"/>
  <c r="C2323" i="13"/>
  <c r="D2323" i="13" s="1"/>
  <c r="C2324" i="13"/>
  <c r="D2324" i="13" s="1"/>
  <c r="E2323" i="13" s="1"/>
  <c r="C2325" i="13"/>
  <c r="D2325" i="13" s="1"/>
  <c r="C2326" i="13"/>
  <c r="D2326" i="13" s="1"/>
  <c r="E2325" i="13" s="1"/>
  <c r="C2327" i="13"/>
  <c r="D2327" i="13" s="1"/>
  <c r="C2328" i="13"/>
  <c r="D2328" i="13" s="1"/>
  <c r="E2327" i="13" s="1"/>
  <c r="C2329" i="13"/>
  <c r="D2329" i="13" s="1"/>
  <c r="C2330" i="13"/>
  <c r="D2330" i="13" s="1"/>
  <c r="E2329" i="13" s="1"/>
  <c r="C2331" i="13"/>
  <c r="D2331" i="13" s="1"/>
  <c r="C2332" i="13"/>
  <c r="D2332" i="13" s="1"/>
  <c r="E2331" i="13" s="1"/>
  <c r="C2333" i="13"/>
  <c r="D2333" i="13" s="1"/>
  <c r="C2334" i="13"/>
  <c r="D2334" i="13" s="1"/>
  <c r="E2333" i="13" s="1"/>
  <c r="C2335" i="13"/>
  <c r="D2335" i="13" s="1"/>
  <c r="C2336" i="13"/>
  <c r="D2336" i="13" s="1"/>
  <c r="E2335" i="13" s="1"/>
  <c r="C2337" i="13"/>
  <c r="D2337" i="13" s="1"/>
  <c r="C2338" i="13"/>
  <c r="D2338" i="13" s="1"/>
  <c r="E2337" i="13" s="1"/>
  <c r="C2339" i="13"/>
  <c r="D2339" i="13" s="1"/>
  <c r="C2340" i="13"/>
  <c r="D2340" i="13" s="1"/>
  <c r="E2339" i="13" s="1"/>
  <c r="C2341" i="13"/>
  <c r="D2341" i="13" s="1"/>
  <c r="C2342" i="13"/>
  <c r="D2342" i="13" s="1"/>
  <c r="E2341" i="13" s="1"/>
  <c r="C2343" i="13"/>
  <c r="D2343" i="13" s="1"/>
  <c r="C2344" i="13"/>
  <c r="D2344" i="13" s="1"/>
  <c r="E2343" i="13" s="1"/>
  <c r="C2345" i="13"/>
  <c r="D2345" i="13" s="1"/>
  <c r="C2346" i="13"/>
  <c r="D2346" i="13" s="1"/>
  <c r="E2345" i="13" s="1"/>
  <c r="C2347" i="13"/>
  <c r="D2347" i="13" s="1"/>
  <c r="C2348" i="13"/>
  <c r="D2348" i="13" s="1"/>
  <c r="E2347" i="13" s="1"/>
  <c r="C2349" i="13"/>
  <c r="D2349" i="13" s="1"/>
  <c r="C2350" i="13"/>
  <c r="D2350" i="13" s="1"/>
  <c r="E2349" i="13" s="1"/>
  <c r="C2351" i="13"/>
  <c r="D2351" i="13" s="1"/>
  <c r="C2352" i="13"/>
  <c r="D2352" i="13" s="1"/>
  <c r="E2351" i="13" s="1"/>
  <c r="C2353" i="13"/>
  <c r="D2353" i="13" s="1"/>
  <c r="C2354" i="13"/>
  <c r="D2354" i="13" s="1"/>
  <c r="E2353" i="13" s="1"/>
  <c r="C2355" i="13"/>
  <c r="D2355" i="13" s="1"/>
  <c r="C2356" i="13"/>
  <c r="D2356" i="13" s="1"/>
  <c r="E2355" i="13" s="1"/>
  <c r="C2357" i="13"/>
  <c r="D2357" i="13" s="1"/>
  <c r="C2358" i="13"/>
  <c r="D2358" i="13" s="1"/>
  <c r="E2357" i="13" s="1"/>
  <c r="C2359" i="13"/>
  <c r="D2359" i="13" s="1"/>
  <c r="C2360" i="13"/>
  <c r="D2360" i="13" s="1"/>
  <c r="E2359" i="13" s="1"/>
  <c r="C2361" i="13"/>
  <c r="D2361" i="13" s="1"/>
  <c r="C2362" i="13"/>
  <c r="D2362" i="13" s="1"/>
  <c r="E2361" i="13" s="1"/>
  <c r="C2363" i="13"/>
  <c r="D2363" i="13" s="1"/>
  <c r="C2364" i="13"/>
  <c r="D2364" i="13" s="1"/>
  <c r="E2363" i="13" s="1"/>
  <c r="C2365" i="13"/>
  <c r="D2365" i="13" s="1"/>
  <c r="C2366" i="13"/>
  <c r="D2366" i="13" s="1"/>
  <c r="E2365" i="13" s="1"/>
  <c r="C2367" i="13"/>
  <c r="D2367" i="13" s="1"/>
  <c r="C2368" i="13"/>
  <c r="D2368" i="13" s="1"/>
  <c r="E2367" i="13" s="1"/>
  <c r="C2369" i="13"/>
  <c r="D2369" i="13" s="1"/>
  <c r="C2370" i="13"/>
  <c r="D2370" i="13" s="1"/>
  <c r="E2369" i="13" s="1"/>
  <c r="C2371" i="13"/>
  <c r="D2371" i="13" s="1"/>
  <c r="C2372" i="13"/>
  <c r="D2372" i="13" s="1"/>
  <c r="E2371" i="13" s="1"/>
  <c r="C2373" i="13"/>
  <c r="D2373" i="13" s="1"/>
  <c r="C2374" i="13"/>
  <c r="D2374" i="13" s="1"/>
  <c r="E2373" i="13" s="1"/>
  <c r="C2375" i="13"/>
  <c r="D2375" i="13" s="1"/>
  <c r="C2376" i="13"/>
  <c r="D2376" i="13" s="1"/>
  <c r="E2375" i="13" s="1"/>
  <c r="C2377" i="13"/>
  <c r="D2377" i="13" s="1"/>
  <c r="C2378" i="13"/>
  <c r="D2378" i="13" s="1"/>
  <c r="E2377" i="13" s="1"/>
  <c r="C2379" i="13"/>
  <c r="D2379" i="13" s="1"/>
  <c r="C2380" i="13"/>
  <c r="D2380" i="13" s="1"/>
  <c r="E2379" i="13" s="1"/>
  <c r="C2381" i="13"/>
  <c r="D2381" i="13" s="1"/>
  <c r="C2382" i="13"/>
  <c r="D2382" i="13" s="1"/>
  <c r="E2381" i="13" s="1"/>
  <c r="C2383" i="13"/>
  <c r="D2383" i="13" s="1"/>
  <c r="C2384" i="13"/>
  <c r="D2384" i="13" s="1"/>
  <c r="E2383" i="13" s="1"/>
  <c r="C2385" i="13"/>
  <c r="D2385" i="13" s="1"/>
  <c r="C2386" i="13"/>
  <c r="D2386" i="13" s="1"/>
  <c r="E2385" i="13" s="1"/>
  <c r="C2387" i="13"/>
  <c r="D2387" i="13" s="1"/>
  <c r="C2388" i="13"/>
  <c r="D2388" i="13" s="1"/>
  <c r="E2387" i="13" s="1"/>
  <c r="C2389" i="13"/>
  <c r="D2389" i="13" s="1"/>
  <c r="C2390" i="13"/>
  <c r="D2390" i="13" s="1"/>
  <c r="E2389" i="13" s="1"/>
  <c r="C2391" i="13"/>
  <c r="D2391" i="13" s="1"/>
  <c r="C2392" i="13"/>
  <c r="D2392" i="13" s="1"/>
  <c r="E2391" i="13" s="1"/>
  <c r="C2393" i="13"/>
  <c r="D2393" i="13" s="1"/>
  <c r="C2394" i="13"/>
  <c r="D2394" i="13" s="1"/>
  <c r="E2393" i="13" s="1"/>
  <c r="C2395" i="13"/>
  <c r="D2395" i="13" s="1"/>
  <c r="C2396" i="13"/>
  <c r="D2396" i="13" s="1"/>
  <c r="E2395" i="13" s="1"/>
  <c r="C2397" i="13"/>
  <c r="D2397" i="13" s="1"/>
  <c r="C2398" i="13"/>
  <c r="D2398" i="13" s="1"/>
  <c r="E2397" i="13" s="1"/>
  <c r="C2399" i="13"/>
  <c r="D2399" i="13" s="1"/>
  <c r="C2400" i="13"/>
  <c r="D2400" i="13" s="1"/>
  <c r="E2399" i="13" s="1"/>
  <c r="C2401" i="13"/>
  <c r="D2401" i="13" s="1"/>
  <c r="C2402" i="13"/>
  <c r="D2402" i="13" s="1"/>
  <c r="E2401" i="13" s="1"/>
  <c r="C2403" i="13"/>
  <c r="D2403" i="13" s="1"/>
  <c r="C2404" i="13"/>
  <c r="D2404" i="13" s="1"/>
  <c r="E2403" i="13" s="1"/>
  <c r="C2405" i="13"/>
  <c r="D2405" i="13" s="1"/>
  <c r="C2406" i="13"/>
  <c r="D2406" i="13" s="1"/>
  <c r="E2405" i="13" s="1"/>
  <c r="C2407" i="13"/>
  <c r="D2407" i="13" s="1"/>
  <c r="C2408" i="13"/>
  <c r="D2408" i="13" s="1"/>
  <c r="E2407" i="13" s="1"/>
  <c r="C2409" i="13"/>
  <c r="D2409" i="13" s="1"/>
  <c r="C2410" i="13"/>
  <c r="D2410" i="13" s="1"/>
  <c r="E2409" i="13" s="1"/>
  <c r="C2411" i="13"/>
  <c r="D2411" i="13" s="1"/>
  <c r="C2412" i="13"/>
  <c r="D2412" i="13" s="1"/>
  <c r="E2411" i="13" s="1"/>
  <c r="C2413" i="13"/>
  <c r="D2413" i="13" s="1"/>
  <c r="C2414" i="13"/>
  <c r="D2414" i="13" s="1"/>
  <c r="E2413" i="13" s="1"/>
  <c r="C2415" i="13"/>
  <c r="D2415" i="13" s="1"/>
  <c r="C2416" i="13"/>
  <c r="D2416" i="13" s="1"/>
  <c r="E2415" i="13" s="1"/>
  <c r="C2417" i="13"/>
  <c r="D2417" i="13" s="1"/>
  <c r="C2418" i="13"/>
  <c r="D2418" i="13" s="1"/>
  <c r="E2417" i="13" s="1"/>
  <c r="C2419" i="13"/>
  <c r="D2419" i="13" s="1"/>
  <c r="C2420" i="13"/>
  <c r="D2420" i="13" s="1"/>
  <c r="E2419" i="13" s="1"/>
  <c r="C2421" i="13"/>
  <c r="D2421" i="13" s="1"/>
  <c r="C2422" i="13"/>
  <c r="D2422" i="13" s="1"/>
  <c r="E2421" i="13" s="1"/>
  <c r="C2423" i="13"/>
  <c r="D2423" i="13" s="1"/>
  <c r="C2424" i="13"/>
  <c r="D2424" i="13" s="1"/>
  <c r="E2423" i="13" s="1"/>
  <c r="C2425" i="13"/>
  <c r="D2425" i="13" s="1"/>
  <c r="C2426" i="13"/>
  <c r="D2426" i="13" s="1"/>
  <c r="E2425" i="13" s="1"/>
  <c r="C2427" i="13"/>
  <c r="D2427" i="13" s="1"/>
  <c r="C2428" i="13"/>
  <c r="D2428" i="13" s="1"/>
  <c r="E2427" i="13" s="1"/>
  <c r="C2429" i="13"/>
  <c r="D2429" i="13" s="1"/>
  <c r="C2430" i="13"/>
  <c r="D2430" i="13" s="1"/>
  <c r="E2429" i="13" s="1"/>
  <c r="C2431" i="13"/>
  <c r="D2431" i="13" s="1"/>
  <c r="C2432" i="13"/>
  <c r="D2432" i="13" s="1"/>
  <c r="E2431" i="13" s="1"/>
  <c r="C2433" i="13"/>
  <c r="D2433" i="13" s="1"/>
  <c r="C2434" i="13"/>
  <c r="D2434" i="13" s="1"/>
  <c r="E2433" i="13" s="1"/>
  <c r="C2435" i="13"/>
  <c r="D2435" i="13" s="1"/>
  <c r="C2436" i="13"/>
  <c r="D2436" i="13" s="1"/>
  <c r="E2435" i="13" s="1"/>
  <c r="C2437" i="13"/>
  <c r="D2437" i="13" s="1"/>
  <c r="C2438" i="13"/>
  <c r="D2438" i="13" s="1"/>
  <c r="E2437" i="13" s="1"/>
  <c r="C2439" i="13"/>
  <c r="D2439" i="13" s="1"/>
  <c r="C2440" i="13"/>
  <c r="D2440" i="13" s="1"/>
  <c r="E2439" i="13" s="1"/>
  <c r="C2441" i="13"/>
  <c r="D2441" i="13" s="1"/>
  <c r="C2442" i="13"/>
  <c r="D2442" i="13" s="1"/>
  <c r="E2441" i="13" s="1"/>
  <c r="C2443" i="13"/>
  <c r="D2443" i="13" s="1"/>
  <c r="C2444" i="13"/>
  <c r="D2444" i="13" s="1"/>
  <c r="E2443" i="13" s="1"/>
  <c r="C2445" i="13"/>
  <c r="D2445" i="13" s="1"/>
  <c r="C2446" i="13"/>
  <c r="D2446" i="13" s="1"/>
  <c r="E2445" i="13" s="1"/>
  <c r="C2447" i="13"/>
  <c r="D2447" i="13" s="1"/>
  <c r="C2448" i="13"/>
  <c r="D2448" i="13" s="1"/>
  <c r="E2447" i="13" s="1"/>
  <c r="C2449" i="13"/>
  <c r="D2449" i="13" s="1"/>
  <c r="C2450" i="13"/>
  <c r="D2450" i="13" s="1"/>
  <c r="E2449" i="13" s="1"/>
  <c r="C2451" i="13"/>
  <c r="D2451" i="13" s="1"/>
  <c r="C2452" i="13"/>
  <c r="D2452" i="13" s="1"/>
  <c r="E2451" i="13" s="1"/>
  <c r="C2453" i="13"/>
  <c r="D2453" i="13" s="1"/>
  <c r="C2454" i="13"/>
  <c r="D2454" i="13" s="1"/>
  <c r="E2453" i="13" s="1"/>
  <c r="C2455" i="13"/>
  <c r="D2455" i="13" s="1"/>
  <c r="C2456" i="13"/>
  <c r="D2456" i="13" s="1"/>
  <c r="E2455" i="13" s="1"/>
  <c r="C2457" i="13"/>
  <c r="D2457" i="13" s="1"/>
  <c r="C2458" i="13"/>
  <c r="D2458" i="13" s="1"/>
  <c r="E2457" i="13" s="1"/>
  <c r="C2459" i="13"/>
  <c r="D2459" i="13" s="1"/>
  <c r="C2460" i="13"/>
  <c r="D2460" i="13" s="1"/>
  <c r="E2459" i="13" s="1"/>
  <c r="C2461" i="13"/>
  <c r="D2461" i="13" s="1"/>
  <c r="C2462" i="13"/>
  <c r="D2462" i="13" s="1"/>
  <c r="E2461" i="13" s="1"/>
  <c r="C2463" i="13"/>
  <c r="D2463" i="13" s="1"/>
  <c r="C2464" i="13"/>
  <c r="D2464" i="13" s="1"/>
  <c r="E2463" i="13" s="1"/>
  <c r="C2465" i="13"/>
  <c r="D2465" i="13" s="1"/>
  <c r="C2466" i="13"/>
  <c r="D2466" i="13" s="1"/>
  <c r="E2465" i="13" s="1"/>
  <c r="C2467" i="13"/>
  <c r="D2467" i="13" s="1"/>
  <c r="C2468" i="13"/>
  <c r="D2468" i="13" s="1"/>
  <c r="E2467" i="13" s="1"/>
  <c r="C2469" i="13"/>
  <c r="D2469" i="13" s="1"/>
  <c r="C2470" i="13"/>
  <c r="D2470" i="13" s="1"/>
  <c r="E2469" i="13" s="1"/>
  <c r="C2471" i="13"/>
  <c r="D2471" i="13" s="1"/>
  <c r="C2472" i="13"/>
  <c r="D2472" i="13" s="1"/>
  <c r="E2471" i="13" s="1"/>
  <c r="C2473" i="13"/>
  <c r="D2473" i="13" s="1"/>
  <c r="C2474" i="13"/>
  <c r="D2474" i="13" s="1"/>
  <c r="E2473" i="13" s="1"/>
  <c r="C2475" i="13"/>
  <c r="D2475" i="13" s="1"/>
  <c r="C2476" i="13"/>
  <c r="D2476" i="13" s="1"/>
  <c r="E2475" i="13" s="1"/>
  <c r="C2477" i="13"/>
  <c r="D2477" i="13" s="1"/>
  <c r="C2478" i="13"/>
  <c r="D2478" i="13" s="1"/>
  <c r="E2477" i="13" s="1"/>
  <c r="C2479" i="13"/>
  <c r="D2479" i="13" s="1"/>
  <c r="C2480" i="13"/>
  <c r="D2480" i="13" s="1"/>
  <c r="E2479" i="13" s="1"/>
  <c r="C2481" i="13"/>
  <c r="D2481" i="13" s="1"/>
  <c r="C2482" i="13"/>
  <c r="D2482" i="13" s="1"/>
  <c r="E2481" i="13" s="1"/>
  <c r="C2483" i="13"/>
  <c r="D2483" i="13" s="1"/>
  <c r="C2484" i="13"/>
  <c r="D2484" i="13" s="1"/>
  <c r="E2483" i="13" s="1"/>
  <c r="C2485" i="13"/>
  <c r="D2485" i="13" s="1"/>
  <c r="C2486" i="13"/>
  <c r="D2486" i="13" s="1"/>
  <c r="E2485" i="13" s="1"/>
  <c r="C2487" i="13"/>
  <c r="D2487" i="13" s="1"/>
  <c r="C2488" i="13"/>
  <c r="D2488" i="13" s="1"/>
  <c r="E2487" i="13" s="1"/>
  <c r="C2489" i="13"/>
  <c r="D2489" i="13" s="1"/>
  <c r="C2490" i="13"/>
  <c r="D2490" i="13" s="1"/>
  <c r="E2489" i="13" s="1"/>
  <c r="C2491" i="13"/>
  <c r="D2491" i="13" s="1"/>
  <c r="C2492" i="13"/>
  <c r="D2492" i="13" s="1"/>
  <c r="E2491" i="13" s="1"/>
  <c r="C2493" i="13"/>
  <c r="D2493" i="13" s="1"/>
  <c r="C2494" i="13"/>
  <c r="D2494" i="13" s="1"/>
  <c r="E2493" i="13" s="1"/>
  <c r="C2495" i="13"/>
  <c r="D2495" i="13" s="1"/>
  <c r="C2496" i="13"/>
  <c r="D2496" i="13" s="1"/>
  <c r="E2495" i="13" s="1"/>
  <c r="C2497" i="13"/>
  <c r="D2497" i="13" s="1"/>
  <c r="C2498" i="13"/>
  <c r="D2498" i="13" s="1"/>
  <c r="E2497" i="13" s="1"/>
  <c r="C2499" i="13"/>
  <c r="D2499" i="13" s="1"/>
  <c r="C2500" i="13"/>
  <c r="D2500" i="13" s="1"/>
  <c r="E2499" i="13" s="1"/>
  <c r="C2501" i="13"/>
  <c r="D2501" i="13" s="1"/>
  <c r="C2502" i="13"/>
  <c r="D2502" i="13" s="1"/>
  <c r="E2501" i="13" s="1"/>
  <c r="C2503" i="13"/>
  <c r="D2503" i="13" s="1"/>
  <c r="C2504" i="13"/>
  <c r="D2504" i="13" s="1"/>
  <c r="E2503" i="13" s="1"/>
  <c r="C2505" i="13"/>
  <c r="D2505" i="13" s="1"/>
  <c r="C2506" i="13"/>
  <c r="D2506" i="13" s="1"/>
  <c r="E2505" i="13" s="1"/>
  <c r="C2507" i="13"/>
  <c r="D2507" i="13" s="1"/>
  <c r="C2508" i="13"/>
  <c r="D2508" i="13" s="1"/>
  <c r="E2507" i="13" s="1"/>
  <c r="C2509" i="13"/>
  <c r="D2509" i="13" s="1"/>
  <c r="C2510" i="13"/>
  <c r="D2510" i="13" s="1"/>
  <c r="E2509" i="13" s="1"/>
  <c r="C2511" i="13"/>
  <c r="D2511" i="13" s="1"/>
  <c r="C2512" i="13"/>
  <c r="D2512" i="13" s="1"/>
  <c r="E2511" i="13" s="1"/>
  <c r="C2513" i="13"/>
  <c r="D2513" i="13" s="1"/>
  <c r="C2514" i="13"/>
  <c r="D2514" i="13" s="1"/>
  <c r="E2513" i="13" s="1"/>
  <c r="C2515" i="13"/>
  <c r="D2515" i="13" s="1"/>
  <c r="C2516" i="13"/>
  <c r="D2516" i="13" s="1"/>
  <c r="E2515" i="13" s="1"/>
  <c r="C2517" i="13"/>
  <c r="D2517" i="13" s="1"/>
  <c r="C2518" i="13"/>
  <c r="D2518" i="13" s="1"/>
  <c r="E2517" i="13" s="1"/>
  <c r="C2519" i="13"/>
  <c r="D2519" i="13" s="1"/>
  <c r="C2520" i="13"/>
  <c r="D2520" i="13" s="1"/>
  <c r="E2519" i="13" s="1"/>
  <c r="C2521" i="13"/>
  <c r="D2521" i="13" s="1"/>
  <c r="C2522" i="13"/>
  <c r="D2522" i="13" s="1"/>
  <c r="E2521" i="13" s="1"/>
  <c r="C2523" i="13"/>
  <c r="D2523" i="13" s="1"/>
  <c r="C2524" i="13"/>
  <c r="D2524" i="13" s="1"/>
  <c r="E2523" i="13" s="1"/>
  <c r="C2525" i="13"/>
  <c r="D2525" i="13" s="1"/>
  <c r="C2526" i="13"/>
  <c r="D2526" i="13" s="1"/>
  <c r="E2525" i="13" s="1"/>
  <c r="C2527" i="13"/>
  <c r="D2527" i="13" s="1"/>
  <c r="C2528" i="13"/>
  <c r="D2528" i="13" s="1"/>
  <c r="E2527" i="13" s="1"/>
  <c r="C2529" i="13"/>
  <c r="D2529" i="13" s="1"/>
  <c r="C2530" i="13"/>
  <c r="D2530" i="13" s="1"/>
  <c r="E2529" i="13" s="1"/>
  <c r="C2531" i="13"/>
  <c r="D2531" i="13" s="1"/>
  <c r="C2532" i="13"/>
  <c r="D2532" i="13" s="1"/>
  <c r="E2531" i="13" s="1"/>
  <c r="C2533" i="13"/>
  <c r="D2533" i="13" s="1"/>
  <c r="C2534" i="13"/>
  <c r="D2534" i="13" s="1"/>
  <c r="E2533" i="13" s="1"/>
  <c r="C2535" i="13"/>
  <c r="D2535" i="13" s="1"/>
  <c r="C2536" i="13"/>
  <c r="D2536" i="13" s="1"/>
  <c r="E2535" i="13" s="1"/>
  <c r="C2537" i="13"/>
  <c r="D2537" i="13" s="1"/>
  <c r="C2538" i="13"/>
  <c r="D2538" i="13" s="1"/>
  <c r="E2537" i="13" s="1"/>
  <c r="C2539" i="13"/>
  <c r="D2539" i="13" s="1"/>
  <c r="C2540" i="13"/>
  <c r="D2540" i="13" s="1"/>
  <c r="E2539" i="13" s="1"/>
  <c r="C2541" i="13"/>
  <c r="D2541" i="13" s="1"/>
  <c r="C2542" i="13"/>
  <c r="D2542" i="13" s="1"/>
  <c r="E2541" i="13" s="1"/>
  <c r="C2543" i="13"/>
  <c r="D2543" i="13" s="1"/>
  <c r="C2544" i="13"/>
  <c r="D2544" i="13" s="1"/>
  <c r="E2543" i="13" s="1"/>
  <c r="C2545" i="13"/>
  <c r="D2545" i="13" s="1"/>
  <c r="C2546" i="13"/>
  <c r="D2546" i="13" s="1"/>
  <c r="E2545" i="13" s="1"/>
  <c r="C2547" i="13"/>
  <c r="D2547" i="13" s="1"/>
  <c r="C2548" i="13"/>
  <c r="D2548" i="13" s="1"/>
  <c r="E2547" i="13" s="1"/>
  <c r="C2549" i="13"/>
  <c r="D2549" i="13" s="1"/>
  <c r="C2550" i="13"/>
  <c r="D2550" i="13" s="1"/>
  <c r="E2549" i="13" s="1"/>
  <c r="C2551" i="13"/>
  <c r="D2551" i="13" s="1"/>
  <c r="C2552" i="13"/>
  <c r="D2552" i="13" s="1"/>
  <c r="E2551" i="13" s="1"/>
  <c r="C2553" i="13"/>
  <c r="D2553" i="13" s="1"/>
  <c r="C2554" i="13"/>
  <c r="D2554" i="13" s="1"/>
  <c r="E2553" i="13" s="1"/>
  <c r="C2555" i="13"/>
  <c r="D2555" i="13" s="1"/>
  <c r="C2556" i="13"/>
  <c r="D2556" i="13" s="1"/>
  <c r="E2555" i="13" s="1"/>
  <c r="C2557" i="13"/>
  <c r="D2557" i="13" s="1"/>
  <c r="C2558" i="13"/>
  <c r="D2558" i="13" s="1"/>
  <c r="E2557" i="13" s="1"/>
  <c r="C2559" i="13"/>
  <c r="D2559" i="13" s="1"/>
  <c r="C2560" i="13"/>
  <c r="D2560" i="13" s="1"/>
  <c r="E2559" i="13" s="1"/>
  <c r="C2561" i="13"/>
  <c r="D2561" i="13" s="1"/>
  <c r="C2562" i="13"/>
  <c r="D2562" i="13" s="1"/>
  <c r="E2561" i="13" s="1"/>
  <c r="C2563" i="13"/>
  <c r="D2563" i="13" s="1"/>
  <c r="C2564" i="13"/>
  <c r="D2564" i="13" s="1"/>
  <c r="E2563" i="13" s="1"/>
  <c r="C2565" i="13"/>
  <c r="D2565" i="13" s="1"/>
  <c r="C2566" i="13"/>
  <c r="D2566" i="13" s="1"/>
  <c r="E2565" i="13" s="1"/>
  <c r="C2567" i="13"/>
  <c r="D2567" i="13" s="1"/>
  <c r="C2568" i="13"/>
  <c r="D2568" i="13" s="1"/>
  <c r="E2567" i="13" s="1"/>
  <c r="C2569" i="13"/>
  <c r="D2569" i="13" s="1"/>
  <c r="C2570" i="13"/>
  <c r="D2570" i="13" s="1"/>
  <c r="E2569" i="13" s="1"/>
  <c r="C2571" i="13"/>
  <c r="D2571" i="13" s="1"/>
  <c r="C2572" i="13"/>
  <c r="D2572" i="13" s="1"/>
  <c r="E2571" i="13" s="1"/>
  <c r="C2573" i="13"/>
  <c r="D2573" i="13" s="1"/>
  <c r="C2574" i="13"/>
  <c r="D2574" i="13" s="1"/>
  <c r="E2573" i="13" s="1"/>
  <c r="C2575" i="13"/>
  <c r="D2575" i="13" s="1"/>
  <c r="C2576" i="13"/>
  <c r="D2576" i="13" s="1"/>
  <c r="E2575" i="13" s="1"/>
  <c r="C2577" i="13"/>
  <c r="D2577" i="13" s="1"/>
  <c r="C2578" i="13"/>
  <c r="D2578" i="13" s="1"/>
  <c r="E2577" i="13" s="1"/>
  <c r="C2579" i="13"/>
  <c r="D2579" i="13" s="1"/>
  <c r="C2580" i="13"/>
  <c r="D2580" i="13" s="1"/>
  <c r="E2579" i="13" s="1"/>
  <c r="C2581" i="13"/>
  <c r="D2581" i="13" s="1"/>
  <c r="C2582" i="13"/>
  <c r="D2582" i="13" s="1"/>
  <c r="E2581" i="13" s="1"/>
  <c r="C2583" i="13"/>
  <c r="D2583" i="13" s="1"/>
  <c r="C2584" i="13"/>
  <c r="D2584" i="13" s="1"/>
  <c r="E2583" i="13" s="1"/>
  <c r="C2585" i="13"/>
  <c r="D2585" i="13" s="1"/>
  <c r="C2586" i="13"/>
  <c r="D2586" i="13" s="1"/>
  <c r="E2585" i="13" s="1"/>
  <c r="C2587" i="13"/>
  <c r="D2587" i="13" s="1"/>
  <c r="C2588" i="13"/>
  <c r="D2588" i="13" s="1"/>
  <c r="E2587" i="13" s="1"/>
  <c r="C2589" i="13"/>
  <c r="D2589" i="13" s="1"/>
  <c r="C2590" i="13"/>
  <c r="D2590" i="13" s="1"/>
  <c r="E2589" i="13" s="1"/>
  <c r="C2591" i="13"/>
  <c r="D2591" i="13" s="1"/>
  <c r="C2592" i="13"/>
  <c r="D2592" i="13" s="1"/>
  <c r="E2591" i="13" s="1"/>
  <c r="C2593" i="13"/>
  <c r="D2593" i="13" s="1"/>
  <c r="C2594" i="13"/>
  <c r="D2594" i="13" s="1"/>
  <c r="E2593" i="13" s="1"/>
  <c r="C2595" i="13"/>
  <c r="D2595" i="13" s="1"/>
  <c r="C2596" i="13"/>
  <c r="D2596" i="13" s="1"/>
  <c r="E2595" i="13" s="1"/>
  <c r="C2597" i="13"/>
  <c r="D2597" i="13" s="1"/>
  <c r="C2598" i="13"/>
  <c r="D2598" i="13" s="1"/>
  <c r="E2597" i="13" s="1"/>
  <c r="C2599" i="13"/>
  <c r="D2599" i="13" s="1"/>
  <c r="C2600" i="13"/>
  <c r="D2600" i="13" s="1"/>
  <c r="E2599" i="13" s="1"/>
  <c r="C2601" i="13"/>
  <c r="D2601" i="13" s="1"/>
  <c r="C2602" i="13"/>
  <c r="D2602" i="13" s="1"/>
  <c r="E2601" i="13" s="1"/>
  <c r="C2603" i="13"/>
  <c r="D2603" i="13" s="1"/>
  <c r="C2604" i="13"/>
  <c r="D2604" i="13" s="1"/>
  <c r="E2603" i="13" s="1"/>
  <c r="C2605" i="13"/>
  <c r="D2605" i="13" s="1"/>
  <c r="C2606" i="13"/>
  <c r="D2606" i="13" s="1"/>
  <c r="E2605" i="13" s="1"/>
  <c r="C2607" i="13"/>
  <c r="D2607" i="13" s="1"/>
  <c r="C2608" i="13"/>
  <c r="D2608" i="13" s="1"/>
  <c r="E2607" i="13" s="1"/>
  <c r="C2609" i="13"/>
  <c r="D2609" i="13" s="1"/>
  <c r="C2610" i="13"/>
  <c r="D2610" i="13" s="1"/>
  <c r="E2609" i="13" s="1"/>
  <c r="C2611" i="13"/>
  <c r="D2611" i="13" s="1"/>
  <c r="C2612" i="13"/>
  <c r="D2612" i="13" s="1"/>
  <c r="E2611" i="13" s="1"/>
  <c r="C2613" i="13"/>
  <c r="D2613" i="13" s="1"/>
  <c r="C2614" i="13"/>
  <c r="D2614" i="13" s="1"/>
  <c r="E2613" i="13" s="1"/>
  <c r="C2615" i="13"/>
  <c r="D2615" i="13" s="1"/>
  <c r="C2616" i="13"/>
  <c r="D2616" i="13" s="1"/>
  <c r="E2615" i="13" s="1"/>
  <c r="C2617" i="13"/>
  <c r="D2617" i="13" s="1"/>
  <c r="C2618" i="13"/>
  <c r="D2618" i="13" s="1"/>
  <c r="E2617" i="13" s="1"/>
  <c r="C2619" i="13"/>
  <c r="D2619" i="13" s="1"/>
  <c r="C2620" i="13"/>
  <c r="D2620" i="13" s="1"/>
  <c r="E2619" i="13" s="1"/>
  <c r="C2621" i="13"/>
  <c r="D2621" i="13" s="1"/>
  <c r="C2622" i="13"/>
  <c r="D2622" i="13" s="1"/>
  <c r="E2621" i="13" s="1"/>
  <c r="C2623" i="13"/>
  <c r="D2623" i="13" s="1"/>
  <c r="C2624" i="13"/>
  <c r="D2624" i="13" s="1"/>
  <c r="E2623" i="13" s="1"/>
  <c r="C2625" i="13"/>
  <c r="D2625" i="13" s="1"/>
  <c r="C2626" i="13"/>
  <c r="D2626" i="13" s="1"/>
  <c r="E2625" i="13" s="1"/>
  <c r="C2627" i="13"/>
  <c r="D2627" i="13" s="1"/>
  <c r="C2628" i="13"/>
  <c r="D2628" i="13" s="1"/>
  <c r="E2627" i="13" s="1"/>
  <c r="C2629" i="13"/>
  <c r="D2629" i="13" s="1"/>
  <c r="C2630" i="13"/>
  <c r="D2630" i="13" s="1"/>
  <c r="E2629" i="13" s="1"/>
  <c r="C2631" i="13"/>
  <c r="D2631" i="13" s="1"/>
  <c r="C2632" i="13"/>
  <c r="D2632" i="13" s="1"/>
  <c r="E2631" i="13" s="1"/>
  <c r="C2633" i="13"/>
  <c r="D2633" i="13" s="1"/>
  <c r="C2634" i="13"/>
  <c r="D2634" i="13" s="1"/>
  <c r="E2633" i="13" s="1"/>
  <c r="C2635" i="13"/>
  <c r="D2635" i="13" s="1"/>
  <c r="C2636" i="13"/>
  <c r="D2636" i="13" s="1"/>
  <c r="E2635" i="13" s="1"/>
  <c r="C2637" i="13"/>
  <c r="D2637" i="13" s="1"/>
  <c r="C2638" i="13"/>
  <c r="D2638" i="13" s="1"/>
  <c r="E2637" i="13" s="1"/>
  <c r="C2639" i="13"/>
  <c r="D2639" i="13" s="1"/>
  <c r="C2640" i="13"/>
  <c r="D2640" i="13" s="1"/>
  <c r="E2639" i="13" s="1"/>
  <c r="C2641" i="13"/>
  <c r="D2641" i="13" s="1"/>
  <c r="C2642" i="13"/>
  <c r="D2642" i="13" s="1"/>
  <c r="E2641" i="13" s="1"/>
  <c r="C2643" i="13"/>
  <c r="D2643" i="13" s="1"/>
  <c r="C2644" i="13"/>
  <c r="D2644" i="13" s="1"/>
  <c r="E2643" i="13" s="1"/>
  <c r="C2645" i="13"/>
  <c r="D2645" i="13" s="1"/>
  <c r="C2646" i="13"/>
  <c r="D2646" i="13" s="1"/>
  <c r="E2645" i="13" s="1"/>
  <c r="C2647" i="13"/>
  <c r="D2647" i="13" s="1"/>
  <c r="C2648" i="13"/>
  <c r="D2648" i="13" s="1"/>
  <c r="E2647" i="13" s="1"/>
  <c r="C2649" i="13"/>
  <c r="D2649" i="13" s="1"/>
  <c r="C2650" i="13"/>
  <c r="D2650" i="13" s="1"/>
  <c r="E2649" i="13" s="1"/>
  <c r="C2651" i="13"/>
  <c r="D2651" i="13" s="1"/>
  <c r="C2652" i="13"/>
  <c r="D2652" i="13" s="1"/>
  <c r="E2651" i="13" s="1"/>
  <c r="C2653" i="13"/>
  <c r="D2653" i="13" s="1"/>
  <c r="C2654" i="13"/>
  <c r="D2654" i="13" s="1"/>
  <c r="E2653" i="13" s="1"/>
  <c r="C2655" i="13"/>
  <c r="D2655" i="13" s="1"/>
  <c r="C2656" i="13"/>
  <c r="D2656" i="13" s="1"/>
  <c r="E2655" i="13" s="1"/>
  <c r="C2657" i="13"/>
  <c r="D2657" i="13" s="1"/>
  <c r="C2658" i="13"/>
  <c r="D2658" i="13" s="1"/>
  <c r="E2657" i="13" s="1"/>
  <c r="C2659" i="13"/>
  <c r="D2659" i="13" s="1"/>
  <c r="C2660" i="13"/>
  <c r="D2660" i="13" s="1"/>
  <c r="E2659" i="13" s="1"/>
  <c r="C2661" i="13"/>
  <c r="D2661" i="13" s="1"/>
  <c r="C2662" i="13"/>
  <c r="D2662" i="13" s="1"/>
  <c r="E2661" i="13" s="1"/>
  <c r="C2663" i="13"/>
  <c r="D2663" i="13" s="1"/>
  <c r="C2664" i="13"/>
  <c r="D2664" i="13" s="1"/>
  <c r="E2663" i="13" s="1"/>
  <c r="C2665" i="13"/>
  <c r="D2665" i="13" s="1"/>
  <c r="C2666" i="13"/>
  <c r="D2666" i="13" s="1"/>
  <c r="E2665" i="13" s="1"/>
  <c r="C2667" i="13"/>
  <c r="D2667" i="13" s="1"/>
  <c r="C2668" i="13"/>
  <c r="D2668" i="13" s="1"/>
  <c r="E2667" i="13" s="1"/>
  <c r="C2669" i="13"/>
  <c r="D2669" i="13" s="1"/>
  <c r="C2670" i="13"/>
  <c r="D2670" i="13" s="1"/>
  <c r="E2669" i="13" s="1"/>
  <c r="C2671" i="13"/>
  <c r="D2671" i="13" s="1"/>
  <c r="C2672" i="13"/>
  <c r="D2672" i="13" s="1"/>
  <c r="E2671" i="13" s="1"/>
  <c r="C2673" i="13"/>
  <c r="D2673" i="13" s="1"/>
  <c r="C2674" i="13"/>
  <c r="D2674" i="13" s="1"/>
  <c r="E2673" i="13" s="1"/>
  <c r="C2675" i="13"/>
  <c r="D2675" i="13" s="1"/>
  <c r="C2676" i="13"/>
  <c r="D2676" i="13" s="1"/>
  <c r="E2675" i="13" s="1"/>
  <c r="C2677" i="13"/>
  <c r="D2677" i="13" s="1"/>
  <c r="C2678" i="13"/>
  <c r="D2678" i="13" s="1"/>
  <c r="E2677" i="13" s="1"/>
  <c r="C2679" i="13"/>
  <c r="D2679" i="13" s="1"/>
  <c r="C2680" i="13"/>
  <c r="D2680" i="13" s="1"/>
  <c r="E2679" i="13" s="1"/>
  <c r="C2681" i="13"/>
  <c r="D2681" i="13" s="1"/>
  <c r="C2682" i="13"/>
  <c r="D2682" i="13" s="1"/>
  <c r="E2681" i="13" s="1"/>
  <c r="C2683" i="13"/>
  <c r="D2683" i="13" s="1"/>
  <c r="C2684" i="13"/>
  <c r="D2684" i="13" s="1"/>
  <c r="E2683" i="13" s="1"/>
  <c r="C2685" i="13"/>
  <c r="D2685" i="13" s="1"/>
  <c r="C2686" i="13"/>
  <c r="D2686" i="13" s="1"/>
  <c r="E2685" i="13" s="1"/>
  <c r="C2687" i="13"/>
  <c r="D2687" i="13" s="1"/>
  <c r="C2688" i="13"/>
  <c r="D2688" i="13" s="1"/>
  <c r="E2687" i="13" s="1"/>
  <c r="C2689" i="13"/>
  <c r="D2689" i="13" s="1"/>
  <c r="C2690" i="13"/>
  <c r="D2690" i="13" s="1"/>
  <c r="E2689" i="13" s="1"/>
  <c r="C2691" i="13"/>
  <c r="D2691" i="13" s="1"/>
  <c r="C2692" i="13"/>
  <c r="D2692" i="13" s="1"/>
  <c r="E2691" i="13" s="1"/>
  <c r="C2693" i="13"/>
  <c r="D2693" i="13" s="1"/>
  <c r="C2694" i="13"/>
  <c r="D2694" i="13" s="1"/>
  <c r="E2693" i="13" s="1"/>
  <c r="C2695" i="13"/>
  <c r="D2695" i="13" s="1"/>
  <c r="C2696" i="13"/>
  <c r="D2696" i="13" s="1"/>
  <c r="E2695" i="13" s="1"/>
  <c r="C2697" i="13"/>
  <c r="D2697" i="13" s="1"/>
  <c r="C2698" i="13"/>
  <c r="D2698" i="13" s="1"/>
  <c r="E2697" i="13" s="1"/>
  <c r="C2699" i="13"/>
  <c r="D2699" i="13" s="1"/>
  <c r="C2700" i="13"/>
  <c r="D2700" i="13" s="1"/>
  <c r="E2699" i="13" s="1"/>
  <c r="C2701" i="13"/>
  <c r="D2701" i="13" s="1"/>
  <c r="C2702" i="13"/>
  <c r="D2702" i="13" s="1"/>
  <c r="E2701" i="13" s="1"/>
  <c r="C2703" i="13"/>
  <c r="D2703" i="13" s="1"/>
  <c r="C2704" i="13"/>
  <c r="D2704" i="13" s="1"/>
  <c r="E2703" i="13" s="1"/>
  <c r="C2705" i="13"/>
  <c r="D2705" i="13" s="1"/>
  <c r="C2706" i="13"/>
  <c r="D2706" i="13" s="1"/>
  <c r="E2705" i="13" s="1"/>
  <c r="C2707" i="13"/>
  <c r="D2707" i="13" s="1"/>
  <c r="C2708" i="13"/>
  <c r="D2708" i="13" s="1"/>
  <c r="E2707" i="13" s="1"/>
  <c r="C2709" i="13"/>
  <c r="D2709" i="13" s="1"/>
  <c r="C2710" i="13"/>
  <c r="D2710" i="13" s="1"/>
  <c r="E2709" i="13" s="1"/>
  <c r="C2711" i="13"/>
  <c r="D2711" i="13" s="1"/>
  <c r="C2712" i="13"/>
  <c r="D2712" i="13" s="1"/>
  <c r="E2711" i="13" s="1"/>
  <c r="C2713" i="13"/>
  <c r="D2713" i="13" s="1"/>
  <c r="C2714" i="13"/>
  <c r="D2714" i="13" s="1"/>
  <c r="E2713" i="13" s="1"/>
  <c r="C2715" i="13"/>
  <c r="D2715" i="13" s="1"/>
  <c r="C2716" i="13"/>
  <c r="D2716" i="13" s="1"/>
  <c r="E2715" i="13" s="1"/>
  <c r="C2717" i="13"/>
  <c r="D2717" i="13" s="1"/>
  <c r="C2718" i="13"/>
  <c r="D2718" i="13" s="1"/>
  <c r="E2717" i="13" s="1"/>
  <c r="C2719" i="13"/>
  <c r="D2719" i="13" s="1"/>
  <c r="C2720" i="13"/>
  <c r="D2720" i="13" s="1"/>
  <c r="E2719" i="13" s="1"/>
  <c r="C2721" i="13"/>
  <c r="D2721" i="13" s="1"/>
  <c r="C2722" i="13"/>
  <c r="D2722" i="13" s="1"/>
  <c r="E2721" i="13" s="1"/>
  <c r="C2723" i="13"/>
  <c r="D2723" i="13" s="1"/>
  <c r="C2724" i="13"/>
  <c r="D2724" i="13" s="1"/>
  <c r="E2723" i="13" s="1"/>
  <c r="C2725" i="13"/>
  <c r="D2725" i="13" s="1"/>
  <c r="C2726" i="13"/>
  <c r="D2726" i="13" s="1"/>
  <c r="E2725" i="13" s="1"/>
  <c r="C2727" i="13"/>
  <c r="D2727" i="13" s="1"/>
  <c r="C2728" i="13"/>
  <c r="D2728" i="13" s="1"/>
  <c r="E2727" i="13" s="1"/>
  <c r="C2729" i="13"/>
  <c r="D2729" i="13" s="1"/>
  <c r="C2730" i="13"/>
  <c r="D2730" i="13" s="1"/>
  <c r="E2729" i="13" s="1"/>
  <c r="C2731" i="13"/>
  <c r="D2731" i="13" s="1"/>
  <c r="C2732" i="13"/>
  <c r="D2732" i="13" s="1"/>
  <c r="E2731" i="13" s="1"/>
  <c r="C2733" i="13"/>
  <c r="D2733" i="13" s="1"/>
  <c r="C2734" i="13"/>
  <c r="D2734" i="13" s="1"/>
  <c r="E2733" i="13" s="1"/>
  <c r="C2735" i="13"/>
  <c r="D2735" i="13" s="1"/>
  <c r="C2736" i="13"/>
  <c r="D2736" i="13" s="1"/>
  <c r="E2735" i="13" s="1"/>
  <c r="C2737" i="13"/>
  <c r="D2737" i="13" s="1"/>
  <c r="C2738" i="13"/>
  <c r="D2738" i="13" s="1"/>
  <c r="E2737" i="13" s="1"/>
  <c r="C2739" i="13"/>
  <c r="D2739" i="13" s="1"/>
  <c r="C2740" i="13"/>
  <c r="D2740" i="13" s="1"/>
  <c r="E2739" i="13" s="1"/>
  <c r="C2741" i="13"/>
  <c r="D2741" i="13" s="1"/>
  <c r="C2742" i="13"/>
  <c r="D2742" i="13" s="1"/>
  <c r="E2741" i="13" s="1"/>
  <c r="C2743" i="13"/>
  <c r="D2743" i="13" s="1"/>
  <c r="C2744" i="13"/>
  <c r="D2744" i="13" s="1"/>
  <c r="E2743" i="13" s="1"/>
  <c r="C2745" i="13"/>
  <c r="D2745" i="13" s="1"/>
  <c r="C2746" i="13"/>
  <c r="D2746" i="13" s="1"/>
  <c r="E2745" i="13" s="1"/>
  <c r="C2747" i="13"/>
  <c r="D2747" i="13" s="1"/>
  <c r="C2748" i="13"/>
  <c r="D2748" i="13" s="1"/>
  <c r="E2747" i="13" s="1"/>
  <c r="C2749" i="13"/>
  <c r="D2749" i="13" s="1"/>
  <c r="C2750" i="13"/>
  <c r="D2750" i="13" s="1"/>
  <c r="E2749" i="13" s="1"/>
  <c r="C2751" i="13"/>
  <c r="D2751" i="13" s="1"/>
  <c r="C2752" i="13"/>
  <c r="D2752" i="13" s="1"/>
  <c r="E2751" i="13" s="1"/>
  <c r="C2753" i="13"/>
  <c r="D2753" i="13" s="1"/>
  <c r="C2754" i="13"/>
  <c r="D2754" i="13" s="1"/>
  <c r="E2753" i="13" s="1"/>
  <c r="C2755" i="13"/>
  <c r="D2755" i="13" s="1"/>
  <c r="C2756" i="13"/>
  <c r="D2756" i="13" s="1"/>
  <c r="E2755" i="13" s="1"/>
  <c r="C2757" i="13"/>
  <c r="D2757" i="13" s="1"/>
  <c r="C2758" i="13"/>
  <c r="D2758" i="13" s="1"/>
  <c r="E2757" i="13" s="1"/>
  <c r="C2759" i="13"/>
  <c r="D2759" i="13" s="1"/>
  <c r="C2760" i="13"/>
  <c r="D2760" i="13" s="1"/>
  <c r="E2759" i="13" s="1"/>
  <c r="C2761" i="13"/>
  <c r="D2761" i="13" s="1"/>
  <c r="C2762" i="13"/>
  <c r="D2762" i="13" s="1"/>
  <c r="E2761" i="13" s="1"/>
  <c r="C2763" i="13"/>
  <c r="D2763" i="13" s="1"/>
  <c r="C2764" i="13"/>
  <c r="D2764" i="13" s="1"/>
  <c r="E2763" i="13" s="1"/>
  <c r="C2765" i="13"/>
  <c r="D2765" i="13" s="1"/>
  <c r="C2766" i="13"/>
  <c r="D2766" i="13" s="1"/>
  <c r="E2765" i="13" s="1"/>
  <c r="C2767" i="13"/>
  <c r="D2767" i="13" s="1"/>
  <c r="C2768" i="13"/>
  <c r="D2768" i="13" s="1"/>
  <c r="E2767" i="13" s="1"/>
  <c r="C2769" i="13"/>
  <c r="D2769" i="13" s="1"/>
  <c r="C2770" i="13"/>
  <c r="D2770" i="13" s="1"/>
  <c r="E2769" i="13" s="1"/>
  <c r="C2771" i="13"/>
  <c r="D2771" i="13" s="1"/>
  <c r="C2772" i="13"/>
  <c r="D2772" i="13" s="1"/>
  <c r="E2771" i="13" s="1"/>
  <c r="C2773" i="13"/>
  <c r="D2773" i="13" s="1"/>
  <c r="C2774" i="13"/>
  <c r="D2774" i="13" s="1"/>
  <c r="E2773" i="13" s="1"/>
  <c r="C2775" i="13"/>
  <c r="D2775" i="13" s="1"/>
  <c r="C2776" i="13"/>
  <c r="D2776" i="13" s="1"/>
  <c r="E2775" i="13" s="1"/>
  <c r="C2777" i="13"/>
  <c r="D2777" i="13" s="1"/>
  <c r="C2778" i="13"/>
  <c r="D2778" i="13" s="1"/>
  <c r="E2777" i="13" s="1"/>
  <c r="C2779" i="13"/>
  <c r="D2779" i="13" s="1"/>
  <c r="C2780" i="13"/>
  <c r="D2780" i="13" s="1"/>
  <c r="E2779" i="13" s="1"/>
  <c r="C2781" i="13"/>
  <c r="D2781" i="13" s="1"/>
  <c r="C2782" i="13"/>
  <c r="D2782" i="13" s="1"/>
  <c r="E2781" i="13" s="1"/>
  <c r="C2783" i="13"/>
  <c r="D2783" i="13" s="1"/>
  <c r="C2784" i="13"/>
  <c r="D2784" i="13" s="1"/>
  <c r="E2783" i="13" s="1"/>
  <c r="C2785" i="13"/>
  <c r="D2785" i="13" s="1"/>
  <c r="C2786" i="13"/>
  <c r="D2786" i="13" s="1"/>
  <c r="E2785" i="13" s="1"/>
  <c r="C2787" i="13"/>
  <c r="D2787" i="13" s="1"/>
  <c r="C2788" i="13"/>
  <c r="D2788" i="13" s="1"/>
  <c r="E2787" i="13" s="1"/>
  <c r="C2789" i="13"/>
  <c r="D2789" i="13" s="1"/>
  <c r="C2790" i="13"/>
  <c r="D2790" i="13" s="1"/>
  <c r="E2789" i="13" s="1"/>
  <c r="C2791" i="13"/>
  <c r="D2791" i="13" s="1"/>
  <c r="C2792" i="13"/>
  <c r="D2792" i="13" s="1"/>
  <c r="E2791" i="13" s="1"/>
  <c r="C2793" i="13"/>
  <c r="D2793" i="13" s="1"/>
  <c r="C2794" i="13"/>
  <c r="D2794" i="13" s="1"/>
  <c r="E2793" i="13" s="1"/>
  <c r="C2795" i="13"/>
  <c r="D2795" i="13" s="1"/>
  <c r="C2796" i="13"/>
  <c r="D2796" i="13" s="1"/>
  <c r="E2795" i="13" s="1"/>
  <c r="C2797" i="13"/>
  <c r="D2797" i="13" s="1"/>
  <c r="C2798" i="13"/>
  <c r="D2798" i="13" s="1"/>
  <c r="E2797" i="13" s="1"/>
  <c r="C2799" i="13"/>
  <c r="D2799" i="13" s="1"/>
  <c r="C2800" i="13"/>
  <c r="D2800" i="13" s="1"/>
  <c r="E2799" i="13" s="1"/>
  <c r="C2801" i="13"/>
  <c r="D2801" i="13" s="1"/>
  <c r="C2802" i="13"/>
  <c r="D2802" i="13" s="1"/>
  <c r="E2801" i="13" s="1"/>
  <c r="C2803" i="13"/>
  <c r="D2803" i="13" s="1"/>
  <c r="C2804" i="13"/>
  <c r="D2804" i="13" s="1"/>
  <c r="E2803" i="13" s="1"/>
  <c r="C2805" i="13"/>
  <c r="D2805" i="13" s="1"/>
  <c r="C2806" i="13"/>
  <c r="D2806" i="13" s="1"/>
  <c r="E2805" i="13" s="1"/>
  <c r="C2807" i="13"/>
  <c r="D2807" i="13" s="1"/>
  <c r="C2808" i="13"/>
  <c r="D2808" i="13" s="1"/>
  <c r="E2807" i="13" s="1"/>
  <c r="C2809" i="13"/>
  <c r="D2809" i="13" s="1"/>
  <c r="C2810" i="13"/>
  <c r="D2810" i="13" s="1"/>
  <c r="E2809" i="13" s="1"/>
  <c r="C2811" i="13"/>
  <c r="D2811" i="13" s="1"/>
  <c r="C2812" i="13"/>
  <c r="D2812" i="13" s="1"/>
  <c r="E2811" i="13" s="1"/>
  <c r="C2813" i="13"/>
  <c r="D2813" i="13" s="1"/>
  <c r="C2814" i="13"/>
  <c r="D2814" i="13" s="1"/>
  <c r="E2813" i="13" s="1"/>
  <c r="C2815" i="13"/>
  <c r="D2815" i="13" s="1"/>
  <c r="C2816" i="13"/>
  <c r="D2816" i="13" s="1"/>
  <c r="E2815" i="13" s="1"/>
  <c r="C2817" i="13"/>
  <c r="D2817" i="13" s="1"/>
  <c r="C2818" i="13"/>
  <c r="D2818" i="13" s="1"/>
  <c r="E2817" i="13" s="1"/>
  <c r="C2819" i="13"/>
  <c r="D2819" i="13" s="1"/>
  <c r="C2820" i="13"/>
  <c r="D2820" i="13" s="1"/>
  <c r="E2819" i="13" s="1"/>
  <c r="C2821" i="13"/>
  <c r="D2821" i="13" s="1"/>
  <c r="C2822" i="13"/>
  <c r="D2822" i="13" s="1"/>
  <c r="E2821" i="13" s="1"/>
  <c r="C2823" i="13"/>
  <c r="D2823" i="13" s="1"/>
  <c r="C2824" i="13"/>
  <c r="D2824" i="13" s="1"/>
  <c r="E2823" i="13" s="1"/>
  <c r="C2825" i="13"/>
  <c r="D2825" i="13" s="1"/>
  <c r="C2826" i="13"/>
  <c r="D2826" i="13" s="1"/>
  <c r="E2825" i="13" s="1"/>
  <c r="C2827" i="13"/>
  <c r="D2827" i="13" s="1"/>
  <c r="C2828" i="13"/>
  <c r="D2828" i="13" s="1"/>
  <c r="E2827" i="13" s="1"/>
  <c r="C2829" i="13"/>
  <c r="D2829" i="13" s="1"/>
  <c r="C2830" i="13"/>
  <c r="D2830" i="13" s="1"/>
  <c r="E2829" i="13" s="1"/>
  <c r="C2831" i="13"/>
  <c r="D2831" i="13" s="1"/>
  <c r="C2832" i="13"/>
  <c r="D2832" i="13" s="1"/>
  <c r="E2831" i="13" s="1"/>
  <c r="C2833" i="13"/>
  <c r="D2833" i="13" s="1"/>
  <c r="C2834" i="13"/>
  <c r="D2834" i="13" s="1"/>
  <c r="E2833" i="13" s="1"/>
  <c r="C2835" i="13"/>
  <c r="D2835" i="13" s="1"/>
  <c r="C2836" i="13"/>
  <c r="D2836" i="13" s="1"/>
  <c r="E2835" i="13" s="1"/>
  <c r="C2837" i="13"/>
  <c r="D2837" i="13" s="1"/>
  <c r="C2838" i="13"/>
  <c r="D2838" i="13" s="1"/>
  <c r="E2837" i="13" s="1"/>
  <c r="C2839" i="13"/>
  <c r="D2839" i="13" s="1"/>
  <c r="C2840" i="13"/>
  <c r="D2840" i="13" s="1"/>
  <c r="E2839" i="13" s="1"/>
  <c r="C2841" i="13"/>
  <c r="D2841" i="13" s="1"/>
  <c r="C2842" i="13"/>
  <c r="D2842" i="13" s="1"/>
  <c r="E2841" i="13" s="1"/>
  <c r="C2843" i="13"/>
  <c r="D2843" i="13" s="1"/>
  <c r="C2844" i="13"/>
  <c r="D2844" i="13" s="1"/>
  <c r="E2843" i="13" s="1"/>
  <c r="C2845" i="13"/>
  <c r="D2845" i="13" s="1"/>
  <c r="C2846" i="13"/>
  <c r="D2846" i="13" s="1"/>
  <c r="E2845" i="13" s="1"/>
  <c r="C2847" i="13"/>
  <c r="D2847" i="13" s="1"/>
  <c r="C2848" i="13"/>
  <c r="D2848" i="13" s="1"/>
  <c r="E2847" i="13" s="1"/>
  <c r="C2849" i="13"/>
  <c r="D2849" i="13" s="1"/>
  <c r="C2850" i="13"/>
  <c r="D2850" i="13" s="1"/>
  <c r="E2849" i="13" s="1"/>
  <c r="C2851" i="13"/>
  <c r="D2851" i="13" s="1"/>
  <c r="C2852" i="13"/>
  <c r="D2852" i="13" s="1"/>
  <c r="E2851" i="13" s="1"/>
  <c r="C2853" i="13"/>
  <c r="D2853" i="13" s="1"/>
  <c r="C2854" i="13"/>
  <c r="D2854" i="13" s="1"/>
  <c r="E2853" i="13" s="1"/>
  <c r="C2855" i="13"/>
  <c r="D2855" i="13" s="1"/>
  <c r="C2856" i="13"/>
  <c r="D2856" i="13" s="1"/>
  <c r="E2855" i="13" s="1"/>
  <c r="C2857" i="13"/>
  <c r="D2857" i="13" s="1"/>
  <c r="C2858" i="13"/>
  <c r="D2858" i="13" s="1"/>
  <c r="E2857" i="13" s="1"/>
  <c r="C2859" i="13"/>
  <c r="D2859" i="13" s="1"/>
  <c r="C2860" i="13"/>
  <c r="D2860" i="13" s="1"/>
  <c r="E2859" i="13" s="1"/>
  <c r="C2861" i="13"/>
  <c r="D2861" i="13" s="1"/>
  <c r="C2862" i="13"/>
  <c r="D2862" i="13" s="1"/>
  <c r="E2861" i="13" s="1"/>
  <c r="C2863" i="13"/>
  <c r="D2863" i="13" s="1"/>
  <c r="C2864" i="13"/>
  <c r="D2864" i="13" s="1"/>
  <c r="E2863" i="13" s="1"/>
  <c r="C2865" i="13"/>
  <c r="D2865" i="13" s="1"/>
  <c r="C2866" i="13"/>
  <c r="D2866" i="13" s="1"/>
  <c r="E2865" i="13" s="1"/>
  <c r="C2867" i="13"/>
  <c r="D2867" i="13" s="1"/>
  <c r="C2868" i="13"/>
  <c r="D2868" i="13" s="1"/>
  <c r="E2867" i="13" s="1"/>
  <c r="C2869" i="13"/>
  <c r="D2869" i="13" s="1"/>
  <c r="C2870" i="13"/>
  <c r="D2870" i="13" s="1"/>
  <c r="E2869" i="13" s="1"/>
  <c r="C2871" i="13"/>
  <c r="D2871" i="13" s="1"/>
  <c r="C2872" i="13"/>
  <c r="D2872" i="13" s="1"/>
  <c r="E2871" i="13" s="1"/>
  <c r="C2873" i="13"/>
  <c r="D2873" i="13" s="1"/>
  <c r="C2874" i="13"/>
  <c r="D2874" i="13" s="1"/>
  <c r="E2873" i="13" s="1"/>
  <c r="C2875" i="13"/>
  <c r="D2875" i="13" s="1"/>
  <c r="C2876" i="13"/>
  <c r="D2876" i="13" s="1"/>
  <c r="E2875" i="13" s="1"/>
  <c r="C2877" i="13"/>
  <c r="D2877" i="13" s="1"/>
  <c r="C2878" i="13"/>
  <c r="D2878" i="13" s="1"/>
  <c r="E2877" i="13" s="1"/>
  <c r="C2879" i="13"/>
  <c r="D2879" i="13" s="1"/>
  <c r="C2880" i="13"/>
  <c r="D2880" i="13" s="1"/>
  <c r="E2879" i="13" s="1"/>
  <c r="C2881" i="13"/>
  <c r="D2881" i="13" s="1"/>
  <c r="C2882" i="13"/>
  <c r="D2882" i="13" s="1"/>
  <c r="E2881" i="13" s="1"/>
  <c r="C2883" i="13"/>
  <c r="D2883" i="13" s="1"/>
  <c r="C2884" i="13"/>
  <c r="D2884" i="13" s="1"/>
  <c r="E2883" i="13" s="1"/>
  <c r="C2885" i="13"/>
  <c r="D2885" i="13" s="1"/>
  <c r="C2886" i="13"/>
  <c r="D2886" i="13" s="1"/>
  <c r="E2885" i="13" s="1"/>
  <c r="C2887" i="13"/>
  <c r="D2887" i="13" s="1"/>
  <c r="C2888" i="13"/>
  <c r="D2888" i="13" s="1"/>
  <c r="E2887" i="13" s="1"/>
  <c r="C2889" i="13"/>
  <c r="D2889" i="13" s="1"/>
  <c r="C2890" i="13"/>
  <c r="D2890" i="13" s="1"/>
  <c r="E2889" i="13" s="1"/>
  <c r="C2891" i="13"/>
  <c r="D2891" i="13" s="1"/>
  <c r="C2892" i="13"/>
  <c r="D2892" i="13" s="1"/>
  <c r="E2891" i="13" s="1"/>
  <c r="C2893" i="13"/>
  <c r="D2893" i="13" s="1"/>
  <c r="C2894" i="13"/>
  <c r="D2894" i="13" s="1"/>
  <c r="E2893" i="13" s="1"/>
  <c r="C2895" i="13"/>
  <c r="D2895" i="13" s="1"/>
  <c r="C2896" i="13"/>
  <c r="D2896" i="13" s="1"/>
  <c r="E2895" i="13" s="1"/>
  <c r="C2897" i="13"/>
  <c r="D2897" i="13" s="1"/>
  <c r="C2898" i="13"/>
  <c r="D2898" i="13" s="1"/>
  <c r="E2897" i="13" s="1"/>
  <c r="C2899" i="13"/>
  <c r="D2899" i="13" s="1"/>
  <c r="C2900" i="13"/>
  <c r="D2900" i="13" s="1"/>
  <c r="E2899" i="13" s="1"/>
  <c r="C2901" i="13"/>
  <c r="D2901" i="13" s="1"/>
  <c r="C2902" i="13"/>
  <c r="D2902" i="13" s="1"/>
  <c r="E2901" i="13" s="1"/>
  <c r="C2903" i="13"/>
  <c r="D2903" i="13" s="1"/>
  <c r="C2904" i="13"/>
  <c r="D2904" i="13" s="1"/>
  <c r="E2903" i="13" s="1"/>
  <c r="C2905" i="13"/>
  <c r="D2905" i="13" s="1"/>
  <c r="C2906" i="13"/>
  <c r="D2906" i="13" s="1"/>
  <c r="E2905" i="13" s="1"/>
  <c r="C2907" i="13"/>
  <c r="D2907" i="13" s="1"/>
  <c r="C2908" i="13"/>
  <c r="D2908" i="13" s="1"/>
  <c r="E2907" i="13" s="1"/>
  <c r="C2909" i="13"/>
  <c r="D2909" i="13" s="1"/>
  <c r="C2910" i="13"/>
  <c r="D2910" i="13" s="1"/>
  <c r="E2909" i="13" s="1"/>
  <c r="C2911" i="13"/>
  <c r="D2911" i="13" s="1"/>
  <c r="C2912" i="13"/>
  <c r="D2912" i="13" s="1"/>
  <c r="E2911" i="13" s="1"/>
  <c r="C2913" i="13"/>
  <c r="D2913" i="13" s="1"/>
  <c r="C2914" i="13"/>
  <c r="D2914" i="13" s="1"/>
  <c r="E2913" i="13" s="1"/>
  <c r="C2915" i="13"/>
  <c r="D2915" i="13" s="1"/>
  <c r="C2916" i="13"/>
  <c r="D2916" i="13" s="1"/>
  <c r="E2915" i="13" s="1"/>
  <c r="C2917" i="13"/>
  <c r="D2917" i="13" s="1"/>
  <c r="C2918" i="13"/>
  <c r="D2918" i="13" s="1"/>
  <c r="E2917" i="13" s="1"/>
  <c r="C2919" i="13"/>
  <c r="D2919" i="13" s="1"/>
  <c r="C2920" i="13"/>
  <c r="D2920" i="13" s="1"/>
  <c r="E2919" i="13" s="1"/>
  <c r="C2921" i="13"/>
  <c r="D2921" i="13" s="1"/>
  <c r="C2922" i="13"/>
  <c r="D2922" i="13" s="1"/>
  <c r="E2921" i="13" s="1"/>
  <c r="C2923" i="13"/>
  <c r="D2923" i="13" s="1"/>
  <c r="C2924" i="13"/>
  <c r="D2924" i="13" s="1"/>
  <c r="E2923" i="13" s="1"/>
  <c r="C2925" i="13"/>
  <c r="D2925" i="13" s="1"/>
  <c r="C2926" i="13"/>
  <c r="D2926" i="13" s="1"/>
  <c r="E2925" i="13" s="1"/>
  <c r="C2927" i="13"/>
  <c r="D2927" i="13" s="1"/>
  <c r="C2928" i="13"/>
  <c r="D2928" i="13" s="1"/>
  <c r="E2927" i="13" s="1"/>
  <c r="C2929" i="13"/>
  <c r="D2929" i="13" s="1"/>
  <c r="C2930" i="13"/>
  <c r="D2930" i="13" s="1"/>
  <c r="E2929" i="13" s="1"/>
  <c r="C2931" i="13"/>
  <c r="D2931" i="13" s="1"/>
  <c r="C2932" i="13"/>
  <c r="D2932" i="13" s="1"/>
  <c r="E2931" i="13" s="1"/>
  <c r="C2933" i="13"/>
  <c r="D2933" i="13" s="1"/>
  <c r="C2934" i="13"/>
  <c r="D2934" i="13" s="1"/>
  <c r="E2933" i="13" s="1"/>
  <c r="C2935" i="13"/>
  <c r="D2935" i="13" s="1"/>
  <c r="C2936" i="13"/>
  <c r="D2936" i="13" s="1"/>
  <c r="E2935" i="13" s="1"/>
  <c r="C2937" i="13"/>
  <c r="D2937" i="13" s="1"/>
  <c r="C2938" i="13"/>
  <c r="D2938" i="13" s="1"/>
  <c r="E2937" i="13" s="1"/>
  <c r="C2939" i="13"/>
  <c r="D2939" i="13" s="1"/>
  <c r="C2940" i="13"/>
  <c r="D2940" i="13" s="1"/>
  <c r="E2939" i="13" s="1"/>
  <c r="C2941" i="13"/>
  <c r="D2941" i="13" s="1"/>
  <c r="C2942" i="13"/>
  <c r="D2942" i="13" s="1"/>
  <c r="E2941" i="13" s="1"/>
  <c r="C2943" i="13"/>
  <c r="D2943" i="13" s="1"/>
  <c r="C2944" i="13"/>
  <c r="D2944" i="13" s="1"/>
  <c r="E2943" i="13" s="1"/>
  <c r="C2945" i="13"/>
  <c r="D2945" i="13" s="1"/>
  <c r="C2946" i="13"/>
  <c r="D2946" i="13" s="1"/>
  <c r="E2945" i="13" s="1"/>
  <c r="C2947" i="13"/>
  <c r="D2947" i="13" s="1"/>
  <c r="C2948" i="13"/>
  <c r="D2948" i="13" s="1"/>
  <c r="E2947" i="13" s="1"/>
  <c r="C2949" i="13"/>
  <c r="D2949" i="13" s="1"/>
  <c r="C2950" i="13"/>
  <c r="D2950" i="13" s="1"/>
  <c r="E2949" i="13" s="1"/>
  <c r="C2951" i="13"/>
  <c r="D2951" i="13" s="1"/>
  <c r="C2952" i="13"/>
  <c r="D2952" i="13" s="1"/>
  <c r="E2951" i="13" s="1"/>
  <c r="C2953" i="13"/>
  <c r="D2953" i="13" s="1"/>
  <c r="C2954" i="13"/>
  <c r="D2954" i="13" s="1"/>
  <c r="E2953" i="13" s="1"/>
  <c r="C2955" i="13"/>
  <c r="D2955" i="13" s="1"/>
  <c r="C2956" i="13"/>
  <c r="D2956" i="13" s="1"/>
  <c r="E2955" i="13" s="1"/>
  <c r="C2957" i="13"/>
  <c r="D2957" i="13" s="1"/>
  <c r="C2958" i="13"/>
  <c r="D2958" i="13" s="1"/>
  <c r="E2957" i="13" s="1"/>
  <c r="C2959" i="13"/>
  <c r="D2959" i="13" s="1"/>
  <c r="C2960" i="13"/>
  <c r="D2960" i="13" s="1"/>
  <c r="E2959" i="13" s="1"/>
  <c r="C2961" i="13"/>
  <c r="D2961" i="13" s="1"/>
  <c r="C2962" i="13"/>
  <c r="D2962" i="13" s="1"/>
  <c r="E2961" i="13" s="1"/>
  <c r="C2963" i="13"/>
  <c r="D2963" i="13" s="1"/>
  <c r="C2964" i="13"/>
  <c r="D2964" i="13" s="1"/>
  <c r="E2963" i="13" s="1"/>
  <c r="C2965" i="13"/>
  <c r="D2965" i="13" s="1"/>
  <c r="C2966" i="13"/>
  <c r="D2966" i="13" s="1"/>
  <c r="E2965" i="13" s="1"/>
  <c r="C2967" i="13"/>
  <c r="D2967" i="13" s="1"/>
  <c r="C2968" i="13"/>
  <c r="D2968" i="13" s="1"/>
  <c r="E2967" i="13" s="1"/>
  <c r="C2969" i="13"/>
  <c r="D2969" i="13" s="1"/>
  <c r="C2970" i="13"/>
  <c r="D2970" i="13" s="1"/>
  <c r="E2969" i="13" s="1"/>
  <c r="C2971" i="13"/>
  <c r="D2971" i="13" s="1"/>
  <c r="C2972" i="13"/>
  <c r="D2972" i="13" s="1"/>
  <c r="E2971" i="13" s="1"/>
  <c r="C2973" i="13"/>
  <c r="D2973" i="13" s="1"/>
  <c r="C2974" i="13"/>
  <c r="D2974" i="13" s="1"/>
  <c r="E2973" i="13" s="1"/>
  <c r="C2975" i="13"/>
  <c r="D2975" i="13" s="1"/>
  <c r="C2976" i="13"/>
  <c r="D2976" i="13" s="1"/>
  <c r="E2975" i="13" s="1"/>
  <c r="C2977" i="13"/>
  <c r="D2977" i="13" s="1"/>
  <c r="C2978" i="13"/>
  <c r="D2978" i="13" s="1"/>
  <c r="E2977" i="13" s="1"/>
  <c r="C2979" i="13"/>
  <c r="D2979" i="13" s="1"/>
  <c r="C2980" i="13"/>
  <c r="D2980" i="13" s="1"/>
  <c r="E2979" i="13" s="1"/>
  <c r="C2981" i="13"/>
  <c r="D2981" i="13" s="1"/>
  <c r="C2982" i="13"/>
  <c r="D2982" i="13" s="1"/>
  <c r="E2981" i="13" s="1"/>
  <c r="C2983" i="13"/>
  <c r="D2983" i="13" s="1"/>
  <c r="C2984" i="13"/>
  <c r="D2984" i="13" s="1"/>
  <c r="E2983" i="13" s="1"/>
  <c r="C2985" i="13"/>
  <c r="D2985" i="13" s="1"/>
  <c r="C2986" i="13"/>
  <c r="D2986" i="13" s="1"/>
  <c r="E2985" i="13" s="1"/>
  <c r="C2987" i="13"/>
  <c r="D2987" i="13" s="1"/>
  <c r="C2988" i="13"/>
  <c r="D2988" i="13" s="1"/>
  <c r="E2987" i="13" s="1"/>
  <c r="C2989" i="13"/>
  <c r="D2989" i="13" s="1"/>
  <c r="C2990" i="13"/>
  <c r="D2990" i="13" s="1"/>
  <c r="E2989" i="13" s="1"/>
  <c r="C2991" i="13"/>
  <c r="D2991" i="13" s="1"/>
  <c r="C2992" i="13"/>
  <c r="D2992" i="13" s="1"/>
  <c r="E2991" i="13" s="1"/>
  <c r="C2993" i="13"/>
  <c r="D2993" i="13" s="1"/>
  <c r="C2994" i="13"/>
  <c r="D2994" i="13" s="1"/>
  <c r="E2993" i="13" s="1"/>
  <c r="C2995" i="13"/>
  <c r="D2995" i="13" s="1"/>
  <c r="C2996" i="13"/>
  <c r="D2996" i="13" s="1"/>
  <c r="E2995" i="13" s="1"/>
  <c r="C2997" i="13"/>
  <c r="D2997" i="13" s="1"/>
  <c r="C2998" i="13"/>
  <c r="D2998" i="13" s="1"/>
  <c r="E2997" i="13" s="1"/>
  <c r="C2999" i="13"/>
  <c r="D2999" i="13" s="1"/>
  <c r="C3000" i="13"/>
  <c r="D3000" i="13" s="1"/>
  <c r="E2999" i="13" s="1"/>
  <c r="C3001" i="13"/>
  <c r="D3001" i="13" s="1"/>
  <c r="C3002" i="13"/>
  <c r="D3002" i="13" s="1"/>
  <c r="E3001" i="13" s="1"/>
  <c r="C3003" i="13"/>
  <c r="D3003" i="13" s="1"/>
  <c r="C3004" i="13"/>
  <c r="D3004" i="13" s="1"/>
  <c r="E3003" i="13" s="1"/>
  <c r="C3005" i="13"/>
  <c r="D3005" i="13" s="1"/>
  <c r="C3006" i="13"/>
  <c r="D3006" i="13" s="1"/>
  <c r="E3005" i="13" s="1"/>
  <c r="C3007" i="13"/>
  <c r="D3007" i="13" s="1"/>
  <c r="C3008" i="13"/>
  <c r="D3008" i="13" s="1"/>
  <c r="E3007" i="13" s="1"/>
  <c r="C3009" i="13"/>
  <c r="D3009" i="13" s="1"/>
  <c r="C3010" i="13"/>
  <c r="D3010" i="13" s="1"/>
  <c r="E3009" i="13" s="1"/>
  <c r="C3011" i="13"/>
  <c r="D3011" i="13" s="1"/>
  <c r="C3012" i="13"/>
  <c r="D3012" i="13" s="1"/>
  <c r="E3011" i="13" s="1"/>
  <c r="C3013" i="13"/>
  <c r="D3013" i="13" s="1"/>
  <c r="C3014" i="13"/>
  <c r="D3014" i="13" s="1"/>
  <c r="E3013" i="13" s="1"/>
  <c r="C3015" i="13"/>
  <c r="D3015" i="13" s="1"/>
  <c r="C3016" i="13"/>
  <c r="D3016" i="13" s="1"/>
  <c r="E3015" i="13" s="1"/>
  <c r="C3017" i="13"/>
  <c r="D3017" i="13" s="1"/>
  <c r="C3018" i="13"/>
  <c r="D3018" i="13" s="1"/>
  <c r="E3017" i="13" s="1"/>
  <c r="C3019" i="13"/>
  <c r="D3019" i="13" s="1"/>
  <c r="C3020" i="13"/>
  <c r="D3020" i="13" s="1"/>
  <c r="E3019" i="13" s="1"/>
  <c r="C3021" i="13"/>
  <c r="D3021" i="13" s="1"/>
  <c r="C3022" i="13"/>
  <c r="D3022" i="13" s="1"/>
  <c r="E3021" i="13" s="1"/>
  <c r="C3023" i="13"/>
  <c r="D3023" i="13" s="1"/>
  <c r="C3024" i="13"/>
  <c r="D3024" i="13" s="1"/>
  <c r="E3023" i="13" s="1"/>
  <c r="C3025" i="13"/>
  <c r="D3025" i="13" s="1"/>
  <c r="C3026" i="13"/>
  <c r="D3026" i="13" s="1"/>
  <c r="E3025" i="13" s="1"/>
  <c r="C3027" i="13"/>
  <c r="D3027" i="13" s="1"/>
  <c r="C3028" i="13"/>
  <c r="D3028" i="13" s="1"/>
  <c r="E3027" i="13" s="1"/>
  <c r="C3029" i="13"/>
  <c r="D3029" i="13" s="1"/>
  <c r="C3030" i="13"/>
  <c r="D3030" i="13" s="1"/>
  <c r="E3029" i="13" s="1"/>
  <c r="C3031" i="13"/>
  <c r="D3031" i="13" s="1"/>
  <c r="C3032" i="13"/>
  <c r="D3032" i="13" s="1"/>
  <c r="E3031" i="13" s="1"/>
  <c r="C3033" i="13"/>
  <c r="D3033" i="13" s="1"/>
  <c r="C3034" i="13"/>
  <c r="D3034" i="13" s="1"/>
  <c r="E3033" i="13" s="1"/>
  <c r="C3035" i="13"/>
  <c r="D3035" i="13" s="1"/>
  <c r="C3036" i="13"/>
  <c r="D3036" i="13" s="1"/>
  <c r="E3035" i="13" s="1"/>
  <c r="C3037" i="13"/>
  <c r="D3037" i="13" s="1"/>
  <c r="C3038" i="13"/>
  <c r="D3038" i="13" s="1"/>
  <c r="E3037" i="13" s="1"/>
  <c r="C3039" i="13"/>
  <c r="D3039" i="13" s="1"/>
  <c r="C3040" i="13"/>
  <c r="D3040" i="13" s="1"/>
  <c r="E3039" i="13" s="1"/>
  <c r="C3041" i="13"/>
  <c r="D3041" i="13" s="1"/>
  <c r="C3042" i="13"/>
  <c r="D3042" i="13" s="1"/>
  <c r="E3041" i="13" s="1"/>
  <c r="C3043" i="13"/>
  <c r="D3043" i="13" s="1"/>
  <c r="C3044" i="13"/>
  <c r="D3044" i="13" s="1"/>
  <c r="E3043" i="13" s="1"/>
  <c r="C3045" i="13"/>
  <c r="D3045" i="13" s="1"/>
  <c r="E3044" i="13" s="1"/>
  <c r="C3046" i="13"/>
  <c r="D3046" i="13" s="1"/>
  <c r="E3045" i="13" s="1"/>
  <c r="C3047" i="13"/>
  <c r="D3047" i="13" s="1"/>
  <c r="C3048" i="13"/>
  <c r="D3048" i="13" s="1"/>
  <c r="E3047" i="13" s="1"/>
  <c r="C3049" i="13"/>
  <c r="D3049" i="13" s="1"/>
  <c r="E3048" i="13" s="1"/>
  <c r="C3050" i="13"/>
  <c r="D3050" i="13" s="1"/>
  <c r="E3049" i="13" s="1"/>
  <c r="C3051" i="13"/>
  <c r="D3051" i="13" s="1"/>
  <c r="C3052" i="13"/>
  <c r="D3052" i="13" s="1"/>
  <c r="E3051" i="13" s="1"/>
  <c r="C3053" i="13"/>
  <c r="D3053" i="13" s="1"/>
  <c r="E3052" i="13" s="1"/>
  <c r="C3054" i="13"/>
  <c r="D3054" i="13" s="1"/>
  <c r="E3053" i="13" s="1"/>
  <c r="C3055" i="13"/>
  <c r="D3055" i="13" s="1"/>
  <c r="C3056" i="13"/>
  <c r="D3056" i="13" s="1"/>
  <c r="E3055" i="13" s="1"/>
  <c r="C3057" i="13"/>
  <c r="D3057" i="13" s="1"/>
  <c r="E3056" i="13" s="1"/>
  <c r="C3058" i="13"/>
  <c r="D3058" i="13" s="1"/>
  <c r="E3057" i="13" s="1"/>
  <c r="C3059" i="13"/>
  <c r="D3059" i="13" s="1"/>
  <c r="C3060" i="13"/>
  <c r="D3060" i="13" s="1"/>
  <c r="E3059" i="13" s="1"/>
  <c r="C3061" i="13"/>
  <c r="D3061" i="13" s="1"/>
  <c r="C3062" i="13"/>
  <c r="D3062" i="13" s="1"/>
  <c r="E3061" i="13" s="1"/>
  <c r="C3063" i="13"/>
  <c r="D3063" i="13" s="1"/>
  <c r="C3064" i="13"/>
  <c r="D3064" i="13" s="1"/>
  <c r="E3063" i="13" s="1"/>
  <c r="C3065" i="13"/>
  <c r="D3065" i="13" s="1"/>
  <c r="E3064" i="13" s="1"/>
  <c r="C3066" i="13"/>
  <c r="D3066" i="13" s="1"/>
  <c r="E3065" i="13" s="1"/>
  <c r="C3067" i="13"/>
  <c r="D3067" i="13" s="1"/>
  <c r="C3068" i="13"/>
  <c r="D3068" i="13" s="1"/>
  <c r="E3067" i="13" s="1"/>
  <c r="C3069" i="13"/>
  <c r="D3069" i="13" s="1"/>
  <c r="E3068" i="13" s="1"/>
  <c r="C3070" i="13"/>
  <c r="D3070" i="13" s="1"/>
  <c r="E3069" i="13" s="1"/>
  <c r="C3071" i="13"/>
  <c r="D3071" i="13" s="1"/>
  <c r="C3072" i="13"/>
  <c r="D3072" i="13" s="1"/>
  <c r="E3071" i="13" s="1"/>
  <c r="C3073" i="13"/>
  <c r="D3073" i="13" s="1"/>
  <c r="E3072" i="13" s="1"/>
  <c r="C3074" i="13"/>
  <c r="D3074" i="13" s="1"/>
  <c r="E3073" i="13" s="1"/>
  <c r="C3075" i="13"/>
  <c r="D3075" i="13" s="1"/>
  <c r="C3076" i="13"/>
  <c r="D3076" i="13" s="1"/>
  <c r="E3075" i="13" s="1"/>
  <c r="C3077" i="13"/>
  <c r="D3077" i="13" s="1"/>
  <c r="E3076" i="13" s="1"/>
  <c r="C3078" i="13"/>
  <c r="D3078" i="13" s="1"/>
  <c r="E3077" i="13" s="1"/>
  <c r="C3079" i="13"/>
  <c r="D3079" i="13" s="1"/>
  <c r="C3080" i="13"/>
  <c r="D3080" i="13" s="1"/>
  <c r="E3079" i="13" s="1"/>
  <c r="C3081" i="13"/>
  <c r="D3081" i="13" s="1"/>
  <c r="C3082" i="13"/>
  <c r="D3082" i="13" s="1"/>
  <c r="E3081" i="13" s="1"/>
  <c r="C3083" i="13"/>
  <c r="D3083" i="13" s="1"/>
  <c r="C3084" i="13"/>
  <c r="D3084" i="13" s="1"/>
  <c r="E3083" i="13" s="1"/>
  <c r="C3085" i="13"/>
  <c r="D3085" i="13" s="1"/>
  <c r="E3084" i="13" s="1"/>
  <c r="C3086" i="13"/>
  <c r="D3086" i="13" s="1"/>
  <c r="E3085" i="13" s="1"/>
  <c r="C3087" i="13"/>
  <c r="D3087" i="13" s="1"/>
  <c r="C3088" i="13"/>
  <c r="D3088" i="13" s="1"/>
  <c r="E3087" i="13" s="1"/>
  <c r="C3089" i="13"/>
  <c r="D3089" i="13" s="1"/>
  <c r="E3088" i="13" s="1"/>
  <c r="C3090" i="13"/>
  <c r="D3090" i="13" s="1"/>
  <c r="E3089" i="13" s="1"/>
  <c r="C3091" i="13"/>
  <c r="D3091" i="13" s="1"/>
  <c r="C3092" i="13"/>
  <c r="D3092" i="13" s="1"/>
  <c r="E3091" i="13" s="1"/>
  <c r="C3093" i="13"/>
  <c r="D3093" i="13" s="1"/>
  <c r="E3092" i="13" s="1"/>
  <c r="C3094" i="13"/>
  <c r="D3094" i="13" s="1"/>
  <c r="E3093" i="13" s="1"/>
  <c r="C3095" i="13"/>
  <c r="D3095" i="13" s="1"/>
  <c r="C3096" i="13"/>
  <c r="D3096" i="13" s="1"/>
  <c r="E3095" i="13" s="1"/>
  <c r="C3097" i="13"/>
  <c r="D3097" i="13" s="1"/>
  <c r="E3096" i="13" s="1"/>
  <c r="C3098" i="13"/>
  <c r="D3098" i="13" s="1"/>
  <c r="E3097" i="13" s="1"/>
  <c r="C3099" i="13"/>
  <c r="D3099" i="13" s="1"/>
  <c r="C3100" i="13"/>
  <c r="D3100" i="13" s="1"/>
  <c r="E3099" i="13" s="1"/>
  <c r="C3101" i="13"/>
  <c r="D3101" i="13" s="1"/>
  <c r="C3102" i="13"/>
  <c r="D3102" i="13" s="1"/>
  <c r="E3101" i="13" s="1"/>
  <c r="C3103" i="13"/>
  <c r="D3103" i="13" s="1"/>
  <c r="C3104" i="13"/>
  <c r="D3104" i="13" s="1"/>
  <c r="E3103" i="13" s="1"/>
  <c r="C3105" i="13"/>
  <c r="D3105" i="13" s="1"/>
  <c r="E3104" i="13" s="1"/>
  <c r="C3106" i="13"/>
  <c r="D3106" i="13" s="1"/>
  <c r="E3105" i="13" s="1"/>
  <c r="C3107" i="13"/>
  <c r="D3107" i="13" s="1"/>
  <c r="C3108" i="13"/>
  <c r="D3108" i="13" s="1"/>
  <c r="E3107" i="13" s="1"/>
  <c r="C3109" i="13"/>
  <c r="D3109" i="13" s="1"/>
  <c r="E3108" i="13" s="1"/>
  <c r="C3110" i="13"/>
  <c r="D3110" i="13" s="1"/>
  <c r="E3109" i="13" s="1"/>
  <c r="C3111" i="13"/>
  <c r="D3111" i="13" s="1"/>
  <c r="C3112" i="13"/>
  <c r="D3112" i="13" s="1"/>
  <c r="E3111" i="13" s="1"/>
  <c r="C3113" i="13"/>
  <c r="D3113" i="13" s="1"/>
  <c r="E3112" i="13" s="1"/>
  <c r="C3114" i="13"/>
  <c r="D3114" i="13" s="1"/>
  <c r="E3113" i="13" s="1"/>
  <c r="C3115" i="13"/>
  <c r="D3115" i="13" s="1"/>
  <c r="C3116" i="13"/>
  <c r="D3116" i="13" s="1"/>
  <c r="E3115" i="13" s="1"/>
  <c r="C3117" i="13"/>
  <c r="D3117" i="13" s="1"/>
  <c r="E3116" i="13" s="1"/>
  <c r="C3118" i="13"/>
  <c r="D3118" i="13" s="1"/>
  <c r="E3117" i="13" s="1"/>
  <c r="C3119" i="13"/>
  <c r="D3119" i="13" s="1"/>
  <c r="C3120" i="13"/>
  <c r="D3120" i="13" s="1"/>
  <c r="E3119" i="13" s="1"/>
  <c r="C3121" i="13"/>
  <c r="D3121" i="13" s="1"/>
  <c r="C3122" i="13"/>
  <c r="D3122" i="13" s="1"/>
  <c r="E3121" i="13" s="1"/>
  <c r="C3123" i="13"/>
  <c r="D3123" i="13" s="1"/>
  <c r="C3124" i="13"/>
  <c r="D3124" i="13" s="1"/>
  <c r="E3123" i="13" s="1"/>
  <c r="C3125" i="13"/>
  <c r="D3125" i="13" s="1"/>
  <c r="E3124" i="13" s="1"/>
  <c r="C3126" i="13"/>
  <c r="D3126" i="13" s="1"/>
  <c r="E3125" i="13" s="1"/>
  <c r="C3127" i="13"/>
  <c r="D3127" i="13" s="1"/>
  <c r="C3128" i="13"/>
  <c r="D3128" i="13" s="1"/>
  <c r="E3127" i="13" s="1"/>
  <c r="C3129" i="13"/>
  <c r="D3129" i="13" s="1"/>
  <c r="E3128" i="13" s="1"/>
  <c r="C3130" i="13"/>
  <c r="D3130" i="13" s="1"/>
  <c r="E3129" i="13" s="1"/>
  <c r="C3131" i="13"/>
  <c r="D3131" i="13" s="1"/>
  <c r="C3132" i="13"/>
  <c r="D3132" i="13" s="1"/>
  <c r="E3131" i="13" s="1"/>
  <c r="C3133" i="13"/>
  <c r="D3133" i="13" s="1"/>
  <c r="E3132" i="13" s="1"/>
  <c r="C3134" i="13"/>
  <c r="D3134" i="13" s="1"/>
  <c r="E3133" i="13" s="1"/>
  <c r="C3135" i="13"/>
  <c r="D3135" i="13" s="1"/>
  <c r="C3136" i="13"/>
  <c r="D3136" i="13" s="1"/>
  <c r="E3135" i="13" s="1"/>
  <c r="C3137" i="13"/>
  <c r="D3137" i="13" s="1"/>
  <c r="E3136" i="13" s="1"/>
  <c r="C3138" i="13"/>
  <c r="D3138" i="13" s="1"/>
  <c r="E3137" i="13" s="1"/>
  <c r="C3139" i="13"/>
  <c r="D3139" i="13" s="1"/>
  <c r="C3140" i="13"/>
  <c r="D3140" i="13" s="1"/>
  <c r="E3139" i="13" s="1"/>
  <c r="C3141" i="13"/>
  <c r="D3141" i="13" s="1"/>
  <c r="C3142" i="13"/>
  <c r="D3142" i="13" s="1"/>
  <c r="E3141" i="13" s="1"/>
  <c r="C3143" i="13"/>
  <c r="D3143" i="13" s="1"/>
  <c r="C3144" i="13"/>
  <c r="D3144" i="13" s="1"/>
  <c r="E3143" i="13" s="1"/>
  <c r="C3145" i="13"/>
  <c r="D3145" i="13" s="1"/>
  <c r="E3144" i="13" s="1"/>
  <c r="C3146" i="13"/>
  <c r="D3146" i="13" s="1"/>
  <c r="E3145" i="13" s="1"/>
  <c r="C3147" i="13"/>
  <c r="D3147" i="13" s="1"/>
  <c r="C3148" i="13"/>
  <c r="D3148" i="13" s="1"/>
  <c r="E3147" i="13" s="1"/>
  <c r="C3149" i="13"/>
  <c r="D3149" i="13" s="1"/>
  <c r="E3148" i="13" s="1"/>
  <c r="C3150" i="13"/>
  <c r="D3150" i="13" s="1"/>
  <c r="E3149" i="13" s="1"/>
  <c r="C3151" i="13"/>
  <c r="D3151" i="13" s="1"/>
  <c r="C3152" i="13"/>
  <c r="D3152" i="13" s="1"/>
  <c r="E3151" i="13" s="1"/>
  <c r="C3153" i="13"/>
  <c r="D3153" i="13" s="1"/>
  <c r="E3152" i="13" s="1"/>
  <c r="C3154" i="13"/>
  <c r="D3154" i="13" s="1"/>
  <c r="E3153" i="13" s="1"/>
  <c r="C3155" i="13"/>
  <c r="D3155" i="13" s="1"/>
  <c r="C3156" i="13"/>
  <c r="D3156" i="13" s="1"/>
  <c r="E3155" i="13" s="1"/>
  <c r="C3157" i="13"/>
  <c r="D3157" i="13" s="1"/>
  <c r="E3156" i="13" s="1"/>
  <c r="C3158" i="13"/>
  <c r="D3158" i="13" s="1"/>
  <c r="E3157" i="13" s="1"/>
  <c r="C3159" i="13"/>
  <c r="D3159" i="13" s="1"/>
  <c r="C3160" i="13"/>
  <c r="D3160" i="13" s="1"/>
  <c r="E3159" i="13" s="1"/>
  <c r="C3161" i="13"/>
  <c r="D3161" i="13" s="1"/>
  <c r="C3162" i="13"/>
  <c r="D3162" i="13" s="1"/>
  <c r="E3161" i="13" s="1"/>
  <c r="C3163" i="13"/>
  <c r="D3163" i="13" s="1"/>
  <c r="C3164" i="13"/>
  <c r="D3164" i="13" s="1"/>
  <c r="E3163" i="13" s="1"/>
  <c r="C3165" i="13"/>
  <c r="D3165" i="13" s="1"/>
  <c r="E3164" i="13" s="1"/>
  <c r="C3166" i="13"/>
  <c r="D3166" i="13" s="1"/>
  <c r="E3165" i="13" s="1"/>
  <c r="C3167" i="13"/>
  <c r="D3167" i="13" s="1"/>
  <c r="C3168" i="13"/>
  <c r="D3168" i="13" s="1"/>
  <c r="E3167" i="13" s="1"/>
  <c r="C3169" i="13"/>
  <c r="D3169" i="13" s="1"/>
  <c r="E3168" i="13" s="1"/>
  <c r="C3170" i="13"/>
  <c r="D3170" i="13" s="1"/>
  <c r="E3169" i="13" s="1"/>
  <c r="C3171" i="13"/>
  <c r="D3171" i="13" s="1"/>
  <c r="C3172" i="13"/>
  <c r="D3172" i="13" s="1"/>
  <c r="E3171" i="13" s="1"/>
  <c r="C3173" i="13"/>
  <c r="D3173" i="13" s="1"/>
  <c r="E3172" i="13" s="1"/>
  <c r="C3174" i="13"/>
  <c r="D3174" i="13" s="1"/>
  <c r="E3173" i="13" s="1"/>
  <c r="C3175" i="13"/>
  <c r="D3175" i="13" s="1"/>
  <c r="C3176" i="13"/>
  <c r="D3176" i="13" s="1"/>
  <c r="E3175" i="13" s="1"/>
  <c r="C3177" i="13"/>
  <c r="D3177" i="13" s="1"/>
  <c r="E3176" i="13" s="1"/>
  <c r="C3178" i="13"/>
  <c r="D3178" i="13" s="1"/>
  <c r="E3177" i="13" s="1"/>
  <c r="C3179" i="13"/>
  <c r="D3179" i="13" s="1"/>
  <c r="C3180" i="13"/>
  <c r="D3180" i="13" s="1"/>
  <c r="E3179" i="13" s="1"/>
  <c r="C3181" i="13"/>
  <c r="D3181" i="13" s="1"/>
  <c r="C3182" i="13"/>
  <c r="D3182" i="13" s="1"/>
  <c r="E3181" i="13" s="1"/>
  <c r="C3183" i="13"/>
  <c r="D3183" i="13" s="1"/>
  <c r="C3184" i="13"/>
  <c r="D3184" i="13" s="1"/>
  <c r="E3183" i="13" s="1"/>
  <c r="C3185" i="13"/>
  <c r="D3185" i="13" s="1"/>
  <c r="E3184" i="13" s="1"/>
  <c r="C3186" i="13"/>
  <c r="D3186" i="13" s="1"/>
  <c r="E3185" i="13" s="1"/>
  <c r="C3187" i="13"/>
  <c r="D3187" i="13" s="1"/>
  <c r="C3188" i="13"/>
  <c r="D3188" i="13" s="1"/>
  <c r="E3187" i="13" s="1"/>
  <c r="C3189" i="13"/>
  <c r="D3189" i="13" s="1"/>
  <c r="E3188" i="13" s="1"/>
  <c r="C3190" i="13"/>
  <c r="D3190" i="13" s="1"/>
  <c r="E3189" i="13" s="1"/>
  <c r="C3191" i="13"/>
  <c r="D3191" i="13" s="1"/>
  <c r="C3192" i="13"/>
  <c r="D3192" i="13" s="1"/>
  <c r="E3191" i="13" s="1"/>
  <c r="C3193" i="13"/>
  <c r="D3193" i="13" s="1"/>
  <c r="E3192" i="13" s="1"/>
  <c r="C3194" i="13"/>
  <c r="D3194" i="13" s="1"/>
  <c r="E3193" i="13" s="1"/>
  <c r="C3195" i="13"/>
  <c r="D3195" i="13" s="1"/>
  <c r="C3196" i="13"/>
  <c r="D3196" i="13" s="1"/>
  <c r="E3195" i="13" s="1"/>
  <c r="C3197" i="13"/>
  <c r="D3197" i="13" s="1"/>
  <c r="E3196" i="13" s="1"/>
  <c r="C3198" i="13"/>
  <c r="D3198" i="13" s="1"/>
  <c r="E3197" i="13" s="1"/>
  <c r="C3199" i="13"/>
  <c r="D3199" i="13" s="1"/>
  <c r="C3200" i="13"/>
  <c r="D3200" i="13" s="1"/>
  <c r="E3199" i="13" s="1"/>
  <c r="C3201" i="13"/>
  <c r="D3201" i="13" s="1"/>
  <c r="C3202" i="13"/>
  <c r="D3202" i="13" s="1"/>
  <c r="E3201" i="13" s="1"/>
  <c r="C3203" i="13"/>
  <c r="D3203" i="13" s="1"/>
  <c r="C3204" i="13"/>
  <c r="D3204" i="13" s="1"/>
  <c r="E3203" i="13" s="1"/>
  <c r="C3205" i="13"/>
  <c r="D3205" i="13" s="1"/>
  <c r="E3204" i="13" s="1"/>
  <c r="C3206" i="13"/>
  <c r="D3206" i="13" s="1"/>
  <c r="E3205" i="13" s="1"/>
  <c r="C3207" i="13"/>
  <c r="D3207" i="13" s="1"/>
  <c r="C3208" i="13"/>
  <c r="D3208" i="13" s="1"/>
  <c r="E3207" i="13" s="1"/>
  <c r="C3209" i="13"/>
  <c r="D3209" i="13" s="1"/>
  <c r="E3208" i="13" s="1"/>
  <c r="C3210" i="13"/>
  <c r="D3210" i="13" s="1"/>
  <c r="E3209" i="13" s="1"/>
  <c r="C3211" i="13"/>
  <c r="D3211" i="13" s="1"/>
  <c r="C3212" i="13"/>
  <c r="D3212" i="13" s="1"/>
  <c r="E3211" i="13" s="1"/>
  <c r="C3213" i="13"/>
  <c r="D3213" i="13" s="1"/>
  <c r="E3212" i="13" s="1"/>
  <c r="C3214" i="13"/>
  <c r="D3214" i="13" s="1"/>
  <c r="E3213" i="13" s="1"/>
  <c r="C3215" i="13"/>
  <c r="D3215" i="13" s="1"/>
  <c r="C3216" i="13"/>
  <c r="D3216" i="13" s="1"/>
  <c r="E3215" i="13" s="1"/>
  <c r="C3217" i="13"/>
  <c r="D3217" i="13" s="1"/>
  <c r="E3216" i="13" s="1"/>
  <c r="C3218" i="13"/>
  <c r="D3218" i="13" s="1"/>
  <c r="E3217" i="13" s="1"/>
  <c r="C3219" i="13"/>
  <c r="D3219" i="13" s="1"/>
  <c r="C3220" i="13"/>
  <c r="D3220" i="13" s="1"/>
  <c r="E3219" i="13" s="1"/>
  <c r="C3221" i="13"/>
  <c r="D3221" i="13" s="1"/>
  <c r="C3222" i="13"/>
  <c r="D3222" i="13" s="1"/>
  <c r="E3221" i="13" s="1"/>
  <c r="C3223" i="13"/>
  <c r="D3223" i="13" s="1"/>
  <c r="C3224" i="13"/>
  <c r="D3224" i="13" s="1"/>
  <c r="E3223" i="13" s="1"/>
  <c r="C3225" i="13"/>
  <c r="D3225" i="13" s="1"/>
  <c r="E3224" i="13" s="1"/>
  <c r="C3226" i="13"/>
  <c r="D3226" i="13" s="1"/>
  <c r="E3225" i="13" s="1"/>
  <c r="C3227" i="13"/>
  <c r="D3227" i="13" s="1"/>
  <c r="C3228" i="13"/>
  <c r="D3228" i="13" s="1"/>
  <c r="E3227" i="13" s="1"/>
  <c r="C3229" i="13"/>
  <c r="D3229" i="13" s="1"/>
  <c r="E3228" i="13" s="1"/>
  <c r="C3230" i="13"/>
  <c r="D3230" i="13" s="1"/>
  <c r="E3229" i="13" s="1"/>
  <c r="C3231" i="13"/>
  <c r="D3231" i="13" s="1"/>
  <c r="C3232" i="13"/>
  <c r="D3232" i="13" s="1"/>
  <c r="E3231" i="13" s="1"/>
  <c r="C3233" i="13"/>
  <c r="D3233" i="13" s="1"/>
  <c r="E3232" i="13" s="1"/>
  <c r="C3234" i="13"/>
  <c r="D3234" i="13" s="1"/>
  <c r="E3233" i="13" s="1"/>
  <c r="C3235" i="13"/>
  <c r="D3235" i="13" s="1"/>
  <c r="C3236" i="13"/>
  <c r="D3236" i="13" s="1"/>
  <c r="E3235" i="13" s="1"/>
  <c r="C3237" i="13"/>
  <c r="D3237" i="13" s="1"/>
  <c r="E3236" i="13" s="1"/>
  <c r="C3238" i="13"/>
  <c r="D3238" i="13" s="1"/>
  <c r="E3237" i="13" s="1"/>
  <c r="C3239" i="13"/>
  <c r="D3239" i="13" s="1"/>
  <c r="C3240" i="13"/>
  <c r="D3240" i="13" s="1"/>
  <c r="E3239" i="13" s="1"/>
  <c r="C3241" i="13"/>
  <c r="D3241" i="13" s="1"/>
  <c r="C3242" i="13"/>
  <c r="D3242" i="13" s="1"/>
  <c r="E3241" i="13" s="1"/>
  <c r="C3243" i="13"/>
  <c r="D3243" i="13" s="1"/>
  <c r="C3244" i="13"/>
  <c r="D3244" i="13" s="1"/>
  <c r="E3243" i="13" s="1"/>
  <c r="C3245" i="13"/>
  <c r="D3245" i="13" s="1"/>
  <c r="E3244" i="13" s="1"/>
  <c r="C3246" i="13"/>
  <c r="D3246" i="13" s="1"/>
  <c r="E3245" i="13" s="1"/>
  <c r="C3247" i="13"/>
  <c r="D3247" i="13" s="1"/>
  <c r="C3248" i="13"/>
  <c r="D3248" i="13" s="1"/>
  <c r="E3247" i="13" s="1"/>
  <c r="C3249" i="13"/>
  <c r="D3249" i="13" s="1"/>
  <c r="E3248" i="13" s="1"/>
  <c r="C3250" i="13"/>
  <c r="D3250" i="13" s="1"/>
  <c r="E3249" i="13" s="1"/>
  <c r="C3251" i="13"/>
  <c r="D3251" i="13" s="1"/>
  <c r="C3252" i="13"/>
  <c r="D3252" i="13" s="1"/>
  <c r="E3251" i="13" s="1"/>
  <c r="C3253" i="13"/>
  <c r="D3253" i="13" s="1"/>
  <c r="E3252" i="13" s="1"/>
  <c r="C3254" i="13"/>
  <c r="D3254" i="13" s="1"/>
  <c r="E3253" i="13" s="1"/>
  <c r="C3255" i="13"/>
  <c r="D3255" i="13" s="1"/>
  <c r="C3256" i="13"/>
  <c r="D3256" i="13" s="1"/>
  <c r="E3255" i="13" s="1"/>
  <c r="C3257" i="13"/>
  <c r="D3257" i="13" s="1"/>
  <c r="E3256" i="13" s="1"/>
  <c r="C3258" i="13"/>
  <c r="D3258" i="13" s="1"/>
  <c r="E3257" i="13" s="1"/>
  <c r="C3259" i="13"/>
  <c r="D3259" i="13" s="1"/>
  <c r="C3260" i="13"/>
  <c r="D3260" i="13" s="1"/>
  <c r="E3259" i="13" s="1"/>
  <c r="C3261" i="13"/>
  <c r="D3261" i="13" s="1"/>
  <c r="C3262" i="13"/>
  <c r="D3262" i="13" s="1"/>
  <c r="E3261" i="13" s="1"/>
  <c r="C3263" i="13"/>
  <c r="D3263" i="13" s="1"/>
  <c r="C3264" i="13"/>
  <c r="D3264" i="13" s="1"/>
  <c r="E3263" i="13" s="1"/>
  <c r="C3265" i="13"/>
  <c r="D3265" i="13" s="1"/>
  <c r="E3264" i="13" s="1"/>
  <c r="C3266" i="13"/>
  <c r="D3266" i="13" s="1"/>
  <c r="E3265" i="13" s="1"/>
  <c r="C3267" i="13"/>
  <c r="D3267" i="13" s="1"/>
  <c r="C3268" i="13"/>
  <c r="D3268" i="13" s="1"/>
  <c r="E3267" i="13" s="1"/>
  <c r="C3269" i="13"/>
  <c r="D3269" i="13" s="1"/>
  <c r="E3268" i="13" s="1"/>
  <c r="C3270" i="13"/>
  <c r="D3270" i="13" s="1"/>
  <c r="E3269" i="13" s="1"/>
  <c r="C3271" i="13"/>
  <c r="D3271" i="13" s="1"/>
  <c r="C3272" i="13"/>
  <c r="D3272" i="13" s="1"/>
  <c r="E3271" i="13" s="1"/>
  <c r="C3273" i="13"/>
  <c r="D3273" i="13" s="1"/>
  <c r="E3272" i="13" s="1"/>
  <c r="C3274" i="13"/>
  <c r="D3274" i="13" s="1"/>
  <c r="E3273" i="13" s="1"/>
  <c r="C3275" i="13"/>
  <c r="D3275" i="13" s="1"/>
  <c r="C3276" i="13"/>
  <c r="D3276" i="13" s="1"/>
  <c r="E3275" i="13" s="1"/>
  <c r="C3277" i="13"/>
  <c r="D3277" i="13" s="1"/>
  <c r="E3276" i="13" s="1"/>
  <c r="C3278" i="13"/>
  <c r="D3278" i="13" s="1"/>
  <c r="E3277" i="13" s="1"/>
  <c r="C3279" i="13"/>
  <c r="D3279" i="13" s="1"/>
  <c r="C3280" i="13"/>
  <c r="D3280" i="13" s="1"/>
  <c r="E3279" i="13" s="1"/>
  <c r="C3281" i="13"/>
  <c r="D3281" i="13" s="1"/>
  <c r="C3282" i="13"/>
  <c r="D3282" i="13" s="1"/>
  <c r="E3281" i="13" s="1"/>
  <c r="C3283" i="13"/>
  <c r="D3283" i="13" s="1"/>
  <c r="C3284" i="13"/>
  <c r="D3284" i="13" s="1"/>
  <c r="E3283" i="13" s="1"/>
  <c r="C3285" i="13"/>
  <c r="D3285" i="13" s="1"/>
  <c r="E3284" i="13" s="1"/>
  <c r="C3286" i="13"/>
  <c r="D3286" i="13" s="1"/>
  <c r="E3285" i="13" s="1"/>
  <c r="C3287" i="13"/>
  <c r="D3287" i="13" s="1"/>
  <c r="C3288" i="13"/>
  <c r="D3288" i="13" s="1"/>
  <c r="E3287" i="13" s="1"/>
  <c r="C3289" i="13"/>
  <c r="D3289" i="13" s="1"/>
  <c r="E3288" i="13" s="1"/>
  <c r="C3290" i="13"/>
  <c r="D3290" i="13" s="1"/>
  <c r="E3289" i="13" s="1"/>
  <c r="C3291" i="13"/>
  <c r="D3291" i="13" s="1"/>
  <c r="C3292" i="13"/>
  <c r="D3292" i="13" s="1"/>
  <c r="E3291" i="13" s="1"/>
  <c r="C3293" i="13"/>
  <c r="D3293" i="13" s="1"/>
  <c r="E3292" i="13" s="1"/>
  <c r="C3294" i="13"/>
  <c r="D3294" i="13" s="1"/>
  <c r="E3293" i="13" s="1"/>
  <c r="C3295" i="13"/>
  <c r="D3295" i="13" s="1"/>
  <c r="C3296" i="13"/>
  <c r="D3296" i="13" s="1"/>
  <c r="E3295" i="13" s="1"/>
  <c r="C3297" i="13"/>
  <c r="D3297" i="13" s="1"/>
  <c r="E3296" i="13" s="1"/>
  <c r="C3298" i="13"/>
  <c r="D3298" i="13" s="1"/>
  <c r="E3297" i="13" s="1"/>
  <c r="C3299" i="13"/>
  <c r="D3299" i="13" s="1"/>
  <c r="C3300" i="13"/>
  <c r="D3300" i="13" s="1"/>
  <c r="E3299" i="13" s="1"/>
  <c r="C3301" i="13"/>
  <c r="D3301" i="13" s="1"/>
  <c r="C3302" i="13"/>
  <c r="D3302" i="13" s="1"/>
  <c r="E3301" i="13" s="1"/>
  <c r="C3303" i="13"/>
  <c r="D3303" i="13" s="1"/>
  <c r="C3304" i="13"/>
  <c r="D3304" i="13" s="1"/>
  <c r="E3303" i="13" s="1"/>
  <c r="C3305" i="13"/>
  <c r="D3305" i="13" s="1"/>
  <c r="E3304" i="13" s="1"/>
  <c r="C3306" i="13"/>
  <c r="D3306" i="13" s="1"/>
  <c r="E3305" i="13" s="1"/>
  <c r="C3307" i="13"/>
  <c r="D3307" i="13" s="1"/>
  <c r="C3308" i="13"/>
  <c r="D3308" i="13" s="1"/>
  <c r="E3307" i="13" s="1"/>
  <c r="C3309" i="13"/>
  <c r="D3309" i="13" s="1"/>
  <c r="E3308" i="13" s="1"/>
  <c r="C3310" i="13"/>
  <c r="D3310" i="13" s="1"/>
  <c r="E3309" i="13" s="1"/>
  <c r="C3311" i="13"/>
  <c r="D3311" i="13" s="1"/>
  <c r="C3312" i="13"/>
  <c r="D3312" i="13" s="1"/>
  <c r="E3311" i="13" s="1"/>
  <c r="C3313" i="13"/>
  <c r="D3313" i="13" s="1"/>
  <c r="E3312" i="13" s="1"/>
  <c r="C3314" i="13"/>
  <c r="D3314" i="13" s="1"/>
  <c r="E3313" i="13" s="1"/>
  <c r="C3315" i="13"/>
  <c r="D3315" i="13" s="1"/>
  <c r="C3316" i="13"/>
  <c r="D3316" i="13" s="1"/>
  <c r="E3315" i="13" s="1"/>
  <c r="C3317" i="13"/>
  <c r="D3317" i="13" s="1"/>
  <c r="E3316" i="13" s="1"/>
  <c r="C3318" i="13"/>
  <c r="D3318" i="13" s="1"/>
  <c r="E3317" i="13" s="1"/>
  <c r="C3319" i="13"/>
  <c r="D3319" i="13" s="1"/>
  <c r="C3320" i="13"/>
  <c r="D3320" i="13" s="1"/>
  <c r="E3319" i="13" s="1"/>
  <c r="C3321" i="13"/>
  <c r="D3321" i="13" s="1"/>
  <c r="C3322" i="13"/>
  <c r="D3322" i="13" s="1"/>
  <c r="E3321" i="13" s="1"/>
  <c r="C3323" i="13"/>
  <c r="D3323" i="13" s="1"/>
  <c r="C3324" i="13"/>
  <c r="D3324" i="13" s="1"/>
  <c r="E3323" i="13" s="1"/>
  <c r="C3325" i="13"/>
  <c r="D3325" i="13" s="1"/>
  <c r="E3324" i="13" s="1"/>
  <c r="C3326" i="13"/>
  <c r="D3326" i="13" s="1"/>
  <c r="E3325" i="13" s="1"/>
  <c r="C3327" i="13"/>
  <c r="D3327" i="13" s="1"/>
  <c r="C3328" i="13"/>
  <c r="D3328" i="13" s="1"/>
  <c r="E3327" i="13" s="1"/>
  <c r="C3329" i="13"/>
  <c r="D3329" i="13" s="1"/>
  <c r="E3328" i="13" s="1"/>
  <c r="C3330" i="13"/>
  <c r="D3330" i="13" s="1"/>
  <c r="E3329" i="13" s="1"/>
  <c r="C3331" i="13"/>
  <c r="D3331" i="13" s="1"/>
  <c r="C3332" i="13"/>
  <c r="D3332" i="13" s="1"/>
  <c r="E3331" i="13" s="1"/>
  <c r="C3333" i="13"/>
  <c r="D3333" i="13" s="1"/>
  <c r="E3332" i="13" s="1"/>
  <c r="C3334" i="13"/>
  <c r="D3334" i="13" s="1"/>
  <c r="E3333" i="13" s="1"/>
  <c r="C3335" i="13"/>
  <c r="D3335" i="13" s="1"/>
  <c r="C3336" i="13"/>
  <c r="D3336" i="13" s="1"/>
  <c r="E3335" i="13" s="1"/>
  <c r="C3337" i="13"/>
  <c r="D3337" i="13" s="1"/>
  <c r="E3336" i="13" s="1"/>
  <c r="C3338" i="13"/>
  <c r="D3338" i="13" s="1"/>
  <c r="E3337" i="13" s="1"/>
  <c r="C3339" i="13"/>
  <c r="D3339" i="13" s="1"/>
  <c r="C3340" i="13"/>
  <c r="D3340" i="13" s="1"/>
  <c r="E3339" i="13" s="1"/>
  <c r="C3341" i="13"/>
  <c r="D3341" i="13" s="1"/>
  <c r="C3342" i="13"/>
  <c r="D3342" i="13" s="1"/>
  <c r="E3341" i="13" s="1"/>
  <c r="C3343" i="13"/>
  <c r="D3343" i="13" s="1"/>
  <c r="C3344" i="13"/>
  <c r="D3344" i="13" s="1"/>
  <c r="E3343" i="13" s="1"/>
  <c r="C3345" i="13"/>
  <c r="D3345" i="13" s="1"/>
  <c r="E3344" i="13" s="1"/>
  <c r="C3346" i="13"/>
  <c r="D3346" i="13" s="1"/>
  <c r="E3345" i="13" s="1"/>
  <c r="C3347" i="13"/>
  <c r="D3347" i="13" s="1"/>
  <c r="C3348" i="13"/>
  <c r="D3348" i="13" s="1"/>
  <c r="E3347" i="13" s="1"/>
  <c r="C3349" i="13"/>
  <c r="D3349" i="13" s="1"/>
  <c r="E3348" i="13" s="1"/>
  <c r="C3350" i="13"/>
  <c r="D3350" i="13" s="1"/>
  <c r="E3349" i="13" s="1"/>
  <c r="C3351" i="13"/>
  <c r="D3351" i="13" s="1"/>
  <c r="C3352" i="13"/>
  <c r="D3352" i="13" s="1"/>
  <c r="E3351" i="13" s="1"/>
  <c r="C3353" i="13"/>
  <c r="D3353" i="13" s="1"/>
  <c r="E3352" i="13" s="1"/>
  <c r="C3354" i="13"/>
  <c r="D3354" i="13" s="1"/>
  <c r="E3353" i="13" s="1"/>
  <c r="C3355" i="13"/>
  <c r="D3355" i="13" s="1"/>
  <c r="C3356" i="13"/>
  <c r="D3356" i="13" s="1"/>
  <c r="E3355" i="13" s="1"/>
  <c r="C3357" i="13"/>
  <c r="D3357" i="13" s="1"/>
  <c r="E3356" i="13" s="1"/>
  <c r="C3358" i="13"/>
  <c r="D3358" i="13" s="1"/>
  <c r="E3357" i="13" s="1"/>
  <c r="C3359" i="13"/>
  <c r="D3359" i="13" s="1"/>
  <c r="C3360" i="13"/>
  <c r="D3360" i="13" s="1"/>
  <c r="E3359" i="13" s="1"/>
  <c r="C3361" i="13"/>
  <c r="D3361" i="13" s="1"/>
  <c r="C3362" i="13"/>
  <c r="D3362" i="13" s="1"/>
  <c r="E3361" i="13" s="1"/>
  <c r="C3363" i="13"/>
  <c r="D3363" i="13" s="1"/>
  <c r="C3364" i="13"/>
  <c r="D3364" i="13" s="1"/>
  <c r="E3363" i="13" s="1"/>
  <c r="C3365" i="13"/>
  <c r="D3365" i="13" s="1"/>
  <c r="E3364" i="13" s="1"/>
  <c r="C3366" i="13"/>
  <c r="D3366" i="13" s="1"/>
  <c r="E3365" i="13" s="1"/>
  <c r="C3367" i="13"/>
  <c r="D3367" i="13" s="1"/>
  <c r="C3368" i="13"/>
  <c r="D3368" i="13" s="1"/>
  <c r="E3367" i="13" s="1"/>
  <c r="C3369" i="13"/>
  <c r="D3369" i="13" s="1"/>
  <c r="E3368" i="13" s="1"/>
  <c r="C3370" i="13"/>
  <c r="D3370" i="13" s="1"/>
  <c r="E3369" i="13" s="1"/>
  <c r="C3371" i="13"/>
  <c r="D3371" i="13" s="1"/>
  <c r="C3372" i="13"/>
  <c r="D3372" i="13" s="1"/>
  <c r="E3371" i="13" s="1"/>
  <c r="C3373" i="13"/>
  <c r="D3373" i="13" s="1"/>
  <c r="E3372" i="13" s="1"/>
  <c r="C3374" i="13"/>
  <c r="D3374" i="13" s="1"/>
  <c r="E3373" i="13" s="1"/>
  <c r="C3375" i="13"/>
  <c r="D3375" i="13" s="1"/>
  <c r="C3376" i="13"/>
  <c r="D3376" i="13" s="1"/>
  <c r="E3375" i="13" s="1"/>
  <c r="C3377" i="13"/>
  <c r="D3377" i="13" s="1"/>
  <c r="E3376" i="13" s="1"/>
  <c r="C3378" i="13"/>
  <c r="D3378" i="13" s="1"/>
  <c r="E3377" i="13" s="1"/>
  <c r="C3379" i="13"/>
  <c r="D3379" i="13" s="1"/>
  <c r="C3380" i="13"/>
  <c r="D3380" i="13" s="1"/>
  <c r="E3379" i="13" s="1"/>
  <c r="C3381" i="13"/>
  <c r="D3381" i="13" s="1"/>
  <c r="C3382" i="13"/>
  <c r="D3382" i="13" s="1"/>
  <c r="E3381" i="13" s="1"/>
  <c r="C3383" i="13"/>
  <c r="D3383" i="13" s="1"/>
  <c r="C3384" i="13"/>
  <c r="D3384" i="13" s="1"/>
  <c r="E3383" i="13" s="1"/>
  <c r="C3385" i="13"/>
  <c r="D3385" i="13" s="1"/>
  <c r="E3384" i="13" s="1"/>
  <c r="C3386" i="13"/>
  <c r="D3386" i="13" s="1"/>
  <c r="E3385" i="13" s="1"/>
  <c r="C3387" i="13"/>
  <c r="D3387" i="13" s="1"/>
  <c r="C3388" i="13"/>
  <c r="D3388" i="13" s="1"/>
  <c r="E3387" i="13" s="1"/>
  <c r="C3389" i="13"/>
  <c r="D3389" i="13" s="1"/>
  <c r="E3388" i="13" s="1"/>
  <c r="C3390" i="13"/>
  <c r="D3390" i="13" s="1"/>
  <c r="E3389" i="13" s="1"/>
  <c r="C3391" i="13"/>
  <c r="D3391" i="13" s="1"/>
  <c r="C3392" i="13"/>
  <c r="D3392" i="13" s="1"/>
  <c r="E3391" i="13" s="1"/>
  <c r="C3393" i="13"/>
  <c r="D3393" i="13" s="1"/>
  <c r="E3392" i="13" s="1"/>
  <c r="C3394" i="13"/>
  <c r="D3394" i="13" s="1"/>
  <c r="E3393" i="13" s="1"/>
  <c r="C3395" i="13"/>
  <c r="D3395" i="13" s="1"/>
  <c r="C3396" i="13"/>
  <c r="D3396" i="13" s="1"/>
  <c r="E3395" i="13" s="1"/>
  <c r="C3397" i="13"/>
  <c r="D3397" i="13" s="1"/>
  <c r="E3396" i="13" s="1"/>
  <c r="C3398" i="13"/>
  <c r="D3398" i="13" s="1"/>
  <c r="E3397" i="13" s="1"/>
  <c r="C3399" i="13"/>
  <c r="D3399" i="13" s="1"/>
  <c r="C3400" i="13"/>
  <c r="D3400" i="13" s="1"/>
  <c r="E3399" i="13" s="1"/>
  <c r="C3401" i="13"/>
  <c r="D3401" i="13" s="1"/>
  <c r="C3402" i="13"/>
  <c r="D3402" i="13" s="1"/>
  <c r="E3401" i="13" s="1"/>
  <c r="C3403" i="13"/>
  <c r="D3403" i="13" s="1"/>
  <c r="C3404" i="13"/>
  <c r="D3404" i="13" s="1"/>
  <c r="E3403" i="13" s="1"/>
  <c r="C3405" i="13"/>
  <c r="D3405" i="13" s="1"/>
  <c r="E3404" i="13" s="1"/>
  <c r="C3406" i="13"/>
  <c r="D3406" i="13" s="1"/>
  <c r="E3405" i="13" s="1"/>
  <c r="C3407" i="13"/>
  <c r="D3407" i="13" s="1"/>
  <c r="C3408" i="13"/>
  <c r="D3408" i="13" s="1"/>
  <c r="E3407" i="13" s="1"/>
  <c r="C3409" i="13"/>
  <c r="D3409" i="13" s="1"/>
  <c r="E3408" i="13" s="1"/>
  <c r="C3410" i="13"/>
  <c r="D3410" i="13" s="1"/>
  <c r="E3409" i="13" s="1"/>
  <c r="C3411" i="13"/>
  <c r="D3411" i="13" s="1"/>
  <c r="C3412" i="13"/>
  <c r="D3412" i="13" s="1"/>
  <c r="E3411" i="13" s="1"/>
  <c r="C3413" i="13"/>
  <c r="D3413" i="13" s="1"/>
  <c r="E3412" i="13" s="1"/>
  <c r="C3414" i="13"/>
  <c r="D3414" i="13" s="1"/>
  <c r="E3413" i="13" s="1"/>
  <c r="C3415" i="13"/>
  <c r="D3415" i="13" s="1"/>
  <c r="C3416" i="13"/>
  <c r="D3416" i="13" s="1"/>
  <c r="E3415" i="13" s="1"/>
  <c r="C3417" i="13"/>
  <c r="D3417" i="13" s="1"/>
  <c r="E3416" i="13" s="1"/>
  <c r="C3418" i="13"/>
  <c r="D3418" i="13" s="1"/>
  <c r="E3417" i="13" s="1"/>
  <c r="C3419" i="13"/>
  <c r="D3419" i="13" s="1"/>
  <c r="C3420" i="13"/>
  <c r="D3420" i="13" s="1"/>
  <c r="E3419" i="13" s="1"/>
  <c r="C3421" i="13"/>
  <c r="D3421" i="13" s="1"/>
  <c r="C3422" i="13"/>
  <c r="D3422" i="13" s="1"/>
  <c r="E3421" i="13" s="1"/>
  <c r="C3423" i="13"/>
  <c r="D3423" i="13" s="1"/>
  <c r="C3424" i="13"/>
  <c r="D3424" i="13" s="1"/>
  <c r="E3423" i="13" s="1"/>
  <c r="C3425" i="13"/>
  <c r="D3425" i="13" s="1"/>
  <c r="E3424" i="13" s="1"/>
  <c r="C3426" i="13"/>
  <c r="D3426" i="13" s="1"/>
  <c r="E3425" i="13" s="1"/>
  <c r="C3427" i="13"/>
  <c r="D3427" i="13" s="1"/>
  <c r="C3428" i="13"/>
  <c r="D3428" i="13" s="1"/>
  <c r="E3427" i="13" s="1"/>
  <c r="C3429" i="13"/>
  <c r="D3429" i="13" s="1"/>
  <c r="E3428" i="13" s="1"/>
  <c r="C3430" i="13"/>
  <c r="D3430" i="13" s="1"/>
  <c r="E3429" i="13" s="1"/>
  <c r="C3431" i="13"/>
  <c r="D3431" i="13" s="1"/>
  <c r="C3432" i="13"/>
  <c r="D3432" i="13" s="1"/>
  <c r="E3431" i="13" s="1"/>
  <c r="C3433" i="13"/>
  <c r="D3433" i="13" s="1"/>
  <c r="E3432" i="13" s="1"/>
  <c r="C3434" i="13"/>
  <c r="D3434" i="13" s="1"/>
  <c r="E3433" i="13" s="1"/>
  <c r="C3435" i="13"/>
  <c r="D3435" i="13" s="1"/>
  <c r="C3436" i="13"/>
  <c r="D3436" i="13" s="1"/>
  <c r="E3435" i="13" s="1"/>
  <c r="C3437" i="13"/>
  <c r="D3437" i="13" s="1"/>
  <c r="E3436" i="13" s="1"/>
  <c r="C3438" i="13"/>
  <c r="D3438" i="13" s="1"/>
  <c r="E3437" i="13" s="1"/>
  <c r="C3439" i="13"/>
  <c r="D3439" i="13" s="1"/>
  <c r="C3440" i="13"/>
  <c r="D3440" i="13" s="1"/>
  <c r="E3439" i="13" s="1"/>
  <c r="C3441" i="13"/>
  <c r="D3441" i="13" s="1"/>
  <c r="C3442" i="13"/>
  <c r="D3442" i="13" s="1"/>
  <c r="E3441" i="13" s="1"/>
  <c r="C3443" i="13"/>
  <c r="D3443" i="13" s="1"/>
  <c r="C3444" i="13"/>
  <c r="D3444" i="13" s="1"/>
  <c r="E3443" i="13" s="1"/>
  <c r="C3445" i="13"/>
  <c r="D3445" i="13" s="1"/>
  <c r="C3446" i="13"/>
  <c r="D3446" i="13" s="1"/>
  <c r="E3445" i="13" s="1"/>
  <c r="C3447" i="13"/>
  <c r="D3447" i="13" s="1"/>
  <c r="C3448" i="13"/>
  <c r="D3448" i="13" s="1"/>
  <c r="E3447" i="13" s="1"/>
  <c r="C3449" i="13"/>
  <c r="D3449" i="13" s="1"/>
  <c r="C3450" i="13"/>
  <c r="D3450" i="13" s="1"/>
  <c r="E3449" i="13" s="1"/>
  <c r="C3451" i="13"/>
  <c r="D3451" i="13" s="1"/>
  <c r="C3452" i="13"/>
  <c r="D3452" i="13" s="1"/>
  <c r="E3451" i="13" s="1"/>
  <c r="C3453" i="13"/>
  <c r="D3453" i="13" s="1"/>
  <c r="C3454" i="13"/>
  <c r="D3454" i="13" s="1"/>
  <c r="E3453" i="13" s="1"/>
  <c r="C3455" i="13"/>
  <c r="D3455" i="13" s="1"/>
  <c r="C3456" i="13"/>
  <c r="D3456" i="13" s="1"/>
  <c r="E3455" i="13" s="1"/>
  <c r="C3457" i="13"/>
  <c r="D3457" i="13" s="1"/>
  <c r="C3458" i="13"/>
  <c r="D3458" i="13" s="1"/>
  <c r="E3457" i="13" s="1"/>
  <c r="C3459" i="13"/>
  <c r="D3459" i="13" s="1"/>
  <c r="C3460" i="13"/>
  <c r="D3460" i="13" s="1"/>
  <c r="E3459" i="13" s="1"/>
  <c r="C3461" i="13"/>
  <c r="D3461" i="13" s="1"/>
  <c r="C3462" i="13"/>
  <c r="D3462" i="13" s="1"/>
  <c r="E3461" i="13" s="1"/>
  <c r="C3463" i="13"/>
  <c r="D3463" i="13" s="1"/>
  <c r="C3464" i="13"/>
  <c r="D3464" i="13" s="1"/>
  <c r="E3463" i="13" s="1"/>
  <c r="C3465" i="13"/>
  <c r="D3465" i="13" s="1"/>
  <c r="C3466" i="13"/>
  <c r="D3466" i="13" s="1"/>
  <c r="E3465" i="13" s="1"/>
  <c r="C3467" i="13"/>
  <c r="D3467" i="13" s="1"/>
  <c r="C3468" i="13"/>
  <c r="D3468" i="13" s="1"/>
  <c r="E3467" i="13" s="1"/>
  <c r="C3469" i="13"/>
  <c r="D3469" i="13" s="1"/>
  <c r="C3470" i="13"/>
  <c r="D3470" i="13" s="1"/>
  <c r="E3469" i="13" s="1"/>
  <c r="C3471" i="13"/>
  <c r="D3471" i="13" s="1"/>
  <c r="C3472" i="13"/>
  <c r="D3472" i="13" s="1"/>
  <c r="E3471" i="13" s="1"/>
  <c r="C3473" i="13"/>
  <c r="D3473" i="13" s="1"/>
  <c r="C3474" i="13"/>
  <c r="D3474" i="13" s="1"/>
  <c r="E3473" i="13" s="1"/>
  <c r="C3475" i="13"/>
  <c r="D3475" i="13" s="1"/>
  <c r="E3474" i="13" s="1"/>
  <c r="C3476" i="13"/>
  <c r="D3476" i="13" s="1"/>
  <c r="E3475" i="13" s="1"/>
  <c r="C3477" i="13"/>
  <c r="D3477" i="13" s="1"/>
  <c r="C3478" i="13"/>
  <c r="D3478" i="13" s="1"/>
  <c r="E3477" i="13" s="1"/>
  <c r="C3479" i="13"/>
  <c r="D3479" i="13" s="1"/>
  <c r="E3478" i="13" s="1"/>
  <c r="C3480" i="13"/>
  <c r="D3480" i="13" s="1"/>
  <c r="E3479" i="13" s="1"/>
  <c r="C3481" i="13"/>
  <c r="D3481" i="13" s="1"/>
  <c r="C3482" i="13"/>
  <c r="D3482" i="13" s="1"/>
  <c r="E3481" i="13" s="1"/>
  <c r="C3483" i="13"/>
  <c r="D3483" i="13" s="1"/>
  <c r="E3482" i="13" s="1"/>
  <c r="C3484" i="13"/>
  <c r="D3484" i="13" s="1"/>
  <c r="E3483" i="13" s="1"/>
  <c r="C3485" i="13"/>
  <c r="D3485" i="13" s="1"/>
  <c r="C3486" i="13"/>
  <c r="D3486" i="13" s="1"/>
  <c r="E3485" i="13" s="1"/>
  <c r="C3487" i="13"/>
  <c r="D3487" i="13" s="1"/>
  <c r="E3486" i="13" s="1"/>
  <c r="C3488" i="13"/>
  <c r="D3488" i="13" s="1"/>
  <c r="E3487" i="13" s="1"/>
  <c r="C3489" i="13"/>
  <c r="D3489" i="13" s="1"/>
  <c r="C3490" i="13"/>
  <c r="D3490" i="13" s="1"/>
  <c r="E3489" i="13" s="1"/>
  <c r="C3491" i="13"/>
  <c r="D3491" i="13" s="1"/>
  <c r="E3490" i="13" s="1"/>
  <c r="C3492" i="13"/>
  <c r="D3492" i="13" s="1"/>
  <c r="E3491" i="13" s="1"/>
  <c r="C3493" i="13"/>
  <c r="D3493" i="13" s="1"/>
  <c r="C3494" i="13"/>
  <c r="D3494" i="13" s="1"/>
  <c r="E3493" i="13" s="1"/>
  <c r="C3495" i="13"/>
  <c r="D3495" i="13" s="1"/>
  <c r="E3494" i="13" s="1"/>
  <c r="C3496" i="13"/>
  <c r="D3496" i="13" s="1"/>
  <c r="E3495" i="13" s="1"/>
  <c r="C3497" i="13"/>
  <c r="D3497" i="13" s="1"/>
  <c r="C3498" i="13"/>
  <c r="D3498" i="13" s="1"/>
  <c r="E3497" i="13" s="1"/>
  <c r="C3499" i="13"/>
  <c r="D3499" i="13" s="1"/>
  <c r="E3498" i="13" s="1"/>
  <c r="C3500" i="13"/>
  <c r="D3500" i="13" s="1"/>
  <c r="E3499" i="13" s="1"/>
  <c r="C3501" i="13"/>
  <c r="D3501" i="13" s="1"/>
  <c r="C3502" i="13"/>
  <c r="D3502" i="13" s="1"/>
  <c r="E3501" i="13" s="1"/>
  <c r="C3503" i="13"/>
  <c r="D3503" i="13" s="1"/>
  <c r="E3502" i="13" s="1"/>
  <c r="C3504" i="13"/>
  <c r="D3504" i="13" s="1"/>
  <c r="E3503" i="13" s="1"/>
  <c r="C3505" i="13"/>
  <c r="D3505" i="13" s="1"/>
  <c r="C3506" i="13"/>
  <c r="D3506" i="13" s="1"/>
  <c r="E3505" i="13" s="1"/>
  <c r="C3507" i="13"/>
  <c r="D3507" i="13" s="1"/>
  <c r="E3506" i="13" s="1"/>
  <c r="C3508" i="13"/>
  <c r="D3508" i="13" s="1"/>
  <c r="E3507" i="13" s="1"/>
  <c r="C3509" i="13"/>
  <c r="D3509" i="13" s="1"/>
  <c r="C3510" i="13"/>
  <c r="D3510" i="13" s="1"/>
  <c r="E3509" i="13" s="1"/>
  <c r="C3511" i="13"/>
  <c r="D3511" i="13" s="1"/>
  <c r="C3512" i="13"/>
  <c r="D3512" i="13" s="1"/>
  <c r="E3511" i="13" s="1"/>
  <c r="C3513" i="13"/>
  <c r="D3513" i="13" s="1"/>
  <c r="C3514" i="13"/>
  <c r="D3514" i="13" s="1"/>
  <c r="E3513" i="13" s="1"/>
  <c r="C3515" i="13"/>
  <c r="D3515" i="13" s="1"/>
  <c r="E3514" i="13" s="1"/>
  <c r="C3516" i="13"/>
  <c r="D3516" i="13" s="1"/>
  <c r="E3515" i="13" s="1"/>
  <c r="C3517" i="13"/>
  <c r="D3517" i="13" s="1"/>
  <c r="C3518" i="13"/>
  <c r="D3518" i="13" s="1"/>
  <c r="E3517" i="13" s="1"/>
  <c r="C3519" i="13"/>
  <c r="D3519" i="13" s="1"/>
  <c r="E3518" i="13" s="1"/>
  <c r="C3520" i="13"/>
  <c r="D3520" i="13" s="1"/>
  <c r="E3519" i="13" s="1"/>
  <c r="C3521" i="13"/>
  <c r="D3521" i="13" s="1"/>
  <c r="C3522" i="13"/>
  <c r="D3522" i="13" s="1"/>
  <c r="E3521" i="13" s="1"/>
  <c r="C3523" i="13"/>
  <c r="D3523" i="13" s="1"/>
  <c r="E3522" i="13" s="1"/>
  <c r="C3524" i="13"/>
  <c r="D3524" i="13" s="1"/>
  <c r="E3523" i="13" s="1"/>
  <c r="C3525" i="13"/>
  <c r="D3525" i="13" s="1"/>
  <c r="C3526" i="13"/>
  <c r="D3526" i="13" s="1"/>
  <c r="E3525" i="13" s="1"/>
  <c r="C3527" i="13"/>
  <c r="D3527" i="13" s="1"/>
  <c r="E3526" i="13" s="1"/>
  <c r="C3528" i="13"/>
  <c r="D3528" i="13" s="1"/>
  <c r="E3527" i="13" s="1"/>
  <c r="C3529" i="13"/>
  <c r="D3529" i="13" s="1"/>
  <c r="C3530" i="13"/>
  <c r="D3530" i="13" s="1"/>
  <c r="E3529" i="13" s="1"/>
  <c r="C3531" i="13"/>
  <c r="D3531" i="13" s="1"/>
  <c r="E3530" i="13" s="1"/>
  <c r="C3532" i="13"/>
  <c r="D3532" i="13" s="1"/>
  <c r="E3531" i="13" s="1"/>
  <c r="C3533" i="13"/>
  <c r="D3533" i="13" s="1"/>
  <c r="C3534" i="13"/>
  <c r="D3534" i="13" s="1"/>
  <c r="E3533" i="13" s="1"/>
  <c r="C3535" i="13"/>
  <c r="D3535" i="13" s="1"/>
  <c r="C3536" i="13"/>
  <c r="D3536" i="13" s="1"/>
  <c r="E3535" i="13" s="1"/>
  <c r="C3537" i="13"/>
  <c r="D3537" i="13" s="1"/>
  <c r="C3538" i="13"/>
  <c r="D3538" i="13" s="1"/>
  <c r="E3537" i="13" s="1"/>
  <c r="C3539" i="13"/>
  <c r="D3539" i="13" s="1"/>
  <c r="C3540" i="13"/>
  <c r="D3540" i="13" s="1"/>
  <c r="E3539" i="13" s="1"/>
  <c r="C3541" i="13"/>
  <c r="D3541" i="13" s="1"/>
  <c r="C3542" i="13"/>
  <c r="D3542" i="13" s="1"/>
  <c r="E3541" i="13" s="1"/>
  <c r="C3543" i="13"/>
  <c r="D3543" i="13" s="1"/>
  <c r="C3544" i="13"/>
  <c r="D3544" i="13" s="1"/>
  <c r="E3543" i="13" s="1"/>
  <c r="C3545" i="13"/>
  <c r="D3545" i="13" s="1"/>
  <c r="C3546" i="13"/>
  <c r="D3546" i="13" s="1"/>
  <c r="E3545" i="13" s="1"/>
  <c r="C3547" i="13"/>
  <c r="D3547" i="13" s="1"/>
  <c r="C3548" i="13"/>
  <c r="D3548" i="13" s="1"/>
  <c r="E3547" i="13" s="1"/>
  <c r="C3549" i="13"/>
  <c r="D3549" i="13" s="1"/>
  <c r="C3550" i="13"/>
  <c r="D3550" i="13" s="1"/>
  <c r="E3549" i="13" s="1"/>
  <c r="C3551" i="13"/>
  <c r="D3551" i="13" s="1"/>
  <c r="C3552" i="13"/>
  <c r="D3552" i="13" s="1"/>
  <c r="E3551" i="13" s="1"/>
  <c r="C3553" i="13"/>
  <c r="D3553" i="13" s="1"/>
  <c r="C3554" i="13"/>
  <c r="D3554" i="13" s="1"/>
  <c r="E3553" i="13" s="1"/>
  <c r="C3555" i="13"/>
  <c r="D3555" i="13" s="1"/>
  <c r="C3556" i="13"/>
  <c r="D3556" i="13" s="1"/>
  <c r="E3555" i="13" s="1"/>
  <c r="C3557" i="13"/>
  <c r="D3557" i="13" s="1"/>
  <c r="C3558" i="13"/>
  <c r="D3558" i="13" s="1"/>
  <c r="E3557" i="13" s="1"/>
  <c r="C3559" i="13"/>
  <c r="D3559" i="13" s="1"/>
  <c r="C3560" i="13"/>
  <c r="D3560" i="13" s="1"/>
  <c r="E3559" i="13" s="1"/>
  <c r="C3561" i="13"/>
  <c r="D3561" i="13" s="1"/>
  <c r="C3562" i="13"/>
  <c r="D3562" i="13" s="1"/>
  <c r="E3561" i="13" s="1"/>
  <c r="C3563" i="13"/>
  <c r="D3563" i="13" s="1"/>
  <c r="C3564" i="13"/>
  <c r="D3564" i="13" s="1"/>
  <c r="E3563" i="13" s="1"/>
  <c r="C3565" i="13"/>
  <c r="D3565" i="13" s="1"/>
  <c r="C3566" i="13"/>
  <c r="D3566" i="13" s="1"/>
  <c r="E3565" i="13" s="1"/>
  <c r="C3567" i="13"/>
  <c r="D3567" i="13" s="1"/>
  <c r="C3568" i="13"/>
  <c r="D3568" i="13" s="1"/>
  <c r="E3567" i="13" s="1"/>
  <c r="C3569" i="13"/>
  <c r="D3569" i="13" s="1"/>
  <c r="C3570" i="13"/>
  <c r="D3570" i="13" s="1"/>
  <c r="E3569" i="13" s="1"/>
  <c r="C3571" i="13"/>
  <c r="D3571" i="13" s="1"/>
  <c r="C3572" i="13"/>
  <c r="D3572" i="13" s="1"/>
  <c r="E3571" i="13" s="1"/>
  <c r="C3573" i="13"/>
  <c r="D3573" i="13" s="1"/>
  <c r="C3574" i="13"/>
  <c r="D3574" i="13" s="1"/>
  <c r="E3573" i="13" s="1"/>
  <c r="C3575" i="13"/>
  <c r="D3575" i="13" s="1"/>
  <c r="C3576" i="13"/>
  <c r="D3576" i="13" s="1"/>
  <c r="E3575" i="13" s="1"/>
  <c r="C3577" i="13"/>
  <c r="D3577" i="13" s="1"/>
  <c r="C3578" i="13"/>
  <c r="D3578" i="13" s="1"/>
  <c r="E3577" i="13" s="1"/>
  <c r="C3579" i="13"/>
  <c r="D3579" i="13" s="1"/>
  <c r="C3580" i="13"/>
  <c r="D3580" i="13" s="1"/>
  <c r="E3579" i="13" s="1"/>
  <c r="C3581" i="13"/>
  <c r="D3581" i="13" s="1"/>
  <c r="C3582" i="13"/>
  <c r="D3582" i="13" s="1"/>
  <c r="E3581" i="13" s="1"/>
  <c r="C3583" i="13"/>
  <c r="D3583" i="13" s="1"/>
  <c r="C3584" i="13"/>
  <c r="D3584" i="13" s="1"/>
  <c r="E3583" i="13" s="1"/>
  <c r="C3585" i="13"/>
  <c r="D3585" i="13" s="1"/>
  <c r="C3586" i="13"/>
  <c r="D3586" i="13" s="1"/>
  <c r="E3585" i="13" s="1"/>
  <c r="C3587" i="13"/>
  <c r="D3587" i="13" s="1"/>
  <c r="C3588" i="13"/>
  <c r="D3588" i="13" s="1"/>
  <c r="E3587" i="13" s="1"/>
  <c r="C3589" i="13"/>
  <c r="D3589" i="13" s="1"/>
  <c r="C3590" i="13"/>
  <c r="D3590" i="13" s="1"/>
  <c r="E3589" i="13" s="1"/>
  <c r="C3591" i="13"/>
  <c r="D3591" i="13" s="1"/>
  <c r="C3592" i="13"/>
  <c r="D3592" i="13" s="1"/>
  <c r="E3591" i="13" s="1"/>
  <c r="C3593" i="13"/>
  <c r="D3593" i="13" s="1"/>
  <c r="C3594" i="13"/>
  <c r="D3594" i="13" s="1"/>
  <c r="E3593" i="13" s="1"/>
  <c r="C3595" i="13"/>
  <c r="D3595" i="13" s="1"/>
  <c r="C3596" i="13"/>
  <c r="D3596" i="13" s="1"/>
  <c r="E3595" i="13" s="1"/>
  <c r="C3597" i="13"/>
  <c r="D3597" i="13" s="1"/>
  <c r="C3598" i="13"/>
  <c r="D3598" i="13" s="1"/>
  <c r="E3597" i="13" s="1"/>
  <c r="C3599" i="13"/>
  <c r="D3599" i="13" s="1"/>
  <c r="C3600" i="13"/>
  <c r="D3600" i="13" s="1"/>
  <c r="E3599" i="13" s="1"/>
  <c r="C3601" i="13"/>
  <c r="D3601" i="13" s="1"/>
  <c r="C3602" i="13"/>
  <c r="D3602" i="13" s="1"/>
  <c r="E3601" i="13" s="1"/>
  <c r="C3603" i="13"/>
  <c r="D3603" i="13" s="1"/>
  <c r="C3604" i="13"/>
  <c r="D3604" i="13" s="1"/>
  <c r="E3603" i="13" s="1"/>
  <c r="C3605" i="13"/>
  <c r="D3605" i="13" s="1"/>
  <c r="C3606" i="13"/>
  <c r="D3606" i="13" s="1"/>
  <c r="E3605" i="13" s="1"/>
  <c r="C3607" i="13"/>
  <c r="D3607" i="13" s="1"/>
  <c r="C3608" i="13"/>
  <c r="D3608" i="13" s="1"/>
  <c r="E3607" i="13" s="1"/>
  <c r="C3609" i="13"/>
  <c r="D3609" i="13" s="1"/>
  <c r="C3610" i="13"/>
  <c r="D3610" i="13" s="1"/>
  <c r="E3609" i="13" s="1"/>
  <c r="C3611" i="13"/>
  <c r="D3611" i="13" s="1"/>
  <c r="C3612" i="13"/>
  <c r="D3612" i="13" s="1"/>
  <c r="E3611" i="13" s="1"/>
  <c r="C3613" i="13"/>
  <c r="D3613" i="13" s="1"/>
  <c r="C3614" i="13"/>
  <c r="D3614" i="13" s="1"/>
  <c r="E3613" i="13" s="1"/>
  <c r="C3615" i="13"/>
  <c r="D3615" i="13" s="1"/>
  <c r="C3616" i="13"/>
  <c r="D3616" i="13" s="1"/>
  <c r="E3615" i="13" s="1"/>
  <c r="C3617" i="13"/>
  <c r="D3617" i="13" s="1"/>
  <c r="C3618" i="13"/>
  <c r="D3618" i="13" s="1"/>
  <c r="E3617" i="13" s="1"/>
  <c r="C3619" i="13"/>
  <c r="D3619" i="13" s="1"/>
  <c r="C3620" i="13"/>
  <c r="D3620" i="13" s="1"/>
  <c r="E3619" i="13" s="1"/>
  <c r="C3621" i="13"/>
  <c r="D3621" i="13" s="1"/>
  <c r="C3622" i="13"/>
  <c r="D3622" i="13" s="1"/>
  <c r="E3621" i="13" s="1"/>
  <c r="C3623" i="13"/>
  <c r="D3623" i="13" s="1"/>
  <c r="C3624" i="13"/>
  <c r="D3624" i="13" s="1"/>
  <c r="E3623" i="13" s="1"/>
  <c r="C3625" i="13"/>
  <c r="D3625" i="13" s="1"/>
  <c r="C3626" i="13"/>
  <c r="D3626" i="13" s="1"/>
  <c r="E3625" i="13" s="1"/>
  <c r="C3627" i="13"/>
  <c r="D3627" i="13" s="1"/>
  <c r="C3628" i="13"/>
  <c r="D3628" i="13" s="1"/>
  <c r="E3627" i="13" s="1"/>
  <c r="C3629" i="13"/>
  <c r="D3629" i="13" s="1"/>
  <c r="C3630" i="13"/>
  <c r="D3630" i="13" s="1"/>
  <c r="E3629" i="13" s="1"/>
  <c r="C3631" i="13"/>
  <c r="D3631" i="13" s="1"/>
  <c r="C3632" i="13"/>
  <c r="D3632" i="13" s="1"/>
  <c r="E3631" i="13" s="1"/>
  <c r="C3633" i="13"/>
  <c r="D3633" i="13" s="1"/>
  <c r="C3634" i="13"/>
  <c r="D3634" i="13" s="1"/>
  <c r="E3633" i="13" s="1"/>
  <c r="C3635" i="13"/>
  <c r="D3635" i="13" s="1"/>
  <c r="C3636" i="13"/>
  <c r="D3636" i="13" s="1"/>
  <c r="E3635" i="13" s="1"/>
  <c r="C3637" i="13"/>
  <c r="D3637" i="13" s="1"/>
  <c r="C3638" i="13"/>
  <c r="D3638" i="13" s="1"/>
  <c r="E3637" i="13" s="1"/>
  <c r="C3639" i="13"/>
  <c r="D3639" i="13" s="1"/>
  <c r="C3640" i="13"/>
  <c r="D3640" i="13" s="1"/>
  <c r="E3639" i="13" s="1"/>
  <c r="C3641" i="13"/>
  <c r="D3641" i="13" s="1"/>
  <c r="C3642" i="13"/>
  <c r="D3642" i="13" s="1"/>
  <c r="E3641" i="13" s="1"/>
  <c r="C3643" i="13"/>
  <c r="D3643" i="13" s="1"/>
  <c r="C3644" i="13"/>
  <c r="D3644" i="13" s="1"/>
  <c r="E3643" i="13" s="1"/>
  <c r="C3645" i="13"/>
  <c r="D3645" i="13" s="1"/>
  <c r="C3646" i="13"/>
  <c r="D3646" i="13" s="1"/>
  <c r="E3645" i="13" s="1"/>
  <c r="C3647" i="13"/>
  <c r="D3647" i="13" s="1"/>
  <c r="C3648" i="13"/>
  <c r="D3648" i="13" s="1"/>
  <c r="E3647" i="13" s="1"/>
  <c r="C3649" i="13"/>
  <c r="D3649" i="13" s="1"/>
  <c r="C3650" i="13"/>
  <c r="D3650" i="13" s="1"/>
  <c r="E3649" i="13" s="1"/>
  <c r="C3651" i="13"/>
  <c r="D3651" i="13" s="1"/>
  <c r="C3652" i="13"/>
  <c r="D3652" i="13" s="1"/>
  <c r="E3651" i="13" s="1"/>
  <c r="C3653" i="13"/>
  <c r="D3653" i="13" s="1"/>
  <c r="C3654" i="13"/>
  <c r="D3654" i="13" s="1"/>
  <c r="E3653" i="13" s="1"/>
  <c r="C3655" i="13"/>
  <c r="D3655" i="13" s="1"/>
  <c r="C3656" i="13"/>
  <c r="D3656" i="13" s="1"/>
  <c r="E3655" i="13" s="1"/>
  <c r="C3657" i="13"/>
  <c r="D3657" i="13" s="1"/>
  <c r="C3658" i="13"/>
  <c r="D3658" i="13" s="1"/>
  <c r="E3657" i="13" s="1"/>
  <c r="C3659" i="13"/>
  <c r="D3659" i="13" s="1"/>
  <c r="C3660" i="13"/>
  <c r="D3660" i="13" s="1"/>
  <c r="E3659" i="13" s="1"/>
  <c r="C3661" i="13"/>
  <c r="D3661" i="13" s="1"/>
  <c r="C3662" i="13"/>
  <c r="D3662" i="13" s="1"/>
  <c r="E3661" i="13" s="1"/>
  <c r="C3663" i="13"/>
  <c r="D3663" i="13" s="1"/>
  <c r="C3664" i="13"/>
  <c r="D3664" i="13" s="1"/>
  <c r="E3663" i="13" s="1"/>
  <c r="C3665" i="13"/>
  <c r="D3665" i="13" s="1"/>
  <c r="C3666" i="13"/>
  <c r="D3666" i="13" s="1"/>
  <c r="E3665" i="13" s="1"/>
  <c r="C3667" i="13"/>
  <c r="D3667" i="13" s="1"/>
  <c r="C3668" i="13"/>
  <c r="D3668" i="13" s="1"/>
  <c r="E3667" i="13" s="1"/>
  <c r="C3669" i="13"/>
  <c r="D3669" i="13" s="1"/>
  <c r="C3670" i="13"/>
  <c r="D3670" i="13" s="1"/>
  <c r="E3669" i="13" s="1"/>
  <c r="C3671" i="13"/>
  <c r="D3671" i="13" s="1"/>
  <c r="C3672" i="13"/>
  <c r="D3672" i="13" s="1"/>
  <c r="E3671" i="13" s="1"/>
  <c r="C3673" i="13"/>
  <c r="D3673" i="13" s="1"/>
  <c r="C3674" i="13"/>
  <c r="D3674" i="13" s="1"/>
  <c r="E3673" i="13" s="1"/>
  <c r="C3675" i="13"/>
  <c r="D3675" i="13" s="1"/>
  <c r="C3676" i="13"/>
  <c r="D3676" i="13" s="1"/>
  <c r="E3675" i="13" s="1"/>
  <c r="C3677" i="13"/>
  <c r="D3677" i="13" s="1"/>
  <c r="C3678" i="13"/>
  <c r="D3678" i="13" s="1"/>
  <c r="E3677" i="13" s="1"/>
  <c r="C3679" i="13"/>
  <c r="D3679" i="13" s="1"/>
  <c r="C3680" i="13"/>
  <c r="D3680" i="13" s="1"/>
  <c r="E3679" i="13" s="1"/>
  <c r="C3681" i="13"/>
  <c r="D3681" i="13" s="1"/>
  <c r="C3682" i="13"/>
  <c r="D3682" i="13" s="1"/>
  <c r="E3681" i="13" s="1"/>
  <c r="C3683" i="13"/>
  <c r="D3683" i="13" s="1"/>
  <c r="C3684" i="13"/>
  <c r="D3684" i="13" s="1"/>
  <c r="E3683" i="13" s="1"/>
  <c r="C3685" i="13"/>
  <c r="D3685" i="13" s="1"/>
  <c r="C3686" i="13"/>
  <c r="D3686" i="13" s="1"/>
  <c r="E3685" i="13" s="1"/>
  <c r="C3687" i="13"/>
  <c r="D3687" i="13" s="1"/>
  <c r="C3688" i="13"/>
  <c r="D3688" i="13" s="1"/>
  <c r="E3687" i="13" s="1"/>
  <c r="C3689" i="13"/>
  <c r="D3689" i="13" s="1"/>
  <c r="C3690" i="13"/>
  <c r="D3690" i="13" s="1"/>
  <c r="E3689" i="13" s="1"/>
  <c r="C3691" i="13"/>
  <c r="D3691" i="13" s="1"/>
  <c r="C3692" i="13"/>
  <c r="D3692" i="13" s="1"/>
  <c r="E3691" i="13" s="1"/>
  <c r="C3693" i="13"/>
  <c r="D3693" i="13" s="1"/>
  <c r="C3694" i="13"/>
  <c r="D3694" i="13" s="1"/>
  <c r="E3693" i="13" s="1"/>
  <c r="C3695" i="13"/>
  <c r="D3695" i="13" s="1"/>
  <c r="C3696" i="13"/>
  <c r="D3696" i="13" s="1"/>
  <c r="E3695" i="13" s="1"/>
  <c r="C3697" i="13"/>
  <c r="D3697" i="13" s="1"/>
  <c r="C3698" i="13"/>
  <c r="D3698" i="13" s="1"/>
  <c r="E3697" i="13" s="1"/>
  <c r="C3699" i="13"/>
  <c r="D3699" i="13" s="1"/>
  <c r="C3700" i="13"/>
  <c r="D3700" i="13" s="1"/>
  <c r="E3699" i="13" s="1"/>
  <c r="C3701" i="13"/>
  <c r="D3701" i="13" s="1"/>
  <c r="C3702" i="13"/>
  <c r="D3702" i="13" s="1"/>
  <c r="E3701" i="13" s="1"/>
  <c r="C3703" i="13"/>
  <c r="D3703" i="13" s="1"/>
  <c r="C3704" i="13"/>
  <c r="D3704" i="13" s="1"/>
  <c r="E3703" i="13" s="1"/>
  <c r="C3705" i="13"/>
  <c r="D3705" i="13" s="1"/>
  <c r="C3706" i="13"/>
  <c r="D3706" i="13" s="1"/>
  <c r="E3705" i="13" s="1"/>
  <c r="C3707" i="13"/>
  <c r="D3707" i="13" s="1"/>
  <c r="C3708" i="13"/>
  <c r="D3708" i="13" s="1"/>
  <c r="E3707" i="13" s="1"/>
  <c r="C3709" i="13"/>
  <c r="D3709" i="13" s="1"/>
  <c r="E3708" i="13" s="1"/>
  <c r="C3710" i="13"/>
  <c r="D3710" i="13" s="1"/>
  <c r="E3709" i="13" s="1"/>
  <c r="C3711" i="13"/>
  <c r="D3711" i="13" s="1"/>
  <c r="C3712" i="13"/>
  <c r="D3712" i="13" s="1"/>
  <c r="E3711" i="13" s="1"/>
  <c r="C3713" i="13"/>
  <c r="D3713" i="13" s="1"/>
  <c r="E3712" i="13" s="1"/>
  <c r="C3714" i="13"/>
  <c r="D3714" i="13" s="1"/>
  <c r="E3713" i="13" s="1"/>
  <c r="C3715" i="13"/>
  <c r="D3715" i="13" s="1"/>
  <c r="C3716" i="13"/>
  <c r="D3716" i="13" s="1"/>
  <c r="E3715" i="13" s="1"/>
  <c r="C3717" i="13"/>
  <c r="D3717" i="13" s="1"/>
  <c r="E3716" i="13" s="1"/>
  <c r="C3718" i="13"/>
  <c r="D3718" i="13" s="1"/>
  <c r="E3717" i="13" s="1"/>
  <c r="C3719" i="13"/>
  <c r="D3719" i="13" s="1"/>
  <c r="C3720" i="13"/>
  <c r="D3720" i="13" s="1"/>
  <c r="E3719" i="13" s="1"/>
  <c r="C3721" i="13"/>
  <c r="D3721" i="13" s="1"/>
  <c r="C3722" i="13"/>
  <c r="D3722" i="13" s="1"/>
  <c r="E3721" i="13" s="1"/>
  <c r="C3723" i="13"/>
  <c r="D3723" i="13" s="1"/>
  <c r="C3724" i="13"/>
  <c r="D3724" i="13" s="1"/>
  <c r="E3723" i="13" s="1"/>
  <c r="C3725" i="13"/>
  <c r="D3725" i="13" s="1"/>
  <c r="E3724" i="13" s="1"/>
  <c r="C3726" i="13"/>
  <c r="D3726" i="13" s="1"/>
  <c r="E3725" i="13" s="1"/>
  <c r="C3727" i="13"/>
  <c r="D3727" i="13" s="1"/>
  <c r="C3728" i="13"/>
  <c r="D3728" i="13" s="1"/>
  <c r="E3727" i="13" s="1"/>
  <c r="C3729" i="13"/>
  <c r="D3729" i="13" s="1"/>
  <c r="E3728" i="13" s="1"/>
  <c r="C3730" i="13"/>
  <c r="D3730" i="13" s="1"/>
  <c r="E3729" i="13" s="1"/>
  <c r="C3731" i="13"/>
  <c r="D3731" i="13" s="1"/>
  <c r="C3732" i="13"/>
  <c r="D3732" i="13" s="1"/>
  <c r="E3731" i="13" s="1"/>
  <c r="C3733" i="13"/>
  <c r="D3733" i="13" s="1"/>
  <c r="E3732" i="13" s="1"/>
  <c r="C3734" i="13"/>
  <c r="D3734" i="13" s="1"/>
  <c r="E3733" i="13" s="1"/>
  <c r="C3735" i="13"/>
  <c r="D3735" i="13" s="1"/>
  <c r="C3736" i="13"/>
  <c r="D3736" i="13" s="1"/>
  <c r="E3735" i="13" s="1"/>
  <c r="C3737" i="13"/>
  <c r="D3737" i="13" s="1"/>
  <c r="E3736" i="13" s="1"/>
  <c r="C3738" i="13"/>
  <c r="D3738" i="13" s="1"/>
  <c r="E3737" i="13" s="1"/>
  <c r="C3739" i="13"/>
  <c r="D3739" i="13" s="1"/>
  <c r="C3740" i="13"/>
  <c r="D3740" i="13" s="1"/>
  <c r="E3739" i="13" s="1"/>
  <c r="C3741" i="13"/>
  <c r="D3741" i="13" s="1"/>
  <c r="C3742" i="13"/>
  <c r="D3742" i="13" s="1"/>
  <c r="E3741" i="13" s="1"/>
  <c r="C3743" i="13"/>
  <c r="D3743" i="13" s="1"/>
  <c r="C3744" i="13"/>
  <c r="D3744" i="13" s="1"/>
  <c r="E3743" i="13" s="1"/>
  <c r="C3745" i="13"/>
  <c r="D3745" i="13" s="1"/>
  <c r="E3744" i="13" s="1"/>
  <c r="C3746" i="13"/>
  <c r="D3746" i="13" s="1"/>
  <c r="E3745" i="13" s="1"/>
  <c r="C3747" i="13"/>
  <c r="D3747" i="13" s="1"/>
  <c r="C3748" i="13"/>
  <c r="D3748" i="13" s="1"/>
  <c r="E3747" i="13" s="1"/>
  <c r="C3749" i="13"/>
  <c r="D3749" i="13" s="1"/>
  <c r="E3748" i="13" s="1"/>
  <c r="C3750" i="13"/>
  <c r="D3750" i="13" s="1"/>
  <c r="E3749" i="13" s="1"/>
  <c r="C3751" i="13"/>
  <c r="D3751" i="13" s="1"/>
  <c r="C3752" i="13"/>
  <c r="D3752" i="13" s="1"/>
  <c r="E3751" i="13" s="1"/>
  <c r="C3753" i="13"/>
  <c r="D3753" i="13" s="1"/>
  <c r="E3752" i="13" s="1"/>
  <c r="C3754" i="13"/>
  <c r="D3754" i="13" s="1"/>
  <c r="E3753" i="13" s="1"/>
  <c r="C3755" i="13"/>
  <c r="D3755" i="13" s="1"/>
  <c r="C3756" i="13"/>
  <c r="D3756" i="13" s="1"/>
  <c r="E3755" i="13" s="1"/>
  <c r="C3757" i="13"/>
  <c r="D3757" i="13" s="1"/>
  <c r="E3756" i="13" s="1"/>
  <c r="C3758" i="13"/>
  <c r="D3758" i="13" s="1"/>
  <c r="E3757" i="13" s="1"/>
  <c r="C3759" i="13"/>
  <c r="D3759" i="13" s="1"/>
  <c r="C3760" i="13"/>
  <c r="D3760" i="13" s="1"/>
  <c r="E3759" i="13" s="1"/>
  <c r="C3761" i="13"/>
  <c r="D3761" i="13" s="1"/>
  <c r="C3762" i="13"/>
  <c r="D3762" i="13" s="1"/>
  <c r="E3761" i="13" s="1"/>
  <c r="C3763" i="13"/>
  <c r="D3763" i="13" s="1"/>
  <c r="C3764" i="13"/>
  <c r="D3764" i="13" s="1"/>
  <c r="E3763" i="13" s="1"/>
  <c r="C3765" i="13"/>
  <c r="D3765" i="13" s="1"/>
  <c r="E3764" i="13" s="1"/>
  <c r="C3766" i="13"/>
  <c r="D3766" i="13" s="1"/>
  <c r="E3765" i="13" s="1"/>
  <c r="C3767" i="13"/>
  <c r="D3767" i="13" s="1"/>
  <c r="C3768" i="13"/>
  <c r="D3768" i="13" s="1"/>
  <c r="E3767" i="13" s="1"/>
  <c r="C3769" i="13"/>
  <c r="D3769" i="13" s="1"/>
  <c r="E3768" i="13" s="1"/>
  <c r="C3770" i="13"/>
  <c r="D3770" i="13" s="1"/>
  <c r="E3769" i="13" s="1"/>
  <c r="C3771" i="13"/>
  <c r="D3771" i="13" s="1"/>
  <c r="C3772" i="13"/>
  <c r="D3772" i="13" s="1"/>
  <c r="E3771" i="13" s="1"/>
  <c r="C3773" i="13"/>
  <c r="D3773" i="13" s="1"/>
  <c r="E3772" i="13" s="1"/>
  <c r="C3774" i="13"/>
  <c r="D3774" i="13" s="1"/>
  <c r="E3773" i="13" s="1"/>
  <c r="C3775" i="13"/>
  <c r="D3775" i="13" s="1"/>
  <c r="C3776" i="13"/>
  <c r="D3776" i="13" s="1"/>
  <c r="E3775" i="13" s="1"/>
  <c r="C3777" i="13"/>
  <c r="D3777" i="13" s="1"/>
  <c r="E3776" i="13" s="1"/>
  <c r="C3778" i="13"/>
  <c r="D3778" i="13" s="1"/>
  <c r="E3777" i="13" s="1"/>
  <c r="C3779" i="13"/>
  <c r="D3779" i="13" s="1"/>
  <c r="C3780" i="13"/>
  <c r="D3780" i="13" s="1"/>
  <c r="E3779" i="13" s="1"/>
  <c r="C3781" i="13"/>
  <c r="D3781" i="13" s="1"/>
  <c r="C3782" i="13"/>
  <c r="D3782" i="13" s="1"/>
  <c r="E3781" i="13" s="1"/>
  <c r="C3783" i="13"/>
  <c r="D3783" i="13" s="1"/>
  <c r="C3784" i="13"/>
  <c r="D3784" i="13" s="1"/>
  <c r="E3783" i="13" s="1"/>
  <c r="C3785" i="13"/>
  <c r="D3785" i="13" s="1"/>
  <c r="E3784" i="13" s="1"/>
  <c r="C3786" i="13"/>
  <c r="D3786" i="13" s="1"/>
  <c r="E3785" i="13" s="1"/>
  <c r="C3787" i="13"/>
  <c r="D3787" i="13" s="1"/>
  <c r="C3788" i="13"/>
  <c r="D3788" i="13" s="1"/>
  <c r="E3787" i="13" s="1"/>
  <c r="C3789" i="13"/>
  <c r="D3789" i="13" s="1"/>
  <c r="E3788" i="13" s="1"/>
  <c r="C3790" i="13"/>
  <c r="D3790" i="13" s="1"/>
  <c r="E3789" i="13" s="1"/>
  <c r="C3791" i="13"/>
  <c r="D3791" i="13" s="1"/>
  <c r="C3792" i="13"/>
  <c r="D3792" i="13" s="1"/>
  <c r="E3791" i="13" s="1"/>
  <c r="C3793" i="13"/>
  <c r="D3793" i="13" s="1"/>
  <c r="E3792" i="13" s="1"/>
  <c r="C3794" i="13"/>
  <c r="D3794" i="13" s="1"/>
  <c r="E3793" i="13" s="1"/>
  <c r="C3795" i="13"/>
  <c r="D3795" i="13" s="1"/>
  <c r="C3796" i="13"/>
  <c r="D3796" i="13" s="1"/>
  <c r="E3795" i="13" s="1"/>
  <c r="C3797" i="13"/>
  <c r="D3797" i="13" s="1"/>
  <c r="E3796" i="13" s="1"/>
  <c r="C3798" i="13"/>
  <c r="D3798" i="13" s="1"/>
  <c r="E3797" i="13" s="1"/>
  <c r="C3799" i="13"/>
  <c r="D3799" i="13" s="1"/>
  <c r="C3800" i="13"/>
  <c r="D3800" i="13" s="1"/>
  <c r="E3799" i="13" s="1"/>
  <c r="C3801" i="13"/>
  <c r="D3801" i="13" s="1"/>
  <c r="C3802" i="13"/>
  <c r="D3802" i="13" s="1"/>
  <c r="E3801" i="13" s="1"/>
  <c r="C3803" i="13"/>
  <c r="D3803" i="13" s="1"/>
  <c r="C3804" i="13"/>
  <c r="D3804" i="13" s="1"/>
  <c r="E3803" i="13" s="1"/>
  <c r="C3805" i="13"/>
  <c r="D3805" i="13" s="1"/>
  <c r="E3804" i="13" s="1"/>
  <c r="C3806" i="13"/>
  <c r="D3806" i="13" s="1"/>
  <c r="E3805" i="13" s="1"/>
  <c r="C3807" i="13"/>
  <c r="D3807" i="13" s="1"/>
  <c r="C3808" i="13"/>
  <c r="D3808" i="13" s="1"/>
  <c r="E3807" i="13" s="1"/>
  <c r="C3809" i="13"/>
  <c r="D3809" i="13" s="1"/>
  <c r="E3808" i="13" s="1"/>
  <c r="C3810" i="13"/>
  <c r="D3810" i="13" s="1"/>
  <c r="E3809" i="13" s="1"/>
  <c r="C3811" i="13"/>
  <c r="D3811" i="13" s="1"/>
  <c r="C3812" i="13"/>
  <c r="D3812" i="13" s="1"/>
  <c r="E3811" i="13" s="1"/>
  <c r="C3813" i="13"/>
  <c r="D3813" i="13" s="1"/>
  <c r="E3812" i="13" s="1"/>
  <c r="C3814" i="13"/>
  <c r="D3814" i="13" s="1"/>
  <c r="E3813" i="13" s="1"/>
  <c r="C3815" i="13"/>
  <c r="D3815" i="13" s="1"/>
  <c r="C3816" i="13"/>
  <c r="D3816" i="13" s="1"/>
  <c r="E3815" i="13" s="1"/>
  <c r="C3817" i="13"/>
  <c r="D3817" i="13" s="1"/>
  <c r="E3816" i="13" s="1"/>
  <c r="C3818" i="13"/>
  <c r="D3818" i="13" s="1"/>
  <c r="E3817" i="13" s="1"/>
  <c r="C3819" i="13"/>
  <c r="D3819" i="13" s="1"/>
  <c r="C3820" i="13"/>
  <c r="D3820" i="13" s="1"/>
  <c r="E3819" i="13" s="1"/>
  <c r="C3821" i="13"/>
  <c r="D3821" i="13" s="1"/>
  <c r="C3822" i="13"/>
  <c r="D3822" i="13" s="1"/>
  <c r="E3821" i="13" s="1"/>
  <c r="C3823" i="13"/>
  <c r="D3823" i="13" s="1"/>
  <c r="C3824" i="13"/>
  <c r="D3824" i="13" s="1"/>
  <c r="E3823" i="13" s="1"/>
  <c r="C3825" i="13"/>
  <c r="D3825" i="13" s="1"/>
  <c r="E3824" i="13" s="1"/>
  <c r="C3826" i="13"/>
  <c r="D3826" i="13" s="1"/>
  <c r="E3825" i="13" s="1"/>
  <c r="C3827" i="13"/>
  <c r="D3827" i="13" s="1"/>
  <c r="C3828" i="13"/>
  <c r="D3828" i="13" s="1"/>
  <c r="E3827" i="13" s="1"/>
  <c r="C3829" i="13"/>
  <c r="D3829" i="13" s="1"/>
  <c r="E3828" i="13" s="1"/>
  <c r="C3830" i="13"/>
  <c r="D3830" i="13" s="1"/>
  <c r="E3829" i="13" s="1"/>
  <c r="C3831" i="13"/>
  <c r="D3831" i="13" s="1"/>
  <c r="C3832" i="13"/>
  <c r="D3832" i="13" s="1"/>
  <c r="E3831" i="13" s="1"/>
  <c r="C3833" i="13"/>
  <c r="D3833" i="13" s="1"/>
  <c r="E3832" i="13" s="1"/>
  <c r="C3834" i="13"/>
  <c r="D3834" i="13" s="1"/>
  <c r="E3833" i="13" s="1"/>
  <c r="C3835" i="13"/>
  <c r="D3835" i="13" s="1"/>
  <c r="C3836" i="13"/>
  <c r="D3836" i="13" s="1"/>
  <c r="E3835" i="13" s="1"/>
  <c r="C3837" i="13"/>
  <c r="D3837" i="13" s="1"/>
  <c r="E3836" i="13" s="1"/>
  <c r="C3838" i="13"/>
  <c r="D3838" i="13" s="1"/>
  <c r="E3837" i="13" s="1"/>
  <c r="C3839" i="13"/>
  <c r="D3839" i="13" s="1"/>
  <c r="C3840" i="13"/>
  <c r="D3840" i="13" s="1"/>
  <c r="E3839" i="13" s="1"/>
  <c r="C3841" i="13"/>
  <c r="D3841" i="13" s="1"/>
  <c r="C3842" i="13"/>
  <c r="D3842" i="13" s="1"/>
  <c r="E3841" i="13" s="1"/>
  <c r="C3843" i="13"/>
  <c r="D3843" i="13" s="1"/>
  <c r="C3844" i="13"/>
  <c r="D3844" i="13" s="1"/>
  <c r="E3843" i="13" s="1"/>
  <c r="C3845" i="13"/>
  <c r="D3845" i="13" s="1"/>
  <c r="E3844" i="13" s="1"/>
  <c r="C3846" i="13"/>
  <c r="D3846" i="13" s="1"/>
  <c r="E3845" i="13" s="1"/>
  <c r="C3847" i="13"/>
  <c r="D3847" i="13" s="1"/>
  <c r="C3848" i="13"/>
  <c r="D3848" i="13" s="1"/>
  <c r="E3847" i="13" s="1"/>
  <c r="C3849" i="13"/>
  <c r="D3849" i="13" s="1"/>
  <c r="E3848" i="13" s="1"/>
  <c r="C3850" i="13"/>
  <c r="D3850" i="13" s="1"/>
  <c r="E3849" i="13" s="1"/>
  <c r="C3851" i="13"/>
  <c r="D3851" i="13" s="1"/>
  <c r="C3852" i="13"/>
  <c r="D3852" i="13" s="1"/>
  <c r="E3851" i="13" s="1"/>
  <c r="C3853" i="13"/>
  <c r="D3853" i="13" s="1"/>
  <c r="E3852" i="13" s="1"/>
  <c r="C3854" i="13"/>
  <c r="D3854" i="13" s="1"/>
  <c r="E3853" i="13" s="1"/>
  <c r="C3855" i="13"/>
  <c r="D3855" i="13" s="1"/>
  <c r="C3856" i="13"/>
  <c r="D3856" i="13" s="1"/>
  <c r="E3855" i="13" s="1"/>
  <c r="C3857" i="13"/>
  <c r="D3857" i="13" s="1"/>
  <c r="E3856" i="13" s="1"/>
  <c r="C3858" i="13"/>
  <c r="D3858" i="13" s="1"/>
  <c r="E3857" i="13" s="1"/>
  <c r="C3859" i="13"/>
  <c r="D3859" i="13" s="1"/>
  <c r="C3860" i="13"/>
  <c r="D3860" i="13" s="1"/>
  <c r="E3859" i="13" s="1"/>
  <c r="C3861" i="13"/>
  <c r="D3861" i="13" s="1"/>
  <c r="C3862" i="13"/>
  <c r="D3862" i="13" s="1"/>
  <c r="E3861" i="13" s="1"/>
  <c r="C3863" i="13"/>
  <c r="D3863" i="13" s="1"/>
  <c r="C3864" i="13"/>
  <c r="D3864" i="13" s="1"/>
  <c r="E3863" i="13" s="1"/>
  <c r="C3865" i="13"/>
  <c r="D3865" i="13" s="1"/>
  <c r="E3864" i="13" s="1"/>
  <c r="C3866" i="13"/>
  <c r="D3866" i="13" s="1"/>
  <c r="E3865" i="13" s="1"/>
  <c r="C3867" i="13"/>
  <c r="D3867" i="13" s="1"/>
  <c r="C3868" i="13"/>
  <c r="D3868" i="13" s="1"/>
  <c r="E3867" i="13" s="1"/>
  <c r="C3869" i="13"/>
  <c r="D3869" i="13" s="1"/>
  <c r="E3868" i="13" s="1"/>
  <c r="C3870" i="13"/>
  <c r="D3870" i="13" s="1"/>
  <c r="E3869" i="13" s="1"/>
  <c r="C3871" i="13"/>
  <c r="D3871" i="13" s="1"/>
  <c r="C3872" i="13"/>
  <c r="D3872" i="13" s="1"/>
  <c r="E3871" i="13" s="1"/>
  <c r="C3873" i="13"/>
  <c r="D3873" i="13" s="1"/>
  <c r="E3872" i="13" s="1"/>
  <c r="C3874" i="13"/>
  <c r="D3874" i="13" s="1"/>
  <c r="E3873" i="13" s="1"/>
  <c r="C3875" i="13"/>
  <c r="D3875" i="13" s="1"/>
  <c r="C3876" i="13"/>
  <c r="D3876" i="13" s="1"/>
  <c r="E3875" i="13" s="1"/>
  <c r="C3877" i="13"/>
  <c r="D3877" i="13" s="1"/>
  <c r="E3876" i="13" s="1"/>
  <c r="C3878" i="13"/>
  <c r="D3878" i="13" s="1"/>
  <c r="E3877" i="13" s="1"/>
  <c r="C3879" i="13"/>
  <c r="D3879" i="13" s="1"/>
  <c r="C3880" i="13"/>
  <c r="D3880" i="13" s="1"/>
  <c r="E3879" i="13" s="1"/>
  <c r="C3881" i="13"/>
  <c r="D3881" i="13" s="1"/>
  <c r="C3882" i="13"/>
  <c r="D3882" i="13" s="1"/>
  <c r="E3881" i="13" s="1"/>
  <c r="C3883" i="13"/>
  <c r="D3883" i="13" s="1"/>
  <c r="C3884" i="13"/>
  <c r="D3884" i="13" s="1"/>
  <c r="E3883" i="13" s="1"/>
  <c r="C3885" i="13"/>
  <c r="D3885" i="13" s="1"/>
  <c r="E3884" i="13" s="1"/>
  <c r="C3886" i="13"/>
  <c r="D3886" i="13" s="1"/>
  <c r="E3885" i="13" s="1"/>
  <c r="C3887" i="13"/>
  <c r="D3887" i="13" s="1"/>
  <c r="C3888" i="13"/>
  <c r="D3888" i="13" s="1"/>
  <c r="E3887" i="13" s="1"/>
  <c r="C3889" i="13"/>
  <c r="D3889" i="13" s="1"/>
  <c r="E3888" i="13" s="1"/>
  <c r="C3890" i="13"/>
  <c r="D3890" i="13" s="1"/>
  <c r="E3889" i="13" s="1"/>
  <c r="C3891" i="13"/>
  <c r="D3891" i="13" s="1"/>
  <c r="C3892" i="13"/>
  <c r="D3892" i="13" s="1"/>
  <c r="E3891" i="13" s="1"/>
  <c r="C3893" i="13"/>
  <c r="D3893" i="13" s="1"/>
  <c r="E3892" i="13" s="1"/>
  <c r="C3894" i="13"/>
  <c r="D3894" i="13" s="1"/>
  <c r="E3893" i="13" s="1"/>
  <c r="C3895" i="13"/>
  <c r="D3895" i="13" s="1"/>
  <c r="C3896" i="13"/>
  <c r="D3896" i="13" s="1"/>
  <c r="E3895" i="13" s="1"/>
  <c r="C3897" i="13"/>
  <c r="D3897" i="13" s="1"/>
  <c r="E3896" i="13" s="1"/>
  <c r="C3898" i="13"/>
  <c r="D3898" i="13" s="1"/>
  <c r="E3897" i="13" s="1"/>
  <c r="C3899" i="13"/>
  <c r="D3899" i="13" s="1"/>
  <c r="C3900" i="13"/>
  <c r="D3900" i="13" s="1"/>
  <c r="E3899" i="13" s="1"/>
  <c r="C3901" i="13"/>
  <c r="D3901" i="13" s="1"/>
  <c r="C3902" i="13"/>
  <c r="D3902" i="13" s="1"/>
  <c r="E3901" i="13" s="1"/>
  <c r="C3903" i="13"/>
  <c r="D3903" i="13" s="1"/>
  <c r="C3904" i="13"/>
  <c r="D3904" i="13" s="1"/>
  <c r="E3903" i="13" s="1"/>
  <c r="C3905" i="13"/>
  <c r="D3905" i="13" s="1"/>
  <c r="E3904" i="13" s="1"/>
  <c r="C3906" i="13"/>
  <c r="D3906" i="13" s="1"/>
  <c r="E3905" i="13" s="1"/>
  <c r="C3907" i="13"/>
  <c r="D3907" i="13" s="1"/>
  <c r="C3908" i="13"/>
  <c r="D3908" i="13" s="1"/>
  <c r="E3907" i="13" s="1"/>
  <c r="C3909" i="13"/>
  <c r="D3909" i="13" s="1"/>
  <c r="E3908" i="13" s="1"/>
  <c r="C3910" i="13"/>
  <c r="D3910" i="13" s="1"/>
  <c r="E3909" i="13" s="1"/>
  <c r="C3911" i="13"/>
  <c r="D3911" i="13" s="1"/>
  <c r="C3912" i="13"/>
  <c r="D3912" i="13" s="1"/>
  <c r="E3911" i="13" s="1"/>
  <c r="C3913" i="13"/>
  <c r="D3913" i="13" s="1"/>
  <c r="E3912" i="13" s="1"/>
  <c r="C3914" i="13"/>
  <c r="D3914" i="13" s="1"/>
  <c r="E3913" i="13" s="1"/>
  <c r="C3915" i="13"/>
  <c r="D3915" i="13" s="1"/>
  <c r="C3916" i="13"/>
  <c r="D3916" i="13" s="1"/>
  <c r="E3915" i="13" s="1"/>
  <c r="C3917" i="13"/>
  <c r="D3917" i="13" s="1"/>
  <c r="E3916" i="13" s="1"/>
  <c r="C3918" i="13"/>
  <c r="D3918" i="13" s="1"/>
  <c r="E3917" i="13" s="1"/>
  <c r="C3919" i="13"/>
  <c r="D3919" i="13" s="1"/>
  <c r="C3920" i="13"/>
  <c r="D3920" i="13" s="1"/>
  <c r="E3919" i="13" s="1"/>
  <c r="C3921" i="13"/>
  <c r="D3921" i="13" s="1"/>
  <c r="C3922" i="13"/>
  <c r="D3922" i="13" s="1"/>
  <c r="E3921" i="13" s="1"/>
  <c r="C3923" i="13"/>
  <c r="D3923" i="13" s="1"/>
  <c r="C3924" i="13"/>
  <c r="D3924" i="13" s="1"/>
  <c r="E3923" i="13" s="1"/>
  <c r="C3925" i="13"/>
  <c r="D3925" i="13" s="1"/>
  <c r="E3924" i="13" s="1"/>
  <c r="C3926" i="13"/>
  <c r="D3926" i="13" s="1"/>
  <c r="E3925" i="13" s="1"/>
  <c r="C3927" i="13"/>
  <c r="D3927" i="13" s="1"/>
  <c r="C3928" i="13"/>
  <c r="D3928" i="13" s="1"/>
  <c r="E3927" i="13" s="1"/>
  <c r="C3929" i="13"/>
  <c r="D3929" i="13" s="1"/>
  <c r="E3928" i="13" s="1"/>
  <c r="C3930" i="13"/>
  <c r="D3930" i="13" s="1"/>
  <c r="E3929" i="13" s="1"/>
  <c r="C3931" i="13"/>
  <c r="D3931" i="13" s="1"/>
  <c r="C3932" i="13"/>
  <c r="D3932" i="13" s="1"/>
  <c r="E3931" i="13" s="1"/>
  <c r="C3933" i="13"/>
  <c r="D3933" i="13" s="1"/>
  <c r="E3932" i="13" s="1"/>
  <c r="C3934" i="13"/>
  <c r="D3934" i="13" s="1"/>
  <c r="E3933" i="13" s="1"/>
  <c r="C3935" i="13"/>
  <c r="D3935" i="13" s="1"/>
  <c r="C3936" i="13"/>
  <c r="D3936" i="13" s="1"/>
  <c r="E3935" i="13" s="1"/>
  <c r="C3937" i="13"/>
  <c r="D3937" i="13" s="1"/>
  <c r="E3936" i="13" s="1"/>
  <c r="C3938" i="13"/>
  <c r="D3938" i="13" s="1"/>
  <c r="E3937" i="13" s="1"/>
  <c r="C3939" i="13"/>
  <c r="D3939" i="13" s="1"/>
  <c r="C3940" i="13"/>
  <c r="D3940" i="13" s="1"/>
  <c r="E3939" i="13" s="1"/>
  <c r="C3941" i="13"/>
  <c r="D3941" i="13" s="1"/>
  <c r="C3942" i="13"/>
  <c r="D3942" i="13" s="1"/>
  <c r="E3941" i="13" s="1"/>
  <c r="C3943" i="13"/>
  <c r="D3943" i="13" s="1"/>
  <c r="C3944" i="13"/>
  <c r="D3944" i="13" s="1"/>
  <c r="E3943" i="13" s="1"/>
  <c r="C3945" i="13"/>
  <c r="D3945" i="13" s="1"/>
  <c r="E3944" i="13" s="1"/>
  <c r="C3946" i="13"/>
  <c r="D3946" i="13" s="1"/>
  <c r="E3945" i="13" s="1"/>
  <c r="C3947" i="13"/>
  <c r="D3947" i="13" s="1"/>
  <c r="C3948" i="13"/>
  <c r="D3948" i="13" s="1"/>
  <c r="E3947" i="13" s="1"/>
  <c r="C3949" i="13"/>
  <c r="D3949" i="13" s="1"/>
  <c r="E3948" i="13" s="1"/>
  <c r="C3950" i="13"/>
  <c r="D3950" i="13" s="1"/>
  <c r="E3949" i="13" s="1"/>
  <c r="C3951" i="13"/>
  <c r="D3951" i="13" s="1"/>
  <c r="C3952" i="13"/>
  <c r="D3952" i="13" s="1"/>
  <c r="E3951" i="13" s="1"/>
  <c r="C3953" i="13"/>
  <c r="D3953" i="13" s="1"/>
  <c r="E3952" i="13" s="1"/>
  <c r="C3954" i="13"/>
  <c r="D3954" i="13" s="1"/>
  <c r="E3953" i="13" s="1"/>
  <c r="C3955" i="13"/>
  <c r="D3955" i="13" s="1"/>
  <c r="C3956" i="13"/>
  <c r="D3956" i="13" s="1"/>
  <c r="E3955" i="13" s="1"/>
  <c r="C3957" i="13"/>
  <c r="D3957" i="13" s="1"/>
  <c r="E3956" i="13" s="1"/>
  <c r="C3958" i="13"/>
  <c r="D3958" i="13" s="1"/>
  <c r="E3957" i="13" s="1"/>
  <c r="C3959" i="13"/>
  <c r="D3959" i="13" s="1"/>
  <c r="C3960" i="13"/>
  <c r="D3960" i="13" s="1"/>
  <c r="E3959" i="13" s="1"/>
  <c r="C3961" i="13"/>
  <c r="D3961" i="13" s="1"/>
  <c r="C3962" i="13"/>
  <c r="D3962" i="13" s="1"/>
  <c r="E3961" i="13" s="1"/>
  <c r="C3963" i="13"/>
  <c r="D3963" i="13" s="1"/>
  <c r="C3964" i="13"/>
  <c r="D3964" i="13" s="1"/>
  <c r="E3963" i="13" s="1"/>
  <c r="C3965" i="13"/>
  <c r="D3965" i="13" s="1"/>
  <c r="E3964" i="13" s="1"/>
  <c r="C3966" i="13"/>
  <c r="D3966" i="13" s="1"/>
  <c r="E3965" i="13" s="1"/>
  <c r="C3967" i="13"/>
  <c r="D3967" i="13" s="1"/>
  <c r="C3968" i="13"/>
  <c r="D3968" i="13" s="1"/>
  <c r="E3967" i="13" s="1"/>
  <c r="C3969" i="13"/>
  <c r="D3969" i="13" s="1"/>
  <c r="E3968" i="13" s="1"/>
  <c r="C3970" i="13"/>
  <c r="D3970" i="13" s="1"/>
  <c r="E3969" i="13" s="1"/>
  <c r="C3971" i="13"/>
  <c r="D3971" i="13" s="1"/>
  <c r="C3972" i="13"/>
  <c r="D3972" i="13" s="1"/>
  <c r="E3971" i="13" s="1"/>
  <c r="C3973" i="13"/>
  <c r="D3973" i="13" s="1"/>
  <c r="E3972" i="13" s="1"/>
  <c r="C3974" i="13"/>
  <c r="D3974" i="13" s="1"/>
  <c r="E3973" i="13" s="1"/>
  <c r="C3975" i="13"/>
  <c r="D3975" i="13" s="1"/>
  <c r="C3976" i="13"/>
  <c r="D3976" i="13" s="1"/>
  <c r="E3975" i="13" s="1"/>
  <c r="C3977" i="13"/>
  <c r="D3977" i="13" s="1"/>
  <c r="E3976" i="13" s="1"/>
  <c r="C3978" i="13"/>
  <c r="D3978" i="13" s="1"/>
  <c r="E3977" i="13" s="1"/>
  <c r="C3979" i="13"/>
  <c r="D3979" i="13" s="1"/>
  <c r="C3980" i="13"/>
  <c r="D3980" i="13" s="1"/>
  <c r="E3979" i="13" s="1"/>
  <c r="C3981" i="13"/>
  <c r="D3981" i="13" s="1"/>
  <c r="C3982" i="13"/>
  <c r="D3982" i="13" s="1"/>
  <c r="E3981" i="13" s="1"/>
  <c r="C3983" i="13"/>
  <c r="D3983" i="13" s="1"/>
  <c r="C3984" i="13"/>
  <c r="D3984" i="13" s="1"/>
  <c r="E3983" i="13" s="1"/>
  <c r="C3985" i="13"/>
  <c r="D3985" i="13" s="1"/>
  <c r="E3984" i="13" s="1"/>
  <c r="C3986" i="13"/>
  <c r="D3986" i="13" s="1"/>
  <c r="E3985" i="13" s="1"/>
  <c r="C3987" i="13"/>
  <c r="D3987" i="13" s="1"/>
  <c r="C3988" i="13"/>
  <c r="D3988" i="13" s="1"/>
  <c r="E3987" i="13" s="1"/>
  <c r="C3989" i="13"/>
  <c r="D3989" i="13" s="1"/>
  <c r="E3988" i="13" s="1"/>
  <c r="C3990" i="13"/>
  <c r="D3990" i="13" s="1"/>
  <c r="E3989" i="13" s="1"/>
  <c r="C3991" i="13"/>
  <c r="D3991" i="13" s="1"/>
  <c r="C3992" i="13"/>
  <c r="D3992" i="13" s="1"/>
  <c r="E3991" i="13" s="1"/>
  <c r="C3993" i="13"/>
  <c r="D3993" i="13" s="1"/>
  <c r="E3992" i="13" s="1"/>
  <c r="C3994" i="13"/>
  <c r="D3994" i="13" s="1"/>
  <c r="E3993" i="13" s="1"/>
  <c r="C3995" i="13"/>
  <c r="D3995" i="13" s="1"/>
  <c r="C3996" i="13"/>
  <c r="D3996" i="13" s="1"/>
  <c r="E3995" i="13" s="1"/>
  <c r="C3997" i="13"/>
  <c r="D3997" i="13" s="1"/>
  <c r="E3996" i="13" s="1"/>
  <c r="C3998" i="13"/>
  <c r="D3998" i="13" s="1"/>
  <c r="E3997" i="13" s="1"/>
  <c r="C3999" i="13"/>
  <c r="D3999" i="13" s="1"/>
  <c r="C4000" i="13"/>
  <c r="D4000" i="13" s="1"/>
  <c r="E3999" i="13" s="1"/>
  <c r="C4001" i="13"/>
  <c r="D4001" i="13" s="1"/>
  <c r="C4002" i="13"/>
  <c r="D4002" i="13" s="1"/>
  <c r="E4001" i="13" s="1"/>
  <c r="C4003" i="13"/>
  <c r="D4003" i="13" s="1"/>
  <c r="C4004" i="13"/>
  <c r="D4004" i="13" s="1"/>
  <c r="E4003" i="13" s="1"/>
  <c r="C4005" i="13"/>
  <c r="D4005" i="13" s="1"/>
  <c r="E4004" i="13" s="1"/>
  <c r="C4006" i="13"/>
  <c r="D4006" i="13" s="1"/>
  <c r="E4005" i="13" s="1"/>
  <c r="C4007" i="13"/>
  <c r="D4007" i="13" s="1"/>
  <c r="C4008" i="13"/>
  <c r="D4008" i="13" s="1"/>
  <c r="E4007" i="13" s="1"/>
  <c r="C4009" i="13"/>
  <c r="D4009" i="13" s="1"/>
  <c r="E4008" i="13" s="1"/>
  <c r="C4010" i="13"/>
  <c r="D4010" i="13" s="1"/>
  <c r="E4009" i="13" s="1"/>
  <c r="C4011" i="13"/>
  <c r="D4011" i="13" s="1"/>
  <c r="C4012" i="13"/>
  <c r="D4012" i="13" s="1"/>
  <c r="E4011" i="13" s="1"/>
  <c r="C4013" i="13"/>
  <c r="D4013" i="13" s="1"/>
  <c r="E4012" i="13" s="1"/>
  <c r="C4014" i="13"/>
  <c r="D4014" i="13" s="1"/>
  <c r="E4013" i="13" s="1"/>
  <c r="C4015" i="13"/>
  <c r="D4015" i="13" s="1"/>
  <c r="C4016" i="13"/>
  <c r="D4016" i="13" s="1"/>
  <c r="E4015" i="13" s="1"/>
  <c r="C4017" i="13"/>
  <c r="D4017" i="13" s="1"/>
  <c r="E4016" i="13" s="1"/>
  <c r="C4018" i="13"/>
  <c r="D4018" i="13" s="1"/>
  <c r="E4017" i="13" s="1"/>
  <c r="C4019" i="13"/>
  <c r="D4019" i="13" s="1"/>
  <c r="C4020" i="13"/>
  <c r="D4020" i="13" s="1"/>
  <c r="E4019" i="13" s="1"/>
  <c r="C4021" i="13"/>
  <c r="D4021" i="13" s="1"/>
  <c r="C4022" i="13"/>
  <c r="D4022" i="13" s="1"/>
  <c r="E4021" i="13" s="1"/>
  <c r="C4023" i="13"/>
  <c r="D4023" i="13" s="1"/>
  <c r="C4024" i="13"/>
  <c r="D4024" i="13" s="1"/>
  <c r="E4023" i="13" s="1"/>
  <c r="C4025" i="13"/>
  <c r="D4025" i="13" s="1"/>
  <c r="E4024" i="13" s="1"/>
  <c r="C4026" i="13"/>
  <c r="D4026" i="13" s="1"/>
  <c r="E4025" i="13" s="1"/>
  <c r="C4027" i="13"/>
  <c r="D4027" i="13" s="1"/>
  <c r="C4028" i="13"/>
  <c r="D4028" i="13" s="1"/>
  <c r="E4027" i="13" s="1"/>
  <c r="C4029" i="13"/>
  <c r="D4029" i="13" s="1"/>
  <c r="E4028" i="13" s="1"/>
  <c r="C4030" i="13"/>
  <c r="D4030" i="13" s="1"/>
  <c r="E4029" i="13" s="1"/>
  <c r="C4031" i="13"/>
  <c r="D4031" i="13" s="1"/>
  <c r="C4032" i="13"/>
  <c r="D4032" i="13" s="1"/>
  <c r="E4031" i="13" s="1"/>
  <c r="C4033" i="13"/>
  <c r="D4033" i="13" s="1"/>
  <c r="E4032" i="13" s="1"/>
  <c r="C4034" i="13"/>
  <c r="D4034" i="13" s="1"/>
  <c r="E4033" i="13" s="1"/>
  <c r="C4035" i="13"/>
  <c r="D4035" i="13" s="1"/>
  <c r="C4036" i="13"/>
  <c r="D4036" i="13" s="1"/>
  <c r="E4035" i="13" s="1"/>
  <c r="C4037" i="13"/>
  <c r="D4037" i="13" s="1"/>
  <c r="E4036" i="13" s="1"/>
  <c r="C4038" i="13"/>
  <c r="D4038" i="13" s="1"/>
  <c r="E4037" i="13" s="1"/>
  <c r="C4039" i="13"/>
  <c r="D4039" i="13" s="1"/>
  <c r="C4040" i="13"/>
  <c r="D4040" i="13" s="1"/>
  <c r="E4039" i="13" s="1"/>
  <c r="C4041" i="13"/>
  <c r="D4041" i="13" s="1"/>
  <c r="C4042" i="13"/>
  <c r="D4042" i="13" s="1"/>
  <c r="E4041" i="13" s="1"/>
  <c r="C4043" i="13"/>
  <c r="D4043" i="13" s="1"/>
  <c r="C4044" i="13"/>
  <c r="D4044" i="13" s="1"/>
  <c r="E4043" i="13" s="1"/>
  <c r="C4045" i="13"/>
  <c r="D4045" i="13" s="1"/>
  <c r="E4044" i="13" s="1"/>
  <c r="C4046" i="13"/>
  <c r="D4046" i="13" s="1"/>
  <c r="E4045" i="13" s="1"/>
  <c r="C4047" i="13"/>
  <c r="D4047" i="13" s="1"/>
  <c r="C4048" i="13"/>
  <c r="D4048" i="13" s="1"/>
  <c r="E4047" i="13" s="1"/>
  <c r="C4049" i="13"/>
  <c r="D4049" i="13" s="1"/>
  <c r="E4048" i="13" s="1"/>
  <c r="C4050" i="13"/>
  <c r="D4050" i="13" s="1"/>
  <c r="E4049" i="13" s="1"/>
  <c r="C4051" i="13"/>
  <c r="D4051" i="13" s="1"/>
  <c r="C4052" i="13"/>
  <c r="D4052" i="13" s="1"/>
  <c r="E4051" i="13" s="1"/>
  <c r="C4053" i="13"/>
  <c r="D4053" i="13" s="1"/>
  <c r="E4052" i="13" s="1"/>
  <c r="C4054" i="13"/>
  <c r="D4054" i="13" s="1"/>
  <c r="E4053" i="13" s="1"/>
  <c r="C4055" i="13"/>
  <c r="D4055" i="13" s="1"/>
  <c r="C4056" i="13"/>
  <c r="D4056" i="13" s="1"/>
  <c r="E4055" i="13" s="1"/>
  <c r="C4057" i="13"/>
  <c r="D4057" i="13" s="1"/>
  <c r="E4056" i="13" s="1"/>
  <c r="C4058" i="13"/>
  <c r="D4058" i="13" s="1"/>
  <c r="E4057" i="13" s="1"/>
  <c r="C4059" i="13"/>
  <c r="D4059" i="13" s="1"/>
  <c r="C4060" i="13"/>
  <c r="D4060" i="13" s="1"/>
  <c r="E4059" i="13" s="1"/>
  <c r="C4061" i="13"/>
  <c r="D4061" i="13" s="1"/>
  <c r="C4062" i="13"/>
  <c r="D4062" i="13" s="1"/>
  <c r="E4061" i="13" s="1"/>
  <c r="C4063" i="13"/>
  <c r="D4063" i="13" s="1"/>
  <c r="C4064" i="13"/>
  <c r="D4064" i="13" s="1"/>
  <c r="E4063" i="13" s="1"/>
  <c r="C4065" i="13"/>
  <c r="D4065" i="13" s="1"/>
  <c r="E4064" i="13" s="1"/>
  <c r="C4066" i="13"/>
  <c r="D4066" i="13" s="1"/>
  <c r="E4065" i="13" s="1"/>
  <c r="C4067" i="13"/>
  <c r="D4067" i="13" s="1"/>
  <c r="C4068" i="13"/>
  <c r="D4068" i="13" s="1"/>
  <c r="E4067" i="13" s="1"/>
  <c r="C4069" i="13"/>
  <c r="D4069" i="13" s="1"/>
  <c r="E4068" i="13" s="1"/>
  <c r="C4070" i="13"/>
  <c r="D4070" i="13" s="1"/>
  <c r="E4069" i="13" s="1"/>
  <c r="C4071" i="13"/>
  <c r="D4071" i="13" s="1"/>
  <c r="C4072" i="13"/>
  <c r="D4072" i="13" s="1"/>
  <c r="E4071" i="13" s="1"/>
  <c r="C4073" i="13"/>
  <c r="D4073" i="13" s="1"/>
  <c r="E4072" i="13" s="1"/>
  <c r="C4074" i="13"/>
  <c r="D4074" i="13" s="1"/>
  <c r="E4073" i="13" s="1"/>
  <c r="C4075" i="13"/>
  <c r="D4075" i="13" s="1"/>
  <c r="C4076" i="13"/>
  <c r="D4076" i="13" s="1"/>
  <c r="E4075" i="13" s="1"/>
  <c r="C4077" i="13"/>
  <c r="D4077" i="13" s="1"/>
  <c r="E4076" i="13" s="1"/>
  <c r="C4078" i="13"/>
  <c r="D4078" i="13" s="1"/>
  <c r="E4077" i="13" s="1"/>
  <c r="C4079" i="13"/>
  <c r="D4079" i="13" s="1"/>
  <c r="C4080" i="13"/>
  <c r="D4080" i="13" s="1"/>
  <c r="E4079" i="13" s="1"/>
  <c r="C4081" i="13"/>
  <c r="D4081" i="13" s="1"/>
  <c r="C4082" i="13"/>
  <c r="D4082" i="13" s="1"/>
  <c r="E4081" i="13" s="1"/>
  <c r="C4083" i="13"/>
  <c r="D4083" i="13" s="1"/>
  <c r="C4084" i="13"/>
  <c r="D4084" i="13" s="1"/>
  <c r="E4083" i="13" s="1"/>
  <c r="C4085" i="13"/>
  <c r="D4085" i="13" s="1"/>
  <c r="E4084" i="13" s="1"/>
  <c r="C4086" i="13"/>
  <c r="D4086" i="13" s="1"/>
  <c r="E4085" i="13" s="1"/>
  <c r="C4087" i="13"/>
  <c r="D4087" i="13" s="1"/>
  <c r="C4088" i="13"/>
  <c r="D4088" i="13" s="1"/>
  <c r="E4087" i="13" s="1"/>
  <c r="C4089" i="13"/>
  <c r="D4089" i="13" s="1"/>
  <c r="E4088" i="13" s="1"/>
  <c r="C4090" i="13"/>
  <c r="D4090" i="13" s="1"/>
  <c r="E4089" i="13" s="1"/>
  <c r="C4091" i="13"/>
  <c r="D4091" i="13" s="1"/>
  <c r="C4092" i="13"/>
  <c r="D4092" i="13" s="1"/>
  <c r="E4091" i="13" s="1"/>
  <c r="C4093" i="13"/>
  <c r="D4093" i="13" s="1"/>
  <c r="E4092" i="13" s="1"/>
  <c r="C4094" i="13"/>
  <c r="D4094" i="13" s="1"/>
  <c r="E4093" i="13" s="1"/>
  <c r="C4095" i="13"/>
  <c r="D4095" i="13" s="1"/>
  <c r="C4096" i="13"/>
  <c r="D4096" i="13" s="1"/>
  <c r="E4095" i="13" s="1"/>
  <c r="C4097" i="13"/>
  <c r="D4097" i="13" s="1"/>
  <c r="E4096" i="13" s="1"/>
  <c r="C4098" i="13"/>
  <c r="D4098" i="13" s="1"/>
  <c r="E4097" i="13" s="1"/>
  <c r="C4099" i="13"/>
  <c r="D4099" i="13" s="1"/>
  <c r="C4100" i="13"/>
  <c r="D4100" i="13" s="1"/>
  <c r="E4099" i="13" s="1"/>
  <c r="C4101" i="13"/>
  <c r="D4101" i="13" s="1"/>
  <c r="C4102" i="13"/>
  <c r="D4102" i="13" s="1"/>
  <c r="E4101" i="13" s="1"/>
  <c r="C4103" i="13"/>
  <c r="D4103" i="13" s="1"/>
  <c r="C4104" i="13"/>
  <c r="D4104" i="13" s="1"/>
  <c r="E4103" i="13" s="1"/>
  <c r="C4105" i="13"/>
  <c r="D4105" i="13" s="1"/>
  <c r="E4104" i="13" s="1"/>
  <c r="C4106" i="13"/>
  <c r="D4106" i="13" s="1"/>
  <c r="E4105" i="13" s="1"/>
  <c r="C4107" i="13"/>
  <c r="D4107" i="13" s="1"/>
  <c r="C4108" i="13"/>
  <c r="D4108" i="13" s="1"/>
  <c r="E4107" i="13" s="1"/>
  <c r="C4109" i="13"/>
  <c r="D4109" i="13" s="1"/>
  <c r="E4108" i="13" s="1"/>
  <c r="C4110" i="13"/>
  <c r="D4110" i="13" s="1"/>
  <c r="E4109" i="13" s="1"/>
  <c r="C4111" i="13"/>
  <c r="D4111" i="13" s="1"/>
  <c r="C4112" i="13"/>
  <c r="D4112" i="13" s="1"/>
  <c r="E4111" i="13" s="1"/>
  <c r="C4113" i="13"/>
  <c r="D4113" i="13" s="1"/>
  <c r="E4112" i="13" s="1"/>
  <c r="C4114" i="13"/>
  <c r="D4114" i="13" s="1"/>
  <c r="E4113" i="13" s="1"/>
  <c r="C4115" i="13"/>
  <c r="D4115" i="13" s="1"/>
  <c r="C4116" i="13"/>
  <c r="D4116" i="13" s="1"/>
  <c r="E4115" i="13" s="1"/>
  <c r="C4117" i="13"/>
  <c r="D4117" i="13" s="1"/>
  <c r="E4116" i="13" s="1"/>
  <c r="C4118" i="13"/>
  <c r="D4118" i="13" s="1"/>
  <c r="E4117" i="13" s="1"/>
  <c r="C4119" i="13"/>
  <c r="D4119" i="13" s="1"/>
  <c r="C4120" i="13"/>
  <c r="D4120" i="13" s="1"/>
  <c r="E4119" i="13" s="1"/>
  <c r="C4121" i="13"/>
  <c r="D4121" i="13" s="1"/>
  <c r="C4122" i="13"/>
  <c r="D4122" i="13" s="1"/>
  <c r="E4121" i="13" s="1"/>
  <c r="C4123" i="13"/>
  <c r="D4123" i="13" s="1"/>
  <c r="C4124" i="13"/>
  <c r="D4124" i="13" s="1"/>
  <c r="E4123" i="13" s="1"/>
  <c r="C4125" i="13"/>
  <c r="D4125" i="13" s="1"/>
  <c r="E4124" i="13" s="1"/>
  <c r="C4126" i="13"/>
  <c r="D4126" i="13" s="1"/>
  <c r="E4125" i="13" s="1"/>
  <c r="C4127" i="13"/>
  <c r="D4127" i="13" s="1"/>
  <c r="C4128" i="13"/>
  <c r="D4128" i="13" s="1"/>
  <c r="E4127" i="13" s="1"/>
  <c r="C4129" i="13"/>
  <c r="D4129" i="13" s="1"/>
  <c r="E4128" i="13" s="1"/>
  <c r="C4130" i="13"/>
  <c r="D4130" i="13" s="1"/>
  <c r="E4129" i="13" s="1"/>
  <c r="C4131" i="13"/>
  <c r="D4131" i="13" s="1"/>
  <c r="C4132" i="13"/>
  <c r="D4132" i="13" s="1"/>
  <c r="E4131" i="13" s="1"/>
  <c r="C4133" i="13"/>
  <c r="D4133" i="13" s="1"/>
  <c r="E4132" i="13" s="1"/>
  <c r="C4134" i="13"/>
  <c r="D4134" i="13" s="1"/>
  <c r="E4133" i="13" s="1"/>
  <c r="C4135" i="13"/>
  <c r="D4135" i="13" s="1"/>
  <c r="C4136" i="13"/>
  <c r="D4136" i="13" s="1"/>
  <c r="E4135" i="13" s="1"/>
  <c r="C4137" i="13"/>
  <c r="D4137" i="13" s="1"/>
  <c r="E4136" i="13" s="1"/>
  <c r="C4138" i="13"/>
  <c r="D4138" i="13" s="1"/>
  <c r="E4137" i="13" s="1"/>
  <c r="C4139" i="13"/>
  <c r="D4139" i="13" s="1"/>
  <c r="C4140" i="13"/>
  <c r="D4140" i="13" s="1"/>
  <c r="E4139" i="13" s="1"/>
  <c r="C4141" i="13"/>
  <c r="D4141" i="13" s="1"/>
  <c r="C4142" i="13"/>
  <c r="D4142" i="13" s="1"/>
  <c r="E4141" i="13" s="1"/>
  <c r="C4143" i="13"/>
  <c r="D4143" i="13" s="1"/>
  <c r="E4142" i="13" s="1"/>
  <c r="C4144" i="13"/>
  <c r="D4144" i="13" s="1"/>
  <c r="E4143" i="13" s="1"/>
  <c r="C4145" i="13"/>
  <c r="D4145" i="13" s="1"/>
  <c r="E4144" i="13" s="1"/>
  <c r="C4146" i="13"/>
  <c r="D4146" i="13" s="1"/>
  <c r="E4145" i="13" s="1"/>
  <c r="C4147" i="13"/>
  <c r="D4147" i="13" s="1"/>
  <c r="E4146" i="13" s="1"/>
  <c r="C4148" i="13"/>
  <c r="D4148" i="13" s="1"/>
  <c r="E4147" i="13" s="1"/>
  <c r="C4149" i="13"/>
  <c r="D4149" i="13" s="1"/>
  <c r="E4148" i="13" s="1"/>
  <c r="C4150" i="13"/>
  <c r="D4150" i="13" s="1"/>
  <c r="E4149" i="13" s="1"/>
  <c r="C4151" i="13"/>
  <c r="D4151" i="13" s="1"/>
  <c r="C4152" i="13"/>
  <c r="D4152" i="13" s="1"/>
  <c r="E4151" i="13" s="1"/>
  <c r="C4153" i="13"/>
  <c r="D4153" i="13" s="1"/>
  <c r="E4152" i="13" s="1"/>
  <c r="C4154" i="13"/>
  <c r="D4154" i="13" s="1"/>
  <c r="E4153" i="13" s="1"/>
  <c r="C4155" i="13"/>
  <c r="D4155" i="13" s="1"/>
  <c r="E4154" i="13" s="1"/>
  <c r="C4156" i="13"/>
  <c r="D4156" i="13" s="1"/>
  <c r="E4155" i="13" s="1"/>
  <c r="C4157" i="13"/>
  <c r="D4157" i="13" s="1"/>
  <c r="E4156" i="13" s="1"/>
  <c r="C4158" i="13"/>
  <c r="D4158" i="13" s="1"/>
  <c r="E4157" i="13" s="1"/>
  <c r="C4159" i="13"/>
  <c r="D4159" i="13" s="1"/>
  <c r="E4158" i="13" s="1"/>
  <c r="C4160" i="13"/>
  <c r="D4160" i="13" s="1"/>
  <c r="E4159" i="13" s="1"/>
  <c r="C4161" i="13"/>
  <c r="D4161" i="13" s="1"/>
  <c r="C4162" i="13"/>
  <c r="D4162" i="13" s="1"/>
  <c r="E4161" i="13" s="1"/>
  <c r="C4163" i="13"/>
  <c r="D4163" i="13" s="1"/>
  <c r="E4162" i="13" s="1"/>
  <c r="C4164" i="13"/>
  <c r="D4164" i="13" s="1"/>
  <c r="E4163" i="13" s="1"/>
  <c r="C4165" i="13"/>
  <c r="D4165" i="13" s="1"/>
  <c r="E4164" i="13" s="1"/>
  <c r="C4166" i="13"/>
  <c r="D4166" i="13" s="1"/>
  <c r="E4165" i="13" s="1"/>
  <c r="C4167" i="13"/>
  <c r="D4167" i="13" s="1"/>
  <c r="E4166" i="13" s="1"/>
  <c r="C4168" i="13"/>
  <c r="D4168" i="13" s="1"/>
  <c r="E4167" i="13" s="1"/>
  <c r="C4169" i="13"/>
  <c r="D4169" i="13" s="1"/>
  <c r="E4168" i="13" s="1"/>
  <c r="C4170" i="13"/>
  <c r="D4170" i="13" s="1"/>
  <c r="E4169" i="13" s="1"/>
  <c r="C4171" i="13"/>
  <c r="D4171" i="13" s="1"/>
  <c r="C4172" i="13"/>
  <c r="D4172" i="13" s="1"/>
  <c r="E4171" i="13" s="1"/>
  <c r="C4173" i="13"/>
  <c r="D4173" i="13" s="1"/>
  <c r="E4172" i="13" s="1"/>
  <c r="C4174" i="13"/>
  <c r="D4174" i="13" s="1"/>
  <c r="E4173" i="13" s="1"/>
  <c r="C4175" i="13"/>
  <c r="D4175" i="13" s="1"/>
  <c r="E4174" i="13" s="1"/>
  <c r="C4176" i="13"/>
  <c r="D4176" i="13" s="1"/>
  <c r="E4175" i="13" s="1"/>
  <c r="C4177" i="13"/>
  <c r="D4177" i="13" s="1"/>
  <c r="E4176" i="13" s="1"/>
  <c r="C4178" i="13"/>
  <c r="D4178" i="13" s="1"/>
  <c r="E4177" i="13" s="1"/>
  <c r="C4179" i="13"/>
  <c r="D4179" i="13" s="1"/>
  <c r="E4178" i="13" s="1"/>
  <c r="C4180" i="13"/>
  <c r="D4180" i="13" s="1"/>
  <c r="E4179" i="13" s="1"/>
  <c r="C4181" i="13"/>
  <c r="D4181" i="13" s="1"/>
  <c r="C4182" i="13"/>
  <c r="D4182" i="13" s="1"/>
  <c r="E4181" i="13" s="1"/>
  <c r="C4183" i="13"/>
  <c r="D4183" i="13" s="1"/>
  <c r="E4182" i="13" s="1"/>
  <c r="C4184" i="13"/>
  <c r="D4184" i="13" s="1"/>
  <c r="E4183" i="13" s="1"/>
  <c r="C4185" i="13"/>
  <c r="D4185" i="13" s="1"/>
  <c r="E4184" i="13" s="1"/>
  <c r="C4186" i="13"/>
  <c r="D4186" i="13" s="1"/>
  <c r="E4185" i="13" s="1"/>
  <c r="C4187" i="13"/>
  <c r="D4187" i="13" s="1"/>
  <c r="E4186" i="13" s="1"/>
  <c r="C4188" i="13"/>
  <c r="D4188" i="13" s="1"/>
  <c r="E4187" i="13" s="1"/>
  <c r="C4189" i="13"/>
  <c r="D4189" i="13" s="1"/>
  <c r="E4188" i="13" s="1"/>
  <c r="C4190" i="13"/>
  <c r="D4190" i="13" s="1"/>
  <c r="E4189" i="13" s="1"/>
  <c r="C4191" i="13"/>
  <c r="D4191" i="13" s="1"/>
  <c r="E4190" i="13" s="1"/>
  <c r="C4192" i="13"/>
  <c r="D4192" i="13" s="1"/>
  <c r="E4191" i="13" s="1"/>
  <c r="C4193" i="13"/>
  <c r="D4193" i="13" s="1"/>
  <c r="E4192" i="13" s="1"/>
  <c r="C4194" i="13"/>
  <c r="D4194" i="13" s="1"/>
  <c r="E4193" i="13" s="1"/>
  <c r="C4195" i="13"/>
  <c r="D4195" i="13" s="1"/>
  <c r="E4194" i="13" s="1"/>
  <c r="C4196" i="13"/>
  <c r="D4196" i="13" s="1"/>
  <c r="E4195" i="13" s="1"/>
  <c r="C4197" i="13"/>
  <c r="D4197" i="13" s="1"/>
  <c r="E4196" i="13" s="1"/>
  <c r="C4198" i="13"/>
  <c r="D4198" i="13" s="1"/>
  <c r="E4197" i="13" s="1"/>
  <c r="C4199" i="13"/>
  <c r="D4199" i="13" s="1"/>
  <c r="E4198" i="13" s="1"/>
  <c r="C4200" i="13"/>
  <c r="D4200" i="13" s="1"/>
  <c r="E4199" i="13" s="1"/>
  <c r="C4201" i="13"/>
  <c r="D4201" i="13" s="1"/>
  <c r="C4202" i="13"/>
  <c r="D4202" i="13" s="1"/>
  <c r="E4201" i="13" s="1"/>
  <c r="C4203" i="13"/>
  <c r="D4203" i="13" s="1"/>
  <c r="E4202" i="13" s="1"/>
  <c r="C4204" i="13"/>
  <c r="D4204" i="13" s="1"/>
  <c r="E4203" i="13" s="1"/>
  <c r="C4205" i="13"/>
  <c r="D4205" i="13" s="1"/>
  <c r="E4204" i="13" s="1"/>
  <c r="C4206" i="13"/>
  <c r="D4206" i="13" s="1"/>
  <c r="E4205" i="13" s="1"/>
  <c r="C4207" i="13"/>
  <c r="D4207" i="13" s="1"/>
  <c r="C4208" i="13"/>
  <c r="D4208" i="13" s="1"/>
  <c r="E4207" i="13" s="1"/>
  <c r="C4209" i="13"/>
  <c r="D4209" i="13" s="1"/>
  <c r="E4208" i="13" s="1"/>
  <c r="C4210" i="13"/>
  <c r="D4210" i="13" s="1"/>
  <c r="E4209" i="13" s="1"/>
  <c r="C4211" i="13"/>
  <c r="D4211" i="13" s="1"/>
  <c r="C4212" i="13"/>
  <c r="D4212" i="13" s="1"/>
  <c r="E4211" i="13" s="1"/>
  <c r="C4213" i="13"/>
  <c r="D4213" i="13" s="1"/>
  <c r="E4212" i="13" s="1"/>
  <c r="C4214" i="13"/>
  <c r="D4214" i="13" s="1"/>
  <c r="E4213" i="13" s="1"/>
  <c r="C4215" i="13"/>
  <c r="D4215" i="13" s="1"/>
  <c r="C4216" i="13"/>
  <c r="D4216" i="13" s="1"/>
  <c r="E4215" i="13" s="1"/>
  <c r="C4217" i="13"/>
  <c r="D4217" i="13" s="1"/>
  <c r="E4216" i="13" s="1"/>
  <c r="C4218" i="13"/>
  <c r="D4218" i="13" s="1"/>
  <c r="E4217" i="13" s="1"/>
  <c r="C4219" i="13"/>
  <c r="D4219" i="13" s="1"/>
  <c r="C4220" i="13"/>
  <c r="D4220" i="13" s="1"/>
  <c r="E4219" i="13" s="1"/>
  <c r="C4221" i="13"/>
  <c r="D4221" i="13" s="1"/>
  <c r="C4222" i="13"/>
  <c r="D4222" i="13" s="1"/>
  <c r="E4221" i="13" s="1"/>
  <c r="C4223" i="13"/>
  <c r="D4223" i="13" s="1"/>
  <c r="C4224" i="13"/>
  <c r="D4224" i="13" s="1"/>
  <c r="E4223" i="13" s="1"/>
  <c r="C4225" i="13"/>
  <c r="D4225" i="13" s="1"/>
  <c r="E4224" i="13" s="1"/>
  <c r="C4226" i="13"/>
  <c r="D4226" i="13" s="1"/>
  <c r="E4225" i="13" s="1"/>
  <c r="C4227" i="13"/>
  <c r="D4227" i="13" s="1"/>
  <c r="C4228" i="13"/>
  <c r="D4228" i="13" s="1"/>
  <c r="E4227" i="13" s="1"/>
  <c r="C4229" i="13"/>
  <c r="D4229" i="13" s="1"/>
  <c r="E4228" i="13" s="1"/>
  <c r="C4230" i="13"/>
  <c r="D4230" i="13" s="1"/>
  <c r="E4229" i="13" s="1"/>
  <c r="C4231" i="13"/>
  <c r="D4231" i="13" s="1"/>
  <c r="C4232" i="13"/>
  <c r="D4232" i="13" s="1"/>
  <c r="E4231" i="13" s="1"/>
  <c r="C4233" i="13"/>
  <c r="D4233" i="13" s="1"/>
  <c r="E4232" i="13" s="1"/>
  <c r="C4234" i="13"/>
  <c r="D4234" i="13" s="1"/>
  <c r="E4233" i="13" s="1"/>
  <c r="C4235" i="13"/>
  <c r="D4235" i="13" s="1"/>
  <c r="C4236" i="13"/>
  <c r="D4236" i="13" s="1"/>
  <c r="E4235" i="13" s="1"/>
  <c r="C4237" i="13"/>
  <c r="D4237" i="13" s="1"/>
  <c r="E4236" i="13" s="1"/>
  <c r="C4238" i="13"/>
  <c r="D4238" i="13" s="1"/>
  <c r="E4237" i="13" s="1"/>
  <c r="C4239" i="13"/>
  <c r="D4239" i="13" s="1"/>
  <c r="C4240" i="13"/>
  <c r="D4240" i="13" s="1"/>
  <c r="E4239" i="13" s="1"/>
  <c r="C4241" i="13"/>
  <c r="D4241" i="13" s="1"/>
  <c r="C4242" i="13"/>
  <c r="D4242" i="13" s="1"/>
  <c r="E4241" i="13" s="1"/>
  <c r="C4243" i="13"/>
  <c r="D4243" i="13" s="1"/>
  <c r="C4244" i="13"/>
  <c r="D4244" i="13" s="1"/>
  <c r="E4243" i="13" s="1"/>
  <c r="C4245" i="13"/>
  <c r="D4245" i="13" s="1"/>
  <c r="E4244" i="13" s="1"/>
  <c r="C4246" i="13"/>
  <c r="D4246" i="13" s="1"/>
  <c r="E4245" i="13" s="1"/>
  <c r="C4247" i="13"/>
  <c r="D4247" i="13" s="1"/>
  <c r="C4248" i="13"/>
  <c r="D4248" i="13" s="1"/>
  <c r="E4247" i="13" s="1"/>
  <c r="C4249" i="13"/>
  <c r="D4249" i="13" s="1"/>
  <c r="E4248" i="13" s="1"/>
  <c r="C4250" i="13"/>
  <c r="D4250" i="13" s="1"/>
  <c r="E4249" i="13" s="1"/>
  <c r="C4251" i="13"/>
  <c r="D4251" i="13" s="1"/>
  <c r="C4252" i="13"/>
  <c r="D4252" i="13" s="1"/>
  <c r="E4251" i="13" s="1"/>
  <c r="C4253" i="13"/>
  <c r="D4253" i="13" s="1"/>
  <c r="E4252" i="13" s="1"/>
  <c r="C4254" i="13"/>
  <c r="D4254" i="13" s="1"/>
  <c r="E4253" i="13" s="1"/>
  <c r="C4255" i="13"/>
  <c r="D4255" i="13" s="1"/>
  <c r="C4256" i="13"/>
  <c r="D4256" i="13" s="1"/>
  <c r="E4255" i="13" s="1"/>
  <c r="C4257" i="13"/>
  <c r="D4257" i="13" s="1"/>
  <c r="E4256" i="13" s="1"/>
  <c r="C4258" i="13"/>
  <c r="D4258" i="13" s="1"/>
  <c r="E4257" i="13" s="1"/>
  <c r="C4259" i="13"/>
  <c r="D4259" i="13" s="1"/>
  <c r="C4260" i="13"/>
  <c r="D4260" i="13" s="1"/>
  <c r="E4259" i="13" s="1"/>
  <c r="C4261" i="13"/>
  <c r="D4261" i="13" s="1"/>
  <c r="C4262" i="13"/>
  <c r="D4262" i="13" s="1"/>
  <c r="E4261" i="13" s="1"/>
  <c r="C4263" i="13"/>
  <c r="D4263" i="13" s="1"/>
  <c r="C4264" i="13"/>
  <c r="D4264" i="13" s="1"/>
  <c r="E4263" i="13" s="1"/>
  <c r="C4265" i="13"/>
  <c r="D4265" i="13" s="1"/>
  <c r="E4264" i="13" s="1"/>
  <c r="C4266" i="13"/>
  <c r="D4266" i="13" s="1"/>
  <c r="E4265" i="13" s="1"/>
  <c r="C4267" i="13"/>
  <c r="D4267" i="13" s="1"/>
  <c r="C4268" i="13"/>
  <c r="D4268" i="13" s="1"/>
  <c r="E4267" i="13" s="1"/>
  <c r="C4269" i="13"/>
  <c r="D4269" i="13" s="1"/>
  <c r="E4268" i="13" s="1"/>
  <c r="C4270" i="13"/>
  <c r="D4270" i="13" s="1"/>
  <c r="E4269" i="13" s="1"/>
  <c r="C4271" i="13"/>
  <c r="D4271" i="13" s="1"/>
  <c r="C4272" i="13"/>
  <c r="D4272" i="13" s="1"/>
  <c r="E4271" i="13" s="1"/>
  <c r="C4273" i="13"/>
  <c r="D4273" i="13" s="1"/>
  <c r="E4272" i="13" s="1"/>
  <c r="C4274" i="13"/>
  <c r="D4274" i="13" s="1"/>
  <c r="E4273" i="13" s="1"/>
  <c r="C4275" i="13"/>
  <c r="D4275" i="13" s="1"/>
  <c r="C4276" i="13"/>
  <c r="D4276" i="13" s="1"/>
  <c r="E4275" i="13" s="1"/>
  <c r="C4277" i="13"/>
  <c r="D4277" i="13" s="1"/>
  <c r="E4276" i="13" s="1"/>
  <c r="C4278" i="13"/>
  <c r="D4278" i="13" s="1"/>
  <c r="E4277" i="13" s="1"/>
  <c r="C4279" i="13"/>
  <c r="D4279" i="13" s="1"/>
  <c r="C4280" i="13"/>
  <c r="D4280" i="13" s="1"/>
  <c r="E4279" i="13" s="1"/>
  <c r="C4281" i="13"/>
  <c r="D4281" i="13" s="1"/>
  <c r="C4282" i="13"/>
  <c r="D4282" i="13" s="1"/>
  <c r="E4281" i="13" s="1"/>
  <c r="C4283" i="13"/>
  <c r="D4283" i="13" s="1"/>
  <c r="C4284" i="13"/>
  <c r="D4284" i="13" s="1"/>
  <c r="E4283" i="13" s="1"/>
  <c r="C4285" i="13"/>
  <c r="D4285" i="13" s="1"/>
  <c r="E4284" i="13" s="1"/>
  <c r="C4286" i="13"/>
  <c r="D4286" i="13" s="1"/>
  <c r="E4285" i="13" s="1"/>
  <c r="C4287" i="13"/>
  <c r="D4287" i="13" s="1"/>
  <c r="C4288" i="13"/>
  <c r="D4288" i="13" s="1"/>
  <c r="E4287" i="13" s="1"/>
  <c r="C4289" i="13"/>
  <c r="D4289" i="13" s="1"/>
  <c r="E4288" i="13" s="1"/>
  <c r="C4290" i="13"/>
  <c r="D4290" i="13" s="1"/>
  <c r="E4289" i="13" s="1"/>
  <c r="C4291" i="13"/>
  <c r="D4291" i="13" s="1"/>
  <c r="C4292" i="13"/>
  <c r="D4292" i="13" s="1"/>
  <c r="E4291" i="13" s="1"/>
  <c r="C4293" i="13"/>
  <c r="D4293" i="13" s="1"/>
  <c r="E4292" i="13" s="1"/>
  <c r="C4294" i="13"/>
  <c r="D4294" i="13" s="1"/>
  <c r="E4293" i="13" s="1"/>
  <c r="C4295" i="13"/>
  <c r="D4295" i="13" s="1"/>
  <c r="C4296" i="13"/>
  <c r="D4296" i="13" s="1"/>
  <c r="E4295" i="13" s="1"/>
  <c r="C4297" i="13"/>
  <c r="D4297" i="13" s="1"/>
  <c r="E4296" i="13" s="1"/>
  <c r="C4298" i="13"/>
  <c r="D4298" i="13" s="1"/>
  <c r="E4297" i="13" s="1"/>
  <c r="C4299" i="13"/>
  <c r="D4299" i="13" s="1"/>
  <c r="C4300" i="13"/>
  <c r="D4300" i="13" s="1"/>
  <c r="E4299" i="13" s="1"/>
  <c r="C4301" i="13"/>
  <c r="D4301" i="13" s="1"/>
  <c r="C4302" i="13"/>
  <c r="D4302" i="13" s="1"/>
  <c r="E4301" i="13" s="1"/>
  <c r="C4303" i="13"/>
  <c r="D4303" i="13" s="1"/>
  <c r="C4304" i="13"/>
  <c r="D4304" i="13" s="1"/>
  <c r="E4303" i="13" s="1"/>
  <c r="C4305" i="13"/>
  <c r="D4305" i="13" s="1"/>
  <c r="E4304" i="13" s="1"/>
  <c r="C4306" i="13"/>
  <c r="D4306" i="13" s="1"/>
  <c r="E4305" i="13" s="1"/>
  <c r="C4307" i="13"/>
  <c r="D4307" i="13" s="1"/>
  <c r="C4308" i="13"/>
  <c r="D4308" i="13" s="1"/>
  <c r="E4307" i="13" s="1"/>
  <c r="C4309" i="13"/>
  <c r="D4309" i="13" s="1"/>
  <c r="E4308" i="13" s="1"/>
  <c r="C4310" i="13"/>
  <c r="D4310" i="13" s="1"/>
  <c r="E4309" i="13" s="1"/>
  <c r="C4311" i="13"/>
  <c r="D4311" i="13" s="1"/>
  <c r="C4312" i="13"/>
  <c r="D4312" i="13" s="1"/>
  <c r="E4311" i="13" s="1"/>
  <c r="C4313" i="13"/>
  <c r="D4313" i="13" s="1"/>
  <c r="E4312" i="13" s="1"/>
  <c r="C4314" i="13"/>
  <c r="D4314" i="13" s="1"/>
  <c r="E4313" i="13" s="1"/>
  <c r="C4315" i="13"/>
  <c r="D4315" i="13" s="1"/>
  <c r="C4316" i="13"/>
  <c r="D4316" i="13" s="1"/>
  <c r="E4315" i="13" s="1"/>
  <c r="C4317" i="13"/>
  <c r="D4317" i="13" s="1"/>
  <c r="E4316" i="13" s="1"/>
  <c r="C4318" i="13"/>
  <c r="D4318" i="13" s="1"/>
  <c r="E4317" i="13" s="1"/>
  <c r="C4319" i="13"/>
  <c r="D4319" i="13" s="1"/>
  <c r="C4320" i="13"/>
  <c r="D4320" i="13" s="1"/>
  <c r="E4319" i="13" s="1"/>
  <c r="C4321" i="13"/>
  <c r="D4321" i="13" s="1"/>
  <c r="C4322" i="13"/>
  <c r="D4322" i="13" s="1"/>
  <c r="E4321" i="13" s="1"/>
  <c r="C4323" i="13"/>
  <c r="D4323" i="13" s="1"/>
  <c r="C4324" i="13"/>
  <c r="D4324" i="13" s="1"/>
  <c r="E4323" i="13" s="1"/>
  <c r="C4325" i="13"/>
  <c r="D4325" i="13" s="1"/>
  <c r="E4324" i="13" s="1"/>
  <c r="C4326" i="13"/>
  <c r="D4326" i="13" s="1"/>
  <c r="E4325" i="13" s="1"/>
  <c r="C4327" i="13"/>
  <c r="D4327" i="13" s="1"/>
  <c r="C4328" i="13"/>
  <c r="D4328" i="13" s="1"/>
  <c r="E4327" i="13" s="1"/>
  <c r="C4329" i="13"/>
  <c r="D4329" i="13" s="1"/>
  <c r="E4328" i="13" s="1"/>
  <c r="C4330" i="13"/>
  <c r="D4330" i="13" s="1"/>
  <c r="E4329" i="13" s="1"/>
  <c r="C4331" i="13"/>
  <c r="D4331" i="13" s="1"/>
  <c r="C4332" i="13"/>
  <c r="D4332" i="13" s="1"/>
  <c r="E4331" i="13" s="1"/>
  <c r="C4333" i="13"/>
  <c r="D4333" i="13" s="1"/>
  <c r="E4332" i="13" s="1"/>
  <c r="C4334" i="13"/>
  <c r="D4334" i="13" s="1"/>
  <c r="E4333" i="13" s="1"/>
  <c r="C4335" i="13"/>
  <c r="D4335" i="13" s="1"/>
  <c r="C4336" i="13"/>
  <c r="D4336" i="13" s="1"/>
  <c r="E4335" i="13" s="1"/>
  <c r="C4337" i="13"/>
  <c r="D4337" i="13" s="1"/>
  <c r="E4336" i="13" s="1"/>
  <c r="C4338" i="13"/>
  <c r="D4338" i="13" s="1"/>
  <c r="E4337" i="13" s="1"/>
  <c r="C4339" i="13"/>
  <c r="D4339" i="13" s="1"/>
  <c r="C4340" i="13"/>
  <c r="D4340" i="13" s="1"/>
  <c r="E4339" i="13" s="1"/>
  <c r="C4341" i="13"/>
  <c r="D4341" i="13" s="1"/>
  <c r="C4342" i="13"/>
  <c r="D4342" i="13" s="1"/>
  <c r="E4341" i="13" s="1"/>
  <c r="C4343" i="13"/>
  <c r="D4343" i="13" s="1"/>
  <c r="C4344" i="13"/>
  <c r="D4344" i="13" s="1"/>
  <c r="E4343" i="13" s="1"/>
  <c r="C4345" i="13"/>
  <c r="D4345" i="13" s="1"/>
  <c r="E4344" i="13" s="1"/>
  <c r="C4346" i="13"/>
  <c r="D4346" i="13" s="1"/>
  <c r="E4345" i="13" s="1"/>
  <c r="C4347" i="13"/>
  <c r="D4347" i="13" s="1"/>
  <c r="C4348" i="13"/>
  <c r="D4348" i="13" s="1"/>
  <c r="E4347" i="13" s="1"/>
  <c r="C4349" i="13"/>
  <c r="D4349" i="13" s="1"/>
  <c r="E4348" i="13" s="1"/>
  <c r="C4350" i="13"/>
  <c r="D4350" i="13" s="1"/>
  <c r="E4349" i="13" s="1"/>
  <c r="C4351" i="13"/>
  <c r="D4351" i="13" s="1"/>
  <c r="C4352" i="13"/>
  <c r="D4352" i="13" s="1"/>
  <c r="E4351" i="13" s="1"/>
  <c r="C4353" i="13"/>
  <c r="D4353" i="13" s="1"/>
  <c r="E4352" i="13" s="1"/>
  <c r="C4354" i="13"/>
  <c r="D4354" i="13" s="1"/>
  <c r="E4353" i="13" s="1"/>
  <c r="C4355" i="13"/>
  <c r="D4355" i="13" s="1"/>
  <c r="C4356" i="13"/>
  <c r="D4356" i="13" s="1"/>
  <c r="E4355" i="13" s="1"/>
  <c r="C4357" i="13"/>
  <c r="D4357" i="13" s="1"/>
  <c r="E4356" i="13" s="1"/>
  <c r="C4358" i="13"/>
  <c r="D4358" i="13" s="1"/>
  <c r="E4357" i="13" s="1"/>
  <c r="C4359" i="13"/>
  <c r="D4359" i="13" s="1"/>
  <c r="C4360" i="13"/>
  <c r="D4360" i="13" s="1"/>
  <c r="E4359" i="13" s="1"/>
  <c r="C4361" i="13"/>
  <c r="D4361" i="13" s="1"/>
  <c r="C4362" i="13"/>
  <c r="D4362" i="13" s="1"/>
  <c r="E4361" i="13" s="1"/>
  <c r="C4363" i="13"/>
  <c r="D4363" i="13" s="1"/>
  <c r="C4364" i="13"/>
  <c r="D4364" i="13" s="1"/>
  <c r="E4363" i="13" s="1"/>
  <c r="C4365" i="13"/>
  <c r="D4365" i="13" s="1"/>
  <c r="E4364" i="13" s="1"/>
  <c r="C4366" i="13"/>
  <c r="D4366" i="13" s="1"/>
  <c r="E4365" i="13" s="1"/>
  <c r="C4367" i="13"/>
  <c r="D4367" i="13" s="1"/>
  <c r="C4368" i="13"/>
  <c r="D4368" i="13" s="1"/>
  <c r="E4367" i="13" s="1"/>
  <c r="C4369" i="13"/>
  <c r="D4369" i="13" s="1"/>
  <c r="E4368" i="13" s="1"/>
  <c r="C4370" i="13"/>
  <c r="D4370" i="13" s="1"/>
  <c r="E4369" i="13" s="1"/>
  <c r="C4371" i="13"/>
  <c r="D4371" i="13" s="1"/>
  <c r="C4372" i="13"/>
  <c r="D4372" i="13" s="1"/>
  <c r="E4371" i="13" s="1"/>
  <c r="C4373" i="13"/>
  <c r="D4373" i="13" s="1"/>
  <c r="E4372" i="13" s="1"/>
  <c r="C4374" i="13"/>
  <c r="D4374" i="13" s="1"/>
  <c r="E4373" i="13" s="1"/>
  <c r="C4375" i="13"/>
  <c r="D4375" i="13" s="1"/>
  <c r="C4376" i="13"/>
  <c r="D4376" i="13" s="1"/>
  <c r="E4375" i="13" s="1"/>
  <c r="C4377" i="13"/>
  <c r="D4377" i="13" s="1"/>
  <c r="E4376" i="13" s="1"/>
  <c r="C4378" i="13"/>
  <c r="D4378" i="13" s="1"/>
  <c r="E4377" i="13" s="1"/>
  <c r="C4379" i="13"/>
  <c r="D4379" i="13" s="1"/>
  <c r="C4380" i="13"/>
  <c r="D4380" i="13" s="1"/>
  <c r="E4379" i="13" s="1"/>
  <c r="C4381" i="13"/>
  <c r="D4381" i="13" s="1"/>
  <c r="C4382" i="13"/>
  <c r="D4382" i="13" s="1"/>
  <c r="E4381" i="13" s="1"/>
  <c r="C4383" i="13"/>
  <c r="D4383" i="13" s="1"/>
  <c r="C4384" i="13"/>
  <c r="D4384" i="13" s="1"/>
  <c r="E4383" i="13" s="1"/>
  <c r="C4385" i="13"/>
  <c r="D4385" i="13" s="1"/>
  <c r="E4384" i="13" s="1"/>
  <c r="C4386" i="13"/>
  <c r="D4386" i="13" s="1"/>
  <c r="E4385" i="13" s="1"/>
  <c r="C4387" i="13"/>
  <c r="D4387" i="13" s="1"/>
  <c r="C4388" i="13"/>
  <c r="D4388" i="13" s="1"/>
  <c r="E4387" i="13" s="1"/>
  <c r="C4389" i="13"/>
  <c r="D4389" i="13" s="1"/>
  <c r="E4388" i="13" s="1"/>
  <c r="C4390" i="13"/>
  <c r="D4390" i="13" s="1"/>
  <c r="E4389" i="13" s="1"/>
  <c r="C4391" i="13"/>
  <c r="D4391" i="13" s="1"/>
  <c r="C4392" i="13"/>
  <c r="D4392" i="13" s="1"/>
  <c r="E4391" i="13" s="1"/>
  <c r="C4393" i="13"/>
  <c r="D4393" i="13" s="1"/>
  <c r="E4392" i="13" s="1"/>
  <c r="C4394" i="13"/>
  <c r="D4394" i="13" s="1"/>
  <c r="E4393" i="13" s="1"/>
  <c r="C4395" i="13"/>
  <c r="D4395" i="13" s="1"/>
  <c r="C4396" i="13"/>
  <c r="D4396" i="13" s="1"/>
  <c r="E4395" i="13" s="1"/>
  <c r="C4397" i="13"/>
  <c r="D4397" i="13" s="1"/>
  <c r="E4396" i="13" s="1"/>
  <c r="C4398" i="13"/>
  <c r="D4398" i="13" s="1"/>
  <c r="E4397" i="13" s="1"/>
  <c r="C4399" i="13"/>
  <c r="D4399" i="13" s="1"/>
  <c r="C4400" i="13"/>
  <c r="D4400" i="13" s="1"/>
  <c r="E4399" i="13" s="1"/>
  <c r="C4401" i="13"/>
  <c r="D4401" i="13" s="1"/>
  <c r="C4402" i="13"/>
  <c r="D4402" i="13" s="1"/>
  <c r="E4401" i="13" s="1"/>
  <c r="C4403" i="13"/>
  <c r="D4403" i="13" s="1"/>
  <c r="C4404" i="13"/>
  <c r="D4404" i="13" s="1"/>
  <c r="E4403" i="13" s="1"/>
  <c r="C4405" i="13"/>
  <c r="D4405" i="13" s="1"/>
  <c r="E4404" i="13" s="1"/>
  <c r="C4406" i="13"/>
  <c r="D4406" i="13" s="1"/>
  <c r="E4405" i="13" s="1"/>
  <c r="C4407" i="13"/>
  <c r="D4407" i="13" s="1"/>
  <c r="C4408" i="13"/>
  <c r="D4408" i="13" s="1"/>
  <c r="E4407" i="13" s="1"/>
  <c r="C4409" i="13"/>
  <c r="D4409" i="13" s="1"/>
  <c r="E4408" i="13" s="1"/>
  <c r="C4410" i="13"/>
  <c r="D4410" i="13" s="1"/>
  <c r="E4409" i="13" s="1"/>
  <c r="C4411" i="13"/>
  <c r="D4411" i="13" s="1"/>
  <c r="C4412" i="13"/>
  <c r="D4412" i="13" s="1"/>
  <c r="E4411" i="13" s="1"/>
  <c r="C4413" i="13"/>
  <c r="D4413" i="13" s="1"/>
  <c r="E4412" i="13" s="1"/>
  <c r="C4414" i="13"/>
  <c r="D4414" i="13" s="1"/>
  <c r="E4413" i="13" s="1"/>
  <c r="C4415" i="13"/>
  <c r="D4415" i="13" s="1"/>
  <c r="C4416" i="13"/>
  <c r="D4416" i="13" s="1"/>
  <c r="E4415" i="13" s="1"/>
  <c r="C4417" i="13"/>
  <c r="D4417" i="13" s="1"/>
  <c r="E4416" i="13" s="1"/>
  <c r="C4418" i="13"/>
  <c r="D4418" i="13" s="1"/>
  <c r="E4417" i="13" s="1"/>
  <c r="C4419" i="13"/>
  <c r="D4419" i="13" s="1"/>
  <c r="C4420" i="13"/>
  <c r="D4420" i="13" s="1"/>
  <c r="E4419" i="13" s="1"/>
  <c r="C4421" i="13"/>
  <c r="D4421" i="13" s="1"/>
  <c r="C4422" i="13"/>
  <c r="D4422" i="13" s="1"/>
  <c r="E4421" i="13" s="1"/>
  <c r="C4423" i="13"/>
  <c r="D4423" i="13" s="1"/>
  <c r="C4424" i="13"/>
  <c r="D4424" i="13" s="1"/>
  <c r="E4423" i="13" s="1"/>
  <c r="C4425" i="13"/>
  <c r="D4425" i="13" s="1"/>
  <c r="E4424" i="13" s="1"/>
  <c r="C4426" i="13"/>
  <c r="D4426" i="13" s="1"/>
  <c r="E4425" i="13" s="1"/>
  <c r="C4427" i="13"/>
  <c r="D4427" i="13" s="1"/>
  <c r="C4428" i="13"/>
  <c r="D4428" i="13" s="1"/>
  <c r="E4427" i="13" s="1"/>
  <c r="C4429" i="13"/>
  <c r="D4429" i="13" s="1"/>
  <c r="E4428" i="13" s="1"/>
  <c r="C4430" i="13"/>
  <c r="D4430" i="13" s="1"/>
  <c r="E4429" i="13" s="1"/>
  <c r="C4431" i="13"/>
  <c r="D4431" i="13" s="1"/>
  <c r="C4432" i="13"/>
  <c r="D4432" i="13" s="1"/>
  <c r="E4431" i="13" s="1"/>
  <c r="C4433" i="13"/>
  <c r="D4433" i="13" s="1"/>
  <c r="E4432" i="13" s="1"/>
  <c r="C4434" i="13"/>
  <c r="D4434" i="13" s="1"/>
  <c r="E4433" i="13" s="1"/>
  <c r="C4435" i="13"/>
  <c r="D4435" i="13" s="1"/>
  <c r="C4436" i="13"/>
  <c r="D4436" i="13" s="1"/>
  <c r="E4435" i="13" s="1"/>
  <c r="C4437" i="13"/>
  <c r="D4437" i="13" s="1"/>
  <c r="E4436" i="13" s="1"/>
  <c r="C4438" i="13"/>
  <c r="D4438" i="13" s="1"/>
  <c r="E4437" i="13" s="1"/>
  <c r="C4439" i="13"/>
  <c r="D4439" i="13" s="1"/>
  <c r="C4440" i="13"/>
  <c r="D4440" i="13" s="1"/>
  <c r="E4439" i="13" s="1"/>
  <c r="C4441" i="13"/>
  <c r="D4441" i="13" s="1"/>
  <c r="C4442" i="13"/>
  <c r="D4442" i="13" s="1"/>
  <c r="E4441" i="13" s="1"/>
  <c r="C4443" i="13"/>
  <c r="D4443" i="13" s="1"/>
  <c r="C4444" i="13"/>
  <c r="D4444" i="13" s="1"/>
  <c r="E4443" i="13" s="1"/>
  <c r="C4445" i="13"/>
  <c r="D4445" i="13" s="1"/>
  <c r="E4444" i="13" s="1"/>
  <c r="C4446" i="13"/>
  <c r="D4446" i="13" s="1"/>
  <c r="E4445" i="13" s="1"/>
  <c r="C4447" i="13"/>
  <c r="D4447" i="13" s="1"/>
  <c r="C4448" i="13"/>
  <c r="D4448" i="13" s="1"/>
  <c r="E4447" i="13" s="1"/>
  <c r="C4449" i="13"/>
  <c r="D4449" i="13" s="1"/>
  <c r="E4448" i="13" s="1"/>
  <c r="C4450" i="13"/>
  <c r="D4450" i="13" s="1"/>
  <c r="E4449" i="13" s="1"/>
  <c r="C4451" i="13"/>
  <c r="D4451" i="13" s="1"/>
  <c r="C4452" i="13"/>
  <c r="D4452" i="13" s="1"/>
  <c r="E4451" i="13" s="1"/>
  <c r="C4453" i="13"/>
  <c r="D4453" i="13" s="1"/>
  <c r="E4452" i="13" s="1"/>
  <c r="C4454" i="13"/>
  <c r="D4454" i="13" s="1"/>
  <c r="E4453" i="13" s="1"/>
  <c r="C4455" i="13"/>
  <c r="D4455" i="13" s="1"/>
  <c r="C4456" i="13"/>
  <c r="D4456" i="13" s="1"/>
  <c r="E4455" i="13" s="1"/>
  <c r="C4457" i="13"/>
  <c r="D4457" i="13" s="1"/>
  <c r="E4456" i="13" s="1"/>
  <c r="C4458" i="13"/>
  <c r="D4458" i="13" s="1"/>
  <c r="E4457" i="13" s="1"/>
  <c r="C4459" i="13"/>
  <c r="D4459" i="13" s="1"/>
  <c r="C4460" i="13"/>
  <c r="D4460" i="13" s="1"/>
  <c r="E4459" i="13" s="1"/>
  <c r="C4461" i="13"/>
  <c r="D4461" i="13" s="1"/>
  <c r="C4462" i="13"/>
  <c r="D4462" i="13" s="1"/>
  <c r="E4461" i="13" s="1"/>
  <c r="C4463" i="13"/>
  <c r="D4463" i="13" s="1"/>
  <c r="C4464" i="13"/>
  <c r="D4464" i="13" s="1"/>
  <c r="E4463" i="13" s="1"/>
  <c r="C4465" i="13"/>
  <c r="D4465" i="13" s="1"/>
  <c r="E4464" i="13" s="1"/>
  <c r="C4466" i="13"/>
  <c r="D4466" i="13" s="1"/>
  <c r="E4465" i="13" s="1"/>
  <c r="C4467" i="13"/>
  <c r="D4467" i="13" s="1"/>
  <c r="C4468" i="13"/>
  <c r="D4468" i="13" s="1"/>
  <c r="E4467" i="13" s="1"/>
  <c r="C4469" i="13"/>
  <c r="D4469" i="13" s="1"/>
  <c r="E4468" i="13" s="1"/>
  <c r="C4470" i="13"/>
  <c r="D4470" i="13" s="1"/>
  <c r="E4469" i="13" s="1"/>
  <c r="C4471" i="13"/>
  <c r="D4471" i="13" s="1"/>
  <c r="C4472" i="13"/>
  <c r="D4472" i="13" s="1"/>
  <c r="E4471" i="13" s="1"/>
  <c r="C4473" i="13"/>
  <c r="D4473" i="13" s="1"/>
  <c r="E4472" i="13" s="1"/>
  <c r="C4474" i="13"/>
  <c r="D4474" i="13" s="1"/>
  <c r="E4473" i="13" s="1"/>
  <c r="C4475" i="13"/>
  <c r="D4475" i="13" s="1"/>
  <c r="C4476" i="13"/>
  <c r="D4476" i="13" s="1"/>
  <c r="E4475" i="13" s="1"/>
  <c r="C4477" i="13"/>
  <c r="D4477" i="13" s="1"/>
  <c r="E4476" i="13" s="1"/>
  <c r="C4478" i="13"/>
  <c r="D4478" i="13" s="1"/>
  <c r="E4477" i="13" s="1"/>
  <c r="C4479" i="13"/>
  <c r="D4479" i="13" s="1"/>
  <c r="C4480" i="13"/>
  <c r="D4480" i="13" s="1"/>
  <c r="E4479" i="13" s="1"/>
  <c r="C4481" i="13"/>
  <c r="D4481" i="13" s="1"/>
  <c r="C4482" i="13"/>
  <c r="D4482" i="13" s="1"/>
  <c r="E4481" i="13" s="1"/>
  <c r="C4483" i="13"/>
  <c r="D4483" i="13" s="1"/>
  <c r="C4484" i="13"/>
  <c r="D4484" i="13" s="1"/>
  <c r="E4483" i="13" s="1"/>
  <c r="C4485" i="13"/>
  <c r="D4485" i="13" s="1"/>
  <c r="E4484" i="13" s="1"/>
  <c r="C4486" i="13"/>
  <c r="D4486" i="13" s="1"/>
  <c r="E4485" i="13" s="1"/>
  <c r="C4487" i="13"/>
  <c r="D4487" i="13" s="1"/>
  <c r="C4488" i="13"/>
  <c r="D4488" i="13" s="1"/>
  <c r="E4487" i="13" s="1"/>
  <c r="C4489" i="13"/>
  <c r="D4489" i="13" s="1"/>
  <c r="E4488" i="13" s="1"/>
  <c r="C4490" i="13"/>
  <c r="D4490" i="13" s="1"/>
  <c r="E4489" i="13" s="1"/>
  <c r="C4491" i="13"/>
  <c r="D4491" i="13" s="1"/>
  <c r="C4492" i="13"/>
  <c r="D4492" i="13" s="1"/>
  <c r="E4491" i="13" s="1"/>
  <c r="C4493" i="13"/>
  <c r="D4493" i="13" s="1"/>
  <c r="E4492" i="13" s="1"/>
  <c r="C4494" i="13"/>
  <c r="D4494" i="13" s="1"/>
  <c r="E4493" i="13" s="1"/>
  <c r="C4495" i="13"/>
  <c r="D4495" i="13" s="1"/>
  <c r="C4496" i="13"/>
  <c r="D4496" i="13" s="1"/>
  <c r="E4495" i="13" s="1"/>
  <c r="C4497" i="13"/>
  <c r="D4497" i="13" s="1"/>
  <c r="E4496" i="13" s="1"/>
  <c r="C4498" i="13"/>
  <c r="D4498" i="13" s="1"/>
  <c r="E4497" i="13" s="1"/>
  <c r="C4499" i="13"/>
  <c r="D4499" i="13" s="1"/>
  <c r="C4500" i="13"/>
  <c r="D4500" i="13" s="1"/>
  <c r="E4499" i="13" s="1"/>
  <c r="C4501" i="13"/>
  <c r="D4501" i="13" s="1"/>
  <c r="C4502" i="13"/>
  <c r="D4502" i="13" s="1"/>
  <c r="E4501" i="13" s="1"/>
  <c r="C4503" i="13"/>
  <c r="D4503" i="13" s="1"/>
  <c r="C4504" i="13"/>
  <c r="D4504" i="13" s="1"/>
  <c r="E4503" i="13" s="1"/>
  <c r="C4505" i="13"/>
  <c r="D4505" i="13" s="1"/>
  <c r="E4504" i="13" s="1"/>
  <c r="C4506" i="13"/>
  <c r="D4506" i="13" s="1"/>
  <c r="E4505" i="13" s="1"/>
  <c r="C4507" i="13"/>
  <c r="D4507" i="13" s="1"/>
  <c r="C4508" i="13"/>
  <c r="D4508" i="13" s="1"/>
  <c r="E4507" i="13" s="1"/>
  <c r="C4509" i="13"/>
  <c r="D4509" i="13" s="1"/>
  <c r="E4508" i="13" s="1"/>
  <c r="C4510" i="13"/>
  <c r="D4510" i="13" s="1"/>
  <c r="E4509" i="13" s="1"/>
  <c r="C4511" i="13"/>
  <c r="D4511" i="13" s="1"/>
  <c r="C4512" i="13"/>
  <c r="D4512" i="13" s="1"/>
  <c r="E4511" i="13" s="1"/>
  <c r="C4513" i="13"/>
  <c r="D4513" i="13" s="1"/>
  <c r="E4512" i="13" s="1"/>
  <c r="C4514" i="13"/>
  <c r="D4514" i="13" s="1"/>
  <c r="E4513" i="13" s="1"/>
  <c r="C4515" i="13"/>
  <c r="D4515" i="13" s="1"/>
  <c r="C4516" i="13"/>
  <c r="D4516" i="13" s="1"/>
  <c r="E4515" i="13" s="1"/>
  <c r="C4517" i="13"/>
  <c r="D4517" i="13" s="1"/>
  <c r="E4516" i="13" s="1"/>
  <c r="C4518" i="13"/>
  <c r="D4518" i="13" s="1"/>
  <c r="E4517" i="13" s="1"/>
  <c r="C4519" i="13"/>
  <c r="D4519" i="13" s="1"/>
  <c r="C4520" i="13"/>
  <c r="D4520" i="13" s="1"/>
  <c r="E4519" i="13" s="1"/>
  <c r="C4521" i="13"/>
  <c r="D4521" i="13" s="1"/>
  <c r="C4522" i="13"/>
  <c r="D4522" i="13" s="1"/>
  <c r="E4521" i="13" s="1"/>
  <c r="C4523" i="13"/>
  <c r="D4523" i="13" s="1"/>
  <c r="C4524" i="13"/>
  <c r="D4524" i="13" s="1"/>
  <c r="E4523" i="13" s="1"/>
  <c r="C4525" i="13"/>
  <c r="D4525" i="13" s="1"/>
  <c r="E4524" i="13" s="1"/>
  <c r="C4526" i="13"/>
  <c r="D4526" i="13" s="1"/>
  <c r="E4525" i="13" s="1"/>
  <c r="C4527" i="13"/>
  <c r="D4527" i="13" s="1"/>
  <c r="C4528" i="13"/>
  <c r="D4528" i="13" s="1"/>
  <c r="E4527" i="13" s="1"/>
  <c r="C4529" i="13"/>
  <c r="D4529" i="13" s="1"/>
  <c r="E4528" i="13" s="1"/>
  <c r="C4530" i="13"/>
  <c r="D4530" i="13" s="1"/>
  <c r="E4529" i="13" s="1"/>
  <c r="C4531" i="13"/>
  <c r="D4531" i="13" s="1"/>
  <c r="C4532" i="13"/>
  <c r="D4532" i="13" s="1"/>
  <c r="E4531" i="13" s="1"/>
  <c r="C4533" i="13"/>
  <c r="D4533" i="13" s="1"/>
  <c r="E4532" i="13" s="1"/>
  <c r="C4534" i="13"/>
  <c r="D4534" i="13" s="1"/>
  <c r="E4533" i="13" s="1"/>
  <c r="C4535" i="13"/>
  <c r="D4535" i="13" s="1"/>
  <c r="C4536" i="13"/>
  <c r="D4536" i="13" s="1"/>
  <c r="E4535" i="13" s="1"/>
  <c r="C4537" i="13"/>
  <c r="D4537" i="13" s="1"/>
  <c r="E4536" i="13" s="1"/>
  <c r="C4538" i="13"/>
  <c r="D4538" i="13" s="1"/>
  <c r="E4537" i="13" s="1"/>
  <c r="C4539" i="13"/>
  <c r="D4539" i="13" s="1"/>
  <c r="C4540" i="13"/>
  <c r="D4540" i="13" s="1"/>
  <c r="E4539" i="13" s="1"/>
  <c r="C4541" i="13"/>
  <c r="D4541" i="13" s="1"/>
  <c r="C4542" i="13"/>
  <c r="D4542" i="13" s="1"/>
  <c r="E4541" i="13" s="1"/>
  <c r="C4543" i="13"/>
  <c r="D4543" i="13" s="1"/>
  <c r="C4544" i="13"/>
  <c r="D4544" i="13" s="1"/>
  <c r="E4543" i="13" s="1"/>
  <c r="C4545" i="13"/>
  <c r="D4545" i="13" s="1"/>
  <c r="E4544" i="13" s="1"/>
  <c r="C4546" i="13"/>
  <c r="D4546" i="13" s="1"/>
  <c r="E4545" i="13" s="1"/>
  <c r="C4547" i="13"/>
  <c r="D4547" i="13" s="1"/>
  <c r="C4548" i="13"/>
  <c r="D4548" i="13" s="1"/>
  <c r="E4547" i="13" s="1"/>
  <c r="C4549" i="13"/>
  <c r="D4549" i="13" s="1"/>
  <c r="E4548" i="13" s="1"/>
  <c r="C4550" i="13"/>
  <c r="D4550" i="13" s="1"/>
  <c r="E4549" i="13" s="1"/>
  <c r="C4551" i="13"/>
  <c r="D4551" i="13" s="1"/>
  <c r="C4552" i="13"/>
  <c r="D4552" i="13" s="1"/>
  <c r="E4551" i="13" s="1"/>
  <c r="C4553" i="13"/>
  <c r="D4553" i="13" s="1"/>
  <c r="E4552" i="13" s="1"/>
  <c r="C4554" i="13"/>
  <c r="D4554" i="13" s="1"/>
  <c r="E4553" i="13" s="1"/>
  <c r="C4555" i="13"/>
  <c r="D4555" i="13" s="1"/>
  <c r="C4556" i="13"/>
  <c r="D4556" i="13" s="1"/>
  <c r="E4555" i="13" s="1"/>
  <c r="C4557" i="13"/>
  <c r="D4557" i="13" s="1"/>
  <c r="E4556" i="13" s="1"/>
  <c r="C4558" i="13"/>
  <c r="D4558" i="13" s="1"/>
  <c r="E4557" i="13" s="1"/>
  <c r="C4559" i="13"/>
  <c r="D4559" i="13" s="1"/>
  <c r="C4560" i="13"/>
  <c r="D4560" i="13" s="1"/>
  <c r="E4559" i="13" s="1"/>
  <c r="C4561" i="13"/>
  <c r="D4561" i="13" s="1"/>
  <c r="C4562" i="13"/>
  <c r="D4562" i="13" s="1"/>
  <c r="E4561" i="13" s="1"/>
  <c r="C4563" i="13"/>
  <c r="D4563" i="13" s="1"/>
  <c r="C4564" i="13"/>
  <c r="D4564" i="13" s="1"/>
  <c r="E4563" i="13" s="1"/>
  <c r="C4565" i="13"/>
  <c r="D4565" i="13" s="1"/>
  <c r="E4564" i="13" s="1"/>
  <c r="C4566" i="13"/>
  <c r="D4566" i="13" s="1"/>
  <c r="E4565" i="13" s="1"/>
  <c r="C4567" i="13"/>
  <c r="D4567" i="13" s="1"/>
  <c r="C4568" i="13"/>
  <c r="D4568" i="13" s="1"/>
  <c r="E4567" i="13" s="1"/>
  <c r="C4569" i="13"/>
  <c r="D4569" i="13" s="1"/>
  <c r="E4568" i="13" s="1"/>
  <c r="C4570" i="13"/>
  <c r="D4570" i="13" s="1"/>
  <c r="E4569" i="13" s="1"/>
  <c r="C4571" i="13"/>
  <c r="D4571" i="13" s="1"/>
  <c r="C4572" i="13"/>
  <c r="D4572" i="13" s="1"/>
  <c r="E4571" i="13" s="1"/>
  <c r="C4573" i="13"/>
  <c r="D4573" i="13" s="1"/>
  <c r="E4572" i="13" s="1"/>
  <c r="C4574" i="13"/>
  <c r="D4574" i="13" s="1"/>
  <c r="E4573" i="13" s="1"/>
  <c r="C4575" i="13"/>
  <c r="D4575" i="13" s="1"/>
  <c r="C4576" i="13"/>
  <c r="D4576" i="13" s="1"/>
  <c r="E4575" i="13" s="1"/>
  <c r="C4577" i="13"/>
  <c r="D4577" i="13" s="1"/>
  <c r="E4576" i="13" s="1"/>
  <c r="C4578" i="13"/>
  <c r="D4578" i="13" s="1"/>
  <c r="E4577" i="13" s="1"/>
  <c r="C4579" i="13"/>
  <c r="D4579" i="13" s="1"/>
  <c r="C4580" i="13"/>
  <c r="D4580" i="13" s="1"/>
  <c r="E4579" i="13" s="1"/>
  <c r="C4581" i="13"/>
  <c r="D4581" i="13" s="1"/>
  <c r="C4582" i="13"/>
  <c r="D4582" i="13" s="1"/>
  <c r="E4581" i="13" s="1"/>
  <c r="C4583" i="13"/>
  <c r="D4583" i="13" s="1"/>
  <c r="C4584" i="13"/>
  <c r="D4584" i="13" s="1"/>
  <c r="E4583" i="13" s="1"/>
  <c r="C4585" i="13"/>
  <c r="D4585" i="13" s="1"/>
  <c r="E4584" i="13" s="1"/>
  <c r="C4586" i="13"/>
  <c r="D4586" i="13" s="1"/>
  <c r="E4585" i="13" s="1"/>
  <c r="C4587" i="13"/>
  <c r="D4587" i="13" s="1"/>
  <c r="C4588" i="13"/>
  <c r="D4588" i="13" s="1"/>
  <c r="E4587" i="13" s="1"/>
  <c r="C4589" i="13"/>
  <c r="D4589" i="13" s="1"/>
  <c r="E4588" i="13" s="1"/>
  <c r="C4590" i="13"/>
  <c r="D4590" i="13" s="1"/>
  <c r="E4589" i="13" s="1"/>
  <c r="C4591" i="13"/>
  <c r="D4591" i="13" s="1"/>
  <c r="C4592" i="13"/>
  <c r="D4592" i="13" s="1"/>
  <c r="E4591" i="13" s="1"/>
  <c r="C4593" i="13"/>
  <c r="D4593" i="13" s="1"/>
  <c r="E4592" i="13" s="1"/>
  <c r="C4594" i="13"/>
  <c r="D4594" i="13" s="1"/>
  <c r="E4593" i="13" s="1"/>
  <c r="C4595" i="13"/>
  <c r="D4595" i="13" s="1"/>
  <c r="C4596" i="13"/>
  <c r="D4596" i="13" s="1"/>
  <c r="E4595" i="13" s="1"/>
  <c r="C4597" i="13"/>
  <c r="D4597" i="13" s="1"/>
  <c r="E4596" i="13" s="1"/>
  <c r="C4598" i="13"/>
  <c r="D4598" i="13" s="1"/>
  <c r="E4597" i="13" s="1"/>
  <c r="C4599" i="13"/>
  <c r="D4599" i="13" s="1"/>
  <c r="C4600" i="13"/>
  <c r="D4600" i="13" s="1"/>
  <c r="E4599" i="13" s="1"/>
  <c r="C4601" i="13"/>
  <c r="D4601" i="13" s="1"/>
  <c r="C4602" i="13"/>
  <c r="D4602" i="13" s="1"/>
  <c r="E4601" i="13" s="1"/>
  <c r="C4603" i="13"/>
  <c r="D4603" i="13" s="1"/>
  <c r="C4604" i="13"/>
  <c r="D4604" i="13" s="1"/>
  <c r="E4603" i="13" s="1"/>
  <c r="C4605" i="13"/>
  <c r="D4605" i="13" s="1"/>
  <c r="E4604" i="13" s="1"/>
  <c r="C4606" i="13"/>
  <c r="D4606" i="13" s="1"/>
  <c r="E4605" i="13" s="1"/>
  <c r="C4607" i="13"/>
  <c r="D4607" i="13" s="1"/>
  <c r="C4608" i="13"/>
  <c r="D4608" i="13" s="1"/>
  <c r="E4607" i="13" s="1"/>
  <c r="C4609" i="13"/>
  <c r="D4609" i="13" s="1"/>
  <c r="E4608" i="13" s="1"/>
  <c r="C4610" i="13"/>
  <c r="D4610" i="13" s="1"/>
  <c r="E4609" i="13" s="1"/>
  <c r="C4611" i="13"/>
  <c r="D4611" i="13" s="1"/>
  <c r="C4612" i="13"/>
  <c r="D4612" i="13" s="1"/>
  <c r="E4611" i="13" s="1"/>
  <c r="C4613" i="13"/>
  <c r="D4613" i="13" s="1"/>
  <c r="E4612" i="13" s="1"/>
  <c r="C4614" i="13"/>
  <c r="D4614" i="13" s="1"/>
  <c r="E4613" i="13" s="1"/>
  <c r="C4615" i="13"/>
  <c r="D4615" i="13" s="1"/>
  <c r="C4616" i="13"/>
  <c r="D4616" i="13" s="1"/>
  <c r="E4615" i="13" s="1"/>
  <c r="C4617" i="13"/>
  <c r="D4617" i="13" s="1"/>
  <c r="E4616" i="13" s="1"/>
  <c r="C4618" i="13"/>
  <c r="D4618" i="13" s="1"/>
  <c r="E4617" i="13" s="1"/>
  <c r="C4619" i="13"/>
  <c r="D4619" i="13" s="1"/>
  <c r="C4620" i="13"/>
  <c r="D4620" i="13" s="1"/>
  <c r="E4619" i="13" s="1"/>
  <c r="C4621" i="13"/>
  <c r="D4621" i="13" s="1"/>
  <c r="C4622" i="13"/>
  <c r="D4622" i="13" s="1"/>
  <c r="E4621" i="13" s="1"/>
  <c r="C4623" i="13"/>
  <c r="D4623" i="13" s="1"/>
  <c r="C4624" i="13"/>
  <c r="D4624" i="13" s="1"/>
  <c r="E4623" i="13" s="1"/>
  <c r="C4625" i="13"/>
  <c r="D4625" i="13" s="1"/>
  <c r="E4624" i="13" s="1"/>
  <c r="C4626" i="13"/>
  <c r="D4626" i="13" s="1"/>
  <c r="E4625" i="13" s="1"/>
  <c r="C4627" i="13"/>
  <c r="D4627" i="13" s="1"/>
  <c r="C4628" i="13"/>
  <c r="D4628" i="13" s="1"/>
  <c r="E4627" i="13" s="1"/>
  <c r="C4629" i="13"/>
  <c r="D4629" i="13" s="1"/>
  <c r="E4628" i="13" s="1"/>
  <c r="C4630" i="13"/>
  <c r="D4630" i="13" s="1"/>
  <c r="E4629" i="13" s="1"/>
  <c r="C4631" i="13"/>
  <c r="D4631" i="13" s="1"/>
  <c r="C4632" i="13"/>
  <c r="D4632" i="13" s="1"/>
  <c r="E4631" i="13" s="1"/>
  <c r="C4633" i="13"/>
  <c r="D4633" i="13" s="1"/>
  <c r="E4632" i="13" s="1"/>
  <c r="C4634" i="13"/>
  <c r="D4634" i="13" s="1"/>
  <c r="E4633" i="13" s="1"/>
  <c r="C4635" i="13"/>
  <c r="D4635" i="13" s="1"/>
  <c r="C4636" i="13"/>
  <c r="D4636" i="13" s="1"/>
  <c r="E4635" i="13" s="1"/>
  <c r="C4637" i="13"/>
  <c r="D4637" i="13" s="1"/>
  <c r="E4636" i="13" s="1"/>
  <c r="C4638" i="13"/>
  <c r="D4638" i="13" s="1"/>
  <c r="E4637" i="13" s="1"/>
  <c r="C4639" i="13"/>
  <c r="D4639" i="13" s="1"/>
  <c r="C4640" i="13"/>
  <c r="D4640" i="13" s="1"/>
  <c r="E4639" i="13" s="1"/>
  <c r="C4641" i="13"/>
  <c r="D4641" i="13" s="1"/>
  <c r="C4642" i="13"/>
  <c r="D4642" i="13" s="1"/>
  <c r="E4641" i="13" s="1"/>
  <c r="C4643" i="13"/>
  <c r="D4643" i="13" s="1"/>
  <c r="C4644" i="13"/>
  <c r="D4644" i="13" s="1"/>
  <c r="E4643" i="13" s="1"/>
  <c r="C4645" i="13"/>
  <c r="D4645" i="13" s="1"/>
  <c r="E4644" i="13" s="1"/>
  <c r="C4646" i="13"/>
  <c r="D4646" i="13" s="1"/>
  <c r="E4645" i="13" s="1"/>
  <c r="C4647" i="13"/>
  <c r="D4647" i="13" s="1"/>
  <c r="C4648" i="13"/>
  <c r="D4648" i="13" s="1"/>
  <c r="E4647" i="13" s="1"/>
  <c r="C4649" i="13"/>
  <c r="D4649" i="13" s="1"/>
  <c r="E4648" i="13" s="1"/>
  <c r="C4650" i="13"/>
  <c r="D4650" i="13" s="1"/>
  <c r="E4649" i="13" s="1"/>
  <c r="C4651" i="13"/>
  <c r="D4651" i="13" s="1"/>
  <c r="C4652" i="13"/>
  <c r="D4652" i="13" s="1"/>
  <c r="E4651" i="13" s="1"/>
  <c r="C4653" i="13"/>
  <c r="D4653" i="13" s="1"/>
  <c r="E4652" i="13" s="1"/>
  <c r="C4654" i="13"/>
  <c r="D4654" i="13" s="1"/>
  <c r="E4653" i="13" s="1"/>
  <c r="C4655" i="13"/>
  <c r="D4655" i="13" s="1"/>
  <c r="C4656" i="13"/>
  <c r="D4656" i="13" s="1"/>
  <c r="E4655" i="13" s="1"/>
  <c r="C4657" i="13"/>
  <c r="D4657" i="13" s="1"/>
  <c r="E4656" i="13" s="1"/>
  <c r="C4658" i="13"/>
  <c r="D4658" i="13" s="1"/>
  <c r="E4657" i="13" s="1"/>
  <c r="C4659" i="13"/>
  <c r="D4659" i="13" s="1"/>
  <c r="C4660" i="13"/>
  <c r="D4660" i="13" s="1"/>
  <c r="E4659" i="13" s="1"/>
  <c r="C4661" i="13"/>
  <c r="D4661" i="13" s="1"/>
  <c r="C4662" i="13"/>
  <c r="D4662" i="13" s="1"/>
  <c r="E4661" i="13" s="1"/>
  <c r="C4663" i="13"/>
  <c r="D4663" i="13" s="1"/>
  <c r="C4664" i="13"/>
  <c r="D4664" i="13" s="1"/>
  <c r="E4663" i="13" s="1"/>
  <c r="C4665" i="13"/>
  <c r="D4665" i="13" s="1"/>
  <c r="E4664" i="13" s="1"/>
  <c r="C4666" i="13"/>
  <c r="D4666" i="13" s="1"/>
  <c r="E4665" i="13" s="1"/>
  <c r="C4667" i="13"/>
  <c r="D4667" i="13" s="1"/>
  <c r="C4668" i="13"/>
  <c r="D4668" i="13" s="1"/>
  <c r="E4667" i="13" s="1"/>
  <c r="C4669" i="13"/>
  <c r="D4669" i="13" s="1"/>
  <c r="E4668" i="13" s="1"/>
  <c r="C4670" i="13"/>
  <c r="D4670" i="13" s="1"/>
  <c r="E4669" i="13" s="1"/>
  <c r="C4671" i="13"/>
  <c r="D4671" i="13" s="1"/>
  <c r="C4672" i="13"/>
  <c r="D4672" i="13" s="1"/>
  <c r="E4671" i="13" s="1"/>
  <c r="C4673" i="13"/>
  <c r="D4673" i="13" s="1"/>
  <c r="E4672" i="13" s="1"/>
  <c r="C4674" i="13"/>
  <c r="D4674" i="13" s="1"/>
  <c r="E4673" i="13" s="1"/>
  <c r="C4675" i="13"/>
  <c r="D4675" i="13" s="1"/>
  <c r="C4676" i="13"/>
  <c r="D4676" i="13" s="1"/>
  <c r="E4675" i="13" s="1"/>
  <c r="C4677" i="13"/>
  <c r="D4677" i="13" s="1"/>
  <c r="E4676" i="13" s="1"/>
  <c r="C4678" i="13"/>
  <c r="D4678" i="13" s="1"/>
  <c r="E4677" i="13" s="1"/>
  <c r="C4679" i="13"/>
  <c r="D4679" i="13" s="1"/>
  <c r="C4680" i="13"/>
  <c r="D4680" i="13" s="1"/>
  <c r="E4679" i="13" s="1"/>
  <c r="C4681" i="13"/>
  <c r="D4681" i="13" s="1"/>
  <c r="C4682" i="13"/>
  <c r="D4682" i="13" s="1"/>
  <c r="E4681" i="13" s="1"/>
  <c r="C4683" i="13"/>
  <c r="D4683" i="13" s="1"/>
  <c r="C4684" i="13"/>
  <c r="D4684" i="13" s="1"/>
  <c r="E4683" i="13" s="1"/>
  <c r="C4685" i="13"/>
  <c r="D4685" i="13" s="1"/>
  <c r="E4684" i="13" s="1"/>
  <c r="C4686" i="13"/>
  <c r="D4686" i="13" s="1"/>
  <c r="E4685" i="13" s="1"/>
  <c r="C4687" i="13"/>
  <c r="D4687" i="13" s="1"/>
  <c r="C4688" i="13"/>
  <c r="D4688" i="13" s="1"/>
  <c r="E4687" i="13" s="1"/>
  <c r="C4689" i="13"/>
  <c r="D4689" i="13" s="1"/>
  <c r="E4688" i="13" s="1"/>
  <c r="C4690" i="13"/>
  <c r="D4690" i="13" s="1"/>
  <c r="E4689" i="13" s="1"/>
  <c r="C4691" i="13"/>
  <c r="D4691" i="13" s="1"/>
  <c r="C4692" i="13"/>
  <c r="D4692" i="13" s="1"/>
  <c r="E4691" i="13" s="1"/>
  <c r="C4693" i="13"/>
  <c r="D4693" i="13" s="1"/>
  <c r="E4692" i="13" s="1"/>
  <c r="C4694" i="13"/>
  <c r="D4694" i="13" s="1"/>
  <c r="E4693" i="13" s="1"/>
  <c r="C4695" i="13"/>
  <c r="D4695" i="13" s="1"/>
  <c r="C4696" i="13"/>
  <c r="D4696" i="13" s="1"/>
  <c r="E4695" i="13" s="1"/>
  <c r="C4697" i="13"/>
  <c r="D4697" i="13" s="1"/>
  <c r="E4696" i="13" s="1"/>
  <c r="C4698" i="13"/>
  <c r="D4698" i="13" s="1"/>
  <c r="E4697" i="13" s="1"/>
  <c r="C4699" i="13"/>
  <c r="D4699" i="13" s="1"/>
  <c r="C4700" i="13"/>
  <c r="D4700" i="13" s="1"/>
  <c r="E4699" i="13" s="1"/>
  <c r="C4701" i="13"/>
  <c r="D4701" i="13" s="1"/>
  <c r="C4702" i="13"/>
  <c r="D4702" i="13" s="1"/>
  <c r="E4701" i="13" s="1"/>
  <c r="C4703" i="13"/>
  <c r="D4703" i="13" s="1"/>
  <c r="C4704" i="13"/>
  <c r="D4704" i="13" s="1"/>
  <c r="E4703" i="13" s="1"/>
  <c r="C4705" i="13"/>
  <c r="D4705" i="13" s="1"/>
  <c r="E4704" i="13" s="1"/>
  <c r="C4706" i="13"/>
  <c r="D4706" i="13" s="1"/>
  <c r="E4705" i="13" s="1"/>
  <c r="C4707" i="13"/>
  <c r="D4707" i="13" s="1"/>
  <c r="C4708" i="13"/>
  <c r="D4708" i="13" s="1"/>
  <c r="E4707" i="13" s="1"/>
  <c r="C4709" i="13"/>
  <c r="D4709" i="13" s="1"/>
  <c r="E4708" i="13" s="1"/>
  <c r="C4710" i="13"/>
  <c r="D4710" i="13" s="1"/>
  <c r="E4709" i="13" s="1"/>
  <c r="C4711" i="13"/>
  <c r="D4711" i="13" s="1"/>
  <c r="C4712" i="13"/>
  <c r="D4712" i="13" s="1"/>
  <c r="E4711" i="13" s="1"/>
  <c r="C4713" i="13"/>
  <c r="D4713" i="13" s="1"/>
  <c r="E4712" i="13" s="1"/>
  <c r="C4714" i="13"/>
  <c r="D4714" i="13" s="1"/>
  <c r="E4713" i="13" s="1"/>
  <c r="C4715" i="13"/>
  <c r="D4715" i="13" s="1"/>
  <c r="C4716" i="13"/>
  <c r="D4716" i="13" s="1"/>
  <c r="E4715" i="13" s="1"/>
  <c r="C4717" i="13"/>
  <c r="D4717" i="13" s="1"/>
  <c r="E4716" i="13" s="1"/>
  <c r="C4718" i="13"/>
  <c r="D4718" i="13" s="1"/>
  <c r="E4717" i="13" s="1"/>
  <c r="C4719" i="13"/>
  <c r="D4719" i="13" s="1"/>
  <c r="C4720" i="13"/>
  <c r="D4720" i="13" s="1"/>
  <c r="E4719" i="13" s="1"/>
  <c r="C4721" i="13"/>
  <c r="D4721" i="13" s="1"/>
  <c r="C4722" i="13"/>
  <c r="D4722" i="13" s="1"/>
  <c r="E4721" i="13" s="1"/>
  <c r="C4723" i="13"/>
  <c r="D4723" i="13" s="1"/>
  <c r="C4724" i="13"/>
  <c r="D4724" i="13" s="1"/>
  <c r="E4723" i="13" s="1"/>
  <c r="C4725" i="13"/>
  <c r="D4725" i="13" s="1"/>
  <c r="E4724" i="13" s="1"/>
  <c r="C4726" i="13"/>
  <c r="D4726" i="13" s="1"/>
  <c r="E4725" i="13" s="1"/>
  <c r="C4727" i="13"/>
  <c r="D4727" i="13" s="1"/>
  <c r="C4728" i="13"/>
  <c r="D4728" i="13" s="1"/>
  <c r="E4727" i="13" s="1"/>
  <c r="C4729" i="13"/>
  <c r="D4729" i="13" s="1"/>
  <c r="E4728" i="13" s="1"/>
  <c r="C4730" i="13"/>
  <c r="D4730" i="13" s="1"/>
  <c r="E4729" i="13" s="1"/>
  <c r="C4731" i="13"/>
  <c r="D4731" i="13" s="1"/>
  <c r="C4732" i="13"/>
  <c r="D4732" i="13" s="1"/>
  <c r="E4731" i="13" s="1"/>
  <c r="C4733" i="13"/>
  <c r="D4733" i="13" s="1"/>
  <c r="E4732" i="13" s="1"/>
  <c r="C4734" i="13"/>
  <c r="D4734" i="13" s="1"/>
  <c r="E4733" i="13" s="1"/>
  <c r="C4735" i="13"/>
  <c r="D4735" i="13" s="1"/>
  <c r="C4736" i="13"/>
  <c r="D4736" i="13" s="1"/>
  <c r="E4735" i="13" s="1"/>
  <c r="C4737" i="13"/>
  <c r="D4737" i="13" s="1"/>
  <c r="E4736" i="13" s="1"/>
  <c r="C4738" i="13"/>
  <c r="D4738" i="13" s="1"/>
  <c r="E4737" i="13" s="1"/>
  <c r="C4739" i="13"/>
  <c r="D4739" i="13" s="1"/>
  <c r="C4740" i="13"/>
  <c r="D4740" i="13" s="1"/>
  <c r="E4739" i="13" s="1"/>
  <c r="C4741" i="13"/>
  <c r="D4741" i="13" s="1"/>
  <c r="C4742" i="13"/>
  <c r="D4742" i="13" s="1"/>
  <c r="E4741" i="13" s="1"/>
  <c r="C4743" i="13"/>
  <c r="D4743" i="13" s="1"/>
  <c r="C4744" i="13"/>
  <c r="D4744" i="13" s="1"/>
  <c r="E4743" i="13" s="1"/>
  <c r="C4745" i="13"/>
  <c r="D4745" i="13" s="1"/>
  <c r="E4744" i="13" s="1"/>
  <c r="C4746" i="13"/>
  <c r="D4746" i="13" s="1"/>
  <c r="E4745" i="13" s="1"/>
  <c r="C4747" i="13"/>
  <c r="D4747" i="13" s="1"/>
  <c r="C4748" i="13"/>
  <c r="D4748" i="13" s="1"/>
  <c r="E4747" i="13" s="1"/>
  <c r="C4749" i="13"/>
  <c r="D4749" i="13" s="1"/>
  <c r="E4748" i="13" s="1"/>
  <c r="C4750" i="13"/>
  <c r="D4750" i="13" s="1"/>
  <c r="E4749" i="13" s="1"/>
  <c r="C4751" i="13"/>
  <c r="D4751" i="13" s="1"/>
  <c r="C4752" i="13"/>
  <c r="D4752" i="13" s="1"/>
  <c r="E4751" i="13" s="1"/>
  <c r="C4753" i="13"/>
  <c r="D4753" i="13" s="1"/>
  <c r="E4752" i="13" s="1"/>
  <c r="C4754" i="13"/>
  <c r="D4754" i="13" s="1"/>
  <c r="E4753" i="13" s="1"/>
  <c r="C4755" i="13"/>
  <c r="D4755" i="13" s="1"/>
  <c r="C4756" i="13"/>
  <c r="D4756" i="13" s="1"/>
  <c r="E4755" i="13" s="1"/>
  <c r="C4757" i="13"/>
  <c r="D4757" i="13" s="1"/>
  <c r="E4756" i="13" s="1"/>
  <c r="C4758" i="13"/>
  <c r="D4758" i="13" s="1"/>
  <c r="E4757" i="13" s="1"/>
  <c r="C4759" i="13"/>
  <c r="D4759" i="13" s="1"/>
  <c r="C4760" i="13"/>
  <c r="D4760" i="13" s="1"/>
  <c r="E4759" i="13" s="1"/>
  <c r="C4761" i="13"/>
  <c r="D4761" i="13" s="1"/>
  <c r="C4762" i="13"/>
  <c r="D4762" i="13" s="1"/>
  <c r="E4761" i="13" s="1"/>
  <c r="C4763" i="13"/>
  <c r="D4763" i="13" s="1"/>
  <c r="C4764" i="13"/>
  <c r="D4764" i="13" s="1"/>
  <c r="E4763" i="13" s="1"/>
  <c r="C4765" i="13"/>
  <c r="D4765" i="13" s="1"/>
  <c r="E4764" i="13" s="1"/>
  <c r="C4766" i="13"/>
  <c r="D4766" i="13" s="1"/>
  <c r="E4765" i="13" s="1"/>
  <c r="C4767" i="13"/>
  <c r="D4767" i="13" s="1"/>
  <c r="C4768" i="13"/>
  <c r="D4768" i="13" s="1"/>
  <c r="E4767" i="13" s="1"/>
  <c r="C4769" i="13"/>
  <c r="D4769" i="13" s="1"/>
  <c r="E4768" i="13" s="1"/>
  <c r="C4770" i="13"/>
  <c r="D4770" i="13" s="1"/>
  <c r="E4769" i="13" s="1"/>
  <c r="C4771" i="13"/>
  <c r="D4771" i="13" s="1"/>
  <c r="C4772" i="13"/>
  <c r="D4772" i="13" s="1"/>
  <c r="E4771" i="13" s="1"/>
  <c r="C4773" i="13"/>
  <c r="D4773" i="13" s="1"/>
  <c r="E4772" i="13" s="1"/>
  <c r="C4774" i="13"/>
  <c r="D4774" i="13" s="1"/>
  <c r="E4773" i="13" s="1"/>
  <c r="C4775" i="13"/>
  <c r="D4775" i="13" s="1"/>
  <c r="C4776" i="13"/>
  <c r="D4776" i="13" s="1"/>
  <c r="E4775" i="13" s="1"/>
  <c r="C4777" i="13"/>
  <c r="D4777" i="13" s="1"/>
  <c r="E4776" i="13" s="1"/>
  <c r="C4778" i="13"/>
  <c r="D4778" i="13" s="1"/>
  <c r="E4777" i="13" s="1"/>
  <c r="C4779" i="13"/>
  <c r="D4779" i="13" s="1"/>
  <c r="C4780" i="13"/>
  <c r="D4780" i="13" s="1"/>
  <c r="E4779" i="13" s="1"/>
  <c r="C4781" i="13"/>
  <c r="D4781" i="13" s="1"/>
  <c r="C4782" i="13"/>
  <c r="D4782" i="13" s="1"/>
  <c r="E4781" i="13" s="1"/>
  <c r="C4783" i="13"/>
  <c r="D4783" i="13" s="1"/>
  <c r="C4784" i="13"/>
  <c r="D4784" i="13" s="1"/>
  <c r="E4783" i="13" s="1"/>
  <c r="C4785" i="13"/>
  <c r="D4785" i="13" s="1"/>
  <c r="E4784" i="13" s="1"/>
  <c r="C4786" i="13"/>
  <c r="D4786" i="13" s="1"/>
  <c r="E4785" i="13" s="1"/>
  <c r="C4787" i="13"/>
  <c r="D4787" i="13" s="1"/>
  <c r="C4788" i="13"/>
  <c r="D4788" i="13" s="1"/>
  <c r="E4787" i="13" s="1"/>
  <c r="C4789" i="13"/>
  <c r="D4789" i="13" s="1"/>
  <c r="E4788" i="13" s="1"/>
  <c r="C4790" i="13"/>
  <c r="D4790" i="13" s="1"/>
  <c r="E4789" i="13" s="1"/>
  <c r="C4791" i="13"/>
  <c r="D4791" i="13" s="1"/>
  <c r="C4792" i="13"/>
  <c r="D4792" i="13" s="1"/>
  <c r="E4791" i="13" s="1"/>
  <c r="C4793" i="13"/>
  <c r="D4793" i="13" s="1"/>
  <c r="E4792" i="13" s="1"/>
  <c r="C4794" i="13"/>
  <c r="D4794" i="13" s="1"/>
  <c r="E4793" i="13" s="1"/>
  <c r="C4795" i="13"/>
  <c r="D4795" i="13" s="1"/>
  <c r="C4796" i="13"/>
  <c r="D4796" i="13" s="1"/>
  <c r="E4795" i="13" s="1"/>
  <c r="C4797" i="13"/>
  <c r="D4797" i="13" s="1"/>
  <c r="E4796" i="13" s="1"/>
  <c r="C4798" i="13"/>
  <c r="D4798" i="13" s="1"/>
  <c r="E4797" i="13" s="1"/>
  <c r="C4799" i="13"/>
  <c r="D4799" i="13" s="1"/>
  <c r="C4800" i="13"/>
  <c r="D4800" i="13" s="1"/>
  <c r="E4799" i="13" s="1"/>
  <c r="C4801" i="13"/>
  <c r="D4801" i="13" s="1"/>
  <c r="C4802" i="13"/>
  <c r="D4802" i="13" s="1"/>
  <c r="E4801" i="13" s="1"/>
  <c r="C4803" i="13"/>
  <c r="D4803" i="13" s="1"/>
  <c r="C4804" i="13"/>
  <c r="D4804" i="13" s="1"/>
  <c r="E4803" i="13" s="1"/>
  <c r="C4805" i="13"/>
  <c r="D4805" i="13" s="1"/>
  <c r="E4804" i="13" s="1"/>
  <c r="C4806" i="13"/>
  <c r="D4806" i="13" s="1"/>
  <c r="E4805" i="13" s="1"/>
  <c r="C4807" i="13"/>
  <c r="D4807" i="13" s="1"/>
  <c r="C4808" i="13"/>
  <c r="D4808" i="13" s="1"/>
  <c r="E4807" i="13" s="1"/>
  <c r="C4809" i="13"/>
  <c r="D4809" i="13" s="1"/>
  <c r="E4808" i="13" s="1"/>
  <c r="C4810" i="13"/>
  <c r="D4810" i="13" s="1"/>
  <c r="E4809" i="13" s="1"/>
  <c r="C4811" i="13"/>
  <c r="D4811" i="13" s="1"/>
  <c r="C4812" i="13"/>
  <c r="D4812" i="13" s="1"/>
  <c r="E4811" i="13" s="1"/>
  <c r="C4813" i="13"/>
  <c r="D4813" i="13" s="1"/>
  <c r="E4812" i="13" s="1"/>
  <c r="C4814" i="13"/>
  <c r="D4814" i="13" s="1"/>
  <c r="E4813" i="13" s="1"/>
  <c r="C4815" i="13"/>
  <c r="D4815" i="13" s="1"/>
  <c r="C4816" i="13"/>
  <c r="D4816" i="13" s="1"/>
  <c r="E4815" i="13" s="1"/>
  <c r="C4817" i="13"/>
  <c r="D4817" i="13" s="1"/>
  <c r="E4816" i="13" s="1"/>
  <c r="C4818" i="13"/>
  <c r="D4818" i="13" s="1"/>
  <c r="E4817" i="13" s="1"/>
  <c r="C4819" i="13"/>
  <c r="D4819" i="13" s="1"/>
  <c r="C4820" i="13"/>
  <c r="D4820" i="13" s="1"/>
  <c r="E4819" i="13" s="1"/>
  <c r="C4821" i="13"/>
  <c r="D4821" i="13" s="1"/>
  <c r="C4822" i="13"/>
  <c r="D4822" i="13" s="1"/>
  <c r="E4821" i="13" s="1"/>
  <c r="C4823" i="13"/>
  <c r="D4823" i="13" s="1"/>
  <c r="C4824" i="13"/>
  <c r="D4824" i="13" s="1"/>
  <c r="E4823" i="13" s="1"/>
  <c r="C4825" i="13"/>
  <c r="D4825" i="13" s="1"/>
  <c r="E4824" i="13" s="1"/>
  <c r="C4826" i="13"/>
  <c r="D4826" i="13" s="1"/>
  <c r="E4825" i="13" s="1"/>
  <c r="C4827" i="13"/>
  <c r="D4827" i="13" s="1"/>
  <c r="C4828" i="13"/>
  <c r="D4828" i="13" s="1"/>
  <c r="E4827" i="13" s="1"/>
  <c r="C4829" i="13"/>
  <c r="D4829" i="13" s="1"/>
  <c r="E4828" i="13" s="1"/>
  <c r="C4830" i="13"/>
  <c r="D4830" i="13" s="1"/>
  <c r="E4829" i="13" s="1"/>
  <c r="C4831" i="13"/>
  <c r="D4831" i="13" s="1"/>
  <c r="C4832" i="13"/>
  <c r="D4832" i="13" s="1"/>
  <c r="E4831" i="13" s="1"/>
  <c r="C4833" i="13"/>
  <c r="D4833" i="13" s="1"/>
  <c r="E4832" i="13" s="1"/>
  <c r="C4834" i="13"/>
  <c r="D4834" i="13" s="1"/>
  <c r="E4833" i="13" s="1"/>
  <c r="C4835" i="13"/>
  <c r="D4835" i="13" s="1"/>
  <c r="E4834" i="13" s="1"/>
  <c r="C4836" i="13"/>
  <c r="D4836" i="13" s="1"/>
  <c r="E4835" i="13" s="1"/>
  <c r="C4837" i="13"/>
  <c r="D4837" i="13" s="1"/>
  <c r="E4836" i="13" s="1"/>
  <c r="C4838" i="13"/>
  <c r="D4838" i="13" s="1"/>
  <c r="E4837" i="13" s="1"/>
  <c r="C4839" i="13"/>
  <c r="D4839" i="13" s="1"/>
  <c r="E4838" i="13" s="1"/>
  <c r="C4840" i="13"/>
  <c r="D4840" i="13" s="1"/>
  <c r="E4839" i="13" s="1"/>
  <c r="C4841" i="13"/>
  <c r="D4841" i="13" s="1"/>
  <c r="C4842" i="13"/>
  <c r="D4842" i="13" s="1"/>
  <c r="E4841" i="13" s="1"/>
  <c r="C4843" i="13"/>
  <c r="D4843" i="13" s="1"/>
  <c r="E4842" i="13" s="1"/>
  <c r="C4844" i="13"/>
  <c r="D4844" i="13" s="1"/>
  <c r="E4843" i="13" s="1"/>
  <c r="C4845" i="13"/>
  <c r="D4845" i="13" s="1"/>
  <c r="E4844" i="13" s="1"/>
  <c r="C4846" i="13"/>
  <c r="D4846" i="13" s="1"/>
  <c r="E4845" i="13" s="1"/>
  <c r="C4847" i="13"/>
  <c r="D4847" i="13" s="1"/>
  <c r="E4846" i="13" s="1"/>
  <c r="C4848" i="13"/>
  <c r="D4848" i="13" s="1"/>
  <c r="E4847" i="13" s="1"/>
  <c r="C4849" i="13"/>
  <c r="D4849" i="13" s="1"/>
  <c r="E4848" i="13" s="1"/>
  <c r="C4850" i="13"/>
  <c r="D4850" i="13" s="1"/>
  <c r="E4849" i="13" s="1"/>
  <c r="C4851" i="13"/>
  <c r="D4851" i="13" s="1"/>
  <c r="C4852" i="13"/>
  <c r="D4852" i="13" s="1"/>
  <c r="E4851" i="13" s="1"/>
  <c r="C4853" i="13"/>
  <c r="D4853" i="13" s="1"/>
  <c r="E4852" i="13" s="1"/>
  <c r="C4854" i="13"/>
  <c r="D4854" i="13" s="1"/>
  <c r="E4853" i="13" s="1"/>
  <c r="C4855" i="13"/>
  <c r="D4855" i="13" s="1"/>
  <c r="E4854" i="13" s="1"/>
  <c r="C4856" i="13"/>
  <c r="D4856" i="13" s="1"/>
  <c r="E4855" i="13" s="1"/>
  <c r="C4857" i="13"/>
  <c r="D4857" i="13" s="1"/>
  <c r="E4856" i="13" s="1"/>
  <c r="C4858" i="13"/>
  <c r="D4858" i="13" s="1"/>
  <c r="E4857" i="13" s="1"/>
  <c r="C4859" i="13"/>
  <c r="D4859" i="13" s="1"/>
  <c r="E4858" i="13" s="1"/>
  <c r="C4860" i="13"/>
  <c r="D4860" i="13" s="1"/>
  <c r="E4859" i="13" s="1"/>
  <c r="C4861" i="13"/>
  <c r="D4861" i="13" s="1"/>
  <c r="C4862" i="13"/>
  <c r="D4862" i="13" s="1"/>
  <c r="E4861" i="13" s="1"/>
  <c r="C4863" i="13"/>
  <c r="D4863" i="13" s="1"/>
  <c r="E4862" i="13" s="1"/>
  <c r="C4864" i="13"/>
  <c r="D4864" i="13" s="1"/>
  <c r="E4863" i="13" s="1"/>
  <c r="C4865" i="13"/>
  <c r="D4865" i="13" s="1"/>
  <c r="E4864" i="13" s="1"/>
  <c r="C4866" i="13"/>
  <c r="D4866" i="13" s="1"/>
  <c r="E4865" i="13" s="1"/>
  <c r="C4867" i="13"/>
  <c r="D4867" i="13" s="1"/>
  <c r="E4866" i="13" s="1"/>
  <c r="C4868" i="13"/>
  <c r="D4868" i="13" s="1"/>
  <c r="E4867" i="13" s="1"/>
  <c r="C4869" i="13"/>
  <c r="D4869" i="13" s="1"/>
  <c r="E4868" i="13" s="1"/>
  <c r="C4870" i="13"/>
  <c r="D4870" i="13" s="1"/>
  <c r="E4869" i="13" s="1"/>
  <c r="C4871" i="13"/>
  <c r="D4871" i="13" s="1"/>
  <c r="E4870" i="13" s="1"/>
  <c r="C4872" i="13"/>
  <c r="D4872" i="13" s="1"/>
  <c r="E4871" i="13" s="1"/>
  <c r="C4873" i="13"/>
  <c r="D4873" i="13" s="1"/>
  <c r="E4872" i="13" s="1"/>
  <c r="C4874" i="13"/>
  <c r="D4874" i="13" s="1"/>
  <c r="E4873" i="13" s="1"/>
  <c r="C4875" i="13"/>
  <c r="D4875" i="13" s="1"/>
  <c r="E4874" i="13" s="1"/>
  <c r="C4876" i="13"/>
  <c r="D4876" i="13" s="1"/>
  <c r="E4875" i="13" s="1"/>
  <c r="C4877" i="13"/>
  <c r="D4877" i="13" s="1"/>
  <c r="E4876" i="13" s="1"/>
  <c r="C4878" i="13"/>
  <c r="D4878" i="13" s="1"/>
  <c r="E4877" i="13" s="1"/>
  <c r="C4879" i="13"/>
  <c r="D4879" i="13" s="1"/>
  <c r="E4878" i="13" s="1"/>
  <c r="C4880" i="13"/>
  <c r="D4880" i="13" s="1"/>
  <c r="E4879" i="13" s="1"/>
  <c r="C4881" i="13"/>
  <c r="D4881" i="13" s="1"/>
  <c r="C4882" i="13"/>
  <c r="D4882" i="13" s="1"/>
  <c r="E4881" i="13" s="1"/>
  <c r="C4883" i="13"/>
  <c r="D4883" i="13" s="1"/>
  <c r="E4882" i="13" s="1"/>
  <c r="C4884" i="13"/>
  <c r="D4884" i="13" s="1"/>
  <c r="E4883" i="13" s="1"/>
  <c r="C4885" i="13"/>
  <c r="D4885" i="13" s="1"/>
  <c r="E4884" i="13" s="1"/>
  <c r="C4886" i="13"/>
  <c r="D4886" i="13" s="1"/>
  <c r="E4885" i="13" s="1"/>
  <c r="C4887" i="13"/>
  <c r="D4887" i="13" s="1"/>
  <c r="E4886" i="13" s="1"/>
  <c r="C4888" i="13"/>
  <c r="D4888" i="13" s="1"/>
  <c r="E4887" i="13" s="1"/>
  <c r="C4889" i="13"/>
  <c r="D4889" i="13" s="1"/>
  <c r="E4888" i="13" s="1"/>
  <c r="C4890" i="13"/>
  <c r="D4890" i="13" s="1"/>
  <c r="E4889" i="13" s="1"/>
  <c r="C4891" i="13"/>
  <c r="D4891" i="13" s="1"/>
  <c r="C4892" i="13"/>
  <c r="D4892" i="13" s="1"/>
  <c r="E4891" i="13" s="1"/>
  <c r="C4893" i="13"/>
  <c r="D4893" i="13" s="1"/>
  <c r="E4892" i="13" s="1"/>
  <c r="C4894" i="13"/>
  <c r="D4894" i="13" s="1"/>
  <c r="E4893" i="13" s="1"/>
  <c r="C4895" i="13"/>
  <c r="D4895" i="13" s="1"/>
  <c r="C4896" i="13"/>
  <c r="D4896" i="13" s="1"/>
  <c r="E4895" i="13" s="1"/>
  <c r="C4897" i="13"/>
  <c r="D4897" i="13" s="1"/>
  <c r="E4896" i="13" s="1"/>
  <c r="C4898" i="13"/>
  <c r="D4898" i="13" s="1"/>
  <c r="E4897" i="13" s="1"/>
  <c r="C4899" i="13"/>
  <c r="D4899" i="13" s="1"/>
  <c r="C4900" i="13"/>
  <c r="D4900" i="13" s="1"/>
  <c r="E4899" i="13" s="1"/>
  <c r="C4901" i="13"/>
  <c r="D4901" i="13" s="1"/>
  <c r="C4902" i="13"/>
  <c r="D4902" i="13" s="1"/>
  <c r="E4901" i="13" s="1"/>
  <c r="C4903" i="13"/>
  <c r="D4903" i="13" s="1"/>
  <c r="C4904" i="13"/>
  <c r="D4904" i="13" s="1"/>
  <c r="E4903" i="13" s="1"/>
  <c r="C4905" i="13"/>
  <c r="D4905" i="13" s="1"/>
  <c r="E4904" i="13" s="1"/>
  <c r="C4906" i="13"/>
  <c r="D4906" i="13" s="1"/>
  <c r="E4905" i="13" s="1"/>
  <c r="C4907" i="13"/>
  <c r="D4907" i="13" s="1"/>
  <c r="C4908" i="13"/>
  <c r="D4908" i="13" s="1"/>
  <c r="E4907" i="13" s="1"/>
  <c r="C4909" i="13"/>
  <c r="D4909" i="13" s="1"/>
  <c r="E4908" i="13" s="1"/>
  <c r="C4910" i="13"/>
  <c r="D4910" i="13" s="1"/>
  <c r="E4909" i="13" s="1"/>
  <c r="C4911" i="13"/>
  <c r="D4911" i="13" s="1"/>
  <c r="C4912" i="13"/>
  <c r="D4912" i="13" s="1"/>
  <c r="E4911" i="13" s="1"/>
  <c r="C4913" i="13"/>
  <c r="D4913" i="13" s="1"/>
  <c r="E4912" i="13" s="1"/>
  <c r="C4914" i="13"/>
  <c r="D4914" i="13" s="1"/>
  <c r="E4913" i="13" s="1"/>
  <c r="C4915" i="13"/>
  <c r="D4915" i="13" s="1"/>
  <c r="C4916" i="13"/>
  <c r="D4916" i="13" s="1"/>
  <c r="E4915" i="13" s="1"/>
  <c r="C4917" i="13"/>
  <c r="D4917" i="13" s="1"/>
  <c r="E4916" i="13" s="1"/>
  <c r="C4918" i="13"/>
  <c r="D4918" i="13" s="1"/>
  <c r="E4917" i="13" s="1"/>
  <c r="C4919" i="13"/>
  <c r="D4919" i="13" s="1"/>
  <c r="C4920" i="13"/>
  <c r="D4920" i="13" s="1"/>
  <c r="E4919" i="13" s="1"/>
  <c r="C4921" i="13"/>
  <c r="D4921" i="13" s="1"/>
  <c r="C4922" i="13"/>
  <c r="D4922" i="13" s="1"/>
  <c r="E4921" i="13" s="1"/>
  <c r="C4923" i="13"/>
  <c r="D4923" i="13" s="1"/>
  <c r="C4924" i="13"/>
  <c r="D4924" i="13" s="1"/>
  <c r="E4923" i="13" s="1"/>
  <c r="C4925" i="13"/>
  <c r="D4925" i="13" s="1"/>
  <c r="E4924" i="13" s="1"/>
  <c r="C4926" i="13"/>
  <c r="D4926" i="13" s="1"/>
  <c r="E4925" i="13" s="1"/>
  <c r="C4927" i="13"/>
  <c r="D4927" i="13" s="1"/>
  <c r="C4928" i="13"/>
  <c r="D4928" i="13" s="1"/>
  <c r="E4927" i="13" s="1"/>
  <c r="C4929" i="13"/>
  <c r="D4929" i="13" s="1"/>
  <c r="E4928" i="13" s="1"/>
  <c r="C4930" i="13"/>
  <c r="D4930" i="13" s="1"/>
  <c r="E4929" i="13" s="1"/>
  <c r="C4931" i="13"/>
  <c r="D4931" i="13" s="1"/>
  <c r="C4932" i="13"/>
  <c r="D4932" i="13" s="1"/>
  <c r="E4931" i="13" s="1"/>
  <c r="C4933" i="13"/>
  <c r="D4933" i="13" s="1"/>
  <c r="E4932" i="13" s="1"/>
  <c r="C4934" i="13"/>
  <c r="D4934" i="13" s="1"/>
  <c r="E4933" i="13" s="1"/>
  <c r="C4935" i="13"/>
  <c r="D4935" i="13" s="1"/>
  <c r="C4936" i="13"/>
  <c r="D4936" i="13" s="1"/>
  <c r="E4935" i="13" s="1"/>
  <c r="C4937" i="13"/>
  <c r="D4937" i="13" s="1"/>
  <c r="E4936" i="13" s="1"/>
  <c r="C4938" i="13"/>
  <c r="D4938" i="13" s="1"/>
  <c r="E4937" i="13" s="1"/>
  <c r="C4939" i="13"/>
  <c r="D4939" i="13" s="1"/>
  <c r="C4940" i="13"/>
  <c r="D4940" i="13" s="1"/>
  <c r="E4939" i="13" s="1"/>
  <c r="C4941" i="13"/>
  <c r="D4941" i="13" s="1"/>
  <c r="C4942" i="13"/>
  <c r="D4942" i="13" s="1"/>
  <c r="E4941" i="13" s="1"/>
  <c r="C4943" i="13"/>
  <c r="D4943" i="13" s="1"/>
  <c r="C4944" i="13"/>
  <c r="D4944" i="13" s="1"/>
  <c r="E4943" i="13" s="1"/>
  <c r="C4945" i="13"/>
  <c r="D4945" i="13" s="1"/>
  <c r="E4944" i="13" s="1"/>
  <c r="C4946" i="13"/>
  <c r="D4946" i="13" s="1"/>
  <c r="E4945" i="13" s="1"/>
  <c r="C4947" i="13"/>
  <c r="D4947" i="13" s="1"/>
  <c r="C4948" i="13"/>
  <c r="D4948" i="13" s="1"/>
  <c r="E4947" i="13" s="1"/>
  <c r="C4949" i="13"/>
  <c r="D4949" i="13" s="1"/>
  <c r="E4948" i="13" s="1"/>
  <c r="C4950" i="13"/>
  <c r="D4950" i="13" s="1"/>
  <c r="E4949" i="13" s="1"/>
  <c r="C4951" i="13"/>
  <c r="D4951" i="13" s="1"/>
  <c r="C4952" i="13"/>
  <c r="D4952" i="13" s="1"/>
  <c r="E4951" i="13" s="1"/>
  <c r="C4953" i="13"/>
  <c r="D4953" i="13" s="1"/>
  <c r="E4952" i="13" s="1"/>
  <c r="C4954" i="13"/>
  <c r="D4954" i="13" s="1"/>
  <c r="E4953" i="13" s="1"/>
  <c r="C4955" i="13"/>
  <c r="D4955" i="13" s="1"/>
  <c r="C4956" i="13"/>
  <c r="D4956" i="13" s="1"/>
  <c r="E4955" i="13" s="1"/>
  <c r="C4957" i="13"/>
  <c r="D4957" i="13" s="1"/>
  <c r="E4956" i="13" s="1"/>
  <c r="C4958" i="13"/>
  <c r="D4958" i="13" s="1"/>
  <c r="E4957" i="13" s="1"/>
  <c r="C4959" i="13"/>
  <c r="D4959" i="13" s="1"/>
  <c r="C4960" i="13"/>
  <c r="D4960" i="13" s="1"/>
  <c r="E4959" i="13" s="1"/>
  <c r="C4961" i="13"/>
  <c r="D4961" i="13" s="1"/>
  <c r="C4962" i="13"/>
  <c r="D4962" i="13" s="1"/>
  <c r="E4961" i="13" s="1"/>
  <c r="C4963" i="13"/>
  <c r="D4963" i="13" s="1"/>
  <c r="C4964" i="13"/>
  <c r="D4964" i="13" s="1"/>
  <c r="E4963" i="13" s="1"/>
  <c r="C4965" i="13"/>
  <c r="D4965" i="13" s="1"/>
  <c r="E4964" i="13" s="1"/>
  <c r="C4966" i="13"/>
  <c r="D4966" i="13" s="1"/>
  <c r="E4965" i="13" s="1"/>
  <c r="C4967" i="13"/>
  <c r="D4967" i="13" s="1"/>
  <c r="C4968" i="13"/>
  <c r="D4968" i="13" s="1"/>
  <c r="E4967" i="13" s="1"/>
  <c r="C4969" i="13"/>
  <c r="D4969" i="13" s="1"/>
  <c r="E4968" i="13" s="1"/>
  <c r="C4970" i="13"/>
  <c r="D4970" i="13" s="1"/>
  <c r="E4969" i="13" s="1"/>
  <c r="C4971" i="13"/>
  <c r="D4971" i="13" s="1"/>
  <c r="C4972" i="13"/>
  <c r="D4972" i="13" s="1"/>
  <c r="E4971" i="13" s="1"/>
  <c r="C4973" i="13"/>
  <c r="D4973" i="13" s="1"/>
  <c r="E4972" i="13" s="1"/>
  <c r="C4974" i="13"/>
  <c r="D4974" i="13" s="1"/>
  <c r="E4973" i="13" s="1"/>
  <c r="C4975" i="13"/>
  <c r="D4975" i="13" s="1"/>
  <c r="C4976" i="13"/>
  <c r="D4976" i="13" s="1"/>
  <c r="E4975" i="13" s="1"/>
  <c r="C4977" i="13"/>
  <c r="D4977" i="13" s="1"/>
  <c r="E4976" i="13" s="1"/>
  <c r="C4978" i="13"/>
  <c r="D4978" i="13" s="1"/>
  <c r="E4977" i="13" s="1"/>
  <c r="C4979" i="13"/>
  <c r="D4979" i="13" s="1"/>
  <c r="C4980" i="13"/>
  <c r="D4980" i="13" s="1"/>
  <c r="E4979" i="13" s="1"/>
  <c r="C4981" i="13"/>
  <c r="D4981" i="13" s="1"/>
  <c r="C4982" i="13"/>
  <c r="D4982" i="13" s="1"/>
  <c r="E4981" i="13" s="1"/>
  <c r="C4983" i="13"/>
  <c r="D4983" i="13" s="1"/>
  <c r="C4984" i="13"/>
  <c r="D4984" i="13" s="1"/>
  <c r="E4983" i="13" s="1"/>
  <c r="C4985" i="13"/>
  <c r="D4985" i="13" s="1"/>
  <c r="E4984" i="13" s="1"/>
  <c r="C4986" i="13"/>
  <c r="D4986" i="13" s="1"/>
  <c r="E4985" i="13" s="1"/>
  <c r="C4987" i="13"/>
  <c r="D4987" i="13" s="1"/>
  <c r="C4988" i="13"/>
  <c r="D4988" i="13" s="1"/>
  <c r="E4987" i="13" s="1"/>
  <c r="C4989" i="13"/>
  <c r="D4989" i="13" s="1"/>
  <c r="E4988" i="13" s="1"/>
  <c r="C4990" i="13"/>
  <c r="D4990" i="13" s="1"/>
  <c r="E4989" i="13" s="1"/>
  <c r="C4991" i="13"/>
  <c r="D4991" i="13" s="1"/>
  <c r="C4992" i="13"/>
  <c r="D4992" i="13" s="1"/>
  <c r="E4991" i="13" s="1"/>
  <c r="C4993" i="13"/>
  <c r="D4993" i="13" s="1"/>
  <c r="E4992" i="13" s="1"/>
  <c r="C4994" i="13"/>
  <c r="D4994" i="13" s="1"/>
  <c r="E4993" i="13" s="1"/>
  <c r="C4995" i="13"/>
  <c r="D4995" i="13" s="1"/>
  <c r="C4996" i="13"/>
  <c r="D4996" i="13" s="1"/>
  <c r="E4995" i="13" s="1"/>
  <c r="C4997" i="13"/>
  <c r="D4997" i="13" s="1"/>
  <c r="E4996" i="13" s="1"/>
  <c r="C4998" i="13"/>
  <c r="D4998" i="13" s="1"/>
  <c r="E4997" i="13" s="1"/>
  <c r="C4999" i="13"/>
  <c r="D4999" i="13" s="1"/>
  <c r="C5000" i="13"/>
  <c r="D5000" i="13" s="1"/>
  <c r="E4999" i="13" s="1"/>
  <c r="C5001" i="13"/>
  <c r="D5001" i="13" s="1"/>
  <c r="C5002" i="13"/>
  <c r="D5002" i="13" s="1"/>
  <c r="E5001" i="13" s="1"/>
  <c r="C5003" i="13"/>
  <c r="D5003" i="13" s="1"/>
  <c r="C5004" i="13"/>
  <c r="D5004" i="13" s="1"/>
  <c r="E5003" i="13" s="1"/>
  <c r="C5005" i="13"/>
  <c r="D5005" i="13" s="1"/>
  <c r="E5004" i="13" s="1"/>
  <c r="C5006" i="13"/>
  <c r="D5006" i="13" s="1"/>
  <c r="E5005" i="13" s="1"/>
  <c r="C5007" i="13"/>
  <c r="D5007" i="13" s="1"/>
  <c r="C5008" i="13"/>
  <c r="D5008" i="13" s="1"/>
  <c r="E5007" i="13" s="1"/>
  <c r="C5009" i="13"/>
  <c r="D5009" i="13" s="1"/>
  <c r="E5008" i="13" s="1"/>
  <c r="C5010" i="13"/>
  <c r="D5010" i="13" s="1"/>
  <c r="E5009" i="13" s="1"/>
  <c r="C5011" i="13"/>
  <c r="D5011" i="13" s="1"/>
  <c r="C5012" i="13"/>
  <c r="D5012" i="13" s="1"/>
  <c r="E5011" i="13" s="1"/>
  <c r="C5013" i="13"/>
  <c r="D5013" i="13" s="1"/>
  <c r="E5012" i="13" s="1"/>
  <c r="C5014" i="13"/>
  <c r="D5014" i="13" s="1"/>
  <c r="E5013" i="13" s="1"/>
  <c r="C5015" i="13"/>
  <c r="D5015" i="13" s="1"/>
  <c r="C5016" i="13"/>
  <c r="D5016" i="13" s="1"/>
  <c r="E5015" i="13" s="1"/>
  <c r="C5017" i="13"/>
  <c r="D5017" i="13" s="1"/>
  <c r="E5016" i="13" s="1"/>
  <c r="C5018" i="13"/>
  <c r="D5018" i="13" s="1"/>
  <c r="E5017" i="13" s="1"/>
  <c r="C5019" i="13"/>
  <c r="D5019" i="13" s="1"/>
  <c r="C5020" i="13"/>
  <c r="D5020" i="13" s="1"/>
  <c r="E5019" i="13" s="1"/>
  <c r="C5021" i="13"/>
  <c r="D5021" i="13" s="1"/>
  <c r="C5022" i="13"/>
  <c r="D5022" i="13" s="1"/>
  <c r="E5021" i="13" s="1"/>
  <c r="C5023" i="13"/>
  <c r="D5023" i="13" s="1"/>
  <c r="C5024" i="13"/>
  <c r="D5024" i="13" s="1"/>
  <c r="E5023" i="13" s="1"/>
  <c r="C5025" i="13"/>
  <c r="D5025" i="13" s="1"/>
  <c r="E5024" i="13" s="1"/>
  <c r="C5026" i="13"/>
  <c r="D5026" i="13" s="1"/>
  <c r="E5025" i="13" s="1"/>
  <c r="C5027" i="13"/>
  <c r="D5027" i="13" s="1"/>
  <c r="C5028" i="13"/>
  <c r="D5028" i="13" s="1"/>
  <c r="E5027" i="13" s="1"/>
  <c r="C5029" i="13"/>
  <c r="D5029" i="13" s="1"/>
  <c r="E5028" i="13" s="1"/>
  <c r="C5030" i="13"/>
  <c r="D5030" i="13" s="1"/>
  <c r="E5029" i="13" s="1"/>
  <c r="C5031" i="13"/>
  <c r="D5031" i="13" s="1"/>
  <c r="C5032" i="13"/>
  <c r="D5032" i="13" s="1"/>
  <c r="E5031" i="13" s="1"/>
  <c r="C5033" i="13"/>
  <c r="D5033" i="13" s="1"/>
  <c r="E5032" i="13" s="1"/>
  <c r="C5034" i="13"/>
  <c r="D5034" i="13" s="1"/>
  <c r="E5033" i="13" s="1"/>
  <c r="C5035" i="13"/>
  <c r="D5035" i="13" s="1"/>
  <c r="C5036" i="13"/>
  <c r="D5036" i="13" s="1"/>
  <c r="E5035" i="13" s="1"/>
  <c r="C5037" i="13"/>
  <c r="D5037" i="13" s="1"/>
  <c r="E5036" i="13" s="1"/>
  <c r="C5038" i="13"/>
  <c r="D5038" i="13" s="1"/>
  <c r="E5037" i="13" s="1"/>
  <c r="C5039" i="13"/>
  <c r="D5039" i="13" s="1"/>
  <c r="C5040" i="13"/>
  <c r="D5040" i="13" s="1"/>
  <c r="E5039" i="13" s="1"/>
  <c r="C5041" i="13"/>
  <c r="D5041" i="13" s="1"/>
  <c r="C5042" i="13"/>
  <c r="D5042" i="13" s="1"/>
  <c r="E5041" i="13" s="1"/>
  <c r="C5043" i="13"/>
  <c r="D5043" i="13" s="1"/>
  <c r="C5044" i="13"/>
  <c r="D5044" i="13" s="1"/>
  <c r="E5043" i="13" s="1"/>
  <c r="C5045" i="13"/>
  <c r="D5045" i="13" s="1"/>
  <c r="E5044" i="13" s="1"/>
  <c r="C5046" i="13"/>
  <c r="D5046" i="13" s="1"/>
  <c r="E5045" i="13" s="1"/>
  <c r="C5047" i="13"/>
  <c r="D5047" i="13" s="1"/>
  <c r="C5048" i="13"/>
  <c r="D5048" i="13" s="1"/>
  <c r="E5047" i="13" s="1"/>
  <c r="C5049" i="13"/>
  <c r="D5049" i="13" s="1"/>
  <c r="E5048" i="13" s="1"/>
  <c r="C5050" i="13"/>
  <c r="D5050" i="13" s="1"/>
  <c r="E5049" i="13" s="1"/>
  <c r="C5051" i="13"/>
  <c r="D5051" i="13" s="1"/>
  <c r="C5052" i="13"/>
  <c r="D5052" i="13" s="1"/>
  <c r="E5051" i="13" s="1"/>
  <c r="C5053" i="13"/>
  <c r="D5053" i="13" s="1"/>
  <c r="E5052" i="13" s="1"/>
  <c r="C5054" i="13"/>
  <c r="D5054" i="13" s="1"/>
  <c r="E5053" i="13" s="1"/>
  <c r="C5055" i="13"/>
  <c r="D5055" i="13" s="1"/>
  <c r="C5056" i="13"/>
  <c r="D5056" i="13" s="1"/>
  <c r="E5055" i="13" s="1"/>
  <c r="C5057" i="13"/>
  <c r="D5057" i="13" s="1"/>
  <c r="E5056" i="13" s="1"/>
  <c r="C5058" i="13"/>
  <c r="D5058" i="13" s="1"/>
  <c r="E5057" i="13" s="1"/>
  <c r="C5059" i="13"/>
  <c r="D5059" i="13" s="1"/>
  <c r="C5060" i="13"/>
  <c r="D5060" i="13" s="1"/>
  <c r="E5059" i="13" s="1"/>
  <c r="C5061" i="13"/>
  <c r="D5061" i="13" s="1"/>
  <c r="C5062" i="13"/>
  <c r="D5062" i="13" s="1"/>
  <c r="E5061" i="13" s="1"/>
  <c r="C5063" i="13"/>
  <c r="D5063" i="13" s="1"/>
  <c r="C5064" i="13"/>
  <c r="D5064" i="13" s="1"/>
  <c r="E5063" i="13" s="1"/>
  <c r="C5065" i="13"/>
  <c r="D5065" i="13" s="1"/>
  <c r="E5064" i="13" s="1"/>
  <c r="C5066" i="13"/>
  <c r="D5066" i="13" s="1"/>
  <c r="E5065" i="13" s="1"/>
  <c r="C5067" i="13"/>
  <c r="D5067" i="13" s="1"/>
  <c r="C5068" i="13"/>
  <c r="D5068" i="13" s="1"/>
  <c r="E5067" i="13" s="1"/>
  <c r="C5069" i="13"/>
  <c r="D5069" i="13" s="1"/>
  <c r="E5068" i="13" s="1"/>
  <c r="C5070" i="13"/>
  <c r="D5070" i="13" s="1"/>
  <c r="E5069" i="13" s="1"/>
  <c r="C5071" i="13"/>
  <c r="D5071" i="13" s="1"/>
  <c r="C5072" i="13"/>
  <c r="D5072" i="13" s="1"/>
  <c r="E5071" i="13" s="1"/>
  <c r="C5073" i="13"/>
  <c r="D5073" i="13" s="1"/>
  <c r="E5072" i="13" s="1"/>
  <c r="C5074" i="13"/>
  <c r="D5074" i="13" s="1"/>
  <c r="E5073" i="13" s="1"/>
  <c r="C5075" i="13"/>
  <c r="D5075" i="13" s="1"/>
  <c r="C5076" i="13"/>
  <c r="D5076" i="13" s="1"/>
  <c r="E5075" i="13" s="1"/>
  <c r="C5077" i="13"/>
  <c r="D5077" i="13" s="1"/>
  <c r="E5076" i="13" s="1"/>
  <c r="C5078" i="13"/>
  <c r="D5078" i="13" s="1"/>
  <c r="E5077" i="13" s="1"/>
  <c r="C5079" i="13"/>
  <c r="D5079" i="13" s="1"/>
  <c r="C5080" i="13"/>
  <c r="D5080" i="13" s="1"/>
  <c r="E5079" i="13" s="1"/>
  <c r="C5081" i="13"/>
  <c r="D5081" i="13" s="1"/>
  <c r="C5082" i="13"/>
  <c r="D5082" i="13" s="1"/>
  <c r="E5081" i="13" s="1"/>
  <c r="C5083" i="13"/>
  <c r="D5083" i="13" s="1"/>
  <c r="C5084" i="13"/>
  <c r="D5084" i="13" s="1"/>
  <c r="E5083" i="13" s="1"/>
  <c r="C5085" i="13"/>
  <c r="D5085" i="13" s="1"/>
  <c r="E5084" i="13" s="1"/>
  <c r="C5086" i="13"/>
  <c r="D5086" i="13" s="1"/>
  <c r="E5085" i="13" s="1"/>
  <c r="C5087" i="13"/>
  <c r="D5087" i="13" s="1"/>
  <c r="C5088" i="13"/>
  <c r="D5088" i="13" s="1"/>
  <c r="E5087" i="13" s="1"/>
  <c r="C5089" i="13"/>
  <c r="D5089" i="13" s="1"/>
  <c r="E5088" i="13" s="1"/>
  <c r="C5090" i="13"/>
  <c r="D5090" i="13" s="1"/>
  <c r="E5089" i="13" s="1"/>
  <c r="C5091" i="13"/>
  <c r="D5091" i="13" s="1"/>
  <c r="C5092" i="13"/>
  <c r="D5092" i="13" s="1"/>
  <c r="E5091" i="13" s="1"/>
  <c r="C5093" i="13"/>
  <c r="D5093" i="13" s="1"/>
  <c r="E5092" i="13" s="1"/>
  <c r="C5094" i="13"/>
  <c r="D5094" i="13" s="1"/>
  <c r="E5093" i="13" s="1"/>
  <c r="C5095" i="13"/>
  <c r="D5095" i="13" s="1"/>
  <c r="C5096" i="13"/>
  <c r="D5096" i="13" s="1"/>
  <c r="E5095" i="13" s="1"/>
  <c r="C5097" i="13"/>
  <c r="D5097" i="13" s="1"/>
  <c r="E5096" i="13" s="1"/>
  <c r="C5098" i="13"/>
  <c r="D5098" i="13" s="1"/>
  <c r="E5097" i="13" s="1"/>
  <c r="C5099" i="13"/>
  <c r="D5099" i="13" s="1"/>
  <c r="C5100" i="13"/>
  <c r="D5100" i="13" s="1"/>
  <c r="E5099" i="13" s="1"/>
  <c r="C5101" i="13"/>
  <c r="D5101" i="13" s="1"/>
  <c r="C5102" i="13"/>
  <c r="D5102" i="13" s="1"/>
  <c r="E5101" i="13" s="1"/>
  <c r="C5103" i="13"/>
  <c r="D5103" i="13" s="1"/>
  <c r="C5104" i="13"/>
  <c r="D5104" i="13" s="1"/>
  <c r="E5103" i="13" s="1"/>
  <c r="C5105" i="13"/>
  <c r="D5105" i="13" s="1"/>
  <c r="E5104" i="13" s="1"/>
  <c r="C5106" i="13"/>
  <c r="D5106" i="13" s="1"/>
  <c r="E5105" i="13" s="1"/>
  <c r="C5107" i="13"/>
  <c r="D5107" i="13" s="1"/>
  <c r="C5108" i="13"/>
  <c r="D5108" i="13" s="1"/>
  <c r="E5107" i="13" s="1"/>
  <c r="C5109" i="13"/>
  <c r="D5109" i="13" s="1"/>
  <c r="E5108" i="13" s="1"/>
  <c r="C5110" i="13"/>
  <c r="D5110" i="13" s="1"/>
  <c r="E5109" i="13" s="1"/>
  <c r="C5111" i="13"/>
  <c r="D5111" i="13" s="1"/>
  <c r="C5112" i="13"/>
  <c r="D5112" i="13" s="1"/>
  <c r="E5111" i="13" s="1"/>
  <c r="C5113" i="13"/>
  <c r="D5113" i="13" s="1"/>
  <c r="E5112" i="13" s="1"/>
  <c r="C5114" i="13"/>
  <c r="D5114" i="13" s="1"/>
  <c r="E5113" i="13" s="1"/>
  <c r="C5115" i="13"/>
  <c r="D5115" i="13" s="1"/>
  <c r="C5116" i="13"/>
  <c r="D5116" i="13" s="1"/>
  <c r="E5115" i="13" s="1"/>
  <c r="C5117" i="13"/>
  <c r="D5117" i="13" s="1"/>
  <c r="E5116" i="13" s="1"/>
  <c r="C5118" i="13"/>
  <c r="D5118" i="13" s="1"/>
  <c r="E5117" i="13" s="1"/>
  <c r="C5119" i="13"/>
  <c r="D5119" i="13" s="1"/>
  <c r="C5120" i="13"/>
  <c r="D5120" i="13" s="1"/>
  <c r="E5119" i="13" s="1"/>
  <c r="C5121" i="13"/>
  <c r="D5121" i="13" s="1"/>
  <c r="C5122" i="13"/>
  <c r="D5122" i="13" s="1"/>
  <c r="E5121" i="13" s="1"/>
  <c r="C5123" i="13"/>
  <c r="D5123" i="13" s="1"/>
  <c r="C5124" i="13"/>
  <c r="D5124" i="13" s="1"/>
  <c r="E5123" i="13" s="1"/>
  <c r="C5125" i="13"/>
  <c r="D5125" i="13" s="1"/>
  <c r="E5124" i="13" s="1"/>
  <c r="C5126" i="13"/>
  <c r="D5126" i="13" s="1"/>
  <c r="E5125" i="13" s="1"/>
  <c r="C5127" i="13"/>
  <c r="D5127" i="13" s="1"/>
  <c r="C5128" i="13"/>
  <c r="D5128" i="13" s="1"/>
  <c r="E5127" i="13" s="1"/>
  <c r="C5129" i="13"/>
  <c r="D5129" i="13" s="1"/>
  <c r="E5128" i="13" s="1"/>
  <c r="C5130" i="13"/>
  <c r="D5130" i="13" s="1"/>
  <c r="E5129" i="13" s="1"/>
  <c r="C5131" i="13"/>
  <c r="D5131" i="13" s="1"/>
  <c r="C5132" i="13"/>
  <c r="D5132" i="13" s="1"/>
  <c r="E5131" i="13" s="1"/>
  <c r="C5133" i="13"/>
  <c r="D5133" i="13" s="1"/>
  <c r="E5132" i="13" s="1"/>
  <c r="C5134" i="13"/>
  <c r="D5134" i="13" s="1"/>
  <c r="E5133" i="13" s="1"/>
  <c r="C5135" i="13"/>
  <c r="D5135" i="13" s="1"/>
  <c r="C5136" i="13"/>
  <c r="D5136" i="13" s="1"/>
  <c r="E5135" i="13" s="1"/>
  <c r="C5137" i="13"/>
  <c r="D5137" i="13" s="1"/>
  <c r="E5136" i="13" s="1"/>
  <c r="C5138" i="13"/>
  <c r="D5138" i="13" s="1"/>
  <c r="E5137" i="13" s="1"/>
  <c r="C5139" i="13"/>
  <c r="D5139" i="13" s="1"/>
  <c r="C5140" i="13"/>
  <c r="D5140" i="13" s="1"/>
  <c r="E5139" i="13" s="1"/>
  <c r="C5141" i="13"/>
  <c r="D5141" i="13" s="1"/>
  <c r="C5142" i="13"/>
  <c r="D5142" i="13" s="1"/>
  <c r="E5141" i="13" s="1"/>
  <c r="C5143" i="13"/>
  <c r="D5143" i="13" s="1"/>
  <c r="C5144" i="13"/>
  <c r="D5144" i="13" s="1"/>
  <c r="E5143" i="13" s="1"/>
  <c r="C5145" i="13"/>
  <c r="D5145" i="13" s="1"/>
  <c r="E5144" i="13" s="1"/>
  <c r="C5146" i="13"/>
  <c r="D5146" i="13" s="1"/>
  <c r="E5145" i="13" s="1"/>
  <c r="C5147" i="13"/>
  <c r="D5147" i="13" s="1"/>
  <c r="C5148" i="13"/>
  <c r="D5148" i="13" s="1"/>
  <c r="E5147" i="13" s="1"/>
  <c r="C5149" i="13"/>
  <c r="D5149" i="13" s="1"/>
  <c r="E5148" i="13" s="1"/>
  <c r="C5150" i="13"/>
  <c r="D5150" i="13" s="1"/>
  <c r="E5149" i="13" s="1"/>
  <c r="C5151" i="13"/>
  <c r="D5151" i="13" s="1"/>
  <c r="C5152" i="13"/>
  <c r="D5152" i="13" s="1"/>
  <c r="E5151" i="13" s="1"/>
  <c r="C5153" i="13"/>
  <c r="D5153" i="13" s="1"/>
  <c r="E5152" i="13" s="1"/>
  <c r="C5154" i="13"/>
  <c r="D5154" i="13" s="1"/>
  <c r="E5153" i="13" s="1"/>
  <c r="C5155" i="13"/>
  <c r="D5155" i="13" s="1"/>
  <c r="C5156" i="13"/>
  <c r="D5156" i="13" s="1"/>
  <c r="E5155" i="13" s="1"/>
  <c r="C5157" i="13"/>
  <c r="D5157" i="13" s="1"/>
  <c r="E5156" i="13" s="1"/>
  <c r="C5158" i="13"/>
  <c r="D5158" i="13" s="1"/>
  <c r="E5157" i="13" s="1"/>
  <c r="C5159" i="13"/>
  <c r="D5159" i="13" s="1"/>
  <c r="C5160" i="13"/>
  <c r="D5160" i="13" s="1"/>
  <c r="E5159" i="13" s="1"/>
  <c r="C5161" i="13"/>
  <c r="D5161" i="13" s="1"/>
  <c r="C5162" i="13"/>
  <c r="D5162" i="13" s="1"/>
  <c r="E5161" i="13" s="1"/>
  <c r="C5163" i="13"/>
  <c r="D5163" i="13" s="1"/>
  <c r="C5164" i="13"/>
  <c r="D5164" i="13" s="1"/>
  <c r="E5163" i="13" s="1"/>
  <c r="C5165" i="13"/>
  <c r="D5165" i="13" s="1"/>
  <c r="E5164" i="13" s="1"/>
  <c r="C5166" i="13"/>
  <c r="D5166" i="13" s="1"/>
  <c r="E5165" i="13" s="1"/>
  <c r="C5167" i="13"/>
  <c r="D5167" i="13" s="1"/>
  <c r="C5168" i="13"/>
  <c r="D5168" i="13" s="1"/>
  <c r="E5167" i="13" s="1"/>
  <c r="C5169" i="13"/>
  <c r="D5169" i="13" s="1"/>
  <c r="E5168" i="13" s="1"/>
  <c r="C5170" i="13"/>
  <c r="D5170" i="13" s="1"/>
  <c r="E5169" i="13" s="1"/>
  <c r="C5171" i="13"/>
  <c r="D5171" i="13" s="1"/>
  <c r="C5172" i="13"/>
  <c r="D5172" i="13" s="1"/>
  <c r="E5171" i="13" s="1"/>
  <c r="C5173" i="13"/>
  <c r="D5173" i="13" s="1"/>
  <c r="E5172" i="13" s="1"/>
  <c r="C5174" i="13"/>
  <c r="D5174" i="13" s="1"/>
  <c r="E5173" i="13" s="1"/>
  <c r="C5175" i="13"/>
  <c r="D5175" i="13" s="1"/>
  <c r="C5176" i="13"/>
  <c r="D5176" i="13" s="1"/>
  <c r="E5175" i="13" s="1"/>
  <c r="C5177" i="13"/>
  <c r="D5177" i="13" s="1"/>
  <c r="E5176" i="13" s="1"/>
  <c r="C5178" i="13"/>
  <c r="D5178" i="13" s="1"/>
  <c r="E5177" i="13" s="1"/>
  <c r="C5179" i="13"/>
  <c r="D5179" i="13" s="1"/>
  <c r="C5180" i="13"/>
  <c r="D5180" i="13" s="1"/>
  <c r="E5179" i="13" s="1"/>
  <c r="C5181" i="13"/>
  <c r="D5181" i="13" s="1"/>
  <c r="C5182" i="13"/>
  <c r="D5182" i="13" s="1"/>
  <c r="E5181" i="13" s="1"/>
  <c r="C5183" i="13"/>
  <c r="D5183" i="13" s="1"/>
  <c r="C5184" i="13"/>
  <c r="D5184" i="13" s="1"/>
  <c r="E5183" i="13" s="1"/>
  <c r="C5185" i="13"/>
  <c r="D5185" i="13" s="1"/>
  <c r="E5184" i="13" s="1"/>
  <c r="C5186" i="13"/>
  <c r="D5186" i="13" s="1"/>
  <c r="E5185" i="13" s="1"/>
  <c r="C5187" i="13"/>
  <c r="D5187" i="13" s="1"/>
  <c r="C5188" i="13"/>
  <c r="D5188" i="13" s="1"/>
  <c r="E5187" i="13" s="1"/>
  <c r="C5189" i="13"/>
  <c r="D5189" i="13" s="1"/>
  <c r="E5188" i="13" s="1"/>
  <c r="C5190" i="13"/>
  <c r="D5190" i="13" s="1"/>
  <c r="E5189" i="13" s="1"/>
  <c r="C5191" i="13"/>
  <c r="D5191" i="13" s="1"/>
  <c r="C5192" i="13"/>
  <c r="D5192" i="13" s="1"/>
  <c r="E5191" i="13" s="1"/>
  <c r="C5193" i="13"/>
  <c r="D5193" i="13" s="1"/>
  <c r="E5192" i="13" s="1"/>
  <c r="C5194" i="13"/>
  <c r="D5194" i="13" s="1"/>
  <c r="E5193" i="13" s="1"/>
  <c r="C5195" i="13"/>
  <c r="D5195" i="13" s="1"/>
  <c r="C5196" i="13"/>
  <c r="D5196" i="13" s="1"/>
  <c r="E5195" i="13" s="1"/>
  <c r="C5197" i="13"/>
  <c r="D5197" i="13" s="1"/>
  <c r="E5196" i="13" s="1"/>
  <c r="C5198" i="13"/>
  <c r="D5198" i="13" s="1"/>
  <c r="E5197" i="13" s="1"/>
  <c r="C5199" i="13"/>
  <c r="D5199" i="13" s="1"/>
  <c r="C5200" i="13"/>
  <c r="D5200" i="13" s="1"/>
  <c r="E5199" i="13" s="1"/>
  <c r="C5201" i="13"/>
  <c r="D5201" i="13" s="1"/>
  <c r="C5202" i="13"/>
  <c r="D5202" i="13" s="1"/>
  <c r="E5201" i="13" s="1"/>
  <c r="C5203" i="13"/>
  <c r="D5203" i="13" s="1"/>
  <c r="C5204" i="13"/>
  <c r="D5204" i="13" s="1"/>
  <c r="E5203" i="13" s="1"/>
  <c r="C5205" i="13"/>
  <c r="D5205" i="13" s="1"/>
  <c r="E5204" i="13" s="1"/>
  <c r="C5206" i="13"/>
  <c r="D5206" i="13" s="1"/>
  <c r="E5205" i="13" s="1"/>
  <c r="C5207" i="13"/>
  <c r="D5207" i="13" s="1"/>
  <c r="C5208" i="13"/>
  <c r="D5208" i="13" s="1"/>
  <c r="E5207" i="13" s="1"/>
  <c r="C5209" i="13"/>
  <c r="D5209" i="13" s="1"/>
  <c r="E5208" i="13" s="1"/>
  <c r="C5210" i="13"/>
  <c r="D5210" i="13" s="1"/>
  <c r="E5209" i="13" s="1"/>
  <c r="C5211" i="13"/>
  <c r="D5211" i="13" s="1"/>
  <c r="C5212" i="13"/>
  <c r="D5212" i="13" s="1"/>
  <c r="E5211" i="13" s="1"/>
  <c r="C5213" i="13"/>
  <c r="D5213" i="13" s="1"/>
  <c r="E5212" i="13" s="1"/>
  <c r="C5214" i="13"/>
  <c r="D5214" i="13" s="1"/>
  <c r="E5213" i="13" s="1"/>
  <c r="C5215" i="13"/>
  <c r="D5215" i="13" s="1"/>
  <c r="C5216" i="13"/>
  <c r="D5216" i="13" s="1"/>
  <c r="E5215" i="13" s="1"/>
  <c r="C5217" i="13"/>
  <c r="D5217" i="13" s="1"/>
  <c r="E5216" i="13" s="1"/>
  <c r="C5218" i="13"/>
  <c r="D5218" i="13" s="1"/>
  <c r="E5217" i="13" s="1"/>
  <c r="C5219" i="13"/>
  <c r="D5219" i="13" s="1"/>
  <c r="C5220" i="13"/>
  <c r="D5220" i="13" s="1"/>
  <c r="E5219" i="13" s="1"/>
  <c r="C5221" i="13"/>
  <c r="D5221" i="13" s="1"/>
  <c r="C5222" i="13"/>
  <c r="D5222" i="13" s="1"/>
  <c r="E5221" i="13" s="1"/>
  <c r="C5223" i="13"/>
  <c r="D5223" i="13" s="1"/>
  <c r="C5224" i="13"/>
  <c r="D5224" i="13" s="1"/>
  <c r="E5223" i="13" s="1"/>
  <c r="C5225" i="13"/>
  <c r="D5225" i="13" s="1"/>
  <c r="E5224" i="13" s="1"/>
  <c r="C5226" i="13"/>
  <c r="D5226" i="13" s="1"/>
  <c r="E5225" i="13" s="1"/>
  <c r="C5227" i="13"/>
  <c r="D5227" i="13" s="1"/>
  <c r="C5228" i="13"/>
  <c r="D5228" i="13" s="1"/>
  <c r="E5227" i="13" s="1"/>
  <c r="C5229" i="13"/>
  <c r="D5229" i="13" s="1"/>
  <c r="E5228" i="13" s="1"/>
  <c r="C5230" i="13"/>
  <c r="D5230" i="13" s="1"/>
  <c r="E5229" i="13" s="1"/>
  <c r="C5231" i="13"/>
  <c r="D5231" i="13" s="1"/>
  <c r="C5232" i="13"/>
  <c r="D5232" i="13" s="1"/>
  <c r="E5231" i="13" s="1"/>
  <c r="C5233" i="13"/>
  <c r="D5233" i="13" s="1"/>
  <c r="E5232" i="13" s="1"/>
  <c r="C5234" i="13"/>
  <c r="D5234" i="13" s="1"/>
  <c r="E5233" i="13" s="1"/>
  <c r="C5235" i="13"/>
  <c r="D5235" i="13" s="1"/>
  <c r="C5236" i="13"/>
  <c r="D5236" i="13" s="1"/>
  <c r="E5235" i="13" s="1"/>
  <c r="C5237" i="13"/>
  <c r="D5237" i="13" s="1"/>
  <c r="E5236" i="13" s="1"/>
  <c r="C5238" i="13"/>
  <c r="D5238" i="13" s="1"/>
  <c r="E5237" i="13" s="1"/>
  <c r="C5239" i="13"/>
  <c r="D5239" i="13" s="1"/>
  <c r="C5240" i="13"/>
  <c r="D5240" i="13" s="1"/>
  <c r="E5239" i="13" s="1"/>
  <c r="C5241" i="13"/>
  <c r="D5241" i="13" s="1"/>
  <c r="C5242" i="13"/>
  <c r="D5242" i="13" s="1"/>
  <c r="E5241" i="13" s="1"/>
  <c r="C5243" i="13"/>
  <c r="D5243" i="13" s="1"/>
  <c r="C5244" i="13"/>
  <c r="D5244" i="13" s="1"/>
  <c r="E5243" i="13" s="1"/>
  <c r="C5245" i="13"/>
  <c r="D5245" i="13" s="1"/>
  <c r="E5244" i="13" s="1"/>
  <c r="C5246" i="13"/>
  <c r="D5246" i="13" s="1"/>
  <c r="E5245" i="13" s="1"/>
  <c r="C5247" i="13"/>
  <c r="D5247" i="13" s="1"/>
  <c r="C5248" i="13"/>
  <c r="D5248" i="13" s="1"/>
  <c r="E5247" i="13" s="1"/>
  <c r="C5249" i="13"/>
  <c r="D5249" i="13" s="1"/>
  <c r="E5248" i="13" s="1"/>
  <c r="C5250" i="13"/>
  <c r="D5250" i="13" s="1"/>
  <c r="E5249" i="13" s="1"/>
  <c r="C5251" i="13"/>
  <c r="D5251" i="13" s="1"/>
  <c r="C5252" i="13"/>
  <c r="D5252" i="13" s="1"/>
  <c r="E5251" i="13" s="1"/>
  <c r="C5253" i="13"/>
  <c r="D5253" i="13" s="1"/>
  <c r="E5252" i="13" s="1"/>
  <c r="C5254" i="13"/>
  <c r="D5254" i="13" s="1"/>
  <c r="E5253" i="13" s="1"/>
  <c r="C5255" i="13"/>
  <c r="D5255" i="13" s="1"/>
  <c r="C5256" i="13"/>
  <c r="D5256" i="13" s="1"/>
  <c r="E5255" i="13" s="1"/>
  <c r="C5257" i="13"/>
  <c r="D5257" i="13" s="1"/>
  <c r="E5256" i="13" s="1"/>
  <c r="C5258" i="13"/>
  <c r="D5258" i="13" s="1"/>
  <c r="E5257" i="13" s="1"/>
  <c r="C5259" i="13"/>
  <c r="D5259" i="13" s="1"/>
  <c r="C5260" i="13"/>
  <c r="D5260" i="13" s="1"/>
  <c r="E5259" i="13" s="1"/>
  <c r="C5261" i="13"/>
  <c r="D5261" i="13" s="1"/>
  <c r="C5262" i="13"/>
  <c r="D5262" i="13" s="1"/>
  <c r="E5261" i="13" s="1"/>
  <c r="C5263" i="13"/>
  <c r="D5263" i="13" s="1"/>
  <c r="C5264" i="13"/>
  <c r="D5264" i="13" s="1"/>
  <c r="E5263" i="13" s="1"/>
  <c r="C5265" i="13"/>
  <c r="D5265" i="13" s="1"/>
  <c r="E5264" i="13" s="1"/>
  <c r="C5266" i="13"/>
  <c r="D5266" i="13" s="1"/>
  <c r="E5265" i="13" s="1"/>
  <c r="C5267" i="13"/>
  <c r="D5267" i="13" s="1"/>
  <c r="C5268" i="13"/>
  <c r="D5268" i="13" s="1"/>
  <c r="E5267" i="13" s="1"/>
  <c r="C5269" i="13"/>
  <c r="D5269" i="13" s="1"/>
  <c r="E5268" i="13" s="1"/>
  <c r="C5270" i="13"/>
  <c r="D5270" i="13" s="1"/>
  <c r="E5269" i="13" s="1"/>
  <c r="C5271" i="13"/>
  <c r="D5271" i="13" s="1"/>
  <c r="C5272" i="13"/>
  <c r="D5272" i="13" s="1"/>
  <c r="E5271" i="13" s="1"/>
  <c r="C5273" i="13"/>
  <c r="D5273" i="13" s="1"/>
  <c r="E5272" i="13" s="1"/>
  <c r="C5274" i="13"/>
  <c r="D5274" i="13" s="1"/>
  <c r="E5273" i="13" s="1"/>
  <c r="C5275" i="13"/>
  <c r="D5275" i="13" s="1"/>
  <c r="C5276" i="13"/>
  <c r="D5276" i="13" s="1"/>
  <c r="E5275" i="13" s="1"/>
  <c r="C5277" i="13"/>
  <c r="D5277" i="13" s="1"/>
  <c r="E5276" i="13" s="1"/>
  <c r="C5278" i="13"/>
  <c r="D5278" i="13" s="1"/>
  <c r="E5277" i="13" s="1"/>
  <c r="C5279" i="13"/>
  <c r="D5279" i="13" s="1"/>
  <c r="C5280" i="13"/>
  <c r="D5280" i="13" s="1"/>
  <c r="E5279" i="13" s="1"/>
  <c r="C5281" i="13"/>
  <c r="D5281" i="13" s="1"/>
  <c r="C5282" i="13"/>
  <c r="D5282" i="13" s="1"/>
  <c r="E5281" i="13" s="1"/>
  <c r="C5283" i="13"/>
  <c r="D5283" i="13" s="1"/>
  <c r="C5284" i="13"/>
  <c r="D5284" i="13" s="1"/>
  <c r="E5283" i="13" s="1"/>
  <c r="C5285" i="13"/>
  <c r="D5285" i="13" s="1"/>
  <c r="E5284" i="13" s="1"/>
  <c r="C5286" i="13"/>
  <c r="D5286" i="13" s="1"/>
  <c r="E5285" i="13" s="1"/>
  <c r="C5287" i="13"/>
  <c r="D5287" i="13" s="1"/>
  <c r="C5288" i="13"/>
  <c r="D5288" i="13" s="1"/>
  <c r="E5287" i="13" s="1"/>
  <c r="C5289" i="13"/>
  <c r="D5289" i="13" s="1"/>
  <c r="E5288" i="13" s="1"/>
  <c r="C5290" i="13"/>
  <c r="D5290" i="13" s="1"/>
  <c r="E5289" i="13" s="1"/>
  <c r="C5291" i="13"/>
  <c r="D5291" i="13" s="1"/>
  <c r="C5292" i="13"/>
  <c r="D5292" i="13" s="1"/>
  <c r="E5291" i="13" s="1"/>
  <c r="C5293" i="13"/>
  <c r="D5293" i="13" s="1"/>
  <c r="E5292" i="13" s="1"/>
  <c r="C5294" i="13"/>
  <c r="D5294" i="13" s="1"/>
  <c r="E5293" i="13" s="1"/>
  <c r="C5295" i="13"/>
  <c r="D5295" i="13" s="1"/>
  <c r="C5296" i="13"/>
  <c r="D5296" i="13" s="1"/>
  <c r="E5295" i="13" s="1"/>
  <c r="C5297" i="13"/>
  <c r="D5297" i="13" s="1"/>
  <c r="E5296" i="13" s="1"/>
  <c r="C5298" i="13"/>
  <c r="D5298" i="13" s="1"/>
  <c r="E5297" i="13" s="1"/>
  <c r="C5299" i="13"/>
  <c r="D5299" i="13" s="1"/>
  <c r="C5300" i="13"/>
  <c r="D5300" i="13" s="1"/>
  <c r="E5299" i="13" s="1"/>
  <c r="C5301" i="13"/>
  <c r="D5301" i="13" s="1"/>
  <c r="C5302" i="13"/>
  <c r="D5302" i="13" s="1"/>
  <c r="E5301" i="13" s="1"/>
  <c r="C5303" i="13"/>
  <c r="D5303" i="13" s="1"/>
  <c r="C5304" i="13"/>
  <c r="D5304" i="13" s="1"/>
  <c r="E5303" i="13" s="1"/>
  <c r="C5305" i="13"/>
  <c r="D5305" i="13" s="1"/>
  <c r="E5304" i="13" s="1"/>
  <c r="C5306" i="13"/>
  <c r="D5306" i="13" s="1"/>
  <c r="E5305" i="13" s="1"/>
  <c r="C5307" i="13"/>
  <c r="D5307" i="13" s="1"/>
  <c r="C5308" i="13"/>
  <c r="D5308" i="13" s="1"/>
  <c r="E5307" i="13" s="1"/>
  <c r="C5309" i="13"/>
  <c r="D5309" i="13" s="1"/>
  <c r="E5308" i="13" s="1"/>
  <c r="C5310" i="13"/>
  <c r="D5310" i="13" s="1"/>
  <c r="E5309" i="13" s="1"/>
  <c r="C5311" i="13"/>
  <c r="D5311" i="13" s="1"/>
  <c r="C5312" i="13"/>
  <c r="D5312" i="13" s="1"/>
  <c r="E5311" i="13" s="1"/>
  <c r="C5313" i="13"/>
  <c r="D5313" i="13" s="1"/>
  <c r="E5312" i="13" s="1"/>
  <c r="C5314" i="13"/>
  <c r="D5314" i="13" s="1"/>
  <c r="E5313" i="13" s="1"/>
  <c r="C5315" i="13"/>
  <c r="D5315" i="13" s="1"/>
  <c r="C5316" i="13"/>
  <c r="D5316" i="13" s="1"/>
  <c r="E5315" i="13" s="1"/>
  <c r="C5317" i="13"/>
  <c r="D5317" i="13" s="1"/>
  <c r="E5316" i="13" s="1"/>
  <c r="C5318" i="13"/>
  <c r="D5318" i="13" s="1"/>
  <c r="E5317" i="13" s="1"/>
  <c r="C5319" i="13"/>
  <c r="D5319" i="13" s="1"/>
  <c r="C5320" i="13"/>
  <c r="D5320" i="13" s="1"/>
  <c r="E5319" i="13" s="1"/>
  <c r="C5321" i="13"/>
  <c r="D5321" i="13" s="1"/>
  <c r="C5322" i="13"/>
  <c r="D5322" i="13" s="1"/>
  <c r="E5321" i="13" s="1"/>
  <c r="C5323" i="13"/>
  <c r="D5323" i="13" s="1"/>
  <c r="C5324" i="13"/>
  <c r="D5324" i="13" s="1"/>
  <c r="E5323" i="13" s="1"/>
  <c r="C5325" i="13"/>
  <c r="D5325" i="13" s="1"/>
  <c r="E5324" i="13" s="1"/>
  <c r="C5326" i="13"/>
  <c r="D5326" i="13" s="1"/>
  <c r="E5325" i="13" s="1"/>
  <c r="C5327" i="13"/>
  <c r="D5327" i="13" s="1"/>
  <c r="C5328" i="13"/>
  <c r="D5328" i="13" s="1"/>
  <c r="E5327" i="13" s="1"/>
  <c r="C5329" i="13"/>
  <c r="D5329" i="13" s="1"/>
  <c r="E5328" i="13" s="1"/>
  <c r="C5330" i="13"/>
  <c r="D5330" i="13" s="1"/>
  <c r="E5329" i="13" s="1"/>
  <c r="C5331" i="13"/>
  <c r="D5331" i="13" s="1"/>
  <c r="C5332" i="13"/>
  <c r="D5332" i="13" s="1"/>
  <c r="E5331" i="13" s="1"/>
  <c r="C5333" i="13"/>
  <c r="D5333" i="13" s="1"/>
  <c r="E5332" i="13" s="1"/>
  <c r="C5334" i="13"/>
  <c r="D5334" i="13" s="1"/>
  <c r="E5333" i="13" s="1"/>
  <c r="C5335" i="13"/>
  <c r="D5335" i="13" s="1"/>
  <c r="C5336" i="13"/>
  <c r="D5336" i="13" s="1"/>
  <c r="E5335" i="13" s="1"/>
  <c r="C5337" i="13"/>
  <c r="D5337" i="13" s="1"/>
  <c r="E5336" i="13" s="1"/>
  <c r="C5338" i="13"/>
  <c r="D5338" i="13" s="1"/>
  <c r="E5337" i="13" s="1"/>
  <c r="C5339" i="13"/>
  <c r="D5339" i="13" s="1"/>
  <c r="C5340" i="13"/>
  <c r="D5340" i="13" s="1"/>
  <c r="E5339" i="13" s="1"/>
  <c r="C5341" i="13"/>
  <c r="D5341" i="13" s="1"/>
  <c r="C5342" i="13"/>
  <c r="D5342" i="13" s="1"/>
  <c r="E5341" i="13" s="1"/>
  <c r="C5343" i="13"/>
  <c r="D5343" i="13" s="1"/>
  <c r="C5344" i="13"/>
  <c r="D5344" i="13" s="1"/>
  <c r="E5343" i="13" s="1"/>
  <c r="C5345" i="13"/>
  <c r="D5345" i="13" s="1"/>
  <c r="E5344" i="13" s="1"/>
  <c r="C5346" i="13"/>
  <c r="D5346" i="13" s="1"/>
  <c r="E5345" i="13" s="1"/>
  <c r="C5347" i="13"/>
  <c r="D5347" i="13" s="1"/>
  <c r="C5348" i="13"/>
  <c r="D5348" i="13" s="1"/>
  <c r="E5347" i="13" s="1"/>
  <c r="C5349" i="13"/>
  <c r="D5349" i="13" s="1"/>
  <c r="E5348" i="13" s="1"/>
  <c r="C5350" i="13"/>
  <c r="D5350" i="13" s="1"/>
  <c r="E5349" i="13" s="1"/>
  <c r="C5351" i="13"/>
  <c r="D5351" i="13" s="1"/>
  <c r="C5352" i="13"/>
  <c r="D5352" i="13" s="1"/>
  <c r="E5351" i="13" s="1"/>
  <c r="C5353" i="13"/>
  <c r="D5353" i="13" s="1"/>
  <c r="E5352" i="13" s="1"/>
  <c r="C5354" i="13"/>
  <c r="D5354" i="13" s="1"/>
  <c r="E5353" i="13" s="1"/>
  <c r="C5355" i="13"/>
  <c r="D5355" i="13" s="1"/>
  <c r="C5356" i="13"/>
  <c r="D5356" i="13" s="1"/>
  <c r="E5355" i="13" s="1"/>
  <c r="C5357" i="13"/>
  <c r="D5357" i="13" s="1"/>
  <c r="E5356" i="13" s="1"/>
  <c r="C5358" i="13"/>
  <c r="D5358" i="13" s="1"/>
  <c r="E5357" i="13" s="1"/>
  <c r="C5359" i="13"/>
  <c r="D5359" i="13" s="1"/>
  <c r="C5360" i="13"/>
  <c r="D5360" i="13" s="1"/>
  <c r="E5359" i="13" s="1"/>
  <c r="C5361" i="13"/>
  <c r="D5361" i="13" s="1"/>
  <c r="C5362" i="13"/>
  <c r="D5362" i="13" s="1"/>
  <c r="E5361" i="13" s="1"/>
  <c r="C5363" i="13"/>
  <c r="D5363" i="13" s="1"/>
  <c r="C5364" i="13"/>
  <c r="D5364" i="13" s="1"/>
  <c r="E5363" i="13" s="1"/>
  <c r="C5365" i="13"/>
  <c r="D5365" i="13" s="1"/>
  <c r="E5364" i="13" s="1"/>
  <c r="C5366" i="13"/>
  <c r="D5366" i="13" s="1"/>
  <c r="E5365" i="13" s="1"/>
  <c r="C5367" i="13"/>
  <c r="D5367" i="13" s="1"/>
  <c r="C5368" i="13"/>
  <c r="D5368" i="13" s="1"/>
  <c r="E5367" i="13" s="1"/>
  <c r="C5369" i="13"/>
  <c r="D5369" i="13" s="1"/>
  <c r="E5368" i="13" s="1"/>
  <c r="C5370" i="13"/>
  <c r="D5370" i="13" s="1"/>
  <c r="E5369" i="13" s="1"/>
  <c r="C5371" i="13"/>
  <c r="D5371" i="13" s="1"/>
  <c r="C5372" i="13"/>
  <c r="D5372" i="13" s="1"/>
  <c r="E5371" i="13" s="1"/>
  <c r="C5373" i="13"/>
  <c r="D5373" i="13" s="1"/>
  <c r="E5372" i="13" s="1"/>
  <c r="C5374" i="13"/>
  <c r="D5374" i="13" s="1"/>
  <c r="E5373" i="13" s="1"/>
  <c r="C5375" i="13"/>
  <c r="D5375" i="13" s="1"/>
  <c r="C5376" i="13"/>
  <c r="D5376" i="13" s="1"/>
  <c r="E5375" i="13" s="1"/>
  <c r="C5377" i="13"/>
  <c r="D5377" i="13" s="1"/>
  <c r="E5376" i="13" s="1"/>
  <c r="C5378" i="13"/>
  <c r="D5378" i="13" s="1"/>
  <c r="E5377" i="13" s="1"/>
  <c r="C5379" i="13"/>
  <c r="D5379" i="13" s="1"/>
  <c r="C5380" i="13"/>
  <c r="D5380" i="13" s="1"/>
  <c r="E5379" i="13" s="1"/>
  <c r="C5381" i="13"/>
  <c r="D5381" i="13" s="1"/>
  <c r="C5382" i="13"/>
  <c r="D5382" i="13" s="1"/>
  <c r="E5381" i="13" s="1"/>
  <c r="C5383" i="13"/>
  <c r="D5383" i="13" s="1"/>
  <c r="C5384" i="13"/>
  <c r="D5384" i="13" s="1"/>
  <c r="E5383" i="13" s="1"/>
  <c r="C5385" i="13"/>
  <c r="D5385" i="13" s="1"/>
  <c r="E5384" i="13" s="1"/>
  <c r="C5386" i="13"/>
  <c r="D5386" i="13" s="1"/>
  <c r="E5385" i="13" s="1"/>
  <c r="C5387" i="13"/>
  <c r="D5387" i="13" s="1"/>
  <c r="C5388" i="13"/>
  <c r="D5388" i="13" s="1"/>
  <c r="E5387" i="13" s="1"/>
  <c r="C5389" i="13"/>
  <c r="D5389" i="13" s="1"/>
  <c r="E5388" i="13" s="1"/>
  <c r="C5390" i="13"/>
  <c r="D5390" i="13" s="1"/>
  <c r="E5389" i="13" s="1"/>
  <c r="C5391" i="13"/>
  <c r="D5391" i="13" s="1"/>
  <c r="C5392" i="13"/>
  <c r="D5392" i="13" s="1"/>
  <c r="E5391" i="13" s="1"/>
  <c r="C5393" i="13"/>
  <c r="D5393" i="13" s="1"/>
  <c r="E5392" i="13" s="1"/>
  <c r="C5394" i="13"/>
  <c r="D5394" i="13" s="1"/>
  <c r="E5393" i="13" s="1"/>
  <c r="C5395" i="13"/>
  <c r="D5395" i="13" s="1"/>
  <c r="C5396" i="13"/>
  <c r="D5396" i="13" s="1"/>
  <c r="E5395" i="13" s="1"/>
  <c r="C5397" i="13"/>
  <c r="D5397" i="13" s="1"/>
  <c r="E5396" i="13" s="1"/>
  <c r="C5398" i="13"/>
  <c r="D5398" i="13" s="1"/>
  <c r="E5397" i="13" s="1"/>
  <c r="C5399" i="13"/>
  <c r="D5399" i="13" s="1"/>
  <c r="C5400" i="13"/>
  <c r="D5400" i="13" s="1"/>
  <c r="E5399" i="13" s="1"/>
  <c r="C5401" i="13"/>
  <c r="D5401" i="13" s="1"/>
  <c r="C5402" i="13"/>
  <c r="D5402" i="13" s="1"/>
  <c r="E5401" i="13" s="1"/>
  <c r="C5403" i="13"/>
  <c r="D5403" i="13" s="1"/>
  <c r="C5404" i="13"/>
  <c r="D5404" i="13" s="1"/>
  <c r="E5403" i="13" s="1"/>
  <c r="C5405" i="13"/>
  <c r="D5405" i="13" s="1"/>
  <c r="E5404" i="13" s="1"/>
  <c r="C5406" i="13"/>
  <c r="D5406" i="13" s="1"/>
  <c r="E5405" i="13" s="1"/>
  <c r="C5407" i="13"/>
  <c r="D5407" i="13" s="1"/>
  <c r="C5408" i="13"/>
  <c r="D5408" i="13" s="1"/>
  <c r="E5407" i="13" s="1"/>
  <c r="C5409" i="13"/>
  <c r="D5409" i="13" s="1"/>
  <c r="E5408" i="13" s="1"/>
  <c r="C5410" i="13"/>
  <c r="D5410" i="13" s="1"/>
  <c r="E5409" i="13" s="1"/>
  <c r="C5411" i="13"/>
  <c r="D5411" i="13" s="1"/>
  <c r="C5412" i="13"/>
  <c r="D5412" i="13" s="1"/>
  <c r="E5411" i="13" s="1"/>
  <c r="C5413" i="13"/>
  <c r="D5413" i="13" s="1"/>
  <c r="E5412" i="13" s="1"/>
  <c r="C5414" i="13"/>
  <c r="D5414" i="13" s="1"/>
  <c r="E5413" i="13" s="1"/>
  <c r="C5415" i="13"/>
  <c r="D5415" i="13" s="1"/>
  <c r="C5416" i="13"/>
  <c r="D5416" i="13" s="1"/>
  <c r="E5415" i="13" s="1"/>
  <c r="C5417" i="13"/>
  <c r="D5417" i="13" s="1"/>
  <c r="E5416" i="13" s="1"/>
  <c r="C5418" i="13"/>
  <c r="D5418" i="13" s="1"/>
  <c r="E5417" i="13" s="1"/>
  <c r="C5419" i="13"/>
  <c r="D5419" i="13" s="1"/>
  <c r="C5420" i="13"/>
  <c r="D5420" i="13" s="1"/>
  <c r="E5419" i="13" s="1"/>
  <c r="C5421" i="13"/>
  <c r="D5421" i="13" s="1"/>
  <c r="C5422" i="13"/>
  <c r="D5422" i="13" s="1"/>
  <c r="E5421" i="13" s="1"/>
  <c r="C5423" i="13"/>
  <c r="D5423" i="13" s="1"/>
  <c r="C5424" i="13"/>
  <c r="D5424" i="13" s="1"/>
  <c r="E5423" i="13" s="1"/>
  <c r="C5425" i="13"/>
  <c r="D5425" i="13" s="1"/>
  <c r="E5424" i="13" s="1"/>
  <c r="C5426" i="13"/>
  <c r="D5426" i="13" s="1"/>
  <c r="E5425" i="13" s="1"/>
  <c r="C5427" i="13"/>
  <c r="D5427" i="13" s="1"/>
  <c r="C5428" i="13"/>
  <c r="D5428" i="13" s="1"/>
  <c r="E5427" i="13" s="1"/>
  <c r="C5429" i="13"/>
  <c r="D5429" i="13" s="1"/>
  <c r="E5428" i="13" s="1"/>
  <c r="C5430" i="13"/>
  <c r="D5430" i="13" s="1"/>
  <c r="E5429" i="13" s="1"/>
  <c r="C5431" i="13"/>
  <c r="D5431" i="13" s="1"/>
  <c r="C5432" i="13"/>
  <c r="D5432" i="13" s="1"/>
  <c r="E5431" i="13" s="1"/>
  <c r="C5433" i="13"/>
  <c r="D5433" i="13" s="1"/>
  <c r="E5432" i="13" s="1"/>
  <c r="C5434" i="13"/>
  <c r="D5434" i="13" s="1"/>
  <c r="E5433" i="13" s="1"/>
  <c r="C5435" i="13"/>
  <c r="D5435" i="13" s="1"/>
  <c r="C5436" i="13"/>
  <c r="D5436" i="13" s="1"/>
  <c r="E5435" i="13" s="1"/>
  <c r="C5437" i="13"/>
  <c r="D5437" i="13" s="1"/>
  <c r="E5436" i="13" s="1"/>
  <c r="C5438" i="13"/>
  <c r="D5438" i="13" s="1"/>
  <c r="E5437" i="13" s="1"/>
  <c r="C5439" i="13"/>
  <c r="D5439" i="13" s="1"/>
  <c r="C5440" i="13"/>
  <c r="D5440" i="13" s="1"/>
  <c r="E5439" i="13" s="1"/>
  <c r="C5441" i="13"/>
  <c r="D5441" i="13" s="1"/>
  <c r="C5442" i="13"/>
  <c r="D5442" i="13" s="1"/>
  <c r="E5441" i="13" s="1"/>
  <c r="C5443" i="13"/>
  <c r="D5443" i="13" s="1"/>
  <c r="C5444" i="13"/>
  <c r="D5444" i="13" s="1"/>
  <c r="E5443" i="13" s="1"/>
  <c r="C5445" i="13"/>
  <c r="D5445" i="13" s="1"/>
  <c r="E5444" i="13" s="1"/>
  <c r="C5446" i="13"/>
  <c r="D5446" i="13" s="1"/>
  <c r="E5445" i="13" s="1"/>
  <c r="C5447" i="13"/>
  <c r="D5447" i="13" s="1"/>
  <c r="C5448" i="13"/>
  <c r="D5448" i="13" s="1"/>
  <c r="E5447" i="13" s="1"/>
  <c r="C5449" i="13"/>
  <c r="D5449" i="13" s="1"/>
  <c r="E5448" i="13" s="1"/>
  <c r="C5450" i="13"/>
  <c r="D5450" i="13" s="1"/>
  <c r="E5449" i="13" s="1"/>
  <c r="C5451" i="13"/>
  <c r="D5451" i="13" s="1"/>
  <c r="C5452" i="13"/>
  <c r="D5452" i="13" s="1"/>
  <c r="E5451" i="13" s="1"/>
  <c r="C5453" i="13"/>
  <c r="D5453" i="13" s="1"/>
  <c r="E5452" i="13" s="1"/>
  <c r="C5454" i="13"/>
  <c r="D5454" i="13" s="1"/>
  <c r="E5453" i="13" s="1"/>
  <c r="C5455" i="13"/>
  <c r="D5455" i="13" s="1"/>
  <c r="C5456" i="13"/>
  <c r="D5456" i="13" s="1"/>
  <c r="E5455" i="13" s="1"/>
  <c r="C5457" i="13"/>
  <c r="D5457" i="13" s="1"/>
  <c r="E5456" i="13" s="1"/>
  <c r="C5458" i="13"/>
  <c r="D5458" i="13" s="1"/>
  <c r="E5457" i="13" s="1"/>
  <c r="C5459" i="13"/>
  <c r="D5459" i="13" s="1"/>
  <c r="C5460" i="13"/>
  <c r="D5460" i="13" s="1"/>
  <c r="E5459" i="13" s="1"/>
  <c r="C5461" i="13"/>
  <c r="D5461" i="13" s="1"/>
  <c r="C5462" i="13"/>
  <c r="D5462" i="13" s="1"/>
  <c r="E5461" i="13" s="1"/>
  <c r="C5463" i="13"/>
  <c r="D5463" i="13" s="1"/>
  <c r="C5464" i="13"/>
  <c r="D5464" i="13" s="1"/>
  <c r="E5463" i="13" s="1"/>
  <c r="C5465" i="13"/>
  <c r="D5465" i="13" s="1"/>
  <c r="E5464" i="13" s="1"/>
  <c r="C5466" i="13"/>
  <c r="D5466" i="13" s="1"/>
  <c r="E5465" i="13" s="1"/>
  <c r="C5467" i="13"/>
  <c r="D5467" i="13" s="1"/>
  <c r="C5468" i="13"/>
  <c r="D5468" i="13" s="1"/>
  <c r="E5467" i="13" s="1"/>
  <c r="C5469" i="13"/>
  <c r="D5469" i="13" s="1"/>
  <c r="E5468" i="13" s="1"/>
  <c r="C5470" i="13"/>
  <c r="D5470" i="13" s="1"/>
  <c r="E5469" i="13" s="1"/>
  <c r="C5471" i="13"/>
  <c r="D5471" i="13" s="1"/>
  <c r="C5472" i="13"/>
  <c r="D5472" i="13" s="1"/>
  <c r="E5471" i="13" s="1"/>
  <c r="C5473" i="13"/>
  <c r="D5473" i="13" s="1"/>
  <c r="E5472" i="13" s="1"/>
  <c r="C5474" i="13"/>
  <c r="D5474" i="13" s="1"/>
  <c r="E5473" i="13" s="1"/>
  <c r="C5475" i="13"/>
  <c r="D5475" i="13" s="1"/>
  <c r="C5476" i="13"/>
  <c r="D5476" i="13" s="1"/>
  <c r="E5475" i="13" s="1"/>
  <c r="C5477" i="13"/>
  <c r="D5477" i="13" s="1"/>
  <c r="E5476" i="13" s="1"/>
  <c r="C5478" i="13"/>
  <c r="D5478" i="13" s="1"/>
  <c r="E5477" i="13" s="1"/>
  <c r="C5479" i="13"/>
  <c r="D5479" i="13" s="1"/>
  <c r="C5480" i="13"/>
  <c r="D5480" i="13" s="1"/>
  <c r="E5479" i="13" s="1"/>
  <c r="C5481" i="13"/>
  <c r="D5481" i="13" s="1"/>
  <c r="C5482" i="13"/>
  <c r="D5482" i="13" s="1"/>
  <c r="E5481" i="13" s="1"/>
  <c r="C5483" i="13"/>
  <c r="D5483" i="13" s="1"/>
  <c r="C5484" i="13"/>
  <c r="D5484" i="13" s="1"/>
  <c r="E5483" i="13" s="1"/>
  <c r="C5485" i="13"/>
  <c r="D5485" i="13" s="1"/>
  <c r="E5484" i="13" s="1"/>
  <c r="C5486" i="13"/>
  <c r="D5486" i="13" s="1"/>
  <c r="E5485" i="13" s="1"/>
  <c r="C5487" i="13"/>
  <c r="D5487" i="13" s="1"/>
  <c r="E5486" i="13" s="1"/>
  <c r="C5488" i="13"/>
  <c r="D5488" i="13" s="1"/>
  <c r="E5487" i="13" s="1"/>
  <c r="C5489" i="13"/>
  <c r="D5489" i="13" s="1"/>
  <c r="E5488" i="13" s="1"/>
  <c r="C5490" i="13"/>
  <c r="D5490" i="13" s="1"/>
  <c r="E5489" i="13" s="1"/>
  <c r="C5491" i="13"/>
  <c r="D5491" i="13" s="1"/>
  <c r="C5492" i="13"/>
  <c r="D5492" i="13" s="1"/>
  <c r="E5491" i="13" s="1"/>
  <c r="C5493" i="13"/>
  <c r="D5493" i="13" s="1"/>
  <c r="E5492" i="13" s="1"/>
  <c r="C5494" i="13"/>
  <c r="D5494" i="13" s="1"/>
  <c r="E5493" i="13" s="1"/>
  <c r="C5495" i="13"/>
  <c r="D5495" i="13" s="1"/>
  <c r="E5494" i="13" s="1"/>
  <c r="C5496" i="13"/>
  <c r="D5496" i="13" s="1"/>
  <c r="E5495" i="13" s="1"/>
  <c r="C5497" i="13"/>
  <c r="D5497" i="13" s="1"/>
  <c r="E5496" i="13" s="1"/>
  <c r="C5498" i="13"/>
  <c r="D5498" i="13" s="1"/>
  <c r="E5497" i="13" s="1"/>
  <c r="C5499" i="13"/>
  <c r="D5499" i="13" s="1"/>
  <c r="E5498" i="13" s="1"/>
  <c r="C5500" i="13"/>
  <c r="D5500" i="13" s="1"/>
  <c r="E5499" i="13" s="1"/>
  <c r="C5501" i="13"/>
  <c r="D5501" i="13" s="1"/>
  <c r="C5502" i="13"/>
  <c r="D5502" i="13" s="1"/>
  <c r="E5501" i="13" s="1"/>
  <c r="C5503" i="13"/>
  <c r="D5503" i="13" s="1"/>
  <c r="E5502" i="13" s="1"/>
  <c r="C5504" i="13"/>
  <c r="D5504" i="13" s="1"/>
  <c r="E5503" i="13" s="1"/>
  <c r="C5505" i="13"/>
  <c r="D5505" i="13" s="1"/>
  <c r="E5504" i="13" s="1"/>
  <c r="C5506" i="13"/>
  <c r="D5506" i="13" s="1"/>
  <c r="E5505" i="13" s="1"/>
  <c r="C5507" i="13"/>
  <c r="D5507" i="13" s="1"/>
  <c r="E5506" i="13" s="1"/>
  <c r="C5508" i="13"/>
  <c r="D5508" i="13" s="1"/>
  <c r="E5507" i="13" s="1"/>
  <c r="C5509" i="13"/>
  <c r="D5509" i="13" s="1"/>
  <c r="E5508" i="13" s="1"/>
  <c r="C5510" i="13"/>
  <c r="D5510" i="13" s="1"/>
  <c r="E5509" i="13" s="1"/>
  <c r="C5511" i="13"/>
  <c r="D5511" i="13" s="1"/>
  <c r="E5510" i="13" s="1"/>
  <c r="C5512" i="13"/>
  <c r="D5512" i="13" s="1"/>
  <c r="E5511" i="13" s="1"/>
  <c r="C5513" i="13"/>
  <c r="D5513" i="13" s="1"/>
  <c r="E5512" i="13" s="1"/>
  <c r="C5514" i="13"/>
  <c r="D5514" i="13" s="1"/>
  <c r="E5513" i="13" s="1"/>
  <c r="C5515" i="13"/>
  <c r="D5515" i="13" s="1"/>
  <c r="E5514" i="13" s="1"/>
  <c r="C5516" i="13"/>
  <c r="D5516" i="13" s="1"/>
  <c r="E5515" i="13" s="1"/>
  <c r="C5517" i="13"/>
  <c r="D5517" i="13" s="1"/>
  <c r="E5516" i="13" s="1"/>
  <c r="C5518" i="13"/>
  <c r="D5518" i="13" s="1"/>
  <c r="E5517" i="13" s="1"/>
  <c r="C5519" i="13"/>
  <c r="D5519" i="13" s="1"/>
  <c r="E5518" i="13" s="1"/>
  <c r="C5520" i="13"/>
  <c r="D5520" i="13" s="1"/>
  <c r="E5519" i="13" s="1"/>
  <c r="C5521" i="13"/>
  <c r="D5521" i="13" s="1"/>
  <c r="C5522" i="13"/>
  <c r="D5522" i="13" s="1"/>
  <c r="E5521" i="13" s="1"/>
  <c r="C5523" i="13"/>
  <c r="D5523" i="13" s="1"/>
  <c r="C5524" i="13"/>
  <c r="D5524" i="13" s="1"/>
  <c r="E5523" i="13" s="1"/>
  <c r="C5525" i="13"/>
  <c r="D5525" i="13" s="1"/>
  <c r="E5524" i="13" s="1"/>
  <c r="C5526" i="13"/>
  <c r="D5526" i="13" s="1"/>
  <c r="E5525" i="13" s="1"/>
  <c r="C5527" i="13"/>
  <c r="D5527" i="13" s="1"/>
  <c r="C5528" i="13"/>
  <c r="D5528" i="13" s="1"/>
  <c r="E5527" i="13" s="1"/>
  <c r="C5529" i="13"/>
  <c r="D5529" i="13" s="1"/>
  <c r="E5528" i="13" s="1"/>
  <c r="C5530" i="13"/>
  <c r="D5530" i="13" s="1"/>
  <c r="E5529" i="13" s="1"/>
  <c r="C5531" i="13"/>
  <c r="D5531" i="13" s="1"/>
  <c r="C5532" i="13"/>
  <c r="D5532" i="13" s="1"/>
  <c r="E5531" i="13" s="1"/>
  <c r="C5533" i="13"/>
  <c r="D5533" i="13" s="1"/>
  <c r="E5532" i="13" s="1"/>
  <c r="C5534" i="13"/>
  <c r="D5534" i="13" s="1"/>
  <c r="E5533" i="13" s="1"/>
  <c r="C5535" i="13"/>
  <c r="D5535" i="13" s="1"/>
  <c r="C5536" i="13"/>
  <c r="D5536" i="13" s="1"/>
  <c r="E5535" i="13" s="1"/>
  <c r="C5537" i="13"/>
  <c r="D5537" i="13" s="1"/>
  <c r="E5536" i="13" s="1"/>
  <c r="C5538" i="13"/>
  <c r="D5538" i="13" s="1"/>
  <c r="E5537" i="13" s="1"/>
  <c r="C5539" i="13"/>
  <c r="D5539" i="13" s="1"/>
  <c r="C5540" i="13"/>
  <c r="D5540" i="13" s="1"/>
  <c r="E5539" i="13" s="1"/>
  <c r="C5541" i="13"/>
  <c r="D5541" i="13" s="1"/>
  <c r="C5542" i="13"/>
  <c r="D5542" i="13" s="1"/>
  <c r="E5541" i="13" s="1"/>
  <c r="C5543" i="13"/>
  <c r="D5543" i="13" s="1"/>
  <c r="C5544" i="13"/>
  <c r="D5544" i="13" s="1"/>
  <c r="E5543" i="13" s="1"/>
  <c r="C5545" i="13"/>
  <c r="D5545" i="13" s="1"/>
  <c r="E5544" i="13" s="1"/>
  <c r="C5546" i="13"/>
  <c r="D5546" i="13" s="1"/>
  <c r="E5545" i="13" s="1"/>
  <c r="C5547" i="13"/>
  <c r="D5547" i="13" s="1"/>
  <c r="C5548" i="13"/>
  <c r="D5548" i="13" s="1"/>
  <c r="E5547" i="13" s="1"/>
  <c r="C5549" i="13"/>
  <c r="D5549" i="13" s="1"/>
  <c r="E5548" i="13" s="1"/>
  <c r="C5550" i="13"/>
  <c r="D5550" i="13" s="1"/>
  <c r="E5549" i="13" s="1"/>
  <c r="C5551" i="13"/>
  <c r="D5551" i="13" s="1"/>
  <c r="C5552" i="13"/>
  <c r="D5552" i="13" s="1"/>
  <c r="E5551" i="13" s="1"/>
  <c r="C5553" i="13"/>
  <c r="D5553" i="13" s="1"/>
  <c r="E5552" i="13" s="1"/>
  <c r="C5554" i="13"/>
  <c r="D5554" i="13" s="1"/>
  <c r="E5553" i="13" s="1"/>
  <c r="C5555" i="13"/>
  <c r="D5555" i="13" s="1"/>
  <c r="C5556" i="13"/>
  <c r="D5556" i="13" s="1"/>
  <c r="E5555" i="13" s="1"/>
  <c r="C5557" i="13"/>
  <c r="D5557" i="13" s="1"/>
  <c r="E5556" i="13" s="1"/>
  <c r="C5558" i="13"/>
  <c r="D5558" i="13" s="1"/>
  <c r="E5557" i="13" s="1"/>
  <c r="C5559" i="13"/>
  <c r="D5559" i="13" s="1"/>
  <c r="C5560" i="13"/>
  <c r="D5560" i="13" s="1"/>
  <c r="E5559" i="13" s="1"/>
  <c r="C5561" i="13"/>
  <c r="D5561" i="13" s="1"/>
  <c r="C5562" i="13"/>
  <c r="D5562" i="13" s="1"/>
  <c r="E5561" i="13" s="1"/>
  <c r="C5563" i="13"/>
  <c r="D5563" i="13" s="1"/>
  <c r="C5564" i="13"/>
  <c r="D5564" i="13" s="1"/>
  <c r="E5563" i="13" s="1"/>
  <c r="C5565" i="13"/>
  <c r="D5565" i="13" s="1"/>
  <c r="E5564" i="13" s="1"/>
  <c r="C5566" i="13"/>
  <c r="D5566" i="13" s="1"/>
  <c r="E5565" i="13" s="1"/>
  <c r="C5567" i="13"/>
  <c r="D5567" i="13" s="1"/>
  <c r="C5568" i="13"/>
  <c r="D5568" i="13" s="1"/>
  <c r="E5567" i="13" s="1"/>
  <c r="C5569" i="13"/>
  <c r="D5569" i="13" s="1"/>
  <c r="E5568" i="13" s="1"/>
  <c r="C5570" i="13"/>
  <c r="D5570" i="13" s="1"/>
  <c r="E5569" i="13" s="1"/>
  <c r="C5571" i="13"/>
  <c r="D5571" i="13" s="1"/>
  <c r="C5572" i="13"/>
  <c r="D5572" i="13" s="1"/>
  <c r="E5571" i="13" s="1"/>
  <c r="C5573" i="13"/>
  <c r="D5573" i="13" s="1"/>
  <c r="E5572" i="13" s="1"/>
  <c r="C5574" i="13"/>
  <c r="D5574" i="13" s="1"/>
  <c r="E5573" i="13" s="1"/>
  <c r="C5575" i="13"/>
  <c r="D5575" i="13" s="1"/>
  <c r="C5576" i="13"/>
  <c r="D5576" i="13" s="1"/>
  <c r="E5575" i="13" s="1"/>
  <c r="C5577" i="13"/>
  <c r="D5577" i="13" s="1"/>
  <c r="E5576" i="13" s="1"/>
  <c r="C5578" i="13"/>
  <c r="D5578" i="13" s="1"/>
  <c r="E5577" i="13" s="1"/>
  <c r="C5579" i="13"/>
  <c r="D5579" i="13" s="1"/>
  <c r="C5580" i="13"/>
  <c r="D5580" i="13" s="1"/>
  <c r="E5579" i="13" s="1"/>
  <c r="C5581" i="13"/>
  <c r="D5581" i="13" s="1"/>
  <c r="C5582" i="13"/>
  <c r="D5582" i="13" s="1"/>
  <c r="E5581" i="13" s="1"/>
  <c r="C5583" i="13"/>
  <c r="D5583" i="13" s="1"/>
  <c r="C5584" i="13"/>
  <c r="D5584" i="13" s="1"/>
  <c r="E5583" i="13" s="1"/>
  <c r="C5585" i="13"/>
  <c r="D5585" i="13" s="1"/>
  <c r="E5584" i="13" s="1"/>
  <c r="C5586" i="13"/>
  <c r="D5586" i="13" s="1"/>
  <c r="E5585" i="13" s="1"/>
  <c r="C5587" i="13"/>
  <c r="D5587" i="13" s="1"/>
  <c r="C5588" i="13"/>
  <c r="D5588" i="13" s="1"/>
  <c r="E5587" i="13" s="1"/>
  <c r="C5589" i="13"/>
  <c r="D5589" i="13" s="1"/>
  <c r="E5588" i="13" s="1"/>
  <c r="C5590" i="13"/>
  <c r="D5590" i="13" s="1"/>
  <c r="E5589" i="13" s="1"/>
  <c r="C5591" i="13"/>
  <c r="D5591" i="13" s="1"/>
  <c r="C5592" i="13"/>
  <c r="D5592" i="13" s="1"/>
  <c r="E5591" i="13" s="1"/>
  <c r="C5593" i="13"/>
  <c r="D5593" i="13" s="1"/>
  <c r="E5592" i="13" s="1"/>
  <c r="C5594" i="13"/>
  <c r="D5594" i="13" s="1"/>
  <c r="E5593" i="13" s="1"/>
  <c r="C5595" i="13"/>
  <c r="D5595" i="13" s="1"/>
  <c r="C5596" i="13"/>
  <c r="D5596" i="13" s="1"/>
  <c r="E5595" i="13" s="1"/>
  <c r="C5597" i="13"/>
  <c r="D5597" i="13" s="1"/>
  <c r="E5596" i="13" s="1"/>
  <c r="C5598" i="13"/>
  <c r="D5598" i="13" s="1"/>
  <c r="E5597" i="13" s="1"/>
  <c r="C5599" i="13"/>
  <c r="D5599" i="13" s="1"/>
  <c r="C5600" i="13"/>
  <c r="D5600" i="13" s="1"/>
  <c r="E5599" i="13" s="1"/>
  <c r="C5601" i="13"/>
  <c r="D5601" i="13" s="1"/>
  <c r="C5602" i="13"/>
  <c r="D5602" i="13" s="1"/>
  <c r="E5601" i="13" s="1"/>
  <c r="C5603" i="13"/>
  <c r="D5603" i="13" s="1"/>
  <c r="C5604" i="13"/>
  <c r="D5604" i="13" s="1"/>
  <c r="E5603" i="13" s="1"/>
  <c r="C5605" i="13"/>
  <c r="D5605" i="13" s="1"/>
  <c r="E5604" i="13" s="1"/>
  <c r="C5606" i="13"/>
  <c r="D5606" i="13" s="1"/>
  <c r="E5605" i="13" s="1"/>
  <c r="C5607" i="13"/>
  <c r="D5607" i="13" s="1"/>
  <c r="C5608" i="13"/>
  <c r="D5608" i="13" s="1"/>
  <c r="E5607" i="13" s="1"/>
  <c r="C5609" i="13"/>
  <c r="D5609" i="13" s="1"/>
  <c r="E5608" i="13" s="1"/>
  <c r="C5610" i="13"/>
  <c r="D5610" i="13" s="1"/>
  <c r="E5609" i="13" s="1"/>
  <c r="C5611" i="13"/>
  <c r="D5611" i="13" s="1"/>
  <c r="C5612" i="13"/>
  <c r="D5612" i="13" s="1"/>
  <c r="E5611" i="13" s="1"/>
  <c r="C5613" i="13"/>
  <c r="D5613" i="13" s="1"/>
  <c r="E5612" i="13" s="1"/>
  <c r="C5614" i="13"/>
  <c r="D5614" i="13" s="1"/>
  <c r="E5613" i="13" s="1"/>
  <c r="C5615" i="13"/>
  <c r="D5615" i="13" s="1"/>
  <c r="C5616" i="13"/>
  <c r="D5616" i="13" s="1"/>
  <c r="E5615" i="13" s="1"/>
  <c r="C5617" i="13"/>
  <c r="D5617" i="13" s="1"/>
  <c r="E5616" i="13" s="1"/>
  <c r="C5618" i="13"/>
  <c r="D5618" i="13" s="1"/>
  <c r="E5617" i="13" s="1"/>
  <c r="C5619" i="13"/>
  <c r="D5619" i="13" s="1"/>
  <c r="C5620" i="13"/>
  <c r="D5620" i="13" s="1"/>
  <c r="E5619" i="13" s="1"/>
  <c r="C5621" i="13"/>
  <c r="D5621" i="13" s="1"/>
  <c r="C5622" i="13"/>
  <c r="D5622" i="13" s="1"/>
  <c r="E5621" i="13" s="1"/>
  <c r="C5623" i="13"/>
  <c r="D5623" i="13" s="1"/>
  <c r="C5624" i="13"/>
  <c r="D5624" i="13" s="1"/>
  <c r="E5623" i="13" s="1"/>
  <c r="C5625" i="13"/>
  <c r="D5625" i="13" s="1"/>
  <c r="E5624" i="13" s="1"/>
  <c r="C5626" i="13"/>
  <c r="D5626" i="13" s="1"/>
  <c r="E5625" i="13" s="1"/>
  <c r="C5627" i="13"/>
  <c r="D5627" i="13" s="1"/>
  <c r="C5628" i="13"/>
  <c r="D5628" i="13" s="1"/>
  <c r="E5627" i="13" s="1"/>
  <c r="C5629" i="13"/>
  <c r="D5629" i="13" s="1"/>
  <c r="E5628" i="13" s="1"/>
  <c r="C5630" i="13"/>
  <c r="D5630" i="13" s="1"/>
  <c r="E5629" i="13" s="1"/>
  <c r="C5631" i="13"/>
  <c r="D5631" i="13" s="1"/>
  <c r="C5632" i="13"/>
  <c r="D5632" i="13" s="1"/>
  <c r="E5631" i="13" s="1"/>
  <c r="C5633" i="13"/>
  <c r="D5633" i="13" s="1"/>
  <c r="E5632" i="13" s="1"/>
  <c r="C5634" i="13"/>
  <c r="D5634" i="13" s="1"/>
  <c r="E5633" i="13" s="1"/>
  <c r="C5635" i="13"/>
  <c r="D5635" i="13" s="1"/>
  <c r="C5636" i="13"/>
  <c r="D5636" i="13" s="1"/>
  <c r="E5635" i="13" s="1"/>
  <c r="C5637" i="13"/>
  <c r="D5637" i="13" s="1"/>
  <c r="E5636" i="13" s="1"/>
  <c r="C5638" i="13"/>
  <c r="D5638" i="13" s="1"/>
  <c r="E5637" i="13" s="1"/>
  <c r="C5639" i="13"/>
  <c r="D5639" i="13" s="1"/>
  <c r="C5640" i="13"/>
  <c r="D5640" i="13" s="1"/>
  <c r="E5639" i="13" s="1"/>
  <c r="C5641" i="13"/>
  <c r="D5641" i="13" s="1"/>
  <c r="C5642" i="13"/>
  <c r="D5642" i="13" s="1"/>
  <c r="E5641" i="13" s="1"/>
  <c r="C5643" i="13"/>
  <c r="D5643" i="13" s="1"/>
  <c r="C5644" i="13"/>
  <c r="D5644" i="13" s="1"/>
  <c r="E5643" i="13" s="1"/>
  <c r="C5645" i="13"/>
  <c r="D5645" i="13" s="1"/>
  <c r="E5644" i="13" s="1"/>
  <c r="C5646" i="13"/>
  <c r="D5646" i="13" s="1"/>
  <c r="E5645" i="13" s="1"/>
  <c r="C5647" i="13"/>
  <c r="D5647" i="13" s="1"/>
  <c r="C5648" i="13"/>
  <c r="D5648" i="13" s="1"/>
  <c r="E5647" i="13" s="1"/>
  <c r="C5649" i="13"/>
  <c r="D5649" i="13" s="1"/>
  <c r="E5648" i="13" s="1"/>
  <c r="C5650" i="13"/>
  <c r="D5650" i="13" s="1"/>
  <c r="E5649" i="13" s="1"/>
  <c r="C5651" i="13"/>
  <c r="D5651" i="13" s="1"/>
  <c r="C5652" i="13"/>
  <c r="D5652" i="13" s="1"/>
  <c r="E5651" i="13" s="1"/>
  <c r="C5653" i="13"/>
  <c r="D5653" i="13" s="1"/>
  <c r="E5652" i="13" s="1"/>
  <c r="C5654" i="13"/>
  <c r="D5654" i="13" s="1"/>
  <c r="E5653" i="13" s="1"/>
  <c r="C5655" i="13"/>
  <c r="D5655" i="13" s="1"/>
  <c r="C5656" i="13"/>
  <c r="D5656" i="13" s="1"/>
  <c r="E5655" i="13" s="1"/>
  <c r="C5657" i="13"/>
  <c r="D5657" i="13" s="1"/>
  <c r="E5656" i="13" s="1"/>
  <c r="C5658" i="13"/>
  <c r="D5658" i="13" s="1"/>
  <c r="E5657" i="13" s="1"/>
  <c r="C5659" i="13"/>
  <c r="D5659" i="13" s="1"/>
  <c r="C5660" i="13"/>
  <c r="D5660" i="13" s="1"/>
  <c r="E5659" i="13" s="1"/>
  <c r="C5661" i="13"/>
  <c r="D5661" i="13" s="1"/>
  <c r="C5662" i="13"/>
  <c r="D5662" i="13" s="1"/>
  <c r="E5661" i="13" s="1"/>
  <c r="C5663" i="13"/>
  <c r="D5663" i="13" s="1"/>
  <c r="C5664" i="13"/>
  <c r="D5664" i="13" s="1"/>
  <c r="E5663" i="13" s="1"/>
  <c r="C5665" i="13"/>
  <c r="D5665" i="13" s="1"/>
  <c r="E5664" i="13" s="1"/>
  <c r="C5666" i="13"/>
  <c r="D5666" i="13" s="1"/>
  <c r="E5665" i="13" s="1"/>
  <c r="C5667" i="13"/>
  <c r="D5667" i="13" s="1"/>
  <c r="C5668" i="13"/>
  <c r="D5668" i="13" s="1"/>
  <c r="E5667" i="13" s="1"/>
  <c r="C5669" i="13"/>
  <c r="D5669" i="13" s="1"/>
  <c r="E5668" i="13" s="1"/>
  <c r="C5670" i="13"/>
  <c r="D5670" i="13" s="1"/>
  <c r="E5669" i="13" s="1"/>
  <c r="C5671" i="13"/>
  <c r="D5671" i="13" s="1"/>
  <c r="C5672" i="13"/>
  <c r="D5672" i="13" s="1"/>
  <c r="E5671" i="13" s="1"/>
  <c r="C5673" i="13"/>
  <c r="D5673" i="13" s="1"/>
  <c r="E5672" i="13" s="1"/>
  <c r="C5674" i="13"/>
  <c r="D5674" i="13" s="1"/>
  <c r="E5673" i="13" s="1"/>
  <c r="C5675" i="13"/>
  <c r="D5675" i="13" s="1"/>
  <c r="C5676" i="13"/>
  <c r="D5676" i="13" s="1"/>
  <c r="E5675" i="13" s="1"/>
  <c r="C5677" i="13"/>
  <c r="D5677" i="13" s="1"/>
  <c r="E5676" i="13" s="1"/>
  <c r="C5678" i="13"/>
  <c r="D5678" i="13" s="1"/>
  <c r="E5677" i="13" s="1"/>
  <c r="C5679" i="13"/>
  <c r="D5679" i="13" s="1"/>
  <c r="C5680" i="13"/>
  <c r="D5680" i="13" s="1"/>
  <c r="E5679" i="13" s="1"/>
  <c r="C5681" i="13"/>
  <c r="D5681" i="13" s="1"/>
  <c r="C5682" i="13"/>
  <c r="D5682" i="13" s="1"/>
  <c r="E5681" i="13" s="1"/>
  <c r="C5683" i="13"/>
  <c r="D5683" i="13" s="1"/>
  <c r="C5684" i="13"/>
  <c r="D5684" i="13" s="1"/>
  <c r="E5683" i="13" s="1"/>
  <c r="C5685" i="13"/>
  <c r="D5685" i="13" s="1"/>
  <c r="E5684" i="13" s="1"/>
  <c r="C5686" i="13"/>
  <c r="D5686" i="13" s="1"/>
  <c r="E5685" i="13" s="1"/>
  <c r="C5687" i="13"/>
  <c r="D5687" i="13" s="1"/>
  <c r="C5688" i="13"/>
  <c r="D5688" i="13" s="1"/>
  <c r="E5687" i="13" s="1"/>
  <c r="C5689" i="13"/>
  <c r="D5689" i="13" s="1"/>
  <c r="E5688" i="13" s="1"/>
  <c r="C5690" i="13"/>
  <c r="D5690" i="13" s="1"/>
  <c r="E5689" i="13" s="1"/>
  <c r="C5691" i="13"/>
  <c r="D5691" i="13" s="1"/>
  <c r="C5692" i="13"/>
  <c r="D5692" i="13" s="1"/>
  <c r="E5691" i="13" s="1"/>
  <c r="C5693" i="13"/>
  <c r="D5693" i="13" s="1"/>
  <c r="E5692" i="13" s="1"/>
  <c r="C5694" i="13"/>
  <c r="D5694" i="13" s="1"/>
  <c r="E5693" i="13" s="1"/>
  <c r="C5695" i="13"/>
  <c r="D5695" i="13" s="1"/>
  <c r="C5696" i="13"/>
  <c r="D5696" i="13" s="1"/>
  <c r="E5695" i="13" s="1"/>
  <c r="C5697" i="13"/>
  <c r="D5697" i="13" s="1"/>
  <c r="E5696" i="13" s="1"/>
  <c r="C5698" i="13"/>
  <c r="D5698" i="13" s="1"/>
  <c r="E5697" i="13" s="1"/>
  <c r="C5699" i="13"/>
  <c r="D5699" i="13" s="1"/>
  <c r="C5700" i="13"/>
  <c r="D5700" i="13" s="1"/>
  <c r="E5699" i="13" s="1"/>
  <c r="C5701" i="13"/>
  <c r="D5701" i="13" s="1"/>
  <c r="C5702" i="13"/>
  <c r="D5702" i="13" s="1"/>
  <c r="E5701" i="13" s="1"/>
  <c r="C5703" i="13"/>
  <c r="D5703" i="13" s="1"/>
  <c r="C5704" i="13"/>
  <c r="D5704" i="13" s="1"/>
  <c r="E5703" i="13" s="1"/>
  <c r="C5705" i="13"/>
  <c r="D5705" i="13" s="1"/>
  <c r="E5704" i="13" s="1"/>
  <c r="C5706" i="13"/>
  <c r="D5706" i="13" s="1"/>
  <c r="E5705" i="13" s="1"/>
  <c r="C5707" i="13"/>
  <c r="D5707" i="13" s="1"/>
  <c r="C5708" i="13"/>
  <c r="D5708" i="13" s="1"/>
  <c r="E5707" i="13" s="1"/>
  <c r="C5709" i="13"/>
  <c r="D5709" i="13" s="1"/>
  <c r="E5708" i="13" s="1"/>
  <c r="C5710" i="13"/>
  <c r="D5710" i="13" s="1"/>
  <c r="E5709" i="13" s="1"/>
  <c r="C5711" i="13"/>
  <c r="D5711" i="13" s="1"/>
  <c r="C5712" i="13"/>
  <c r="D5712" i="13" s="1"/>
  <c r="E5711" i="13" s="1"/>
  <c r="C5713" i="13"/>
  <c r="D5713" i="13" s="1"/>
  <c r="E5712" i="13" s="1"/>
  <c r="C5714" i="13"/>
  <c r="D5714" i="13" s="1"/>
  <c r="E5713" i="13" s="1"/>
  <c r="C5715" i="13"/>
  <c r="D5715" i="13" s="1"/>
  <c r="C5716" i="13"/>
  <c r="D5716" i="13" s="1"/>
  <c r="E5715" i="13" s="1"/>
  <c r="C5717" i="13"/>
  <c r="D5717" i="13" s="1"/>
  <c r="E5716" i="13" s="1"/>
  <c r="C5718" i="13"/>
  <c r="D5718" i="13" s="1"/>
  <c r="E5717" i="13" s="1"/>
  <c r="C5719" i="13"/>
  <c r="D5719" i="13" s="1"/>
  <c r="C5720" i="13"/>
  <c r="D5720" i="13" s="1"/>
  <c r="E5719" i="13" s="1"/>
  <c r="C5721" i="13"/>
  <c r="D5721" i="13" s="1"/>
  <c r="C5722" i="13"/>
  <c r="D5722" i="13" s="1"/>
  <c r="E5721" i="13" s="1"/>
  <c r="C5723" i="13"/>
  <c r="D5723" i="13" s="1"/>
  <c r="C5724" i="13"/>
  <c r="D5724" i="13" s="1"/>
  <c r="E5723" i="13" s="1"/>
  <c r="C5725" i="13"/>
  <c r="D5725" i="13" s="1"/>
  <c r="E5724" i="13" s="1"/>
  <c r="C5726" i="13"/>
  <c r="D5726" i="13" s="1"/>
  <c r="E5725" i="13" s="1"/>
  <c r="C5727" i="13"/>
  <c r="D5727" i="13" s="1"/>
  <c r="C5728" i="13"/>
  <c r="D5728" i="13" s="1"/>
  <c r="E5727" i="13" s="1"/>
  <c r="C5729" i="13"/>
  <c r="D5729" i="13" s="1"/>
  <c r="E5728" i="13" s="1"/>
  <c r="C5730" i="13"/>
  <c r="D5730" i="13" s="1"/>
  <c r="E5729" i="13" s="1"/>
  <c r="C5731" i="13"/>
  <c r="D5731" i="13" s="1"/>
  <c r="C5732" i="13"/>
  <c r="D5732" i="13" s="1"/>
  <c r="E5731" i="13" s="1"/>
  <c r="C5733" i="13"/>
  <c r="D5733" i="13" s="1"/>
  <c r="E5732" i="13" s="1"/>
  <c r="C5734" i="13"/>
  <c r="D5734" i="13" s="1"/>
  <c r="E5733" i="13" s="1"/>
  <c r="C5735" i="13"/>
  <c r="D5735" i="13" s="1"/>
  <c r="C5736" i="13"/>
  <c r="D5736" i="13" s="1"/>
  <c r="E5735" i="13" s="1"/>
  <c r="C5737" i="13"/>
  <c r="D5737" i="13" s="1"/>
  <c r="E5736" i="13" s="1"/>
  <c r="C5738" i="13"/>
  <c r="D5738" i="13" s="1"/>
  <c r="E5737" i="13" s="1"/>
  <c r="C5739" i="13"/>
  <c r="D5739" i="13" s="1"/>
  <c r="C5740" i="13"/>
  <c r="D5740" i="13" s="1"/>
  <c r="E5739" i="13" s="1"/>
  <c r="C5741" i="13"/>
  <c r="D5741" i="13" s="1"/>
  <c r="C5742" i="13"/>
  <c r="D5742" i="13" s="1"/>
  <c r="E5741" i="13" s="1"/>
  <c r="C5743" i="13"/>
  <c r="D5743" i="13" s="1"/>
  <c r="C5744" i="13"/>
  <c r="D5744" i="13" s="1"/>
  <c r="E5743" i="13" s="1"/>
  <c r="C5745" i="13"/>
  <c r="D5745" i="13" s="1"/>
  <c r="E5744" i="13" s="1"/>
  <c r="C5746" i="13"/>
  <c r="D5746" i="13" s="1"/>
  <c r="E5745" i="13" s="1"/>
  <c r="C5747" i="13"/>
  <c r="D5747" i="13" s="1"/>
  <c r="C5748" i="13"/>
  <c r="D5748" i="13" s="1"/>
  <c r="E5747" i="13" s="1"/>
  <c r="C5749" i="13"/>
  <c r="D5749" i="13" s="1"/>
  <c r="E5748" i="13" s="1"/>
  <c r="C5750" i="13"/>
  <c r="D5750" i="13" s="1"/>
  <c r="E5749" i="13" s="1"/>
  <c r="C5751" i="13"/>
  <c r="D5751" i="13" s="1"/>
  <c r="C5752" i="13"/>
  <c r="D5752" i="13" s="1"/>
  <c r="E5751" i="13" s="1"/>
  <c r="C5753" i="13"/>
  <c r="D5753" i="13" s="1"/>
  <c r="E5752" i="13" s="1"/>
  <c r="C5754" i="13"/>
  <c r="D5754" i="13" s="1"/>
  <c r="E5753" i="13" s="1"/>
  <c r="C5755" i="13"/>
  <c r="D5755" i="13" s="1"/>
  <c r="C5756" i="13"/>
  <c r="D5756" i="13" s="1"/>
  <c r="E5755" i="13" s="1"/>
  <c r="C5757" i="13"/>
  <c r="D5757" i="13" s="1"/>
  <c r="E5756" i="13" s="1"/>
  <c r="C5758" i="13"/>
  <c r="D5758" i="13" s="1"/>
  <c r="E5757" i="13" s="1"/>
  <c r="C5759" i="13"/>
  <c r="D5759" i="13" s="1"/>
  <c r="C5760" i="13"/>
  <c r="D5760" i="13" s="1"/>
  <c r="E5759" i="13" s="1"/>
  <c r="C5761" i="13"/>
  <c r="D5761" i="13" s="1"/>
  <c r="C5762" i="13"/>
  <c r="D5762" i="13" s="1"/>
  <c r="E5761" i="13" s="1"/>
  <c r="C5763" i="13"/>
  <c r="D5763" i="13" s="1"/>
  <c r="C5764" i="13"/>
  <c r="D5764" i="13" s="1"/>
  <c r="E5763" i="13" s="1"/>
  <c r="C5765" i="13"/>
  <c r="D5765" i="13" s="1"/>
  <c r="E5764" i="13" s="1"/>
  <c r="C5766" i="13"/>
  <c r="D5766" i="13" s="1"/>
  <c r="E5765" i="13" s="1"/>
  <c r="C5767" i="13"/>
  <c r="D5767" i="13" s="1"/>
  <c r="C5768" i="13"/>
  <c r="D5768" i="13" s="1"/>
  <c r="E5767" i="13" s="1"/>
  <c r="C5769" i="13"/>
  <c r="D5769" i="13" s="1"/>
  <c r="E5768" i="13" s="1"/>
  <c r="C5770" i="13"/>
  <c r="D5770" i="13" s="1"/>
  <c r="E5769" i="13" s="1"/>
  <c r="C5771" i="13"/>
  <c r="D5771" i="13" s="1"/>
  <c r="C5772" i="13"/>
  <c r="D5772" i="13" s="1"/>
  <c r="E5771" i="13" s="1"/>
  <c r="C5773" i="13"/>
  <c r="D5773" i="13" s="1"/>
  <c r="E5772" i="13" s="1"/>
  <c r="C5774" i="13"/>
  <c r="D5774" i="13" s="1"/>
  <c r="E5773" i="13" s="1"/>
  <c r="C5775" i="13"/>
  <c r="D5775" i="13" s="1"/>
  <c r="C5776" i="13"/>
  <c r="D5776" i="13" s="1"/>
  <c r="E5775" i="13" s="1"/>
  <c r="C5777" i="13"/>
  <c r="D5777" i="13" s="1"/>
  <c r="E5776" i="13" s="1"/>
  <c r="C5778" i="13"/>
  <c r="D5778" i="13" s="1"/>
  <c r="E5777" i="13" s="1"/>
  <c r="C5779" i="13"/>
  <c r="D5779" i="13" s="1"/>
  <c r="C5780" i="13"/>
  <c r="D5780" i="13" s="1"/>
  <c r="E5779" i="13" s="1"/>
  <c r="C5781" i="13"/>
  <c r="D5781" i="13" s="1"/>
  <c r="C5782" i="13"/>
  <c r="D5782" i="13" s="1"/>
  <c r="E5781" i="13" s="1"/>
  <c r="C5783" i="13"/>
  <c r="D5783" i="13" s="1"/>
  <c r="C5784" i="13"/>
  <c r="D5784" i="13" s="1"/>
  <c r="E5783" i="13" s="1"/>
  <c r="C5785" i="13"/>
  <c r="D5785" i="13" s="1"/>
  <c r="E5784" i="13" s="1"/>
  <c r="C5786" i="13"/>
  <c r="D5786" i="13" s="1"/>
  <c r="E5785" i="13" s="1"/>
  <c r="C5787" i="13"/>
  <c r="D5787" i="13" s="1"/>
  <c r="C5788" i="13"/>
  <c r="D5788" i="13" s="1"/>
  <c r="E5787" i="13" s="1"/>
  <c r="C5789" i="13"/>
  <c r="D5789" i="13" s="1"/>
  <c r="E5788" i="13" s="1"/>
  <c r="C5790" i="13"/>
  <c r="D5790" i="13" s="1"/>
  <c r="E5789" i="13" s="1"/>
  <c r="C5791" i="13"/>
  <c r="D5791" i="13" s="1"/>
  <c r="C5792" i="13"/>
  <c r="D5792" i="13" s="1"/>
  <c r="E5791" i="13" s="1"/>
  <c r="C5793" i="13"/>
  <c r="D5793" i="13" s="1"/>
  <c r="E5792" i="13" s="1"/>
  <c r="C5794" i="13"/>
  <c r="D5794" i="13" s="1"/>
  <c r="E5793" i="13" s="1"/>
  <c r="C5795" i="13"/>
  <c r="D5795" i="13" s="1"/>
  <c r="C5796" i="13"/>
  <c r="D5796" i="13" s="1"/>
  <c r="E5795" i="13" s="1"/>
  <c r="C5797" i="13"/>
  <c r="D5797" i="13" s="1"/>
  <c r="E5796" i="13" s="1"/>
  <c r="C5798" i="13"/>
  <c r="D5798" i="13" s="1"/>
  <c r="E5797" i="13" s="1"/>
  <c r="C5799" i="13"/>
  <c r="D5799" i="13" s="1"/>
  <c r="C5800" i="13"/>
  <c r="D5800" i="13" s="1"/>
  <c r="E5799" i="13" s="1"/>
  <c r="C5801" i="13"/>
  <c r="D5801" i="13" s="1"/>
  <c r="C5802" i="13"/>
  <c r="D5802" i="13" s="1"/>
  <c r="E5801" i="13" s="1"/>
  <c r="C5803" i="13"/>
  <c r="D5803" i="13" s="1"/>
  <c r="C5804" i="13"/>
  <c r="D5804" i="13" s="1"/>
  <c r="E5803" i="13" s="1"/>
  <c r="C5805" i="13"/>
  <c r="D5805" i="13" s="1"/>
  <c r="E5804" i="13" s="1"/>
  <c r="C5806" i="13"/>
  <c r="D5806" i="13" s="1"/>
  <c r="E5805" i="13" s="1"/>
  <c r="C5807" i="13"/>
  <c r="D5807" i="13" s="1"/>
  <c r="C5808" i="13"/>
  <c r="D5808" i="13" s="1"/>
  <c r="E5807" i="13" s="1"/>
  <c r="C5809" i="13"/>
  <c r="D5809" i="13" s="1"/>
  <c r="E5808" i="13" s="1"/>
  <c r="C5810" i="13"/>
  <c r="D5810" i="13" s="1"/>
  <c r="E5809" i="13" s="1"/>
  <c r="C5811" i="13"/>
  <c r="D5811" i="13" s="1"/>
  <c r="C5812" i="13"/>
  <c r="D5812" i="13" s="1"/>
  <c r="E5811" i="13" s="1"/>
  <c r="C5813" i="13"/>
  <c r="D5813" i="13" s="1"/>
  <c r="E5812" i="13" s="1"/>
  <c r="C5814" i="13"/>
  <c r="D5814" i="13" s="1"/>
  <c r="E5813" i="13" s="1"/>
  <c r="C5815" i="13"/>
  <c r="D5815" i="13" s="1"/>
  <c r="C5816" i="13"/>
  <c r="D5816" i="13" s="1"/>
  <c r="E5815" i="13" s="1"/>
  <c r="C5817" i="13"/>
  <c r="D5817" i="13" s="1"/>
  <c r="E5816" i="13" s="1"/>
  <c r="C5818" i="13"/>
  <c r="D5818" i="13" s="1"/>
  <c r="E5817" i="13" s="1"/>
  <c r="C5819" i="13"/>
  <c r="D5819" i="13" s="1"/>
  <c r="C5820" i="13"/>
  <c r="D5820" i="13" s="1"/>
  <c r="E5819" i="13" s="1"/>
  <c r="C5821" i="13"/>
  <c r="D5821" i="13" s="1"/>
  <c r="C5822" i="13"/>
  <c r="D5822" i="13" s="1"/>
  <c r="E5821" i="13" s="1"/>
  <c r="C5823" i="13"/>
  <c r="D5823" i="13" s="1"/>
  <c r="C5824" i="13"/>
  <c r="D5824" i="13" s="1"/>
  <c r="E5823" i="13" s="1"/>
  <c r="C5825" i="13"/>
  <c r="D5825" i="13" s="1"/>
  <c r="E5824" i="13" s="1"/>
  <c r="C5826" i="13"/>
  <c r="D5826" i="13" s="1"/>
  <c r="E5825" i="13" s="1"/>
  <c r="C5827" i="13"/>
  <c r="D5827" i="13" s="1"/>
  <c r="C5828" i="13"/>
  <c r="D5828" i="13" s="1"/>
  <c r="E5827" i="13" s="1"/>
  <c r="C5829" i="13"/>
  <c r="D5829" i="13" s="1"/>
  <c r="E5828" i="13" s="1"/>
  <c r="C5830" i="13"/>
  <c r="D5830" i="13" s="1"/>
  <c r="E5829" i="13" s="1"/>
  <c r="C5831" i="13"/>
  <c r="D5831" i="13" s="1"/>
  <c r="C5832" i="13"/>
  <c r="D5832" i="13" s="1"/>
  <c r="E5831" i="13" s="1"/>
  <c r="C5833" i="13"/>
  <c r="D5833" i="13" s="1"/>
  <c r="E5832" i="13" s="1"/>
  <c r="C5834" i="13"/>
  <c r="D5834" i="13" s="1"/>
  <c r="E5833" i="13" s="1"/>
  <c r="C5835" i="13"/>
  <c r="D5835" i="13" s="1"/>
  <c r="C5836" i="13"/>
  <c r="D5836" i="13" s="1"/>
  <c r="E5835" i="13" s="1"/>
  <c r="C5837" i="13"/>
  <c r="D5837" i="13" s="1"/>
  <c r="E5836" i="13" s="1"/>
  <c r="C5838" i="13"/>
  <c r="D5838" i="13" s="1"/>
  <c r="E5837" i="13" s="1"/>
  <c r="C5839" i="13"/>
  <c r="D5839" i="13" s="1"/>
  <c r="C5840" i="13"/>
  <c r="D5840" i="13" s="1"/>
  <c r="E5839" i="13" s="1"/>
  <c r="C5841" i="13"/>
  <c r="D5841" i="13" s="1"/>
  <c r="C5842" i="13"/>
  <c r="D5842" i="13" s="1"/>
  <c r="E5841" i="13" s="1"/>
  <c r="C5843" i="13"/>
  <c r="D5843" i="13" s="1"/>
  <c r="C5844" i="13"/>
  <c r="D5844" i="13" s="1"/>
  <c r="E5843" i="13" s="1"/>
  <c r="C5845" i="13"/>
  <c r="D5845" i="13" s="1"/>
  <c r="E5844" i="13" s="1"/>
  <c r="C5846" i="13"/>
  <c r="D5846" i="13" s="1"/>
  <c r="E5845" i="13" s="1"/>
  <c r="C5847" i="13"/>
  <c r="D5847" i="13" s="1"/>
  <c r="C5848" i="13"/>
  <c r="D5848" i="13" s="1"/>
  <c r="E5847" i="13" s="1"/>
  <c r="C5849" i="13"/>
  <c r="D5849" i="13" s="1"/>
  <c r="E5848" i="13" s="1"/>
  <c r="C5850" i="13"/>
  <c r="D5850" i="13" s="1"/>
  <c r="E5849" i="13" s="1"/>
  <c r="C5851" i="13"/>
  <c r="D5851" i="13" s="1"/>
  <c r="C5852" i="13"/>
  <c r="D5852" i="13" s="1"/>
  <c r="E5851" i="13" s="1"/>
  <c r="C5853" i="13"/>
  <c r="D5853" i="13" s="1"/>
  <c r="E5852" i="13" s="1"/>
  <c r="C5854" i="13"/>
  <c r="D5854" i="13" s="1"/>
  <c r="E5853" i="13" s="1"/>
  <c r="C5855" i="13"/>
  <c r="D5855" i="13" s="1"/>
  <c r="C5856" i="13"/>
  <c r="D5856" i="13" s="1"/>
  <c r="E5855" i="13" s="1"/>
  <c r="C5857" i="13"/>
  <c r="D5857" i="13" s="1"/>
  <c r="E5856" i="13" s="1"/>
  <c r="C5858" i="13"/>
  <c r="D5858" i="13" s="1"/>
  <c r="E5857" i="13" s="1"/>
  <c r="C5859" i="13"/>
  <c r="D5859" i="13" s="1"/>
  <c r="C5860" i="13"/>
  <c r="D5860" i="13" s="1"/>
  <c r="E5859" i="13" s="1"/>
  <c r="C5861" i="13"/>
  <c r="D5861" i="13" s="1"/>
  <c r="C5862" i="13"/>
  <c r="D5862" i="13" s="1"/>
  <c r="E5861" i="13" s="1"/>
  <c r="C5863" i="13"/>
  <c r="D5863" i="13" s="1"/>
  <c r="C5864" i="13"/>
  <c r="D5864" i="13" s="1"/>
  <c r="E5863" i="13" s="1"/>
  <c r="C5865" i="13"/>
  <c r="D5865" i="13" s="1"/>
  <c r="E5864" i="13" s="1"/>
  <c r="C5866" i="13"/>
  <c r="D5866" i="13" s="1"/>
  <c r="E5865" i="13" s="1"/>
  <c r="C5867" i="13"/>
  <c r="D5867" i="13" s="1"/>
  <c r="C5868" i="13"/>
  <c r="D5868" i="13" s="1"/>
  <c r="E5867" i="13" s="1"/>
  <c r="C5869" i="13"/>
  <c r="D5869" i="13" s="1"/>
  <c r="E5868" i="13" s="1"/>
  <c r="C5870" i="13"/>
  <c r="D5870" i="13" s="1"/>
  <c r="E5869" i="13" s="1"/>
  <c r="C5871" i="13"/>
  <c r="D5871" i="13" s="1"/>
  <c r="C5872" i="13"/>
  <c r="D5872" i="13" s="1"/>
  <c r="E5871" i="13" s="1"/>
  <c r="C5873" i="13"/>
  <c r="D5873" i="13" s="1"/>
  <c r="E5872" i="13" s="1"/>
  <c r="C5874" i="13"/>
  <c r="D5874" i="13" s="1"/>
  <c r="E5873" i="13" s="1"/>
  <c r="C5875" i="13"/>
  <c r="D5875" i="13" s="1"/>
  <c r="C5876" i="13"/>
  <c r="D5876" i="13" s="1"/>
  <c r="E5875" i="13" s="1"/>
  <c r="C5877" i="13"/>
  <c r="D5877" i="13" s="1"/>
  <c r="E5876" i="13" s="1"/>
  <c r="C5878" i="13"/>
  <c r="D5878" i="13" s="1"/>
  <c r="E5877" i="13" s="1"/>
  <c r="C5879" i="13"/>
  <c r="D5879" i="13" s="1"/>
  <c r="C5880" i="13"/>
  <c r="D5880" i="13" s="1"/>
  <c r="E5879" i="13" s="1"/>
  <c r="C5881" i="13"/>
  <c r="D5881" i="13" s="1"/>
  <c r="C5882" i="13"/>
  <c r="D5882" i="13" s="1"/>
  <c r="E5881" i="13" s="1"/>
  <c r="C5883" i="13"/>
  <c r="D5883" i="13" s="1"/>
  <c r="C5884" i="13"/>
  <c r="D5884" i="13" s="1"/>
  <c r="E5883" i="13" s="1"/>
  <c r="C5885" i="13"/>
  <c r="D5885" i="13" s="1"/>
  <c r="E5884" i="13" s="1"/>
  <c r="C5886" i="13"/>
  <c r="D5886" i="13" s="1"/>
  <c r="E5885" i="13" s="1"/>
  <c r="C5887" i="13"/>
  <c r="D5887" i="13" s="1"/>
  <c r="C5888" i="13"/>
  <c r="D5888" i="13" s="1"/>
  <c r="E5887" i="13" s="1"/>
  <c r="C5889" i="13"/>
  <c r="D5889" i="13" s="1"/>
  <c r="E5888" i="13" s="1"/>
  <c r="C5890" i="13"/>
  <c r="D5890" i="13" s="1"/>
  <c r="E5889" i="13" s="1"/>
  <c r="C5891" i="13"/>
  <c r="D5891" i="13" s="1"/>
  <c r="C5892" i="13"/>
  <c r="D5892" i="13" s="1"/>
  <c r="E5891" i="13" s="1"/>
  <c r="C5893" i="13"/>
  <c r="D5893" i="13" s="1"/>
  <c r="E5892" i="13" s="1"/>
  <c r="C5894" i="13"/>
  <c r="D5894" i="13" s="1"/>
  <c r="E5893" i="13" s="1"/>
  <c r="C5895" i="13"/>
  <c r="D5895" i="13" s="1"/>
  <c r="C5896" i="13"/>
  <c r="D5896" i="13" s="1"/>
  <c r="E5895" i="13" s="1"/>
  <c r="C5897" i="13"/>
  <c r="D5897" i="13" s="1"/>
  <c r="E5896" i="13" s="1"/>
  <c r="C5898" i="13"/>
  <c r="D5898" i="13" s="1"/>
  <c r="E5897" i="13" s="1"/>
  <c r="C5899" i="13"/>
  <c r="D5899" i="13" s="1"/>
  <c r="C5900" i="13"/>
  <c r="D5900" i="13" s="1"/>
  <c r="E5899" i="13" s="1"/>
  <c r="C5901" i="13"/>
  <c r="D5901" i="13" s="1"/>
  <c r="C5902" i="13"/>
  <c r="D5902" i="13" s="1"/>
  <c r="E5901" i="13" s="1"/>
  <c r="C5903" i="13"/>
  <c r="D5903" i="13" s="1"/>
  <c r="C5904" i="13"/>
  <c r="D5904" i="13" s="1"/>
  <c r="E5903" i="13" s="1"/>
  <c r="C5905" i="13"/>
  <c r="D5905" i="13" s="1"/>
  <c r="E5904" i="13" s="1"/>
  <c r="C5906" i="13"/>
  <c r="D5906" i="13" s="1"/>
  <c r="E5905" i="13" s="1"/>
  <c r="C5907" i="13"/>
  <c r="D5907" i="13" s="1"/>
  <c r="C5908" i="13"/>
  <c r="D5908" i="13" s="1"/>
  <c r="E5907" i="13" s="1"/>
  <c r="C5909" i="13"/>
  <c r="D5909" i="13" s="1"/>
  <c r="E5908" i="13" s="1"/>
  <c r="C5910" i="13"/>
  <c r="D5910" i="13" s="1"/>
  <c r="E5909" i="13" s="1"/>
  <c r="C5911" i="13"/>
  <c r="D5911" i="13" s="1"/>
  <c r="C5912" i="13"/>
  <c r="D5912" i="13" s="1"/>
  <c r="E5911" i="13" s="1"/>
  <c r="C5913" i="13"/>
  <c r="D5913" i="13" s="1"/>
  <c r="E5912" i="13" s="1"/>
  <c r="C5914" i="13"/>
  <c r="D5914" i="13" s="1"/>
  <c r="E5913" i="13" s="1"/>
  <c r="C5915" i="13"/>
  <c r="D5915" i="13" s="1"/>
  <c r="C5916" i="13"/>
  <c r="D5916" i="13" s="1"/>
  <c r="E5915" i="13" s="1"/>
  <c r="C5917" i="13"/>
  <c r="D5917" i="13" s="1"/>
  <c r="E5916" i="13" s="1"/>
  <c r="C5918" i="13"/>
  <c r="D5918" i="13" s="1"/>
  <c r="E5917" i="13" s="1"/>
  <c r="C5919" i="13"/>
  <c r="D5919" i="13" s="1"/>
  <c r="C5920" i="13"/>
  <c r="D5920" i="13" s="1"/>
  <c r="E5919" i="13" s="1"/>
  <c r="C5921" i="13"/>
  <c r="D5921" i="13" s="1"/>
  <c r="C5922" i="13"/>
  <c r="D5922" i="13" s="1"/>
  <c r="E5921" i="13" s="1"/>
  <c r="C5923" i="13"/>
  <c r="D5923" i="13" s="1"/>
  <c r="C5924" i="13"/>
  <c r="D5924" i="13" s="1"/>
  <c r="E5923" i="13" s="1"/>
  <c r="C5925" i="13"/>
  <c r="D5925" i="13" s="1"/>
  <c r="E5924" i="13" s="1"/>
  <c r="C5926" i="13"/>
  <c r="D5926" i="13" s="1"/>
  <c r="E5925" i="13" s="1"/>
  <c r="C5927" i="13"/>
  <c r="D5927" i="13" s="1"/>
  <c r="C5928" i="13"/>
  <c r="D5928" i="13" s="1"/>
  <c r="E5927" i="13" s="1"/>
  <c r="C5929" i="13"/>
  <c r="D5929" i="13" s="1"/>
  <c r="E5928" i="13" s="1"/>
  <c r="C5930" i="13"/>
  <c r="D5930" i="13" s="1"/>
  <c r="E5929" i="13" s="1"/>
  <c r="C5931" i="13"/>
  <c r="D5931" i="13" s="1"/>
  <c r="C5932" i="13"/>
  <c r="D5932" i="13" s="1"/>
  <c r="E5931" i="13" s="1"/>
  <c r="C5933" i="13"/>
  <c r="D5933" i="13" s="1"/>
  <c r="E5932" i="13" s="1"/>
  <c r="C5934" i="13"/>
  <c r="D5934" i="13" s="1"/>
  <c r="E5933" i="13" s="1"/>
  <c r="C5935" i="13"/>
  <c r="D5935" i="13" s="1"/>
  <c r="C5936" i="13"/>
  <c r="D5936" i="13" s="1"/>
  <c r="E5935" i="13" s="1"/>
  <c r="C5937" i="13"/>
  <c r="D5937" i="13" s="1"/>
  <c r="E5936" i="13" s="1"/>
  <c r="C5938" i="13"/>
  <c r="D5938" i="13" s="1"/>
  <c r="E5937" i="13" s="1"/>
  <c r="C5939" i="13"/>
  <c r="D5939" i="13" s="1"/>
  <c r="C5940" i="13"/>
  <c r="D5940" i="13" s="1"/>
  <c r="E5939" i="13" s="1"/>
  <c r="C5941" i="13"/>
  <c r="D5941" i="13" s="1"/>
  <c r="C5942" i="13"/>
  <c r="D5942" i="13" s="1"/>
  <c r="E5941" i="13" s="1"/>
  <c r="C5943" i="13"/>
  <c r="D5943" i="13" s="1"/>
  <c r="C5944" i="13"/>
  <c r="D5944" i="13" s="1"/>
  <c r="E5943" i="13" s="1"/>
  <c r="C5945" i="13"/>
  <c r="D5945" i="13" s="1"/>
  <c r="E5944" i="13" s="1"/>
  <c r="C5946" i="13"/>
  <c r="D5946" i="13" s="1"/>
  <c r="E5945" i="13" s="1"/>
  <c r="C5947" i="13"/>
  <c r="D5947" i="13" s="1"/>
  <c r="C5948" i="13"/>
  <c r="D5948" i="13" s="1"/>
  <c r="E5947" i="13" s="1"/>
  <c r="C5949" i="13"/>
  <c r="D5949" i="13" s="1"/>
  <c r="E5948" i="13" s="1"/>
  <c r="C5950" i="13"/>
  <c r="D5950" i="13" s="1"/>
  <c r="E5949" i="13" s="1"/>
  <c r="C5951" i="13"/>
  <c r="D5951" i="13" s="1"/>
  <c r="C5952" i="13"/>
  <c r="D5952" i="13" s="1"/>
  <c r="E5951" i="13" s="1"/>
  <c r="C5953" i="13"/>
  <c r="D5953" i="13" s="1"/>
  <c r="E5952" i="13" s="1"/>
  <c r="C5954" i="13"/>
  <c r="D5954" i="13" s="1"/>
  <c r="E5953" i="13" s="1"/>
  <c r="C5955" i="13"/>
  <c r="D5955" i="13" s="1"/>
  <c r="C5956" i="13"/>
  <c r="D5956" i="13" s="1"/>
  <c r="E5955" i="13" s="1"/>
  <c r="C5957" i="13"/>
  <c r="D5957" i="13" s="1"/>
  <c r="E5956" i="13" s="1"/>
  <c r="C5958" i="13"/>
  <c r="D5958" i="13" s="1"/>
  <c r="E5957" i="13" s="1"/>
  <c r="C5959" i="13"/>
  <c r="D5959" i="13" s="1"/>
  <c r="C5960" i="13"/>
  <c r="D5960" i="13" s="1"/>
  <c r="E5959" i="13" s="1"/>
  <c r="C5961" i="13"/>
  <c r="D5961" i="13" s="1"/>
  <c r="C5962" i="13"/>
  <c r="D5962" i="13" s="1"/>
  <c r="E5961" i="13" s="1"/>
  <c r="C5963" i="13"/>
  <c r="D5963" i="13" s="1"/>
  <c r="C5964" i="13"/>
  <c r="D5964" i="13" s="1"/>
  <c r="E5963" i="13" s="1"/>
  <c r="C5965" i="13"/>
  <c r="D5965" i="13" s="1"/>
  <c r="E5964" i="13" s="1"/>
  <c r="C5966" i="13"/>
  <c r="D5966" i="13" s="1"/>
  <c r="E5965" i="13" s="1"/>
  <c r="C5967" i="13"/>
  <c r="D5967" i="13" s="1"/>
  <c r="C5968" i="13"/>
  <c r="D5968" i="13" s="1"/>
  <c r="E5967" i="13" s="1"/>
  <c r="C5969" i="13"/>
  <c r="D5969" i="13" s="1"/>
  <c r="E5968" i="13" s="1"/>
  <c r="C5970" i="13"/>
  <c r="D5970" i="13" s="1"/>
  <c r="E5969" i="13" s="1"/>
  <c r="C5971" i="13"/>
  <c r="D5971" i="13" s="1"/>
  <c r="C5972" i="13"/>
  <c r="D5972" i="13" s="1"/>
  <c r="E5971" i="13" s="1"/>
  <c r="C5973" i="13"/>
  <c r="D5973" i="13" s="1"/>
  <c r="E5972" i="13" s="1"/>
  <c r="C5974" i="13"/>
  <c r="D5974" i="13" s="1"/>
  <c r="E5973" i="13" s="1"/>
  <c r="C5975" i="13"/>
  <c r="D5975" i="13" s="1"/>
  <c r="C5976" i="13"/>
  <c r="D5976" i="13" s="1"/>
  <c r="E5975" i="13" s="1"/>
  <c r="C5977" i="13"/>
  <c r="D5977" i="13" s="1"/>
  <c r="E5976" i="13" s="1"/>
  <c r="C5978" i="13"/>
  <c r="D5978" i="13" s="1"/>
  <c r="E5977" i="13" s="1"/>
  <c r="C5979" i="13"/>
  <c r="D5979" i="13" s="1"/>
  <c r="C5980" i="13"/>
  <c r="D5980" i="13" s="1"/>
  <c r="E5979" i="13" s="1"/>
  <c r="C5981" i="13"/>
  <c r="D5981" i="13" s="1"/>
  <c r="C5982" i="13"/>
  <c r="D5982" i="13" s="1"/>
  <c r="E5981" i="13" s="1"/>
  <c r="C5983" i="13"/>
  <c r="D5983" i="13" s="1"/>
  <c r="C5984" i="13"/>
  <c r="D5984" i="13" s="1"/>
  <c r="E5983" i="13" s="1"/>
  <c r="C5985" i="13"/>
  <c r="D5985" i="13" s="1"/>
  <c r="E5984" i="13" s="1"/>
  <c r="C5986" i="13"/>
  <c r="D5986" i="13" s="1"/>
  <c r="E5985" i="13" s="1"/>
  <c r="C5987" i="13"/>
  <c r="D5987" i="13" s="1"/>
  <c r="C5988" i="13"/>
  <c r="D5988" i="13" s="1"/>
  <c r="E5987" i="13" s="1"/>
  <c r="C5989" i="13"/>
  <c r="D5989" i="13" s="1"/>
  <c r="E5988" i="13" s="1"/>
  <c r="C5990" i="13"/>
  <c r="D5990" i="13" s="1"/>
  <c r="E5989" i="13" s="1"/>
  <c r="C5991" i="13"/>
  <c r="D5991" i="13" s="1"/>
  <c r="C5992" i="13"/>
  <c r="D5992" i="13" s="1"/>
  <c r="E5991" i="13" s="1"/>
  <c r="C5993" i="13"/>
  <c r="D5993" i="13" s="1"/>
  <c r="E5992" i="13" s="1"/>
  <c r="C5994" i="13"/>
  <c r="D5994" i="13" s="1"/>
  <c r="E5993" i="13" s="1"/>
  <c r="C5995" i="13"/>
  <c r="D5995" i="13" s="1"/>
  <c r="C5996" i="13"/>
  <c r="D5996" i="13" s="1"/>
  <c r="E5995" i="13" s="1"/>
  <c r="C5997" i="13"/>
  <c r="D5997" i="13" s="1"/>
  <c r="E5996" i="13" s="1"/>
  <c r="C5998" i="13"/>
  <c r="D5998" i="13" s="1"/>
  <c r="E5997" i="13" s="1"/>
  <c r="C5999" i="13"/>
  <c r="D5999" i="13" s="1"/>
  <c r="C6000" i="13"/>
  <c r="D6000" i="13" s="1"/>
  <c r="E5999" i="13" s="1"/>
  <c r="C6001" i="13"/>
  <c r="D6001" i="13" s="1"/>
  <c r="C6002" i="13"/>
  <c r="D6002" i="13" s="1"/>
  <c r="E6001" i="13" s="1"/>
  <c r="C6003" i="13"/>
  <c r="D6003" i="13" s="1"/>
  <c r="C6004" i="13"/>
  <c r="D6004" i="13" s="1"/>
  <c r="E6003" i="13" s="1"/>
  <c r="C6005" i="13"/>
  <c r="D6005" i="13" s="1"/>
  <c r="E6004" i="13" s="1"/>
  <c r="C6006" i="13"/>
  <c r="D6006" i="13" s="1"/>
  <c r="E6005" i="13" s="1"/>
  <c r="C6007" i="13"/>
  <c r="D6007" i="13" s="1"/>
  <c r="C6008" i="13"/>
  <c r="D6008" i="13" s="1"/>
  <c r="E6007" i="13" s="1"/>
  <c r="C6009" i="13"/>
  <c r="D6009" i="13" s="1"/>
  <c r="E6008" i="13" s="1"/>
  <c r="C6010" i="13"/>
  <c r="D6010" i="13" s="1"/>
  <c r="E6009" i="13" s="1"/>
  <c r="C6011" i="13"/>
  <c r="D6011" i="13" s="1"/>
  <c r="C6012" i="13"/>
  <c r="D6012" i="13" s="1"/>
  <c r="E6011" i="13" s="1"/>
  <c r="C6013" i="13"/>
  <c r="D6013" i="13" s="1"/>
  <c r="E6012" i="13" s="1"/>
  <c r="C6014" i="13"/>
  <c r="D6014" i="13" s="1"/>
  <c r="E6013" i="13" s="1"/>
  <c r="C6015" i="13"/>
  <c r="D6015" i="13" s="1"/>
  <c r="C6016" i="13"/>
  <c r="D6016" i="13" s="1"/>
  <c r="E6015" i="13" s="1"/>
  <c r="C6017" i="13"/>
  <c r="D6017" i="13" s="1"/>
  <c r="E6016" i="13" s="1"/>
  <c r="C6018" i="13"/>
  <c r="D6018" i="13" s="1"/>
  <c r="E6017" i="13" s="1"/>
  <c r="C6019" i="13"/>
  <c r="D6019" i="13" s="1"/>
  <c r="C6020" i="13"/>
  <c r="D6020" i="13" s="1"/>
  <c r="E6019" i="13" s="1"/>
  <c r="C6021" i="13"/>
  <c r="D6021" i="13" s="1"/>
  <c r="C6022" i="13"/>
  <c r="D6022" i="13" s="1"/>
  <c r="E6021" i="13" s="1"/>
  <c r="C6023" i="13"/>
  <c r="D6023" i="13" s="1"/>
  <c r="C6024" i="13"/>
  <c r="D6024" i="13" s="1"/>
  <c r="E6023" i="13" s="1"/>
  <c r="C6025" i="13"/>
  <c r="D6025" i="13" s="1"/>
  <c r="E6024" i="13" s="1"/>
  <c r="C6026" i="13"/>
  <c r="D6026" i="13" s="1"/>
  <c r="E6025" i="13" s="1"/>
  <c r="C6027" i="13"/>
  <c r="D6027" i="13" s="1"/>
  <c r="C6028" i="13"/>
  <c r="D6028" i="13" s="1"/>
  <c r="E6027" i="13" s="1"/>
  <c r="C6029" i="13"/>
  <c r="D6029" i="13" s="1"/>
  <c r="E6028" i="13" s="1"/>
  <c r="C6030" i="13"/>
  <c r="D6030" i="13" s="1"/>
  <c r="E6029" i="13" s="1"/>
  <c r="C6031" i="13"/>
  <c r="D6031" i="13" s="1"/>
  <c r="C6032" i="13"/>
  <c r="D6032" i="13" s="1"/>
  <c r="E6031" i="13" s="1"/>
  <c r="C6033" i="13"/>
  <c r="D6033" i="13" s="1"/>
  <c r="E6032" i="13" s="1"/>
  <c r="C6034" i="13"/>
  <c r="D6034" i="13" s="1"/>
  <c r="E6033" i="13" s="1"/>
  <c r="C6035" i="13"/>
  <c r="D6035" i="13" s="1"/>
  <c r="C6036" i="13"/>
  <c r="D6036" i="13" s="1"/>
  <c r="E6035" i="13" s="1"/>
  <c r="C6037" i="13"/>
  <c r="D6037" i="13" s="1"/>
  <c r="E6036" i="13" s="1"/>
  <c r="C6038" i="13"/>
  <c r="D6038" i="13" s="1"/>
  <c r="E6037" i="13" s="1"/>
  <c r="C6039" i="13"/>
  <c r="D6039" i="13" s="1"/>
  <c r="C6040" i="13"/>
  <c r="D6040" i="13" s="1"/>
  <c r="E6039" i="13" s="1"/>
  <c r="C6041" i="13"/>
  <c r="D6041" i="13" s="1"/>
  <c r="C6042" i="13"/>
  <c r="D6042" i="13" s="1"/>
  <c r="E6041" i="13" s="1"/>
  <c r="C6043" i="13"/>
  <c r="D6043" i="13" s="1"/>
  <c r="C6044" i="13"/>
  <c r="D6044" i="13" s="1"/>
  <c r="E6043" i="13" s="1"/>
  <c r="C6045" i="13"/>
  <c r="D6045" i="13" s="1"/>
  <c r="E6044" i="13" s="1"/>
  <c r="C6046" i="13"/>
  <c r="D6046" i="13" s="1"/>
  <c r="E6045" i="13" s="1"/>
  <c r="C6047" i="13"/>
  <c r="D6047" i="13" s="1"/>
  <c r="C6048" i="13"/>
  <c r="D6048" i="13" s="1"/>
  <c r="E6047" i="13" s="1"/>
  <c r="C6049" i="13"/>
  <c r="D6049" i="13" s="1"/>
  <c r="E6048" i="13" s="1"/>
  <c r="C6050" i="13"/>
  <c r="D6050" i="13" s="1"/>
  <c r="E6049" i="13" s="1"/>
  <c r="C6051" i="13"/>
  <c r="D6051" i="13" s="1"/>
  <c r="C6052" i="13"/>
  <c r="D6052" i="13" s="1"/>
  <c r="E6051" i="13" s="1"/>
  <c r="C6053" i="13"/>
  <c r="D6053" i="13" s="1"/>
  <c r="E6052" i="13" s="1"/>
  <c r="C6054" i="13"/>
  <c r="D6054" i="13" s="1"/>
  <c r="E6053" i="13" s="1"/>
  <c r="C6055" i="13"/>
  <c r="D6055" i="13" s="1"/>
  <c r="C6056" i="13"/>
  <c r="D6056" i="13" s="1"/>
  <c r="E6055" i="13" s="1"/>
  <c r="C6057" i="13"/>
  <c r="D6057" i="13" s="1"/>
  <c r="E6056" i="13" s="1"/>
  <c r="C6058" i="13"/>
  <c r="D6058" i="13" s="1"/>
  <c r="E6057" i="13" s="1"/>
  <c r="C6059" i="13"/>
  <c r="D6059" i="13" s="1"/>
  <c r="C6060" i="13"/>
  <c r="D6060" i="13" s="1"/>
  <c r="E6059" i="13" s="1"/>
  <c r="C6061" i="13"/>
  <c r="D6061" i="13" s="1"/>
  <c r="C6062" i="13"/>
  <c r="D6062" i="13" s="1"/>
  <c r="E6061" i="13" s="1"/>
  <c r="C6063" i="13"/>
  <c r="D6063" i="13" s="1"/>
  <c r="C6064" i="13"/>
  <c r="D6064" i="13" s="1"/>
  <c r="E6063" i="13" s="1"/>
  <c r="C6065" i="13"/>
  <c r="D6065" i="13" s="1"/>
  <c r="E6064" i="13" s="1"/>
  <c r="C6066" i="13"/>
  <c r="D6066" i="13" s="1"/>
  <c r="E6065" i="13" s="1"/>
  <c r="C6067" i="13"/>
  <c r="D6067" i="13" s="1"/>
  <c r="C6068" i="13"/>
  <c r="D6068" i="13" s="1"/>
  <c r="E6067" i="13" s="1"/>
  <c r="C6069" i="13"/>
  <c r="D6069" i="13" s="1"/>
  <c r="E6068" i="13" s="1"/>
  <c r="C6070" i="13"/>
  <c r="D6070" i="13" s="1"/>
  <c r="E6069" i="13" s="1"/>
  <c r="C6071" i="13"/>
  <c r="D6071" i="13" s="1"/>
  <c r="C6072" i="13"/>
  <c r="D6072" i="13" s="1"/>
  <c r="E6071" i="13" s="1"/>
  <c r="C6073" i="13"/>
  <c r="D6073" i="13" s="1"/>
  <c r="E6072" i="13" s="1"/>
  <c r="C6074" i="13"/>
  <c r="D6074" i="13" s="1"/>
  <c r="E6073" i="13" s="1"/>
  <c r="C6075" i="13"/>
  <c r="D6075" i="13" s="1"/>
  <c r="C6076" i="13"/>
  <c r="D6076" i="13" s="1"/>
  <c r="E6075" i="13" s="1"/>
  <c r="C6077" i="13"/>
  <c r="D6077" i="13" s="1"/>
  <c r="E6076" i="13" s="1"/>
  <c r="C6078" i="13"/>
  <c r="D6078" i="13" s="1"/>
  <c r="E6077" i="13" s="1"/>
  <c r="C6079" i="13"/>
  <c r="D6079" i="13" s="1"/>
  <c r="C6080" i="13"/>
  <c r="D6080" i="13" s="1"/>
  <c r="E6079" i="13" s="1"/>
  <c r="C6081" i="13"/>
  <c r="D6081" i="13" s="1"/>
  <c r="C6082" i="13"/>
  <c r="D6082" i="13" s="1"/>
  <c r="E6081" i="13" s="1"/>
  <c r="C6083" i="13"/>
  <c r="D6083" i="13" s="1"/>
  <c r="C6084" i="13"/>
  <c r="D6084" i="13" s="1"/>
  <c r="E6083" i="13" s="1"/>
  <c r="C6085" i="13"/>
  <c r="D6085" i="13" s="1"/>
  <c r="E6084" i="13" s="1"/>
  <c r="C6086" i="13"/>
  <c r="D6086" i="13" s="1"/>
  <c r="E6085" i="13" s="1"/>
  <c r="C6087" i="13"/>
  <c r="D6087" i="13" s="1"/>
  <c r="C6088" i="13"/>
  <c r="D6088" i="13" s="1"/>
  <c r="E6087" i="13" s="1"/>
  <c r="C6089" i="13"/>
  <c r="D6089" i="13" s="1"/>
  <c r="E6088" i="13" s="1"/>
  <c r="C6090" i="13"/>
  <c r="D6090" i="13" s="1"/>
  <c r="E6089" i="13" s="1"/>
  <c r="C6091" i="13"/>
  <c r="D6091" i="13" s="1"/>
  <c r="C6092" i="13"/>
  <c r="D6092" i="13" s="1"/>
  <c r="E6091" i="13" s="1"/>
  <c r="C6093" i="13"/>
  <c r="D6093" i="13" s="1"/>
  <c r="E6092" i="13" s="1"/>
  <c r="C6094" i="13"/>
  <c r="D6094" i="13" s="1"/>
  <c r="E6093" i="13" s="1"/>
  <c r="C6095" i="13"/>
  <c r="D6095" i="13" s="1"/>
  <c r="C6096" i="13"/>
  <c r="D6096" i="13" s="1"/>
  <c r="E6095" i="13" s="1"/>
  <c r="C6097" i="13"/>
  <c r="D6097" i="13" s="1"/>
  <c r="E6096" i="13" s="1"/>
  <c r="C6098" i="13"/>
  <c r="D6098" i="13" s="1"/>
  <c r="E6097" i="13" s="1"/>
  <c r="C6099" i="13"/>
  <c r="D6099" i="13" s="1"/>
  <c r="C6100" i="13"/>
  <c r="D6100" i="13" s="1"/>
  <c r="E6099" i="13" s="1"/>
  <c r="C6101" i="13"/>
  <c r="D6101" i="13" s="1"/>
  <c r="C6102" i="13"/>
  <c r="D6102" i="13" s="1"/>
  <c r="E6101" i="13" s="1"/>
  <c r="C6103" i="13"/>
  <c r="D6103" i="13" s="1"/>
  <c r="C6104" i="13"/>
  <c r="D6104" i="13" s="1"/>
  <c r="E6103" i="13" s="1"/>
  <c r="C6105" i="13"/>
  <c r="D6105" i="13" s="1"/>
  <c r="E6104" i="13" s="1"/>
  <c r="C6106" i="13"/>
  <c r="D6106" i="13" s="1"/>
  <c r="E6105" i="13" s="1"/>
  <c r="C6107" i="13"/>
  <c r="D6107" i="13" s="1"/>
  <c r="C6108" i="13"/>
  <c r="D6108" i="13" s="1"/>
  <c r="E6107" i="13" s="1"/>
  <c r="C6109" i="13"/>
  <c r="D6109" i="13" s="1"/>
  <c r="E6108" i="13" s="1"/>
  <c r="C6110" i="13"/>
  <c r="D6110" i="13" s="1"/>
  <c r="E6109" i="13" s="1"/>
  <c r="C6111" i="13"/>
  <c r="D6111" i="13" s="1"/>
  <c r="C6112" i="13"/>
  <c r="D6112" i="13" s="1"/>
  <c r="E6111" i="13" s="1"/>
  <c r="C6113" i="13"/>
  <c r="D6113" i="13" s="1"/>
  <c r="E6112" i="13" s="1"/>
  <c r="C6114" i="13"/>
  <c r="D6114" i="13" s="1"/>
  <c r="E6113" i="13" s="1"/>
  <c r="C6115" i="13"/>
  <c r="D6115" i="13" s="1"/>
  <c r="C6116" i="13"/>
  <c r="D6116" i="13" s="1"/>
  <c r="E6115" i="13" s="1"/>
  <c r="C6117" i="13"/>
  <c r="D6117" i="13" s="1"/>
  <c r="E6116" i="13" s="1"/>
  <c r="C6118" i="13"/>
  <c r="D6118" i="13" s="1"/>
  <c r="E6117" i="13" s="1"/>
  <c r="C6119" i="13"/>
  <c r="D6119" i="13" s="1"/>
  <c r="C6120" i="13"/>
  <c r="D6120" i="13" s="1"/>
  <c r="E6119" i="13" s="1"/>
  <c r="C6121" i="13"/>
  <c r="D6121" i="13" s="1"/>
  <c r="C6122" i="13"/>
  <c r="D6122" i="13" s="1"/>
  <c r="E6121" i="13" s="1"/>
  <c r="C6123" i="13"/>
  <c r="D6123" i="13" s="1"/>
  <c r="C6124" i="13"/>
  <c r="D6124" i="13" s="1"/>
  <c r="E6123" i="13" s="1"/>
  <c r="C6125" i="13"/>
  <c r="D6125" i="13" s="1"/>
  <c r="E6124" i="13" s="1"/>
  <c r="C6126" i="13"/>
  <c r="D6126" i="13" s="1"/>
  <c r="E6125" i="13" s="1"/>
  <c r="C6127" i="13"/>
  <c r="D6127" i="13" s="1"/>
  <c r="C6128" i="13"/>
  <c r="D6128" i="13" s="1"/>
  <c r="E6127" i="13" s="1"/>
  <c r="C6129" i="13"/>
  <c r="D6129" i="13" s="1"/>
  <c r="E6128" i="13" s="1"/>
  <c r="C6130" i="13"/>
  <c r="D6130" i="13" s="1"/>
  <c r="E6129" i="13" s="1"/>
  <c r="C6131" i="13"/>
  <c r="D6131" i="13" s="1"/>
  <c r="C6132" i="13"/>
  <c r="D6132" i="13" s="1"/>
  <c r="E6131" i="13" s="1"/>
  <c r="C6133" i="13"/>
  <c r="D6133" i="13" s="1"/>
  <c r="E6132" i="13" s="1"/>
  <c r="C6134" i="13"/>
  <c r="D6134" i="13" s="1"/>
  <c r="E6133" i="13" s="1"/>
  <c r="C6135" i="13"/>
  <c r="D6135" i="13" s="1"/>
  <c r="C6136" i="13"/>
  <c r="D6136" i="13" s="1"/>
  <c r="E6135" i="13" s="1"/>
  <c r="C6137" i="13"/>
  <c r="D6137" i="13" s="1"/>
  <c r="E6136" i="13" s="1"/>
  <c r="C6138" i="13"/>
  <c r="D6138" i="13" s="1"/>
  <c r="E6137" i="13" s="1"/>
  <c r="C6139" i="13"/>
  <c r="D6139" i="13" s="1"/>
  <c r="C6140" i="13"/>
  <c r="D6140" i="13" s="1"/>
  <c r="E6139" i="13" s="1"/>
  <c r="C6141" i="13"/>
  <c r="D6141" i="13" s="1"/>
  <c r="C6142" i="13"/>
  <c r="D6142" i="13" s="1"/>
  <c r="E6141" i="13" s="1"/>
  <c r="C6143" i="13"/>
  <c r="D6143" i="13" s="1"/>
  <c r="C6144" i="13"/>
  <c r="D6144" i="13" s="1"/>
  <c r="E6143" i="13" s="1"/>
  <c r="C6145" i="13"/>
  <c r="D6145" i="13" s="1"/>
  <c r="E6144" i="13" s="1"/>
  <c r="C6146" i="13"/>
  <c r="D6146" i="13" s="1"/>
  <c r="E6145" i="13" s="1"/>
  <c r="C6147" i="13"/>
  <c r="D6147" i="13" s="1"/>
  <c r="C6148" i="13"/>
  <c r="D6148" i="13" s="1"/>
  <c r="E6147" i="13" s="1"/>
  <c r="C6149" i="13"/>
  <c r="D6149" i="13" s="1"/>
  <c r="E6148" i="13" s="1"/>
  <c r="C6150" i="13"/>
  <c r="D6150" i="13" s="1"/>
  <c r="E6149" i="13" s="1"/>
  <c r="C6151" i="13"/>
  <c r="D6151" i="13" s="1"/>
  <c r="C6152" i="13"/>
  <c r="D6152" i="13" s="1"/>
  <c r="E6151" i="13" s="1"/>
  <c r="C6153" i="13"/>
  <c r="D6153" i="13" s="1"/>
  <c r="E6152" i="13" s="1"/>
  <c r="C6154" i="13"/>
  <c r="D6154" i="13" s="1"/>
  <c r="E6153" i="13" s="1"/>
  <c r="C6155" i="13"/>
  <c r="D6155" i="13" s="1"/>
  <c r="C6156" i="13"/>
  <c r="D6156" i="13" s="1"/>
  <c r="E6155" i="13" s="1"/>
  <c r="C6157" i="13"/>
  <c r="D6157" i="13" s="1"/>
  <c r="E6156" i="13" s="1"/>
  <c r="C6158" i="13"/>
  <c r="D6158" i="13" s="1"/>
  <c r="E6157" i="13" s="1"/>
  <c r="C6159" i="13"/>
  <c r="D6159" i="13" s="1"/>
  <c r="C6160" i="13"/>
  <c r="D6160" i="13" s="1"/>
  <c r="E6159" i="13" s="1"/>
  <c r="C6161" i="13"/>
  <c r="D6161" i="13" s="1"/>
  <c r="C6162" i="13"/>
  <c r="D6162" i="13" s="1"/>
  <c r="E6161" i="13" s="1"/>
  <c r="C6163" i="13"/>
  <c r="D6163" i="13" s="1"/>
  <c r="C6164" i="13"/>
  <c r="D6164" i="13" s="1"/>
  <c r="E6163" i="13" s="1"/>
  <c r="C6165" i="13"/>
  <c r="D6165" i="13" s="1"/>
  <c r="E6164" i="13" s="1"/>
  <c r="C6166" i="13"/>
  <c r="D6166" i="13" s="1"/>
  <c r="E6165" i="13" s="1"/>
  <c r="C6167" i="13"/>
  <c r="D6167" i="13" s="1"/>
  <c r="C6168" i="13"/>
  <c r="D6168" i="13" s="1"/>
  <c r="E6167" i="13" s="1"/>
  <c r="C6169" i="13"/>
  <c r="D6169" i="13" s="1"/>
  <c r="E6168" i="13" s="1"/>
  <c r="C6170" i="13"/>
  <c r="D6170" i="13" s="1"/>
  <c r="E6169" i="13" s="1"/>
  <c r="C6171" i="13"/>
  <c r="D6171" i="13" s="1"/>
  <c r="C6172" i="13"/>
  <c r="D6172" i="13" s="1"/>
  <c r="E6171" i="13" s="1"/>
  <c r="C6173" i="13"/>
  <c r="D6173" i="13" s="1"/>
  <c r="E6172" i="13" s="1"/>
  <c r="C6174" i="13"/>
  <c r="D6174" i="13" s="1"/>
  <c r="E6173" i="13" s="1"/>
  <c r="C6175" i="13"/>
  <c r="D6175" i="13" s="1"/>
  <c r="C6176" i="13"/>
  <c r="D6176" i="13" s="1"/>
  <c r="E6175" i="13" s="1"/>
  <c r="C6177" i="13"/>
  <c r="D6177" i="13" s="1"/>
  <c r="E6176" i="13" s="1"/>
  <c r="C6178" i="13"/>
  <c r="D6178" i="13" s="1"/>
  <c r="E6177" i="13" s="1"/>
  <c r="C6179" i="13"/>
  <c r="D6179" i="13" s="1"/>
  <c r="C6180" i="13"/>
  <c r="D6180" i="13" s="1"/>
  <c r="E6179" i="13" s="1"/>
  <c r="C6181" i="13"/>
  <c r="D6181" i="13" s="1"/>
  <c r="C6182" i="13"/>
  <c r="D6182" i="13" s="1"/>
  <c r="E6181" i="13" s="1"/>
  <c r="C6183" i="13"/>
  <c r="D6183" i="13" s="1"/>
  <c r="C6184" i="13"/>
  <c r="D6184" i="13" s="1"/>
  <c r="E6183" i="13" s="1"/>
  <c r="C6185" i="13"/>
  <c r="D6185" i="13" s="1"/>
  <c r="E6184" i="13" s="1"/>
  <c r="C6186" i="13"/>
  <c r="D6186" i="13" s="1"/>
  <c r="E6185" i="13" s="1"/>
  <c r="C6187" i="13"/>
  <c r="D6187" i="13" s="1"/>
  <c r="C6188" i="13"/>
  <c r="D6188" i="13" s="1"/>
  <c r="E6187" i="13" s="1"/>
  <c r="C6189" i="13"/>
  <c r="D6189" i="13" s="1"/>
  <c r="E6188" i="13" s="1"/>
  <c r="C6190" i="13"/>
  <c r="D6190" i="13" s="1"/>
  <c r="E6189" i="13" s="1"/>
  <c r="C6191" i="13"/>
  <c r="D6191" i="13" s="1"/>
  <c r="C6192" i="13"/>
  <c r="D6192" i="13" s="1"/>
  <c r="E6191" i="13" s="1"/>
  <c r="C6193" i="13"/>
  <c r="D6193" i="13" s="1"/>
  <c r="E6192" i="13" s="1"/>
  <c r="C6194" i="13"/>
  <c r="D6194" i="13" s="1"/>
  <c r="E6193" i="13" s="1"/>
  <c r="C6195" i="13"/>
  <c r="D6195" i="13" s="1"/>
  <c r="C6196" i="13"/>
  <c r="D6196" i="13" s="1"/>
  <c r="E6195" i="13" s="1"/>
  <c r="C6197" i="13"/>
  <c r="D6197" i="13" s="1"/>
  <c r="E6196" i="13" s="1"/>
  <c r="C6198" i="13"/>
  <c r="D6198" i="13" s="1"/>
  <c r="E6197" i="13" s="1"/>
  <c r="C6199" i="13"/>
  <c r="D6199" i="13" s="1"/>
  <c r="C6200" i="13"/>
  <c r="D6200" i="13" s="1"/>
  <c r="E6199" i="13" s="1"/>
  <c r="C6201" i="13"/>
  <c r="D6201" i="13" s="1"/>
  <c r="C6202" i="13"/>
  <c r="D6202" i="13" s="1"/>
  <c r="E6201" i="13" s="1"/>
  <c r="C6203" i="13"/>
  <c r="D6203" i="13" s="1"/>
  <c r="C6204" i="13"/>
  <c r="D6204" i="13" s="1"/>
  <c r="E6203" i="13" s="1"/>
  <c r="C6205" i="13"/>
  <c r="D6205" i="13" s="1"/>
  <c r="E6204" i="13" s="1"/>
  <c r="C6206" i="13"/>
  <c r="D6206" i="13" s="1"/>
  <c r="E6205" i="13" s="1"/>
  <c r="C6207" i="13"/>
  <c r="D6207" i="13" s="1"/>
  <c r="C6208" i="13"/>
  <c r="D6208" i="13" s="1"/>
  <c r="E6207" i="13" s="1"/>
  <c r="C6209" i="13"/>
  <c r="D6209" i="13" s="1"/>
  <c r="E6208" i="13" s="1"/>
  <c r="C6210" i="13"/>
  <c r="D6210" i="13" s="1"/>
  <c r="E6209" i="13" s="1"/>
  <c r="C6211" i="13"/>
  <c r="D6211" i="13" s="1"/>
  <c r="C6212" i="13"/>
  <c r="D6212" i="13" s="1"/>
  <c r="E6211" i="13" s="1"/>
  <c r="C6213" i="13"/>
  <c r="D6213" i="13" s="1"/>
  <c r="E6212" i="13" s="1"/>
  <c r="C6214" i="13"/>
  <c r="D6214" i="13" s="1"/>
  <c r="E6213" i="13" s="1"/>
  <c r="C6215" i="13"/>
  <c r="D6215" i="13" s="1"/>
  <c r="C6216" i="13"/>
  <c r="D6216" i="13" s="1"/>
  <c r="E6215" i="13" s="1"/>
  <c r="C6217" i="13"/>
  <c r="D6217" i="13" s="1"/>
  <c r="E6216" i="13" s="1"/>
  <c r="C6218" i="13"/>
  <c r="D6218" i="13" s="1"/>
  <c r="E6217" i="13" s="1"/>
  <c r="C6219" i="13"/>
  <c r="D6219" i="13" s="1"/>
  <c r="C6220" i="13"/>
  <c r="D6220" i="13" s="1"/>
  <c r="E6219" i="13" s="1"/>
  <c r="C6221" i="13"/>
  <c r="D6221" i="13" s="1"/>
  <c r="C6222" i="13"/>
  <c r="D6222" i="13" s="1"/>
  <c r="E6221" i="13" s="1"/>
  <c r="C6223" i="13"/>
  <c r="D6223" i="13" s="1"/>
  <c r="C6224" i="13"/>
  <c r="D6224" i="13" s="1"/>
  <c r="E6223" i="13" s="1"/>
  <c r="C6225" i="13"/>
  <c r="D6225" i="13" s="1"/>
  <c r="E6224" i="13" s="1"/>
  <c r="C6226" i="13"/>
  <c r="D6226" i="13" s="1"/>
  <c r="E6225" i="13" s="1"/>
  <c r="C6227" i="13"/>
  <c r="D6227" i="13" s="1"/>
  <c r="C6228" i="13"/>
  <c r="D6228" i="13" s="1"/>
  <c r="E6227" i="13" s="1"/>
  <c r="C6229" i="13"/>
  <c r="D6229" i="13" s="1"/>
  <c r="E6228" i="13" s="1"/>
  <c r="C6230" i="13"/>
  <c r="D6230" i="13" s="1"/>
  <c r="E6229" i="13" s="1"/>
  <c r="C6231" i="13"/>
  <c r="D6231" i="13" s="1"/>
  <c r="C6232" i="13"/>
  <c r="D6232" i="13" s="1"/>
  <c r="E6231" i="13" s="1"/>
  <c r="C6233" i="13"/>
  <c r="D6233" i="13" s="1"/>
  <c r="E6232" i="13" s="1"/>
  <c r="C6234" i="13"/>
  <c r="D6234" i="13" s="1"/>
  <c r="E6233" i="13" s="1"/>
  <c r="C6235" i="13"/>
  <c r="D6235" i="13" s="1"/>
  <c r="C6236" i="13"/>
  <c r="D6236" i="13" s="1"/>
  <c r="E6235" i="13" s="1"/>
  <c r="C6237" i="13"/>
  <c r="D6237" i="13" s="1"/>
  <c r="E6236" i="13" s="1"/>
  <c r="C6238" i="13"/>
  <c r="D6238" i="13" s="1"/>
  <c r="E6237" i="13" s="1"/>
  <c r="C6239" i="13"/>
  <c r="D6239" i="13" s="1"/>
  <c r="C6240" i="13"/>
  <c r="D6240" i="13" s="1"/>
  <c r="E6239" i="13" s="1"/>
  <c r="C6241" i="13"/>
  <c r="D6241" i="13" s="1"/>
  <c r="C6242" i="13"/>
  <c r="D6242" i="13" s="1"/>
  <c r="E6241" i="13" s="1"/>
  <c r="C6243" i="13"/>
  <c r="D6243" i="13" s="1"/>
  <c r="C6244" i="13"/>
  <c r="D6244" i="13" s="1"/>
  <c r="E6243" i="13" s="1"/>
  <c r="C6245" i="13"/>
  <c r="D6245" i="13" s="1"/>
  <c r="E6244" i="13" s="1"/>
  <c r="C6246" i="13"/>
  <c r="D6246" i="13" s="1"/>
  <c r="E6245" i="13" s="1"/>
  <c r="C6247" i="13"/>
  <c r="D6247" i="13" s="1"/>
  <c r="C6248" i="13"/>
  <c r="D6248" i="13" s="1"/>
  <c r="E6247" i="13" s="1"/>
  <c r="C6249" i="13"/>
  <c r="D6249" i="13" s="1"/>
  <c r="E6248" i="13" s="1"/>
  <c r="C6250" i="13"/>
  <c r="D6250" i="13" s="1"/>
  <c r="E6249" i="13" s="1"/>
  <c r="C6251" i="13"/>
  <c r="D6251" i="13" s="1"/>
  <c r="C6252" i="13"/>
  <c r="D6252" i="13" s="1"/>
  <c r="E6251" i="13" s="1"/>
  <c r="C6253" i="13"/>
  <c r="D6253" i="13" s="1"/>
  <c r="E6252" i="13" s="1"/>
  <c r="C6254" i="13"/>
  <c r="D6254" i="13" s="1"/>
  <c r="E6253" i="13" s="1"/>
  <c r="C6255" i="13"/>
  <c r="D6255" i="13" s="1"/>
  <c r="C6256" i="13"/>
  <c r="D6256" i="13" s="1"/>
  <c r="E6255" i="13" s="1"/>
  <c r="C6257" i="13"/>
  <c r="D6257" i="13" s="1"/>
  <c r="E6256" i="13" s="1"/>
  <c r="C6258" i="13"/>
  <c r="D6258" i="13" s="1"/>
  <c r="E6257" i="13" s="1"/>
  <c r="C6259" i="13"/>
  <c r="D6259" i="13" s="1"/>
  <c r="C6260" i="13"/>
  <c r="D6260" i="13" s="1"/>
  <c r="E6259" i="13" s="1"/>
  <c r="C6261" i="13"/>
  <c r="D6261" i="13" s="1"/>
  <c r="C6262" i="13"/>
  <c r="D6262" i="13" s="1"/>
  <c r="E6261" i="13" s="1"/>
  <c r="C6263" i="13"/>
  <c r="D6263" i="13" s="1"/>
  <c r="C6264" i="13"/>
  <c r="D6264" i="13" s="1"/>
  <c r="E6263" i="13" s="1"/>
  <c r="C6265" i="13"/>
  <c r="D6265" i="13" s="1"/>
  <c r="E6264" i="13" s="1"/>
  <c r="C6266" i="13"/>
  <c r="D6266" i="13" s="1"/>
  <c r="E6265" i="13" s="1"/>
  <c r="C6267" i="13"/>
  <c r="D6267" i="13" s="1"/>
  <c r="C6268" i="13"/>
  <c r="D6268" i="13" s="1"/>
  <c r="E6267" i="13" s="1"/>
  <c r="C6269" i="13"/>
  <c r="D6269" i="13" s="1"/>
  <c r="E6268" i="13" s="1"/>
  <c r="C6270" i="13"/>
  <c r="D6270" i="13" s="1"/>
  <c r="E6269" i="13" s="1"/>
  <c r="C6271" i="13"/>
  <c r="D6271" i="13" s="1"/>
  <c r="C6272" i="13"/>
  <c r="D6272" i="13" s="1"/>
  <c r="E6271" i="13" s="1"/>
  <c r="C6273" i="13"/>
  <c r="D6273" i="13" s="1"/>
  <c r="E6272" i="13" s="1"/>
  <c r="C6274" i="13"/>
  <c r="D6274" i="13" s="1"/>
  <c r="E6273" i="13" s="1"/>
  <c r="C6275" i="13"/>
  <c r="D6275" i="13" s="1"/>
  <c r="C6276" i="13"/>
  <c r="D6276" i="13" s="1"/>
  <c r="E6275" i="13" s="1"/>
  <c r="C6277" i="13"/>
  <c r="D6277" i="13" s="1"/>
  <c r="E6276" i="13" s="1"/>
  <c r="C6278" i="13"/>
  <c r="D6278" i="13" s="1"/>
  <c r="E6277" i="13" s="1"/>
  <c r="C6279" i="13"/>
  <c r="D6279" i="13" s="1"/>
  <c r="C6280" i="13"/>
  <c r="D6280" i="13" s="1"/>
  <c r="E6279" i="13" s="1"/>
  <c r="C6281" i="13"/>
  <c r="D6281" i="13" s="1"/>
  <c r="C6282" i="13"/>
  <c r="D6282" i="13" s="1"/>
  <c r="E6281" i="13" s="1"/>
  <c r="C6283" i="13"/>
  <c r="D6283" i="13" s="1"/>
  <c r="C6284" i="13"/>
  <c r="D6284" i="13" s="1"/>
  <c r="E6283" i="13" s="1"/>
  <c r="C6285" i="13"/>
  <c r="D6285" i="13" s="1"/>
  <c r="E6284" i="13" s="1"/>
  <c r="C6286" i="13"/>
  <c r="D6286" i="13" s="1"/>
  <c r="E6285" i="13" s="1"/>
  <c r="C6287" i="13"/>
  <c r="D6287" i="13" s="1"/>
  <c r="C6288" i="13"/>
  <c r="D6288" i="13" s="1"/>
  <c r="E6287" i="13" s="1"/>
  <c r="C6289" i="13"/>
  <c r="D6289" i="13" s="1"/>
  <c r="E6288" i="13" s="1"/>
  <c r="C6290" i="13"/>
  <c r="D6290" i="13" s="1"/>
  <c r="E6289" i="13" s="1"/>
  <c r="C6291" i="13"/>
  <c r="D6291" i="13" s="1"/>
  <c r="C6292" i="13"/>
  <c r="D6292" i="13" s="1"/>
  <c r="E6291" i="13" s="1"/>
  <c r="C6293" i="13"/>
  <c r="D6293" i="13" s="1"/>
  <c r="E6292" i="13" s="1"/>
  <c r="C6294" i="13"/>
  <c r="D6294" i="13" s="1"/>
  <c r="E6293" i="13" s="1"/>
  <c r="C6295" i="13"/>
  <c r="D6295" i="13" s="1"/>
  <c r="C6296" i="13"/>
  <c r="D6296" i="13" s="1"/>
  <c r="E6295" i="13" s="1"/>
  <c r="C6297" i="13"/>
  <c r="D6297" i="13" s="1"/>
  <c r="E6296" i="13" s="1"/>
  <c r="C6298" i="13"/>
  <c r="D6298" i="13" s="1"/>
  <c r="E6297" i="13" s="1"/>
  <c r="C6299" i="13"/>
  <c r="D6299" i="13" s="1"/>
  <c r="C6300" i="13"/>
  <c r="D6300" i="13" s="1"/>
  <c r="E6299" i="13" s="1"/>
  <c r="C6301" i="13"/>
  <c r="D6301" i="13" s="1"/>
  <c r="C6302" i="13"/>
  <c r="D6302" i="13" s="1"/>
  <c r="E6301" i="13" s="1"/>
  <c r="C6303" i="13"/>
  <c r="D6303" i="13" s="1"/>
  <c r="C6304" i="13"/>
  <c r="D6304" i="13" s="1"/>
  <c r="E6303" i="13" s="1"/>
  <c r="C6305" i="13"/>
  <c r="D6305" i="13" s="1"/>
  <c r="E6304" i="13" s="1"/>
  <c r="C6306" i="13"/>
  <c r="D6306" i="13" s="1"/>
  <c r="E6305" i="13" s="1"/>
  <c r="C6307" i="13"/>
  <c r="D6307" i="13" s="1"/>
  <c r="C6308" i="13"/>
  <c r="D6308" i="13" s="1"/>
  <c r="E6307" i="13" s="1"/>
  <c r="C6309" i="13"/>
  <c r="D6309" i="13" s="1"/>
  <c r="E6308" i="13" s="1"/>
  <c r="C6310" i="13"/>
  <c r="D6310" i="13" s="1"/>
  <c r="E6309" i="13" s="1"/>
  <c r="C6311" i="13"/>
  <c r="D6311" i="13" s="1"/>
  <c r="C6312" i="13"/>
  <c r="D6312" i="13" s="1"/>
  <c r="E6311" i="13" s="1"/>
  <c r="C6313" i="13"/>
  <c r="D6313" i="13" s="1"/>
  <c r="E6312" i="13" s="1"/>
  <c r="C6314" i="13"/>
  <c r="D6314" i="13" s="1"/>
  <c r="E6313" i="13" s="1"/>
  <c r="C6315" i="13"/>
  <c r="D6315" i="13" s="1"/>
  <c r="C6316" i="13"/>
  <c r="D6316" i="13" s="1"/>
  <c r="E6315" i="13" s="1"/>
  <c r="C6317" i="13"/>
  <c r="D6317" i="13" s="1"/>
  <c r="E6316" i="13" s="1"/>
  <c r="C6318" i="13"/>
  <c r="D6318" i="13" s="1"/>
  <c r="E6317" i="13" s="1"/>
  <c r="C6319" i="13"/>
  <c r="D6319" i="13" s="1"/>
  <c r="C6320" i="13"/>
  <c r="D6320" i="13" s="1"/>
  <c r="E6319" i="13" s="1"/>
  <c r="C6321" i="13"/>
  <c r="D6321" i="13" s="1"/>
  <c r="C6322" i="13"/>
  <c r="D6322" i="13" s="1"/>
  <c r="E6321" i="13" s="1"/>
  <c r="C6323" i="13"/>
  <c r="D6323" i="13" s="1"/>
  <c r="C6324" i="13"/>
  <c r="D6324" i="13" s="1"/>
  <c r="E6323" i="13" s="1"/>
  <c r="C6325" i="13"/>
  <c r="D6325" i="13" s="1"/>
  <c r="E6324" i="13" s="1"/>
  <c r="C6326" i="13"/>
  <c r="D6326" i="13" s="1"/>
  <c r="E6325" i="13" s="1"/>
  <c r="C6327" i="13"/>
  <c r="D6327" i="13" s="1"/>
  <c r="C6328" i="13"/>
  <c r="D6328" i="13" s="1"/>
  <c r="E6327" i="13" s="1"/>
  <c r="C6329" i="13"/>
  <c r="D6329" i="13" s="1"/>
  <c r="E6328" i="13" s="1"/>
  <c r="C6330" i="13"/>
  <c r="D6330" i="13" s="1"/>
  <c r="E6329" i="13" s="1"/>
  <c r="C6331" i="13"/>
  <c r="D6331" i="13" s="1"/>
  <c r="C6332" i="13"/>
  <c r="D6332" i="13" s="1"/>
  <c r="E6331" i="13" s="1"/>
  <c r="C6333" i="13"/>
  <c r="D6333" i="13" s="1"/>
  <c r="E6332" i="13" s="1"/>
  <c r="C6334" i="13"/>
  <c r="D6334" i="13" s="1"/>
  <c r="E6333" i="13" s="1"/>
  <c r="C6335" i="13"/>
  <c r="D6335" i="13" s="1"/>
  <c r="C6336" i="13"/>
  <c r="D6336" i="13" s="1"/>
  <c r="E6335" i="13" s="1"/>
  <c r="C6337" i="13"/>
  <c r="D6337" i="13" s="1"/>
  <c r="E6336" i="13" s="1"/>
  <c r="C6338" i="13"/>
  <c r="D6338" i="13" s="1"/>
  <c r="E6337" i="13" s="1"/>
  <c r="C6339" i="13"/>
  <c r="D6339" i="13" s="1"/>
  <c r="C6340" i="13"/>
  <c r="D6340" i="13" s="1"/>
  <c r="E6339" i="13" s="1"/>
  <c r="C6341" i="13"/>
  <c r="D6341" i="13" s="1"/>
  <c r="C6342" i="13"/>
  <c r="D6342" i="13" s="1"/>
  <c r="E6341" i="13" s="1"/>
  <c r="C6343" i="13"/>
  <c r="D6343" i="13" s="1"/>
  <c r="C6344" i="13"/>
  <c r="D6344" i="13" s="1"/>
  <c r="E6343" i="13" s="1"/>
  <c r="C6345" i="13"/>
  <c r="D6345" i="13" s="1"/>
  <c r="E6344" i="13" s="1"/>
  <c r="C6346" i="13"/>
  <c r="D6346" i="13" s="1"/>
  <c r="E6345" i="13" s="1"/>
  <c r="C6347" i="13"/>
  <c r="D6347" i="13" s="1"/>
  <c r="C6348" i="13"/>
  <c r="D6348" i="13" s="1"/>
  <c r="E6347" i="13" s="1"/>
  <c r="C6349" i="13"/>
  <c r="D6349" i="13" s="1"/>
  <c r="E6348" i="13" s="1"/>
  <c r="C6350" i="13"/>
  <c r="D6350" i="13" s="1"/>
  <c r="E6349" i="13" s="1"/>
  <c r="C6351" i="13"/>
  <c r="D6351" i="13" s="1"/>
  <c r="C6352" i="13"/>
  <c r="D6352" i="13" s="1"/>
  <c r="E6351" i="13" s="1"/>
  <c r="C6353" i="13"/>
  <c r="D6353" i="13" s="1"/>
  <c r="E6352" i="13" s="1"/>
  <c r="C6354" i="13"/>
  <c r="D6354" i="13" s="1"/>
  <c r="E6353" i="13" s="1"/>
  <c r="C6355" i="13"/>
  <c r="D6355" i="13" s="1"/>
  <c r="C6356" i="13"/>
  <c r="D6356" i="13" s="1"/>
  <c r="E6355" i="13" s="1"/>
  <c r="C6357" i="13"/>
  <c r="D6357" i="13" s="1"/>
  <c r="E6356" i="13" s="1"/>
  <c r="C6358" i="13"/>
  <c r="D6358" i="13" s="1"/>
  <c r="E6357" i="13" s="1"/>
  <c r="C6359" i="13"/>
  <c r="D6359" i="13" s="1"/>
  <c r="C6360" i="13"/>
  <c r="D6360" i="13" s="1"/>
  <c r="E6359" i="13" s="1"/>
  <c r="C6361" i="13"/>
  <c r="D6361" i="13" s="1"/>
  <c r="C6362" i="13"/>
  <c r="D6362" i="13" s="1"/>
  <c r="E6361" i="13" s="1"/>
  <c r="C6363" i="13"/>
  <c r="D6363" i="13" s="1"/>
  <c r="C6364" i="13"/>
  <c r="D6364" i="13" s="1"/>
  <c r="E6363" i="13" s="1"/>
  <c r="C6365" i="13"/>
  <c r="D6365" i="13" s="1"/>
  <c r="E6364" i="13" s="1"/>
  <c r="C6366" i="13"/>
  <c r="D6366" i="13" s="1"/>
  <c r="E6365" i="13" s="1"/>
  <c r="C6367" i="13"/>
  <c r="D6367" i="13" s="1"/>
  <c r="C6368" i="13"/>
  <c r="D6368" i="13" s="1"/>
  <c r="E6367" i="13" s="1"/>
  <c r="C6369" i="13"/>
  <c r="D6369" i="13" s="1"/>
  <c r="E6368" i="13" s="1"/>
  <c r="C6370" i="13"/>
  <c r="D6370" i="13" s="1"/>
  <c r="E6369" i="13" s="1"/>
  <c r="C6371" i="13"/>
  <c r="D6371" i="13" s="1"/>
  <c r="C6372" i="13"/>
  <c r="D6372" i="13" s="1"/>
  <c r="E6371" i="13" s="1"/>
  <c r="C6373" i="13"/>
  <c r="D6373" i="13" s="1"/>
  <c r="E6372" i="13" s="1"/>
  <c r="C6374" i="13"/>
  <c r="D6374" i="13" s="1"/>
  <c r="E6373" i="13" s="1"/>
  <c r="C6375" i="13"/>
  <c r="D6375" i="13" s="1"/>
  <c r="C6376" i="13"/>
  <c r="D6376" i="13" s="1"/>
  <c r="E6375" i="13" s="1"/>
  <c r="C6377" i="13"/>
  <c r="D6377" i="13" s="1"/>
  <c r="E6376" i="13" s="1"/>
  <c r="C6378" i="13"/>
  <c r="D6378" i="13" s="1"/>
  <c r="E6377" i="13" s="1"/>
  <c r="C6379" i="13"/>
  <c r="D6379" i="13" s="1"/>
  <c r="C6380" i="13"/>
  <c r="D6380" i="13" s="1"/>
  <c r="E6379" i="13" s="1"/>
  <c r="C6381" i="13"/>
  <c r="D6381" i="13" s="1"/>
  <c r="C6382" i="13"/>
  <c r="D6382" i="13" s="1"/>
  <c r="E6381" i="13" s="1"/>
  <c r="C6383" i="13"/>
  <c r="D6383" i="13" s="1"/>
  <c r="C6384" i="13"/>
  <c r="D6384" i="13" s="1"/>
  <c r="E6383" i="13" s="1"/>
  <c r="C6385" i="13"/>
  <c r="D6385" i="13" s="1"/>
  <c r="E6384" i="13" s="1"/>
  <c r="C6386" i="13"/>
  <c r="D6386" i="13" s="1"/>
  <c r="E6385" i="13" s="1"/>
  <c r="C6387" i="13"/>
  <c r="D6387" i="13" s="1"/>
  <c r="C6388" i="13"/>
  <c r="D6388" i="13" s="1"/>
  <c r="E6387" i="13" s="1"/>
  <c r="C6389" i="13"/>
  <c r="D6389" i="13" s="1"/>
  <c r="E6388" i="13" s="1"/>
  <c r="C6390" i="13"/>
  <c r="D6390" i="13" s="1"/>
  <c r="E6389" i="13" s="1"/>
  <c r="C6391" i="13"/>
  <c r="D6391" i="13" s="1"/>
  <c r="C6392" i="13"/>
  <c r="D6392" i="13" s="1"/>
  <c r="E6391" i="13" s="1"/>
  <c r="C6393" i="13"/>
  <c r="D6393" i="13" s="1"/>
  <c r="E6392" i="13" s="1"/>
  <c r="C6394" i="13"/>
  <c r="D6394" i="13" s="1"/>
  <c r="E6393" i="13" s="1"/>
  <c r="C6395" i="13"/>
  <c r="D6395" i="13" s="1"/>
  <c r="C6396" i="13"/>
  <c r="D6396" i="13" s="1"/>
  <c r="E6395" i="13" s="1"/>
  <c r="C6397" i="13"/>
  <c r="D6397" i="13" s="1"/>
  <c r="E6396" i="13" s="1"/>
  <c r="C6398" i="13"/>
  <c r="D6398" i="13" s="1"/>
  <c r="E6397" i="13" s="1"/>
  <c r="C6399" i="13"/>
  <c r="D6399" i="13" s="1"/>
  <c r="C6400" i="13"/>
  <c r="D6400" i="13" s="1"/>
  <c r="E6399" i="13" s="1"/>
  <c r="C6401" i="13"/>
  <c r="D6401" i="13" s="1"/>
  <c r="C6402" i="13"/>
  <c r="D6402" i="13" s="1"/>
  <c r="E6401" i="13" s="1"/>
  <c r="C6403" i="13"/>
  <c r="D6403" i="13" s="1"/>
  <c r="C6404" i="13"/>
  <c r="D6404" i="13" s="1"/>
  <c r="E6403" i="13" s="1"/>
  <c r="C6405" i="13"/>
  <c r="D6405" i="13" s="1"/>
  <c r="E6404" i="13" s="1"/>
  <c r="C6406" i="13"/>
  <c r="D6406" i="13" s="1"/>
  <c r="E6405" i="13" s="1"/>
  <c r="C6407" i="13"/>
  <c r="D6407" i="13" s="1"/>
  <c r="C6408" i="13"/>
  <c r="D6408" i="13" s="1"/>
  <c r="E6407" i="13" s="1"/>
  <c r="C6409" i="13"/>
  <c r="D6409" i="13" s="1"/>
  <c r="E6408" i="13" s="1"/>
  <c r="C6410" i="13"/>
  <c r="D6410" i="13" s="1"/>
  <c r="E6409" i="13" s="1"/>
  <c r="C6411" i="13"/>
  <c r="D6411" i="13" s="1"/>
  <c r="C6412" i="13"/>
  <c r="D6412" i="13" s="1"/>
  <c r="E6411" i="13" s="1"/>
  <c r="C6413" i="13"/>
  <c r="D6413" i="13" s="1"/>
  <c r="E6412" i="13" s="1"/>
  <c r="C6414" i="13"/>
  <c r="D6414" i="13" s="1"/>
  <c r="E6413" i="13" s="1"/>
  <c r="C6415" i="13"/>
  <c r="D6415" i="13" s="1"/>
  <c r="C6416" i="13"/>
  <c r="D6416" i="13" s="1"/>
  <c r="E6415" i="13" s="1"/>
  <c r="C6417" i="13"/>
  <c r="D6417" i="13" s="1"/>
  <c r="E6416" i="13" s="1"/>
  <c r="C6418" i="13"/>
  <c r="D6418" i="13" s="1"/>
  <c r="E6417" i="13" s="1"/>
  <c r="C6419" i="13"/>
  <c r="D6419" i="13" s="1"/>
  <c r="C6420" i="13"/>
  <c r="D6420" i="13" s="1"/>
  <c r="E6419" i="13" s="1"/>
  <c r="C6421" i="13"/>
  <c r="D6421" i="13" s="1"/>
  <c r="C6422" i="13"/>
  <c r="D6422" i="13" s="1"/>
  <c r="E6421" i="13" s="1"/>
  <c r="C6423" i="13"/>
  <c r="D6423" i="13" s="1"/>
  <c r="C6424" i="13"/>
  <c r="D6424" i="13" s="1"/>
  <c r="E6423" i="13" s="1"/>
  <c r="C6425" i="13"/>
  <c r="D6425" i="13" s="1"/>
  <c r="E6424" i="13" s="1"/>
  <c r="C6426" i="13"/>
  <c r="D6426" i="13" s="1"/>
  <c r="E6425" i="13" s="1"/>
  <c r="C6427" i="13"/>
  <c r="D6427" i="13" s="1"/>
  <c r="C6428" i="13"/>
  <c r="D6428" i="13" s="1"/>
  <c r="E6427" i="13" s="1"/>
  <c r="C6429" i="13"/>
  <c r="D6429" i="13" s="1"/>
  <c r="E6428" i="13" s="1"/>
  <c r="C6430" i="13"/>
  <c r="D6430" i="13" s="1"/>
  <c r="E6429" i="13" s="1"/>
  <c r="C6431" i="13"/>
  <c r="D6431" i="13" s="1"/>
  <c r="C6432" i="13"/>
  <c r="D6432" i="13" s="1"/>
  <c r="E6431" i="13" s="1"/>
  <c r="C6433" i="13"/>
  <c r="D6433" i="13" s="1"/>
  <c r="E6432" i="13" s="1"/>
  <c r="C6434" i="13"/>
  <c r="D6434" i="13" s="1"/>
  <c r="E6433" i="13" s="1"/>
  <c r="C6435" i="13"/>
  <c r="D6435" i="13" s="1"/>
  <c r="C6436" i="13"/>
  <c r="D6436" i="13" s="1"/>
  <c r="E6435" i="13" s="1"/>
  <c r="C6437" i="13"/>
  <c r="D6437" i="13" s="1"/>
  <c r="E6436" i="13" s="1"/>
  <c r="C6438" i="13"/>
  <c r="D6438" i="13" s="1"/>
  <c r="E6437" i="13" s="1"/>
  <c r="C6439" i="13"/>
  <c r="D6439" i="13" s="1"/>
  <c r="C6440" i="13"/>
  <c r="D6440" i="13" s="1"/>
  <c r="E6439" i="13" s="1"/>
  <c r="C6441" i="13"/>
  <c r="D6441" i="13" s="1"/>
  <c r="C6442" i="13"/>
  <c r="D6442" i="13" s="1"/>
  <c r="E6441" i="13" s="1"/>
  <c r="C6443" i="13"/>
  <c r="D6443" i="13" s="1"/>
  <c r="C6444" i="13"/>
  <c r="D6444" i="13" s="1"/>
  <c r="E6443" i="13" s="1"/>
  <c r="C6445" i="13"/>
  <c r="D6445" i="13" s="1"/>
  <c r="E6444" i="13" s="1"/>
  <c r="C6446" i="13"/>
  <c r="D6446" i="13" s="1"/>
  <c r="E6445" i="13" s="1"/>
  <c r="C6447" i="13"/>
  <c r="D6447" i="13" s="1"/>
  <c r="C6448" i="13"/>
  <c r="D6448" i="13" s="1"/>
  <c r="E6447" i="13" s="1"/>
  <c r="C6449" i="13"/>
  <c r="D6449" i="13" s="1"/>
  <c r="E6448" i="13" s="1"/>
  <c r="C6450" i="13"/>
  <c r="D6450" i="13" s="1"/>
  <c r="E6449" i="13" s="1"/>
  <c r="C6451" i="13"/>
  <c r="D6451" i="13" s="1"/>
  <c r="C6452" i="13"/>
  <c r="D6452" i="13" s="1"/>
  <c r="E6451" i="13" s="1"/>
  <c r="C6453" i="13"/>
  <c r="D6453" i="13" s="1"/>
  <c r="E6452" i="13" s="1"/>
  <c r="C6454" i="13"/>
  <c r="D6454" i="13" s="1"/>
  <c r="E6453" i="13" s="1"/>
  <c r="C6455" i="13"/>
  <c r="D6455" i="13" s="1"/>
  <c r="C6456" i="13"/>
  <c r="D6456" i="13" s="1"/>
  <c r="E6455" i="13" s="1"/>
  <c r="C6457" i="13"/>
  <c r="D6457" i="13" s="1"/>
  <c r="E6456" i="13" s="1"/>
  <c r="C6458" i="13"/>
  <c r="D6458" i="13" s="1"/>
  <c r="E6457" i="13" s="1"/>
  <c r="C6459" i="13"/>
  <c r="D6459" i="13" s="1"/>
  <c r="C6460" i="13"/>
  <c r="D6460" i="13" s="1"/>
  <c r="E6459" i="13" s="1"/>
  <c r="C6461" i="13"/>
  <c r="D6461" i="13" s="1"/>
  <c r="C6462" i="13"/>
  <c r="D6462" i="13" s="1"/>
  <c r="E6461" i="13" s="1"/>
  <c r="C6463" i="13"/>
  <c r="D6463" i="13" s="1"/>
  <c r="C6464" i="13"/>
  <c r="D6464" i="13" s="1"/>
  <c r="E6463" i="13" s="1"/>
  <c r="C6465" i="13"/>
  <c r="D6465" i="13" s="1"/>
  <c r="E6464" i="13" s="1"/>
  <c r="C6466" i="13"/>
  <c r="D6466" i="13" s="1"/>
  <c r="E6465" i="13" s="1"/>
  <c r="C6467" i="13"/>
  <c r="D6467" i="13" s="1"/>
  <c r="C6468" i="13"/>
  <c r="D6468" i="13" s="1"/>
  <c r="E6467" i="13" s="1"/>
  <c r="C6469" i="13"/>
  <c r="D6469" i="13" s="1"/>
  <c r="E6468" i="13" s="1"/>
  <c r="C6470" i="13"/>
  <c r="D6470" i="13" s="1"/>
  <c r="E6469" i="13" s="1"/>
  <c r="C6471" i="13"/>
  <c r="D6471" i="13" s="1"/>
  <c r="C6472" i="13"/>
  <c r="D6472" i="13" s="1"/>
  <c r="E6471" i="13" s="1"/>
  <c r="C6473" i="13"/>
  <c r="D6473" i="13" s="1"/>
  <c r="E6472" i="13" s="1"/>
  <c r="C6474" i="13"/>
  <c r="D6474" i="13" s="1"/>
  <c r="E6473" i="13" s="1"/>
  <c r="C6475" i="13"/>
  <c r="D6475" i="13" s="1"/>
  <c r="C6476" i="13"/>
  <c r="D6476" i="13" s="1"/>
  <c r="E6475" i="13" s="1"/>
  <c r="C6477" i="13"/>
  <c r="D6477" i="13" s="1"/>
  <c r="E6476" i="13" s="1"/>
  <c r="C6478" i="13"/>
  <c r="D6478" i="13" s="1"/>
  <c r="E6477" i="13" s="1"/>
  <c r="C6479" i="13"/>
  <c r="D6479" i="13" s="1"/>
  <c r="C6480" i="13"/>
  <c r="D6480" i="13" s="1"/>
  <c r="E6479" i="13" s="1"/>
  <c r="C6481" i="13"/>
  <c r="D6481" i="13" s="1"/>
  <c r="C6482" i="13"/>
  <c r="D6482" i="13" s="1"/>
  <c r="E6481" i="13" s="1"/>
  <c r="C6483" i="13"/>
  <c r="D6483" i="13" s="1"/>
  <c r="C6484" i="13"/>
  <c r="D6484" i="13" s="1"/>
  <c r="E6483" i="13" s="1"/>
  <c r="C6485" i="13"/>
  <c r="D6485" i="13" s="1"/>
  <c r="E6484" i="13" s="1"/>
  <c r="C6486" i="13"/>
  <c r="D6486" i="13" s="1"/>
  <c r="E6485" i="13" s="1"/>
  <c r="C6487" i="13"/>
  <c r="D6487" i="13" s="1"/>
  <c r="C6488" i="13"/>
  <c r="D6488" i="13" s="1"/>
  <c r="E6487" i="13" s="1"/>
  <c r="C6489" i="13"/>
  <c r="D6489" i="13" s="1"/>
  <c r="E6488" i="13" s="1"/>
  <c r="C6490" i="13"/>
  <c r="D6490" i="13" s="1"/>
  <c r="E6489" i="13" s="1"/>
  <c r="C6491" i="13"/>
  <c r="D6491" i="13" s="1"/>
  <c r="C6492" i="13"/>
  <c r="D6492" i="13" s="1"/>
  <c r="E6491" i="13" s="1"/>
  <c r="C6493" i="13"/>
  <c r="D6493" i="13" s="1"/>
  <c r="E6492" i="13" s="1"/>
  <c r="C6494" i="13"/>
  <c r="D6494" i="13" s="1"/>
  <c r="E6493" i="13" s="1"/>
  <c r="C6495" i="13"/>
  <c r="D6495" i="13" s="1"/>
  <c r="C6496" i="13"/>
  <c r="D6496" i="13" s="1"/>
  <c r="E6495" i="13" s="1"/>
  <c r="C6497" i="13"/>
  <c r="D6497" i="13" s="1"/>
  <c r="E6496" i="13" s="1"/>
  <c r="C6498" i="13"/>
  <c r="D6498" i="13" s="1"/>
  <c r="E6497" i="13" s="1"/>
  <c r="C6499" i="13"/>
  <c r="D6499" i="13" s="1"/>
  <c r="C6500" i="13"/>
  <c r="D6500" i="13" s="1"/>
  <c r="E6499" i="13" s="1"/>
  <c r="C6501" i="13"/>
  <c r="D6501" i="13" s="1"/>
  <c r="C6502" i="13"/>
  <c r="D6502" i="13" s="1"/>
  <c r="E6501" i="13" s="1"/>
  <c r="C6503" i="13"/>
  <c r="D6503" i="13" s="1"/>
  <c r="C6504" i="13"/>
  <c r="D6504" i="13" s="1"/>
  <c r="E6503" i="13" s="1"/>
  <c r="C6505" i="13"/>
  <c r="D6505" i="13" s="1"/>
  <c r="E6504" i="13" s="1"/>
  <c r="C6506" i="13"/>
  <c r="D6506" i="13" s="1"/>
  <c r="E6505" i="13" s="1"/>
  <c r="C6507" i="13"/>
  <c r="D6507" i="13" s="1"/>
  <c r="C6508" i="13"/>
  <c r="D6508" i="13" s="1"/>
  <c r="E6507" i="13" s="1"/>
  <c r="C6509" i="13"/>
  <c r="D6509" i="13" s="1"/>
  <c r="E6508" i="13" s="1"/>
  <c r="C6510" i="13"/>
  <c r="D6510" i="13" s="1"/>
  <c r="E6509" i="13" s="1"/>
  <c r="C6511" i="13"/>
  <c r="D6511" i="13" s="1"/>
  <c r="C6512" i="13"/>
  <c r="D6512" i="13" s="1"/>
  <c r="E6511" i="13" s="1"/>
  <c r="C6513" i="13"/>
  <c r="D6513" i="13" s="1"/>
  <c r="E6512" i="13" s="1"/>
  <c r="C6514" i="13"/>
  <c r="D6514" i="13" s="1"/>
  <c r="E6513" i="13" s="1"/>
  <c r="C6515" i="13"/>
  <c r="D6515" i="13" s="1"/>
  <c r="C6516" i="13"/>
  <c r="D6516" i="13" s="1"/>
  <c r="E6515" i="13" s="1"/>
  <c r="C6517" i="13"/>
  <c r="D6517" i="13" s="1"/>
  <c r="E6516" i="13" s="1"/>
  <c r="C6518" i="13"/>
  <c r="D6518" i="13" s="1"/>
  <c r="E6517" i="13" s="1"/>
  <c r="C6519" i="13"/>
  <c r="D6519" i="13" s="1"/>
  <c r="C6520" i="13"/>
  <c r="D6520" i="13" s="1"/>
  <c r="E6519" i="13" s="1"/>
  <c r="C6521" i="13"/>
  <c r="D6521" i="13" s="1"/>
  <c r="C6522" i="13"/>
  <c r="D6522" i="13" s="1"/>
  <c r="E6521" i="13" s="1"/>
  <c r="C6523" i="13"/>
  <c r="D6523" i="13" s="1"/>
  <c r="C6524" i="13"/>
  <c r="D6524" i="13" s="1"/>
  <c r="E6523" i="13" s="1"/>
  <c r="C6525" i="13"/>
  <c r="D6525" i="13" s="1"/>
  <c r="E6524" i="13" s="1"/>
  <c r="C6526" i="13"/>
  <c r="D6526" i="13" s="1"/>
  <c r="E6525" i="13" s="1"/>
  <c r="C6527" i="13"/>
  <c r="D6527" i="13" s="1"/>
  <c r="C6528" i="13"/>
  <c r="D6528" i="13" s="1"/>
  <c r="E6527" i="13" s="1"/>
  <c r="C6529" i="13"/>
  <c r="D6529" i="13" s="1"/>
  <c r="E6528" i="13" s="1"/>
  <c r="C6530" i="13"/>
  <c r="D6530" i="13" s="1"/>
  <c r="E6529" i="13" s="1"/>
  <c r="C6531" i="13"/>
  <c r="D6531" i="13" s="1"/>
  <c r="C6532" i="13"/>
  <c r="D6532" i="13" s="1"/>
  <c r="E6531" i="13" s="1"/>
  <c r="C6533" i="13"/>
  <c r="D6533" i="13" s="1"/>
  <c r="E6532" i="13" s="1"/>
  <c r="C6534" i="13"/>
  <c r="D6534" i="13" s="1"/>
  <c r="E6533" i="13" s="1"/>
  <c r="C6535" i="13"/>
  <c r="D6535" i="13" s="1"/>
  <c r="C6536" i="13"/>
  <c r="D6536" i="13" s="1"/>
  <c r="E6535" i="13" s="1"/>
  <c r="C6537" i="13"/>
  <c r="D6537" i="13" s="1"/>
  <c r="E6536" i="13" s="1"/>
  <c r="C6538" i="13"/>
  <c r="D6538" i="13" s="1"/>
  <c r="E6537" i="13" s="1"/>
  <c r="C6539" i="13"/>
  <c r="D6539" i="13" s="1"/>
  <c r="C6540" i="13"/>
  <c r="D6540" i="13" s="1"/>
  <c r="E6539" i="13" s="1"/>
  <c r="C6541" i="13"/>
  <c r="D6541" i="13" s="1"/>
  <c r="C6542" i="13"/>
  <c r="D6542" i="13" s="1"/>
  <c r="E6541" i="13" s="1"/>
  <c r="C6543" i="13"/>
  <c r="D6543" i="13" s="1"/>
  <c r="C6544" i="13"/>
  <c r="D6544" i="13" s="1"/>
  <c r="E6543" i="13" s="1"/>
  <c r="C6545" i="13"/>
  <c r="D6545" i="13" s="1"/>
  <c r="E6544" i="13" s="1"/>
  <c r="C6546" i="13"/>
  <c r="D6546" i="13" s="1"/>
  <c r="E6545" i="13" s="1"/>
  <c r="C6547" i="13"/>
  <c r="D6547" i="13" s="1"/>
  <c r="C6548" i="13"/>
  <c r="D6548" i="13" s="1"/>
  <c r="E6547" i="13" s="1"/>
  <c r="C6549" i="13"/>
  <c r="D6549" i="13" s="1"/>
  <c r="E6548" i="13" s="1"/>
  <c r="C6550" i="13"/>
  <c r="D6550" i="13" s="1"/>
  <c r="E6549" i="13" s="1"/>
  <c r="C6551" i="13"/>
  <c r="D6551" i="13" s="1"/>
  <c r="C6552" i="13"/>
  <c r="D6552" i="13" s="1"/>
  <c r="E6551" i="13" s="1"/>
  <c r="C6553" i="13"/>
  <c r="D6553" i="13" s="1"/>
  <c r="E6552" i="13" s="1"/>
  <c r="C6554" i="13"/>
  <c r="D6554" i="13" s="1"/>
  <c r="E6553" i="13" s="1"/>
  <c r="C6555" i="13"/>
  <c r="D6555" i="13" s="1"/>
  <c r="C6556" i="13"/>
  <c r="D6556" i="13" s="1"/>
  <c r="E6555" i="13" s="1"/>
  <c r="C6557" i="13"/>
  <c r="D6557" i="13" s="1"/>
  <c r="E6556" i="13" s="1"/>
  <c r="C6558" i="13"/>
  <c r="D6558" i="13" s="1"/>
  <c r="E6557" i="13" s="1"/>
  <c r="C6559" i="13"/>
  <c r="D6559" i="13" s="1"/>
  <c r="C6560" i="13"/>
  <c r="D6560" i="13" s="1"/>
  <c r="E6559" i="13" s="1"/>
  <c r="C6561" i="13"/>
  <c r="D6561" i="13" s="1"/>
  <c r="C6562" i="13"/>
  <c r="D6562" i="13" s="1"/>
  <c r="E6561" i="13" s="1"/>
  <c r="C6563" i="13"/>
  <c r="D6563" i="13" s="1"/>
  <c r="C6564" i="13"/>
  <c r="D6564" i="13" s="1"/>
  <c r="E6563" i="13" s="1"/>
  <c r="C6565" i="13"/>
  <c r="D6565" i="13" s="1"/>
  <c r="E6564" i="13" s="1"/>
  <c r="C6566" i="13"/>
  <c r="D6566" i="13" s="1"/>
  <c r="E6565" i="13" s="1"/>
  <c r="C6567" i="13"/>
  <c r="D6567" i="13" s="1"/>
  <c r="C6568" i="13"/>
  <c r="D6568" i="13" s="1"/>
  <c r="E6567" i="13" s="1"/>
  <c r="C6569" i="13"/>
  <c r="D6569" i="13" s="1"/>
  <c r="E6568" i="13" s="1"/>
  <c r="C6570" i="13"/>
  <c r="D6570" i="13" s="1"/>
  <c r="E6569" i="13" s="1"/>
  <c r="C6571" i="13"/>
  <c r="D6571" i="13" s="1"/>
  <c r="C6572" i="13"/>
  <c r="D6572" i="13" s="1"/>
  <c r="E6571" i="13" s="1"/>
  <c r="C6573" i="13"/>
  <c r="D6573" i="13" s="1"/>
  <c r="E6572" i="13" s="1"/>
  <c r="C6574" i="13"/>
  <c r="D6574" i="13" s="1"/>
  <c r="E6573" i="13" s="1"/>
  <c r="C6575" i="13"/>
  <c r="D6575" i="13" s="1"/>
  <c r="C6576" i="13"/>
  <c r="D6576" i="13" s="1"/>
  <c r="E6575" i="13" s="1"/>
  <c r="C6577" i="13"/>
  <c r="D6577" i="13" s="1"/>
  <c r="E6576" i="13" s="1"/>
  <c r="C6578" i="13"/>
  <c r="D6578" i="13" s="1"/>
  <c r="E6577" i="13" s="1"/>
  <c r="C6579" i="13"/>
  <c r="D6579" i="13" s="1"/>
  <c r="C6580" i="13"/>
  <c r="D6580" i="13" s="1"/>
  <c r="E6579" i="13" s="1"/>
  <c r="C6581" i="13"/>
  <c r="D6581" i="13" s="1"/>
  <c r="C6582" i="13"/>
  <c r="D6582" i="13" s="1"/>
  <c r="E6581" i="13" s="1"/>
  <c r="C6583" i="13"/>
  <c r="D6583" i="13" s="1"/>
  <c r="C6584" i="13"/>
  <c r="D6584" i="13" s="1"/>
  <c r="E6583" i="13" s="1"/>
  <c r="C6585" i="13"/>
  <c r="D6585" i="13" s="1"/>
  <c r="E6584" i="13" s="1"/>
  <c r="C6586" i="13"/>
  <c r="D6586" i="13" s="1"/>
  <c r="E6585" i="13" s="1"/>
  <c r="C6587" i="13"/>
  <c r="D6587" i="13" s="1"/>
  <c r="C6588" i="13"/>
  <c r="D6588" i="13" s="1"/>
  <c r="E6587" i="13" s="1"/>
  <c r="C6589" i="13"/>
  <c r="D6589" i="13" s="1"/>
  <c r="E6588" i="13" s="1"/>
  <c r="C6590" i="13"/>
  <c r="D6590" i="13" s="1"/>
  <c r="E6589" i="13" s="1"/>
  <c r="C6591" i="13"/>
  <c r="D6591" i="13" s="1"/>
  <c r="C6592" i="13"/>
  <c r="D6592" i="13" s="1"/>
  <c r="E6591" i="13" s="1"/>
  <c r="C6593" i="13"/>
  <c r="D6593" i="13" s="1"/>
  <c r="E6592" i="13" s="1"/>
  <c r="C6594" i="13"/>
  <c r="D6594" i="13" s="1"/>
  <c r="E6593" i="13" s="1"/>
  <c r="C6595" i="13"/>
  <c r="D6595" i="13" s="1"/>
  <c r="C6596" i="13"/>
  <c r="D6596" i="13" s="1"/>
  <c r="E6595" i="13" s="1"/>
  <c r="C6597" i="13"/>
  <c r="D6597" i="13" s="1"/>
  <c r="E6596" i="13" s="1"/>
  <c r="C6598" i="13"/>
  <c r="D6598" i="13" s="1"/>
  <c r="E6597" i="13" s="1"/>
  <c r="C6599" i="13"/>
  <c r="D6599" i="13" s="1"/>
  <c r="C6600" i="13"/>
  <c r="D6600" i="13" s="1"/>
  <c r="E6599" i="13" s="1"/>
  <c r="C6601" i="13"/>
  <c r="D6601" i="13" s="1"/>
  <c r="C6602" i="13"/>
  <c r="D6602" i="13" s="1"/>
  <c r="E6601" i="13" s="1"/>
  <c r="C6603" i="13"/>
  <c r="D6603" i="13" s="1"/>
  <c r="C6604" i="13"/>
  <c r="D6604" i="13" s="1"/>
  <c r="E6603" i="13" s="1"/>
  <c r="C6605" i="13"/>
  <c r="D6605" i="13" s="1"/>
  <c r="E6604" i="13" s="1"/>
  <c r="C6606" i="13"/>
  <c r="D6606" i="13" s="1"/>
  <c r="E6605" i="13" s="1"/>
  <c r="C6607" i="13"/>
  <c r="D6607" i="13" s="1"/>
  <c r="C6608" i="13"/>
  <c r="D6608" i="13" s="1"/>
  <c r="E6607" i="13" s="1"/>
  <c r="C6609" i="13"/>
  <c r="D6609" i="13" s="1"/>
  <c r="E6608" i="13" s="1"/>
  <c r="C6610" i="13"/>
  <c r="D6610" i="13" s="1"/>
  <c r="E6609" i="13" s="1"/>
  <c r="C6611" i="13"/>
  <c r="D6611" i="13" s="1"/>
  <c r="C6612" i="13"/>
  <c r="D6612" i="13" s="1"/>
  <c r="E6611" i="13" s="1"/>
  <c r="C6613" i="13"/>
  <c r="D6613" i="13" s="1"/>
  <c r="E6612" i="13" s="1"/>
  <c r="C6614" i="13"/>
  <c r="D6614" i="13" s="1"/>
  <c r="E6613" i="13" s="1"/>
  <c r="C6615" i="13"/>
  <c r="D6615" i="13" s="1"/>
  <c r="C6616" i="13"/>
  <c r="D6616" i="13" s="1"/>
  <c r="E6615" i="13" s="1"/>
  <c r="C6617" i="13"/>
  <c r="D6617" i="13" s="1"/>
  <c r="E6616" i="13" s="1"/>
  <c r="C6618" i="13"/>
  <c r="D6618" i="13" s="1"/>
  <c r="E6617" i="13" s="1"/>
  <c r="C6619" i="13"/>
  <c r="D6619" i="13" s="1"/>
  <c r="C6620" i="13"/>
  <c r="D6620" i="13" s="1"/>
  <c r="E6619" i="13" s="1"/>
  <c r="C6621" i="13"/>
  <c r="D6621" i="13" s="1"/>
  <c r="C6622" i="13"/>
  <c r="D6622" i="13" s="1"/>
  <c r="E6621" i="13" s="1"/>
  <c r="C6623" i="13"/>
  <c r="D6623" i="13" s="1"/>
  <c r="C6624" i="13"/>
  <c r="D6624" i="13" s="1"/>
  <c r="E6623" i="13" s="1"/>
  <c r="C6625" i="13"/>
  <c r="D6625" i="13" s="1"/>
  <c r="E6624" i="13" s="1"/>
  <c r="C6626" i="13"/>
  <c r="D6626" i="13" s="1"/>
  <c r="E6625" i="13" s="1"/>
  <c r="C6627" i="13"/>
  <c r="D6627" i="13" s="1"/>
  <c r="C6628" i="13"/>
  <c r="D6628" i="13" s="1"/>
  <c r="E6627" i="13" s="1"/>
  <c r="C6629" i="13"/>
  <c r="D6629" i="13" s="1"/>
  <c r="E6628" i="13" s="1"/>
  <c r="C6630" i="13"/>
  <c r="D6630" i="13" s="1"/>
  <c r="E6629" i="13" s="1"/>
  <c r="C6631" i="13"/>
  <c r="D6631" i="13" s="1"/>
  <c r="C6632" i="13"/>
  <c r="D6632" i="13" s="1"/>
  <c r="E6631" i="13" s="1"/>
  <c r="C6633" i="13"/>
  <c r="D6633" i="13" s="1"/>
  <c r="E6632" i="13" s="1"/>
  <c r="C6634" i="13"/>
  <c r="D6634" i="13" s="1"/>
  <c r="E6633" i="13" s="1"/>
  <c r="C6635" i="13"/>
  <c r="D6635" i="13" s="1"/>
  <c r="C6636" i="13"/>
  <c r="D6636" i="13" s="1"/>
  <c r="E6635" i="13" s="1"/>
  <c r="C6637" i="13"/>
  <c r="D6637" i="13" s="1"/>
  <c r="E6636" i="13" s="1"/>
  <c r="C6638" i="13"/>
  <c r="D6638" i="13" s="1"/>
  <c r="E6637" i="13" s="1"/>
  <c r="C6639" i="13"/>
  <c r="D6639" i="13" s="1"/>
  <c r="C6640" i="13"/>
  <c r="D6640" i="13" s="1"/>
  <c r="E6639" i="13" s="1"/>
  <c r="C6641" i="13"/>
  <c r="D6641" i="13" s="1"/>
  <c r="C6642" i="13"/>
  <c r="D6642" i="13" s="1"/>
  <c r="E6641" i="13" s="1"/>
  <c r="C6643" i="13"/>
  <c r="D6643" i="13" s="1"/>
  <c r="C6644" i="13"/>
  <c r="D6644" i="13" s="1"/>
  <c r="E6643" i="13" s="1"/>
  <c r="C6645" i="13"/>
  <c r="D6645" i="13" s="1"/>
  <c r="E6644" i="13" s="1"/>
  <c r="C6646" i="13"/>
  <c r="D6646" i="13" s="1"/>
  <c r="E6645" i="13" s="1"/>
  <c r="C6647" i="13"/>
  <c r="D6647" i="13" s="1"/>
  <c r="C6648" i="13"/>
  <c r="D6648" i="13" s="1"/>
  <c r="E6647" i="13" s="1"/>
  <c r="C6649" i="13"/>
  <c r="D6649" i="13" s="1"/>
  <c r="E6648" i="13" s="1"/>
  <c r="C6650" i="13"/>
  <c r="D6650" i="13" s="1"/>
  <c r="E6649" i="13" s="1"/>
  <c r="C6651" i="13"/>
  <c r="D6651" i="13" s="1"/>
  <c r="C6652" i="13"/>
  <c r="D6652" i="13" s="1"/>
  <c r="E6651" i="13" s="1"/>
  <c r="C6653" i="13"/>
  <c r="D6653" i="13" s="1"/>
  <c r="E6652" i="13" s="1"/>
  <c r="C6654" i="13"/>
  <c r="D6654" i="13" s="1"/>
  <c r="E6653" i="13" s="1"/>
  <c r="C6655" i="13"/>
  <c r="D6655" i="13" s="1"/>
  <c r="C6656" i="13"/>
  <c r="D6656" i="13" s="1"/>
  <c r="E6655" i="13" s="1"/>
  <c r="C6657" i="13"/>
  <c r="D6657" i="13" s="1"/>
  <c r="E6656" i="13" s="1"/>
  <c r="C6658" i="13"/>
  <c r="D6658" i="13" s="1"/>
  <c r="E6657" i="13" s="1"/>
  <c r="C6659" i="13"/>
  <c r="D6659" i="13" s="1"/>
  <c r="C6660" i="13"/>
  <c r="D6660" i="13" s="1"/>
  <c r="E6659" i="13" s="1"/>
  <c r="C6661" i="13"/>
  <c r="D6661" i="13" s="1"/>
  <c r="C6662" i="13"/>
  <c r="D6662" i="13" s="1"/>
  <c r="E6661" i="13" s="1"/>
  <c r="C6663" i="13"/>
  <c r="D6663" i="13" s="1"/>
  <c r="C6664" i="13"/>
  <c r="D6664" i="13" s="1"/>
  <c r="E6663" i="13" s="1"/>
  <c r="C6665" i="13"/>
  <c r="D6665" i="13" s="1"/>
  <c r="E6664" i="13" s="1"/>
  <c r="C6666" i="13"/>
  <c r="D6666" i="13" s="1"/>
  <c r="E6665" i="13" s="1"/>
  <c r="C6667" i="13"/>
  <c r="D6667" i="13" s="1"/>
  <c r="C6668" i="13"/>
  <c r="D6668" i="13" s="1"/>
  <c r="E6667" i="13" s="1"/>
  <c r="C6669" i="13"/>
  <c r="D6669" i="13" s="1"/>
  <c r="E6668" i="13" s="1"/>
  <c r="C6670" i="13"/>
  <c r="D6670" i="13" s="1"/>
  <c r="E6669" i="13" s="1"/>
  <c r="C6671" i="13"/>
  <c r="D6671" i="13" s="1"/>
  <c r="C6672" i="13"/>
  <c r="D6672" i="13" s="1"/>
  <c r="E6671" i="13" s="1"/>
  <c r="C6673" i="13"/>
  <c r="D6673" i="13" s="1"/>
  <c r="E6672" i="13" s="1"/>
  <c r="C6674" i="13"/>
  <c r="D6674" i="13" s="1"/>
  <c r="E6673" i="13" s="1"/>
  <c r="C6675" i="13"/>
  <c r="D6675" i="13" s="1"/>
  <c r="C6676" i="13"/>
  <c r="D6676" i="13" s="1"/>
  <c r="E6675" i="13" s="1"/>
  <c r="C6677" i="13"/>
  <c r="D6677" i="13" s="1"/>
  <c r="E6676" i="13" s="1"/>
  <c r="C6678" i="13"/>
  <c r="D6678" i="13" s="1"/>
  <c r="E6677" i="13" s="1"/>
  <c r="C6679" i="13"/>
  <c r="D6679" i="13" s="1"/>
  <c r="C6680" i="13"/>
  <c r="D6680" i="13" s="1"/>
  <c r="E6679" i="13" s="1"/>
  <c r="C6681" i="13"/>
  <c r="D6681" i="13" s="1"/>
  <c r="C6682" i="13"/>
  <c r="D6682" i="13" s="1"/>
  <c r="E6681" i="13" s="1"/>
  <c r="C6683" i="13"/>
  <c r="D6683" i="13" s="1"/>
  <c r="C6684" i="13"/>
  <c r="D6684" i="13" s="1"/>
  <c r="E6683" i="13" s="1"/>
  <c r="C6685" i="13"/>
  <c r="D6685" i="13" s="1"/>
  <c r="E6684" i="13" s="1"/>
  <c r="C6686" i="13"/>
  <c r="D6686" i="13" s="1"/>
  <c r="E6685" i="13" s="1"/>
  <c r="C6687" i="13"/>
  <c r="D6687" i="13" s="1"/>
  <c r="C6688" i="13"/>
  <c r="D6688" i="13" s="1"/>
  <c r="E6687" i="13" s="1"/>
  <c r="C6689" i="13"/>
  <c r="D6689" i="13" s="1"/>
  <c r="E6688" i="13" s="1"/>
  <c r="C6690" i="13"/>
  <c r="D6690" i="13" s="1"/>
  <c r="E6689" i="13" s="1"/>
  <c r="C6691" i="13"/>
  <c r="D6691" i="13" s="1"/>
  <c r="C6692" i="13"/>
  <c r="D6692" i="13" s="1"/>
  <c r="E6691" i="13" s="1"/>
  <c r="C6693" i="13"/>
  <c r="D6693" i="13" s="1"/>
  <c r="E6692" i="13" s="1"/>
  <c r="C6694" i="13"/>
  <c r="D6694" i="13" s="1"/>
  <c r="E6693" i="13" s="1"/>
  <c r="C6695" i="13"/>
  <c r="D6695" i="13" s="1"/>
  <c r="C6696" i="13"/>
  <c r="D6696" i="13" s="1"/>
  <c r="E6695" i="13" s="1"/>
  <c r="C6697" i="13"/>
  <c r="D6697" i="13" s="1"/>
  <c r="E6696" i="13" s="1"/>
  <c r="C6698" i="13"/>
  <c r="D6698" i="13" s="1"/>
  <c r="E6697" i="13" s="1"/>
  <c r="C6699" i="13"/>
  <c r="D6699" i="13" s="1"/>
  <c r="C6700" i="13"/>
  <c r="D6700" i="13" s="1"/>
  <c r="E6699" i="13" s="1"/>
  <c r="C6701" i="13"/>
  <c r="D6701" i="13" s="1"/>
  <c r="C6702" i="13"/>
  <c r="D6702" i="13" s="1"/>
  <c r="E6701" i="13" s="1"/>
  <c r="C6703" i="13"/>
  <c r="D6703" i="13" s="1"/>
  <c r="C6704" i="13"/>
  <c r="D6704" i="13" s="1"/>
  <c r="E6703" i="13" s="1"/>
  <c r="C6705" i="13"/>
  <c r="D6705" i="13" s="1"/>
  <c r="E6704" i="13" s="1"/>
  <c r="C6706" i="13"/>
  <c r="D6706" i="13" s="1"/>
  <c r="E6705" i="13" s="1"/>
  <c r="C6707" i="13"/>
  <c r="D6707" i="13" s="1"/>
  <c r="C6708" i="13"/>
  <c r="D6708" i="13" s="1"/>
  <c r="E6707" i="13" s="1"/>
  <c r="C6709" i="13"/>
  <c r="D6709" i="13" s="1"/>
  <c r="E6708" i="13" s="1"/>
  <c r="C6710" i="13"/>
  <c r="D6710" i="13" s="1"/>
  <c r="E6709" i="13" s="1"/>
  <c r="C6711" i="13"/>
  <c r="D6711" i="13" s="1"/>
  <c r="C6712" i="13"/>
  <c r="D6712" i="13" s="1"/>
  <c r="E6711" i="13" s="1"/>
  <c r="C6713" i="13"/>
  <c r="D6713" i="13" s="1"/>
  <c r="E6712" i="13" s="1"/>
  <c r="C6714" i="13"/>
  <c r="D6714" i="13" s="1"/>
  <c r="E6713" i="13" s="1"/>
  <c r="C6715" i="13"/>
  <c r="D6715" i="13" s="1"/>
  <c r="C6716" i="13"/>
  <c r="D6716" i="13" s="1"/>
  <c r="E6715" i="13" s="1"/>
  <c r="C6717" i="13"/>
  <c r="D6717" i="13" s="1"/>
  <c r="E6716" i="13" s="1"/>
  <c r="C6718" i="13"/>
  <c r="D6718" i="13" s="1"/>
  <c r="E6717" i="13" s="1"/>
  <c r="C6719" i="13"/>
  <c r="D6719" i="13" s="1"/>
  <c r="C6720" i="13"/>
  <c r="D6720" i="13" s="1"/>
  <c r="E6719" i="13" s="1"/>
  <c r="C6721" i="13"/>
  <c r="D6721" i="13" s="1"/>
  <c r="C6722" i="13"/>
  <c r="D6722" i="13" s="1"/>
  <c r="E6721" i="13" s="1"/>
  <c r="C6723" i="13"/>
  <c r="D6723" i="13" s="1"/>
  <c r="C6724" i="13"/>
  <c r="D6724" i="13" s="1"/>
  <c r="E6723" i="13" s="1"/>
  <c r="C6725" i="13"/>
  <c r="D6725" i="13" s="1"/>
  <c r="E6724" i="13" s="1"/>
  <c r="C6726" i="13"/>
  <c r="D6726" i="13" s="1"/>
  <c r="E6725" i="13" s="1"/>
  <c r="C6727" i="13"/>
  <c r="D6727" i="13" s="1"/>
  <c r="C6728" i="13"/>
  <c r="D6728" i="13" s="1"/>
  <c r="E6727" i="13" s="1"/>
  <c r="C6729" i="13"/>
  <c r="D6729" i="13" s="1"/>
  <c r="E6728" i="13" s="1"/>
  <c r="C6730" i="13"/>
  <c r="D6730" i="13" s="1"/>
  <c r="E6729" i="13" s="1"/>
  <c r="C6731" i="13"/>
  <c r="D6731" i="13" s="1"/>
  <c r="C6732" i="13"/>
  <c r="D6732" i="13" s="1"/>
  <c r="E6731" i="13" s="1"/>
  <c r="C6733" i="13"/>
  <c r="D6733" i="13" s="1"/>
  <c r="E6732" i="13" s="1"/>
  <c r="C6734" i="13"/>
  <c r="D6734" i="13" s="1"/>
  <c r="E6733" i="13" s="1"/>
  <c r="C6735" i="13"/>
  <c r="D6735" i="13" s="1"/>
  <c r="C6736" i="13"/>
  <c r="D6736" i="13" s="1"/>
  <c r="E6735" i="13" s="1"/>
  <c r="C6737" i="13"/>
  <c r="D6737" i="13" s="1"/>
  <c r="E6736" i="13" s="1"/>
  <c r="C6738" i="13"/>
  <c r="D6738" i="13" s="1"/>
  <c r="E6737" i="13" s="1"/>
  <c r="C6739" i="13"/>
  <c r="D6739" i="13" s="1"/>
  <c r="C6740" i="13"/>
  <c r="D6740" i="13" s="1"/>
  <c r="E6739" i="13" s="1"/>
  <c r="C6741" i="13"/>
  <c r="D6741" i="13" s="1"/>
  <c r="C6742" i="13"/>
  <c r="D6742" i="13" s="1"/>
  <c r="E6741" i="13" s="1"/>
  <c r="C6743" i="13"/>
  <c r="D6743" i="13" s="1"/>
  <c r="C6744" i="13"/>
  <c r="D6744" i="13" s="1"/>
  <c r="E6743" i="13" s="1"/>
  <c r="C6745" i="13"/>
  <c r="D6745" i="13" s="1"/>
  <c r="E6744" i="13" s="1"/>
  <c r="C6746" i="13"/>
  <c r="D6746" i="13" s="1"/>
  <c r="E6745" i="13" s="1"/>
  <c r="C6747" i="13"/>
  <c r="D6747" i="13" s="1"/>
  <c r="C6748" i="13"/>
  <c r="D6748" i="13" s="1"/>
  <c r="E6747" i="13" s="1"/>
  <c r="C6749" i="13"/>
  <c r="D6749" i="13" s="1"/>
  <c r="E6748" i="13" s="1"/>
  <c r="C6750" i="13"/>
  <c r="D6750" i="13" s="1"/>
  <c r="E6749" i="13" s="1"/>
  <c r="C6751" i="13"/>
  <c r="D6751" i="13" s="1"/>
  <c r="C6752" i="13"/>
  <c r="D6752" i="13" s="1"/>
  <c r="E6751" i="13" s="1"/>
  <c r="C6753" i="13"/>
  <c r="D6753" i="13" s="1"/>
  <c r="E6752" i="13" s="1"/>
  <c r="C6754" i="13"/>
  <c r="D6754" i="13" s="1"/>
  <c r="E6753" i="13" s="1"/>
  <c r="C6755" i="13"/>
  <c r="D6755" i="13" s="1"/>
  <c r="C6756" i="13"/>
  <c r="D6756" i="13" s="1"/>
  <c r="E6755" i="13" s="1"/>
  <c r="C6757" i="13"/>
  <c r="D6757" i="13" s="1"/>
  <c r="E6756" i="13" s="1"/>
  <c r="C6758" i="13"/>
  <c r="D6758" i="13" s="1"/>
  <c r="E6757" i="13" s="1"/>
  <c r="C6759" i="13"/>
  <c r="D6759" i="13" s="1"/>
  <c r="C6760" i="13"/>
  <c r="D6760" i="13" s="1"/>
  <c r="E6759" i="13" s="1"/>
  <c r="C6761" i="13"/>
  <c r="D6761" i="13" s="1"/>
  <c r="C6762" i="13"/>
  <c r="D6762" i="13" s="1"/>
  <c r="E6761" i="13" s="1"/>
  <c r="C6763" i="13"/>
  <c r="D6763" i="13" s="1"/>
  <c r="C6764" i="13"/>
  <c r="D6764" i="13" s="1"/>
  <c r="E6763" i="13" s="1"/>
  <c r="C6765" i="13"/>
  <c r="D6765" i="13" s="1"/>
  <c r="E6764" i="13" s="1"/>
  <c r="C6766" i="13"/>
  <c r="D6766" i="13" s="1"/>
  <c r="E6765" i="13" s="1"/>
  <c r="C6767" i="13"/>
  <c r="D6767" i="13" s="1"/>
  <c r="C6768" i="13"/>
  <c r="D6768" i="13" s="1"/>
  <c r="E6767" i="13" s="1"/>
  <c r="C6769" i="13"/>
  <c r="D6769" i="13" s="1"/>
  <c r="E6768" i="13" s="1"/>
  <c r="C6770" i="13"/>
  <c r="D6770" i="13" s="1"/>
  <c r="E6769" i="13" s="1"/>
  <c r="C6771" i="13"/>
  <c r="D6771" i="13" s="1"/>
  <c r="C6772" i="13"/>
  <c r="D6772" i="13" s="1"/>
  <c r="E6771" i="13" s="1"/>
  <c r="C6773" i="13"/>
  <c r="D6773" i="13" s="1"/>
  <c r="E6772" i="13" s="1"/>
  <c r="C6774" i="13"/>
  <c r="D6774" i="13" s="1"/>
  <c r="E6773" i="13" s="1"/>
  <c r="C6775" i="13"/>
  <c r="D6775" i="13" s="1"/>
  <c r="C6776" i="13"/>
  <c r="D6776" i="13" s="1"/>
  <c r="E6775" i="13" s="1"/>
  <c r="C6777" i="13"/>
  <c r="D6777" i="13" s="1"/>
  <c r="E6776" i="13" s="1"/>
  <c r="C6778" i="13"/>
  <c r="D6778" i="13" s="1"/>
  <c r="E6777" i="13" s="1"/>
  <c r="C6779" i="13"/>
  <c r="D6779" i="13" s="1"/>
  <c r="C6780" i="13"/>
  <c r="D6780" i="13" s="1"/>
  <c r="E6779" i="13" s="1"/>
  <c r="C6781" i="13"/>
  <c r="D6781" i="13" s="1"/>
  <c r="C6782" i="13"/>
  <c r="D6782" i="13" s="1"/>
  <c r="E6781" i="13" s="1"/>
  <c r="C6783" i="13"/>
  <c r="D6783" i="13" s="1"/>
  <c r="C6784" i="13"/>
  <c r="D6784" i="13" s="1"/>
  <c r="E6783" i="13" s="1"/>
  <c r="C6785" i="13"/>
  <c r="D6785" i="13" s="1"/>
  <c r="E6784" i="13" s="1"/>
  <c r="C6786" i="13"/>
  <c r="D6786" i="13" s="1"/>
  <c r="E6785" i="13" s="1"/>
  <c r="C6787" i="13"/>
  <c r="D6787" i="13" s="1"/>
  <c r="C6788" i="13"/>
  <c r="D6788" i="13" s="1"/>
  <c r="E6787" i="13" s="1"/>
  <c r="C6789" i="13"/>
  <c r="D6789" i="13" s="1"/>
  <c r="E6788" i="13" s="1"/>
  <c r="C6790" i="13"/>
  <c r="D6790" i="13" s="1"/>
  <c r="E6789" i="13" s="1"/>
  <c r="C6791" i="13"/>
  <c r="D6791" i="13" s="1"/>
  <c r="C6792" i="13"/>
  <c r="D6792" i="13" s="1"/>
  <c r="E6791" i="13" s="1"/>
  <c r="C6793" i="13"/>
  <c r="D6793" i="13" s="1"/>
  <c r="E6792" i="13" s="1"/>
  <c r="C6794" i="13"/>
  <c r="D6794" i="13" s="1"/>
  <c r="E6793" i="13" s="1"/>
  <c r="C6795" i="13"/>
  <c r="D6795" i="13" s="1"/>
  <c r="C6796" i="13"/>
  <c r="D6796" i="13" s="1"/>
  <c r="E6795" i="13" s="1"/>
  <c r="C6797" i="13"/>
  <c r="D6797" i="13" s="1"/>
  <c r="E6796" i="13" s="1"/>
  <c r="C6798" i="13"/>
  <c r="D6798" i="13" s="1"/>
  <c r="E6797" i="13" s="1"/>
  <c r="C6799" i="13"/>
  <c r="D6799" i="13" s="1"/>
  <c r="C6800" i="13"/>
  <c r="D6800" i="13" s="1"/>
  <c r="E6799" i="13" s="1"/>
  <c r="C6801" i="13"/>
  <c r="D6801" i="13" s="1"/>
  <c r="C6802" i="13"/>
  <c r="D6802" i="13" s="1"/>
  <c r="E6801" i="13" s="1"/>
  <c r="C6803" i="13"/>
  <c r="D6803" i="13" s="1"/>
  <c r="C6804" i="13"/>
  <c r="D6804" i="13" s="1"/>
  <c r="E6803" i="13" s="1"/>
  <c r="C6805" i="13"/>
  <c r="D6805" i="13" s="1"/>
  <c r="E6804" i="13" s="1"/>
  <c r="C6806" i="13"/>
  <c r="D6806" i="13" s="1"/>
  <c r="E6805" i="13" s="1"/>
  <c r="C6807" i="13"/>
  <c r="D6807" i="13" s="1"/>
  <c r="C6808" i="13"/>
  <c r="D6808" i="13" s="1"/>
  <c r="E6807" i="13" s="1"/>
  <c r="C6809" i="13"/>
  <c r="D6809" i="13" s="1"/>
  <c r="E6808" i="13" s="1"/>
  <c r="C6810" i="13"/>
  <c r="D6810" i="13" s="1"/>
  <c r="E6809" i="13" s="1"/>
  <c r="C6811" i="13"/>
  <c r="D6811" i="13" s="1"/>
  <c r="C6812" i="13"/>
  <c r="D6812" i="13" s="1"/>
  <c r="E6811" i="13" s="1"/>
  <c r="C6813" i="13"/>
  <c r="D6813" i="13" s="1"/>
  <c r="E6812" i="13" s="1"/>
  <c r="C6814" i="13"/>
  <c r="D6814" i="13" s="1"/>
  <c r="E6813" i="13" s="1"/>
  <c r="C6815" i="13"/>
  <c r="D6815" i="13" s="1"/>
  <c r="C6816" i="13"/>
  <c r="D6816" i="13" s="1"/>
  <c r="E6815" i="13" s="1"/>
  <c r="C6817" i="13"/>
  <c r="D6817" i="13" s="1"/>
  <c r="E6816" i="13" s="1"/>
  <c r="C6818" i="13"/>
  <c r="D6818" i="13" s="1"/>
  <c r="E6817" i="13" s="1"/>
  <c r="C6819" i="13"/>
  <c r="D6819" i="13" s="1"/>
  <c r="C6820" i="13"/>
  <c r="D6820" i="13" s="1"/>
  <c r="E6819" i="13" s="1"/>
  <c r="C6821" i="13"/>
  <c r="D6821" i="13" s="1"/>
  <c r="C6822" i="13"/>
  <c r="D6822" i="13" s="1"/>
  <c r="E6821" i="13" s="1"/>
  <c r="C6823" i="13"/>
  <c r="D6823" i="13" s="1"/>
  <c r="C6824" i="13"/>
  <c r="D6824" i="13" s="1"/>
  <c r="E6823" i="13" s="1"/>
  <c r="C6825" i="13"/>
  <c r="D6825" i="13" s="1"/>
  <c r="E6824" i="13" s="1"/>
  <c r="C6826" i="13"/>
  <c r="D6826" i="13" s="1"/>
  <c r="E6825" i="13" s="1"/>
  <c r="C6827" i="13"/>
  <c r="D6827" i="13" s="1"/>
  <c r="C6828" i="13"/>
  <c r="D6828" i="13" s="1"/>
  <c r="E6827" i="13" s="1"/>
  <c r="C6829" i="13"/>
  <c r="D6829" i="13" s="1"/>
  <c r="E6828" i="13" s="1"/>
  <c r="C6830" i="13"/>
  <c r="D6830" i="13" s="1"/>
  <c r="E6829" i="13" s="1"/>
  <c r="C6831" i="13"/>
  <c r="D6831" i="13" s="1"/>
  <c r="C6832" i="13"/>
  <c r="D6832" i="13" s="1"/>
  <c r="E6831" i="13" s="1"/>
  <c r="C6833" i="13"/>
  <c r="D6833" i="13" s="1"/>
  <c r="E6832" i="13" s="1"/>
  <c r="C6834" i="13"/>
  <c r="D6834" i="13" s="1"/>
  <c r="E6833" i="13" s="1"/>
  <c r="C6835" i="13"/>
  <c r="D6835" i="13" s="1"/>
  <c r="C6836" i="13"/>
  <c r="D6836" i="13" s="1"/>
  <c r="E6835" i="13" s="1"/>
  <c r="C6837" i="13"/>
  <c r="D6837" i="13" s="1"/>
  <c r="E6836" i="13" s="1"/>
  <c r="C6838" i="13"/>
  <c r="D6838" i="13" s="1"/>
  <c r="E6837" i="13" s="1"/>
  <c r="C6839" i="13"/>
  <c r="D6839" i="13" s="1"/>
  <c r="C6840" i="13"/>
  <c r="D6840" i="13" s="1"/>
  <c r="E6839" i="13" s="1"/>
  <c r="C6841" i="13"/>
  <c r="D6841" i="13" s="1"/>
  <c r="C6842" i="13"/>
  <c r="D6842" i="13" s="1"/>
  <c r="E6841" i="13" s="1"/>
  <c r="C6843" i="13"/>
  <c r="D6843" i="13" s="1"/>
  <c r="C6844" i="13"/>
  <c r="D6844" i="13" s="1"/>
  <c r="E6843" i="13" s="1"/>
  <c r="C6845" i="13"/>
  <c r="D6845" i="13" s="1"/>
  <c r="E6844" i="13" s="1"/>
  <c r="C6846" i="13"/>
  <c r="D6846" i="13" s="1"/>
  <c r="E6845" i="13" s="1"/>
  <c r="C6847" i="13"/>
  <c r="D6847" i="13" s="1"/>
  <c r="C6848" i="13"/>
  <c r="D6848" i="13" s="1"/>
  <c r="E6847" i="13" s="1"/>
  <c r="C6849" i="13"/>
  <c r="D6849" i="13" s="1"/>
  <c r="E6848" i="13" s="1"/>
  <c r="C6850" i="13"/>
  <c r="D6850" i="13" s="1"/>
  <c r="E6849" i="13" s="1"/>
  <c r="C6851" i="13"/>
  <c r="D6851" i="13" s="1"/>
  <c r="C6852" i="13"/>
  <c r="D6852" i="13" s="1"/>
  <c r="E6851" i="13" s="1"/>
  <c r="C6853" i="13"/>
  <c r="D6853" i="13" s="1"/>
  <c r="E6852" i="13" s="1"/>
  <c r="C6854" i="13"/>
  <c r="D6854" i="13" s="1"/>
  <c r="E6853" i="13" s="1"/>
  <c r="C6855" i="13"/>
  <c r="D6855" i="13" s="1"/>
  <c r="C6856" i="13"/>
  <c r="D6856" i="13" s="1"/>
  <c r="E6855" i="13" s="1"/>
  <c r="C6857" i="13"/>
  <c r="D6857" i="13" s="1"/>
  <c r="E6856" i="13" s="1"/>
  <c r="C6858" i="13"/>
  <c r="D6858" i="13" s="1"/>
  <c r="E6857" i="13" s="1"/>
  <c r="C6859" i="13"/>
  <c r="D6859" i="13" s="1"/>
  <c r="C6860" i="13"/>
  <c r="D6860" i="13" s="1"/>
  <c r="E6859" i="13" s="1"/>
  <c r="C6861" i="13"/>
  <c r="D6861" i="13" s="1"/>
  <c r="C6862" i="13"/>
  <c r="D6862" i="13" s="1"/>
  <c r="E6861" i="13" s="1"/>
  <c r="C6863" i="13"/>
  <c r="D6863" i="13" s="1"/>
  <c r="C6864" i="13"/>
  <c r="D6864" i="13" s="1"/>
  <c r="E6863" i="13" s="1"/>
  <c r="C6865" i="13"/>
  <c r="D6865" i="13" s="1"/>
  <c r="E6864" i="13" s="1"/>
  <c r="C6866" i="13"/>
  <c r="D6866" i="13" s="1"/>
  <c r="E6865" i="13" s="1"/>
  <c r="C6867" i="13"/>
  <c r="D6867" i="13" s="1"/>
  <c r="C6868" i="13"/>
  <c r="D6868" i="13" s="1"/>
  <c r="E6867" i="13" s="1"/>
  <c r="C6869" i="13"/>
  <c r="D6869" i="13" s="1"/>
  <c r="E6868" i="13" s="1"/>
  <c r="C6870" i="13"/>
  <c r="D6870" i="13" s="1"/>
  <c r="E6869" i="13" s="1"/>
  <c r="C6871" i="13"/>
  <c r="D6871" i="13" s="1"/>
  <c r="C6872" i="13"/>
  <c r="D6872" i="13" s="1"/>
  <c r="E6871" i="13" s="1"/>
  <c r="C6873" i="13"/>
  <c r="D6873" i="13" s="1"/>
  <c r="E6872" i="13" s="1"/>
  <c r="C6874" i="13"/>
  <c r="D6874" i="13" s="1"/>
  <c r="E6873" i="13" s="1"/>
  <c r="C6875" i="13"/>
  <c r="D6875" i="13" s="1"/>
  <c r="C6876" i="13"/>
  <c r="D6876" i="13" s="1"/>
  <c r="E6875" i="13" s="1"/>
  <c r="C6877" i="13"/>
  <c r="D6877" i="13" s="1"/>
  <c r="E6876" i="13" s="1"/>
  <c r="C6878" i="13"/>
  <c r="D6878" i="13" s="1"/>
  <c r="E6877" i="13" s="1"/>
  <c r="C6879" i="13"/>
  <c r="D6879" i="13" s="1"/>
  <c r="C6880" i="13"/>
  <c r="D6880" i="13" s="1"/>
  <c r="E6879" i="13" s="1"/>
  <c r="C6881" i="13"/>
  <c r="D6881" i="13" s="1"/>
  <c r="C6882" i="13"/>
  <c r="D6882" i="13" s="1"/>
  <c r="E6881" i="13" s="1"/>
  <c r="C6883" i="13"/>
  <c r="D6883" i="13" s="1"/>
  <c r="C6884" i="13"/>
  <c r="D6884" i="13" s="1"/>
  <c r="E6883" i="13" s="1"/>
  <c r="C6885" i="13"/>
  <c r="D6885" i="13" s="1"/>
  <c r="E6884" i="13" s="1"/>
  <c r="C6886" i="13"/>
  <c r="D6886" i="13" s="1"/>
  <c r="E6885" i="13" s="1"/>
  <c r="C6887" i="13"/>
  <c r="D6887" i="13" s="1"/>
  <c r="C6888" i="13"/>
  <c r="D6888" i="13" s="1"/>
  <c r="E6887" i="13" s="1"/>
  <c r="C6889" i="13"/>
  <c r="D6889" i="13" s="1"/>
  <c r="E6888" i="13" s="1"/>
  <c r="C6890" i="13"/>
  <c r="D6890" i="13" s="1"/>
  <c r="E6889" i="13" s="1"/>
  <c r="C6891" i="13"/>
  <c r="D6891" i="13" s="1"/>
  <c r="C6892" i="13"/>
  <c r="D6892" i="13" s="1"/>
  <c r="E6891" i="13" s="1"/>
  <c r="C6893" i="13"/>
  <c r="D6893" i="13" s="1"/>
  <c r="E6892" i="13" s="1"/>
  <c r="C6894" i="13"/>
  <c r="D6894" i="13" s="1"/>
  <c r="E6893" i="13" s="1"/>
  <c r="C6895" i="13"/>
  <c r="D6895" i="13" s="1"/>
  <c r="C6896" i="13"/>
  <c r="D6896" i="13" s="1"/>
  <c r="E6895" i="13" s="1"/>
  <c r="C6897" i="13"/>
  <c r="D6897" i="13" s="1"/>
  <c r="E6896" i="13" s="1"/>
  <c r="C6898" i="13"/>
  <c r="D6898" i="13" s="1"/>
  <c r="E6897" i="13" s="1"/>
  <c r="C6899" i="13"/>
  <c r="D6899" i="13" s="1"/>
  <c r="C6900" i="13"/>
  <c r="D6900" i="13" s="1"/>
  <c r="E6899" i="13" s="1"/>
  <c r="C6901" i="13"/>
  <c r="D6901" i="13" s="1"/>
  <c r="C6902" i="13"/>
  <c r="D6902" i="13" s="1"/>
  <c r="E6901" i="13" s="1"/>
  <c r="C6903" i="13"/>
  <c r="D6903" i="13" s="1"/>
  <c r="C6904" i="13"/>
  <c r="D6904" i="13" s="1"/>
  <c r="E6903" i="13" s="1"/>
  <c r="C6905" i="13"/>
  <c r="D6905" i="13" s="1"/>
  <c r="E6904" i="13" s="1"/>
  <c r="C6906" i="13"/>
  <c r="D6906" i="13" s="1"/>
  <c r="E6905" i="13" s="1"/>
  <c r="C6907" i="13"/>
  <c r="D6907" i="13" s="1"/>
  <c r="C6908" i="13"/>
  <c r="D6908" i="13" s="1"/>
  <c r="E6907" i="13" s="1"/>
  <c r="C6909" i="13"/>
  <c r="D6909" i="13" s="1"/>
  <c r="E6908" i="13" s="1"/>
  <c r="C6910" i="13"/>
  <c r="D6910" i="13" s="1"/>
  <c r="E6909" i="13" s="1"/>
  <c r="C6911" i="13"/>
  <c r="D6911" i="13" s="1"/>
  <c r="C6912" i="13"/>
  <c r="D6912" i="13" s="1"/>
  <c r="E6911" i="13" s="1"/>
  <c r="C6913" i="13"/>
  <c r="D6913" i="13" s="1"/>
  <c r="E6912" i="13" s="1"/>
  <c r="C6914" i="13"/>
  <c r="D6914" i="13" s="1"/>
  <c r="E6913" i="13" s="1"/>
  <c r="C6915" i="13"/>
  <c r="D6915" i="13" s="1"/>
  <c r="C6916" i="13"/>
  <c r="D6916" i="13" s="1"/>
  <c r="E6915" i="13" s="1"/>
  <c r="C6917" i="13"/>
  <c r="D6917" i="13" s="1"/>
  <c r="E6916" i="13" s="1"/>
  <c r="C6918" i="13"/>
  <c r="D6918" i="13" s="1"/>
  <c r="E6917" i="13" s="1"/>
  <c r="C6919" i="13"/>
  <c r="D6919" i="13" s="1"/>
  <c r="C6920" i="13"/>
  <c r="D6920" i="13" s="1"/>
  <c r="E6919" i="13" s="1"/>
  <c r="C6921" i="13"/>
  <c r="D6921" i="13" s="1"/>
  <c r="C6922" i="13"/>
  <c r="D6922" i="13" s="1"/>
  <c r="E6921" i="13" s="1"/>
  <c r="C6923" i="13"/>
  <c r="D6923" i="13" s="1"/>
  <c r="C6924" i="13"/>
  <c r="D6924" i="13" s="1"/>
  <c r="E6923" i="13" s="1"/>
  <c r="C6925" i="13"/>
  <c r="D6925" i="13" s="1"/>
  <c r="E6924" i="13" s="1"/>
  <c r="C6926" i="13"/>
  <c r="D6926" i="13" s="1"/>
  <c r="E6925" i="13" s="1"/>
  <c r="C6927" i="13"/>
  <c r="D6927" i="13" s="1"/>
  <c r="C6928" i="13"/>
  <c r="D6928" i="13" s="1"/>
  <c r="E6927" i="13" s="1"/>
  <c r="C6929" i="13"/>
  <c r="D6929" i="13" s="1"/>
  <c r="E6928" i="13" s="1"/>
  <c r="C6930" i="13"/>
  <c r="D6930" i="13" s="1"/>
  <c r="E6929" i="13" s="1"/>
  <c r="C6931" i="13"/>
  <c r="D6931" i="13" s="1"/>
  <c r="C6932" i="13"/>
  <c r="D6932" i="13" s="1"/>
  <c r="E6931" i="13" s="1"/>
  <c r="C6933" i="13"/>
  <c r="D6933" i="13" s="1"/>
  <c r="E6932" i="13" s="1"/>
  <c r="C6934" i="13"/>
  <c r="D6934" i="13" s="1"/>
  <c r="E6933" i="13" s="1"/>
  <c r="C6935" i="13"/>
  <c r="D6935" i="13" s="1"/>
  <c r="C6936" i="13"/>
  <c r="D6936" i="13" s="1"/>
  <c r="E6935" i="13" s="1"/>
  <c r="C6937" i="13"/>
  <c r="D6937" i="13" s="1"/>
  <c r="E6936" i="13" s="1"/>
  <c r="C6938" i="13"/>
  <c r="D6938" i="13" s="1"/>
  <c r="E6937" i="13" s="1"/>
  <c r="C6939" i="13"/>
  <c r="D6939" i="13" s="1"/>
  <c r="C6940" i="13"/>
  <c r="D6940" i="13" s="1"/>
  <c r="E6939" i="13" s="1"/>
  <c r="C6941" i="13"/>
  <c r="D6941" i="13" s="1"/>
  <c r="C6942" i="13"/>
  <c r="D6942" i="13" s="1"/>
  <c r="E6941" i="13" s="1"/>
  <c r="C6943" i="13"/>
  <c r="D6943" i="13" s="1"/>
  <c r="C6944" i="13"/>
  <c r="D6944" i="13" s="1"/>
  <c r="E6943" i="13" s="1"/>
  <c r="C6945" i="13"/>
  <c r="D6945" i="13" s="1"/>
  <c r="E6944" i="13" s="1"/>
  <c r="C6946" i="13"/>
  <c r="D6946" i="13" s="1"/>
  <c r="E6945" i="13" s="1"/>
  <c r="C6947" i="13"/>
  <c r="D6947" i="13" s="1"/>
  <c r="C6948" i="13"/>
  <c r="D6948" i="13" s="1"/>
  <c r="E6947" i="13" s="1"/>
  <c r="C6949" i="13"/>
  <c r="D6949" i="13" s="1"/>
  <c r="E6948" i="13" s="1"/>
  <c r="C6950" i="13"/>
  <c r="D6950" i="13" s="1"/>
  <c r="E6949" i="13" s="1"/>
  <c r="C6951" i="13"/>
  <c r="D6951" i="13" s="1"/>
  <c r="C6952" i="13"/>
  <c r="D6952" i="13" s="1"/>
  <c r="E6951" i="13" s="1"/>
  <c r="C6953" i="13"/>
  <c r="D6953" i="13" s="1"/>
  <c r="E6952" i="13" s="1"/>
  <c r="C6954" i="13"/>
  <c r="D6954" i="13" s="1"/>
  <c r="E6953" i="13" s="1"/>
  <c r="C6955" i="13"/>
  <c r="D6955" i="13" s="1"/>
  <c r="C6956" i="13"/>
  <c r="D6956" i="13" s="1"/>
  <c r="E6955" i="13" s="1"/>
  <c r="C6957" i="13"/>
  <c r="D6957" i="13" s="1"/>
  <c r="E6956" i="13" s="1"/>
  <c r="C6958" i="13"/>
  <c r="D6958" i="13" s="1"/>
  <c r="E6957" i="13" s="1"/>
  <c r="C6959" i="13"/>
  <c r="D6959" i="13" s="1"/>
  <c r="C6960" i="13"/>
  <c r="D6960" i="13" s="1"/>
  <c r="E6959" i="13" s="1"/>
  <c r="C6961" i="13"/>
  <c r="D6961" i="13" s="1"/>
  <c r="C6962" i="13"/>
  <c r="D6962" i="13" s="1"/>
  <c r="E6961" i="13" s="1"/>
  <c r="C6963" i="13"/>
  <c r="D6963" i="13" s="1"/>
  <c r="C6964" i="13"/>
  <c r="D6964" i="13" s="1"/>
  <c r="E6963" i="13" s="1"/>
  <c r="C6965" i="13"/>
  <c r="D6965" i="13" s="1"/>
  <c r="E6964" i="13" s="1"/>
  <c r="C6966" i="13"/>
  <c r="D6966" i="13" s="1"/>
  <c r="E6965" i="13" s="1"/>
  <c r="C6967" i="13"/>
  <c r="D6967" i="13" s="1"/>
  <c r="C6968" i="13"/>
  <c r="D6968" i="13" s="1"/>
  <c r="E6967" i="13" s="1"/>
  <c r="C6969" i="13"/>
  <c r="D6969" i="13" s="1"/>
  <c r="E6968" i="13" s="1"/>
  <c r="C6970" i="13"/>
  <c r="D6970" i="13" s="1"/>
  <c r="E6969" i="13" s="1"/>
  <c r="C6971" i="13"/>
  <c r="D6971" i="13" s="1"/>
  <c r="C6972" i="13"/>
  <c r="D6972" i="13" s="1"/>
  <c r="E6971" i="13" s="1"/>
  <c r="C6973" i="13"/>
  <c r="D6973" i="13" s="1"/>
  <c r="E6972" i="13" s="1"/>
  <c r="C6974" i="13"/>
  <c r="D6974" i="13" s="1"/>
  <c r="E6973" i="13" s="1"/>
  <c r="C6975" i="13"/>
  <c r="D6975" i="13" s="1"/>
  <c r="C6976" i="13"/>
  <c r="D6976" i="13" s="1"/>
  <c r="E6975" i="13" s="1"/>
  <c r="C6977" i="13"/>
  <c r="D6977" i="13" s="1"/>
  <c r="E6976" i="13" s="1"/>
  <c r="C6978" i="13"/>
  <c r="D6978" i="13" s="1"/>
  <c r="E6977" i="13" s="1"/>
  <c r="C6979" i="13"/>
  <c r="D6979" i="13" s="1"/>
  <c r="C6980" i="13"/>
  <c r="D6980" i="13" s="1"/>
  <c r="E6979" i="13" s="1"/>
  <c r="C6981" i="13"/>
  <c r="D6981" i="13" s="1"/>
  <c r="C6982" i="13"/>
  <c r="D6982" i="13" s="1"/>
  <c r="E6981" i="13" s="1"/>
  <c r="C6983" i="13"/>
  <c r="D6983" i="13" s="1"/>
  <c r="C6984" i="13"/>
  <c r="D6984" i="13" s="1"/>
  <c r="E6983" i="13" s="1"/>
  <c r="C6985" i="13"/>
  <c r="D6985" i="13" s="1"/>
  <c r="E6984" i="13" s="1"/>
  <c r="C6986" i="13"/>
  <c r="D6986" i="13" s="1"/>
  <c r="E6985" i="13" s="1"/>
  <c r="C6987" i="13"/>
  <c r="D6987" i="13" s="1"/>
  <c r="C6988" i="13"/>
  <c r="D6988" i="13" s="1"/>
  <c r="E6987" i="13" s="1"/>
  <c r="C6989" i="13"/>
  <c r="D6989" i="13" s="1"/>
  <c r="E6988" i="13" s="1"/>
  <c r="C6990" i="13"/>
  <c r="D6990" i="13" s="1"/>
  <c r="E6989" i="13" s="1"/>
  <c r="C6991" i="13"/>
  <c r="D6991" i="13" s="1"/>
  <c r="C6992" i="13"/>
  <c r="D6992" i="13" s="1"/>
  <c r="E6991" i="13" s="1"/>
  <c r="C6993" i="13"/>
  <c r="D6993" i="13" s="1"/>
  <c r="E6992" i="13" s="1"/>
  <c r="C6994" i="13"/>
  <c r="D6994" i="13" s="1"/>
  <c r="E6993" i="13" s="1"/>
  <c r="C6995" i="13"/>
  <c r="D6995" i="13" s="1"/>
  <c r="C6996" i="13"/>
  <c r="D6996" i="13" s="1"/>
  <c r="E6995" i="13" s="1"/>
  <c r="C6997" i="13"/>
  <c r="D6997" i="13" s="1"/>
  <c r="E6996" i="13" s="1"/>
  <c r="C6998" i="13"/>
  <c r="D6998" i="13" s="1"/>
  <c r="E6997" i="13" s="1"/>
  <c r="C6999" i="13"/>
  <c r="D6999" i="13" s="1"/>
  <c r="C7000" i="13"/>
  <c r="D7000" i="13" s="1"/>
  <c r="E6999" i="13" s="1"/>
  <c r="C7001" i="13"/>
  <c r="D7001" i="13" s="1"/>
  <c r="C7002" i="13"/>
  <c r="D7002" i="13" s="1"/>
  <c r="E7001" i="13" s="1"/>
  <c r="C7003" i="13"/>
  <c r="D7003" i="13" s="1"/>
  <c r="C7004" i="13"/>
  <c r="D7004" i="13" s="1"/>
  <c r="E7003" i="13" s="1"/>
  <c r="C7005" i="13"/>
  <c r="D7005" i="13" s="1"/>
  <c r="E7004" i="13" s="1"/>
  <c r="C7006" i="13"/>
  <c r="D7006" i="13" s="1"/>
  <c r="E7005" i="13" s="1"/>
  <c r="C7007" i="13"/>
  <c r="D7007" i="13" s="1"/>
  <c r="C7008" i="13"/>
  <c r="D7008" i="13" s="1"/>
  <c r="E7007" i="13" s="1"/>
  <c r="C7009" i="13"/>
  <c r="D7009" i="13" s="1"/>
  <c r="E7008" i="13" s="1"/>
  <c r="C7010" i="13"/>
  <c r="D7010" i="13" s="1"/>
  <c r="E7009" i="13" s="1"/>
  <c r="C7011" i="13"/>
  <c r="D7011" i="13" s="1"/>
  <c r="C7012" i="13"/>
  <c r="D7012" i="13" s="1"/>
  <c r="E7011" i="13" s="1"/>
  <c r="C7013" i="13"/>
  <c r="D7013" i="13" s="1"/>
  <c r="E7012" i="13" s="1"/>
  <c r="C7014" i="13"/>
  <c r="D7014" i="13" s="1"/>
  <c r="E7013" i="13" s="1"/>
  <c r="C7015" i="13"/>
  <c r="D7015" i="13" s="1"/>
  <c r="C7016" i="13"/>
  <c r="D7016" i="13" s="1"/>
  <c r="E7015" i="13" s="1"/>
  <c r="C7017" i="13"/>
  <c r="D7017" i="13" s="1"/>
  <c r="E7016" i="13" s="1"/>
  <c r="C7018" i="13"/>
  <c r="D7018" i="13" s="1"/>
  <c r="E7017" i="13" s="1"/>
  <c r="C7019" i="13"/>
  <c r="D7019" i="13" s="1"/>
  <c r="C7020" i="13"/>
  <c r="D7020" i="13" s="1"/>
  <c r="E7019" i="13" s="1"/>
  <c r="C7021" i="13"/>
  <c r="D7021" i="13" s="1"/>
  <c r="C7022" i="13"/>
  <c r="D7022" i="13" s="1"/>
  <c r="E7021" i="13" s="1"/>
  <c r="C7023" i="13"/>
  <c r="D7023" i="13" s="1"/>
  <c r="C7024" i="13"/>
  <c r="D7024" i="13" s="1"/>
  <c r="E7023" i="13" s="1"/>
  <c r="C7025" i="13"/>
  <c r="D7025" i="13" s="1"/>
  <c r="E7024" i="13" s="1"/>
  <c r="C7026" i="13"/>
  <c r="D7026" i="13" s="1"/>
  <c r="E7025" i="13" s="1"/>
  <c r="C7027" i="13"/>
  <c r="D7027" i="13" s="1"/>
  <c r="C7028" i="13"/>
  <c r="D7028" i="13" s="1"/>
  <c r="E7027" i="13" s="1"/>
  <c r="C7029" i="13"/>
  <c r="D7029" i="13" s="1"/>
  <c r="E7028" i="13" s="1"/>
  <c r="C7030" i="13"/>
  <c r="D7030" i="13" s="1"/>
  <c r="E7029" i="13" s="1"/>
  <c r="C7031" i="13"/>
  <c r="D7031" i="13" s="1"/>
  <c r="C7032" i="13"/>
  <c r="D7032" i="13" s="1"/>
  <c r="E7031" i="13" s="1"/>
  <c r="C7033" i="13"/>
  <c r="D7033" i="13" s="1"/>
  <c r="E7032" i="13" s="1"/>
  <c r="C7034" i="13"/>
  <c r="D7034" i="13" s="1"/>
  <c r="E7033" i="13" s="1"/>
  <c r="C7035" i="13"/>
  <c r="D7035" i="13" s="1"/>
  <c r="C7036" i="13"/>
  <c r="D7036" i="13" s="1"/>
  <c r="E7035" i="13" s="1"/>
  <c r="C7037" i="13"/>
  <c r="D7037" i="13" s="1"/>
  <c r="E7036" i="13" s="1"/>
  <c r="C7038" i="13"/>
  <c r="D7038" i="13" s="1"/>
  <c r="E7037" i="13" s="1"/>
  <c r="C7039" i="13"/>
  <c r="D7039" i="13" s="1"/>
  <c r="C7040" i="13"/>
  <c r="D7040" i="13" s="1"/>
  <c r="E7039" i="13" s="1"/>
  <c r="C7041" i="13"/>
  <c r="D7041" i="13" s="1"/>
  <c r="C7042" i="13"/>
  <c r="D7042" i="13" s="1"/>
  <c r="E7041" i="13" s="1"/>
  <c r="C7043" i="13"/>
  <c r="D7043" i="13" s="1"/>
  <c r="C7044" i="13"/>
  <c r="D7044" i="13" s="1"/>
  <c r="E7043" i="13" s="1"/>
  <c r="C7045" i="13"/>
  <c r="D7045" i="13" s="1"/>
  <c r="E7044" i="13" s="1"/>
  <c r="C7046" i="13"/>
  <c r="D7046" i="13" s="1"/>
  <c r="E7045" i="13" s="1"/>
  <c r="C7047" i="13"/>
  <c r="D7047" i="13" s="1"/>
  <c r="C7048" i="13"/>
  <c r="D7048" i="13" s="1"/>
  <c r="E7047" i="13" s="1"/>
  <c r="C7049" i="13"/>
  <c r="D7049" i="13" s="1"/>
  <c r="E7048" i="13" s="1"/>
  <c r="C7050" i="13"/>
  <c r="D7050" i="13" s="1"/>
  <c r="E7049" i="13" s="1"/>
  <c r="C7051" i="13"/>
  <c r="D7051" i="13" s="1"/>
  <c r="C7052" i="13"/>
  <c r="D7052" i="13" s="1"/>
  <c r="E7051" i="13" s="1"/>
  <c r="C7053" i="13"/>
  <c r="D7053" i="13" s="1"/>
  <c r="E7052" i="13" s="1"/>
  <c r="C7054" i="13"/>
  <c r="D7054" i="13" s="1"/>
  <c r="E7053" i="13" s="1"/>
  <c r="C7055" i="13"/>
  <c r="D7055" i="13" s="1"/>
  <c r="C7056" i="13"/>
  <c r="D7056" i="13" s="1"/>
  <c r="E7055" i="13" s="1"/>
  <c r="C7057" i="13"/>
  <c r="D7057" i="13" s="1"/>
  <c r="E7056" i="13" s="1"/>
  <c r="C7058" i="13"/>
  <c r="D7058" i="13" s="1"/>
  <c r="E7057" i="13" s="1"/>
  <c r="C7059" i="13"/>
  <c r="D7059" i="13" s="1"/>
  <c r="C7060" i="13"/>
  <c r="D7060" i="13" s="1"/>
  <c r="E7059" i="13" s="1"/>
  <c r="C7061" i="13"/>
  <c r="D7061" i="13" s="1"/>
  <c r="C7062" i="13"/>
  <c r="D7062" i="13" s="1"/>
  <c r="E7061" i="13" s="1"/>
  <c r="C7063" i="13"/>
  <c r="D7063" i="13" s="1"/>
  <c r="C7064" i="13"/>
  <c r="D7064" i="13" s="1"/>
  <c r="E7063" i="13" s="1"/>
  <c r="C7065" i="13"/>
  <c r="D7065" i="13" s="1"/>
  <c r="E7064" i="13" s="1"/>
  <c r="C7066" i="13"/>
  <c r="D7066" i="13" s="1"/>
  <c r="E7065" i="13" s="1"/>
  <c r="C7067" i="13"/>
  <c r="D7067" i="13" s="1"/>
  <c r="C7068" i="13"/>
  <c r="D7068" i="13" s="1"/>
  <c r="E7067" i="13" s="1"/>
  <c r="C7069" i="13"/>
  <c r="D7069" i="13" s="1"/>
  <c r="E7068" i="13" s="1"/>
  <c r="C7070" i="13"/>
  <c r="D7070" i="13" s="1"/>
  <c r="E7069" i="13" s="1"/>
  <c r="C7071" i="13"/>
  <c r="D7071" i="13" s="1"/>
  <c r="C7072" i="13"/>
  <c r="D7072" i="13" s="1"/>
  <c r="E7071" i="13" s="1"/>
  <c r="C7073" i="13"/>
  <c r="D7073" i="13" s="1"/>
  <c r="E7072" i="13" s="1"/>
  <c r="C7074" i="13"/>
  <c r="D7074" i="13" s="1"/>
  <c r="E7073" i="13" s="1"/>
  <c r="C7075" i="13"/>
  <c r="D7075" i="13" s="1"/>
  <c r="C7076" i="13"/>
  <c r="D7076" i="13" s="1"/>
  <c r="E7075" i="13" s="1"/>
  <c r="C7077" i="13"/>
  <c r="D7077" i="13" s="1"/>
  <c r="E7076" i="13" s="1"/>
  <c r="C7078" i="13"/>
  <c r="D7078" i="13" s="1"/>
  <c r="E7077" i="13" s="1"/>
  <c r="C7079" i="13"/>
  <c r="D7079" i="13" s="1"/>
  <c r="C7080" i="13"/>
  <c r="D7080" i="13" s="1"/>
  <c r="E7079" i="13" s="1"/>
  <c r="C7081" i="13"/>
  <c r="D7081" i="13" s="1"/>
  <c r="C7082" i="13"/>
  <c r="D7082" i="13" s="1"/>
  <c r="E7081" i="13" s="1"/>
  <c r="C7083" i="13"/>
  <c r="D7083" i="13" s="1"/>
  <c r="C7084" i="13"/>
  <c r="D7084" i="13" s="1"/>
  <c r="E7083" i="13" s="1"/>
  <c r="C7085" i="13"/>
  <c r="D7085" i="13" s="1"/>
  <c r="E7084" i="13" s="1"/>
  <c r="C7086" i="13"/>
  <c r="D7086" i="13" s="1"/>
  <c r="E7085" i="13" s="1"/>
  <c r="C7087" i="13"/>
  <c r="D7087" i="13" s="1"/>
  <c r="C7088" i="13"/>
  <c r="D7088" i="13" s="1"/>
  <c r="E7087" i="13" s="1"/>
  <c r="C7089" i="13"/>
  <c r="D7089" i="13" s="1"/>
  <c r="E7088" i="13" s="1"/>
  <c r="C7090" i="13"/>
  <c r="D7090" i="13" s="1"/>
  <c r="E7089" i="13" s="1"/>
  <c r="C7091" i="13"/>
  <c r="D7091" i="13" s="1"/>
  <c r="C7092" i="13"/>
  <c r="D7092" i="13" s="1"/>
  <c r="E7091" i="13" s="1"/>
  <c r="C7093" i="13"/>
  <c r="D7093" i="13" s="1"/>
  <c r="E7092" i="13" s="1"/>
  <c r="C7094" i="13"/>
  <c r="D7094" i="13" s="1"/>
  <c r="E7093" i="13" s="1"/>
  <c r="C7095" i="13"/>
  <c r="D7095" i="13" s="1"/>
  <c r="C7096" i="13"/>
  <c r="D7096" i="13" s="1"/>
  <c r="E7095" i="13" s="1"/>
  <c r="C7097" i="13"/>
  <c r="D7097" i="13" s="1"/>
  <c r="E7096" i="13" s="1"/>
  <c r="C7098" i="13"/>
  <c r="D7098" i="13" s="1"/>
  <c r="E7097" i="13" s="1"/>
  <c r="C7099" i="13"/>
  <c r="D7099" i="13" s="1"/>
  <c r="C7100" i="13"/>
  <c r="D7100" i="13" s="1"/>
  <c r="E7099" i="13" s="1"/>
  <c r="C7101" i="13"/>
  <c r="D7101" i="13" s="1"/>
  <c r="C7102" i="13"/>
  <c r="D7102" i="13" s="1"/>
  <c r="E7101" i="13" s="1"/>
  <c r="C7103" i="13"/>
  <c r="D7103" i="13" s="1"/>
  <c r="C7104" i="13"/>
  <c r="D7104" i="13" s="1"/>
  <c r="E7103" i="13" s="1"/>
  <c r="C7105" i="13"/>
  <c r="D7105" i="13" s="1"/>
  <c r="E7104" i="13" s="1"/>
  <c r="C7106" i="13"/>
  <c r="D7106" i="13" s="1"/>
  <c r="E7105" i="13" s="1"/>
  <c r="C7107" i="13"/>
  <c r="D7107" i="13" s="1"/>
  <c r="C7108" i="13"/>
  <c r="D7108" i="13" s="1"/>
  <c r="E7107" i="13" s="1"/>
  <c r="C7109" i="13"/>
  <c r="D7109" i="13" s="1"/>
  <c r="E7108" i="13" s="1"/>
  <c r="C7110" i="13"/>
  <c r="D7110" i="13" s="1"/>
  <c r="E7109" i="13" s="1"/>
  <c r="C7111" i="13"/>
  <c r="D7111" i="13" s="1"/>
  <c r="C7112" i="13"/>
  <c r="D7112" i="13" s="1"/>
  <c r="E7111" i="13" s="1"/>
  <c r="C7113" i="13"/>
  <c r="D7113" i="13" s="1"/>
  <c r="E7112" i="13" s="1"/>
  <c r="C7114" i="13"/>
  <c r="D7114" i="13" s="1"/>
  <c r="E7113" i="13" s="1"/>
  <c r="C7115" i="13"/>
  <c r="D7115" i="13" s="1"/>
  <c r="C7116" i="13"/>
  <c r="D7116" i="13" s="1"/>
  <c r="E7115" i="13" s="1"/>
  <c r="C7117" i="13"/>
  <c r="D7117" i="13" s="1"/>
  <c r="E7116" i="13" s="1"/>
  <c r="C7118" i="13"/>
  <c r="D7118" i="13" s="1"/>
  <c r="E7117" i="13" s="1"/>
  <c r="C7119" i="13"/>
  <c r="D7119" i="13" s="1"/>
  <c r="C7120" i="13"/>
  <c r="D7120" i="13" s="1"/>
  <c r="E7119" i="13" s="1"/>
  <c r="C7121" i="13"/>
  <c r="D7121" i="13" s="1"/>
  <c r="C7122" i="13"/>
  <c r="D7122" i="13" s="1"/>
  <c r="E7121" i="13" s="1"/>
  <c r="C7123" i="13"/>
  <c r="D7123" i="13" s="1"/>
  <c r="C7124" i="13"/>
  <c r="D7124" i="13" s="1"/>
  <c r="E7123" i="13" s="1"/>
  <c r="C7125" i="13"/>
  <c r="D7125" i="13" s="1"/>
  <c r="E7124" i="13" s="1"/>
  <c r="C7126" i="13"/>
  <c r="D7126" i="13" s="1"/>
  <c r="E7125" i="13" s="1"/>
  <c r="C7127" i="13"/>
  <c r="D7127" i="13" s="1"/>
  <c r="C7128" i="13"/>
  <c r="D7128" i="13" s="1"/>
  <c r="E7127" i="13" s="1"/>
  <c r="C7129" i="13"/>
  <c r="D7129" i="13" s="1"/>
  <c r="E7128" i="13" s="1"/>
  <c r="C7130" i="13"/>
  <c r="D7130" i="13" s="1"/>
  <c r="E7129" i="13" s="1"/>
  <c r="C7131" i="13"/>
  <c r="D7131" i="13" s="1"/>
  <c r="C7132" i="13"/>
  <c r="D7132" i="13" s="1"/>
  <c r="E7131" i="13" s="1"/>
  <c r="C7133" i="13"/>
  <c r="D7133" i="13" s="1"/>
  <c r="E7132" i="13" s="1"/>
  <c r="C7134" i="13"/>
  <c r="D7134" i="13" s="1"/>
  <c r="E7133" i="13" s="1"/>
  <c r="C7135" i="13"/>
  <c r="D7135" i="13" s="1"/>
  <c r="C7136" i="13"/>
  <c r="D7136" i="13" s="1"/>
  <c r="E7135" i="13" s="1"/>
  <c r="C7137" i="13"/>
  <c r="D7137" i="13" s="1"/>
  <c r="E7136" i="13" s="1"/>
  <c r="C7138" i="13"/>
  <c r="D7138" i="13" s="1"/>
  <c r="E7137" i="13" s="1"/>
  <c r="C7139" i="13"/>
  <c r="D7139" i="13" s="1"/>
  <c r="C7140" i="13"/>
  <c r="D7140" i="13" s="1"/>
  <c r="E7139" i="13" s="1"/>
  <c r="C7141" i="13"/>
  <c r="D7141" i="13" s="1"/>
  <c r="C7142" i="13"/>
  <c r="D7142" i="13" s="1"/>
  <c r="E7141" i="13" s="1"/>
  <c r="C7143" i="13"/>
  <c r="D7143" i="13" s="1"/>
  <c r="C7144" i="13"/>
  <c r="D7144" i="13" s="1"/>
  <c r="E7143" i="13" s="1"/>
  <c r="C7145" i="13"/>
  <c r="D7145" i="13" s="1"/>
  <c r="E7144" i="13" s="1"/>
  <c r="C7146" i="13"/>
  <c r="D7146" i="13" s="1"/>
  <c r="E7145" i="13" s="1"/>
  <c r="C7147" i="13"/>
  <c r="D7147" i="13" s="1"/>
  <c r="C7148" i="13"/>
  <c r="D7148" i="13" s="1"/>
  <c r="E7147" i="13" s="1"/>
  <c r="C7149" i="13"/>
  <c r="D7149" i="13" s="1"/>
  <c r="E7148" i="13" s="1"/>
  <c r="C7150" i="13"/>
  <c r="D7150" i="13" s="1"/>
  <c r="E7149" i="13" s="1"/>
  <c r="C7151" i="13"/>
  <c r="D7151" i="13" s="1"/>
  <c r="C7152" i="13"/>
  <c r="D7152" i="13" s="1"/>
  <c r="E7151" i="13" s="1"/>
  <c r="C7153" i="13"/>
  <c r="D7153" i="13" s="1"/>
  <c r="E7152" i="13" s="1"/>
  <c r="C7154" i="13"/>
  <c r="D7154" i="13" s="1"/>
  <c r="E7153" i="13" s="1"/>
  <c r="C7155" i="13"/>
  <c r="D7155" i="13" s="1"/>
  <c r="C7156" i="13"/>
  <c r="D7156" i="13" s="1"/>
  <c r="E7155" i="13" s="1"/>
  <c r="C7157" i="13"/>
  <c r="D7157" i="13" s="1"/>
  <c r="E7156" i="13" s="1"/>
  <c r="C7158" i="13"/>
  <c r="D7158" i="13" s="1"/>
  <c r="E7157" i="13" s="1"/>
  <c r="C7159" i="13"/>
  <c r="D7159" i="13" s="1"/>
  <c r="C7160" i="13"/>
  <c r="D7160" i="13" s="1"/>
  <c r="E7159" i="13" s="1"/>
  <c r="C7161" i="13"/>
  <c r="D7161" i="13" s="1"/>
  <c r="C7162" i="13"/>
  <c r="D7162" i="13" s="1"/>
  <c r="E7161" i="13" s="1"/>
  <c r="C7163" i="13"/>
  <c r="D7163" i="13" s="1"/>
  <c r="C7164" i="13"/>
  <c r="D7164" i="13" s="1"/>
  <c r="E7163" i="13" s="1"/>
  <c r="C7165" i="13"/>
  <c r="D7165" i="13" s="1"/>
  <c r="E7164" i="13" s="1"/>
  <c r="C7166" i="13"/>
  <c r="D7166" i="13" s="1"/>
  <c r="E7165" i="13" s="1"/>
  <c r="C7167" i="13"/>
  <c r="D7167" i="13" s="1"/>
  <c r="C7168" i="13"/>
  <c r="D7168" i="13" s="1"/>
  <c r="E7167" i="13" s="1"/>
  <c r="C7169" i="13"/>
  <c r="D7169" i="13" s="1"/>
  <c r="E7168" i="13" s="1"/>
  <c r="C7170" i="13"/>
  <c r="D7170" i="13" s="1"/>
  <c r="E7169" i="13" s="1"/>
  <c r="C7171" i="13"/>
  <c r="D7171" i="13" s="1"/>
  <c r="C7172" i="13"/>
  <c r="D7172" i="13" s="1"/>
  <c r="E7171" i="13" s="1"/>
  <c r="C7173" i="13"/>
  <c r="D7173" i="13" s="1"/>
  <c r="E7172" i="13" s="1"/>
  <c r="C7174" i="13"/>
  <c r="D7174" i="13" s="1"/>
  <c r="E7173" i="13" s="1"/>
  <c r="C7175" i="13"/>
  <c r="D7175" i="13" s="1"/>
  <c r="C7176" i="13"/>
  <c r="D7176" i="13" s="1"/>
  <c r="E7175" i="13" s="1"/>
  <c r="C7177" i="13"/>
  <c r="D7177" i="13" s="1"/>
  <c r="E7176" i="13" s="1"/>
  <c r="C7178" i="13"/>
  <c r="D7178" i="13" s="1"/>
  <c r="E7177" i="13" s="1"/>
  <c r="C7179" i="13"/>
  <c r="D7179" i="13" s="1"/>
  <c r="C7180" i="13"/>
  <c r="D7180" i="13" s="1"/>
  <c r="E7179" i="13" s="1"/>
  <c r="C7181" i="13"/>
  <c r="D7181" i="13" s="1"/>
  <c r="C7182" i="13"/>
  <c r="D7182" i="13" s="1"/>
  <c r="E7181" i="13" s="1"/>
  <c r="C7183" i="13"/>
  <c r="D7183" i="13" s="1"/>
  <c r="C7184" i="13"/>
  <c r="D7184" i="13" s="1"/>
  <c r="E7183" i="13" s="1"/>
  <c r="C7185" i="13"/>
  <c r="D7185" i="13" s="1"/>
  <c r="E7184" i="13" s="1"/>
  <c r="C7186" i="13"/>
  <c r="D7186" i="13" s="1"/>
  <c r="E7185" i="13" s="1"/>
  <c r="C7187" i="13"/>
  <c r="D7187" i="13" s="1"/>
  <c r="C7188" i="13"/>
  <c r="D7188" i="13" s="1"/>
  <c r="E7187" i="13" s="1"/>
  <c r="C7189" i="13"/>
  <c r="D7189" i="13" s="1"/>
  <c r="E7188" i="13" s="1"/>
  <c r="C7190" i="13"/>
  <c r="D7190" i="13" s="1"/>
  <c r="E7189" i="13" s="1"/>
  <c r="C7191" i="13"/>
  <c r="D7191" i="13" s="1"/>
  <c r="C7192" i="13"/>
  <c r="D7192" i="13" s="1"/>
  <c r="E7191" i="13" s="1"/>
  <c r="C7193" i="13"/>
  <c r="D7193" i="13" s="1"/>
  <c r="E7192" i="13" s="1"/>
  <c r="C7194" i="13"/>
  <c r="D7194" i="13" s="1"/>
  <c r="E7193" i="13" s="1"/>
  <c r="C7195" i="13"/>
  <c r="D7195" i="13" s="1"/>
  <c r="C7196" i="13"/>
  <c r="D7196" i="13" s="1"/>
  <c r="E7195" i="13" s="1"/>
  <c r="C7197" i="13"/>
  <c r="D7197" i="13" s="1"/>
  <c r="E7196" i="13" s="1"/>
  <c r="C7198" i="13"/>
  <c r="D7198" i="13" s="1"/>
  <c r="E7197" i="13" s="1"/>
  <c r="C7199" i="13"/>
  <c r="D7199" i="13" s="1"/>
  <c r="C7200" i="13"/>
  <c r="D7200" i="13" s="1"/>
  <c r="E7199" i="13" s="1"/>
  <c r="C7201" i="13"/>
  <c r="D7201" i="13" s="1"/>
  <c r="C7202" i="13"/>
  <c r="D7202" i="13" s="1"/>
  <c r="E7201" i="13" s="1"/>
  <c r="C7203" i="13"/>
  <c r="D7203" i="13" s="1"/>
  <c r="C7204" i="13"/>
  <c r="D7204" i="13" s="1"/>
  <c r="E7203" i="13" s="1"/>
  <c r="C7205" i="13"/>
  <c r="D7205" i="13" s="1"/>
  <c r="E7204" i="13" s="1"/>
  <c r="C7206" i="13"/>
  <c r="D7206" i="13" s="1"/>
  <c r="E7205" i="13" s="1"/>
  <c r="C7207" i="13"/>
  <c r="D7207" i="13" s="1"/>
  <c r="C7208" i="13"/>
  <c r="D7208" i="13" s="1"/>
  <c r="E7207" i="13" s="1"/>
  <c r="C7209" i="13"/>
  <c r="D7209" i="13" s="1"/>
  <c r="E7208" i="13" s="1"/>
  <c r="C7210" i="13"/>
  <c r="D7210" i="13" s="1"/>
  <c r="E7209" i="13" s="1"/>
  <c r="C7211" i="13"/>
  <c r="D7211" i="13" s="1"/>
  <c r="C7212" i="13"/>
  <c r="D7212" i="13" s="1"/>
  <c r="E7211" i="13" s="1"/>
  <c r="C7213" i="13"/>
  <c r="D7213" i="13" s="1"/>
  <c r="E7212" i="13" s="1"/>
  <c r="C7214" i="13"/>
  <c r="D7214" i="13" s="1"/>
  <c r="E7213" i="13" s="1"/>
  <c r="C7215" i="13"/>
  <c r="D7215" i="13" s="1"/>
  <c r="C7216" i="13"/>
  <c r="D7216" i="13" s="1"/>
  <c r="E7215" i="13" s="1"/>
  <c r="C7217" i="13"/>
  <c r="D7217" i="13" s="1"/>
  <c r="E7216" i="13" s="1"/>
  <c r="C7218" i="13"/>
  <c r="D7218" i="13" s="1"/>
  <c r="E7217" i="13" s="1"/>
  <c r="C7219" i="13"/>
  <c r="D7219" i="13" s="1"/>
  <c r="C7220" i="13"/>
  <c r="D7220" i="13" s="1"/>
  <c r="E7219" i="13" s="1"/>
  <c r="C7221" i="13"/>
  <c r="D7221" i="13" s="1"/>
  <c r="C7222" i="13"/>
  <c r="D7222" i="13" s="1"/>
  <c r="E7221" i="13" s="1"/>
  <c r="C7223" i="13"/>
  <c r="D7223" i="13" s="1"/>
  <c r="C7224" i="13"/>
  <c r="D7224" i="13" s="1"/>
  <c r="E7223" i="13" s="1"/>
  <c r="C7225" i="13"/>
  <c r="D7225" i="13" s="1"/>
  <c r="E7224" i="13" s="1"/>
  <c r="C7226" i="13"/>
  <c r="D7226" i="13" s="1"/>
  <c r="E7225" i="13" s="1"/>
  <c r="C7227" i="13"/>
  <c r="D7227" i="13" s="1"/>
  <c r="C7228" i="13"/>
  <c r="D7228" i="13" s="1"/>
  <c r="E7227" i="13" s="1"/>
  <c r="C7229" i="13"/>
  <c r="D7229" i="13" s="1"/>
  <c r="E7228" i="13" s="1"/>
  <c r="C7230" i="13"/>
  <c r="D7230" i="13" s="1"/>
  <c r="E7229" i="13" s="1"/>
  <c r="C7231" i="13"/>
  <c r="D7231" i="13" s="1"/>
  <c r="C7232" i="13"/>
  <c r="D7232" i="13" s="1"/>
  <c r="E7231" i="13" s="1"/>
  <c r="C7233" i="13"/>
  <c r="D7233" i="13" s="1"/>
  <c r="E7232" i="13" s="1"/>
  <c r="C7234" i="13"/>
  <c r="D7234" i="13" s="1"/>
  <c r="E7233" i="13" s="1"/>
  <c r="C7235" i="13"/>
  <c r="D7235" i="13" s="1"/>
  <c r="C7236" i="13"/>
  <c r="D7236" i="13" s="1"/>
  <c r="E7235" i="13" s="1"/>
  <c r="C7237" i="13"/>
  <c r="D7237" i="13" s="1"/>
  <c r="E7236" i="13" s="1"/>
  <c r="C7238" i="13"/>
  <c r="D7238" i="13" s="1"/>
  <c r="E7237" i="13" s="1"/>
  <c r="C7239" i="13"/>
  <c r="D7239" i="13" s="1"/>
  <c r="C7240" i="13"/>
  <c r="D7240" i="13" s="1"/>
  <c r="E7239" i="13" s="1"/>
  <c r="C7241" i="13"/>
  <c r="D7241" i="13" s="1"/>
  <c r="C7242" i="13"/>
  <c r="D7242" i="13" s="1"/>
  <c r="E7241" i="13" s="1"/>
  <c r="C7243" i="13"/>
  <c r="D7243" i="13" s="1"/>
  <c r="C7244" i="13"/>
  <c r="D7244" i="13" s="1"/>
  <c r="E7243" i="13" s="1"/>
  <c r="C7245" i="13"/>
  <c r="D7245" i="13" s="1"/>
  <c r="E7244" i="13" s="1"/>
  <c r="C7246" i="13"/>
  <c r="D7246" i="13" s="1"/>
  <c r="E7245" i="13" s="1"/>
  <c r="C7247" i="13"/>
  <c r="D7247" i="13" s="1"/>
  <c r="C7248" i="13"/>
  <c r="D7248" i="13" s="1"/>
  <c r="E7247" i="13" s="1"/>
  <c r="C7249" i="13"/>
  <c r="D7249" i="13" s="1"/>
  <c r="E7248" i="13" s="1"/>
  <c r="C7250" i="13"/>
  <c r="D7250" i="13" s="1"/>
  <c r="E7249" i="13" s="1"/>
  <c r="C7251" i="13"/>
  <c r="D7251" i="13" s="1"/>
  <c r="C7252" i="13"/>
  <c r="D7252" i="13" s="1"/>
  <c r="E7251" i="13" s="1"/>
  <c r="C7253" i="13"/>
  <c r="D7253" i="13" s="1"/>
  <c r="E7252" i="13" s="1"/>
  <c r="C7254" i="13"/>
  <c r="D7254" i="13" s="1"/>
  <c r="E7253" i="13" s="1"/>
  <c r="C7255" i="13"/>
  <c r="D7255" i="13" s="1"/>
  <c r="C7256" i="13"/>
  <c r="D7256" i="13" s="1"/>
  <c r="E7255" i="13" s="1"/>
  <c r="C7257" i="13"/>
  <c r="D7257" i="13" s="1"/>
  <c r="E7256" i="13" s="1"/>
  <c r="C7258" i="13"/>
  <c r="D7258" i="13" s="1"/>
  <c r="E7257" i="13" s="1"/>
  <c r="C7259" i="13"/>
  <c r="D7259" i="13" s="1"/>
  <c r="C7260" i="13"/>
  <c r="D7260" i="13" s="1"/>
  <c r="E7259" i="13" s="1"/>
  <c r="C7261" i="13"/>
  <c r="D7261" i="13" s="1"/>
  <c r="C7262" i="13"/>
  <c r="D7262" i="13" s="1"/>
  <c r="E7261" i="13" s="1"/>
  <c r="C7263" i="13"/>
  <c r="D7263" i="13" s="1"/>
  <c r="C7264" i="13"/>
  <c r="D7264" i="13" s="1"/>
  <c r="E7263" i="13" s="1"/>
  <c r="C7265" i="13"/>
  <c r="D7265" i="13" s="1"/>
  <c r="E7264" i="13" s="1"/>
  <c r="C7266" i="13"/>
  <c r="D7266" i="13" s="1"/>
  <c r="E7265" i="13" s="1"/>
  <c r="C7267" i="13"/>
  <c r="D7267" i="13" s="1"/>
  <c r="C7268" i="13"/>
  <c r="D7268" i="13" s="1"/>
  <c r="E7267" i="13" s="1"/>
  <c r="C7269" i="13"/>
  <c r="D7269" i="13" s="1"/>
  <c r="E7268" i="13" s="1"/>
  <c r="C7270" i="13"/>
  <c r="D7270" i="13" s="1"/>
  <c r="E7269" i="13" s="1"/>
  <c r="C7271" i="13"/>
  <c r="D7271" i="13" s="1"/>
  <c r="C7272" i="13"/>
  <c r="D7272" i="13" s="1"/>
  <c r="E7271" i="13" s="1"/>
  <c r="C7273" i="13"/>
  <c r="D7273" i="13" s="1"/>
  <c r="E7272" i="13" s="1"/>
  <c r="C7274" i="13"/>
  <c r="D7274" i="13" s="1"/>
  <c r="E7273" i="13" s="1"/>
  <c r="C7275" i="13"/>
  <c r="D7275" i="13" s="1"/>
  <c r="C7276" i="13"/>
  <c r="D7276" i="13" s="1"/>
  <c r="E7275" i="13" s="1"/>
  <c r="C7277" i="13"/>
  <c r="D7277" i="13" s="1"/>
  <c r="E7276" i="13" s="1"/>
  <c r="C7278" i="13"/>
  <c r="D7278" i="13" s="1"/>
  <c r="E7277" i="13" s="1"/>
  <c r="C7279" i="13"/>
  <c r="D7279" i="13" s="1"/>
  <c r="C7280" i="13"/>
  <c r="D7280" i="13" s="1"/>
  <c r="E7279" i="13" s="1"/>
  <c r="C7281" i="13"/>
  <c r="D7281" i="13" s="1"/>
  <c r="C7282" i="13"/>
  <c r="D7282" i="13" s="1"/>
  <c r="E7281" i="13" s="1"/>
  <c r="C7283" i="13"/>
  <c r="D7283" i="13" s="1"/>
  <c r="C7284" i="13"/>
  <c r="D7284" i="13" s="1"/>
  <c r="E7283" i="13" s="1"/>
  <c r="C7285" i="13"/>
  <c r="D7285" i="13" s="1"/>
  <c r="E7284" i="13" s="1"/>
  <c r="C7286" i="13"/>
  <c r="D7286" i="13" s="1"/>
  <c r="E7285" i="13" s="1"/>
  <c r="C7287" i="13"/>
  <c r="D7287" i="13" s="1"/>
  <c r="C7288" i="13"/>
  <c r="D7288" i="13" s="1"/>
  <c r="E7287" i="13" s="1"/>
  <c r="C7289" i="13"/>
  <c r="D7289" i="13" s="1"/>
  <c r="E7288" i="13" s="1"/>
  <c r="C7290" i="13"/>
  <c r="D7290" i="13" s="1"/>
  <c r="E7289" i="13" s="1"/>
  <c r="C7291" i="13"/>
  <c r="D7291" i="13" s="1"/>
  <c r="C7292" i="13"/>
  <c r="D7292" i="13" s="1"/>
  <c r="E7291" i="13" s="1"/>
  <c r="C7293" i="13"/>
  <c r="D7293" i="13" s="1"/>
  <c r="E7292" i="13" s="1"/>
  <c r="C7294" i="13"/>
  <c r="D7294" i="13" s="1"/>
  <c r="E7293" i="13" s="1"/>
  <c r="C7295" i="13"/>
  <c r="D7295" i="13" s="1"/>
  <c r="C7296" i="13"/>
  <c r="D7296" i="13" s="1"/>
  <c r="E7295" i="13" s="1"/>
  <c r="C7297" i="13"/>
  <c r="D7297" i="13" s="1"/>
  <c r="E7296" i="13" s="1"/>
  <c r="C7298" i="13"/>
  <c r="D7298" i="13" s="1"/>
  <c r="E7297" i="13" s="1"/>
  <c r="C7299" i="13"/>
  <c r="D7299" i="13" s="1"/>
  <c r="C7300" i="13"/>
  <c r="D7300" i="13" s="1"/>
  <c r="E7299" i="13" s="1"/>
  <c r="C7301" i="13"/>
  <c r="D7301" i="13" s="1"/>
  <c r="C7302" i="13"/>
  <c r="D7302" i="13" s="1"/>
  <c r="E7301" i="13" s="1"/>
  <c r="C7303" i="13"/>
  <c r="D7303" i="13" s="1"/>
  <c r="C7304" i="13"/>
  <c r="D7304" i="13" s="1"/>
  <c r="E7303" i="13" s="1"/>
  <c r="C7305" i="13"/>
  <c r="D7305" i="13" s="1"/>
  <c r="E7304" i="13" s="1"/>
  <c r="C7306" i="13"/>
  <c r="D7306" i="13" s="1"/>
  <c r="E7305" i="13" s="1"/>
  <c r="C7307" i="13"/>
  <c r="D7307" i="13" s="1"/>
  <c r="C7308" i="13"/>
  <c r="D7308" i="13" s="1"/>
  <c r="E7307" i="13" s="1"/>
  <c r="C7309" i="13"/>
  <c r="D7309" i="13" s="1"/>
  <c r="E7308" i="13" s="1"/>
  <c r="C7310" i="13"/>
  <c r="D7310" i="13" s="1"/>
  <c r="E7309" i="13" s="1"/>
  <c r="C7311" i="13"/>
  <c r="D7311" i="13" s="1"/>
  <c r="C7312" i="13"/>
  <c r="D7312" i="13" s="1"/>
  <c r="E7311" i="13" s="1"/>
  <c r="C7313" i="13"/>
  <c r="D7313" i="13" s="1"/>
  <c r="E7312" i="13" s="1"/>
  <c r="C7314" i="13"/>
  <c r="D7314" i="13" s="1"/>
  <c r="E7313" i="13" s="1"/>
  <c r="C7315" i="13"/>
  <c r="D7315" i="13" s="1"/>
  <c r="C7316" i="13"/>
  <c r="D7316" i="13" s="1"/>
  <c r="E7315" i="13" s="1"/>
  <c r="C7317" i="13"/>
  <c r="D7317" i="13" s="1"/>
  <c r="E7316" i="13" s="1"/>
  <c r="C7318" i="13"/>
  <c r="D7318" i="13" s="1"/>
  <c r="E7317" i="13" s="1"/>
  <c r="C7319" i="13"/>
  <c r="D7319" i="13" s="1"/>
  <c r="C7320" i="13"/>
  <c r="D7320" i="13" s="1"/>
  <c r="E7319" i="13" s="1"/>
  <c r="C7321" i="13"/>
  <c r="D7321" i="13" s="1"/>
  <c r="C7322" i="13"/>
  <c r="D7322" i="13" s="1"/>
  <c r="E7321" i="13" s="1"/>
  <c r="C7323" i="13"/>
  <c r="D7323" i="13" s="1"/>
  <c r="C7324" i="13"/>
  <c r="D7324" i="13" s="1"/>
  <c r="E7323" i="13" s="1"/>
  <c r="C7325" i="13"/>
  <c r="D7325" i="13" s="1"/>
  <c r="E7324" i="13" s="1"/>
  <c r="C7326" i="13"/>
  <c r="D7326" i="13" s="1"/>
  <c r="E7325" i="13" s="1"/>
  <c r="C7327" i="13"/>
  <c r="D7327" i="13" s="1"/>
  <c r="C7328" i="13"/>
  <c r="D7328" i="13" s="1"/>
  <c r="E7327" i="13" s="1"/>
  <c r="C7329" i="13"/>
  <c r="D7329" i="13" s="1"/>
  <c r="E7328" i="13" s="1"/>
  <c r="C7330" i="13"/>
  <c r="D7330" i="13" s="1"/>
  <c r="E7329" i="13" s="1"/>
  <c r="C7331" i="13"/>
  <c r="D7331" i="13" s="1"/>
  <c r="C7332" i="13"/>
  <c r="D7332" i="13" s="1"/>
  <c r="E7331" i="13" s="1"/>
  <c r="C7333" i="13"/>
  <c r="D7333" i="13" s="1"/>
  <c r="E7332" i="13" s="1"/>
  <c r="C7334" i="13"/>
  <c r="D7334" i="13" s="1"/>
  <c r="E7333" i="13" s="1"/>
  <c r="C7335" i="13"/>
  <c r="D7335" i="13" s="1"/>
  <c r="C7336" i="13"/>
  <c r="D7336" i="13" s="1"/>
  <c r="E7335" i="13" s="1"/>
  <c r="C7337" i="13"/>
  <c r="D7337" i="13" s="1"/>
  <c r="E7336" i="13" s="1"/>
  <c r="C7338" i="13"/>
  <c r="D7338" i="13" s="1"/>
  <c r="E7337" i="13" s="1"/>
  <c r="C7339" i="13"/>
  <c r="D7339" i="13" s="1"/>
  <c r="C7340" i="13"/>
  <c r="D7340" i="13" s="1"/>
  <c r="E7339" i="13" s="1"/>
  <c r="C7341" i="13"/>
  <c r="D7341" i="13" s="1"/>
  <c r="C7342" i="13"/>
  <c r="D7342" i="13" s="1"/>
  <c r="E7341" i="13" s="1"/>
  <c r="C7343" i="13"/>
  <c r="D7343" i="13" s="1"/>
  <c r="C7344" i="13"/>
  <c r="D7344" i="13" s="1"/>
  <c r="E7343" i="13" s="1"/>
  <c r="C7345" i="13"/>
  <c r="D7345" i="13" s="1"/>
  <c r="E7344" i="13" s="1"/>
  <c r="C7346" i="13"/>
  <c r="D7346" i="13" s="1"/>
  <c r="E7345" i="13" s="1"/>
  <c r="C7347" i="13"/>
  <c r="D7347" i="13" s="1"/>
  <c r="C7348" i="13"/>
  <c r="D7348" i="13" s="1"/>
  <c r="E7347" i="13" s="1"/>
  <c r="C7349" i="13"/>
  <c r="D7349" i="13" s="1"/>
  <c r="E7348" i="13" s="1"/>
  <c r="C7350" i="13"/>
  <c r="D7350" i="13" s="1"/>
  <c r="E7349" i="13" s="1"/>
  <c r="C7351" i="13"/>
  <c r="D7351" i="13" s="1"/>
  <c r="C7352" i="13"/>
  <c r="D7352" i="13" s="1"/>
  <c r="E7351" i="13" s="1"/>
  <c r="C7353" i="13"/>
  <c r="D7353" i="13" s="1"/>
  <c r="E7352" i="13" s="1"/>
  <c r="C7354" i="13"/>
  <c r="D7354" i="13" s="1"/>
  <c r="E7353" i="13" s="1"/>
  <c r="C7355" i="13"/>
  <c r="D7355" i="13" s="1"/>
  <c r="C7356" i="13"/>
  <c r="D7356" i="13" s="1"/>
  <c r="E7355" i="13" s="1"/>
  <c r="C7357" i="13"/>
  <c r="D7357" i="13" s="1"/>
  <c r="E7356" i="13" s="1"/>
  <c r="C7358" i="13"/>
  <c r="D7358" i="13" s="1"/>
  <c r="E7357" i="13" s="1"/>
  <c r="C7359" i="13"/>
  <c r="D7359" i="13" s="1"/>
  <c r="C7360" i="13"/>
  <c r="D7360" i="13" s="1"/>
  <c r="E7359" i="13" s="1"/>
  <c r="C7361" i="13"/>
  <c r="D7361" i="13" s="1"/>
  <c r="C7362" i="13"/>
  <c r="D7362" i="13" s="1"/>
  <c r="E7361" i="13" s="1"/>
  <c r="C7363" i="13"/>
  <c r="D7363" i="13" s="1"/>
  <c r="C7364" i="13"/>
  <c r="D7364" i="13" s="1"/>
  <c r="E7363" i="13" s="1"/>
  <c r="C7365" i="13"/>
  <c r="D7365" i="13" s="1"/>
  <c r="E7364" i="13" s="1"/>
  <c r="C7366" i="13"/>
  <c r="D7366" i="13" s="1"/>
  <c r="E7365" i="13" s="1"/>
  <c r="C7367" i="13"/>
  <c r="D7367" i="13" s="1"/>
  <c r="C7368" i="13"/>
  <c r="D7368" i="13" s="1"/>
  <c r="E7367" i="13" s="1"/>
  <c r="C7369" i="13"/>
  <c r="D7369" i="13" s="1"/>
  <c r="E7368" i="13" s="1"/>
  <c r="C7370" i="13"/>
  <c r="D7370" i="13" s="1"/>
  <c r="E7369" i="13" s="1"/>
  <c r="C7371" i="13"/>
  <c r="D7371" i="13" s="1"/>
  <c r="C7372" i="13"/>
  <c r="D7372" i="13" s="1"/>
  <c r="E7371" i="13" s="1"/>
  <c r="C7373" i="13"/>
  <c r="D7373" i="13" s="1"/>
  <c r="E7372" i="13" s="1"/>
  <c r="C7374" i="13"/>
  <c r="D7374" i="13" s="1"/>
  <c r="E7373" i="13" s="1"/>
  <c r="C7375" i="13"/>
  <c r="D7375" i="13" s="1"/>
  <c r="C7376" i="13"/>
  <c r="D7376" i="13" s="1"/>
  <c r="E7375" i="13" s="1"/>
  <c r="C7377" i="13"/>
  <c r="D7377" i="13" s="1"/>
  <c r="E7376" i="13" s="1"/>
  <c r="C7378" i="13"/>
  <c r="D7378" i="13" s="1"/>
  <c r="E7377" i="13" s="1"/>
  <c r="C7379" i="13"/>
  <c r="D7379" i="13" s="1"/>
  <c r="C7380" i="13"/>
  <c r="D7380" i="13" s="1"/>
  <c r="E7379" i="13" s="1"/>
  <c r="C7381" i="13"/>
  <c r="D7381" i="13" s="1"/>
  <c r="C7382" i="13"/>
  <c r="D7382" i="13" s="1"/>
  <c r="E7381" i="13" s="1"/>
  <c r="C7383" i="13"/>
  <c r="D7383" i="13" s="1"/>
  <c r="C7384" i="13"/>
  <c r="D7384" i="13" s="1"/>
  <c r="E7383" i="13" s="1"/>
  <c r="C7385" i="13"/>
  <c r="D7385" i="13" s="1"/>
  <c r="E7384" i="13" s="1"/>
  <c r="C7386" i="13"/>
  <c r="D7386" i="13" s="1"/>
  <c r="E7385" i="13" s="1"/>
  <c r="C7387" i="13"/>
  <c r="D7387" i="13" s="1"/>
  <c r="C7388" i="13"/>
  <c r="D7388" i="13" s="1"/>
  <c r="E7387" i="13" s="1"/>
  <c r="C7389" i="13"/>
  <c r="D7389" i="13" s="1"/>
  <c r="E7388" i="13" s="1"/>
  <c r="C7390" i="13"/>
  <c r="D7390" i="13" s="1"/>
  <c r="E7389" i="13" s="1"/>
  <c r="C7391" i="13"/>
  <c r="D7391" i="13" s="1"/>
  <c r="C7392" i="13"/>
  <c r="D7392" i="13" s="1"/>
  <c r="E7391" i="13" s="1"/>
  <c r="C7393" i="13"/>
  <c r="D7393" i="13" s="1"/>
  <c r="E7392" i="13" s="1"/>
  <c r="C7394" i="13"/>
  <c r="D7394" i="13" s="1"/>
  <c r="E7393" i="13" s="1"/>
  <c r="C7395" i="13"/>
  <c r="D7395" i="13" s="1"/>
  <c r="C7396" i="13"/>
  <c r="D7396" i="13" s="1"/>
  <c r="E7395" i="13" s="1"/>
  <c r="C7397" i="13"/>
  <c r="D7397" i="13" s="1"/>
  <c r="E7396" i="13" s="1"/>
  <c r="C7398" i="13"/>
  <c r="D7398" i="13" s="1"/>
  <c r="E7397" i="13" s="1"/>
  <c r="C7399" i="13"/>
  <c r="D7399" i="13" s="1"/>
  <c r="C7400" i="13"/>
  <c r="D7400" i="13" s="1"/>
  <c r="E7399" i="13" s="1"/>
  <c r="C7401" i="13"/>
  <c r="D7401" i="13" s="1"/>
  <c r="C7402" i="13"/>
  <c r="D7402" i="13" s="1"/>
  <c r="E7401" i="13" s="1"/>
  <c r="C7403" i="13"/>
  <c r="D7403" i="13" s="1"/>
  <c r="C7404" i="13"/>
  <c r="D7404" i="13" s="1"/>
  <c r="E7403" i="13" s="1"/>
  <c r="C7405" i="13"/>
  <c r="D7405" i="13" s="1"/>
  <c r="E7404" i="13" s="1"/>
  <c r="C7406" i="13"/>
  <c r="D7406" i="13" s="1"/>
  <c r="E7405" i="13" s="1"/>
  <c r="C7407" i="13"/>
  <c r="D7407" i="13" s="1"/>
  <c r="C7408" i="13"/>
  <c r="D7408" i="13" s="1"/>
  <c r="E7407" i="13" s="1"/>
  <c r="C7409" i="13"/>
  <c r="D7409" i="13" s="1"/>
  <c r="E7408" i="13" s="1"/>
  <c r="C7410" i="13"/>
  <c r="D7410" i="13" s="1"/>
  <c r="E7409" i="13" s="1"/>
  <c r="C7411" i="13"/>
  <c r="D7411" i="13" s="1"/>
  <c r="C7412" i="13"/>
  <c r="D7412" i="13" s="1"/>
  <c r="E7411" i="13" s="1"/>
  <c r="C7413" i="13"/>
  <c r="D7413" i="13" s="1"/>
  <c r="E7412" i="13" s="1"/>
  <c r="C7414" i="13"/>
  <c r="D7414" i="13" s="1"/>
  <c r="E7413" i="13" s="1"/>
  <c r="C7415" i="13"/>
  <c r="D7415" i="13" s="1"/>
  <c r="C7416" i="13"/>
  <c r="D7416" i="13" s="1"/>
  <c r="E7415" i="13" s="1"/>
  <c r="C7417" i="13"/>
  <c r="D7417" i="13" s="1"/>
  <c r="E7416" i="13" s="1"/>
  <c r="C7418" i="13"/>
  <c r="D7418" i="13" s="1"/>
  <c r="E7417" i="13" s="1"/>
  <c r="C7419" i="13"/>
  <c r="D7419" i="13" s="1"/>
  <c r="C7420" i="13"/>
  <c r="D7420" i="13" s="1"/>
  <c r="E7419" i="13" s="1"/>
  <c r="C7421" i="13"/>
  <c r="D7421" i="13" s="1"/>
  <c r="C7422" i="13"/>
  <c r="D7422" i="13" s="1"/>
  <c r="E7421" i="13" s="1"/>
  <c r="C7423" i="13"/>
  <c r="D7423" i="13" s="1"/>
  <c r="C7424" i="13"/>
  <c r="D7424" i="13" s="1"/>
  <c r="E7423" i="13" s="1"/>
  <c r="C7425" i="13"/>
  <c r="D7425" i="13" s="1"/>
  <c r="E7424" i="13" s="1"/>
  <c r="C7426" i="13"/>
  <c r="D7426" i="13" s="1"/>
  <c r="E7425" i="13" s="1"/>
  <c r="C7427" i="13"/>
  <c r="D7427" i="13" s="1"/>
  <c r="C7428" i="13"/>
  <c r="D7428" i="13" s="1"/>
  <c r="E7427" i="13" s="1"/>
  <c r="C7429" i="13"/>
  <c r="D7429" i="13" s="1"/>
  <c r="E7428" i="13" s="1"/>
  <c r="C7430" i="13"/>
  <c r="D7430" i="13" s="1"/>
  <c r="E7429" i="13" s="1"/>
  <c r="C7431" i="13"/>
  <c r="D7431" i="13" s="1"/>
  <c r="C7432" i="13"/>
  <c r="D7432" i="13" s="1"/>
  <c r="E7431" i="13" s="1"/>
  <c r="C7433" i="13"/>
  <c r="D7433" i="13" s="1"/>
  <c r="E7432" i="13" s="1"/>
  <c r="C7434" i="13"/>
  <c r="D7434" i="13" s="1"/>
  <c r="E7433" i="13" s="1"/>
  <c r="C7435" i="13"/>
  <c r="D7435" i="13" s="1"/>
  <c r="C7436" i="13"/>
  <c r="D7436" i="13" s="1"/>
  <c r="E7435" i="13" s="1"/>
  <c r="C7437" i="13"/>
  <c r="D7437" i="13" s="1"/>
  <c r="E7436" i="13" s="1"/>
  <c r="C7438" i="13"/>
  <c r="D7438" i="13" s="1"/>
  <c r="E7437" i="13" s="1"/>
  <c r="C7439" i="13"/>
  <c r="D7439" i="13" s="1"/>
  <c r="C7440" i="13"/>
  <c r="D7440" i="13" s="1"/>
  <c r="E7439" i="13" s="1"/>
  <c r="C7441" i="13"/>
  <c r="D7441" i="13" s="1"/>
  <c r="C7442" i="13"/>
  <c r="D7442" i="13" s="1"/>
  <c r="E7441" i="13" s="1"/>
  <c r="C7443" i="13"/>
  <c r="D7443" i="13" s="1"/>
  <c r="C7444" i="13"/>
  <c r="D7444" i="13" s="1"/>
  <c r="E7443" i="13" s="1"/>
  <c r="C7445" i="13"/>
  <c r="D7445" i="13" s="1"/>
  <c r="E7444" i="13" s="1"/>
  <c r="C7446" i="13"/>
  <c r="D7446" i="13" s="1"/>
  <c r="E7445" i="13" s="1"/>
  <c r="C7447" i="13"/>
  <c r="D7447" i="13" s="1"/>
  <c r="C7448" i="13"/>
  <c r="D7448" i="13" s="1"/>
  <c r="E7447" i="13" s="1"/>
  <c r="C7449" i="13"/>
  <c r="D7449" i="13" s="1"/>
  <c r="E7448" i="13" s="1"/>
  <c r="C7450" i="13"/>
  <c r="D7450" i="13" s="1"/>
  <c r="E7449" i="13" s="1"/>
  <c r="C7451" i="13"/>
  <c r="D7451" i="13" s="1"/>
  <c r="C7452" i="13"/>
  <c r="D7452" i="13" s="1"/>
  <c r="E7451" i="13" s="1"/>
  <c r="C7453" i="13"/>
  <c r="D7453" i="13" s="1"/>
  <c r="E7452" i="13" s="1"/>
  <c r="C7454" i="13"/>
  <c r="D7454" i="13" s="1"/>
  <c r="E7453" i="13" s="1"/>
  <c r="C7455" i="13"/>
  <c r="D7455" i="13" s="1"/>
  <c r="C7456" i="13"/>
  <c r="D7456" i="13" s="1"/>
  <c r="E7455" i="13" s="1"/>
  <c r="C7457" i="13"/>
  <c r="D7457" i="13" s="1"/>
  <c r="E7456" i="13" s="1"/>
  <c r="C7458" i="13"/>
  <c r="D7458" i="13" s="1"/>
  <c r="E7457" i="13" s="1"/>
  <c r="C7459" i="13"/>
  <c r="D7459" i="13" s="1"/>
  <c r="C7460" i="13"/>
  <c r="D7460" i="13" s="1"/>
  <c r="E7459" i="13" s="1"/>
  <c r="C7461" i="13"/>
  <c r="D7461" i="13" s="1"/>
  <c r="C7462" i="13"/>
  <c r="D7462" i="13" s="1"/>
  <c r="E7461" i="13" s="1"/>
  <c r="C7463" i="13"/>
  <c r="D7463" i="13" s="1"/>
  <c r="C7464" i="13"/>
  <c r="D7464" i="13" s="1"/>
  <c r="E7463" i="13" s="1"/>
  <c r="C7465" i="13"/>
  <c r="D7465" i="13" s="1"/>
  <c r="E7464" i="13" s="1"/>
  <c r="C7466" i="13"/>
  <c r="D7466" i="13" s="1"/>
  <c r="E7465" i="13" s="1"/>
  <c r="C7467" i="13"/>
  <c r="D7467" i="13" s="1"/>
  <c r="C7468" i="13"/>
  <c r="D7468" i="13" s="1"/>
  <c r="E7467" i="13" s="1"/>
  <c r="C7469" i="13"/>
  <c r="D7469" i="13" s="1"/>
  <c r="E7468" i="13" s="1"/>
  <c r="C7470" i="13"/>
  <c r="D7470" i="13" s="1"/>
  <c r="E7469" i="13" s="1"/>
  <c r="C7471" i="13"/>
  <c r="D7471" i="13" s="1"/>
  <c r="C7472" i="13"/>
  <c r="D7472" i="13" s="1"/>
  <c r="E7471" i="13" s="1"/>
  <c r="C7473" i="13"/>
  <c r="D7473" i="13" s="1"/>
  <c r="E7472" i="13" s="1"/>
  <c r="C7474" i="13"/>
  <c r="D7474" i="13" s="1"/>
  <c r="E7473" i="13" s="1"/>
  <c r="C7475" i="13"/>
  <c r="D7475" i="13" s="1"/>
  <c r="C7476" i="13"/>
  <c r="D7476" i="13" s="1"/>
  <c r="E7475" i="13" s="1"/>
  <c r="C7477" i="13"/>
  <c r="D7477" i="13" s="1"/>
  <c r="E7476" i="13" s="1"/>
  <c r="C7478" i="13"/>
  <c r="D7478" i="13" s="1"/>
  <c r="E7477" i="13" s="1"/>
  <c r="C7479" i="13"/>
  <c r="D7479" i="13" s="1"/>
  <c r="C7480" i="13"/>
  <c r="D7480" i="13" s="1"/>
  <c r="E7479" i="13" s="1"/>
  <c r="C7481" i="13"/>
  <c r="D7481" i="13" s="1"/>
  <c r="C7482" i="13"/>
  <c r="D7482" i="13" s="1"/>
  <c r="E7481" i="13" s="1"/>
  <c r="C7483" i="13"/>
  <c r="D7483" i="13" s="1"/>
  <c r="C7484" i="13"/>
  <c r="D7484" i="13" s="1"/>
  <c r="E7483" i="13" s="1"/>
  <c r="C7485" i="13"/>
  <c r="D7485" i="13" s="1"/>
  <c r="E7484" i="13" s="1"/>
  <c r="C7486" i="13"/>
  <c r="D7486" i="13" s="1"/>
  <c r="E7485" i="13" s="1"/>
  <c r="C7487" i="13"/>
  <c r="D7487" i="13" s="1"/>
  <c r="C7488" i="13"/>
  <c r="D7488" i="13" s="1"/>
  <c r="E7487" i="13" s="1"/>
  <c r="C7489" i="13"/>
  <c r="D7489" i="13" s="1"/>
  <c r="E7488" i="13" s="1"/>
  <c r="C7490" i="13"/>
  <c r="D7490" i="13" s="1"/>
  <c r="E7489" i="13" s="1"/>
  <c r="C7491" i="13"/>
  <c r="D7491" i="13" s="1"/>
  <c r="C7492" i="13"/>
  <c r="D7492" i="13" s="1"/>
  <c r="E7491" i="13" s="1"/>
  <c r="C7493" i="13"/>
  <c r="D7493" i="13" s="1"/>
  <c r="E7492" i="13" s="1"/>
  <c r="C7494" i="13"/>
  <c r="D7494" i="13" s="1"/>
  <c r="E7493" i="13" s="1"/>
  <c r="C7495" i="13"/>
  <c r="D7495" i="13" s="1"/>
  <c r="C7496" i="13"/>
  <c r="D7496" i="13" s="1"/>
  <c r="E7495" i="13" s="1"/>
  <c r="C7497" i="13"/>
  <c r="D7497" i="13" s="1"/>
  <c r="E7496" i="13" s="1"/>
  <c r="C7498" i="13"/>
  <c r="D7498" i="13" s="1"/>
  <c r="E7497" i="13" s="1"/>
  <c r="C7499" i="13"/>
  <c r="D7499" i="13" s="1"/>
  <c r="C7500" i="13"/>
  <c r="D7500" i="13" s="1"/>
  <c r="E7499" i="13" s="1"/>
  <c r="C7501" i="13"/>
  <c r="D7501" i="13" s="1"/>
  <c r="C7502" i="13"/>
  <c r="D7502" i="13" s="1"/>
  <c r="E7501" i="13" s="1"/>
  <c r="C7503" i="13"/>
  <c r="D7503" i="13" s="1"/>
  <c r="C7504" i="13"/>
  <c r="D7504" i="13" s="1"/>
  <c r="E7503" i="13" s="1"/>
  <c r="C7505" i="13"/>
  <c r="D7505" i="13" s="1"/>
  <c r="E7504" i="13" s="1"/>
  <c r="C7506" i="13"/>
  <c r="D7506" i="13" s="1"/>
  <c r="E7505" i="13" s="1"/>
  <c r="C7507" i="13"/>
  <c r="D7507" i="13" s="1"/>
  <c r="C7508" i="13"/>
  <c r="D7508" i="13" s="1"/>
  <c r="E7507" i="13" s="1"/>
  <c r="C7509" i="13"/>
  <c r="D7509" i="13" s="1"/>
  <c r="E7508" i="13" s="1"/>
  <c r="C7510" i="13"/>
  <c r="D7510" i="13" s="1"/>
  <c r="E7509" i="13" s="1"/>
  <c r="C7511" i="13"/>
  <c r="D7511" i="13" s="1"/>
  <c r="C7512" i="13"/>
  <c r="D7512" i="13" s="1"/>
  <c r="E7511" i="13" s="1"/>
  <c r="C7513" i="13"/>
  <c r="D7513" i="13" s="1"/>
  <c r="E7512" i="13" s="1"/>
  <c r="C7514" i="13"/>
  <c r="D7514" i="13" s="1"/>
  <c r="E7513" i="13" s="1"/>
  <c r="C7515" i="13"/>
  <c r="D7515" i="13" s="1"/>
  <c r="C7516" i="13"/>
  <c r="D7516" i="13" s="1"/>
  <c r="E7515" i="13" s="1"/>
  <c r="C7517" i="13"/>
  <c r="D7517" i="13" s="1"/>
  <c r="E7516" i="13" s="1"/>
  <c r="C7518" i="13"/>
  <c r="D7518" i="13" s="1"/>
  <c r="E7517" i="13" s="1"/>
  <c r="C7519" i="13"/>
  <c r="D7519" i="13" s="1"/>
  <c r="C7520" i="13"/>
  <c r="D7520" i="13" s="1"/>
  <c r="E7519" i="13" s="1"/>
  <c r="C7521" i="13"/>
  <c r="D7521" i="13" s="1"/>
  <c r="C7522" i="13"/>
  <c r="D7522" i="13" s="1"/>
  <c r="E7521" i="13" s="1"/>
  <c r="C7523" i="13"/>
  <c r="D7523" i="13" s="1"/>
  <c r="C7524" i="13"/>
  <c r="D7524" i="13" s="1"/>
  <c r="E7523" i="13" s="1"/>
  <c r="C7525" i="13"/>
  <c r="D7525" i="13" s="1"/>
  <c r="E7524" i="13" s="1"/>
  <c r="C7526" i="13"/>
  <c r="D7526" i="13" s="1"/>
  <c r="E7525" i="13" s="1"/>
  <c r="C7527" i="13"/>
  <c r="D7527" i="13" s="1"/>
  <c r="C7528" i="13"/>
  <c r="D7528" i="13" s="1"/>
  <c r="E7527" i="13" s="1"/>
  <c r="C7529" i="13"/>
  <c r="D7529" i="13" s="1"/>
  <c r="E7528" i="13" s="1"/>
  <c r="C7530" i="13"/>
  <c r="D7530" i="13" s="1"/>
  <c r="E7529" i="13" s="1"/>
  <c r="C7531" i="13"/>
  <c r="D7531" i="13" s="1"/>
  <c r="C7532" i="13"/>
  <c r="D7532" i="13" s="1"/>
  <c r="E7531" i="13" s="1"/>
  <c r="C7533" i="13"/>
  <c r="D7533" i="13" s="1"/>
  <c r="E7532" i="13" s="1"/>
  <c r="C7534" i="13"/>
  <c r="D7534" i="13" s="1"/>
  <c r="E7533" i="13" s="1"/>
  <c r="C7535" i="13"/>
  <c r="D7535" i="13" s="1"/>
  <c r="C7536" i="13"/>
  <c r="D7536" i="13" s="1"/>
  <c r="E7535" i="13" s="1"/>
  <c r="C7537" i="13"/>
  <c r="D7537" i="13" s="1"/>
  <c r="E7536" i="13" s="1"/>
  <c r="C7538" i="13"/>
  <c r="D7538" i="13" s="1"/>
  <c r="E7537" i="13" s="1"/>
  <c r="C7539" i="13"/>
  <c r="D7539" i="13" s="1"/>
  <c r="C7540" i="13"/>
  <c r="D7540" i="13" s="1"/>
  <c r="E7539" i="13" s="1"/>
  <c r="C7541" i="13"/>
  <c r="D7541" i="13" s="1"/>
  <c r="C7542" i="13"/>
  <c r="D7542" i="13" s="1"/>
  <c r="E7541" i="13" s="1"/>
  <c r="C7543" i="13"/>
  <c r="D7543" i="13" s="1"/>
  <c r="C7544" i="13"/>
  <c r="D7544" i="13" s="1"/>
  <c r="E7543" i="13" s="1"/>
  <c r="C7545" i="13"/>
  <c r="D7545" i="13" s="1"/>
  <c r="E7544" i="13" s="1"/>
  <c r="C7546" i="13"/>
  <c r="D7546" i="13" s="1"/>
  <c r="E7545" i="13" s="1"/>
  <c r="C7547" i="13"/>
  <c r="D7547" i="13" s="1"/>
  <c r="C7548" i="13"/>
  <c r="D7548" i="13" s="1"/>
  <c r="E7547" i="13" s="1"/>
  <c r="C7549" i="13"/>
  <c r="D7549" i="13" s="1"/>
  <c r="E7548" i="13" s="1"/>
  <c r="C7550" i="13"/>
  <c r="D7550" i="13" s="1"/>
  <c r="E7549" i="13" s="1"/>
  <c r="C7551" i="13"/>
  <c r="D7551" i="13" s="1"/>
  <c r="C7552" i="13"/>
  <c r="D7552" i="13" s="1"/>
  <c r="E7551" i="13" s="1"/>
  <c r="C7553" i="13"/>
  <c r="D7553" i="13" s="1"/>
  <c r="E7552" i="13" s="1"/>
  <c r="C7554" i="13"/>
  <c r="D7554" i="13" s="1"/>
  <c r="E7553" i="13" s="1"/>
  <c r="C7555" i="13"/>
  <c r="D7555" i="13" s="1"/>
  <c r="C7556" i="13"/>
  <c r="D7556" i="13" s="1"/>
  <c r="E7555" i="13" s="1"/>
  <c r="C7557" i="13"/>
  <c r="D7557" i="13" s="1"/>
  <c r="E7556" i="13" s="1"/>
  <c r="C7558" i="13"/>
  <c r="D7558" i="13" s="1"/>
  <c r="E7557" i="13" s="1"/>
  <c r="C7559" i="13"/>
  <c r="D7559" i="13" s="1"/>
  <c r="C7560" i="13"/>
  <c r="D7560" i="13" s="1"/>
  <c r="E7559" i="13" s="1"/>
  <c r="C7561" i="13"/>
  <c r="D7561" i="13" s="1"/>
  <c r="C7562" i="13"/>
  <c r="D7562" i="13" s="1"/>
  <c r="E7561" i="13" s="1"/>
  <c r="C7563" i="13"/>
  <c r="D7563" i="13" s="1"/>
  <c r="C7564" i="13"/>
  <c r="D7564" i="13" s="1"/>
  <c r="E7563" i="13" s="1"/>
  <c r="C7565" i="13"/>
  <c r="D7565" i="13" s="1"/>
  <c r="E7564" i="13" s="1"/>
  <c r="C7566" i="13"/>
  <c r="D7566" i="13" s="1"/>
  <c r="E7565" i="13" s="1"/>
  <c r="C7567" i="13"/>
  <c r="D7567" i="13" s="1"/>
  <c r="C7568" i="13"/>
  <c r="D7568" i="13" s="1"/>
  <c r="E7567" i="13" s="1"/>
  <c r="C7569" i="13"/>
  <c r="D7569" i="13" s="1"/>
  <c r="E7568" i="13" s="1"/>
  <c r="C7570" i="13"/>
  <c r="D7570" i="13" s="1"/>
  <c r="E7569" i="13" s="1"/>
  <c r="C7571" i="13"/>
  <c r="D7571" i="13" s="1"/>
  <c r="C7572" i="13"/>
  <c r="D7572" i="13" s="1"/>
  <c r="E7571" i="13" s="1"/>
  <c r="C7573" i="13"/>
  <c r="D7573" i="13" s="1"/>
  <c r="E7572" i="13" s="1"/>
  <c r="C7574" i="13"/>
  <c r="D7574" i="13" s="1"/>
  <c r="E7573" i="13" s="1"/>
  <c r="C7575" i="13"/>
  <c r="D7575" i="13" s="1"/>
  <c r="C7576" i="13"/>
  <c r="D7576" i="13" s="1"/>
  <c r="E7575" i="13" s="1"/>
  <c r="C7577" i="13"/>
  <c r="D7577" i="13" s="1"/>
  <c r="E7576" i="13" s="1"/>
  <c r="C7578" i="13"/>
  <c r="D7578" i="13" s="1"/>
  <c r="E7577" i="13" s="1"/>
  <c r="C7579" i="13"/>
  <c r="D7579" i="13" s="1"/>
  <c r="C7580" i="13"/>
  <c r="D7580" i="13" s="1"/>
  <c r="E7579" i="13" s="1"/>
  <c r="C7581" i="13"/>
  <c r="D7581" i="13" s="1"/>
  <c r="C7582" i="13"/>
  <c r="D7582" i="13" s="1"/>
  <c r="E7581" i="13" s="1"/>
  <c r="C7583" i="13"/>
  <c r="D7583" i="13" s="1"/>
  <c r="C7584" i="13"/>
  <c r="D7584" i="13" s="1"/>
  <c r="E7583" i="13" s="1"/>
  <c r="C7585" i="13"/>
  <c r="D7585" i="13" s="1"/>
  <c r="E7584" i="13" s="1"/>
  <c r="C7586" i="13"/>
  <c r="D7586" i="13" s="1"/>
  <c r="E7585" i="13" s="1"/>
  <c r="C7587" i="13"/>
  <c r="D7587" i="13" s="1"/>
  <c r="C7588" i="13"/>
  <c r="D7588" i="13" s="1"/>
  <c r="E7587" i="13" s="1"/>
  <c r="C7589" i="13"/>
  <c r="D7589" i="13" s="1"/>
  <c r="E7588" i="13" s="1"/>
  <c r="C7590" i="13"/>
  <c r="D7590" i="13" s="1"/>
  <c r="E7589" i="13" s="1"/>
  <c r="C7591" i="13"/>
  <c r="D7591" i="13" s="1"/>
  <c r="C7592" i="13"/>
  <c r="D7592" i="13" s="1"/>
  <c r="E7591" i="13" s="1"/>
  <c r="C7593" i="13"/>
  <c r="D7593" i="13" s="1"/>
  <c r="E7592" i="13" s="1"/>
  <c r="C7594" i="13"/>
  <c r="D7594" i="13" s="1"/>
  <c r="E7593" i="13" s="1"/>
  <c r="C7595" i="13"/>
  <c r="D7595" i="13" s="1"/>
  <c r="C7596" i="13"/>
  <c r="D7596" i="13" s="1"/>
  <c r="E7595" i="13" s="1"/>
  <c r="C7597" i="13"/>
  <c r="D7597" i="13" s="1"/>
  <c r="E7596" i="13" s="1"/>
  <c r="C7598" i="13"/>
  <c r="D7598" i="13" s="1"/>
  <c r="E7597" i="13" s="1"/>
  <c r="C7599" i="13"/>
  <c r="D7599" i="13" s="1"/>
  <c r="C7600" i="13"/>
  <c r="D7600" i="13" s="1"/>
  <c r="E7599" i="13" s="1"/>
  <c r="C7601" i="13"/>
  <c r="D7601" i="13" s="1"/>
  <c r="C7602" i="13"/>
  <c r="D7602" i="13" s="1"/>
  <c r="E7601" i="13" s="1"/>
  <c r="C7603" i="13"/>
  <c r="D7603" i="13" s="1"/>
  <c r="C7604" i="13"/>
  <c r="D7604" i="13" s="1"/>
  <c r="E7603" i="13" s="1"/>
  <c r="C7605" i="13"/>
  <c r="D7605" i="13" s="1"/>
  <c r="E7604" i="13" s="1"/>
  <c r="C7606" i="13"/>
  <c r="D7606" i="13" s="1"/>
  <c r="E7605" i="13" s="1"/>
  <c r="C7607" i="13"/>
  <c r="D7607" i="13" s="1"/>
  <c r="C7608" i="13"/>
  <c r="D7608" i="13" s="1"/>
  <c r="E7607" i="13" s="1"/>
  <c r="C7609" i="13"/>
  <c r="D7609" i="13" s="1"/>
  <c r="E7608" i="13" s="1"/>
  <c r="C7610" i="13"/>
  <c r="D7610" i="13" s="1"/>
  <c r="E7609" i="13" s="1"/>
  <c r="C7611" i="13"/>
  <c r="D7611" i="13" s="1"/>
  <c r="C7612" i="13"/>
  <c r="D7612" i="13" s="1"/>
  <c r="E7611" i="13" s="1"/>
  <c r="C7613" i="13"/>
  <c r="D7613" i="13" s="1"/>
  <c r="E7612" i="13" s="1"/>
  <c r="C7614" i="13"/>
  <c r="D7614" i="13" s="1"/>
  <c r="E7613" i="13" s="1"/>
  <c r="C7615" i="13"/>
  <c r="D7615" i="13" s="1"/>
  <c r="C7616" i="13"/>
  <c r="D7616" i="13" s="1"/>
  <c r="E7615" i="13" s="1"/>
  <c r="C7617" i="13"/>
  <c r="D7617" i="13" s="1"/>
  <c r="E7616" i="13" s="1"/>
  <c r="C7618" i="13"/>
  <c r="D7618" i="13" s="1"/>
  <c r="E7617" i="13" s="1"/>
  <c r="C7619" i="13"/>
  <c r="D7619" i="13" s="1"/>
  <c r="C7620" i="13"/>
  <c r="D7620" i="13" s="1"/>
  <c r="E7619" i="13" s="1"/>
  <c r="C7621" i="13"/>
  <c r="D7621" i="13" s="1"/>
  <c r="C7622" i="13"/>
  <c r="D7622" i="13" s="1"/>
  <c r="E7621" i="13" s="1"/>
  <c r="C7623" i="13"/>
  <c r="D7623" i="13" s="1"/>
  <c r="C7624" i="13"/>
  <c r="D7624" i="13" s="1"/>
  <c r="E7623" i="13" s="1"/>
  <c r="C7625" i="13"/>
  <c r="D7625" i="13" s="1"/>
  <c r="E7624" i="13" s="1"/>
  <c r="C7626" i="13"/>
  <c r="D7626" i="13" s="1"/>
  <c r="E7625" i="13" s="1"/>
  <c r="C7627" i="13"/>
  <c r="D7627" i="13" s="1"/>
  <c r="C7628" i="13"/>
  <c r="D7628" i="13" s="1"/>
  <c r="E7627" i="13" s="1"/>
  <c r="C7629" i="13"/>
  <c r="D7629" i="13" s="1"/>
  <c r="E7628" i="13" s="1"/>
  <c r="C7630" i="13"/>
  <c r="D7630" i="13" s="1"/>
  <c r="E7629" i="13" s="1"/>
  <c r="C7631" i="13"/>
  <c r="D7631" i="13" s="1"/>
  <c r="C7632" i="13"/>
  <c r="D7632" i="13" s="1"/>
  <c r="E7631" i="13" s="1"/>
  <c r="C7633" i="13"/>
  <c r="D7633" i="13" s="1"/>
  <c r="E7632" i="13" s="1"/>
  <c r="C7634" i="13"/>
  <c r="D7634" i="13" s="1"/>
  <c r="E7633" i="13" s="1"/>
  <c r="C7635" i="13"/>
  <c r="D7635" i="13" s="1"/>
  <c r="C7636" i="13"/>
  <c r="D7636" i="13" s="1"/>
  <c r="E7635" i="13" s="1"/>
  <c r="C7637" i="13"/>
  <c r="D7637" i="13" s="1"/>
  <c r="E7636" i="13" s="1"/>
  <c r="C7638" i="13"/>
  <c r="D7638" i="13" s="1"/>
  <c r="E7637" i="13" s="1"/>
  <c r="C7639" i="13"/>
  <c r="D7639" i="13" s="1"/>
  <c r="C7640" i="13"/>
  <c r="D7640" i="13" s="1"/>
  <c r="E7639" i="13" s="1"/>
  <c r="C7641" i="13"/>
  <c r="D7641" i="13" s="1"/>
  <c r="C7642" i="13"/>
  <c r="D7642" i="13" s="1"/>
  <c r="E7641" i="13" s="1"/>
  <c r="C7643" i="13"/>
  <c r="D7643" i="13" s="1"/>
  <c r="C7644" i="13"/>
  <c r="D7644" i="13" s="1"/>
  <c r="E7643" i="13" s="1"/>
  <c r="C7645" i="13"/>
  <c r="D7645" i="13" s="1"/>
  <c r="E7644" i="13" s="1"/>
  <c r="C7646" i="13"/>
  <c r="D7646" i="13" s="1"/>
  <c r="E7645" i="13" s="1"/>
  <c r="C7647" i="13"/>
  <c r="D7647" i="13" s="1"/>
  <c r="C7648" i="13"/>
  <c r="D7648" i="13" s="1"/>
  <c r="E7647" i="13" s="1"/>
  <c r="C7649" i="13"/>
  <c r="D7649" i="13" s="1"/>
  <c r="E7648" i="13" s="1"/>
  <c r="C7650" i="13"/>
  <c r="D7650" i="13" s="1"/>
  <c r="E7649" i="13" s="1"/>
  <c r="C7651" i="13"/>
  <c r="D7651" i="13" s="1"/>
  <c r="C7652" i="13"/>
  <c r="D7652" i="13" s="1"/>
  <c r="E7651" i="13" s="1"/>
  <c r="C7653" i="13"/>
  <c r="D7653" i="13" s="1"/>
  <c r="E7652" i="13" s="1"/>
  <c r="C7654" i="13"/>
  <c r="D7654" i="13" s="1"/>
  <c r="E7653" i="13" s="1"/>
  <c r="C7655" i="13"/>
  <c r="D7655" i="13" s="1"/>
  <c r="C7656" i="13"/>
  <c r="D7656" i="13" s="1"/>
  <c r="E7655" i="13" s="1"/>
  <c r="C7657" i="13"/>
  <c r="D7657" i="13" s="1"/>
  <c r="E7656" i="13" s="1"/>
  <c r="C7658" i="13"/>
  <c r="D7658" i="13" s="1"/>
  <c r="E7657" i="13" s="1"/>
  <c r="C7659" i="13"/>
  <c r="D7659" i="13" s="1"/>
  <c r="C7660" i="13"/>
  <c r="D7660" i="13" s="1"/>
  <c r="E7659" i="13" s="1"/>
  <c r="C7661" i="13"/>
  <c r="D7661" i="13" s="1"/>
  <c r="C7662" i="13"/>
  <c r="D7662" i="13" s="1"/>
  <c r="E7661" i="13" s="1"/>
  <c r="C7663" i="13"/>
  <c r="D7663" i="13" s="1"/>
  <c r="C7664" i="13"/>
  <c r="D7664" i="13" s="1"/>
  <c r="E7663" i="13" s="1"/>
  <c r="C7665" i="13"/>
  <c r="D7665" i="13" s="1"/>
  <c r="E7664" i="13" s="1"/>
  <c r="C7666" i="13"/>
  <c r="D7666" i="13" s="1"/>
  <c r="E7665" i="13" s="1"/>
  <c r="C7667" i="13"/>
  <c r="D7667" i="13" s="1"/>
  <c r="C7668" i="13"/>
  <c r="D7668" i="13" s="1"/>
  <c r="E7667" i="13" s="1"/>
  <c r="C7669" i="13"/>
  <c r="D7669" i="13" s="1"/>
  <c r="E7668" i="13" s="1"/>
  <c r="C7670" i="13"/>
  <c r="D7670" i="13" s="1"/>
  <c r="E7669" i="13" s="1"/>
  <c r="C7671" i="13"/>
  <c r="D7671" i="13" s="1"/>
  <c r="C7672" i="13"/>
  <c r="D7672" i="13" s="1"/>
  <c r="E7671" i="13" s="1"/>
  <c r="C7673" i="13"/>
  <c r="D7673" i="13" s="1"/>
  <c r="E7672" i="13" s="1"/>
  <c r="C7674" i="13"/>
  <c r="D7674" i="13" s="1"/>
  <c r="E7673" i="13" s="1"/>
  <c r="C7675" i="13"/>
  <c r="D7675" i="13" s="1"/>
  <c r="C7676" i="13"/>
  <c r="D7676" i="13" s="1"/>
  <c r="E7675" i="13" s="1"/>
  <c r="C7677" i="13"/>
  <c r="D7677" i="13" s="1"/>
  <c r="E7676" i="13" s="1"/>
  <c r="C7678" i="13"/>
  <c r="D7678" i="13" s="1"/>
  <c r="E7677" i="13" s="1"/>
  <c r="C7679" i="13"/>
  <c r="D7679" i="13" s="1"/>
  <c r="C7680" i="13"/>
  <c r="D7680" i="13" s="1"/>
  <c r="E7679" i="13" s="1"/>
  <c r="C7681" i="13"/>
  <c r="D7681" i="13" s="1"/>
  <c r="C7682" i="13"/>
  <c r="D7682" i="13" s="1"/>
  <c r="E7681" i="13" s="1"/>
  <c r="C7683" i="13"/>
  <c r="D7683" i="13" s="1"/>
  <c r="C7684" i="13"/>
  <c r="D7684" i="13" s="1"/>
  <c r="E7683" i="13" s="1"/>
  <c r="C7685" i="13"/>
  <c r="D7685" i="13" s="1"/>
  <c r="E7684" i="13" s="1"/>
  <c r="C7686" i="13"/>
  <c r="D7686" i="13" s="1"/>
  <c r="E7685" i="13" s="1"/>
  <c r="C7687" i="13"/>
  <c r="D7687" i="13" s="1"/>
  <c r="C7688" i="13"/>
  <c r="D7688" i="13" s="1"/>
  <c r="E7687" i="13" s="1"/>
  <c r="C7689" i="13"/>
  <c r="D7689" i="13" s="1"/>
  <c r="E7688" i="13" s="1"/>
  <c r="C7690" i="13"/>
  <c r="D7690" i="13" s="1"/>
  <c r="E7689" i="13" s="1"/>
  <c r="C7691" i="13"/>
  <c r="D7691" i="13" s="1"/>
  <c r="C7692" i="13"/>
  <c r="D7692" i="13" s="1"/>
  <c r="E7691" i="13" s="1"/>
  <c r="C7693" i="13"/>
  <c r="D7693" i="13" s="1"/>
  <c r="E7692" i="13" s="1"/>
  <c r="C7694" i="13"/>
  <c r="D7694" i="13" s="1"/>
  <c r="E7693" i="13" s="1"/>
  <c r="C7695" i="13"/>
  <c r="D7695" i="13" s="1"/>
  <c r="C7696" i="13"/>
  <c r="D7696" i="13" s="1"/>
  <c r="E7695" i="13" s="1"/>
  <c r="C7697" i="13"/>
  <c r="D7697" i="13" s="1"/>
  <c r="E7696" i="13" s="1"/>
  <c r="C7698" i="13"/>
  <c r="D7698" i="13" s="1"/>
  <c r="E7697" i="13" s="1"/>
  <c r="C7699" i="13"/>
  <c r="D7699" i="13" s="1"/>
  <c r="C7700" i="13"/>
  <c r="D7700" i="13" s="1"/>
  <c r="E7699" i="13" s="1"/>
  <c r="C7701" i="13"/>
  <c r="D7701" i="13" s="1"/>
  <c r="C7702" i="13"/>
  <c r="D7702" i="13" s="1"/>
  <c r="E7701" i="13" s="1"/>
  <c r="C7703" i="13"/>
  <c r="D7703" i="13" s="1"/>
  <c r="C7704" i="13"/>
  <c r="D7704" i="13" s="1"/>
  <c r="E7703" i="13" s="1"/>
  <c r="C7705" i="13"/>
  <c r="D7705" i="13" s="1"/>
  <c r="E7704" i="13" s="1"/>
  <c r="C7706" i="13"/>
  <c r="D7706" i="13" s="1"/>
  <c r="E7705" i="13" s="1"/>
  <c r="C7707" i="13"/>
  <c r="D7707" i="13" s="1"/>
  <c r="C7708" i="13"/>
  <c r="D7708" i="13" s="1"/>
  <c r="E7707" i="13" s="1"/>
  <c r="C7709" i="13"/>
  <c r="D7709" i="13" s="1"/>
  <c r="E7708" i="13" s="1"/>
  <c r="C7710" i="13"/>
  <c r="D7710" i="13" s="1"/>
  <c r="E7709" i="13" s="1"/>
  <c r="C7711" i="13"/>
  <c r="D7711" i="13" s="1"/>
  <c r="C7712" i="13"/>
  <c r="D7712" i="13" s="1"/>
  <c r="E7711" i="13" s="1"/>
  <c r="C7713" i="13"/>
  <c r="D7713" i="13" s="1"/>
  <c r="E7712" i="13" s="1"/>
  <c r="C7714" i="13"/>
  <c r="D7714" i="13" s="1"/>
  <c r="E7713" i="13" s="1"/>
  <c r="C7715" i="13"/>
  <c r="D7715" i="13" s="1"/>
  <c r="C7716" i="13"/>
  <c r="D7716" i="13" s="1"/>
  <c r="E7715" i="13" s="1"/>
  <c r="C7717" i="13"/>
  <c r="D7717" i="13" s="1"/>
  <c r="E7716" i="13" s="1"/>
  <c r="C7718" i="13"/>
  <c r="D7718" i="13" s="1"/>
  <c r="E7717" i="13" s="1"/>
  <c r="C7719" i="13"/>
  <c r="D7719" i="13" s="1"/>
  <c r="C7720" i="13"/>
  <c r="D7720" i="13" s="1"/>
  <c r="E7719" i="13" s="1"/>
  <c r="C7721" i="13"/>
  <c r="D7721" i="13" s="1"/>
  <c r="C7722" i="13"/>
  <c r="D7722" i="13" s="1"/>
  <c r="E7721" i="13" s="1"/>
  <c r="C7723" i="13"/>
  <c r="D7723" i="13" s="1"/>
  <c r="C7724" i="13"/>
  <c r="D7724" i="13" s="1"/>
  <c r="E7723" i="13" s="1"/>
  <c r="C7725" i="13"/>
  <c r="D7725" i="13" s="1"/>
  <c r="E7724" i="13" s="1"/>
  <c r="C7726" i="13"/>
  <c r="D7726" i="13" s="1"/>
  <c r="E7725" i="13" s="1"/>
  <c r="C7727" i="13"/>
  <c r="D7727" i="13" s="1"/>
  <c r="C7728" i="13"/>
  <c r="D7728" i="13" s="1"/>
  <c r="E7727" i="13" s="1"/>
  <c r="C7729" i="13"/>
  <c r="D7729" i="13" s="1"/>
  <c r="E7728" i="13" s="1"/>
  <c r="C7730" i="13"/>
  <c r="D7730" i="13" s="1"/>
  <c r="E7729" i="13" s="1"/>
  <c r="C7731" i="13"/>
  <c r="D7731" i="13" s="1"/>
  <c r="C7732" i="13"/>
  <c r="D7732" i="13" s="1"/>
  <c r="E7731" i="13" s="1"/>
  <c r="C7733" i="13"/>
  <c r="D7733" i="13" s="1"/>
  <c r="E7732" i="13" s="1"/>
  <c r="C7734" i="13"/>
  <c r="D7734" i="13" s="1"/>
  <c r="E7733" i="13" s="1"/>
  <c r="C7735" i="13"/>
  <c r="D7735" i="13" s="1"/>
  <c r="C7736" i="13"/>
  <c r="D7736" i="13" s="1"/>
  <c r="E7735" i="13" s="1"/>
  <c r="C7737" i="13"/>
  <c r="D7737" i="13" s="1"/>
  <c r="E7736" i="13" s="1"/>
  <c r="C7738" i="13"/>
  <c r="D7738" i="13" s="1"/>
  <c r="E7737" i="13" s="1"/>
  <c r="C7739" i="13"/>
  <c r="D7739" i="13" s="1"/>
  <c r="C7740" i="13"/>
  <c r="D7740" i="13" s="1"/>
  <c r="E7739" i="13" s="1"/>
  <c r="C7741" i="13"/>
  <c r="D7741" i="13" s="1"/>
  <c r="C7742" i="13"/>
  <c r="D7742" i="13" s="1"/>
  <c r="E7741" i="13" s="1"/>
  <c r="C7743" i="13"/>
  <c r="D7743" i="13" s="1"/>
  <c r="C7744" i="13"/>
  <c r="D7744" i="13" s="1"/>
  <c r="E7743" i="13" s="1"/>
  <c r="C7745" i="13"/>
  <c r="D7745" i="13" s="1"/>
  <c r="E7744" i="13" s="1"/>
  <c r="C7746" i="13"/>
  <c r="D7746" i="13" s="1"/>
  <c r="E7745" i="13" s="1"/>
  <c r="C7747" i="13"/>
  <c r="D7747" i="13" s="1"/>
  <c r="C7748" i="13"/>
  <c r="D7748" i="13" s="1"/>
  <c r="E7747" i="13" s="1"/>
  <c r="C7749" i="13"/>
  <c r="D7749" i="13" s="1"/>
  <c r="E7748" i="13" s="1"/>
  <c r="C7750" i="13"/>
  <c r="D7750" i="13" s="1"/>
  <c r="E7749" i="13" s="1"/>
  <c r="C7751" i="13"/>
  <c r="D7751" i="13" s="1"/>
  <c r="C7752" i="13"/>
  <c r="D7752" i="13" s="1"/>
  <c r="E7751" i="13" s="1"/>
  <c r="C7753" i="13"/>
  <c r="D7753" i="13" s="1"/>
  <c r="E7752" i="13" s="1"/>
  <c r="C7754" i="13"/>
  <c r="D7754" i="13" s="1"/>
  <c r="E7753" i="13" s="1"/>
  <c r="C7755" i="13"/>
  <c r="D7755" i="13" s="1"/>
  <c r="C7756" i="13"/>
  <c r="D7756" i="13" s="1"/>
  <c r="E7755" i="13" s="1"/>
  <c r="C7757" i="13"/>
  <c r="D7757" i="13" s="1"/>
  <c r="E7756" i="13" s="1"/>
  <c r="C7758" i="13"/>
  <c r="D7758" i="13" s="1"/>
  <c r="E7757" i="13" s="1"/>
  <c r="C7759" i="13"/>
  <c r="D7759" i="13" s="1"/>
  <c r="C7760" i="13"/>
  <c r="D7760" i="13" s="1"/>
  <c r="E7759" i="13" s="1"/>
  <c r="C7761" i="13"/>
  <c r="D7761" i="13" s="1"/>
  <c r="C7762" i="13"/>
  <c r="D7762" i="13" s="1"/>
  <c r="E7761" i="13" s="1"/>
  <c r="C7763" i="13"/>
  <c r="D7763" i="13" s="1"/>
  <c r="C7764" i="13"/>
  <c r="D7764" i="13" s="1"/>
  <c r="E7763" i="13" s="1"/>
  <c r="C7765" i="13"/>
  <c r="D7765" i="13" s="1"/>
  <c r="E7764" i="13" s="1"/>
  <c r="C7766" i="13"/>
  <c r="D7766" i="13" s="1"/>
  <c r="E7765" i="13" s="1"/>
  <c r="C7767" i="13"/>
  <c r="D7767" i="13" s="1"/>
  <c r="C7768" i="13"/>
  <c r="D7768" i="13" s="1"/>
  <c r="E7767" i="13" s="1"/>
  <c r="C7769" i="13"/>
  <c r="D7769" i="13" s="1"/>
  <c r="E7768" i="13" s="1"/>
  <c r="C7770" i="13"/>
  <c r="D7770" i="13" s="1"/>
  <c r="E7769" i="13" s="1"/>
  <c r="C7771" i="13"/>
  <c r="D7771" i="13" s="1"/>
  <c r="C7772" i="13"/>
  <c r="D7772" i="13" s="1"/>
  <c r="E7771" i="13" s="1"/>
  <c r="C7773" i="13"/>
  <c r="D7773" i="13" s="1"/>
  <c r="E7772" i="13" s="1"/>
  <c r="C7774" i="13"/>
  <c r="D7774" i="13" s="1"/>
  <c r="E7773" i="13" s="1"/>
  <c r="C7775" i="13"/>
  <c r="D7775" i="13" s="1"/>
  <c r="C7776" i="13"/>
  <c r="D7776" i="13" s="1"/>
  <c r="E7775" i="13" s="1"/>
  <c r="C7777" i="13"/>
  <c r="D7777" i="13" s="1"/>
  <c r="E7776" i="13" s="1"/>
  <c r="C7778" i="13"/>
  <c r="D7778" i="13" s="1"/>
  <c r="E7777" i="13" s="1"/>
  <c r="C7779" i="13"/>
  <c r="D7779" i="13" s="1"/>
  <c r="C7780" i="13"/>
  <c r="D7780" i="13" s="1"/>
  <c r="E7779" i="13" s="1"/>
  <c r="C7781" i="13"/>
  <c r="D7781" i="13" s="1"/>
  <c r="C7782" i="13"/>
  <c r="D7782" i="13" s="1"/>
  <c r="E7781" i="13" s="1"/>
  <c r="C7783" i="13"/>
  <c r="D7783" i="13" s="1"/>
  <c r="C7784" i="13"/>
  <c r="D7784" i="13" s="1"/>
  <c r="E7783" i="13" s="1"/>
  <c r="C7785" i="13"/>
  <c r="D7785" i="13" s="1"/>
  <c r="E7784" i="13" s="1"/>
  <c r="C7786" i="13"/>
  <c r="D7786" i="13" s="1"/>
  <c r="E7785" i="13" s="1"/>
  <c r="C7787" i="13"/>
  <c r="D7787" i="13" s="1"/>
  <c r="C7788" i="13"/>
  <c r="D7788" i="13" s="1"/>
  <c r="E7787" i="13" s="1"/>
  <c r="C7789" i="13"/>
  <c r="D7789" i="13" s="1"/>
  <c r="E7788" i="13" s="1"/>
  <c r="C7790" i="13"/>
  <c r="D7790" i="13" s="1"/>
  <c r="E7789" i="13" s="1"/>
  <c r="C7791" i="13"/>
  <c r="D7791" i="13" s="1"/>
  <c r="C7792" i="13"/>
  <c r="D7792" i="13" s="1"/>
  <c r="E7791" i="13" s="1"/>
  <c r="C7793" i="13"/>
  <c r="D7793" i="13" s="1"/>
  <c r="E7792" i="13" s="1"/>
  <c r="C7794" i="13"/>
  <c r="D7794" i="13" s="1"/>
  <c r="E7793" i="13" s="1"/>
  <c r="C7795" i="13"/>
  <c r="D7795" i="13" s="1"/>
  <c r="C7796" i="13"/>
  <c r="D7796" i="13" s="1"/>
  <c r="E7795" i="13" s="1"/>
  <c r="C7797" i="13"/>
  <c r="D7797" i="13" s="1"/>
  <c r="E7796" i="13" s="1"/>
  <c r="C7798" i="13"/>
  <c r="D7798" i="13" s="1"/>
  <c r="E7797" i="13" s="1"/>
  <c r="C7799" i="13"/>
  <c r="D7799" i="13" s="1"/>
  <c r="C7800" i="13"/>
  <c r="D7800" i="13" s="1"/>
  <c r="E7799" i="13" s="1"/>
  <c r="C7801" i="13"/>
  <c r="D7801" i="13" s="1"/>
  <c r="C7802" i="13"/>
  <c r="D7802" i="13" s="1"/>
  <c r="E7801" i="13" s="1"/>
  <c r="C7803" i="13"/>
  <c r="D7803" i="13" s="1"/>
  <c r="C7804" i="13"/>
  <c r="D7804" i="13" s="1"/>
  <c r="E7803" i="13" s="1"/>
  <c r="C7805" i="13"/>
  <c r="D7805" i="13" s="1"/>
  <c r="E7804" i="13" s="1"/>
  <c r="C7806" i="13"/>
  <c r="D7806" i="13" s="1"/>
  <c r="E7805" i="13" s="1"/>
  <c r="C7807" i="13"/>
  <c r="D7807" i="13" s="1"/>
  <c r="C7808" i="13"/>
  <c r="D7808" i="13" s="1"/>
  <c r="E7807" i="13" s="1"/>
  <c r="C7809" i="13"/>
  <c r="D7809" i="13" s="1"/>
  <c r="E7808" i="13" s="1"/>
  <c r="C7810" i="13"/>
  <c r="D7810" i="13" s="1"/>
  <c r="E7809" i="13" s="1"/>
  <c r="C7811" i="13"/>
  <c r="D7811" i="13" s="1"/>
  <c r="C7812" i="13"/>
  <c r="D7812" i="13" s="1"/>
  <c r="E7811" i="13" s="1"/>
  <c r="C7813" i="13"/>
  <c r="D7813" i="13" s="1"/>
  <c r="E7812" i="13" s="1"/>
  <c r="C7814" i="13"/>
  <c r="D7814" i="13" s="1"/>
  <c r="E7813" i="13" s="1"/>
  <c r="C7815" i="13"/>
  <c r="D7815" i="13" s="1"/>
  <c r="C7816" i="13"/>
  <c r="D7816" i="13" s="1"/>
  <c r="E7815" i="13" s="1"/>
  <c r="C7817" i="13"/>
  <c r="D7817" i="13" s="1"/>
  <c r="E7816" i="13" s="1"/>
  <c r="C7818" i="13"/>
  <c r="D7818" i="13" s="1"/>
  <c r="E7817" i="13" s="1"/>
  <c r="C7819" i="13"/>
  <c r="D7819" i="13" s="1"/>
  <c r="C7820" i="13"/>
  <c r="D7820" i="13" s="1"/>
  <c r="E7819" i="13" s="1"/>
  <c r="C7821" i="13"/>
  <c r="D7821" i="13" s="1"/>
  <c r="C7822" i="13"/>
  <c r="D7822" i="13" s="1"/>
  <c r="E7821" i="13" s="1"/>
  <c r="C7823" i="13"/>
  <c r="D7823" i="13" s="1"/>
  <c r="C7824" i="13"/>
  <c r="D7824" i="13" s="1"/>
  <c r="E7823" i="13" s="1"/>
  <c r="C7825" i="13"/>
  <c r="D7825" i="13" s="1"/>
  <c r="E7824" i="13" s="1"/>
  <c r="C7826" i="13"/>
  <c r="D7826" i="13" s="1"/>
  <c r="E7825" i="13" s="1"/>
  <c r="C7827" i="13"/>
  <c r="D7827" i="13" s="1"/>
  <c r="C7828" i="13"/>
  <c r="D7828" i="13" s="1"/>
  <c r="E7827" i="13" s="1"/>
  <c r="C7829" i="13"/>
  <c r="D7829" i="13" s="1"/>
  <c r="E7828" i="13" s="1"/>
  <c r="C7830" i="13"/>
  <c r="D7830" i="13" s="1"/>
  <c r="E7829" i="13" s="1"/>
  <c r="C7831" i="13"/>
  <c r="D7831" i="13" s="1"/>
  <c r="C7832" i="13"/>
  <c r="D7832" i="13" s="1"/>
  <c r="E7831" i="13" s="1"/>
  <c r="C7833" i="13"/>
  <c r="D7833" i="13" s="1"/>
  <c r="E7832" i="13" s="1"/>
  <c r="C7834" i="13"/>
  <c r="D7834" i="13" s="1"/>
  <c r="E7833" i="13" s="1"/>
  <c r="C7835" i="13"/>
  <c r="D7835" i="13" s="1"/>
  <c r="C7836" i="13"/>
  <c r="D7836" i="13" s="1"/>
  <c r="E7835" i="13" s="1"/>
  <c r="C7837" i="13"/>
  <c r="D7837" i="13" s="1"/>
  <c r="E7836" i="13" s="1"/>
  <c r="C7838" i="13"/>
  <c r="D7838" i="13" s="1"/>
  <c r="E7837" i="13" s="1"/>
  <c r="C7839" i="13"/>
  <c r="D7839" i="13" s="1"/>
  <c r="C7840" i="13"/>
  <c r="D7840" i="13" s="1"/>
  <c r="E7839" i="13" s="1"/>
  <c r="C7841" i="13"/>
  <c r="D7841" i="13" s="1"/>
  <c r="C7842" i="13"/>
  <c r="D7842" i="13" s="1"/>
  <c r="E7841" i="13" s="1"/>
  <c r="C7843" i="13"/>
  <c r="D7843" i="13" s="1"/>
  <c r="C7844" i="13"/>
  <c r="D7844" i="13" s="1"/>
  <c r="E7843" i="13" s="1"/>
  <c r="C7845" i="13"/>
  <c r="D7845" i="13" s="1"/>
  <c r="E7844" i="13" s="1"/>
  <c r="C7846" i="13"/>
  <c r="D7846" i="13" s="1"/>
  <c r="E7845" i="13" s="1"/>
  <c r="C7847" i="13"/>
  <c r="D7847" i="13" s="1"/>
  <c r="C7848" i="13"/>
  <c r="D7848" i="13" s="1"/>
  <c r="E7847" i="13" s="1"/>
  <c r="C7849" i="13"/>
  <c r="D7849" i="13" s="1"/>
  <c r="E7848" i="13" s="1"/>
  <c r="C7850" i="13"/>
  <c r="D7850" i="13" s="1"/>
  <c r="E7849" i="13" s="1"/>
  <c r="C7851" i="13"/>
  <c r="D7851" i="13" s="1"/>
  <c r="C7852" i="13"/>
  <c r="D7852" i="13" s="1"/>
  <c r="E7851" i="13" s="1"/>
  <c r="C7853" i="13"/>
  <c r="D7853" i="13" s="1"/>
  <c r="E7852" i="13" s="1"/>
  <c r="C7854" i="13"/>
  <c r="D7854" i="13" s="1"/>
  <c r="E7853" i="13" s="1"/>
  <c r="C7855" i="13"/>
  <c r="D7855" i="13" s="1"/>
  <c r="C7856" i="13"/>
  <c r="D7856" i="13" s="1"/>
  <c r="E7855" i="13" s="1"/>
  <c r="C7857" i="13"/>
  <c r="D7857" i="13" s="1"/>
  <c r="E7856" i="13" s="1"/>
  <c r="C7858" i="13"/>
  <c r="D7858" i="13" s="1"/>
  <c r="E7857" i="13" s="1"/>
  <c r="C7859" i="13"/>
  <c r="D7859" i="13" s="1"/>
  <c r="C7860" i="13"/>
  <c r="D7860" i="13" s="1"/>
  <c r="E7859" i="13" s="1"/>
  <c r="C7861" i="13"/>
  <c r="D7861" i="13" s="1"/>
  <c r="C7862" i="13"/>
  <c r="D7862" i="13" s="1"/>
  <c r="E7861" i="13" s="1"/>
  <c r="C7863" i="13"/>
  <c r="D7863" i="13" s="1"/>
  <c r="C7864" i="13"/>
  <c r="D7864" i="13" s="1"/>
  <c r="E7863" i="13" s="1"/>
  <c r="C7865" i="13"/>
  <c r="D7865" i="13" s="1"/>
  <c r="E7864" i="13" s="1"/>
  <c r="C7866" i="13"/>
  <c r="D7866" i="13" s="1"/>
  <c r="E7865" i="13" s="1"/>
  <c r="C7867" i="13"/>
  <c r="D7867" i="13" s="1"/>
  <c r="C7868" i="13"/>
  <c r="D7868" i="13" s="1"/>
  <c r="E7867" i="13" s="1"/>
  <c r="C7869" i="13"/>
  <c r="D7869" i="13" s="1"/>
  <c r="E7868" i="13" s="1"/>
  <c r="C7870" i="13"/>
  <c r="D7870" i="13" s="1"/>
  <c r="E7869" i="13" s="1"/>
  <c r="C7871" i="13"/>
  <c r="D7871" i="13" s="1"/>
  <c r="C7872" i="13"/>
  <c r="D7872" i="13" s="1"/>
  <c r="E7871" i="13" s="1"/>
  <c r="C7873" i="13"/>
  <c r="D7873" i="13" s="1"/>
  <c r="E7872" i="13" s="1"/>
  <c r="C7874" i="13"/>
  <c r="D7874" i="13" s="1"/>
  <c r="E7873" i="13" s="1"/>
  <c r="C7875" i="13"/>
  <c r="D7875" i="13" s="1"/>
  <c r="C7876" i="13"/>
  <c r="D7876" i="13" s="1"/>
  <c r="E7875" i="13" s="1"/>
  <c r="C7877" i="13"/>
  <c r="D7877" i="13" s="1"/>
  <c r="E7876" i="13" s="1"/>
  <c r="C7878" i="13"/>
  <c r="D7878" i="13" s="1"/>
  <c r="E7877" i="13" s="1"/>
  <c r="C7879" i="13"/>
  <c r="D7879" i="13" s="1"/>
  <c r="C7880" i="13"/>
  <c r="D7880" i="13" s="1"/>
  <c r="E7879" i="13" s="1"/>
  <c r="C7881" i="13"/>
  <c r="D7881" i="13" s="1"/>
  <c r="C7882" i="13"/>
  <c r="D7882" i="13" s="1"/>
  <c r="E7881" i="13" s="1"/>
  <c r="C7883" i="13"/>
  <c r="D7883" i="13" s="1"/>
  <c r="C7884" i="13"/>
  <c r="D7884" i="13" s="1"/>
  <c r="E7883" i="13" s="1"/>
  <c r="C7885" i="13"/>
  <c r="D7885" i="13" s="1"/>
  <c r="E7884" i="13" s="1"/>
  <c r="C7886" i="13"/>
  <c r="D7886" i="13" s="1"/>
  <c r="E7885" i="13" s="1"/>
  <c r="C7887" i="13"/>
  <c r="D7887" i="13" s="1"/>
  <c r="C7888" i="13"/>
  <c r="D7888" i="13" s="1"/>
  <c r="E7887" i="13" s="1"/>
  <c r="C7889" i="13"/>
  <c r="D7889" i="13" s="1"/>
  <c r="E7888" i="13" s="1"/>
  <c r="C7890" i="13"/>
  <c r="D7890" i="13" s="1"/>
  <c r="E7889" i="13" s="1"/>
  <c r="C7891" i="13"/>
  <c r="D7891" i="13" s="1"/>
  <c r="C7892" i="13"/>
  <c r="D7892" i="13" s="1"/>
  <c r="E7891" i="13" s="1"/>
  <c r="C7893" i="13"/>
  <c r="D7893" i="13" s="1"/>
  <c r="E7892" i="13" s="1"/>
  <c r="C7894" i="13"/>
  <c r="D7894" i="13" s="1"/>
  <c r="E7893" i="13" s="1"/>
  <c r="C7895" i="13"/>
  <c r="D7895" i="13" s="1"/>
  <c r="C7896" i="13"/>
  <c r="D7896" i="13" s="1"/>
  <c r="E7895" i="13" s="1"/>
  <c r="C7897" i="13"/>
  <c r="D7897" i="13" s="1"/>
  <c r="E7896" i="13" s="1"/>
  <c r="C7898" i="13"/>
  <c r="D7898" i="13" s="1"/>
  <c r="E7897" i="13" s="1"/>
  <c r="C7899" i="13"/>
  <c r="D7899" i="13" s="1"/>
  <c r="C7900" i="13"/>
  <c r="D7900" i="13" s="1"/>
  <c r="E7899" i="13" s="1"/>
  <c r="C7901" i="13"/>
  <c r="D7901" i="13" s="1"/>
  <c r="C7902" i="13"/>
  <c r="D7902" i="13" s="1"/>
  <c r="E7901" i="13" s="1"/>
  <c r="C7903" i="13"/>
  <c r="D7903" i="13" s="1"/>
  <c r="C7904" i="13"/>
  <c r="D7904" i="13" s="1"/>
  <c r="E7903" i="13" s="1"/>
  <c r="C7905" i="13"/>
  <c r="D7905" i="13" s="1"/>
  <c r="E7904" i="13" s="1"/>
  <c r="C7906" i="13"/>
  <c r="D7906" i="13" s="1"/>
  <c r="E7905" i="13" s="1"/>
  <c r="C7907" i="13"/>
  <c r="D7907" i="13" s="1"/>
  <c r="C7908" i="13"/>
  <c r="D7908" i="13" s="1"/>
  <c r="E7907" i="13" s="1"/>
  <c r="C7909" i="13"/>
  <c r="D7909" i="13" s="1"/>
  <c r="E7908" i="13" s="1"/>
  <c r="C7910" i="13"/>
  <c r="D7910" i="13" s="1"/>
  <c r="E7909" i="13" s="1"/>
  <c r="C7911" i="13"/>
  <c r="D7911" i="13" s="1"/>
  <c r="C7912" i="13"/>
  <c r="D7912" i="13" s="1"/>
  <c r="E7911" i="13" s="1"/>
  <c r="C7913" i="13"/>
  <c r="D7913" i="13" s="1"/>
  <c r="E7912" i="13" s="1"/>
  <c r="C7914" i="13"/>
  <c r="D7914" i="13" s="1"/>
  <c r="E7913" i="13" s="1"/>
  <c r="C7915" i="13"/>
  <c r="D7915" i="13" s="1"/>
  <c r="C7916" i="13"/>
  <c r="D7916" i="13" s="1"/>
  <c r="E7915" i="13" s="1"/>
  <c r="C7917" i="13"/>
  <c r="D7917" i="13" s="1"/>
  <c r="E7916" i="13" s="1"/>
  <c r="C7918" i="13"/>
  <c r="D7918" i="13" s="1"/>
  <c r="E7917" i="13" s="1"/>
  <c r="C7919" i="13"/>
  <c r="D7919" i="13" s="1"/>
  <c r="C7920" i="13"/>
  <c r="D7920" i="13" s="1"/>
  <c r="E7919" i="13" s="1"/>
  <c r="C7921" i="13"/>
  <c r="D7921" i="13" s="1"/>
  <c r="C7922" i="13"/>
  <c r="D7922" i="13" s="1"/>
  <c r="E7921" i="13" s="1"/>
  <c r="C7923" i="13"/>
  <c r="D7923" i="13" s="1"/>
  <c r="C7924" i="13"/>
  <c r="D7924" i="13" s="1"/>
  <c r="E7923" i="13" s="1"/>
  <c r="C7925" i="13"/>
  <c r="D7925" i="13" s="1"/>
  <c r="E7924" i="13" s="1"/>
  <c r="C7926" i="13"/>
  <c r="D7926" i="13" s="1"/>
  <c r="E7925" i="13" s="1"/>
  <c r="C7927" i="13"/>
  <c r="D7927" i="13" s="1"/>
  <c r="C7928" i="13"/>
  <c r="D7928" i="13" s="1"/>
  <c r="E7927" i="13" s="1"/>
  <c r="C7929" i="13"/>
  <c r="D7929" i="13" s="1"/>
  <c r="E7928" i="13" s="1"/>
  <c r="C7930" i="13"/>
  <c r="D7930" i="13" s="1"/>
  <c r="E7929" i="13" s="1"/>
  <c r="C7931" i="13"/>
  <c r="D7931" i="13" s="1"/>
  <c r="C7932" i="13"/>
  <c r="D7932" i="13" s="1"/>
  <c r="E7931" i="13" s="1"/>
  <c r="C7933" i="13"/>
  <c r="D7933" i="13" s="1"/>
  <c r="E7932" i="13" s="1"/>
  <c r="C7934" i="13"/>
  <c r="D7934" i="13" s="1"/>
  <c r="E7933" i="13" s="1"/>
  <c r="C7935" i="13"/>
  <c r="D7935" i="13" s="1"/>
  <c r="C7936" i="13"/>
  <c r="D7936" i="13" s="1"/>
  <c r="E7935" i="13" s="1"/>
  <c r="C7937" i="13"/>
  <c r="D7937" i="13" s="1"/>
  <c r="E7936" i="13" s="1"/>
  <c r="C7938" i="13"/>
  <c r="D7938" i="13" s="1"/>
  <c r="E7937" i="13" s="1"/>
  <c r="C7939" i="13"/>
  <c r="D7939" i="13" s="1"/>
  <c r="C7940" i="13"/>
  <c r="D7940" i="13" s="1"/>
  <c r="E7939" i="13" s="1"/>
  <c r="C7941" i="13"/>
  <c r="D7941" i="13" s="1"/>
  <c r="C7942" i="13"/>
  <c r="D7942" i="13" s="1"/>
  <c r="E7941" i="13" s="1"/>
  <c r="C7943" i="13"/>
  <c r="D7943" i="13" s="1"/>
  <c r="C7944" i="13"/>
  <c r="D7944" i="13" s="1"/>
  <c r="E7943" i="13" s="1"/>
  <c r="C7945" i="13"/>
  <c r="D7945" i="13" s="1"/>
  <c r="E7944" i="13" s="1"/>
  <c r="C7946" i="13"/>
  <c r="D7946" i="13" s="1"/>
  <c r="E7945" i="13" s="1"/>
  <c r="C7947" i="13"/>
  <c r="D7947" i="13" s="1"/>
  <c r="C7948" i="13"/>
  <c r="D7948" i="13" s="1"/>
  <c r="E7947" i="13" s="1"/>
  <c r="C7949" i="13"/>
  <c r="D7949" i="13" s="1"/>
  <c r="E7948" i="13" s="1"/>
  <c r="C7950" i="13"/>
  <c r="D7950" i="13" s="1"/>
  <c r="E7949" i="13" s="1"/>
  <c r="C7951" i="13"/>
  <c r="D7951" i="13" s="1"/>
  <c r="C7952" i="13"/>
  <c r="D7952" i="13" s="1"/>
  <c r="E7951" i="13" s="1"/>
  <c r="C7953" i="13"/>
  <c r="D7953" i="13" s="1"/>
  <c r="E7952" i="13" s="1"/>
  <c r="C7954" i="13"/>
  <c r="D7954" i="13" s="1"/>
  <c r="E7953" i="13" s="1"/>
  <c r="C7955" i="13"/>
  <c r="D7955" i="13" s="1"/>
  <c r="C7956" i="13"/>
  <c r="D7956" i="13" s="1"/>
  <c r="E7955" i="13" s="1"/>
  <c r="C7957" i="13"/>
  <c r="D7957" i="13" s="1"/>
  <c r="E7956" i="13" s="1"/>
  <c r="C7958" i="13"/>
  <c r="D7958" i="13" s="1"/>
  <c r="E7957" i="13" s="1"/>
  <c r="C7959" i="13"/>
  <c r="D7959" i="13" s="1"/>
  <c r="C7960" i="13"/>
  <c r="D7960" i="13" s="1"/>
  <c r="E7959" i="13" s="1"/>
  <c r="C7961" i="13"/>
  <c r="D7961" i="13" s="1"/>
  <c r="C7962" i="13"/>
  <c r="D7962" i="13" s="1"/>
  <c r="E7961" i="13" s="1"/>
  <c r="C7963" i="13"/>
  <c r="D7963" i="13" s="1"/>
  <c r="C7964" i="13"/>
  <c r="D7964" i="13" s="1"/>
  <c r="E7963" i="13" s="1"/>
  <c r="C7965" i="13"/>
  <c r="D7965" i="13" s="1"/>
  <c r="E7964" i="13" s="1"/>
  <c r="C7966" i="13"/>
  <c r="D7966" i="13" s="1"/>
  <c r="E7965" i="13" s="1"/>
  <c r="C7967" i="13"/>
  <c r="D7967" i="13" s="1"/>
  <c r="C7968" i="13"/>
  <c r="D7968" i="13" s="1"/>
  <c r="E7967" i="13" s="1"/>
  <c r="C7969" i="13"/>
  <c r="D7969" i="13" s="1"/>
  <c r="E7968" i="13" s="1"/>
  <c r="C7970" i="13"/>
  <c r="D7970" i="13" s="1"/>
  <c r="E7969" i="13" s="1"/>
  <c r="C7971" i="13"/>
  <c r="D7971" i="13" s="1"/>
  <c r="C7972" i="13"/>
  <c r="D7972" i="13" s="1"/>
  <c r="E7971" i="13" s="1"/>
  <c r="C7973" i="13"/>
  <c r="D7973" i="13" s="1"/>
  <c r="E7972" i="13" s="1"/>
  <c r="C7974" i="13"/>
  <c r="D7974" i="13" s="1"/>
  <c r="E7973" i="13" s="1"/>
  <c r="C7975" i="13"/>
  <c r="D7975" i="13" s="1"/>
  <c r="C7976" i="13"/>
  <c r="D7976" i="13" s="1"/>
  <c r="E7975" i="13" s="1"/>
  <c r="C7977" i="13"/>
  <c r="D7977" i="13" s="1"/>
  <c r="E7976" i="13" s="1"/>
  <c r="C7978" i="13"/>
  <c r="D7978" i="13" s="1"/>
  <c r="E7977" i="13" s="1"/>
  <c r="C7979" i="13"/>
  <c r="D7979" i="13" s="1"/>
  <c r="C7980" i="13"/>
  <c r="D7980" i="13" s="1"/>
  <c r="E7979" i="13" s="1"/>
  <c r="C7981" i="13"/>
  <c r="D7981" i="13" s="1"/>
  <c r="C7982" i="13"/>
  <c r="D7982" i="13" s="1"/>
  <c r="E7981" i="13" s="1"/>
  <c r="C7983" i="13"/>
  <c r="D7983" i="13" s="1"/>
  <c r="C7984" i="13"/>
  <c r="D7984" i="13" s="1"/>
  <c r="E7983" i="13" s="1"/>
  <c r="C7985" i="13"/>
  <c r="D7985" i="13" s="1"/>
  <c r="E7984" i="13" s="1"/>
  <c r="C7986" i="13"/>
  <c r="D7986" i="13" s="1"/>
  <c r="E7985" i="13" s="1"/>
  <c r="C7987" i="13"/>
  <c r="D7987" i="13" s="1"/>
  <c r="C7988" i="13"/>
  <c r="D7988" i="13" s="1"/>
  <c r="E7987" i="13" s="1"/>
  <c r="C7989" i="13"/>
  <c r="D7989" i="13" s="1"/>
  <c r="E7988" i="13" s="1"/>
  <c r="C7990" i="13"/>
  <c r="D7990" i="13" s="1"/>
  <c r="E7989" i="13" s="1"/>
  <c r="C7991" i="13"/>
  <c r="D7991" i="13" s="1"/>
  <c r="C7992" i="13"/>
  <c r="D7992" i="13" s="1"/>
  <c r="E7991" i="13" s="1"/>
  <c r="C7993" i="13"/>
  <c r="D7993" i="13" s="1"/>
  <c r="E7992" i="13" s="1"/>
  <c r="C7994" i="13"/>
  <c r="D7994" i="13" s="1"/>
  <c r="E7993" i="13" s="1"/>
  <c r="C7995" i="13"/>
  <c r="D7995" i="13" s="1"/>
  <c r="C7996" i="13"/>
  <c r="D7996" i="13" s="1"/>
  <c r="E7995" i="13" s="1"/>
  <c r="C7997" i="13"/>
  <c r="D7997" i="13" s="1"/>
  <c r="E7996" i="13" s="1"/>
  <c r="C7998" i="13"/>
  <c r="D7998" i="13" s="1"/>
  <c r="E7997" i="13" s="1"/>
  <c r="C7999" i="13"/>
  <c r="D7999" i="13" s="1"/>
  <c r="C8000" i="13"/>
  <c r="D8000" i="13" s="1"/>
  <c r="E7999" i="13" s="1"/>
  <c r="C8001" i="13"/>
  <c r="D8001" i="13" s="1"/>
  <c r="C8002" i="13"/>
  <c r="D8002" i="13" s="1"/>
  <c r="E8001" i="13" s="1"/>
  <c r="C8003" i="13"/>
  <c r="D8003" i="13" s="1"/>
  <c r="C8004" i="13"/>
  <c r="D8004" i="13" s="1"/>
  <c r="E8003" i="13" s="1"/>
  <c r="C8005" i="13"/>
  <c r="D8005" i="13" s="1"/>
  <c r="E8004" i="13" s="1"/>
  <c r="C8006" i="13"/>
  <c r="D8006" i="13" s="1"/>
  <c r="E8005" i="13" s="1"/>
  <c r="C8007" i="13"/>
  <c r="D8007" i="13" s="1"/>
  <c r="C8008" i="13"/>
  <c r="D8008" i="13" s="1"/>
  <c r="E8007" i="13" s="1"/>
  <c r="C8009" i="13"/>
  <c r="D8009" i="13" s="1"/>
  <c r="E8008" i="13" s="1"/>
  <c r="C8010" i="13"/>
  <c r="D8010" i="13" s="1"/>
  <c r="E8009" i="13" s="1"/>
  <c r="C8011" i="13"/>
  <c r="D8011" i="13" s="1"/>
  <c r="C8012" i="13"/>
  <c r="D8012" i="13" s="1"/>
  <c r="E8011" i="13" s="1"/>
  <c r="C8013" i="13"/>
  <c r="D8013" i="13" s="1"/>
  <c r="E8012" i="13" s="1"/>
  <c r="C8014" i="13"/>
  <c r="D8014" i="13" s="1"/>
  <c r="E8013" i="13" s="1"/>
  <c r="C8015" i="13"/>
  <c r="D8015" i="13" s="1"/>
  <c r="C8016" i="13"/>
  <c r="D8016" i="13" s="1"/>
  <c r="E8015" i="13" s="1"/>
  <c r="C8017" i="13"/>
  <c r="D8017" i="13" s="1"/>
  <c r="E8016" i="13" s="1"/>
  <c r="C8018" i="13"/>
  <c r="D8018" i="13" s="1"/>
  <c r="E8017" i="13" s="1"/>
  <c r="C8019" i="13"/>
  <c r="D8019" i="13" s="1"/>
  <c r="C8020" i="13"/>
  <c r="D8020" i="13" s="1"/>
  <c r="E8019" i="13" s="1"/>
  <c r="C8021" i="13"/>
  <c r="D8021" i="13" s="1"/>
  <c r="C8022" i="13"/>
  <c r="D8022" i="13" s="1"/>
  <c r="E8021" i="13" s="1"/>
  <c r="C8023" i="13"/>
  <c r="D8023" i="13" s="1"/>
  <c r="C8024" i="13"/>
  <c r="D8024" i="13" s="1"/>
  <c r="E8023" i="13" s="1"/>
  <c r="C8025" i="13"/>
  <c r="D8025" i="13" s="1"/>
  <c r="E8024" i="13" s="1"/>
  <c r="C8026" i="13"/>
  <c r="D8026" i="13" s="1"/>
  <c r="E8025" i="13" s="1"/>
  <c r="C8027" i="13"/>
  <c r="D8027" i="13" s="1"/>
  <c r="C8028" i="13"/>
  <c r="D8028" i="13" s="1"/>
  <c r="E8027" i="13" s="1"/>
  <c r="C8029" i="13"/>
  <c r="D8029" i="13" s="1"/>
  <c r="E8028" i="13" s="1"/>
  <c r="C8030" i="13"/>
  <c r="D8030" i="13" s="1"/>
  <c r="E8029" i="13" s="1"/>
  <c r="C8031" i="13"/>
  <c r="D8031" i="13" s="1"/>
  <c r="C8032" i="13"/>
  <c r="D8032" i="13" s="1"/>
  <c r="E8031" i="13" s="1"/>
  <c r="C8033" i="13"/>
  <c r="D8033" i="13" s="1"/>
  <c r="E8032" i="13" s="1"/>
  <c r="C8034" i="13"/>
  <c r="D8034" i="13" s="1"/>
  <c r="E8033" i="13" s="1"/>
  <c r="C8035" i="13"/>
  <c r="D8035" i="13" s="1"/>
  <c r="C8036" i="13"/>
  <c r="D8036" i="13" s="1"/>
  <c r="E8035" i="13" s="1"/>
  <c r="C8037" i="13"/>
  <c r="D8037" i="13" s="1"/>
  <c r="E8036" i="13" s="1"/>
  <c r="C8038" i="13"/>
  <c r="D8038" i="13" s="1"/>
  <c r="E8037" i="13" s="1"/>
  <c r="C8039" i="13"/>
  <c r="D8039" i="13" s="1"/>
  <c r="C8040" i="13"/>
  <c r="D8040" i="13" s="1"/>
  <c r="E8039" i="13" s="1"/>
  <c r="C8041" i="13"/>
  <c r="D8041" i="13" s="1"/>
  <c r="C8042" i="13"/>
  <c r="D8042" i="13" s="1"/>
  <c r="E8041" i="13" s="1"/>
  <c r="C8043" i="13"/>
  <c r="D8043" i="13" s="1"/>
  <c r="C8044" i="13"/>
  <c r="D8044" i="13" s="1"/>
  <c r="E8043" i="13" s="1"/>
  <c r="C8045" i="13"/>
  <c r="D8045" i="13" s="1"/>
  <c r="E8044" i="13" s="1"/>
  <c r="C8046" i="13"/>
  <c r="D8046" i="13" s="1"/>
  <c r="E8045" i="13" s="1"/>
  <c r="C8047" i="13"/>
  <c r="D8047" i="13" s="1"/>
  <c r="C8048" i="13"/>
  <c r="D8048" i="13" s="1"/>
  <c r="E8047" i="13" s="1"/>
  <c r="C8049" i="13"/>
  <c r="D8049" i="13" s="1"/>
  <c r="E8048" i="13" s="1"/>
  <c r="C8050" i="13"/>
  <c r="D8050" i="13" s="1"/>
  <c r="E8049" i="13" s="1"/>
  <c r="C8051" i="13"/>
  <c r="D8051" i="13" s="1"/>
  <c r="C8052" i="13"/>
  <c r="D8052" i="13" s="1"/>
  <c r="E8051" i="13" s="1"/>
  <c r="C8053" i="13"/>
  <c r="D8053" i="13" s="1"/>
  <c r="E8052" i="13" s="1"/>
  <c r="C8054" i="13"/>
  <c r="D8054" i="13" s="1"/>
  <c r="E8053" i="13" s="1"/>
  <c r="C8055" i="13"/>
  <c r="D8055" i="13" s="1"/>
  <c r="C8056" i="13"/>
  <c r="D8056" i="13" s="1"/>
  <c r="E8055" i="13" s="1"/>
  <c r="C8057" i="13"/>
  <c r="D8057" i="13" s="1"/>
  <c r="E8056" i="13" s="1"/>
  <c r="C8058" i="13"/>
  <c r="D8058" i="13" s="1"/>
  <c r="E8057" i="13" s="1"/>
  <c r="C8059" i="13"/>
  <c r="D8059" i="13" s="1"/>
  <c r="C8060" i="13"/>
  <c r="D8060" i="13" s="1"/>
  <c r="E8059" i="13" s="1"/>
  <c r="C8061" i="13"/>
  <c r="D8061" i="13" s="1"/>
  <c r="C8062" i="13"/>
  <c r="D8062" i="13" s="1"/>
  <c r="E8061" i="13" s="1"/>
  <c r="C8063" i="13"/>
  <c r="D8063" i="13" s="1"/>
  <c r="C8064" i="13"/>
  <c r="D8064" i="13" s="1"/>
  <c r="E8063" i="13" s="1"/>
  <c r="C8065" i="13"/>
  <c r="D8065" i="13" s="1"/>
  <c r="E8064" i="13" s="1"/>
  <c r="C8066" i="13"/>
  <c r="D8066" i="13" s="1"/>
  <c r="E8065" i="13" s="1"/>
  <c r="C8067" i="13"/>
  <c r="D8067" i="13" s="1"/>
  <c r="C8068" i="13"/>
  <c r="D8068" i="13" s="1"/>
  <c r="E8067" i="13" s="1"/>
  <c r="C8069" i="13"/>
  <c r="D8069" i="13" s="1"/>
  <c r="E8068" i="13" s="1"/>
  <c r="C8070" i="13"/>
  <c r="D8070" i="13" s="1"/>
  <c r="E8069" i="13" s="1"/>
  <c r="C8071" i="13"/>
  <c r="D8071" i="13" s="1"/>
  <c r="C8072" i="13"/>
  <c r="D8072" i="13" s="1"/>
  <c r="E8071" i="13" s="1"/>
  <c r="C8073" i="13"/>
  <c r="D8073" i="13" s="1"/>
  <c r="E8072" i="13" s="1"/>
  <c r="C8074" i="13"/>
  <c r="D8074" i="13" s="1"/>
  <c r="E8073" i="13" s="1"/>
  <c r="C8075" i="13"/>
  <c r="D8075" i="13" s="1"/>
  <c r="C8076" i="13"/>
  <c r="D8076" i="13" s="1"/>
  <c r="E8075" i="13" s="1"/>
  <c r="C8077" i="13"/>
  <c r="D8077" i="13" s="1"/>
  <c r="E8076" i="13" s="1"/>
  <c r="C8078" i="13"/>
  <c r="D8078" i="13" s="1"/>
  <c r="E8077" i="13" s="1"/>
  <c r="C8079" i="13"/>
  <c r="D8079" i="13" s="1"/>
  <c r="C8080" i="13"/>
  <c r="D8080" i="13" s="1"/>
  <c r="E8079" i="13" s="1"/>
  <c r="C8081" i="13"/>
  <c r="D8081" i="13" s="1"/>
  <c r="C8082" i="13"/>
  <c r="D8082" i="13" s="1"/>
  <c r="E8081" i="13" s="1"/>
  <c r="C8083" i="13"/>
  <c r="D8083" i="13" s="1"/>
  <c r="C8084" i="13"/>
  <c r="D8084" i="13" s="1"/>
  <c r="E8083" i="13" s="1"/>
  <c r="C8085" i="13"/>
  <c r="D8085" i="13" s="1"/>
  <c r="E8084" i="13" s="1"/>
  <c r="C8086" i="13"/>
  <c r="D8086" i="13" s="1"/>
  <c r="E8085" i="13" s="1"/>
  <c r="C8087" i="13"/>
  <c r="D8087" i="13" s="1"/>
  <c r="C8088" i="13"/>
  <c r="D8088" i="13" s="1"/>
  <c r="E8087" i="13" s="1"/>
  <c r="C8089" i="13"/>
  <c r="D8089" i="13" s="1"/>
  <c r="E8088" i="13" s="1"/>
  <c r="C8090" i="13"/>
  <c r="D8090" i="13" s="1"/>
  <c r="E8089" i="13" s="1"/>
  <c r="C8091" i="13"/>
  <c r="D8091" i="13" s="1"/>
  <c r="C8092" i="13"/>
  <c r="D8092" i="13" s="1"/>
  <c r="E8091" i="13" s="1"/>
  <c r="C8093" i="13"/>
  <c r="D8093" i="13" s="1"/>
  <c r="E8092" i="13" s="1"/>
  <c r="C8094" i="13"/>
  <c r="D8094" i="13" s="1"/>
  <c r="E8093" i="13" s="1"/>
  <c r="C8095" i="13"/>
  <c r="D8095" i="13" s="1"/>
  <c r="C8096" i="13"/>
  <c r="D8096" i="13" s="1"/>
  <c r="E8095" i="13" s="1"/>
  <c r="C8097" i="13"/>
  <c r="D8097" i="13" s="1"/>
  <c r="E8096" i="13" s="1"/>
  <c r="C8098" i="13"/>
  <c r="D8098" i="13" s="1"/>
  <c r="E8097" i="13" s="1"/>
  <c r="C8099" i="13"/>
  <c r="D8099" i="13" s="1"/>
  <c r="C8100" i="13"/>
  <c r="D8100" i="13" s="1"/>
  <c r="E8099" i="13" s="1"/>
  <c r="C8101" i="13"/>
  <c r="D8101" i="13" s="1"/>
  <c r="C8102" i="13"/>
  <c r="D8102" i="13" s="1"/>
  <c r="E8101" i="13" s="1"/>
  <c r="C8103" i="13"/>
  <c r="D8103" i="13" s="1"/>
  <c r="C8104" i="13"/>
  <c r="D8104" i="13" s="1"/>
  <c r="E8103" i="13" s="1"/>
  <c r="C8105" i="13"/>
  <c r="D8105" i="13" s="1"/>
  <c r="E8104" i="13" s="1"/>
  <c r="C8106" i="13"/>
  <c r="D8106" i="13" s="1"/>
  <c r="E8105" i="13" s="1"/>
  <c r="C8107" i="13"/>
  <c r="D8107" i="13" s="1"/>
  <c r="C8108" i="13"/>
  <c r="D8108" i="13" s="1"/>
  <c r="E8107" i="13" s="1"/>
  <c r="C8109" i="13"/>
  <c r="D8109" i="13" s="1"/>
  <c r="E8108" i="13" s="1"/>
  <c r="C8110" i="13"/>
  <c r="D8110" i="13" s="1"/>
  <c r="E8109" i="13" s="1"/>
  <c r="C8111" i="13"/>
  <c r="D8111" i="13" s="1"/>
  <c r="C8112" i="13"/>
  <c r="D8112" i="13" s="1"/>
  <c r="E8111" i="13" s="1"/>
  <c r="C8113" i="13"/>
  <c r="D8113" i="13" s="1"/>
  <c r="E8112" i="13" s="1"/>
  <c r="C8114" i="13"/>
  <c r="D8114" i="13" s="1"/>
  <c r="E8113" i="13" s="1"/>
  <c r="C8115" i="13"/>
  <c r="D8115" i="13" s="1"/>
  <c r="C8116" i="13"/>
  <c r="D8116" i="13" s="1"/>
  <c r="E8115" i="13" s="1"/>
  <c r="C8117" i="13"/>
  <c r="D8117" i="13" s="1"/>
  <c r="E8116" i="13" s="1"/>
  <c r="C8118" i="13"/>
  <c r="D8118" i="13" s="1"/>
  <c r="E8117" i="13" s="1"/>
  <c r="C8119" i="13"/>
  <c r="D8119" i="13" s="1"/>
  <c r="C8120" i="13"/>
  <c r="D8120" i="13" s="1"/>
  <c r="E8119" i="13" s="1"/>
  <c r="C8121" i="13"/>
  <c r="D8121" i="13" s="1"/>
  <c r="C8122" i="13"/>
  <c r="D8122" i="13" s="1"/>
  <c r="E8121" i="13" s="1"/>
  <c r="C8123" i="13"/>
  <c r="D8123" i="13" s="1"/>
  <c r="C8124" i="13"/>
  <c r="D8124" i="13" s="1"/>
  <c r="E8123" i="13" s="1"/>
  <c r="C8125" i="13"/>
  <c r="D8125" i="13" s="1"/>
  <c r="E8124" i="13" s="1"/>
  <c r="C8126" i="13"/>
  <c r="D8126" i="13" s="1"/>
  <c r="E8125" i="13" s="1"/>
  <c r="C8127" i="13"/>
  <c r="D8127" i="13" s="1"/>
  <c r="C8128" i="13"/>
  <c r="D8128" i="13" s="1"/>
  <c r="E8127" i="13" s="1"/>
  <c r="C8129" i="13"/>
  <c r="D8129" i="13" s="1"/>
  <c r="E8128" i="13" s="1"/>
  <c r="C8130" i="13"/>
  <c r="D8130" i="13" s="1"/>
  <c r="E8129" i="13" s="1"/>
  <c r="C8131" i="13"/>
  <c r="D8131" i="13" s="1"/>
  <c r="C8132" i="13"/>
  <c r="D8132" i="13" s="1"/>
  <c r="E8131" i="13" s="1"/>
  <c r="C8133" i="13"/>
  <c r="D8133" i="13" s="1"/>
  <c r="E8132" i="13" s="1"/>
  <c r="C8134" i="13"/>
  <c r="D8134" i="13" s="1"/>
  <c r="E8133" i="13" s="1"/>
  <c r="C8135" i="13"/>
  <c r="D8135" i="13" s="1"/>
  <c r="C8136" i="13"/>
  <c r="D8136" i="13" s="1"/>
  <c r="E8135" i="13" s="1"/>
  <c r="C8137" i="13"/>
  <c r="D8137" i="13" s="1"/>
  <c r="E8136" i="13" s="1"/>
  <c r="C8138" i="13"/>
  <c r="D8138" i="13" s="1"/>
  <c r="E8137" i="13" s="1"/>
  <c r="C8139" i="13"/>
  <c r="D8139" i="13" s="1"/>
  <c r="C8140" i="13"/>
  <c r="D8140" i="13" s="1"/>
  <c r="E8139" i="13" s="1"/>
  <c r="C8141" i="13"/>
  <c r="D8141" i="13" s="1"/>
  <c r="C8142" i="13"/>
  <c r="D8142" i="13" s="1"/>
  <c r="E8141" i="13" s="1"/>
  <c r="C8143" i="13"/>
  <c r="D8143" i="13" s="1"/>
  <c r="C8144" i="13"/>
  <c r="D8144" i="13" s="1"/>
  <c r="E8143" i="13" s="1"/>
  <c r="C8145" i="13"/>
  <c r="D8145" i="13" s="1"/>
  <c r="E8144" i="13" s="1"/>
  <c r="C8146" i="13"/>
  <c r="D8146" i="13" s="1"/>
  <c r="E8145" i="13" s="1"/>
  <c r="C8147" i="13"/>
  <c r="D8147" i="13" s="1"/>
  <c r="C8148" i="13"/>
  <c r="D8148" i="13" s="1"/>
  <c r="E8147" i="13" s="1"/>
  <c r="C8149" i="13"/>
  <c r="D8149" i="13" s="1"/>
  <c r="E8148" i="13" s="1"/>
  <c r="C8150" i="13"/>
  <c r="D8150" i="13" s="1"/>
  <c r="E8149" i="13" s="1"/>
  <c r="C8151" i="13"/>
  <c r="D8151" i="13" s="1"/>
  <c r="C8152" i="13"/>
  <c r="D8152" i="13" s="1"/>
  <c r="E8151" i="13" s="1"/>
  <c r="C8153" i="13"/>
  <c r="D8153" i="13" s="1"/>
  <c r="E8152" i="13" s="1"/>
  <c r="C8154" i="13"/>
  <c r="D8154" i="13" s="1"/>
  <c r="E8153" i="13" s="1"/>
  <c r="C8155" i="13"/>
  <c r="D8155" i="13" s="1"/>
  <c r="C8156" i="13"/>
  <c r="D8156" i="13" s="1"/>
  <c r="E8155" i="13" s="1"/>
  <c r="C8157" i="13"/>
  <c r="D8157" i="13" s="1"/>
  <c r="E8156" i="13" s="1"/>
  <c r="C8158" i="13"/>
  <c r="D8158" i="13" s="1"/>
  <c r="E8157" i="13" s="1"/>
  <c r="C8159" i="13"/>
  <c r="D8159" i="13" s="1"/>
  <c r="C8160" i="13"/>
  <c r="D8160" i="13" s="1"/>
  <c r="E8159" i="13" s="1"/>
  <c r="C8161" i="13"/>
  <c r="D8161" i="13" s="1"/>
  <c r="C8162" i="13"/>
  <c r="D8162" i="13" s="1"/>
  <c r="E8161" i="13" s="1"/>
  <c r="C8163" i="13"/>
  <c r="D8163" i="13" s="1"/>
  <c r="C8164" i="13"/>
  <c r="D8164" i="13" s="1"/>
  <c r="E8163" i="13" s="1"/>
  <c r="C8165" i="13"/>
  <c r="D8165" i="13" s="1"/>
  <c r="E8164" i="13" s="1"/>
  <c r="C8166" i="13"/>
  <c r="D8166" i="13" s="1"/>
  <c r="E8165" i="13" s="1"/>
  <c r="C8167" i="13"/>
  <c r="D8167" i="13" s="1"/>
  <c r="C8168" i="13"/>
  <c r="D8168" i="13" s="1"/>
  <c r="E8167" i="13" s="1"/>
  <c r="C8169" i="13"/>
  <c r="D8169" i="13" s="1"/>
  <c r="E8168" i="13" s="1"/>
  <c r="C8170" i="13"/>
  <c r="D8170" i="13" s="1"/>
  <c r="E8169" i="13" s="1"/>
  <c r="C8171" i="13"/>
  <c r="D8171" i="13" s="1"/>
  <c r="C8172" i="13"/>
  <c r="D8172" i="13" s="1"/>
  <c r="E8171" i="13" s="1"/>
  <c r="C8173" i="13"/>
  <c r="D8173" i="13" s="1"/>
  <c r="E8172" i="13" s="1"/>
  <c r="C8174" i="13"/>
  <c r="D8174" i="13" s="1"/>
  <c r="E8173" i="13" s="1"/>
  <c r="C8175" i="13"/>
  <c r="D8175" i="13" s="1"/>
  <c r="C8176" i="13"/>
  <c r="D8176" i="13" s="1"/>
  <c r="E8175" i="13" s="1"/>
  <c r="C8177" i="13"/>
  <c r="D8177" i="13" s="1"/>
  <c r="E8176" i="13" s="1"/>
  <c r="C8178" i="13"/>
  <c r="D8178" i="13" s="1"/>
  <c r="E8177" i="13" s="1"/>
  <c r="C8179" i="13"/>
  <c r="D8179" i="13" s="1"/>
  <c r="C8180" i="13"/>
  <c r="D8180" i="13" s="1"/>
  <c r="E8179" i="13" s="1"/>
  <c r="C8181" i="13"/>
  <c r="D8181" i="13" s="1"/>
  <c r="C8182" i="13"/>
  <c r="D8182" i="13" s="1"/>
  <c r="E8181" i="13" s="1"/>
  <c r="C8183" i="13"/>
  <c r="D8183" i="13" s="1"/>
  <c r="C8184" i="13"/>
  <c r="D8184" i="13" s="1"/>
  <c r="E8183" i="13" s="1"/>
  <c r="C8185" i="13"/>
  <c r="D8185" i="13" s="1"/>
  <c r="E8184" i="13" s="1"/>
  <c r="C8186" i="13"/>
  <c r="D8186" i="13" s="1"/>
  <c r="E8185" i="13" s="1"/>
  <c r="C8187" i="13"/>
  <c r="D8187" i="13" s="1"/>
  <c r="C8188" i="13"/>
  <c r="D8188" i="13" s="1"/>
  <c r="E8187" i="13" s="1"/>
  <c r="C8189" i="13"/>
  <c r="D8189" i="13" s="1"/>
  <c r="E8188" i="13" s="1"/>
  <c r="C8190" i="13"/>
  <c r="D8190" i="13" s="1"/>
  <c r="E8189" i="13" s="1"/>
  <c r="C8191" i="13"/>
  <c r="D8191" i="13" s="1"/>
  <c r="C8192" i="13"/>
  <c r="D8192" i="13" s="1"/>
  <c r="E8191" i="13" s="1"/>
  <c r="C8193" i="13"/>
  <c r="D8193" i="13" s="1"/>
  <c r="E8192" i="13" s="1"/>
  <c r="C8194" i="13"/>
  <c r="D8194" i="13" s="1"/>
  <c r="E8193" i="13" s="1"/>
  <c r="C8195" i="13"/>
  <c r="D8195" i="13" s="1"/>
  <c r="C8196" i="13"/>
  <c r="D8196" i="13" s="1"/>
  <c r="E8195" i="13" s="1"/>
  <c r="C8197" i="13"/>
  <c r="D8197" i="13" s="1"/>
  <c r="E8196" i="13" s="1"/>
  <c r="C8198" i="13"/>
  <c r="D8198" i="13" s="1"/>
  <c r="E8197" i="13" s="1"/>
  <c r="C8199" i="13"/>
  <c r="D8199" i="13" s="1"/>
  <c r="C8200" i="13"/>
  <c r="D8200" i="13" s="1"/>
  <c r="E8199" i="13" s="1"/>
  <c r="C8201" i="13"/>
  <c r="D8201" i="13" s="1"/>
  <c r="C8202" i="13"/>
  <c r="D8202" i="13" s="1"/>
  <c r="E8201" i="13" s="1"/>
  <c r="C8203" i="13"/>
  <c r="D8203" i="13" s="1"/>
  <c r="C8204" i="13"/>
  <c r="D8204" i="13" s="1"/>
  <c r="E8203" i="13" s="1"/>
  <c r="C8205" i="13"/>
  <c r="D8205" i="13" s="1"/>
  <c r="E8204" i="13" s="1"/>
  <c r="C8206" i="13"/>
  <c r="D8206" i="13" s="1"/>
  <c r="E8205" i="13" s="1"/>
  <c r="C8207" i="13"/>
  <c r="D8207" i="13" s="1"/>
  <c r="C8208" i="13"/>
  <c r="D8208" i="13" s="1"/>
  <c r="E8207" i="13" s="1"/>
  <c r="C8209" i="13"/>
  <c r="D8209" i="13" s="1"/>
  <c r="E8208" i="13" s="1"/>
  <c r="C8210" i="13"/>
  <c r="D8210" i="13" s="1"/>
  <c r="E8209" i="13" s="1"/>
  <c r="C8211" i="13"/>
  <c r="D8211" i="13" s="1"/>
  <c r="C8212" i="13"/>
  <c r="D8212" i="13" s="1"/>
  <c r="E8211" i="13" s="1"/>
  <c r="C8213" i="13"/>
  <c r="D8213" i="13" s="1"/>
  <c r="E8212" i="13" s="1"/>
  <c r="C8214" i="13"/>
  <c r="D8214" i="13" s="1"/>
  <c r="E8213" i="13" s="1"/>
  <c r="C8215" i="13"/>
  <c r="D8215" i="13" s="1"/>
  <c r="C8216" i="13"/>
  <c r="D8216" i="13" s="1"/>
  <c r="E8215" i="13" s="1"/>
  <c r="C8217" i="13"/>
  <c r="D8217" i="13" s="1"/>
  <c r="E8216" i="13" s="1"/>
  <c r="C8218" i="13"/>
  <c r="D8218" i="13" s="1"/>
  <c r="E8217" i="13" s="1"/>
  <c r="C8219" i="13"/>
  <c r="D8219" i="13" s="1"/>
  <c r="C8220" i="13"/>
  <c r="D8220" i="13" s="1"/>
  <c r="E8219" i="13" s="1"/>
  <c r="C8221" i="13"/>
  <c r="D8221" i="13" s="1"/>
  <c r="C8222" i="13"/>
  <c r="D8222" i="13" s="1"/>
  <c r="E8221" i="13" s="1"/>
  <c r="C8223" i="13"/>
  <c r="D8223" i="13" s="1"/>
  <c r="C8224" i="13"/>
  <c r="D8224" i="13" s="1"/>
  <c r="E8223" i="13" s="1"/>
  <c r="C8225" i="13"/>
  <c r="D8225" i="13" s="1"/>
  <c r="E8224" i="13" s="1"/>
  <c r="C8226" i="13"/>
  <c r="D8226" i="13" s="1"/>
  <c r="E8225" i="13" s="1"/>
  <c r="C8227" i="13"/>
  <c r="D8227" i="13" s="1"/>
  <c r="C8228" i="13"/>
  <c r="D8228" i="13" s="1"/>
  <c r="E8227" i="13" s="1"/>
  <c r="C8229" i="13"/>
  <c r="D8229" i="13" s="1"/>
  <c r="E8228" i="13" s="1"/>
  <c r="C8230" i="13"/>
  <c r="D8230" i="13" s="1"/>
  <c r="E8229" i="13" s="1"/>
  <c r="C8231" i="13"/>
  <c r="D8231" i="13" s="1"/>
  <c r="C8232" i="13"/>
  <c r="D8232" i="13" s="1"/>
  <c r="E8231" i="13" s="1"/>
  <c r="C8233" i="13"/>
  <c r="D8233" i="13" s="1"/>
  <c r="E8232" i="13" s="1"/>
  <c r="C8234" i="13"/>
  <c r="D8234" i="13" s="1"/>
  <c r="E8233" i="13" s="1"/>
  <c r="C8235" i="13"/>
  <c r="D8235" i="13" s="1"/>
  <c r="C8236" i="13"/>
  <c r="D8236" i="13" s="1"/>
  <c r="E8235" i="13" s="1"/>
  <c r="C8237" i="13"/>
  <c r="D8237" i="13" s="1"/>
  <c r="E8236" i="13" s="1"/>
  <c r="C8238" i="13"/>
  <c r="D8238" i="13" s="1"/>
  <c r="E8237" i="13" s="1"/>
  <c r="C8239" i="13"/>
  <c r="D8239" i="13" s="1"/>
  <c r="C8240" i="13"/>
  <c r="D8240" i="13" s="1"/>
  <c r="E8239" i="13" s="1"/>
  <c r="C8241" i="13"/>
  <c r="D8241" i="13" s="1"/>
  <c r="C8242" i="13"/>
  <c r="D8242" i="13" s="1"/>
  <c r="E8241" i="13" s="1"/>
  <c r="C8243" i="13"/>
  <c r="D8243" i="13" s="1"/>
  <c r="C8244" i="13"/>
  <c r="D8244" i="13" s="1"/>
  <c r="E8243" i="13" s="1"/>
  <c r="C8245" i="13"/>
  <c r="D8245" i="13" s="1"/>
  <c r="E8244" i="13" s="1"/>
  <c r="C8246" i="13"/>
  <c r="D8246" i="13" s="1"/>
  <c r="E8245" i="13" s="1"/>
  <c r="C8247" i="13"/>
  <c r="D8247" i="13" s="1"/>
  <c r="C8248" i="13"/>
  <c r="D8248" i="13" s="1"/>
  <c r="E8247" i="13" s="1"/>
  <c r="C8249" i="13"/>
  <c r="D8249" i="13" s="1"/>
  <c r="E8248" i="13" s="1"/>
  <c r="C8250" i="13"/>
  <c r="D8250" i="13" s="1"/>
  <c r="E8249" i="13" s="1"/>
  <c r="C8251" i="13"/>
  <c r="D8251" i="13" s="1"/>
  <c r="C8252" i="13"/>
  <c r="D8252" i="13" s="1"/>
  <c r="E8251" i="13" s="1"/>
  <c r="C8253" i="13"/>
  <c r="D8253" i="13" s="1"/>
  <c r="E8252" i="13" s="1"/>
  <c r="C8254" i="13"/>
  <c r="D8254" i="13" s="1"/>
  <c r="E8253" i="13" s="1"/>
  <c r="C8255" i="13"/>
  <c r="D8255" i="13" s="1"/>
  <c r="C8256" i="13"/>
  <c r="D8256" i="13" s="1"/>
  <c r="E8255" i="13" s="1"/>
  <c r="C8257" i="13"/>
  <c r="D8257" i="13" s="1"/>
  <c r="E8256" i="13" s="1"/>
  <c r="C8258" i="13"/>
  <c r="D8258" i="13" s="1"/>
  <c r="E8257" i="13" s="1"/>
  <c r="C8259" i="13"/>
  <c r="D8259" i="13" s="1"/>
  <c r="C8260" i="13"/>
  <c r="D8260" i="13" s="1"/>
  <c r="E8259" i="13" s="1"/>
  <c r="C8261" i="13"/>
  <c r="D8261" i="13" s="1"/>
  <c r="C8262" i="13"/>
  <c r="D8262" i="13" s="1"/>
  <c r="E8261" i="13" s="1"/>
  <c r="C8263" i="13"/>
  <c r="D8263" i="13" s="1"/>
  <c r="C8264" i="13"/>
  <c r="D8264" i="13" s="1"/>
  <c r="E8263" i="13" s="1"/>
  <c r="C8265" i="13"/>
  <c r="D8265" i="13" s="1"/>
  <c r="E8264" i="13" s="1"/>
  <c r="C8266" i="13"/>
  <c r="D8266" i="13" s="1"/>
  <c r="E8265" i="13" s="1"/>
  <c r="C8267" i="13"/>
  <c r="D8267" i="13" s="1"/>
  <c r="C8268" i="13"/>
  <c r="D8268" i="13" s="1"/>
  <c r="E8267" i="13" s="1"/>
  <c r="C8269" i="13"/>
  <c r="D8269" i="13" s="1"/>
  <c r="E8268" i="13" s="1"/>
  <c r="C8270" i="13"/>
  <c r="D8270" i="13" s="1"/>
  <c r="E8269" i="13" s="1"/>
  <c r="C8271" i="13"/>
  <c r="D8271" i="13" s="1"/>
  <c r="C8272" i="13"/>
  <c r="D8272" i="13" s="1"/>
  <c r="E8271" i="13" s="1"/>
  <c r="C8273" i="13"/>
  <c r="D8273" i="13" s="1"/>
  <c r="E8272" i="13" s="1"/>
  <c r="C8274" i="13"/>
  <c r="D8274" i="13" s="1"/>
  <c r="E8273" i="13" s="1"/>
  <c r="C8275" i="13"/>
  <c r="D8275" i="13" s="1"/>
  <c r="C8276" i="13"/>
  <c r="D8276" i="13" s="1"/>
  <c r="E8275" i="13" s="1"/>
  <c r="C8277" i="13"/>
  <c r="D8277" i="13" s="1"/>
  <c r="E8276" i="13" s="1"/>
  <c r="C8278" i="13"/>
  <c r="D8278" i="13" s="1"/>
  <c r="E8277" i="13" s="1"/>
  <c r="C8279" i="13"/>
  <c r="D8279" i="13" s="1"/>
  <c r="C8280" i="13"/>
  <c r="D8280" i="13" s="1"/>
  <c r="E8279" i="13" s="1"/>
  <c r="C8281" i="13"/>
  <c r="D8281" i="13" s="1"/>
  <c r="C8282" i="13"/>
  <c r="D8282" i="13" s="1"/>
  <c r="E8281" i="13" s="1"/>
  <c r="C8283" i="13"/>
  <c r="D8283" i="13" s="1"/>
  <c r="C8284" i="13"/>
  <c r="D8284" i="13" s="1"/>
  <c r="E8283" i="13" s="1"/>
  <c r="C8285" i="13"/>
  <c r="D8285" i="13" s="1"/>
  <c r="E8284" i="13" s="1"/>
  <c r="C8286" i="13"/>
  <c r="D8286" i="13" s="1"/>
  <c r="E8285" i="13" s="1"/>
  <c r="C8287" i="13"/>
  <c r="D8287" i="13" s="1"/>
  <c r="C8288" i="13"/>
  <c r="D8288" i="13" s="1"/>
  <c r="E8287" i="13" s="1"/>
  <c r="C8289" i="13"/>
  <c r="D8289" i="13" s="1"/>
  <c r="E8288" i="13" s="1"/>
  <c r="C8290" i="13"/>
  <c r="D8290" i="13" s="1"/>
  <c r="E8289" i="13" s="1"/>
  <c r="C8291" i="13"/>
  <c r="D8291" i="13" s="1"/>
  <c r="C8292" i="13"/>
  <c r="D8292" i="13" s="1"/>
  <c r="E8291" i="13" s="1"/>
  <c r="C8293" i="13"/>
  <c r="D8293" i="13" s="1"/>
  <c r="E8292" i="13" s="1"/>
  <c r="C8294" i="13"/>
  <c r="D8294" i="13" s="1"/>
  <c r="E8293" i="13" s="1"/>
  <c r="C8295" i="13"/>
  <c r="D8295" i="13" s="1"/>
  <c r="C8296" i="13"/>
  <c r="D8296" i="13" s="1"/>
  <c r="E8295" i="13" s="1"/>
  <c r="C8297" i="13"/>
  <c r="D8297" i="13" s="1"/>
  <c r="E8296" i="13" s="1"/>
  <c r="C8298" i="13"/>
  <c r="D8298" i="13" s="1"/>
  <c r="E8297" i="13" s="1"/>
  <c r="C8299" i="13"/>
  <c r="D8299" i="13" s="1"/>
  <c r="C8300" i="13"/>
  <c r="D8300" i="13" s="1"/>
  <c r="E8299" i="13" s="1"/>
  <c r="C8301" i="13"/>
  <c r="D8301" i="13" s="1"/>
  <c r="C8302" i="13"/>
  <c r="D8302" i="13" s="1"/>
  <c r="E8301" i="13" s="1"/>
  <c r="C8303" i="13"/>
  <c r="D8303" i="13" s="1"/>
  <c r="C8304" i="13"/>
  <c r="D8304" i="13" s="1"/>
  <c r="E8303" i="13" s="1"/>
  <c r="C8305" i="13"/>
  <c r="D8305" i="13" s="1"/>
  <c r="E8304" i="13" s="1"/>
  <c r="C8306" i="13"/>
  <c r="D8306" i="13" s="1"/>
  <c r="E8305" i="13" s="1"/>
  <c r="C8307" i="13"/>
  <c r="D8307" i="13" s="1"/>
  <c r="C8308" i="13"/>
  <c r="D8308" i="13" s="1"/>
  <c r="E8307" i="13" s="1"/>
  <c r="C8309" i="13"/>
  <c r="D8309" i="13" s="1"/>
  <c r="E8308" i="13" s="1"/>
  <c r="C8310" i="13"/>
  <c r="D8310" i="13" s="1"/>
  <c r="E8309" i="13" s="1"/>
  <c r="C8311" i="13"/>
  <c r="D8311" i="13" s="1"/>
  <c r="C8312" i="13"/>
  <c r="D8312" i="13" s="1"/>
  <c r="E8311" i="13" s="1"/>
  <c r="C8313" i="13"/>
  <c r="D8313" i="13" s="1"/>
  <c r="E8312" i="13" s="1"/>
  <c r="C8314" i="13"/>
  <c r="D8314" i="13" s="1"/>
  <c r="E8313" i="13" s="1"/>
  <c r="C8315" i="13"/>
  <c r="D8315" i="13" s="1"/>
  <c r="C8316" i="13"/>
  <c r="D8316" i="13" s="1"/>
  <c r="E8315" i="13" s="1"/>
  <c r="C8317" i="13"/>
  <c r="D8317" i="13" s="1"/>
  <c r="E8316" i="13" s="1"/>
  <c r="C8318" i="13"/>
  <c r="D8318" i="13" s="1"/>
  <c r="E8317" i="13" s="1"/>
  <c r="C8319" i="13"/>
  <c r="D8319" i="13" s="1"/>
  <c r="C8320" i="13"/>
  <c r="D8320" i="13" s="1"/>
  <c r="E8319" i="13" s="1"/>
  <c r="C8321" i="13"/>
  <c r="D8321" i="13" s="1"/>
  <c r="C8322" i="13"/>
  <c r="D8322" i="13" s="1"/>
  <c r="E8321" i="13" s="1"/>
  <c r="C8323" i="13"/>
  <c r="D8323" i="13" s="1"/>
  <c r="C8324" i="13"/>
  <c r="D8324" i="13" s="1"/>
  <c r="E8323" i="13" s="1"/>
  <c r="C8325" i="13"/>
  <c r="D8325" i="13" s="1"/>
  <c r="E8324" i="13" s="1"/>
  <c r="C8326" i="13"/>
  <c r="D8326" i="13" s="1"/>
  <c r="E8325" i="13" s="1"/>
  <c r="C8327" i="13"/>
  <c r="D8327" i="13" s="1"/>
  <c r="C8328" i="13"/>
  <c r="D8328" i="13" s="1"/>
  <c r="E8327" i="13" s="1"/>
  <c r="C8329" i="13"/>
  <c r="D8329" i="13" s="1"/>
  <c r="E8328" i="13" s="1"/>
  <c r="C8330" i="13"/>
  <c r="D8330" i="13" s="1"/>
  <c r="E8329" i="13" s="1"/>
  <c r="C8331" i="13"/>
  <c r="D8331" i="13" s="1"/>
  <c r="C8332" i="13"/>
  <c r="D8332" i="13" s="1"/>
  <c r="E8331" i="13" s="1"/>
  <c r="C8333" i="13"/>
  <c r="D8333" i="13" s="1"/>
  <c r="E8332" i="13" s="1"/>
  <c r="C8334" i="13"/>
  <c r="D8334" i="13" s="1"/>
  <c r="E8333" i="13" s="1"/>
  <c r="C8335" i="13"/>
  <c r="D8335" i="13" s="1"/>
  <c r="C8336" i="13"/>
  <c r="D8336" i="13" s="1"/>
  <c r="E8335" i="13" s="1"/>
  <c r="C8337" i="13"/>
  <c r="D8337" i="13" s="1"/>
  <c r="E8336" i="13" s="1"/>
  <c r="C8338" i="13"/>
  <c r="D8338" i="13" s="1"/>
  <c r="E8337" i="13" s="1"/>
  <c r="C8339" i="13"/>
  <c r="D8339" i="13" s="1"/>
  <c r="C8340" i="13"/>
  <c r="D8340" i="13" s="1"/>
  <c r="E8339" i="13" s="1"/>
  <c r="C8341" i="13"/>
  <c r="D8341" i="13" s="1"/>
  <c r="C8342" i="13"/>
  <c r="D8342" i="13" s="1"/>
  <c r="E8341" i="13" s="1"/>
  <c r="C8343" i="13"/>
  <c r="D8343" i="13" s="1"/>
  <c r="C8344" i="13"/>
  <c r="D8344" i="13" s="1"/>
  <c r="E8343" i="13" s="1"/>
  <c r="C8345" i="13"/>
  <c r="D8345" i="13" s="1"/>
  <c r="E8344" i="13" s="1"/>
  <c r="C8346" i="13"/>
  <c r="D8346" i="13" s="1"/>
  <c r="E8345" i="13" s="1"/>
  <c r="C8347" i="13"/>
  <c r="D8347" i="13" s="1"/>
  <c r="C8348" i="13"/>
  <c r="D8348" i="13" s="1"/>
  <c r="E8347" i="13" s="1"/>
  <c r="C8349" i="13"/>
  <c r="D8349" i="13" s="1"/>
  <c r="E8348" i="13" s="1"/>
  <c r="C8350" i="13"/>
  <c r="D8350" i="13" s="1"/>
  <c r="E8349" i="13" s="1"/>
  <c r="C8351" i="13"/>
  <c r="D8351" i="13" s="1"/>
  <c r="C8352" i="13"/>
  <c r="D8352" i="13" s="1"/>
  <c r="E8351" i="13" s="1"/>
  <c r="C8353" i="13"/>
  <c r="D8353" i="13" s="1"/>
  <c r="E8352" i="13" s="1"/>
  <c r="C8354" i="13"/>
  <c r="D8354" i="13" s="1"/>
  <c r="E8353" i="13" s="1"/>
  <c r="C8355" i="13"/>
  <c r="D8355" i="13" s="1"/>
  <c r="C8356" i="13"/>
  <c r="D8356" i="13" s="1"/>
  <c r="E8355" i="13" s="1"/>
  <c r="C8357" i="13"/>
  <c r="D8357" i="13" s="1"/>
  <c r="E8356" i="13" s="1"/>
  <c r="C8358" i="13"/>
  <c r="D8358" i="13" s="1"/>
  <c r="E8357" i="13" s="1"/>
  <c r="C8359" i="13"/>
  <c r="D8359" i="13" s="1"/>
  <c r="C8360" i="13"/>
  <c r="D8360" i="13" s="1"/>
  <c r="E8359" i="13" s="1"/>
  <c r="C8361" i="13"/>
  <c r="D8361" i="13" s="1"/>
  <c r="C8362" i="13"/>
  <c r="D8362" i="13" s="1"/>
  <c r="E8361" i="13" s="1"/>
  <c r="C8363" i="13"/>
  <c r="D8363" i="13" s="1"/>
  <c r="C8364" i="13"/>
  <c r="D8364" i="13" s="1"/>
  <c r="E8363" i="13" s="1"/>
  <c r="C8365" i="13"/>
  <c r="D8365" i="13" s="1"/>
  <c r="E8364" i="13" s="1"/>
  <c r="C8366" i="13"/>
  <c r="D8366" i="13" s="1"/>
  <c r="E8365" i="13" s="1"/>
  <c r="C8367" i="13"/>
  <c r="D8367" i="13" s="1"/>
  <c r="C8368" i="13"/>
  <c r="D8368" i="13" s="1"/>
  <c r="E8367" i="13" s="1"/>
  <c r="C8369" i="13"/>
  <c r="D8369" i="13" s="1"/>
  <c r="E8368" i="13" s="1"/>
  <c r="C8370" i="13"/>
  <c r="D8370" i="13" s="1"/>
  <c r="E8369" i="13" s="1"/>
  <c r="C8371" i="13"/>
  <c r="D8371" i="13" s="1"/>
  <c r="C8372" i="13"/>
  <c r="D8372" i="13" s="1"/>
  <c r="E8371" i="13" s="1"/>
  <c r="C8373" i="13"/>
  <c r="D8373" i="13" s="1"/>
  <c r="E8372" i="13" s="1"/>
  <c r="C8374" i="13"/>
  <c r="D8374" i="13" s="1"/>
  <c r="E8373" i="13" s="1"/>
  <c r="C8375" i="13"/>
  <c r="D8375" i="13" s="1"/>
  <c r="C8376" i="13"/>
  <c r="D8376" i="13" s="1"/>
  <c r="E8375" i="13" s="1"/>
  <c r="C8377" i="13"/>
  <c r="D8377" i="13" s="1"/>
  <c r="E8376" i="13" s="1"/>
  <c r="C8378" i="13"/>
  <c r="D8378" i="13" s="1"/>
  <c r="E8377" i="13" s="1"/>
  <c r="C8379" i="13"/>
  <c r="D8379" i="13" s="1"/>
  <c r="C8380" i="13"/>
  <c r="D8380" i="13" s="1"/>
  <c r="E8379" i="13" s="1"/>
  <c r="C8381" i="13"/>
  <c r="D8381" i="13" s="1"/>
  <c r="C8382" i="13"/>
  <c r="D8382" i="13" s="1"/>
  <c r="E8381" i="13" s="1"/>
  <c r="C8383" i="13"/>
  <c r="D8383" i="13" s="1"/>
  <c r="C8384" i="13"/>
  <c r="D8384" i="13" s="1"/>
  <c r="E8383" i="13" s="1"/>
  <c r="C8385" i="13"/>
  <c r="D8385" i="13" s="1"/>
  <c r="E8384" i="13" s="1"/>
  <c r="C8386" i="13"/>
  <c r="D8386" i="13" s="1"/>
  <c r="E8385" i="13" s="1"/>
  <c r="C8387" i="13"/>
  <c r="D8387" i="13" s="1"/>
  <c r="C8388" i="13"/>
  <c r="D8388" i="13" s="1"/>
  <c r="E8387" i="13" s="1"/>
  <c r="C8389" i="13"/>
  <c r="D8389" i="13" s="1"/>
  <c r="E8388" i="13" s="1"/>
  <c r="C8390" i="13"/>
  <c r="D8390" i="13" s="1"/>
  <c r="E8389" i="13" s="1"/>
  <c r="C8391" i="13"/>
  <c r="D8391" i="13" s="1"/>
  <c r="C8392" i="13"/>
  <c r="D8392" i="13" s="1"/>
  <c r="E8391" i="13" s="1"/>
  <c r="C8393" i="13"/>
  <c r="D8393" i="13" s="1"/>
  <c r="E8392" i="13" s="1"/>
  <c r="C8394" i="13"/>
  <c r="D8394" i="13" s="1"/>
  <c r="E8393" i="13" s="1"/>
  <c r="C8395" i="13"/>
  <c r="D8395" i="13" s="1"/>
  <c r="C8396" i="13"/>
  <c r="D8396" i="13" s="1"/>
  <c r="E8395" i="13" s="1"/>
  <c r="C8397" i="13"/>
  <c r="D8397" i="13" s="1"/>
  <c r="E8396" i="13" s="1"/>
  <c r="C8398" i="13"/>
  <c r="D8398" i="13" s="1"/>
  <c r="E8397" i="13" s="1"/>
  <c r="C8399" i="13"/>
  <c r="D8399" i="13" s="1"/>
  <c r="C8400" i="13"/>
  <c r="D8400" i="13" s="1"/>
  <c r="E8399" i="13" s="1"/>
  <c r="C8401" i="13"/>
  <c r="D8401" i="13" s="1"/>
  <c r="C8402" i="13"/>
  <c r="D8402" i="13" s="1"/>
  <c r="E8401" i="13" s="1"/>
  <c r="C8403" i="13"/>
  <c r="D8403" i="13" s="1"/>
  <c r="C8404" i="13"/>
  <c r="D8404" i="13" s="1"/>
  <c r="E8403" i="13" s="1"/>
  <c r="C8405" i="13"/>
  <c r="D8405" i="13" s="1"/>
  <c r="E8404" i="13" s="1"/>
  <c r="C8406" i="13"/>
  <c r="D8406" i="13" s="1"/>
  <c r="E8405" i="13" s="1"/>
  <c r="C8407" i="13"/>
  <c r="D8407" i="13" s="1"/>
  <c r="C8408" i="13"/>
  <c r="D8408" i="13" s="1"/>
  <c r="E8407" i="13" s="1"/>
  <c r="C8409" i="13"/>
  <c r="D8409" i="13" s="1"/>
  <c r="E8408" i="13" s="1"/>
  <c r="C8410" i="13"/>
  <c r="D8410" i="13" s="1"/>
  <c r="E8409" i="13" s="1"/>
  <c r="C8411" i="13"/>
  <c r="D8411" i="13" s="1"/>
  <c r="C8412" i="13"/>
  <c r="D8412" i="13" s="1"/>
  <c r="E8411" i="13" s="1"/>
  <c r="C8413" i="13"/>
  <c r="D8413" i="13" s="1"/>
  <c r="E8412" i="13" s="1"/>
  <c r="C8414" i="13"/>
  <c r="D8414" i="13" s="1"/>
  <c r="E8413" i="13" s="1"/>
  <c r="C8415" i="13"/>
  <c r="D8415" i="13" s="1"/>
  <c r="C8416" i="13"/>
  <c r="D8416" i="13" s="1"/>
  <c r="E8415" i="13" s="1"/>
  <c r="C8417" i="13"/>
  <c r="D8417" i="13" s="1"/>
  <c r="E8416" i="13" s="1"/>
  <c r="C8418" i="13"/>
  <c r="D8418" i="13" s="1"/>
  <c r="E8417" i="13" s="1"/>
  <c r="C8419" i="13"/>
  <c r="D8419" i="13" s="1"/>
  <c r="C8420" i="13"/>
  <c r="D8420" i="13" s="1"/>
  <c r="E8419" i="13" s="1"/>
  <c r="C8421" i="13"/>
  <c r="D8421" i="13" s="1"/>
  <c r="C8422" i="13"/>
  <c r="D8422" i="13" s="1"/>
  <c r="E8421" i="13" s="1"/>
  <c r="C8423" i="13"/>
  <c r="D8423" i="13" s="1"/>
  <c r="C8424" i="13"/>
  <c r="D8424" i="13" s="1"/>
  <c r="E8423" i="13" s="1"/>
  <c r="C8425" i="13"/>
  <c r="D8425" i="13" s="1"/>
  <c r="E8424" i="13" s="1"/>
  <c r="C8426" i="13"/>
  <c r="D8426" i="13" s="1"/>
  <c r="E8425" i="13" s="1"/>
  <c r="C8427" i="13"/>
  <c r="D8427" i="13" s="1"/>
  <c r="C8428" i="13"/>
  <c r="D8428" i="13" s="1"/>
  <c r="E8427" i="13" s="1"/>
  <c r="C8429" i="13"/>
  <c r="D8429" i="13" s="1"/>
  <c r="E8428" i="13" s="1"/>
  <c r="C8430" i="13"/>
  <c r="D8430" i="13" s="1"/>
  <c r="E8429" i="13" s="1"/>
  <c r="C8431" i="13"/>
  <c r="D8431" i="13" s="1"/>
  <c r="C8432" i="13"/>
  <c r="D8432" i="13" s="1"/>
  <c r="E8431" i="13" s="1"/>
  <c r="C8433" i="13"/>
  <c r="D8433" i="13" s="1"/>
  <c r="E8432" i="13" s="1"/>
  <c r="C8434" i="13"/>
  <c r="D8434" i="13" s="1"/>
  <c r="E8433" i="13" s="1"/>
  <c r="C8435" i="13"/>
  <c r="D8435" i="13" s="1"/>
  <c r="C8436" i="13"/>
  <c r="D8436" i="13" s="1"/>
  <c r="E8435" i="13" s="1"/>
  <c r="C8437" i="13"/>
  <c r="D8437" i="13" s="1"/>
  <c r="E8436" i="13" s="1"/>
  <c r="C8438" i="13"/>
  <c r="D8438" i="13" s="1"/>
  <c r="E8437" i="13" s="1"/>
  <c r="C8439" i="13"/>
  <c r="D8439" i="13" s="1"/>
  <c r="C8440" i="13"/>
  <c r="D8440" i="13" s="1"/>
  <c r="E8439" i="13" s="1"/>
  <c r="C8441" i="13"/>
  <c r="D8441" i="13" s="1"/>
  <c r="C8442" i="13"/>
  <c r="D8442" i="13" s="1"/>
  <c r="E8441" i="13" s="1"/>
  <c r="C8443" i="13"/>
  <c r="D8443" i="13" s="1"/>
  <c r="C8444" i="13"/>
  <c r="D8444" i="13" s="1"/>
  <c r="E8443" i="13" s="1"/>
  <c r="C8445" i="13"/>
  <c r="D8445" i="13" s="1"/>
  <c r="E8444" i="13" s="1"/>
  <c r="C8446" i="13"/>
  <c r="D8446" i="13" s="1"/>
  <c r="E8445" i="13" s="1"/>
  <c r="C8447" i="13"/>
  <c r="D8447" i="13" s="1"/>
  <c r="C8448" i="13"/>
  <c r="D8448" i="13" s="1"/>
  <c r="E8447" i="13" s="1"/>
  <c r="C8449" i="13"/>
  <c r="D8449" i="13" s="1"/>
  <c r="E8448" i="13" s="1"/>
  <c r="C8450" i="13"/>
  <c r="D8450" i="13" s="1"/>
  <c r="E8449" i="13" s="1"/>
  <c r="C8451" i="13"/>
  <c r="D8451" i="13" s="1"/>
  <c r="C8452" i="13"/>
  <c r="D8452" i="13" s="1"/>
  <c r="E8451" i="13" s="1"/>
  <c r="C8453" i="13"/>
  <c r="D8453" i="13" s="1"/>
  <c r="E8452" i="13" s="1"/>
  <c r="C8454" i="13"/>
  <c r="D8454" i="13" s="1"/>
  <c r="E8453" i="13" s="1"/>
  <c r="C8455" i="13"/>
  <c r="D8455" i="13" s="1"/>
  <c r="C8456" i="13"/>
  <c r="D8456" i="13" s="1"/>
  <c r="E8455" i="13" s="1"/>
  <c r="C8457" i="13"/>
  <c r="D8457" i="13" s="1"/>
  <c r="E8456" i="13" s="1"/>
  <c r="C8458" i="13"/>
  <c r="D8458" i="13" s="1"/>
  <c r="E8457" i="13" s="1"/>
  <c r="C8459" i="13"/>
  <c r="D8459" i="13" s="1"/>
  <c r="C8460" i="13"/>
  <c r="D8460" i="13" s="1"/>
  <c r="E8459" i="13" s="1"/>
  <c r="C8461" i="13"/>
  <c r="D8461" i="13" s="1"/>
  <c r="C8462" i="13"/>
  <c r="D8462" i="13" s="1"/>
  <c r="E8461" i="13" s="1"/>
  <c r="C8463" i="13"/>
  <c r="D8463" i="13" s="1"/>
  <c r="C8464" i="13"/>
  <c r="D8464" i="13" s="1"/>
  <c r="E8463" i="13" s="1"/>
  <c r="C8465" i="13"/>
  <c r="D8465" i="13" s="1"/>
  <c r="E8464" i="13" s="1"/>
  <c r="C8466" i="13"/>
  <c r="D8466" i="13" s="1"/>
  <c r="E8465" i="13" s="1"/>
  <c r="C8467" i="13"/>
  <c r="D8467" i="13" s="1"/>
  <c r="C8468" i="13"/>
  <c r="D8468" i="13" s="1"/>
  <c r="E8467" i="13" s="1"/>
  <c r="C8469" i="13"/>
  <c r="D8469" i="13" s="1"/>
  <c r="E8468" i="13" s="1"/>
  <c r="C8470" i="13"/>
  <c r="D8470" i="13" s="1"/>
  <c r="E8469" i="13" s="1"/>
  <c r="C8471" i="13"/>
  <c r="D8471" i="13" s="1"/>
  <c r="C8472" i="13"/>
  <c r="D8472" i="13" s="1"/>
  <c r="E8471" i="13" s="1"/>
  <c r="C8473" i="13"/>
  <c r="D8473" i="13" s="1"/>
  <c r="E8472" i="13" s="1"/>
  <c r="C8474" i="13"/>
  <c r="D8474" i="13" s="1"/>
  <c r="E8473" i="13" s="1"/>
  <c r="C8475" i="13"/>
  <c r="D8475" i="13" s="1"/>
  <c r="C8476" i="13"/>
  <c r="D8476" i="13" s="1"/>
  <c r="E8475" i="13" s="1"/>
  <c r="C8477" i="13"/>
  <c r="D8477" i="13" s="1"/>
  <c r="E8476" i="13" s="1"/>
  <c r="C8478" i="13"/>
  <c r="D8478" i="13" s="1"/>
  <c r="E8477" i="13" s="1"/>
  <c r="C8479" i="13"/>
  <c r="D8479" i="13" s="1"/>
  <c r="C8480" i="13"/>
  <c r="D8480" i="13" s="1"/>
  <c r="E8479" i="13" s="1"/>
  <c r="C8481" i="13"/>
  <c r="D8481" i="13" s="1"/>
  <c r="C8482" i="13"/>
  <c r="D8482" i="13" s="1"/>
  <c r="E8481" i="13" s="1"/>
  <c r="C8483" i="13"/>
  <c r="D8483" i="13" s="1"/>
  <c r="C8484" i="13"/>
  <c r="D8484" i="13" s="1"/>
  <c r="E8483" i="13" s="1"/>
  <c r="C8485" i="13"/>
  <c r="D8485" i="13" s="1"/>
  <c r="E8484" i="13" s="1"/>
  <c r="C8486" i="13"/>
  <c r="D8486" i="13" s="1"/>
  <c r="E8485" i="13" s="1"/>
  <c r="C8487" i="13"/>
  <c r="D8487" i="13" s="1"/>
  <c r="C8488" i="13"/>
  <c r="D8488" i="13" s="1"/>
  <c r="E8487" i="13" s="1"/>
  <c r="C8489" i="13"/>
  <c r="D8489" i="13" s="1"/>
  <c r="E8488" i="13" s="1"/>
  <c r="C8490" i="13"/>
  <c r="D8490" i="13" s="1"/>
  <c r="E8489" i="13" s="1"/>
  <c r="C8491" i="13"/>
  <c r="D8491" i="13" s="1"/>
  <c r="C8492" i="13"/>
  <c r="D8492" i="13" s="1"/>
  <c r="E8491" i="13" s="1"/>
  <c r="C8493" i="13"/>
  <c r="D8493" i="13" s="1"/>
  <c r="E8492" i="13" s="1"/>
  <c r="C8494" i="13"/>
  <c r="D8494" i="13" s="1"/>
  <c r="E8493" i="13" s="1"/>
  <c r="C8495" i="13"/>
  <c r="D8495" i="13" s="1"/>
  <c r="C8496" i="13"/>
  <c r="D8496" i="13" s="1"/>
  <c r="E8495" i="13" s="1"/>
  <c r="C8497" i="13"/>
  <c r="D8497" i="13" s="1"/>
  <c r="E8496" i="13" s="1"/>
  <c r="C8498" i="13"/>
  <c r="D8498" i="13" s="1"/>
  <c r="E8497" i="13" s="1"/>
  <c r="C8499" i="13"/>
  <c r="D8499" i="13" s="1"/>
  <c r="C8500" i="13"/>
  <c r="D8500" i="13" s="1"/>
  <c r="E8499" i="13" s="1"/>
  <c r="C8501" i="13"/>
  <c r="D8501" i="13" s="1"/>
  <c r="C8502" i="13"/>
  <c r="D8502" i="13" s="1"/>
  <c r="E8501" i="13" s="1"/>
  <c r="C8503" i="13"/>
  <c r="D8503" i="13" s="1"/>
  <c r="C8504" i="13"/>
  <c r="D8504" i="13" s="1"/>
  <c r="E8503" i="13" s="1"/>
  <c r="C8505" i="13"/>
  <c r="D8505" i="13" s="1"/>
  <c r="E8504" i="13" s="1"/>
  <c r="C8506" i="13"/>
  <c r="D8506" i="13" s="1"/>
  <c r="E8505" i="13" s="1"/>
  <c r="C8507" i="13"/>
  <c r="D8507" i="13" s="1"/>
  <c r="C8508" i="13"/>
  <c r="D8508" i="13" s="1"/>
  <c r="E8507" i="13" s="1"/>
  <c r="C8509" i="13"/>
  <c r="D8509" i="13" s="1"/>
  <c r="E8508" i="13" s="1"/>
  <c r="C8510" i="13"/>
  <c r="D8510" i="13" s="1"/>
  <c r="E8509" i="13" s="1"/>
  <c r="C8511" i="13"/>
  <c r="D8511" i="13" s="1"/>
  <c r="C8512" i="13"/>
  <c r="D8512" i="13" s="1"/>
  <c r="E8511" i="13" s="1"/>
  <c r="C8513" i="13"/>
  <c r="D8513" i="13" s="1"/>
  <c r="E8512" i="13" s="1"/>
  <c r="C8514" i="13"/>
  <c r="D8514" i="13" s="1"/>
  <c r="E8513" i="13" s="1"/>
  <c r="C8515" i="13"/>
  <c r="D8515" i="13" s="1"/>
  <c r="C8516" i="13"/>
  <c r="D8516" i="13" s="1"/>
  <c r="E8515" i="13" s="1"/>
  <c r="C8517" i="13"/>
  <c r="D8517" i="13" s="1"/>
  <c r="E8516" i="13" s="1"/>
  <c r="C8518" i="13"/>
  <c r="D8518" i="13" s="1"/>
  <c r="E8517" i="13" s="1"/>
  <c r="C8519" i="13"/>
  <c r="D8519" i="13" s="1"/>
  <c r="C8520" i="13"/>
  <c r="D8520" i="13" s="1"/>
  <c r="E8519" i="13" s="1"/>
  <c r="C8521" i="13"/>
  <c r="D8521" i="13" s="1"/>
  <c r="C8522" i="13"/>
  <c r="D8522" i="13" s="1"/>
  <c r="E8521" i="13" s="1"/>
  <c r="C8523" i="13"/>
  <c r="D8523" i="13" s="1"/>
  <c r="C8524" i="13"/>
  <c r="D8524" i="13" s="1"/>
  <c r="E8523" i="13" s="1"/>
  <c r="C8525" i="13"/>
  <c r="D8525" i="13" s="1"/>
  <c r="E8524" i="13" s="1"/>
  <c r="C8526" i="13"/>
  <c r="D8526" i="13" s="1"/>
  <c r="E8525" i="13" s="1"/>
  <c r="C8527" i="13"/>
  <c r="D8527" i="13" s="1"/>
  <c r="C8528" i="13"/>
  <c r="D8528" i="13" s="1"/>
  <c r="E8527" i="13" s="1"/>
  <c r="C8529" i="13"/>
  <c r="D8529" i="13" s="1"/>
  <c r="E8528" i="13" s="1"/>
  <c r="C8530" i="13"/>
  <c r="D8530" i="13" s="1"/>
  <c r="E8529" i="13" s="1"/>
  <c r="C8531" i="13"/>
  <c r="D8531" i="13" s="1"/>
  <c r="C8532" i="13"/>
  <c r="D8532" i="13" s="1"/>
  <c r="E8531" i="13" s="1"/>
  <c r="C8533" i="13"/>
  <c r="D8533" i="13" s="1"/>
  <c r="E8532" i="13" s="1"/>
  <c r="C8534" i="13"/>
  <c r="D8534" i="13" s="1"/>
  <c r="E8533" i="13" s="1"/>
  <c r="C8535" i="13"/>
  <c r="D8535" i="13" s="1"/>
  <c r="C8536" i="13"/>
  <c r="D8536" i="13" s="1"/>
  <c r="E8535" i="13" s="1"/>
  <c r="C8537" i="13"/>
  <c r="D8537" i="13" s="1"/>
  <c r="E8536" i="13" s="1"/>
  <c r="C8538" i="13"/>
  <c r="D8538" i="13" s="1"/>
  <c r="E8537" i="13" s="1"/>
  <c r="C8539" i="13"/>
  <c r="D8539" i="13" s="1"/>
  <c r="C8540" i="13"/>
  <c r="D8540" i="13" s="1"/>
  <c r="E8539" i="13" s="1"/>
  <c r="C8541" i="13"/>
  <c r="D8541" i="13" s="1"/>
  <c r="C8542" i="13"/>
  <c r="D8542" i="13" s="1"/>
  <c r="E8541" i="13" s="1"/>
  <c r="C8543" i="13"/>
  <c r="D8543" i="13" s="1"/>
  <c r="C8544" i="13"/>
  <c r="D8544" i="13" s="1"/>
  <c r="E8543" i="13" s="1"/>
  <c r="C8545" i="13"/>
  <c r="D8545" i="13" s="1"/>
  <c r="E8544" i="13" s="1"/>
  <c r="C8546" i="13"/>
  <c r="D8546" i="13" s="1"/>
  <c r="E8545" i="13" s="1"/>
  <c r="C8547" i="13"/>
  <c r="D8547" i="13" s="1"/>
  <c r="C8548" i="13"/>
  <c r="D8548" i="13" s="1"/>
  <c r="E8547" i="13" s="1"/>
  <c r="C8549" i="13"/>
  <c r="D8549" i="13" s="1"/>
  <c r="E8548" i="13" s="1"/>
  <c r="C8550" i="13"/>
  <c r="D8550" i="13" s="1"/>
  <c r="E8549" i="13" s="1"/>
  <c r="C8551" i="13"/>
  <c r="D8551" i="13" s="1"/>
  <c r="C8552" i="13"/>
  <c r="D8552" i="13" s="1"/>
  <c r="E8551" i="13" s="1"/>
  <c r="C8553" i="13"/>
  <c r="D8553" i="13" s="1"/>
  <c r="E8552" i="13" s="1"/>
  <c r="C8554" i="13"/>
  <c r="D8554" i="13" s="1"/>
  <c r="E8553" i="13" s="1"/>
  <c r="C8555" i="13"/>
  <c r="D8555" i="13" s="1"/>
  <c r="C8556" i="13"/>
  <c r="D8556" i="13" s="1"/>
  <c r="E8555" i="13" s="1"/>
  <c r="C8557" i="13"/>
  <c r="D8557" i="13" s="1"/>
  <c r="E8556" i="13" s="1"/>
  <c r="C8558" i="13"/>
  <c r="D8558" i="13" s="1"/>
  <c r="E8557" i="13" s="1"/>
  <c r="C8559" i="13"/>
  <c r="D8559" i="13" s="1"/>
  <c r="C8560" i="13"/>
  <c r="D8560" i="13" s="1"/>
  <c r="E8559" i="13" s="1"/>
  <c r="C8561" i="13"/>
  <c r="D8561" i="13" s="1"/>
  <c r="C8562" i="13"/>
  <c r="D8562" i="13" s="1"/>
  <c r="E8561" i="13" s="1"/>
  <c r="C8563" i="13"/>
  <c r="D8563" i="13" s="1"/>
  <c r="C8564" i="13"/>
  <c r="D8564" i="13" s="1"/>
  <c r="E8563" i="13" s="1"/>
  <c r="C8565" i="13"/>
  <c r="D8565" i="13" s="1"/>
  <c r="E8564" i="13" s="1"/>
  <c r="C8566" i="13"/>
  <c r="D8566" i="13" s="1"/>
  <c r="E8565" i="13" s="1"/>
  <c r="C8567" i="13"/>
  <c r="D8567" i="13" s="1"/>
  <c r="C8568" i="13"/>
  <c r="D8568" i="13" s="1"/>
  <c r="E8567" i="13" s="1"/>
  <c r="C8569" i="13"/>
  <c r="D8569" i="13" s="1"/>
  <c r="E8568" i="13" s="1"/>
  <c r="C8570" i="13"/>
  <c r="D8570" i="13" s="1"/>
  <c r="E8569" i="13" s="1"/>
  <c r="C8571" i="13"/>
  <c r="D8571" i="13" s="1"/>
  <c r="C8572" i="13"/>
  <c r="D8572" i="13" s="1"/>
  <c r="E8571" i="13" s="1"/>
  <c r="C8573" i="13"/>
  <c r="D8573" i="13" s="1"/>
  <c r="E8572" i="13" s="1"/>
  <c r="C8574" i="13"/>
  <c r="D8574" i="13" s="1"/>
  <c r="E8573" i="13" s="1"/>
  <c r="C8575" i="13"/>
  <c r="D8575" i="13" s="1"/>
  <c r="C8576" i="13"/>
  <c r="D8576" i="13" s="1"/>
  <c r="E8575" i="13" s="1"/>
  <c r="C8577" i="13"/>
  <c r="D8577" i="13" s="1"/>
  <c r="E8576" i="13" s="1"/>
  <c r="C8578" i="13"/>
  <c r="D8578" i="13" s="1"/>
  <c r="E8577" i="13" s="1"/>
  <c r="C8579" i="13"/>
  <c r="D8579" i="13" s="1"/>
  <c r="C8580" i="13"/>
  <c r="D8580" i="13" s="1"/>
  <c r="E8579" i="13" s="1"/>
  <c r="C8581" i="13"/>
  <c r="D8581" i="13" s="1"/>
  <c r="C8582" i="13"/>
  <c r="D8582" i="13" s="1"/>
  <c r="E8581" i="13" s="1"/>
  <c r="C8583" i="13"/>
  <c r="D8583" i="13" s="1"/>
  <c r="C8584" i="13"/>
  <c r="D8584" i="13" s="1"/>
  <c r="E8583" i="13" s="1"/>
  <c r="C8585" i="13"/>
  <c r="D8585" i="13" s="1"/>
  <c r="E8584" i="13" s="1"/>
  <c r="C8586" i="13"/>
  <c r="D8586" i="13" s="1"/>
  <c r="E8585" i="13" s="1"/>
  <c r="C8587" i="13"/>
  <c r="D8587" i="13" s="1"/>
  <c r="C8588" i="13"/>
  <c r="D8588" i="13" s="1"/>
  <c r="E8587" i="13" s="1"/>
  <c r="C8589" i="13"/>
  <c r="D8589" i="13" s="1"/>
  <c r="E8588" i="13" s="1"/>
  <c r="C8590" i="13"/>
  <c r="D8590" i="13" s="1"/>
  <c r="E8589" i="13" s="1"/>
  <c r="C8591" i="13"/>
  <c r="D8591" i="13" s="1"/>
  <c r="C8592" i="13"/>
  <c r="D8592" i="13" s="1"/>
  <c r="E8591" i="13" s="1"/>
  <c r="C8593" i="13"/>
  <c r="D8593" i="13" s="1"/>
  <c r="E8592" i="13" s="1"/>
  <c r="C8594" i="13"/>
  <c r="D8594" i="13" s="1"/>
  <c r="E8593" i="13" s="1"/>
  <c r="C8595" i="13"/>
  <c r="D8595" i="13" s="1"/>
  <c r="C8596" i="13"/>
  <c r="D8596" i="13" s="1"/>
  <c r="E8595" i="13" s="1"/>
  <c r="C8597" i="13"/>
  <c r="D8597" i="13" s="1"/>
  <c r="E8596" i="13" s="1"/>
  <c r="C8598" i="13"/>
  <c r="D8598" i="13" s="1"/>
  <c r="E8597" i="13" s="1"/>
  <c r="C8599" i="13"/>
  <c r="D8599" i="13" s="1"/>
  <c r="C8600" i="13"/>
  <c r="D8600" i="13" s="1"/>
  <c r="E8599" i="13" s="1"/>
  <c r="C8601" i="13"/>
  <c r="D8601" i="13" s="1"/>
  <c r="C8602" i="13"/>
  <c r="D8602" i="13" s="1"/>
  <c r="E8601" i="13" s="1"/>
  <c r="C8603" i="13"/>
  <c r="D8603" i="13" s="1"/>
  <c r="C8604" i="13"/>
  <c r="D8604" i="13" s="1"/>
  <c r="E8603" i="13" s="1"/>
  <c r="C8605" i="13"/>
  <c r="D8605" i="13" s="1"/>
  <c r="E8604" i="13" s="1"/>
  <c r="C8606" i="13"/>
  <c r="D8606" i="13" s="1"/>
  <c r="E8605" i="13" s="1"/>
  <c r="C8607" i="13"/>
  <c r="D8607" i="13" s="1"/>
  <c r="C8608" i="13"/>
  <c r="D8608" i="13" s="1"/>
  <c r="E8607" i="13" s="1"/>
  <c r="C8609" i="13"/>
  <c r="D8609" i="13" s="1"/>
  <c r="E8608" i="13" s="1"/>
  <c r="C8610" i="13"/>
  <c r="D8610" i="13" s="1"/>
  <c r="E8609" i="13" s="1"/>
  <c r="C8611" i="13"/>
  <c r="D8611" i="13" s="1"/>
  <c r="C8612" i="13"/>
  <c r="D8612" i="13" s="1"/>
  <c r="E8611" i="13" s="1"/>
  <c r="C8613" i="13"/>
  <c r="D8613" i="13" s="1"/>
  <c r="E8612" i="13" s="1"/>
  <c r="C8614" i="13"/>
  <c r="D8614" i="13" s="1"/>
  <c r="E8613" i="13" s="1"/>
  <c r="C8615" i="13"/>
  <c r="D8615" i="13" s="1"/>
  <c r="C8616" i="13"/>
  <c r="D8616" i="13" s="1"/>
  <c r="E8615" i="13" s="1"/>
  <c r="C8617" i="13"/>
  <c r="D8617" i="13" s="1"/>
  <c r="E8616" i="13" s="1"/>
  <c r="C8618" i="13"/>
  <c r="D8618" i="13" s="1"/>
  <c r="E8617" i="13" s="1"/>
  <c r="C8619" i="13"/>
  <c r="D8619" i="13" s="1"/>
  <c r="C8620" i="13"/>
  <c r="D8620" i="13" s="1"/>
  <c r="E8619" i="13" s="1"/>
  <c r="C8621" i="13"/>
  <c r="D8621" i="13" s="1"/>
  <c r="C8622" i="13"/>
  <c r="D8622" i="13" s="1"/>
  <c r="E8621" i="13" s="1"/>
  <c r="C8623" i="13"/>
  <c r="D8623" i="13" s="1"/>
  <c r="C8624" i="13"/>
  <c r="D8624" i="13" s="1"/>
  <c r="E8623" i="13" s="1"/>
  <c r="C8625" i="13"/>
  <c r="D8625" i="13" s="1"/>
  <c r="E8624" i="13" s="1"/>
  <c r="C8626" i="13"/>
  <c r="D8626" i="13" s="1"/>
  <c r="E8625" i="13" s="1"/>
  <c r="C8627" i="13"/>
  <c r="D8627" i="13" s="1"/>
  <c r="C8628" i="13"/>
  <c r="D8628" i="13" s="1"/>
  <c r="E8627" i="13" s="1"/>
  <c r="C8629" i="13"/>
  <c r="D8629" i="13" s="1"/>
  <c r="E8628" i="13" s="1"/>
  <c r="C8630" i="13"/>
  <c r="D8630" i="13" s="1"/>
  <c r="E8629" i="13" s="1"/>
  <c r="C8631" i="13"/>
  <c r="D8631" i="13" s="1"/>
  <c r="C8632" i="13"/>
  <c r="D8632" i="13" s="1"/>
  <c r="E8631" i="13" s="1"/>
  <c r="C8633" i="13"/>
  <c r="D8633" i="13" s="1"/>
  <c r="E8632" i="13" s="1"/>
  <c r="C8634" i="13"/>
  <c r="D8634" i="13" s="1"/>
  <c r="E8633" i="13" s="1"/>
  <c r="C8635" i="13"/>
  <c r="D8635" i="13" s="1"/>
  <c r="C8636" i="13"/>
  <c r="D8636" i="13" s="1"/>
  <c r="E8635" i="13" s="1"/>
  <c r="C8637" i="13"/>
  <c r="D8637" i="13" s="1"/>
  <c r="E8636" i="13" s="1"/>
  <c r="C8638" i="13"/>
  <c r="D8638" i="13" s="1"/>
  <c r="E8637" i="13" s="1"/>
  <c r="C8639" i="13"/>
  <c r="D8639" i="13" s="1"/>
  <c r="C8640" i="13"/>
  <c r="D8640" i="13" s="1"/>
  <c r="E8639" i="13" s="1"/>
  <c r="C8641" i="13"/>
  <c r="D8641" i="13" s="1"/>
  <c r="C8642" i="13"/>
  <c r="D8642" i="13" s="1"/>
  <c r="E8641" i="13" s="1"/>
  <c r="C8643" i="13"/>
  <c r="D8643" i="13" s="1"/>
  <c r="C8644" i="13"/>
  <c r="D8644" i="13" s="1"/>
  <c r="E8643" i="13" s="1"/>
  <c r="C8645" i="13"/>
  <c r="D8645" i="13" s="1"/>
  <c r="E8644" i="13" s="1"/>
  <c r="C8646" i="13"/>
  <c r="D8646" i="13" s="1"/>
  <c r="E8645" i="13" s="1"/>
  <c r="C8647" i="13"/>
  <c r="D8647" i="13" s="1"/>
  <c r="C8648" i="13"/>
  <c r="D8648" i="13" s="1"/>
  <c r="E8647" i="13" s="1"/>
  <c r="C8649" i="13"/>
  <c r="D8649" i="13" s="1"/>
  <c r="E8648" i="13" s="1"/>
  <c r="C8650" i="13"/>
  <c r="D8650" i="13" s="1"/>
  <c r="E8649" i="13" s="1"/>
  <c r="C8651" i="13"/>
  <c r="D8651" i="13" s="1"/>
  <c r="C8652" i="13"/>
  <c r="D8652" i="13" s="1"/>
  <c r="E8651" i="13" s="1"/>
  <c r="C8653" i="13"/>
  <c r="D8653" i="13" s="1"/>
  <c r="E8652" i="13" s="1"/>
  <c r="C8654" i="13"/>
  <c r="D8654" i="13" s="1"/>
  <c r="E8653" i="13" s="1"/>
  <c r="C8655" i="13"/>
  <c r="D8655" i="13" s="1"/>
  <c r="C8656" i="13"/>
  <c r="D8656" i="13" s="1"/>
  <c r="E8655" i="13" s="1"/>
  <c r="C8657" i="13"/>
  <c r="D8657" i="13" s="1"/>
  <c r="E8656" i="13" s="1"/>
  <c r="C8658" i="13"/>
  <c r="D8658" i="13" s="1"/>
  <c r="E8657" i="13" s="1"/>
  <c r="C8659" i="13"/>
  <c r="D8659" i="13" s="1"/>
  <c r="C8660" i="13"/>
  <c r="D8660" i="13" s="1"/>
  <c r="E8659" i="13" s="1"/>
  <c r="C8661" i="13"/>
  <c r="D8661" i="13" s="1"/>
  <c r="C8662" i="13"/>
  <c r="D8662" i="13" s="1"/>
  <c r="E8661" i="13" s="1"/>
  <c r="C8663" i="13"/>
  <c r="D8663" i="13" s="1"/>
  <c r="C8664" i="13"/>
  <c r="D8664" i="13" s="1"/>
  <c r="E8663" i="13" s="1"/>
  <c r="C8665" i="13"/>
  <c r="D8665" i="13" s="1"/>
  <c r="E8664" i="13" s="1"/>
  <c r="C8666" i="13"/>
  <c r="D8666" i="13" s="1"/>
  <c r="E8665" i="13" s="1"/>
  <c r="C8667" i="13"/>
  <c r="D8667" i="13" s="1"/>
  <c r="C8668" i="13"/>
  <c r="D8668" i="13" s="1"/>
  <c r="E8667" i="13" s="1"/>
  <c r="C8669" i="13"/>
  <c r="D8669" i="13" s="1"/>
  <c r="E8668" i="13" s="1"/>
  <c r="C8670" i="13"/>
  <c r="D8670" i="13" s="1"/>
  <c r="E8669" i="13" s="1"/>
  <c r="C8671" i="13"/>
  <c r="D8671" i="13" s="1"/>
  <c r="C8672" i="13"/>
  <c r="D8672" i="13" s="1"/>
  <c r="E8671" i="13" s="1"/>
  <c r="C8673" i="13"/>
  <c r="D8673" i="13" s="1"/>
  <c r="E8672" i="13" s="1"/>
  <c r="C8674" i="13"/>
  <c r="D8674" i="13" s="1"/>
  <c r="E8673" i="13" s="1"/>
  <c r="C8675" i="13"/>
  <c r="D8675" i="13" s="1"/>
  <c r="C8676" i="13"/>
  <c r="D8676" i="13" s="1"/>
  <c r="E8675" i="13" s="1"/>
  <c r="C8677" i="13"/>
  <c r="D8677" i="13" s="1"/>
  <c r="E8676" i="13" s="1"/>
  <c r="C8678" i="13"/>
  <c r="D8678" i="13" s="1"/>
  <c r="E8677" i="13" s="1"/>
  <c r="C8679" i="13"/>
  <c r="D8679" i="13" s="1"/>
  <c r="C8680" i="13"/>
  <c r="D8680" i="13" s="1"/>
  <c r="E8679" i="13" s="1"/>
  <c r="C8681" i="13"/>
  <c r="D8681" i="13" s="1"/>
  <c r="C8682" i="13"/>
  <c r="D8682" i="13" s="1"/>
  <c r="E8681" i="13" s="1"/>
  <c r="C8683" i="13"/>
  <c r="D8683" i="13" s="1"/>
  <c r="C8684" i="13"/>
  <c r="D8684" i="13" s="1"/>
  <c r="E8683" i="13" s="1"/>
  <c r="C8685" i="13"/>
  <c r="D8685" i="13" s="1"/>
  <c r="E8684" i="13" s="1"/>
  <c r="C8686" i="13"/>
  <c r="D8686" i="13" s="1"/>
  <c r="E8685" i="13" s="1"/>
  <c r="C8687" i="13"/>
  <c r="D8687" i="13" s="1"/>
  <c r="C8688" i="13"/>
  <c r="D8688" i="13" s="1"/>
  <c r="E8687" i="13" s="1"/>
  <c r="C8689" i="13"/>
  <c r="D8689" i="13" s="1"/>
  <c r="E8688" i="13" s="1"/>
  <c r="C8690" i="13"/>
  <c r="D8690" i="13" s="1"/>
  <c r="E8689" i="13" s="1"/>
  <c r="C8691" i="13"/>
  <c r="D8691" i="13" s="1"/>
  <c r="C8692" i="13"/>
  <c r="D8692" i="13" s="1"/>
  <c r="E8691" i="13" s="1"/>
  <c r="C8693" i="13"/>
  <c r="D8693" i="13" s="1"/>
  <c r="E8692" i="13" s="1"/>
  <c r="C8694" i="13"/>
  <c r="D8694" i="13" s="1"/>
  <c r="E8693" i="13" s="1"/>
  <c r="C8695" i="13"/>
  <c r="D8695" i="13" s="1"/>
  <c r="C8696" i="13"/>
  <c r="D8696" i="13" s="1"/>
  <c r="E8695" i="13" s="1"/>
  <c r="C8697" i="13"/>
  <c r="D8697" i="13" s="1"/>
  <c r="E8696" i="13" s="1"/>
  <c r="C8698" i="13"/>
  <c r="D8698" i="13" s="1"/>
  <c r="E8697" i="13" s="1"/>
  <c r="C8699" i="13"/>
  <c r="D8699" i="13" s="1"/>
  <c r="C8700" i="13"/>
  <c r="D8700" i="13" s="1"/>
  <c r="E8699" i="13" s="1"/>
  <c r="C8701" i="13"/>
  <c r="D8701" i="13" s="1"/>
  <c r="C8702" i="13"/>
  <c r="D8702" i="13" s="1"/>
  <c r="E8701" i="13" s="1"/>
  <c r="C8703" i="13"/>
  <c r="D8703" i="13" s="1"/>
  <c r="C8704" i="13"/>
  <c r="D8704" i="13" s="1"/>
  <c r="E8703" i="13" s="1"/>
  <c r="C8705" i="13"/>
  <c r="D8705" i="13" s="1"/>
  <c r="E8704" i="13" s="1"/>
  <c r="C8706" i="13"/>
  <c r="D8706" i="13" s="1"/>
  <c r="E8705" i="13" s="1"/>
  <c r="C8707" i="13"/>
  <c r="D8707" i="13" s="1"/>
  <c r="C8708" i="13"/>
  <c r="D8708" i="13" s="1"/>
  <c r="E8707" i="13" s="1"/>
  <c r="C8709" i="13"/>
  <c r="D8709" i="13" s="1"/>
  <c r="E8708" i="13" s="1"/>
  <c r="C8710" i="13"/>
  <c r="D8710" i="13" s="1"/>
  <c r="E8709" i="13" s="1"/>
  <c r="C8711" i="13"/>
  <c r="D8711" i="13" s="1"/>
  <c r="C8712" i="13"/>
  <c r="D8712" i="13" s="1"/>
  <c r="E8711" i="13" s="1"/>
  <c r="C8713" i="13"/>
  <c r="D8713" i="13" s="1"/>
  <c r="E8712" i="13" s="1"/>
  <c r="C8714" i="13"/>
  <c r="D8714" i="13" s="1"/>
  <c r="E8713" i="13" s="1"/>
  <c r="C8715" i="13"/>
  <c r="D8715" i="13" s="1"/>
  <c r="C8716" i="13"/>
  <c r="D8716" i="13" s="1"/>
  <c r="E8715" i="13" s="1"/>
  <c r="C8717" i="13"/>
  <c r="D8717" i="13" s="1"/>
  <c r="E8716" i="13" s="1"/>
  <c r="C8718" i="13"/>
  <c r="D8718" i="13" s="1"/>
  <c r="E8717" i="13" s="1"/>
  <c r="C8719" i="13"/>
  <c r="D8719" i="13" s="1"/>
  <c r="C8720" i="13"/>
  <c r="D8720" i="13" s="1"/>
  <c r="E8719" i="13" s="1"/>
  <c r="C8721" i="13"/>
  <c r="D8721" i="13" s="1"/>
  <c r="C8722" i="13"/>
  <c r="D8722" i="13" s="1"/>
  <c r="E8721" i="13" s="1"/>
  <c r="C8723" i="13"/>
  <c r="D8723" i="13" s="1"/>
  <c r="C8724" i="13"/>
  <c r="D8724" i="13" s="1"/>
  <c r="E8723" i="13" s="1"/>
  <c r="C8725" i="13"/>
  <c r="D8725" i="13" s="1"/>
  <c r="E8724" i="13" s="1"/>
  <c r="C8726" i="13"/>
  <c r="D8726" i="13" s="1"/>
  <c r="E8725" i="13" s="1"/>
  <c r="C8727" i="13"/>
  <c r="D8727" i="13" s="1"/>
  <c r="C8728" i="13"/>
  <c r="D8728" i="13" s="1"/>
  <c r="E8727" i="13" s="1"/>
  <c r="C8729" i="13"/>
  <c r="D8729" i="13" s="1"/>
  <c r="E8728" i="13" s="1"/>
  <c r="C8730" i="13"/>
  <c r="D8730" i="13" s="1"/>
  <c r="E8729" i="13" s="1"/>
  <c r="C8731" i="13"/>
  <c r="D8731" i="13" s="1"/>
  <c r="C8732" i="13"/>
  <c r="D8732" i="13" s="1"/>
  <c r="E8731" i="13" s="1"/>
  <c r="C8733" i="13"/>
  <c r="D8733" i="13" s="1"/>
  <c r="E8732" i="13" s="1"/>
  <c r="C8734" i="13"/>
  <c r="D8734" i="13" s="1"/>
  <c r="E8733" i="13" s="1"/>
  <c r="C8735" i="13"/>
  <c r="D8735" i="13" s="1"/>
  <c r="C8736" i="13"/>
  <c r="D8736" i="13" s="1"/>
  <c r="E8735" i="13" s="1"/>
  <c r="C8737" i="13"/>
  <c r="D8737" i="13" s="1"/>
  <c r="E8736" i="13" s="1"/>
  <c r="C8738" i="13"/>
  <c r="D8738" i="13" s="1"/>
  <c r="E8737" i="13" s="1"/>
  <c r="C8739" i="13"/>
  <c r="D8739" i="13" s="1"/>
  <c r="C8740" i="13"/>
  <c r="D8740" i="13" s="1"/>
  <c r="E8739" i="13" s="1"/>
  <c r="C8741" i="13"/>
  <c r="D8741" i="13" s="1"/>
  <c r="C8742" i="13"/>
  <c r="D8742" i="13" s="1"/>
  <c r="E8741" i="13" s="1"/>
  <c r="C8743" i="13"/>
  <c r="D8743" i="13" s="1"/>
  <c r="C8744" i="13"/>
  <c r="D8744" i="13" s="1"/>
  <c r="E8743" i="13" s="1"/>
  <c r="C8745" i="13"/>
  <c r="D8745" i="13" s="1"/>
  <c r="E8744" i="13" s="1"/>
  <c r="C8746" i="13"/>
  <c r="D8746" i="13" s="1"/>
  <c r="E8745" i="13" s="1"/>
  <c r="C8747" i="13"/>
  <c r="D8747" i="13" s="1"/>
  <c r="C8748" i="13"/>
  <c r="D8748" i="13" s="1"/>
  <c r="E8747" i="13" s="1"/>
  <c r="C8749" i="13"/>
  <c r="D8749" i="13" s="1"/>
  <c r="E8748" i="13" s="1"/>
  <c r="C8750" i="13"/>
  <c r="D8750" i="13" s="1"/>
  <c r="E8749" i="13" s="1"/>
  <c r="C8751" i="13"/>
  <c r="D8751" i="13" s="1"/>
  <c r="C8752" i="13"/>
  <c r="D8752" i="13" s="1"/>
  <c r="E8751" i="13" s="1"/>
  <c r="C8753" i="13"/>
  <c r="D8753" i="13" s="1"/>
  <c r="E8752" i="13" s="1"/>
  <c r="C8754" i="13"/>
  <c r="D8754" i="13" s="1"/>
  <c r="E8753" i="13" s="1"/>
  <c r="C8755" i="13"/>
  <c r="D8755" i="13" s="1"/>
  <c r="C8756" i="13"/>
  <c r="D8756" i="13" s="1"/>
  <c r="E8755" i="13" s="1"/>
  <c r="C8757" i="13"/>
  <c r="D8757" i="13" s="1"/>
  <c r="E8756" i="13" s="1"/>
  <c r="C8758" i="13"/>
  <c r="D8758" i="13" s="1"/>
  <c r="E8757" i="13" s="1"/>
  <c r="C8759" i="13"/>
  <c r="D8759" i="13" s="1"/>
  <c r="C8760" i="13"/>
  <c r="D8760" i="13" s="1"/>
  <c r="E8759" i="13" s="1"/>
  <c r="C8761" i="13"/>
  <c r="D8761" i="13" s="1"/>
  <c r="C8762" i="13"/>
  <c r="D8762" i="13" s="1"/>
  <c r="E8761" i="13" s="1"/>
  <c r="C8763" i="13"/>
  <c r="D8763" i="13" s="1"/>
  <c r="C8764" i="13"/>
  <c r="D8764" i="13" s="1"/>
  <c r="E8763" i="13" s="1"/>
  <c r="C8765" i="13"/>
  <c r="D8765" i="13" s="1"/>
  <c r="E8764" i="13" s="1"/>
  <c r="C8766" i="13"/>
  <c r="D8766" i="13" s="1"/>
  <c r="E8765" i="13" s="1"/>
  <c r="C8767" i="13"/>
  <c r="D8767" i="13" s="1"/>
  <c r="C8768" i="13"/>
  <c r="D8768" i="13" s="1"/>
  <c r="E8767" i="13" s="1"/>
  <c r="C8769" i="13"/>
  <c r="D8769" i="13" s="1"/>
  <c r="E8768" i="13" s="1"/>
  <c r="C8770" i="13"/>
  <c r="D8770" i="13" s="1"/>
  <c r="E8769" i="13" s="1"/>
  <c r="C8771" i="13"/>
  <c r="D8771" i="13" s="1"/>
  <c r="C8772" i="13"/>
  <c r="D8772" i="13" s="1"/>
  <c r="E8771" i="13" s="1"/>
  <c r="C8773" i="13"/>
  <c r="D8773" i="13" s="1"/>
  <c r="E8772" i="13" s="1"/>
  <c r="C8774" i="13"/>
  <c r="D8774" i="13" s="1"/>
  <c r="E8773" i="13" s="1"/>
  <c r="C8775" i="13"/>
  <c r="D8775" i="13" s="1"/>
  <c r="C8776" i="13"/>
  <c r="D8776" i="13" s="1"/>
  <c r="E8775" i="13" s="1"/>
  <c r="C8777" i="13"/>
  <c r="D8777" i="13" s="1"/>
  <c r="E8776" i="13" s="1"/>
  <c r="C8778" i="13"/>
  <c r="D8778" i="13" s="1"/>
  <c r="E8777" i="13" s="1"/>
  <c r="C8779" i="13"/>
  <c r="D8779" i="13" s="1"/>
  <c r="C8780" i="13"/>
  <c r="D8780" i="13" s="1"/>
  <c r="E8779" i="13" s="1"/>
  <c r="C8781" i="13"/>
  <c r="D8781" i="13" s="1"/>
  <c r="C8782" i="13"/>
  <c r="D8782" i="13" s="1"/>
  <c r="E8781" i="13" s="1"/>
  <c r="C8783" i="13"/>
  <c r="D8783" i="13" s="1"/>
  <c r="C8784" i="13"/>
  <c r="D8784" i="13" s="1"/>
  <c r="E8783" i="13" s="1"/>
  <c r="C8785" i="13"/>
  <c r="D8785" i="13" s="1"/>
  <c r="E8784" i="13" s="1"/>
  <c r="C8786" i="13"/>
  <c r="D8786" i="13" s="1"/>
  <c r="E8785" i="13" s="1"/>
  <c r="C8787" i="13"/>
  <c r="D8787" i="13" s="1"/>
  <c r="C8788" i="13"/>
  <c r="D8788" i="13" s="1"/>
  <c r="E8787" i="13" s="1"/>
  <c r="C8789" i="13"/>
  <c r="D8789" i="13" s="1"/>
  <c r="E8788" i="13" s="1"/>
  <c r="C8790" i="13"/>
  <c r="D8790" i="13" s="1"/>
  <c r="E8789" i="13" s="1"/>
  <c r="C8791" i="13"/>
  <c r="D8791" i="13" s="1"/>
  <c r="C8792" i="13"/>
  <c r="D8792" i="13" s="1"/>
  <c r="E8791" i="13" s="1"/>
  <c r="C8793" i="13"/>
  <c r="D8793" i="13" s="1"/>
  <c r="E8792" i="13" s="1"/>
  <c r="C8794" i="13"/>
  <c r="D8794" i="13" s="1"/>
  <c r="E8793" i="13" s="1"/>
  <c r="C8795" i="13"/>
  <c r="D8795" i="13" s="1"/>
  <c r="C8796" i="13"/>
  <c r="D8796" i="13" s="1"/>
  <c r="E8795" i="13" s="1"/>
  <c r="C8797" i="13"/>
  <c r="D8797" i="13" s="1"/>
  <c r="E8796" i="13" s="1"/>
  <c r="C8798" i="13"/>
  <c r="D8798" i="13" s="1"/>
  <c r="E8797" i="13" s="1"/>
  <c r="C8799" i="13"/>
  <c r="D8799" i="13" s="1"/>
  <c r="C8800" i="13"/>
  <c r="D8800" i="13" s="1"/>
  <c r="E8799" i="13" s="1"/>
  <c r="C8801" i="13"/>
  <c r="D8801" i="13" s="1"/>
  <c r="C8802" i="13"/>
  <c r="D8802" i="13" s="1"/>
  <c r="E8801" i="13" s="1"/>
  <c r="C8803" i="13"/>
  <c r="D8803" i="13" s="1"/>
  <c r="C8804" i="13"/>
  <c r="D8804" i="13" s="1"/>
  <c r="E8803" i="13" s="1"/>
  <c r="C8805" i="13"/>
  <c r="D8805" i="13" s="1"/>
  <c r="E8804" i="13" s="1"/>
  <c r="C8806" i="13"/>
  <c r="D8806" i="13" s="1"/>
  <c r="E8805" i="13" s="1"/>
  <c r="C8807" i="13"/>
  <c r="D8807" i="13" s="1"/>
  <c r="C8808" i="13"/>
  <c r="D8808" i="13" s="1"/>
  <c r="E8807" i="13" s="1"/>
  <c r="C8809" i="13"/>
  <c r="D8809" i="13" s="1"/>
  <c r="E8808" i="13" s="1"/>
  <c r="C8810" i="13"/>
  <c r="D8810" i="13" s="1"/>
  <c r="E8809" i="13" s="1"/>
  <c r="C8811" i="13"/>
  <c r="D8811" i="13" s="1"/>
  <c r="C8812" i="13"/>
  <c r="D8812" i="13" s="1"/>
  <c r="E8811" i="13" s="1"/>
  <c r="C8813" i="13"/>
  <c r="D8813" i="13" s="1"/>
  <c r="E8812" i="13" s="1"/>
  <c r="C8814" i="13"/>
  <c r="D8814" i="13" s="1"/>
  <c r="E8813" i="13" s="1"/>
  <c r="C8815" i="13"/>
  <c r="D8815" i="13" s="1"/>
  <c r="C8816" i="13"/>
  <c r="D8816" i="13" s="1"/>
  <c r="E8815" i="13" s="1"/>
  <c r="C8817" i="13"/>
  <c r="D8817" i="13" s="1"/>
  <c r="E8816" i="13" s="1"/>
  <c r="C8818" i="13"/>
  <c r="D8818" i="13" s="1"/>
  <c r="E8817" i="13" s="1"/>
  <c r="C8819" i="13"/>
  <c r="D8819" i="13" s="1"/>
  <c r="C8820" i="13"/>
  <c r="D8820" i="13" s="1"/>
  <c r="E8819" i="13" s="1"/>
  <c r="C8821" i="13"/>
  <c r="D8821" i="13" s="1"/>
  <c r="C8822" i="13"/>
  <c r="D8822" i="13" s="1"/>
  <c r="E8821" i="13" s="1"/>
  <c r="C8823" i="13"/>
  <c r="D8823" i="13" s="1"/>
  <c r="C8824" i="13"/>
  <c r="D8824" i="13" s="1"/>
  <c r="E8823" i="13" s="1"/>
  <c r="C8825" i="13"/>
  <c r="D8825" i="13" s="1"/>
  <c r="E8824" i="13" s="1"/>
  <c r="C8826" i="13"/>
  <c r="D8826" i="13" s="1"/>
  <c r="E8825" i="13" s="1"/>
  <c r="C8827" i="13"/>
  <c r="D8827" i="13" s="1"/>
  <c r="C8828" i="13"/>
  <c r="D8828" i="13" s="1"/>
  <c r="E8827" i="13" s="1"/>
  <c r="C8829" i="13"/>
  <c r="D8829" i="13" s="1"/>
  <c r="E8828" i="13" s="1"/>
  <c r="C8830" i="13"/>
  <c r="D8830" i="13" s="1"/>
  <c r="E8829" i="13" s="1"/>
  <c r="C8831" i="13"/>
  <c r="D8831" i="13" s="1"/>
  <c r="C8832" i="13"/>
  <c r="D8832" i="13" s="1"/>
  <c r="E8831" i="13" s="1"/>
  <c r="C8833" i="13"/>
  <c r="D8833" i="13" s="1"/>
  <c r="E8832" i="13" s="1"/>
  <c r="C8834" i="13"/>
  <c r="D8834" i="13" s="1"/>
  <c r="E8833" i="13" s="1"/>
  <c r="C8835" i="13"/>
  <c r="D8835" i="13" s="1"/>
  <c r="C8836" i="13"/>
  <c r="D8836" i="13" s="1"/>
  <c r="E8835" i="13" s="1"/>
  <c r="C8837" i="13"/>
  <c r="D8837" i="13" s="1"/>
  <c r="E8836" i="13" s="1"/>
  <c r="C8838" i="13"/>
  <c r="D8838" i="13" s="1"/>
  <c r="E8837" i="13" s="1"/>
  <c r="C8839" i="13"/>
  <c r="D8839" i="13" s="1"/>
  <c r="C8840" i="13"/>
  <c r="D8840" i="13" s="1"/>
  <c r="E8839" i="13" s="1"/>
  <c r="C8841" i="13"/>
  <c r="D8841" i="13" s="1"/>
  <c r="C8842" i="13"/>
  <c r="D8842" i="13" s="1"/>
  <c r="E8841" i="13" s="1"/>
  <c r="C8843" i="13"/>
  <c r="D8843" i="13" s="1"/>
  <c r="C8844" i="13"/>
  <c r="D8844" i="13" s="1"/>
  <c r="E8843" i="13" s="1"/>
  <c r="C8845" i="13"/>
  <c r="D8845" i="13" s="1"/>
  <c r="E8844" i="13" s="1"/>
  <c r="C8846" i="13"/>
  <c r="D8846" i="13" s="1"/>
  <c r="E8845" i="13" s="1"/>
  <c r="C8847" i="13"/>
  <c r="D8847" i="13" s="1"/>
  <c r="C8848" i="13"/>
  <c r="D8848" i="13" s="1"/>
  <c r="E8847" i="13" s="1"/>
  <c r="C8849" i="13"/>
  <c r="D8849" i="13" s="1"/>
  <c r="E8848" i="13" s="1"/>
  <c r="C8850" i="13"/>
  <c r="D8850" i="13" s="1"/>
  <c r="E8849" i="13" s="1"/>
  <c r="C8851" i="13"/>
  <c r="D8851" i="13" s="1"/>
  <c r="C8852" i="13"/>
  <c r="D8852" i="13" s="1"/>
  <c r="E8851" i="13" s="1"/>
  <c r="C8853" i="13"/>
  <c r="D8853" i="13" s="1"/>
  <c r="E8852" i="13" s="1"/>
  <c r="C8854" i="13"/>
  <c r="D8854" i="13" s="1"/>
  <c r="E8853" i="13" s="1"/>
  <c r="C8855" i="13"/>
  <c r="D8855" i="13" s="1"/>
  <c r="C8856" i="13"/>
  <c r="D8856" i="13" s="1"/>
  <c r="E8855" i="13" s="1"/>
  <c r="C8857" i="13"/>
  <c r="D8857" i="13" s="1"/>
  <c r="E8856" i="13" s="1"/>
  <c r="C8858" i="13"/>
  <c r="D8858" i="13" s="1"/>
  <c r="E8857" i="13" s="1"/>
  <c r="C8859" i="13"/>
  <c r="D8859" i="13" s="1"/>
  <c r="C8860" i="13"/>
  <c r="D8860" i="13" s="1"/>
  <c r="E8859" i="13" s="1"/>
  <c r="C8861" i="13"/>
  <c r="D8861" i="13" s="1"/>
  <c r="C8862" i="13"/>
  <c r="D8862" i="13" s="1"/>
  <c r="E8861" i="13" s="1"/>
  <c r="C8863" i="13"/>
  <c r="D8863" i="13" s="1"/>
  <c r="C8864" i="13"/>
  <c r="D8864" i="13" s="1"/>
  <c r="E8863" i="13" s="1"/>
  <c r="C8865" i="13"/>
  <c r="D8865" i="13" s="1"/>
  <c r="E8864" i="13" s="1"/>
  <c r="C8866" i="13"/>
  <c r="D8866" i="13" s="1"/>
  <c r="E8865" i="13" s="1"/>
  <c r="C8867" i="13"/>
  <c r="D8867" i="13" s="1"/>
  <c r="C8868" i="13"/>
  <c r="D8868" i="13" s="1"/>
  <c r="E8867" i="13" s="1"/>
  <c r="C8869" i="13"/>
  <c r="D8869" i="13" s="1"/>
  <c r="E8868" i="13" s="1"/>
  <c r="C8870" i="13"/>
  <c r="D8870" i="13" s="1"/>
  <c r="E8869" i="13" s="1"/>
  <c r="C8871" i="13"/>
  <c r="D8871" i="13" s="1"/>
  <c r="C8872" i="13"/>
  <c r="D8872" i="13" s="1"/>
  <c r="E8871" i="13" s="1"/>
  <c r="C8873" i="13"/>
  <c r="D8873" i="13" s="1"/>
  <c r="E8872" i="13" s="1"/>
  <c r="C8874" i="13"/>
  <c r="D8874" i="13" s="1"/>
  <c r="E8873" i="13" s="1"/>
  <c r="C8875" i="13"/>
  <c r="D8875" i="13" s="1"/>
  <c r="C8876" i="13"/>
  <c r="D8876" i="13" s="1"/>
  <c r="E8875" i="13" s="1"/>
  <c r="C8877" i="13"/>
  <c r="D8877" i="13" s="1"/>
  <c r="E8876" i="13" s="1"/>
  <c r="C8878" i="13"/>
  <c r="D8878" i="13" s="1"/>
  <c r="E8877" i="13" s="1"/>
  <c r="C8879" i="13"/>
  <c r="D8879" i="13" s="1"/>
  <c r="C8880" i="13"/>
  <c r="D8880" i="13" s="1"/>
  <c r="E8879" i="13" s="1"/>
  <c r="C8881" i="13"/>
  <c r="D8881" i="13" s="1"/>
  <c r="C8882" i="13"/>
  <c r="D8882" i="13" s="1"/>
  <c r="E8881" i="13" s="1"/>
  <c r="C8883" i="13"/>
  <c r="D8883" i="13" s="1"/>
  <c r="C8884" i="13"/>
  <c r="D8884" i="13" s="1"/>
  <c r="E8883" i="13" s="1"/>
  <c r="C8885" i="13"/>
  <c r="D8885" i="13" s="1"/>
  <c r="E8884" i="13" s="1"/>
  <c r="C8886" i="13"/>
  <c r="D8886" i="13" s="1"/>
  <c r="E8885" i="13" s="1"/>
  <c r="C8887" i="13"/>
  <c r="D8887" i="13" s="1"/>
  <c r="C8888" i="13"/>
  <c r="D8888" i="13" s="1"/>
  <c r="E8887" i="13" s="1"/>
  <c r="C8889" i="13"/>
  <c r="D8889" i="13" s="1"/>
  <c r="E8888" i="13" s="1"/>
  <c r="C8890" i="13"/>
  <c r="D8890" i="13" s="1"/>
  <c r="E8889" i="13" s="1"/>
  <c r="C8891" i="13"/>
  <c r="D8891" i="13" s="1"/>
  <c r="C8892" i="13"/>
  <c r="D8892" i="13" s="1"/>
  <c r="E8891" i="13" s="1"/>
  <c r="C8893" i="13"/>
  <c r="D8893" i="13" s="1"/>
  <c r="E8892" i="13" s="1"/>
  <c r="C8894" i="13"/>
  <c r="D8894" i="13" s="1"/>
  <c r="E8893" i="13" s="1"/>
  <c r="C8895" i="13"/>
  <c r="D8895" i="13" s="1"/>
  <c r="C8896" i="13"/>
  <c r="D8896" i="13" s="1"/>
  <c r="E8895" i="13" s="1"/>
  <c r="C8897" i="13"/>
  <c r="D8897" i="13" s="1"/>
  <c r="E8896" i="13" s="1"/>
  <c r="C8898" i="13"/>
  <c r="D8898" i="13" s="1"/>
  <c r="E8897" i="13" s="1"/>
  <c r="C8899" i="13"/>
  <c r="D8899" i="13" s="1"/>
  <c r="C8900" i="13"/>
  <c r="D8900" i="13" s="1"/>
  <c r="E8899" i="13" s="1"/>
  <c r="C8901" i="13"/>
  <c r="D8901" i="13" s="1"/>
  <c r="C8902" i="13"/>
  <c r="D8902" i="13" s="1"/>
  <c r="E8901" i="13" s="1"/>
  <c r="C8903" i="13"/>
  <c r="D8903" i="13" s="1"/>
  <c r="C8904" i="13"/>
  <c r="D8904" i="13" s="1"/>
  <c r="E8903" i="13" s="1"/>
  <c r="C8905" i="13"/>
  <c r="D8905" i="13" s="1"/>
  <c r="E8904" i="13" s="1"/>
  <c r="C8906" i="13"/>
  <c r="D8906" i="13" s="1"/>
  <c r="E8905" i="13" s="1"/>
  <c r="C8907" i="13"/>
  <c r="D8907" i="13" s="1"/>
  <c r="C8908" i="13"/>
  <c r="D8908" i="13" s="1"/>
  <c r="E8907" i="13" s="1"/>
  <c r="C8909" i="13"/>
  <c r="D8909" i="13" s="1"/>
  <c r="E8908" i="13" s="1"/>
  <c r="C8910" i="13"/>
  <c r="D8910" i="13" s="1"/>
  <c r="E8909" i="13" s="1"/>
  <c r="C8911" i="13"/>
  <c r="D8911" i="13" s="1"/>
  <c r="C8912" i="13"/>
  <c r="D8912" i="13" s="1"/>
  <c r="E8911" i="13" s="1"/>
  <c r="C8913" i="13"/>
  <c r="D8913" i="13" s="1"/>
  <c r="E8912" i="13" s="1"/>
  <c r="C8914" i="13"/>
  <c r="D8914" i="13" s="1"/>
  <c r="E8913" i="13" s="1"/>
  <c r="C8915" i="13"/>
  <c r="D8915" i="13" s="1"/>
  <c r="C8916" i="13"/>
  <c r="D8916" i="13" s="1"/>
  <c r="E8915" i="13" s="1"/>
  <c r="C8917" i="13"/>
  <c r="D8917" i="13" s="1"/>
  <c r="E8916" i="13" s="1"/>
  <c r="C8918" i="13"/>
  <c r="D8918" i="13" s="1"/>
  <c r="E8917" i="13" s="1"/>
  <c r="C8919" i="13"/>
  <c r="D8919" i="13" s="1"/>
  <c r="C8920" i="13"/>
  <c r="D8920" i="13" s="1"/>
  <c r="E8919" i="13" s="1"/>
  <c r="C8921" i="13"/>
  <c r="D8921" i="13" s="1"/>
  <c r="C8922" i="13"/>
  <c r="D8922" i="13" s="1"/>
  <c r="E8921" i="13" s="1"/>
  <c r="C8923" i="13"/>
  <c r="D8923" i="13" s="1"/>
  <c r="C8924" i="13"/>
  <c r="D8924" i="13" s="1"/>
  <c r="E8923" i="13" s="1"/>
  <c r="C8925" i="13"/>
  <c r="D8925" i="13" s="1"/>
  <c r="E8924" i="13" s="1"/>
  <c r="C8926" i="13"/>
  <c r="D8926" i="13" s="1"/>
  <c r="E8925" i="13" s="1"/>
  <c r="C8927" i="13"/>
  <c r="D8927" i="13" s="1"/>
  <c r="C8928" i="13"/>
  <c r="D8928" i="13" s="1"/>
  <c r="E8927" i="13" s="1"/>
  <c r="C8929" i="13"/>
  <c r="D8929" i="13" s="1"/>
  <c r="E8928" i="13" s="1"/>
  <c r="C8930" i="13"/>
  <c r="D8930" i="13" s="1"/>
  <c r="E8929" i="13" s="1"/>
  <c r="C8931" i="13"/>
  <c r="D8931" i="13" s="1"/>
  <c r="C8932" i="13"/>
  <c r="D8932" i="13" s="1"/>
  <c r="E8931" i="13" s="1"/>
  <c r="C8933" i="13"/>
  <c r="D8933" i="13" s="1"/>
  <c r="E8932" i="13" s="1"/>
  <c r="C8934" i="13"/>
  <c r="D8934" i="13" s="1"/>
  <c r="E8933" i="13" s="1"/>
  <c r="C8935" i="13"/>
  <c r="D8935" i="13" s="1"/>
  <c r="C8936" i="13"/>
  <c r="D8936" i="13" s="1"/>
  <c r="E8935" i="13" s="1"/>
  <c r="C8937" i="13"/>
  <c r="D8937" i="13" s="1"/>
  <c r="E8936" i="13" s="1"/>
  <c r="C8938" i="13"/>
  <c r="D8938" i="13" s="1"/>
  <c r="E8937" i="13" s="1"/>
  <c r="C8939" i="13"/>
  <c r="D8939" i="13" s="1"/>
  <c r="C8940" i="13"/>
  <c r="D8940" i="13" s="1"/>
  <c r="E8939" i="13" s="1"/>
  <c r="C8941" i="13"/>
  <c r="D8941" i="13" s="1"/>
  <c r="C8942" i="13"/>
  <c r="D8942" i="13" s="1"/>
  <c r="E8941" i="13" s="1"/>
  <c r="C8943" i="13"/>
  <c r="D8943" i="13" s="1"/>
  <c r="C8944" i="13"/>
  <c r="D8944" i="13" s="1"/>
  <c r="E8943" i="13" s="1"/>
  <c r="C8945" i="13"/>
  <c r="D8945" i="13" s="1"/>
  <c r="E8944" i="13" s="1"/>
  <c r="C8946" i="13"/>
  <c r="D8946" i="13" s="1"/>
  <c r="E8945" i="13" s="1"/>
  <c r="C8947" i="13"/>
  <c r="D8947" i="13" s="1"/>
  <c r="C8948" i="13"/>
  <c r="D8948" i="13" s="1"/>
  <c r="E8947" i="13" s="1"/>
  <c r="C8949" i="13"/>
  <c r="D8949" i="13" s="1"/>
  <c r="E8948" i="13" s="1"/>
  <c r="C8950" i="13"/>
  <c r="D8950" i="13" s="1"/>
  <c r="E8949" i="13" s="1"/>
  <c r="C8951" i="13"/>
  <c r="D8951" i="13" s="1"/>
  <c r="C8952" i="13"/>
  <c r="D8952" i="13" s="1"/>
  <c r="E8951" i="13" s="1"/>
  <c r="C8953" i="13"/>
  <c r="D8953" i="13" s="1"/>
  <c r="E8952" i="13" s="1"/>
  <c r="C8954" i="13"/>
  <c r="D8954" i="13" s="1"/>
  <c r="E8953" i="13" s="1"/>
  <c r="C8955" i="13"/>
  <c r="D8955" i="13" s="1"/>
  <c r="C8956" i="13"/>
  <c r="D8956" i="13" s="1"/>
  <c r="E8955" i="13" s="1"/>
  <c r="C8957" i="13"/>
  <c r="D8957" i="13" s="1"/>
  <c r="E8956" i="13" s="1"/>
  <c r="C8958" i="13"/>
  <c r="D8958" i="13" s="1"/>
  <c r="E8957" i="13" s="1"/>
  <c r="C8959" i="13"/>
  <c r="D8959" i="13" s="1"/>
  <c r="C8960" i="13"/>
  <c r="D8960" i="13" s="1"/>
  <c r="E8959" i="13" s="1"/>
  <c r="C8961" i="13"/>
  <c r="D8961" i="13" s="1"/>
  <c r="C8962" i="13"/>
  <c r="D8962" i="13" s="1"/>
  <c r="E8961" i="13" s="1"/>
  <c r="C8963" i="13"/>
  <c r="D8963" i="13" s="1"/>
  <c r="C8964" i="13"/>
  <c r="D8964" i="13" s="1"/>
  <c r="E8963" i="13" s="1"/>
  <c r="C8965" i="13"/>
  <c r="D8965" i="13" s="1"/>
  <c r="E8964" i="13" s="1"/>
  <c r="C8966" i="13"/>
  <c r="D8966" i="13" s="1"/>
  <c r="E8965" i="13" s="1"/>
  <c r="C8967" i="13"/>
  <c r="D8967" i="13" s="1"/>
  <c r="C8968" i="13"/>
  <c r="D8968" i="13" s="1"/>
  <c r="E8967" i="13" s="1"/>
  <c r="C8969" i="13"/>
  <c r="D8969" i="13" s="1"/>
  <c r="E8968" i="13" s="1"/>
  <c r="C8970" i="13"/>
  <c r="D8970" i="13" s="1"/>
  <c r="E8969" i="13" s="1"/>
  <c r="C8971" i="13"/>
  <c r="D8971" i="13" s="1"/>
  <c r="C8972" i="13"/>
  <c r="D8972" i="13" s="1"/>
  <c r="E8971" i="13" s="1"/>
  <c r="C8973" i="13"/>
  <c r="D8973" i="13" s="1"/>
  <c r="E8972" i="13" s="1"/>
  <c r="C8974" i="13"/>
  <c r="D8974" i="13" s="1"/>
  <c r="E8973" i="13" s="1"/>
  <c r="C8975" i="13"/>
  <c r="D8975" i="13" s="1"/>
  <c r="C8976" i="13"/>
  <c r="D8976" i="13" s="1"/>
  <c r="E8975" i="13" s="1"/>
  <c r="C8977" i="13"/>
  <c r="D8977" i="13" s="1"/>
  <c r="E8976" i="13" s="1"/>
  <c r="C8978" i="13"/>
  <c r="D8978" i="13" s="1"/>
  <c r="E8977" i="13" s="1"/>
  <c r="C8979" i="13"/>
  <c r="D8979" i="13" s="1"/>
  <c r="C8980" i="13"/>
  <c r="D8980" i="13" s="1"/>
  <c r="E8979" i="13" s="1"/>
  <c r="C8981" i="13"/>
  <c r="D8981" i="13" s="1"/>
  <c r="C8982" i="13"/>
  <c r="D8982" i="13" s="1"/>
  <c r="E8981" i="13" s="1"/>
  <c r="C8983" i="13"/>
  <c r="D8983" i="13" s="1"/>
  <c r="C8984" i="13"/>
  <c r="D8984" i="13" s="1"/>
  <c r="E8983" i="13" s="1"/>
  <c r="C8985" i="13"/>
  <c r="D8985" i="13" s="1"/>
  <c r="E8984" i="13" s="1"/>
  <c r="C8986" i="13"/>
  <c r="D8986" i="13" s="1"/>
  <c r="E8985" i="13" s="1"/>
  <c r="C8987" i="13"/>
  <c r="D8987" i="13" s="1"/>
  <c r="C8988" i="13"/>
  <c r="D8988" i="13" s="1"/>
  <c r="E8987" i="13" s="1"/>
  <c r="C8989" i="13"/>
  <c r="D8989" i="13" s="1"/>
  <c r="E8988" i="13" s="1"/>
  <c r="C8990" i="13"/>
  <c r="D8990" i="13" s="1"/>
  <c r="E8989" i="13" s="1"/>
  <c r="C8991" i="13"/>
  <c r="D8991" i="13" s="1"/>
  <c r="C8992" i="13"/>
  <c r="D8992" i="13" s="1"/>
  <c r="E8991" i="13" s="1"/>
  <c r="C8993" i="13"/>
  <c r="D8993" i="13" s="1"/>
  <c r="E8992" i="13" s="1"/>
  <c r="C8994" i="13"/>
  <c r="D8994" i="13" s="1"/>
  <c r="E8993" i="13" s="1"/>
  <c r="C8995" i="13"/>
  <c r="D8995" i="13" s="1"/>
  <c r="C8996" i="13"/>
  <c r="D8996" i="13" s="1"/>
  <c r="E8995" i="13" s="1"/>
  <c r="C8997" i="13"/>
  <c r="D8997" i="13" s="1"/>
  <c r="E8996" i="13" s="1"/>
  <c r="C8998" i="13"/>
  <c r="D8998" i="13" s="1"/>
  <c r="E8997" i="13" s="1"/>
  <c r="C8999" i="13"/>
  <c r="D8999" i="13" s="1"/>
  <c r="C9000" i="13"/>
  <c r="D9000" i="13" s="1"/>
  <c r="E8999" i="13" s="1"/>
  <c r="C9001" i="13"/>
  <c r="D9001" i="13" s="1"/>
  <c r="C9002" i="13"/>
  <c r="D9002" i="13" s="1"/>
  <c r="E9001" i="13" s="1"/>
  <c r="C9003" i="13"/>
  <c r="D9003" i="13" s="1"/>
  <c r="C9004" i="13"/>
  <c r="D9004" i="13" s="1"/>
  <c r="E9003" i="13" s="1"/>
  <c r="C9005" i="13"/>
  <c r="D9005" i="13" s="1"/>
  <c r="E9004" i="13" s="1"/>
  <c r="C9006" i="13"/>
  <c r="D9006" i="13" s="1"/>
  <c r="E9005" i="13" s="1"/>
  <c r="C9007" i="13"/>
  <c r="D9007" i="13" s="1"/>
  <c r="C9008" i="13"/>
  <c r="D9008" i="13" s="1"/>
  <c r="E9007" i="13" s="1"/>
  <c r="C9009" i="13"/>
  <c r="D9009" i="13" s="1"/>
  <c r="E9008" i="13" s="1"/>
  <c r="C9010" i="13"/>
  <c r="D9010" i="13" s="1"/>
  <c r="E9009" i="13" s="1"/>
  <c r="C9011" i="13"/>
  <c r="D9011" i="13" s="1"/>
  <c r="C9012" i="13"/>
  <c r="D9012" i="13" s="1"/>
  <c r="E9011" i="13" s="1"/>
  <c r="C9013" i="13"/>
  <c r="D9013" i="13" s="1"/>
  <c r="E9012" i="13" s="1"/>
  <c r="C9014" i="13"/>
  <c r="D9014" i="13" s="1"/>
  <c r="E9013" i="13" s="1"/>
  <c r="C9015" i="13"/>
  <c r="D9015" i="13" s="1"/>
  <c r="C9016" i="13"/>
  <c r="D9016" i="13" s="1"/>
  <c r="E9015" i="13" s="1"/>
  <c r="C9017" i="13"/>
  <c r="D9017" i="13" s="1"/>
  <c r="E9016" i="13" s="1"/>
  <c r="C9018" i="13"/>
  <c r="D9018" i="13" s="1"/>
  <c r="E9017" i="13" s="1"/>
  <c r="C9019" i="13"/>
  <c r="D9019" i="13" s="1"/>
  <c r="C9020" i="13"/>
  <c r="D9020" i="13" s="1"/>
  <c r="E9019" i="13" s="1"/>
  <c r="C9021" i="13"/>
  <c r="D9021" i="13" s="1"/>
  <c r="C9022" i="13"/>
  <c r="D9022" i="13" s="1"/>
  <c r="E9021" i="13" s="1"/>
  <c r="C9023" i="13"/>
  <c r="D9023" i="13" s="1"/>
  <c r="C9024" i="13"/>
  <c r="D9024" i="13" s="1"/>
  <c r="E9023" i="13" s="1"/>
  <c r="C9025" i="13"/>
  <c r="D9025" i="13" s="1"/>
  <c r="E9024" i="13" s="1"/>
  <c r="C9026" i="13"/>
  <c r="D9026" i="13" s="1"/>
  <c r="E9025" i="13" s="1"/>
  <c r="C9027" i="13"/>
  <c r="D9027" i="13" s="1"/>
  <c r="C9028" i="13"/>
  <c r="D9028" i="13" s="1"/>
  <c r="E9027" i="13" s="1"/>
  <c r="C9029" i="13"/>
  <c r="D9029" i="13" s="1"/>
  <c r="E9028" i="13" s="1"/>
  <c r="C9030" i="13"/>
  <c r="D9030" i="13" s="1"/>
  <c r="E9029" i="13" s="1"/>
  <c r="C9031" i="13"/>
  <c r="D9031" i="13" s="1"/>
  <c r="C9032" i="13"/>
  <c r="D9032" i="13" s="1"/>
  <c r="E9031" i="13" s="1"/>
  <c r="C9033" i="13"/>
  <c r="D9033" i="13" s="1"/>
  <c r="E9032" i="13" s="1"/>
  <c r="C9034" i="13"/>
  <c r="D9034" i="13" s="1"/>
  <c r="E9033" i="13" s="1"/>
  <c r="C9035" i="13"/>
  <c r="D9035" i="13" s="1"/>
  <c r="C9036" i="13"/>
  <c r="D9036" i="13" s="1"/>
  <c r="E9035" i="13" s="1"/>
  <c r="C9037" i="13"/>
  <c r="D9037" i="13" s="1"/>
  <c r="E9036" i="13" s="1"/>
  <c r="C9038" i="13"/>
  <c r="D9038" i="13" s="1"/>
  <c r="E9037" i="13" s="1"/>
  <c r="C9039" i="13"/>
  <c r="D9039" i="13" s="1"/>
  <c r="C9040" i="13"/>
  <c r="D9040" i="13" s="1"/>
  <c r="E9039" i="13" s="1"/>
  <c r="C9041" i="13"/>
  <c r="D9041" i="13" s="1"/>
  <c r="C9042" i="13"/>
  <c r="D9042" i="13" s="1"/>
  <c r="E9041" i="13" s="1"/>
  <c r="C9043" i="13"/>
  <c r="D9043" i="13" s="1"/>
  <c r="C9044" i="13"/>
  <c r="D9044" i="13" s="1"/>
  <c r="E9043" i="13" s="1"/>
  <c r="C9045" i="13"/>
  <c r="D9045" i="13" s="1"/>
  <c r="E9044" i="13" s="1"/>
  <c r="C9046" i="13"/>
  <c r="D9046" i="13" s="1"/>
  <c r="E9045" i="13" s="1"/>
  <c r="C9047" i="13"/>
  <c r="D9047" i="13" s="1"/>
  <c r="C9048" i="13"/>
  <c r="D9048" i="13" s="1"/>
  <c r="E9047" i="13" s="1"/>
  <c r="C9049" i="13"/>
  <c r="D9049" i="13" s="1"/>
  <c r="E9048" i="13" s="1"/>
  <c r="C9050" i="13"/>
  <c r="D9050" i="13" s="1"/>
  <c r="E9049" i="13" s="1"/>
  <c r="C9051" i="13"/>
  <c r="D9051" i="13" s="1"/>
  <c r="C9052" i="13"/>
  <c r="D9052" i="13" s="1"/>
  <c r="E9051" i="13" s="1"/>
  <c r="C9053" i="13"/>
  <c r="D9053" i="13" s="1"/>
  <c r="E9052" i="13" s="1"/>
  <c r="C9054" i="13"/>
  <c r="D9054" i="13" s="1"/>
  <c r="E9053" i="13" s="1"/>
  <c r="C9055" i="13"/>
  <c r="D9055" i="13" s="1"/>
  <c r="C9056" i="13"/>
  <c r="D9056" i="13" s="1"/>
  <c r="E9055" i="13" s="1"/>
  <c r="C9057" i="13"/>
  <c r="D9057" i="13" s="1"/>
  <c r="E9056" i="13" s="1"/>
  <c r="C9058" i="13"/>
  <c r="D9058" i="13" s="1"/>
  <c r="E9057" i="13" s="1"/>
  <c r="C9059" i="13"/>
  <c r="D9059" i="13" s="1"/>
  <c r="C9060" i="13"/>
  <c r="D9060" i="13" s="1"/>
  <c r="E9059" i="13" s="1"/>
  <c r="C9061" i="13"/>
  <c r="D9061" i="13" s="1"/>
  <c r="C9062" i="13"/>
  <c r="D9062" i="13" s="1"/>
  <c r="E9061" i="13" s="1"/>
  <c r="C9063" i="13"/>
  <c r="D9063" i="13" s="1"/>
  <c r="C9064" i="13"/>
  <c r="D9064" i="13" s="1"/>
  <c r="E9063" i="13" s="1"/>
  <c r="C9065" i="13"/>
  <c r="D9065" i="13" s="1"/>
  <c r="E9064" i="13" s="1"/>
  <c r="C9066" i="13"/>
  <c r="D9066" i="13" s="1"/>
  <c r="E9065" i="13" s="1"/>
  <c r="C9067" i="13"/>
  <c r="D9067" i="13" s="1"/>
  <c r="C9068" i="13"/>
  <c r="D9068" i="13" s="1"/>
  <c r="E9067" i="13" s="1"/>
  <c r="C9069" i="13"/>
  <c r="D9069" i="13" s="1"/>
  <c r="E9068" i="13" s="1"/>
  <c r="C9070" i="13"/>
  <c r="D9070" i="13" s="1"/>
  <c r="E9069" i="13" s="1"/>
  <c r="C9071" i="13"/>
  <c r="D9071" i="13" s="1"/>
  <c r="C9072" i="13"/>
  <c r="D9072" i="13" s="1"/>
  <c r="E9071" i="13" s="1"/>
  <c r="C9073" i="13"/>
  <c r="D9073" i="13" s="1"/>
  <c r="E9072" i="13" s="1"/>
  <c r="C9074" i="13"/>
  <c r="D9074" i="13" s="1"/>
  <c r="E9073" i="13" s="1"/>
  <c r="C9075" i="13"/>
  <c r="D9075" i="13" s="1"/>
  <c r="C9076" i="13"/>
  <c r="D9076" i="13" s="1"/>
  <c r="E9075" i="13" s="1"/>
  <c r="C9077" i="13"/>
  <c r="D9077" i="13" s="1"/>
  <c r="E9076" i="13" s="1"/>
  <c r="C9078" i="13"/>
  <c r="D9078" i="13" s="1"/>
  <c r="E9077" i="13" s="1"/>
  <c r="C9079" i="13"/>
  <c r="D9079" i="13" s="1"/>
  <c r="C9080" i="13"/>
  <c r="D9080" i="13" s="1"/>
  <c r="E9079" i="13" s="1"/>
  <c r="C9081" i="13"/>
  <c r="D9081" i="13" s="1"/>
  <c r="C9082" i="13"/>
  <c r="D9082" i="13" s="1"/>
  <c r="E9081" i="13" s="1"/>
  <c r="C9083" i="13"/>
  <c r="D9083" i="13" s="1"/>
  <c r="C9084" i="13"/>
  <c r="D9084" i="13" s="1"/>
  <c r="E9083" i="13" s="1"/>
  <c r="C9085" i="13"/>
  <c r="D9085" i="13" s="1"/>
  <c r="E9084" i="13" s="1"/>
  <c r="C9086" i="13"/>
  <c r="D9086" i="13" s="1"/>
  <c r="E9085" i="13" s="1"/>
  <c r="C9087" i="13"/>
  <c r="D9087" i="13" s="1"/>
  <c r="C9088" i="13"/>
  <c r="D9088" i="13" s="1"/>
  <c r="E9087" i="13" s="1"/>
  <c r="C9089" i="13"/>
  <c r="D9089" i="13" s="1"/>
  <c r="E9088" i="13" s="1"/>
  <c r="C9090" i="13"/>
  <c r="D9090" i="13" s="1"/>
  <c r="E9089" i="13" s="1"/>
  <c r="C9091" i="13"/>
  <c r="D9091" i="13" s="1"/>
  <c r="C9092" i="13"/>
  <c r="D9092" i="13" s="1"/>
  <c r="E9091" i="13" s="1"/>
  <c r="C9093" i="13"/>
  <c r="D9093" i="13" s="1"/>
  <c r="E9092" i="13" s="1"/>
  <c r="C9094" i="13"/>
  <c r="D9094" i="13" s="1"/>
  <c r="E9093" i="13" s="1"/>
  <c r="C9095" i="13"/>
  <c r="D9095" i="13" s="1"/>
  <c r="C9096" i="13"/>
  <c r="D9096" i="13" s="1"/>
  <c r="E9095" i="13" s="1"/>
  <c r="C9097" i="13"/>
  <c r="D9097" i="13" s="1"/>
  <c r="E9096" i="13" s="1"/>
  <c r="C9098" i="13"/>
  <c r="D9098" i="13" s="1"/>
  <c r="E9097" i="13" s="1"/>
  <c r="C9099" i="13"/>
  <c r="D9099" i="13" s="1"/>
  <c r="C9100" i="13"/>
  <c r="D9100" i="13" s="1"/>
  <c r="E9099" i="13" s="1"/>
  <c r="C9101" i="13"/>
  <c r="D9101" i="13" s="1"/>
  <c r="C9102" i="13"/>
  <c r="D9102" i="13" s="1"/>
  <c r="E9101" i="13" s="1"/>
  <c r="C9103" i="13"/>
  <c r="D9103" i="13" s="1"/>
  <c r="C9104" i="13"/>
  <c r="D9104" i="13" s="1"/>
  <c r="E9103" i="13" s="1"/>
  <c r="C9105" i="13"/>
  <c r="D9105" i="13" s="1"/>
  <c r="E9104" i="13" s="1"/>
  <c r="C9106" i="13"/>
  <c r="D9106" i="13" s="1"/>
  <c r="E9105" i="13" s="1"/>
  <c r="C9107" i="13"/>
  <c r="D9107" i="13" s="1"/>
  <c r="C9108" i="13"/>
  <c r="D9108" i="13" s="1"/>
  <c r="E9107" i="13" s="1"/>
  <c r="C9109" i="13"/>
  <c r="D9109" i="13" s="1"/>
  <c r="E9108" i="13" s="1"/>
  <c r="C9110" i="13"/>
  <c r="D9110" i="13" s="1"/>
  <c r="E9109" i="13" s="1"/>
  <c r="C9111" i="13"/>
  <c r="D9111" i="13" s="1"/>
  <c r="C9112" i="13"/>
  <c r="D9112" i="13" s="1"/>
  <c r="E9111" i="13" s="1"/>
  <c r="C9113" i="13"/>
  <c r="D9113" i="13" s="1"/>
  <c r="E9112" i="13" s="1"/>
  <c r="C9114" i="13"/>
  <c r="D9114" i="13" s="1"/>
  <c r="E9113" i="13" s="1"/>
  <c r="C9115" i="13"/>
  <c r="D9115" i="13" s="1"/>
  <c r="C9116" i="13"/>
  <c r="D9116" i="13" s="1"/>
  <c r="E9115" i="13" s="1"/>
  <c r="C9117" i="13"/>
  <c r="D9117" i="13" s="1"/>
  <c r="E9116" i="13" s="1"/>
  <c r="C9118" i="13"/>
  <c r="D9118" i="13" s="1"/>
  <c r="E9117" i="13" s="1"/>
  <c r="C9119" i="13"/>
  <c r="D9119" i="13" s="1"/>
  <c r="C9120" i="13"/>
  <c r="D9120" i="13" s="1"/>
  <c r="E9119" i="13" s="1"/>
  <c r="C9121" i="13"/>
  <c r="D9121" i="13" s="1"/>
  <c r="C9122" i="13"/>
  <c r="D9122" i="13" s="1"/>
  <c r="E9121" i="13" s="1"/>
  <c r="C9123" i="13"/>
  <c r="D9123" i="13" s="1"/>
  <c r="C9124" i="13"/>
  <c r="D9124" i="13" s="1"/>
  <c r="E9123" i="13" s="1"/>
  <c r="C9125" i="13"/>
  <c r="D9125" i="13" s="1"/>
  <c r="E9124" i="13" s="1"/>
  <c r="C9126" i="13"/>
  <c r="D9126" i="13" s="1"/>
  <c r="E9125" i="13" s="1"/>
  <c r="C9127" i="13"/>
  <c r="D9127" i="13" s="1"/>
  <c r="C9128" i="13"/>
  <c r="D9128" i="13" s="1"/>
  <c r="E9127" i="13" s="1"/>
  <c r="C9129" i="13"/>
  <c r="D9129" i="13" s="1"/>
  <c r="E9128" i="13" s="1"/>
  <c r="C9130" i="13"/>
  <c r="D9130" i="13" s="1"/>
  <c r="E9129" i="13" s="1"/>
  <c r="C9131" i="13"/>
  <c r="D9131" i="13" s="1"/>
  <c r="C9132" i="13"/>
  <c r="D9132" i="13" s="1"/>
  <c r="E9131" i="13" s="1"/>
  <c r="C9133" i="13"/>
  <c r="D9133" i="13" s="1"/>
  <c r="E9132" i="13" s="1"/>
  <c r="C9134" i="13"/>
  <c r="D9134" i="13" s="1"/>
  <c r="E9133" i="13" s="1"/>
  <c r="C9135" i="13"/>
  <c r="D9135" i="13" s="1"/>
  <c r="C9136" i="13"/>
  <c r="D9136" i="13" s="1"/>
  <c r="E9135" i="13" s="1"/>
  <c r="C9137" i="13"/>
  <c r="D9137" i="13" s="1"/>
  <c r="E9136" i="13" s="1"/>
  <c r="C9138" i="13"/>
  <c r="D9138" i="13" s="1"/>
  <c r="E9137" i="13" s="1"/>
  <c r="C9139" i="13"/>
  <c r="D9139" i="13" s="1"/>
  <c r="C9140" i="13"/>
  <c r="D9140" i="13" s="1"/>
  <c r="E9139" i="13" s="1"/>
  <c r="C9141" i="13"/>
  <c r="D9141" i="13" s="1"/>
  <c r="C9142" i="13"/>
  <c r="D9142" i="13" s="1"/>
  <c r="E9141" i="13" s="1"/>
  <c r="C9143" i="13"/>
  <c r="D9143" i="13" s="1"/>
  <c r="C9144" i="13"/>
  <c r="D9144" i="13" s="1"/>
  <c r="E9143" i="13" s="1"/>
  <c r="C9145" i="13"/>
  <c r="D9145" i="13" s="1"/>
  <c r="E9144" i="13" s="1"/>
  <c r="C9146" i="13"/>
  <c r="D9146" i="13" s="1"/>
  <c r="E9145" i="13" s="1"/>
  <c r="C9147" i="13"/>
  <c r="D9147" i="13" s="1"/>
  <c r="C9148" i="13"/>
  <c r="D9148" i="13" s="1"/>
  <c r="E9147" i="13" s="1"/>
  <c r="C9149" i="13"/>
  <c r="D9149" i="13" s="1"/>
  <c r="E9148" i="13" s="1"/>
  <c r="C9150" i="13"/>
  <c r="D9150" i="13" s="1"/>
  <c r="E9149" i="13" s="1"/>
  <c r="C9151" i="13"/>
  <c r="D9151" i="13" s="1"/>
  <c r="C9152" i="13"/>
  <c r="D9152" i="13" s="1"/>
  <c r="E9151" i="13" s="1"/>
  <c r="C9153" i="13"/>
  <c r="D9153" i="13" s="1"/>
  <c r="E9152" i="13" s="1"/>
  <c r="C9154" i="13"/>
  <c r="D9154" i="13" s="1"/>
  <c r="E9153" i="13" s="1"/>
  <c r="C9155" i="13"/>
  <c r="D9155" i="13" s="1"/>
  <c r="C9156" i="13"/>
  <c r="D9156" i="13" s="1"/>
  <c r="E9155" i="13" s="1"/>
  <c r="C9157" i="13"/>
  <c r="D9157" i="13" s="1"/>
  <c r="E9156" i="13" s="1"/>
  <c r="C9158" i="13"/>
  <c r="D9158" i="13" s="1"/>
  <c r="E9157" i="13" s="1"/>
  <c r="C9159" i="13"/>
  <c r="D9159" i="13" s="1"/>
  <c r="C9160" i="13"/>
  <c r="D9160" i="13" s="1"/>
  <c r="E9159" i="13" s="1"/>
  <c r="C9161" i="13"/>
  <c r="D9161" i="13" s="1"/>
  <c r="C9162" i="13"/>
  <c r="D9162" i="13" s="1"/>
  <c r="E9161" i="13" s="1"/>
  <c r="C9163" i="13"/>
  <c r="D9163" i="13" s="1"/>
  <c r="C9164" i="13"/>
  <c r="D9164" i="13" s="1"/>
  <c r="E9163" i="13" s="1"/>
  <c r="C9165" i="13"/>
  <c r="D9165" i="13" s="1"/>
  <c r="E9164" i="13" s="1"/>
  <c r="C9166" i="13"/>
  <c r="D9166" i="13" s="1"/>
  <c r="E9165" i="13" s="1"/>
  <c r="C9167" i="13"/>
  <c r="D9167" i="13" s="1"/>
  <c r="C9168" i="13"/>
  <c r="D9168" i="13" s="1"/>
  <c r="E9167" i="13" s="1"/>
  <c r="C9169" i="13"/>
  <c r="D9169" i="13" s="1"/>
  <c r="E9168" i="13" s="1"/>
  <c r="C9170" i="13"/>
  <c r="D9170" i="13" s="1"/>
  <c r="E9169" i="13" s="1"/>
  <c r="C9171" i="13"/>
  <c r="D9171" i="13" s="1"/>
  <c r="C9172" i="13"/>
  <c r="D9172" i="13" s="1"/>
  <c r="E9171" i="13" s="1"/>
  <c r="C9173" i="13"/>
  <c r="D9173" i="13" s="1"/>
  <c r="E9172" i="13" s="1"/>
  <c r="C9174" i="13"/>
  <c r="D9174" i="13" s="1"/>
  <c r="E9173" i="13" s="1"/>
  <c r="C9175" i="13"/>
  <c r="D9175" i="13" s="1"/>
  <c r="C9176" i="13"/>
  <c r="D9176" i="13" s="1"/>
  <c r="E9175" i="13" s="1"/>
  <c r="C9177" i="13"/>
  <c r="D9177" i="13" s="1"/>
  <c r="E9176" i="13" s="1"/>
  <c r="C9178" i="13"/>
  <c r="D9178" i="13" s="1"/>
  <c r="E9177" i="13" s="1"/>
  <c r="C9179" i="13"/>
  <c r="D9179" i="13" s="1"/>
  <c r="C9180" i="13"/>
  <c r="D9180" i="13" s="1"/>
  <c r="E9179" i="13" s="1"/>
  <c r="C9181" i="13"/>
  <c r="D9181" i="13" s="1"/>
  <c r="C9182" i="13"/>
  <c r="D9182" i="13" s="1"/>
  <c r="E9181" i="13" s="1"/>
  <c r="C9183" i="13"/>
  <c r="D9183" i="13" s="1"/>
  <c r="C9184" i="13"/>
  <c r="D9184" i="13" s="1"/>
  <c r="E9183" i="13" s="1"/>
  <c r="C9185" i="13"/>
  <c r="D9185" i="13" s="1"/>
  <c r="E9184" i="13" s="1"/>
  <c r="C9186" i="13"/>
  <c r="D9186" i="13" s="1"/>
  <c r="E9185" i="13" s="1"/>
  <c r="C9187" i="13"/>
  <c r="D9187" i="13" s="1"/>
  <c r="C9188" i="13"/>
  <c r="D9188" i="13" s="1"/>
  <c r="E9187" i="13" s="1"/>
  <c r="C9189" i="13"/>
  <c r="D9189" i="13" s="1"/>
  <c r="E9188" i="13" s="1"/>
  <c r="C9190" i="13"/>
  <c r="D9190" i="13" s="1"/>
  <c r="E9189" i="13" s="1"/>
  <c r="C9191" i="13"/>
  <c r="D9191" i="13" s="1"/>
  <c r="C9192" i="13"/>
  <c r="D9192" i="13" s="1"/>
  <c r="E9191" i="13" s="1"/>
  <c r="C9193" i="13"/>
  <c r="D9193" i="13" s="1"/>
  <c r="E9192" i="13" s="1"/>
  <c r="C9194" i="13"/>
  <c r="D9194" i="13" s="1"/>
  <c r="E9193" i="13" s="1"/>
  <c r="C9195" i="13"/>
  <c r="D9195" i="13" s="1"/>
  <c r="C9196" i="13"/>
  <c r="D9196" i="13" s="1"/>
  <c r="E9195" i="13" s="1"/>
  <c r="C9197" i="13"/>
  <c r="D9197" i="13" s="1"/>
  <c r="E9196" i="13" s="1"/>
  <c r="C9198" i="13"/>
  <c r="D9198" i="13" s="1"/>
  <c r="E9197" i="13" s="1"/>
  <c r="C9199" i="13"/>
  <c r="D9199" i="13" s="1"/>
  <c r="C9200" i="13"/>
  <c r="D9200" i="13" s="1"/>
  <c r="E9199" i="13" s="1"/>
  <c r="C9201" i="13"/>
  <c r="D9201" i="13" s="1"/>
  <c r="C9202" i="13"/>
  <c r="D9202" i="13" s="1"/>
  <c r="E9201" i="13" s="1"/>
  <c r="C9203" i="13"/>
  <c r="D9203" i="13" s="1"/>
  <c r="C9204" i="13"/>
  <c r="D9204" i="13" s="1"/>
  <c r="E9203" i="13" s="1"/>
  <c r="C9205" i="13"/>
  <c r="D9205" i="13" s="1"/>
  <c r="E9204" i="13" s="1"/>
  <c r="C9206" i="13"/>
  <c r="D9206" i="13" s="1"/>
  <c r="E9205" i="13" s="1"/>
  <c r="C9207" i="13"/>
  <c r="D9207" i="13" s="1"/>
  <c r="C9208" i="13"/>
  <c r="D9208" i="13" s="1"/>
  <c r="E9207" i="13" s="1"/>
  <c r="C9209" i="13"/>
  <c r="D9209" i="13" s="1"/>
  <c r="E9208" i="13" s="1"/>
  <c r="C9210" i="13"/>
  <c r="D9210" i="13" s="1"/>
  <c r="E9209" i="13" s="1"/>
  <c r="C9211" i="13"/>
  <c r="D9211" i="13" s="1"/>
  <c r="C9212" i="13"/>
  <c r="D9212" i="13" s="1"/>
  <c r="E9211" i="13" s="1"/>
  <c r="C9213" i="13"/>
  <c r="D9213" i="13" s="1"/>
  <c r="E9212" i="13" s="1"/>
  <c r="C9214" i="13"/>
  <c r="D9214" i="13" s="1"/>
  <c r="E9213" i="13" s="1"/>
  <c r="C9215" i="13"/>
  <c r="D9215" i="13" s="1"/>
  <c r="C9216" i="13"/>
  <c r="D9216" i="13" s="1"/>
  <c r="E9215" i="13" s="1"/>
  <c r="C9217" i="13"/>
  <c r="D9217" i="13" s="1"/>
  <c r="E9216" i="13" s="1"/>
  <c r="C9218" i="13"/>
  <c r="D9218" i="13" s="1"/>
  <c r="E9217" i="13" s="1"/>
  <c r="C9219" i="13"/>
  <c r="D9219" i="13" s="1"/>
  <c r="C9220" i="13"/>
  <c r="D9220" i="13" s="1"/>
  <c r="E9219" i="13" s="1"/>
  <c r="C9221" i="13"/>
  <c r="D9221" i="13" s="1"/>
  <c r="C9222" i="13"/>
  <c r="D9222" i="13" s="1"/>
  <c r="E9221" i="13" s="1"/>
  <c r="C9223" i="13"/>
  <c r="D9223" i="13" s="1"/>
  <c r="C9224" i="13"/>
  <c r="D9224" i="13" s="1"/>
  <c r="E9223" i="13" s="1"/>
  <c r="C9225" i="13"/>
  <c r="D9225" i="13" s="1"/>
  <c r="E9224" i="13" s="1"/>
  <c r="C9226" i="13"/>
  <c r="D9226" i="13" s="1"/>
  <c r="E9225" i="13" s="1"/>
  <c r="C9227" i="13"/>
  <c r="D9227" i="13" s="1"/>
  <c r="C9228" i="13"/>
  <c r="D9228" i="13" s="1"/>
  <c r="E9227" i="13" s="1"/>
  <c r="C9229" i="13"/>
  <c r="D9229" i="13" s="1"/>
  <c r="E9228" i="13" s="1"/>
  <c r="C9230" i="13"/>
  <c r="D9230" i="13" s="1"/>
  <c r="E9229" i="13" s="1"/>
  <c r="C9231" i="13"/>
  <c r="D9231" i="13" s="1"/>
  <c r="C9232" i="13"/>
  <c r="D9232" i="13" s="1"/>
  <c r="E9231" i="13" s="1"/>
  <c r="C9233" i="13"/>
  <c r="D9233" i="13" s="1"/>
  <c r="E9232" i="13" s="1"/>
  <c r="C9234" i="13"/>
  <c r="D9234" i="13" s="1"/>
  <c r="E9233" i="13" s="1"/>
  <c r="C9235" i="13"/>
  <c r="D9235" i="13" s="1"/>
  <c r="C9236" i="13"/>
  <c r="D9236" i="13" s="1"/>
  <c r="E9235" i="13" s="1"/>
  <c r="C9237" i="13"/>
  <c r="D9237" i="13" s="1"/>
  <c r="E9236" i="13" s="1"/>
  <c r="C9238" i="13"/>
  <c r="D9238" i="13" s="1"/>
  <c r="E9237" i="13" s="1"/>
  <c r="C9239" i="13"/>
  <c r="D9239" i="13" s="1"/>
  <c r="C9240" i="13"/>
  <c r="D9240" i="13" s="1"/>
  <c r="E9239" i="13" s="1"/>
  <c r="C9241" i="13"/>
  <c r="D9241" i="13" s="1"/>
  <c r="C9242" i="13"/>
  <c r="D9242" i="13" s="1"/>
  <c r="E9241" i="13" s="1"/>
  <c r="C9243" i="13"/>
  <c r="D9243" i="13" s="1"/>
  <c r="C9244" i="13"/>
  <c r="D9244" i="13" s="1"/>
  <c r="E9243" i="13" s="1"/>
  <c r="C9245" i="13"/>
  <c r="D9245" i="13" s="1"/>
  <c r="E9244" i="13" s="1"/>
  <c r="C9246" i="13"/>
  <c r="D9246" i="13" s="1"/>
  <c r="E9245" i="13" s="1"/>
  <c r="C9247" i="13"/>
  <c r="D9247" i="13" s="1"/>
  <c r="C9248" i="13"/>
  <c r="D9248" i="13" s="1"/>
  <c r="E9247" i="13" s="1"/>
  <c r="C9249" i="13"/>
  <c r="D9249" i="13" s="1"/>
  <c r="E9248" i="13" s="1"/>
  <c r="C9250" i="13"/>
  <c r="D9250" i="13" s="1"/>
  <c r="E9249" i="13" s="1"/>
  <c r="C9251" i="13"/>
  <c r="D9251" i="13" s="1"/>
  <c r="C9252" i="13"/>
  <c r="D9252" i="13" s="1"/>
  <c r="E9251" i="13" s="1"/>
  <c r="C9253" i="13"/>
  <c r="D9253" i="13" s="1"/>
  <c r="E9252" i="13" s="1"/>
  <c r="C9254" i="13"/>
  <c r="D9254" i="13" s="1"/>
  <c r="E9253" i="13" s="1"/>
  <c r="C9255" i="13"/>
  <c r="D9255" i="13" s="1"/>
  <c r="C9256" i="13"/>
  <c r="D9256" i="13" s="1"/>
  <c r="E9255" i="13" s="1"/>
  <c r="C9257" i="13"/>
  <c r="D9257" i="13" s="1"/>
  <c r="E9256" i="13" s="1"/>
  <c r="C9258" i="13"/>
  <c r="D9258" i="13" s="1"/>
  <c r="E9257" i="13" s="1"/>
  <c r="C9259" i="13"/>
  <c r="D9259" i="13" s="1"/>
  <c r="C9260" i="13"/>
  <c r="D9260" i="13" s="1"/>
  <c r="E9259" i="13" s="1"/>
  <c r="C9261" i="13"/>
  <c r="D9261" i="13" s="1"/>
  <c r="C9262" i="13"/>
  <c r="D9262" i="13" s="1"/>
  <c r="E9261" i="13" s="1"/>
  <c r="C9263" i="13"/>
  <c r="D9263" i="13" s="1"/>
  <c r="C9264" i="13"/>
  <c r="D9264" i="13" s="1"/>
  <c r="E9263" i="13" s="1"/>
  <c r="C9265" i="13"/>
  <c r="D9265" i="13" s="1"/>
  <c r="E9264" i="13" s="1"/>
  <c r="C9266" i="13"/>
  <c r="D9266" i="13" s="1"/>
  <c r="E9265" i="13" s="1"/>
  <c r="C9267" i="13"/>
  <c r="D9267" i="13" s="1"/>
  <c r="C9268" i="13"/>
  <c r="D9268" i="13" s="1"/>
  <c r="E9267" i="13" s="1"/>
  <c r="C9269" i="13"/>
  <c r="D9269" i="13" s="1"/>
  <c r="E9268" i="13" s="1"/>
  <c r="C9270" i="13"/>
  <c r="D9270" i="13" s="1"/>
  <c r="E9269" i="13" s="1"/>
  <c r="C9271" i="13"/>
  <c r="D9271" i="13" s="1"/>
  <c r="C9272" i="13"/>
  <c r="D9272" i="13" s="1"/>
  <c r="E9271" i="13" s="1"/>
  <c r="C9273" i="13"/>
  <c r="D9273" i="13" s="1"/>
  <c r="E9272" i="13" s="1"/>
  <c r="C9274" i="13"/>
  <c r="D9274" i="13" s="1"/>
  <c r="E9273" i="13" s="1"/>
  <c r="C9275" i="13"/>
  <c r="D9275" i="13" s="1"/>
  <c r="C9276" i="13"/>
  <c r="D9276" i="13" s="1"/>
  <c r="E9275" i="13" s="1"/>
  <c r="C9277" i="13"/>
  <c r="D9277" i="13" s="1"/>
  <c r="E9276" i="13" s="1"/>
  <c r="C9278" i="13"/>
  <c r="D9278" i="13" s="1"/>
  <c r="E9277" i="13" s="1"/>
  <c r="C9279" i="13"/>
  <c r="D9279" i="13" s="1"/>
  <c r="C9280" i="13"/>
  <c r="D9280" i="13" s="1"/>
  <c r="E9279" i="13" s="1"/>
  <c r="C9281" i="13"/>
  <c r="D9281" i="13" s="1"/>
  <c r="C9282" i="13"/>
  <c r="D9282" i="13" s="1"/>
  <c r="E9281" i="13" s="1"/>
  <c r="C9283" i="13"/>
  <c r="D9283" i="13" s="1"/>
  <c r="C9284" i="13"/>
  <c r="D9284" i="13" s="1"/>
  <c r="E9283" i="13" s="1"/>
  <c r="C9285" i="13"/>
  <c r="D9285" i="13" s="1"/>
  <c r="E9284" i="13" s="1"/>
  <c r="C9286" i="13"/>
  <c r="D9286" i="13" s="1"/>
  <c r="E9285" i="13" s="1"/>
  <c r="C9287" i="13"/>
  <c r="D9287" i="13" s="1"/>
  <c r="C9288" i="13"/>
  <c r="D9288" i="13" s="1"/>
  <c r="E9287" i="13" s="1"/>
  <c r="C9289" i="13"/>
  <c r="D9289" i="13" s="1"/>
  <c r="E9288" i="13" s="1"/>
  <c r="C9290" i="13"/>
  <c r="D9290" i="13" s="1"/>
  <c r="E9289" i="13" s="1"/>
  <c r="C9291" i="13"/>
  <c r="D9291" i="13" s="1"/>
  <c r="C9292" i="13"/>
  <c r="D9292" i="13" s="1"/>
  <c r="E9291" i="13" s="1"/>
  <c r="C9293" i="13"/>
  <c r="D9293" i="13" s="1"/>
  <c r="E9292" i="13" s="1"/>
  <c r="C9294" i="13"/>
  <c r="D9294" i="13" s="1"/>
  <c r="E9293" i="13" s="1"/>
  <c r="C9295" i="13"/>
  <c r="D9295" i="13" s="1"/>
  <c r="C9296" i="13"/>
  <c r="D9296" i="13" s="1"/>
  <c r="E9295" i="13" s="1"/>
  <c r="C9297" i="13"/>
  <c r="D9297" i="13" s="1"/>
  <c r="E9296" i="13" s="1"/>
  <c r="C9298" i="13"/>
  <c r="D9298" i="13" s="1"/>
  <c r="E9297" i="13" s="1"/>
  <c r="C9299" i="13"/>
  <c r="D9299" i="13" s="1"/>
  <c r="C9300" i="13"/>
  <c r="D9300" i="13" s="1"/>
  <c r="E9299" i="13" s="1"/>
  <c r="C9301" i="13"/>
  <c r="D9301" i="13" s="1"/>
  <c r="C9302" i="13"/>
  <c r="D9302" i="13" s="1"/>
  <c r="E9301" i="13" s="1"/>
  <c r="C9303" i="13"/>
  <c r="D9303" i="13" s="1"/>
  <c r="C9304" i="13"/>
  <c r="D9304" i="13" s="1"/>
  <c r="E9303" i="13" s="1"/>
  <c r="C9305" i="13"/>
  <c r="D9305" i="13" s="1"/>
  <c r="E9304" i="13" s="1"/>
  <c r="C9306" i="13"/>
  <c r="D9306" i="13" s="1"/>
  <c r="E9305" i="13" s="1"/>
  <c r="C9307" i="13"/>
  <c r="D9307" i="13" s="1"/>
  <c r="C9308" i="13"/>
  <c r="D9308" i="13" s="1"/>
  <c r="E9307" i="13" s="1"/>
  <c r="C9309" i="13"/>
  <c r="D9309" i="13" s="1"/>
  <c r="E9308" i="13" s="1"/>
  <c r="C9310" i="13"/>
  <c r="D9310" i="13" s="1"/>
  <c r="E9309" i="13" s="1"/>
  <c r="C9311" i="13"/>
  <c r="D9311" i="13" s="1"/>
  <c r="C9312" i="13"/>
  <c r="D9312" i="13" s="1"/>
  <c r="E9311" i="13" s="1"/>
  <c r="C9313" i="13"/>
  <c r="D9313" i="13" s="1"/>
  <c r="E9312" i="13" s="1"/>
  <c r="C9314" i="13"/>
  <c r="D9314" i="13" s="1"/>
  <c r="E9313" i="13" s="1"/>
  <c r="C9315" i="13"/>
  <c r="D9315" i="13" s="1"/>
  <c r="C9316" i="13"/>
  <c r="D9316" i="13" s="1"/>
  <c r="E9315" i="13" s="1"/>
  <c r="C9317" i="13"/>
  <c r="D9317" i="13" s="1"/>
  <c r="E9316" i="13" s="1"/>
  <c r="C9318" i="13"/>
  <c r="D9318" i="13" s="1"/>
  <c r="E9317" i="13" s="1"/>
  <c r="C9319" i="13"/>
  <c r="D9319" i="13" s="1"/>
  <c r="C9320" i="13"/>
  <c r="D9320" i="13" s="1"/>
  <c r="E9319" i="13" s="1"/>
  <c r="C9321" i="13"/>
  <c r="D9321" i="13" s="1"/>
  <c r="C9322" i="13"/>
  <c r="D9322" i="13" s="1"/>
  <c r="E9321" i="13" s="1"/>
  <c r="C9323" i="13"/>
  <c r="D9323" i="13" s="1"/>
  <c r="C9324" i="13"/>
  <c r="D9324" i="13" s="1"/>
  <c r="E9323" i="13" s="1"/>
  <c r="C9325" i="13"/>
  <c r="D9325" i="13" s="1"/>
  <c r="E9324" i="13" s="1"/>
  <c r="C9326" i="13"/>
  <c r="D9326" i="13" s="1"/>
  <c r="E9325" i="13" s="1"/>
  <c r="C9327" i="13"/>
  <c r="D9327" i="13" s="1"/>
  <c r="C9328" i="13"/>
  <c r="D9328" i="13" s="1"/>
  <c r="E9327" i="13" s="1"/>
  <c r="C9329" i="13"/>
  <c r="D9329" i="13" s="1"/>
  <c r="E9328" i="13" s="1"/>
  <c r="C9330" i="13"/>
  <c r="D9330" i="13" s="1"/>
  <c r="E9329" i="13" s="1"/>
  <c r="C9331" i="13"/>
  <c r="D9331" i="13" s="1"/>
  <c r="C9332" i="13"/>
  <c r="D9332" i="13" s="1"/>
  <c r="E9331" i="13" s="1"/>
  <c r="C9333" i="13"/>
  <c r="D9333" i="13" s="1"/>
  <c r="E9332" i="13" s="1"/>
  <c r="C9334" i="13"/>
  <c r="D9334" i="13" s="1"/>
  <c r="E9333" i="13" s="1"/>
  <c r="C9335" i="13"/>
  <c r="D9335" i="13" s="1"/>
  <c r="C9336" i="13"/>
  <c r="D9336" i="13" s="1"/>
  <c r="E9335" i="13" s="1"/>
  <c r="C9337" i="13"/>
  <c r="D9337" i="13" s="1"/>
  <c r="E9336" i="13" s="1"/>
  <c r="C9338" i="13"/>
  <c r="D9338" i="13" s="1"/>
  <c r="E9337" i="13" s="1"/>
  <c r="C9339" i="13"/>
  <c r="D9339" i="13" s="1"/>
  <c r="C9340" i="13"/>
  <c r="D9340" i="13" s="1"/>
  <c r="E9339" i="13" s="1"/>
  <c r="C9341" i="13"/>
  <c r="D9341" i="13" s="1"/>
  <c r="C9342" i="13"/>
  <c r="D9342" i="13" s="1"/>
  <c r="E9341" i="13" s="1"/>
  <c r="C9343" i="13"/>
  <c r="D9343" i="13" s="1"/>
  <c r="C9344" i="13"/>
  <c r="D9344" i="13" s="1"/>
  <c r="E9343" i="13" s="1"/>
  <c r="C9345" i="13"/>
  <c r="D9345" i="13" s="1"/>
  <c r="E9344" i="13" s="1"/>
  <c r="C9346" i="13"/>
  <c r="D9346" i="13" s="1"/>
  <c r="E9345" i="13" s="1"/>
  <c r="C9347" i="13"/>
  <c r="D9347" i="13" s="1"/>
  <c r="C9348" i="13"/>
  <c r="D9348" i="13" s="1"/>
  <c r="E9347" i="13" s="1"/>
  <c r="C9349" i="13"/>
  <c r="D9349" i="13" s="1"/>
  <c r="E9348" i="13" s="1"/>
  <c r="C9350" i="13"/>
  <c r="D9350" i="13" s="1"/>
  <c r="E9349" i="13" s="1"/>
  <c r="C9351" i="13"/>
  <c r="D9351" i="13" s="1"/>
  <c r="C9352" i="13"/>
  <c r="D9352" i="13" s="1"/>
  <c r="E9351" i="13" s="1"/>
  <c r="C9353" i="13"/>
  <c r="D9353" i="13" s="1"/>
  <c r="E9352" i="13" s="1"/>
  <c r="C9354" i="13"/>
  <c r="D9354" i="13" s="1"/>
  <c r="E9353" i="13" s="1"/>
  <c r="C9355" i="13"/>
  <c r="D9355" i="13" s="1"/>
  <c r="C9356" i="13"/>
  <c r="D9356" i="13" s="1"/>
  <c r="E9355" i="13" s="1"/>
  <c r="C9357" i="13"/>
  <c r="D9357" i="13" s="1"/>
  <c r="E9356" i="13" s="1"/>
  <c r="C9358" i="13"/>
  <c r="D9358" i="13" s="1"/>
  <c r="E9357" i="13" s="1"/>
  <c r="C9359" i="13"/>
  <c r="D9359" i="13" s="1"/>
  <c r="C9360" i="13"/>
  <c r="D9360" i="13" s="1"/>
  <c r="E9359" i="13" s="1"/>
  <c r="C9361" i="13"/>
  <c r="D9361" i="13" s="1"/>
  <c r="C9362" i="13"/>
  <c r="D9362" i="13" s="1"/>
  <c r="E9361" i="13" s="1"/>
  <c r="C9363" i="13"/>
  <c r="D9363" i="13" s="1"/>
  <c r="C9364" i="13"/>
  <c r="D9364" i="13" s="1"/>
  <c r="E9363" i="13" s="1"/>
  <c r="C9365" i="13"/>
  <c r="D9365" i="13" s="1"/>
  <c r="E9364" i="13" s="1"/>
  <c r="C9366" i="13"/>
  <c r="D9366" i="13" s="1"/>
  <c r="E9365" i="13" s="1"/>
  <c r="C9367" i="13"/>
  <c r="D9367" i="13" s="1"/>
  <c r="C9368" i="13"/>
  <c r="D9368" i="13" s="1"/>
  <c r="E9367" i="13" s="1"/>
  <c r="C9369" i="13"/>
  <c r="D9369" i="13" s="1"/>
  <c r="E9368" i="13" s="1"/>
  <c r="C9370" i="13"/>
  <c r="D9370" i="13" s="1"/>
  <c r="E9369" i="13" s="1"/>
  <c r="C9371" i="13"/>
  <c r="D9371" i="13" s="1"/>
  <c r="C9372" i="13"/>
  <c r="D9372" i="13" s="1"/>
  <c r="E9371" i="13" s="1"/>
  <c r="C9373" i="13"/>
  <c r="D9373" i="13" s="1"/>
  <c r="E9372" i="13" s="1"/>
  <c r="C9374" i="13"/>
  <c r="D9374" i="13" s="1"/>
  <c r="E9373" i="13" s="1"/>
  <c r="C9375" i="13"/>
  <c r="D9375" i="13" s="1"/>
  <c r="C9376" i="13"/>
  <c r="D9376" i="13" s="1"/>
  <c r="E9375" i="13" s="1"/>
  <c r="C9377" i="13"/>
  <c r="D9377" i="13" s="1"/>
  <c r="E9376" i="13" s="1"/>
  <c r="C9378" i="13"/>
  <c r="D9378" i="13" s="1"/>
  <c r="E9377" i="13" s="1"/>
  <c r="C9379" i="13"/>
  <c r="D9379" i="13" s="1"/>
  <c r="C9380" i="13"/>
  <c r="D9380" i="13" s="1"/>
  <c r="E9379" i="13" s="1"/>
  <c r="C9381" i="13"/>
  <c r="D9381" i="13" s="1"/>
  <c r="C9382" i="13"/>
  <c r="D9382" i="13" s="1"/>
  <c r="E9381" i="13" s="1"/>
  <c r="C9383" i="13"/>
  <c r="D9383" i="13" s="1"/>
  <c r="C9384" i="13"/>
  <c r="D9384" i="13" s="1"/>
  <c r="E9383" i="13" s="1"/>
  <c r="C9385" i="13"/>
  <c r="D9385" i="13" s="1"/>
  <c r="E9384" i="13" s="1"/>
  <c r="C9386" i="13"/>
  <c r="D9386" i="13" s="1"/>
  <c r="E9385" i="13" s="1"/>
  <c r="C9387" i="13"/>
  <c r="D9387" i="13" s="1"/>
  <c r="C9388" i="13"/>
  <c r="D9388" i="13" s="1"/>
  <c r="E9387" i="13" s="1"/>
  <c r="C9389" i="13"/>
  <c r="D9389" i="13" s="1"/>
  <c r="E9388" i="13" s="1"/>
  <c r="C9390" i="13"/>
  <c r="D9390" i="13" s="1"/>
  <c r="E9389" i="13" s="1"/>
  <c r="C9391" i="13"/>
  <c r="D9391" i="13" s="1"/>
  <c r="C9392" i="13"/>
  <c r="D9392" i="13" s="1"/>
  <c r="E9391" i="13" s="1"/>
  <c r="C9393" i="13"/>
  <c r="D9393" i="13" s="1"/>
  <c r="E9392" i="13" s="1"/>
  <c r="C9394" i="13"/>
  <c r="D9394" i="13" s="1"/>
  <c r="E9393" i="13" s="1"/>
  <c r="C9395" i="13"/>
  <c r="D9395" i="13" s="1"/>
  <c r="C9396" i="13"/>
  <c r="D9396" i="13" s="1"/>
  <c r="E9395" i="13" s="1"/>
  <c r="C9397" i="13"/>
  <c r="D9397" i="13" s="1"/>
  <c r="E9396" i="13" s="1"/>
  <c r="C9398" i="13"/>
  <c r="D9398" i="13" s="1"/>
  <c r="E9397" i="13" s="1"/>
  <c r="C9399" i="13"/>
  <c r="D9399" i="13" s="1"/>
  <c r="C9400" i="13"/>
  <c r="D9400" i="13" s="1"/>
  <c r="E9399" i="13" s="1"/>
  <c r="C9401" i="13"/>
  <c r="D9401" i="13" s="1"/>
  <c r="C9402" i="13"/>
  <c r="D9402" i="13" s="1"/>
  <c r="E9401" i="13" s="1"/>
  <c r="C9403" i="13"/>
  <c r="D9403" i="13" s="1"/>
  <c r="C9404" i="13"/>
  <c r="D9404" i="13" s="1"/>
  <c r="E9403" i="13" s="1"/>
  <c r="C9405" i="13"/>
  <c r="D9405" i="13" s="1"/>
  <c r="E9404" i="13" s="1"/>
  <c r="C9406" i="13"/>
  <c r="D9406" i="13" s="1"/>
  <c r="E9405" i="13" s="1"/>
  <c r="C9407" i="13"/>
  <c r="D9407" i="13" s="1"/>
  <c r="C9408" i="13"/>
  <c r="D9408" i="13" s="1"/>
  <c r="E9407" i="13" s="1"/>
  <c r="C9409" i="13"/>
  <c r="D9409" i="13" s="1"/>
  <c r="E9408" i="13" s="1"/>
  <c r="C9410" i="13"/>
  <c r="D9410" i="13" s="1"/>
  <c r="E9409" i="13" s="1"/>
  <c r="C9411" i="13"/>
  <c r="D9411" i="13" s="1"/>
  <c r="C9412" i="13"/>
  <c r="D9412" i="13" s="1"/>
  <c r="E9411" i="13" s="1"/>
  <c r="C9413" i="13"/>
  <c r="D9413" i="13" s="1"/>
  <c r="E9412" i="13" s="1"/>
  <c r="C9414" i="13"/>
  <c r="D9414" i="13" s="1"/>
  <c r="E9413" i="13" s="1"/>
  <c r="C9415" i="13"/>
  <c r="D9415" i="13" s="1"/>
  <c r="C9416" i="13"/>
  <c r="D9416" i="13" s="1"/>
  <c r="E9415" i="13" s="1"/>
  <c r="C9417" i="13"/>
  <c r="D9417" i="13" s="1"/>
  <c r="E9416" i="13" s="1"/>
  <c r="C9418" i="13"/>
  <c r="D9418" i="13" s="1"/>
  <c r="E9417" i="13" s="1"/>
  <c r="C9419" i="13"/>
  <c r="D9419" i="13" s="1"/>
  <c r="C9420" i="13"/>
  <c r="D9420" i="13" s="1"/>
  <c r="E9419" i="13" s="1"/>
  <c r="C9421" i="13"/>
  <c r="D9421" i="13" s="1"/>
  <c r="C9422" i="13"/>
  <c r="D9422" i="13" s="1"/>
  <c r="E9421" i="13" s="1"/>
  <c r="C9423" i="13"/>
  <c r="D9423" i="13" s="1"/>
  <c r="C9424" i="13"/>
  <c r="D9424" i="13" s="1"/>
  <c r="E9423" i="13" s="1"/>
  <c r="C9425" i="13"/>
  <c r="D9425" i="13" s="1"/>
  <c r="E9424" i="13" s="1"/>
  <c r="C9426" i="13"/>
  <c r="D9426" i="13" s="1"/>
  <c r="E9425" i="13" s="1"/>
  <c r="C9427" i="13"/>
  <c r="D9427" i="13" s="1"/>
  <c r="C9428" i="13"/>
  <c r="D9428" i="13" s="1"/>
  <c r="E9427" i="13" s="1"/>
  <c r="C9429" i="13"/>
  <c r="D9429" i="13" s="1"/>
  <c r="E9428" i="13" s="1"/>
  <c r="C9430" i="13"/>
  <c r="D9430" i="13" s="1"/>
  <c r="E9429" i="13" s="1"/>
  <c r="C9431" i="13"/>
  <c r="D9431" i="13" s="1"/>
  <c r="C9432" i="13"/>
  <c r="D9432" i="13" s="1"/>
  <c r="E9431" i="13" s="1"/>
  <c r="C9433" i="13"/>
  <c r="D9433" i="13" s="1"/>
  <c r="E9432" i="13" s="1"/>
  <c r="C9434" i="13"/>
  <c r="D9434" i="13" s="1"/>
  <c r="E9433" i="13" s="1"/>
  <c r="C9435" i="13"/>
  <c r="D9435" i="13" s="1"/>
  <c r="C9436" i="13"/>
  <c r="D9436" i="13" s="1"/>
  <c r="E9435" i="13" s="1"/>
  <c r="C9437" i="13"/>
  <c r="D9437" i="13" s="1"/>
  <c r="E9436" i="13" s="1"/>
  <c r="C9438" i="13"/>
  <c r="D9438" i="13" s="1"/>
  <c r="E9437" i="13" s="1"/>
  <c r="C9439" i="13"/>
  <c r="D9439" i="13" s="1"/>
  <c r="C9440" i="13"/>
  <c r="D9440" i="13" s="1"/>
  <c r="E9439" i="13" s="1"/>
  <c r="C9441" i="13"/>
  <c r="D9441" i="13" s="1"/>
  <c r="C9442" i="13"/>
  <c r="D9442" i="13" s="1"/>
  <c r="E9441" i="13" s="1"/>
  <c r="C9443" i="13"/>
  <c r="D9443" i="13" s="1"/>
  <c r="C9444" i="13"/>
  <c r="D9444" i="13" s="1"/>
  <c r="E9443" i="13" s="1"/>
  <c r="C9445" i="13"/>
  <c r="D9445" i="13" s="1"/>
  <c r="E9444" i="13" s="1"/>
  <c r="C9446" i="13"/>
  <c r="D9446" i="13" s="1"/>
  <c r="E9445" i="13" s="1"/>
  <c r="C9447" i="13"/>
  <c r="D9447" i="13" s="1"/>
  <c r="C9448" i="13"/>
  <c r="D9448" i="13" s="1"/>
  <c r="E9447" i="13" s="1"/>
  <c r="C9449" i="13"/>
  <c r="D9449" i="13" s="1"/>
  <c r="E9448" i="13" s="1"/>
  <c r="C9450" i="13"/>
  <c r="D9450" i="13" s="1"/>
  <c r="E9449" i="13" s="1"/>
  <c r="C9451" i="13"/>
  <c r="D9451" i="13" s="1"/>
  <c r="C9452" i="13"/>
  <c r="D9452" i="13" s="1"/>
  <c r="E9451" i="13" s="1"/>
  <c r="C9453" i="13"/>
  <c r="D9453" i="13" s="1"/>
  <c r="E9452" i="13" s="1"/>
  <c r="C9454" i="13"/>
  <c r="D9454" i="13" s="1"/>
  <c r="E9453" i="13" s="1"/>
  <c r="C9455" i="13"/>
  <c r="D9455" i="13" s="1"/>
  <c r="C9456" i="13"/>
  <c r="D9456" i="13" s="1"/>
  <c r="E9455" i="13" s="1"/>
  <c r="C9457" i="13"/>
  <c r="D9457" i="13" s="1"/>
  <c r="E9456" i="13" s="1"/>
  <c r="C9458" i="13"/>
  <c r="D9458" i="13" s="1"/>
  <c r="E9457" i="13" s="1"/>
  <c r="C9459" i="13"/>
  <c r="D9459" i="13" s="1"/>
  <c r="C9460" i="13"/>
  <c r="D9460" i="13" s="1"/>
  <c r="E9459" i="13" s="1"/>
  <c r="C9461" i="13"/>
  <c r="D9461" i="13" s="1"/>
  <c r="C9462" i="13"/>
  <c r="D9462" i="13" s="1"/>
  <c r="E9461" i="13" s="1"/>
  <c r="C9463" i="13"/>
  <c r="D9463" i="13" s="1"/>
  <c r="C9464" i="13"/>
  <c r="D9464" i="13" s="1"/>
  <c r="E9463" i="13" s="1"/>
  <c r="C9465" i="13"/>
  <c r="D9465" i="13" s="1"/>
  <c r="E9464" i="13" s="1"/>
  <c r="C9466" i="13"/>
  <c r="D9466" i="13" s="1"/>
  <c r="E9465" i="13" s="1"/>
  <c r="C9467" i="13"/>
  <c r="D9467" i="13" s="1"/>
  <c r="C9468" i="13"/>
  <c r="D9468" i="13" s="1"/>
  <c r="E9467" i="13" s="1"/>
  <c r="C9469" i="13"/>
  <c r="D9469" i="13" s="1"/>
  <c r="E9468" i="13" s="1"/>
  <c r="C9470" i="13"/>
  <c r="D9470" i="13" s="1"/>
  <c r="E9469" i="13" s="1"/>
  <c r="C9471" i="13"/>
  <c r="D9471" i="13" s="1"/>
  <c r="C9472" i="13"/>
  <c r="D9472" i="13" s="1"/>
  <c r="E9471" i="13" s="1"/>
  <c r="C9473" i="13"/>
  <c r="D9473" i="13" s="1"/>
  <c r="E9472" i="13" s="1"/>
  <c r="C9474" i="13"/>
  <c r="D9474" i="13" s="1"/>
  <c r="E9473" i="13" s="1"/>
  <c r="C9475" i="13"/>
  <c r="D9475" i="13" s="1"/>
  <c r="C9476" i="13"/>
  <c r="D9476" i="13" s="1"/>
  <c r="E9475" i="13" s="1"/>
  <c r="C9477" i="13"/>
  <c r="D9477" i="13" s="1"/>
  <c r="E9476" i="13" s="1"/>
  <c r="C9478" i="13"/>
  <c r="D9478" i="13" s="1"/>
  <c r="E9477" i="13" s="1"/>
  <c r="C9479" i="13"/>
  <c r="D9479" i="13" s="1"/>
  <c r="C9480" i="13"/>
  <c r="D9480" i="13" s="1"/>
  <c r="E9479" i="13" s="1"/>
  <c r="C9481" i="13"/>
  <c r="D9481" i="13" s="1"/>
  <c r="C9482" i="13"/>
  <c r="D9482" i="13" s="1"/>
  <c r="E9481" i="13" s="1"/>
  <c r="C9483" i="13"/>
  <c r="D9483" i="13" s="1"/>
  <c r="C9484" i="13"/>
  <c r="D9484" i="13" s="1"/>
  <c r="E9483" i="13" s="1"/>
  <c r="C9485" i="13"/>
  <c r="D9485" i="13" s="1"/>
  <c r="E9484" i="13" s="1"/>
  <c r="C9486" i="13"/>
  <c r="D9486" i="13" s="1"/>
  <c r="E9485" i="13" s="1"/>
  <c r="C9487" i="13"/>
  <c r="D9487" i="13" s="1"/>
  <c r="C9488" i="13"/>
  <c r="D9488" i="13" s="1"/>
  <c r="E9487" i="13" s="1"/>
  <c r="C9489" i="13"/>
  <c r="D9489" i="13" s="1"/>
  <c r="E9488" i="13" s="1"/>
  <c r="C9490" i="13"/>
  <c r="D9490" i="13" s="1"/>
  <c r="E9489" i="13" s="1"/>
  <c r="C9491" i="13"/>
  <c r="D9491" i="13" s="1"/>
  <c r="C9492" i="13"/>
  <c r="D9492" i="13" s="1"/>
  <c r="E9491" i="13" s="1"/>
  <c r="C9493" i="13"/>
  <c r="D9493" i="13" s="1"/>
  <c r="E9492" i="13" s="1"/>
  <c r="C9494" i="13"/>
  <c r="D9494" i="13" s="1"/>
  <c r="E9493" i="13" s="1"/>
  <c r="C9495" i="13"/>
  <c r="D9495" i="13" s="1"/>
  <c r="C9496" i="13"/>
  <c r="D9496" i="13" s="1"/>
  <c r="E9495" i="13" s="1"/>
  <c r="C9497" i="13"/>
  <c r="D9497" i="13" s="1"/>
  <c r="E9496" i="13" s="1"/>
  <c r="C9498" i="13"/>
  <c r="D9498" i="13" s="1"/>
  <c r="E9497" i="13" s="1"/>
  <c r="C9499" i="13"/>
  <c r="D9499" i="13" s="1"/>
  <c r="C9500" i="13"/>
  <c r="D9500" i="13" s="1"/>
  <c r="E9499" i="13" s="1"/>
  <c r="C9501" i="13"/>
  <c r="D9501" i="13" s="1"/>
  <c r="C9502" i="13"/>
  <c r="D9502" i="13" s="1"/>
  <c r="E9501" i="13" s="1"/>
  <c r="C9503" i="13"/>
  <c r="D9503" i="13" s="1"/>
  <c r="C9504" i="13"/>
  <c r="D9504" i="13" s="1"/>
  <c r="E9503" i="13" s="1"/>
  <c r="C9505" i="13"/>
  <c r="D9505" i="13" s="1"/>
  <c r="E9504" i="13" s="1"/>
  <c r="C9506" i="13"/>
  <c r="D9506" i="13" s="1"/>
  <c r="E9505" i="13" s="1"/>
  <c r="C9507" i="13"/>
  <c r="D9507" i="13" s="1"/>
  <c r="C9508" i="13"/>
  <c r="D9508" i="13" s="1"/>
  <c r="E9507" i="13" s="1"/>
  <c r="C9509" i="13"/>
  <c r="D9509" i="13" s="1"/>
  <c r="E9508" i="13" s="1"/>
  <c r="C9510" i="13"/>
  <c r="D9510" i="13" s="1"/>
  <c r="E9509" i="13" s="1"/>
  <c r="C9511" i="13"/>
  <c r="D9511" i="13" s="1"/>
  <c r="C9512" i="13"/>
  <c r="D9512" i="13" s="1"/>
  <c r="E9511" i="13" s="1"/>
  <c r="C9513" i="13"/>
  <c r="D9513" i="13" s="1"/>
  <c r="E9512" i="13" s="1"/>
  <c r="C9514" i="13"/>
  <c r="D9514" i="13" s="1"/>
  <c r="E9513" i="13" s="1"/>
  <c r="C9515" i="13"/>
  <c r="D9515" i="13" s="1"/>
  <c r="C9516" i="13"/>
  <c r="D9516" i="13" s="1"/>
  <c r="E9515" i="13" s="1"/>
  <c r="C9517" i="13"/>
  <c r="D9517" i="13" s="1"/>
  <c r="E9516" i="13" s="1"/>
  <c r="C9518" i="13"/>
  <c r="D9518" i="13" s="1"/>
  <c r="E9517" i="13" s="1"/>
  <c r="C9519" i="13"/>
  <c r="D9519" i="13" s="1"/>
  <c r="C9520" i="13"/>
  <c r="D9520" i="13" s="1"/>
  <c r="E9519" i="13" s="1"/>
  <c r="C9521" i="13"/>
  <c r="D9521" i="13" s="1"/>
  <c r="C9522" i="13"/>
  <c r="D9522" i="13" s="1"/>
  <c r="E9521" i="13" s="1"/>
  <c r="C9523" i="13"/>
  <c r="D9523" i="13" s="1"/>
  <c r="C9524" i="13"/>
  <c r="D9524" i="13" s="1"/>
  <c r="E9523" i="13" s="1"/>
  <c r="C9525" i="13"/>
  <c r="D9525" i="13" s="1"/>
  <c r="E9524" i="13" s="1"/>
  <c r="C9526" i="13"/>
  <c r="D9526" i="13" s="1"/>
  <c r="E9525" i="13" s="1"/>
  <c r="C9527" i="13"/>
  <c r="D9527" i="13" s="1"/>
  <c r="C9528" i="13"/>
  <c r="D9528" i="13" s="1"/>
  <c r="E9527" i="13" s="1"/>
  <c r="C9529" i="13"/>
  <c r="D9529" i="13" s="1"/>
  <c r="E9528" i="13" s="1"/>
  <c r="C9530" i="13"/>
  <c r="D9530" i="13" s="1"/>
  <c r="E9529" i="13" s="1"/>
  <c r="C9531" i="13"/>
  <c r="D9531" i="13" s="1"/>
  <c r="C9532" i="13"/>
  <c r="D9532" i="13" s="1"/>
  <c r="E9531" i="13" s="1"/>
  <c r="C9533" i="13"/>
  <c r="D9533" i="13" s="1"/>
  <c r="E9532" i="13" s="1"/>
  <c r="C9534" i="13"/>
  <c r="D9534" i="13" s="1"/>
  <c r="E9533" i="13" s="1"/>
  <c r="C9535" i="13"/>
  <c r="D9535" i="13" s="1"/>
  <c r="C9536" i="13"/>
  <c r="D9536" i="13" s="1"/>
  <c r="E9535" i="13" s="1"/>
  <c r="C9537" i="13"/>
  <c r="D9537" i="13" s="1"/>
  <c r="E9536" i="13" s="1"/>
  <c r="C9538" i="13"/>
  <c r="D9538" i="13" s="1"/>
  <c r="E9537" i="13" s="1"/>
  <c r="C9539" i="13"/>
  <c r="D9539" i="13" s="1"/>
  <c r="C9540" i="13"/>
  <c r="D9540" i="13" s="1"/>
  <c r="E9539" i="13" s="1"/>
  <c r="C9541" i="13"/>
  <c r="D9541" i="13" s="1"/>
  <c r="C9542" i="13"/>
  <c r="D9542" i="13" s="1"/>
  <c r="E9541" i="13" s="1"/>
  <c r="C9543" i="13"/>
  <c r="D9543" i="13" s="1"/>
  <c r="C9544" i="13"/>
  <c r="D9544" i="13" s="1"/>
  <c r="E9543" i="13" s="1"/>
  <c r="C9545" i="13"/>
  <c r="D9545" i="13" s="1"/>
  <c r="E9544" i="13" s="1"/>
  <c r="C9546" i="13"/>
  <c r="D9546" i="13" s="1"/>
  <c r="E9545" i="13" s="1"/>
  <c r="C9547" i="13"/>
  <c r="D9547" i="13" s="1"/>
  <c r="C9548" i="13"/>
  <c r="D9548" i="13" s="1"/>
  <c r="E9547" i="13" s="1"/>
  <c r="C9549" i="13"/>
  <c r="D9549" i="13" s="1"/>
  <c r="E9548" i="13" s="1"/>
  <c r="C9550" i="13"/>
  <c r="D9550" i="13" s="1"/>
  <c r="E9549" i="13" s="1"/>
  <c r="C9551" i="13"/>
  <c r="D9551" i="13" s="1"/>
  <c r="C9552" i="13"/>
  <c r="D9552" i="13" s="1"/>
  <c r="E9551" i="13" s="1"/>
  <c r="C9553" i="13"/>
  <c r="D9553" i="13" s="1"/>
  <c r="E9552" i="13" s="1"/>
  <c r="C9554" i="13"/>
  <c r="D9554" i="13" s="1"/>
  <c r="E9553" i="13" s="1"/>
  <c r="C9555" i="13"/>
  <c r="D9555" i="13" s="1"/>
  <c r="C9556" i="13"/>
  <c r="D9556" i="13" s="1"/>
  <c r="E9555" i="13" s="1"/>
  <c r="C9557" i="13"/>
  <c r="D9557" i="13" s="1"/>
  <c r="E9556" i="13" s="1"/>
  <c r="C9558" i="13"/>
  <c r="D9558" i="13" s="1"/>
  <c r="E9557" i="13" s="1"/>
  <c r="C9559" i="13"/>
  <c r="D9559" i="13" s="1"/>
  <c r="C9560" i="13"/>
  <c r="D9560" i="13" s="1"/>
  <c r="E9559" i="13" s="1"/>
  <c r="C9561" i="13"/>
  <c r="D9561" i="13" s="1"/>
  <c r="C9562" i="13"/>
  <c r="D9562" i="13" s="1"/>
  <c r="E9561" i="13" s="1"/>
  <c r="C9563" i="13"/>
  <c r="D9563" i="13" s="1"/>
  <c r="C9564" i="13"/>
  <c r="D9564" i="13" s="1"/>
  <c r="E9563" i="13" s="1"/>
  <c r="C9565" i="13"/>
  <c r="D9565" i="13" s="1"/>
  <c r="E9564" i="13" s="1"/>
  <c r="C9566" i="13"/>
  <c r="D9566" i="13" s="1"/>
  <c r="E9565" i="13" s="1"/>
  <c r="C9567" i="13"/>
  <c r="D9567" i="13" s="1"/>
  <c r="C9568" i="13"/>
  <c r="D9568" i="13" s="1"/>
  <c r="E9567" i="13" s="1"/>
  <c r="C9569" i="13"/>
  <c r="D9569" i="13" s="1"/>
  <c r="E9568" i="13" s="1"/>
  <c r="C9570" i="13"/>
  <c r="D9570" i="13" s="1"/>
  <c r="E9569" i="13" s="1"/>
  <c r="C9571" i="13"/>
  <c r="D9571" i="13" s="1"/>
  <c r="C9572" i="13"/>
  <c r="D9572" i="13" s="1"/>
  <c r="E9571" i="13" s="1"/>
  <c r="C9573" i="13"/>
  <c r="D9573" i="13" s="1"/>
  <c r="E9572" i="13" s="1"/>
  <c r="C9574" i="13"/>
  <c r="D9574" i="13" s="1"/>
  <c r="E9573" i="13" s="1"/>
  <c r="C9575" i="13"/>
  <c r="D9575" i="13" s="1"/>
  <c r="C9576" i="13"/>
  <c r="D9576" i="13" s="1"/>
  <c r="E9575" i="13" s="1"/>
  <c r="C9577" i="13"/>
  <c r="D9577" i="13" s="1"/>
  <c r="E9576" i="13" s="1"/>
  <c r="C9578" i="13"/>
  <c r="D9578" i="13" s="1"/>
  <c r="E9577" i="13" s="1"/>
  <c r="C9579" i="13"/>
  <c r="D9579" i="13" s="1"/>
  <c r="C9580" i="13"/>
  <c r="D9580" i="13" s="1"/>
  <c r="E9579" i="13" s="1"/>
  <c r="C9581" i="13"/>
  <c r="D9581" i="13" s="1"/>
  <c r="C9582" i="13"/>
  <c r="D9582" i="13" s="1"/>
  <c r="E9581" i="13" s="1"/>
  <c r="C9583" i="13"/>
  <c r="D9583" i="13" s="1"/>
  <c r="C9584" i="13"/>
  <c r="D9584" i="13" s="1"/>
  <c r="E9583" i="13" s="1"/>
  <c r="C9585" i="13"/>
  <c r="D9585" i="13" s="1"/>
  <c r="E9584" i="13" s="1"/>
  <c r="C9586" i="13"/>
  <c r="D9586" i="13" s="1"/>
  <c r="E9585" i="13" s="1"/>
  <c r="C9587" i="13"/>
  <c r="D9587" i="13" s="1"/>
  <c r="C9588" i="13"/>
  <c r="D9588" i="13" s="1"/>
  <c r="E9587" i="13" s="1"/>
  <c r="C9589" i="13"/>
  <c r="D9589" i="13" s="1"/>
  <c r="E9588" i="13" s="1"/>
  <c r="C9590" i="13"/>
  <c r="D9590" i="13" s="1"/>
  <c r="E9589" i="13" s="1"/>
  <c r="C9591" i="13"/>
  <c r="D9591" i="13" s="1"/>
  <c r="C9592" i="13"/>
  <c r="D9592" i="13" s="1"/>
  <c r="E9591" i="13" s="1"/>
  <c r="C9593" i="13"/>
  <c r="D9593" i="13" s="1"/>
  <c r="E9592" i="13" s="1"/>
  <c r="C9594" i="13"/>
  <c r="D9594" i="13" s="1"/>
  <c r="E9593" i="13" s="1"/>
  <c r="C9595" i="13"/>
  <c r="D9595" i="13" s="1"/>
  <c r="C9596" i="13"/>
  <c r="D9596" i="13" s="1"/>
  <c r="E9595" i="13" s="1"/>
  <c r="C9597" i="13"/>
  <c r="D9597" i="13" s="1"/>
  <c r="E9596" i="13" s="1"/>
  <c r="C9598" i="13"/>
  <c r="D9598" i="13" s="1"/>
  <c r="E9597" i="13" s="1"/>
  <c r="C9599" i="13"/>
  <c r="D9599" i="13" s="1"/>
  <c r="C9600" i="13"/>
  <c r="D9600" i="13" s="1"/>
  <c r="E9599" i="13" s="1"/>
  <c r="C9601" i="13"/>
  <c r="D9601" i="13" s="1"/>
  <c r="C9602" i="13"/>
  <c r="D9602" i="13" s="1"/>
  <c r="E9601" i="13" s="1"/>
  <c r="C9603" i="13"/>
  <c r="D9603" i="13" s="1"/>
  <c r="C9604" i="13"/>
  <c r="D9604" i="13" s="1"/>
  <c r="E9603" i="13" s="1"/>
  <c r="C9605" i="13"/>
  <c r="D9605" i="13" s="1"/>
  <c r="E9604" i="13" s="1"/>
  <c r="C9606" i="13"/>
  <c r="D9606" i="13" s="1"/>
  <c r="E9605" i="13" s="1"/>
  <c r="C9607" i="13"/>
  <c r="D9607" i="13" s="1"/>
  <c r="C9608" i="13"/>
  <c r="D9608" i="13" s="1"/>
  <c r="E9607" i="13" s="1"/>
  <c r="C9609" i="13"/>
  <c r="D9609" i="13" s="1"/>
  <c r="E9608" i="13" s="1"/>
  <c r="C9610" i="13"/>
  <c r="D9610" i="13" s="1"/>
  <c r="E9609" i="13" s="1"/>
  <c r="C9611" i="13"/>
  <c r="D9611" i="13" s="1"/>
  <c r="C9612" i="13"/>
  <c r="D9612" i="13" s="1"/>
  <c r="E9611" i="13" s="1"/>
  <c r="C9613" i="13"/>
  <c r="D9613" i="13" s="1"/>
  <c r="E9612" i="13" s="1"/>
  <c r="C9614" i="13"/>
  <c r="D9614" i="13" s="1"/>
  <c r="E9613" i="13" s="1"/>
  <c r="C9615" i="13"/>
  <c r="D9615" i="13" s="1"/>
  <c r="C9616" i="13"/>
  <c r="D9616" i="13" s="1"/>
  <c r="E9615" i="13" s="1"/>
  <c r="C9617" i="13"/>
  <c r="D9617" i="13" s="1"/>
  <c r="E9616" i="13" s="1"/>
  <c r="C9618" i="13"/>
  <c r="D9618" i="13" s="1"/>
  <c r="E9617" i="13" s="1"/>
  <c r="C9619" i="13"/>
  <c r="D9619" i="13" s="1"/>
  <c r="C9620" i="13"/>
  <c r="D9620" i="13" s="1"/>
  <c r="E9619" i="13" s="1"/>
  <c r="C9621" i="13"/>
  <c r="D9621" i="13" s="1"/>
  <c r="C9622" i="13"/>
  <c r="D9622" i="13" s="1"/>
  <c r="E9621" i="13" s="1"/>
  <c r="C9623" i="13"/>
  <c r="D9623" i="13" s="1"/>
  <c r="C9624" i="13"/>
  <c r="D9624" i="13" s="1"/>
  <c r="E9623" i="13" s="1"/>
  <c r="C9625" i="13"/>
  <c r="D9625" i="13" s="1"/>
  <c r="E9624" i="13" s="1"/>
  <c r="C9626" i="13"/>
  <c r="D9626" i="13" s="1"/>
  <c r="E9625" i="13" s="1"/>
  <c r="C9627" i="13"/>
  <c r="D9627" i="13" s="1"/>
  <c r="C9628" i="13"/>
  <c r="D9628" i="13" s="1"/>
  <c r="E9627" i="13" s="1"/>
  <c r="C9629" i="13"/>
  <c r="D9629" i="13" s="1"/>
  <c r="E9628" i="13" s="1"/>
  <c r="C9630" i="13"/>
  <c r="D9630" i="13" s="1"/>
  <c r="E9629" i="13" s="1"/>
  <c r="C9631" i="13"/>
  <c r="D9631" i="13" s="1"/>
  <c r="C9632" i="13"/>
  <c r="D9632" i="13" s="1"/>
  <c r="E9631" i="13" s="1"/>
  <c r="C9633" i="13"/>
  <c r="D9633" i="13" s="1"/>
  <c r="E9632" i="13" s="1"/>
  <c r="C9634" i="13"/>
  <c r="D9634" i="13" s="1"/>
  <c r="E9633" i="13" s="1"/>
  <c r="C9635" i="13"/>
  <c r="D9635" i="13" s="1"/>
  <c r="C9636" i="13"/>
  <c r="D9636" i="13" s="1"/>
  <c r="E9635" i="13" s="1"/>
  <c r="C9637" i="13"/>
  <c r="D9637" i="13" s="1"/>
  <c r="E9636" i="13" s="1"/>
  <c r="C9638" i="13"/>
  <c r="D9638" i="13" s="1"/>
  <c r="E9637" i="13" s="1"/>
  <c r="C9639" i="13"/>
  <c r="D9639" i="13" s="1"/>
  <c r="C9640" i="13"/>
  <c r="D9640" i="13" s="1"/>
  <c r="E9639" i="13" s="1"/>
  <c r="C9641" i="13"/>
  <c r="D9641" i="13" s="1"/>
  <c r="C9642" i="13"/>
  <c r="D9642" i="13" s="1"/>
  <c r="E9641" i="13" s="1"/>
  <c r="C9643" i="13"/>
  <c r="D9643" i="13" s="1"/>
  <c r="C9644" i="13"/>
  <c r="D9644" i="13" s="1"/>
  <c r="E9643" i="13" s="1"/>
  <c r="C9645" i="13"/>
  <c r="D9645" i="13" s="1"/>
  <c r="E9644" i="13" s="1"/>
  <c r="C9646" i="13"/>
  <c r="D9646" i="13" s="1"/>
  <c r="E9645" i="13" s="1"/>
  <c r="C9647" i="13"/>
  <c r="D9647" i="13" s="1"/>
  <c r="C9648" i="13"/>
  <c r="D9648" i="13" s="1"/>
  <c r="E9647" i="13" s="1"/>
  <c r="C9649" i="13"/>
  <c r="D9649" i="13" s="1"/>
  <c r="E9648" i="13" s="1"/>
  <c r="C9650" i="13"/>
  <c r="D9650" i="13" s="1"/>
  <c r="E9649" i="13" s="1"/>
  <c r="C9651" i="13"/>
  <c r="D9651" i="13" s="1"/>
  <c r="C9652" i="13"/>
  <c r="D9652" i="13" s="1"/>
  <c r="E9651" i="13" s="1"/>
  <c r="C9653" i="13"/>
  <c r="D9653" i="13" s="1"/>
  <c r="E9652" i="13" s="1"/>
  <c r="C9654" i="13"/>
  <c r="D9654" i="13" s="1"/>
  <c r="E9653" i="13" s="1"/>
  <c r="C9655" i="13"/>
  <c r="D9655" i="13" s="1"/>
  <c r="C9656" i="13"/>
  <c r="D9656" i="13" s="1"/>
  <c r="E9655" i="13" s="1"/>
  <c r="C9657" i="13"/>
  <c r="D9657" i="13" s="1"/>
  <c r="E9656" i="13" s="1"/>
  <c r="C9658" i="13"/>
  <c r="D9658" i="13" s="1"/>
  <c r="E9657" i="13" s="1"/>
  <c r="C9659" i="13"/>
  <c r="D9659" i="13" s="1"/>
  <c r="C9660" i="13"/>
  <c r="D9660" i="13" s="1"/>
  <c r="E9659" i="13" s="1"/>
  <c r="C9661" i="13"/>
  <c r="D9661" i="13" s="1"/>
  <c r="C9662" i="13"/>
  <c r="D9662" i="13" s="1"/>
  <c r="E9661" i="13" s="1"/>
  <c r="C9663" i="13"/>
  <c r="D9663" i="13" s="1"/>
  <c r="C9664" i="13"/>
  <c r="D9664" i="13" s="1"/>
  <c r="E9663" i="13" s="1"/>
  <c r="C9665" i="13"/>
  <c r="D9665" i="13" s="1"/>
  <c r="E9664" i="13" s="1"/>
  <c r="C9666" i="13"/>
  <c r="D9666" i="13" s="1"/>
  <c r="E9665" i="13" s="1"/>
  <c r="C9667" i="13"/>
  <c r="D9667" i="13" s="1"/>
  <c r="C9668" i="13"/>
  <c r="D9668" i="13" s="1"/>
  <c r="E9667" i="13" s="1"/>
  <c r="C9669" i="13"/>
  <c r="D9669" i="13" s="1"/>
  <c r="E9668" i="13" s="1"/>
  <c r="C9670" i="13"/>
  <c r="D9670" i="13" s="1"/>
  <c r="E9669" i="13" s="1"/>
  <c r="C9671" i="13"/>
  <c r="D9671" i="13" s="1"/>
  <c r="C9672" i="13"/>
  <c r="D9672" i="13" s="1"/>
  <c r="E9671" i="13" s="1"/>
  <c r="C9673" i="13"/>
  <c r="D9673" i="13" s="1"/>
  <c r="E9672" i="13" s="1"/>
  <c r="C9674" i="13"/>
  <c r="D9674" i="13" s="1"/>
  <c r="E9673" i="13" s="1"/>
  <c r="C9675" i="13"/>
  <c r="D9675" i="13" s="1"/>
  <c r="C9676" i="13"/>
  <c r="D9676" i="13" s="1"/>
  <c r="E9675" i="13" s="1"/>
  <c r="C9677" i="13"/>
  <c r="D9677" i="13" s="1"/>
  <c r="E9676" i="13" s="1"/>
  <c r="C9678" i="13"/>
  <c r="D9678" i="13" s="1"/>
  <c r="E9677" i="13" s="1"/>
  <c r="C9679" i="13"/>
  <c r="D9679" i="13" s="1"/>
  <c r="C9680" i="13"/>
  <c r="D9680" i="13" s="1"/>
  <c r="E9679" i="13" s="1"/>
  <c r="C9681" i="13"/>
  <c r="D9681" i="13" s="1"/>
  <c r="C9682" i="13"/>
  <c r="D9682" i="13" s="1"/>
  <c r="E9681" i="13" s="1"/>
  <c r="C9683" i="13"/>
  <c r="D9683" i="13" s="1"/>
  <c r="C9684" i="13"/>
  <c r="D9684" i="13" s="1"/>
  <c r="E9683" i="13" s="1"/>
  <c r="C9685" i="13"/>
  <c r="D9685" i="13" s="1"/>
  <c r="E9684" i="13" s="1"/>
  <c r="C9686" i="13"/>
  <c r="D9686" i="13" s="1"/>
  <c r="E9685" i="13" s="1"/>
  <c r="C9687" i="13"/>
  <c r="D9687" i="13" s="1"/>
  <c r="C9688" i="13"/>
  <c r="D9688" i="13" s="1"/>
  <c r="E9687" i="13" s="1"/>
  <c r="C9689" i="13"/>
  <c r="D9689" i="13" s="1"/>
  <c r="E9688" i="13" s="1"/>
  <c r="C9690" i="13"/>
  <c r="D9690" i="13" s="1"/>
  <c r="E9689" i="13" s="1"/>
  <c r="C9691" i="13"/>
  <c r="D9691" i="13" s="1"/>
  <c r="C9692" i="13"/>
  <c r="D9692" i="13" s="1"/>
  <c r="E9691" i="13" s="1"/>
  <c r="C9693" i="13"/>
  <c r="D9693" i="13" s="1"/>
  <c r="E9692" i="13" s="1"/>
  <c r="C9694" i="13"/>
  <c r="D9694" i="13" s="1"/>
  <c r="E9693" i="13" s="1"/>
  <c r="C9695" i="13"/>
  <c r="D9695" i="13" s="1"/>
  <c r="C9696" i="13"/>
  <c r="D9696" i="13" s="1"/>
  <c r="E9695" i="13" s="1"/>
  <c r="C9697" i="13"/>
  <c r="D9697" i="13" s="1"/>
  <c r="E9696" i="13" s="1"/>
  <c r="C9698" i="13"/>
  <c r="D9698" i="13" s="1"/>
  <c r="E9697" i="13" s="1"/>
  <c r="C9699" i="13"/>
  <c r="D9699" i="13" s="1"/>
  <c r="C9700" i="13"/>
  <c r="D9700" i="13" s="1"/>
  <c r="E9699" i="13" s="1"/>
  <c r="C9701" i="13"/>
  <c r="D9701" i="13" s="1"/>
  <c r="C9702" i="13"/>
  <c r="D9702" i="13" s="1"/>
  <c r="E9701" i="13" s="1"/>
  <c r="C9703" i="13"/>
  <c r="D9703" i="13" s="1"/>
  <c r="C9704" i="13"/>
  <c r="D9704" i="13" s="1"/>
  <c r="E9703" i="13" s="1"/>
  <c r="C9705" i="13"/>
  <c r="D9705" i="13" s="1"/>
  <c r="E9704" i="13" s="1"/>
  <c r="C9706" i="13"/>
  <c r="D9706" i="13" s="1"/>
  <c r="E9705" i="13" s="1"/>
  <c r="C9707" i="13"/>
  <c r="D9707" i="13" s="1"/>
  <c r="C9708" i="13"/>
  <c r="D9708" i="13" s="1"/>
  <c r="E9707" i="13" s="1"/>
  <c r="C9709" i="13"/>
  <c r="D9709" i="13" s="1"/>
  <c r="E9708" i="13" s="1"/>
  <c r="C9710" i="13"/>
  <c r="D9710" i="13" s="1"/>
  <c r="E9709" i="13" s="1"/>
  <c r="C9711" i="13"/>
  <c r="D9711" i="13" s="1"/>
  <c r="C9712" i="13"/>
  <c r="D9712" i="13" s="1"/>
  <c r="E9711" i="13" s="1"/>
  <c r="C9713" i="13"/>
  <c r="D9713" i="13" s="1"/>
  <c r="E9712" i="13" s="1"/>
  <c r="C9714" i="13"/>
  <c r="D9714" i="13" s="1"/>
  <c r="E9713" i="13" s="1"/>
  <c r="C9715" i="13"/>
  <c r="D9715" i="13" s="1"/>
  <c r="C9716" i="13"/>
  <c r="D9716" i="13" s="1"/>
  <c r="E9715" i="13" s="1"/>
  <c r="C9717" i="13"/>
  <c r="D9717" i="13" s="1"/>
  <c r="E9716" i="13" s="1"/>
  <c r="C9718" i="13"/>
  <c r="D9718" i="13" s="1"/>
  <c r="E9717" i="13" s="1"/>
  <c r="C9719" i="13"/>
  <c r="D9719" i="13" s="1"/>
  <c r="C9720" i="13"/>
  <c r="D9720" i="13" s="1"/>
  <c r="E9719" i="13" s="1"/>
  <c r="C9721" i="13"/>
  <c r="D9721" i="13" s="1"/>
  <c r="C9722" i="13"/>
  <c r="D9722" i="13" s="1"/>
  <c r="E9721" i="13" s="1"/>
  <c r="C9723" i="13"/>
  <c r="D9723" i="13" s="1"/>
  <c r="C9724" i="13"/>
  <c r="D9724" i="13" s="1"/>
  <c r="E9723" i="13" s="1"/>
  <c r="C9725" i="13"/>
  <c r="D9725" i="13" s="1"/>
  <c r="E9724" i="13" s="1"/>
  <c r="C9726" i="13"/>
  <c r="D9726" i="13" s="1"/>
  <c r="E9725" i="13" s="1"/>
  <c r="C9727" i="13"/>
  <c r="D9727" i="13" s="1"/>
  <c r="C9728" i="13"/>
  <c r="D9728" i="13" s="1"/>
  <c r="E9727" i="13" s="1"/>
  <c r="C9729" i="13"/>
  <c r="D9729" i="13" s="1"/>
  <c r="E9728" i="13" s="1"/>
  <c r="C9730" i="13"/>
  <c r="D9730" i="13" s="1"/>
  <c r="E9729" i="13" s="1"/>
  <c r="C9731" i="13"/>
  <c r="D9731" i="13" s="1"/>
  <c r="C9732" i="13"/>
  <c r="D9732" i="13" s="1"/>
  <c r="E9731" i="13" s="1"/>
  <c r="C9733" i="13"/>
  <c r="D9733" i="13" s="1"/>
  <c r="E9732" i="13" s="1"/>
  <c r="C9734" i="13"/>
  <c r="D9734" i="13" s="1"/>
  <c r="E9733" i="13" s="1"/>
  <c r="C9735" i="13"/>
  <c r="D9735" i="13" s="1"/>
  <c r="C9736" i="13"/>
  <c r="D9736" i="13" s="1"/>
  <c r="E9735" i="13" s="1"/>
  <c r="C9737" i="13"/>
  <c r="D9737" i="13" s="1"/>
  <c r="E9736" i="13" s="1"/>
  <c r="C9738" i="13"/>
  <c r="D9738" i="13" s="1"/>
  <c r="E9737" i="13" s="1"/>
  <c r="C9739" i="13"/>
  <c r="D9739" i="13" s="1"/>
  <c r="C9740" i="13"/>
  <c r="D9740" i="13" s="1"/>
  <c r="E9739" i="13" s="1"/>
  <c r="C9741" i="13"/>
  <c r="D9741" i="13" s="1"/>
  <c r="C9742" i="13"/>
  <c r="D9742" i="13" s="1"/>
  <c r="E9741" i="13" s="1"/>
  <c r="C9743" i="13"/>
  <c r="D9743" i="13" s="1"/>
  <c r="C9744" i="13"/>
  <c r="D9744" i="13" s="1"/>
  <c r="E9743" i="13" s="1"/>
  <c r="C9745" i="13"/>
  <c r="D9745" i="13" s="1"/>
  <c r="E9744" i="13" s="1"/>
  <c r="C9746" i="13"/>
  <c r="D9746" i="13" s="1"/>
  <c r="E9745" i="13" s="1"/>
  <c r="C9747" i="13"/>
  <c r="D9747" i="13" s="1"/>
  <c r="C9748" i="13"/>
  <c r="D9748" i="13" s="1"/>
  <c r="E9747" i="13" s="1"/>
  <c r="C9749" i="13"/>
  <c r="D9749" i="13" s="1"/>
  <c r="E9748" i="13" s="1"/>
  <c r="C9750" i="13"/>
  <c r="D9750" i="13" s="1"/>
  <c r="E9749" i="13" s="1"/>
  <c r="C9751" i="13"/>
  <c r="D9751" i="13" s="1"/>
  <c r="C9752" i="13"/>
  <c r="D9752" i="13" s="1"/>
  <c r="E9751" i="13" s="1"/>
  <c r="C9753" i="13"/>
  <c r="D9753" i="13" s="1"/>
  <c r="E9752" i="13" s="1"/>
  <c r="C9754" i="13"/>
  <c r="D9754" i="13" s="1"/>
  <c r="E9753" i="13" s="1"/>
  <c r="C9755" i="13"/>
  <c r="D9755" i="13" s="1"/>
  <c r="C9756" i="13"/>
  <c r="D9756" i="13" s="1"/>
  <c r="E9755" i="13" s="1"/>
  <c r="C9757" i="13"/>
  <c r="D9757" i="13" s="1"/>
  <c r="E9756" i="13" s="1"/>
  <c r="C9758" i="13"/>
  <c r="D9758" i="13" s="1"/>
  <c r="E9757" i="13" s="1"/>
  <c r="C9759" i="13"/>
  <c r="D9759" i="13" s="1"/>
  <c r="C9760" i="13"/>
  <c r="D9760" i="13" s="1"/>
  <c r="E9759" i="13" s="1"/>
  <c r="C9761" i="13"/>
  <c r="D9761" i="13" s="1"/>
  <c r="C9762" i="13"/>
  <c r="D9762" i="13" s="1"/>
  <c r="E9761" i="13" s="1"/>
  <c r="C9763" i="13"/>
  <c r="D9763" i="13" s="1"/>
  <c r="C9764" i="13"/>
  <c r="D9764" i="13" s="1"/>
  <c r="E9763" i="13" s="1"/>
  <c r="C9765" i="13"/>
  <c r="D9765" i="13" s="1"/>
  <c r="E9764" i="13" s="1"/>
  <c r="C9766" i="13"/>
  <c r="D9766" i="13" s="1"/>
  <c r="E9765" i="13" s="1"/>
  <c r="C9767" i="13"/>
  <c r="D9767" i="13" s="1"/>
  <c r="C9768" i="13"/>
  <c r="D9768" i="13" s="1"/>
  <c r="E9767" i="13" s="1"/>
  <c r="C9769" i="13"/>
  <c r="D9769" i="13" s="1"/>
  <c r="E9768" i="13" s="1"/>
  <c r="C9770" i="13"/>
  <c r="D9770" i="13" s="1"/>
  <c r="E9769" i="13" s="1"/>
  <c r="C9771" i="13"/>
  <c r="D9771" i="13" s="1"/>
  <c r="C9772" i="13"/>
  <c r="D9772" i="13" s="1"/>
  <c r="E9771" i="13" s="1"/>
  <c r="C9773" i="13"/>
  <c r="D9773" i="13" s="1"/>
  <c r="E9772" i="13" s="1"/>
  <c r="C9774" i="13"/>
  <c r="D9774" i="13" s="1"/>
  <c r="E9773" i="13" s="1"/>
  <c r="C9775" i="13"/>
  <c r="D9775" i="13" s="1"/>
  <c r="C9776" i="13"/>
  <c r="D9776" i="13" s="1"/>
  <c r="E9775" i="13" s="1"/>
  <c r="C9777" i="13"/>
  <c r="D9777" i="13" s="1"/>
  <c r="E9776" i="13" s="1"/>
  <c r="C9778" i="13"/>
  <c r="D9778" i="13" s="1"/>
  <c r="E9777" i="13" s="1"/>
  <c r="C9779" i="13"/>
  <c r="D9779" i="13" s="1"/>
  <c r="C9780" i="13"/>
  <c r="D9780" i="13" s="1"/>
  <c r="E9779" i="13" s="1"/>
  <c r="C9781" i="13"/>
  <c r="D9781" i="13" s="1"/>
  <c r="C9782" i="13"/>
  <c r="D9782" i="13" s="1"/>
  <c r="E9781" i="13" s="1"/>
  <c r="C9783" i="13"/>
  <c r="D9783" i="13" s="1"/>
  <c r="C9784" i="13"/>
  <c r="D9784" i="13" s="1"/>
  <c r="E9783" i="13" s="1"/>
  <c r="C9785" i="13"/>
  <c r="D9785" i="13" s="1"/>
  <c r="E9784" i="13" s="1"/>
  <c r="C9786" i="13"/>
  <c r="D9786" i="13" s="1"/>
  <c r="E9785" i="13" s="1"/>
  <c r="C9787" i="13"/>
  <c r="D9787" i="13" s="1"/>
  <c r="C9788" i="13"/>
  <c r="D9788" i="13" s="1"/>
  <c r="E9787" i="13" s="1"/>
  <c r="C9789" i="13"/>
  <c r="D9789" i="13" s="1"/>
  <c r="E9788" i="13" s="1"/>
  <c r="C9790" i="13"/>
  <c r="D9790" i="13" s="1"/>
  <c r="E9789" i="13" s="1"/>
  <c r="C9791" i="13"/>
  <c r="D9791" i="13" s="1"/>
  <c r="C9792" i="13"/>
  <c r="D9792" i="13" s="1"/>
  <c r="E9791" i="13" s="1"/>
  <c r="C9793" i="13"/>
  <c r="D9793" i="13" s="1"/>
  <c r="E9792" i="13" s="1"/>
  <c r="C9794" i="13"/>
  <c r="D9794" i="13" s="1"/>
  <c r="E9793" i="13" s="1"/>
  <c r="C9795" i="13"/>
  <c r="D9795" i="13" s="1"/>
  <c r="C9796" i="13"/>
  <c r="D9796" i="13" s="1"/>
  <c r="E9795" i="13" s="1"/>
  <c r="C9797" i="13"/>
  <c r="D9797" i="13" s="1"/>
  <c r="E9796" i="13" s="1"/>
  <c r="C9798" i="13"/>
  <c r="D9798" i="13" s="1"/>
  <c r="E9797" i="13" s="1"/>
  <c r="C9799" i="13"/>
  <c r="D9799" i="13" s="1"/>
  <c r="C9800" i="13"/>
  <c r="D9800" i="13" s="1"/>
  <c r="E9799" i="13" s="1"/>
  <c r="C9801" i="13"/>
  <c r="D9801" i="13" s="1"/>
  <c r="C9802" i="13"/>
  <c r="D9802" i="13" s="1"/>
  <c r="E9801" i="13" s="1"/>
  <c r="C9803" i="13"/>
  <c r="D9803" i="13" s="1"/>
  <c r="C9804" i="13"/>
  <c r="D9804" i="13" s="1"/>
  <c r="E9803" i="13" s="1"/>
  <c r="C9805" i="13"/>
  <c r="D9805" i="13" s="1"/>
  <c r="E9804" i="13" s="1"/>
  <c r="C9806" i="13"/>
  <c r="D9806" i="13" s="1"/>
  <c r="E9805" i="13" s="1"/>
  <c r="C9807" i="13"/>
  <c r="D9807" i="13" s="1"/>
  <c r="C9808" i="13"/>
  <c r="D9808" i="13" s="1"/>
  <c r="E9807" i="13" s="1"/>
  <c r="C9809" i="13"/>
  <c r="D9809" i="13" s="1"/>
  <c r="E9808" i="13" s="1"/>
  <c r="C9810" i="13"/>
  <c r="D9810" i="13" s="1"/>
  <c r="E9809" i="13" s="1"/>
  <c r="C9811" i="13"/>
  <c r="D9811" i="13" s="1"/>
  <c r="C9812" i="13"/>
  <c r="D9812" i="13" s="1"/>
  <c r="E9811" i="13" s="1"/>
  <c r="C9813" i="13"/>
  <c r="D9813" i="13" s="1"/>
  <c r="E9812" i="13" s="1"/>
  <c r="C9814" i="13"/>
  <c r="D9814" i="13" s="1"/>
  <c r="E9813" i="13" s="1"/>
  <c r="C9815" i="13"/>
  <c r="D9815" i="13" s="1"/>
  <c r="C9816" i="13"/>
  <c r="D9816" i="13" s="1"/>
  <c r="E9815" i="13" s="1"/>
  <c r="C9817" i="13"/>
  <c r="D9817" i="13" s="1"/>
  <c r="E9816" i="13" s="1"/>
  <c r="C9818" i="13"/>
  <c r="D9818" i="13" s="1"/>
  <c r="E9817" i="13" s="1"/>
  <c r="C9819" i="13"/>
  <c r="D9819" i="13" s="1"/>
  <c r="C9820" i="13"/>
  <c r="D9820" i="13" s="1"/>
  <c r="E9819" i="13" s="1"/>
  <c r="C9821" i="13"/>
  <c r="D9821" i="13" s="1"/>
  <c r="C9822" i="13"/>
  <c r="D9822" i="13" s="1"/>
  <c r="E9821" i="13" s="1"/>
  <c r="C9823" i="13"/>
  <c r="D9823" i="13" s="1"/>
  <c r="C9824" i="13"/>
  <c r="D9824" i="13" s="1"/>
  <c r="E9823" i="13" s="1"/>
  <c r="C9825" i="13"/>
  <c r="D9825" i="13" s="1"/>
  <c r="E9824" i="13" s="1"/>
  <c r="C9826" i="13"/>
  <c r="D9826" i="13" s="1"/>
  <c r="E9825" i="13" s="1"/>
  <c r="C9827" i="13"/>
  <c r="D9827" i="13" s="1"/>
  <c r="C9828" i="13"/>
  <c r="D9828" i="13" s="1"/>
  <c r="E9827" i="13" s="1"/>
  <c r="C9829" i="13"/>
  <c r="D9829" i="13" s="1"/>
  <c r="E9828" i="13" s="1"/>
  <c r="C9830" i="13"/>
  <c r="D9830" i="13" s="1"/>
  <c r="E9829" i="13" s="1"/>
  <c r="C9831" i="13"/>
  <c r="D9831" i="13" s="1"/>
  <c r="C9832" i="13"/>
  <c r="D9832" i="13" s="1"/>
  <c r="E9831" i="13" s="1"/>
  <c r="C9833" i="13"/>
  <c r="D9833" i="13" s="1"/>
  <c r="E9832" i="13" s="1"/>
  <c r="C9834" i="13"/>
  <c r="D9834" i="13" s="1"/>
  <c r="E9833" i="13" s="1"/>
  <c r="C9835" i="13"/>
  <c r="D9835" i="13" s="1"/>
  <c r="C9836" i="13"/>
  <c r="D9836" i="13" s="1"/>
  <c r="E9835" i="13" s="1"/>
  <c r="C9837" i="13"/>
  <c r="D9837" i="13" s="1"/>
  <c r="E9836" i="13" s="1"/>
  <c r="C9838" i="13"/>
  <c r="D9838" i="13" s="1"/>
  <c r="E9837" i="13" s="1"/>
  <c r="C9839" i="13"/>
  <c r="D9839" i="13" s="1"/>
  <c r="C9840" i="13"/>
  <c r="D9840" i="13" s="1"/>
  <c r="E9839" i="13" s="1"/>
  <c r="C9841" i="13"/>
  <c r="D9841" i="13" s="1"/>
  <c r="C9842" i="13"/>
  <c r="D9842" i="13" s="1"/>
  <c r="E9841" i="13" s="1"/>
  <c r="C9843" i="13"/>
  <c r="D9843" i="13" s="1"/>
  <c r="C9844" i="13"/>
  <c r="D9844" i="13" s="1"/>
  <c r="E9843" i="13" s="1"/>
  <c r="C9845" i="13"/>
  <c r="D9845" i="13" s="1"/>
  <c r="E9844" i="13" s="1"/>
  <c r="C9846" i="13"/>
  <c r="D9846" i="13" s="1"/>
  <c r="E9845" i="13" s="1"/>
  <c r="C9847" i="13"/>
  <c r="D9847" i="13" s="1"/>
  <c r="C9848" i="13"/>
  <c r="D9848" i="13" s="1"/>
  <c r="E9847" i="13" s="1"/>
  <c r="C9849" i="13"/>
  <c r="D9849" i="13" s="1"/>
  <c r="E9848" i="13" s="1"/>
  <c r="C9850" i="13"/>
  <c r="D9850" i="13" s="1"/>
  <c r="E9849" i="13" s="1"/>
  <c r="C9851" i="13"/>
  <c r="D9851" i="13" s="1"/>
  <c r="C9852" i="13"/>
  <c r="D9852" i="13" s="1"/>
  <c r="E9851" i="13" s="1"/>
  <c r="C9853" i="13"/>
  <c r="D9853" i="13" s="1"/>
  <c r="E9852" i="13" s="1"/>
  <c r="C9854" i="13"/>
  <c r="D9854" i="13" s="1"/>
  <c r="E9853" i="13" s="1"/>
  <c r="C9855" i="13"/>
  <c r="D9855" i="13" s="1"/>
  <c r="C9856" i="13"/>
  <c r="D9856" i="13" s="1"/>
  <c r="E9855" i="13" s="1"/>
  <c r="C9857" i="13"/>
  <c r="D9857" i="13" s="1"/>
  <c r="E9856" i="13" s="1"/>
  <c r="C9858" i="13"/>
  <c r="D9858" i="13" s="1"/>
  <c r="E9857" i="13" s="1"/>
  <c r="C9859" i="13"/>
  <c r="D9859" i="13" s="1"/>
  <c r="C9860" i="13"/>
  <c r="D9860" i="13" s="1"/>
  <c r="E9859" i="13" s="1"/>
  <c r="C9861" i="13"/>
  <c r="D9861" i="13" s="1"/>
  <c r="C9862" i="13"/>
  <c r="D9862" i="13" s="1"/>
  <c r="E9861" i="13" s="1"/>
  <c r="C9863" i="13"/>
  <c r="D9863" i="13" s="1"/>
  <c r="C9864" i="13"/>
  <c r="D9864" i="13" s="1"/>
  <c r="E9863" i="13" s="1"/>
  <c r="C9865" i="13"/>
  <c r="D9865" i="13" s="1"/>
  <c r="E9864" i="13" s="1"/>
  <c r="C9866" i="13"/>
  <c r="D9866" i="13" s="1"/>
  <c r="E9865" i="13" s="1"/>
  <c r="C9867" i="13"/>
  <c r="D9867" i="13" s="1"/>
  <c r="C9868" i="13"/>
  <c r="D9868" i="13" s="1"/>
  <c r="E9867" i="13" s="1"/>
  <c r="C9869" i="13"/>
  <c r="D9869" i="13" s="1"/>
  <c r="E9868" i="13" s="1"/>
  <c r="C9870" i="13"/>
  <c r="D9870" i="13" s="1"/>
  <c r="E9869" i="13" s="1"/>
  <c r="C9871" i="13"/>
  <c r="D9871" i="13" s="1"/>
  <c r="C9872" i="13"/>
  <c r="D9872" i="13" s="1"/>
  <c r="E9871" i="13" s="1"/>
  <c r="C9873" i="13"/>
  <c r="D9873" i="13" s="1"/>
  <c r="E9872" i="13" s="1"/>
  <c r="C9874" i="13"/>
  <c r="D9874" i="13" s="1"/>
  <c r="E9873" i="13" s="1"/>
  <c r="C9875" i="13"/>
  <c r="D9875" i="13" s="1"/>
  <c r="C9876" i="13"/>
  <c r="D9876" i="13" s="1"/>
  <c r="E9875" i="13" s="1"/>
  <c r="C9877" i="13"/>
  <c r="D9877" i="13" s="1"/>
  <c r="E9876" i="13" s="1"/>
  <c r="C9878" i="13"/>
  <c r="D9878" i="13" s="1"/>
  <c r="E9877" i="13" s="1"/>
  <c r="C9879" i="13"/>
  <c r="D9879" i="13" s="1"/>
  <c r="C9880" i="13"/>
  <c r="D9880" i="13" s="1"/>
  <c r="E9879" i="13" s="1"/>
  <c r="C9881" i="13"/>
  <c r="D9881" i="13" s="1"/>
  <c r="C9882" i="13"/>
  <c r="D9882" i="13" s="1"/>
  <c r="E9881" i="13" s="1"/>
  <c r="C9883" i="13"/>
  <c r="D9883" i="13" s="1"/>
  <c r="C9884" i="13"/>
  <c r="D9884" i="13" s="1"/>
  <c r="E9883" i="13" s="1"/>
  <c r="C9885" i="13"/>
  <c r="D9885" i="13" s="1"/>
  <c r="E9884" i="13" s="1"/>
  <c r="C9886" i="13"/>
  <c r="D9886" i="13" s="1"/>
  <c r="E9885" i="13" s="1"/>
  <c r="C9887" i="13"/>
  <c r="D9887" i="13" s="1"/>
  <c r="C9888" i="13"/>
  <c r="D9888" i="13" s="1"/>
  <c r="E9887" i="13" s="1"/>
  <c r="C9889" i="13"/>
  <c r="D9889" i="13" s="1"/>
  <c r="E9888" i="13" s="1"/>
  <c r="C9890" i="13"/>
  <c r="D9890" i="13" s="1"/>
  <c r="E9889" i="13" s="1"/>
  <c r="C9891" i="13"/>
  <c r="D9891" i="13" s="1"/>
  <c r="C9892" i="13"/>
  <c r="D9892" i="13" s="1"/>
  <c r="E9891" i="13" s="1"/>
  <c r="C9893" i="13"/>
  <c r="D9893" i="13" s="1"/>
  <c r="E9892" i="13" s="1"/>
  <c r="C9894" i="13"/>
  <c r="D9894" i="13" s="1"/>
  <c r="E9893" i="13" s="1"/>
  <c r="C9895" i="13"/>
  <c r="D9895" i="13" s="1"/>
  <c r="C9896" i="13"/>
  <c r="D9896" i="13" s="1"/>
  <c r="E9895" i="13" s="1"/>
  <c r="C9897" i="13"/>
  <c r="D9897" i="13" s="1"/>
  <c r="E9896" i="13" s="1"/>
  <c r="C9898" i="13"/>
  <c r="D9898" i="13" s="1"/>
  <c r="E9897" i="13" s="1"/>
  <c r="C9899" i="13"/>
  <c r="D9899" i="13" s="1"/>
  <c r="C9900" i="13"/>
  <c r="D9900" i="13" s="1"/>
  <c r="E9899" i="13" s="1"/>
  <c r="C9901" i="13"/>
  <c r="D9901" i="13" s="1"/>
  <c r="C9902" i="13"/>
  <c r="D9902" i="13" s="1"/>
  <c r="E9901" i="13" s="1"/>
  <c r="C9903" i="13"/>
  <c r="D9903" i="13" s="1"/>
  <c r="C9904" i="13"/>
  <c r="D9904" i="13" s="1"/>
  <c r="E9903" i="13" s="1"/>
  <c r="C9905" i="13"/>
  <c r="D9905" i="13" s="1"/>
  <c r="E9904" i="13" s="1"/>
  <c r="C9906" i="13"/>
  <c r="D9906" i="13" s="1"/>
  <c r="E9905" i="13" s="1"/>
  <c r="C9907" i="13"/>
  <c r="D9907" i="13" s="1"/>
  <c r="C9908" i="13"/>
  <c r="D9908" i="13" s="1"/>
  <c r="E9907" i="13" s="1"/>
  <c r="C9909" i="13"/>
  <c r="D9909" i="13" s="1"/>
  <c r="E9908" i="13" s="1"/>
  <c r="C9910" i="13"/>
  <c r="D9910" i="13" s="1"/>
  <c r="E9909" i="13" s="1"/>
  <c r="C9911" i="13"/>
  <c r="D9911" i="13" s="1"/>
  <c r="C9912" i="13"/>
  <c r="D9912" i="13" s="1"/>
  <c r="E9911" i="13" s="1"/>
  <c r="C9913" i="13"/>
  <c r="D9913" i="13" s="1"/>
  <c r="E9912" i="13" s="1"/>
  <c r="C9914" i="13"/>
  <c r="D9914" i="13" s="1"/>
  <c r="E9913" i="13" s="1"/>
  <c r="C9915" i="13"/>
  <c r="D9915" i="13" s="1"/>
  <c r="C9916" i="13"/>
  <c r="D9916" i="13" s="1"/>
  <c r="E9915" i="13" s="1"/>
  <c r="C9917" i="13"/>
  <c r="D9917" i="13" s="1"/>
  <c r="E9916" i="13" s="1"/>
  <c r="C9918" i="13"/>
  <c r="D9918" i="13" s="1"/>
  <c r="E9917" i="13" s="1"/>
  <c r="C9919" i="13"/>
  <c r="D9919" i="13" s="1"/>
  <c r="C9920" i="13"/>
  <c r="D9920" i="13" s="1"/>
  <c r="E9919" i="13" s="1"/>
  <c r="C9921" i="13"/>
  <c r="D9921" i="13" s="1"/>
  <c r="C9922" i="13"/>
  <c r="D9922" i="13" s="1"/>
  <c r="E9921" i="13" s="1"/>
  <c r="C9923" i="13"/>
  <c r="D9923" i="13" s="1"/>
  <c r="C9924" i="13"/>
  <c r="D9924" i="13" s="1"/>
  <c r="E9923" i="13" s="1"/>
  <c r="C9925" i="13"/>
  <c r="D9925" i="13" s="1"/>
  <c r="E9924" i="13" s="1"/>
  <c r="C9926" i="13"/>
  <c r="D9926" i="13" s="1"/>
  <c r="E9925" i="13" s="1"/>
  <c r="C9927" i="13"/>
  <c r="D9927" i="13" s="1"/>
  <c r="C9928" i="13"/>
  <c r="D9928" i="13" s="1"/>
  <c r="E9927" i="13" s="1"/>
  <c r="C9929" i="13"/>
  <c r="D9929" i="13" s="1"/>
  <c r="E9928" i="13" s="1"/>
  <c r="C9930" i="13"/>
  <c r="D9930" i="13" s="1"/>
  <c r="E9929" i="13" s="1"/>
  <c r="C9931" i="13"/>
  <c r="D9931" i="13" s="1"/>
  <c r="C9932" i="13"/>
  <c r="D9932" i="13" s="1"/>
  <c r="E9931" i="13" s="1"/>
  <c r="C9933" i="13"/>
  <c r="D9933" i="13" s="1"/>
  <c r="E9932" i="13" s="1"/>
  <c r="C9934" i="13"/>
  <c r="D9934" i="13" s="1"/>
  <c r="E9933" i="13" s="1"/>
  <c r="C9935" i="13"/>
  <c r="D9935" i="13" s="1"/>
  <c r="C9936" i="13"/>
  <c r="D9936" i="13" s="1"/>
  <c r="E9935" i="13" s="1"/>
  <c r="C9937" i="13"/>
  <c r="D9937" i="13" s="1"/>
  <c r="E9936" i="13" s="1"/>
  <c r="C9938" i="13"/>
  <c r="D9938" i="13" s="1"/>
  <c r="E9937" i="13" s="1"/>
  <c r="C9939" i="13"/>
  <c r="D9939" i="13" s="1"/>
  <c r="C9940" i="13"/>
  <c r="D9940" i="13" s="1"/>
  <c r="E9939" i="13" s="1"/>
  <c r="C9941" i="13"/>
  <c r="D9941" i="13" s="1"/>
  <c r="C9942" i="13"/>
  <c r="D9942" i="13" s="1"/>
  <c r="E9941" i="13" s="1"/>
  <c r="C9943" i="13"/>
  <c r="D9943" i="13" s="1"/>
  <c r="C9944" i="13"/>
  <c r="D9944" i="13" s="1"/>
  <c r="E9943" i="13" s="1"/>
  <c r="C9945" i="13"/>
  <c r="D9945" i="13" s="1"/>
  <c r="E9944" i="13" s="1"/>
  <c r="C9946" i="13"/>
  <c r="D9946" i="13" s="1"/>
  <c r="E9945" i="13" s="1"/>
  <c r="C9947" i="13"/>
  <c r="D9947" i="13" s="1"/>
  <c r="C9948" i="13"/>
  <c r="D9948" i="13" s="1"/>
  <c r="E9947" i="13" s="1"/>
  <c r="C9949" i="13"/>
  <c r="D9949" i="13" s="1"/>
  <c r="E9948" i="13" s="1"/>
  <c r="C9950" i="13"/>
  <c r="D9950" i="13" s="1"/>
  <c r="E9949" i="13" s="1"/>
  <c r="C9951" i="13"/>
  <c r="D9951" i="13" s="1"/>
  <c r="C9952" i="13"/>
  <c r="D9952" i="13" s="1"/>
  <c r="E9951" i="13" s="1"/>
  <c r="C9953" i="13"/>
  <c r="D9953" i="13" s="1"/>
  <c r="E9952" i="13" s="1"/>
  <c r="C9954" i="13"/>
  <c r="D9954" i="13" s="1"/>
  <c r="E9953" i="13" s="1"/>
  <c r="C9955" i="13"/>
  <c r="D9955" i="13" s="1"/>
  <c r="C9956" i="13"/>
  <c r="D9956" i="13" s="1"/>
  <c r="E9955" i="13" s="1"/>
  <c r="C9957" i="13"/>
  <c r="D9957" i="13" s="1"/>
  <c r="E9956" i="13" s="1"/>
  <c r="C9958" i="13"/>
  <c r="D9958" i="13" s="1"/>
  <c r="E9957" i="13" s="1"/>
  <c r="C9959" i="13"/>
  <c r="D9959" i="13" s="1"/>
  <c r="C9960" i="13"/>
  <c r="D9960" i="13" s="1"/>
  <c r="E9959" i="13" s="1"/>
  <c r="C9961" i="13"/>
  <c r="D9961" i="13" s="1"/>
  <c r="C9962" i="13"/>
  <c r="D9962" i="13" s="1"/>
  <c r="E9961" i="13" s="1"/>
  <c r="C9963" i="13"/>
  <c r="D9963" i="13" s="1"/>
  <c r="C9964" i="13"/>
  <c r="D9964" i="13" s="1"/>
  <c r="E9963" i="13" s="1"/>
  <c r="C9965" i="13"/>
  <c r="D9965" i="13" s="1"/>
  <c r="E9964" i="13" s="1"/>
  <c r="C9966" i="13"/>
  <c r="D9966" i="13" s="1"/>
  <c r="E9965" i="13" s="1"/>
  <c r="C9967" i="13"/>
  <c r="D9967" i="13" s="1"/>
  <c r="C9968" i="13"/>
  <c r="D9968" i="13" s="1"/>
  <c r="E9967" i="13" s="1"/>
  <c r="C9969" i="13"/>
  <c r="D9969" i="13" s="1"/>
  <c r="E9968" i="13" s="1"/>
  <c r="C9970" i="13"/>
  <c r="D9970" i="13" s="1"/>
  <c r="E9969" i="13" s="1"/>
  <c r="C9971" i="13"/>
  <c r="D9971" i="13" s="1"/>
  <c r="C9972" i="13"/>
  <c r="D9972" i="13" s="1"/>
  <c r="E9971" i="13" s="1"/>
  <c r="C9973" i="13"/>
  <c r="D9973" i="13" s="1"/>
  <c r="E9972" i="13" s="1"/>
  <c r="C9974" i="13"/>
  <c r="D9974" i="13" s="1"/>
  <c r="E9973" i="13" s="1"/>
  <c r="C9975" i="13"/>
  <c r="D9975" i="13" s="1"/>
  <c r="C9976" i="13"/>
  <c r="D9976" i="13" s="1"/>
  <c r="E9975" i="13" s="1"/>
  <c r="C9977" i="13"/>
  <c r="D9977" i="13" s="1"/>
  <c r="E9976" i="13" s="1"/>
  <c r="C9978" i="13"/>
  <c r="D9978" i="13" s="1"/>
  <c r="E9977" i="13" s="1"/>
  <c r="C9979" i="13"/>
  <c r="D9979" i="13" s="1"/>
  <c r="C9980" i="13"/>
  <c r="D9980" i="13" s="1"/>
  <c r="E9979" i="13" s="1"/>
  <c r="C9981" i="13"/>
  <c r="D9981" i="13" s="1"/>
  <c r="C9982" i="13"/>
  <c r="D9982" i="13" s="1"/>
  <c r="E9981" i="13" s="1"/>
  <c r="C9983" i="13"/>
  <c r="D9983" i="13" s="1"/>
  <c r="C9984" i="13"/>
  <c r="D9984" i="13" s="1"/>
  <c r="E9983" i="13" s="1"/>
  <c r="C9985" i="13"/>
  <c r="D9985" i="13" s="1"/>
  <c r="E9984" i="13" s="1"/>
  <c r="C9986" i="13"/>
  <c r="D9986" i="13" s="1"/>
  <c r="E9985" i="13" s="1"/>
  <c r="C9987" i="13"/>
  <c r="D9987" i="13" s="1"/>
  <c r="C9988" i="13"/>
  <c r="D9988" i="13" s="1"/>
  <c r="E9987" i="13" s="1"/>
  <c r="C9989" i="13"/>
  <c r="D9989" i="13" s="1"/>
  <c r="E9988" i="13" s="1"/>
  <c r="C9990" i="13"/>
  <c r="D9990" i="13" s="1"/>
  <c r="E9989" i="13" s="1"/>
  <c r="C9991" i="13"/>
  <c r="D9991" i="13" s="1"/>
  <c r="C9992" i="13"/>
  <c r="D9992" i="13" s="1"/>
  <c r="E9991" i="13" s="1"/>
  <c r="C9993" i="13"/>
  <c r="D9993" i="13" s="1"/>
  <c r="E9992" i="13" s="1"/>
  <c r="C9994" i="13"/>
  <c r="D9994" i="13" s="1"/>
  <c r="E9993" i="13" s="1"/>
  <c r="C9995" i="13"/>
  <c r="D9995" i="13" s="1"/>
  <c r="C9996" i="13"/>
  <c r="D9996" i="13" s="1"/>
  <c r="E9995" i="13" s="1"/>
  <c r="C9997" i="13"/>
  <c r="D9997" i="13" s="1"/>
  <c r="E9996" i="13" s="1"/>
  <c r="C9998" i="13"/>
  <c r="D9998" i="13" s="1"/>
  <c r="E9997" i="13" s="1"/>
  <c r="C9999" i="13"/>
  <c r="D9999" i="13" s="1"/>
  <c r="C10000" i="13"/>
  <c r="D10000" i="13" s="1"/>
  <c r="E9999" i="13" s="1"/>
  <c r="E4850" i="13" l="1"/>
  <c r="E980" i="13"/>
  <c r="E940" i="13"/>
  <c r="E4150" i="13"/>
  <c r="E5490" i="13"/>
  <c r="E4890" i="13"/>
  <c r="E4830" i="13"/>
  <c r="E4170" i="13"/>
  <c r="E3510" i="13"/>
  <c r="E2250" i="13"/>
  <c r="E2190" i="13"/>
  <c r="E990" i="13"/>
  <c r="E1020" i="13"/>
  <c r="E10000" i="13"/>
  <c r="E9980" i="13"/>
  <c r="E9960" i="13"/>
  <c r="E9940" i="13"/>
  <c r="E9920" i="13"/>
  <c r="E9900" i="13"/>
  <c r="E9880" i="13"/>
  <c r="E9860" i="13"/>
  <c r="E9840" i="13"/>
  <c r="E9820" i="13"/>
  <c r="E9800" i="13"/>
  <c r="E9780" i="13"/>
  <c r="E9760" i="13"/>
  <c r="E9740" i="13"/>
  <c r="E9720" i="13"/>
  <c r="E9700" i="13"/>
  <c r="E9680" i="13"/>
  <c r="E9660" i="13"/>
  <c r="E9640" i="13"/>
  <c r="E9620" i="13"/>
  <c r="E9600" i="13"/>
  <c r="E9580" i="13"/>
  <c r="E9560" i="13"/>
  <c r="E9540" i="13"/>
  <c r="E9520" i="13"/>
  <c r="E9500" i="13"/>
  <c r="E9480" i="13"/>
  <c r="E9460" i="13"/>
  <c r="E9440" i="13"/>
  <c r="E9420" i="13"/>
  <c r="E9400" i="13"/>
  <c r="E9380" i="13"/>
  <c r="E9360" i="13"/>
  <c r="E9340" i="13"/>
  <c r="E9320" i="13"/>
  <c r="E9300" i="13"/>
  <c r="E9280" i="13"/>
  <c r="E9260" i="13"/>
  <c r="E9240" i="13"/>
  <c r="E9220" i="13"/>
  <c r="E9200" i="13"/>
  <c r="E9180" i="13"/>
  <c r="E9160" i="13"/>
  <c r="E9140" i="13"/>
  <c r="E9120" i="13"/>
  <c r="E9100" i="13"/>
  <c r="E9080" i="13"/>
  <c r="E9060" i="13"/>
  <c r="E9040" i="13"/>
  <c r="E9020" i="13"/>
  <c r="E9000" i="13"/>
  <c r="E8980" i="13"/>
  <c r="E8960" i="13"/>
  <c r="E8940" i="13"/>
  <c r="E8920" i="13"/>
  <c r="E8900" i="13"/>
  <c r="E8880" i="13"/>
  <c r="E8860" i="13"/>
  <c r="E8840" i="13"/>
  <c r="BG8840" i="13" s="1"/>
  <c r="E8820" i="13"/>
  <c r="E8800" i="13"/>
  <c r="E8780" i="13"/>
  <c r="E8760" i="13"/>
  <c r="BG8760" i="13" s="1"/>
  <c r="E8740" i="13"/>
  <c r="E8720" i="13"/>
  <c r="E8700" i="13"/>
  <c r="E8680" i="13"/>
  <c r="BG8680" i="13" s="1"/>
  <c r="E8660" i="13"/>
  <c r="E8640" i="13"/>
  <c r="E8620" i="13"/>
  <c r="E8600" i="13"/>
  <c r="BG8600" i="13" s="1"/>
  <c r="E8580" i="13"/>
  <c r="E8560" i="13"/>
  <c r="E8540" i="13"/>
  <c r="E8520" i="13"/>
  <c r="BG8520" i="13" s="1"/>
  <c r="E8500" i="13"/>
  <c r="E8480" i="13"/>
  <c r="E8460" i="13"/>
  <c r="E8440" i="13"/>
  <c r="BG8440" i="13" s="1"/>
  <c r="E8420" i="13"/>
  <c r="E8400" i="13"/>
  <c r="E8380" i="13"/>
  <c r="E8360" i="13"/>
  <c r="BG8360" i="13" s="1"/>
  <c r="E8340" i="13"/>
  <c r="E8320" i="13"/>
  <c r="E8300" i="13"/>
  <c r="E8280" i="13"/>
  <c r="BG8280" i="13" s="1"/>
  <c r="E8260" i="13"/>
  <c r="E8240" i="13"/>
  <c r="BG8240" i="13" s="1"/>
  <c r="E8220" i="13"/>
  <c r="E8200" i="13"/>
  <c r="BG8200" i="13" s="1"/>
  <c r="E8180" i="13"/>
  <c r="E8160" i="13"/>
  <c r="E8140" i="13"/>
  <c r="E8120" i="13"/>
  <c r="E8100" i="13"/>
  <c r="E8080" i="13"/>
  <c r="E8060" i="13"/>
  <c r="E8040" i="13"/>
  <c r="E8020" i="13"/>
  <c r="E8000" i="13"/>
  <c r="E7980" i="13"/>
  <c r="E7960" i="13"/>
  <c r="E7940" i="13"/>
  <c r="E7920" i="13"/>
  <c r="E7900" i="13"/>
  <c r="E7880" i="13"/>
  <c r="E7860" i="13"/>
  <c r="E7840" i="13"/>
  <c r="E7820" i="13"/>
  <c r="E7800" i="13"/>
  <c r="E7780" i="13"/>
  <c r="E7760" i="13"/>
  <c r="E7740" i="13"/>
  <c r="E7720" i="13"/>
  <c r="E7700" i="13"/>
  <c r="E7680" i="13"/>
  <c r="E7660" i="13"/>
  <c r="E7640" i="13"/>
  <c r="E7620" i="13"/>
  <c r="E7600" i="13"/>
  <c r="E7580" i="13"/>
  <c r="E7560" i="13"/>
  <c r="E7540" i="13"/>
  <c r="E7520" i="13"/>
  <c r="E7500" i="13"/>
  <c r="E7480" i="13"/>
  <c r="E7460" i="13"/>
  <c r="E7440" i="13"/>
  <c r="E7420" i="13"/>
  <c r="E7400" i="13"/>
  <c r="E7380" i="13"/>
  <c r="E7360" i="13"/>
  <c r="E7340" i="13"/>
  <c r="E7320" i="13"/>
  <c r="E7300" i="13"/>
  <c r="E7280" i="13"/>
  <c r="E7260" i="13"/>
  <c r="E7240" i="13"/>
  <c r="E7220" i="13"/>
  <c r="E7200" i="13"/>
  <c r="E7180" i="13"/>
  <c r="E7160" i="13"/>
  <c r="E7140" i="13"/>
  <c r="E7120" i="13"/>
  <c r="E7100" i="13"/>
  <c r="E7080" i="13"/>
  <c r="E7060" i="13"/>
  <c r="E7040" i="13"/>
  <c r="E7020" i="13"/>
  <c r="E7000" i="13"/>
  <c r="E6980" i="13"/>
  <c r="E6960" i="13"/>
  <c r="E6940" i="13"/>
  <c r="E6920" i="13"/>
  <c r="E6900" i="13"/>
  <c r="E6880" i="13"/>
  <c r="E6860" i="13"/>
  <c r="E6840" i="13"/>
  <c r="E6820" i="13"/>
  <c r="E6800" i="13"/>
  <c r="E6780" i="13"/>
  <c r="E6760" i="13"/>
  <c r="E6740" i="13"/>
  <c r="E6720" i="13"/>
  <c r="E6700" i="13"/>
  <c r="E6680" i="13"/>
  <c r="E6660" i="13"/>
  <c r="E6640" i="13"/>
  <c r="E6620" i="13"/>
  <c r="E6600" i="13"/>
  <c r="E6580" i="13"/>
  <c r="E6560" i="13"/>
  <c r="E6540" i="13"/>
  <c r="E6520" i="13"/>
  <c r="E6500" i="13"/>
  <c r="E6480" i="13"/>
  <c r="E6460" i="13"/>
  <c r="E6440" i="13"/>
  <c r="E6420" i="13"/>
  <c r="E6400" i="13"/>
  <c r="E6380" i="13"/>
  <c r="E6360" i="13"/>
  <c r="E6340" i="13"/>
  <c r="E6320" i="13"/>
  <c r="E6300" i="13"/>
  <c r="E6280" i="13"/>
  <c r="E6260" i="13"/>
  <c r="E6240" i="13"/>
  <c r="E6220" i="13"/>
  <c r="E6200" i="13"/>
  <c r="E6180" i="13"/>
  <c r="E6160" i="13"/>
  <c r="E6140" i="13"/>
  <c r="E6120" i="13"/>
  <c r="E6100" i="13"/>
  <c r="E6080" i="13"/>
  <c r="E6060" i="13"/>
  <c r="E6040" i="13"/>
  <c r="E6020" i="13"/>
  <c r="E6000" i="13"/>
  <c r="E5980" i="13"/>
  <c r="E5960" i="13"/>
  <c r="E5940" i="13"/>
  <c r="E5920" i="13"/>
  <c r="E5900" i="13"/>
  <c r="E5880" i="13"/>
  <c r="E5860" i="13"/>
  <c r="E5840" i="13"/>
  <c r="E5820" i="13"/>
  <c r="E5800" i="13"/>
  <c r="E5780" i="13"/>
  <c r="E5760" i="13"/>
  <c r="E5740" i="13"/>
  <c r="E5720" i="13"/>
  <c r="E5700" i="13"/>
  <c r="E5680" i="13"/>
  <c r="E5660" i="13"/>
  <c r="E5640" i="13"/>
  <c r="E5620" i="13"/>
  <c r="E5600" i="13"/>
  <c r="E5580" i="13"/>
  <c r="E5560" i="13"/>
  <c r="E5540" i="13"/>
  <c r="E5520" i="13"/>
  <c r="E5500" i="13"/>
  <c r="E5480" i="13"/>
  <c r="E5460" i="13"/>
  <c r="E5440" i="13"/>
  <c r="E5420" i="13"/>
  <c r="E5400" i="13"/>
  <c r="E5380" i="13"/>
  <c r="E5360" i="13"/>
  <c r="E5340" i="13"/>
  <c r="E5320" i="13"/>
  <c r="E5300" i="13"/>
  <c r="E5280" i="13"/>
  <c r="E5260" i="13"/>
  <c r="E5240" i="13"/>
  <c r="E5220" i="13"/>
  <c r="E5200" i="13"/>
  <c r="E5180" i="13"/>
  <c r="E5160" i="13"/>
  <c r="E5140" i="13"/>
  <c r="E5120" i="13"/>
  <c r="E5100" i="13"/>
  <c r="E5080" i="13"/>
  <c r="E5060" i="13"/>
  <c r="E5040" i="13"/>
  <c r="E5020" i="13"/>
  <c r="E5000" i="13"/>
  <c r="E4980" i="13"/>
  <c r="E4960" i="13"/>
  <c r="E4940" i="13"/>
  <c r="E4920" i="13"/>
  <c r="E4900" i="13"/>
  <c r="E4880" i="13"/>
  <c r="E4860" i="13"/>
  <c r="E4840" i="13"/>
  <c r="E4820" i="13"/>
  <c r="E4800" i="13"/>
  <c r="E4780" i="13"/>
  <c r="E4760" i="13"/>
  <c r="E4740" i="13"/>
  <c r="E4720" i="13"/>
  <c r="E4700" i="13"/>
  <c r="E4680" i="13"/>
  <c r="E4660" i="13"/>
  <c r="E4640" i="13"/>
  <c r="E4620" i="13"/>
  <c r="E4600" i="13"/>
  <c r="E4580" i="13"/>
  <c r="E4560" i="13"/>
  <c r="E4540" i="13"/>
  <c r="E4520" i="13"/>
  <c r="E4500" i="13"/>
  <c r="E4480" i="13"/>
  <c r="E4460" i="13"/>
  <c r="E4440" i="13"/>
  <c r="E4420" i="13"/>
  <c r="E4400" i="13"/>
  <c r="E4380" i="13"/>
  <c r="E4360" i="13"/>
  <c r="E4340" i="13"/>
  <c r="E4320" i="13"/>
  <c r="E4300" i="13"/>
  <c r="E4280" i="13"/>
  <c r="E4260" i="13"/>
  <c r="E4240" i="13"/>
  <c r="E4220" i="13"/>
  <c r="E4200" i="13"/>
  <c r="E4180" i="13"/>
  <c r="E4160" i="13"/>
  <c r="E4140" i="13"/>
  <c r="E4120" i="13"/>
  <c r="E4100" i="13"/>
  <c r="E4080" i="13"/>
  <c r="E4060" i="13"/>
  <c r="E4040" i="13"/>
  <c r="E4020" i="13"/>
  <c r="E4000" i="13"/>
  <c r="E3980" i="13"/>
  <c r="E3960" i="13"/>
  <c r="E3940" i="13"/>
  <c r="E3920" i="13"/>
  <c r="E3900" i="13"/>
  <c r="E3880" i="13"/>
  <c r="E3860" i="13"/>
  <c r="E3840" i="13"/>
  <c r="E3820" i="13"/>
  <c r="E3800" i="13"/>
  <c r="E3780" i="13"/>
  <c r="E3760" i="13"/>
  <c r="E3740" i="13"/>
  <c r="E3720" i="13"/>
  <c r="E3440" i="13"/>
  <c r="E3420" i="13"/>
  <c r="E3400" i="13"/>
  <c r="E3380" i="13"/>
  <c r="E3360" i="13"/>
  <c r="E3340" i="13"/>
  <c r="E3320" i="13"/>
  <c r="E3300" i="13"/>
  <c r="E3280" i="13"/>
  <c r="E3260" i="13"/>
  <c r="E3240" i="13"/>
  <c r="E3220" i="13"/>
  <c r="E3200" i="13"/>
  <c r="E3180" i="13"/>
  <c r="E3160" i="13"/>
  <c r="E3140" i="13"/>
  <c r="E3120" i="13"/>
  <c r="E3100" i="13"/>
  <c r="E3080" i="13"/>
  <c r="E3060" i="13"/>
  <c r="E1400" i="13"/>
  <c r="E1380" i="13"/>
  <c r="E9998" i="13"/>
  <c r="E9994" i="13"/>
  <c r="E9990" i="13"/>
  <c r="E9986" i="13"/>
  <c r="E9982" i="13"/>
  <c r="BG9982" i="13" s="1"/>
  <c r="E9978" i="13"/>
  <c r="E9974" i="13"/>
  <c r="E9970" i="13"/>
  <c r="E9966" i="13"/>
  <c r="E9962" i="13"/>
  <c r="E9958" i="13"/>
  <c r="E9954" i="13"/>
  <c r="E9950" i="13"/>
  <c r="BG9950" i="13" s="1"/>
  <c r="E9946" i="13"/>
  <c r="E9942" i="13"/>
  <c r="E9938" i="13"/>
  <c r="E9934" i="13"/>
  <c r="E9930" i="13"/>
  <c r="E9926" i="13"/>
  <c r="E9922" i="13"/>
  <c r="E9918" i="13"/>
  <c r="BG9918" i="13" s="1"/>
  <c r="E9914" i="13"/>
  <c r="E9910" i="13"/>
  <c r="E9906" i="13"/>
  <c r="E9902" i="13"/>
  <c r="E9898" i="13"/>
  <c r="E9894" i="13"/>
  <c r="E9890" i="13"/>
  <c r="E9886" i="13"/>
  <c r="BG9886" i="13" s="1"/>
  <c r="E9882" i="13"/>
  <c r="E9878" i="13"/>
  <c r="E9874" i="13"/>
  <c r="E9870" i="13"/>
  <c r="E9866" i="13"/>
  <c r="E9862" i="13"/>
  <c r="E9858" i="13"/>
  <c r="E9854" i="13"/>
  <c r="BG9854" i="13" s="1"/>
  <c r="E9850" i="13"/>
  <c r="E9846" i="13"/>
  <c r="E9842" i="13"/>
  <c r="E9838" i="13"/>
  <c r="E9834" i="13"/>
  <c r="E9830" i="13"/>
  <c r="E9826" i="13"/>
  <c r="E9822" i="13"/>
  <c r="BG9822" i="13" s="1"/>
  <c r="E9818" i="13"/>
  <c r="E9814" i="13"/>
  <c r="E9810" i="13"/>
  <c r="E9806" i="13"/>
  <c r="E9802" i="13"/>
  <c r="E9798" i="13"/>
  <c r="E9794" i="13"/>
  <c r="E9790" i="13"/>
  <c r="BG9790" i="13" s="1"/>
  <c r="E9786" i="13"/>
  <c r="E9782" i="13"/>
  <c r="E9778" i="13"/>
  <c r="E9774" i="13"/>
  <c r="E9770" i="13"/>
  <c r="E9766" i="13"/>
  <c r="E9762" i="13"/>
  <c r="E9758" i="13"/>
  <c r="BG9758" i="13" s="1"/>
  <c r="E9754" i="13"/>
  <c r="E9750" i="13"/>
  <c r="E9746" i="13"/>
  <c r="E9742" i="13"/>
  <c r="E9738" i="13"/>
  <c r="E9734" i="13"/>
  <c r="E9730" i="13"/>
  <c r="E9726" i="13"/>
  <c r="BG9726" i="13" s="1"/>
  <c r="E9722" i="13"/>
  <c r="E9718" i="13"/>
  <c r="E9714" i="13"/>
  <c r="E9710" i="13"/>
  <c r="E9706" i="13"/>
  <c r="E9702" i="13"/>
  <c r="E9698" i="13"/>
  <c r="E9694" i="13"/>
  <c r="BG9694" i="13" s="1"/>
  <c r="E9690" i="13"/>
  <c r="E9686" i="13"/>
  <c r="E9682" i="13"/>
  <c r="E9678" i="13"/>
  <c r="E9674" i="13"/>
  <c r="E9670" i="13"/>
  <c r="E9666" i="13"/>
  <c r="E9662" i="13"/>
  <c r="BG9662" i="13" s="1"/>
  <c r="E9658" i="13"/>
  <c r="E9654" i="13"/>
  <c r="E9650" i="13"/>
  <c r="E9646" i="13"/>
  <c r="E9642" i="13"/>
  <c r="E9638" i="13"/>
  <c r="E9634" i="13"/>
  <c r="E9630" i="13"/>
  <c r="BG9630" i="13" s="1"/>
  <c r="E9626" i="13"/>
  <c r="E9622" i="13"/>
  <c r="E9618" i="13"/>
  <c r="E9614" i="13"/>
  <c r="E9610" i="13"/>
  <c r="E9606" i="13"/>
  <c r="E9602" i="13"/>
  <c r="E9598" i="13"/>
  <c r="BG9598" i="13" s="1"/>
  <c r="E9594" i="13"/>
  <c r="E9590" i="13"/>
  <c r="E9586" i="13"/>
  <c r="E9582" i="13"/>
  <c r="E9578" i="13"/>
  <c r="E9574" i="13"/>
  <c r="E9570" i="13"/>
  <c r="E9566" i="13"/>
  <c r="BG9566" i="13" s="1"/>
  <c r="E9562" i="13"/>
  <c r="E9558" i="13"/>
  <c r="E9554" i="13"/>
  <c r="E9550" i="13"/>
  <c r="E9546" i="13"/>
  <c r="E9542" i="13"/>
  <c r="E9538" i="13"/>
  <c r="E9534" i="13"/>
  <c r="BG9534" i="13" s="1"/>
  <c r="E9530" i="13"/>
  <c r="E9526" i="13"/>
  <c r="E9522" i="13"/>
  <c r="E9518" i="13"/>
  <c r="E9514" i="13"/>
  <c r="E9510" i="13"/>
  <c r="E9506" i="13"/>
  <c r="E9502" i="13"/>
  <c r="BG9502" i="13" s="1"/>
  <c r="E9498" i="13"/>
  <c r="E9494" i="13"/>
  <c r="E9490" i="13"/>
  <c r="E9486" i="13"/>
  <c r="E9482" i="13"/>
  <c r="E9478" i="13"/>
  <c r="E9474" i="13"/>
  <c r="E9470" i="13"/>
  <c r="BG9470" i="13" s="1"/>
  <c r="E9466" i="13"/>
  <c r="E9462" i="13"/>
  <c r="E9458" i="13"/>
  <c r="E9454" i="13"/>
  <c r="E9450" i="13"/>
  <c r="E9446" i="13"/>
  <c r="E9442" i="13"/>
  <c r="E9438" i="13"/>
  <c r="BG9438" i="13" s="1"/>
  <c r="E9434" i="13"/>
  <c r="E9430" i="13"/>
  <c r="E9426" i="13"/>
  <c r="E9422" i="13"/>
  <c r="E9418" i="13"/>
  <c r="E9414" i="13"/>
  <c r="E9410" i="13"/>
  <c r="E9406" i="13"/>
  <c r="BG9406" i="13" s="1"/>
  <c r="E9402" i="13"/>
  <c r="E9398" i="13"/>
  <c r="E9394" i="13"/>
  <c r="E9390" i="13"/>
  <c r="E9386" i="13"/>
  <c r="E9382" i="13"/>
  <c r="E9378" i="13"/>
  <c r="E9374" i="13"/>
  <c r="BG9374" i="13" s="1"/>
  <c r="E9370" i="13"/>
  <c r="E9366" i="13"/>
  <c r="E9362" i="13"/>
  <c r="E9358" i="13"/>
  <c r="E9354" i="13"/>
  <c r="E9350" i="13"/>
  <c r="E9346" i="13"/>
  <c r="E9342" i="13"/>
  <c r="BG9342" i="13" s="1"/>
  <c r="E9338" i="13"/>
  <c r="E9334" i="13"/>
  <c r="E9330" i="13"/>
  <c r="E9326" i="13"/>
  <c r="E9322" i="13"/>
  <c r="E9318" i="13"/>
  <c r="E9314" i="13"/>
  <c r="E9310" i="13"/>
  <c r="BG9310" i="13" s="1"/>
  <c r="E9306" i="13"/>
  <c r="E9302" i="13"/>
  <c r="E9298" i="13"/>
  <c r="E9294" i="13"/>
  <c r="E9290" i="13"/>
  <c r="E9286" i="13"/>
  <c r="E9282" i="13"/>
  <c r="E9278" i="13"/>
  <c r="BG9278" i="13" s="1"/>
  <c r="E9274" i="13"/>
  <c r="E9270" i="13"/>
  <c r="E9266" i="13"/>
  <c r="E9262" i="13"/>
  <c r="E9258" i="13"/>
  <c r="E9254" i="13"/>
  <c r="E9250" i="13"/>
  <c r="E9246" i="13"/>
  <c r="BG9246" i="13" s="1"/>
  <c r="E9242" i="13"/>
  <c r="E9238" i="13"/>
  <c r="E9234" i="13"/>
  <c r="E9230" i="13"/>
  <c r="E9226" i="13"/>
  <c r="E9222" i="13"/>
  <c r="E9218" i="13"/>
  <c r="E9214" i="13"/>
  <c r="BG9214" i="13" s="1"/>
  <c r="E9210" i="13"/>
  <c r="E9206" i="13"/>
  <c r="E9202" i="13"/>
  <c r="E9198" i="13"/>
  <c r="E9194" i="13"/>
  <c r="E9190" i="13"/>
  <c r="E9186" i="13"/>
  <c r="E9182" i="13"/>
  <c r="BG9182" i="13" s="1"/>
  <c r="E9178" i="13"/>
  <c r="E9174" i="13"/>
  <c r="E9170" i="13"/>
  <c r="E9166" i="13"/>
  <c r="E9162" i="13"/>
  <c r="E9158" i="13"/>
  <c r="E9154" i="13"/>
  <c r="E9150" i="13"/>
  <c r="BG9150" i="13" s="1"/>
  <c r="E9146" i="13"/>
  <c r="E9142" i="13"/>
  <c r="E9138" i="13"/>
  <c r="E9134" i="13"/>
  <c r="E9130" i="13"/>
  <c r="E9126" i="13"/>
  <c r="E9122" i="13"/>
  <c r="E9118" i="13"/>
  <c r="BG9118" i="13" s="1"/>
  <c r="E9114" i="13"/>
  <c r="E9110" i="13"/>
  <c r="E9106" i="13"/>
  <c r="E9102" i="13"/>
  <c r="E9098" i="13"/>
  <c r="E9094" i="13"/>
  <c r="E9090" i="13"/>
  <c r="E9086" i="13"/>
  <c r="BG9086" i="13" s="1"/>
  <c r="E9082" i="13"/>
  <c r="E9078" i="13"/>
  <c r="E9074" i="13"/>
  <c r="E9070" i="13"/>
  <c r="E9066" i="13"/>
  <c r="E9062" i="13"/>
  <c r="E9058" i="13"/>
  <c r="E9054" i="13"/>
  <c r="BG9054" i="13" s="1"/>
  <c r="E9050" i="13"/>
  <c r="E9046" i="13"/>
  <c r="E9042" i="13"/>
  <c r="E9038" i="13"/>
  <c r="E9034" i="13"/>
  <c r="E9030" i="13"/>
  <c r="E9026" i="13"/>
  <c r="E9022" i="13"/>
  <c r="BG9022" i="13" s="1"/>
  <c r="E9018" i="13"/>
  <c r="E9014" i="13"/>
  <c r="E9010" i="13"/>
  <c r="E9006" i="13"/>
  <c r="E9002" i="13"/>
  <c r="E8998" i="13"/>
  <c r="E8994" i="13"/>
  <c r="E8990" i="13"/>
  <c r="BG8990" i="13" s="1"/>
  <c r="E8986" i="13"/>
  <c r="E8982" i="13"/>
  <c r="E8978" i="13"/>
  <c r="E8974" i="13"/>
  <c r="E8970" i="13"/>
  <c r="E8966" i="13"/>
  <c r="E8962" i="13"/>
  <c r="E8958" i="13"/>
  <c r="BG8958" i="13" s="1"/>
  <c r="E8954" i="13"/>
  <c r="E8950" i="13"/>
  <c r="E8946" i="13"/>
  <c r="E8942" i="13"/>
  <c r="E8938" i="13"/>
  <c r="E8934" i="13"/>
  <c r="E8930" i="13"/>
  <c r="E8926" i="13"/>
  <c r="BG8926" i="13" s="1"/>
  <c r="E8922" i="13"/>
  <c r="E8918" i="13"/>
  <c r="E8914" i="13"/>
  <c r="E8910" i="13"/>
  <c r="E8906" i="13"/>
  <c r="E8902" i="13"/>
  <c r="E8898" i="13"/>
  <c r="E8894" i="13"/>
  <c r="E8890" i="13"/>
  <c r="E8886" i="13"/>
  <c r="E8882" i="13"/>
  <c r="E8878" i="13"/>
  <c r="BG8878" i="13" s="1"/>
  <c r="E8874" i="13"/>
  <c r="E8870" i="13"/>
  <c r="E8866" i="13"/>
  <c r="E8862" i="13"/>
  <c r="E8858" i="13"/>
  <c r="E8854" i="13"/>
  <c r="E8850" i="13"/>
  <c r="E8846" i="13"/>
  <c r="E8842" i="13"/>
  <c r="E8838" i="13"/>
  <c r="E8834" i="13"/>
  <c r="E8830" i="13"/>
  <c r="E8826" i="13"/>
  <c r="E8822" i="13"/>
  <c r="E8818" i="13"/>
  <c r="E8814" i="13"/>
  <c r="E8810" i="13"/>
  <c r="E8806" i="13"/>
  <c r="E8802" i="13"/>
  <c r="E8798" i="13"/>
  <c r="E8794" i="13"/>
  <c r="E8790" i="13"/>
  <c r="E8786" i="13"/>
  <c r="E8782" i="13"/>
  <c r="E8778" i="13"/>
  <c r="E8774" i="13"/>
  <c r="E8770" i="13"/>
  <c r="E8766" i="13"/>
  <c r="E8762" i="13"/>
  <c r="E8758" i="13"/>
  <c r="E8754" i="13"/>
  <c r="E8750" i="13"/>
  <c r="E8746" i="13"/>
  <c r="E8742" i="13"/>
  <c r="E8738" i="13"/>
  <c r="E8734" i="13"/>
  <c r="E8730" i="13"/>
  <c r="E8726" i="13"/>
  <c r="E8722" i="13"/>
  <c r="E8718" i="13"/>
  <c r="E8714" i="13"/>
  <c r="E8710" i="13"/>
  <c r="E8706" i="13"/>
  <c r="E8702" i="13"/>
  <c r="E8698" i="13"/>
  <c r="E8694" i="13"/>
  <c r="E8690" i="13"/>
  <c r="E8686" i="13"/>
  <c r="E8682" i="13"/>
  <c r="E8678" i="13"/>
  <c r="E8674" i="13"/>
  <c r="E8670" i="13"/>
  <c r="E8666" i="13"/>
  <c r="E8662" i="13"/>
  <c r="E8658" i="13"/>
  <c r="E8654" i="13"/>
  <c r="E8650" i="13"/>
  <c r="E8646" i="13"/>
  <c r="BI8646" i="13" s="1"/>
  <c r="E8642" i="13"/>
  <c r="E8638" i="13"/>
  <c r="E8634" i="13"/>
  <c r="E8630" i="13"/>
  <c r="E8626" i="13"/>
  <c r="E8622" i="13"/>
  <c r="E8618" i="13"/>
  <c r="E8614" i="13"/>
  <c r="E8610" i="13"/>
  <c r="E8606" i="13"/>
  <c r="E8602" i="13"/>
  <c r="E8598" i="13"/>
  <c r="E8594" i="13"/>
  <c r="E8590" i="13"/>
  <c r="E8586" i="13"/>
  <c r="E8582" i="13"/>
  <c r="E8578" i="13"/>
  <c r="E8574" i="13"/>
  <c r="E8570" i="13"/>
  <c r="E8566" i="13"/>
  <c r="E8562" i="13"/>
  <c r="E8558" i="13"/>
  <c r="E8554" i="13"/>
  <c r="E8550" i="13"/>
  <c r="E8546" i="13"/>
  <c r="E8542" i="13"/>
  <c r="E8538" i="13"/>
  <c r="E8534" i="13"/>
  <c r="E8530" i="13"/>
  <c r="E8526" i="13"/>
  <c r="E8522" i="13"/>
  <c r="E8518" i="13"/>
  <c r="E8514" i="13"/>
  <c r="E8510" i="13"/>
  <c r="E8506" i="13"/>
  <c r="E8502" i="13"/>
  <c r="E8498" i="13"/>
  <c r="E8494" i="13"/>
  <c r="E8490" i="13"/>
  <c r="E8486" i="13"/>
  <c r="E8482" i="13"/>
  <c r="E8478" i="13"/>
  <c r="E8474" i="13"/>
  <c r="E8470" i="13"/>
  <c r="E8466" i="13"/>
  <c r="E8462" i="13"/>
  <c r="E8458" i="13"/>
  <c r="E8454" i="13"/>
  <c r="E8450" i="13"/>
  <c r="E8446" i="13"/>
  <c r="E8442" i="13"/>
  <c r="E8438" i="13"/>
  <c r="BI8438" i="13" s="1"/>
  <c r="E8434" i="13"/>
  <c r="E8430" i="13"/>
  <c r="E8426" i="13"/>
  <c r="E8422" i="13"/>
  <c r="E8418" i="13"/>
  <c r="E8414" i="13"/>
  <c r="E8410" i="13"/>
  <c r="E8406" i="13"/>
  <c r="E8402" i="13"/>
  <c r="E8398" i="13"/>
  <c r="E8394" i="13"/>
  <c r="E8390" i="13"/>
  <c r="E8386" i="13"/>
  <c r="E8382" i="13"/>
  <c r="E8378" i="13"/>
  <c r="E8374" i="13"/>
  <c r="E8370" i="13"/>
  <c r="E8366" i="13"/>
  <c r="E8362" i="13"/>
  <c r="E8358" i="13"/>
  <c r="E8354" i="13"/>
  <c r="E8350" i="13"/>
  <c r="E8346" i="13"/>
  <c r="E8342" i="13"/>
  <c r="E8338" i="13"/>
  <c r="E8334" i="13"/>
  <c r="E8330" i="13"/>
  <c r="E8326" i="13"/>
  <c r="E8322" i="13"/>
  <c r="E8318" i="13"/>
  <c r="E8314" i="13"/>
  <c r="E8310" i="13"/>
  <c r="E8306" i="13"/>
  <c r="E8302" i="13"/>
  <c r="E8298" i="13"/>
  <c r="E8294" i="13"/>
  <c r="E8290" i="13"/>
  <c r="E8286" i="13"/>
  <c r="BG8286" i="13" s="1"/>
  <c r="E8282" i="13"/>
  <c r="E8278" i="13"/>
  <c r="E8274" i="13"/>
  <c r="E8270" i="13"/>
  <c r="E8266" i="13"/>
  <c r="E8262" i="13"/>
  <c r="E8258" i="13"/>
  <c r="E8254" i="13"/>
  <c r="BG8254" i="13" s="1"/>
  <c r="E8250" i="13"/>
  <c r="E8246" i="13"/>
  <c r="E8242" i="13"/>
  <c r="E8238" i="13"/>
  <c r="E8234" i="13"/>
  <c r="E8230" i="13"/>
  <c r="E8226" i="13"/>
  <c r="E8222" i="13"/>
  <c r="BG8222" i="13" s="1"/>
  <c r="E8218" i="13"/>
  <c r="E8214" i="13"/>
  <c r="E8210" i="13"/>
  <c r="E8206" i="13"/>
  <c r="E8202" i="13"/>
  <c r="E8198" i="13"/>
  <c r="E8194" i="13"/>
  <c r="E8190" i="13"/>
  <c r="BG8190" i="13" s="1"/>
  <c r="E8186" i="13"/>
  <c r="E8182" i="13"/>
  <c r="E8178" i="13"/>
  <c r="E8174" i="13"/>
  <c r="E8170" i="13"/>
  <c r="E8166" i="13"/>
  <c r="E8162" i="13"/>
  <c r="E8158" i="13"/>
  <c r="BG8158" i="13" s="1"/>
  <c r="E8154" i="13"/>
  <c r="E8150" i="13"/>
  <c r="E8146" i="13"/>
  <c r="E8142" i="13"/>
  <c r="E8138" i="13"/>
  <c r="E8134" i="13"/>
  <c r="E8130" i="13"/>
  <c r="E8126" i="13"/>
  <c r="BG8126" i="13" s="1"/>
  <c r="E8122" i="13"/>
  <c r="E8118" i="13"/>
  <c r="E8114" i="13"/>
  <c r="E8110" i="13"/>
  <c r="E8106" i="13"/>
  <c r="E8102" i="13"/>
  <c r="E8098" i="13"/>
  <c r="E8094" i="13"/>
  <c r="BG8094" i="13" s="1"/>
  <c r="E8090" i="13"/>
  <c r="E8086" i="13"/>
  <c r="E8082" i="13"/>
  <c r="E8078" i="13"/>
  <c r="E8074" i="13"/>
  <c r="E8070" i="13"/>
  <c r="E8066" i="13"/>
  <c r="E8062" i="13"/>
  <c r="BG8062" i="13" s="1"/>
  <c r="E8058" i="13"/>
  <c r="E8054" i="13"/>
  <c r="E8050" i="13"/>
  <c r="E8046" i="13"/>
  <c r="E8042" i="13"/>
  <c r="E8038" i="13"/>
  <c r="E8034" i="13"/>
  <c r="E8030" i="13"/>
  <c r="BG8030" i="13" s="1"/>
  <c r="E8026" i="13"/>
  <c r="E8022" i="13"/>
  <c r="E8018" i="13"/>
  <c r="E8014" i="13"/>
  <c r="E8010" i="13"/>
  <c r="E8006" i="13"/>
  <c r="E8002" i="13"/>
  <c r="E7998" i="13"/>
  <c r="BG7998" i="13" s="1"/>
  <c r="E7994" i="13"/>
  <c r="E7990" i="13"/>
  <c r="E7986" i="13"/>
  <c r="E7982" i="13"/>
  <c r="E7978" i="13"/>
  <c r="E7974" i="13"/>
  <c r="E7970" i="13"/>
  <c r="E7966" i="13"/>
  <c r="E7962" i="13"/>
  <c r="E7958" i="13"/>
  <c r="E7954" i="13"/>
  <c r="E7950" i="13"/>
  <c r="E7946" i="13"/>
  <c r="E7942" i="13"/>
  <c r="E7938" i="13"/>
  <c r="E7934" i="13"/>
  <c r="E7930" i="13"/>
  <c r="E7926" i="13"/>
  <c r="E7922" i="13"/>
  <c r="E7918" i="13"/>
  <c r="E7914" i="13"/>
  <c r="E7910" i="13"/>
  <c r="E7906" i="13"/>
  <c r="E7902" i="13"/>
  <c r="E7898" i="13"/>
  <c r="E7894" i="13"/>
  <c r="E7890" i="13"/>
  <c r="E7886" i="13"/>
  <c r="E7882" i="13"/>
  <c r="E7878" i="13"/>
  <c r="E7874" i="13"/>
  <c r="E7870" i="13"/>
  <c r="E7866" i="13"/>
  <c r="E7862" i="13"/>
  <c r="BI7862" i="13" s="1"/>
  <c r="E7858" i="13"/>
  <c r="E7854" i="13"/>
  <c r="E7850" i="13"/>
  <c r="E7846" i="13"/>
  <c r="E7842" i="13"/>
  <c r="E7838" i="13"/>
  <c r="E7834" i="13"/>
  <c r="E7830" i="13"/>
  <c r="E7826" i="13"/>
  <c r="E7822" i="13"/>
  <c r="E7818" i="13"/>
  <c r="E7814" i="13"/>
  <c r="E7810" i="13"/>
  <c r="E7806" i="13"/>
  <c r="E7802" i="13"/>
  <c r="E7798" i="13"/>
  <c r="E7794" i="13"/>
  <c r="E7790" i="13"/>
  <c r="E7786" i="13"/>
  <c r="E7782" i="13"/>
  <c r="E7778" i="13"/>
  <c r="E7774" i="13"/>
  <c r="E7770" i="13"/>
  <c r="E7766" i="13"/>
  <c r="E7762" i="13"/>
  <c r="E7758" i="13"/>
  <c r="E7754" i="13"/>
  <c r="E7750" i="13"/>
  <c r="E7746" i="13"/>
  <c r="E7742" i="13"/>
  <c r="E7738" i="13"/>
  <c r="E7734" i="13"/>
  <c r="E7730" i="13"/>
  <c r="E7726" i="13"/>
  <c r="E7722" i="13"/>
  <c r="E7718" i="13"/>
  <c r="E7714" i="13"/>
  <c r="E7710" i="13"/>
  <c r="E7706" i="13"/>
  <c r="E7702" i="13"/>
  <c r="E7698" i="13"/>
  <c r="E7694" i="13"/>
  <c r="E7690" i="13"/>
  <c r="E7686" i="13"/>
  <c r="E7682" i="13"/>
  <c r="E7678" i="13"/>
  <c r="E7674" i="13"/>
  <c r="E7670" i="13"/>
  <c r="E7666" i="13"/>
  <c r="E7662" i="13"/>
  <c r="E7658" i="13"/>
  <c r="E7654" i="13"/>
  <c r="E7650" i="13"/>
  <c r="E7646" i="13"/>
  <c r="E7642" i="13"/>
  <c r="E7638" i="13"/>
  <c r="E7634" i="13"/>
  <c r="E7630" i="13"/>
  <c r="E7626" i="13"/>
  <c r="E7622" i="13"/>
  <c r="E7618" i="13"/>
  <c r="E7614" i="13"/>
  <c r="E7610" i="13"/>
  <c r="E7606" i="13"/>
  <c r="BI7606" i="13" s="1"/>
  <c r="E7602" i="13"/>
  <c r="E7598" i="13"/>
  <c r="E7594" i="13"/>
  <c r="E7590" i="13"/>
  <c r="E7586" i="13"/>
  <c r="E7582" i="13"/>
  <c r="E7578" i="13"/>
  <c r="E7574" i="13"/>
  <c r="E7570" i="13"/>
  <c r="E7566" i="13"/>
  <c r="E7562" i="13"/>
  <c r="E7558" i="13"/>
  <c r="E7554" i="13"/>
  <c r="E7550" i="13"/>
  <c r="E7546" i="13"/>
  <c r="E7542" i="13"/>
  <c r="E7538" i="13"/>
  <c r="E7534" i="13"/>
  <c r="E7530" i="13"/>
  <c r="E7526" i="13"/>
  <c r="E7522" i="13"/>
  <c r="E7518" i="13"/>
  <c r="E7514" i="13"/>
  <c r="E7510" i="13"/>
  <c r="E7506" i="13"/>
  <c r="E7502" i="13"/>
  <c r="E7498" i="13"/>
  <c r="E7494" i="13"/>
  <c r="E7490" i="13"/>
  <c r="E7486" i="13"/>
  <c r="E7482" i="13"/>
  <c r="E7478" i="13"/>
  <c r="E7474" i="13"/>
  <c r="E7470" i="13"/>
  <c r="E7466" i="13"/>
  <c r="E7462" i="13"/>
  <c r="E7458" i="13"/>
  <c r="E7454" i="13"/>
  <c r="E7450" i="13"/>
  <c r="E7446" i="13"/>
  <c r="E7442" i="13"/>
  <c r="E7438" i="13"/>
  <c r="E7434" i="13"/>
  <c r="E7430" i="13"/>
  <c r="E7426" i="13"/>
  <c r="E7422" i="13"/>
  <c r="E7418" i="13"/>
  <c r="E7414" i="13"/>
  <c r="E7410" i="13"/>
  <c r="E7406" i="13"/>
  <c r="E7402" i="13"/>
  <c r="E7398" i="13"/>
  <c r="E7394" i="13"/>
  <c r="E7390" i="13"/>
  <c r="E7386" i="13"/>
  <c r="E7382" i="13"/>
  <c r="E7378" i="13"/>
  <c r="E7374" i="13"/>
  <c r="E7370" i="13"/>
  <c r="E7366" i="13"/>
  <c r="E7362" i="13"/>
  <c r="E7358" i="13"/>
  <c r="E7354" i="13"/>
  <c r="E7350" i="13"/>
  <c r="E7346" i="13"/>
  <c r="E7342" i="13"/>
  <c r="E7338" i="13"/>
  <c r="E7334" i="13"/>
  <c r="BI7334" i="13" s="1"/>
  <c r="E7330" i="13"/>
  <c r="E7326" i="13"/>
  <c r="E7322" i="13"/>
  <c r="E7318" i="13"/>
  <c r="E7314" i="13"/>
  <c r="E7310" i="13"/>
  <c r="E7306" i="13"/>
  <c r="E7302" i="13"/>
  <c r="E7298" i="13"/>
  <c r="E7294" i="13"/>
  <c r="E7290" i="13"/>
  <c r="E7286" i="13"/>
  <c r="E7282" i="13"/>
  <c r="E7278" i="13"/>
  <c r="E7274" i="13"/>
  <c r="E7270" i="13"/>
  <c r="BI7270" i="13" s="1"/>
  <c r="E7266" i="13"/>
  <c r="E7262" i="13"/>
  <c r="E7258" i="13"/>
  <c r="E7254" i="13"/>
  <c r="E7250" i="13"/>
  <c r="E7246" i="13"/>
  <c r="E7242" i="13"/>
  <c r="E7238" i="13"/>
  <c r="E7234" i="13"/>
  <c r="E7230" i="13"/>
  <c r="E7226" i="13"/>
  <c r="E7222" i="13"/>
  <c r="E7218" i="13"/>
  <c r="E7214" i="13"/>
  <c r="E7210" i="13"/>
  <c r="E7206" i="13"/>
  <c r="BI7206" i="13" s="1"/>
  <c r="E7202" i="13"/>
  <c r="E7198" i="13"/>
  <c r="E7194" i="13"/>
  <c r="E7190" i="13"/>
  <c r="E7186" i="13"/>
  <c r="E7182" i="13"/>
  <c r="E7178" i="13"/>
  <c r="E7174" i="13"/>
  <c r="E7170" i="13"/>
  <c r="E7166" i="13"/>
  <c r="E7162" i="13"/>
  <c r="E7158" i="13"/>
  <c r="E7154" i="13"/>
  <c r="E7150" i="13"/>
  <c r="E7146" i="13"/>
  <c r="E7142" i="13"/>
  <c r="BI7142" i="13" s="1"/>
  <c r="E7138" i="13"/>
  <c r="E7134" i="13"/>
  <c r="E7130" i="13"/>
  <c r="E7126" i="13"/>
  <c r="E7122" i="13"/>
  <c r="E7118" i="13"/>
  <c r="E7114" i="13"/>
  <c r="E7110" i="13"/>
  <c r="E7106" i="13"/>
  <c r="E7102" i="13"/>
  <c r="E7098" i="13"/>
  <c r="E7094" i="13"/>
  <c r="E7090" i="13"/>
  <c r="E7086" i="13"/>
  <c r="E7082" i="13"/>
  <c r="E7078" i="13"/>
  <c r="BG7078" i="13" s="1"/>
  <c r="E7074" i="13"/>
  <c r="E7070" i="13"/>
  <c r="E7066" i="13"/>
  <c r="E7062" i="13"/>
  <c r="E7058" i="13"/>
  <c r="E7054" i="13"/>
  <c r="E7050" i="13"/>
  <c r="E7046" i="13"/>
  <c r="E7042" i="13"/>
  <c r="E7038" i="13"/>
  <c r="E7034" i="13"/>
  <c r="E7030" i="13"/>
  <c r="E7026" i="13"/>
  <c r="E7022" i="13"/>
  <c r="E7018" i="13"/>
  <c r="E7014" i="13"/>
  <c r="BG7014" i="13" s="1"/>
  <c r="E7010" i="13"/>
  <c r="E7006" i="13"/>
  <c r="E7002" i="13"/>
  <c r="E6998" i="13"/>
  <c r="E6994" i="13"/>
  <c r="E6990" i="13"/>
  <c r="E6986" i="13"/>
  <c r="E6982" i="13"/>
  <c r="E6978" i="13"/>
  <c r="E6974" i="13"/>
  <c r="E6970" i="13"/>
  <c r="E6966" i="13"/>
  <c r="E6962" i="13"/>
  <c r="E6958" i="13"/>
  <c r="E6954" i="13"/>
  <c r="E6950" i="13"/>
  <c r="BG6950" i="13" s="1"/>
  <c r="E6946" i="13"/>
  <c r="E6942" i="13"/>
  <c r="E6938" i="13"/>
  <c r="E6934" i="13"/>
  <c r="E6930" i="13"/>
  <c r="E6926" i="13"/>
  <c r="E6922" i="13"/>
  <c r="E6918" i="13"/>
  <c r="E6914" i="13"/>
  <c r="E6910" i="13"/>
  <c r="E6906" i="13"/>
  <c r="E6902" i="13"/>
  <c r="E6898" i="13"/>
  <c r="E6894" i="13"/>
  <c r="E6890" i="13"/>
  <c r="E6886" i="13"/>
  <c r="BG6886" i="13" s="1"/>
  <c r="E6882" i="13"/>
  <c r="E6878" i="13"/>
  <c r="E6874" i="13"/>
  <c r="E6870" i="13"/>
  <c r="E6866" i="13"/>
  <c r="E6862" i="13"/>
  <c r="E6858" i="13"/>
  <c r="E6854" i="13"/>
  <c r="E6850" i="13"/>
  <c r="E6846" i="13"/>
  <c r="E6842" i="13"/>
  <c r="E6838" i="13"/>
  <c r="E6834" i="13"/>
  <c r="E6830" i="13"/>
  <c r="E6826" i="13"/>
  <c r="E6822" i="13"/>
  <c r="BG6822" i="13" s="1"/>
  <c r="E6818" i="13"/>
  <c r="E6814" i="13"/>
  <c r="E6810" i="13"/>
  <c r="E6806" i="13"/>
  <c r="E6802" i="13"/>
  <c r="E6798" i="13"/>
  <c r="E6794" i="13"/>
  <c r="E6790" i="13"/>
  <c r="E6786" i="13"/>
  <c r="E6782" i="13"/>
  <c r="E6778" i="13"/>
  <c r="E6774" i="13"/>
  <c r="E6770" i="13"/>
  <c r="E6766" i="13"/>
  <c r="E6762" i="13"/>
  <c r="E6758" i="13"/>
  <c r="BG6758" i="13" s="1"/>
  <c r="E6754" i="13"/>
  <c r="E6750" i="13"/>
  <c r="E6746" i="13"/>
  <c r="E6742" i="13"/>
  <c r="E6738" i="13"/>
  <c r="E6734" i="13"/>
  <c r="E6730" i="13"/>
  <c r="E6726" i="13"/>
  <c r="E6722" i="13"/>
  <c r="E6718" i="13"/>
  <c r="E6714" i="13"/>
  <c r="E6710" i="13"/>
  <c r="E6706" i="13"/>
  <c r="E6702" i="13"/>
  <c r="E6698" i="13"/>
  <c r="E6694" i="13"/>
  <c r="BG6694" i="13" s="1"/>
  <c r="E6690" i="13"/>
  <c r="E6686" i="13"/>
  <c r="E6682" i="13"/>
  <c r="E6678" i="13"/>
  <c r="E6674" i="13"/>
  <c r="E6670" i="13"/>
  <c r="E6666" i="13"/>
  <c r="E6662" i="13"/>
  <c r="E6658" i="13"/>
  <c r="E6654" i="13"/>
  <c r="E6650" i="13"/>
  <c r="E6646" i="13"/>
  <c r="E6642" i="13"/>
  <c r="E6638" i="13"/>
  <c r="E6634" i="13"/>
  <c r="E6630" i="13"/>
  <c r="BG6630" i="13" s="1"/>
  <c r="E6626" i="13"/>
  <c r="E6622" i="13"/>
  <c r="E6618" i="13"/>
  <c r="E6614" i="13"/>
  <c r="E6610" i="13"/>
  <c r="E6606" i="13"/>
  <c r="E6602" i="13"/>
  <c r="E6598" i="13"/>
  <c r="E6594" i="13"/>
  <c r="E6590" i="13"/>
  <c r="E6586" i="13"/>
  <c r="E6582" i="13"/>
  <c r="E6578" i="13"/>
  <c r="E6574" i="13"/>
  <c r="E6570" i="13"/>
  <c r="E6566" i="13"/>
  <c r="BG6566" i="13" s="1"/>
  <c r="E6562" i="13"/>
  <c r="E6558" i="13"/>
  <c r="E6554" i="13"/>
  <c r="E6550" i="13"/>
  <c r="E6546" i="13"/>
  <c r="E6542" i="13"/>
  <c r="E6538" i="13"/>
  <c r="E6534" i="13"/>
  <c r="E6530" i="13"/>
  <c r="E6526" i="13"/>
  <c r="E6522" i="13"/>
  <c r="E6518" i="13"/>
  <c r="E6514" i="13"/>
  <c r="E6510" i="13"/>
  <c r="E6506" i="13"/>
  <c r="E6502" i="13"/>
  <c r="BG6502" i="13" s="1"/>
  <c r="E6498" i="13"/>
  <c r="E6494" i="13"/>
  <c r="E6490" i="13"/>
  <c r="E6486" i="13"/>
  <c r="E6482" i="13"/>
  <c r="E6478" i="13"/>
  <c r="E6474" i="13"/>
  <c r="E6470" i="13"/>
  <c r="E6466" i="13"/>
  <c r="E6462" i="13"/>
  <c r="E6458" i="13"/>
  <c r="E6454" i="13"/>
  <c r="E6450" i="13"/>
  <c r="E6446" i="13"/>
  <c r="E6442" i="13"/>
  <c r="E6438" i="13"/>
  <c r="BI6438" i="13" s="1"/>
  <c r="E6434" i="13"/>
  <c r="E6430" i="13"/>
  <c r="E6426" i="13"/>
  <c r="E6422" i="13"/>
  <c r="E6418" i="13"/>
  <c r="E6414" i="13"/>
  <c r="E6410" i="13"/>
  <c r="E6406" i="13"/>
  <c r="E6402" i="13"/>
  <c r="E6398" i="13"/>
  <c r="E6394" i="13"/>
  <c r="E6390" i="13"/>
  <c r="E6386" i="13"/>
  <c r="E6382" i="13"/>
  <c r="E6378" i="13"/>
  <c r="E6374" i="13"/>
  <c r="BI6374" i="13" s="1"/>
  <c r="E6370" i="13"/>
  <c r="E6366" i="13"/>
  <c r="E6362" i="13"/>
  <c r="E6358" i="13"/>
  <c r="E6354" i="13"/>
  <c r="E6350" i="13"/>
  <c r="E6346" i="13"/>
  <c r="E6342" i="13"/>
  <c r="E6338" i="13"/>
  <c r="E6334" i="13"/>
  <c r="E6330" i="13"/>
  <c r="E6326" i="13"/>
  <c r="E6322" i="13"/>
  <c r="E6318" i="13"/>
  <c r="E6314" i="13"/>
  <c r="E6310" i="13"/>
  <c r="E6306" i="13"/>
  <c r="E6302" i="13"/>
  <c r="E6298" i="13"/>
  <c r="E6294" i="13"/>
  <c r="E6290" i="13"/>
  <c r="E6286" i="13"/>
  <c r="E6282" i="13"/>
  <c r="E6278" i="13"/>
  <c r="E6274" i="13"/>
  <c r="E6270" i="13"/>
  <c r="E6266" i="13"/>
  <c r="E6262" i="13"/>
  <c r="E6258" i="13"/>
  <c r="E6254" i="13"/>
  <c r="E6250" i="13"/>
  <c r="E6246" i="13"/>
  <c r="E6242" i="13"/>
  <c r="E6238" i="13"/>
  <c r="E6234" i="13"/>
  <c r="E6230" i="13"/>
  <c r="E6226" i="13"/>
  <c r="E6222" i="13"/>
  <c r="E6218" i="13"/>
  <c r="E6214" i="13"/>
  <c r="E6210" i="13"/>
  <c r="E6206" i="13"/>
  <c r="E6202" i="13"/>
  <c r="E6198" i="13"/>
  <c r="E6194" i="13"/>
  <c r="E6190" i="13"/>
  <c r="E6186" i="13"/>
  <c r="E6182" i="13"/>
  <c r="E6178" i="13"/>
  <c r="E6174" i="13"/>
  <c r="E6170" i="13"/>
  <c r="E6166" i="13"/>
  <c r="E6162" i="13"/>
  <c r="E6158" i="13"/>
  <c r="E6154" i="13"/>
  <c r="E6150" i="13"/>
  <c r="E6146" i="13"/>
  <c r="E6142" i="13"/>
  <c r="E6138" i="13"/>
  <c r="E6134" i="13"/>
  <c r="E6130" i="13"/>
  <c r="E6126" i="13"/>
  <c r="E6122" i="13"/>
  <c r="E6118" i="13"/>
  <c r="E6114" i="13"/>
  <c r="E6110" i="13"/>
  <c r="E6106" i="13"/>
  <c r="E6102" i="13"/>
  <c r="E6098" i="13"/>
  <c r="E6094" i="13"/>
  <c r="E6090" i="13"/>
  <c r="E6086" i="13"/>
  <c r="E6082" i="13"/>
  <c r="E6078" i="13"/>
  <c r="E6074" i="13"/>
  <c r="E6070" i="13"/>
  <c r="E6066" i="13"/>
  <c r="E6062" i="13"/>
  <c r="E6058" i="13"/>
  <c r="E6054" i="13"/>
  <c r="E6050" i="13"/>
  <c r="E6046" i="13"/>
  <c r="E6042" i="13"/>
  <c r="E6038" i="13"/>
  <c r="E6034" i="13"/>
  <c r="E6030" i="13"/>
  <c r="E6026" i="13"/>
  <c r="E6022" i="13"/>
  <c r="E6018" i="13"/>
  <c r="E6014" i="13"/>
  <c r="E6010" i="13"/>
  <c r="E6006" i="13"/>
  <c r="E6002" i="13"/>
  <c r="E5998" i="13"/>
  <c r="E5994" i="13"/>
  <c r="E5990" i="13"/>
  <c r="E5986" i="13"/>
  <c r="E5982" i="13"/>
  <c r="E5978" i="13"/>
  <c r="E5974" i="13"/>
  <c r="E5970" i="13"/>
  <c r="E5966" i="13"/>
  <c r="E5962" i="13"/>
  <c r="E5958" i="13"/>
  <c r="E5954" i="13"/>
  <c r="E5950" i="13"/>
  <c r="E5946" i="13"/>
  <c r="E5942" i="13"/>
  <c r="E5938" i="13"/>
  <c r="E5934" i="13"/>
  <c r="E5930" i="13"/>
  <c r="E5926" i="13"/>
  <c r="E5922" i="13"/>
  <c r="E5918" i="13"/>
  <c r="E5914" i="13"/>
  <c r="E5910" i="13"/>
  <c r="E5906" i="13"/>
  <c r="E5902" i="13"/>
  <c r="E5898" i="13"/>
  <c r="E5894" i="13"/>
  <c r="E5890" i="13"/>
  <c r="E5886" i="13"/>
  <c r="E5882" i="13"/>
  <c r="E5878" i="13"/>
  <c r="E5874" i="13"/>
  <c r="E5870" i="13"/>
  <c r="E5866" i="13"/>
  <c r="E5862" i="13"/>
  <c r="E5858" i="13"/>
  <c r="E5854" i="13"/>
  <c r="E5850" i="13"/>
  <c r="E5846" i="13"/>
  <c r="E5842" i="13"/>
  <c r="E5838" i="13"/>
  <c r="E5834" i="13"/>
  <c r="E5830" i="13"/>
  <c r="E5826" i="13"/>
  <c r="E5822" i="13"/>
  <c r="E5818" i="13"/>
  <c r="E5814" i="13"/>
  <c r="E5810" i="13"/>
  <c r="E5806" i="13"/>
  <c r="E5802" i="13"/>
  <c r="E5798" i="13"/>
  <c r="E5794" i="13"/>
  <c r="E5790" i="13"/>
  <c r="E5786" i="13"/>
  <c r="E5782" i="13"/>
  <c r="E5778" i="13"/>
  <c r="E5774" i="13"/>
  <c r="E5770" i="13"/>
  <c r="E5766" i="13"/>
  <c r="E5762" i="13"/>
  <c r="E5758" i="13"/>
  <c r="E5754" i="13"/>
  <c r="E5750" i="13"/>
  <c r="E5746" i="13"/>
  <c r="E5742" i="13"/>
  <c r="E5738" i="13"/>
  <c r="E5734" i="13"/>
  <c r="E5730" i="13"/>
  <c r="E5726" i="13"/>
  <c r="E5722" i="13"/>
  <c r="E5718" i="13"/>
  <c r="E5714" i="13"/>
  <c r="E5710" i="13"/>
  <c r="E5706" i="13"/>
  <c r="E5702" i="13"/>
  <c r="E5698" i="13"/>
  <c r="E5694" i="13"/>
  <c r="E5690" i="13"/>
  <c r="E5686" i="13"/>
  <c r="E5682" i="13"/>
  <c r="E5678" i="13"/>
  <c r="E5674" i="13"/>
  <c r="E5670" i="13"/>
  <c r="E5666" i="13"/>
  <c r="E5662" i="13"/>
  <c r="E5658" i="13"/>
  <c r="E5654" i="13"/>
  <c r="E5650" i="13"/>
  <c r="E5646" i="13"/>
  <c r="E5642" i="13"/>
  <c r="E5638" i="13"/>
  <c r="E5634" i="13"/>
  <c r="E5630" i="13"/>
  <c r="E5626" i="13"/>
  <c r="E5622" i="13"/>
  <c r="E5618" i="13"/>
  <c r="E5614" i="13"/>
  <c r="E5610" i="13"/>
  <c r="E5606" i="13"/>
  <c r="E5602" i="13"/>
  <c r="E5598" i="13"/>
  <c r="E5594" i="13"/>
  <c r="E5590" i="13"/>
  <c r="E5586" i="13"/>
  <c r="E5582" i="13"/>
  <c r="E5578" i="13"/>
  <c r="E5574" i="13"/>
  <c r="E5570" i="13"/>
  <c r="E5566" i="13"/>
  <c r="E5562" i="13"/>
  <c r="E5558" i="13"/>
  <c r="E5554" i="13"/>
  <c r="E5550" i="13"/>
  <c r="E5546" i="13"/>
  <c r="E5542" i="13"/>
  <c r="E5538" i="13"/>
  <c r="E5534" i="13"/>
  <c r="E5530" i="13"/>
  <c r="E5526" i="13"/>
  <c r="E5522" i="13"/>
  <c r="E5482" i="13"/>
  <c r="E5478" i="13"/>
  <c r="E5474" i="13"/>
  <c r="E5470" i="13"/>
  <c r="E5466" i="13"/>
  <c r="E5462" i="13"/>
  <c r="E5458" i="13"/>
  <c r="E5454" i="13"/>
  <c r="E5450" i="13"/>
  <c r="E5446" i="13"/>
  <c r="E5442" i="13"/>
  <c r="E5438" i="13"/>
  <c r="E5434" i="13"/>
  <c r="E5430" i="13"/>
  <c r="E5426" i="13"/>
  <c r="E5422" i="13"/>
  <c r="E5418" i="13"/>
  <c r="E5414" i="13"/>
  <c r="E5410" i="13"/>
  <c r="E5406" i="13"/>
  <c r="E5402" i="13"/>
  <c r="E5398" i="13"/>
  <c r="E5394" i="13"/>
  <c r="E5390" i="13"/>
  <c r="E5386" i="13"/>
  <c r="E5382" i="13"/>
  <c r="E5378" i="13"/>
  <c r="E5374" i="13"/>
  <c r="E5370" i="13"/>
  <c r="E5366" i="13"/>
  <c r="E5362" i="13"/>
  <c r="E5358" i="13"/>
  <c r="E5354" i="13"/>
  <c r="E5350" i="13"/>
  <c r="E5346" i="13"/>
  <c r="E5342" i="13"/>
  <c r="E5338" i="13"/>
  <c r="E5334" i="13"/>
  <c r="E5330" i="13"/>
  <c r="E5326" i="13"/>
  <c r="E5322" i="13"/>
  <c r="E5318" i="13"/>
  <c r="E5314" i="13"/>
  <c r="E5310" i="13"/>
  <c r="E5306" i="13"/>
  <c r="E5302" i="13"/>
  <c r="E5298" i="13"/>
  <c r="E5294" i="13"/>
  <c r="E5290" i="13"/>
  <c r="E5286" i="13"/>
  <c r="E5282" i="13"/>
  <c r="E5278" i="13"/>
  <c r="E5274" i="13"/>
  <c r="E5270" i="13"/>
  <c r="E5266" i="13"/>
  <c r="E5262" i="13"/>
  <c r="E5258" i="13"/>
  <c r="E5254" i="13"/>
  <c r="E5250" i="13"/>
  <c r="E5246" i="13"/>
  <c r="E5242" i="13"/>
  <c r="E5238" i="13"/>
  <c r="E5234" i="13"/>
  <c r="E5230" i="13"/>
  <c r="E5226" i="13"/>
  <c r="E5222" i="13"/>
  <c r="E5218" i="13"/>
  <c r="E5214" i="13"/>
  <c r="E5210" i="13"/>
  <c r="E5206" i="13"/>
  <c r="E5202" i="13"/>
  <c r="E5198" i="13"/>
  <c r="E5194" i="13"/>
  <c r="E5190" i="13"/>
  <c r="E5186" i="13"/>
  <c r="E5182" i="13"/>
  <c r="E5178" i="13"/>
  <c r="E5174" i="13"/>
  <c r="E5170" i="13"/>
  <c r="E5166" i="13"/>
  <c r="E5162" i="13"/>
  <c r="E5158" i="13"/>
  <c r="E5154" i="13"/>
  <c r="E5150" i="13"/>
  <c r="E5146" i="13"/>
  <c r="E5142" i="13"/>
  <c r="E5138" i="13"/>
  <c r="E5134" i="13"/>
  <c r="E5130" i="13"/>
  <c r="E5126" i="13"/>
  <c r="E5122" i="13"/>
  <c r="E5118" i="13"/>
  <c r="E5114" i="13"/>
  <c r="E5110" i="13"/>
  <c r="E5106" i="13"/>
  <c r="E5102" i="13"/>
  <c r="E5098" i="13"/>
  <c r="E5094" i="13"/>
  <c r="E5090" i="13"/>
  <c r="E5086" i="13"/>
  <c r="E5082" i="13"/>
  <c r="E5078" i="13"/>
  <c r="E5074" i="13"/>
  <c r="E5070" i="13"/>
  <c r="E5066" i="13"/>
  <c r="E5062" i="13"/>
  <c r="E5058" i="13"/>
  <c r="E5054" i="13"/>
  <c r="E5050" i="13"/>
  <c r="E5046" i="13"/>
  <c r="E5042" i="13"/>
  <c r="E5038" i="13"/>
  <c r="E5034" i="13"/>
  <c r="E5030" i="13"/>
  <c r="E5026" i="13"/>
  <c r="E5022" i="13"/>
  <c r="E5018" i="13"/>
  <c r="E5014" i="13"/>
  <c r="E5010" i="13"/>
  <c r="E5006" i="13"/>
  <c r="E5002" i="13"/>
  <c r="E4998" i="13"/>
  <c r="BI4998" i="13" s="1"/>
  <c r="E4994" i="13"/>
  <c r="E4990" i="13"/>
  <c r="E4986" i="13"/>
  <c r="E4982" i="13"/>
  <c r="E4978" i="13"/>
  <c r="E4974" i="13"/>
  <c r="E4970" i="13"/>
  <c r="E4966" i="13"/>
  <c r="E4962" i="13"/>
  <c r="E4958" i="13"/>
  <c r="E4954" i="13"/>
  <c r="E4950" i="13"/>
  <c r="E4946" i="13"/>
  <c r="E4942" i="13"/>
  <c r="E4938" i="13"/>
  <c r="E4934" i="13"/>
  <c r="E4930" i="13"/>
  <c r="E4926" i="13"/>
  <c r="E4922" i="13"/>
  <c r="E4918" i="13"/>
  <c r="E4914" i="13"/>
  <c r="E4910" i="13"/>
  <c r="E4906" i="13"/>
  <c r="E4902" i="13"/>
  <c r="E4898" i="13"/>
  <c r="E4894" i="13"/>
  <c r="E4826" i="13"/>
  <c r="E4822" i="13"/>
  <c r="E4818" i="13"/>
  <c r="E4814" i="13"/>
  <c r="E4810" i="13"/>
  <c r="E4806" i="13"/>
  <c r="E4802" i="13"/>
  <c r="E4798" i="13"/>
  <c r="E4794" i="13"/>
  <c r="E4790" i="13"/>
  <c r="E4786" i="13"/>
  <c r="E4782" i="13"/>
  <c r="E4778" i="13"/>
  <c r="E4774" i="13"/>
  <c r="E4770" i="13"/>
  <c r="E4766" i="13"/>
  <c r="E4762" i="13"/>
  <c r="E4758" i="13"/>
  <c r="E4754" i="13"/>
  <c r="E4750" i="13"/>
  <c r="E4746" i="13"/>
  <c r="E4742" i="13"/>
  <c r="E4738" i="13"/>
  <c r="E4734" i="13"/>
  <c r="E4730" i="13"/>
  <c r="E4726" i="13"/>
  <c r="E4722" i="13"/>
  <c r="E4718" i="13"/>
  <c r="E4714" i="13"/>
  <c r="E4710" i="13"/>
  <c r="E4706" i="13"/>
  <c r="E4702" i="13"/>
  <c r="E4698" i="13"/>
  <c r="E4694" i="13"/>
  <c r="E4690" i="13"/>
  <c r="E4686" i="13"/>
  <c r="E4682" i="13"/>
  <c r="E4678" i="13"/>
  <c r="E4674" i="13"/>
  <c r="E4670" i="13"/>
  <c r="E4666" i="13"/>
  <c r="E4662" i="13"/>
  <c r="E4658" i="13"/>
  <c r="E4654" i="13"/>
  <c r="E4650" i="13"/>
  <c r="E4646" i="13"/>
  <c r="E4642" i="13"/>
  <c r="E4638" i="13"/>
  <c r="E4634" i="13"/>
  <c r="E4630" i="13"/>
  <c r="E4626" i="13"/>
  <c r="E4622" i="13"/>
  <c r="E4618" i="13"/>
  <c r="E4614" i="13"/>
  <c r="E4610" i="13"/>
  <c r="E4606" i="13"/>
  <c r="E4602" i="13"/>
  <c r="E4598" i="13"/>
  <c r="E4594" i="13"/>
  <c r="E4590" i="13"/>
  <c r="E4586" i="13"/>
  <c r="E4582" i="13"/>
  <c r="E4578" i="13"/>
  <c r="E4574" i="13"/>
  <c r="E4570" i="13"/>
  <c r="E4566" i="13"/>
  <c r="E4562" i="13"/>
  <c r="E4558" i="13"/>
  <c r="E4554" i="13"/>
  <c r="E4550" i="13"/>
  <c r="E4546" i="13"/>
  <c r="E4542" i="13"/>
  <c r="E4538" i="13"/>
  <c r="E4534" i="13"/>
  <c r="E4530" i="13"/>
  <c r="E4526" i="13"/>
  <c r="E4522" i="13"/>
  <c r="E4518" i="13"/>
  <c r="E4514" i="13"/>
  <c r="E4510" i="13"/>
  <c r="E4506" i="13"/>
  <c r="E4502" i="13"/>
  <c r="E4498" i="13"/>
  <c r="E4494" i="13"/>
  <c r="E4490" i="13"/>
  <c r="E4486" i="13"/>
  <c r="E4482" i="13"/>
  <c r="E4478" i="13"/>
  <c r="E4474" i="13"/>
  <c r="E4470" i="13"/>
  <c r="E4466" i="13"/>
  <c r="E4462" i="13"/>
  <c r="E4458" i="13"/>
  <c r="E4454" i="13"/>
  <c r="E4450" i="13"/>
  <c r="E4446" i="13"/>
  <c r="E4442" i="13"/>
  <c r="E4438" i="13"/>
  <c r="E4434" i="13"/>
  <c r="E4430" i="13"/>
  <c r="E4426" i="13"/>
  <c r="E4422" i="13"/>
  <c r="E4418" i="13"/>
  <c r="E4414" i="13"/>
  <c r="E4410" i="13"/>
  <c r="E4406" i="13"/>
  <c r="E4402" i="13"/>
  <c r="E4398" i="13"/>
  <c r="E4394" i="13"/>
  <c r="E4390" i="13"/>
  <c r="E4386" i="13"/>
  <c r="E4382" i="13"/>
  <c r="E4378" i="13"/>
  <c r="E4374" i="13"/>
  <c r="E4370" i="13"/>
  <c r="E4366" i="13"/>
  <c r="E4362" i="13"/>
  <c r="E4358" i="13"/>
  <c r="E4354" i="13"/>
  <c r="E4350" i="13"/>
  <c r="E4346" i="13"/>
  <c r="E4342" i="13"/>
  <c r="E4338" i="13"/>
  <c r="E4334" i="13"/>
  <c r="E4330" i="13"/>
  <c r="E4326" i="13"/>
  <c r="E4322" i="13"/>
  <c r="E4318" i="13"/>
  <c r="E4314" i="13"/>
  <c r="E4310" i="13"/>
  <c r="E4306" i="13"/>
  <c r="E4302" i="13"/>
  <c r="E4298" i="13"/>
  <c r="E4294" i="13"/>
  <c r="E4290" i="13"/>
  <c r="E4286" i="13"/>
  <c r="E4282" i="13"/>
  <c r="E4278" i="13"/>
  <c r="E4274" i="13"/>
  <c r="E4270" i="13"/>
  <c r="E4266" i="13"/>
  <c r="E4262" i="13"/>
  <c r="E4258" i="13"/>
  <c r="E4254" i="13"/>
  <c r="E4250" i="13"/>
  <c r="E4246" i="13"/>
  <c r="E4242" i="13"/>
  <c r="E4238" i="13"/>
  <c r="E4234" i="13"/>
  <c r="E4230" i="13"/>
  <c r="E4226" i="13"/>
  <c r="E4222" i="13"/>
  <c r="E4218" i="13"/>
  <c r="E4214" i="13"/>
  <c r="E4210" i="13"/>
  <c r="E4206" i="13"/>
  <c r="E4138" i="13"/>
  <c r="E4134" i="13"/>
  <c r="E4130" i="13"/>
  <c r="E4126" i="13"/>
  <c r="E4122" i="13"/>
  <c r="E4118" i="13"/>
  <c r="E4114" i="13"/>
  <c r="E4110" i="13"/>
  <c r="E4106" i="13"/>
  <c r="E4102" i="13"/>
  <c r="E4098" i="13"/>
  <c r="E4094" i="13"/>
  <c r="E4090" i="13"/>
  <c r="E4086" i="13"/>
  <c r="E4082" i="13"/>
  <c r="E4078" i="13"/>
  <c r="E4074" i="13"/>
  <c r="E4070" i="13"/>
  <c r="E4066" i="13"/>
  <c r="E4062" i="13"/>
  <c r="E4058" i="13"/>
  <c r="E4054" i="13"/>
  <c r="E4050" i="13"/>
  <c r="E4046" i="13"/>
  <c r="E4042" i="13"/>
  <c r="E4038" i="13"/>
  <c r="E4034" i="13"/>
  <c r="E4030" i="13"/>
  <c r="E4026" i="13"/>
  <c r="E4022" i="13"/>
  <c r="E4018" i="13"/>
  <c r="E4014" i="13"/>
  <c r="E4010" i="13"/>
  <c r="E4006" i="13"/>
  <c r="E4002" i="13"/>
  <c r="E3998" i="13"/>
  <c r="E3994" i="13"/>
  <c r="E3990" i="13"/>
  <c r="E3986" i="13"/>
  <c r="E3982" i="13"/>
  <c r="E3978" i="13"/>
  <c r="E3974" i="13"/>
  <c r="E3970" i="13"/>
  <c r="E3966" i="13"/>
  <c r="E3962" i="13"/>
  <c r="E3958" i="13"/>
  <c r="E3954" i="13"/>
  <c r="E3950" i="13"/>
  <c r="E3946" i="13"/>
  <c r="E3942" i="13"/>
  <c r="E3938" i="13"/>
  <c r="E3934" i="13"/>
  <c r="E3930" i="13"/>
  <c r="E3926" i="13"/>
  <c r="E3922" i="13"/>
  <c r="E3918" i="13"/>
  <c r="E3914" i="13"/>
  <c r="E3910" i="13"/>
  <c r="E3906" i="13"/>
  <c r="E3902" i="13"/>
  <c r="E3898" i="13"/>
  <c r="E3894" i="13"/>
  <c r="E3890" i="13"/>
  <c r="E3886" i="13"/>
  <c r="E3882" i="13"/>
  <c r="E3878" i="13"/>
  <c r="E3874" i="13"/>
  <c r="E3870" i="13"/>
  <c r="E3866" i="13"/>
  <c r="E3862" i="13"/>
  <c r="E3858" i="13"/>
  <c r="E3854" i="13"/>
  <c r="E3850" i="13"/>
  <c r="E3846" i="13"/>
  <c r="E3842" i="13"/>
  <c r="E3838" i="13"/>
  <c r="E3834" i="13"/>
  <c r="E3830" i="13"/>
  <c r="E3826" i="13"/>
  <c r="E3822" i="13"/>
  <c r="E3818" i="13"/>
  <c r="E3814" i="13"/>
  <c r="E3810" i="13"/>
  <c r="E3806" i="13"/>
  <c r="E3802" i="13"/>
  <c r="E3798" i="13"/>
  <c r="E3794" i="13"/>
  <c r="E3790" i="13"/>
  <c r="E3786" i="13"/>
  <c r="E3782" i="13"/>
  <c r="E3778" i="13"/>
  <c r="E3774" i="13"/>
  <c r="E3770" i="13"/>
  <c r="E3766" i="13"/>
  <c r="E3762" i="13"/>
  <c r="E3758" i="13"/>
  <c r="E3754" i="13"/>
  <c r="E3750" i="13"/>
  <c r="E3746" i="13"/>
  <c r="E3742" i="13"/>
  <c r="E3738" i="13"/>
  <c r="E3734" i="13"/>
  <c r="E3730" i="13"/>
  <c r="E3726" i="13"/>
  <c r="E3722" i="13"/>
  <c r="E3718" i="13"/>
  <c r="E3714" i="13"/>
  <c r="E3710" i="13"/>
  <c r="E3706" i="13"/>
  <c r="E3702" i="13"/>
  <c r="E3698" i="13"/>
  <c r="E3694" i="13"/>
  <c r="E3690" i="13"/>
  <c r="E3686" i="13"/>
  <c r="E3682" i="13"/>
  <c r="E3678" i="13"/>
  <c r="E3674" i="13"/>
  <c r="E3670" i="13"/>
  <c r="E3666" i="13"/>
  <c r="E3662" i="13"/>
  <c r="E3658" i="13"/>
  <c r="E3654" i="13"/>
  <c r="E3650" i="13"/>
  <c r="E3646" i="13"/>
  <c r="E3642" i="13"/>
  <c r="E3638" i="13"/>
  <c r="E3634" i="13"/>
  <c r="E3630" i="13"/>
  <c r="E3626" i="13"/>
  <c r="E3622" i="13"/>
  <c r="E3618" i="13"/>
  <c r="E3614" i="13"/>
  <c r="E3610" i="13"/>
  <c r="E3606" i="13"/>
  <c r="E3602" i="13"/>
  <c r="E3598" i="13"/>
  <c r="E3594" i="13"/>
  <c r="E3590" i="13"/>
  <c r="E3586" i="13"/>
  <c r="E3582" i="13"/>
  <c r="E3578" i="13"/>
  <c r="E3574" i="13"/>
  <c r="E3570" i="13"/>
  <c r="E3566" i="13"/>
  <c r="E3562" i="13"/>
  <c r="E3558" i="13"/>
  <c r="E3554" i="13"/>
  <c r="E3550" i="13"/>
  <c r="E3546" i="13"/>
  <c r="E3542" i="13"/>
  <c r="E3538" i="13"/>
  <c r="E3534" i="13"/>
  <c r="E3470" i="13"/>
  <c r="E3466" i="13"/>
  <c r="E3462" i="13"/>
  <c r="E3458" i="13"/>
  <c r="E3454" i="13"/>
  <c r="E3450" i="13"/>
  <c r="E3446" i="13"/>
  <c r="E3442" i="13"/>
  <c r="E3438" i="13"/>
  <c r="E3434" i="13"/>
  <c r="E3430" i="13"/>
  <c r="E3426" i="13"/>
  <c r="E3422" i="13"/>
  <c r="E3418" i="13"/>
  <c r="E3414" i="13"/>
  <c r="E3410" i="13"/>
  <c r="E3406" i="13"/>
  <c r="E3402" i="13"/>
  <c r="E3398" i="13"/>
  <c r="E3394" i="13"/>
  <c r="E3390" i="13"/>
  <c r="E3386" i="13"/>
  <c r="E3382" i="13"/>
  <c r="E3378" i="13"/>
  <c r="E3374" i="13"/>
  <c r="E3370" i="13"/>
  <c r="E3366" i="13"/>
  <c r="E3362" i="13"/>
  <c r="E3358" i="13"/>
  <c r="E3354" i="13"/>
  <c r="E3350" i="13"/>
  <c r="E3346" i="13"/>
  <c r="E3342" i="13"/>
  <c r="E3338" i="13"/>
  <c r="E3334" i="13"/>
  <c r="E3330" i="13"/>
  <c r="E3326" i="13"/>
  <c r="E3322" i="13"/>
  <c r="E3318" i="13"/>
  <c r="E3314" i="13"/>
  <c r="E3310" i="13"/>
  <c r="E3306" i="13"/>
  <c r="E3302" i="13"/>
  <c r="E3298" i="13"/>
  <c r="E3294" i="13"/>
  <c r="E3290" i="13"/>
  <c r="E3286" i="13"/>
  <c r="E3282" i="13"/>
  <c r="E3278" i="13"/>
  <c r="E3274" i="13"/>
  <c r="E3270" i="13"/>
  <c r="E3266" i="13"/>
  <c r="E3262" i="13"/>
  <c r="E3258" i="13"/>
  <c r="E3254" i="13"/>
  <c r="E3250" i="13"/>
  <c r="E3246" i="13"/>
  <c r="E3242" i="13"/>
  <c r="E3238" i="13"/>
  <c r="E3234" i="13"/>
  <c r="E3230" i="13"/>
  <c r="E3226" i="13"/>
  <c r="E3222" i="13"/>
  <c r="E3218" i="13"/>
  <c r="E3214" i="13"/>
  <c r="E3210" i="13"/>
  <c r="E3206" i="13"/>
  <c r="E3202" i="13"/>
  <c r="E3198" i="13"/>
  <c r="E3194" i="13"/>
  <c r="E3190" i="13"/>
  <c r="E3186" i="13"/>
  <c r="E3182" i="13"/>
  <c r="E3178" i="13"/>
  <c r="E3174" i="13"/>
  <c r="E3170" i="13"/>
  <c r="E3166" i="13"/>
  <c r="E3162" i="13"/>
  <c r="E3158" i="13"/>
  <c r="E3154" i="13"/>
  <c r="E3150" i="13"/>
  <c r="E3146" i="13"/>
  <c r="E3142" i="13"/>
  <c r="E3138" i="13"/>
  <c r="E3134" i="13"/>
  <c r="E3130" i="13"/>
  <c r="E3126" i="13"/>
  <c r="E3122" i="13"/>
  <c r="E3118" i="13"/>
  <c r="E3114" i="13"/>
  <c r="E3110" i="13"/>
  <c r="E3106" i="13"/>
  <c r="E3102" i="13"/>
  <c r="E3098" i="13"/>
  <c r="E3094" i="13"/>
  <c r="E3090" i="13"/>
  <c r="E3086" i="13"/>
  <c r="E3082" i="13"/>
  <c r="E3078" i="13"/>
  <c r="E3074" i="13"/>
  <c r="E3070" i="13"/>
  <c r="E3066" i="13"/>
  <c r="E3062" i="13"/>
  <c r="E3058" i="13"/>
  <c r="E3054" i="13"/>
  <c r="E3050" i="13"/>
  <c r="E3046" i="13"/>
  <c r="E3042" i="13"/>
  <c r="E3038" i="13"/>
  <c r="E3034" i="13"/>
  <c r="E3030" i="13"/>
  <c r="E3704" i="13"/>
  <c r="E3700" i="13"/>
  <c r="E3696" i="13"/>
  <c r="E3692" i="13"/>
  <c r="E3688" i="13"/>
  <c r="E3684" i="13"/>
  <c r="E3680" i="13"/>
  <c r="E3676" i="13"/>
  <c r="E3672" i="13"/>
  <c r="E3668" i="13"/>
  <c r="E3664" i="13"/>
  <c r="E3660" i="13"/>
  <c r="E3656" i="13"/>
  <c r="E3652" i="13"/>
  <c r="E3648" i="13"/>
  <c r="E3644" i="13"/>
  <c r="E3640" i="13"/>
  <c r="E3636" i="13"/>
  <c r="E3632" i="13"/>
  <c r="E3628" i="13"/>
  <c r="E3624" i="13"/>
  <c r="E3620" i="13"/>
  <c r="E3616" i="13"/>
  <c r="E3612" i="13"/>
  <c r="E3608" i="13"/>
  <c r="E3604" i="13"/>
  <c r="E3600" i="13"/>
  <c r="E3596" i="13"/>
  <c r="E3592" i="13"/>
  <c r="E3588" i="13"/>
  <c r="E3584" i="13"/>
  <c r="E3580" i="13"/>
  <c r="E3576" i="13"/>
  <c r="E3572" i="13"/>
  <c r="E3568" i="13"/>
  <c r="E3564" i="13"/>
  <c r="E3560" i="13"/>
  <c r="E3556" i="13"/>
  <c r="E3552" i="13"/>
  <c r="E3548" i="13"/>
  <c r="E3544" i="13"/>
  <c r="E3540" i="13"/>
  <c r="E3536" i="13"/>
  <c r="E3532" i="13"/>
  <c r="E3528" i="13"/>
  <c r="E3524" i="13"/>
  <c r="E3520" i="13"/>
  <c r="E3516" i="13"/>
  <c r="E3512" i="13"/>
  <c r="E3508" i="13"/>
  <c r="E3504" i="13"/>
  <c r="E3500" i="13"/>
  <c r="E3496" i="13"/>
  <c r="E3492" i="13"/>
  <c r="E3488" i="13"/>
  <c r="E3484" i="13"/>
  <c r="E3480" i="13"/>
  <c r="E3476" i="13"/>
  <c r="E3472" i="13"/>
  <c r="E3468" i="13"/>
  <c r="E3464" i="13"/>
  <c r="E3460" i="13"/>
  <c r="E3456" i="13"/>
  <c r="E3452" i="13"/>
  <c r="E3448" i="13"/>
  <c r="E3444" i="13"/>
  <c r="E3026" i="13"/>
  <c r="E3022" i="13"/>
  <c r="E3018" i="13"/>
  <c r="E3014" i="13"/>
  <c r="E3010" i="13"/>
  <c r="E3006" i="13"/>
  <c r="E3002" i="13"/>
  <c r="E2998" i="13"/>
  <c r="E2994" i="13"/>
  <c r="E2990" i="13"/>
  <c r="E2986" i="13"/>
  <c r="E2982" i="13"/>
  <c r="E2978" i="13"/>
  <c r="E2974" i="13"/>
  <c r="E2970" i="13"/>
  <c r="E2966" i="13"/>
  <c r="E2962" i="13"/>
  <c r="E2958" i="13"/>
  <c r="E2954" i="13"/>
  <c r="E2950" i="13"/>
  <c r="E2946" i="13"/>
  <c r="E2942" i="13"/>
  <c r="E2938" i="13"/>
  <c r="E2934" i="13"/>
  <c r="E2930" i="13"/>
  <c r="E2926" i="13"/>
  <c r="E2922" i="13"/>
  <c r="E2918" i="13"/>
  <c r="E2914" i="13"/>
  <c r="E2910" i="13"/>
  <c r="E2906" i="13"/>
  <c r="E2902" i="13"/>
  <c r="E2898" i="13"/>
  <c r="E2894" i="13"/>
  <c r="E2890" i="13"/>
  <c r="E2886" i="13"/>
  <c r="E2882" i="13"/>
  <c r="E2878" i="13"/>
  <c r="E2874" i="13"/>
  <c r="E2870" i="13"/>
  <c r="E2866" i="13"/>
  <c r="E2862" i="13"/>
  <c r="E2858" i="13"/>
  <c r="E2854" i="13"/>
  <c r="E2850" i="13"/>
  <c r="E2846" i="13"/>
  <c r="E2842" i="13"/>
  <c r="E2838" i="13"/>
  <c r="E2834" i="13"/>
  <c r="E2830" i="13"/>
  <c r="E2826" i="13"/>
  <c r="E2822" i="13"/>
  <c r="E2818" i="13"/>
  <c r="E2814" i="13"/>
  <c r="E2810" i="13"/>
  <c r="E2806" i="13"/>
  <c r="E2802" i="13"/>
  <c r="E2798" i="13"/>
  <c r="E2794" i="13"/>
  <c r="E2790" i="13"/>
  <c r="E2786" i="13"/>
  <c r="E2782" i="13"/>
  <c r="E2778" i="13"/>
  <c r="E2774" i="13"/>
  <c r="E2770" i="13"/>
  <c r="E2766" i="13"/>
  <c r="E2762" i="13"/>
  <c r="E2758" i="13"/>
  <c r="E2754" i="13"/>
  <c r="E2750" i="13"/>
  <c r="E2746" i="13"/>
  <c r="E2742" i="13"/>
  <c r="E2738" i="13"/>
  <c r="E2734" i="13"/>
  <c r="E2730" i="13"/>
  <c r="E2726" i="13"/>
  <c r="E2722" i="13"/>
  <c r="E2718" i="13"/>
  <c r="E2714" i="13"/>
  <c r="E2710" i="13"/>
  <c r="E2706" i="13"/>
  <c r="E2702" i="13"/>
  <c r="E2698" i="13"/>
  <c r="E2694" i="13"/>
  <c r="E2690" i="13"/>
  <c r="E2686" i="13"/>
  <c r="E2682" i="13"/>
  <c r="E2678" i="13"/>
  <c r="E2674" i="13"/>
  <c r="E2670" i="13"/>
  <c r="E2666" i="13"/>
  <c r="E2662" i="13"/>
  <c r="E2658" i="13"/>
  <c r="E2654" i="13"/>
  <c r="E2650" i="13"/>
  <c r="E2646" i="13"/>
  <c r="E2642" i="13"/>
  <c r="E2638" i="13"/>
  <c r="E2634" i="13"/>
  <c r="E2630" i="13"/>
  <c r="E2626" i="13"/>
  <c r="E2622" i="13"/>
  <c r="E2618" i="13"/>
  <c r="E2614" i="13"/>
  <c r="E2610" i="13"/>
  <c r="E2606" i="13"/>
  <c r="E2602" i="13"/>
  <c r="E2598" i="13"/>
  <c r="E2594" i="13"/>
  <c r="E2590" i="13"/>
  <c r="E2586" i="13"/>
  <c r="E2582" i="13"/>
  <c r="E2578" i="13"/>
  <c r="E2574" i="13"/>
  <c r="E2570" i="13"/>
  <c r="E2566" i="13"/>
  <c r="E2562" i="13"/>
  <c r="E2558" i="13"/>
  <c r="E2554" i="13"/>
  <c r="E2550" i="13"/>
  <c r="E2546" i="13"/>
  <c r="E2542" i="13"/>
  <c r="E2538" i="13"/>
  <c r="E2534" i="13"/>
  <c r="E2530" i="13"/>
  <c r="E2526" i="13"/>
  <c r="E2522" i="13"/>
  <c r="E2518" i="13"/>
  <c r="E2514" i="13"/>
  <c r="E2510" i="13"/>
  <c r="E2506" i="13"/>
  <c r="E2502" i="13"/>
  <c r="E2498" i="13"/>
  <c r="E2494" i="13"/>
  <c r="E2490" i="13"/>
  <c r="E2486" i="13"/>
  <c r="E2482" i="13"/>
  <c r="E2478" i="13"/>
  <c r="E2474" i="13"/>
  <c r="E2470" i="13"/>
  <c r="E2466" i="13"/>
  <c r="E2462" i="13"/>
  <c r="E2458" i="13"/>
  <c r="E2454" i="13"/>
  <c r="E2450" i="13"/>
  <c r="E2446" i="13"/>
  <c r="E2442" i="13"/>
  <c r="E2438" i="13"/>
  <c r="E2434" i="13"/>
  <c r="E2430" i="13"/>
  <c r="E2426" i="13"/>
  <c r="E2422" i="13"/>
  <c r="E2418" i="13"/>
  <c r="E2414" i="13"/>
  <c r="E2410" i="13"/>
  <c r="E2406" i="13"/>
  <c r="E2402" i="13"/>
  <c r="E2398" i="13"/>
  <c r="E2394" i="13"/>
  <c r="E2390" i="13"/>
  <c r="E2386" i="13"/>
  <c r="E2382" i="13"/>
  <c r="E2378" i="13"/>
  <c r="E2374" i="13"/>
  <c r="E2370" i="13"/>
  <c r="E2366" i="13"/>
  <c r="E2362" i="13"/>
  <c r="E2358" i="13"/>
  <c r="E2354" i="13"/>
  <c r="E2350" i="13"/>
  <c r="E3040" i="13"/>
  <c r="E3036" i="13"/>
  <c r="E3032" i="13"/>
  <c r="E3028" i="13"/>
  <c r="E3024" i="13"/>
  <c r="E3020" i="13"/>
  <c r="E3016" i="13"/>
  <c r="E3012" i="13"/>
  <c r="E3008" i="13"/>
  <c r="E3004" i="13"/>
  <c r="E3000" i="13"/>
  <c r="E2996" i="13"/>
  <c r="E2992" i="13"/>
  <c r="E2988" i="13"/>
  <c r="E2984" i="13"/>
  <c r="E2980" i="13"/>
  <c r="E2976" i="13"/>
  <c r="E2972" i="13"/>
  <c r="E2968" i="13"/>
  <c r="E2964" i="13"/>
  <c r="E2960" i="13"/>
  <c r="E2956" i="13"/>
  <c r="E2952" i="13"/>
  <c r="E2948" i="13"/>
  <c r="E2944" i="13"/>
  <c r="E2940" i="13"/>
  <c r="E2936" i="13"/>
  <c r="E2932" i="13"/>
  <c r="E2928" i="13"/>
  <c r="E2924" i="13"/>
  <c r="E2920" i="13"/>
  <c r="E2916" i="13"/>
  <c r="E2912" i="13"/>
  <c r="E2908" i="13"/>
  <c r="E2904" i="13"/>
  <c r="E2900" i="13"/>
  <c r="E2896" i="13"/>
  <c r="E2892" i="13"/>
  <c r="E2888" i="13"/>
  <c r="E2884" i="13"/>
  <c r="E2880" i="13"/>
  <c r="E2876" i="13"/>
  <c r="E2872" i="13"/>
  <c r="E2868" i="13"/>
  <c r="E2864" i="13"/>
  <c r="E2860" i="13"/>
  <c r="E2856" i="13"/>
  <c r="E2852" i="13"/>
  <c r="E2848" i="13"/>
  <c r="E2844" i="13"/>
  <c r="E2840" i="13"/>
  <c r="E2836" i="13"/>
  <c r="E2832" i="13"/>
  <c r="E2828" i="13"/>
  <c r="E2824" i="13"/>
  <c r="E2820" i="13"/>
  <c r="E2816" i="13"/>
  <c r="E2812" i="13"/>
  <c r="E2808" i="13"/>
  <c r="E2804" i="13"/>
  <c r="E2800" i="13"/>
  <c r="E2796" i="13"/>
  <c r="E2792" i="13"/>
  <c r="E2788" i="13"/>
  <c r="E2784" i="13"/>
  <c r="E2780" i="13"/>
  <c r="E2776" i="13"/>
  <c r="E2772" i="13"/>
  <c r="E2768" i="13"/>
  <c r="E2764" i="13"/>
  <c r="E2760" i="13"/>
  <c r="E2756" i="13"/>
  <c r="E2752" i="13"/>
  <c r="E2748" i="13"/>
  <c r="E2744" i="13"/>
  <c r="E2740" i="13"/>
  <c r="E2736" i="13"/>
  <c r="E2732" i="13"/>
  <c r="E2728" i="13"/>
  <c r="E2724" i="13"/>
  <c r="E2720" i="13"/>
  <c r="E2716" i="13"/>
  <c r="E2712" i="13"/>
  <c r="E2708" i="13"/>
  <c r="E2704" i="13"/>
  <c r="E2700" i="13"/>
  <c r="E2696" i="13"/>
  <c r="E2692" i="13"/>
  <c r="E2688" i="13"/>
  <c r="E2684" i="13"/>
  <c r="E2680" i="13"/>
  <c r="E2676" i="13"/>
  <c r="E2672" i="13"/>
  <c r="E2668" i="13"/>
  <c r="E2664" i="13"/>
  <c r="E2660" i="13"/>
  <c r="E2656" i="13"/>
  <c r="E2652" i="13"/>
  <c r="E2648" i="13"/>
  <c r="E2644" i="13"/>
  <c r="E2640" i="13"/>
  <c r="E2636" i="13"/>
  <c r="E2632" i="13"/>
  <c r="E2628" i="13"/>
  <c r="E2624" i="13"/>
  <c r="E2620" i="13"/>
  <c r="E2616" i="13"/>
  <c r="E2612" i="13"/>
  <c r="E2608" i="13"/>
  <c r="E2604" i="13"/>
  <c r="E2600" i="13"/>
  <c r="E2596" i="13"/>
  <c r="E2592" i="13"/>
  <c r="E2588" i="13"/>
  <c r="E2584" i="13"/>
  <c r="E2580" i="13"/>
  <c r="E2576" i="13"/>
  <c r="E2572" i="13"/>
  <c r="E2568" i="13"/>
  <c r="E2564" i="13"/>
  <c r="E2560" i="13"/>
  <c r="E2556" i="13"/>
  <c r="E2552" i="13"/>
  <c r="E2548" i="13"/>
  <c r="E2544" i="13"/>
  <c r="E2540" i="13"/>
  <c r="E2536" i="13"/>
  <c r="E2532" i="13"/>
  <c r="E2528" i="13"/>
  <c r="E2524" i="13"/>
  <c r="E2520" i="13"/>
  <c r="E2516" i="13"/>
  <c r="E2512" i="13"/>
  <c r="E2508" i="13"/>
  <c r="E2504" i="13"/>
  <c r="E2500" i="13"/>
  <c r="E2496" i="13"/>
  <c r="E2492" i="13"/>
  <c r="E2488" i="13"/>
  <c r="E2484" i="13"/>
  <c r="E2480" i="13"/>
  <c r="E2476" i="13"/>
  <c r="E2472" i="13"/>
  <c r="E2468" i="13"/>
  <c r="E2464" i="13"/>
  <c r="E2460" i="13"/>
  <c r="E2456" i="13"/>
  <c r="E2452" i="13"/>
  <c r="E2448" i="13"/>
  <c r="E2444" i="13"/>
  <c r="E2440" i="13"/>
  <c r="E2436" i="13"/>
  <c r="E2432" i="13"/>
  <c r="E2346" i="13"/>
  <c r="E2342" i="13"/>
  <c r="E2338" i="13"/>
  <c r="E2334" i="13"/>
  <c r="E2330" i="13"/>
  <c r="E2326" i="13"/>
  <c r="E2322" i="13"/>
  <c r="E2318" i="13"/>
  <c r="E2314" i="13"/>
  <c r="E2310" i="13"/>
  <c r="E2306" i="13"/>
  <c r="E2302" i="13"/>
  <c r="E2298" i="13"/>
  <c r="E2294" i="13"/>
  <c r="E2290" i="13"/>
  <c r="E2286" i="13"/>
  <c r="E2282" i="13"/>
  <c r="E2278" i="13"/>
  <c r="E2274" i="13"/>
  <c r="E2270" i="13"/>
  <c r="E2266" i="13"/>
  <c r="E2262" i="13"/>
  <c r="E2258" i="13"/>
  <c r="E2158" i="13"/>
  <c r="E2154" i="13"/>
  <c r="E2150" i="13"/>
  <c r="E2146" i="13"/>
  <c r="E2142" i="13"/>
  <c r="E2138" i="13"/>
  <c r="E2134" i="13"/>
  <c r="E2130" i="13"/>
  <c r="E2126" i="13"/>
  <c r="E2122" i="13"/>
  <c r="E2118" i="13"/>
  <c r="E2114" i="13"/>
  <c r="E2110" i="13"/>
  <c r="E2106" i="13"/>
  <c r="E2102" i="13"/>
  <c r="E2098" i="13"/>
  <c r="E2094" i="13"/>
  <c r="E2090" i="13"/>
  <c r="E2086" i="13"/>
  <c r="E2082" i="13"/>
  <c r="E2078" i="13"/>
  <c r="E2074" i="13"/>
  <c r="E2070" i="13"/>
  <c r="E2066" i="13"/>
  <c r="E2062" i="13"/>
  <c r="E2058" i="13"/>
  <c r="E2054" i="13"/>
  <c r="E2050" i="13"/>
  <c r="E2046" i="13"/>
  <c r="E2042" i="13"/>
  <c r="E2038" i="13"/>
  <c r="E2034" i="13"/>
  <c r="E2030" i="13"/>
  <c r="E2026" i="13"/>
  <c r="E2022" i="13"/>
  <c r="E2018" i="13"/>
  <c r="E2014" i="13"/>
  <c r="E2010" i="13"/>
  <c r="E2006" i="13"/>
  <c r="E2002" i="13"/>
  <c r="E1998" i="13"/>
  <c r="E1994" i="13"/>
  <c r="E1990" i="13"/>
  <c r="E1986" i="13"/>
  <c r="E1982" i="13"/>
  <c r="E1978" i="13"/>
  <c r="E1974" i="13"/>
  <c r="E1970" i="13"/>
  <c r="E1966" i="13"/>
  <c r="E1962" i="13"/>
  <c r="E1958" i="13"/>
  <c r="E1954" i="13"/>
  <c r="E1950" i="13"/>
  <c r="E1946" i="13"/>
  <c r="E1942" i="13"/>
  <c r="E1938" i="13"/>
  <c r="E1934" i="13"/>
  <c r="E1930" i="13"/>
  <c r="E1926" i="13"/>
  <c r="E1922" i="13"/>
  <c r="E1918" i="13"/>
  <c r="E1914" i="13"/>
  <c r="E1910" i="13"/>
  <c r="E1906" i="13"/>
  <c r="E1902" i="13"/>
  <c r="E1898" i="13"/>
  <c r="E1894" i="13"/>
  <c r="E1890" i="13"/>
  <c r="E1886" i="13"/>
  <c r="E1882" i="13"/>
  <c r="E1878" i="13"/>
  <c r="E1874" i="13"/>
  <c r="E1870" i="13"/>
  <c r="E1866" i="13"/>
  <c r="E1862" i="13"/>
  <c r="E1858" i="13"/>
  <c r="E1854" i="13"/>
  <c r="E1850" i="13"/>
  <c r="E1846" i="13"/>
  <c r="E1842" i="13"/>
  <c r="E1838" i="13"/>
  <c r="E1834" i="13"/>
  <c r="E1830" i="13"/>
  <c r="E1826" i="13"/>
  <c r="E1822" i="13"/>
  <c r="E1818" i="13"/>
  <c r="E1814" i="13"/>
  <c r="E1810" i="13"/>
  <c r="E1806" i="13"/>
  <c r="E1802" i="13"/>
  <c r="E1798" i="13"/>
  <c r="E1794" i="13"/>
  <c r="E1790" i="13"/>
  <c r="E1786" i="13"/>
  <c r="E1782" i="13"/>
  <c r="E1778" i="13"/>
  <c r="E1774" i="13"/>
  <c r="E1770" i="13"/>
  <c r="E1766" i="13"/>
  <c r="E1762" i="13"/>
  <c r="E1758" i="13"/>
  <c r="E1754" i="13"/>
  <c r="E1750" i="13"/>
  <c r="E1746" i="13"/>
  <c r="E1742" i="13"/>
  <c r="E1738" i="13"/>
  <c r="E1734" i="13"/>
  <c r="E1730" i="13"/>
  <c r="E1726" i="13"/>
  <c r="E1722" i="13"/>
  <c r="E1718" i="13"/>
  <c r="E1714" i="13"/>
  <c r="E1710" i="13"/>
  <c r="E1706" i="13"/>
  <c r="E1702" i="13"/>
  <c r="E1698" i="13"/>
  <c r="E1694" i="13"/>
  <c r="E1690" i="13"/>
  <c r="E2428" i="13"/>
  <c r="E2424" i="13"/>
  <c r="E2420" i="13"/>
  <c r="E2416" i="13"/>
  <c r="E2412" i="13"/>
  <c r="E2408" i="13"/>
  <c r="E2404" i="13"/>
  <c r="E2400" i="13"/>
  <c r="E2396" i="13"/>
  <c r="E2392" i="13"/>
  <c r="E2388" i="13"/>
  <c r="E2384" i="13"/>
  <c r="E2380" i="13"/>
  <c r="E2376" i="13"/>
  <c r="E2372" i="13"/>
  <c r="E2368" i="13"/>
  <c r="E2364" i="13"/>
  <c r="E2360" i="13"/>
  <c r="E2356" i="13"/>
  <c r="E2352" i="13"/>
  <c r="E2348" i="13"/>
  <c r="E2344" i="13"/>
  <c r="E2340" i="13"/>
  <c r="E2336" i="13"/>
  <c r="E2332" i="13"/>
  <c r="E2328" i="13"/>
  <c r="E2324" i="13"/>
  <c r="E2320" i="13"/>
  <c r="E2316" i="13"/>
  <c r="E2312" i="13"/>
  <c r="E2308" i="13"/>
  <c r="E2304" i="13"/>
  <c r="E2300" i="13"/>
  <c r="E2296" i="13"/>
  <c r="E2292" i="13"/>
  <c r="E2288" i="13"/>
  <c r="E2284" i="13"/>
  <c r="E2280" i="13"/>
  <c r="E2276" i="13"/>
  <c r="E2272" i="13"/>
  <c r="E2268" i="13"/>
  <c r="E2264" i="13"/>
  <c r="E2260" i="13"/>
  <c r="E2256" i="13"/>
  <c r="E2252" i="13"/>
  <c r="E2248" i="13"/>
  <c r="E2244" i="13"/>
  <c r="E2240" i="13"/>
  <c r="E2236" i="13"/>
  <c r="E2232" i="13"/>
  <c r="E2228" i="13"/>
  <c r="E2224" i="13"/>
  <c r="E2220" i="13"/>
  <c r="E2216" i="13"/>
  <c r="E2212" i="13"/>
  <c r="E2208" i="13"/>
  <c r="E2204" i="13"/>
  <c r="E2200" i="13"/>
  <c r="E2196" i="13"/>
  <c r="E2192" i="13"/>
  <c r="E2188" i="13"/>
  <c r="E2184" i="13"/>
  <c r="E2180" i="13"/>
  <c r="E2176" i="13"/>
  <c r="E2172" i="13"/>
  <c r="E2168" i="13"/>
  <c r="E2164" i="13"/>
  <c r="E2160" i="13"/>
  <c r="E2156" i="13"/>
  <c r="E2152" i="13"/>
  <c r="E2148" i="13"/>
  <c r="E2144" i="13"/>
  <c r="E2140" i="13"/>
  <c r="E2136" i="13"/>
  <c r="E2132" i="13"/>
  <c r="E2128" i="13"/>
  <c r="E2124" i="13"/>
  <c r="E2120" i="13"/>
  <c r="E2116" i="13"/>
  <c r="E2112" i="13"/>
  <c r="E2108" i="13"/>
  <c r="E2104" i="13"/>
  <c r="E2100" i="13"/>
  <c r="E2096" i="13"/>
  <c r="E2092" i="13"/>
  <c r="E2088" i="13"/>
  <c r="E2084" i="13"/>
  <c r="E2080" i="13"/>
  <c r="E2076" i="13"/>
  <c r="E2072" i="13"/>
  <c r="E2068" i="13"/>
  <c r="E2064" i="13"/>
  <c r="E2060" i="13"/>
  <c r="E2056" i="13"/>
  <c r="E2052" i="13"/>
  <c r="E2048" i="13"/>
  <c r="E2044" i="13"/>
  <c r="E2040" i="13"/>
  <c r="E2036" i="13"/>
  <c r="E2032" i="13"/>
  <c r="E2028" i="13"/>
  <c r="E2024" i="13"/>
  <c r="E2020" i="13"/>
  <c r="E2016" i="13"/>
  <c r="E2012" i="13"/>
  <c r="E2008" i="13"/>
  <c r="E2004" i="13"/>
  <c r="E2000" i="13"/>
  <c r="E1996" i="13"/>
  <c r="E1992" i="13"/>
  <c r="E1988" i="13"/>
  <c r="E1984" i="13"/>
  <c r="E1980" i="13"/>
  <c r="E1976" i="13"/>
  <c r="E1972" i="13"/>
  <c r="E1968" i="13"/>
  <c r="E1964" i="13"/>
  <c r="E1960" i="13"/>
  <c r="E1956" i="13"/>
  <c r="E1952" i="13"/>
  <c r="E1948" i="13"/>
  <c r="E1944" i="13"/>
  <c r="E1940" i="13"/>
  <c r="E1936" i="13"/>
  <c r="E1932" i="13"/>
  <c r="E1928" i="13"/>
  <c r="E1924" i="13"/>
  <c r="E1920" i="13"/>
  <c r="E1916" i="13"/>
  <c r="E1912" i="13"/>
  <c r="E1908" i="13"/>
  <c r="E1904" i="13"/>
  <c r="E1900" i="13"/>
  <c r="E1896" i="13"/>
  <c r="E1892" i="13"/>
  <c r="E1888" i="13"/>
  <c r="E1884" i="13"/>
  <c r="E1880" i="13"/>
  <c r="E1876" i="13"/>
  <c r="E1872" i="13"/>
  <c r="E1868" i="13"/>
  <c r="E1864" i="13"/>
  <c r="E1860" i="13"/>
  <c r="E1856" i="13"/>
  <c r="E1852" i="13"/>
  <c r="E1848" i="13"/>
  <c r="E1844" i="13"/>
  <c r="E1840" i="13"/>
  <c r="E1836" i="13"/>
  <c r="E1832" i="13"/>
  <c r="E1828" i="13"/>
  <c r="E1824" i="13"/>
  <c r="E1820" i="13"/>
  <c r="E1816" i="13"/>
  <c r="E1812" i="13"/>
  <c r="E1808" i="13"/>
  <c r="E1804" i="13"/>
  <c r="E1800" i="13"/>
  <c r="E1796" i="13"/>
  <c r="E1792" i="13"/>
  <c r="E1788" i="13"/>
  <c r="E1784" i="13"/>
  <c r="E1780" i="13"/>
  <c r="E1776" i="13"/>
  <c r="E1772" i="13"/>
  <c r="E1768" i="13"/>
  <c r="E1764" i="13"/>
  <c r="E1760" i="13"/>
  <c r="E1756" i="13"/>
  <c r="E1752" i="13"/>
  <c r="E1686" i="13"/>
  <c r="E1682" i="13"/>
  <c r="E1678" i="13"/>
  <c r="E1674" i="13"/>
  <c r="E1670" i="13"/>
  <c r="E1666" i="13"/>
  <c r="E1662" i="13"/>
  <c r="E1658" i="13"/>
  <c r="E1654" i="13"/>
  <c r="E1650" i="13"/>
  <c r="E1646" i="13"/>
  <c r="E1642" i="13"/>
  <c r="E1638" i="13"/>
  <c r="E1634" i="13"/>
  <c r="E1630" i="13"/>
  <c r="E1626" i="13"/>
  <c r="E1622" i="13"/>
  <c r="E1618" i="13"/>
  <c r="E1614" i="13"/>
  <c r="E1610" i="13"/>
  <c r="E1606" i="13"/>
  <c r="E1602" i="13"/>
  <c r="E1598" i="13"/>
  <c r="E1594" i="13"/>
  <c r="E1590" i="13"/>
  <c r="E1586" i="13"/>
  <c r="E1582" i="13"/>
  <c r="E1578" i="13"/>
  <c r="E1574" i="13"/>
  <c r="E1570" i="13"/>
  <c r="E1566" i="13"/>
  <c r="E1562" i="13"/>
  <c r="E1558" i="13"/>
  <c r="E1554" i="13"/>
  <c r="E1550" i="13"/>
  <c r="E1546" i="13"/>
  <c r="E1542" i="13"/>
  <c r="E1538" i="13"/>
  <c r="E1534" i="13"/>
  <c r="E1530" i="13"/>
  <c r="E1526" i="13"/>
  <c r="E1522" i="13"/>
  <c r="E1518" i="13"/>
  <c r="E1514" i="13"/>
  <c r="E1510" i="13"/>
  <c r="E1506" i="13"/>
  <c r="E1502" i="13"/>
  <c r="E1498" i="13"/>
  <c r="E1494" i="13"/>
  <c r="E1490" i="13"/>
  <c r="E1486" i="13"/>
  <c r="E1482" i="13"/>
  <c r="E1478" i="13"/>
  <c r="E1474" i="13"/>
  <c r="E1470" i="13"/>
  <c r="E1466" i="13"/>
  <c r="E1462" i="13"/>
  <c r="E1458" i="13"/>
  <c r="E1454" i="13"/>
  <c r="E1450" i="13"/>
  <c r="E1446" i="13"/>
  <c r="E1442" i="13"/>
  <c r="E1438" i="13"/>
  <c r="E1434" i="13"/>
  <c r="E1430" i="13"/>
  <c r="E1426" i="13"/>
  <c r="E1422" i="13"/>
  <c r="E1418" i="13"/>
  <c r="E1414" i="13"/>
  <c r="E1410" i="13"/>
  <c r="E1406" i="13"/>
  <c r="E1402" i="13"/>
  <c r="E1398" i="13"/>
  <c r="E1394" i="13"/>
  <c r="E1390" i="13"/>
  <c r="E1748" i="13"/>
  <c r="E1744" i="13"/>
  <c r="E1740" i="13"/>
  <c r="E1736" i="13"/>
  <c r="E1732" i="13"/>
  <c r="E1728" i="13"/>
  <c r="E1724" i="13"/>
  <c r="E1720" i="13"/>
  <c r="E1716" i="13"/>
  <c r="E1712" i="13"/>
  <c r="E1708" i="13"/>
  <c r="E1704" i="13"/>
  <c r="E1700" i="13"/>
  <c r="E1696" i="13"/>
  <c r="E1692" i="13"/>
  <c r="E1688" i="13"/>
  <c r="E1684" i="13"/>
  <c r="E1680" i="13"/>
  <c r="E1676" i="13"/>
  <c r="E1672" i="13"/>
  <c r="E1668" i="13"/>
  <c r="E1664" i="13"/>
  <c r="E1660" i="13"/>
  <c r="E1656" i="13"/>
  <c r="E1652" i="13"/>
  <c r="E1648" i="13"/>
  <c r="E1644" i="13"/>
  <c r="E1640" i="13"/>
  <c r="E1636" i="13"/>
  <c r="E1632" i="13"/>
  <c r="E1628" i="13"/>
  <c r="E1624" i="13"/>
  <c r="E1620" i="13"/>
  <c r="E1616" i="13"/>
  <c r="E1612" i="13"/>
  <c r="E1608" i="13"/>
  <c r="E1604" i="13"/>
  <c r="E1600" i="13"/>
  <c r="E1596" i="13"/>
  <c r="E1592" i="13"/>
  <c r="E1588" i="13"/>
  <c r="E1584" i="13"/>
  <c r="E1580" i="13"/>
  <c r="E1576" i="13"/>
  <c r="E1572" i="13"/>
  <c r="E1568" i="13"/>
  <c r="E1564" i="13"/>
  <c r="E1560" i="13"/>
  <c r="E1556" i="13"/>
  <c r="E1552" i="13"/>
  <c r="E1548" i="13"/>
  <c r="E1544" i="13"/>
  <c r="E1540" i="13"/>
  <c r="E1536" i="13"/>
  <c r="E1532" i="13"/>
  <c r="E1528" i="13"/>
  <c r="E1524" i="13"/>
  <c r="E1520" i="13"/>
  <c r="E1516" i="13"/>
  <c r="E1512" i="13"/>
  <c r="E1508" i="13"/>
  <c r="E1504" i="13"/>
  <c r="E1500" i="13"/>
  <c r="E1496" i="13"/>
  <c r="E1492" i="13"/>
  <c r="E1488" i="13"/>
  <c r="E1484" i="13"/>
  <c r="E1480" i="13"/>
  <c r="E1476" i="13"/>
  <c r="E1472" i="13"/>
  <c r="E1468" i="13"/>
  <c r="E1464" i="13"/>
  <c r="E1460" i="13"/>
  <c r="E1456" i="13"/>
  <c r="E1452" i="13"/>
  <c r="E1448" i="13"/>
  <c r="E1444" i="13"/>
  <c r="E1440" i="13"/>
  <c r="E1436" i="13"/>
  <c r="E1432" i="13"/>
  <c r="E1428" i="13"/>
  <c r="E1424" i="13"/>
  <c r="E1420" i="13"/>
  <c r="E1416" i="13"/>
  <c r="E1412" i="13"/>
  <c r="E1386" i="13"/>
  <c r="E1382" i="13"/>
  <c r="E1378" i="13"/>
  <c r="E1374" i="13"/>
  <c r="E1370" i="13"/>
  <c r="E1366" i="13"/>
  <c r="E1362" i="13"/>
  <c r="E1358" i="13"/>
  <c r="E1354" i="13"/>
  <c r="E1350" i="13"/>
  <c r="E1346" i="13"/>
  <c r="E1342" i="13"/>
  <c r="E1338" i="13"/>
  <c r="E1334" i="13"/>
  <c r="E1330" i="13"/>
  <c r="E1326" i="13"/>
  <c r="E1322" i="13"/>
  <c r="E1318" i="13"/>
  <c r="E1314" i="13"/>
  <c r="E1310" i="13"/>
  <c r="E1306" i="13"/>
  <c r="E1302" i="13"/>
  <c r="E1298" i="13"/>
  <c r="E1294" i="13"/>
  <c r="E1290" i="13"/>
  <c r="E1286" i="13"/>
  <c r="E1282" i="13"/>
  <c r="E1278" i="13"/>
  <c r="E1274" i="13"/>
  <c r="E1270" i="13"/>
  <c r="E1266" i="13"/>
  <c r="E1262" i="13"/>
  <c r="E1258" i="13"/>
  <c r="E1254" i="13"/>
  <c r="E1250" i="13"/>
  <c r="E1246" i="13"/>
  <c r="E1242" i="13"/>
  <c r="E1238" i="13"/>
  <c r="E1234" i="13"/>
  <c r="E1230" i="13"/>
  <c r="E1226" i="13"/>
  <c r="E1222" i="13"/>
  <c r="E1218" i="13"/>
  <c r="E1214" i="13"/>
  <c r="E1210" i="13"/>
  <c r="E1206" i="13"/>
  <c r="E1202" i="13"/>
  <c r="E1198" i="13"/>
  <c r="E1194" i="13"/>
  <c r="E1190" i="13"/>
  <c r="E1186" i="13"/>
  <c r="E1182" i="13"/>
  <c r="E1178" i="13"/>
  <c r="E1174" i="13"/>
  <c r="E1170" i="13"/>
  <c r="E1166" i="13"/>
  <c r="E1162" i="13"/>
  <c r="E1158" i="13"/>
  <c r="E1154" i="13"/>
  <c r="E1150" i="13"/>
  <c r="E1146" i="13"/>
  <c r="E1142" i="13"/>
  <c r="E1138" i="13"/>
  <c r="E1134" i="13"/>
  <c r="E1130" i="13"/>
  <c r="E1126" i="13"/>
  <c r="E1122" i="13"/>
  <c r="E1118" i="13"/>
  <c r="E1114" i="13"/>
  <c r="E1110" i="13"/>
  <c r="E1106" i="13"/>
  <c r="E1058" i="13"/>
  <c r="E1054" i="13"/>
  <c r="E1050" i="13"/>
  <c r="E1046" i="13"/>
  <c r="E1042" i="13"/>
  <c r="E1038" i="13"/>
  <c r="E1034" i="13"/>
  <c r="E1030" i="13"/>
  <c r="E1026" i="13"/>
  <c r="E1022" i="13"/>
  <c r="E1018" i="13"/>
  <c r="E1014" i="13"/>
  <c r="E1010" i="13"/>
  <c r="E914" i="13"/>
  <c r="E1368" i="13"/>
  <c r="E1364" i="13"/>
  <c r="E1360" i="13"/>
  <c r="E1356" i="13"/>
  <c r="E1352" i="13"/>
  <c r="E1348" i="13"/>
  <c r="E1344" i="13"/>
  <c r="E1340" i="13"/>
  <c r="E1336" i="13"/>
  <c r="E1332" i="13"/>
  <c r="E1328" i="13"/>
  <c r="E1324" i="13"/>
  <c r="E1320" i="13"/>
  <c r="E1316" i="13"/>
  <c r="E1312" i="13"/>
  <c r="E1308" i="13"/>
  <c r="E1304" i="13"/>
  <c r="E1300" i="13"/>
  <c r="E1296" i="13"/>
  <c r="E1292" i="13"/>
  <c r="E1288" i="13"/>
  <c r="E1284" i="13"/>
  <c r="E1280" i="13"/>
  <c r="E1276" i="13"/>
  <c r="E1272" i="13"/>
  <c r="E1268" i="13"/>
  <c r="E1264" i="13"/>
  <c r="E1260" i="13"/>
  <c r="E1256" i="13"/>
  <c r="E1252" i="13"/>
  <c r="E1248" i="13"/>
  <c r="E1244" i="13"/>
  <c r="E1240" i="13"/>
  <c r="E1236" i="13"/>
  <c r="E1232" i="13"/>
  <c r="E1228" i="13"/>
  <c r="E1224" i="13"/>
  <c r="E1220" i="13"/>
  <c r="E1216" i="13"/>
  <c r="E1212" i="13"/>
  <c r="E1208" i="13"/>
  <c r="E1204" i="13"/>
  <c r="E1200" i="13"/>
  <c r="E1196" i="13"/>
  <c r="E1192" i="13"/>
  <c r="E1188" i="13"/>
  <c r="E1184" i="13"/>
  <c r="E1180" i="13"/>
  <c r="E1176" i="13"/>
  <c r="E1172" i="13"/>
  <c r="E1168" i="13"/>
  <c r="E1164" i="13"/>
  <c r="E1160" i="13"/>
  <c r="E1156" i="13"/>
  <c r="E1152" i="13"/>
  <c r="E1148" i="13"/>
  <c r="E1144" i="13"/>
  <c r="E1140" i="13"/>
  <c r="E1136" i="13"/>
  <c r="E1132" i="13"/>
  <c r="E1128" i="13"/>
  <c r="E1124" i="13"/>
  <c r="E1120" i="13"/>
  <c r="E1116" i="13"/>
  <c r="E1112" i="13"/>
  <c r="E1108" i="13"/>
  <c r="E1104" i="13"/>
  <c r="E1100" i="13"/>
  <c r="E1096" i="13"/>
  <c r="E1092" i="13"/>
  <c r="E1088" i="13"/>
  <c r="E1084" i="13"/>
  <c r="E1080" i="13"/>
  <c r="E1076" i="13"/>
  <c r="E1072" i="13"/>
  <c r="E1068" i="13"/>
  <c r="E1064" i="13"/>
  <c r="E1060" i="13"/>
  <c r="E1056" i="13"/>
  <c r="E1052" i="13"/>
  <c r="E1048" i="13"/>
  <c r="E1044" i="13"/>
  <c r="E1040" i="13"/>
  <c r="E1036" i="13"/>
  <c r="BG5001" i="13"/>
  <c r="BI5001" i="13"/>
  <c r="BG4999" i="13"/>
  <c r="BI4999" i="13"/>
  <c r="BG8308" i="13"/>
  <c r="BI8308" i="13"/>
  <c r="BG9999" i="13"/>
  <c r="BI9999" i="13"/>
  <c r="BG9995" i="13"/>
  <c r="BI9995" i="13"/>
  <c r="BG9991" i="13"/>
  <c r="BI9991" i="13"/>
  <c r="BG9987" i="13"/>
  <c r="BI9987" i="13"/>
  <c r="BG9983" i="13"/>
  <c r="BI9983" i="13"/>
  <c r="BG9979" i="13"/>
  <c r="BI9979" i="13"/>
  <c r="BG9975" i="13"/>
  <c r="BI9975" i="13"/>
  <c r="BG9971" i="13"/>
  <c r="BI9971" i="13"/>
  <c r="BG9967" i="13"/>
  <c r="BI9967" i="13"/>
  <c r="BG9963" i="13"/>
  <c r="BI9963" i="13"/>
  <c r="BG9959" i="13"/>
  <c r="BI9959" i="13"/>
  <c r="BG9955" i="13"/>
  <c r="BI9955" i="13"/>
  <c r="BG9951" i="13"/>
  <c r="BI9951" i="13"/>
  <c r="BG9947" i="13"/>
  <c r="BI9947" i="13"/>
  <c r="BG9943" i="13"/>
  <c r="BI9943" i="13"/>
  <c r="BG9939" i="13"/>
  <c r="BI9939" i="13"/>
  <c r="BG9935" i="13"/>
  <c r="BI9935" i="13"/>
  <c r="BG9931" i="13"/>
  <c r="BI9931" i="13"/>
  <c r="BG9927" i="13"/>
  <c r="BI9927" i="13"/>
  <c r="BG9923" i="13"/>
  <c r="BI9923" i="13"/>
  <c r="BG9919" i="13"/>
  <c r="BI9919" i="13"/>
  <c r="BG9915" i="13"/>
  <c r="BI9915" i="13"/>
  <c r="BG9911" i="13"/>
  <c r="BI9911" i="13"/>
  <c r="BG9907" i="13"/>
  <c r="BI9907" i="13"/>
  <c r="BG9903" i="13"/>
  <c r="BI9903" i="13"/>
  <c r="BG9899" i="13"/>
  <c r="BI9899" i="13"/>
  <c r="BG9895" i="13"/>
  <c r="BI9895" i="13"/>
  <c r="BG9891" i="13"/>
  <c r="BI9891" i="13"/>
  <c r="BG9887" i="13"/>
  <c r="BI9887" i="13"/>
  <c r="BG9883" i="13"/>
  <c r="BI9883" i="13"/>
  <c r="BG9879" i="13"/>
  <c r="BI9879" i="13"/>
  <c r="BG9875" i="13"/>
  <c r="BI9875" i="13"/>
  <c r="BG9871" i="13"/>
  <c r="BI9871" i="13"/>
  <c r="BG9867" i="13"/>
  <c r="BI9867" i="13"/>
  <c r="BG9863" i="13"/>
  <c r="BI9863" i="13"/>
  <c r="BG9859" i="13"/>
  <c r="BI9859" i="13"/>
  <c r="BG9855" i="13"/>
  <c r="BI9855" i="13"/>
  <c r="BG9851" i="13"/>
  <c r="BI9851" i="13"/>
  <c r="BG9847" i="13"/>
  <c r="BI9847" i="13"/>
  <c r="BG9843" i="13"/>
  <c r="BI9843" i="13"/>
  <c r="BI9839" i="13"/>
  <c r="BG9839" i="13"/>
  <c r="BI9835" i="13"/>
  <c r="BG9835" i="13"/>
  <c r="BI9831" i="13"/>
  <c r="BG9831" i="13"/>
  <c r="BI9827" i="13"/>
  <c r="BG9827" i="13"/>
  <c r="BI9823" i="13"/>
  <c r="BG9823" i="13"/>
  <c r="BI9819" i="13"/>
  <c r="BG9819" i="13"/>
  <c r="BI9815" i="13"/>
  <c r="BG9815" i="13"/>
  <c r="BI9811" i="13"/>
  <c r="BG9811" i="13"/>
  <c r="BI9807" i="13"/>
  <c r="BG9807" i="13"/>
  <c r="BI9803" i="13"/>
  <c r="BG9803" i="13"/>
  <c r="BI9799" i="13"/>
  <c r="BG9799" i="13"/>
  <c r="BI9795" i="13"/>
  <c r="BG9795" i="13"/>
  <c r="BI9791" i="13"/>
  <c r="BG9791" i="13"/>
  <c r="BI9787" i="13"/>
  <c r="BG9787" i="13"/>
  <c r="BI9783" i="13"/>
  <c r="BG9783" i="13"/>
  <c r="BI9779" i="13"/>
  <c r="BG9779" i="13"/>
  <c r="BI9775" i="13"/>
  <c r="BG9775" i="13"/>
  <c r="BI9771" i="13"/>
  <c r="BG9771" i="13"/>
  <c r="BI9767" i="13"/>
  <c r="BG9767" i="13"/>
  <c r="BI9763" i="13"/>
  <c r="BG9763" i="13"/>
  <c r="BI9759" i="13"/>
  <c r="BG9759" i="13"/>
  <c r="BI9755" i="13"/>
  <c r="BG9755" i="13"/>
  <c r="BI9751" i="13"/>
  <c r="BG9751" i="13"/>
  <c r="BI9747" i="13"/>
  <c r="BG9747" i="13"/>
  <c r="BI9743" i="13"/>
  <c r="BG9743" i="13"/>
  <c r="BI9739" i="13"/>
  <c r="BG9739" i="13"/>
  <c r="BI9735" i="13"/>
  <c r="BG9735" i="13"/>
  <c r="BI9731" i="13"/>
  <c r="BG9731" i="13"/>
  <c r="BI9727" i="13"/>
  <c r="BG9727" i="13"/>
  <c r="BI9723" i="13"/>
  <c r="BG9723" i="13"/>
  <c r="BI9719" i="13"/>
  <c r="BG9719" i="13"/>
  <c r="BI9715" i="13"/>
  <c r="BG9715" i="13"/>
  <c r="BI9711" i="13"/>
  <c r="BG9711" i="13"/>
  <c r="BI9707" i="13"/>
  <c r="BG9707" i="13"/>
  <c r="BI9703" i="13"/>
  <c r="BG9703" i="13"/>
  <c r="BI9699" i="13"/>
  <c r="BG9699" i="13"/>
  <c r="BI9695" i="13"/>
  <c r="BG9695" i="13"/>
  <c r="BI9691" i="13"/>
  <c r="BG9691" i="13"/>
  <c r="BI9687" i="13"/>
  <c r="BG9687" i="13"/>
  <c r="BI9683" i="13"/>
  <c r="BG9683" i="13"/>
  <c r="BI9679" i="13"/>
  <c r="BG9679" i="13"/>
  <c r="BI9675" i="13"/>
  <c r="BG9675" i="13"/>
  <c r="BI9671" i="13"/>
  <c r="BG9671" i="13"/>
  <c r="BI9667" i="13"/>
  <c r="BG9667" i="13"/>
  <c r="BI9663" i="13"/>
  <c r="BG9663" i="13"/>
  <c r="BI9659" i="13"/>
  <c r="BG9659" i="13"/>
  <c r="BI9655" i="13"/>
  <c r="BG9655" i="13"/>
  <c r="BI9651" i="13"/>
  <c r="BG9651" i="13"/>
  <c r="BI9647" i="13"/>
  <c r="BG9647" i="13"/>
  <c r="BI9643" i="13"/>
  <c r="BG9643" i="13"/>
  <c r="BI9639" i="13"/>
  <c r="BG9639" i="13"/>
  <c r="BI9635" i="13"/>
  <c r="BG9635" i="13"/>
  <c r="BI9631" i="13"/>
  <c r="BG9631" i="13"/>
  <c r="BI9627" i="13"/>
  <c r="BG9627" i="13"/>
  <c r="BI9623" i="13"/>
  <c r="BG9623" i="13"/>
  <c r="BI9619" i="13"/>
  <c r="BG9619" i="13"/>
  <c r="BI9615" i="13"/>
  <c r="BG9615" i="13"/>
  <c r="BI9611" i="13"/>
  <c r="BG9611" i="13"/>
  <c r="BI9607" i="13"/>
  <c r="BG9607" i="13"/>
  <c r="BI9603" i="13"/>
  <c r="BG9603" i="13"/>
  <c r="BI9599" i="13"/>
  <c r="BG9599" i="13"/>
  <c r="BI9595" i="13"/>
  <c r="BG9595" i="13"/>
  <c r="BI9591" i="13"/>
  <c r="BG9591" i="13"/>
  <c r="BI9587" i="13"/>
  <c r="BG9587" i="13"/>
  <c r="BI9583" i="13"/>
  <c r="BG9583" i="13"/>
  <c r="BI9579" i="13"/>
  <c r="BG9579" i="13"/>
  <c r="BI9575" i="13"/>
  <c r="BG9575" i="13"/>
  <c r="BI9571" i="13"/>
  <c r="BG9571" i="13"/>
  <c r="BI9567" i="13"/>
  <c r="BG9567" i="13"/>
  <c r="BI9563" i="13"/>
  <c r="BG9563" i="13"/>
  <c r="BI9559" i="13"/>
  <c r="BG9559" i="13"/>
  <c r="BI9555" i="13"/>
  <c r="BG9555" i="13"/>
  <c r="BI9551" i="13"/>
  <c r="BG9551" i="13"/>
  <c r="BI9547" i="13"/>
  <c r="BG9547" i="13"/>
  <c r="BI9543" i="13"/>
  <c r="BG9543" i="13"/>
  <c r="BI9539" i="13"/>
  <c r="BG9539" i="13"/>
  <c r="BI9535" i="13"/>
  <c r="BG9535" i="13"/>
  <c r="BI9531" i="13"/>
  <c r="BG9531" i="13"/>
  <c r="BI9527" i="13"/>
  <c r="BG9527" i="13"/>
  <c r="BI9523" i="13"/>
  <c r="BG9523" i="13"/>
  <c r="BI9519" i="13"/>
  <c r="BG9519" i="13"/>
  <c r="BI9515" i="13"/>
  <c r="BG9515" i="13"/>
  <c r="BI9511" i="13"/>
  <c r="BG9511" i="13"/>
  <c r="BI9507" i="13"/>
  <c r="BG9507" i="13"/>
  <c r="BI9503" i="13"/>
  <c r="BG9503" i="13"/>
  <c r="BI9499" i="13"/>
  <c r="BG9499" i="13"/>
  <c r="BI9495" i="13"/>
  <c r="BG9495" i="13"/>
  <c r="BI9491" i="13"/>
  <c r="BG9491" i="13"/>
  <c r="BI9487" i="13"/>
  <c r="BG9487" i="13"/>
  <c r="BI9483" i="13"/>
  <c r="BG9483" i="13"/>
  <c r="BI9479" i="13"/>
  <c r="BG9479" i="13"/>
  <c r="BI9475" i="13"/>
  <c r="BG9475" i="13"/>
  <c r="BI9471" i="13"/>
  <c r="BG9471" i="13"/>
  <c r="BI9467" i="13"/>
  <c r="BG9467" i="13"/>
  <c r="BI9463" i="13"/>
  <c r="BG9463" i="13"/>
  <c r="BI9459" i="13"/>
  <c r="BG9459" i="13"/>
  <c r="BI9455" i="13"/>
  <c r="BG9455" i="13"/>
  <c r="BI9451" i="13"/>
  <c r="BG9451" i="13"/>
  <c r="BI9447" i="13"/>
  <c r="BG9447" i="13"/>
  <c r="BI9443" i="13"/>
  <c r="BG9443" i="13"/>
  <c r="BI9439" i="13"/>
  <c r="BG9439" i="13"/>
  <c r="BI9435" i="13"/>
  <c r="BG9435" i="13"/>
  <c r="BI9431" i="13"/>
  <c r="BG9431" i="13"/>
  <c r="BI9427" i="13"/>
  <c r="BG9427" i="13"/>
  <c r="BI9423" i="13"/>
  <c r="BG9423" i="13"/>
  <c r="BI9419" i="13"/>
  <c r="BG9419" i="13"/>
  <c r="BI9415" i="13"/>
  <c r="BG9415" i="13"/>
  <c r="BI9411" i="13"/>
  <c r="BG9411" i="13"/>
  <c r="BI9407" i="13"/>
  <c r="BG9407" i="13"/>
  <c r="BI9403" i="13"/>
  <c r="BG9403" i="13"/>
  <c r="BI9399" i="13"/>
  <c r="BG9399" i="13"/>
  <c r="BI9395" i="13"/>
  <c r="BG9395" i="13"/>
  <c r="BI9391" i="13"/>
  <c r="BG9391" i="13"/>
  <c r="BI9387" i="13"/>
  <c r="BG9387" i="13"/>
  <c r="BI9383" i="13"/>
  <c r="BG9383" i="13"/>
  <c r="BI9379" i="13"/>
  <c r="BG9379" i="13"/>
  <c r="BI9375" i="13"/>
  <c r="BG9375" i="13"/>
  <c r="BI9371" i="13"/>
  <c r="BG9371" i="13"/>
  <c r="BI9367" i="13"/>
  <c r="BG9367" i="13"/>
  <c r="BI9363" i="13"/>
  <c r="BG9363" i="13"/>
  <c r="BI9359" i="13"/>
  <c r="BG9359" i="13"/>
  <c r="BI9355" i="13"/>
  <c r="BG9355" i="13"/>
  <c r="BI9351" i="13"/>
  <c r="BG9351" i="13"/>
  <c r="BI9347" i="13"/>
  <c r="BG9347" i="13"/>
  <c r="BI9343" i="13"/>
  <c r="BG9343" i="13"/>
  <c r="BI9339" i="13"/>
  <c r="BG9339" i="13"/>
  <c r="BI9335" i="13"/>
  <c r="BG9335" i="13"/>
  <c r="BI9331" i="13"/>
  <c r="BG9331" i="13"/>
  <c r="BI9327" i="13"/>
  <c r="BG9327" i="13"/>
  <c r="BI9323" i="13"/>
  <c r="BG9323" i="13"/>
  <c r="BI9319" i="13"/>
  <c r="BG9319" i="13"/>
  <c r="BI9315" i="13"/>
  <c r="BG9315" i="13"/>
  <c r="BI9311" i="13"/>
  <c r="BG9311" i="13"/>
  <c r="BI9307" i="13"/>
  <c r="BG9307" i="13"/>
  <c r="BI9303" i="13"/>
  <c r="BG9303" i="13"/>
  <c r="BI9299" i="13"/>
  <c r="BG9299" i="13"/>
  <c r="BI9295" i="13"/>
  <c r="BG9295" i="13"/>
  <c r="BI9291" i="13"/>
  <c r="BG9291" i="13"/>
  <c r="BI9287" i="13"/>
  <c r="BG9287" i="13"/>
  <c r="BI9283" i="13"/>
  <c r="BG9283" i="13"/>
  <c r="BI9279" i="13"/>
  <c r="BG9279" i="13"/>
  <c r="BI9275" i="13"/>
  <c r="BG9275" i="13"/>
  <c r="BI9271" i="13"/>
  <c r="BG9271" i="13"/>
  <c r="BI9267" i="13"/>
  <c r="BG9267" i="13"/>
  <c r="BI9263" i="13"/>
  <c r="BG9263" i="13"/>
  <c r="BI9259" i="13"/>
  <c r="BG9259" i="13"/>
  <c r="BI9255" i="13"/>
  <c r="BG9255" i="13"/>
  <c r="BI9251" i="13"/>
  <c r="BG9251" i="13"/>
  <c r="BI9247" i="13"/>
  <c r="BG9247" i="13"/>
  <c r="BI9243" i="13"/>
  <c r="BG9243" i="13"/>
  <c r="BI9239" i="13"/>
  <c r="BG9239" i="13"/>
  <c r="BI9235" i="13"/>
  <c r="BG9235" i="13"/>
  <c r="BI9231" i="13"/>
  <c r="BG9231" i="13"/>
  <c r="BI9227" i="13"/>
  <c r="BG9227" i="13"/>
  <c r="BI9223" i="13"/>
  <c r="BG9223" i="13"/>
  <c r="BI9219" i="13"/>
  <c r="BG9219" i="13"/>
  <c r="BI9215" i="13"/>
  <c r="BG9215" i="13"/>
  <c r="BI9211" i="13"/>
  <c r="BG9211" i="13"/>
  <c r="BI9207" i="13"/>
  <c r="BG9207" i="13"/>
  <c r="BI9203" i="13"/>
  <c r="BG9203" i="13"/>
  <c r="BI9199" i="13"/>
  <c r="BG9199" i="13"/>
  <c r="BI9195" i="13"/>
  <c r="BG9195" i="13"/>
  <c r="BI9191" i="13"/>
  <c r="BG9191" i="13"/>
  <c r="BI9187" i="13"/>
  <c r="BG9187" i="13"/>
  <c r="BI9183" i="13"/>
  <c r="BG9183" i="13"/>
  <c r="BI9179" i="13"/>
  <c r="BG9179" i="13"/>
  <c r="BI9175" i="13"/>
  <c r="BG9175" i="13"/>
  <c r="BI9171" i="13"/>
  <c r="BG9171" i="13"/>
  <c r="BI9167" i="13"/>
  <c r="BG9167" i="13"/>
  <c r="BI9163" i="13"/>
  <c r="BG9163" i="13"/>
  <c r="BI9159" i="13"/>
  <c r="BG9159" i="13"/>
  <c r="BI9155" i="13"/>
  <c r="BG9155" i="13"/>
  <c r="BI9151" i="13"/>
  <c r="BG9151" i="13"/>
  <c r="BI9147" i="13"/>
  <c r="BG9147" i="13"/>
  <c r="BI9143" i="13"/>
  <c r="BG9143" i="13"/>
  <c r="BI9139" i="13"/>
  <c r="BG9139" i="13"/>
  <c r="BI9135" i="13"/>
  <c r="BG9135" i="13"/>
  <c r="BI9131" i="13"/>
  <c r="BG9131" i="13"/>
  <c r="BI9127" i="13"/>
  <c r="BG9127" i="13"/>
  <c r="BI9123" i="13"/>
  <c r="BG9123" i="13"/>
  <c r="BI9119" i="13"/>
  <c r="BG9119" i="13"/>
  <c r="BI9115" i="13"/>
  <c r="BG9115" i="13"/>
  <c r="BI9111" i="13"/>
  <c r="BG9111" i="13"/>
  <c r="BI9107" i="13"/>
  <c r="BG9107" i="13"/>
  <c r="BI9103" i="13"/>
  <c r="BG9103" i="13"/>
  <c r="BI9099" i="13"/>
  <c r="BG9099" i="13"/>
  <c r="BI9095" i="13"/>
  <c r="BG9095" i="13"/>
  <c r="BI9091" i="13"/>
  <c r="BG9091" i="13"/>
  <c r="BI9087" i="13"/>
  <c r="BG9087" i="13"/>
  <c r="BI9083" i="13"/>
  <c r="BG9083" i="13"/>
  <c r="BI9079" i="13"/>
  <c r="BG9079" i="13"/>
  <c r="BI9075" i="13"/>
  <c r="BG9075" i="13"/>
  <c r="BI9071" i="13"/>
  <c r="BG9071" i="13"/>
  <c r="BI9067" i="13"/>
  <c r="BG9067" i="13"/>
  <c r="BI9063" i="13"/>
  <c r="BG9063" i="13"/>
  <c r="BI9059" i="13"/>
  <c r="BG9059" i="13"/>
  <c r="BI9055" i="13"/>
  <c r="BG9055" i="13"/>
  <c r="BI9051" i="13"/>
  <c r="BG9051" i="13"/>
  <c r="BI9047" i="13"/>
  <c r="BG9047" i="13"/>
  <c r="BI9043" i="13"/>
  <c r="BG9043" i="13"/>
  <c r="BI9039" i="13"/>
  <c r="BG9039" i="13"/>
  <c r="BI9035" i="13"/>
  <c r="BG9035" i="13"/>
  <c r="BI9031" i="13"/>
  <c r="BG9031" i="13"/>
  <c r="BI9027" i="13"/>
  <c r="BG9027" i="13"/>
  <c r="BI9023" i="13"/>
  <c r="BG9023" i="13"/>
  <c r="BI9019" i="13"/>
  <c r="BG9019" i="13"/>
  <c r="BI9015" i="13"/>
  <c r="BG9015" i="13"/>
  <c r="BI9011" i="13"/>
  <c r="BG9011" i="13"/>
  <c r="BI9007" i="13"/>
  <c r="BG9007" i="13"/>
  <c r="BI9003" i="13"/>
  <c r="BG9003" i="13"/>
  <c r="BI8999" i="13"/>
  <c r="BG8999" i="13"/>
  <c r="BI8995" i="13"/>
  <c r="BG8995" i="13"/>
  <c r="BI8991" i="13"/>
  <c r="BG8991" i="13"/>
  <c r="BI8987" i="13"/>
  <c r="BG8987" i="13"/>
  <c r="BI8983" i="13"/>
  <c r="BG8983" i="13"/>
  <c r="BI8979" i="13"/>
  <c r="BG8979" i="13"/>
  <c r="BI8975" i="13"/>
  <c r="BG8975" i="13"/>
  <c r="BI8971" i="13"/>
  <c r="BG8971" i="13"/>
  <c r="BI8967" i="13"/>
  <c r="BG8967" i="13"/>
  <c r="BI8963" i="13"/>
  <c r="BG8963" i="13"/>
  <c r="BI8959" i="13"/>
  <c r="BG8959" i="13"/>
  <c r="BI8955" i="13"/>
  <c r="BG8955" i="13"/>
  <c r="BI8951" i="13"/>
  <c r="BG8951" i="13"/>
  <c r="BI8947" i="13"/>
  <c r="BG8947" i="13"/>
  <c r="BI8943" i="13"/>
  <c r="BG8943" i="13"/>
  <c r="BI8939" i="13"/>
  <c r="BG8939" i="13"/>
  <c r="BI8935" i="13"/>
  <c r="BG8935" i="13"/>
  <c r="BI8931" i="13"/>
  <c r="BG8931" i="13"/>
  <c r="BI8927" i="13"/>
  <c r="BG8927" i="13"/>
  <c r="BI8923" i="13"/>
  <c r="BG8923" i="13"/>
  <c r="BI8919" i="13"/>
  <c r="BG8919" i="13"/>
  <c r="BI8915" i="13"/>
  <c r="BG8915" i="13"/>
  <c r="BI8911" i="13"/>
  <c r="BG8911" i="13"/>
  <c r="BI8907" i="13"/>
  <c r="BG8907" i="13"/>
  <c r="BI8903" i="13"/>
  <c r="BG8903" i="13"/>
  <c r="BI8899" i="13"/>
  <c r="BG8899" i="13"/>
  <c r="BG8896" i="13"/>
  <c r="BI8896" i="13"/>
  <c r="BG8892" i="13"/>
  <c r="BI8892" i="13"/>
  <c r="BG8888" i="13"/>
  <c r="BI8888" i="13"/>
  <c r="BG8884" i="13"/>
  <c r="BI8884" i="13"/>
  <c r="BG8876" i="13"/>
  <c r="BI8876" i="13"/>
  <c r="BI8873" i="13"/>
  <c r="BG8873" i="13"/>
  <c r="BI8869" i="13"/>
  <c r="BG8869" i="13"/>
  <c r="BI8865" i="13"/>
  <c r="BG8865" i="13"/>
  <c r="BI8861" i="13"/>
  <c r="BG8861" i="13"/>
  <c r="BI8857" i="13"/>
  <c r="BG8857" i="13"/>
  <c r="BI8853" i="13"/>
  <c r="BG8853" i="13"/>
  <c r="BI8849" i="13"/>
  <c r="BG8849" i="13"/>
  <c r="BI8845" i="13"/>
  <c r="BG8845" i="13"/>
  <c r="BI8841" i="13"/>
  <c r="BG8841" i="13"/>
  <c r="BI8837" i="13"/>
  <c r="BG8837" i="13"/>
  <c r="BI8833" i="13"/>
  <c r="BG8833" i="13"/>
  <c r="BI8829" i="13"/>
  <c r="BG8829" i="13"/>
  <c r="BI8825" i="13"/>
  <c r="BG8825" i="13"/>
  <c r="BI8821" i="13"/>
  <c r="BG8821" i="13"/>
  <c r="BI8817" i="13"/>
  <c r="BG8817" i="13"/>
  <c r="BI8813" i="13"/>
  <c r="BG8813" i="13"/>
  <c r="BI8809" i="13"/>
  <c r="BG8809" i="13"/>
  <c r="BI8805" i="13"/>
  <c r="BG8805" i="13"/>
  <c r="BI8801" i="13"/>
  <c r="BG8801" i="13"/>
  <c r="BI8797" i="13"/>
  <c r="BG8797" i="13"/>
  <c r="BI8793" i="13"/>
  <c r="BG8793" i="13"/>
  <c r="BI8789" i="13"/>
  <c r="BG8789" i="13"/>
  <c r="BI8785" i="13"/>
  <c r="BG8785" i="13"/>
  <c r="BI8781" i="13"/>
  <c r="BG8781" i="13"/>
  <c r="BI8777" i="13"/>
  <c r="BG8777" i="13"/>
  <c r="BI8773" i="13"/>
  <c r="BG8773" i="13"/>
  <c r="BI8769" i="13"/>
  <c r="BG8769" i="13"/>
  <c r="BI8765" i="13"/>
  <c r="BG8765" i="13"/>
  <c r="BI8761" i="13"/>
  <c r="BG8761" i="13"/>
  <c r="BI8757" i="13"/>
  <c r="BG8757" i="13"/>
  <c r="BI8753" i="13"/>
  <c r="BG8753" i="13"/>
  <c r="BI8749" i="13"/>
  <c r="BG8749" i="13"/>
  <c r="BI8745" i="13"/>
  <c r="BG8745" i="13"/>
  <c r="BI8741" i="13"/>
  <c r="BG8741" i="13"/>
  <c r="BI8737" i="13"/>
  <c r="BG8737" i="13"/>
  <c r="BI8733" i="13"/>
  <c r="BG8733" i="13"/>
  <c r="BI8729" i="13"/>
  <c r="BG8729" i="13"/>
  <c r="BI8725" i="13"/>
  <c r="BG8725" i="13"/>
  <c r="BI8721" i="13"/>
  <c r="BG8721" i="13"/>
  <c r="BI8717" i="13"/>
  <c r="BG8717" i="13"/>
  <c r="BI8713" i="13"/>
  <c r="BG8713" i="13"/>
  <c r="BI8709" i="13"/>
  <c r="BG8709" i="13"/>
  <c r="BI8705" i="13"/>
  <c r="BG8705" i="13"/>
  <c r="BI8701" i="13"/>
  <c r="BG8701" i="13"/>
  <c r="BI8697" i="13"/>
  <c r="BG8697" i="13"/>
  <c r="BI8693" i="13"/>
  <c r="BG8693" i="13"/>
  <c r="BI8689" i="13"/>
  <c r="BG8689" i="13"/>
  <c r="BI8685" i="13"/>
  <c r="BG8685" i="13"/>
  <c r="BI8681" i="13"/>
  <c r="BG8681" i="13"/>
  <c r="BI8677" i="13"/>
  <c r="BG8677" i="13"/>
  <c r="BI8673" i="13"/>
  <c r="BG8673" i="13"/>
  <c r="BI8669" i="13"/>
  <c r="BG8669" i="13"/>
  <c r="BI8665" i="13"/>
  <c r="BG8665" i="13"/>
  <c r="BI8661" i="13"/>
  <c r="BG8661" i="13"/>
  <c r="BI8657" i="13"/>
  <c r="BG8657" i="13"/>
  <c r="BI8653" i="13"/>
  <c r="BG8653" i="13"/>
  <c r="BI8649" i="13"/>
  <c r="BG8649" i="13"/>
  <c r="BI8645" i="13"/>
  <c r="BG8645" i="13"/>
  <c r="BI8641" i="13"/>
  <c r="BG8641" i="13"/>
  <c r="BI8637" i="13"/>
  <c r="BG8637" i="13"/>
  <c r="BI8633" i="13"/>
  <c r="BG8633" i="13"/>
  <c r="BI8629" i="13"/>
  <c r="BG8629" i="13"/>
  <c r="BI8625" i="13"/>
  <c r="BG8625" i="13"/>
  <c r="BI8621" i="13"/>
  <c r="BG8621" i="13"/>
  <c r="BI8617" i="13"/>
  <c r="BG8617" i="13"/>
  <c r="BI8613" i="13"/>
  <c r="BG8613" i="13"/>
  <c r="BI8609" i="13"/>
  <c r="BG8609" i="13"/>
  <c r="BI8605" i="13"/>
  <c r="BG8605" i="13"/>
  <c r="BI8601" i="13"/>
  <c r="BG8601" i="13"/>
  <c r="BI8597" i="13"/>
  <c r="BG8597" i="13"/>
  <c r="BI8593" i="13"/>
  <c r="BG8593" i="13"/>
  <c r="BI8589" i="13"/>
  <c r="BG8589" i="13"/>
  <c r="BI8585" i="13"/>
  <c r="BG8585" i="13"/>
  <c r="BI8581" i="13"/>
  <c r="BG8581" i="13"/>
  <c r="BI8577" i="13"/>
  <c r="BG8577" i="13"/>
  <c r="BI8573" i="13"/>
  <c r="BG8573" i="13"/>
  <c r="BI8569" i="13"/>
  <c r="BG8569" i="13"/>
  <c r="BI8565" i="13"/>
  <c r="BG8565" i="13"/>
  <c r="BI8561" i="13"/>
  <c r="BG8561" i="13"/>
  <c r="BI8557" i="13"/>
  <c r="BG8557" i="13"/>
  <c r="BI8553" i="13"/>
  <c r="BG8553" i="13"/>
  <c r="BI8549" i="13"/>
  <c r="BG8549" i="13"/>
  <c r="BI8545" i="13"/>
  <c r="BG8545" i="13"/>
  <c r="BI8541" i="13"/>
  <c r="BG8541" i="13"/>
  <c r="BI8537" i="13"/>
  <c r="BG8537" i="13"/>
  <c r="BI8533" i="13"/>
  <c r="BG8533" i="13"/>
  <c r="BI8529" i="13"/>
  <c r="BG8529" i="13"/>
  <c r="BI8525" i="13"/>
  <c r="BG8525" i="13"/>
  <c r="BI8521" i="13"/>
  <c r="BG8521" i="13"/>
  <c r="BI8517" i="13"/>
  <c r="BG8517" i="13"/>
  <c r="BI8513" i="13"/>
  <c r="BG8513" i="13"/>
  <c r="BI8509" i="13"/>
  <c r="BG8509" i="13"/>
  <c r="BI8505" i="13"/>
  <c r="BG8505" i="13"/>
  <c r="BI8501" i="13"/>
  <c r="BG8501" i="13"/>
  <c r="BI8497" i="13"/>
  <c r="BG8497" i="13"/>
  <c r="BI8493" i="13"/>
  <c r="BG8493" i="13"/>
  <c r="BI8489" i="13"/>
  <c r="BG8489" i="13"/>
  <c r="BI8485" i="13"/>
  <c r="BG8485" i="13"/>
  <c r="BI8481" i="13"/>
  <c r="BG8481" i="13"/>
  <c r="BI8477" i="13"/>
  <c r="BG8477" i="13"/>
  <c r="BI8473" i="13"/>
  <c r="BG8473" i="13"/>
  <c r="BI8469" i="13"/>
  <c r="BG8469" i="13"/>
  <c r="BI8465" i="13"/>
  <c r="BG8465" i="13"/>
  <c r="BI8461" i="13"/>
  <c r="BG8461" i="13"/>
  <c r="BI8457" i="13"/>
  <c r="BG8457" i="13"/>
  <c r="BI8453" i="13"/>
  <c r="BG8453" i="13"/>
  <c r="BI8449" i="13"/>
  <c r="BG8449" i="13"/>
  <c r="BI8445" i="13"/>
  <c r="BG8445" i="13"/>
  <c r="BI8441" i="13"/>
  <c r="BG8441" i="13"/>
  <c r="BI8437" i="13"/>
  <c r="BG8437" i="13"/>
  <c r="BI8433" i="13"/>
  <c r="BG8433" i="13"/>
  <c r="BI8429" i="13"/>
  <c r="BG8429" i="13"/>
  <c r="BI8425" i="13"/>
  <c r="BG8425" i="13"/>
  <c r="BI8421" i="13"/>
  <c r="BG8421" i="13"/>
  <c r="BI8417" i="13"/>
  <c r="BG8417" i="13"/>
  <c r="BI8413" i="13"/>
  <c r="BG8413" i="13"/>
  <c r="BI8409" i="13"/>
  <c r="BG8409" i="13"/>
  <c r="BI8405" i="13"/>
  <c r="BG8405" i="13"/>
  <c r="BI8401" i="13"/>
  <c r="BG8401" i="13"/>
  <c r="BI8397" i="13"/>
  <c r="BG8397" i="13"/>
  <c r="BI8393" i="13"/>
  <c r="BG8393" i="13"/>
  <c r="BI8389" i="13"/>
  <c r="BG8389" i="13"/>
  <c r="BI8385" i="13"/>
  <c r="BG8385" i="13"/>
  <c r="BI8381" i="13"/>
  <c r="BG8381" i="13"/>
  <c r="BI8377" i="13"/>
  <c r="BG8377" i="13"/>
  <c r="BI8373" i="13"/>
  <c r="BG8373" i="13"/>
  <c r="BI8369" i="13"/>
  <c r="BG8369" i="13"/>
  <c r="BI8365" i="13"/>
  <c r="BG8365" i="13"/>
  <c r="BI8361" i="13"/>
  <c r="BG8361" i="13"/>
  <c r="BI8357" i="13"/>
  <c r="BG8357" i="13"/>
  <c r="BI8353" i="13"/>
  <c r="BG8353" i="13"/>
  <c r="BI8349" i="13"/>
  <c r="BG8349" i="13"/>
  <c r="BI8345" i="13"/>
  <c r="BG8345" i="13"/>
  <c r="BI8341" i="13"/>
  <c r="BG8341" i="13"/>
  <c r="BI8337" i="13"/>
  <c r="BG8337" i="13"/>
  <c r="BI8333" i="13"/>
  <c r="BG8333" i="13"/>
  <c r="BI8329" i="13"/>
  <c r="BG8329" i="13"/>
  <c r="BI8325" i="13"/>
  <c r="BG8325" i="13"/>
  <c r="BI8321" i="13"/>
  <c r="BG8321" i="13"/>
  <c r="BI8317" i="13"/>
  <c r="BG8317" i="13"/>
  <c r="BI8313" i="13"/>
  <c r="BG8313" i="13"/>
  <c r="BI8309" i="13"/>
  <c r="BG8309" i="13"/>
  <c r="BG8306" i="13"/>
  <c r="BI8306" i="13"/>
  <c r="BG8298" i="13"/>
  <c r="BI8298" i="13"/>
  <c r="BG8290" i="13"/>
  <c r="BI8290" i="13"/>
  <c r="BI8286" i="13"/>
  <c r="BG8282" i="13"/>
  <c r="BI8282" i="13"/>
  <c r="BG8274" i="13"/>
  <c r="BI8274" i="13"/>
  <c r="BG8266" i="13"/>
  <c r="BI8266" i="13"/>
  <c r="BG8258" i="13"/>
  <c r="BI8258" i="13"/>
  <c r="BI8254" i="13"/>
  <c r="BG8250" i="13"/>
  <c r="BI8250" i="13"/>
  <c r="BG8242" i="13"/>
  <c r="BI8242" i="13"/>
  <c r="BG8234" i="13"/>
  <c r="BI8234" i="13"/>
  <c r="BG8226" i="13"/>
  <c r="BI8226" i="13"/>
  <c r="BI8222" i="13"/>
  <c r="BG8218" i="13"/>
  <c r="BI8218" i="13"/>
  <c r="BG8210" i="13"/>
  <c r="BI8210" i="13"/>
  <c r="BG8202" i="13"/>
  <c r="BI8202" i="13"/>
  <c r="BG8194" i="13"/>
  <c r="BI8194" i="13"/>
  <c r="BI8190" i="13"/>
  <c r="BG8186" i="13"/>
  <c r="BI8186" i="13"/>
  <c r="BG8178" i="13"/>
  <c r="BI8178" i="13"/>
  <c r="BG8170" i="13"/>
  <c r="BI8170" i="13"/>
  <c r="BG8162" i="13"/>
  <c r="BI8162" i="13"/>
  <c r="BI8158" i="13"/>
  <c r="BG8154" i="13"/>
  <c r="BI8154" i="13"/>
  <c r="BG8146" i="13"/>
  <c r="BI8146" i="13"/>
  <c r="BG8138" i="13"/>
  <c r="BI8138" i="13"/>
  <c r="BG8130" i="13"/>
  <c r="BI8130" i="13"/>
  <c r="BI8126" i="13"/>
  <c r="BG8122" i="13"/>
  <c r="BI8122" i="13"/>
  <c r="BG8114" i="13"/>
  <c r="BI8114" i="13"/>
  <c r="BG8106" i="13"/>
  <c r="BI8106" i="13"/>
  <c r="BG8098" i="13"/>
  <c r="BI8098" i="13"/>
  <c r="BI8094" i="13"/>
  <c r="BG8090" i="13"/>
  <c r="BI8090" i="13"/>
  <c r="BG8082" i="13"/>
  <c r="BI8082" i="13"/>
  <c r="BG8074" i="13"/>
  <c r="BI8074" i="13"/>
  <c r="BG8066" i="13"/>
  <c r="BI8066" i="13"/>
  <c r="BI8062" i="13"/>
  <c r="BG8058" i="13"/>
  <c r="BI8058" i="13"/>
  <c r="BG8050" i="13"/>
  <c r="BI8050" i="13"/>
  <c r="BG8042" i="13"/>
  <c r="BI8042" i="13"/>
  <c r="BG8034" i="13"/>
  <c r="BI8034" i="13"/>
  <c r="BI8030" i="13"/>
  <c r="BG8026" i="13"/>
  <c r="BI8026" i="13"/>
  <c r="BG8018" i="13"/>
  <c r="BI8018" i="13"/>
  <c r="BG8010" i="13"/>
  <c r="BI8010" i="13"/>
  <c r="BG8002" i="13"/>
  <c r="BI8002" i="13"/>
  <c r="BI7998" i="13"/>
  <c r="BG7994" i="13"/>
  <c r="BI7994" i="13"/>
  <c r="BG7986" i="13"/>
  <c r="BI7986" i="13"/>
  <c r="BI7983" i="13"/>
  <c r="BG7983" i="13"/>
  <c r="BI7979" i="13"/>
  <c r="BG7979" i="13"/>
  <c r="BI7975" i="13"/>
  <c r="BG7975" i="13"/>
  <c r="BI7971" i="13"/>
  <c r="BG7971" i="13"/>
  <c r="BI7967" i="13"/>
  <c r="BG7967" i="13"/>
  <c r="BI7963" i="13"/>
  <c r="BG7963" i="13"/>
  <c r="BG9994" i="13"/>
  <c r="BI9994" i="13"/>
  <c r="BG9986" i="13"/>
  <c r="BI9986" i="13"/>
  <c r="BI9982" i="13"/>
  <c r="BG9978" i="13"/>
  <c r="BI9978" i="13"/>
  <c r="BG9970" i="13"/>
  <c r="BI9970" i="13"/>
  <c r="BG9962" i="13"/>
  <c r="BI9962" i="13"/>
  <c r="BG9954" i="13"/>
  <c r="BI9954" i="13"/>
  <c r="BI9950" i="13"/>
  <c r="BG9946" i="13"/>
  <c r="BI9946" i="13"/>
  <c r="BG9938" i="13"/>
  <c r="BI9938" i="13"/>
  <c r="BG9930" i="13"/>
  <c r="BI9930" i="13"/>
  <c r="BG9922" i="13"/>
  <c r="BI9922" i="13"/>
  <c r="BI9918" i="13"/>
  <c r="BG9914" i="13"/>
  <c r="BI9914" i="13"/>
  <c r="BG9906" i="13"/>
  <c r="BI9906" i="13"/>
  <c r="BG9898" i="13"/>
  <c r="BI9898" i="13"/>
  <c r="BG9890" i="13"/>
  <c r="BI9890" i="13"/>
  <c r="BI9886" i="13"/>
  <c r="BG9882" i="13"/>
  <c r="BI9882" i="13"/>
  <c r="BG9874" i="13"/>
  <c r="BI9874" i="13"/>
  <c r="BG9866" i="13"/>
  <c r="BI9866" i="13"/>
  <c r="BG9858" i="13"/>
  <c r="BI9858" i="13"/>
  <c r="BI9854" i="13"/>
  <c r="BG9850" i="13"/>
  <c r="BI9850" i="13"/>
  <c r="BG9842" i="13"/>
  <c r="BI9842" i="13"/>
  <c r="BG9834" i="13"/>
  <c r="BI9834" i="13"/>
  <c r="BG9826" i="13"/>
  <c r="BI9826" i="13"/>
  <c r="BI9822" i="13"/>
  <c r="BG9818" i="13"/>
  <c r="BI9818" i="13"/>
  <c r="BG9810" i="13"/>
  <c r="BI9810" i="13"/>
  <c r="BG9802" i="13"/>
  <c r="BI9802" i="13"/>
  <c r="BG9794" i="13"/>
  <c r="BI9794" i="13"/>
  <c r="BI9790" i="13"/>
  <c r="BG9786" i="13"/>
  <c r="BI9786" i="13"/>
  <c r="BG9778" i="13"/>
  <c r="BI9778" i="13"/>
  <c r="BG9770" i="13"/>
  <c r="BI9770" i="13"/>
  <c r="BG9762" i="13"/>
  <c r="BI9762" i="13"/>
  <c r="BI9758" i="13"/>
  <c r="BG9754" i="13"/>
  <c r="BI9754" i="13"/>
  <c r="BG9746" i="13"/>
  <c r="BI9746" i="13"/>
  <c r="BG9738" i="13"/>
  <c r="BI9738" i="13"/>
  <c r="BG9730" i="13"/>
  <c r="BI9730" i="13"/>
  <c r="BI9726" i="13"/>
  <c r="BG9722" i="13"/>
  <c r="BI9722" i="13"/>
  <c r="BG9714" i="13"/>
  <c r="BI9714" i="13"/>
  <c r="BG9706" i="13"/>
  <c r="BI9706" i="13"/>
  <c r="BG9698" i="13"/>
  <c r="BI9698" i="13"/>
  <c r="BI9694" i="13"/>
  <c r="BG9690" i="13"/>
  <c r="BI9690" i="13"/>
  <c r="BG9682" i="13"/>
  <c r="BI9682" i="13"/>
  <c r="BG9674" i="13"/>
  <c r="BI9674" i="13"/>
  <c r="BG9666" i="13"/>
  <c r="BI9666" i="13"/>
  <c r="BI9662" i="13"/>
  <c r="BG9658" i="13"/>
  <c r="BI9658" i="13"/>
  <c r="BG9650" i="13"/>
  <c r="BI9650" i="13"/>
  <c r="BG9642" i="13"/>
  <c r="BI9642" i="13"/>
  <c r="BG9634" i="13"/>
  <c r="BI9634" i="13"/>
  <c r="BI9630" i="13"/>
  <c r="BG9626" i="13"/>
  <c r="BI9626" i="13"/>
  <c r="BG9618" i="13"/>
  <c r="BI9618" i="13"/>
  <c r="BG9610" i="13"/>
  <c r="BI9610" i="13"/>
  <c r="BG9602" i="13"/>
  <c r="BI9602" i="13"/>
  <c r="BI9598" i="13"/>
  <c r="BG9594" i="13"/>
  <c r="BI9594" i="13"/>
  <c r="BG9586" i="13"/>
  <c r="BI9586" i="13"/>
  <c r="BG9578" i="13"/>
  <c r="BI9578" i="13"/>
  <c r="BG9570" i="13"/>
  <c r="BI9570" i="13"/>
  <c r="BI9566" i="13"/>
  <c r="BG9562" i="13"/>
  <c r="BI9562" i="13"/>
  <c r="BG9554" i="13"/>
  <c r="BI9554" i="13"/>
  <c r="BG9546" i="13"/>
  <c r="BI9546" i="13"/>
  <c r="BG9538" i="13"/>
  <c r="BI9538" i="13"/>
  <c r="BI9534" i="13"/>
  <c r="BG9530" i="13"/>
  <c r="BI9530" i="13"/>
  <c r="BG9522" i="13"/>
  <c r="BI9522" i="13"/>
  <c r="BG9514" i="13"/>
  <c r="BI9514" i="13"/>
  <c r="BG9506" i="13"/>
  <c r="BI9506" i="13"/>
  <c r="BI9502" i="13"/>
  <c r="BG9498" i="13"/>
  <c r="BI9498" i="13"/>
  <c r="BG9490" i="13"/>
  <c r="BI9490" i="13"/>
  <c r="BG9482" i="13"/>
  <c r="BI9482" i="13"/>
  <c r="BG9474" i="13"/>
  <c r="BI9474" i="13"/>
  <c r="BI9470" i="13"/>
  <c r="BG9466" i="13"/>
  <c r="BI9466" i="13"/>
  <c r="BG9458" i="13"/>
  <c r="BI9458" i="13"/>
  <c r="BG9450" i="13"/>
  <c r="BI9450" i="13"/>
  <c r="BG9442" i="13"/>
  <c r="BI9442" i="13"/>
  <c r="BI9438" i="13"/>
  <c r="BG9434" i="13"/>
  <c r="BI9434" i="13"/>
  <c r="BG9426" i="13"/>
  <c r="BI9426" i="13"/>
  <c r="BG9418" i="13"/>
  <c r="BI9418" i="13"/>
  <c r="BG9410" i="13"/>
  <c r="BI9410" i="13"/>
  <c r="BI9406" i="13"/>
  <c r="BG9402" i="13"/>
  <c r="BI9402" i="13"/>
  <c r="BG9394" i="13"/>
  <c r="BI9394" i="13"/>
  <c r="BG9386" i="13"/>
  <c r="BI9386" i="13"/>
  <c r="BG9378" i="13"/>
  <c r="BI9378" i="13"/>
  <c r="BI9374" i="13"/>
  <c r="BG9370" i="13"/>
  <c r="BI9370" i="13"/>
  <c r="BG9362" i="13"/>
  <c r="BI9362" i="13"/>
  <c r="BG9354" i="13"/>
  <c r="BI9354" i="13"/>
  <c r="BG9346" i="13"/>
  <c r="BI9346" i="13"/>
  <c r="BI9342" i="13"/>
  <c r="BG9338" i="13"/>
  <c r="BI9338" i="13"/>
  <c r="BG9330" i="13"/>
  <c r="BI9330" i="13"/>
  <c r="BG9322" i="13"/>
  <c r="BI9322" i="13"/>
  <c r="BG9314" i="13"/>
  <c r="BI9314" i="13"/>
  <c r="BI9310" i="13"/>
  <c r="BG9306" i="13"/>
  <c r="BI9306" i="13"/>
  <c r="BG9298" i="13"/>
  <c r="BI9298" i="13"/>
  <c r="BG9290" i="13"/>
  <c r="BI9290" i="13"/>
  <c r="BG9282" i="13"/>
  <c r="BI9282" i="13"/>
  <c r="BI9278" i="13"/>
  <c r="BG9274" i="13"/>
  <c r="BI9274" i="13"/>
  <c r="BG9266" i="13"/>
  <c r="BI9266" i="13"/>
  <c r="BG9258" i="13"/>
  <c r="BI9258" i="13"/>
  <c r="BG9250" i="13"/>
  <c r="BI9250" i="13"/>
  <c r="BI9246" i="13"/>
  <c r="BG9242" i="13"/>
  <c r="BI9242" i="13"/>
  <c r="BG9234" i="13"/>
  <c r="BI9234" i="13"/>
  <c r="BG9226" i="13"/>
  <c r="BI9226" i="13"/>
  <c r="BG9218" i="13"/>
  <c r="BI9218" i="13"/>
  <c r="BI9214" i="13"/>
  <c r="BG9210" i="13"/>
  <c r="BI9210" i="13"/>
  <c r="BG9202" i="13"/>
  <c r="BI9202" i="13"/>
  <c r="BG9194" i="13"/>
  <c r="BI9194" i="13"/>
  <c r="BG9186" i="13"/>
  <c r="BI9186" i="13"/>
  <c r="BI9182" i="13"/>
  <c r="BG9178" i="13"/>
  <c r="BI9178" i="13"/>
  <c r="BG9170" i="13"/>
  <c r="BI9170" i="13"/>
  <c r="BG9162" i="13"/>
  <c r="BI9162" i="13"/>
  <c r="BG9154" i="13"/>
  <c r="BI9154" i="13"/>
  <c r="BI9150" i="13"/>
  <c r="BG9146" i="13"/>
  <c r="BI9146" i="13"/>
  <c r="BG9138" i="13"/>
  <c r="BI9138" i="13"/>
  <c r="BG9130" i="13"/>
  <c r="BI9130" i="13"/>
  <c r="BG9122" i="13"/>
  <c r="BI9122" i="13"/>
  <c r="BI9118" i="13"/>
  <c r="BG9114" i="13"/>
  <c r="BI9114" i="13"/>
  <c r="BG9106" i="13"/>
  <c r="BI9106" i="13"/>
  <c r="BG9098" i="13"/>
  <c r="BI9098" i="13"/>
  <c r="BG9090" i="13"/>
  <c r="BI9090" i="13"/>
  <c r="BI9086" i="13"/>
  <c r="BG9082" i="13"/>
  <c r="BI9082" i="13"/>
  <c r="BG9074" i="13"/>
  <c r="BI9074" i="13"/>
  <c r="BG9066" i="13"/>
  <c r="BI9066" i="13"/>
  <c r="BG9058" i="13"/>
  <c r="BI9058" i="13"/>
  <c r="BI9054" i="13"/>
  <c r="BG9050" i="13"/>
  <c r="BI9050" i="13"/>
  <c r="BG9042" i="13"/>
  <c r="BI9042" i="13"/>
  <c r="BG9034" i="13"/>
  <c r="BI9034" i="13"/>
  <c r="BG9026" i="13"/>
  <c r="BI9026" i="13"/>
  <c r="BI9022" i="13"/>
  <c r="BG9018" i="13"/>
  <c r="BI9018" i="13"/>
  <c r="BG9010" i="13"/>
  <c r="BI9010" i="13"/>
  <c r="BG9002" i="13"/>
  <c r="BI9002" i="13"/>
  <c r="BG8994" i="13"/>
  <c r="BI8994" i="13"/>
  <c r="BI8990" i="13"/>
  <c r="BG8986" i="13"/>
  <c r="BI8986" i="13"/>
  <c r="BG8978" i="13"/>
  <c r="BI8978" i="13"/>
  <c r="BG8970" i="13"/>
  <c r="BI8970" i="13"/>
  <c r="BG8962" i="13"/>
  <c r="BI8962" i="13"/>
  <c r="BI8958" i="13"/>
  <c r="BG8954" i="13"/>
  <c r="BI8954" i="13"/>
  <c r="BG8946" i="13"/>
  <c r="BI8946" i="13"/>
  <c r="BG8938" i="13"/>
  <c r="BI8938" i="13"/>
  <c r="BG8930" i="13"/>
  <c r="BI8930" i="13"/>
  <c r="BI8926" i="13"/>
  <c r="BG8922" i="13"/>
  <c r="BI8922" i="13"/>
  <c r="BG8914" i="13"/>
  <c r="BI8914" i="13"/>
  <c r="BG8906" i="13"/>
  <c r="BI8906" i="13"/>
  <c r="BG8898" i="13"/>
  <c r="BI8898" i="13"/>
  <c r="BI8895" i="13"/>
  <c r="BG8895" i="13"/>
  <c r="BI8891" i="13"/>
  <c r="BG8891" i="13"/>
  <c r="BI8887" i="13"/>
  <c r="BG8887" i="13"/>
  <c r="BI8883" i="13"/>
  <c r="BG8883" i="13"/>
  <c r="BI8879" i="13"/>
  <c r="BG8879" i="13"/>
  <c r="BI8875" i="13"/>
  <c r="BG8875" i="13"/>
  <c r="BG8872" i="13"/>
  <c r="BI8872" i="13"/>
  <c r="BG8868" i="13"/>
  <c r="BI8868" i="13"/>
  <c r="BG8864" i="13"/>
  <c r="BI8864" i="13"/>
  <c r="BG8860" i="13"/>
  <c r="BI8860" i="13"/>
  <c r="BG8856" i="13"/>
  <c r="BI8856" i="13"/>
  <c r="BG8852" i="13"/>
  <c r="BI8852" i="13"/>
  <c r="BG8848" i="13"/>
  <c r="BI8848" i="13"/>
  <c r="BG8844" i="13"/>
  <c r="BI8844" i="13"/>
  <c r="BI8840" i="13"/>
  <c r="BG8836" i="13"/>
  <c r="BI8836" i="13"/>
  <c r="BG8832" i="13"/>
  <c r="BI8832" i="13"/>
  <c r="BG8828" i="13"/>
  <c r="BI8828" i="13"/>
  <c r="BG8824" i="13"/>
  <c r="BI8824" i="13"/>
  <c r="BG8820" i="13"/>
  <c r="BI8820" i="13"/>
  <c r="BG8816" i="13"/>
  <c r="BI8816" i="13"/>
  <c r="BG8812" i="13"/>
  <c r="BI8812" i="13"/>
  <c r="BG8808" i="13"/>
  <c r="BI8808" i="13"/>
  <c r="BG8804" i="13"/>
  <c r="BI8804" i="13"/>
  <c r="BG8796" i="13"/>
  <c r="BI8796" i="13"/>
  <c r="BG8792" i="13"/>
  <c r="BI8792" i="13"/>
  <c r="BG8788" i="13"/>
  <c r="BI8788" i="13"/>
  <c r="BG8784" i="13"/>
  <c r="BI8784" i="13"/>
  <c r="BG8780" i="13"/>
  <c r="BI8780" i="13"/>
  <c r="BG8776" i="13"/>
  <c r="BI8776" i="13"/>
  <c r="BG8772" i="13"/>
  <c r="BI8772" i="13"/>
  <c r="BG8768" i="13"/>
  <c r="BI8768" i="13"/>
  <c r="BG8764" i="13"/>
  <c r="BI8764" i="13"/>
  <c r="BG8756" i="13"/>
  <c r="BI8756" i="13"/>
  <c r="BG8752" i="13"/>
  <c r="BI8752" i="13"/>
  <c r="BG8748" i="13"/>
  <c r="BI8748" i="13"/>
  <c r="BG8744" i="13"/>
  <c r="BI8744" i="13"/>
  <c r="BG8740" i="13"/>
  <c r="BI8740" i="13"/>
  <c r="BG8736" i="13"/>
  <c r="BI8736" i="13"/>
  <c r="BG8732" i="13"/>
  <c r="BI8732" i="13"/>
  <c r="BG8728" i="13"/>
  <c r="BI8728" i="13"/>
  <c r="BG8724" i="13"/>
  <c r="BI8724" i="13"/>
  <c r="BG8716" i="13"/>
  <c r="BI8716" i="13"/>
  <c r="BG8712" i="13"/>
  <c r="BI8712" i="13"/>
  <c r="BG8708" i="13"/>
  <c r="BI8708" i="13"/>
  <c r="BG8704" i="13"/>
  <c r="BI8704" i="13"/>
  <c r="BG8700" i="13"/>
  <c r="BI8700" i="13"/>
  <c r="BG8696" i="13"/>
  <c r="BI8696" i="13"/>
  <c r="BG8692" i="13"/>
  <c r="BI8692" i="13"/>
  <c r="BG8688" i="13"/>
  <c r="BI8688" i="13"/>
  <c r="BG8684" i="13"/>
  <c r="BI8684" i="13"/>
  <c r="BI8680" i="13"/>
  <c r="BG8676" i="13"/>
  <c r="BI8676" i="13"/>
  <c r="BG8672" i="13"/>
  <c r="BI8672" i="13"/>
  <c r="BG8668" i="13"/>
  <c r="BI8668" i="13"/>
  <c r="BG8664" i="13"/>
  <c r="BI8664" i="13"/>
  <c r="BG8660" i="13"/>
  <c r="BI8660" i="13"/>
  <c r="BG8656" i="13"/>
  <c r="BI8656" i="13"/>
  <c r="BG8652" i="13"/>
  <c r="BI8652" i="13"/>
  <c r="BG8648" i="13"/>
  <c r="BI8648" i="13"/>
  <c r="BG8644" i="13"/>
  <c r="BI8644" i="13"/>
  <c r="BG8636" i="13"/>
  <c r="BI8636" i="13"/>
  <c r="BG8632" i="13"/>
  <c r="BI8632" i="13"/>
  <c r="BG8628" i="13"/>
  <c r="BI8628" i="13"/>
  <c r="BG8624" i="13"/>
  <c r="BI8624" i="13"/>
  <c r="BG8620" i="13"/>
  <c r="BI8620" i="13"/>
  <c r="BG8616" i="13"/>
  <c r="BI8616" i="13"/>
  <c r="BG8612" i="13"/>
  <c r="BI8612" i="13"/>
  <c r="BG8608" i="13"/>
  <c r="BI8608" i="13"/>
  <c r="BG8604" i="13"/>
  <c r="BI8604" i="13"/>
  <c r="BG8596" i="13"/>
  <c r="BI8596" i="13"/>
  <c r="BG8592" i="13"/>
  <c r="BI8592" i="13"/>
  <c r="BG8588" i="13"/>
  <c r="BI8588" i="13"/>
  <c r="BG8584" i="13"/>
  <c r="BI8584" i="13"/>
  <c r="BG8580" i="13"/>
  <c r="BI8580" i="13"/>
  <c r="BG8576" i="13"/>
  <c r="BI8576" i="13"/>
  <c r="BG8572" i="13"/>
  <c r="BI8572" i="13"/>
  <c r="BG8568" i="13"/>
  <c r="BI8568" i="13"/>
  <c r="BG8564" i="13"/>
  <c r="BI8564" i="13"/>
  <c r="BG8556" i="13"/>
  <c r="BI8556" i="13"/>
  <c r="BG8552" i="13"/>
  <c r="BI8552" i="13"/>
  <c r="BG8548" i="13"/>
  <c r="BI8548" i="13"/>
  <c r="BG8544" i="13"/>
  <c r="BI8544" i="13"/>
  <c r="BG8540" i="13"/>
  <c r="BI8540" i="13"/>
  <c r="BG8536" i="13"/>
  <c r="BI8536" i="13"/>
  <c r="BG8532" i="13"/>
  <c r="BI8532" i="13"/>
  <c r="BG8528" i="13"/>
  <c r="BI8528" i="13"/>
  <c r="BG8524" i="13"/>
  <c r="BI8524" i="13"/>
  <c r="BI8520" i="13"/>
  <c r="BG8516" i="13"/>
  <c r="BI8516" i="13"/>
  <c r="BG8512" i="13"/>
  <c r="BI8512" i="13"/>
  <c r="BG8508" i="13"/>
  <c r="BI8508" i="13"/>
  <c r="BG8504" i="13"/>
  <c r="BI8504" i="13"/>
  <c r="BG8500" i="13"/>
  <c r="BI8500" i="13"/>
  <c r="BG8496" i="13"/>
  <c r="BI8496" i="13"/>
  <c r="BG8492" i="13"/>
  <c r="BI8492" i="13"/>
  <c r="BG8488" i="13"/>
  <c r="BI8488" i="13"/>
  <c r="BG8484" i="13"/>
  <c r="BI8484" i="13"/>
  <c r="BG8476" i="13"/>
  <c r="BI8476" i="13"/>
  <c r="BG8472" i="13"/>
  <c r="BI8472" i="13"/>
  <c r="BG8468" i="13"/>
  <c r="BI8468" i="13"/>
  <c r="BG8464" i="13"/>
  <c r="BI8464" i="13"/>
  <c r="BG8460" i="13"/>
  <c r="BI8460" i="13"/>
  <c r="BG8456" i="13"/>
  <c r="BI8456" i="13"/>
  <c r="BG8452" i="13"/>
  <c r="BI8452" i="13"/>
  <c r="BG8448" i="13"/>
  <c r="BI8448" i="13"/>
  <c r="BG8444" i="13"/>
  <c r="BI8444" i="13"/>
  <c r="BG8436" i="13"/>
  <c r="BI8436" i="13"/>
  <c r="BG8432" i="13"/>
  <c r="BI8432" i="13"/>
  <c r="BG8428" i="13"/>
  <c r="BI8428" i="13"/>
  <c r="BG8424" i="13"/>
  <c r="BI8424" i="13"/>
  <c r="BG8420" i="13"/>
  <c r="BI8420" i="13"/>
  <c r="BG8416" i="13"/>
  <c r="BI8416" i="13"/>
  <c r="BG8412" i="13"/>
  <c r="BI8412" i="13"/>
  <c r="BG8408" i="13"/>
  <c r="BI8408" i="13"/>
  <c r="BG8404" i="13"/>
  <c r="BI8404" i="13"/>
  <c r="BG8396" i="13"/>
  <c r="BI8396" i="13"/>
  <c r="BG8392" i="13"/>
  <c r="BI8392" i="13"/>
  <c r="BG8388" i="13"/>
  <c r="BI8388" i="13"/>
  <c r="BG8384" i="13"/>
  <c r="BI8384" i="13"/>
  <c r="BG8380" i="13"/>
  <c r="BI8380" i="13"/>
  <c r="BG8376" i="13"/>
  <c r="BI8376" i="13"/>
  <c r="BG8372" i="13"/>
  <c r="BI8372" i="13"/>
  <c r="BG8368" i="13"/>
  <c r="BI8368" i="13"/>
  <c r="BG8364" i="13"/>
  <c r="BI8364" i="13"/>
  <c r="BI8360" i="13"/>
  <c r="BG8356" i="13"/>
  <c r="BI8356" i="13"/>
  <c r="BG8352" i="13"/>
  <c r="BI8352" i="13"/>
  <c r="BG8348" i="13"/>
  <c r="BI8348" i="13"/>
  <c r="BG8344" i="13"/>
  <c r="BI8344" i="13"/>
  <c r="BG8340" i="13"/>
  <c r="BI8340" i="13"/>
  <c r="BG8336" i="13"/>
  <c r="BI8336" i="13"/>
  <c r="BG8332" i="13"/>
  <c r="BI8332" i="13"/>
  <c r="BG8328" i="13"/>
  <c r="BI8328" i="13"/>
  <c r="BG8324" i="13"/>
  <c r="BI8324" i="13"/>
  <c r="BG8316" i="13"/>
  <c r="BI8316" i="13"/>
  <c r="BG8312" i="13"/>
  <c r="BI8312" i="13"/>
  <c r="BI8305" i="13"/>
  <c r="BG8305" i="13"/>
  <c r="BI8301" i="13"/>
  <c r="BG8301" i="13"/>
  <c r="BI8297" i="13"/>
  <c r="BG8297" i="13"/>
  <c r="BI8293" i="13"/>
  <c r="BG8293" i="13"/>
  <c r="BI8289" i="13"/>
  <c r="BG8289" i="13"/>
  <c r="BI8285" i="13"/>
  <c r="BG8285" i="13"/>
  <c r="BI8281" i="13"/>
  <c r="BG8281" i="13"/>
  <c r="BI8277" i="13"/>
  <c r="BG8277" i="13"/>
  <c r="BI8273" i="13"/>
  <c r="BG8273" i="13"/>
  <c r="BI8269" i="13"/>
  <c r="BG8269" i="13"/>
  <c r="BI8265" i="13"/>
  <c r="BG8265" i="13"/>
  <c r="BI8261" i="13"/>
  <c r="BG8261" i="13"/>
  <c r="BI8257" i="13"/>
  <c r="BG8257" i="13"/>
  <c r="BI8253" i="13"/>
  <c r="BG8253" i="13"/>
  <c r="BI8249" i="13"/>
  <c r="BG8249" i="13"/>
  <c r="BI8245" i="13"/>
  <c r="BG8245" i="13"/>
  <c r="BI8241" i="13"/>
  <c r="BG8241" i="13"/>
  <c r="BI8237" i="13"/>
  <c r="BG8237" i="13"/>
  <c r="BI8233" i="13"/>
  <c r="BG8233" i="13"/>
  <c r="BI8229" i="13"/>
  <c r="BG8229" i="13"/>
  <c r="BI8225" i="13"/>
  <c r="BG8225" i="13"/>
  <c r="BI8221" i="13"/>
  <c r="BG8221" i="13"/>
  <c r="BI8217" i="13"/>
  <c r="BG8217" i="13"/>
  <c r="BI8213" i="13"/>
  <c r="BG8213" i="13"/>
  <c r="BI8209" i="13"/>
  <c r="BG8209" i="13"/>
  <c r="BI8205" i="13"/>
  <c r="BG8205" i="13"/>
  <c r="BI8201" i="13"/>
  <c r="BG8201" i="13"/>
  <c r="BI8197" i="13"/>
  <c r="BG8197" i="13"/>
  <c r="BI8193" i="13"/>
  <c r="BG8193" i="13"/>
  <c r="BI8189" i="13"/>
  <c r="BG8189" i="13"/>
  <c r="BI8185" i="13"/>
  <c r="BG8185" i="13"/>
  <c r="BI8181" i="13"/>
  <c r="BG8181" i="13"/>
  <c r="BI8177" i="13"/>
  <c r="BG8177" i="13"/>
  <c r="BI8173" i="13"/>
  <c r="BG8173" i="13"/>
  <c r="BI8169" i="13"/>
  <c r="BG8169" i="13"/>
  <c r="BI8165" i="13"/>
  <c r="BG8165" i="13"/>
  <c r="BI8161" i="13"/>
  <c r="BG8161" i="13"/>
  <c r="BI8157" i="13"/>
  <c r="BG8157" i="13"/>
  <c r="BI8153" i="13"/>
  <c r="BG8153" i="13"/>
  <c r="BI8149" i="13"/>
  <c r="BG8149" i="13"/>
  <c r="BI8145" i="13"/>
  <c r="BG8145" i="13"/>
  <c r="BI8141" i="13"/>
  <c r="BG8141" i="13"/>
  <c r="BI8137" i="13"/>
  <c r="BG8137" i="13"/>
  <c r="BI8133" i="13"/>
  <c r="BG8133" i="13"/>
  <c r="BI8129" i="13"/>
  <c r="BG8129" i="13"/>
  <c r="BI8125" i="13"/>
  <c r="BG8125" i="13"/>
  <c r="BI8121" i="13"/>
  <c r="BG8121" i="13"/>
  <c r="BI8117" i="13"/>
  <c r="BG8117" i="13"/>
  <c r="BI8113" i="13"/>
  <c r="BG8113" i="13"/>
  <c r="BI8109" i="13"/>
  <c r="BG8109" i="13"/>
  <c r="BI8105" i="13"/>
  <c r="BG8105" i="13"/>
  <c r="BI8101" i="13"/>
  <c r="BG8101" i="13"/>
  <c r="BI8097" i="13"/>
  <c r="BG8097" i="13"/>
  <c r="BI8093" i="13"/>
  <c r="BG8093" i="13"/>
  <c r="BI8089" i="13"/>
  <c r="BG8089" i="13"/>
  <c r="BI8085" i="13"/>
  <c r="BG8085" i="13"/>
  <c r="BI8081" i="13"/>
  <c r="BG8081" i="13"/>
  <c r="BI8077" i="13"/>
  <c r="BG8077" i="13"/>
  <c r="BI8073" i="13"/>
  <c r="BG8073" i="13"/>
  <c r="BI8069" i="13"/>
  <c r="BG8069" i="13"/>
  <c r="BI8065" i="13"/>
  <c r="BG8065" i="13"/>
  <c r="BI8061" i="13"/>
  <c r="BG8061" i="13"/>
  <c r="BI8057" i="13"/>
  <c r="BG8057" i="13"/>
  <c r="BI8053" i="13"/>
  <c r="BG8053" i="13"/>
  <c r="BI8049" i="13"/>
  <c r="BG8049" i="13"/>
  <c r="BI8045" i="13"/>
  <c r="BG8045" i="13"/>
  <c r="BI8041" i="13"/>
  <c r="BG8041" i="13"/>
  <c r="BG7466" i="13"/>
  <c r="BI7466" i="13"/>
  <c r="BG7450" i="13"/>
  <c r="BI7450" i="13"/>
  <c r="BG10001" i="13"/>
  <c r="BI10001" i="13"/>
  <c r="BG9997" i="13"/>
  <c r="BI9997" i="13"/>
  <c r="BG9993" i="13"/>
  <c r="BI9993" i="13"/>
  <c r="BG9989" i="13"/>
  <c r="BI9989" i="13"/>
  <c r="BG9985" i="13"/>
  <c r="BI9985" i="13"/>
  <c r="BG9981" i="13"/>
  <c r="BI9981" i="13"/>
  <c r="BG9977" i="13"/>
  <c r="BI9977" i="13"/>
  <c r="BG9973" i="13"/>
  <c r="BI9973" i="13"/>
  <c r="BG9969" i="13"/>
  <c r="BI9969" i="13"/>
  <c r="BG9965" i="13"/>
  <c r="BI9965" i="13"/>
  <c r="BG9961" i="13"/>
  <c r="BI9961" i="13"/>
  <c r="BG9957" i="13"/>
  <c r="BI9957" i="13"/>
  <c r="BG9953" i="13"/>
  <c r="BI9953" i="13"/>
  <c r="BG9949" i="13"/>
  <c r="BI9949" i="13"/>
  <c r="BG9945" i="13"/>
  <c r="BI9945" i="13"/>
  <c r="BG9941" i="13"/>
  <c r="BI9941" i="13"/>
  <c r="BG9937" i="13"/>
  <c r="BI9937" i="13"/>
  <c r="BG9933" i="13"/>
  <c r="BI9933" i="13"/>
  <c r="BG9929" i="13"/>
  <c r="BI9929" i="13"/>
  <c r="BG9925" i="13"/>
  <c r="BI9925" i="13"/>
  <c r="BG9921" i="13"/>
  <c r="BI9921" i="13"/>
  <c r="BG9917" i="13"/>
  <c r="BI9917" i="13"/>
  <c r="BG9913" i="13"/>
  <c r="BI9913" i="13"/>
  <c r="BG9909" i="13"/>
  <c r="BI9909" i="13"/>
  <c r="BG9905" i="13"/>
  <c r="BI9905" i="13"/>
  <c r="BG9901" i="13"/>
  <c r="BI9901" i="13"/>
  <c r="BG9897" i="13"/>
  <c r="BI9897" i="13"/>
  <c r="BG9893" i="13"/>
  <c r="BI9893" i="13"/>
  <c r="BG9889" i="13"/>
  <c r="BI9889" i="13"/>
  <c r="BG9885" i="13"/>
  <c r="BI9885" i="13"/>
  <c r="BG9881" i="13"/>
  <c r="BI9881" i="13"/>
  <c r="BG9877" i="13"/>
  <c r="BI9877" i="13"/>
  <c r="BG9873" i="13"/>
  <c r="BI9873" i="13"/>
  <c r="BG9869" i="13"/>
  <c r="BI9869" i="13"/>
  <c r="BG9865" i="13"/>
  <c r="BI9865" i="13"/>
  <c r="BG9861" i="13"/>
  <c r="BI9861" i="13"/>
  <c r="BG9857" i="13"/>
  <c r="BI9857" i="13"/>
  <c r="BG9853" i="13"/>
  <c r="BI9853" i="13"/>
  <c r="BG9849" i="13"/>
  <c r="BI9849" i="13"/>
  <c r="BG9845" i="13"/>
  <c r="BI9845" i="13"/>
  <c r="BG9841" i="13"/>
  <c r="BI9841" i="13"/>
  <c r="BI9837" i="13"/>
  <c r="BG9837" i="13"/>
  <c r="BI9833" i="13"/>
  <c r="BG9833" i="13"/>
  <c r="BI9829" i="13"/>
  <c r="BG9829" i="13"/>
  <c r="BI9825" i="13"/>
  <c r="BG9825" i="13"/>
  <c r="BI9821" i="13"/>
  <c r="BG9821" i="13"/>
  <c r="BI9817" i="13"/>
  <c r="BG9817" i="13"/>
  <c r="BI9813" i="13"/>
  <c r="BG9813" i="13"/>
  <c r="BI9809" i="13"/>
  <c r="BG9809" i="13"/>
  <c r="BI9805" i="13"/>
  <c r="BG9805" i="13"/>
  <c r="BI9801" i="13"/>
  <c r="BG9801" i="13"/>
  <c r="BI9797" i="13"/>
  <c r="BG9797" i="13"/>
  <c r="BI9793" i="13"/>
  <c r="BG9793" i="13"/>
  <c r="BI9789" i="13"/>
  <c r="BG9789" i="13"/>
  <c r="BI9785" i="13"/>
  <c r="BG9785" i="13"/>
  <c r="BI9781" i="13"/>
  <c r="BG9781" i="13"/>
  <c r="BI9777" i="13"/>
  <c r="BG9777" i="13"/>
  <c r="BI9773" i="13"/>
  <c r="BG9773" i="13"/>
  <c r="BI9769" i="13"/>
  <c r="BG9769" i="13"/>
  <c r="BI9765" i="13"/>
  <c r="BG9765" i="13"/>
  <c r="BI9761" i="13"/>
  <c r="BG9761" i="13"/>
  <c r="BI9757" i="13"/>
  <c r="BG9757" i="13"/>
  <c r="BI9753" i="13"/>
  <c r="BG9753" i="13"/>
  <c r="BI9749" i="13"/>
  <c r="BG9749" i="13"/>
  <c r="BI9745" i="13"/>
  <c r="BG9745" i="13"/>
  <c r="BI9741" i="13"/>
  <c r="BG9741" i="13"/>
  <c r="BI9737" i="13"/>
  <c r="BG9737" i="13"/>
  <c r="BI9733" i="13"/>
  <c r="BG9733" i="13"/>
  <c r="BI9729" i="13"/>
  <c r="BG9729" i="13"/>
  <c r="BI9725" i="13"/>
  <c r="BG9725" i="13"/>
  <c r="BI9721" i="13"/>
  <c r="BG9721" i="13"/>
  <c r="BI9717" i="13"/>
  <c r="BG9717" i="13"/>
  <c r="BI9713" i="13"/>
  <c r="BG9713" i="13"/>
  <c r="BI9709" i="13"/>
  <c r="BG9709" i="13"/>
  <c r="BI9705" i="13"/>
  <c r="BG9705" i="13"/>
  <c r="BI9701" i="13"/>
  <c r="BG9701" i="13"/>
  <c r="BI9697" i="13"/>
  <c r="BG9697" i="13"/>
  <c r="BI9693" i="13"/>
  <c r="BG9693" i="13"/>
  <c r="BI9689" i="13"/>
  <c r="BG9689" i="13"/>
  <c r="BI9685" i="13"/>
  <c r="BG9685" i="13"/>
  <c r="BI9681" i="13"/>
  <c r="BG9681" i="13"/>
  <c r="BI9677" i="13"/>
  <c r="BG9677" i="13"/>
  <c r="BI9673" i="13"/>
  <c r="BG9673" i="13"/>
  <c r="BI9669" i="13"/>
  <c r="BG9669" i="13"/>
  <c r="BI9665" i="13"/>
  <c r="BG9665" i="13"/>
  <c r="BI9661" i="13"/>
  <c r="BG9661" i="13"/>
  <c r="BI9657" i="13"/>
  <c r="BG9657" i="13"/>
  <c r="BI9653" i="13"/>
  <c r="BG9653" i="13"/>
  <c r="BI9649" i="13"/>
  <c r="BG9649" i="13"/>
  <c r="BI9645" i="13"/>
  <c r="BG9645" i="13"/>
  <c r="BI9641" i="13"/>
  <c r="BG9641" i="13"/>
  <c r="BI9637" i="13"/>
  <c r="BG9637" i="13"/>
  <c r="BI9633" i="13"/>
  <c r="BG9633" i="13"/>
  <c r="BI9629" i="13"/>
  <c r="BG9629" i="13"/>
  <c r="BI9625" i="13"/>
  <c r="BG9625" i="13"/>
  <c r="BI9621" i="13"/>
  <c r="BG9621" i="13"/>
  <c r="BI9617" i="13"/>
  <c r="BG9617" i="13"/>
  <c r="BI9613" i="13"/>
  <c r="BG9613" i="13"/>
  <c r="BI9609" i="13"/>
  <c r="BG9609" i="13"/>
  <c r="BI9605" i="13"/>
  <c r="BG9605" i="13"/>
  <c r="BI9601" i="13"/>
  <c r="BG9601" i="13"/>
  <c r="BI9597" i="13"/>
  <c r="BG9597" i="13"/>
  <c r="BI9593" i="13"/>
  <c r="BG9593" i="13"/>
  <c r="BI9589" i="13"/>
  <c r="BG9589" i="13"/>
  <c r="BI9585" i="13"/>
  <c r="BG9585" i="13"/>
  <c r="BI9581" i="13"/>
  <c r="BG9581" i="13"/>
  <c r="BI9577" i="13"/>
  <c r="BG9577" i="13"/>
  <c r="BI9573" i="13"/>
  <c r="BG9573" i="13"/>
  <c r="BI9569" i="13"/>
  <c r="BG9569" i="13"/>
  <c r="BI9565" i="13"/>
  <c r="BG9565" i="13"/>
  <c r="BI9561" i="13"/>
  <c r="BG9561" i="13"/>
  <c r="BI9557" i="13"/>
  <c r="BG9557" i="13"/>
  <c r="BI9553" i="13"/>
  <c r="BG9553" i="13"/>
  <c r="BI9549" i="13"/>
  <c r="BG9549" i="13"/>
  <c r="BI9545" i="13"/>
  <c r="BG9545" i="13"/>
  <c r="BI9541" i="13"/>
  <c r="BG9541" i="13"/>
  <c r="BI9537" i="13"/>
  <c r="BG9537" i="13"/>
  <c r="BI9533" i="13"/>
  <c r="BG9533" i="13"/>
  <c r="BI9529" i="13"/>
  <c r="BG9529" i="13"/>
  <c r="BI9525" i="13"/>
  <c r="BG9525" i="13"/>
  <c r="BI9521" i="13"/>
  <c r="BG9521" i="13"/>
  <c r="BI9517" i="13"/>
  <c r="BG9517" i="13"/>
  <c r="BI9513" i="13"/>
  <c r="BG9513" i="13"/>
  <c r="BI9509" i="13"/>
  <c r="BG9509" i="13"/>
  <c r="BI9505" i="13"/>
  <c r="BG9505" i="13"/>
  <c r="BI9501" i="13"/>
  <c r="BG9501" i="13"/>
  <c r="BI9497" i="13"/>
  <c r="BG9497" i="13"/>
  <c r="BI9493" i="13"/>
  <c r="BG9493" i="13"/>
  <c r="BI9489" i="13"/>
  <c r="BG9489" i="13"/>
  <c r="BI9485" i="13"/>
  <c r="BG9485" i="13"/>
  <c r="BI9481" i="13"/>
  <c r="BG9481" i="13"/>
  <c r="BI9477" i="13"/>
  <c r="BG9477" i="13"/>
  <c r="BI9473" i="13"/>
  <c r="BG9473" i="13"/>
  <c r="BI9469" i="13"/>
  <c r="BG9469" i="13"/>
  <c r="BI9465" i="13"/>
  <c r="BG9465" i="13"/>
  <c r="BI9461" i="13"/>
  <c r="BG9461" i="13"/>
  <c r="BI9457" i="13"/>
  <c r="BG9457" i="13"/>
  <c r="BI9453" i="13"/>
  <c r="BG9453" i="13"/>
  <c r="BI9449" i="13"/>
  <c r="BG9449" i="13"/>
  <c r="BI9445" i="13"/>
  <c r="BG9445" i="13"/>
  <c r="BI9441" i="13"/>
  <c r="BG9441" i="13"/>
  <c r="BI9437" i="13"/>
  <c r="BG9437" i="13"/>
  <c r="BI9433" i="13"/>
  <c r="BG9433" i="13"/>
  <c r="BI9429" i="13"/>
  <c r="BG9429" i="13"/>
  <c r="BI9425" i="13"/>
  <c r="BG9425" i="13"/>
  <c r="BI9421" i="13"/>
  <c r="BG9421" i="13"/>
  <c r="BI9417" i="13"/>
  <c r="BG9417" i="13"/>
  <c r="BI9413" i="13"/>
  <c r="BG9413" i="13"/>
  <c r="BI9409" i="13"/>
  <c r="BG9409" i="13"/>
  <c r="BI9405" i="13"/>
  <c r="BG9405" i="13"/>
  <c r="BI9401" i="13"/>
  <c r="BG9401" i="13"/>
  <c r="BI9397" i="13"/>
  <c r="BG9397" i="13"/>
  <c r="BI9393" i="13"/>
  <c r="BG9393" i="13"/>
  <c r="BI9389" i="13"/>
  <c r="BG9389" i="13"/>
  <c r="BI9385" i="13"/>
  <c r="BG9385" i="13"/>
  <c r="BI9381" i="13"/>
  <c r="BG9381" i="13"/>
  <c r="BI9377" i="13"/>
  <c r="BG9377" i="13"/>
  <c r="BI9373" i="13"/>
  <c r="BG9373" i="13"/>
  <c r="BI9369" i="13"/>
  <c r="BG9369" i="13"/>
  <c r="BI9365" i="13"/>
  <c r="BG9365" i="13"/>
  <c r="BI9361" i="13"/>
  <c r="BG9361" i="13"/>
  <c r="BI9357" i="13"/>
  <c r="BG9357" i="13"/>
  <c r="BI9353" i="13"/>
  <c r="BG9353" i="13"/>
  <c r="BI9349" i="13"/>
  <c r="BG9349" i="13"/>
  <c r="BI9345" i="13"/>
  <c r="BG9345" i="13"/>
  <c r="BI9341" i="13"/>
  <c r="BG9341" i="13"/>
  <c r="BI9337" i="13"/>
  <c r="BG9337" i="13"/>
  <c r="BI9333" i="13"/>
  <c r="BG9333" i="13"/>
  <c r="BI9329" i="13"/>
  <c r="BG9329" i="13"/>
  <c r="BI9325" i="13"/>
  <c r="BG9325" i="13"/>
  <c r="BI9321" i="13"/>
  <c r="BG9321" i="13"/>
  <c r="BI9317" i="13"/>
  <c r="BG9317" i="13"/>
  <c r="BI9313" i="13"/>
  <c r="BG9313" i="13"/>
  <c r="BI9309" i="13"/>
  <c r="BG9309" i="13"/>
  <c r="BI9305" i="13"/>
  <c r="BG9305" i="13"/>
  <c r="BI9301" i="13"/>
  <c r="BG9301" i="13"/>
  <c r="BI9297" i="13"/>
  <c r="BG9297" i="13"/>
  <c r="BI9293" i="13"/>
  <c r="BG9293" i="13"/>
  <c r="BI9289" i="13"/>
  <c r="BG9289" i="13"/>
  <c r="BI9285" i="13"/>
  <c r="BG9285" i="13"/>
  <c r="BI9281" i="13"/>
  <c r="BG9281" i="13"/>
  <c r="BI9277" i="13"/>
  <c r="BG9277" i="13"/>
  <c r="BI9273" i="13"/>
  <c r="BG9273" i="13"/>
  <c r="BI9269" i="13"/>
  <c r="BG9269" i="13"/>
  <c r="BI9265" i="13"/>
  <c r="BG9265" i="13"/>
  <c r="BI9261" i="13"/>
  <c r="BG9261" i="13"/>
  <c r="BI9257" i="13"/>
  <c r="BG9257" i="13"/>
  <c r="BI9253" i="13"/>
  <c r="BG9253" i="13"/>
  <c r="BI9249" i="13"/>
  <c r="BG9249" i="13"/>
  <c r="BI9245" i="13"/>
  <c r="BG9245" i="13"/>
  <c r="BI9241" i="13"/>
  <c r="BG9241" i="13"/>
  <c r="BI9237" i="13"/>
  <c r="BG9237" i="13"/>
  <c r="BI9233" i="13"/>
  <c r="BG9233" i="13"/>
  <c r="BI9229" i="13"/>
  <c r="BG9229" i="13"/>
  <c r="BI9225" i="13"/>
  <c r="BG9225" i="13"/>
  <c r="BI9221" i="13"/>
  <c r="BG9221" i="13"/>
  <c r="BI9217" i="13"/>
  <c r="BG9217" i="13"/>
  <c r="BI9213" i="13"/>
  <c r="BG9213" i="13"/>
  <c r="BI9209" i="13"/>
  <c r="BG9209" i="13"/>
  <c r="BI9205" i="13"/>
  <c r="BG9205" i="13"/>
  <c r="BI9201" i="13"/>
  <c r="BG9201" i="13"/>
  <c r="BI9197" i="13"/>
  <c r="BG9197" i="13"/>
  <c r="BI9193" i="13"/>
  <c r="BG9193" i="13"/>
  <c r="BI9189" i="13"/>
  <c r="BG9189" i="13"/>
  <c r="BI9185" i="13"/>
  <c r="BG9185" i="13"/>
  <c r="BI9181" i="13"/>
  <c r="BG9181" i="13"/>
  <c r="BI9177" i="13"/>
  <c r="BG9177" i="13"/>
  <c r="BI9173" i="13"/>
  <c r="BG9173" i="13"/>
  <c r="BI9169" i="13"/>
  <c r="BG9169" i="13"/>
  <c r="BI9165" i="13"/>
  <c r="BG9165" i="13"/>
  <c r="BI9161" i="13"/>
  <c r="BG9161" i="13"/>
  <c r="BI9157" i="13"/>
  <c r="BG9157" i="13"/>
  <c r="BI9153" i="13"/>
  <c r="BG9153" i="13"/>
  <c r="BI9149" i="13"/>
  <c r="BG9149" i="13"/>
  <c r="BI9145" i="13"/>
  <c r="BG9145" i="13"/>
  <c r="BI9141" i="13"/>
  <c r="BG9141" i="13"/>
  <c r="BI9137" i="13"/>
  <c r="BG9137" i="13"/>
  <c r="BI9133" i="13"/>
  <c r="BG9133" i="13"/>
  <c r="BI9129" i="13"/>
  <c r="BG9129" i="13"/>
  <c r="BI9125" i="13"/>
  <c r="BG9125" i="13"/>
  <c r="BI9121" i="13"/>
  <c r="BG9121" i="13"/>
  <c r="BI9117" i="13"/>
  <c r="BG9117" i="13"/>
  <c r="BI9113" i="13"/>
  <c r="BG9113" i="13"/>
  <c r="BI9109" i="13"/>
  <c r="BG9109" i="13"/>
  <c r="BI9105" i="13"/>
  <c r="BG9105" i="13"/>
  <c r="BI9101" i="13"/>
  <c r="BG9101" i="13"/>
  <c r="BI9097" i="13"/>
  <c r="BG9097" i="13"/>
  <c r="BI9093" i="13"/>
  <c r="BG9093" i="13"/>
  <c r="BI9089" i="13"/>
  <c r="BG9089" i="13"/>
  <c r="BI9085" i="13"/>
  <c r="BG9085" i="13"/>
  <c r="BI9081" i="13"/>
  <c r="BG9081" i="13"/>
  <c r="BI9077" i="13"/>
  <c r="BG9077" i="13"/>
  <c r="BI9073" i="13"/>
  <c r="BG9073" i="13"/>
  <c r="BI9069" i="13"/>
  <c r="BG9069" i="13"/>
  <c r="BI9065" i="13"/>
  <c r="BG9065" i="13"/>
  <c r="BI9061" i="13"/>
  <c r="BG9061" i="13"/>
  <c r="BI9057" i="13"/>
  <c r="BG9057" i="13"/>
  <c r="BI9053" i="13"/>
  <c r="BG9053" i="13"/>
  <c r="BI9049" i="13"/>
  <c r="BG9049" i="13"/>
  <c r="BI9045" i="13"/>
  <c r="BG9045" i="13"/>
  <c r="BI9041" i="13"/>
  <c r="BG9041" i="13"/>
  <c r="BI9037" i="13"/>
  <c r="BG9037" i="13"/>
  <c r="BI9033" i="13"/>
  <c r="BG9033" i="13"/>
  <c r="BI9029" i="13"/>
  <c r="BG9029" i="13"/>
  <c r="BI9025" i="13"/>
  <c r="BG9025" i="13"/>
  <c r="BI9021" i="13"/>
  <c r="BG9021" i="13"/>
  <c r="BI9017" i="13"/>
  <c r="BG9017" i="13"/>
  <c r="BI9013" i="13"/>
  <c r="BG9013" i="13"/>
  <c r="BI9009" i="13"/>
  <c r="BG9009" i="13"/>
  <c r="BI9005" i="13"/>
  <c r="BG9005" i="13"/>
  <c r="BI9001" i="13"/>
  <c r="BG9001" i="13"/>
  <c r="BI8997" i="13"/>
  <c r="BG8997" i="13"/>
  <c r="BI8993" i="13"/>
  <c r="BG8993" i="13"/>
  <c r="BI8989" i="13"/>
  <c r="BG8989" i="13"/>
  <c r="BI8985" i="13"/>
  <c r="BG8985" i="13"/>
  <c r="BI8981" i="13"/>
  <c r="BG8981" i="13"/>
  <c r="BI8977" i="13"/>
  <c r="BG8977" i="13"/>
  <c r="BI8973" i="13"/>
  <c r="BG8973" i="13"/>
  <c r="BI8969" i="13"/>
  <c r="BG8969" i="13"/>
  <c r="BI8965" i="13"/>
  <c r="BG8965" i="13"/>
  <c r="BI8961" i="13"/>
  <c r="BG8961" i="13"/>
  <c r="BI8957" i="13"/>
  <c r="BG8957" i="13"/>
  <c r="BI8953" i="13"/>
  <c r="BG8953" i="13"/>
  <c r="BI8949" i="13"/>
  <c r="BG8949" i="13"/>
  <c r="BI8945" i="13"/>
  <c r="BG8945" i="13"/>
  <c r="BI8941" i="13"/>
  <c r="BG8941" i="13"/>
  <c r="BI8937" i="13"/>
  <c r="BG8937" i="13"/>
  <c r="BI8933" i="13"/>
  <c r="BG8933" i="13"/>
  <c r="BI8929" i="13"/>
  <c r="BG8929" i="13"/>
  <c r="BI8925" i="13"/>
  <c r="BG8925" i="13"/>
  <c r="BI8921" i="13"/>
  <c r="BG8921" i="13"/>
  <c r="BI8917" i="13"/>
  <c r="BG8917" i="13"/>
  <c r="BI8913" i="13"/>
  <c r="BG8913" i="13"/>
  <c r="BI8909" i="13"/>
  <c r="BG8909" i="13"/>
  <c r="BI8905" i="13"/>
  <c r="BG8905" i="13"/>
  <c r="BI8901" i="13"/>
  <c r="BG8901" i="13"/>
  <c r="BI8897" i="13"/>
  <c r="BG8897" i="13"/>
  <c r="BG8890" i="13"/>
  <c r="BI8890" i="13"/>
  <c r="BG8882" i="13"/>
  <c r="BI8882" i="13"/>
  <c r="BI8878" i="13"/>
  <c r="BG8874" i="13"/>
  <c r="BI8874" i="13"/>
  <c r="BI8871" i="13"/>
  <c r="BG8871" i="13"/>
  <c r="BI8867" i="13"/>
  <c r="BG8867" i="13"/>
  <c r="BI8863" i="13"/>
  <c r="BG8863" i="13"/>
  <c r="BI8859" i="13"/>
  <c r="BG8859" i="13"/>
  <c r="BI8855" i="13"/>
  <c r="BG8855" i="13"/>
  <c r="BI8851" i="13"/>
  <c r="BG8851" i="13"/>
  <c r="BI8847" i="13"/>
  <c r="BG8847" i="13"/>
  <c r="BI8843" i="13"/>
  <c r="BG8843" i="13"/>
  <c r="BI8839" i="13"/>
  <c r="BG8839" i="13"/>
  <c r="BI8835" i="13"/>
  <c r="BG8835" i="13"/>
  <c r="BI8831" i="13"/>
  <c r="BG8831" i="13"/>
  <c r="BI8827" i="13"/>
  <c r="BG8827" i="13"/>
  <c r="BI8823" i="13"/>
  <c r="BG8823" i="13"/>
  <c r="BI8819" i="13"/>
  <c r="BG8819" i="13"/>
  <c r="BI8815" i="13"/>
  <c r="BG8815" i="13"/>
  <c r="BI8811" i="13"/>
  <c r="BG8811" i="13"/>
  <c r="BI8807" i="13"/>
  <c r="BG8807" i="13"/>
  <c r="BI8803" i="13"/>
  <c r="BG8803" i="13"/>
  <c r="BI8799" i="13"/>
  <c r="BG8799" i="13"/>
  <c r="BI8795" i="13"/>
  <c r="BG8795" i="13"/>
  <c r="BI8791" i="13"/>
  <c r="BG8791" i="13"/>
  <c r="BI8787" i="13"/>
  <c r="BG8787" i="13"/>
  <c r="BI8783" i="13"/>
  <c r="BG8783" i="13"/>
  <c r="BI8779" i="13"/>
  <c r="BG8779" i="13"/>
  <c r="BI8775" i="13"/>
  <c r="BG8775" i="13"/>
  <c r="BI8771" i="13"/>
  <c r="BG8771" i="13"/>
  <c r="BI8767" i="13"/>
  <c r="BG8767" i="13"/>
  <c r="BI8763" i="13"/>
  <c r="BG8763" i="13"/>
  <c r="BI8759" i="13"/>
  <c r="BG8759" i="13"/>
  <c r="BI8755" i="13"/>
  <c r="BG8755" i="13"/>
  <c r="BI8751" i="13"/>
  <c r="BG8751" i="13"/>
  <c r="BI8747" i="13"/>
  <c r="BG8747" i="13"/>
  <c r="BI8743" i="13"/>
  <c r="BG8743" i="13"/>
  <c r="BI8739" i="13"/>
  <c r="BG8739" i="13"/>
  <c r="BI8735" i="13"/>
  <c r="BG8735" i="13"/>
  <c r="BI8731" i="13"/>
  <c r="BG8731" i="13"/>
  <c r="BI8727" i="13"/>
  <c r="BG8727" i="13"/>
  <c r="BI8723" i="13"/>
  <c r="BG8723" i="13"/>
  <c r="BI8719" i="13"/>
  <c r="BG8719" i="13"/>
  <c r="BI8715" i="13"/>
  <c r="BG8715" i="13"/>
  <c r="BI8711" i="13"/>
  <c r="BG8711" i="13"/>
  <c r="BI8707" i="13"/>
  <c r="BG8707" i="13"/>
  <c r="BI8703" i="13"/>
  <c r="BG8703" i="13"/>
  <c r="BI8699" i="13"/>
  <c r="BG8699" i="13"/>
  <c r="BI8695" i="13"/>
  <c r="BG8695" i="13"/>
  <c r="BI8691" i="13"/>
  <c r="BG8691" i="13"/>
  <c r="BI8687" i="13"/>
  <c r="BG8687" i="13"/>
  <c r="BI8683" i="13"/>
  <c r="BG8683" i="13"/>
  <c r="BI8679" i="13"/>
  <c r="BG8679" i="13"/>
  <c r="BI8675" i="13"/>
  <c r="BG8675" i="13"/>
  <c r="BI8671" i="13"/>
  <c r="BG8671" i="13"/>
  <c r="BI8667" i="13"/>
  <c r="BG8667" i="13"/>
  <c r="BI8663" i="13"/>
  <c r="BG8663" i="13"/>
  <c r="BI8659" i="13"/>
  <c r="BG8659" i="13"/>
  <c r="BI8655" i="13"/>
  <c r="BG8655" i="13"/>
  <c r="BI8651" i="13"/>
  <c r="BG8651" i="13"/>
  <c r="BI8647" i="13"/>
  <c r="BG8647" i="13"/>
  <c r="BI8643" i="13"/>
  <c r="BG8643" i="13"/>
  <c r="BI8639" i="13"/>
  <c r="BG8639" i="13"/>
  <c r="BI8635" i="13"/>
  <c r="BG8635" i="13"/>
  <c r="BI8631" i="13"/>
  <c r="BG8631" i="13"/>
  <c r="BI8627" i="13"/>
  <c r="BG8627" i="13"/>
  <c r="BI8623" i="13"/>
  <c r="BG8623" i="13"/>
  <c r="BI8619" i="13"/>
  <c r="BG8619" i="13"/>
  <c r="BI8615" i="13"/>
  <c r="BG8615" i="13"/>
  <c r="BI8611" i="13"/>
  <c r="BG8611" i="13"/>
  <c r="BI8607" i="13"/>
  <c r="BG8607" i="13"/>
  <c r="BI8603" i="13"/>
  <c r="BG8603" i="13"/>
  <c r="BI8599" i="13"/>
  <c r="BG8599" i="13"/>
  <c r="BI8595" i="13"/>
  <c r="BG8595" i="13"/>
  <c r="BG8591" i="13"/>
  <c r="BI8591" i="13"/>
  <c r="BI8587" i="13"/>
  <c r="BG8587" i="13"/>
  <c r="BI8583" i="13"/>
  <c r="BG8583" i="13"/>
  <c r="BI8579" i="13"/>
  <c r="BG8579" i="13"/>
  <c r="BI8575" i="13"/>
  <c r="BG8575" i="13"/>
  <c r="BI8571" i="13"/>
  <c r="BG8571" i="13"/>
  <c r="BI8567" i="13"/>
  <c r="BG8567" i="13"/>
  <c r="BI8563" i="13"/>
  <c r="BG8563" i="13"/>
  <c r="BI8559" i="13"/>
  <c r="BG8559" i="13"/>
  <c r="BI8555" i="13"/>
  <c r="BG8555" i="13"/>
  <c r="BI8551" i="13"/>
  <c r="BG8551" i="13"/>
  <c r="BI8547" i="13"/>
  <c r="BG8547" i="13"/>
  <c r="BI8543" i="13"/>
  <c r="BG8543" i="13"/>
  <c r="BI8539" i="13"/>
  <c r="BG8539" i="13"/>
  <c r="BI8535" i="13"/>
  <c r="BG8535" i="13"/>
  <c r="BI8531" i="13"/>
  <c r="BG8531" i="13"/>
  <c r="BI8527" i="13"/>
  <c r="BG8527" i="13"/>
  <c r="BI8523" i="13"/>
  <c r="BG8523" i="13"/>
  <c r="BI8519" i="13"/>
  <c r="BG8519" i="13"/>
  <c r="BI8515" i="13"/>
  <c r="BG8515" i="13"/>
  <c r="BI8511" i="13"/>
  <c r="BG8511" i="13"/>
  <c r="BI8507" i="13"/>
  <c r="BG8507" i="13"/>
  <c r="BI8503" i="13"/>
  <c r="BG8503" i="13"/>
  <c r="BI8499" i="13"/>
  <c r="BG8499" i="13"/>
  <c r="BI8495" i="13"/>
  <c r="BG8495" i="13"/>
  <c r="BI8491" i="13"/>
  <c r="BG8491" i="13"/>
  <c r="BI8487" i="13"/>
  <c r="BG8487" i="13"/>
  <c r="BI8483" i="13"/>
  <c r="BG8483" i="13"/>
  <c r="BI8479" i="13"/>
  <c r="BG8479" i="13"/>
  <c r="BI8475" i="13"/>
  <c r="BG8475" i="13"/>
  <c r="BI8471" i="13"/>
  <c r="BG8471" i="13"/>
  <c r="BI8467" i="13"/>
  <c r="BG8467" i="13"/>
  <c r="BI8463" i="13"/>
  <c r="BG8463" i="13"/>
  <c r="BI8459" i="13"/>
  <c r="BG8459" i="13"/>
  <c r="BI8455" i="13"/>
  <c r="BG8455" i="13"/>
  <c r="BI8451" i="13"/>
  <c r="BG8451" i="13"/>
  <c r="BI8447" i="13"/>
  <c r="BG8447" i="13"/>
  <c r="BI8443" i="13"/>
  <c r="BG8443" i="13"/>
  <c r="BI8439" i="13"/>
  <c r="BG8439" i="13"/>
  <c r="BI8435" i="13"/>
  <c r="BG8435" i="13"/>
  <c r="BI8431" i="13"/>
  <c r="BG8431" i="13"/>
  <c r="BI8427" i="13"/>
  <c r="BG8427" i="13"/>
  <c r="BI8423" i="13"/>
  <c r="BG8423" i="13"/>
  <c r="BI8419" i="13"/>
  <c r="BG8419" i="13"/>
  <c r="BI8415" i="13"/>
  <c r="BG8415" i="13"/>
  <c r="BI8411" i="13"/>
  <c r="BG8411" i="13"/>
  <c r="BI8407" i="13"/>
  <c r="BG8407" i="13"/>
  <c r="BI8403" i="13"/>
  <c r="BG8403" i="13"/>
  <c r="BI8399" i="13"/>
  <c r="BG8399" i="13"/>
  <c r="BI8395" i="13"/>
  <c r="BG8395" i="13"/>
  <c r="BI8391" i="13"/>
  <c r="BG8391" i="13"/>
  <c r="BI8387" i="13"/>
  <c r="BG8387" i="13"/>
  <c r="BI8383" i="13"/>
  <c r="BG8383" i="13"/>
  <c r="BI8379" i="13"/>
  <c r="BG8379" i="13"/>
  <c r="BI8375" i="13"/>
  <c r="BG8375" i="13"/>
  <c r="BI8371" i="13"/>
  <c r="BG8371" i="13"/>
  <c r="BI8367" i="13"/>
  <c r="BG8367" i="13"/>
  <c r="BI8363" i="13"/>
  <c r="BG8363" i="13"/>
  <c r="BI8359" i="13"/>
  <c r="BG8359" i="13"/>
  <c r="BI8355" i="13"/>
  <c r="BG8355" i="13"/>
  <c r="BI8351" i="13"/>
  <c r="BG8351" i="13"/>
  <c r="BI8347" i="13"/>
  <c r="BG8347" i="13"/>
  <c r="BI8343" i="13"/>
  <c r="BG8343" i="13"/>
  <c r="BI8339" i="13"/>
  <c r="BG8339" i="13"/>
  <c r="BI8335" i="13"/>
  <c r="BG8335" i="13"/>
  <c r="BI8331" i="13"/>
  <c r="BG8331" i="13"/>
  <c r="BI8327" i="13"/>
  <c r="BG8327" i="13"/>
  <c r="BI8323" i="13"/>
  <c r="BG8323" i="13"/>
  <c r="BI8319" i="13"/>
  <c r="BG8319" i="13"/>
  <c r="BI8315" i="13"/>
  <c r="BG8315" i="13"/>
  <c r="BI8311" i="13"/>
  <c r="BG8311" i="13"/>
  <c r="BG8304" i="13"/>
  <c r="BI8304" i="13"/>
  <c r="BG8300" i="13"/>
  <c r="BI8300" i="13"/>
  <c r="BG8296" i="13"/>
  <c r="BI8296" i="13"/>
  <c r="BG8292" i="13"/>
  <c r="BI8292" i="13"/>
  <c r="BG8288" i="13"/>
  <c r="BI8288" i="13"/>
  <c r="BG8284" i="13"/>
  <c r="BI8284" i="13"/>
  <c r="BG8276" i="13"/>
  <c r="BI8276" i="13"/>
  <c r="BG8272" i="13"/>
  <c r="BI8272" i="13"/>
  <c r="BG8268" i="13"/>
  <c r="BI8268" i="13"/>
  <c r="BG8264" i="13"/>
  <c r="BI8264" i="13"/>
  <c r="BG8260" i="13"/>
  <c r="BI8260" i="13"/>
  <c r="BG8256" i="13"/>
  <c r="BI8256" i="13"/>
  <c r="BG8252" i="13"/>
  <c r="BI8252" i="13"/>
  <c r="BG8248" i="13"/>
  <c r="BI8248" i="13"/>
  <c r="BG8244" i="13"/>
  <c r="BI8244" i="13"/>
  <c r="BI8240" i="13"/>
  <c r="BG8236" i="13"/>
  <c r="BI8236" i="13"/>
  <c r="BG8232" i="13"/>
  <c r="BI8232" i="13"/>
  <c r="BG8228" i="13"/>
  <c r="BI8228" i="13"/>
  <c r="BG8224" i="13"/>
  <c r="BI8224" i="13"/>
  <c r="BG8220" i="13"/>
  <c r="BI8220" i="13"/>
  <c r="BG8216" i="13"/>
  <c r="BI8216" i="13"/>
  <c r="BG8212" i="13"/>
  <c r="BI8212" i="13"/>
  <c r="BG8208" i="13"/>
  <c r="BI8208" i="13"/>
  <c r="BG8204" i="13"/>
  <c r="BI8204" i="13"/>
  <c r="BG8196" i="13"/>
  <c r="BI8196" i="13"/>
  <c r="BG8192" i="13"/>
  <c r="BI8192" i="13"/>
  <c r="BG8188" i="13"/>
  <c r="BI8188" i="13"/>
  <c r="BG8184" i="13"/>
  <c r="BI8184" i="13"/>
  <c r="BG8180" i="13"/>
  <c r="BI8180" i="13"/>
  <c r="BG8176" i="13"/>
  <c r="BI8176" i="13"/>
  <c r="BG8172" i="13"/>
  <c r="BI8172" i="13"/>
  <c r="BG8168" i="13"/>
  <c r="BI8168" i="13"/>
  <c r="BG8164" i="13"/>
  <c r="BI8164" i="13"/>
  <c r="BG8156" i="13"/>
  <c r="BI8156" i="13"/>
  <c r="BG8152" i="13"/>
  <c r="BI8152" i="13"/>
  <c r="BG8148" i="13"/>
  <c r="BI8148" i="13"/>
  <c r="BG8144" i="13"/>
  <c r="BI8144" i="13"/>
  <c r="BG8140" i="13"/>
  <c r="BI8140" i="13"/>
  <c r="BG8136" i="13"/>
  <c r="BI8136" i="13"/>
  <c r="BG8132" i="13"/>
  <c r="BI8132" i="13"/>
  <c r="BG8128" i="13"/>
  <c r="BI8128" i="13"/>
  <c r="BG8124" i="13"/>
  <c r="BI8124" i="13"/>
  <c r="BG8120" i="13"/>
  <c r="BI8120" i="13"/>
  <c r="BG8116" i="13"/>
  <c r="BI8116" i="13"/>
  <c r="BG8112" i="13"/>
  <c r="BI8112" i="13"/>
  <c r="BG8108" i="13"/>
  <c r="BI8108" i="13"/>
  <c r="BG8104" i="13"/>
  <c r="BI8104" i="13"/>
  <c r="BG8100" i="13"/>
  <c r="BI8100" i="13"/>
  <c r="BG8096" i="13"/>
  <c r="BI8096" i="13"/>
  <c r="BG8092" i="13"/>
  <c r="BI8092" i="13"/>
  <c r="BG8088" i="13"/>
  <c r="BI8088" i="13"/>
  <c r="BG8084" i="13"/>
  <c r="BI8084" i="13"/>
  <c r="BG8076" i="13"/>
  <c r="BI8076" i="13"/>
  <c r="BG8072" i="13"/>
  <c r="BI8072" i="13"/>
  <c r="BG8068" i="13"/>
  <c r="BI8068" i="13"/>
  <c r="BG8064" i="13"/>
  <c r="BI8064" i="13"/>
  <c r="BG8060" i="13"/>
  <c r="BI8060" i="13"/>
  <c r="BG8056" i="13"/>
  <c r="BI8056" i="13"/>
  <c r="BG8052" i="13"/>
  <c r="BI8052" i="13"/>
  <c r="BG8048" i="13"/>
  <c r="BI8048" i="13"/>
  <c r="BG8044" i="13"/>
  <c r="BI8044" i="13"/>
  <c r="BG8040" i="13"/>
  <c r="BI8040" i="13"/>
  <c r="BG8036" i="13"/>
  <c r="BI8036" i="13"/>
  <c r="BG8032" i="13"/>
  <c r="BI8032" i="13"/>
  <c r="BG8028" i="13"/>
  <c r="BI8028" i="13"/>
  <c r="BG8024" i="13"/>
  <c r="BI8024" i="13"/>
  <c r="BG8020" i="13"/>
  <c r="BI8020" i="13"/>
  <c r="BG8016" i="13"/>
  <c r="BI8016" i="13"/>
  <c r="BG8012" i="13"/>
  <c r="BI8012" i="13"/>
  <c r="BG8008" i="13"/>
  <c r="BI8008" i="13"/>
  <c r="BG8004" i="13"/>
  <c r="BI8004" i="13"/>
  <c r="BG7996" i="13"/>
  <c r="BI7996" i="13"/>
  <c r="BG7992" i="13"/>
  <c r="BI7992" i="13"/>
  <c r="BG7988" i="13"/>
  <c r="BI7988" i="13"/>
  <c r="BI7985" i="13"/>
  <c r="BG7985" i="13"/>
  <c r="BI7981" i="13"/>
  <c r="BG7981" i="13"/>
  <c r="BI7977" i="13"/>
  <c r="BG7977" i="13"/>
  <c r="BI7973" i="13"/>
  <c r="BG7973" i="13"/>
  <c r="BI7969" i="13"/>
  <c r="BG7969" i="13"/>
  <c r="BI7965" i="13"/>
  <c r="BG7965" i="13"/>
  <c r="BI7961" i="13"/>
  <c r="BG7961" i="13"/>
  <c r="BI7957" i="13"/>
  <c r="BG7957" i="13"/>
  <c r="BI7953" i="13"/>
  <c r="BG7953" i="13"/>
  <c r="BI7949" i="13"/>
  <c r="BG7949" i="13"/>
  <c r="BI7945" i="13"/>
  <c r="BG7945" i="13"/>
  <c r="BI7941" i="13"/>
  <c r="BG7941" i="13"/>
  <c r="BI7937" i="13"/>
  <c r="BG7937" i="13"/>
  <c r="BG7933" i="13"/>
  <c r="BI7933" i="13"/>
  <c r="BG7929" i="13"/>
  <c r="BI7929" i="13"/>
  <c r="BG7925" i="13"/>
  <c r="BI7925" i="13"/>
  <c r="BG7921" i="13"/>
  <c r="BI7921" i="13"/>
  <c r="BG7917" i="13"/>
  <c r="BI7917" i="13"/>
  <c r="BG7913" i="13"/>
  <c r="BI7913" i="13"/>
  <c r="BG7909" i="13"/>
  <c r="BI7909" i="13"/>
  <c r="BG7905" i="13"/>
  <c r="BI7905" i="13"/>
  <c r="BG7901" i="13"/>
  <c r="BI7901" i="13"/>
  <c r="BG7897" i="13"/>
  <c r="BI7897" i="13"/>
  <c r="BG7893" i="13"/>
  <c r="BI7893" i="13"/>
  <c r="BG7889" i="13"/>
  <c r="BI7889" i="13"/>
  <c r="BG7885" i="13"/>
  <c r="BI7885" i="13"/>
  <c r="BG7881" i="13"/>
  <c r="BI7881" i="13"/>
  <c r="BG7877" i="13"/>
  <c r="BI7877" i="13"/>
  <c r="BG7873" i="13"/>
  <c r="BI7873" i="13"/>
  <c r="BG7869" i="13"/>
  <c r="BI7869" i="13"/>
  <c r="BG7865" i="13"/>
  <c r="BI7865" i="13"/>
  <c r="BG7861" i="13"/>
  <c r="BI7861" i="13"/>
  <c r="BG7857" i="13"/>
  <c r="BI7857" i="13"/>
  <c r="BG7853" i="13"/>
  <c r="BI7853" i="13"/>
  <c r="BG7849" i="13"/>
  <c r="BI7849" i="13"/>
  <c r="BG7845" i="13"/>
  <c r="BI7845" i="13"/>
  <c r="BG7841" i="13"/>
  <c r="BI7841" i="13"/>
  <c r="BG7837" i="13"/>
  <c r="BI7837" i="13"/>
  <c r="BG7833" i="13"/>
  <c r="BI7833" i="13"/>
  <c r="BG7829" i="13"/>
  <c r="BI7829" i="13"/>
  <c r="BG7825" i="13"/>
  <c r="BI7825" i="13"/>
  <c r="BI7821" i="13"/>
  <c r="BG7821" i="13"/>
  <c r="BI7817" i="13"/>
  <c r="BG7817" i="13"/>
  <c r="BI7813" i="13"/>
  <c r="BG7813" i="13"/>
  <c r="BI7809" i="13"/>
  <c r="BG7809" i="13"/>
  <c r="BI7805" i="13"/>
  <c r="BG7805" i="13"/>
  <c r="BI7801" i="13"/>
  <c r="BG7801" i="13"/>
  <c r="BI7797" i="13"/>
  <c r="BG7797" i="13"/>
  <c r="BI7793" i="13"/>
  <c r="BG7793" i="13"/>
  <c r="BI7789" i="13"/>
  <c r="BG7789" i="13"/>
  <c r="BI7785" i="13"/>
  <c r="BG7785" i="13"/>
  <c r="BI7781" i="13"/>
  <c r="BG7781" i="13"/>
  <c r="BI7777" i="13"/>
  <c r="BG7777" i="13"/>
  <c r="BI7773" i="13"/>
  <c r="BG7773" i="13"/>
  <c r="BI7769" i="13"/>
  <c r="BG7769" i="13"/>
  <c r="BI7765" i="13"/>
  <c r="BG7765" i="13"/>
  <c r="BI7761" i="13"/>
  <c r="BG7761" i="13"/>
  <c r="BI7757" i="13"/>
  <c r="BG7757" i="13"/>
  <c r="BI7753" i="13"/>
  <c r="BG7753" i="13"/>
  <c r="BI7749" i="13"/>
  <c r="BG7749" i="13"/>
  <c r="BI7745" i="13"/>
  <c r="BG7745" i="13"/>
  <c r="BI7741" i="13"/>
  <c r="BG7741" i="13"/>
  <c r="BI7737" i="13"/>
  <c r="BG7737" i="13"/>
  <c r="BI7733" i="13"/>
  <c r="BG7733" i="13"/>
  <c r="BI7729" i="13"/>
  <c r="BG7729" i="13"/>
  <c r="BI7725" i="13"/>
  <c r="BG7725" i="13"/>
  <c r="BI7721" i="13"/>
  <c r="BG7721" i="13"/>
  <c r="BI7717" i="13"/>
  <c r="BG7717" i="13"/>
  <c r="BI7713" i="13"/>
  <c r="BG7713" i="13"/>
  <c r="BI7709" i="13"/>
  <c r="BG7709" i="13"/>
  <c r="BI7705" i="13"/>
  <c r="BG7705" i="13"/>
  <c r="BI7701" i="13"/>
  <c r="BG7701" i="13"/>
  <c r="BI7697" i="13"/>
  <c r="BG7697" i="13"/>
  <c r="BI7693" i="13"/>
  <c r="BG7693" i="13"/>
  <c r="BI7689" i="13"/>
  <c r="BG7689" i="13"/>
  <c r="BI7685" i="13"/>
  <c r="BG7685" i="13"/>
  <c r="BI7681" i="13"/>
  <c r="BG7681" i="13"/>
  <c r="BI7677" i="13"/>
  <c r="BG7677" i="13"/>
  <c r="BI7673" i="13"/>
  <c r="BG7673" i="13"/>
  <c r="BI7669" i="13"/>
  <c r="BG7669" i="13"/>
  <c r="BI7665" i="13"/>
  <c r="BG7665" i="13"/>
  <c r="BI7469" i="13"/>
  <c r="BG7469" i="13"/>
  <c r="BI7453" i="13"/>
  <c r="BG7453" i="13"/>
  <c r="BI9996" i="13"/>
  <c r="BG9996" i="13"/>
  <c r="BI9992" i="13"/>
  <c r="BG9992" i="13"/>
  <c r="BI9988" i="13"/>
  <c r="BG9988" i="13"/>
  <c r="BI9984" i="13"/>
  <c r="BG9984" i="13"/>
  <c r="BI9980" i="13"/>
  <c r="BG9980" i="13"/>
  <c r="BI9976" i="13"/>
  <c r="BG9976" i="13"/>
  <c r="BI9972" i="13"/>
  <c r="BG9972" i="13"/>
  <c r="BI9968" i="13"/>
  <c r="BG9968" i="13"/>
  <c r="BI9964" i="13"/>
  <c r="BG9964" i="13"/>
  <c r="BI9960" i="13"/>
  <c r="BG9960" i="13"/>
  <c r="BI9956" i="13"/>
  <c r="BG9956" i="13"/>
  <c r="BI9952" i="13"/>
  <c r="BG9952" i="13"/>
  <c r="BI9948" i="13"/>
  <c r="BG9948" i="13"/>
  <c r="BI9944" i="13"/>
  <c r="BG9944" i="13"/>
  <c r="BI9940" i="13"/>
  <c r="BG9940" i="13"/>
  <c r="BI9936" i="13"/>
  <c r="BG9936" i="13"/>
  <c r="BI9932" i="13"/>
  <c r="BG9932" i="13"/>
  <c r="BI9928" i="13"/>
  <c r="BG9928" i="13"/>
  <c r="BI9924" i="13"/>
  <c r="BG9924" i="13"/>
  <c r="BI9916" i="13"/>
  <c r="BG9916" i="13"/>
  <c r="BI9912" i="13"/>
  <c r="BG9912" i="13"/>
  <c r="BI9908" i="13"/>
  <c r="BG9908" i="13"/>
  <c r="BI9904" i="13"/>
  <c r="BG9904" i="13"/>
  <c r="BI9900" i="13"/>
  <c r="BG9900" i="13"/>
  <c r="BI9896" i="13"/>
  <c r="BG9896" i="13"/>
  <c r="BI9892" i="13"/>
  <c r="BG9892" i="13"/>
  <c r="BI9888" i="13"/>
  <c r="BG9888" i="13"/>
  <c r="BI9884" i="13"/>
  <c r="BG9884" i="13"/>
  <c r="BI9880" i="13"/>
  <c r="BG9880" i="13"/>
  <c r="BI9876" i="13"/>
  <c r="BG9876" i="13"/>
  <c r="BI9872" i="13"/>
  <c r="BG9872" i="13"/>
  <c r="BI9868" i="13"/>
  <c r="BG9868" i="13"/>
  <c r="BI9864" i="13"/>
  <c r="BG9864" i="13"/>
  <c r="BI9860" i="13"/>
  <c r="BG9860" i="13"/>
  <c r="BI9856" i="13"/>
  <c r="BG9856" i="13"/>
  <c r="BI9852" i="13"/>
  <c r="BG9852" i="13"/>
  <c r="BI9848" i="13"/>
  <c r="BG9848" i="13"/>
  <c r="BI9844" i="13"/>
  <c r="BG9844" i="13"/>
  <c r="BG9836" i="13"/>
  <c r="BI9836" i="13"/>
  <c r="BG9832" i="13"/>
  <c r="BI9832" i="13"/>
  <c r="BG9828" i="13"/>
  <c r="BI9828" i="13"/>
  <c r="BG9824" i="13"/>
  <c r="BI9824" i="13"/>
  <c r="BG9820" i="13"/>
  <c r="BI9820" i="13"/>
  <c r="BG9816" i="13"/>
  <c r="BI9816" i="13"/>
  <c r="BG9812" i="13"/>
  <c r="BI9812" i="13"/>
  <c r="BG9808" i="13"/>
  <c r="BI9808" i="13"/>
  <c r="BG9804" i="13"/>
  <c r="BI9804" i="13"/>
  <c r="BG9800" i="13"/>
  <c r="BI9800" i="13"/>
  <c r="BG9796" i="13"/>
  <c r="BI9796" i="13"/>
  <c r="BG9792" i="13"/>
  <c r="BI9792" i="13"/>
  <c r="BG9788" i="13"/>
  <c r="BI9788" i="13"/>
  <c r="BG9784" i="13"/>
  <c r="BI9784" i="13"/>
  <c r="BG9780" i="13"/>
  <c r="BI9780" i="13"/>
  <c r="BG9776" i="13"/>
  <c r="BI9776" i="13"/>
  <c r="BG9772" i="13"/>
  <c r="BI9772" i="13"/>
  <c r="BG9768" i="13"/>
  <c r="BI9768" i="13"/>
  <c r="BG9764" i="13"/>
  <c r="BI9764" i="13"/>
  <c r="BG9756" i="13"/>
  <c r="BI9756" i="13"/>
  <c r="BG9752" i="13"/>
  <c r="BI9752" i="13"/>
  <c r="BG9748" i="13"/>
  <c r="BI9748" i="13"/>
  <c r="BG9744" i="13"/>
  <c r="BI9744" i="13"/>
  <c r="BG9740" i="13"/>
  <c r="BI9740" i="13"/>
  <c r="BG9736" i="13"/>
  <c r="BI9736" i="13"/>
  <c r="BG9732" i="13"/>
  <c r="BI9732" i="13"/>
  <c r="BG9728" i="13"/>
  <c r="BI9728" i="13"/>
  <c r="BG9724" i="13"/>
  <c r="BI9724" i="13"/>
  <c r="BG9720" i="13"/>
  <c r="BI9720" i="13"/>
  <c r="BG9716" i="13"/>
  <c r="BI9716" i="13"/>
  <c r="BG9712" i="13"/>
  <c r="BI9712" i="13"/>
  <c r="BG9708" i="13"/>
  <c r="BI9708" i="13"/>
  <c r="BG9704" i="13"/>
  <c r="BI9704" i="13"/>
  <c r="BG9700" i="13"/>
  <c r="BI9700" i="13"/>
  <c r="BG9696" i="13"/>
  <c r="BI9696" i="13"/>
  <c r="BG9692" i="13"/>
  <c r="BI9692" i="13"/>
  <c r="BG9688" i="13"/>
  <c r="BI9688" i="13"/>
  <c r="BG9684" i="13"/>
  <c r="BI9684" i="13"/>
  <c r="BG9676" i="13"/>
  <c r="BI9676" i="13"/>
  <c r="BG9672" i="13"/>
  <c r="BI9672" i="13"/>
  <c r="BG9668" i="13"/>
  <c r="BI9668" i="13"/>
  <c r="BG9664" i="13"/>
  <c r="BI9664" i="13"/>
  <c r="BG9660" i="13"/>
  <c r="BI9660" i="13"/>
  <c r="BG9656" i="13"/>
  <c r="BI9656" i="13"/>
  <c r="BG9652" i="13"/>
  <c r="BI9652" i="13"/>
  <c r="BG9648" i="13"/>
  <c r="BI9648" i="13"/>
  <c r="BG9644" i="13"/>
  <c r="BI9644" i="13"/>
  <c r="BG9640" i="13"/>
  <c r="BI9640" i="13"/>
  <c r="BG9636" i="13"/>
  <c r="BI9636" i="13"/>
  <c r="BG9632" i="13"/>
  <c r="BI9632" i="13"/>
  <c r="BG9628" i="13"/>
  <c r="BI9628" i="13"/>
  <c r="BG9624" i="13"/>
  <c r="BI9624" i="13"/>
  <c r="BG9620" i="13"/>
  <c r="BI9620" i="13"/>
  <c r="BG9616" i="13"/>
  <c r="BI9616" i="13"/>
  <c r="BG9612" i="13"/>
  <c r="BI9612" i="13"/>
  <c r="BG9608" i="13"/>
  <c r="BI9608" i="13"/>
  <c r="BG9604" i="13"/>
  <c r="BI9604" i="13"/>
  <c r="BG9596" i="13"/>
  <c r="BI9596" i="13"/>
  <c r="BG9592" i="13"/>
  <c r="BI9592" i="13"/>
  <c r="BG9588" i="13"/>
  <c r="BI9588" i="13"/>
  <c r="BG9584" i="13"/>
  <c r="BI9584" i="13"/>
  <c r="BG9580" i="13"/>
  <c r="BI9580" i="13"/>
  <c r="BG9576" i="13"/>
  <c r="BI9576" i="13"/>
  <c r="BG9572" i="13"/>
  <c r="BI9572" i="13"/>
  <c r="BG9568" i="13"/>
  <c r="BI9568" i="13"/>
  <c r="BG9564" i="13"/>
  <c r="BI9564" i="13"/>
  <c r="BG9560" i="13"/>
  <c r="BI9560" i="13"/>
  <c r="BG9556" i="13"/>
  <c r="BI9556" i="13"/>
  <c r="BG9552" i="13"/>
  <c r="BI9552" i="13"/>
  <c r="BG9548" i="13"/>
  <c r="BI9548" i="13"/>
  <c r="BG9544" i="13"/>
  <c r="BI9544" i="13"/>
  <c r="BG9540" i="13"/>
  <c r="BI9540" i="13"/>
  <c r="BG9536" i="13"/>
  <c r="BI9536" i="13"/>
  <c r="BG9532" i="13"/>
  <c r="BI9532" i="13"/>
  <c r="BG9528" i="13"/>
  <c r="BI9528" i="13"/>
  <c r="BG9524" i="13"/>
  <c r="BI9524" i="13"/>
  <c r="BG9516" i="13"/>
  <c r="BI9516" i="13"/>
  <c r="BG9512" i="13"/>
  <c r="BI9512" i="13"/>
  <c r="BG9508" i="13"/>
  <c r="BI9508" i="13"/>
  <c r="BG9504" i="13"/>
  <c r="BI9504" i="13"/>
  <c r="BG9500" i="13"/>
  <c r="BI9500" i="13"/>
  <c r="BG9496" i="13"/>
  <c r="BI9496" i="13"/>
  <c r="BG9492" i="13"/>
  <c r="BI9492" i="13"/>
  <c r="BG9488" i="13"/>
  <c r="BI9488" i="13"/>
  <c r="BG9484" i="13"/>
  <c r="BI9484" i="13"/>
  <c r="BG9480" i="13"/>
  <c r="BI9480" i="13"/>
  <c r="BG9476" i="13"/>
  <c r="BI9476" i="13"/>
  <c r="BG9472" i="13"/>
  <c r="BI9472" i="13"/>
  <c r="BG9468" i="13"/>
  <c r="BI9468" i="13"/>
  <c r="BG9464" i="13"/>
  <c r="BI9464" i="13"/>
  <c r="BG9460" i="13"/>
  <c r="BI9460" i="13"/>
  <c r="BG9456" i="13"/>
  <c r="BI9456" i="13"/>
  <c r="BG9452" i="13"/>
  <c r="BI9452" i="13"/>
  <c r="BG9448" i="13"/>
  <c r="BI9448" i="13"/>
  <c r="BG9444" i="13"/>
  <c r="BI9444" i="13"/>
  <c r="BG9436" i="13"/>
  <c r="BI9436" i="13"/>
  <c r="BG9432" i="13"/>
  <c r="BI9432" i="13"/>
  <c r="BG9428" i="13"/>
  <c r="BI9428" i="13"/>
  <c r="BG9424" i="13"/>
  <c r="BI9424" i="13"/>
  <c r="BG9420" i="13"/>
  <c r="BI9420" i="13"/>
  <c r="BG9416" i="13"/>
  <c r="BI9416" i="13"/>
  <c r="BG9412" i="13"/>
  <c r="BI9412" i="13"/>
  <c r="BG9408" i="13"/>
  <c r="BI9408" i="13"/>
  <c r="BG9404" i="13"/>
  <c r="BI9404" i="13"/>
  <c r="BG9400" i="13"/>
  <c r="BI9400" i="13"/>
  <c r="BG9396" i="13"/>
  <c r="BI9396" i="13"/>
  <c r="BG9392" i="13"/>
  <c r="BI9392" i="13"/>
  <c r="BG9388" i="13"/>
  <c r="BI9388" i="13"/>
  <c r="BG9384" i="13"/>
  <c r="BI9384" i="13"/>
  <c r="BG9380" i="13"/>
  <c r="BI9380" i="13"/>
  <c r="BG9376" i="13"/>
  <c r="BI9376" i="13"/>
  <c r="BG9372" i="13"/>
  <c r="BI9372" i="13"/>
  <c r="BG9368" i="13"/>
  <c r="BI9368" i="13"/>
  <c r="BG9364" i="13"/>
  <c r="BI9364" i="13"/>
  <c r="BG9356" i="13"/>
  <c r="BI9356" i="13"/>
  <c r="BG9352" i="13"/>
  <c r="BI9352" i="13"/>
  <c r="BG9348" i="13"/>
  <c r="BI9348" i="13"/>
  <c r="BG9344" i="13"/>
  <c r="BI9344" i="13"/>
  <c r="BG9340" i="13"/>
  <c r="BI9340" i="13"/>
  <c r="BG9336" i="13"/>
  <c r="BI9336" i="13"/>
  <c r="BG9332" i="13"/>
  <c r="BI9332" i="13"/>
  <c r="BG9328" i="13"/>
  <c r="BI9328" i="13"/>
  <c r="BG9324" i="13"/>
  <c r="BI9324" i="13"/>
  <c r="BG9320" i="13"/>
  <c r="BI9320" i="13"/>
  <c r="BG9316" i="13"/>
  <c r="BI9316" i="13"/>
  <c r="BG9312" i="13"/>
  <c r="BI9312" i="13"/>
  <c r="BG9308" i="13"/>
  <c r="BI9308" i="13"/>
  <c r="BG9304" i="13"/>
  <c r="BI9304" i="13"/>
  <c r="BG9300" i="13"/>
  <c r="BI9300" i="13"/>
  <c r="BG9296" i="13"/>
  <c r="BI9296" i="13"/>
  <c r="BG9292" i="13"/>
  <c r="BI9292" i="13"/>
  <c r="BG9288" i="13"/>
  <c r="BI9288" i="13"/>
  <c r="BG9284" i="13"/>
  <c r="BI9284" i="13"/>
  <c r="BG9276" i="13"/>
  <c r="BI9276" i="13"/>
  <c r="BG9272" i="13"/>
  <c r="BI9272" i="13"/>
  <c r="BG9268" i="13"/>
  <c r="BI9268" i="13"/>
  <c r="BG9264" i="13"/>
  <c r="BI9264" i="13"/>
  <c r="BG9260" i="13"/>
  <c r="BI9260" i="13"/>
  <c r="BG9256" i="13"/>
  <c r="BI9256" i="13"/>
  <c r="BG9252" i="13"/>
  <c r="BI9252" i="13"/>
  <c r="BG9248" i="13"/>
  <c r="BI9248" i="13"/>
  <c r="BG9244" i="13"/>
  <c r="BI9244" i="13"/>
  <c r="BG9240" i="13"/>
  <c r="BI9240" i="13"/>
  <c r="BG9236" i="13"/>
  <c r="BI9236" i="13"/>
  <c r="BG9232" i="13"/>
  <c r="BI9232" i="13"/>
  <c r="BG9228" i="13"/>
  <c r="BI9228" i="13"/>
  <c r="BG9224" i="13"/>
  <c r="BI9224" i="13"/>
  <c r="BG9220" i="13"/>
  <c r="BI9220" i="13"/>
  <c r="BG9216" i="13"/>
  <c r="BI9216" i="13"/>
  <c r="BG9212" i="13"/>
  <c r="BI9212" i="13"/>
  <c r="BG9208" i="13"/>
  <c r="BI9208" i="13"/>
  <c r="BG9204" i="13"/>
  <c r="BI9204" i="13"/>
  <c r="BG9196" i="13"/>
  <c r="BI9196" i="13"/>
  <c r="BG9192" i="13"/>
  <c r="BI9192" i="13"/>
  <c r="BG9188" i="13"/>
  <c r="BI9188" i="13"/>
  <c r="BG9184" i="13"/>
  <c r="BI9184" i="13"/>
  <c r="BG9180" i="13"/>
  <c r="BI9180" i="13"/>
  <c r="BG9176" i="13"/>
  <c r="BI9176" i="13"/>
  <c r="BG9172" i="13"/>
  <c r="BI9172" i="13"/>
  <c r="BG9168" i="13"/>
  <c r="BI9168" i="13"/>
  <c r="BG9164" i="13"/>
  <c r="BI9164" i="13"/>
  <c r="BG9160" i="13"/>
  <c r="BI9160" i="13"/>
  <c r="BG9156" i="13"/>
  <c r="BI9156" i="13"/>
  <c r="BG9152" i="13"/>
  <c r="BI9152" i="13"/>
  <c r="BG9148" i="13"/>
  <c r="BI9148" i="13"/>
  <c r="BG9144" i="13"/>
  <c r="BI9144" i="13"/>
  <c r="BG9140" i="13"/>
  <c r="BI9140" i="13"/>
  <c r="BG9136" i="13"/>
  <c r="BI9136" i="13"/>
  <c r="BG9132" i="13"/>
  <c r="BI9132" i="13"/>
  <c r="BG9128" i="13"/>
  <c r="BI9128" i="13"/>
  <c r="BG9124" i="13"/>
  <c r="BI9124" i="13"/>
  <c r="BG9116" i="13"/>
  <c r="BI9116" i="13"/>
  <c r="BG9112" i="13"/>
  <c r="BI9112" i="13"/>
  <c r="BG9108" i="13"/>
  <c r="BI9108" i="13"/>
  <c r="BG9104" i="13"/>
  <c r="BI9104" i="13"/>
  <c r="BG9100" i="13"/>
  <c r="BI9100" i="13"/>
  <c r="BG9096" i="13"/>
  <c r="BI9096" i="13"/>
  <c r="BG9092" i="13"/>
  <c r="BI9092" i="13"/>
  <c r="BG9088" i="13"/>
  <c r="BI9088" i="13"/>
  <c r="BG9084" i="13"/>
  <c r="BI9084" i="13"/>
  <c r="BG9080" i="13"/>
  <c r="BI9080" i="13"/>
  <c r="BG9076" i="13"/>
  <c r="BI9076" i="13"/>
  <c r="BG9072" i="13"/>
  <c r="BI9072" i="13"/>
  <c r="BG9068" i="13"/>
  <c r="BI9068" i="13"/>
  <c r="BG9064" i="13"/>
  <c r="BI9064" i="13"/>
  <c r="BG9060" i="13"/>
  <c r="BI9060" i="13"/>
  <c r="BG9056" i="13"/>
  <c r="BI9056" i="13"/>
  <c r="BG9052" i="13"/>
  <c r="BI9052" i="13"/>
  <c r="BG9048" i="13"/>
  <c r="BI9048" i="13"/>
  <c r="BG9044" i="13"/>
  <c r="BI9044" i="13"/>
  <c r="BG9036" i="13"/>
  <c r="BI9036" i="13"/>
  <c r="BG9032" i="13"/>
  <c r="BI9032" i="13"/>
  <c r="BG9028" i="13"/>
  <c r="BI9028" i="13"/>
  <c r="BG9024" i="13"/>
  <c r="BI9024" i="13"/>
  <c r="BG9020" i="13"/>
  <c r="BI9020" i="13"/>
  <c r="BG9016" i="13"/>
  <c r="BI9016" i="13"/>
  <c r="BG9012" i="13"/>
  <c r="BI9012" i="13"/>
  <c r="BG9008" i="13"/>
  <c r="BI9008" i="13"/>
  <c r="BG9004" i="13"/>
  <c r="BI9004" i="13"/>
  <c r="BG9000" i="13"/>
  <c r="BI9000" i="13"/>
  <c r="BG8996" i="13"/>
  <c r="BI8996" i="13"/>
  <c r="BG8992" i="13"/>
  <c r="BI8992" i="13"/>
  <c r="BG8988" i="13"/>
  <c r="BI8988" i="13"/>
  <c r="BG8984" i="13"/>
  <c r="BI8984" i="13"/>
  <c r="BG8980" i="13"/>
  <c r="BI8980" i="13"/>
  <c r="BG8976" i="13"/>
  <c r="BI8976" i="13"/>
  <c r="BG8972" i="13"/>
  <c r="BI8972" i="13"/>
  <c r="BG8968" i="13"/>
  <c r="BI8968" i="13"/>
  <c r="BG8964" i="13"/>
  <c r="BI8964" i="13"/>
  <c r="BG8956" i="13"/>
  <c r="BI8956" i="13"/>
  <c r="BG8952" i="13"/>
  <c r="BI8952" i="13"/>
  <c r="BG8948" i="13"/>
  <c r="BI8948" i="13"/>
  <c r="BG8944" i="13"/>
  <c r="BI8944" i="13"/>
  <c r="BG8940" i="13"/>
  <c r="BI8940" i="13"/>
  <c r="BG8936" i="13"/>
  <c r="BI8936" i="13"/>
  <c r="BG8932" i="13"/>
  <c r="BI8932" i="13"/>
  <c r="BG8928" i="13"/>
  <c r="BI8928" i="13"/>
  <c r="BG8924" i="13"/>
  <c r="BI8924" i="13"/>
  <c r="BG8920" i="13"/>
  <c r="BI8920" i="13"/>
  <c r="BG8916" i="13"/>
  <c r="BI8916" i="13"/>
  <c r="BG8912" i="13"/>
  <c r="BI8912" i="13"/>
  <c r="BG8908" i="13"/>
  <c r="BI8908" i="13"/>
  <c r="BG8904" i="13"/>
  <c r="BI8904" i="13"/>
  <c r="BG8900" i="13"/>
  <c r="BI8900" i="13"/>
  <c r="BI8893" i="13"/>
  <c r="BG8893" i="13"/>
  <c r="BI8889" i="13"/>
  <c r="BG8889" i="13"/>
  <c r="BI8885" i="13"/>
  <c r="BG8885" i="13"/>
  <c r="BI8881" i="13"/>
  <c r="BG8881" i="13"/>
  <c r="BI8877" i="13"/>
  <c r="BG8877" i="13"/>
  <c r="BG8866" i="13"/>
  <c r="BI8866" i="13"/>
  <c r="BG8858" i="13"/>
  <c r="BI8858" i="13"/>
  <c r="BG8850" i="13"/>
  <c r="BI8850" i="13"/>
  <c r="BG8842" i="13"/>
  <c r="BI8842" i="13"/>
  <c r="BG8834" i="13"/>
  <c r="BI8834" i="13"/>
  <c r="BG8826" i="13"/>
  <c r="BI8826" i="13"/>
  <c r="BG8818" i="13"/>
  <c r="BI8818" i="13"/>
  <c r="BG8810" i="13"/>
  <c r="BI8810" i="13"/>
  <c r="BG8802" i="13"/>
  <c r="BI8802" i="13"/>
  <c r="BG8794" i="13"/>
  <c r="BI8794" i="13"/>
  <c r="BG8786" i="13"/>
  <c r="BI8786" i="13"/>
  <c r="BG8778" i="13"/>
  <c r="BI8778" i="13"/>
  <c r="BG8770" i="13"/>
  <c r="BI8770" i="13"/>
  <c r="BG8762" i="13"/>
  <c r="BI8762" i="13"/>
  <c r="BG8754" i="13"/>
  <c r="BI8754" i="13"/>
  <c r="BG8746" i="13"/>
  <c r="BI8746" i="13"/>
  <c r="BG8738" i="13"/>
  <c r="BI8738" i="13"/>
  <c r="BG8730" i="13"/>
  <c r="BI8730" i="13"/>
  <c r="BG8722" i="13"/>
  <c r="BI8722" i="13"/>
  <c r="BG8714" i="13"/>
  <c r="BI8714" i="13"/>
  <c r="BG8706" i="13"/>
  <c r="BI8706" i="13"/>
  <c r="BG8698" i="13"/>
  <c r="BI8698" i="13"/>
  <c r="BG8690" i="13"/>
  <c r="BI8690" i="13"/>
  <c r="BG8682" i="13"/>
  <c r="BI8682" i="13"/>
  <c r="BG8674" i="13"/>
  <c r="BI8674" i="13"/>
  <c r="BG8666" i="13"/>
  <c r="BI8666" i="13"/>
  <c r="BG8658" i="13"/>
  <c r="BI8658" i="13"/>
  <c r="BG8650" i="13"/>
  <c r="BI8650" i="13"/>
  <c r="BG8646" i="13"/>
  <c r="BG8642" i="13"/>
  <c r="BI8642" i="13"/>
  <c r="BG8634" i="13"/>
  <c r="BI8634" i="13"/>
  <c r="BG8626" i="13"/>
  <c r="BI8626" i="13"/>
  <c r="BG8618" i="13"/>
  <c r="BI8618" i="13"/>
  <c r="BG8610" i="13"/>
  <c r="BI8610" i="13"/>
  <c r="BG8602" i="13"/>
  <c r="BI8602" i="13"/>
  <c r="BG8594" i="13"/>
  <c r="BI8594" i="13"/>
  <c r="BG8586" i="13"/>
  <c r="BI8586" i="13"/>
  <c r="BG8578" i="13"/>
  <c r="BI8578" i="13"/>
  <c r="BG8570" i="13"/>
  <c r="BI8570" i="13"/>
  <c r="BG8562" i="13"/>
  <c r="BI8562" i="13"/>
  <c r="BG8554" i="13"/>
  <c r="BI8554" i="13"/>
  <c r="BG8546" i="13"/>
  <c r="BI8546" i="13"/>
  <c r="BG8542" i="13"/>
  <c r="BI8542" i="13"/>
  <c r="BG8538" i="13"/>
  <c r="BI8538" i="13"/>
  <c r="BG8530" i="13"/>
  <c r="BI8530" i="13"/>
  <c r="BG8526" i="13"/>
  <c r="BI8526" i="13"/>
  <c r="BG8522" i="13"/>
  <c r="BI8522" i="13"/>
  <c r="BG8514" i="13"/>
  <c r="BI8514" i="13"/>
  <c r="BG8510" i="13"/>
  <c r="BI8510" i="13"/>
  <c r="BG8506" i="13"/>
  <c r="BI8506" i="13"/>
  <c r="BG8498" i="13"/>
  <c r="BI8498" i="13"/>
  <c r="BG8494" i="13"/>
  <c r="BI8494" i="13"/>
  <c r="BG8490" i="13"/>
  <c r="BI8490" i="13"/>
  <c r="BG8482" i="13"/>
  <c r="BI8482" i="13"/>
  <c r="BG8478" i="13"/>
  <c r="BI8478" i="13"/>
  <c r="BG8474" i="13"/>
  <c r="BI8474" i="13"/>
  <c r="BG8466" i="13"/>
  <c r="BI8466" i="13"/>
  <c r="BG8462" i="13"/>
  <c r="BI8462" i="13"/>
  <c r="BG8458" i="13"/>
  <c r="BI8458" i="13"/>
  <c r="BG8450" i="13"/>
  <c r="BI8450" i="13"/>
  <c r="BG8446" i="13"/>
  <c r="BI8446" i="13"/>
  <c r="BG8442" i="13"/>
  <c r="BI8442" i="13"/>
  <c r="BG8438" i="13"/>
  <c r="BG8434" i="13"/>
  <c r="BI8434" i="13"/>
  <c r="BG8430" i="13"/>
  <c r="BI8430" i="13"/>
  <c r="BG8426" i="13"/>
  <c r="BI8426" i="13"/>
  <c r="BG8418" i="13"/>
  <c r="BI8418" i="13"/>
  <c r="BG8414" i="13"/>
  <c r="BI8414" i="13"/>
  <c r="BG8410" i="13"/>
  <c r="BI8410" i="13"/>
  <c r="BG8402" i="13"/>
  <c r="BI8402" i="13"/>
  <c r="BG8398" i="13"/>
  <c r="BI8398" i="13"/>
  <c r="BG8394" i="13"/>
  <c r="BI8394" i="13"/>
  <c r="BG8386" i="13"/>
  <c r="BI8386" i="13"/>
  <c r="BG8382" i="13"/>
  <c r="BI8382" i="13"/>
  <c r="BG8378" i="13"/>
  <c r="BI8378" i="13"/>
  <c r="BG8370" i="13"/>
  <c r="BI8370" i="13"/>
  <c r="BG8366" i="13"/>
  <c r="BI8366" i="13"/>
  <c r="BG8362" i="13"/>
  <c r="BI8362" i="13"/>
  <c r="BG8354" i="13"/>
  <c r="BI8354" i="13"/>
  <c r="BG8350" i="13"/>
  <c r="BI8350" i="13"/>
  <c r="BG8346" i="13"/>
  <c r="BI8346" i="13"/>
  <c r="BG8338" i="13"/>
  <c r="BI8338" i="13"/>
  <c r="BG8334" i="13"/>
  <c r="BI8334" i="13"/>
  <c r="BG8330" i="13"/>
  <c r="BI8330" i="13"/>
  <c r="BG8322" i="13"/>
  <c r="BI8322" i="13"/>
  <c r="BG8318" i="13"/>
  <c r="BI8318" i="13"/>
  <c r="BG8314" i="13"/>
  <c r="BI8314" i="13"/>
  <c r="BI8307" i="13"/>
  <c r="BG8307" i="13"/>
  <c r="BI8303" i="13"/>
  <c r="BG8303" i="13"/>
  <c r="BI8299" i="13"/>
  <c r="BG8299" i="13"/>
  <c r="BI8295" i="13"/>
  <c r="BG8295" i="13"/>
  <c r="BI8291" i="13"/>
  <c r="BG8291" i="13"/>
  <c r="BI8287" i="13"/>
  <c r="BG8287" i="13"/>
  <c r="BI8283" i="13"/>
  <c r="BG8283" i="13"/>
  <c r="BI8279" i="13"/>
  <c r="BG8279" i="13"/>
  <c r="BI8275" i="13"/>
  <c r="BG8275" i="13"/>
  <c r="BI8271" i="13"/>
  <c r="BG8271" i="13"/>
  <c r="BI8267" i="13"/>
  <c r="BG8267" i="13"/>
  <c r="BI8263" i="13"/>
  <c r="BG8263" i="13"/>
  <c r="BI8259" i="13"/>
  <c r="BG8259" i="13"/>
  <c r="BI8255" i="13"/>
  <c r="BG8255" i="13"/>
  <c r="BI8251" i="13"/>
  <c r="BG8251" i="13"/>
  <c r="BI8247" i="13"/>
  <c r="BG8247" i="13"/>
  <c r="BI8243" i="13"/>
  <c r="BG8243" i="13"/>
  <c r="BI8239" i="13"/>
  <c r="BG8239" i="13"/>
  <c r="BI8235" i="13"/>
  <c r="BG8235" i="13"/>
  <c r="BI8231" i="13"/>
  <c r="BG8231" i="13"/>
  <c r="BI8227" i="13"/>
  <c r="BG8227" i="13"/>
  <c r="BI8223" i="13"/>
  <c r="BG8223" i="13"/>
  <c r="BI8219" i="13"/>
  <c r="BG8219" i="13"/>
  <c r="BI8215" i="13"/>
  <c r="BG8215" i="13"/>
  <c r="BI8211" i="13"/>
  <c r="BG8211" i="13"/>
  <c r="BI8207" i="13"/>
  <c r="BG8207" i="13"/>
  <c r="BI8203" i="13"/>
  <c r="BG8203" i="13"/>
  <c r="BI8199" i="13"/>
  <c r="BG8199" i="13"/>
  <c r="BI8195" i="13"/>
  <c r="BG8195" i="13"/>
  <c r="BI8191" i="13"/>
  <c r="BG8191" i="13"/>
  <c r="BI8187" i="13"/>
  <c r="BG8187" i="13"/>
  <c r="BI8183" i="13"/>
  <c r="BG8183" i="13"/>
  <c r="BI8179" i="13"/>
  <c r="BG8179" i="13"/>
  <c r="BI8175" i="13"/>
  <c r="BG8175" i="13"/>
  <c r="BI8171" i="13"/>
  <c r="BG8171" i="13"/>
  <c r="BI8167" i="13"/>
  <c r="BG8167" i="13"/>
  <c r="BI8163" i="13"/>
  <c r="BG8163" i="13"/>
  <c r="BI8159" i="13"/>
  <c r="BG8159" i="13"/>
  <c r="BI8155" i="13"/>
  <c r="BG8155" i="13"/>
  <c r="BI8151" i="13"/>
  <c r="BG8151" i="13"/>
  <c r="BI8147" i="13"/>
  <c r="BG8147" i="13"/>
  <c r="BI8143" i="13"/>
  <c r="BG8143" i="13"/>
  <c r="BI8139" i="13"/>
  <c r="BG8139" i="13"/>
  <c r="BI8135" i="13"/>
  <c r="BG8135" i="13"/>
  <c r="BI8131" i="13"/>
  <c r="BG8131" i="13"/>
  <c r="BI8127" i="13"/>
  <c r="BG8127" i="13"/>
  <c r="BI8123" i="13"/>
  <c r="BG8123" i="13"/>
  <c r="BI8119" i="13"/>
  <c r="BG8119" i="13"/>
  <c r="BI8115" i="13"/>
  <c r="BG8115" i="13"/>
  <c r="BI8111" i="13"/>
  <c r="BG8111" i="13"/>
  <c r="BI8107" i="13"/>
  <c r="BG8107" i="13"/>
  <c r="BI8103" i="13"/>
  <c r="BG8103" i="13"/>
  <c r="BI8099" i="13"/>
  <c r="BG8099" i="13"/>
  <c r="BI8095" i="13"/>
  <c r="BG8095" i="13"/>
  <c r="BI8091" i="13"/>
  <c r="BG8091" i="13"/>
  <c r="BI8087" i="13"/>
  <c r="BG8087" i="13"/>
  <c r="BI8083" i="13"/>
  <c r="BG8083" i="13"/>
  <c r="BI8079" i="13"/>
  <c r="BG8079" i="13"/>
  <c r="BI8075" i="13"/>
  <c r="BG8075" i="13"/>
  <c r="BI8071" i="13"/>
  <c r="BG8071" i="13"/>
  <c r="BI8067" i="13"/>
  <c r="BG8067" i="13"/>
  <c r="BI8063" i="13"/>
  <c r="BG8063" i="13"/>
  <c r="BI8059" i="13"/>
  <c r="BG8059" i="13"/>
  <c r="BI8055" i="13"/>
  <c r="BG8055" i="13"/>
  <c r="BI8051" i="13"/>
  <c r="BG8051" i="13"/>
  <c r="BI8047" i="13"/>
  <c r="BG8047" i="13"/>
  <c r="BI8043" i="13"/>
  <c r="BG8043" i="13"/>
  <c r="BI8039" i="13"/>
  <c r="BG8039" i="13"/>
  <c r="BI8035" i="13"/>
  <c r="BG8035" i="13"/>
  <c r="BI8031" i="13"/>
  <c r="BG8031" i="13"/>
  <c r="BI8027" i="13"/>
  <c r="BG8027" i="13"/>
  <c r="BI8023" i="13"/>
  <c r="BG8023" i="13"/>
  <c r="BI8019" i="13"/>
  <c r="BG8019" i="13"/>
  <c r="BI8015" i="13"/>
  <c r="BG8015" i="13"/>
  <c r="BI8011" i="13"/>
  <c r="BG8011" i="13"/>
  <c r="BI8007" i="13"/>
  <c r="BG8007" i="13"/>
  <c r="BI8003" i="13"/>
  <c r="BG8003" i="13"/>
  <c r="BI7999" i="13"/>
  <c r="BG7999" i="13"/>
  <c r="BI7995" i="13"/>
  <c r="BG7995" i="13"/>
  <c r="BI7991" i="13"/>
  <c r="BG7991" i="13"/>
  <c r="BI7987" i="13"/>
  <c r="BG7987" i="13"/>
  <c r="BG7984" i="13"/>
  <c r="BI7984" i="13"/>
  <c r="BG7980" i="13"/>
  <c r="BI7980" i="13"/>
  <c r="BG7976" i="13"/>
  <c r="BI7976" i="13"/>
  <c r="BG7972" i="13"/>
  <c r="BI7972" i="13"/>
  <c r="BG7968" i="13"/>
  <c r="BI7968" i="13"/>
  <c r="BG7964" i="13"/>
  <c r="BI7964" i="13"/>
  <c r="BG7472" i="13"/>
  <c r="BI7472" i="13"/>
  <c r="BI8037" i="13"/>
  <c r="BG8037" i="13"/>
  <c r="BI8033" i="13"/>
  <c r="BG8033" i="13"/>
  <c r="BI8029" i="13"/>
  <c r="BG8029" i="13"/>
  <c r="BI8025" i="13"/>
  <c r="BG8025" i="13"/>
  <c r="BI8021" i="13"/>
  <c r="BG8021" i="13"/>
  <c r="BI8017" i="13"/>
  <c r="BG8017" i="13"/>
  <c r="BI8013" i="13"/>
  <c r="BG8013" i="13"/>
  <c r="BI8009" i="13"/>
  <c r="BG8009" i="13"/>
  <c r="BI8005" i="13"/>
  <c r="BG8005" i="13"/>
  <c r="BI8001" i="13"/>
  <c r="BG8001" i="13"/>
  <c r="BI7997" i="13"/>
  <c r="BG7997" i="13"/>
  <c r="BI7993" i="13"/>
  <c r="BG7993" i="13"/>
  <c r="BI7989" i="13"/>
  <c r="BG7989" i="13"/>
  <c r="BG7982" i="13"/>
  <c r="BI7982" i="13"/>
  <c r="BG7978" i="13"/>
  <c r="BI7978" i="13"/>
  <c r="BG7970" i="13"/>
  <c r="BI7970" i="13"/>
  <c r="BG7966" i="13"/>
  <c r="BI7966" i="13"/>
  <c r="BG7962" i="13"/>
  <c r="BI7962" i="13"/>
  <c r="BG7954" i="13"/>
  <c r="BI7954" i="13"/>
  <c r="BG7950" i="13"/>
  <c r="BI7950" i="13"/>
  <c r="BG7946" i="13"/>
  <c r="BI7946" i="13"/>
  <c r="BG7938" i="13"/>
  <c r="BI7938" i="13"/>
  <c r="BG7934" i="13"/>
  <c r="BI7934" i="13"/>
  <c r="BG7930" i="13"/>
  <c r="BI7930" i="13"/>
  <c r="BG7922" i="13"/>
  <c r="BI7922" i="13"/>
  <c r="BG7918" i="13"/>
  <c r="BI7918" i="13"/>
  <c r="BG7914" i="13"/>
  <c r="BI7914" i="13"/>
  <c r="BG7906" i="13"/>
  <c r="BI7906" i="13"/>
  <c r="BG7902" i="13"/>
  <c r="BI7902" i="13"/>
  <c r="BG7898" i="13"/>
  <c r="BI7898" i="13"/>
  <c r="BG7890" i="13"/>
  <c r="BI7890" i="13"/>
  <c r="BG7886" i="13"/>
  <c r="BI7886" i="13"/>
  <c r="BG7882" i="13"/>
  <c r="BI7882" i="13"/>
  <c r="BG7874" i="13"/>
  <c r="BI7874" i="13"/>
  <c r="BG7870" i="13"/>
  <c r="BI7870" i="13"/>
  <c r="BG7866" i="13"/>
  <c r="BI7866" i="13"/>
  <c r="BG7862" i="13"/>
  <c r="BG7858" i="13"/>
  <c r="BI7858" i="13"/>
  <c r="BG7854" i="13"/>
  <c r="BI7854" i="13"/>
  <c r="BG7850" i="13"/>
  <c r="BI7850" i="13"/>
  <c r="BG7842" i="13"/>
  <c r="BI7842" i="13"/>
  <c r="BG7838" i="13"/>
  <c r="BI7838" i="13"/>
  <c r="BG7834" i="13"/>
  <c r="BI7834" i="13"/>
  <c r="BG7826" i="13"/>
  <c r="BI7826" i="13"/>
  <c r="BG7822" i="13"/>
  <c r="BI7822" i="13"/>
  <c r="BG7818" i="13"/>
  <c r="BI7818" i="13"/>
  <c r="BG7810" i="13"/>
  <c r="BI7810" i="13"/>
  <c r="BG7806" i="13"/>
  <c r="BI7806" i="13"/>
  <c r="BG7802" i="13"/>
  <c r="BI7802" i="13"/>
  <c r="BG7794" i="13"/>
  <c r="BI7794" i="13"/>
  <c r="BG7790" i="13"/>
  <c r="BI7790" i="13"/>
  <c r="BG7786" i="13"/>
  <c r="BI7786" i="13"/>
  <c r="BG7778" i="13"/>
  <c r="BI7778" i="13"/>
  <c r="BG7774" i="13"/>
  <c r="BI7774" i="13"/>
  <c r="BG7770" i="13"/>
  <c r="BI7770" i="13"/>
  <c r="BG7762" i="13"/>
  <c r="BI7762" i="13"/>
  <c r="BG7758" i="13"/>
  <c r="BI7758" i="13"/>
  <c r="BG7754" i="13"/>
  <c r="BI7754" i="13"/>
  <c r="BG7746" i="13"/>
  <c r="BI7746" i="13"/>
  <c r="BG7742" i="13"/>
  <c r="BI7742" i="13"/>
  <c r="BG7738" i="13"/>
  <c r="BI7738" i="13"/>
  <c r="BG7730" i="13"/>
  <c r="BI7730" i="13"/>
  <c r="BG7726" i="13"/>
  <c r="BI7726" i="13"/>
  <c r="BG7722" i="13"/>
  <c r="BI7722" i="13"/>
  <c r="BG7714" i="13"/>
  <c r="BI7714" i="13"/>
  <c r="BG7710" i="13"/>
  <c r="BI7710" i="13"/>
  <c r="BG7706" i="13"/>
  <c r="BI7706" i="13"/>
  <c r="BG7698" i="13"/>
  <c r="BI7698" i="13"/>
  <c r="BG7694" i="13"/>
  <c r="BI7694" i="13"/>
  <c r="BG7690" i="13"/>
  <c r="BI7690" i="13"/>
  <c r="BG7682" i="13"/>
  <c r="BI7682" i="13"/>
  <c r="BG7678" i="13"/>
  <c r="BI7678" i="13"/>
  <c r="BG7674" i="13"/>
  <c r="BI7674" i="13"/>
  <c r="BG7666" i="13"/>
  <c r="BI7666" i="13"/>
  <c r="BG7662" i="13"/>
  <c r="BI7662" i="13"/>
  <c r="BG7658" i="13"/>
  <c r="BI7658" i="13"/>
  <c r="BG7650" i="13"/>
  <c r="BI7650" i="13"/>
  <c r="BG7646" i="13"/>
  <c r="BI7646" i="13"/>
  <c r="BG7642" i="13"/>
  <c r="BI7642" i="13"/>
  <c r="BG7634" i="13"/>
  <c r="BI7634" i="13"/>
  <c r="BG7630" i="13"/>
  <c r="BI7630" i="13"/>
  <c r="BG7626" i="13"/>
  <c r="BI7626" i="13"/>
  <c r="BG7618" i="13"/>
  <c r="BI7618" i="13"/>
  <c r="BG7614" i="13"/>
  <c r="BI7614" i="13"/>
  <c r="BG7610" i="13"/>
  <c r="BI7610" i="13"/>
  <c r="BG7606" i="13"/>
  <c r="BG7602" i="13"/>
  <c r="BI7602" i="13"/>
  <c r="BG7598" i="13"/>
  <c r="BI7598" i="13"/>
  <c r="BG7594" i="13"/>
  <c r="BI7594" i="13"/>
  <c r="BG7586" i="13"/>
  <c r="BI7586" i="13"/>
  <c r="BG7582" i="13"/>
  <c r="BI7582" i="13"/>
  <c r="BG7578" i="13"/>
  <c r="BI7578" i="13"/>
  <c r="BG7570" i="13"/>
  <c r="BI7570" i="13"/>
  <c r="BG7566" i="13"/>
  <c r="BI7566" i="13"/>
  <c r="BG7562" i="13"/>
  <c r="BI7562" i="13"/>
  <c r="BG7554" i="13"/>
  <c r="BI7554" i="13"/>
  <c r="BG7550" i="13"/>
  <c r="BI7550" i="13"/>
  <c r="BG7546" i="13"/>
  <c r="BI7546" i="13"/>
  <c r="BG7538" i="13"/>
  <c r="BI7538" i="13"/>
  <c r="BG7534" i="13"/>
  <c r="BI7534" i="13"/>
  <c r="BG7530" i="13"/>
  <c r="BI7530" i="13"/>
  <c r="BG7522" i="13"/>
  <c r="BI7522" i="13"/>
  <c r="BG7518" i="13"/>
  <c r="BI7518" i="13"/>
  <c r="BG7514" i="13"/>
  <c r="BI7514" i="13"/>
  <c r="BG7506" i="13"/>
  <c r="BI7506" i="13"/>
  <c r="BG7502" i="13"/>
  <c r="BI7502" i="13"/>
  <c r="BG7498" i="13"/>
  <c r="BI7498" i="13"/>
  <c r="BG7490" i="13"/>
  <c r="BI7490" i="13"/>
  <c r="BG7486" i="13"/>
  <c r="BI7486" i="13"/>
  <c r="BG7482" i="13"/>
  <c r="BI7482" i="13"/>
  <c r="BG7474" i="13"/>
  <c r="BI7474" i="13"/>
  <c r="BI7471" i="13"/>
  <c r="BG7471" i="13"/>
  <c r="BG7468" i="13"/>
  <c r="BI7468" i="13"/>
  <c r="BI7465" i="13"/>
  <c r="BG7465" i="13"/>
  <c r="BI7461" i="13"/>
  <c r="BG7461" i="13"/>
  <c r="BI7457" i="13"/>
  <c r="BG7457" i="13"/>
  <c r="BI7447" i="13"/>
  <c r="BG7447" i="13"/>
  <c r="BI7443" i="13"/>
  <c r="BG7443" i="13"/>
  <c r="BI7439" i="13"/>
  <c r="BG7439" i="13"/>
  <c r="BI7435" i="13"/>
  <c r="BG7435" i="13"/>
  <c r="BI7431" i="13"/>
  <c r="BG7431" i="13"/>
  <c r="BI7427" i="13"/>
  <c r="BG7427" i="13"/>
  <c r="BI7423" i="13"/>
  <c r="BG7423" i="13"/>
  <c r="BI7419" i="13"/>
  <c r="BG7419" i="13"/>
  <c r="BI7415" i="13"/>
  <c r="BG7415" i="13"/>
  <c r="BI7411" i="13"/>
  <c r="BG7411" i="13"/>
  <c r="BI7407" i="13"/>
  <c r="BG7407" i="13"/>
  <c r="BI7403" i="13"/>
  <c r="BG7403" i="13"/>
  <c r="BI7399" i="13"/>
  <c r="BG7399" i="13"/>
  <c r="BI7395" i="13"/>
  <c r="BG7395" i="13"/>
  <c r="BI7391" i="13"/>
  <c r="BG7391" i="13"/>
  <c r="BI7387" i="13"/>
  <c r="BG7387" i="13"/>
  <c r="BI7383" i="13"/>
  <c r="BG7383" i="13"/>
  <c r="BI7379" i="13"/>
  <c r="BG7379" i="13"/>
  <c r="BI7375" i="13"/>
  <c r="BG7375" i="13"/>
  <c r="BI7371" i="13"/>
  <c r="BG7371" i="13"/>
  <c r="BI7367" i="13"/>
  <c r="BG7367" i="13"/>
  <c r="BI7363" i="13"/>
  <c r="BG7363" i="13"/>
  <c r="BI7359" i="13"/>
  <c r="BG7359" i="13"/>
  <c r="BI7355" i="13"/>
  <c r="BG7355" i="13"/>
  <c r="BI7351" i="13"/>
  <c r="BG7351" i="13"/>
  <c r="BI7347" i="13"/>
  <c r="BG7347" i="13"/>
  <c r="BI7343" i="13"/>
  <c r="BG7343" i="13"/>
  <c r="BI7339" i="13"/>
  <c r="BG7339" i="13"/>
  <c r="BI7335" i="13"/>
  <c r="BG7335" i="13"/>
  <c r="BI7331" i="13"/>
  <c r="BG7331" i="13"/>
  <c r="BI7327" i="13"/>
  <c r="BG7327" i="13"/>
  <c r="BI7323" i="13"/>
  <c r="BG7323" i="13"/>
  <c r="BI7319" i="13"/>
  <c r="BG7319" i="13"/>
  <c r="BI7315" i="13"/>
  <c r="BG7315" i="13"/>
  <c r="BI7311" i="13"/>
  <c r="BG7311" i="13"/>
  <c r="BI7307" i="13"/>
  <c r="BG7307" i="13"/>
  <c r="BI7303" i="13"/>
  <c r="BG7303" i="13"/>
  <c r="BI7299" i="13"/>
  <c r="BG7299" i="13"/>
  <c r="BI7295" i="13"/>
  <c r="BG7295" i="13"/>
  <c r="BG7291" i="13"/>
  <c r="BI7291" i="13"/>
  <c r="BG7287" i="13"/>
  <c r="BI7287" i="13"/>
  <c r="BG7283" i="13"/>
  <c r="BI7283" i="13"/>
  <c r="BG7279" i="13"/>
  <c r="BI7279" i="13"/>
  <c r="BG7275" i="13"/>
  <c r="BI7275" i="13"/>
  <c r="BG7271" i="13"/>
  <c r="BI7271" i="13"/>
  <c r="BG7267" i="13"/>
  <c r="BI7267" i="13"/>
  <c r="BG7263" i="13"/>
  <c r="BI7263" i="13"/>
  <c r="BG7259" i="13"/>
  <c r="BI7259" i="13"/>
  <c r="BG7255" i="13"/>
  <c r="BI7255" i="13"/>
  <c r="BG7251" i="13"/>
  <c r="BI7251" i="13"/>
  <c r="BG7247" i="13"/>
  <c r="BI7247" i="13"/>
  <c r="BG7243" i="13"/>
  <c r="BI7243" i="13"/>
  <c r="BG7239" i="13"/>
  <c r="BI7239" i="13"/>
  <c r="BG7235" i="13"/>
  <c r="BI7235" i="13"/>
  <c r="BG7231" i="13"/>
  <c r="BI7231" i="13"/>
  <c r="BG7227" i="13"/>
  <c r="BI7227" i="13"/>
  <c r="BG7223" i="13"/>
  <c r="BI7223" i="13"/>
  <c r="BG7219" i="13"/>
  <c r="BI7219" i="13"/>
  <c r="BG7215" i="13"/>
  <c r="BI7215" i="13"/>
  <c r="BG7211" i="13"/>
  <c r="BI7211" i="13"/>
  <c r="BG7207" i="13"/>
  <c r="BI7207" i="13"/>
  <c r="BG7203" i="13"/>
  <c r="BI7203" i="13"/>
  <c r="BG7199" i="13"/>
  <c r="BI7199" i="13"/>
  <c r="BG7195" i="13"/>
  <c r="BI7195" i="13"/>
  <c r="BG7191" i="13"/>
  <c r="BI7191" i="13"/>
  <c r="BG7187" i="13"/>
  <c r="BI7187" i="13"/>
  <c r="BG7183" i="13"/>
  <c r="BI7183" i="13"/>
  <c r="BG7179" i="13"/>
  <c r="BI7179" i="13"/>
  <c r="BG7175" i="13"/>
  <c r="BI7175" i="13"/>
  <c r="BG7171" i="13"/>
  <c r="BI7171" i="13"/>
  <c r="BG7167" i="13"/>
  <c r="BI7167" i="13"/>
  <c r="BG7163" i="13"/>
  <c r="BI7163" i="13"/>
  <c r="BG7159" i="13"/>
  <c r="BI7159" i="13"/>
  <c r="BG7155" i="13"/>
  <c r="BI7155" i="13"/>
  <c r="BG7151" i="13"/>
  <c r="BI7151" i="13"/>
  <c r="BG7147" i="13"/>
  <c r="BI7147" i="13"/>
  <c r="BG7143" i="13"/>
  <c r="BI7143" i="13"/>
  <c r="BG7139" i="13"/>
  <c r="BI7139" i="13"/>
  <c r="BG7135" i="13"/>
  <c r="BI7135" i="13"/>
  <c r="BG7131" i="13"/>
  <c r="BI7131" i="13"/>
  <c r="BI7127" i="13"/>
  <c r="BG7127" i="13"/>
  <c r="BI7123" i="13"/>
  <c r="BG7123" i="13"/>
  <c r="BI7119" i="13"/>
  <c r="BG7119" i="13"/>
  <c r="BI7115" i="13"/>
  <c r="BG7115" i="13"/>
  <c r="BI7111" i="13"/>
  <c r="BG7111" i="13"/>
  <c r="BI7107" i="13"/>
  <c r="BG7107" i="13"/>
  <c r="BI7103" i="13"/>
  <c r="BG7103" i="13"/>
  <c r="BI7099" i="13"/>
  <c r="BG7099" i="13"/>
  <c r="BI7095" i="13"/>
  <c r="BG7095" i="13"/>
  <c r="BI7091" i="13"/>
  <c r="BG7091" i="13"/>
  <c r="BI7087" i="13"/>
  <c r="BG7087" i="13"/>
  <c r="BI7083" i="13"/>
  <c r="BG7083" i="13"/>
  <c r="BI7079" i="13"/>
  <c r="BG7079" i="13"/>
  <c r="BI7075" i="13"/>
  <c r="BG7075" i="13"/>
  <c r="BI7071" i="13"/>
  <c r="BG7071" i="13"/>
  <c r="BI7067" i="13"/>
  <c r="BG7067" i="13"/>
  <c r="BI7063" i="13"/>
  <c r="BG7063" i="13"/>
  <c r="BI7059" i="13"/>
  <c r="BG7059" i="13"/>
  <c r="BI7055" i="13"/>
  <c r="BG7055" i="13"/>
  <c r="BI7051" i="13"/>
  <c r="BG7051" i="13"/>
  <c r="BI7047" i="13"/>
  <c r="BG7047" i="13"/>
  <c r="BI7043" i="13"/>
  <c r="BG7043" i="13"/>
  <c r="BI7039" i="13"/>
  <c r="BG7039" i="13"/>
  <c r="BI7035" i="13"/>
  <c r="BG7035" i="13"/>
  <c r="BI7031" i="13"/>
  <c r="BG7031" i="13"/>
  <c r="BI7027" i="13"/>
  <c r="BG7027" i="13"/>
  <c r="BI7023" i="13"/>
  <c r="BG7023" i="13"/>
  <c r="BI7019" i="13"/>
  <c r="BG7019" i="13"/>
  <c r="BI7015" i="13"/>
  <c r="BG7015" i="13"/>
  <c r="BI7011" i="13"/>
  <c r="BG7011" i="13"/>
  <c r="BI7007" i="13"/>
  <c r="BG7007" i="13"/>
  <c r="BI7003" i="13"/>
  <c r="BG7003" i="13"/>
  <c r="BI6999" i="13"/>
  <c r="BG6999" i="13"/>
  <c r="BI6995" i="13"/>
  <c r="BG6995" i="13"/>
  <c r="BI6991" i="13"/>
  <c r="BG6991" i="13"/>
  <c r="BI6987" i="13"/>
  <c r="BG6987" i="13"/>
  <c r="BI6983" i="13"/>
  <c r="BG6983" i="13"/>
  <c r="BI6979" i="13"/>
  <c r="BG6979" i="13"/>
  <c r="BI6975" i="13"/>
  <c r="BG6975" i="13"/>
  <c r="BI6971" i="13"/>
  <c r="BG6971" i="13"/>
  <c r="BI6967" i="13"/>
  <c r="BG6967" i="13"/>
  <c r="BI6963" i="13"/>
  <c r="BG6963" i="13"/>
  <c r="BI6959" i="13"/>
  <c r="BG6959" i="13"/>
  <c r="BI6955" i="13"/>
  <c r="BG6955" i="13"/>
  <c r="BI6951" i="13"/>
  <c r="BG6951" i="13"/>
  <c r="BI6947" i="13"/>
  <c r="BG6947" i="13"/>
  <c r="BI6943" i="13"/>
  <c r="BG6943" i="13"/>
  <c r="BI6939" i="13"/>
  <c r="BG6939" i="13"/>
  <c r="BI6935" i="13"/>
  <c r="BG6935" i="13"/>
  <c r="BI6931" i="13"/>
  <c r="BG6931" i="13"/>
  <c r="BI6927" i="13"/>
  <c r="BG6927" i="13"/>
  <c r="BI6923" i="13"/>
  <c r="BG6923" i="13"/>
  <c r="BI6919" i="13"/>
  <c r="BG6919" i="13"/>
  <c r="BI6915" i="13"/>
  <c r="BG6915" i="13"/>
  <c r="BI6911" i="13"/>
  <c r="BG6911" i="13"/>
  <c r="BI6907" i="13"/>
  <c r="BG6907" i="13"/>
  <c r="BI6903" i="13"/>
  <c r="BG6903" i="13"/>
  <c r="BI6899" i="13"/>
  <c r="BG6899" i="13"/>
  <c r="BI6895" i="13"/>
  <c r="BG6895" i="13"/>
  <c r="BI6891" i="13"/>
  <c r="BG6891" i="13"/>
  <c r="BI6887" i="13"/>
  <c r="BG6887" i="13"/>
  <c r="BI6883" i="13"/>
  <c r="BG6883" i="13"/>
  <c r="BI6879" i="13"/>
  <c r="BG6879" i="13"/>
  <c r="BI6875" i="13"/>
  <c r="BG6875" i="13"/>
  <c r="BI6871" i="13"/>
  <c r="BG6871" i="13"/>
  <c r="BI6867" i="13"/>
  <c r="BG6867" i="13"/>
  <c r="BI6863" i="13"/>
  <c r="BG6863" i="13"/>
  <c r="BI6859" i="13"/>
  <c r="BG6859" i="13"/>
  <c r="BI6855" i="13"/>
  <c r="BG6855" i="13"/>
  <c r="BI6851" i="13"/>
  <c r="BG6851" i="13"/>
  <c r="BI6847" i="13"/>
  <c r="BG6847" i="13"/>
  <c r="BI6843" i="13"/>
  <c r="BG6843" i="13"/>
  <c r="BI6839" i="13"/>
  <c r="BG6839" i="13"/>
  <c r="BI6835" i="13"/>
  <c r="BG6835" i="13"/>
  <c r="BI6831" i="13"/>
  <c r="BG6831" i="13"/>
  <c r="BI6827" i="13"/>
  <c r="BG6827" i="13"/>
  <c r="BI6823" i="13"/>
  <c r="BG6823" i="13"/>
  <c r="BI6819" i="13"/>
  <c r="BG6819" i="13"/>
  <c r="BI6815" i="13"/>
  <c r="BG6815" i="13"/>
  <c r="BI6811" i="13"/>
  <c r="BG6811" i="13"/>
  <c r="BI6807" i="13"/>
  <c r="BG6807" i="13"/>
  <c r="BI6803" i="13"/>
  <c r="BG6803" i="13"/>
  <c r="BI6799" i="13"/>
  <c r="BG6799" i="13"/>
  <c r="BI6795" i="13"/>
  <c r="BG6795" i="13"/>
  <c r="BI6791" i="13"/>
  <c r="BG6791" i="13"/>
  <c r="BI6787" i="13"/>
  <c r="BG6787" i="13"/>
  <c r="BI6783" i="13"/>
  <c r="BG6783" i="13"/>
  <c r="BI6779" i="13"/>
  <c r="BG6779" i="13"/>
  <c r="BI6775" i="13"/>
  <c r="BG6775" i="13"/>
  <c r="BI6771" i="13"/>
  <c r="BG6771" i="13"/>
  <c r="BI6767" i="13"/>
  <c r="BG6767" i="13"/>
  <c r="BI6763" i="13"/>
  <c r="BG6763" i="13"/>
  <c r="BI6759" i="13"/>
  <c r="BG6759" i="13"/>
  <c r="BI6755" i="13"/>
  <c r="BG6755" i="13"/>
  <c r="BI6751" i="13"/>
  <c r="BG6751" i="13"/>
  <c r="BI6747" i="13"/>
  <c r="BG6747" i="13"/>
  <c r="BI6743" i="13"/>
  <c r="BG6743" i="13"/>
  <c r="BI6739" i="13"/>
  <c r="BG6739" i="13"/>
  <c r="BI6735" i="13"/>
  <c r="BG6735" i="13"/>
  <c r="BI6731" i="13"/>
  <c r="BG6731" i="13"/>
  <c r="BI6727" i="13"/>
  <c r="BG6727" i="13"/>
  <c r="BI6723" i="13"/>
  <c r="BG6723" i="13"/>
  <c r="BI6719" i="13"/>
  <c r="BG6719" i="13"/>
  <c r="BI6715" i="13"/>
  <c r="BG6715" i="13"/>
  <c r="BI6711" i="13"/>
  <c r="BG6711" i="13"/>
  <c r="BI6707" i="13"/>
  <c r="BG6707" i="13"/>
  <c r="BI6703" i="13"/>
  <c r="BG6703" i="13"/>
  <c r="BI6699" i="13"/>
  <c r="BG6699" i="13"/>
  <c r="BI6695" i="13"/>
  <c r="BG6695" i="13"/>
  <c r="BI6691" i="13"/>
  <c r="BG6691" i="13"/>
  <c r="BI6687" i="13"/>
  <c r="BG6687" i="13"/>
  <c r="BI6683" i="13"/>
  <c r="BG6683" i="13"/>
  <c r="BI6679" i="13"/>
  <c r="BG6679" i="13"/>
  <c r="BI6675" i="13"/>
  <c r="BG6675" i="13"/>
  <c r="BI6671" i="13"/>
  <c r="BG6671" i="13"/>
  <c r="BI6667" i="13"/>
  <c r="BG6667" i="13"/>
  <c r="BI6663" i="13"/>
  <c r="BG6663" i="13"/>
  <c r="BI6659" i="13"/>
  <c r="BG6659" i="13"/>
  <c r="BI6655" i="13"/>
  <c r="BG6655" i="13"/>
  <c r="BI6651" i="13"/>
  <c r="BG6651" i="13"/>
  <c r="BI6647" i="13"/>
  <c r="BG6647" i="13"/>
  <c r="BI6643" i="13"/>
  <c r="BG6643" i="13"/>
  <c r="BI6639" i="13"/>
  <c r="BG6639" i="13"/>
  <c r="BI6635" i="13"/>
  <c r="BG6635" i="13"/>
  <c r="BI6631" i="13"/>
  <c r="BG6631" i="13"/>
  <c r="BI6627" i="13"/>
  <c r="BG6627" i="13"/>
  <c r="BI6623" i="13"/>
  <c r="BG6623" i="13"/>
  <c r="BI6619" i="13"/>
  <c r="BG6619" i="13"/>
  <c r="BI6615" i="13"/>
  <c r="BG6615" i="13"/>
  <c r="BI6611" i="13"/>
  <c r="BG6611" i="13"/>
  <c r="BI6607" i="13"/>
  <c r="BG6607" i="13"/>
  <c r="BI6603" i="13"/>
  <c r="BG6603" i="13"/>
  <c r="BI6599" i="13"/>
  <c r="BG6599" i="13"/>
  <c r="BI6595" i="13"/>
  <c r="BG6595" i="13"/>
  <c r="BI6591" i="13"/>
  <c r="BG6591" i="13"/>
  <c r="BI6587" i="13"/>
  <c r="BG6587" i="13"/>
  <c r="BI6583" i="13"/>
  <c r="BG6583" i="13"/>
  <c r="BI6579" i="13"/>
  <c r="BG6579" i="13"/>
  <c r="BI6575" i="13"/>
  <c r="BG6575" i="13"/>
  <c r="BI6571" i="13"/>
  <c r="BG6571" i="13"/>
  <c r="BI6567" i="13"/>
  <c r="BG6567" i="13"/>
  <c r="BI6563" i="13"/>
  <c r="BG6563" i="13"/>
  <c r="BI6559" i="13"/>
  <c r="BG6559" i="13"/>
  <c r="BI6555" i="13"/>
  <c r="BG6555" i="13"/>
  <c r="BI6551" i="13"/>
  <c r="BG6551" i="13"/>
  <c r="BI6547" i="13"/>
  <c r="BG6547" i="13"/>
  <c r="BI6543" i="13"/>
  <c r="BG6543" i="13"/>
  <c r="BI6539" i="13"/>
  <c r="BG6539" i="13"/>
  <c r="BI6535" i="13"/>
  <c r="BG6535" i="13"/>
  <c r="BI6531" i="13"/>
  <c r="BG6531" i="13"/>
  <c r="BI6527" i="13"/>
  <c r="BG6527" i="13"/>
  <c r="BI6523" i="13"/>
  <c r="BG6523" i="13"/>
  <c r="BI6519" i="13"/>
  <c r="BG6519" i="13"/>
  <c r="BI6515" i="13"/>
  <c r="BG6515" i="13"/>
  <c r="BI6511" i="13"/>
  <c r="BG6511" i="13"/>
  <c r="BI6507" i="13"/>
  <c r="BG6507" i="13"/>
  <c r="BI6503" i="13"/>
  <c r="BG6503" i="13"/>
  <c r="BI6499" i="13"/>
  <c r="BG6499" i="13"/>
  <c r="BG6495" i="13"/>
  <c r="BI6495" i="13"/>
  <c r="BG6491" i="13"/>
  <c r="BI6491" i="13"/>
  <c r="BG6487" i="13"/>
  <c r="BI6487" i="13"/>
  <c r="BG6483" i="13"/>
  <c r="BI6483" i="13"/>
  <c r="BG6479" i="13"/>
  <c r="BI6479" i="13"/>
  <c r="BG6475" i="13"/>
  <c r="BI6475" i="13"/>
  <c r="BG6471" i="13"/>
  <c r="BI6471" i="13"/>
  <c r="BG6467" i="13"/>
  <c r="BI6467" i="13"/>
  <c r="BG6463" i="13"/>
  <c r="BI6463" i="13"/>
  <c r="BG6459" i="13"/>
  <c r="BI6459" i="13"/>
  <c r="BG6455" i="13"/>
  <c r="BI6455" i="13"/>
  <c r="BG6451" i="13"/>
  <c r="BI6451" i="13"/>
  <c r="BG6447" i="13"/>
  <c r="BI6447" i="13"/>
  <c r="BG6443" i="13"/>
  <c r="BI6443" i="13"/>
  <c r="BG6439" i="13"/>
  <c r="BI6439" i="13"/>
  <c r="BG6435" i="13"/>
  <c r="BI6435" i="13"/>
  <c r="BG6431" i="13"/>
  <c r="BI6431" i="13"/>
  <c r="BG6427" i="13"/>
  <c r="BI6427" i="13"/>
  <c r="BG6423" i="13"/>
  <c r="BI6423" i="13"/>
  <c r="BG6419" i="13"/>
  <c r="BI6419" i="13"/>
  <c r="BG6415" i="13"/>
  <c r="BI6415" i="13"/>
  <c r="BG6411" i="13"/>
  <c r="BI6411" i="13"/>
  <c r="BG6407" i="13"/>
  <c r="BI6407" i="13"/>
  <c r="BG6403" i="13"/>
  <c r="BI6403" i="13"/>
  <c r="BG6399" i="13"/>
  <c r="BI6399" i="13"/>
  <c r="BG6395" i="13"/>
  <c r="BI6395" i="13"/>
  <c r="BG6391" i="13"/>
  <c r="BI6391" i="13"/>
  <c r="BG6387" i="13"/>
  <c r="BI6387" i="13"/>
  <c r="BG6383" i="13"/>
  <c r="BI6383" i="13"/>
  <c r="BG6379" i="13"/>
  <c r="BI6379" i="13"/>
  <c r="BG6375" i="13"/>
  <c r="BI6375" i="13"/>
  <c r="BG6371" i="13"/>
  <c r="BI6371" i="13"/>
  <c r="BG6367" i="13"/>
  <c r="BI6367" i="13"/>
  <c r="BG6363" i="13"/>
  <c r="BI6363" i="13"/>
  <c r="BG6359" i="13"/>
  <c r="BI6359" i="13"/>
  <c r="BG6355" i="13"/>
  <c r="BI6355" i="13"/>
  <c r="BG6351" i="13"/>
  <c r="BI6351" i="13"/>
  <c r="BG6347" i="13"/>
  <c r="BI6347" i="13"/>
  <c r="BG6343" i="13"/>
  <c r="BI6343" i="13"/>
  <c r="BG6339" i="13"/>
  <c r="BI6339" i="13"/>
  <c r="BG6335" i="13"/>
  <c r="BI6335" i="13"/>
  <c r="BG6331" i="13"/>
  <c r="BI6331" i="13"/>
  <c r="BG6327" i="13"/>
  <c r="BI6327" i="13"/>
  <c r="BG6323" i="13"/>
  <c r="BI6323" i="13"/>
  <c r="BG6319" i="13"/>
  <c r="BI6319" i="13"/>
  <c r="BG6315" i="13"/>
  <c r="BI6315" i="13"/>
  <c r="BG6311" i="13"/>
  <c r="BI6311" i="13"/>
  <c r="BG6307" i="13"/>
  <c r="BI6307" i="13"/>
  <c r="BG6303" i="13"/>
  <c r="BI6303" i="13"/>
  <c r="BG6299" i="13"/>
  <c r="BI6299" i="13"/>
  <c r="BG6295" i="13"/>
  <c r="BI6295" i="13"/>
  <c r="BG6291" i="13"/>
  <c r="BI6291" i="13"/>
  <c r="BG6287" i="13"/>
  <c r="BI6287" i="13"/>
  <c r="BG6283" i="13"/>
  <c r="BI6283" i="13"/>
  <c r="BG6279" i="13"/>
  <c r="BI6279" i="13"/>
  <c r="BG6275" i="13"/>
  <c r="BI6275" i="13"/>
  <c r="BG6271" i="13"/>
  <c r="BI6271" i="13"/>
  <c r="BG6267" i="13"/>
  <c r="BI6267" i="13"/>
  <c r="BG6263" i="13"/>
  <c r="BI6263" i="13"/>
  <c r="BG6259" i="13"/>
  <c r="BI6259" i="13"/>
  <c r="BG6255" i="13"/>
  <c r="BI6255" i="13"/>
  <c r="BG6251" i="13"/>
  <c r="BI6251" i="13"/>
  <c r="BG6247" i="13"/>
  <c r="BI6247" i="13"/>
  <c r="BG6243" i="13"/>
  <c r="BI6243" i="13"/>
  <c r="BG6239" i="13"/>
  <c r="BI6239" i="13"/>
  <c r="BG6235" i="13"/>
  <c r="BI6235" i="13"/>
  <c r="BG6231" i="13"/>
  <c r="BI6231" i="13"/>
  <c r="BG6227" i="13"/>
  <c r="BI6227" i="13"/>
  <c r="BG6223" i="13"/>
  <c r="BI6223" i="13"/>
  <c r="BG6219" i="13"/>
  <c r="BI6219" i="13"/>
  <c r="BG6215" i="13"/>
  <c r="BI6215" i="13"/>
  <c r="BG6211" i="13"/>
  <c r="BI6211" i="13"/>
  <c r="BG6207" i="13"/>
  <c r="BI6207" i="13"/>
  <c r="BG6203" i="13"/>
  <c r="BI6203" i="13"/>
  <c r="BG6199" i="13"/>
  <c r="BI6199" i="13"/>
  <c r="BG6195" i="13"/>
  <c r="BI6195" i="13"/>
  <c r="BG6191" i="13"/>
  <c r="BI6191" i="13"/>
  <c r="BG6187" i="13"/>
  <c r="BI6187" i="13"/>
  <c r="BG6183" i="13"/>
  <c r="BI6183" i="13"/>
  <c r="BG6179" i="13"/>
  <c r="BI6179" i="13"/>
  <c r="BG6175" i="13"/>
  <c r="BI6175" i="13"/>
  <c r="BG6171" i="13"/>
  <c r="BI6171" i="13"/>
  <c r="BG6167" i="13"/>
  <c r="BI6167" i="13"/>
  <c r="BG6163" i="13"/>
  <c r="BI6163" i="13"/>
  <c r="BG6159" i="13"/>
  <c r="BI6159" i="13"/>
  <c r="BI6155" i="13"/>
  <c r="BG6155" i="13"/>
  <c r="BI6151" i="13"/>
  <c r="BG6151" i="13"/>
  <c r="BI6147" i="13"/>
  <c r="BG6147" i="13"/>
  <c r="BI6143" i="13"/>
  <c r="BG6143" i="13"/>
  <c r="BI6139" i="13"/>
  <c r="BG6139" i="13"/>
  <c r="BI6135" i="13"/>
  <c r="BG6135" i="13"/>
  <c r="BI6131" i="13"/>
  <c r="BG6131" i="13"/>
  <c r="BI6127" i="13"/>
  <c r="BG6127" i="13"/>
  <c r="BI6123" i="13"/>
  <c r="BG6123" i="13"/>
  <c r="BI6119" i="13"/>
  <c r="BG6119" i="13"/>
  <c r="BI6115" i="13"/>
  <c r="BG6115" i="13"/>
  <c r="BI6111" i="13"/>
  <c r="BG6111" i="13"/>
  <c r="BI6107" i="13"/>
  <c r="BG6107" i="13"/>
  <c r="BI6103" i="13"/>
  <c r="BG6103" i="13"/>
  <c r="BI6099" i="13"/>
  <c r="BG6099" i="13"/>
  <c r="BI6095" i="13"/>
  <c r="BG6095" i="13"/>
  <c r="BI6091" i="13"/>
  <c r="BG6091" i="13"/>
  <c r="BI6087" i="13"/>
  <c r="BG6087" i="13"/>
  <c r="BI6083" i="13"/>
  <c r="BG6083" i="13"/>
  <c r="BI6079" i="13"/>
  <c r="BG6079" i="13"/>
  <c r="BI6075" i="13"/>
  <c r="BG6075" i="13"/>
  <c r="BI6071" i="13"/>
  <c r="BG6071" i="13"/>
  <c r="BI6067" i="13"/>
  <c r="BG6067" i="13"/>
  <c r="BI6063" i="13"/>
  <c r="BG6063" i="13"/>
  <c r="BI6059" i="13"/>
  <c r="BG6059" i="13"/>
  <c r="BI6055" i="13"/>
  <c r="BG6055" i="13"/>
  <c r="BI6051" i="13"/>
  <c r="BG6051" i="13"/>
  <c r="BI6047" i="13"/>
  <c r="BG6047" i="13"/>
  <c r="BI6043" i="13"/>
  <c r="BG6043" i="13"/>
  <c r="BI6039" i="13"/>
  <c r="BG6039" i="13"/>
  <c r="BI6035" i="13"/>
  <c r="BG6035" i="13"/>
  <c r="BI6031" i="13"/>
  <c r="BG6031" i="13"/>
  <c r="BI6027" i="13"/>
  <c r="BG6027" i="13"/>
  <c r="BI6023" i="13"/>
  <c r="BG6023" i="13"/>
  <c r="BI6019" i="13"/>
  <c r="BG6019" i="13"/>
  <c r="BI7661" i="13"/>
  <c r="BG7661" i="13"/>
  <c r="BI7657" i="13"/>
  <c r="BG7657" i="13"/>
  <c r="BI7653" i="13"/>
  <c r="BG7653" i="13"/>
  <c r="BI7649" i="13"/>
  <c r="BG7649" i="13"/>
  <c r="BI7645" i="13"/>
  <c r="BG7645" i="13"/>
  <c r="BI7641" i="13"/>
  <c r="BG7641" i="13"/>
  <c r="BI7637" i="13"/>
  <c r="BG7637" i="13"/>
  <c r="BI7633" i="13"/>
  <c r="BG7633" i="13"/>
  <c r="BI7629" i="13"/>
  <c r="BG7629" i="13"/>
  <c r="BI7625" i="13"/>
  <c r="BG7625" i="13"/>
  <c r="BI7621" i="13"/>
  <c r="BG7621" i="13"/>
  <c r="BI7617" i="13"/>
  <c r="BG7617" i="13"/>
  <c r="BI7613" i="13"/>
  <c r="BG7613" i="13"/>
  <c r="BI7609" i="13"/>
  <c r="BG7609" i="13"/>
  <c r="BI7605" i="13"/>
  <c r="BG7605" i="13"/>
  <c r="BI7601" i="13"/>
  <c r="BG7601" i="13"/>
  <c r="BI7597" i="13"/>
  <c r="BG7597" i="13"/>
  <c r="BI7593" i="13"/>
  <c r="BG7593" i="13"/>
  <c r="BI7589" i="13"/>
  <c r="BG7589" i="13"/>
  <c r="BI7585" i="13"/>
  <c r="BG7585" i="13"/>
  <c r="BI7581" i="13"/>
  <c r="BG7581" i="13"/>
  <c r="BI7577" i="13"/>
  <c r="BG7577" i="13"/>
  <c r="BI7573" i="13"/>
  <c r="BG7573" i="13"/>
  <c r="BI7569" i="13"/>
  <c r="BG7569" i="13"/>
  <c r="BI7565" i="13"/>
  <c r="BG7565" i="13"/>
  <c r="BI7561" i="13"/>
  <c r="BG7561" i="13"/>
  <c r="BI7557" i="13"/>
  <c r="BG7557" i="13"/>
  <c r="BI7553" i="13"/>
  <c r="BG7553" i="13"/>
  <c r="BI7549" i="13"/>
  <c r="BG7549" i="13"/>
  <c r="BI7545" i="13"/>
  <c r="BG7545" i="13"/>
  <c r="BI7541" i="13"/>
  <c r="BG7541" i="13"/>
  <c r="BI7537" i="13"/>
  <c r="BG7537" i="13"/>
  <c r="BI7533" i="13"/>
  <c r="BG7533" i="13"/>
  <c r="BI7529" i="13"/>
  <c r="BG7529" i="13"/>
  <c r="BI7525" i="13"/>
  <c r="BG7525" i="13"/>
  <c r="BI7521" i="13"/>
  <c r="BG7521" i="13"/>
  <c r="BI7517" i="13"/>
  <c r="BG7517" i="13"/>
  <c r="BI7513" i="13"/>
  <c r="BG7513" i="13"/>
  <c r="BI7509" i="13"/>
  <c r="BG7509" i="13"/>
  <c r="BI7505" i="13"/>
  <c r="BG7505" i="13"/>
  <c r="BI7501" i="13"/>
  <c r="BG7501" i="13"/>
  <c r="BI7497" i="13"/>
  <c r="BG7497" i="13"/>
  <c r="BI7493" i="13"/>
  <c r="BG7493" i="13"/>
  <c r="BI7489" i="13"/>
  <c r="BG7489" i="13"/>
  <c r="BI7485" i="13"/>
  <c r="BG7485" i="13"/>
  <c r="BI7481" i="13"/>
  <c r="BG7481" i="13"/>
  <c r="BI7477" i="13"/>
  <c r="BG7477" i="13"/>
  <c r="BI7473" i="13"/>
  <c r="BG7473" i="13"/>
  <c r="BG7470" i="13"/>
  <c r="BI7470" i="13"/>
  <c r="BI7467" i="13"/>
  <c r="BG7467" i="13"/>
  <c r="BG7464" i="13"/>
  <c r="BI7464" i="13"/>
  <c r="BG7460" i="13"/>
  <c r="BI7460" i="13"/>
  <c r="BG7456" i="13"/>
  <c r="BI7456" i="13"/>
  <c r="BG7442" i="13"/>
  <c r="BI7442" i="13"/>
  <c r="BG7438" i="13"/>
  <c r="BI7438" i="13"/>
  <c r="BG7434" i="13"/>
  <c r="BI7434" i="13"/>
  <c r="BG7426" i="13"/>
  <c r="BI7426" i="13"/>
  <c r="BG7422" i="13"/>
  <c r="BI7422" i="13"/>
  <c r="BG7418" i="13"/>
  <c r="BI7418" i="13"/>
  <c r="BG7410" i="13"/>
  <c r="BI7410" i="13"/>
  <c r="BG7406" i="13"/>
  <c r="BI7406" i="13"/>
  <c r="BG7402" i="13"/>
  <c r="BI7402" i="13"/>
  <c r="BG7394" i="13"/>
  <c r="BI7394" i="13"/>
  <c r="BG7390" i="13"/>
  <c r="BI7390" i="13"/>
  <c r="BG7386" i="13"/>
  <c r="BI7386" i="13"/>
  <c r="BG7378" i="13"/>
  <c r="BI7378" i="13"/>
  <c r="BG7374" i="13"/>
  <c r="BI7374" i="13"/>
  <c r="BG7370" i="13"/>
  <c r="BI7370" i="13"/>
  <c r="BG7362" i="13"/>
  <c r="BI7362" i="13"/>
  <c r="BG7358" i="13"/>
  <c r="BI7358" i="13"/>
  <c r="BG7354" i="13"/>
  <c r="BI7354" i="13"/>
  <c r="BG7346" i="13"/>
  <c r="BI7346" i="13"/>
  <c r="BG7342" i="13"/>
  <c r="BI7342" i="13"/>
  <c r="BG7338" i="13"/>
  <c r="BI7338" i="13"/>
  <c r="BG7334" i="13"/>
  <c r="BG7330" i="13"/>
  <c r="BI7330" i="13"/>
  <c r="BG7326" i="13"/>
  <c r="BI7326" i="13"/>
  <c r="BG7322" i="13"/>
  <c r="BI7322" i="13"/>
  <c r="BG7314" i="13"/>
  <c r="BI7314" i="13"/>
  <c r="BG7310" i="13"/>
  <c r="BI7310" i="13"/>
  <c r="BG7306" i="13"/>
  <c r="BI7306" i="13"/>
  <c r="BG7298" i="13"/>
  <c r="BI7298" i="13"/>
  <c r="BG7294" i="13"/>
  <c r="BI7294" i="13"/>
  <c r="BI7290" i="13"/>
  <c r="BG7290" i="13"/>
  <c r="BI7282" i="13"/>
  <c r="BG7282" i="13"/>
  <c r="BI7278" i="13"/>
  <c r="BG7278" i="13"/>
  <c r="BI7274" i="13"/>
  <c r="BG7274" i="13"/>
  <c r="BG7270" i="13"/>
  <c r="BI7266" i="13"/>
  <c r="BG7266" i="13"/>
  <c r="BI7262" i="13"/>
  <c r="BG7262" i="13"/>
  <c r="BI7258" i="13"/>
  <c r="BG7258" i="13"/>
  <c r="BI7250" i="13"/>
  <c r="BG7250" i="13"/>
  <c r="BI7246" i="13"/>
  <c r="BG7246" i="13"/>
  <c r="BI7242" i="13"/>
  <c r="BG7242" i="13"/>
  <c r="BI7234" i="13"/>
  <c r="BG7234" i="13"/>
  <c r="BI7230" i="13"/>
  <c r="BG7230" i="13"/>
  <c r="BI7226" i="13"/>
  <c r="BG7226" i="13"/>
  <c r="BI7218" i="13"/>
  <c r="BG7218" i="13"/>
  <c r="BI7214" i="13"/>
  <c r="BG7214" i="13"/>
  <c r="BI7210" i="13"/>
  <c r="BG7210" i="13"/>
  <c r="BG7206" i="13"/>
  <c r="BI7202" i="13"/>
  <c r="BG7202" i="13"/>
  <c r="BI7198" i="13"/>
  <c r="BG7198" i="13"/>
  <c r="BI7194" i="13"/>
  <c r="BG7194" i="13"/>
  <c r="BI7186" i="13"/>
  <c r="BG7186" i="13"/>
  <c r="BI7182" i="13"/>
  <c r="BG7182" i="13"/>
  <c r="BI7178" i="13"/>
  <c r="BG7178" i="13"/>
  <c r="BI7170" i="13"/>
  <c r="BG7170" i="13"/>
  <c r="BI7166" i="13"/>
  <c r="BG7166" i="13"/>
  <c r="BI7162" i="13"/>
  <c r="BG7162" i="13"/>
  <c r="BI7154" i="13"/>
  <c r="BG7154" i="13"/>
  <c r="BI7150" i="13"/>
  <c r="BG7150" i="13"/>
  <c r="BI7146" i="13"/>
  <c r="BG7146" i="13"/>
  <c r="BG7142" i="13"/>
  <c r="BI7138" i="13"/>
  <c r="BG7138" i="13"/>
  <c r="BI7134" i="13"/>
  <c r="BG7134" i="13"/>
  <c r="BI7130" i="13"/>
  <c r="BG7130" i="13"/>
  <c r="BG7122" i="13"/>
  <c r="BI7122" i="13"/>
  <c r="BG7118" i="13"/>
  <c r="BI7118" i="13"/>
  <c r="BG7114" i="13"/>
  <c r="BI7114" i="13"/>
  <c r="BG7106" i="13"/>
  <c r="BI7106" i="13"/>
  <c r="BG7102" i="13"/>
  <c r="BI7102" i="13"/>
  <c r="BG7098" i="13"/>
  <c r="BI7098" i="13"/>
  <c r="BG7090" i="13"/>
  <c r="BI7090" i="13"/>
  <c r="BG7086" i="13"/>
  <c r="BI7086" i="13"/>
  <c r="BG7082" i="13"/>
  <c r="BI7082" i="13"/>
  <c r="BI7078" i="13"/>
  <c r="BG7074" i="13"/>
  <c r="BI7074" i="13"/>
  <c r="BG7070" i="13"/>
  <c r="BI7070" i="13"/>
  <c r="BG7066" i="13"/>
  <c r="BI7066" i="13"/>
  <c r="BG7058" i="13"/>
  <c r="BI7058" i="13"/>
  <c r="BG7054" i="13"/>
  <c r="BI7054" i="13"/>
  <c r="BG7050" i="13"/>
  <c r="BI7050" i="13"/>
  <c r="BG7042" i="13"/>
  <c r="BI7042" i="13"/>
  <c r="BG7038" i="13"/>
  <c r="BI7038" i="13"/>
  <c r="BG7034" i="13"/>
  <c r="BI7034" i="13"/>
  <c r="BG7026" i="13"/>
  <c r="BI7026" i="13"/>
  <c r="BG7022" i="13"/>
  <c r="BI7022" i="13"/>
  <c r="BG7018" i="13"/>
  <c r="BI7018" i="13"/>
  <c r="BI7014" i="13"/>
  <c r="BG7010" i="13"/>
  <c r="BI7010" i="13"/>
  <c r="BG7006" i="13"/>
  <c r="BI7006" i="13"/>
  <c r="BG7002" i="13"/>
  <c r="BI7002" i="13"/>
  <c r="BG6994" i="13"/>
  <c r="BI6994" i="13"/>
  <c r="BG6990" i="13"/>
  <c r="BI6990" i="13"/>
  <c r="BG6986" i="13"/>
  <c r="BI6986" i="13"/>
  <c r="BG6978" i="13"/>
  <c r="BI6978" i="13"/>
  <c r="BG6974" i="13"/>
  <c r="BI6974" i="13"/>
  <c r="BG6970" i="13"/>
  <c r="BI6970" i="13"/>
  <c r="BG6962" i="13"/>
  <c r="BI6962" i="13"/>
  <c r="BG6958" i="13"/>
  <c r="BI6958" i="13"/>
  <c r="BG6954" i="13"/>
  <c r="BI6954" i="13"/>
  <c r="BI6950" i="13"/>
  <c r="BG6946" i="13"/>
  <c r="BI6946" i="13"/>
  <c r="BG6942" i="13"/>
  <c r="BI6942" i="13"/>
  <c r="BG6938" i="13"/>
  <c r="BI6938" i="13"/>
  <c r="BG6930" i="13"/>
  <c r="BI6930" i="13"/>
  <c r="BG6926" i="13"/>
  <c r="BI6926" i="13"/>
  <c r="BG6922" i="13"/>
  <c r="BI6922" i="13"/>
  <c r="BG6914" i="13"/>
  <c r="BI6914" i="13"/>
  <c r="BG6910" i="13"/>
  <c r="BI6910" i="13"/>
  <c r="BG6906" i="13"/>
  <c r="BI6906" i="13"/>
  <c r="BG6898" i="13"/>
  <c r="BI6898" i="13"/>
  <c r="BG6894" i="13"/>
  <c r="BI6894" i="13"/>
  <c r="BG6890" i="13"/>
  <c r="BI6890" i="13"/>
  <c r="BI6886" i="13"/>
  <c r="BG6882" i="13"/>
  <c r="BI6882" i="13"/>
  <c r="BG6878" i="13"/>
  <c r="BI6878" i="13"/>
  <c r="BG6874" i="13"/>
  <c r="BI6874" i="13"/>
  <c r="BG6866" i="13"/>
  <c r="BI6866" i="13"/>
  <c r="BG6862" i="13"/>
  <c r="BI6862" i="13"/>
  <c r="BG6858" i="13"/>
  <c r="BI6858" i="13"/>
  <c r="BG6850" i="13"/>
  <c r="BI6850" i="13"/>
  <c r="BG6846" i="13"/>
  <c r="BI6846" i="13"/>
  <c r="BG6842" i="13"/>
  <c r="BI6842" i="13"/>
  <c r="BG6834" i="13"/>
  <c r="BI6834" i="13"/>
  <c r="BG6830" i="13"/>
  <c r="BI6830" i="13"/>
  <c r="BG6826" i="13"/>
  <c r="BI6826" i="13"/>
  <c r="BI6822" i="13"/>
  <c r="BG6818" i="13"/>
  <c r="BI6818" i="13"/>
  <c r="BG6814" i="13"/>
  <c r="BI6814" i="13"/>
  <c r="BG6810" i="13"/>
  <c r="BI6810" i="13"/>
  <c r="BG6802" i="13"/>
  <c r="BI6802" i="13"/>
  <c r="BG6798" i="13"/>
  <c r="BI6798" i="13"/>
  <c r="BG6794" i="13"/>
  <c r="BI6794" i="13"/>
  <c r="BG6786" i="13"/>
  <c r="BI6786" i="13"/>
  <c r="BG6782" i="13"/>
  <c r="BI6782" i="13"/>
  <c r="BG6778" i="13"/>
  <c r="BI6778" i="13"/>
  <c r="BG6770" i="13"/>
  <c r="BI6770" i="13"/>
  <c r="BG6766" i="13"/>
  <c r="BI6766" i="13"/>
  <c r="BG6762" i="13"/>
  <c r="BI6762" i="13"/>
  <c r="BI6758" i="13"/>
  <c r="BG6754" i="13"/>
  <c r="BI6754" i="13"/>
  <c r="BG6750" i="13"/>
  <c r="BI6750" i="13"/>
  <c r="BG6746" i="13"/>
  <c r="BI6746" i="13"/>
  <c r="BG6738" i="13"/>
  <c r="BI6738" i="13"/>
  <c r="BG6734" i="13"/>
  <c r="BI6734" i="13"/>
  <c r="BG6730" i="13"/>
  <c r="BI6730" i="13"/>
  <c r="BG6722" i="13"/>
  <c r="BI6722" i="13"/>
  <c r="BG6718" i="13"/>
  <c r="BI6718" i="13"/>
  <c r="BG6714" i="13"/>
  <c r="BI6714" i="13"/>
  <c r="BG6706" i="13"/>
  <c r="BI6706" i="13"/>
  <c r="BG6702" i="13"/>
  <c r="BI6702" i="13"/>
  <c r="BG6698" i="13"/>
  <c r="BI6698" i="13"/>
  <c r="BI6694" i="13"/>
  <c r="BG6690" i="13"/>
  <c r="BI6690" i="13"/>
  <c r="BG6686" i="13"/>
  <c r="BI6686" i="13"/>
  <c r="BG6682" i="13"/>
  <c r="BI6682" i="13"/>
  <c r="BG6674" i="13"/>
  <c r="BI6674" i="13"/>
  <c r="BG6670" i="13"/>
  <c r="BI6670" i="13"/>
  <c r="BG6666" i="13"/>
  <c r="BI6666" i="13"/>
  <c r="BG6658" i="13"/>
  <c r="BI6658" i="13"/>
  <c r="BG6654" i="13"/>
  <c r="BI6654" i="13"/>
  <c r="BG6650" i="13"/>
  <c r="BI6650" i="13"/>
  <c r="BG6642" i="13"/>
  <c r="BI6642" i="13"/>
  <c r="BG6638" i="13"/>
  <c r="BI6638" i="13"/>
  <c r="BG6634" i="13"/>
  <c r="BI6634" i="13"/>
  <c r="BI6630" i="13"/>
  <c r="BG6626" i="13"/>
  <c r="BI6626" i="13"/>
  <c r="BG6622" i="13"/>
  <c r="BI6622" i="13"/>
  <c r="BG6618" i="13"/>
  <c r="BI6618" i="13"/>
  <c r="BG6610" i="13"/>
  <c r="BI6610" i="13"/>
  <c r="BG6606" i="13"/>
  <c r="BI6606" i="13"/>
  <c r="BG6602" i="13"/>
  <c r="BI6602" i="13"/>
  <c r="BG6594" i="13"/>
  <c r="BI6594" i="13"/>
  <c r="BG6590" i="13"/>
  <c r="BI6590" i="13"/>
  <c r="BG6586" i="13"/>
  <c r="BI6586" i="13"/>
  <c r="BG6578" i="13"/>
  <c r="BI6578" i="13"/>
  <c r="BG6574" i="13"/>
  <c r="BI6574" i="13"/>
  <c r="BG6570" i="13"/>
  <c r="BI6570" i="13"/>
  <c r="BI6566" i="13"/>
  <c r="BG6562" i="13"/>
  <c r="BI6562" i="13"/>
  <c r="BG6558" i="13"/>
  <c r="BI6558" i="13"/>
  <c r="BG6554" i="13"/>
  <c r="BI6554" i="13"/>
  <c r="BG6546" i="13"/>
  <c r="BI6546" i="13"/>
  <c r="BG6542" i="13"/>
  <c r="BI6542" i="13"/>
  <c r="BG6538" i="13"/>
  <c r="BI6538" i="13"/>
  <c r="BG6530" i="13"/>
  <c r="BI6530" i="13"/>
  <c r="BG6526" i="13"/>
  <c r="BI6526" i="13"/>
  <c r="BG6522" i="13"/>
  <c r="BI6522" i="13"/>
  <c r="BG6514" i="13"/>
  <c r="BI6514" i="13"/>
  <c r="BG6510" i="13"/>
  <c r="BI6510" i="13"/>
  <c r="BG6506" i="13"/>
  <c r="BI6506" i="13"/>
  <c r="BI6502" i="13"/>
  <c r="BG6498" i="13"/>
  <c r="BI6498" i="13"/>
  <c r="BI6494" i="13"/>
  <c r="BG6494" i="13"/>
  <c r="BI6490" i="13"/>
  <c r="BG6490" i="13"/>
  <c r="BI6482" i="13"/>
  <c r="BG6482" i="13"/>
  <c r="BI6478" i="13"/>
  <c r="BG6478" i="13"/>
  <c r="BI6474" i="13"/>
  <c r="BG6474" i="13"/>
  <c r="BI6466" i="13"/>
  <c r="BG6466" i="13"/>
  <c r="BI6462" i="13"/>
  <c r="BG6462" i="13"/>
  <c r="BI6458" i="13"/>
  <c r="BG6458" i="13"/>
  <c r="BI6450" i="13"/>
  <c r="BG6450" i="13"/>
  <c r="BI6446" i="13"/>
  <c r="BG6446" i="13"/>
  <c r="BI6442" i="13"/>
  <c r="BG6442" i="13"/>
  <c r="BG6438" i="13"/>
  <c r="BI6434" i="13"/>
  <c r="BG6434" i="13"/>
  <c r="BI6430" i="13"/>
  <c r="BG6430" i="13"/>
  <c r="BI6426" i="13"/>
  <c r="BG6426" i="13"/>
  <c r="BI6418" i="13"/>
  <c r="BG6418" i="13"/>
  <c r="BI6414" i="13"/>
  <c r="BG6414" i="13"/>
  <c r="BI6410" i="13"/>
  <c r="BG6410" i="13"/>
  <c r="BI6402" i="13"/>
  <c r="BG6402" i="13"/>
  <c r="BI6398" i="13"/>
  <c r="BG6398" i="13"/>
  <c r="BI6394" i="13"/>
  <c r="BG6394" i="13"/>
  <c r="BI6386" i="13"/>
  <c r="BG6386" i="13"/>
  <c r="BI6382" i="13"/>
  <c r="BG6382" i="13"/>
  <c r="BI6378" i="13"/>
  <c r="BG6378" i="13"/>
  <c r="BG6374" i="13"/>
  <c r="BI6370" i="13"/>
  <c r="BG6370" i="13"/>
  <c r="BI6366" i="13"/>
  <c r="BG6366" i="13"/>
  <c r="BI6362" i="13"/>
  <c r="BG6362" i="13"/>
  <c r="BI6354" i="13"/>
  <c r="BG6354" i="13"/>
  <c r="BI6350" i="13"/>
  <c r="BG6350" i="13"/>
  <c r="BI6346" i="13"/>
  <c r="BG6346" i="13"/>
  <c r="BI6338" i="13"/>
  <c r="BG6338" i="13"/>
  <c r="BI6334" i="13"/>
  <c r="BG6334" i="13"/>
  <c r="BI6330" i="13"/>
  <c r="BG6330" i="13"/>
  <c r="BI6322" i="13"/>
  <c r="BG6322" i="13"/>
  <c r="BI6318" i="13"/>
  <c r="BG6318" i="13"/>
  <c r="BI6314" i="13"/>
  <c r="BG6314" i="13"/>
  <c r="BI6306" i="13"/>
  <c r="BG6306" i="13"/>
  <c r="BI6302" i="13"/>
  <c r="BG6302" i="13"/>
  <c r="BI6298" i="13"/>
  <c r="BG6298" i="13"/>
  <c r="BI6290" i="13"/>
  <c r="BG6290" i="13"/>
  <c r="BI6286" i="13"/>
  <c r="BG6286" i="13"/>
  <c r="BI6282" i="13"/>
  <c r="BG6282" i="13"/>
  <c r="BI6274" i="13"/>
  <c r="BG6274" i="13"/>
  <c r="BI6270" i="13"/>
  <c r="BG6270" i="13"/>
  <c r="BI6266" i="13"/>
  <c r="BG6266" i="13"/>
  <c r="BI6258" i="13"/>
  <c r="BG6258" i="13"/>
  <c r="BI6254" i="13"/>
  <c r="BG6254" i="13"/>
  <c r="BI6250" i="13"/>
  <c r="BG6250" i="13"/>
  <c r="BI6242" i="13"/>
  <c r="BG6242" i="13"/>
  <c r="BI6238" i="13"/>
  <c r="BG6238" i="13"/>
  <c r="BI6234" i="13"/>
  <c r="BG6234" i="13"/>
  <c r="BI6226" i="13"/>
  <c r="BG6226" i="13"/>
  <c r="BI6222" i="13"/>
  <c r="BG6222" i="13"/>
  <c r="BI6218" i="13"/>
  <c r="BG6218" i="13"/>
  <c r="BI6210" i="13"/>
  <c r="BG6210" i="13"/>
  <c r="BI6206" i="13"/>
  <c r="BG6206" i="13"/>
  <c r="BI6202" i="13"/>
  <c r="BG6202" i="13"/>
  <c r="BI6194" i="13"/>
  <c r="BG6194" i="13"/>
  <c r="BI6190" i="13"/>
  <c r="BG6190" i="13"/>
  <c r="BI6186" i="13"/>
  <c r="BG6186" i="13"/>
  <c r="BI6178" i="13"/>
  <c r="BG6178" i="13"/>
  <c r="BI6174" i="13"/>
  <c r="BG6174" i="13"/>
  <c r="BI6170" i="13"/>
  <c r="BG6170" i="13"/>
  <c r="BI6162" i="13"/>
  <c r="BG6162" i="13"/>
  <c r="BI6158" i="13"/>
  <c r="BG6158" i="13"/>
  <c r="BG6154" i="13"/>
  <c r="BI6154" i="13"/>
  <c r="BG6146" i="13"/>
  <c r="BI6146" i="13"/>
  <c r="BG6142" i="13"/>
  <c r="BI6142" i="13"/>
  <c r="BG6138" i="13"/>
  <c r="BI6138" i="13"/>
  <c r="BG6130" i="13"/>
  <c r="BI6130" i="13"/>
  <c r="BG6126" i="13"/>
  <c r="BI6126" i="13"/>
  <c r="BG6122" i="13"/>
  <c r="BI6122" i="13"/>
  <c r="BG6114" i="13"/>
  <c r="BI6114" i="13"/>
  <c r="BG6110" i="13"/>
  <c r="BI6110" i="13"/>
  <c r="BG6106" i="13"/>
  <c r="BI6106" i="13"/>
  <c r="BG6098" i="13"/>
  <c r="BI6098" i="13"/>
  <c r="BG6094" i="13"/>
  <c r="BI6094" i="13"/>
  <c r="BG6090" i="13"/>
  <c r="BI6090" i="13"/>
  <c r="BG6086" i="13"/>
  <c r="BI6086" i="13"/>
  <c r="BG6082" i="13"/>
  <c r="BI6082" i="13"/>
  <c r="BG6078" i="13"/>
  <c r="BI6078" i="13"/>
  <c r="BG6074" i="13"/>
  <c r="BI6074" i="13"/>
  <c r="BG6070" i="13"/>
  <c r="BI6070" i="13"/>
  <c r="BG6066" i="13"/>
  <c r="BI6066" i="13"/>
  <c r="BG6062" i="13"/>
  <c r="BI6062" i="13"/>
  <c r="BG6058" i="13"/>
  <c r="BI6058" i="13"/>
  <c r="BG6054" i="13"/>
  <c r="BI6054" i="13"/>
  <c r="BG6050" i="13"/>
  <c r="BI6050" i="13"/>
  <c r="BG6046" i="13"/>
  <c r="BI6046" i="13"/>
  <c r="BG6042" i="13"/>
  <c r="BI6042" i="13"/>
  <c r="BG6038" i="13"/>
  <c r="BI6038" i="13"/>
  <c r="BG6034" i="13"/>
  <c r="BI6034" i="13"/>
  <c r="BG6030" i="13"/>
  <c r="BI6030" i="13"/>
  <c r="BG6026" i="13"/>
  <c r="BI6026" i="13"/>
  <c r="BG6022" i="13"/>
  <c r="BI6022" i="13"/>
  <c r="BG6018" i="13"/>
  <c r="BI6018" i="13"/>
  <c r="BG6014" i="13"/>
  <c r="BI6014" i="13"/>
  <c r="BG6010" i="13"/>
  <c r="BI6010" i="13"/>
  <c r="BG6006" i="13"/>
  <c r="BI6006" i="13"/>
  <c r="BG6002" i="13"/>
  <c r="BI6002" i="13"/>
  <c r="BG5998" i="13"/>
  <c r="BI5998" i="13"/>
  <c r="BG5994" i="13"/>
  <c r="BI5994" i="13"/>
  <c r="BG5990" i="13"/>
  <c r="BI5990" i="13"/>
  <c r="BG5986" i="13"/>
  <c r="BI5986" i="13"/>
  <c r="BG5982" i="13"/>
  <c r="BI5982" i="13"/>
  <c r="BG5978" i="13"/>
  <c r="BI5978" i="13"/>
  <c r="BG5974" i="13"/>
  <c r="BI5974" i="13"/>
  <c r="BG5970" i="13"/>
  <c r="BI5970" i="13"/>
  <c r="BG5966" i="13"/>
  <c r="BI5966" i="13"/>
  <c r="BG5962" i="13"/>
  <c r="BI5962" i="13"/>
  <c r="BG5958" i="13"/>
  <c r="BI5958" i="13"/>
  <c r="BG5954" i="13"/>
  <c r="BI5954" i="13"/>
  <c r="BG5950" i="13"/>
  <c r="BI5950" i="13"/>
  <c r="BG5946" i="13"/>
  <c r="BI5946" i="13"/>
  <c r="BG5942" i="13"/>
  <c r="BI5942" i="13"/>
  <c r="BG5938" i="13"/>
  <c r="BI5938" i="13"/>
  <c r="BG5934" i="13"/>
  <c r="BI5934" i="13"/>
  <c r="BG5930" i="13"/>
  <c r="BI5930" i="13"/>
  <c r="BG5926" i="13"/>
  <c r="BI5926" i="13"/>
  <c r="BG5922" i="13"/>
  <c r="BI5922" i="13"/>
  <c r="BG5918" i="13"/>
  <c r="BI5918" i="13"/>
  <c r="BG5914" i="13"/>
  <c r="BI5914" i="13"/>
  <c r="BG5910" i="13"/>
  <c r="BI5910" i="13"/>
  <c r="BG5906" i="13"/>
  <c r="BI5906" i="13"/>
  <c r="BG5902" i="13"/>
  <c r="BI5902" i="13"/>
  <c r="BG5898" i="13"/>
  <c r="BI5898" i="13"/>
  <c r="BG5894" i="13"/>
  <c r="BI5894" i="13"/>
  <c r="BG5890" i="13"/>
  <c r="BI5890" i="13"/>
  <c r="BG5886" i="13"/>
  <c r="BI5886" i="13"/>
  <c r="BG5882" i="13"/>
  <c r="BI5882" i="13"/>
  <c r="BG5878" i="13"/>
  <c r="BI5878" i="13"/>
  <c r="BG5874" i="13"/>
  <c r="BI5874" i="13"/>
  <c r="BG5870" i="13"/>
  <c r="BI5870" i="13"/>
  <c r="BG5866" i="13"/>
  <c r="BI5866" i="13"/>
  <c r="BG5862" i="13"/>
  <c r="BI5862" i="13"/>
  <c r="BG5858" i="13"/>
  <c r="BI5858" i="13"/>
  <c r="BG5854" i="13"/>
  <c r="BI5854" i="13"/>
  <c r="BG5850" i="13"/>
  <c r="BI5850" i="13"/>
  <c r="BG5846" i="13"/>
  <c r="BI5846" i="13"/>
  <c r="BG5842" i="13"/>
  <c r="BI5842" i="13"/>
  <c r="BG5838" i="13"/>
  <c r="BI5838" i="13"/>
  <c r="BG5834" i="13"/>
  <c r="BI5834" i="13"/>
  <c r="BG5830" i="13"/>
  <c r="BI5830" i="13"/>
  <c r="BG5826" i="13"/>
  <c r="BI5826" i="13"/>
  <c r="BG5822" i="13"/>
  <c r="BI5822" i="13"/>
  <c r="BG5818" i="13"/>
  <c r="BI5818" i="13"/>
  <c r="BG5814" i="13"/>
  <c r="BI5814" i="13"/>
  <c r="BG5810" i="13"/>
  <c r="BI5810" i="13"/>
  <c r="BG5806" i="13"/>
  <c r="BI5806" i="13"/>
  <c r="BG5802" i="13"/>
  <c r="BI5802" i="13"/>
  <c r="BG5798" i="13"/>
  <c r="BI5798" i="13"/>
  <c r="BG5794" i="13"/>
  <c r="BI5794" i="13"/>
  <c r="BG5790" i="13"/>
  <c r="BI5790" i="13"/>
  <c r="BG5786" i="13"/>
  <c r="BI5786" i="13"/>
  <c r="BG5782" i="13"/>
  <c r="BI5782" i="13"/>
  <c r="BG5778" i="13"/>
  <c r="BI5778" i="13"/>
  <c r="BG5774" i="13"/>
  <c r="BI5774" i="13"/>
  <c r="BG5770" i="13"/>
  <c r="BI5770" i="13"/>
  <c r="BG5766" i="13"/>
  <c r="BI5766" i="13"/>
  <c r="BG5762" i="13"/>
  <c r="BI5762" i="13"/>
  <c r="BG5758" i="13"/>
  <c r="BI5758" i="13"/>
  <c r="BG5754" i="13"/>
  <c r="BI5754" i="13"/>
  <c r="BG5750" i="13"/>
  <c r="BI5750" i="13"/>
  <c r="BG5746" i="13"/>
  <c r="BI5746" i="13"/>
  <c r="BG5742" i="13"/>
  <c r="BI5742" i="13"/>
  <c r="BG5738" i="13"/>
  <c r="BI5738" i="13"/>
  <c r="BG5734" i="13"/>
  <c r="BI5734" i="13"/>
  <c r="BG5730" i="13"/>
  <c r="BI5730" i="13"/>
  <c r="BG5726" i="13"/>
  <c r="BI5726" i="13"/>
  <c r="BG5722" i="13"/>
  <c r="BI5722" i="13"/>
  <c r="BI5718" i="13"/>
  <c r="BG5718" i="13"/>
  <c r="BI5714" i="13"/>
  <c r="BG5714" i="13"/>
  <c r="BI5710" i="13"/>
  <c r="BG5710" i="13"/>
  <c r="BI5706" i="13"/>
  <c r="BG5706" i="13"/>
  <c r="BI5702" i="13"/>
  <c r="BG5702" i="13"/>
  <c r="BI5698" i="13"/>
  <c r="BG5698" i="13"/>
  <c r="BI5694" i="13"/>
  <c r="BG5694" i="13"/>
  <c r="BI5690" i="13"/>
  <c r="BG5690" i="13"/>
  <c r="BI5686" i="13"/>
  <c r="BG5686" i="13"/>
  <c r="BG7960" i="13"/>
  <c r="BI7960" i="13"/>
  <c r="BG7956" i="13"/>
  <c r="BI7956" i="13"/>
  <c r="BG7952" i="13"/>
  <c r="BI7952" i="13"/>
  <c r="BG7948" i="13"/>
  <c r="BI7948" i="13"/>
  <c r="BG7944" i="13"/>
  <c r="BI7944" i="13"/>
  <c r="BG7940" i="13"/>
  <c r="BI7940" i="13"/>
  <c r="BG7936" i="13"/>
  <c r="BI7936" i="13"/>
  <c r="BG7932" i="13"/>
  <c r="BI7932" i="13"/>
  <c r="BG7928" i="13"/>
  <c r="BI7928" i="13"/>
  <c r="BG7924" i="13"/>
  <c r="BI7924" i="13"/>
  <c r="BG7920" i="13"/>
  <c r="BI7920" i="13"/>
  <c r="BG7916" i="13"/>
  <c r="BI7916" i="13"/>
  <c r="BG7912" i="13"/>
  <c r="BI7912" i="13"/>
  <c r="BG7908" i="13"/>
  <c r="BI7908" i="13"/>
  <c r="BG7904" i="13"/>
  <c r="BI7904" i="13"/>
  <c r="BG7900" i="13"/>
  <c r="BI7900" i="13"/>
  <c r="BG7896" i="13"/>
  <c r="BI7896" i="13"/>
  <c r="BG7892" i="13"/>
  <c r="BI7892" i="13"/>
  <c r="BG7888" i="13"/>
  <c r="BI7888" i="13"/>
  <c r="BG7884" i="13"/>
  <c r="BI7884" i="13"/>
  <c r="BG7880" i="13"/>
  <c r="BI7880" i="13"/>
  <c r="BG7876" i="13"/>
  <c r="BI7876" i="13"/>
  <c r="BG7872" i="13"/>
  <c r="BI7872" i="13"/>
  <c r="BG7868" i="13"/>
  <c r="BI7868" i="13"/>
  <c r="BG7864" i="13"/>
  <c r="BI7864" i="13"/>
  <c r="BG7860" i="13"/>
  <c r="BI7860" i="13"/>
  <c r="BG7856" i="13"/>
  <c r="BI7856" i="13"/>
  <c r="BG7852" i="13"/>
  <c r="BI7852" i="13"/>
  <c r="BG7848" i="13"/>
  <c r="BI7848" i="13"/>
  <c r="BG7844" i="13"/>
  <c r="BI7844" i="13"/>
  <c r="BG7840" i="13"/>
  <c r="BI7840" i="13"/>
  <c r="BG7836" i="13"/>
  <c r="BI7836" i="13"/>
  <c r="BG7832" i="13"/>
  <c r="BI7832" i="13"/>
  <c r="BG7828" i="13"/>
  <c r="BI7828" i="13"/>
  <c r="BG7824" i="13"/>
  <c r="BI7824" i="13"/>
  <c r="BG7820" i="13"/>
  <c r="BI7820" i="13"/>
  <c r="BG7816" i="13"/>
  <c r="BI7816" i="13"/>
  <c r="BG7812" i="13"/>
  <c r="BI7812" i="13"/>
  <c r="BG7808" i="13"/>
  <c r="BI7808" i="13"/>
  <c r="BG7804" i="13"/>
  <c r="BI7804" i="13"/>
  <c r="BG7800" i="13"/>
  <c r="BI7800" i="13"/>
  <c r="BG7796" i="13"/>
  <c r="BI7796" i="13"/>
  <c r="BG7792" i="13"/>
  <c r="BI7792" i="13"/>
  <c r="BG7788" i="13"/>
  <c r="BI7788" i="13"/>
  <c r="BG7784" i="13"/>
  <c r="BI7784" i="13"/>
  <c r="BG7780" i="13"/>
  <c r="BI7780" i="13"/>
  <c r="BG7776" i="13"/>
  <c r="BI7776" i="13"/>
  <c r="BG7772" i="13"/>
  <c r="BI7772" i="13"/>
  <c r="BG7768" i="13"/>
  <c r="BI7768" i="13"/>
  <c r="BG7764" i="13"/>
  <c r="BI7764" i="13"/>
  <c r="BG7760" i="13"/>
  <c r="BI7760" i="13"/>
  <c r="BG7756" i="13"/>
  <c r="BI7756" i="13"/>
  <c r="BG7752" i="13"/>
  <c r="BI7752" i="13"/>
  <c r="BG7748" i="13"/>
  <c r="BI7748" i="13"/>
  <c r="BG7744" i="13"/>
  <c r="BI7744" i="13"/>
  <c r="BG7740" i="13"/>
  <c r="BI7740" i="13"/>
  <c r="BG7736" i="13"/>
  <c r="BI7736" i="13"/>
  <c r="BG7732" i="13"/>
  <c r="BI7732" i="13"/>
  <c r="BG7728" i="13"/>
  <c r="BI7728" i="13"/>
  <c r="BG7724" i="13"/>
  <c r="BI7724" i="13"/>
  <c r="BG7720" i="13"/>
  <c r="BI7720" i="13"/>
  <c r="BG7716" i="13"/>
  <c r="BI7716" i="13"/>
  <c r="BG7712" i="13"/>
  <c r="BI7712" i="13"/>
  <c r="BG7708" i="13"/>
  <c r="BI7708" i="13"/>
  <c r="BG7704" i="13"/>
  <c r="BI7704" i="13"/>
  <c r="BG7700" i="13"/>
  <c r="BI7700" i="13"/>
  <c r="BG7696" i="13"/>
  <c r="BI7696" i="13"/>
  <c r="BG7692" i="13"/>
  <c r="BI7692" i="13"/>
  <c r="BG7688" i="13"/>
  <c r="BI7688" i="13"/>
  <c r="BG7684" i="13"/>
  <c r="BI7684" i="13"/>
  <c r="BG7680" i="13"/>
  <c r="BI7680" i="13"/>
  <c r="BG7676" i="13"/>
  <c r="BI7676" i="13"/>
  <c r="BG7672" i="13"/>
  <c r="BI7672" i="13"/>
  <c r="BG7668" i="13"/>
  <c r="BI7668" i="13"/>
  <c r="BG7664" i="13"/>
  <c r="BI7664" i="13"/>
  <c r="BG7660" i="13"/>
  <c r="BI7660" i="13"/>
  <c r="BG7656" i="13"/>
  <c r="BI7656" i="13"/>
  <c r="BG7652" i="13"/>
  <c r="BI7652" i="13"/>
  <c r="BG7648" i="13"/>
  <c r="BI7648" i="13"/>
  <c r="BG7644" i="13"/>
  <c r="BI7644" i="13"/>
  <c r="BG7640" i="13"/>
  <c r="BI7640" i="13"/>
  <c r="BG7636" i="13"/>
  <c r="BI7636" i="13"/>
  <c r="BG7632" i="13"/>
  <c r="BI7632" i="13"/>
  <c r="BG7628" i="13"/>
  <c r="BI7628" i="13"/>
  <c r="BG7624" i="13"/>
  <c r="BI7624" i="13"/>
  <c r="BG7620" i="13"/>
  <c r="BI7620" i="13"/>
  <c r="BG7616" i="13"/>
  <c r="BI7616" i="13"/>
  <c r="BG7612" i="13"/>
  <c r="BI7612" i="13"/>
  <c r="BG7608" i="13"/>
  <c r="BI7608" i="13"/>
  <c r="BG7604" i="13"/>
  <c r="BI7604" i="13"/>
  <c r="BG7600" i="13"/>
  <c r="BI7600" i="13"/>
  <c r="BG7596" i="13"/>
  <c r="BI7596" i="13"/>
  <c r="BG7592" i="13"/>
  <c r="BI7592" i="13"/>
  <c r="BG7588" i="13"/>
  <c r="BI7588" i="13"/>
  <c r="BG7584" i="13"/>
  <c r="BI7584" i="13"/>
  <c r="BG7580" i="13"/>
  <c r="BI7580" i="13"/>
  <c r="BG7576" i="13"/>
  <c r="BI7576" i="13"/>
  <c r="BG7572" i="13"/>
  <c r="BI7572" i="13"/>
  <c r="BG7568" i="13"/>
  <c r="BI7568" i="13"/>
  <c r="BG7564" i="13"/>
  <c r="BI7564" i="13"/>
  <c r="BG7560" i="13"/>
  <c r="BI7560" i="13"/>
  <c r="BG7556" i="13"/>
  <c r="BI7556" i="13"/>
  <c r="BG7552" i="13"/>
  <c r="BI7552" i="13"/>
  <c r="BG7548" i="13"/>
  <c r="BI7548" i="13"/>
  <c r="BG7544" i="13"/>
  <c r="BI7544" i="13"/>
  <c r="BG7540" i="13"/>
  <c r="BI7540" i="13"/>
  <c r="BG7536" i="13"/>
  <c r="BI7536" i="13"/>
  <c r="BG7532" i="13"/>
  <c r="BI7532" i="13"/>
  <c r="BG7528" i="13"/>
  <c r="BI7528" i="13"/>
  <c r="BG7524" i="13"/>
  <c r="BI7524" i="13"/>
  <c r="BG7520" i="13"/>
  <c r="BI7520" i="13"/>
  <c r="BG7516" i="13"/>
  <c r="BI7516" i="13"/>
  <c r="BG7512" i="13"/>
  <c r="BI7512" i="13"/>
  <c r="BG7508" i="13"/>
  <c r="BI7508" i="13"/>
  <c r="BG7504" i="13"/>
  <c r="BI7504" i="13"/>
  <c r="BG7500" i="13"/>
  <c r="BI7500" i="13"/>
  <c r="BG7496" i="13"/>
  <c r="BI7496" i="13"/>
  <c r="BG7492" i="13"/>
  <c r="BI7492" i="13"/>
  <c r="BG7488" i="13"/>
  <c r="BI7488" i="13"/>
  <c r="BG7484" i="13"/>
  <c r="BI7484" i="13"/>
  <c r="BG7480" i="13"/>
  <c r="BI7480" i="13"/>
  <c r="BG7476" i="13"/>
  <c r="BI7476" i="13"/>
  <c r="BI7463" i="13"/>
  <c r="BG7463" i="13"/>
  <c r="BI7459" i="13"/>
  <c r="BG7459" i="13"/>
  <c r="BI7455" i="13"/>
  <c r="BG7455" i="13"/>
  <c r="BG7452" i="13"/>
  <c r="BI7452" i="13"/>
  <c r="BI7449" i="13"/>
  <c r="BG7449" i="13"/>
  <c r="BI7445" i="13"/>
  <c r="BG7445" i="13"/>
  <c r="BI7441" i="13"/>
  <c r="BG7441" i="13"/>
  <c r="BI7437" i="13"/>
  <c r="BG7437" i="13"/>
  <c r="BI7433" i="13"/>
  <c r="BG7433" i="13"/>
  <c r="BI7429" i="13"/>
  <c r="BG7429" i="13"/>
  <c r="BI7425" i="13"/>
  <c r="BG7425" i="13"/>
  <c r="BI7421" i="13"/>
  <c r="BG7421" i="13"/>
  <c r="BI7417" i="13"/>
  <c r="BG7417" i="13"/>
  <c r="BI7413" i="13"/>
  <c r="BG7413" i="13"/>
  <c r="BI7409" i="13"/>
  <c r="BG7409" i="13"/>
  <c r="BI7405" i="13"/>
  <c r="BG7405" i="13"/>
  <c r="BI7401" i="13"/>
  <c r="BG7401" i="13"/>
  <c r="BI7397" i="13"/>
  <c r="BG7397" i="13"/>
  <c r="BI7393" i="13"/>
  <c r="BG7393" i="13"/>
  <c r="BI7389" i="13"/>
  <c r="BG7389" i="13"/>
  <c r="BI7385" i="13"/>
  <c r="BG7385" i="13"/>
  <c r="BI7381" i="13"/>
  <c r="BG7381" i="13"/>
  <c r="BI7377" i="13"/>
  <c r="BG7377" i="13"/>
  <c r="BI7373" i="13"/>
  <c r="BG7373" i="13"/>
  <c r="BI7369" i="13"/>
  <c r="BG7369" i="13"/>
  <c r="BI7365" i="13"/>
  <c r="BG7365" i="13"/>
  <c r="BI7361" i="13"/>
  <c r="BG7361" i="13"/>
  <c r="BI7357" i="13"/>
  <c r="BG7357" i="13"/>
  <c r="BI7353" i="13"/>
  <c r="BG7353" i="13"/>
  <c r="BI7349" i="13"/>
  <c r="BG7349" i="13"/>
  <c r="BI7345" i="13"/>
  <c r="BG7345" i="13"/>
  <c r="BI7341" i="13"/>
  <c r="BG7341" i="13"/>
  <c r="BI7337" i="13"/>
  <c r="BG7337" i="13"/>
  <c r="BI7333" i="13"/>
  <c r="BG7333" i="13"/>
  <c r="BI7329" i="13"/>
  <c r="BG7329" i="13"/>
  <c r="BI7325" i="13"/>
  <c r="BG7325" i="13"/>
  <c r="BI7321" i="13"/>
  <c r="BG7321" i="13"/>
  <c r="BI7317" i="13"/>
  <c r="BG7317" i="13"/>
  <c r="BI7313" i="13"/>
  <c r="BG7313" i="13"/>
  <c r="BI7309" i="13"/>
  <c r="BG7309" i="13"/>
  <c r="BI7305" i="13"/>
  <c r="BG7305" i="13"/>
  <c r="BI7301" i="13"/>
  <c r="BG7301" i="13"/>
  <c r="BI7297" i="13"/>
  <c r="BG7297" i="13"/>
  <c r="BG7293" i="13"/>
  <c r="BI7293" i="13"/>
  <c r="BG7289" i="13"/>
  <c r="BI7289" i="13"/>
  <c r="BG7285" i="13"/>
  <c r="BI7285" i="13"/>
  <c r="BG7281" i="13"/>
  <c r="BI7281" i="13"/>
  <c r="BG7277" i="13"/>
  <c r="BI7277" i="13"/>
  <c r="BG7273" i="13"/>
  <c r="BI7273" i="13"/>
  <c r="BG7269" i="13"/>
  <c r="BI7269" i="13"/>
  <c r="BG7265" i="13"/>
  <c r="BI7265" i="13"/>
  <c r="BG7261" i="13"/>
  <c r="BI7261" i="13"/>
  <c r="BG7257" i="13"/>
  <c r="BI7257" i="13"/>
  <c r="BG7253" i="13"/>
  <c r="BI7253" i="13"/>
  <c r="BG7249" i="13"/>
  <c r="BI7249" i="13"/>
  <c r="BG7245" i="13"/>
  <c r="BI7245" i="13"/>
  <c r="BG7241" i="13"/>
  <c r="BI7241" i="13"/>
  <c r="BG7237" i="13"/>
  <c r="BI7237" i="13"/>
  <c r="BG7233" i="13"/>
  <c r="BI7233" i="13"/>
  <c r="BG7229" i="13"/>
  <c r="BI7229" i="13"/>
  <c r="BG7225" i="13"/>
  <c r="BI7225" i="13"/>
  <c r="BG7221" i="13"/>
  <c r="BI7221" i="13"/>
  <c r="BG7217" i="13"/>
  <c r="BI7217" i="13"/>
  <c r="BG7213" i="13"/>
  <c r="BI7213" i="13"/>
  <c r="BG7209" i="13"/>
  <c r="BI7209" i="13"/>
  <c r="BG7205" i="13"/>
  <c r="BI7205" i="13"/>
  <c r="BG7201" i="13"/>
  <c r="BI7201" i="13"/>
  <c r="BG7197" i="13"/>
  <c r="BI7197" i="13"/>
  <c r="BG7193" i="13"/>
  <c r="BI7193" i="13"/>
  <c r="BG7189" i="13"/>
  <c r="BI7189" i="13"/>
  <c r="BG7185" i="13"/>
  <c r="BI7185" i="13"/>
  <c r="BG7181" i="13"/>
  <c r="BI7181" i="13"/>
  <c r="BG7177" i="13"/>
  <c r="BI7177" i="13"/>
  <c r="BG7173" i="13"/>
  <c r="BI7173" i="13"/>
  <c r="BG7169" i="13"/>
  <c r="BI7169" i="13"/>
  <c r="BG7165" i="13"/>
  <c r="BI7165" i="13"/>
  <c r="BG7161" i="13"/>
  <c r="BI7161" i="13"/>
  <c r="BG7157" i="13"/>
  <c r="BI7157" i="13"/>
  <c r="BG7153" i="13"/>
  <c r="BI7153" i="13"/>
  <c r="BG7149" i="13"/>
  <c r="BI7149" i="13"/>
  <c r="BG7145" i="13"/>
  <c r="BI7145" i="13"/>
  <c r="BG7141" i="13"/>
  <c r="BI7141" i="13"/>
  <c r="BG7137" i="13"/>
  <c r="BI7137" i="13"/>
  <c r="BG7133" i="13"/>
  <c r="BI7133" i="13"/>
  <c r="BI7129" i="13"/>
  <c r="BG7129" i="13"/>
  <c r="BI7125" i="13"/>
  <c r="BG7125" i="13"/>
  <c r="BI7121" i="13"/>
  <c r="BG7121" i="13"/>
  <c r="BI7117" i="13"/>
  <c r="BG7117" i="13"/>
  <c r="BI7113" i="13"/>
  <c r="BG7113" i="13"/>
  <c r="BI7109" i="13"/>
  <c r="BG7109" i="13"/>
  <c r="BI7105" i="13"/>
  <c r="BG7105" i="13"/>
  <c r="BI7101" i="13"/>
  <c r="BG7101" i="13"/>
  <c r="BI7097" i="13"/>
  <c r="BG7097" i="13"/>
  <c r="BI7093" i="13"/>
  <c r="BG7093" i="13"/>
  <c r="BI7089" i="13"/>
  <c r="BG7089" i="13"/>
  <c r="BI7085" i="13"/>
  <c r="BG7085" i="13"/>
  <c r="BI7081" i="13"/>
  <c r="BG7081" i="13"/>
  <c r="BI7077" i="13"/>
  <c r="BG7077" i="13"/>
  <c r="BI7073" i="13"/>
  <c r="BG7073" i="13"/>
  <c r="BI7069" i="13"/>
  <c r="BG7069" i="13"/>
  <c r="BI7065" i="13"/>
  <c r="BG7065" i="13"/>
  <c r="BI7061" i="13"/>
  <c r="BG7061" i="13"/>
  <c r="BI7057" i="13"/>
  <c r="BG7057" i="13"/>
  <c r="BI7053" i="13"/>
  <c r="BG7053" i="13"/>
  <c r="BI7049" i="13"/>
  <c r="BG7049" i="13"/>
  <c r="BI7045" i="13"/>
  <c r="BG7045" i="13"/>
  <c r="BI7041" i="13"/>
  <c r="BG7041" i="13"/>
  <c r="BI7037" i="13"/>
  <c r="BG7037" i="13"/>
  <c r="BI7033" i="13"/>
  <c r="BG7033" i="13"/>
  <c r="BI7029" i="13"/>
  <c r="BG7029" i="13"/>
  <c r="BI7025" i="13"/>
  <c r="BG7025" i="13"/>
  <c r="BI7021" i="13"/>
  <c r="BG7021" i="13"/>
  <c r="BI7017" i="13"/>
  <c r="BG7017" i="13"/>
  <c r="BI7013" i="13"/>
  <c r="BG7013" i="13"/>
  <c r="BI7009" i="13"/>
  <c r="BG7009" i="13"/>
  <c r="BI7005" i="13"/>
  <c r="BG7005" i="13"/>
  <c r="BI7001" i="13"/>
  <c r="BG7001" i="13"/>
  <c r="BI6997" i="13"/>
  <c r="BG6997" i="13"/>
  <c r="BI6993" i="13"/>
  <c r="BG6993" i="13"/>
  <c r="BI6989" i="13"/>
  <c r="BG6989" i="13"/>
  <c r="BI6985" i="13"/>
  <c r="BG6985" i="13"/>
  <c r="BI6981" i="13"/>
  <c r="BG6981" i="13"/>
  <c r="BI6977" i="13"/>
  <c r="BG6977" i="13"/>
  <c r="BI6973" i="13"/>
  <c r="BG6973" i="13"/>
  <c r="BI6969" i="13"/>
  <c r="BG6969" i="13"/>
  <c r="BI6965" i="13"/>
  <c r="BG6965" i="13"/>
  <c r="BI6961" i="13"/>
  <c r="BG6961" i="13"/>
  <c r="BI6957" i="13"/>
  <c r="BG6957" i="13"/>
  <c r="BI6953" i="13"/>
  <c r="BG6953" i="13"/>
  <c r="BI6949" i="13"/>
  <c r="BG6949" i="13"/>
  <c r="BI6945" i="13"/>
  <c r="BG6945" i="13"/>
  <c r="BI6941" i="13"/>
  <c r="BG6941" i="13"/>
  <c r="BI6937" i="13"/>
  <c r="BG6937" i="13"/>
  <c r="BI6933" i="13"/>
  <c r="BG6933" i="13"/>
  <c r="BI6929" i="13"/>
  <c r="BG6929" i="13"/>
  <c r="BI6925" i="13"/>
  <c r="BG6925" i="13"/>
  <c r="BI6921" i="13"/>
  <c r="BG6921" i="13"/>
  <c r="BI6917" i="13"/>
  <c r="BG6917" i="13"/>
  <c r="BI6913" i="13"/>
  <c r="BG6913" i="13"/>
  <c r="BI6909" i="13"/>
  <c r="BG6909" i="13"/>
  <c r="BI6905" i="13"/>
  <c r="BG6905" i="13"/>
  <c r="BI6901" i="13"/>
  <c r="BG6901" i="13"/>
  <c r="BI6897" i="13"/>
  <c r="BG6897" i="13"/>
  <c r="BI6893" i="13"/>
  <c r="BG6893" i="13"/>
  <c r="BI6889" i="13"/>
  <c r="BG6889" i="13"/>
  <c r="BI6885" i="13"/>
  <c r="BG6885" i="13"/>
  <c r="BI6881" i="13"/>
  <c r="BG6881" i="13"/>
  <c r="BI6877" i="13"/>
  <c r="BG6877" i="13"/>
  <c r="BI6873" i="13"/>
  <c r="BG6873" i="13"/>
  <c r="BI6869" i="13"/>
  <c r="BG6869" i="13"/>
  <c r="BI6865" i="13"/>
  <c r="BG6865" i="13"/>
  <c r="BI6861" i="13"/>
  <c r="BG6861" i="13"/>
  <c r="BI6857" i="13"/>
  <c r="BG6857" i="13"/>
  <c r="BI6853" i="13"/>
  <c r="BG6853" i="13"/>
  <c r="BI6849" i="13"/>
  <c r="BG6849" i="13"/>
  <c r="BI6845" i="13"/>
  <c r="BG6845" i="13"/>
  <c r="BI6841" i="13"/>
  <c r="BG6841" i="13"/>
  <c r="BI6837" i="13"/>
  <c r="BG6837" i="13"/>
  <c r="BI6833" i="13"/>
  <c r="BG6833" i="13"/>
  <c r="BI6829" i="13"/>
  <c r="BG6829" i="13"/>
  <c r="BI6825" i="13"/>
  <c r="BG6825" i="13"/>
  <c r="BI6821" i="13"/>
  <c r="BG6821" i="13"/>
  <c r="BI6817" i="13"/>
  <c r="BG6817" i="13"/>
  <c r="BI6813" i="13"/>
  <c r="BG6813" i="13"/>
  <c r="BI6809" i="13"/>
  <c r="BG6809" i="13"/>
  <c r="BI6805" i="13"/>
  <c r="BG6805" i="13"/>
  <c r="BI6801" i="13"/>
  <c r="BG6801" i="13"/>
  <c r="BI6797" i="13"/>
  <c r="BG6797" i="13"/>
  <c r="BI6793" i="13"/>
  <c r="BG6793" i="13"/>
  <c r="BI6789" i="13"/>
  <c r="BG6789" i="13"/>
  <c r="BI6785" i="13"/>
  <c r="BG6785" i="13"/>
  <c r="BI6781" i="13"/>
  <c r="BG6781" i="13"/>
  <c r="BI6777" i="13"/>
  <c r="BG6777" i="13"/>
  <c r="BI6773" i="13"/>
  <c r="BG6773" i="13"/>
  <c r="BI6769" i="13"/>
  <c r="BG6769" i="13"/>
  <c r="BI6765" i="13"/>
  <c r="BG6765" i="13"/>
  <c r="BI6761" i="13"/>
  <c r="BG6761" i="13"/>
  <c r="BI6757" i="13"/>
  <c r="BG6757" i="13"/>
  <c r="BI6753" i="13"/>
  <c r="BG6753" i="13"/>
  <c r="BI6749" i="13"/>
  <c r="BG6749" i="13"/>
  <c r="BI6745" i="13"/>
  <c r="BG6745" i="13"/>
  <c r="BI6741" i="13"/>
  <c r="BG6741" i="13"/>
  <c r="BI6737" i="13"/>
  <c r="BG6737" i="13"/>
  <c r="BI6733" i="13"/>
  <c r="BG6733" i="13"/>
  <c r="BI6729" i="13"/>
  <c r="BG6729" i="13"/>
  <c r="BI6725" i="13"/>
  <c r="BG6725" i="13"/>
  <c r="BI6721" i="13"/>
  <c r="BG6721" i="13"/>
  <c r="BI6717" i="13"/>
  <c r="BG6717" i="13"/>
  <c r="BI6713" i="13"/>
  <c r="BG6713" i="13"/>
  <c r="BI6709" i="13"/>
  <c r="BG6709" i="13"/>
  <c r="BI6705" i="13"/>
  <c r="BG6705" i="13"/>
  <c r="BI6701" i="13"/>
  <c r="BG6701" i="13"/>
  <c r="BI6697" i="13"/>
  <c r="BG6697" i="13"/>
  <c r="BI6693" i="13"/>
  <c r="BG6693" i="13"/>
  <c r="BI6689" i="13"/>
  <c r="BG6689" i="13"/>
  <c r="BI6685" i="13"/>
  <c r="BG6685" i="13"/>
  <c r="BI6681" i="13"/>
  <c r="BG6681" i="13"/>
  <c r="BI6677" i="13"/>
  <c r="BG6677" i="13"/>
  <c r="BI6673" i="13"/>
  <c r="BG6673" i="13"/>
  <c r="BI6669" i="13"/>
  <c r="BG6669" i="13"/>
  <c r="BI6665" i="13"/>
  <c r="BG6665" i="13"/>
  <c r="BI6661" i="13"/>
  <c r="BG6661" i="13"/>
  <c r="BI6657" i="13"/>
  <c r="BG6657" i="13"/>
  <c r="BI6653" i="13"/>
  <c r="BG6653" i="13"/>
  <c r="BI6649" i="13"/>
  <c r="BG6649" i="13"/>
  <c r="BI6645" i="13"/>
  <c r="BG6645" i="13"/>
  <c r="BI6641" i="13"/>
  <c r="BG6641" i="13"/>
  <c r="BI6637" i="13"/>
  <c r="BG6637" i="13"/>
  <c r="BI6633" i="13"/>
  <c r="BG6633" i="13"/>
  <c r="BI6629" i="13"/>
  <c r="BG6629" i="13"/>
  <c r="BI6625" i="13"/>
  <c r="BG6625" i="13"/>
  <c r="BI6621" i="13"/>
  <c r="BG6621" i="13"/>
  <c r="BI6617" i="13"/>
  <c r="BG6617" i="13"/>
  <c r="BI6613" i="13"/>
  <c r="BG6613" i="13"/>
  <c r="BI6609" i="13"/>
  <c r="BG6609" i="13"/>
  <c r="BI6605" i="13"/>
  <c r="BG6605" i="13"/>
  <c r="BI6601" i="13"/>
  <c r="BG6601" i="13"/>
  <c r="BI6597" i="13"/>
  <c r="BG6597" i="13"/>
  <c r="BI6593" i="13"/>
  <c r="BG6593" i="13"/>
  <c r="BI6589" i="13"/>
  <c r="BG6589" i="13"/>
  <c r="BI6585" i="13"/>
  <c r="BG6585" i="13"/>
  <c r="BI6581" i="13"/>
  <c r="BG6581" i="13"/>
  <c r="BI6577" i="13"/>
  <c r="BG6577" i="13"/>
  <c r="BI6573" i="13"/>
  <c r="BG6573" i="13"/>
  <c r="BI6569" i="13"/>
  <c r="BG6569" i="13"/>
  <c r="BI6565" i="13"/>
  <c r="BG6565" i="13"/>
  <c r="BI6561" i="13"/>
  <c r="BG6561" i="13"/>
  <c r="BI6557" i="13"/>
  <c r="BG6557" i="13"/>
  <c r="BI6553" i="13"/>
  <c r="BG6553" i="13"/>
  <c r="BI6549" i="13"/>
  <c r="BG6549" i="13"/>
  <c r="BI6545" i="13"/>
  <c r="BG6545" i="13"/>
  <c r="BI6541" i="13"/>
  <c r="BG6541" i="13"/>
  <c r="BI6537" i="13"/>
  <c r="BG6537" i="13"/>
  <c r="BI6533" i="13"/>
  <c r="BG6533" i="13"/>
  <c r="BI6529" i="13"/>
  <c r="BG6529" i="13"/>
  <c r="BI6525" i="13"/>
  <c r="BG6525" i="13"/>
  <c r="BI6521" i="13"/>
  <c r="BG6521" i="13"/>
  <c r="BI6517" i="13"/>
  <c r="BG6517" i="13"/>
  <c r="BI6513" i="13"/>
  <c r="BG6513" i="13"/>
  <c r="BI6509" i="13"/>
  <c r="BG6509" i="13"/>
  <c r="BI6505" i="13"/>
  <c r="BG6505" i="13"/>
  <c r="BI6501" i="13"/>
  <c r="BG6501" i="13"/>
  <c r="BG6497" i="13"/>
  <c r="BI6497" i="13"/>
  <c r="BG6493" i="13"/>
  <c r="BI6493" i="13"/>
  <c r="BG6489" i="13"/>
  <c r="BI6489" i="13"/>
  <c r="BG6485" i="13"/>
  <c r="BI6485" i="13"/>
  <c r="BG6481" i="13"/>
  <c r="BI6481" i="13"/>
  <c r="BG6477" i="13"/>
  <c r="BI6477" i="13"/>
  <c r="BG6473" i="13"/>
  <c r="BI6473" i="13"/>
  <c r="BG6469" i="13"/>
  <c r="BI6469" i="13"/>
  <c r="BG6465" i="13"/>
  <c r="BI6465" i="13"/>
  <c r="BG6461" i="13"/>
  <c r="BI6461" i="13"/>
  <c r="BG6457" i="13"/>
  <c r="BI6457" i="13"/>
  <c r="BG6453" i="13"/>
  <c r="BI6453" i="13"/>
  <c r="BG6449" i="13"/>
  <c r="BI6449" i="13"/>
  <c r="BG6445" i="13"/>
  <c r="BI6445" i="13"/>
  <c r="BG6441" i="13"/>
  <c r="BI6441" i="13"/>
  <c r="BG6437" i="13"/>
  <c r="BI6437" i="13"/>
  <c r="BG6433" i="13"/>
  <c r="BI6433" i="13"/>
  <c r="BG6429" i="13"/>
  <c r="BI6429" i="13"/>
  <c r="BG6425" i="13"/>
  <c r="BI6425" i="13"/>
  <c r="BG6421" i="13"/>
  <c r="BI6421" i="13"/>
  <c r="BG6417" i="13"/>
  <c r="BI6417" i="13"/>
  <c r="BG6413" i="13"/>
  <c r="BI6413" i="13"/>
  <c r="BG6409" i="13"/>
  <c r="BI6409" i="13"/>
  <c r="BG6405" i="13"/>
  <c r="BI6405" i="13"/>
  <c r="BG6401" i="13"/>
  <c r="BI6401" i="13"/>
  <c r="BG6397" i="13"/>
  <c r="BI6397" i="13"/>
  <c r="BG6393" i="13"/>
  <c r="BI6393" i="13"/>
  <c r="BG6389" i="13"/>
  <c r="BI6389" i="13"/>
  <c r="BG6385" i="13"/>
  <c r="BI6385" i="13"/>
  <c r="BG6381" i="13"/>
  <c r="BI6381" i="13"/>
  <c r="BG6377" i="13"/>
  <c r="BI6377" i="13"/>
  <c r="BG6373" i="13"/>
  <c r="BI6373" i="13"/>
  <c r="BG6369" i="13"/>
  <c r="BI6369" i="13"/>
  <c r="BG6365" i="13"/>
  <c r="BI6365" i="13"/>
  <c r="BG6361" i="13"/>
  <c r="BI6361" i="13"/>
  <c r="BG6357" i="13"/>
  <c r="BI6357" i="13"/>
  <c r="BG6353" i="13"/>
  <c r="BI6353" i="13"/>
  <c r="BG6349" i="13"/>
  <c r="BI6349" i="13"/>
  <c r="BG6345" i="13"/>
  <c r="BI6345" i="13"/>
  <c r="BG6341" i="13"/>
  <c r="BI6341" i="13"/>
  <c r="BG6337" i="13"/>
  <c r="BI6337" i="13"/>
  <c r="BG6333" i="13"/>
  <c r="BI6333" i="13"/>
  <c r="BG6329" i="13"/>
  <c r="BI6329" i="13"/>
  <c r="BG6325" i="13"/>
  <c r="BI6325" i="13"/>
  <c r="BG6321" i="13"/>
  <c r="BI6321" i="13"/>
  <c r="BG6317" i="13"/>
  <c r="BI6317" i="13"/>
  <c r="BG6313" i="13"/>
  <c r="BI6313" i="13"/>
  <c r="BG6309" i="13"/>
  <c r="BI6309" i="13"/>
  <c r="BG6305" i="13"/>
  <c r="BI6305" i="13"/>
  <c r="BG6301" i="13"/>
  <c r="BI6301" i="13"/>
  <c r="BG6297" i="13"/>
  <c r="BI6297" i="13"/>
  <c r="BG6293" i="13"/>
  <c r="BI6293" i="13"/>
  <c r="BG6289" i="13"/>
  <c r="BI6289" i="13"/>
  <c r="BG6285" i="13"/>
  <c r="BI6285" i="13"/>
  <c r="BG6281" i="13"/>
  <c r="BI6281" i="13"/>
  <c r="BG6277" i="13"/>
  <c r="BI6277" i="13"/>
  <c r="BG6273" i="13"/>
  <c r="BI6273" i="13"/>
  <c r="BG6269" i="13"/>
  <c r="BI6269" i="13"/>
  <c r="BG6265" i="13"/>
  <c r="BI6265" i="13"/>
  <c r="BG6261" i="13"/>
  <c r="BI6261" i="13"/>
  <c r="BG6257" i="13"/>
  <c r="BI6257" i="13"/>
  <c r="BG6253" i="13"/>
  <c r="BI6253" i="13"/>
  <c r="BG6249" i="13"/>
  <c r="BI6249" i="13"/>
  <c r="BG6245" i="13"/>
  <c r="BI6245" i="13"/>
  <c r="BG6241" i="13"/>
  <c r="BI6241" i="13"/>
  <c r="BG6237" i="13"/>
  <c r="BI6237" i="13"/>
  <c r="BG6233" i="13"/>
  <c r="BI6233" i="13"/>
  <c r="BG6229" i="13"/>
  <c r="BI6229" i="13"/>
  <c r="BG6225" i="13"/>
  <c r="BI6225" i="13"/>
  <c r="BG6221" i="13"/>
  <c r="BI6221" i="13"/>
  <c r="BG6217" i="13"/>
  <c r="BI6217" i="13"/>
  <c r="BG6213" i="13"/>
  <c r="BI6213" i="13"/>
  <c r="BG6209" i="13"/>
  <c r="BI6209" i="13"/>
  <c r="BG6205" i="13"/>
  <c r="BI6205" i="13"/>
  <c r="BG6201" i="13"/>
  <c r="BI6201" i="13"/>
  <c r="BG6197" i="13"/>
  <c r="BI6197" i="13"/>
  <c r="BG6193" i="13"/>
  <c r="BI6193" i="13"/>
  <c r="BG6189" i="13"/>
  <c r="BI6189" i="13"/>
  <c r="BG6185" i="13"/>
  <c r="BI6185" i="13"/>
  <c r="BG6181" i="13"/>
  <c r="BI6181" i="13"/>
  <c r="BG6177" i="13"/>
  <c r="BI6177" i="13"/>
  <c r="BG6173" i="13"/>
  <c r="BI6173" i="13"/>
  <c r="BG6169" i="13"/>
  <c r="BI6169" i="13"/>
  <c r="BG6165" i="13"/>
  <c r="BI6165" i="13"/>
  <c r="BG6161" i="13"/>
  <c r="BI6161" i="13"/>
  <c r="BG6157" i="13"/>
  <c r="BI6157" i="13"/>
  <c r="BI6153" i="13"/>
  <c r="BG6153" i="13"/>
  <c r="BI6149" i="13"/>
  <c r="BG6149" i="13"/>
  <c r="BI6145" i="13"/>
  <c r="BG6145" i="13"/>
  <c r="BI6141" i="13"/>
  <c r="BG6141" i="13"/>
  <c r="BI6137" i="13"/>
  <c r="BG6137" i="13"/>
  <c r="BI6133" i="13"/>
  <c r="BG6133" i="13"/>
  <c r="BI6129" i="13"/>
  <c r="BG6129" i="13"/>
  <c r="BI6125" i="13"/>
  <c r="BG6125" i="13"/>
  <c r="BI6121" i="13"/>
  <c r="BG6121" i="13"/>
  <c r="BI6117" i="13"/>
  <c r="BG6117" i="13"/>
  <c r="BI6113" i="13"/>
  <c r="BG6113" i="13"/>
  <c r="BI6109" i="13"/>
  <c r="BG6109" i="13"/>
  <c r="BI6105" i="13"/>
  <c r="BG6105" i="13"/>
  <c r="BI6101" i="13"/>
  <c r="BG6101" i="13"/>
  <c r="BI6097" i="13"/>
  <c r="BG6097" i="13"/>
  <c r="BI6093" i="13"/>
  <c r="BG6093" i="13"/>
  <c r="BI6089" i="13"/>
  <c r="BG6089" i="13"/>
  <c r="BI6085" i="13"/>
  <c r="BG6085" i="13"/>
  <c r="BI6081" i="13"/>
  <c r="BG6081" i="13"/>
  <c r="BI6077" i="13"/>
  <c r="BG6077" i="13"/>
  <c r="BI6073" i="13"/>
  <c r="BG6073" i="13"/>
  <c r="BI6069" i="13"/>
  <c r="BG6069" i="13"/>
  <c r="BI6065" i="13"/>
  <c r="BG6065" i="13"/>
  <c r="BI6061" i="13"/>
  <c r="BG6061" i="13"/>
  <c r="BI6057" i="13"/>
  <c r="BG6057" i="13"/>
  <c r="BI6053" i="13"/>
  <c r="BG6053" i="13"/>
  <c r="BI6049" i="13"/>
  <c r="BG6049" i="13"/>
  <c r="BI6045" i="13"/>
  <c r="BG6045" i="13"/>
  <c r="BI6041" i="13"/>
  <c r="BG6041" i="13"/>
  <c r="BI6037" i="13"/>
  <c r="BG6037" i="13"/>
  <c r="BI6033" i="13"/>
  <c r="BG6033" i="13"/>
  <c r="BI6029" i="13"/>
  <c r="BG6029" i="13"/>
  <c r="BI6025" i="13"/>
  <c r="BG6025" i="13"/>
  <c r="BI6021" i="13"/>
  <c r="BG6021" i="13"/>
  <c r="BI6017" i="13"/>
  <c r="BG6017" i="13"/>
  <c r="BI6013" i="13"/>
  <c r="BG6013" i="13"/>
  <c r="BI6009" i="13"/>
  <c r="BG6009" i="13"/>
  <c r="BI6005" i="13"/>
  <c r="BG6005" i="13"/>
  <c r="BI6001" i="13"/>
  <c r="BG6001" i="13"/>
  <c r="BI5997" i="13"/>
  <c r="BG5997" i="13"/>
  <c r="BI5993" i="13"/>
  <c r="BG5993" i="13"/>
  <c r="BI5989" i="13"/>
  <c r="BG5989" i="13"/>
  <c r="BI5985" i="13"/>
  <c r="BG5985" i="13"/>
  <c r="BI5981" i="13"/>
  <c r="BG5981" i="13"/>
  <c r="BI5977" i="13"/>
  <c r="BG5977" i="13"/>
  <c r="BI5973" i="13"/>
  <c r="BG5973" i="13"/>
  <c r="BI5969" i="13"/>
  <c r="BG5969" i="13"/>
  <c r="BI5965" i="13"/>
  <c r="BG5965" i="13"/>
  <c r="BI5961" i="13"/>
  <c r="BG5961" i="13"/>
  <c r="BI5957" i="13"/>
  <c r="BG5957" i="13"/>
  <c r="BI5953" i="13"/>
  <c r="BG5953" i="13"/>
  <c r="BI5949" i="13"/>
  <c r="BG5949" i="13"/>
  <c r="BI5945" i="13"/>
  <c r="BG5945" i="13"/>
  <c r="BI5941" i="13"/>
  <c r="BG5941" i="13"/>
  <c r="BI5937" i="13"/>
  <c r="BG5937" i="13"/>
  <c r="BI5933" i="13"/>
  <c r="BG5933" i="13"/>
  <c r="BI5929" i="13"/>
  <c r="BG5929" i="13"/>
  <c r="BI5925" i="13"/>
  <c r="BG5925" i="13"/>
  <c r="BI7959" i="13"/>
  <c r="BG7959" i="13"/>
  <c r="BI7955" i="13"/>
  <c r="BG7955" i="13"/>
  <c r="BI7951" i="13"/>
  <c r="BG7951" i="13"/>
  <c r="BI7947" i="13"/>
  <c r="BG7947" i="13"/>
  <c r="BI7943" i="13"/>
  <c r="BG7943" i="13"/>
  <c r="BI7939" i="13"/>
  <c r="BG7939" i="13"/>
  <c r="BI7935" i="13"/>
  <c r="BG7935" i="13"/>
  <c r="BI7931" i="13"/>
  <c r="BG7931" i="13"/>
  <c r="BI7927" i="13"/>
  <c r="BG7927" i="13"/>
  <c r="BI7923" i="13"/>
  <c r="BG7923" i="13"/>
  <c r="BI7919" i="13"/>
  <c r="BG7919" i="13"/>
  <c r="BI7915" i="13"/>
  <c r="BG7915" i="13"/>
  <c r="BI7911" i="13"/>
  <c r="BG7911" i="13"/>
  <c r="BI7907" i="13"/>
  <c r="BG7907" i="13"/>
  <c r="BI7903" i="13"/>
  <c r="BG7903" i="13"/>
  <c r="BI7899" i="13"/>
  <c r="BG7899" i="13"/>
  <c r="BI7895" i="13"/>
  <c r="BG7895" i="13"/>
  <c r="BI7891" i="13"/>
  <c r="BG7891" i="13"/>
  <c r="BI7887" i="13"/>
  <c r="BG7887" i="13"/>
  <c r="BI7883" i="13"/>
  <c r="BG7883" i="13"/>
  <c r="BI7879" i="13"/>
  <c r="BG7879" i="13"/>
  <c r="BI7875" i="13"/>
  <c r="BG7875" i="13"/>
  <c r="BI7871" i="13"/>
  <c r="BG7871" i="13"/>
  <c r="BI7867" i="13"/>
  <c r="BG7867" i="13"/>
  <c r="BI7863" i="13"/>
  <c r="BG7863" i="13"/>
  <c r="BI7859" i="13"/>
  <c r="BG7859" i="13"/>
  <c r="BI7855" i="13"/>
  <c r="BG7855" i="13"/>
  <c r="BI7851" i="13"/>
  <c r="BG7851" i="13"/>
  <c r="BI7847" i="13"/>
  <c r="BG7847" i="13"/>
  <c r="BI7843" i="13"/>
  <c r="BG7843" i="13"/>
  <c r="BI7839" i="13"/>
  <c r="BG7839" i="13"/>
  <c r="BI7835" i="13"/>
  <c r="BG7835" i="13"/>
  <c r="BI7831" i="13"/>
  <c r="BG7831" i="13"/>
  <c r="BI7827" i="13"/>
  <c r="BG7827" i="13"/>
  <c r="BI7823" i="13"/>
  <c r="BG7823" i="13"/>
  <c r="BI7819" i="13"/>
  <c r="BG7819" i="13"/>
  <c r="BI7815" i="13"/>
  <c r="BG7815" i="13"/>
  <c r="BI7811" i="13"/>
  <c r="BG7811" i="13"/>
  <c r="BI7807" i="13"/>
  <c r="BG7807" i="13"/>
  <c r="BI7803" i="13"/>
  <c r="BG7803" i="13"/>
  <c r="BI7799" i="13"/>
  <c r="BG7799" i="13"/>
  <c r="BI7795" i="13"/>
  <c r="BG7795" i="13"/>
  <c r="BI7791" i="13"/>
  <c r="BG7791" i="13"/>
  <c r="BI7787" i="13"/>
  <c r="BG7787" i="13"/>
  <c r="BI7783" i="13"/>
  <c r="BG7783" i="13"/>
  <c r="BI7779" i="13"/>
  <c r="BG7779" i="13"/>
  <c r="BI7775" i="13"/>
  <c r="BG7775" i="13"/>
  <c r="BI7771" i="13"/>
  <c r="BG7771" i="13"/>
  <c r="BI7767" i="13"/>
  <c r="BG7767" i="13"/>
  <c r="BI7763" i="13"/>
  <c r="BG7763" i="13"/>
  <c r="BI7759" i="13"/>
  <c r="BG7759" i="13"/>
  <c r="BI7755" i="13"/>
  <c r="BG7755" i="13"/>
  <c r="BI7751" i="13"/>
  <c r="BG7751" i="13"/>
  <c r="BI7747" i="13"/>
  <c r="BG7747" i="13"/>
  <c r="BI7743" i="13"/>
  <c r="BG7743" i="13"/>
  <c r="BI7739" i="13"/>
  <c r="BG7739" i="13"/>
  <c r="BI7735" i="13"/>
  <c r="BG7735" i="13"/>
  <c r="BI7731" i="13"/>
  <c r="BG7731" i="13"/>
  <c r="BI7727" i="13"/>
  <c r="BG7727" i="13"/>
  <c r="BI7723" i="13"/>
  <c r="BG7723" i="13"/>
  <c r="BI7719" i="13"/>
  <c r="BG7719" i="13"/>
  <c r="BI7715" i="13"/>
  <c r="BG7715" i="13"/>
  <c r="BI7711" i="13"/>
  <c r="BG7711" i="13"/>
  <c r="BI7707" i="13"/>
  <c r="BG7707" i="13"/>
  <c r="BI7703" i="13"/>
  <c r="BG7703" i="13"/>
  <c r="BI7699" i="13"/>
  <c r="BG7699" i="13"/>
  <c r="BI7695" i="13"/>
  <c r="BG7695" i="13"/>
  <c r="BI7691" i="13"/>
  <c r="BG7691" i="13"/>
  <c r="BI7687" i="13"/>
  <c r="BG7687" i="13"/>
  <c r="BI7683" i="13"/>
  <c r="BG7683" i="13"/>
  <c r="BI7679" i="13"/>
  <c r="BG7679" i="13"/>
  <c r="BI7675" i="13"/>
  <c r="BG7675" i="13"/>
  <c r="BI7671" i="13"/>
  <c r="BG7671" i="13"/>
  <c r="BI7667" i="13"/>
  <c r="BG7667" i="13"/>
  <c r="BI7663" i="13"/>
  <c r="BG7663" i="13"/>
  <c r="BI7659" i="13"/>
  <c r="BG7659" i="13"/>
  <c r="BI7655" i="13"/>
  <c r="BG7655" i="13"/>
  <c r="BI7651" i="13"/>
  <c r="BG7651" i="13"/>
  <c r="BI7647" i="13"/>
  <c r="BG7647" i="13"/>
  <c r="BI7643" i="13"/>
  <c r="BG7643" i="13"/>
  <c r="BI7639" i="13"/>
  <c r="BG7639" i="13"/>
  <c r="BI7635" i="13"/>
  <c r="BG7635" i="13"/>
  <c r="BI7631" i="13"/>
  <c r="BG7631" i="13"/>
  <c r="BI7627" i="13"/>
  <c r="BG7627" i="13"/>
  <c r="BI7623" i="13"/>
  <c r="BG7623" i="13"/>
  <c r="BI7619" i="13"/>
  <c r="BG7619" i="13"/>
  <c r="BI7615" i="13"/>
  <c r="BG7615" i="13"/>
  <c r="BI7611" i="13"/>
  <c r="BG7611" i="13"/>
  <c r="BI7607" i="13"/>
  <c r="BG7607" i="13"/>
  <c r="BI7603" i="13"/>
  <c r="BG7603" i="13"/>
  <c r="BI7599" i="13"/>
  <c r="BG7599" i="13"/>
  <c r="BI7595" i="13"/>
  <c r="BG7595" i="13"/>
  <c r="BI7591" i="13"/>
  <c r="BG7591" i="13"/>
  <c r="BI7587" i="13"/>
  <c r="BG7587" i="13"/>
  <c r="BI7583" i="13"/>
  <c r="BG7583" i="13"/>
  <c r="BI7579" i="13"/>
  <c r="BG7579" i="13"/>
  <c r="BI7575" i="13"/>
  <c r="BG7575" i="13"/>
  <c r="BI7571" i="13"/>
  <c r="BG7571" i="13"/>
  <c r="BI7567" i="13"/>
  <c r="BG7567" i="13"/>
  <c r="BI7563" i="13"/>
  <c r="BG7563" i="13"/>
  <c r="BI7559" i="13"/>
  <c r="BG7559" i="13"/>
  <c r="BI7555" i="13"/>
  <c r="BG7555" i="13"/>
  <c r="BI7551" i="13"/>
  <c r="BG7551" i="13"/>
  <c r="BI7547" i="13"/>
  <c r="BG7547" i="13"/>
  <c r="BI7543" i="13"/>
  <c r="BG7543" i="13"/>
  <c r="BI7539" i="13"/>
  <c r="BG7539" i="13"/>
  <c r="BI7535" i="13"/>
  <c r="BG7535" i="13"/>
  <c r="BI7531" i="13"/>
  <c r="BG7531" i="13"/>
  <c r="BI7527" i="13"/>
  <c r="BG7527" i="13"/>
  <c r="BI7523" i="13"/>
  <c r="BG7523" i="13"/>
  <c r="BI7519" i="13"/>
  <c r="BG7519" i="13"/>
  <c r="BI7515" i="13"/>
  <c r="BG7515" i="13"/>
  <c r="BI7511" i="13"/>
  <c r="BG7511" i="13"/>
  <c r="BI7507" i="13"/>
  <c r="BG7507" i="13"/>
  <c r="BI7503" i="13"/>
  <c r="BG7503" i="13"/>
  <c r="BI7499" i="13"/>
  <c r="BG7499" i="13"/>
  <c r="BI7495" i="13"/>
  <c r="BG7495" i="13"/>
  <c r="BI7491" i="13"/>
  <c r="BG7491" i="13"/>
  <c r="BI7487" i="13"/>
  <c r="BG7487" i="13"/>
  <c r="BI7483" i="13"/>
  <c r="BG7483" i="13"/>
  <c r="BI7479" i="13"/>
  <c r="BG7479" i="13"/>
  <c r="BI7475" i="13"/>
  <c r="BG7475" i="13"/>
  <c r="BG7462" i="13"/>
  <c r="BI7462" i="13"/>
  <c r="BG7458" i="13"/>
  <c r="BI7458" i="13"/>
  <c r="BG7454" i="13"/>
  <c r="BI7454" i="13"/>
  <c r="BI7451" i="13"/>
  <c r="BG7451" i="13"/>
  <c r="BG7448" i="13"/>
  <c r="BI7448" i="13"/>
  <c r="BG7444" i="13"/>
  <c r="BI7444" i="13"/>
  <c r="BG7440" i="13"/>
  <c r="BI7440" i="13"/>
  <c r="BG7436" i="13"/>
  <c r="BI7436" i="13"/>
  <c r="BG7432" i="13"/>
  <c r="BI7432" i="13"/>
  <c r="BG7428" i="13"/>
  <c r="BI7428" i="13"/>
  <c r="BG7424" i="13"/>
  <c r="BI7424" i="13"/>
  <c r="BG7420" i="13"/>
  <c r="BI7420" i="13"/>
  <c r="BG7416" i="13"/>
  <c r="BI7416" i="13"/>
  <c r="BG7412" i="13"/>
  <c r="BI7412" i="13"/>
  <c r="BG7408" i="13"/>
  <c r="BI7408" i="13"/>
  <c r="BG7404" i="13"/>
  <c r="BI7404" i="13"/>
  <c r="BG7400" i="13"/>
  <c r="BI7400" i="13"/>
  <c r="BG7396" i="13"/>
  <c r="BI7396" i="13"/>
  <c r="BG7392" i="13"/>
  <c r="BI7392" i="13"/>
  <c r="BG7388" i="13"/>
  <c r="BI7388" i="13"/>
  <c r="BG7384" i="13"/>
  <c r="BI7384" i="13"/>
  <c r="BG7380" i="13"/>
  <c r="BI7380" i="13"/>
  <c r="BG7376" i="13"/>
  <c r="BI7376" i="13"/>
  <c r="BG7372" i="13"/>
  <c r="BI7372" i="13"/>
  <c r="BG7368" i="13"/>
  <c r="BI7368" i="13"/>
  <c r="BG7364" i="13"/>
  <c r="BI7364" i="13"/>
  <c r="BG7360" i="13"/>
  <c r="BI7360" i="13"/>
  <c r="BG7356" i="13"/>
  <c r="BI7356" i="13"/>
  <c r="BG7352" i="13"/>
  <c r="BI7352" i="13"/>
  <c r="BG7348" i="13"/>
  <c r="BI7348" i="13"/>
  <c r="BG7344" i="13"/>
  <c r="BI7344" i="13"/>
  <c r="BG7340" i="13"/>
  <c r="BI7340" i="13"/>
  <c r="BG7336" i="13"/>
  <c r="BI7336" i="13"/>
  <c r="BG7332" i="13"/>
  <c r="BI7332" i="13"/>
  <c r="BG7328" i="13"/>
  <c r="BI7328" i="13"/>
  <c r="BG7324" i="13"/>
  <c r="BI7324" i="13"/>
  <c r="BG7320" i="13"/>
  <c r="BI7320" i="13"/>
  <c r="BG7316" i="13"/>
  <c r="BI7316" i="13"/>
  <c r="BG7312" i="13"/>
  <c r="BI7312" i="13"/>
  <c r="BG7308" i="13"/>
  <c r="BI7308" i="13"/>
  <c r="BG7304" i="13"/>
  <c r="BI7304" i="13"/>
  <c r="BG7300" i="13"/>
  <c r="BI7300" i="13"/>
  <c r="BG7296" i="13"/>
  <c r="BI7296" i="13"/>
  <c r="BG7292" i="13"/>
  <c r="BI7292" i="13"/>
  <c r="BG7288" i="13"/>
  <c r="BI7288" i="13"/>
  <c r="BG7284" i="13"/>
  <c r="BI7284" i="13"/>
  <c r="BG7280" i="13"/>
  <c r="BI7280" i="13"/>
  <c r="BG7276" i="13"/>
  <c r="BI7276" i="13"/>
  <c r="BG7272" i="13"/>
  <c r="BI7272" i="13"/>
  <c r="BG7268" i="13"/>
  <c r="BI7268" i="13"/>
  <c r="BG7264" i="13"/>
  <c r="BI7264" i="13"/>
  <c r="BG7260" i="13"/>
  <c r="BI7260" i="13"/>
  <c r="BG7256" i="13"/>
  <c r="BI7256" i="13"/>
  <c r="BG7252" i="13"/>
  <c r="BI7252" i="13"/>
  <c r="BG7248" i="13"/>
  <c r="BI7248" i="13"/>
  <c r="BG7244" i="13"/>
  <c r="BI7244" i="13"/>
  <c r="BG7240" i="13"/>
  <c r="BI7240" i="13"/>
  <c r="BG7236" i="13"/>
  <c r="BI7236" i="13"/>
  <c r="BG7232" i="13"/>
  <c r="BI7232" i="13"/>
  <c r="BG7228" i="13"/>
  <c r="BI7228" i="13"/>
  <c r="BG7224" i="13"/>
  <c r="BI7224" i="13"/>
  <c r="BG7220" i="13"/>
  <c r="BI7220" i="13"/>
  <c r="BG7216" i="13"/>
  <c r="BI7216" i="13"/>
  <c r="BG7212" i="13"/>
  <c r="BI7212" i="13"/>
  <c r="BG7208" i="13"/>
  <c r="BI7208" i="13"/>
  <c r="BG7204" i="13"/>
  <c r="BI7204" i="13"/>
  <c r="BG7200" i="13"/>
  <c r="BI7200" i="13"/>
  <c r="BG7196" i="13"/>
  <c r="BI7196" i="13"/>
  <c r="BG7192" i="13"/>
  <c r="BI7192" i="13"/>
  <c r="BG7188" i="13"/>
  <c r="BI7188" i="13"/>
  <c r="BG7184" i="13"/>
  <c r="BI7184" i="13"/>
  <c r="BG7180" i="13"/>
  <c r="BI7180" i="13"/>
  <c r="BG7176" i="13"/>
  <c r="BI7176" i="13"/>
  <c r="BG7172" i="13"/>
  <c r="BI7172" i="13"/>
  <c r="BG7168" i="13"/>
  <c r="BI7168" i="13"/>
  <c r="BG7164" i="13"/>
  <c r="BI7164" i="13"/>
  <c r="BG7160" i="13"/>
  <c r="BI7160" i="13"/>
  <c r="BG7156" i="13"/>
  <c r="BI7156" i="13"/>
  <c r="BG7152" i="13"/>
  <c r="BI7152" i="13"/>
  <c r="BG7148" i="13"/>
  <c r="BI7148" i="13"/>
  <c r="BG7144" i="13"/>
  <c r="BI7144" i="13"/>
  <c r="BG7140" i="13"/>
  <c r="BI7140" i="13"/>
  <c r="BG7136" i="13"/>
  <c r="BI7136" i="13"/>
  <c r="BG7132" i="13"/>
  <c r="BI7132" i="13"/>
  <c r="BG7128" i="13"/>
  <c r="BI7128" i="13"/>
  <c r="BG7124" i="13"/>
  <c r="BI7124" i="13"/>
  <c r="BG7120" i="13"/>
  <c r="BI7120" i="13"/>
  <c r="BG7116" i="13"/>
  <c r="BI7116" i="13"/>
  <c r="BG7112" i="13"/>
  <c r="BI7112" i="13"/>
  <c r="BG7108" i="13"/>
  <c r="BI7108" i="13"/>
  <c r="BG7104" i="13"/>
  <c r="BI7104" i="13"/>
  <c r="BG7100" i="13"/>
  <c r="BI7100" i="13"/>
  <c r="BG7096" i="13"/>
  <c r="BI7096" i="13"/>
  <c r="BG7092" i="13"/>
  <c r="BI7092" i="13"/>
  <c r="BG7088" i="13"/>
  <c r="BI7088" i="13"/>
  <c r="BG7084" i="13"/>
  <c r="BI7084" i="13"/>
  <c r="BG7080" i="13"/>
  <c r="BI7080" i="13"/>
  <c r="BG7076" i="13"/>
  <c r="BI7076" i="13"/>
  <c r="BG7072" i="13"/>
  <c r="BI7072" i="13"/>
  <c r="BG7068" i="13"/>
  <c r="BI7068" i="13"/>
  <c r="BG7064" i="13"/>
  <c r="BI7064" i="13"/>
  <c r="BG7060" i="13"/>
  <c r="BI7060" i="13"/>
  <c r="BG7056" i="13"/>
  <c r="BI7056" i="13"/>
  <c r="BG7052" i="13"/>
  <c r="BI7052" i="13"/>
  <c r="BG7048" i="13"/>
  <c r="BI7048" i="13"/>
  <c r="BG7044" i="13"/>
  <c r="BI7044" i="13"/>
  <c r="BG7040" i="13"/>
  <c r="BI7040" i="13"/>
  <c r="BG7036" i="13"/>
  <c r="BI7036" i="13"/>
  <c r="BG7032" i="13"/>
  <c r="BI7032" i="13"/>
  <c r="BG7028" i="13"/>
  <c r="BI7028" i="13"/>
  <c r="BG7024" i="13"/>
  <c r="BI7024" i="13"/>
  <c r="BG7020" i="13"/>
  <c r="BI7020" i="13"/>
  <c r="BG7016" i="13"/>
  <c r="BI7016" i="13"/>
  <c r="BG7012" i="13"/>
  <c r="BI7012" i="13"/>
  <c r="BG7008" i="13"/>
  <c r="BI7008" i="13"/>
  <c r="BG7004" i="13"/>
  <c r="BI7004" i="13"/>
  <c r="BG7000" i="13"/>
  <c r="BI7000" i="13"/>
  <c r="BG6996" i="13"/>
  <c r="BI6996" i="13"/>
  <c r="BG6992" i="13"/>
  <c r="BI6992" i="13"/>
  <c r="BG6988" i="13"/>
  <c r="BI6988" i="13"/>
  <c r="BG6984" i="13"/>
  <c r="BI6984" i="13"/>
  <c r="BG6980" i="13"/>
  <c r="BI6980" i="13"/>
  <c r="BG6976" i="13"/>
  <c r="BI6976" i="13"/>
  <c r="BG6972" i="13"/>
  <c r="BI6972" i="13"/>
  <c r="BG6968" i="13"/>
  <c r="BI6968" i="13"/>
  <c r="BG6964" i="13"/>
  <c r="BI6964" i="13"/>
  <c r="BG6960" i="13"/>
  <c r="BI6960" i="13"/>
  <c r="BG6956" i="13"/>
  <c r="BI6956" i="13"/>
  <c r="BG6952" i="13"/>
  <c r="BI6952" i="13"/>
  <c r="BG6948" i="13"/>
  <c r="BI6948" i="13"/>
  <c r="BG6944" i="13"/>
  <c r="BI6944" i="13"/>
  <c r="BG6940" i="13"/>
  <c r="BI6940" i="13"/>
  <c r="BG6936" i="13"/>
  <c r="BI6936" i="13"/>
  <c r="BG6932" i="13"/>
  <c r="BI6932" i="13"/>
  <c r="BG6928" i="13"/>
  <c r="BI6928" i="13"/>
  <c r="BG6924" i="13"/>
  <c r="BI6924" i="13"/>
  <c r="BG6920" i="13"/>
  <c r="BI6920" i="13"/>
  <c r="BG6916" i="13"/>
  <c r="BI6916" i="13"/>
  <c r="BG6912" i="13"/>
  <c r="BI6912" i="13"/>
  <c r="BG6908" i="13"/>
  <c r="BI6908" i="13"/>
  <c r="BG6904" i="13"/>
  <c r="BI6904" i="13"/>
  <c r="BG6900" i="13"/>
  <c r="BI6900" i="13"/>
  <c r="BG6896" i="13"/>
  <c r="BI6896" i="13"/>
  <c r="BG6892" i="13"/>
  <c r="BI6892" i="13"/>
  <c r="BG6888" i="13"/>
  <c r="BI6888" i="13"/>
  <c r="BG6884" i="13"/>
  <c r="BI6884" i="13"/>
  <c r="BG6880" i="13"/>
  <c r="BI6880" i="13"/>
  <c r="BG6876" i="13"/>
  <c r="BI6876" i="13"/>
  <c r="BG6872" i="13"/>
  <c r="BI6872" i="13"/>
  <c r="BG6868" i="13"/>
  <c r="BI6868" i="13"/>
  <c r="BG6864" i="13"/>
  <c r="BI6864" i="13"/>
  <c r="BG6860" i="13"/>
  <c r="BI6860" i="13"/>
  <c r="BG6856" i="13"/>
  <c r="BI6856" i="13"/>
  <c r="BG6852" i="13"/>
  <c r="BI6852" i="13"/>
  <c r="BG6848" i="13"/>
  <c r="BI6848" i="13"/>
  <c r="BG6844" i="13"/>
  <c r="BI6844" i="13"/>
  <c r="BG6840" i="13"/>
  <c r="BI6840" i="13"/>
  <c r="BG6836" i="13"/>
  <c r="BI6836" i="13"/>
  <c r="BG6832" i="13"/>
  <c r="BI6832" i="13"/>
  <c r="BG6828" i="13"/>
  <c r="BI6828" i="13"/>
  <c r="BG6824" i="13"/>
  <c r="BI6824" i="13"/>
  <c r="BG6820" i="13"/>
  <c r="BI6820" i="13"/>
  <c r="BG6816" i="13"/>
  <c r="BI6816" i="13"/>
  <c r="BG6812" i="13"/>
  <c r="BI6812" i="13"/>
  <c r="BG6808" i="13"/>
  <c r="BI6808" i="13"/>
  <c r="BG6804" i="13"/>
  <c r="BI6804" i="13"/>
  <c r="BG6800" i="13"/>
  <c r="BI6800" i="13"/>
  <c r="BG6796" i="13"/>
  <c r="BI6796" i="13"/>
  <c r="BG6792" i="13"/>
  <c r="BI6792" i="13"/>
  <c r="BG6788" i="13"/>
  <c r="BI6788" i="13"/>
  <c r="BG6784" i="13"/>
  <c r="BI6784" i="13"/>
  <c r="BG6780" i="13"/>
  <c r="BI6780" i="13"/>
  <c r="BG6776" i="13"/>
  <c r="BI6776" i="13"/>
  <c r="BG6772" i="13"/>
  <c r="BI6772" i="13"/>
  <c r="BG6768" i="13"/>
  <c r="BI6768" i="13"/>
  <c r="BG6764" i="13"/>
  <c r="BI6764" i="13"/>
  <c r="BG6760" i="13"/>
  <c r="BI6760" i="13"/>
  <c r="BG6756" i="13"/>
  <c r="BI6756" i="13"/>
  <c r="BG6752" i="13"/>
  <c r="BI6752" i="13"/>
  <c r="BG6748" i="13"/>
  <c r="BI6748" i="13"/>
  <c r="BG6744" i="13"/>
  <c r="BI6744" i="13"/>
  <c r="BG6740" i="13"/>
  <c r="BI6740" i="13"/>
  <c r="BG6736" i="13"/>
  <c r="BI6736" i="13"/>
  <c r="BG6732" i="13"/>
  <c r="BI6732" i="13"/>
  <c r="BG6728" i="13"/>
  <c r="BI6728" i="13"/>
  <c r="BG6724" i="13"/>
  <c r="BI6724" i="13"/>
  <c r="BG6720" i="13"/>
  <c r="BI6720" i="13"/>
  <c r="BG6716" i="13"/>
  <c r="BI6716" i="13"/>
  <c r="BG6712" i="13"/>
  <c r="BI6712" i="13"/>
  <c r="BG6708" i="13"/>
  <c r="BI6708" i="13"/>
  <c r="BG6704" i="13"/>
  <c r="BI6704" i="13"/>
  <c r="BG6700" i="13"/>
  <c r="BI6700" i="13"/>
  <c r="BG6696" i="13"/>
  <c r="BI6696" i="13"/>
  <c r="BG6692" i="13"/>
  <c r="BI6692" i="13"/>
  <c r="BG6688" i="13"/>
  <c r="BI6688" i="13"/>
  <c r="BG6684" i="13"/>
  <c r="BI6684" i="13"/>
  <c r="BG6680" i="13"/>
  <c r="BI6680" i="13"/>
  <c r="BG6676" i="13"/>
  <c r="BI6676" i="13"/>
  <c r="BG6672" i="13"/>
  <c r="BI6672" i="13"/>
  <c r="BG6668" i="13"/>
  <c r="BI6668" i="13"/>
  <c r="BG6664" i="13"/>
  <c r="BI6664" i="13"/>
  <c r="BG6660" i="13"/>
  <c r="BI6660" i="13"/>
  <c r="BG6656" i="13"/>
  <c r="BI6656" i="13"/>
  <c r="BG6652" i="13"/>
  <c r="BI6652" i="13"/>
  <c r="BG6648" i="13"/>
  <c r="BI6648" i="13"/>
  <c r="BG6644" i="13"/>
  <c r="BI6644" i="13"/>
  <c r="BG6640" i="13"/>
  <c r="BI6640" i="13"/>
  <c r="BG6636" i="13"/>
  <c r="BI6636" i="13"/>
  <c r="BG6632" i="13"/>
  <c r="BI6632" i="13"/>
  <c r="BG6628" i="13"/>
  <c r="BI6628" i="13"/>
  <c r="BG6624" i="13"/>
  <c r="BI6624" i="13"/>
  <c r="BG6620" i="13"/>
  <c r="BI6620" i="13"/>
  <c r="BG6616" i="13"/>
  <c r="BI6616" i="13"/>
  <c r="BG6612" i="13"/>
  <c r="BI6612" i="13"/>
  <c r="BG6608" i="13"/>
  <c r="BI6608" i="13"/>
  <c r="BG6604" i="13"/>
  <c r="BI6604" i="13"/>
  <c r="BG6600" i="13"/>
  <c r="BI6600" i="13"/>
  <c r="BG6596" i="13"/>
  <c r="BI6596" i="13"/>
  <c r="BG6592" i="13"/>
  <c r="BI6592" i="13"/>
  <c r="BG6588" i="13"/>
  <c r="BI6588" i="13"/>
  <c r="BG6584" i="13"/>
  <c r="BI6584" i="13"/>
  <c r="BG6580" i="13"/>
  <c r="BI6580" i="13"/>
  <c r="BG6576" i="13"/>
  <c r="BI6576" i="13"/>
  <c r="BG6572" i="13"/>
  <c r="BI6572" i="13"/>
  <c r="BG6568" i="13"/>
  <c r="BI6568" i="13"/>
  <c r="BG6564" i="13"/>
  <c r="BI6564" i="13"/>
  <c r="BG6560" i="13"/>
  <c r="BI6560" i="13"/>
  <c r="BG6556" i="13"/>
  <c r="BI6556" i="13"/>
  <c r="BG6552" i="13"/>
  <c r="BI6552" i="13"/>
  <c r="BG6548" i="13"/>
  <c r="BI6548" i="13"/>
  <c r="BG6544" i="13"/>
  <c r="BI6544" i="13"/>
  <c r="BG6540" i="13"/>
  <c r="BI6540" i="13"/>
  <c r="BG6536" i="13"/>
  <c r="BI6536" i="13"/>
  <c r="BG6532" i="13"/>
  <c r="BI6532" i="13"/>
  <c r="BG6528" i="13"/>
  <c r="BI6528" i="13"/>
  <c r="BG6524" i="13"/>
  <c r="BI6524" i="13"/>
  <c r="BG6520" i="13"/>
  <c r="BI6520" i="13"/>
  <c r="BG6516" i="13"/>
  <c r="BI6516" i="13"/>
  <c r="BG6512" i="13"/>
  <c r="BI6512" i="13"/>
  <c r="BG6508" i="13"/>
  <c r="BI6508" i="13"/>
  <c r="BG6504" i="13"/>
  <c r="BI6504" i="13"/>
  <c r="BG6500" i="13"/>
  <c r="BI6500" i="13"/>
  <c r="BI6496" i="13"/>
  <c r="BG6496" i="13"/>
  <c r="BI6492" i="13"/>
  <c r="BG6492" i="13"/>
  <c r="BI6488" i="13"/>
  <c r="BG6488" i="13"/>
  <c r="BI6484" i="13"/>
  <c r="BG6484" i="13"/>
  <c r="BI6480" i="13"/>
  <c r="BG6480" i="13"/>
  <c r="BI6476" i="13"/>
  <c r="BG6476" i="13"/>
  <c r="BI6472" i="13"/>
  <c r="BG6472" i="13"/>
  <c r="BI6468" i="13"/>
  <c r="BG6468" i="13"/>
  <c r="BI6464" i="13"/>
  <c r="BG6464" i="13"/>
  <c r="BI6460" i="13"/>
  <c r="BG6460" i="13"/>
  <c r="BI6456" i="13"/>
  <c r="BG6456" i="13"/>
  <c r="BI6452" i="13"/>
  <c r="BG6452" i="13"/>
  <c r="BI6448" i="13"/>
  <c r="BG6448" i="13"/>
  <c r="BI6444" i="13"/>
  <c r="BG6444" i="13"/>
  <c r="BI6440" i="13"/>
  <c r="BG6440" i="13"/>
  <c r="BI6436" i="13"/>
  <c r="BG6436" i="13"/>
  <c r="BI6432" i="13"/>
  <c r="BG6432" i="13"/>
  <c r="BI6428" i="13"/>
  <c r="BG6428" i="13"/>
  <c r="BI6424" i="13"/>
  <c r="BG6424" i="13"/>
  <c r="BI6420" i="13"/>
  <c r="BG6420" i="13"/>
  <c r="BI6416" i="13"/>
  <c r="BG6416" i="13"/>
  <c r="BI6412" i="13"/>
  <c r="BG6412" i="13"/>
  <c r="BI6408" i="13"/>
  <c r="BG6408" i="13"/>
  <c r="BI6404" i="13"/>
  <c r="BG6404" i="13"/>
  <c r="BI6400" i="13"/>
  <c r="BG6400" i="13"/>
  <c r="BI6396" i="13"/>
  <c r="BG6396" i="13"/>
  <c r="BI6392" i="13"/>
  <c r="BG6392" i="13"/>
  <c r="BI6388" i="13"/>
  <c r="BG6388" i="13"/>
  <c r="BI6384" i="13"/>
  <c r="BG6384" i="13"/>
  <c r="BI6380" i="13"/>
  <c r="BG6380" i="13"/>
  <c r="BI6376" i="13"/>
  <c r="BG6376" i="13"/>
  <c r="BI6372" i="13"/>
  <c r="BG6372" i="13"/>
  <c r="BI6368" i="13"/>
  <c r="BG6368" i="13"/>
  <c r="BI6364" i="13"/>
  <c r="BG6364" i="13"/>
  <c r="BI6360" i="13"/>
  <c r="BG6360" i="13"/>
  <c r="BI6356" i="13"/>
  <c r="BG6356" i="13"/>
  <c r="BI6352" i="13"/>
  <c r="BG6352" i="13"/>
  <c r="BI6348" i="13"/>
  <c r="BG6348" i="13"/>
  <c r="BI6344" i="13"/>
  <c r="BG6344" i="13"/>
  <c r="BI6340" i="13"/>
  <c r="BG6340" i="13"/>
  <c r="BI6336" i="13"/>
  <c r="BG6336" i="13"/>
  <c r="BI6332" i="13"/>
  <c r="BG6332" i="13"/>
  <c r="BI6328" i="13"/>
  <c r="BG6328" i="13"/>
  <c r="BI6324" i="13"/>
  <c r="BG6324" i="13"/>
  <c r="BI6320" i="13"/>
  <c r="BG6320" i="13"/>
  <c r="BI6316" i="13"/>
  <c r="BG6316" i="13"/>
  <c r="BI6312" i="13"/>
  <c r="BG6312" i="13"/>
  <c r="BI6308" i="13"/>
  <c r="BG6308" i="13"/>
  <c r="BI6304" i="13"/>
  <c r="BG6304" i="13"/>
  <c r="BI6300" i="13"/>
  <c r="BG6300" i="13"/>
  <c r="BI6296" i="13"/>
  <c r="BG6296" i="13"/>
  <c r="BI6292" i="13"/>
  <c r="BG6292" i="13"/>
  <c r="BI6288" i="13"/>
  <c r="BG6288" i="13"/>
  <c r="BI6284" i="13"/>
  <c r="BG6284" i="13"/>
  <c r="BI6280" i="13"/>
  <c r="BG6280" i="13"/>
  <c r="BI6276" i="13"/>
  <c r="BG6276" i="13"/>
  <c r="BI6272" i="13"/>
  <c r="BG6272" i="13"/>
  <c r="BI6268" i="13"/>
  <c r="BG6268" i="13"/>
  <c r="BI6264" i="13"/>
  <c r="BG6264" i="13"/>
  <c r="BI6260" i="13"/>
  <c r="BG6260" i="13"/>
  <c r="BI6256" i="13"/>
  <c r="BG6256" i="13"/>
  <c r="BI6252" i="13"/>
  <c r="BG6252" i="13"/>
  <c r="BI6248" i="13"/>
  <c r="BG6248" i="13"/>
  <c r="BI6244" i="13"/>
  <c r="BG6244" i="13"/>
  <c r="BI6240" i="13"/>
  <c r="BG6240" i="13"/>
  <c r="BI6236" i="13"/>
  <c r="BG6236" i="13"/>
  <c r="BI6232" i="13"/>
  <c r="BG6232" i="13"/>
  <c r="BI6228" i="13"/>
  <c r="BG6228" i="13"/>
  <c r="BI6224" i="13"/>
  <c r="BG6224" i="13"/>
  <c r="BI6220" i="13"/>
  <c r="BG6220" i="13"/>
  <c r="BI6216" i="13"/>
  <c r="BG6216" i="13"/>
  <c r="BI6212" i="13"/>
  <c r="BG6212" i="13"/>
  <c r="BI6208" i="13"/>
  <c r="BG6208" i="13"/>
  <c r="BI6204" i="13"/>
  <c r="BG6204" i="13"/>
  <c r="BI6200" i="13"/>
  <c r="BG6200" i="13"/>
  <c r="BI6196" i="13"/>
  <c r="BG6196" i="13"/>
  <c r="BI6192" i="13"/>
  <c r="BG6192" i="13"/>
  <c r="BI6188" i="13"/>
  <c r="BG6188" i="13"/>
  <c r="BI6184" i="13"/>
  <c r="BG6184" i="13"/>
  <c r="BI6180" i="13"/>
  <c r="BG6180" i="13"/>
  <c r="BI6176" i="13"/>
  <c r="BG6176" i="13"/>
  <c r="BI6172" i="13"/>
  <c r="BG6172" i="13"/>
  <c r="BI6168" i="13"/>
  <c r="BG6168" i="13"/>
  <c r="BI6164" i="13"/>
  <c r="BG6164" i="13"/>
  <c r="BI6160" i="13"/>
  <c r="BG6160" i="13"/>
  <c r="BG6156" i="13"/>
  <c r="BI6156" i="13"/>
  <c r="BG6152" i="13"/>
  <c r="BI6152" i="13"/>
  <c r="BG6148" i="13"/>
  <c r="BI6148" i="13"/>
  <c r="BG6144" i="13"/>
  <c r="BI6144" i="13"/>
  <c r="BG6140" i="13"/>
  <c r="BI6140" i="13"/>
  <c r="BG6136" i="13"/>
  <c r="BI6136" i="13"/>
  <c r="BG6132" i="13"/>
  <c r="BI6132" i="13"/>
  <c r="BG6128" i="13"/>
  <c r="BI6128" i="13"/>
  <c r="BG6124" i="13"/>
  <c r="BI6124" i="13"/>
  <c r="BG6120" i="13"/>
  <c r="BI6120" i="13"/>
  <c r="BG6116" i="13"/>
  <c r="BI6116" i="13"/>
  <c r="BG6112" i="13"/>
  <c r="BI6112" i="13"/>
  <c r="BG6108" i="13"/>
  <c r="BI6108" i="13"/>
  <c r="BG6104" i="13"/>
  <c r="BI6104" i="13"/>
  <c r="BG6100" i="13"/>
  <c r="BI6100" i="13"/>
  <c r="BG6096" i="13"/>
  <c r="BI6096" i="13"/>
  <c r="BG6092" i="13"/>
  <c r="BI6092" i="13"/>
  <c r="BG6088" i="13"/>
  <c r="BI6088" i="13"/>
  <c r="BG6084" i="13"/>
  <c r="BI6084" i="13"/>
  <c r="BG6080" i="13"/>
  <c r="BI6080" i="13"/>
  <c r="BG6076" i="13"/>
  <c r="BI6076" i="13"/>
  <c r="BG6072" i="13"/>
  <c r="BI6072" i="13"/>
  <c r="BG6068" i="13"/>
  <c r="BI6068" i="13"/>
  <c r="BG6064" i="13"/>
  <c r="BI6064" i="13"/>
  <c r="BG6060" i="13"/>
  <c r="BI6060" i="13"/>
  <c r="BG6056" i="13"/>
  <c r="BI6056" i="13"/>
  <c r="BG6052" i="13"/>
  <c r="BI6052" i="13"/>
  <c r="BG6048" i="13"/>
  <c r="BI6048" i="13"/>
  <c r="BG6044" i="13"/>
  <c r="BI6044" i="13"/>
  <c r="BG6040" i="13"/>
  <c r="BI6040" i="13"/>
  <c r="BG6036" i="13"/>
  <c r="BI6036" i="13"/>
  <c r="BG6032" i="13"/>
  <c r="BI6032" i="13"/>
  <c r="BG6028" i="13"/>
  <c r="BI6028" i="13"/>
  <c r="BG6024" i="13"/>
  <c r="BI6024" i="13"/>
  <c r="BG6020" i="13"/>
  <c r="BI6020" i="13"/>
  <c r="BG6016" i="13"/>
  <c r="BI6016" i="13"/>
  <c r="BG6012" i="13"/>
  <c r="BI6012" i="13"/>
  <c r="BG6008" i="13"/>
  <c r="BI6008" i="13"/>
  <c r="BG6004" i="13"/>
  <c r="BI6004" i="13"/>
  <c r="BG6000" i="13"/>
  <c r="BI6000" i="13"/>
  <c r="BG5996" i="13"/>
  <c r="BI5996" i="13"/>
  <c r="BG5992" i="13"/>
  <c r="BI5992" i="13"/>
  <c r="BG5988" i="13"/>
  <c r="BI5988" i="13"/>
  <c r="BG5984" i="13"/>
  <c r="BI5984" i="13"/>
  <c r="BG5980" i="13"/>
  <c r="BI5980" i="13"/>
  <c r="BG5976" i="13"/>
  <c r="BI5976" i="13"/>
  <c r="BG5972" i="13"/>
  <c r="BI5972" i="13"/>
  <c r="BG5968" i="13"/>
  <c r="BI5968" i="13"/>
  <c r="BG5964" i="13"/>
  <c r="BI5964" i="13"/>
  <c r="BG5960" i="13"/>
  <c r="BI5960" i="13"/>
  <c r="BG5956" i="13"/>
  <c r="BI5956" i="13"/>
  <c r="BG5952" i="13"/>
  <c r="BI5952" i="13"/>
  <c r="BG5948" i="13"/>
  <c r="BI5948" i="13"/>
  <c r="BG5944" i="13"/>
  <c r="BI5944" i="13"/>
  <c r="BG5940" i="13"/>
  <c r="BI5940" i="13"/>
  <c r="BG5936" i="13"/>
  <c r="BI5936" i="13"/>
  <c r="BG5932" i="13"/>
  <c r="BI5932" i="13"/>
  <c r="BG5928" i="13"/>
  <c r="BI5928" i="13"/>
  <c r="BI6015" i="13"/>
  <c r="BG6015" i="13"/>
  <c r="BI6011" i="13"/>
  <c r="BG6011" i="13"/>
  <c r="BI6007" i="13"/>
  <c r="BG6007" i="13"/>
  <c r="BI6003" i="13"/>
  <c r="BG6003" i="13"/>
  <c r="BI5999" i="13"/>
  <c r="BG5999" i="13"/>
  <c r="BI5995" i="13"/>
  <c r="BG5995" i="13"/>
  <c r="BI5991" i="13"/>
  <c r="BG5991" i="13"/>
  <c r="BI5987" i="13"/>
  <c r="BG5987" i="13"/>
  <c r="BI5983" i="13"/>
  <c r="BG5983" i="13"/>
  <c r="BI5979" i="13"/>
  <c r="BG5979" i="13"/>
  <c r="BI5975" i="13"/>
  <c r="BG5975" i="13"/>
  <c r="BI5971" i="13"/>
  <c r="BG5971" i="13"/>
  <c r="BI5967" i="13"/>
  <c r="BG5967" i="13"/>
  <c r="BI5963" i="13"/>
  <c r="BG5963" i="13"/>
  <c r="BI5959" i="13"/>
  <c r="BG5959" i="13"/>
  <c r="BI5955" i="13"/>
  <c r="BG5955" i="13"/>
  <c r="BI5951" i="13"/>
  <c r="BG5951" i="13"/>
  <c r="BI5947" i="13"/>
  <c r="BG5947" i="13"/>
  <c r="BI5943" i="13"/>
  <c r="BG5943" i="13"/>
  <c r="BI5939" i="13"/>
  <c r="BG5939" i="13"/>
  <c r="BI5935" i="13"/>
  <c r="BG5935" i="13"/>
  <c r="BI5931" i="13"/>
  <c r="BG5931" i="13"/>
  <c r="BI5927" i="13"/>
  <c r="BG5927" i="13"/>
  <c r="BI5923" i="13"/>
  <c r="BG5923" i="13"/>
  <c r="BI5919" i="13"/>
  <c r="BG5919" i="13"/>
  <c r="BI5915" i="13"/>
  <c r="BG5915" i="13"/>
  <c r="BI5911" i="13"/>
  <c r="BG5911" i="13"/>
  <c r="BI5907" i="13"/>
  <c r="BG5907" i="13"/>
  <c r="BI5903" i="13"/>
  <c r="BG5903" i="13"/>
  <c r="BI5899" i="13"/>
  <c r="BG5899" i="13"/>
  <c r="BI5895" i="13"/>
  <c r="BG5895" i="13"/>
  <c r="BI5891" i="13"/>
  <c r="BG5891" i="13"/>
  <c r="BI5887" i="13"/>
  <c r="BG5887" i="13"/>
  <c r="BI5883" i="13"/>
  <c r="BG5883" i="13"/>
  <c r="BI5879" i="13"/>
  <c r="BG5879" i="13"/>
  <c r="BI5875" i="13"/>
  <c r="BG5875" i="13"/>
  <c r="BI5871" i="13"/>
  <c r="BG5871" i="13"/>
  <c r="BI5867" i="13"/>
  <c r="BG5867" i="13"/>
  <c r="BI5863" i="13"/>
  <c r="BG5863" i="13"/>
  <c r="BI5859" i="13"/>
  <c r="BG5859" i="13"/>
  <c r="BI5855" i="13"/>
  <c r="BG5855" i="13"/>
  <c r="BI5851" i="13"/>
  <c r="BG5851" i="13"/>
  <c r="BI5847" i="13"/>
  <c r="BG5847" i="13"/>
  <c r="BI5843" i="13"/>
  <c r="BG5843" i="13"/>
  <c r="BI5839" i="13"/>
  <c r="BG5839" i="13"/>
  <c r="BI5835" i="13"/>
  <c r="BG5835" i="13"/>
  <c r="BI5831" i="13"/>
  <c r="BG5831" i="13"/>
  <c r="BI5827" i="13"/>
  <c r="BG5827" i="13"/>
  <c r="BI5823" i="13"/>
  <c r="BG5823" i="13"/>
  <c r="BI5819" i="13"/>
  <c r="BG5819" i="13"/>
  <c r="BI5815" i="13"/>
  <c r="BG5815" i="13"/>
  <c r="BI5811" i="13"/>
  <c r="BG5811" i="13"/>
  <c r="BI5807" i="13"/>
  <c r="BG5807" i="13"/>
  <c r="BI5803" i="13"/>
  <c r="BG5803" i="13"/>
  <c r="BI5799" i="13"/>
  <c r="BG5799" i="13"/>
  <c r="BI5795" i="13"/>
  <c r="BG5795" i="13"/>
  <c r="BI5791" i="13"/>
  <c r="BG5791" i="13"/>
  <c r="BI5787" i="13"/>
  <c r="BG5787" i="13"/>
  <c r="BI5783" i="13"/>
  <c r="BG5783" i="13"/>
  <c r="BI5779" i="13"/>
  <c r="BG5779" i="13"/>
  <c r="BI5775" i="13"/>
  <c r="BG5775" i="13"/>
  <c r="BG5771" i="13"/>
  <c r="BI5771" i="13"/>
  <c r="BG5767" i="13"/>
  <c r="BI5767" i="13"/>
  <c r="BG5763" i="13"/>
  <c r="BI5763" i="13"/>
  <c r="BG5759" i="13"/>
  <c r="BI5759" i="13"/>
  <c r="BG5755" i="13"/>
  <c r="BI5755" i="13"/>
  <c r="BG5751" i="13"/>
  <c r="BI5751" i="13"/>
  <c r="BG5747" i="13"/>
  <c r="BI5747" i="13"/>
  <c r="BG5743" i="13"/>
  <c r="BI5743" i="13"/>
  <c r="BG5739" i="13"/>
  <c r="BI5739" i="13"/>
  <c r="BG5735" i="13"/>
  <c r="BI5735" i="13"/>
  <c r="BG5731" i="13"/>
  <c r="BI5731" i="13"/>
  <c r="BG5727" i="13"/>
  <c r="BI5727" i="13"/>
  <c r="BG5723" i="13"/>
  <c r="BI5723" i="13"/>
  <c r="BG5719" i="13"/>
  <c r="BI5719" i="13"/>
  <c r="BG5715" i="13"/>
  <c r="BI5715" i="13"/>
  <c r="BG5711" i="13"/>
  <c r="BI5711" i="13"/>
  <c r="BG5707" i="13"/>
  <c r="BI5707" i="13"/>
  <c r="BG5703" i="13"/>
  <c r="BI5703" i="13"/>
  <c r="BG5699" i="13"/>
  <c r="BI5699" i="13"/>
  <c r="BG5695" i="13"/>
  <c r="BI5695" i="13"/>
  <c r="BG5691" i="13"/>
  <c r="BI5691" i="13"/>
  <c r="BG5687" i="13"/>
  <c r="BI5687" i="13"/>
  <c r="BG5683" i="13"/>
  <c r="BI5683" i="13"/>
  <c r="BG5679" i="13"/>
  <c r="BI5679" i="13"/>
  <c r="BG5675" i="13"/>
  <c r="BI5675" i="13"/>
  <c r="BG5671" i="13"/>
  <c r="BI5671" i="13"/>
  <c r="BG5667" i="13"/>
  <c r="BI5667" i="13"/>
  <c r="BG5663" i="13"/>
  <c r="BI5663" i="13"/>
  <c r="BG5659" i="13"/>
  <c r="BI5659" i="13"/>
  <c r="BG5655" i="13"/>
  <c r="BI5655" i="13"/>
  <c r="BG5651" i="13"/>
  <c r="BI5651" i="13"/>
  <c r="BG5647" i="13"/>
  <c r="BI5647" i="13"/>
  <c r="BG5643" i="13"/>
  <c r="BI5643" i="13"/>
  <c r="BG5639" i="13"/>
  <c r="BI5639" i="13"/>
  <c r="BG5635" i="13"/>
  <c r="BI5635" i="13"/>
  <c r="BG5631" i="13"/>
  <c r="BI5631" i="13"/>
  <c r="BG5627" i="13"/>
  <c r="BI5627" i="13"/>
  <c r="BG5623" i="13"/>
  <c r="BI5623" i="13"/>
  <c r="BG5619" i="13"/>
  <c r="BI5619" i="13"/>
  <c r="BG5615" i="13"/>
  <c r="BI5615" i="13"/>
  <c r="BG5611" i="13"/>
  <c r="BI5611" i="13"/>
  <c r="BG5607" i="13"/>
  <c r="BI5607" i="13"/>
  <c r="BG5603" i="13"/>
  <c r="BI5603" i="13"/>
  <c r="BG5599" i="13"/>
  <c r="BI5599" i="13"/>
  <c r="BG5595" i="13"/>
  <c r="BI5595" i="13"/>
  <c r="BG5591" i="13"/>
  <c r="BI5591" i="13"/>
  <c r="BG5587" i="13"/>
  <c r="BI5587" i="13"/>
  <c r="BG5583" i="13"/>
  <c r="BI5583" i="13"/>
  <c r="BG5579" i="13"/>
  <c r="BI5579" i="13"/>
  <c r="BG5575" i="13"/>
  <c r="BI5575" i="13"/>
  <c r="BG5571" i="13"/>
  <c r="BI5571" i="13"/>
  <c r="BG5567" i="13"/>
  <c r="BI5567" i="13"/>
  <c r="BG5563" i="13"/>
  <c r="BI5563" i="13"/>
  <c r="BG5559" i="13"/>
  <c r="BI5559" i="13"/>
  <c r="BG5555" i="13"/>
  <c r="BI5555" i="13"/>
  <c r="BG5551" i="13"/>
  <c r="BI5551" i="13"/>
  <c r="BG5547" i="13"/>
  <c r="BI5547" i="13"/>
  <c r="BG5543" i="13"/>
  <c r="BI5543" i="13"/>
  <c r="BG5539" i="13"/>
  <c r="BI5539" i="13"/>
  <c r="BG5535" i="13"/>
  <c r="BI5535" i="13"/>
  <c r="BG5531" i="13"/>
  <c r="BI5531" i="13"/>
  <c r="BG5527" i="13"/>
  <c r="BI5527" i="13"/>
  <c r="BG5523" i="13"/>
  <c r="BI5523" i="13"/>
  <c r="BG5519" i="13"/>
  <c r="BI5519" i="13"/>
  <c r="BG5515" i="13"/>
  <c r="BI5515" i="13"/>
  <c r="BG5511" i="13"/>
  <c r="BI5511" i="13"/>
  <c r="BG5507" i="13"/>
  <c r="BI5507" i="13"/>
  <c r="BG5503" i="13"/>
  <c r="BI5503" i="13"/>
  <c r="BG5499" i="13"/>
  <c r="BI5499" i="13"/>
  <c r="BG5495" i="13"/>
  <c r="BI5495" i="13"/>
  <c r="BG5491" i="13"/>
  <c r="BI5491" i="13"/>
  <c r="BG5487" i="13"/>
  <c r="BI5487" i="13"/>
  <c r="BG5483" i="13"/>
  <c r="BI5483" i="13"/>
  <c r="BG5479" i="13"/>
  <c r="BI5479" i="13"/>
  <c r="BG5475" i="13"/>
  <c r="BI5475" i="13"/>
  <c r="BG5471" i="13"/>
  <c r="BI5471" i="13"/>
  <c r="BG5467" i="13"/>
  <c r="BI5467" i="13"/>
  <c r="BG5463" i="13"/>
  <c r="BI5463" i="13"/>
  <c r="BG5459" i="13"/>
  <c r="BI5459" i="13"/>
  <c r="BG5455" i="13"/>
  <c r="BI5455" i="13"/>
  <c r="BG5451" i="13"/>
  <c r="BI5451" i="13"/>
  <c r="BG5447" i="13"/>
  <c r="BI5447" i="13"/>
  <c r="BG5443" i="13"/>
  <c r="BI5443" i="13"/>
  <c r="BG5439" i="13"/>
  <c r="BI5439" i="13"/>
  <c r="BG5435" i="13"/>
  <c r="BI5435" i="13"/>
  <c r="BG5431" i="13"/>
  <c r="BI5431" i="13"/>
  <c r="BG5427" i="13"/>
  <c r="BI5427" i="13"/>
  <c r="BG5423" i="13"/>
  <c r="BI5423" i="13"/>
  <c r="BG5419" i="13"/>
  <c r="BI5419" i="13"/>
  <c r="BG5415" i="13"/>
  <c r="BI5415" i="13"/>
  <c r="BG5411" i="13"/>
  <c r="BI5411" i="13"/>
  <c r="BI5407" i="13"/>
  <c r="BG5407" i="13"/>
  <c r="BG5403" i="13"/>
  <c r="BI5403" i="13"/>
  <c r="BG5399" i="13"/>
  <c r="BI5399" i="13"/>
  <c r="BG5395" i="13"/>
  <c r="BI5395" i="13"/>
  <c r="BG5391" i="13"/>
  <c r="BI5391" i="13"/>
  <c r="BG5387" i="13"/>
  <c r="BI5387" i="13"/>
  <c r="BG5383" i="13"/>
  <c r="BI5383" i="13"/>
  <c r="BG5379" i="13"/>
  <c r="BI5379" i="13"/>
  <c r="BG5375" i="13"/>
  <c r="BI5375" i="13"/>
  <c r="BG5371" i="13"/>
  <c r="BI5371" i="13"/>
  <c r="BG5367" i="13"/>
  <c r="BI5367" i="13"/>
  <c r="BG5363" i="13"/>
  <c r="BI5363" i="13"/>
  <c r="BG5359" i="13"/>
  <c r="BI5359" i="13"/>
  <c r="BG5355" i="13"/>
  <c r="BI5355" i="13"/>
  <c r="BG5351" i="13"/>
  <c r="BI5351" i="13"/>
  <c r="BG5347" i="13"/>
  <c r="BI5347" i="13"/>
  <c r="BG5343" i="13"/>
  <c r="BI5343" i="13"/>
  <c r="BG5339" i="13"/>
  <c r="BI5339" i="13"/>
  <c r="BG5335" i="13"/>
  <c r="BI5335" i="13"/>
  <c r="BG5331" i="13"/>
  <c r="BI5331" i="13"/>
  <c r="BG5327" i="13"/>
  <c r="BI5327" i="13"/>
  <c r="BG5323" i="13"/>
  <c r="BI5323" i="13"/>
  <c r="BG5319" i="13"/>
  <c r="BI5319" i="13"/>
  <c r="BG5315" i="13"/>
  <c r="BI5315" i="13"/>
  <c r="BG5311" i="13"/>
  <c r="BI5311" i="13"/>
  <c r="BI5307" i="13"/>
  <c r="BG5307" i="13"/>
  <c r="BI5303" i="13"/>
  <c r="BG5303" i="13"/>
  <c r="BI5299" i="13"/>
  <c r="BG5299" i="13"/>
  <c r="BI5295" i="13"/>
  <c r="BG5295" i="13"/>
  <c r="BI5291" i="13"/>
  <c r="BG5291" i="13"/>
  <c r="BI5287" i="13"/>
  <c r="BG5287" i="13"/>
  <c r="BI5283" i="13"/>
  <c r="BG5283" i="13"/>
  <c r="BI5279" i="13"/>
  <c r="BG5279" i="13"/>
  <c r="BI5275" i="13"/>
  <c r="BG5275" i="13"/>
  <c r="BI5271" i="13"/>
  <c r="BG5271" i="13"/>
  <c r="BI5267" i="13"/>
  <c r="BG5267" i="13"/>
  <c r="BI5263" i="13"/>
  <c r="BG5263" i="13"/>
  <c r="BI5259" i="13"/>
  <c r="BG5259" i="13"/>
  <c r="BI5255" i="13"/>
  <c r="BG5255" i="13"/>
  <c r="BI5251" i="13"/>
  <c r="BG5251" i="13"/>
  <c r="BI5247" i="13"/>
  <c r="BG5247" i="13"/>
  <c r="BI5243" i="13"/>
  <c r="BG5243" i="13"/>
  <c r="BI5239" i="13"/>
  <c r="BG5239" i="13"/>
  <c r="BI5235" i="13"/>
  <c r="BG5235" i="13"/>
  <c r="BI5231" i="13"/>
  <c r="BG5231" i="13"/>
  <c r="BI5227" i="13"/>
  <c r="BG5227" i="13"/>
  <c r="BI5223" i="13"/>
  <c r="BG5223" i="13"/>
  <c r="BI5219" i="13"/>
  <c r="BG5219" i="13"/>
  <c r="BI5215" i="13"/>
  <c r="BG5215" i="13"/>
  <c r="BI5211" i="13"/>
  <c r="BG5211" i="13"/>
  <c r="BI5207" i="13"/>
  <c r="BG5207" i="13"/>
  <c r="BI5203" i="13"/>
  <c r="BG5203" i="13"/>
  <c r="BI5199" i="13"/>
  <c r="BG5199" i="13"/>
  <c r="BI5195" i="13"/>
  <c r="BG5195" i="13"/>
  <c r="BI5191" i="13"/>
  <c r="BG5191" i="13"/>
  <c r="BI5187" i="13"/>
  <c r="BG5187" i="13"/>
  <c r="BI5183" i="13"/>
  <c r="BG5183" i="13"/>
  <c r="BI5179" i="13"/>
  <c r="BG5179" i="13"/>
  <c r="BI5175" i="13"/>
  <c r="BG5175" i="13"/>
  <c r="BI5171" i="13"/>
  <c r="BG5171" i="13"/>
  <c r="BI5167" i="13"/>
  <c r="BG5167" i="13"/>
  <c r="BI5163" i="13"/>
  <c r="BG5163" i="13"/>
  <c r="BI5159" i="13"/>
  <c r="BG5159" i="13"/>
  <c r="BI5155" i="13"/>
  <c r="BG5155" i="13"/>
  <c r="BI5151" i="13"/>
  <c r="BG5151" i="13"/>
  <c r="BI5147" i="13"/>
  <c r="BG5147" i="13"/>
  <c r="BI5143" i="13"/>
  <c r="BG5143" i="13"/>
  <c r="BI5139" i="13"/>
  <c r="BG5139" i="13"/>
  <c r="BI5135" i="13"/>
  <c r="BG5135" i="13"/>
  <c r="BG5131" i="13"/>
  <c r="BI5131" i="13"/>
  <c r="BG5127" i="13"/>
  <c r="BI5127" i="13"/>
  <c r="BG5123" i="13"/>
  <c r="BI5123" i="13"/>
  <c r="BG5119" i="13"/>
  <c r="BI5119" i="13"/>
  <c r="BG5115" i="13"/>
  <c r="BI5115" i="13"/>
  <c r="BG5111" i="13"/>
  <c r="BI5111" i="13"/>
  <c r="BG5107" i="13"/>
  <c r="BI5107" i="13"/>
  <c r="BG5103" i="13"/>
  <c r="BI5103" i="13"/>
  <c r="BG5099" i="13"/>
  <c r="BI5099" i="13"/>
  <c r="BG5095" i="13"/>
  <c r="BI5095" i="13"/>
  <c r="BG5091" i="13"/>
  <c r="BI5091" i="13"/>
  <c r="BG5087" i="13"/>
  <c r="BI5087" i="13"/>
  <c r="BI5083" i="13"/>
  <c r="BG5083" i="13"/>
  <c r="BI5079" i="13"/>
  <c r="BG5079" i="13"/>
  <c r="BI5075" i="13"/>
  <c r="BG5075" i="13"/>
  <c r="BI5071" i="13"/>
  <c r="BG5071" i="13"/>
  <c r="BI5067" i="13"/>
  <c r="BG5067" i="13"/>
  <c r="BI5063" i="13"/>
  <c r="BG5063" i="13"/>
  <c r="BI5059" i="13"/>
  <c r="BG5059" i="13"/>
  <c r="BG5055" i="13"/>
  <c r="BI5055" i="13"/>
  <c r="BI5051" i="13"/>
  <c r="BG5051" i="13"/>
  <c r="BI5047" i="13"/>
  <c r="BG5047" i="13"/>
  <c r="BI5043" i="13"/>
  <c r="BG5043" i="13"/>
  <c r="BI5039" i="13"/>
  <c r="BG5039" i="13"/>
  <c r="BI5035" i="13"/>
  <c r="BG5035" i="13"/>
  <c r="BI5031" i="13"/>
  <c r="BG5031" i="13"/>
  <c r="BI5027" i="13"/>
  <c r="BG5027" i="13"/>
  <c r="BI5023" i="13"/>
  <c r="BG5023" i="13"/>
  <c r="BI5019" i="13"/>
  <c r="BG5019" i="13"/>
  <c r="BI5015" i="13"/>
  <c r="BG5015" i="13"/>
  <c r="BI5011" i="13"/>
  <c r="BG5011" i="13"/>
  <c r="BI5007" i="13"/>
  <c r="BG5007" i="13"/>
  <c r="BI5003" i="13"/>
  <c r="BG5003" i="13"/>
  <c r="BI5682" i="13"/>
  <c r="BG5682" i="13"/>
  <c r="BI5678" i="13"/>
  <c r="BG5678" i="13"/>
  <c r="BI5674" i="13"/>
  <c r="BG5674" i="13"/>
  <c r="BI5670" i="13"/>
  <c r="BG5670" i="13"/>
  <c r="BI5666" i="13"/>
  <c r="BG5666" i="13"/>
  <c r="BI5662" i="13"/>
  <c r="BG5662" i="13"/>
  <c r="BI5658" i="13"/>
  <c r="BG5658" i="13"/>
  <c r="BI5654" i="13"/>
  <c r="BG5654" i="13"/>
  <c r="BI5650" i="13"/>
  <c r="BG5650" i="13"/>
  <c r="BI5646" i="13"/>
  <c r="BG5646" i="13"/>
  <c r="BI5642" i="13"/>
  <c r="BG5642" i="13"/>
  <c r="BI5638" i="13"/>
  <c r="BG5638" i="13"/>
  <c r="BI5634" i="13"/>
  <c r="BG5634" i="13"/>
  <c r="BI5630" i="13"/>
  <c r="BG5630" i="13"/>
  <c r="BI5626" i="13"/>
  <c r="BG5626" i="13"/>
  <c r="BI5622" i="13"/>
  <c r="BG5622" i="13"/>
  <c r="BI5618" i="13"/>
  <c r="BG5618" i="13"/>
  <c r="BI5614" i="13"/>
  <c r="BG5614" i="13"/>
  <c r="BI5610" i="13"/>
  <c r="BG5610" i="13"/>
  <c r="BI5606" i="13"/>
  <c r="BG5606" i="13"/>
  <c r="BI5602" i="13"/>
  <c r="BG5602" i="13"/>
  <c r="BI5598" i="13"/>
  <c r="BG5598" i="13"/>
  <c r="BI5594" i="13"/>
  <c r="BG5594" i="13"/>
  <c r="BI5590" i="13"/>
  <c r="BG5590" i="13"/>
  <c r="BI5586" i="13"/>
  <c r="BG5586" i="13"/>
  <c r="BI5582" i="13"/>
  <c r="BG5582" i="13"/>
  <c r="BI5578" i="13"/>
  <c r="BG5578" i="13"/>
  <c r="BI5574" i="13"/>
  <c r="BG5574" i="13"/>
  <c r="BI5570" i="13"/>
  <c r="BG5570" i="13"/>
  <c r="BI5566" i="13"/>
  <c r="BG5566" i="13"/>
  <c r="BI5562" i="13"/>
  <c r="BG5562" i="13"/>
  <c r="BI5558" i="13"/>
  <c r="BG5558" i="13"/>
  <c r="BI5554" i="13"/>
  <c r="BG5554" i="13"/>
  <c r="BI5550" i="13"/>
  <c r="BG5550" i="13"/>
  <c r="BI5546" i="13"/>
  <c r="BG5546" i="13"/>
  <c r="BI5542" i="13"/>
  <c r="BG5542" i="13"/>
  <c r="BI5538" i="13"/>
  <c r="BG5538" i="13"/>
  <c r="BI5534" i="13"/>
  <c r="BG5534" i="13"/>
  <c r="BI5530" i="13"/>
  <c r="BG5530" i="13"/>
  <c r="BI5526" i="13"/>
  <c r="BG5526" i="13"/>
  <c r="BI5522" i="13"/>
  <c r="BG5522" i="13"/>
  <c r="BI5518" i="13"/>
  <c r="BG5518" i="13"/>
  <c r="BI5514" i="13"/>
  <c r="BG5514" i="13"/>
  <c r="BI5510" i="13"/>
  <c r="BG5510" i="13"/>
  <c r="BI5506" i="13"/>
  <c r="BG5506" i="13"/>
  <c r="BI5502" i="13"/>
  <c r="BG5502" i="13"/>
  <c r="BI5498" i="13"/>
  <c r="BG5498" i="13"/>
  <c r="BI5494" i="13"/>
  <c r="BG5494" i="13"/>
  <c r="BI5490" i="13"/>
  <c r="BG5490" i="13"/>
  <c r="BI5486" i="13"/>
  <c r="BG5486" i="13"/>
  <c r="BI5482" i="13"/>
  <c r="BG5482" i="13"/>
  <c r="BI5478" i="13"/>
  <c r="BG5478" i="13"/>
  <c r="BI5474" i="13"/>
  <c r="BG5474" i="13"/>
  <c r="BI5470" i="13"/>
  <c r="BG5470" i="13"/>
  <c r="BI5466" i="13"/>
  <c r="BG5466" i="13"/>
  <c r="BI5462" i="13"/>
  <c r="BG5462" i="13"/>
  <c r="BI5458" i="13"/>
  <c r="BG5458" i="13"/>
  <c r="BI5454" i="13"/>
  <c r="BG5454" i="13"/>
  <c r="BI5450" i="13"/>
  <c r="BG5450" i="13"/>
  <c r="BI5446" i="13"/>
  <c r="BG5446" i="13"/>
  <c r="BI5442" i="13"/>
  <c r="BG5442" i="13"/>
  <c r="BI5438" i="13"/>
  <c r="BG5438" i="13"/>
  <c r="BI5434" i="13"/>
  <c r="BG5434" i="13"/>
  <c r="BI5430" i="13"/>
  <c r="BG5430" i="13"/>
  <c r="BI5426" i="13"/>
  <c r="BG5426" i="13"/>
  <c r="BI5422" i="13"/>
  <c r="BG5422" i="13"/>
  <c r="BI5418" i="13"/>
  <c r="BG5418" i="13"/>
  <c r="BI5414" i="13"/>
  <c r="BG5414" i="13"/>
  <c r="BI5410" i="13"/>
  <c r="BG5410" i="13"/>
  <c r="BI5406" i="13"/>
  <c r="BG5406" i="13"/>
  <c r="BG5402" i="13"/>
  <c r="BI5402" i="13"/>
  <c r="BI5398" i="13"/>
  <c r="BG5398" i="13"/>
  <c r="BI5394" i="13"/>
  <c r="BG5394" i="13"/>
  <c r="BI5390" i="13"/>
  <c r="BG5390" i="13"/>
  <c r="BI5386" i="13"/>
  <c r="BG5386" i="13"/>
  <c r="BI5382" i="13"/>
  <c r="BG5382" i="13"/>
  <c r="BI5378" i="13"/>
  <c r="BG5378" i="13"/>
  <c r="BI5374" i="13"/>
  <c r="BG5374" i="13"/>
  <c r="BI5370" i="13"/>
  <c r="BG5370" i="13"/>
  <c r="BI5366" i="13"/>
  <c r="BG5366" i="13"/>
  <c r="BI5362" i="13"/>
  <c r="BG5362" i="13"/>
  <c r="BI5358" i="13"/>
  <c r="BG5358" i="13"/>
  <c r="BI5354" i="13"/>
  <c r="BG5354" i="13"/>
  <c r="BI5350" i="13"/>
  <c r="BG5350" i="13"/>
  <c r="BI5346" i="13"/>
  <c r="BG5346" i="13"/>
  <c r="BI5342" i="13"/>
  <c r="BG5342" i="13"/>
  <c r="BI5338" i="13"/>
  <c r="BG5338" i="13"/>
  <c r="BI5334" i="13"/>
  <c r="BG5334" i="13"/>
  <c r="BI5330" i="13"/>
  <c r="BG5330" i="13"/>
  <c r="BI5326" i="13"/>
  <c r="BG5326" i="13"/>
  <c r="BI5322" i="13"/>
  <c r="BG5322" i="13"/>
  <c r="BI5318" i="13"/>
  <c r="BG5318" i="13"/>
  <c r="BG5314" i="13"/>
  <c r="BI5314" i="13"/>
  <c r="BG5310" i="13"/>
  <c r="BI5310" i="13"/>
  <c r="BG5306" i="13"/>
  <c r="BI5306" i="13"/>
  <c r="BG5302" i="13"/>
  <c r="BI5302" i="13"/>
  <c r="BG5298" i="13"/>
  <c r="BI5298" i="13"/>
  <c r="BG5294" i="13"/>
  <c r="BI5294" i="13"/>
  <c r="BG5290" i="13"/>
  <c r="BI5290" i="13"/>
  <c r="BG5286" i="13"/>
  <c r="BI5286" i="13"/>
  <c r="BG5282" i="13"/>
  <c r="BI5282" i="13"/>
  <c r="BG5278" i="13"/>
  <c r="BI5278" i="13"/>
  <c r="BG5274" i="13"/>
  <c r="BI5274" i="13"/>
  <c r="BG5270" i="13"/>
  <c r="BI5270" i="13"/>
  <c r="BG5266" i="13"/>
  <c r="BI5266" i="13"/>
  <c r="BG5262" i="13"/>
  <c r="BI5262" i="13"/>
  <c r="BG5258" i="13"/>
  <c r="BI5258" i="13"/>
  <c r="BG5254" i="13"/>
  <c r="BI5254" i="13"/>
  <c r="BG5250" i="13"/>
  <c r="BI5250" i="13"/>
  <c r="BG5246" i="13"/>
  <c r="BI5246" i="13"/>
  <c r="BG5242" i="13"/>
  <c r="BI5242" i="13"/>
  <c r="BG5238" i="13"/>
  <c r="BI5238" i="13"/>
  <c r="BG5234" i="13"/>
  <c r="BI5234" i="13"/>
  <c r="BG5230" i="13"/>
  <c r="BI5230" i="13"/>
  <c r="BG5226" i="13"/>
  <c r="BI5226" i="13"/>
  <c r="BG5222" i="13"/>
  <c r="BI5222" i="13"/>
  <c r="BG5218" i="13"/>
  <c r="BI5218" i="13"/>
  <c r="BG5214" i="13"/>
  <c r="BI5214" i="13"/>
  <c r="BG5210" i="13"/>
  <c r="BI5210" i="13"/>
  <c r="BG5206" i="13"/>
  <c r="BI5206" i="13"/>
  <c r="BG5202" i="13"/>
  <c r="BI5202" i="13"/>
  <c r="BG5198" i="13"/>
  <c r="BI5198" i="13"/>
  <c r="BG5194" i="13"/>
  <c r="BI5194" i="13"/>
  <c r="BG5190" i="13"/>
  <c r="BI5190" i="13"/>
  <c r="BG5186" i="13"/>
  <c r="BI5186" i="13"/>
  <c r="BG5182" i="13"/>
  <c r="BI5182" i="13"/>
  <c r="BG5178" i="13"/>
  <c r="BI5178" i="13"/>
  <c r="BG5174" i="13"/>
  <c r="BI5174" i="13"/>
  <c r="BG5170" i="13"/>
  <c r="BI5170" i="13"/>
  <c r="BG5166" i="13"/>
  <c r="BI5166" i="13"/>
  <c r="BG5162" i="13"/>
  <c r="BI5162" i="13"/>
  <c r="BG5158" i="13"/>
  <c r="BI5158" i="13"/>
  <c r="BG5154" i="13"/>
  <c r="BI5154" i="13"/>
  <c r="BG5150" i="13"/>
  <c r="BI5150" i="13"/>
  <c r="BG5146" i="13"/>
  <c r="BI5146" i="13"/>
  <c r="BG5142" i="13"/>
  <c r="BI5142" i="13"/>
  <c r="BG5138" i="13"/>
  <c r="BI5138" i="13"/>
  <c r="BG5134" i="13"/>
  <c r="BI5134" i="13"/>
  <c r="BI5130" i="13"/>
  <c r="BG5130" i="13"/>
  <c r="BI5126" i="13"/>
  <c r="BG5126" i="13"/>
  <c r="BI5122" i="13"/>
  <c r="BG5122" i="13"/>
  <c r="BI5118" i="13"/>
  <c r="BG5118" i="13"/>
  <c r="BI5114" i="13"/>
  <c r="BG5114" i="13"/>
  <c r="BI5110" i="13"/>
  <c r="BG5110" i="13"/>
  <c r="BI5106" i="13"/>
  <c r="BG5106" i="13"/>
  <c r="BI5102" i="13"/>
  <c r="BG5102" i="13"/>
  <c r="BI5098" i="13"/>
  <c r="BG5098" i="13"/>
  <c r="BI5094" i="13"/>
  <c r="BG5094" i="13"/>
  <c r="BI5090" i="13"/>
  <c r="BG5090" i="13"/>
  <c r="BI5086" i="13"/>
  <c r="BG5086" i="13"/>
  <c r="BG5082" i="13"/>
  <c r="BI5082" i="13"/>
  <c r="BG5078" i="13"/>
  <c r="BI5078" i="13"/>
  <c r="BG5074" i="13"/>
  <c r="BI5074" i="13"/>
  <c r="BG5070" i="13"/>
  <c r="BI5070" i="13"/>
  <c r="BG5066" i="13"/>
  <c r="BI5066" i="13"/>
  <c r="BG5062" i="13"/>
  <c r="BI5062" i="13"/>
  <c r="BG5058" i="13"/>
  <c r="BI5058" i="13"/>
  <c r="BG5054" i="13"/>
  <c r="BI5054" i="13"/>
  <c r="BG5050" i="13"/>
  <c r="BI5050" i="13"/>
  <c r="BG5046" i="13"/>
  <c r="BI5046" i="13"/>
  <c r="BG5042" i="13"/>
  <c r="BI5042" i="13"/>
  <c r="BG5038" i="13"/>
  <c r="BI5038" i="13"/>
  <c r="BG5034" i="13"/>
  <c r="BI5034" i="13"/>
  <c r="BG5030" i="13"/>
  <c r="BI5030" i="13"/>
  <c r="BG5026" i="13"/>
  <c r="BI5026" i="13"/>
  <c r="BG5022" i="13"/>
  <c r="BI5022" i="13"/>
  <c r="BG5018" i="13"/>
  <c r="BI5018" i="13"/>
  <c r="BG5014" i="13"/>
  <c r="BI5014" i="13"/>
  <c r="BG5010" i="13"/>
  <c r="BI5010" i="13"/>
  <c r="BG5006" i="13"/>
  <c r="BI5006" i="13"/>
  <c r="BG5002" i="13"/>
  <c r="BI5002" i="13"/>
  <c r="BI5921" i="13"/>
  <c r="BG5921" i="13"/>
  <c r="BI5917" i="13"/>
  <c r="BG5917" i="13"/>
  <c r="BI5913" i="13"/>
  <c r="BG5913" i="13"/>
  <c r="BI5909" i="13"/>
  <c r="BG5909" i="13"/>
  <c r="BI5905" i="13"/>
  <c r="BG5905" i="13"/>
  <c r="BI5901" i="13"/>
  <c r="BG5901" i="13"/>
  <c r="BI5897" i="13"/>
  <c r="BG5897" i="13"/>
  <c r="BI5893" i="13"/>
  <c r="BG5893" i="13"/>
  <c r="BI5889" i="13"/>
  <c r="BG5889" i="13"/>
  <c r="BI5885" i="13"/>
  <c r="BG5885" i="13"/>
  <c r="BI5881" i="13"/>
  <c r="BG5881" i="13"/>
  <c r="BI5877" i="13"/>
  <c r="BG5877" i="13"/>
  <c r="BI5873" i="13"/>
  <c r="BG5873" i="13"/>
  <c r="BI5869" i="13"/>
  <c r="BG5869" i="13"/>
  <c r="BI5865" i="13"/>
  <c r="BG5865" i="13"/>
  <c r="BI5861" i="13"/>
  <c r="BG5861" i="13"/>
  <c r="BI5857" i="13"/>
  <c r="BG5857" i="13"/>
  <c r="BI5853" i="13"/>
  <c r="BG5853" i="13"/>
  <c r="BI5849" i="13"/>
  <c r="BG5849" i="13"/>
  <c r="BI5845" i="13"/>
  <c r="BG5845" i="13"/>
  <c r="BI5841" i="13"/>
  <c r="BG5841" i="13"/>
  <c r="BI5837" i="13"/>
  <c r="BG5837" i="13"/>
  <c r="BI5833" i="13"/>
  <c r="BG5833" i="13"/>
  <c r="BI5829" i="13"/>
  <c r="BG5829" i="13"/>
  <c r="BI5825" i="13"/>
  <c r="BG5825" i="13"/>
  <c r="BI5821" i="13"/>
  <c r="BG5821" i="13"/>
  <c r="BI5817" i="13"/>
  <c r="BG5817" i="13"/>
  <c r="BI5813" i="13"/>
  <c r="BG5813" i="13"/>
  <c r="BI5809" i="13"/>
  <c r="BG5809" i="13"/>
  <c r="BI5805" i="13"/>
  <c r="BG5805" i="13"/>
  <c r="BI5801" i="13"/>
  <c r="BG5801" i="13"/>
  <c r="BI5797" i="13"/>
  <c r="BG5797" i="13"/>
  <c r="BI5793" i="13"/>
  <c r="BG5793" i="13"/>
  <c r="BI5789" i="13"/>
  <c r="BG5789" i="13"/>
  <c r="BI5785" i="13"/>
  <c r="BG5785" i="13"/>
  <c r="BI5781" i="13"/>
  <c r="BG5781" i="13"/>
  <c r="BI5777" i="13"/>
  <c r="BG5777" i="13"/>
  <c r="BI5773" i="13"/>
  <c r="BG5773" i="13"/>
  <c r="BI5769" i="13"/>
  <c r="BG5769" i="13"/>
  <c r="BI5765" i="13"/>
  <c r="BG5765" i="13"/>
  <c r="BI5761" i="13"/>
  <c r="BG5761" i="13"/>
  <c r="BI5757" i="13"/>
  <c r="BG5757" i="13"/>
  <c r="BI5753" i="13"/>
  <c r="BG5753" i="13"/>
  <c r="BI5749" i="13"/>
  <c r="BG5749" i="13"/>
  <c r="BI5745" i="13"/>
  <c r="BG5745" i="13"/>
  <c r="BI5741" i="13"/>
  <c r="BG5741" i="13"/>
  <c r="BI5737" i="13"/>
  <c r="BG5737" i="13"/>
  <c r="BI5733" i="13"/>
  <c r="BG5733" i="13"/>
  <c r="BI5729" i="13"/>
  <c r="BG5729" i="13"/>
  <c r="BI5725" i="13"/>
  <c r="BG5725" i="13"/>
  <c r="BI5721" i="13"/>
  <c r="BG5721" i="13"/>
  <c r="BG5717" i="13"/>
  <c r="BI5717" i="13"/>
  <c r="BG5713" i="13"/>
  <c r="BI5713" i="13"/>
  <c r="BG5709" i="13"/>
  <c r="BI5709" i="13"/>
  <c r="BG5705" i="13"/>
  <c r="BI5705" i="13"/>
  <c r="BG5701" i="13"/>
  <c r="BI5701" i="13"/>
  <c r="BG5697" i="13"/>
  <c r="BI5697" i="13"/>
  <c r="BG5693" i="13"/>
  <c r="BI5693" i="13"/>
  <c r="BG5689" i="13"/>
  <c r="BI5689" i="13"/>
  <c r="BG5685" i="13"/>
  <c r="BI5685" i="13"/>
  <c r="BG5681" i="13"/>
  <c r="BI5681" i="13"/>
  <c r="BG5677" i="13"/>
  <c r="BI5677" i="13"/>
  <c r="BG5673" i="13"/>
  <c r="BI5673" i="13"/>
  <c r="BG5669" i="13"/>
  <c r="BI5669" i="13"/>
  <c r="BG5665" i="13"/>
  <c r="BI5665" i="13"/>
  <c r="BG5661" i="13"/>
  <c r="BI5661" i="13"/>
  <c r="BG5657" i="13"/>
  <c r="BI5657" i="13"/>
  <c r="BG5653" i="13"/>
  <c r="BI5653" i="13"/>
  <c r="BG5649" i="13"/>
  <c r="BI5649" i="13"/>
  <c r="BG5645" i="13"/>
  <c r="BI5645" i="13"/>
  <c r="BG5641" i="13"/>
  <c r="BI5641" i="13"/>
  <c r="BG5637" i="13"/>
  <c r="BI5637" i="13"/>
  <c r="BG5633" i="13"/>
  <c r="BI5633" i="13"/>
  <c r="BG5629" i="13"/>
  <c r="BI5629" i="13"/>
  <c r="BG5625" i="13"/>
  <c r="BI5625" i="13"/>
  <c r="BG5621" i="13"/>
  <c r="BI5621" i="13"/>
  <c r="BG5617" i="13"/>
  <c r="BI5617" i="13"/>
  <c r="BG5613" i="13"/>
  <c r="BI5613" i="13"/>
  <c r="BG5609" i="13"/>
  <c r="BI5609" i="13"/>
  <c r="BG5605" i="13"/>
  <c r="BI5605" i="13"/>
  <c r="BG5601" i="13"/>
  <c r="BI5601" i="13"/>
  <c r="BG5597" i="13"/>
  <c r="BI5597" i="13"/>
  <c r="BG5593" i="13"/>
  <c r="BI5593" i="13"/>
  <c r="BG5589" i="13"/>
  <c r="BI5589" i="13"/>
  <c r="BG5585" i="13"/>
  <c r="BI5585" i="13"/>
  <c r="BG5581" i="13"/>
  <c r="BI5581" i="13"/>
  <c r="BG5577" i="13"/>
  <c r="BI5577" i="13"/>
  <c r="BG5573" i="13"/>
  <c r="BI5573" i="13"/>
  <c r="BG5569" i="13"/>
  <c r="BI5569" i="13"/>
  <c r="BG5565" i="13"/>
  <c r="BI5565" i="13"/>
  <c r="BG5561" i="13"/>
  <c r="BI5561" i="13"/>
  <c r="BG5557" i="13"/>
  <c r="BI5557" i="13"/>
  <c r="BG5553" i="13"/>
  <c r="BI5553" i="13"/>
  <c r="BG5549" i="13"/>
  <c r="BI5549" i="13"/>
  <c r="BG5545" i="13"/>
  <c r="BI5545" i="13"/>
  <c r="BG5541" i="13"/>
  <c r="BI5541" i="13"/>
  <c r="BG5537" i="13"/>
  <c r="BI5537" i="13"/>
  <c r="BG5533" i="13"/>
  <c r="BI5533" i="13"/>
  <c r="BG5529" i="13"/>
  <c r="BI5529" i="13"/>
  <c r="BG5525" i="13"/>
  <c r="BI5525" i="13"/>
  <c r="BG5521" i="13"/>
  <c r="BI5521" i="13"/>
  <c r="BG5517" i="13"/>
  <c r="BI5517" i="13"/>
  <c r="BG5513" i="13"/>
  <c r="BI5513" i="13"/>
  <c r="BG5509" i="13"/>
  <c r="BI5509" i="13"/>
  <c r="BG5505" i="13"/>
  <c r="BI5505" i="13"/>
  <c r="BG5501" i="13"/>
  <c r="BI5501" i="13"/>
  <c r="BG5497" i="13"/>
  <c r="BI5497" i="13"/>
  <c r="BG5493" i="13"/>
  <c r="BI5493" i="13"/>
  <c r="BG5489" i="13"/>
  <c r="BI5489" i="13"/>
  <c r="BG5485" i="13"/>
  <c r="BI5485" i="13"/>
  <c r="BG5481" i="13"/>
  <c r="BI5481" i="13"/>
  <c r="BG5477" i="13"/>
  <c r="BI5477" i="13"/>
  <c r="BG5473" i="13"/>
  <c r="BI5473" i="13"/>
  <c r="BG5469" i="13"/>
  <c r="BI5469" i="13"/>
  <c r="BG5465" i="13"/>
  <c r="BI5465" i="13"/>
  <c r="BG5461" i="13"/>
  <c r="BI5461" i="13"/>
  <c r="BG5457" i="13"/>
  <c r="BI5457" i="13"/>
  <c r="BG5453" i="13"/>
  <c r="BI5453" i="13"/>
  <c r="BG5449" i="13"/>
  <c r="BI5449" i="13"/>
  <c r="BG5445" i="13"/>
  <c r="BI5445" i="13"/>
  <c r="BG5441" i="13"/>
  <c r="BI5441" i="13"/>
  <c r="BG5437" i="13"/>
  <c r="BI5437" i="13"/>
  <c r="BG5433" i="13"/>
  <c r="BI5433" i="13"/>
  <c r="BG5429" i="13"/>
  <c r="BI5429" i="13"/>
  <c r="BG5425" i="13"/>
  <c r="BI5425" i="13"/>
  <c r="BG5421" i="13"/>
  <c r="BI5421" i="13"/>
  <c r="BG5417" i="13"/>
  <c r="BI5417" i="13"/>
  <c r="BG5413" i="13"/>
  <c r="BI5413" i="13"/>
  <c r="BG5409" i="13"/>
  <c r="BI5409" i="13"/>
  <c r="BG5405" i="13"/>
  <c r="BI5405" i="13"/>
  <c r="BG5401" i="13"/>
  <c r="BI5401" i="13"/>
  <c r="BG5397" i="13"/>
  <c r="BI5397" i="13"/>
  <c r="BG5393" i="13"/>
  <c r="BI5393" i="13"/>
  <c r="BG5389" i="13"/>
  <c r="BI5389" i="13"/>
  <c r="BG5385" i="13"/>
  <c r="BI5385" i="13"/>
  <c r="BG5381" i="13"/>
  <c r="BI5381" i="13"/>
  <c r="BG5377" i="13"/>
  <c r="BI5377" i="13"/>
  <c r="BG5373" i="13"/>
  <c r="BI5373" i="13"/>
  <c r="BG5369" i="13"/>
  <c r="BI5369" i="13"/>
  <c r="BG5365" i="13"/>
  <c r="BI5365" i="13"/>
  <c r="BG5361" i="13"/>
  <c r="BI5361" i="13"/>
  <c r="BG5357" i="13"/>
  <c r="BI5357" i="13"/>
  <c r="BG5353" i="13"/>
  <c r="BI5353" i="13"/>
  <c r="BG5349" i="13"/>
  <c r="BI5349" i="13"/>
  <c r="BG5345" i="13"/>
  <c r="BI5345" i="13"/>
  <c r="BG5341" i="13"/>
  <c r="BI5341" i="13"/>
  <c r="BG5337" i="13"/>
  <c r="BI5337" i="13"/>
  <c r="BG5333" i="13"/>
  <c r="BI5333" i="13"/>
  <c r="BG5329" i="13"/>
  <c r="BI5329" i="13"/>
  <c r="BG5325" i="13"/>
  <c r="BI5325" i="13"/>
  <c r="BG5321" i="13"/>
  <c r="BI5321" i="13"/>
  <c r="BG5317" i="13"/>
  <c r="BI5317" i="13"/>
  <c r="BI5313" i="13"/>
  <c r="BG5313" i="13"/>
  <c r="BI5309" i="13"/>
  <c r="BG5309" i="13"/>
  <c r="BI5305" i="13"/>
  <c r="BG5305" i="13"/>
  <c r="BI5301" i="13"/>
  <c r="BG5301" i="13"/>
  <c r="BI5297" i="13"/>
  <c r="BG5297" i="13"/>
  <c r="BI5293" i="13"/>
  <c r="BG5293" i="13"/>
  <c r="BI5289" i="13"/>
  <c r="BG5289" i="13"/>
  <c r="BI5285" i="13"/>
  <c r="BG5285" i="13"/>
  <c r="BI5281" i="13"/>
  <c r="BG5281" i="13"/>
  <c r="BI5277" i="13"/>
  <c r="BG5277" i="13"/>
  <c r="BI5273" i="13"/>
  <c r="BG5273" i="13"/>
  <c r="BI5269" i="13"/>
  <c r="BG5269" i="13"/>
  <c r="BI5265" i="13"/>
  <c r="BG5265" i="13"/>
  <c r="BI5261" i="13"/>
  <c r="BG5261" i="13"/>
  <c r="BI5257" i="13"/>
  <c r="BG5257" i="13"/>
  <c r="BI5253" i="13"/>
  <c r="BG5253" i="13"/>
  <c r="BI5249" i="13"/>
  <c r="BG5249" i="13"/>
  <c r="BI5245" i="13"/>
  <c r="BG5245" i="13"/>
  <c r="BI5241" i="13"/>
  <c r="BG5241" i="13"/>
  <c r="BI5237" i="13"/>
  <c r="BG5237" i="13"/>
  <c r="BI5233" i="13"/>
  <c r="BG5233" i="13"/>
  <c r="BI5229" i="13"/>
  <c r="BG5229" i="13"/>
  <c r="BI5225" i="13"/>
  <c r="BG5225" i="13"/>
  <c r="BI5221" i="13"/>
  <c r="BG5221" i="13"/>
  <c r="BI5217" i="13"/>
  <c r="BG5217" i="13"/>
  <c r="BI5213" i="13"/>
  <c r="BG5213" i="13"/>
  <c r="BI5209" i="13"/>
  <c r="BG5209" i="13"/>
  <c r="BI5205" i="13"/>
  <c r="BG5205" i="13"/>
  <c r="BI5201" i="13"/>
  <c r="BG5201" i="13"/>
  <c r="BI5197" i="13"/>
  <c r="BG5197" i="13"/>
  <c r="BI5193" i="13"/>
  <c r="BG5193" i="13"/>
  <c r="BI5189" i="13"/>
  <c r="BG5189" i="13"/>
  <c r="BI5185" i="13"/>
  <c r="BG5185" i="13"/>
  <c r="BI5181" i="13"/>
  <c r="BG5181" i="13"/>
  <c r="BI5177" i="13"/>
  <c r="BG5177" i="13"/>
  <c r="BI5173" i="13"/>
  <c r="BG5173" i="13"/>
  <c r="BI5169" i="13"/>
  <c r="BG5169" i="13"/>
  <c r="BI5165" i="13"/>
  <c r="BG5165" i="13"/>
  <c r="BI5161" i="13"/>
  <c r="BG5161" i="13"/>
  <c r="BI5157" i="13"/>
  <c r="BG5157" i="13"/>
  <c r="BI5153" i="13"/>
  <c r="BG5153" i="13"/>
  <c r="BI5149" i="13"/>
  <c r="BG5149" i="13"/>
  <c r="BI5145" i="13"/>
  <c r="BG5145" i="13"/>
  <c r="BI5141" i="13"/>
  <c r="BG5141" i="13"/>
  <c r="BI5137" i="13"/>
  <c r="BG5137" i="13"/>
  <c r="BG5133" i="13"/>
  <c r="BI5133" i="13"/>
  <c r="BG5129" i="13"/>
  <c r="BI5129" i="13"/>
  <c r="BG5125" i="13"/>
  <c r="BI5125" i="13"/>
  <c r="BG5121" i="13"/>
  <c r="BI5121" i="13"/>
  <c r="BG5117" i="13"/>
  <c r="BI5117" i="13"/>
  <c r="BG5113" i="13"/>
  <c r="BI5113" i="13"/>
  <c r="BG5109" i="13"/>
  <c r="BI5109" i="13"/>
  <c r="BG5105" i="13"/>
  <c r="BI5105" i="13"/>
  <c r="BG5101" i="13"/>
  <c r="BI5101" i="13"/>
  <c r="BG5097" i="13"/>
  <c r="BI5097" i="13"/>
  <c r="BG5093" i="13"/>
  <c r="BI5093" i="13"/>
  <c r="BG5089" i="13"/>
  <c r="BI5089" i="13"/>
  <c r="BG5085" i="13"/>
  <c r="BI5085" i="13"/>
  <c r="BI5081" i="13"/>
  <c r="BG5081" i="13"/>
  <c r="BI5077" i="13"/>
  <c r="BG5077" i="13"/>
  <c r="BI5073" i="13"/>
  <c r="BG5073" i="13"/>
  <c r="BI5069" i="13"/>
  <c r="BG5069" i="13"/>
  <c r="BI5065" i="13"/>
  <c r="BG5065" i="13"/>
  <c r="BI5061" i="13"/>
  <c r="BG5061" i="13"/>
  <c r="BI5057" i="13"/>
  <c r="BG5057" i="13"/>
  <c r="BG5053" i="13"/>
  <c r="BI5053" i="13"/>
  <c r="BI5049" i="13"/>
  <c r="BG5049" i="13"/>
  <c r="BI5045" i="13"/>
  <c r="BG5045" i="13"/>
  <c r="BI5041" i="13"/>
  <c r="BG5041" i="13"/>
  <c r="BI5037" i="13"/>
  <c r="BG5037" i="13"/>
  <c r="BI5033" i="13"/>
  <c r="BG5033" i="13"/>
  <c r="BI5029" i="13"/>
  <c r="BG5029" i="13"/>
  <c r="BI5025" i="13"/>
  <c r="BG5025" i="13"/>
  <c r="BI5021" i="13"/>
  <c r="BG5021" i="13"/>
  <c r="BI5017" i="13"/>
  <c r="BG5017" i="13"/>
  <c r="BI5013" i="13"/>
  <c r="BG5013" i="13"/>
  <c r="BI5009" i="13"/>
  <c r="BG5009" i="13"/>
  <c r="BI5005" i="13"/>
  <c r="BG5005" i="13"/>
  <c r="BG5924" i="13"/>
  <c r="BI5924" i="13"/>
  <c r="BG5920" i="13"/>
  <c r="BI5920" i="13"/>
  <c r="BG5916" i="13"/>
  <c r="BI5916" i="13"/>
  <c r="BG5912" i="13"/>
  <c r="BI5912" i="13"/>
  <c r="BG5908" i="13"/>
  <c r="BI5908" i="13"/>
  <c r="BG5904" i="13"/>
  <c r="BI5904" i="13"/>
  <c r="BG5900" i="13"/>
  <c r="BI5900" i="13"/>
  <c r="BG5896" i="13"/>
  <c r="BI5896" i="13"/>
  <c r="BG5892" i="13"/>
  <c r="BI5892" i="13"/>
  <c r="BG5888" i="13"/>
  <c r="BI5888" i="13"/>
  <c r="BG5884" i="13"/>
  <c r="BI5884" i="13"/>
  <c r="BG5880" i="13"/>
  <c r="BI5880" i="13"/>
  <c r="BG5876" i="13"/>
  <c r="BI5876" i="13"/>
  <c r="BG5872" i="13"/>
  <c r="BI5872" i="13"/>
  <c r="BG5868" i="13"/>
  <c r="BI5868" i="13"/>
  <c r="BG5864" i="13"/>
  <c r="BI5864" i="13"/>
  <c r="BG5860" i="13"/>
  <c r="BI5860" i="13"/>
  <c r="BG5856" i="13"/>
  <c r="BI5856" i="13"/>
  <c r="BG5852" i="13"/>
  <c r="BI5852" i="13"/>
  <c r="BG5848" i="13"/>
  <c r="BI5848" i="13"/>
  <c r="BG5844" i="13"/>
  <c r="BI5844" i="13"/>
  <c r="BG5840" i="13"/>
  <c r="BI5840" i="13"/>
  <c r="BG5836" i="13"/>
  <c r="BI5836" i="13"/>
  <c r="BG5832" i="13"/>
  <c r="BI5832" i="13"/>
  <c r="BG5828" i="13"/>
  <c r="BI5828" i="13"/>
  <c r="BG5824" i="13"/>
  <c r="BI5824" i="13"/>
  <c r="BG5820" i="13"/>
  <c r="BI5820" i="13"/>
  <c r="BG5816" i="13"/>
  <c r="BI5816" i="13"/>
  <c r="BG5812" i="13"/>
  <c r="BI5812" i="13"/>
  <c r="BG5808" i="13"/>
  <c r="BI5808" i="13"/>
  <c r="BG5804" i="13"/>
  <c r="BI5804" i="13"/>
  <c r="BG5800" i="13"/>
  <c r="BI5800" i="13"/>
  <c r="BG5796" i="13"/>
  <c r="BI5796" i="13"/>
  <c r="BG5792" i="13"/>
  <c r="BI5792" i="13"/>
  <c r="BG5788" i="13"/>
  <c r="BI5788" i="13"/>
  <c r="BG5784" i="13"/>
  <c r="BI5784" i="13"/>
  <c r="BG5780" i="13"/>
  <c r="BI5780" i="13"/>
  <c r="BG5776" i="13"/>
  <c r="BI5776" i="13"/>
  <c r="BG5772" i="13"/>
  <c r="BI5772" i="13"/>
  <c r="BG5768" i="13"/>
  <c r="BI5768" i="13"/>
  <c r="BG5764" i="13"/>
  <c r="BI5764" i="13"/>
  <c r="BG5760" i="13"/>
  <c r="BI5760" i="13"/>
  <c r="BG5756" i="13"/>
  <c r="BI5756" i="13"/>
  <c r="BG5752" i="13"/>
  <c r="BI5752" i="13"/>
  <c r="BG5748" i="13"/>
  <c r="BI5748" i="13"/>
  <c r="BG5744" i="13"/>
  <c r="BI5744" i="13"/>
  <c r="BG5740" i="13"/>
  <c r="BI5740" i="13"/>
  <c r="BG5736" i="13"/>
  <c r="BI5736" i="13"/>
  <c r="BG5732" i="13"/>
  <c r="BI5732" i="13"/>
  <c r="BG5728" i="13"/>
  <c r="BI5728" i="13"/>
  <c r="BG5724" i="13"/>
  <c r="BI5724" i="13"/>
  <c r="BG5720" i="13"/>
  <c r="BI5720" i="13"/>
  <c r="BI5716" i="13"/>
  <c r="BG5716" i="13"/>
  <c r="BI5712" i="13"/>
  <c r="BG5712" i="13"/>
  <c r="BI5708" i="13"/>
  <c r="BG5708" i="13"/>
  <c r="BI5704" i="13"/>
  <c r="BG5704" i="13"/>
  <c r="BI5700" i="13"/>
  <c r="BG5700" i="13"/>
  <c r="BI5696" i="13"/>
  <c r="BG5696" i="13"/>
  <c r="BI5692" i="13"/>
  <c r="BG5692" i="13"/>
  <c r="BI5688" i="13"/>
  <c r="BG5688" i="13"/>
  <c r="BI5684" i="13"/>
  <c r="BG5684" i="13"/>
  <c r="BI5680" i="13"/>
  <c r="BG5680" i="13"/>
  <c r="BI5676" i="13"/>
  <c r="BG5676" i="13"/>
  <c r="BI5672" i="13"/>
  <c r="BG5672" i="13"/>
  <c r="BI5668" i="13"/>
  <c r="BG5668" i="13"/>
  <c r="BI5664" i="13"/>
  <c r="BG5664" i="13"/>
  <c r="BI5660" i="13"/>
  <c r="BG5660" i="13"/>
  <c r="BI5656" i="13"/>
  <c r="BG5656" i="13"/>
  <c r="BI5652" i="13"/>
  <c r="BG5652" i="13"/>
  <c r="BI5648" i="13"/>
  <c r="BG5648" i="13"/>
  <c r="BI5644" i="13"/>
  <c r="BG5644" i="13"/>
  <c r="BI5640" i="13"/>
  <c r="BG5640" i="13"/>
  <c r="BI5636" i="13"/>
  <c r="BG5636" i="13"/>
  <c r="BI5632" i="13"/>
  <c r="BG5632" i="13"/>
  <c r="BI5628" i="13"/>
  <c r="BG5628" i="13"/>
  <c r="BI5624" i="13"/>
  <c r="BG5624" i="13"/>
  <c r="BI5620" i="13"/>
  <c r="BG5620" i="13"/>
  <c r="BI5616" i="13"/>
  <c r="BG5616" i="13"/>
  <c r="BI5612" i="13"/>
  <c r="BG5612" i="13"/>
  <c r="BI5608" i="13"/>
  <c r="BG5608" i="13"/>
  <c r="BI5604" i="13"/>
  <c r="BG5604" i="13"/>
  <c r="BI5600" i="13"/>
  <c r="BG5600" i="13"/>
  <c r="BI5596" i="13"/>
  <c r="BG5596" i="13"/>
  <c r="BI5592" i="13"/>
  <c r="BG5592" i="13"/>
  <c r="BI5588" i="13"/>
  <c r="BG5588" i="13"/>
  <c r="BI5584" i="13"/>
  <c r="BG5584" i="13"/>
  <c r="BI5580" i="13"/>
  <c r="BG5580" i="13"/>
  <c r="BI5576" i="13"/>
  <c r="BG5576" i="13"/>
  <c r="BI5572" i="13"/>
  <c r="BG5572" i="13"/>
  <c r="BI5568" i="13"/>
  <c r="BG5568" i="13"/>
  <c r="BI5564" i="13"/>
  <c r="BG5564" i="13"/>
  <c r="BI5560" i="13"/>
  <c r="BG5560" i="13"/>
  <c r="BI5556" i="13"/>
  <c r="BG5556" i="13"/>
  <c r="BI5552" i="13"/>
  <c r="BG5552" i="13"/>
  <c r="BI5548" i="13"/>
  <c r="BG5548" i="13"/>
  <c r="BI5544" i="13"/>
  <c r="BG5544" i="13"/>
  <c r="BI5540" i="13"/>
  <c r="BG5540" i="13"/>
  <c r="BI5536" i="13"/>
  <c r="BG5536" i="13"/>
  <c r="BI5532" i="13"/>
  <c r="BG5532" i="13"/>
  <c r="BI5528" i="13"/>
  <c r="BG5528" i="13"/>
  <c r="BI5524" i="13"/>
  <c r="BG5524" i="13"/>
  <c r="BI5520" i="13"/>
  <c r="BG5520" i="13"/>
  <c r="BI5516" i="13"/>
  <c r="BG5516" i="13"/>
  <c r="BI5512" i="13"/>
  <c r="BG5512" i="13"/>
  <c r="BI5508" i="13"/>
  <c r="BG5508" i="13"/>
  <c r="BI5504" i="13"/>
  <c r="BG5504" i="13"/>
  <c r="BI5500" i="13"/>
  <c r="BG5500" i="13"/>
  <c r="BI5496" i="13"/>
  <c r="BG5496" i="13"/>
  <c r="BI5492" i="13"/>
  <c r="BG5492" i="13"/>
  <c r="BI5488" i="13"/>
  <c r="BG5488" i="13"/>
  <c r="BI5484" i="13"/>
  <c r="BG5484" i="13"/>
  <c r="BI5480" i="13"/>
  <c r="BG5480" i="13"/>
  <c r="BI5476" i="13"/>
  <c r="BG5476" i="13"/>
  <c r="BI5472" i="13"/>
  <c r="BG5472" i="13"/>
  <c r="BI5468" i="13"/>
  <c r="BG5468" i="13"/>
  <c r="BI5464" i="13"/>
  <c r="BG5464" i="13"/>
  <c r="BI5460" i="13"/>
  <c r="BG5460" i="13"/>
  <c r="BI5456" i="13"/>
  <c r="BG5456" i="13"/>
  <c r="BI5452" i="13"/>
  <c r="BG5452" i="13"/>
  <c r="BI5448" i="13"/>
  <c r="BG5448" i="13"/>
  <c r="BI5444" i="13"/>
  <c r="BG5444" i="13"/>
  <c r="BI5440" i="13"/>
  <c r="BG5440" i="13"/>
  <c r="BI5436" i="13"/>
  <c r="BG5436" i="13"/>
  <c r="BI5432" i="13"/>
  <c r="BG5432" i="13"/>
  <c r="BI5428" i="13"/>
  <c r="BG5428" i="13"/>
  <c r="BI5424" i="13"/>
  <c r="BG5424" i="13"/>
  <c r="BI5420" i="13"/>
  <c r="BG5420" i="13"/>
  <c r="BI5416" i="13"/>
  <c r="BG5416" i="13"/>
  <c r="BI5412" i="13"/>
  <c r="BG5412" i="13"/>
  <c r="BI5408" i="13"/>
  <c r="BG5408" i="13"/>
  <c r="BG5404" i="13"/>
  <c r="BI5404" i="13"/>
  <c r="BI5400" i="13"/>
  <c r="BG5400" i="13"/>
  <c r="BI5396" i="13"/>
  <c r="BG5396" i="13"/>
  <c r="BI5392" i="13"/>
  <c r="BG5392" i="13"/>
  <c r="BI5388" i="13"/>
  <c r="BG5388" i="13"/>
  <c r="BI5384" i="13"/>
  <c r="BG5384" i="13"/>
  <c r="BI5380" i="13"/>
  <c r="BG5380" i="13"/>
  <c r="BI5376" i="13"/>
  <c r="BG5376" i="13"/>
  <c r="BI5372" i="13"/>
  <c r="BG5372" i="13"/>
  <c r="BI5368" i="13"/>
  <c r="BG5368" i="13"/>
  <c r="BI5364" i="13"/>
  <c r="BG5364" i="13"/>
  <c r="BI5360" i="13"/>
  <c r="BG5360" i="13"/>
  <c r="BI5356" i="13"/>
  <c r="BG5356" i="13"/>
  <c r="BI5352" i="13"/>
  <c r="BG5352" i="13"/>
  <c r="BI5348" i="13"/>
  <c r="BG5348" i="13"/>
  <c r="BI5344" i="13"/>
  <c r="BG5344" i="13"/>
  <c r="BI5340" i="13"/>
  <c r="BG5340" i="13"/>
  <c r="BI5336" i="13"/>
  <c r="BG5336" i="13"/>
  <c r="BI5332" i="13"/>
  <c r="BG5332" i="13"/>
  <c r="BI5328" i="13"/>
  <c r="BG5328" i="13"/>
  <c r="BI5324" i="13"/>
  <c r="BG5324" i="13"/>
  <c r="BI5320" i="13"/>
  <c r="BG5320" i="13"/>
  <c r="BG5316" i="13"/>
  <c r="BI5316" i="13"/>
  <c r="BG5312" i="13"/>
  <c r="BI5312" i="13"/>
  <c r="BG5308" i="13"/>
  <c r="BI5308" i="13"/>
  <c r="BG5304" i="13"/>
  <c r="BI5304" i="13"/>
  <c r="BG5300" i="13"/>
  <c r="BI5300" i="13"/>
  <c r="BG5296" i="13"/>
  <c r="BI5296" i="13"/>
  <c r="BG5292" i="13"/>
  <c r="BI5292" i="13"/>
  <c r="BG5288" i="13"/>
  <c r="BI5288" i="13"/>
  <c r="BG5284" i="13"/>
  <c r="BI5284" i="13"/>
  <c r="BG5280" i="13"/>
  <c r="BI5280" i="13"/>
  <c r="BG5276" i="13"/>
  <c r="BI5276" i="13"/>
  <c r="BG5272" i="13"/>
  <c r="BI5272" i="13"/>
  <c r="BG5268" i="13"/>
  <c r="BI5268" i="13"/>
  <c r="BG5264" i="13"/>
  <c r="BI5264" i="13"/>
  <c r="BG5260" i="13"/>
  <c r="BI5260" i="13"/>
  <c r="BG5256" i="13"/>
  <c r="BI5256" i="13"/>
  <c r="BG5252" i="13"/>
  <c r="BI5252" i="13"/>
  <c r="BG5248" i="13"/>
  <c r="BI5248" i="13"/>
  <c r="BG5244" i="13"/>
  <c r="BI5244" i="13"/>
  <c r="BG5240" i="13"/>
  <c r="BI5240" i="13"/>
  <c r="BG5236" i="13"/>
  <c r="BI5236" i="13"/>
  <c r="BG5232" i="13"/>
  <c r="BI5232" i="13"/>
  <c r="BG5228" i="13"/>
  <c r="BI5228" i="13"/>
  <c r="BG5224" i="13"/>
  <c r="BI5224" i="13"/>
  <c r="BG5220" i="13"/>
  <c r="BI5220" i="13"/>
  <c r="BG5216" i="13"/>
  <c r="BI5216" i="13"/>
  <c r="BG5212" i="13"/>
  <c r="BI5212" i="13"/>
  <c r="BG5208" i="13"/>
  <c r="BI5208" i="13"/>
  <c r="BG5204" i="13"/>
  <c r="BI5204" i="13"/>
  <c r="BG5200" i="13"/>
  <c r="BI5200" i="13"/>
  <c r="BG5196" i="13"/>
  <c r="BI5196" i="13"/>
  <c r="BG5192" i="13"/>
  <c r="BI5192" i="13"/>
  <c r="BG5188" i="13"/>
  <c r="BI5188" i="13"/>
  <c r="BG5184" i="13"/>
  <c r="BI5184" i="13"/>
  <c r="BG5180" i="13"/>
  <c r="BI5180" i="13"/>
  <c r="BG5176" i="13"/>
  <c r="BI5176" i="13"/>
  <c r="BG5172" i="13"/>
  <c r="BI5172" i="13"/>
  <c r="BG5168" i="13"/>
  <c r="BI5168" i="13"/>
  <c r="BG5164" i="13"/>
  <c r="BI5164" i="13"/>
  <c r="BG5160" i="13"/>
  <c r="BI5160" i="13"/>
  <c r="BG5156" i="13"/>
  <c r="BI5156" i="13"/>
  <c r="BG5152" i="13"/>
  <c r="BI5152" i="13"/>
  <c r="BG5148" i="13"/>
  <c r="BI5148" i="13"/>
  <c r="BG5144" i="13"/>
  <c r="BI5144" i="13"/>
  <c r="BG5140" i="13"/>
  <c r="BI5140" i="13"/>
  <c r="BG5136" i="13"/>
  <c r="BI5136" i="13"/>
  <c r="BG5132" i="13"/>
  <c r="BI5132" i="13"/>
  <c r="BI5128" i="13"/>
  <c r="BG5128" i="13"/>
  <c r="BI5124" i="13"/>
  <c r="BG5124" i="13"/>
  <c r="BI5120" i="13"/>
  <c r="BG5120" i="13"/>
  <c r="BI5116" i="13"/>
  <c r="BG5116" i="13"/>
  <c r="BI5112" i="13"/>
  <c r="BG5112" i="13"/>
  <c r="BI5108" i="13"/>
  <c r="BG5108" i="13"/>
  <c r="BI5104" i="13"/>
  <c r="BG5104" i="13"/>
  <c r="BI5100" i="13"/>
  <c r="BG5100" i="13"/>
  <c r="BI5096" i="13"/>
  <c r="BG5096" i="13"/>
  <c r="BI5092" i="13"/>
  <c r="BG5092" i="13"/>
  <c r="BI5088" i="13"/>
  <c r="BG5088" i="13"/>
  <c r="BG5084" i="13"/>
  <c r="BI5084" i="13"/>
  <c r="BG5080" i="13"/>
  <c r="BI5080" i="13"/>
  <c r="BG5076" i="13"/>
  <c r="BI5076" i="13"/>
  <c r="BG5072" i="13"/>
  <c r="BI5072" i="13"/>
  <c r="BG5068" i="13"/>
  <c r="BI5068" i="13"/>
  <c r="BG5064" i="13"/>
  <c r="BI5064" i="13"/>
  <c r="BG5060" i="13"/>
  <c r="BI5060" i="13"/>
  <c r="BI5056" i="13"/>
  <c r="BG5056" i="13"/>
  <c r="BG5052" i="13"/>
  <c r="BI5052" i="13"/>
  <c r="BG5048" i="13"/>
  <c r="BI5048" i="13"/>
  <c r="BG5044" i="13"/>
  <c r="BI5044" i="13"/>
  <c r="BG5040" i="13"/>
  <c r="BI5040" i="13"/>
  <c r="BG5036" i="13"/>
  <c r="BI5036" i="13"/>
  <c r="BG5032" i="13"/>
  <c r="BI5032" i="13"/>
  <c r="BG5028" i="13"/>
  <c r="BI5028" i="13"/>
  <c r="BG5024" i="13"/>
  <c r="BI5024" i="13"/>
  <c r="BG5020" i="13"/>
  <c r="BI5020" i="13"/>
  <c r="BG5016" i="13"/>
  <c r="BI5016" i="13"/>
  <c r="BG5012" i="13"/>
  <c r="BI5012" i="13"/>
  <c r="BG5008" i="13"/>
  <c r="BI5008" i="13"/>
  <c r="BG5004" i="13"/>
  <c r="BI5004" i="13"/>
  <c r="BI6102" i="13" l="1"/>
  <c r="BG6102" i="13"/>
  <c r="BI6118" i="13"/>
  <c r="BG6118" i="13"/>
  <c r="BI6134" i="13"/>
  <c r="BG6134" i="13"/>
  <c r="BI6150" i="13"/>
  <c r="BG6150" i="13"/>
  <c r="BG6166" i="13"/>
  <c r="BI6166" i="13"/>
  <c r="BG6182" i="13"/>
  <c r="BI6182" i="13"/>
  <c r="BG6198" i="13"/>
  <c r="BI6198" i="13"/>
  <c r="BG6214" i="13"/>
  <c r="BI6214" i="13"/>
  <c r="BG6230" i="13"/>
  <c r="BI6230" i="13"/>
  <c r="BG6246" i="13"/>
  <c r="BI6246" i="13"/>
  <c r="BG6262" i="13"/>
  <c r="BI6262" i="13"/>
  <c r="BG6278" i="13"/>
  <c r="BI6278" i="13"/>
  <c r="BG6294" i="13"/>
  <c r="BI6294" i="13"/>
  <c r="BG6310" i="13"/>
  <c r="BI6310" i="13"/>
  <c r="BG6326" i="13"/>
  <c r="BI6326" i="13"/>
  <c r="BG6342" i="13"/>
  <c r="BI6342" i="13"/>
  <c r="BI6358" i="13"/>
  <c r="BG6358" i="13"/>
  <c r="BI6390" i="13"/>
  <c r="BG6390" i="13"/>
  <c r="BI6406" i="13"/>
  <c r="BG6406" i="13"/>
  <c r="BI6422" i="13"/>
  <c r="BG6422" i="13"/>
  <c r="BI6454" i="13"/>
  <c r="BG6454" i="13"/>
  <c r="BI6470" i="13"/>
  <c r="BG6470" i="13"/>
  <c r="BI6486" i="13"/>
  <c r="BG6486" i="13"/>
  <c r="BG6518" i="13"/>
  <c r="BI6518" i="13"/>
  <c r="BG6534" i="13"/>
  <c r="BI6534" i="13"/>
  <c r="BG6550" i="13"/>
  <c r="BI6550" i="13"/>
  <c r="BG6582" i="13"/>
  <c r="BI6582" i="13"/>
  <c r="BG6598" i="13"/>
  <c r="BI6598" i="13"/>
  <c r="BG6614" i="13"/>
  <c r="BI6614" i="13"/>
  <c r="BG6646" i="13"/>
  <c r="BI6646" i="13"/>
  <c r="BG6662" i="13"/>
  <c r="BI6662" i="13"/>
  <c r="BG6678" i="13"/>
  <c r="BI6678" i="13"/>
  <c r="BG6710" i="13"/>
  <c r="BI6710" i="13"/>
  <c r="BG6726" i="13"/>
  <c r="BI6726" i="13"/>
  <c r="BG6742" i="13"/>
  <c r="BI6742" i="13"/>
  <c r="BG6774" i="13"/>
  <c r="BI6774" i="13"/>
  <c r="BG6790" i="13"/>
  <c r="BI6790" i="13"/>
  <c r="BG6806" i="13"/>
  <c r="BI6806" i="13"/>
  <c r="BG6838" i="13"/>
  <c r="BI6838" i="13"/>
  <c r="BG6854" i="13"/>
  <c r="BI6854" i="13"/>
  <c r="BG6870" i="13"/>
  <c r="BI6870" i="13"/>
  <c r="BG6902" i="13"/>
  <c r="BI6902" i="13"/>
  <c r="BG6918" i="13"/>
  <c r="BI6918" i="13"/>
  <c r="BG6934" i="13"/>
  <c r="BI6934" i="13"/>
  <c r="BG6966" i="13"/>
  <c r="BI6966" i="13"/>
  <c r="BG6982" i="13"/>
  <c r="BI6982" i="13"/>
  <c r="BG6998" i="13"/>
  <c r="BI6998" i="13"/>
  <c r="BG7030" i="13"/>
  <c r="BI7030" i="13"/>
  <c r="BG7046" i="13"/>
  <c r="BI7046" i="13"/>
  <c r="BG7062" i="13"/>
  <c r="BI7062" i="13"/>
  <c r="BG7094" i="13"/>
  <c r="BI7094" i="13"/>
  <c r="BG7110" i="13"/>
  <c r="BI7110" i="13"/>
  <c r="BG7126" i="13"/>
  <c r="BI7126" i="13"/>
  <c r="BI7158" i="13"/>
  <c r="BG7158" i="13"/>
  <c r="BI7174" i="13"/>
  <c r="BG7174" i="13"/>
  <c r="BI7190" i="13"/>
  <c r="BG7190" i="13"/>
  <c r="BI7222" i="13"/>
  <c r="BG7222" i="13"/>
  <c r="BI7238" i="13"/>
  <c r="BG7238" i="13"/>
  <c r="BI7254" i="13"/>
  <c r="BG7254" i="13"/>
  <c r="BI7286" i="13"/>
  <c r="BG7286" i="13"/>
  <c r="BG7302" i="13"/>
  <c r="BI7302" i="13"/>
  <c r="BG7318" i="13"/>
  <c r="BI7318" i="13"/>
  <c r="BI7398" i="13"/>
  <c r="BG7398" i="13"/>
  <c r="BI7478" i="13"/>
  <c r="BG7478" i="13"/>
  <c r="BI7542" i="13"/>
  <c r="BG7542" i="13"/>
  <c r="BI7670" i="13"/>
  <c r="BG7670" i="13"/>
  <c r="BI7734" i="13"/>
  <c r="BG7734" i="13"/>
  <c r="BI7798" i="13"/>
  <c r="BG7798" i="13"/>
  <c r="BI7926" i="13"/>
  <c r="BG7926" i="13"/>
  <c r="BI8310" i="13"/>
  <c r="BG8310" i="13"/>
  <c r="BI8374" i="13"/>
  <c r="BG8374" i="13"/>
  <c r="BI8502" i="13"/>
  <c r="BG8502" i="13"/>
  <c r="BI8774" i="13"/>
  <c r="BG8774" i="13"/>
  <c r="BG8000" i="13"/>
  <c r="BI8000" i="13"/>
  <c r="BG8080" i="13"/>
  <c r="BI8080" i="13"/>
  <c r="BG8160" i="13"/>
  <c r="BI8160" i="13"/>
  <c r="BG8880" i="13"/>
  <c r="BI8880" i="13"/>
  <c r="BG8960" i="13"/>
  <c r="BI8960" i="13"/>
  <c r="BG9040" i="13"/>
  <c r="BI9040" i="13"/>
  <c r="BG9120" i="13"/>
  <c r="BI9120" i="13"/>
  <c r="BG9200" i="13"/>
  <c r="BI9200" i="13"/>
  <c r="BG9280" i="13"/>
  <c r="BI9280" i="13"/>
  <c r="BG9360" i="13"/>
  <c r="BI9360" i="13"/>
  <c r="BG9440" i="13"/>
  <c r="BI9440" i="13"/>
  <c r="BG9520" i="13"/>
  <c r="BI9520" i="13"/>
  <c r="BG9600" i="13"/>
  <c r="BI9600" i="13"/>
  <c r="BG9680" i="13"/>
  <c r="BI9680" i="13"/>
  <c r="BG9760" i="13"/>
  <c r="BI9760" i="13"/>
  <c r="BI9840" i="13"/>
  <c r="BG9840" i="13"/>
  <c r="BI9920" i="13"/>
  <c r="BG9920" i="13"/>
  <c r="BI10000" i="13"/>
  <c r="BG10000" i="13"/>
  <c r="BI7350" i="13"/>
  <c r="BG7350" i="13"/>
  <c r="BI7366" i="13"/>
  <c r="BG7366" i="13"/>
  <c r="BI7382" i="13"/>
  <c r="BG7382" i="13"/>
  <c r="BI7414" i="13"/>
  <c r="BG7414" i="13"/>
  <c r="BI7430" i="13"/>
  <c r="BG7430" i="13"/>
  <c r="BI7446" i="13"/>
  <c r="BG7446" i="13"/>
  <c r="BI7494" i="13"/>
  <c r="BG7494" i="13"/>
  <c r="BI7510" i="13"/>
  <c r="BG7510" i="13"/>
  <c r="BI7526" i="13"/>
  <c r="BG7526" i="13"/>
  <c r="BI7558" i="13"/>
  <c r="BG7558" i="13"/>
  <c r="BI7574" i="13"/>
  <c r="BG7574" i="13"/>
  <c r="BI7590" i="13"/>
  <c r="BG7590" i="13"/>
  <c r="BI7622" i="13"/>
  <c r="BG7622" i="13"/>
  <c r="BI7638" i="13"/>
  <c r="BG7638" i="13"/>
  <c r="BI7654" i="13"/>
  <c r="BG7654" i="13"/>
  <c r="BI7686" i="13"/>
  <c r="BG7686" i="13"/>
  <c r="BI7702" i="13"/>
  <c r="BG7702" i="13"/>
  <c r="BI7718" i="13"/>
  <c r="BG7718" i="13"/>
  <c r="BI7750" i="13"/>
  <c r="BG7750" i="13"/>
  <c r="BI7766" i="13"/>
  <c r="BG7766" i="13"/>
  <c r="BI7782" i="13"/>
  <c r="BG7782" i="13"/>
  <c r="BI7814" i="13"/>
  <c r="BG7814" i="13"/>
  <c r="BI7830" i="13"/>
  <c r="BG7830" i="13"/>
  <c r="BI7846" i="13"/>
  <c r="BG7846" i="13"/>
  <c r="BI7878" i="13"/>
  <c r="BG7878" i="13"/>
  <c r="BI7894" i="13"/>
  <c r="BG7894" i="13"/>
  <c r="BI7910" i="13"/>
  <c r="BG7910" i="13"/>
  <c r="BI7942" i="13"/>
  <c r="BG7942" i="13"/>
  <c r="BI7958" i="13"/>
  <c r="BG7958" i="13"/>
  <c r="BI7974" i="13"/>
  <c r="BG7974" i="13"/>
  <c r="BI8326" i="13"/>
  <c r="BG8326" i="13"/>
  <c r="BI8342" i="13"/>
  <c r="BG8342" i="13"/>
  <c r="BI8358" i="13"/>
  <c r="BG8358" i="13"/>
  <c r="BI8390" i="13"/>
  <c r="BG8390" i="13"/>
  <c r="BI8406" i="13"/>
  <c r="BG8406" i="13"/>
  <c r="BI8422" i="13"/>
  <c r="BG8422" i="13"/>
  <c r="BI8454" i="13"/>
  <c r="BG8454" i="13"/>
  <c r="BI8470" i="13"/>
  <c r="BG8470" i="13"/>
  <c r="BI8486" i="13"/>
  <c r="BG8486" i="13"/>
  <c r="BI8518" i="13"/>
  <c r="BG8518" i="13"/>
  <c r="BI8534" i="13"/>
  <c r="BG8534" i="13"/>
  <c r="BI8550" i="13"/>
  <c r="BG8550" i="13"/>
  <c r="BI8566" i="13"/>
  <c r="BG8566" i="13"/>
  <c r="BI8582" i="13"/>
  <c r="BG8582" i="13"/>
  <c r="BI8598" i="13"/>
  <c r="BG8598" i="13"/>
  <c r="BI8614" i="13"/>
  <c r="BG8614" i="13"/>
  <c r="BI8630" i="13"/>
  <c r="BG8630" i="13"/>
  <c r="BI8662" i="13"/>
  <c r="BG8662" i="13"/>
  <c r="BI8678" i="13"/>
  <c r="BG8678" i="13"/>
  <c r="BI8694" i="13"/>
  <c r="BG8694" i="13"/>
  <c r="BI8710" i="13"/>
  <c r="BG8710" i="13"/>
  <c r="BI8726" i="13"/>
  <c r="BG8726" i="13"/>
  <c r="BI8742" i="13"/>
  <c r="BG8742" i="13"/>
  <c r="BI8758" i="13"/>
  <c r="BG8758" i="13"/>
  <c r="BI8790" i="13"/>
  <c r="BG8790" i="13"/>
  <c r="BI8806" i="13"/>
  <c r="BG8806" i="13"/>
  <c r="BI8822" i="13"/>
  <c r="BG8822" i="13"/>
  <c r="BI8838" i="13"/>
  <c r="BG8838" i="13"/>
  <c r="BI8854" i="13"/>
  <c r="BG8854" i="13"/>
  <c r="BI8870" i="13"/>
  <c r="BG8870" i="13"/>
  <c r="BG8014" i="13"/>
  <c r="BI8014" i="13"/>
  <c r="BG8046" i="13"/>
  <c r="BI8046" i="13"/>
  <c r="BG8078" i="13"/>
  <c r="BI8078" i="13"/>
  <c r="BG8110" i="13"/>
  <c r="BI8110" i="13"/>
  <c r="BG8142" i="13"/>
  <c r="BI8142" i="13"/>
  <c r="BG8174" i="13"/>
  <c r="BI8174" i="13"/>
  <c r="BG8206" i="13"/>
  <c r="BI8206" i="13"/>
  <c r="BG8238" i="13"/>
  <c r="BI8238" i="13"/>
  <c r="BG8270" i="13"/>
  <c r="BI8270" i="13"/>
  <c r="BG8302" i="13"/>
  <c r="BI8302" i="13"/>
  <c r="BG8558" i="13"/>
  <c r="BI8558" i="13"/>
  <c r="BG8574" i="13"/>
  <c r="BI8574" i="13"/>
  <c r="BG8590" i="13"/>
  <c r="BI8590" i="13"/>
  <c r="BG8606" i="13"/>
  <c r="BI8606" i="13"/>
  <c r="BG8622" i="13"/>
  <c r="BI8622" i="13"/>
  <c r="BG8638" i="13"/>
  <c r="BI8638" i="13"/>
  <c r="BG8654" i="13"/>
  <c r="BI8654" i="13"/>
  <c r="BG8670" i="13"/>
  <c r="BI8670" i="13"/>
  <c r="BG8686" i="13"/>
  <c r="BI8686" i="13"/>
  <c r="BG8702" i="13"/>
  <c r="BI8702" i="13"/>
  <c r="BG8718" i="13"/>
  <c r="BI8718" i="13"/>
  <c r="BG8734" i="13"/>
  <c r="BI8734" i="13"/>
  <c r="BG8750" i="13"/>
  <c r="BI8750" i="13"/>
  <c r="BG8766" i="13"/>
  <c r="BI8766" i="13"/>
  <c r="BG8782" i="13"/>
  <c r="BI8782" i="13"/>
  <c r="BG8798" i="13"/>
  <c r="BI8798" i="13"/>
  <c r="BG8814" i="13"/>
  <c r="BI8814" i="13"/>
  <c r="BG8830" i="13"/>
  <c r="BI8830" i="13"/>
  <c r="BG8846" i="13"/>
  <c r="BI8846" i="13"/>
  <c r="BG8862" i="13"/>
  <c r="BI8862" i="13"/>
  <c r="BG8894" i="13"/>
  <c r="BI8894" i="13"/>
  <c r="BG8910" i="13"/>
  <c r="BI8910" i="13"/>
  <c r="BG8942" i="13"/>
  <c r="BI8942" i="13"/>
  <c r="BG8974" i="13"/>
  <c r="BI8974" i="13"/>
  <c r="BG9006" i="13"/>
  <c r="BI9006" i="13"/>
  <c r="BG9038" i="13"/>
  <c r="BI9038" i="13"/>
  <c r="BG9070" i="13"/>
  <c r="BI9070" i="13"/>
  <c r="BG9102" i="13"/>
  <c r="BI9102" i="13"/>
  <c r="BG9134" i="13"/>
  <c r="BI9134" i="13"/>
  <c r="BG9166" i="13"/>
  <c r="BI9166" i="13"/>
  <c r="BG9198" i="13"/>
  <c r="BI9198" i="13"/>
  <c r="BG9230" i="13"/>
  <c r="BI9230" i="13"/>
  <c r="BG9262" i="13"/>
  <c r="BI9262" i="13"/>
  <c r="BG9294" i="13"/>
  <c r="BI9294" i="13"/>
  <c r="BG9326" i="13"/>
  <c r="BI9326" i="13"/>
  <c r="BG9358" i="13"/>
  <c r="BI9358" i="13"/>
  <c r="BG9390" i="13"/>
  <c r="BI9390" i="13"/>
  <c r="BG9422" i="13"/>
  <c r="BI9422" i="13"/>
  <c r="BG9454" i="13"/>
  <c r="BI9454" i="13"/>
  <c r="BG9486" i="13"/>
  <c r="BI9486" i="13"/>
  <c r="BG9518" i="13"/>
  <c r="BI9518" i="13"/>
  <c r="BG9550" i="13"/>
  <c r="BI9550" i="13"/>
  <c r="BG9582" i="13"/>
  <c r="BI9582" i="13"/>
  <c r="BG9614" i="13"/>
  <c r="BI9614" i="13"/>
  <c r="BG9646" i="13"/>
  <c r="BI9646" i="13"/>
  <c r="BG9678" i="13"/>
  <c r="BI9678" i="13"/>
  <c r="BG9710" i="13"/>
  <c r="BI9710" i="13"/>
  <c r="BG9742" i="13"/>
  <c r="BI9742" i="13"/>
  <c r="BG9774" i="13"/>
  <c r="BI9774" i="13"/>
  <c r="BG9806" i="13"/>
  <c r="BI9806" i="13"/>
  <c r="BG9838" i="13"/>
  <c r="BI9838" i="13"/>
  <c r="BG9870" i="13"/>
  <c r="BI9870" i="13"/>
  <c r="BG9902" i="13"/>
  <c r="BI9902" i="13"/>
  <c r="BG9934" i="13"/>
  <c r="BI9934" i="13"/>
  <c r="BG9966" i="13"/>
  <c r="BI9966" i="13"/>
  <c r="BG9998" i="13"/>
  <c r="BI9998" i="13"/>
  <c r="BI8200" i="13"/>
  <c r="BI8280" i="13"/>
  <c r="BI8440" i="13"/>
  <c r="BI8600" i="13"/>
  <c r="BI8760" i="13"/>
  <c r="BG4998" i="13"/>
  <c r="BI5000" i="13"/>
  <c r="BG5000" i="13"/>
  <c r="BG7990" i="13"/>
  <c r="BI7990" i="13"/>
  <c r="BG8006" i="13"/>
  <c r="BI8006" i="13"/>
  <c r="BG8022" i="13"/>
  <c r="BI8022" i="13"/>
  <c r="BG8038" i="13"/>
  <c r="BI8038" i="13"/>
  <c r="BG8054" i="13"/>
  <c r="BI8054" i="13"/>
  <c r="BG8070" i="13"/>
  <c r="BI8070" i="13"/>
  <c r="BG8086" i="13"/>
  <c r="BI8086" i="13"/>
  <c r="BG8102" i="13"/>
  <c r="BI8102" i="13"/>
  <c r="BG8118" i="13"/>
  <c r="BI8118" i="13"/>
  <c r="BG8134" i="13"/>
  <c r="BI8134" i="13"/>
  <c r="BG8150" i="13"/>
  <c r="BI8150" i="13"/>
  <c r="BG8166" i="13"/>
  <c r="BI8166" i="13"/>
  <c r="BG8182" i="13"/>
  <c r="BI8182" i="13"/>
  <c r="BG8198" i="13"/>
  <c r="BI8198" i="13"/>
  <c r="BG8214" i="13"/>
  <c r="BI8214" i="13"/>
  <c r="BG8230" i="13"/>
  <c r="BI8230" i="13"/>
  <c r="BG8246" i="13"/>
  <c r="BI8246" i="13"/>
  <c r="BG8262" i="13"/>
  <c r="BI8262" i="13"/>
  <c r="BG8278" i="13"/>
  <c r="BI8278" i="13"/>
  <c r="BG8294" i="13"/>
  <c r="BI8294" i="13"/>
  <c r="BG8886" i="13"/>
  <c r="BI8886" i="13"/>
  <c r="BG8902" i="13"/>
  <c r="BI8902" i="13"/>
  <c r="BG8918" i="13"/>
  <c r="BI8918" i="13"/>
  <c r="BG8934" i="13"/>
  <c r="BI8934" i="13"/>
  <c r="BG8950" i="13"/>
  <c r="BI8950" i="13"/>
  <c r="BG8966" i="13"/>
  <c r="BI8966" i="13"/>
  <c r="BG8982" i="13"/>
  <c r="BI8982" i="13"/>
  <c r="BG8998" i="13"/>
  <c r="BI8998" i="13"/>
  <c r="BG9014" i="13"/>
  <c r="BI9014" i="13"/>
  <c r="BG9030" i="13"/>
  <c r="BI9030" i="13"/>
  <c r="BG9046" i="13"/>
  <c r="BI9046" i="13"/>
  <c r="BG9062" i="13"/>
  <c r="BI9062" i="13"/>
  <c r="BG9078" i="13"/>
  <c r="BI9078" i="13"/>
  <c r="BG9094" i="13"/>
  <c r="BI9094" i="13"/>
  <c r="BG9110" i="13"/>
  <c r="BI9110" i="13"/>
  <c r="BG9126" i="13"/>
  <c r="BI9126" i="13"/>
  <c r="BG9142" i="13"/>
  <c r="BI9142" i="13"/>
  <c r="BG9158" i="13"/>
  <c r="BI9158" i="13"/>
  <c r="BG9174" i="13"/>
  <c r="BI9174" i="13"/>
  <c r="BG9190" i="13"/>
  <c r="BI9190" i="13"/>
  <c r="BG9206" i="13"/>
  <c r="BI9206" i="13"/>
  <c r="BG9222" i="13"/>
  <c r="BI9222" i="13"/>
  <c r="BG9238" i="13"/>
  <c r="BI9238" i="13"/>
  <c r="BG9254" i="13"/>
  <c r="BI9254" i="13"/>
  <c r="BG9270" i="13"/>
  <c r="BI9270" i="13"/>
  <c r="BG9286" i="13"/>
  <c r="BI9286" i="13"/>
  <c r="BG9302" i="13"/>
  <c r="BI9302" i="13"/>
  <c r="BG9318" i="13"/>
  <c r="BI9318" i="13"/>
  <c r="BG9334" i="13"/>
  <c r="BI9334" i="13"/>
  <c r="BG9350" i="13"/>
  <c r="BI9350" i="13"/>
  <c r="BG9366" i="13"/>
  <c r="BI9366" i="13"/>
  <c r="BG9382" i="13"/>
  <c r="BI9382" i="13"/>
  <c r="BG9398" i="13"/>
  <c r="BI9398" i="13"/>
  <c r="BG9414" i="13"/>
  <c r="BI9414" i="13"/>
  <c r="BG9430" i="13"/>
  <c r="BI9430" i="13"/>
  <c r="BG9446" i="13"/>
  <c r="BI9446" i="13"/>
  <c r="BG9462" i="13"/>
  <c r="BI9462" i="13"/>
  <c r="BG9478" i="13"/>
  <c r="BI9478" i="13"/>
  <c r="BG9494" i="13"/>
  <c r="BI9494" i="13"/>
  <c r="BG9510" i="13"/>
  <c r="BI9510" i="13"/>
  <c r="BG9526" i="13"/>
  <c r="BI9526" i="13"/>
  <c r="BG9542" i="13"/>
  <c r="BI9542" i="13"/>
  <c r="BG9558" i="13"/>
  <c r="BI9558" i="13"/>
  <c r="BG9574" i="13"/>
  <c r="BI9574" i="13"/>
  <c r="BG9590" i="13"/>
  <c r="BI9590" i="13"/>
  <c r="BG9606" i="13"/>
  <c r="BI9606" i="13"/>
  <c r="BG9622" i="13"/>
  <c r="BI9622" i="13"/>
  <c r="BG9638" i="13"/>
  <c r="BI9638" i="13"/>
  <c r="BG9654" i="13"/>
  <c r="BI9654" i="13"/>
  <c r="BG9670" i="13"/>
  <c r="BI9670" i="13"/>
  <c r="BG9686" i="13"/>
  <c r="BI9686" i="13"/>
  <c r="BG9702" i="13"/>
  <c r="BI9702" i="13"/>
  <c r="BG9718" i="13"/>
  <c r="BI9718" i="13"/>
  <c r="BG9734" i="13"/>
  <c r="BI9734" i="13"/>
  <c r="BG9750" i="13"/>
  <c r="BI9750" i="13"/>
  <c r="BG9766" i="13"/>
  <c r="BI9766" i="13"/>
  <c r="BG9782" i="13"/>
  <c r="BI9782" i="13"/>
  <c r="BG9798" i="13"/>
  <c r="BI9798" i="13"/>
  <c r="BG9814" i="13"/>
  <c r="BI9814" i="13"/>
  <c r="BG9830" i="13"/>
  <c r="BI9830" i="13"/>
  <c r="BG9846" i="13"/>
  <c r="BI9846" i="13"/>
  <c r="BG9862" i="13"/>
  <c r="BI9862" i="13"/>
  <c r="BG9878" i="13"/>
  <c r="BI9878" i="13"/>
  <c r="BG9894" i="13"/>
  <c r="BI9894" i="13"/>
  <c r="BG9910" i="13"/>
  <c r="BI9910" i="13"/>
  <c r="BG9926" i="13"/>
  <c r="BI9926" i="13"/>
  <c r="BG9942" i="13"/>
  <c r="BI9942" i="13"/>
  <c r="BG9958" i="13"/>
  <c r="BI9958" i="13"/>
  <c r="BG9974" i="13"/>
  <c r="BI9974" i="13"/>
  <c r="BG9990" i="13"/>
  <c r="BI9990" i="13"/>
  <c r="BG8320" i="13"/>
  <c r="BI8320" i="13"/>
  <c r="BG8400" i="13"/>
  <c r="BI8400" i="13"/>
  <c r="BG8480" i="13"/>
  <c r="BI8480" i="13"/>
  <c r="BG8560" i="13"/>
  <c r="BI8560" i="13"/>
  <c r="BG8640" i="13"/>
  <c r="BI8640" i="13"/>
  <c r="BG8720" i="13"/>
  <c r="BI8720" i="13"/>
  <c r="BG8800" i="13"/>
  <c r="BI8800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82" i="13"/>
  <c r="A483" i="13"/>
  <c r="A484" i="13"/>
  <c r="A485" i="13"/>
  <c r="A486" i="13"/>
  <c r="A487" i="13"/>
  <c r="A488" i="13"/>
  <c r="A489" i="13"/>
  <c r="A490" i="13"/>
  <c r="A491" i="13"/>
  <c r="A492" i="13"/>
  <c r="A493" i="13"/>
  <c r="A494" i="13"/>
  <c r="A495" i="13"/>
  <c r="A496" i="13"/>
  <c r="A497" i="13"/>
  <c r="A498" i="13"/>
  <c r="A499" i="13"/>
  <c r="A500" i="13"/>
  <c r="A501" i="13"/>
  <c r="A502" i="13"/>
  <c r="A503" i="13"/>
  <c r="A504" i="13"/>
  <c r="A505" i="13"/>
  <c r="A506" i="13"/>
  <c r="A507" i="13"/>
  <c r="A508" i="13"/>
  <c r="A509" i="13"/>
  <c r="A510" i="13"/>
  <c r="A511" i="13"/>
  <c r="A512" i="13"/>
  <c r="A513" i="13"/>
  <c r="A514" i="13"/>
  <c r="A515" i="13"/>
  <c r="A516" i="13"/>
  <c r="A517" i="13"/>
  <c r="A518" i="13"/>
  <c r="A519" i="13"/>
  <c r="A520" i="13"/>
  <c r="A521" i="13"/>
  <c r="A522" i="13"/>
  <c r="A523" i="13"/>
  <c r="A524" i="13"/>
  <c r="A525" i="13"/>
  <c r="A526" i="13"/>
  <c r="A527" i="13"/>
  <c r="A528" i="13"/>
  <c r="A529" i="13"/>
  <c r="A530" i="13"/>
  <c r="A531" i="13"/>
  <c r="A532" i="13"/>
  <c r="A533" i="13"/>
  <c r="A534" i="13"/>
  <c r="A535" i="13"/>
  <c r="A536" i="13"/>
  <c r="A537" i="13"/>
  <c r="A538" i="13"/>
  <c r="A539" i="13"/>
  <c r="A540" i="13"/>
  <c r="A541" i="13"/>
  <c r="A542" i="13"/>
  <c r="A543" i="13"/>
  <c r="A544" i="13"/>
  <c r="A545" i="13"/>
  <c r="A546" i="13"/>
  <c r="A547" i="13"/>
  <c r="A548" i="13"/>
  <c r="A549" i="13"/>
  <c r="A550" i="13"/>
  <c r="A551" i="13"/>
  <c r="A552" i="13"/>
  <c r="A553" i="13"/>
  <c r="A554" i="13"/>
  <c r="A555" i="13"/>
  <c r="A556" i="13"/>
  <c r="A557" i="13"/>
  <c r="A558" i="13"/>
  <c r="A559" i="13"/>
  <c r="A560" i="13"/>
  <c r="A561" i="13"/>
  <c r="A562" i="13"/>
  <c r="A563" i="13"/>
  <c r="A564" i="13"/>
  <c r="A565" i="13"/>
  <c r="A566" i="13"/>
  <c r="A567" i="13"/>
  <c r="A568" i="13"/>
  <c r="A569" i="13"/>
  <c r="A570" i="13"/>
  <c r="A571" i="13"/>
  <c r="A572" i="13"/>
  <c r="A573" i="13"/>
  <c r="A574" i="13"/>
  <c r="A575" i="13"/>
  <c r="A576" i="13"/>
  <c r="A577" i="13"/>
  <c r="A578" i="13"/>
  <c r="A579" i="13"/>
  <c r="A580" i="13"/>
  <c r="A581" i="13"/>
  <c r="A582" i="13"/>
  <c r="A583" i="13"/>
  <c r="A584" i="13"/>
  <c r="A585" i="13"/>
  <c r="A586" i="13"/>
  <c r="A587" i="13"/>
  <c r="A588" i="13"/>
  <c r="A589" i="13"/>
  <c r="A590" i="13"/>
  <c r="A591" i="13"/>
  <c r="A592" i="13"/>
  <c r="A593" i="13"/>
  <c r="A594" i="13"/>
  <c r="A595" i="13"/>
  <c r="A596" i="13"/>
  <c r="A597" i="13"/>
  <c r="A598" i="13"/>
  <c r="A599" i="13"/>
  <c r="A600" i="13"/>
  <c r="A601" i="13"/>
  <c r="A602" i="13"/>
  <c r="A603" i="13"/>
  <c r="A604" i="13"/>
  <c r="A605" i="13"/>
  <c r="A606" i="13"/>
  <c r="A607" i="13"/>
  <c r="A608" i="13"/>
  <c r="A609" i="13"/>
  <c r="A610" i="13"/>
  <c r="A611" i="13"/>
  <c r="A612" i="13"/>
  <c r="A613" i="13"/>
  <c r="A614" i="13"/>
  <c r="A615" i="13"/>
  <c r="A616" i="13"/>
  <c r="A617" i="13"/>
  <c r="A618" i="13"/>
  <c r="A619" i="13"/>
  <c r="A620" i="13"/>
  <c r="A621" i="13"/>
  <c r="A622" i="13"/>
  <c r="A623" i="13"/>
  <c r="A624" i="13"/>
  <c r="A625" i="13"/>
  <c r="A626" i="13"/>
  <c r="A627" i="13"/>
  <c r="A628" i="13"/>
  <c r="A629" i="13"/>
  <c r="A630" i="13"/>
  <c r="A631" i="13"/>
  <c r="A632" i="13"/>
  <c r="A633" i="13"/>
  <c r="A634" i="13"/>
  <c r="A635" i="13"/>
  <c r="A636" i="13"/>
  <c r="A637" i="13"/>
  <c r="A638" i="13"/>
  <c r="A639" i="13"/>
  <c r="A640" i="13"/>
  <c r="A641" i="13"/>
  <c r="A642" i="13"/>
  <c r="A643" i="13"/>
  <c r="A644" i="13"/>
  <c r="A645" i="13"/>
  <c r="A646" i="13"/>
  <c r="A647" i="13"/>
  <c r="A648" i="13"/>
  <c r="A649" i="13"/>
  <c r="A650" i="13"/>
  <c r="A651" i="13"/>
  <c r="A652" i="13"/>
  <c r="A653" i="13"/>
  <c r="A654" i="13"/>
  <c r="A655" i="13"/>
  <c r="A656" i="13"/>
  <c r="A657" i="13"/>
  <c r="A658" i="13"/>
  <c r="A659" i="13"/>
  <c r="A660" i="13"/>
  <c r="A661" i="13"/>
  <c r="A662" i="13"/>
  <c r="A663" i="13"/>
  <c r="A664" i="13"/>
  <c r="A665" i="13"/>
  <c r="A666" i="13"/>
  <c r="A667" i="13"/>
  <c r="A668" i="13"/>
  <c r="A669" i="13"/>
  <c r="A670" i="13"/>
  <c r="A671" i="13"/>
  <c r="A672" i="13"/>
  <c r="A673" i="13"/>
  <c r="A674" i="13"/>
  <c r="A675" i="13"/>
  <c r="A676" i="13"/>
  <c r="A677" i="13"/>
  <c r="A678" i="13"/>
  <c r="A679" i="13"/>
  <c r="A680" i="13"/>
  <c r="A681" i="13"/>
  <c r="A682" i="13"/>
  <c r="A683" i="13"/>
  <c r="A684" i="13"/>
  <c r="A685" i="13"/>
  <c r="A686" i="13"/>
  <c r="A687" i="13"/>
  <c r="A688" i="13"/>
  <c r="A689" i="13"/>
  <c r="A690" i="13"/>
  <c r="A691" i="13"/>
  <c r="A692" i="13"/>
  <c r="A693" i="13"/>
  <c r="A694" i="13"/>
  <c r="A695" i="13"/>
  <c r="A696" i="13"/>
  <c r="A697" i="13"/>
  <c r="A698" i="13"/>
  <c r="A699" i="13"/>
  <c r="A700" i="13"/>
  <c r="A701" i="13"/>
  <c r="A702" i="13"/>
  <c r="A703" i="13"/>
  <c r="A704" i="13"/>
  <c r="A705" i="13"/>
  <c r="A706" i="13"/>
  <c r="A707" i="13"/>
  <c r="A708" i="13"/>
  <c r="A709" i="13"/>
  <c r="A710" i="13"/>
  <c r="A711" i="13"/>
  <c r="A712" i="13"/>
  <c r="A713" i="13"/>
  <c r="A714" i="13"/>
  <c r="A715" i="13"/>
  <c r="A716" i="13"/>
  <c r="A717" i="13"/>
  <c r="A718" i="13"/>
  <c r="A719" i="13"/>
  <c r="A720" i="13"/>
  <c r="A721" i="13"/>
  <c r="A722" i="13"/>
  <c r="A723" i="13"/>
  <c r="A724" i="13"/>
  <c r="A725" i="13"/>
  <c r="A726" i="13"/>
  <c r="A727" i="13"/>
  <c r="A728" i="13"/>
  <c r="A729" i="13"/>
  <c r="A730" i="13"/>
  <c r="A731" i="13"/>
  <c r="A732" i="13"/>
  <c r="A733" i="13"/>
  <c r="A734" i="13"/>
  <c r="A735" i="13"/>
  <c r="A736" i="13"/>
  <c r="A737" i="13"/>
  <c r="A738" i="13"/>
  <c r="A739" i="13"/>
  <c r="A740" i="13"/>
  <c r="A741" i="13"/>
  <c r="A742" i="13"/>
  <c r="A743" i="13"/>
  <c r="A744" i="13"/>
  <c r="A745" i="13"/>
  <c r="A746" i="13"/>
  <c r="A747" i="13"/>
  <c r="A748" i="13"/>
  <c r="A749" i="13"/>
  <c r="A750" i="13"/>
  <c r="A751" i="13"/>
  <c r="A752" i="13"/>
  <c r="A753" i="13"/>
  <c r="A754" i="13"/>
  <c r="A755" i="13"/>
  <c r="A756" i="13"/>
  <c r="A757" i="13"/>
  <c r="A758" i="13"/>
  <c r="A759" i="13"/>
  <c r="A760" i="13"/>
  <c r="A761" i="13"/>
  <c r="A762" i="13"/>
  <c r="A763" i="13"/>
  <c r="A764" i="13"/>
  <c r="A765" i="13"/>
  <c r="A766" i="13"/>
  <c r="A767" i="13"/>
  <c r="A768" i="13"/>
  <c r="A769" i="13"/>
  <c r="A770" i="13"/>
  <c r="A771" i="13"/>
  <c r="A772" i="13"/>
  <c r="A773" i="13"/>
  <c r="A774" i="13"/>
  <c r="A775" i="13"/>
  <c r="A776" i="13"/>
  <c r="A777" i="13"/>
  <c r="A778" i="13"/>
  <c r="A779" i="13"/>
  <c r="A780" i="13"/>
  <c r="A781" i="13"/>
  <c r="A782" i="13"/>
  <c r="A783" i="13"/>
  <c r="A784" i="13"/>
  <c r="A785" i="13"/>
  <c r="A786" i="13"/>
  <c r="A787" i="13"/>
  <c r="A788" i="13"/>
  <c r="A789" i="13"/>
  <c r="A790" i="13"/>
  <c r="A791" i="13"/>
  <c r="A792" i="13"/>
  <c r="A793" i="13"/>
  <c r="A794" i="13"/>
  <c r="A795" i="13"/>
  <c r="A796" i="13"/>
  <c r="A797" i="13"/>
  <c r="A798" i="13"/>
  <c r="A799" i="13"/>
  <c r="A800" i="13"/>
  <c r="A801" i="13"/>
  <c r="A802" i="13"/>
  <c r="A803" i="13"/>
  <c r="A804" i="13"/>
  <c r="A805" i="13"/>
  <c r="A806" i="13"/>
  <c r="A807" i="13"/>
  <c r="A808" i="13"/>
  <c r="A809" i="13"/>
  <c r="A810" i="13"/>
  <c r="A811" i="13"/>
  <c r="A812" i="13"/>
  <c r="A813" i="13"/>
  <c r="A814" i="13"/>
  <c r="A815" i="13"/>
  <c r="A816" i="13"/>
  <c r="A817" i="13"/>
  <c r="A818" i="13"/>
  <c r="A819" i="13"/>
  <c r="A820" i="13"/>
  <c r="A821" i="13"/>
  <c r="A822" i="13"/>
  <c r="A823" i="13"/>
  <c r="A824" i="13"/>
  <c r="A825" i="13"/>
  <c r="A826" i="13"/>
  <c r="A827" i="13"/>
  <c r="A828" i="13"/>
  <c r="A829" i="13"/>
  <c r="A830" i="13"/>
  <c r="A831" i="13"/>
  <c r="A832" i="13"/>
  <c r="A833" i="13"/>
  <c r="A834" i="13"/>
  <c r="A835" i="13"/>
  <c r="A836" i="13"/>
  <c r="A837" i="13"/>
  <c r="A838" i="13"/>
  <c r="A839" i="13"/>
  <c r="A840" i="13"/>
  <c r="A841" i="13"/>
  <c r="A842" i="13"/>
  <c r="A843" i="13"/>
  <c r="A844" i="13"/>
  <c r="A845" i="13"/>
  <c r="A846" i="13"/>
  <c r="A847" i="13"/>
  <c r="A848" i="13"/>
  <c r="A849" i="13"/>
  <c r="A850" i="13"/>
  <c r="A851" i="13"/>
  <c r="A852" i="13"/>
  <c r="A853" i="13"/>
  <c r="A854" i="13"/>
  <c r="A855" i="13"/>
  <c r="A856" i="13"/>
  <c r="A857" i="13"/>
  <c r="A858" i="13"/>
  <c r="A859" i="13"/>
  <c r="A860" i="13"/>
  <c r="A861" i="13"/>
  <c r="A862" i="13"/>
  <c r="A863" i="13"/>
  <c r="A864" i="13"/>
  <c r="A865" i="13"/>
  <c r="A866" i="13"/>
  <c r="A867" i="13"/>
  <c r="A868" i="13"/>
  <c r="A869" i="13"/>
  <c r="A870" i="13"/>
  <c r="A871" i="13"/>
  <c r="A872" i="13"/>
  <c r="A873" i="13"/>
  <c r="A874" i="13"/>
  <c r="A875" i="13"/>
  <c r="A876" i="13"/>
  <c r="A877" i="13"/>
  <c r="A878" i="13"/>
  <c r="A879" i="13"/>
  <c r="A880" i="13"/>
  <c r="A881" i="13"/>
  <c r="A882" i="13"/>
  <c r="A883" i="13"/>
  <c r="A884" i="13"/>
  <c r="A885" i="13"/>
  <c r="A886" i="13"/>
  <c r="A887" i="13"/>
  <c r="A888" i="13"/>
  <c r="A889" i="13"/>
  <c r="A890" i="13"/>
  <c r="A891" i="13"/>
  <c r="A892" i="13"/>
  <c r="A893" i="13"/>
  <c r="A894" i="13"/>
  <c r="A895" i="13"/>
  <c r="A896" i="13"/>
  <c r="A897" i="13"/>
  <c r="A898" i="13"/>
  <c r="A899" i="13"/>
  <c r="A900" i="13"/>
  <c r="A901" i="13"/>
  <c r="A902" i="13"/>
  <c r="A903" i="13"/>
  <c r="A904" i="13"/>
  <c r="A905" i="13"/>
  <c r="A906" i="13"/>
  <c r="A907" i="13"/>
  <c r="A908" i="13"/>
  <c r="A909" i="13"/>
  <c r="A910" i="13"/>
  <c r="A911" i="13"/>
  <c r="A912" i="13"/>
  <c r="A913" i="13"/>
  <c r="A914" i="13"/>
  <c r="A915" i="13"/>
  <c r="A916" i="13"/>
  <c r="A917" i="13"/>
  <c r="A918" i="13"/>
  <c r="A919" i="13"/>
  <c r="A920" i="13"/>
  <c r="A921" i="13"/>
  <c r="A922" i="13"/>
  <c r="A923" i="13"/>
  <c r="A924" i="13"/>
  <c r="A925" i="13"/>
  <c r="A926" i="13"/>
  <c r="A927" i="13"/>
  <c r="A928" i="13"/>
  <c r="A929" i="13"/>
  <c r="A930" i="13"/>
  <c r="A931" i="13"/>
  <c r="A932" i="13"/>
  <c r="A933" i="13"/>
  <c r="A934" i="13"/>
  <c r="A935" i="13"/>
  <c r="A936" i="13"/>
  <c r="A937" i="13"/>
  <c r="A938" i="13"/>
  <c r="A939" i="13"/>
  <c r="A940" i="13"/>
  <c r="A941" i="13"/>
  <c r="A942" i="13"/>
  <c r="A943" i="13"/>
  <c r="A944" i="13"/>
  <c r="A945" i="13"/>
  <c r="A946" i="13"/>
  <c r="A947" i="13"/>
  <c r="A948" i="13"/>
  <c r="A949" i="13"/>
  <c r="A950" i="13"/>
  <c r="A951" i="13"/>
  <c r="A952" i="13"/>
  <c r="A953" i="13"/>
  <c r="A954" i="13"/>
  <c r="A955" i="13"/>
  <c r="A956" i="13"/>
  <c r="A957" i="13"/>
  <c r="A958" i="13"/>
  <c r="A959" i="13"/>
  <c r="A960" i="13"/>
  <c r="A961" i="13"/>
  <c r="A962" i="13"/>
  <c r="A963" i="13"/>
  <c r="A964" i="13"/>
  <c r="A965" i="13"/>
  <c r="A966" i="13"/>
  <c r="A967" i="13"/>
  <c r="A968" i="13"/>
  <c r="A969" i="13"/>
  <c r="A970" i="13"/>
  <c r="A971" i="13"/>
  <c r="A972" i="13"/>
  <c r="A973" i="13"/>
  <c r="A974" i="13"/>
  <c r="A975" i="13"/>
  <c r="A976" i="13"/>
  <c r="A977" i="13"/>
  <c r="A978" i="13"/>
  <c r="A979" i="13"/>
  <c r="A980" i="13"/>
  <c r="A981" i="13"/>
  <c r="A982" i="13"/>
  <c r="A983" i="13"/>
  <c r="A984" i="13"/>
  <c r="A985" i="13"/>
  <c r="A986" i="13"/>
  <c r="A987" i="13"/>
  <c r="A988" i="13"/>
  <c r="A989" i="13"/>
  <c r="A990" i="13"/>
  <c r="A991" i="13"/>
  <c r="A992" i="13"/>
  <c r="A993" i="13"/>
  <c r="A994" i="13"/>
  <c r="A995" i="13"/>
  <c r="A996" i="13"/>
  <c r="A997" i="13"/>
  <c r="A998" i="13"/>
  <c r="A999" i="13"/>
  <c r="A1000" i="13"/>
  <c r="A1001" i="13"/>
  <c r="A1002" i="13"/>
  <c r="A1003" i="13"/>
  <c r="A1004" i="13"/>
  <c r="A1005" i="13"/>
  <c r="A1006" i="13"/>
  <c r="A1007" i="13"/>
  <c r="A1008" i="13"/>
  <c r="A1009" i="13"/>
  <c r="A1010" i="13"/>
  <c r="A1011" i="13"/>
  <c r="A1012" i="13"/>
  <c r="A1013" i="13"/>
  <c r="A1014" i="13"/>
  <c r="A1015" i="13"/>
  <c r="A1016" i="13"/>
  <c r="A1017" i="13"/>
  <c r="A1018" i="13"/>
  <c r="A1019" i="13"/>
  <c r="A1020" i="13"/>
  <c r="A1021" i="13"/>
  <c r="A1022" i="13"/>
  <c r="A1023" i="13"/>
  <c r="A1024" i="13"/>
  <c r="A1025" i="13"/>
  <c r="A1026" i="13"/>
  <c r="A1027" i="13"/>
  <c r="A1028" i="13"/>
  <c r="A1029" i="13"/>
  <c r="A1030" i="13"/>
  <c r="A1031" i="13"/>
  <c r="A1032" i="13"/>
  <c r="A1033" i="13"/>
  <c r="A1034" i="13"/>
  <c r="A1035" i="13"/>
  <c r="A1036" i="13"/>
  <c r="A1037" i="13"/>
  <c r="A1038" i="13"/>
  <c r="A1039" i="13"/>
  <c r="A1040" i="13"/>
  <c r="A1041" i="13"/>
  <c r="A1042" i="13"/>
  <c r="A1043" i="13"/>
  <c r="A1044" i="13"/>
  <c r="A1045" i="13"/>
  <c r="A1046" i="13"/>
  <c r="A1047" i="13"/>
  <c r="A1048" i="13"/>
  <c r="A1049" i="13"/>
  <c r="A1050" i="13"/>
  <c r="A1051" i="13"/>
  <c r="A1052" i="13"/>
  <c r="A1053" i="13"/>
  <c r="A1054" i="13"/>
  <c r="A1055" i="13"/>
  <c r="A1056" i="13"/>
  <c r="A1057" i="13"/>
  <c r="A1058" i="13"/>
  <c r="A1059" i="13"/>
  <c r="A1060" i="13"/>
  <c r="A1061" i="13"/>
  <c r="A1062" i="13"/>
  <c r="A1063" i="13"/>
  <c r="A1064" i="13"/>
  <c r="A1065" i="13"/>
  <c r="A1066" i="13"/>
  <c r="A1067" i="13"/>
  <c r="A1068" i="13"/>
  <c r="A1069" i="13"/>
  <c r="A1070" i="13"/>
  <c r="A1071" i="13"/>
  <c r="A1072" i="13"/>
  <c r="A1073" i="13"/>
  <c r="A1074" i="13"/>
  <c r="A1075" i="13"/>
  <c r="A1076" i="13"/>
  <c r="A1077" i="13"/>
  <c r="A1078" i="13"/>
  <c r="A1079" i="13"/>
  <c r="A1080" i="13"/>
  <c r="A1081" i="13"/>
  <c r="A1082" i="13"/>
  <c r="A1083" i="13"/>
  <c r="A1084" i="13"/>
  <c r="A1085" i="13"/>
  <c r="A1086" i="13"/>
  <c r="A1087" i="13"/>
  <c r="A1088" i="13"/>
  <c r="A1089" i="13"/>
  <c r="A1090" i="13"/>
  <c r="A1091" i="13"/>
  <c r="A1092" i="13"/>
  <c r="A1093" i="13"/>
  <c r="A1094" i="13"/>
  <c r="A1095" i="13"/>
  <c r="A1096" i="13"/>
  <c r="A1097" i="13"/>
  <c r="A1098" i="13"/>
  <c r="A1099" i="13"/>
  <c r="A1100" i="13"/>
  <c r="A1101" i="13"/>
  <c r="A1102" i="13"/>
  <c r="A1103" i="13"/>
  <c r="A1104" i="13"/>
  <c r="A1105" i="13"/>
  <c r="A1106" i="13"/>
  <c r="A1107" i="13"/>
  <c r="A1108" i="13"/>
  <c r="A1109" i="13"/>
  <c r="A1110" i="13"/>
  <c r="A1111" i="13"/>
  <c r="A1112" i="13"/>
  <c r="A1113" i="13"/>
  <c r="A1114" i="13"/>
  <c r="A1115" i="13"/>
  <c r="A1116" i="13"/>
  <c r="A1117" i="13"/>
  <c r="A1118" i="13"/>
  <c r="A1119" i="13"/>
  <c r="A1120" i="13"/>
  <c r="A1121" i="13"/>
  <c r="A1122" i="13"/>
  <c r="A1123" i="13"/>
  <c r="A1124" i="13"/>
  <c r="A1125" i="13"/>
  <c r="A1126" i="13"/>
  <c r="A1127" i="13"/>
  <c r="A1128" i="13"/>
  <c r="A1129" i="13"/>
  <c r="A1130" i="13"/>
  <c r="A1131" i="13"/>
  <c r="A1132" i="13"/>
  <c r="A1133" i="13"/>
  <c r="A1134" i="13"/>
  <c r="A1135" i="13"/>
  <c r="A1136" i="13"/>
  <c r="A1137" i="13"/>
  <c r="A1138" i="13"/>
  <c r="A1139" i="13"/>
  <c r="A1140" i="13"/>
  <c r="A1141" i="13"/>
  <c r="A1142" i="13"/>
  <c r="A1143" i="13"/>
  <c r="A1144" i="13"/>
  <c r="A1145" i="13"/>
  <c r="A1146" i="13"/>
  <c r="A1147" i="13"/>
  <c r="A1148" i="13"/>
  <c r="A1149" i="13"/>
  <c r="A1150" i="13"/>
  <c r="A1151" i="13"/>
  <c r="A1152" i="13"/>
  <c r="A1153" i="13"/>
  <c r="A1154" i="13"/>
  <c r="A1155" i="13"/>
  <c r="A1156" i="13"/>
  <c r="A1157" i="13"/>
  <c r="A1158" i="13"/>
  <c r="A1159" i="13"/>
  <c r="A1160" i="13"/>
  <c r="A1161" i="13"/>
  <c r="A1162" i="13"/>
  <c r="A1163" i="13"/>
  <c r="A1164" i="13"/>
  <c r="A1165" i="13"/>
  <c r="A1166" i="13"/>
  <c r="A1167" i="13"/>
  <c r="A1168" i="13"/>
  <c r="A1169" i="13"/>
  <c r="A1170" i="13"/>
  <c r="A1171" i="13"/>
  <c r="A1172" i="13"/>
  <c r="A1173" i="13"/>
  <c r="A1174" i="13"/>
  <c r="A1175" i="13"/>
  <c r="A1176" i="13"/>
  <c r="A1177" i="13"/>
  <c r="A1178" i="13"/>
  <c r="A1179" i="13"/>
  <c r="A1180" i="13"/>
  <c r="A1181" i="13"/>
  <c r="A1182" i="13"/>
  <c r="A1183" i="13"/>
  <c r="A1184" i="13"/>
  <c r="A1185" i="13"/>
  <c r="A1186" i="13"/>
  <c r="A1187" i="13"/>
  <c r="A1188" i="13"/>
  <c r="A1189" i="13"/>
  <c r="A1190" i="13"/>
  <c r="A1191" i="13"/>
  <c r="A1192" i="13"/>
  <c r="A1193" i="13"/>
  <c r="A1194" i="13"/>
  <c r="A1195" i="13"/>
  <c r="A1196" i="13"/>
  <c r="A1197" i="13"/>
  <c r="A1198" i="13"/>
  <c r="A1199" i="13"/>
  <c r="A1200" i="13"/>
  <c r="A1201" i="13"/>
  <c r="A1202" i="13"/>
  <c r="A1203" i="13"/>
  <c r="A1204" i="13"/>
  <c r="A1205" i="13"/>
  <c r="A1206" i="13"/>
  <c r="A1207" i="13"/>
  <c r="A1208" i="13"/>
  <c r="A1209" i="13"/>
  <c r="A1210" i="13"/>
  <c r="A1211" i="13"/>
  <c r="A1212" i="13"/>
  <c r="A1213" i="13"/>
  <c r="A1214" i="13"/>
  <c r="A1215" i="13"/>
  <c r="A1216" i="13"/>
  <c r="A1217" i="13"/>
  <c r="A1218" i="13"/>
  <c r="A1219" i="13"/>
  <c r="A1220" i="13"/>
  <c r="A1221" i="13"/>
  <c r="A1222" i="13"/>
  <c r="A1223" i="13"/>
  <c r="A1224" i="13"/>
  <c r="A1225" i="13"/>
  <c r="A1226" i="13"/>
  <c r="A1227" i="13"/>
  <c r="A1228" i="13"/>
  <c r="A1229" i="13"/>
  <c r="A1230" i="13"/>
  <c r="A1231" i="13"/>
  <c r="A1232" i="13"/>
  <c r="A1233" i="13"/>
  <c r="A1234" i="13"/>
  <c r="A1235" i="13"/>
  <c r="A1236" i="13"/>
  <c r="A1237" i="13"/>
  <c r="A1238" i="13"/>
  <c r="A1239" i="13"/>
  <c r="A1240" i="13"/>
  <c r="A1241" i="13"/>
  <c r="A1242" i="13"/>
  <c r="A1243" i="13"/>
  <c r="A1244" i="13"/>
  <c r="A1245" i="13"/>
  <c r="A1246" i="13"/>
  <c r="A1247" i="13"/>
  <c r="A1248" i="13"/>
  <c r="A1249" i="13"/>
  <c r="A1250" i="13"/>
  <c r="A1251" i="13"/>
  <c r="A1252" i="13"/>
  <c r="A1253" i="13"/>
  <c r="A1254" i="13"/>
  <c r="A1255" i="13"/>
  <c r="A1256" i="13"/>
  <c r="A1257" i="13"/>
  <c r="A1258" i="13"/>
  <c r="A1259" i="13"/>
  <c r="A1260" i="13"/>
  <c r="A1261" i="13"/>
  <c r="A1262" i="13"/>
  <c r="A1263" i="13"/>
  <c r="A1264" i="13"/>
  <c r="A1265" i="13"/>
  <c r="A1266" i="13"/>
  <c r="A1267" i="13"/>
  <c r="A1268" i="13"/>
  <c r="A1269" i="13"/>
  <c r="A1270" i="13"/>
  <c r="A1271" i="13"/>
  <c r="A1272" i="13"/>
  <c r="A1273" i="13"/>
  <c r="A1274" i="13"/>
  <c r="A1275" i="13"/>
  <c r="A1276" i="13"/>
  <c r="A1277" i="13"/>
  <c r="A1278" i="13"/>
  <c r="A1279" i="13"/>
  <c r="A1280" i="13"/>
  <c r="A1281" i="13"/>
  <c r="A1282" i="13"/>
  <c r="A1283" i="13"/>
  <c r="A1284" i="13"/>
  <c r="A1285" i="13"/>
  <c r="A1286" i="13"/>
  <c r="A1287" i="13"/>
  <c r="A1288" i="13"/>
  <c r="A1289" i="13"/>
  <c r="A1290" i="13"/>
  <c r="A1291" i="13"/>
  <c r="A1292" i="13"/>
  <c r="A1293" i="13"/>
  <c r="A1294" i="13"/>
  <c r="A1295" i="13"/>
  <c r="A1296" i="13"/>
  <c r="A1297" i="13"/>
  <c r="A1298" i="13"/>
  <c r="A1299" i="13"/>
  <c r="A1300" i="13"/>
  <c r="A1301" i="13"/>
  <c r="A1302" i="13"/>
  <c r="A1303" i="13"/>
  <c r="A1304" i="13"/>
  <c r="A1305" i="13"/>
  <c r="A1306" i="13"/>
  <c r="A1307" i="13"/>
  <c r="A1308" i="13"/>
  <c r="A1309" i="13"/>
  <c r="A1310" i="13"/>
  <c r="A1311" i="13"/>
  <c r="A1312" i="13"/>
  <c r="A1313" i="13"/>
  <c r="A1314" i="13"/>
  <c r="A1315" i="13"/>
  <c r="A1316" i="13"/>
  <c r="A1317" i="13"/>
  <c r="A1318" i="13"/>
  <c r="A1319" i="13"/>
  <c r="A1320" i="13"/>
  <c r="A1321" i="13"/>
  <c r="A1322" i="13"/>
  <c r="A1323" i="13"/>
  <c r="A1324" i="13"/>
  <c r="A1325" i="13"/>
  <c r="A1326" i="13"/>
  <c r="A1327" i="13"/>
  <c r="A1328" i="13"/>
  <c r="A1329" i="13"/>
  <c r="A1330" i="13"/>
  <c r="A1331" i="13"/>
  <c r="A1332" i="13"/>
  <c r="A1333" i="13"/>
  <c r="A1334" i="13"/>
  <c r="A1335" i="13"/>
  <c r="A1336" i="13"/>
  <c r="A1337" i="13"/>
  <c r="A1338" i="13"/>
  <c r="A1339" i="13"/>
  <c r="A1340" i="13"/>
  <c r="A1341" i="13"/>
  <c r="A1342" i="13"/>
  <c r="A1343" i="13"/>
  <c r="A1344" i="13"/>
  <c r="A1345" i="13"/>
  <c r="A1346" i="13"/>
  <c r="A1347" i="13"/>
  <c r="A1348" i="13"/>
  <c r="A1349" i="13"/>
  <c r="A1350" i="13"/>
  <c r="A1351" i="13"/>
  <c r="A1352" i="13"/>
  <c r="A1353" i="13"/>
  <c r="A1354" i="13"/>
  <c r="A1355" i="13"/>
  <c r="A1356" i="13"/>
  <c r="A1357" i="13"/>
  <c r="A1358" i="13"/>
  <c r="A1359" i="13"/>
  <c r="A1360" i="13"/>
  <c r="A1361" i="13"/>
  <c r="A1362" i="13"/>
  <c r="A1363" i="13"/>
  <c r="A1364" i="13"/>
  <c r="A1365" i="13"/>
  <c r="A1366" i="13"/>
  <c r="A1367" i="13"/>
  <c r="A1368" i="13"/>
  <c r="A1369" i="13"/>
  <c r="A1370" i="13"/>
  <c r="A1371" i="13"/>
  <c r="A1372" i="13"/>
  <c r="A1373" i="13"/>
  <c r="A1374" i="13"/>
  <c r="A1375" i="13"/>
  <c r="A1376" i="13"/>
  <c r="A1377" i="13"/>
  <c r="A1378" i="13"/>
  <c r="A1379" i="13"/>
  <c r="A1380" i="13"/>
  <c r="A1381" i="13"/>
  <c r="A1382" i="13"/>
  <c r="A1383" i="13"/>
  <c r="A1384" i="13"/>
  <c r="A1385" i="13"/>
  <c r="A1386" i="13"/>
  <c r="A1387" i="13"/>
  <c r="A1388" i="13"/>
  <c r="A1389" i="13"/>
  <c r="A1390" i="13"/>
  <c r="A1391" i="13"/>
  <c r="A1392" i="13"/>
  <c r="A1393" i="13"/>
  <c r="A1394" i="13"/>
  <c r="A1395" i="13"/>
  <c r="A1396" i="13"/>
  <c r="A1397" i="13"/>
  <c r="A1398" i="13"/>
  <c r="A1399" i="13"/>
  <c r="A1400" i="13"/>
  <c r="A1401" i="13"/>
  <c r="A1402" i="13"/>
  <c r="A1403" i="13"/>
  <c r="A1404" i="13"/>
  <c r="A1405" i="13"/>
  <c r="A1406" i="13"/>
  <c r="A1407" i="13"/>
  <c r="A1408" i="13"/>
  <c r="A1409" i="13"/>
  <c r="A1410" i="13"/>
  <c r="A1411" i="13"/>
  <c r="A1412" i="13"/>
  <c r="A1413" i="13"/>
  <c r="A1414" i="13"/>
  <c r="A1415" i="13"/>
  <c r="A1416" i="13"/>
  <c r="A1417" i="13"/>
  <c r="A1418" i="13"/>
  <c r="A1419" i="13"/>
  <c r="A1420" i="13"/>
  <c r="A1421" i="13"/>
  <c r="A1422" i="13"/>
  <c r="A1423" i="13"/>
  <c r="A1424" i="13"/>
  <c r="A1425" i="13"/>
  <c r="A1426" i="13"/>
  <c r="A1427" i="13"/>
  <c r="A1428" i="13"/>
  <c r="A1429" i="13"/>
  <c r="A1430" i="13"/>
  <c r="A1431" i="13"/>
  <c r="A1432" i="13"/>
  <c r="A1433" i="13"/>
  <c r="A1434" i="13"/>
  <c r="A1435" i="13"/>
  <c r="A1436" i="13"/>
  <c r="A1437" i="13"/>
  <c r="A1438" i="13"/>
  <c r="A1439" i="13"/>
  <c r="A1440" i="13"/>
  <c r="A1441" i="13"/>
  <c r="A1442" i="13"/>
  <c r="A1443" i="13"/>
  <c r="A1444" i="13"/>
  <c r="A1445" i="13"/>
  <c r="A1446" i="13"/>
  <c r="A1447" i="13"/>
  <c r="A1448" i="13"/>
  <c r="A1449" i="13"/>
  <c r="A1450" i="13"/>
  <c r="A1451" i="13"/>
  <c r="A1452" i="13"/>
  <c r="A1453" i="13"/>
  <c r="A1454" i="13"/>
  <c r="A1455" i="13"/>
  <c r="A1456" i="13"/>
  <c r="A1457" i="13"/>
  <c r="A1458" i="13"/>
  <c r="A1459" i="13"/>
  <c r="A1460" i="13"/>
  <c r="A1461" i="13"/>
  <c r="A1462" i="13"/>
  <c r="A1463" i="13"/>
  <c r="A1464" i="13"/>
  <c r="A1465" i="13"/>
  <c r="A1466" i="13"/>
  <c r="A1467" i="13"/>
  <c r="A1468" i="13"/>
  <c r="A1469" i="13"/>
  <c r="A1470" i="13"/>
  <c r="A1471" i="13"/>
  <c r="A1472" i="13"/>
  <c r="A1473" i="13"/>
  <c r="A1474" i="13"/>
  <c r="A1475" i="13"/>
  <c r="A1476" i="13"/>
  <c r="A1477" i="13"/>
  <c r="A1478" i="13"/>
  <c r="A1479" i="13"/>
  <c r="A1480" i="13"/>
  <c r="A1481" i="13"/>
  <c r="A1482" i="13"/>
  <c r="A1483" i="13"/>
  <c r="A1484" i="13"/>
  <c r="A1485" i="13"/>
  <c r="A1486" i="13"/>
  <c r="A1487" i="13"/>
  <c r="A1488" i="13"/>
  <c r="A1489" i="13"/>
  <c r="A1490" i="13"/>
  <c r="A1491" i="13"/>
  <c r="A1492" i="13"/>
  <c r="A1493" i="13"/>
  <c r="A1494" i="13"/>
  <c r="A1495" i="13"/>
  <c r="A1496" i="13"/>
  <c r="A1497" i="13"/>
  <c r="A1498" i="13"/>
  <c r="A1499" i="13"/>
  <c r="A1500" i="13"/>
  <c r="A1501" i="13"/>
  <c r="A1502" i="13"/>
  <c r="A1503" i="13"/>
  <c r="A1504" i="13"/>
  <c r="A1505" i="13"/>
  <c r="A1506" i="13"/>
  <c r="A1507" i="13"/>
  <c r="A1508" i="13"/>
  <c r="A1509" i="13"/>
  <c r="A1510" i="13"/>
  <c r="A1511" i="13"/>
  <c r="A1512" i="13"/>
  <c r="A1513" i="13"/>
  <c r="A1514" i="13"/>
  <c r="A1515" i="13"/>
  <c r="A1516" i="13"/>
  <c r="A1517" i="13"/>
  <c r="A1518" i="13"/>
  <c r="A1519" i="13"/>
  <c r="A1520" i="13"/>
  <c r="A1521" i="13"/>
  <c r="A1522" i="13"/>
  <c r="A1523" i="13"/>
  <c r="A1524" i="13"/>
  <c r="A1525" i="13"/>
  <c r="A1526" i="13"/>
  <c r="A1527" i="13"/>
  <c r="A1528" i="13"/>
  <c r="A1529" i="13"/>
  <c r="A1530" i="13"/>
  <c r="A1531" i="13"/>
  <c r="A1532" i="13"/>
  <c r="A1533" i="13"/>
  <c r="A1534" i="13"/>
  <c r="A1535" i="13"/>
  <c r="A1536" i="13"/>
  <c r="A1537" i="13"/>
  <c r="A1538" i="13"/>
  <c r="A1539" i="13"/>
  <c r="A1540" i="13"/>
  <c r="A1541" i="13"/>
  <c r="A1542" i="13"/>
  <c r="A1543" i="13"/>
  <c r="A1544" i="13"/>
  <c r="A1545" i="13"/>
  <c r="A1546" i="13"/>
  <c r="A1547" i="13"/>
  <c r="A1548" i="13"/>
  <c r="A1549" i="13"/>
  <c r="A1550" i="13"/>
  <c r="A1551" i="13"/>
  <c r="A1552" i="13"/>
  <c r="A1553" i="13"/>
  <c r="A1554" i="13"/>
  <c r="A1555" i="13"/>
  <c r="A1556" i="13"/>
  <c r="A1557" i="13"/>
  <c r="A1558" i="13"/>
  <c r="A1559" i="13"/>
  <c r="A1560" i="13"/>
  <c r="A1561" i="13"/>
  <c r="A1562" i="13"/>
  <c r="A1563" i="13"/>
  <c r="A1564" i="13"/>
  <c r="A1565" i="13"/>
  <c r="A1566" i="13"/>
  <c r="A1567" i="13"/>
  <c r="A1568" i="13"/>
  <c r="A1569" i="13"/>
  <c r="A1570" i="13"/>
  <c r="A1571" i="13"/>
  <c r="A1572" i="13"/>
  <c r="A1573" i="13"/>
  <c r="A1574" i="13"/>
  <c r="A1575" i="13"/>
  <c r="A1576" i="13"/>
  <c r="A1577" i="13"/>
  <c r="A1578" i="13"/>
  <c r="A1579" i="13"/>
  <c r="A1580" i="13"/>
  <c r="A1581" i="13"/>
  <c r="A1582" i="13"/>
  <c r="A1583" i="13"/>
  <c r="A1584" i="13"/>
  <c r="A1585" i="13"/>
  <c r="A1586" i="13"/>
  <c r="A1587" i="13"/>
  <c r="A1588" i="13"/>
  <c r="A1589" i="13"/>
  <c r="A1590" i="13"/>
  <c r="A1591" i="13"/>
  <c r="A1592" i="13"/>
  <c r="A1593" i="13"/>
  <c r="A1594" i="13"/>
  <c r="A1595" i="13"/>
  <c r="A1596" i="13"/>
  <c r="A1597" i="13"/>
  <c r="A1598" i="13"/>
  <c r="A1599" i="13"/>
  <c r="A1600" i="13"/>
  <c r="A1601" i="13"/>
  <c r="A1602" i="13"/>
  <c r="A1603" i="13"/>
  <c r="A1604" i="13"/>
  <c r="A1605" i="13"/>
  <c r="A1606" i="13"/>
  <c r="A1607" i="13"/>
  <c r="A1608" i="13"/>
  <c r="A1609" i="13"/>
  <c r="A1610" i="13"/>
  <c r="A1611" i="13"/>
  <c r="A1612" i="13"/>
  <c r="A1613" i="13"/>
  <c r="A1614" i="13"/>
  <c r="A1615" i="13"/>
  <c r="A1616" i="13"/>
  <c r="A1617" i="13"/>
  <c r="A1618" i="13"/>
  <c r="A1619" i="13"/>
  <c r="A1620" i="13"/>
  <c r="A1621" i="13"/>
  <c r="A1622" i="13"/>
  <c r="A1623" i="13"/>
  <c r="A1624" i="13"/>
  <c r="A1625" i="13"/>
  <c r="A1626" i="13"/>
  <c r="A1627" i="13"/>
  <c r="A1628" i="13"/>
  <c r="A1629" i="13"/>
  <c r="A1630" i="13"/>
  <c r="A1631" i="13"/>
  <c r="A1632" i="13"/>
  <c r="A1633" i="13"/>
  <c r="A1634" i="13"/>
  <c r="A1635" i="13"/>
  <c r="A1636" i="13"/>
  <c r="A1637" i="13"/>
  <c r="A1638" i="13"/>
  <c r="A1639" i="13"/>
  <c r="A1640" i="13"/>
  <c r="A1641" i="13"/>
  <c r="A1642" i="13"/>
  <c r="A1643" i="13"/>
  <c r="A1644" i="13"/>
  <c r="A1645" i="13"/>
  <c r="A1646" i="13"/>
  <c r="A1647" i="13"/>
  <c r="A1648" i="13"/>
  <c r="A1649" i="13"/>
  <c r="A1650" i="13"/>
  <c r="A1651" i="13"/>
  <c r="A1652" i="13"/>
  <c r="A1653" i="13"/>
  <c r="A1654" i="13"/>
  <c r="A1655" i="13"/>
  <c r="A1656" i="13"/>
  <c r="A1657" i="13"/>
  <c r="A1658" i="13"/>
  <c r="A1659" i="13"/>
  <c r="A1660" i="13"/>
  <c r="A1661" i="13"/>
  <c r="A1662" i="13"/>
  <c r="A1663" i="13"/>
  <c r="A1664" i="13"/>
  <c r="A1665" i="13"/>
  <c r="A1666" i="13"/>
  <c r="A1667" i="13"/>
  <c r="A1668" i="13"/>
  <c r="A1669" i="13"/>
  <c r="A1670" i="13"/>
  <c r="A1671" i="13"/>
  <c r="A1672" i="13"/>
  <c r="A1673" i="13"/>
  <c r="A1674" i="13"/>
  <c r="A1675" i="13"/>
  <c r="A1676" i="13"/>
  <c r="A1677" i="13"/>
  <c r="A1678" i="13"/>
  <c r="A1679" i="13"/>
  <c r="A1680" i="13"/>
  <c r="A1681" i="13"/>
  <c r="A1682" i="13"/>
  <c r="A1683" i="13"/>
  <c r="A1684" i="13"/>
  <c r="A1685" i="13"/>
  <c r="A1686" i="13"/>
  <c r="A1687" i="13"/>
  <c r="A1688" i="13"/>
  <c r="A1689" i="13"/>
  <c r="A1690" i="13"/>
  <c r="A1691" i="13"/>
  <c r="A1692" i="13"/>
  <c r="A1693" i="13"/>
  <c r="A1694" i="13"/>
  <c r="A1695" i="13"/>
  <c r="A1696" i="13"/>
  <c r="A1697" i="13"/>
  <c r="A1698" i="13"/>
  <c r="A1699" i="13"/>
  <c r="A1700" i="13"/>
  <c r="A1701" i="13"/>
  <c r="A1702" i="13"/>
  <c r="A1703" i="13"/>
  <c r="A1704" i="13"/>
  <c r="A1705" i="13"/>
  <c r="A1706" i="13"/>
  <c r="A1707" i="13"/>
  <c r="A1708" i="13"/>
  <c r="A1709" i="13"/>
  <c r="A1710" i="13"/>
  <c r="A1711" i="13"/>
  <c r="A1712" i="13"/>
  <c r="A1713" i="13"/>
  <c r="A1714" i="13"/>
  <c r="A1715" i="13"/>
  <c r="A1716" i="13"/>
  <c r="A1717" i="13"/>
  <c r="A1718" i="13"/>
  <c r="A1719" i="13"/>
  <c r="A1720" i="13"/>
  <c r="A1721" i="13"/>
  <c r="A1722" i="13"/>
  <c r="A1723" i="13"/>
  <c r="A1724" i="13"/>
  <c r="A1725" i="13"/>
  <c r="A1726" i="13"/>
  <c r="A1727" i="13"/>
  <c r="A1728" i="13"/>
  <c r="A1729" i="13"/>
  <c r="A1730" i="13"/>
  <c r="A1731" i="13"/>
  <c r="A1732" i="13"/>
  <c r="A1733" i="13"/>
  <c r="A1734" i="13"/>
  <c r="A1735" i="13"/>
  <c r="A1736" i="13"/>
  <c r="A1737" i="13"/>
  <c r="A1738" i="13"/>
  <c r="A1739" i="13"/>
  <c r="A1740" i="13"/>
  <c r="A1741" i="13"/>
  <c r="A1742" i="13"/>
  <c r="A1743" i="13"/>
  <c r="A1744" i="13"/>
  <c r="A1745" i="13"/>
  <c r="A1746" i="13"/>
  <c r="A1747" i="13"/>
  <c r="A1748" i="13"/>
  <c r="A1749" i="13"/>
  <c r="A1750" i="13"/>
  <c r="A1751" i="13"/>
  <c r="A1752" i="13"/>
  <c r="A1753" i="13"/>
  <c r="A1754" i="13"/>
  <c r="A1755" i="13"/>
  <c r="A1756" i="13"/>
  <c r="A1757" i="13"/>
  <c r="A1758" i="13"/>
  <c r="A1759" i="13"/>
  <c r="A1760" i="13"/>
  <c r="A1761" i="13"/>
  <c r="A1762" i="13"/>
  <c r="A1763" i="13"/>
  <c r="A1764" i="13"/>
  <c r="A1765" i="13"/>
  <c r="A1766" i="13"/>
  <c r="A1767" i="13"/>
  <c r="A1768" i="13"/>
  <c r="A1769" i="13"/>
  <c r="A1770" i="13"/>
  <c r="A1771" i="13"/>
  <c r="A1772" i="13"/>
  <c r="A1773" i="13"/>
  <c r="A1774" i="13"/>
  <c r="A1775" i="13"/>
  <c r="A1776" i="13"/>
  <c r="A1777" i="13"/>
  <c r="A1778" i="13"/>
  <c r="A1779" i="13"/>
  <c r="A1780" i="13"/>
  <c r="A1781" i="13"/>
  <c r="A1782" i="13"/>
  <c r="A1783" i="13"/>
  <c r="A1784" i="13"/>
  <c r="A1785" i="13"/>
  <c r="A1786" i="13"/>
  <c r="A1787" i="13"/>
  <c r="A1788" i="13"/>
  <c r="A1789" i="13"/>
  <c r="A1790" i="13"/>
  <c r="A1791" i="13"/>
  <c r="A1792" i="13"/>
  <c r="A1793" i="13"/>
  <c r="A1794" i="13"/>
  <c r="A1795" i="13"/>
  <c r="A1796" i="13"/>
  <c r="A1797" i="13"/>
  <c r="A1798" i="13"/>
  <c r="A1799" i="13"/>
  <c r="A1800" i="13"/>
  <c r="A1801" i="13"/>
  <c r="A1802" i="13"/>
  <c r="A1803" i="13"/>
  <c r="A1804" i="13"/>
  <c r="A1805" i="13"/>
  <c r="A1806" i="13"/>
  <c r="A1807" i="13"/>
  <c r="A1808" i="13"/>
  <c r="A1809" i="13"/>
  <c r="A1810" i="13"/>
  <c r="A1811" i="13"/>
  <c r="A1812" i="13"/>
  <c r="A1813" i="13"/>
  <c r="A1814" i="13"/>
  <c r="A1815" i="13"/>
  <c r="A1816" i="13"/>
  <c r="A1817" i="13"/>
  <c r="A1818" i="13"/>
  <c r="A1819" i="13"/>
  <c r="A1820" i="13"/>
  <c r="A1821" i="13"/>
  <c r="A1822" i="13"/>
  <c r="A1823" i="13"/>
  <c r="A1824" i="13"/>
  <c r="A1825" i="13"/>
  <c r="A1826" i="13"/>
  <c r="A1827" i="13"/>
  <c r="A1828" i="13"/>
  <c r="A1829" i="13"/>
  <c r="A1830" i="13"/>
  <c r="A1831" i="13"/>
  <c r="A1832" i="13"/>
  <c r="A1833" i="13"/>
  <c r="A1834" i="13"/>
  <c r="A1835" i="13"/>
  <c r="A1836" i="13"/>
  <c r="A1837" i="13"/>
  <c r="A1838" i="13"/>
  <c r="A1839" i="13"/>
  <c r="A1840" i="13"/>
  <c r="A1841" i="13"/>
  <c r="A1842" i="13"/>
  <c r="A1843" i="13"/>
  <c r="A1844" i="13"/>
  <c r="A1845" i="13"/>
  <c r="A1846" i="13"/>
  <c r="A1847" i="13"/>
  <c r="A1848" i="13"/>
  <c r="A1849" i="13"/>
  <c r="A1850" i="13"/>
  <c r="A1851" i="13"/>
  <c r="A1852" i="13"/>
  <c r="A1853" i="13"/>
  <c r="A1854" i="13"/>
  <c r="A1855" i="13"/>
  <c r="A1856" i="13"/>
  <c r="A1857" i="13"/>
  <c r="A1858" i="13"/>
  <c r="A1859" i="13"/>
  <c r="A1860" i="13"/>
  <c r="A1861" i="13"/>
  <c r="A1862" i="13"/>
  <c r="A1863" i="13"/>
  <c r="A1864" i="13"/>
  <c r="A1865" i="13"/>
  <c r="A1866" i="13"/>
  <c r="A1867" i="13"/>
  <c r="A1868" i="13"/>
  <c r="A1869" i="13"/>
  <c r="A1870" i="13"/>
  <c r="A1871" i="13"/>
  <c r="A1872" i="13"/>
  <c r="A1873" i="13"/>
  <c r="A1874" i="13"/>
  <c r="A1875" i="13"/>
  <c r="A1876" i="13"/>
  <c r="A1877" i="13"/>
  <c r="A1878" i="13"/>
  <c r="A1879" i="13"/>
  <c r="A1880" i="13"/>
  <c r="A1881" i="13"/>
  <c r="A1882" i="13"/>
  <c r="A1883" i="13"/>
  <c r="A1884" i="13"/>
  <c r="A1885" i="13"/>
  <c r="A1886" i="13"/>
  <c r="A1887" i="13"/>
  <c r="A1888" i="13"/>
  <c r="A1889" i="13"/>
  <c r="A1890" i="13"/>
  <c r="A1891" i="13"/>
  <c r="A1892" i="13"/>
  <c r="A1893" i="13"/>
  <c r="A1894" i="13"/>
  <c r="A1895" i="13"/>
  <c r="A1896" i="13"/>
  <c r="A1897" i="13"/>
  <c r="A1898" i="13"/>
  <c r="A1899" i="13"/>
  <c r="A1900" i="13"/>
  <c r="A1901" i="13"/>
  <c r="A1902" i="13"/>
  <c r="A1903" i="13"/>
  <c r="A1904" i="13"/>
  <c r="A1905" i="13"/>
  <c r="A1906" i="13"/>
  <c r="A1907" i="13"/>
  <c r="A1908" i="13"/>
  <c r="A1909" i="13"/>
  <c r="A1910" i="13"/>
  <c r="A1911" i="13"/>
  <c r="A1912" i="13"/>
  <c r="A1913" i="13"/>
  <c r="A1914" i="13"/>
  <c r="A1915" i="13"/>
  <c r="A1916" i="13"/>
  <c r="A1917" i="13"/>
  <c r="A1918" i="13"/>
  <c r="A1919" i="13"/>
  <c r="A1920" i="13"/>
  <c r="A1921" i="13"/>
  <c r="A1922" i="13"/>
  <c r="A1923" i="13"/>
  <c r="A1924" i="13"/>
  <c r="A1925" i="13"/>
  <c r="A1926" i="13"/>
  <c r="A1927" i="13"/>
  <c r="A1928" i="13"/>
  <c r="A1929" i="13"/>
  <c r="A1930" i="13"/>
  <c r="A1931" i="13"/>
  <c r="A1932" i="13"/>
  <c r="A1933" i="13"/>
  <c r="A1934" i="13"/>
  <c r="A1935" i="13"/>
  <c r="A1936" i="13"/>
  <c r="A1937" i="13"/>
  <c r="A1938" i="13"/>
  <c r="A1939" i="13"/>
  <c r="A1940" i="13"/>
  <c r="A1941" i="13"/>
  <c r="A1942" i="13"/>
  <c r="A1943" i="13"/>
  <c r="A1944" i="13"/>
  <c r="A1945" i="13"/>
  <c r="A1946" i="13"/>
  <c r="A1947" i="13"/>
  <c r="A1948" i="13"/>
  <c r="A1949" i="13"/>
  <c r="A1950" i="13"/>
  <c r="A1951" i="13"/>
  <c r="A1952" i="13"/>
  <c r="A1953" i="13"/>
  <c r="A1954" i="13"/>
  <c r="A1955" i="13"/>
  <c r="A1956" i="13"/>
  <c r="A1957" i="13"/>
  <c r="A1958" i="13"/>
  <c r="A1959" i="13"/>
  <c r="A1960" i="13"/>
  <c r="A1961" i="13"/>
  <c r="A1962" i="13"/>
  <c r="A1963" i="13"/>
  <c r="A1964" i="13"/>
  <c r="A1965" i="13"/>
  <c r="A1966" i="13"/>
  <c r="A1967" i="13"/>
  <c r="A1968" i="13"/>
  <c r="A1969" i="13"/>
  <c r="A1970" i="13"/>
  <c r="A1971" i="13"/>
  <c r="A1972" i="13"/>
  <c r="A1973" i="13"/>
  <c r="A1974" i="13"/>
  <c r="A1975" i="13"/>
  <c r="A1976" i="13"/>
  <c r="A1977" i="13"/>
  <c r="A1978" i="13"/>
  <c r="A1979" i="13"/>
  <c r="A1980" i="13"/>
  <c r="A1981" i="13"/>
  <c r="A1982" i="13"/>
  <c r="A1983" i="13"/>
  <c r="A1984" i="13"/>
  <c r="A1985" i="13"/>
  <c r="A1986" i="13"/>
  <c r="A1987" i="13"/>
  <c r="A1988" i="13"/>
  <c r="A1989" i="13"/>
  <c r="A1990" i="13"/>
  <c r="A1991" i="13"/>
  <c r="A1992" i="13"/>
  <c r="A1993" i="13"/>
  <c r="A1994" i="13"/>
  <c r="A1995" i="13"/>
  <c r="A1996" i="13"/>
  <c r="A1997" i="13"/>
  <c r="A1998" i="13"/>
  <c r="A1999" i="13"/>
  <c r="A2000" i="13"/>
  <c r="A2001" i="13"/>
  <c r="A2002" i="13"/>
  <c r="A2003" i="13"/>
  <c r="A2004" i="13"/>
  <c r="A2005" i="13"/>
  <c r="A2006" i="13"/>
  <c r="A2007" i="13"/>
  <c r="A2008" i="13"/>
  <c r="A2009" i="13"/>
  <c r="A2010" i="13"/>
  <c r="A2011" i="13"/>
  <c r="A2012" i="13"/>
  <c r="A2013" i="13"/>
  <c r="A2014" i="13"/>
  <c r="A2015" i="13"/>
  <c r="A2016" i="13"/>
  <c r="A2017" i="13"/>
  <c r="A2018" i="13"/>
  <c r="A2019" i="13"/>
  <c r="A2020" i="13"/>
  <c r="A2021" i="13"/>
  <c r="A2022" i="13"/>
  <c r="A2023" i="13"/>
  <c r="A2024" i="13"/>
  <c r="A2025" i="13"/>
  <c r="A2026" i="13"/>
  <c r="A2027" i="13"/>
  <c r="A2028" i="13"/>
  <c r="A2029" i="13"/>
  <c r="A2030" i="13"/>
  <c r="A2031" i="13"/>
  <c r="A2032" i="13"/>
  <c r="A2033" i="13"/>
  <c r="A2034" i="13"/>
  <c r="A2035" i="13"/>
  <c r="A2036" i="13"/>
  <c r="A2037" i="13"/>
  <c r="A2038" i="13"/>
  <c r="A2039" i="13"/>
  <c r="A2040" i="13"/>
  <c r="A2041" i="13"/>
  <c r="A2042" i="13"/>
  <c r="A2043" i="13"/>
  <c r="A2044" i="13"/>
  <c r="A2045" i="13"/>
  <c r="A2046" i="13"/>
  <c r="A2047" i="13"/>
  <c r="A2048" i="13"/>
  <c r="A2049" i="13"/>
  <c r="A2050" i="13"/>
  <c r="A2051" i="13"/>
  <c r="A2052" i="13"/>
  <c r="A2053" i="13"/>
  <c r="A2054" i="13"/>
  <c r="A2055" i="13"/>
  <c r="A2056" i="13"/>
  <c r="A2057" i="13"/>
  <c r="A2058" i="13"/>
  <c r="A2059" i="13"/>
  <c r="A2060" i="13"/>
  <c r="A2061" i="13"/>
  <c r="A2062" i="13"/>
  <c r="A2063" i="13"/>
  <c r="A2064" i="13"/>
  <c r="A2065" i="13"/>
  <c r="A2066" i="13"/>
  <c r="A2067" i="13"/>
  <c r="A2068" i="13"/>
  <c r="A2069" i="13"/>
  <c r="A2070" i="13"/>
  <c r="A2071" i="13"/>
  <c r="A2072" i="13"/>
  <c r="A2073" i="13"/>
  <c r="A2074" i="13"/>
  <c r="A2075" i="13"/>
  <c r="A2076" i="13"/>
  <c r="A2077" i="13"/>
  <c r="A2078" i="13"/>
  <c r="A2079" i="13"/>
  <c r="A2080" i="13"/>
  <c r="A2081" i="13"/>
  <c r="A2082" i="13"/>
  <c r="A2083" i="13"/>
  <c r="A2084" i="13"/>
  <c r="A2085" i="13"/>
  <c r="A2086" i="13"/>
  <c r="A2087" i="13"/>
  <c r="A2088" i="13"/>
  <c r="A2089" i="13"/>
  <c r="A2090" i="13"/>
  <c r="A2091" i="13"/>
  <c r="A2092" i="13"/>
  <c r="A2093" i="13"/>
  <c r="A2094" i="13"/>
  <c r="A2095" i="13"/>
  <c r="A2096" i="13"/>
  <c r="A2097" i="13"/>
  <c r="A2098" i="13"/>
  <c r="A2099" i="13"/>
  <c r="A2100" i="13"/>
  <c r="A2101" i="13"/>
  <c r="A2102" i="13"/>
  <c r="A2103" i="13"/>
  <c r="A2104" i="13"/>
  <c r="A2105" i="13"/>
  <c r="A2106" i="13"/>
  <c r="A2107" i="13"/>
  <c r="A2108" i="13"/>
  <c r="A2109" i="13"/>
  <c r="A2110" i="13"/>
  <c r="A2111" i="13"/>
  <c r="A2112" i="13"/>
  <c r="A2113" i="13"/>
  <c r="A2114" i="13"/>
  <c r="A2115" i="13"/>
  <c r="A2116" i="13"/>
  <c r="A2117" i="13"/>
  <c r="A2118" i="13"/>
  <c r="A2119" i="13"/>
  <c r="A2120" i="13"/>
  <c r="A2121" i="13"/>
  <c r="A2122" i="13"/>
  <c r="A2123" i="13"/>
  <c r="A2124" i="13"/>
  <c r="A2125" i="13"/>
  <c r="A2126" i="13"/>
  <c r="A2127" i="13"/>
  <c r="A2128" i="13"/>
  <c r="A2129" i="13"/>
  <c r="A2130" i="13"/>
  <c r="A2131" i="13"/>
  <c r="A2132" i="13"/>
  <c r="A2133" i="13"/>
  <c r="A2134" i="13"/>
  <c r="A2135" i="13"/>
  <c r="A2136" i="13"/>
  <c r="A2137" i="13"/>
  <c r="A2138" i="13"/>
  <c r="A2139" i="13"/>
  <c r="A2140" i="13"/>
  <c r="A2141" i="13"/>
  <c r="A2142" i="13"/>
  <c r="A2143" i="13"/>
  <c r="A2144" i="13"/>
  <c r="A2145" i="13"/>
  <c r="A2146" i="13"/>
  <c r="A2147" i="13"/>
  <c r="A2148" i="13"/>
  <c r="A2149" i="13"/>
  <c r="A2150" i="13"/>
  <c r="A2151" i="13"/>
  <c r="A2152" i="13"/>
  <c r="A2153" i="13"/>
  <c r="A2154" i="13"/>
  <c r="A2155" i="13"/>
  <c r="A2156" i="13"/>
  <c r="A2157" i="13"/>
  <c r="A2158" i="13"/>
  <c r="A2159" i="13"/>
  <c r="A2160" i="13"/>
  <c r="A2161" i="13"/>
  <c r="A2162" i="13"/>
  <c r="A2163" i="13"/>
  <c r="A2164" i="13"/>
  <c r="A2165" i="13"/>
  <c r="A2166" i="13"/>
  <c r="A2167" i="13"/>
  <c r="A2168" i="13"/>
  <c r="A2169" i="13"/>
  <c r="A2170" i="13"/>
  <c r="A2171" i="13"/>
  <c r="A2172" i="13"/>
  <c r="A2173" i="13"/>
  <c r="A2174" i="13"/>
  <c r="A2175" i="13"/>
  <c r="A2176" i="13"/>
  <c r="A2177" i="13"/>
  <c r="A2178" i="13"/>
  <c r="A2179" i="13"/>
  <c r="A2180" i="13"/>
  <c r="A2181" i="13"/>
  <c r="A2182" i="13"/>
  <c r="A2183" i="13"/>
  <c r="A2184" i="13"/>
  <c r="A2185" i="13"/>
  <c r="A2186" i="13"/>
  <c r="A2187" i="13"/>
  <c r="A2188" i="13"/>
  <c r="A2189" i="13"/>
  <c r="A2190" i="13"/>
  <c r="A2191" i="13"/>
  <c r="A2192" i="13"/>
  <c r="A2193" i="13"/>
  <c r="A2194" i="13"/>
  <c r="A2195" i="13"/>
  <c r="A2196" i="13"/>
  <c r="A2197" i="13"/>
  <c r="A2198" i="13"/>
  <c r="A2199" i="13"/>
  <c r="A2200" i="13"/>
  <c r="A2201" i="13"/>
  <c r="A2202" i="13"/>
  <c r="A2203" i="13"/>
  <c r="A2204" i="13"/>
  <c r="A2205" i="13"/>
  <c r="A2206" i="13"/>
  <c r="A2207" i="13"/>
  <c r="A2208" i="13"/>
  <c r="A2209" i="13"/>
  <c r="A2210" i="13"/>
  <c r="A2211" i="13"/>
  <c r="A2212" i="13"/>
  <c r="A2213" i="13"/>
  <c r="A2214" i="13"/>
  <c r="A2215" i="13"/>
  <c r="A2216" i="13"/>
  <c r="A2217" i="13"/>
  <c r="A2218" i="13"/>
  <c r="A2219" i="13"/>
  <c r="A2220" i="13"/>
  <c r="A2221" i="13"/>
  <c r="A2222" i="13"/>
  <c r="A2223" i="13"/>
  <c r="A2224" i="13"/>
  <c r="A2225" i="13"/>
  <c r="A2226" i="13"/>
  <c r="A2227" i="13"/>
  <c r="A2228" i="13"/>
  <c r="A2229" i="13"/>
  <c r="A2230" i="13"/>
  <c r="A2231" i="13"/>
  <c r="A2232" i="13"/>
  <c r="A2233" i="13"/>
  <c r="A2234" i="13"/>
  <c r="A2235" i="13"/>
  <c r="A2236" i="13"/>
  <c r="A2237" i="13"/>
  <c r="A2238" i="13"/>
  <c r="A2239" i="13"/>
  <c r="A2240" i="13"/>
  <c r="A2241" i="13"/>
  <c r="A2242" i="13"/>
  <c r="A2243" i="13"/>
  <c r="A2244" i="13"/>
  <c r="A2245" i="13"/>
  <c r="A2246" i="13"/>
  <c r="A2247" i="13"/>
  <c r="A2248" i="13"/>
  <c r="A2249" i="13"/>
  <c r="A2250" i="13"/>
  <c r="A2251" i="13"/>
  <c r="A2252" i="13"/>
  <c r="A2253" i="13"/>
  <c r="A2254" i="13"/>
  <c r="A2255" i="13"/>
  <c r="A2256" i="13"/>
  <c r="A2257" i="13"/>
  <c r="A2258" i="13"/>
  <c r="A2259" i="13"/>
  <c r="A2260" i="13"/>
  <c r="A2261" i="13"/>
  <c r="A2262" i="13"/>
  <c r="A2263" i="13"/>
  <c r="A2264" i="13"/>
  <c r="A2265" i="13"/>
  <c r="A2266" i="13"/>
  <c r="A2267" i="13"/>
  <c r="A2268" i="13"/>
  <c r="A2269" i="13"/>
  <c r="A2270" i="13"/>
  <c r="A2271" i="13"/>
  <c r="A2272" i="13"/>
  <c r="A2273" i="13"/>
  <c r="A2274" i="13"/>
  <c r="A2275" i="13"/>
  <c r="A2276" i="13"/>
  <c r="A2277" i="13"/>
  <c r="A2278" i="13"/>
  <c r="A2279" i="13"/>
  <c r="A2280" i="13"/>
  <c r="A2281" i="13"/>
  <c r="A2282" i="13"/>
  <c r="A2283" i="13"/>
  <c r="A2284" i="13"/>
  <c r="A2285" i="13"/>
  <c r="A2286" i="13"/>
  <c r="A2287" i="13"/>
  <c r="A2288" i="13"/>
  <c r="A2289" i="13"/>
  <c r="A2290" i="13"/>
  <c r="A2291" i="13"/>
  <c r="A2292" i="13"/>
  <c r="A2293" i="13"/>
  <c r="A2294" i="13"/>
  <c r="A2295" i="13"/>
  <c r="A2296" i="13"/>
  <c r="A2297" i="13"/>
  <c r="A2298" i="13"/>
  <c r="A2299" i="13"/>
  <c r="A2300" i="13"/>
  <c r="A2301" i="13"/>
  <c r="A2302" i="13"/>
  <c r="A2303" i="13"/>
  <c r="A2304" i="13"/>
  <c r="A2305" i="13"/>
  <c r="A2306" i="13"/>
  <c r="A2307" i="13"/>
  <c r="A2308" i="13"/>
  <c r="A2309" i="13"/>
  <c r="A2310" i="13"/>
  <c r="A2311" i="13"/>
  <c r="A2312" i="13"/>
  <c r="A2313" i="13"/>
  <c r="A2314" i="13"/>
  <c r="A2315" i="13"/>
  <c r="A2316" i="13"/>
  <c r="A2317" i="13"/>
  <c r="A2318" i="13"/>
  <c r="A2319" i="13"/>
  <c r="A2320" i="13"/>
  <c r="A2321" i="13"/>
  <c r="A2322" i="13"/>
  <c r="A2323" i="13"/>
  <c r="A2324" i="13"/>
  <c r="A2325" i="13"/>
  <c r="A2326" i="13"/>
  <c r="A2327" i="13"/>
  <c r="A2328" i="13"/>
  <c r="A2329" i="13"/>
  <c r="A2330" i="13"/>
  <c r="A2331" i="13"/>
  <c r="A2332" i="13"/>
  <c r="A2333" i="13"/>
  <c r="A2334" i="13"/>
  <c r="A2335" i="13"/>
  <c r="A2336" i="13"/>
  <c r="A2337" i="13"/>
  <c r="A2338" i="13"/>
  <c r="A2339" i="13"/>
  <c r="A2340" i="13"/>
  <c r="A2341" i="13"/>
  <c r="A2342" i="13"/>
  <c r="A2343" i="13"/>
  <c r="A2344" i="13"/>
  <c r="A2345" i="13"/>
  <c r="A2346" i="13"/>
  <c r="A2347" i="13"/>
  <c r="A2348" i="13"/>
  <c r="A2349" i="13"/>
  <c r="A2350" i="13"/>
  <c r="A2351" i="13"/>
  <c r="A2352" i="13"/>
  <c r="A2353" i="13"/>
  <c r="A2354" i="13"/>
  <c r="A2355" i="13"/>
  <c r="A2356" i="13"/>
  <c r="A2357" i="13"/>
  <c r="A2358" i="13"/>
  <c r="A2359" i="13"/>
  <c r="A2360" i="13"/>
  <c r="A2361" i="13"/>
  <c r="A2362" i="13"/>
  <c r="A2363" i="13"/>
  <c r="A2364" i="13"/>
  <c r="A2365" i="13"/>
  <c r="A2366" i="13"/>
  <c r="A2367" i="13"/>
  <c r="A2368" i="13"/>
  <c r="A2369" i="13"/>
  <c r="A2370" i="13"/>
  <c r="A2371" i="13"/>
  <c r="A2372" i="13"/>
  <c r="A2373" i="13"/>
  <c r="A2374" i="13"/>
  <c r="A2375" i="13"/>
  <c r="A2376" i="13"/>
  <c r="A2377" i="13"/>
  <c r="A2378" i="13"/>
  <c r="A2379" i="13"/>
  <c r="A2380" i="13"/>
  <c r="A2381" i="13"/>
  <c r="A2382" i="13"/>
  <c r="A2383" i="13"/>
  <c r="A2384" i="13"/>
  <c r="A2385" i="13"/>
  <c r="A2386" i="13"/>
  <c r="A2387" i="13"/>
  <c r="A2388" i="13"/>
  <c r="A2389" i="13"/>
  <c r="A2390" i="13"/>
  <c r="A2391" i="13"/>
  <c r="A2392" i="13"/>
  <c r="A2393" i="13"/>
  <c r="A2394" i="13"/>
  <c r="A2395" i="13"/>
  <c r="A2396" i="13"/>
  <c r="A2397" i="13"/>
  <c r="A2398" i="13"/>
  <c r="A2399" i="13"/>
  <c r="A2400" i="13"/>
  <c r="A2401" i="13"/>
  <c r="A2402" i="13"/>
  <c r="A2403" i="13"/>
  <c r="A2404" i="13"/>
  <c r="A2405" i="13"/>
  <c r="A2406" i="13"/>
  <c r="A2407" i="13"/>
  <c r="A2408" i="13"/>
  <c r="A2409" i="13"/>
  <c r="A2410" i="13"/>
  <c r="A2411" i="13"/>
  <c r="A2412" i="13"/>
  <c r="A2413" i="13"/>
  <c r="A2414" i="13"/>
  <c r="A2415" i="13"/>
  <c r="A2416" i="13"/>
  <c r="A2417" i="13"/>
  <c r="A2418" i="13"/>
  <c r="A2419" i="13"/>
  <c r="A2420" i="13"/>
  <c r="A2421" i="13"/>
  <c r="A2422" i="13"/>
  <c r="A2423" i="13"/>
  <c r="A2424" i="13"/>
  <c r="A2425" i="13"/>
  <c r="A2426" i="13"/>
  <c r="A2427" i="13"/>
  <c r="A2428" i="13"/>
  <c r="A2429" i="13"/>
  <c r="A2430" i="13"/>
  <c r="A2431" i="13"/>
  <c r="A2432" i="13"/>
  <c r="A2433" i="13"/>
  <c r="A2434" i="13"/>
  <c r="A2435" i="13"/>
  <c r="A2436" i="13"/>
  <c r="A2437" i="13"/>
  <c r="A2438" i="13"/>
  <c r="A2439" i="13"/>
  <c r="A2440" i="13"/>
  <c r="A2441" i="13"/>
  <c r="A2442" i="13"/>
  <c r="A2443" i="13"/>
  <c r="A2444" i="13"/>
  <c r="A2445" i="13"/>
  <c r="A2446" i="13"/>
  <c r="A2447" i="13"/>
  <c r="A2448" i="13"/>
  <c r="A2449" i="13"/>
  <c r="A2450" i="13"/>
  <c r="A2451" i="13"/>
  <c r="A2452" i="13"/>
  <c r="A2453" i="13"/>
  <c r="A2454" i="13"/>
  <c r="A2455" i="13"/>
  <c r="A2456" i="13"/>
  <c r="A2457" i="13"/>
  <c r="A2458" i="13"/>
  <c r="A2459" i="13"/>
  <c r="A2460" i="13"/>
  <c r="A2461" i="13"/>
  <c r="A2462" i="13"/>
  <c r="A2463" i="13"/>
  <c r="A2464" i="13"/>
  <c r="A2465" i="13"/>
  <c r="A2466" i="13"/>
  <c r="A2467" i="13"/>
  <c r="A2468" i="13"/>
  <c r="A2469" i="13"/>
  <c r="A2470" i="13"/>
  <c r="A2471" i="13"/>
  <c r="A2472" i="13"/>
  <c r="A2473" i="13"/>
  <c r="A2474" i="13"/>
  <c r="A2475" i="13"/>
  <c r="A2476" i="13"/>
  <c r="A2477" i="13"/>
  <c r="A2478" i="13"/>
  <c r="A2479" i="13"/>
  <c r="A2480" i="13"/>
  <c r="A2481" i="13"/>
  <c r="A2482" i="13"/>
  <c r="A2483" i="13"/>
  <c r="A2484" i="13"/>
  <c r="A2485" i="13"/>
  <c r="A2486" i="13"/>
  <c r="A2487" i="13"/>
  <c r="A2488" i="13"/>
  <c r="A2489" i="13"/>
  <c r="A2490" i="13"/>
  <c r="A2491" i="13"/>
  <c r="A2492" i="13"/>
  <c r="A2493" i="13"/>
  <c r="A2494" i="13"/>
  <c r="A2495" i="13"/>
  <c r="A2496" i="13"/>
  <c r="A2497" i="13"/>
  <c r="A2498" i="13"/>
  <c r="A2499" i="13"/>
  <c r="A2500" i="13"/>
  <c r="A2501" i="13"/>
  <c r="A2502" i="13"/>
  <c r="A2503" i="13"/>
  <c r="A2504" i="13"/>
  <c r="A2505" i="13"/>
  <c r="A2506" i="13"/>
  <c r="A2507" i="13"/>
  <c r="A2508" i="13"/>
  <c r="A2509" i="13"/>
  <c r="A2510" i="13"/>
  <c r="A2511" i="13"/>
  <c r="A2512" i="13"/>
  <c r="A2513" i="13"/>
  <c r="A2514" i="13"/>
  <c r="A2515" i="13"/>
  <c r="A2516" i="13"/>
  <c r="A2517" i="13"/>
  <c r="A2518" i="13"/>
  <c r="A2519" i="13"/>
  <c r="A2520" i="13"/>
  <c r="A2521" i="13"/>
  <c r="A2522" i="13"/>
  <c r="A2523" i="13"/>
  <c r="A2524" i="13"/>
  <c r="A2525" i="13"/>
  <c r="A2526" i="13"/>
  <c r="A2527" i="13"/>
  <c r="A2528" i="13"/>
  <c r="A2529" i="13"/>
  <c r="A2530" i="13"/>
  <c r="A2531" i="13"/>
  <c r="A2532" i="13"/>
  <c r="A2533" i="13"/>
  <c r="A2534" i="13"/>
  <c r="A2535" i="13"/>
  <c r="A2536" i="13"/>
  <c r="A2537" i="13"/>
  <c r="A2538" i="13"/>
  <c r="A2539" i="13"/>
  <c r="A2540" i="13"/>
  <c r="A2541" i="13"/>
  <c r="A2542" i="13"/>
  <c r="A2543" i="13"/>
  <c r="A2544" i="13"/>
  <c r="A2545" i="13"/>
  <c r="A2546" i="13"/>
  <c r="A2547" i="13"/>
  <c r="A2548" i="13"/>
  <c r="A2549" i="13"/>
  <c r="A2550" i="13"/>
  <c r="A2551" i="13"/>
  <c r="A2552" i="13"/>
  <c r="A2553" i="13"/>
  <c r="A2554" i="13"/>
  <c r="A2555" i="13"/>
  <c r="A2556" i="13"/>
  <c r="A2557" i="13"/>
  <c r="A2558" i="13"/>
  <c r="A2559" i="13"/>
  <c r="A2560" i="13"/>
  <c r="A2561" i="13"/>
  <c r="A2562" i="13"/>
  <c r="A2563" i="13"/>
  <c r="A2564" i="13"/>
  <c r="A2565" i="13"/>
  <c r="A2566" i="13"/>
  <c r="A2567" i="13"/>
  <c r="A2568" i="13"/>
  <c r="A2569" i="13"/>
  <c r="A2570" i="13"/>
  <c r="A2571" i="13"/>
  <c r="A2572" i="13"/>
  <c r="A2573" i="13"/>
  <c r="A2574" i="13"/>
  <c r="A2575" i="13"/>
  <c r="A2576" i="13"/>
  <c r="A2577" i="13"/>
  <c r="A2578" i="13"/>
  <c r="A2579" i="13"/>
  <c r="A2580" i="13"/>
  <c r="A2581" i="13"/>
  <c r="A2582" i="13"/>
  <c r="A2583" i="13"/>
  <c r="A2584" i="13"/>
  <c r="A2585" i="13"/>
  <c r="A2586" i="13"/>
  <c r="A2587" i="13"/>
  <c r="A2588" i="13"/>
  <c r="A2589" i="13"/>
  <c r="A2590" i="13"/>
  <c r="A2591" i="13"/>
  <c r="A2592" i="13"/>
  <c r="A2593" i="13"/>
  <c r="A2594" i="13"/>
  <c r="A2595" i="13"/>
  <c r="A2596" i="13"/>
  <c r="A2597" i="13"/>
  <c r="A2598" i="13"/>
  <c r="A2599" i="13"/>
  <c r="A2600" i="13"/>
  <c r="A2601" i="13"/>
  <c r="A2602" i="13"/>
  <c r="A2603" i="13"/>
  <c r="A2604" i="13"/>
  <c r="A2605" i="13"/>
  <c r="A2606" i="13"/>
  <c r="A2607" i="13"/>
  <c r="A2608" i="13"/>
  <c r="A2609" i="13"/>
  <c r="A2610" i="13"/>
  <c r="A2611" i="13"/>
  <c r="A2612" i="13"/>
  <c r="A2613" i="13"/>
  <c r="A2614" i="13"/>
  <c r="A2615" i="13"/>
  <c r="A2616" i="13"/>
  <c r="A2617" i="13"/>
  <c r="A2618" i="13"/>
  <c r="A2619" i="13"/>
  <c r="A2620" i="13"/>
  <c r="A2621" i="13"/>
  <c r="A2622" i="13"/>
  <c r="A2623" i="13"/>
  <c r="A2624" i="13"/>
  <c r="A2625" i="13"/>
  <c r="A2626" i="13"/>
  <c r="A2627" i="13"/>
  <c r="A2628" i="13"/>
  <c r="A2629" i="13"/>
  <c r="A2630" i="13"/>
  <c r="A2631" i="13"/>
  <c r="A2632" i="13"/>
  <c r="A2633" i="13"/>
  <c r="A2634" i="13"/>
  <c r="A2635" i="13"/>
  <c r="A2636" i="13"/>
  <c r="A2637" i="13"/>
  <c r="A2638" i="13"/>
  <c r="A2639" i="13"/>
  <c r="A2640" i="13"/>
  <c r="A2641" i="13"/>
  <c r="A2642" i="13"/>
  <c r="A2643" i="13"/>
  <c r="A2644" i="13"/>
  <c r="A2645" i="13"/>
  <c r="A2646" i="13"/>
  <c r="A2647" i="13"/>
  <c r="A2648" i="13"/>
  <c r="A2649" i="13"/>
  <c r="A2650" i="13"/>
  <c r="A2651" i="13"/>
  <c r="A2652" i="13"/>
  <c r="A2653" i="13"/>
  <c r="A2654" i="13"/>
  <c r="A2655" i="13"/>
  <c r="A2656" i="13"/>
  <c r="A2657" i="13"/>
  <c r="A2658" i="13"/>
  <c r="A2659" i="13"/>
  <c r="A2660" i="13"/>
  <c r="A2661" i="13"/>
  <c r="A2662" i="13"/>
  <c r="A2663" i="13"/>
  <c r="A2664" i="13"/>
  <c r="A2665" i="13"/>
  <c r="A2666" i="13"/>
  <c r="A2667" i="13"/>
  <c r="A2668" i="13"/>
  <c r="A2669" i="13"/>
  <c r="A2670" i="13"/>
  <c r="A2671" i="13"/>
  <c r="A2672" i="13"/>
  <c r="A2673" i="13"/>
  <c r="A2674" i="13"/>
  <c r="A2675" i="13"/>
  <c r="A2676" i="13"/>
  <c r="A2677" i="13"/>
  <c r="A2678" i="13"/>
  <c r="A2679" i="13"/>
  <c r="A2680" i="13"/>
  <c r="A2681" i="13"/>
  <c r="A2682" i="13"/>
  <c r="A2683" i="13"/>
  <c r="A2684" i="13"/>
  <c r="A2685" i="13"/>
  <c r="A2686" i="13"/>
  <c r="A2687" i="13"/>
  <c r="A2688" i="13"/>
  <c r="A2689" i="13"/>
  <c r="A2690" i="13"/>
  <c r="A2691" i="13"/>
  <c r="A2692" i="13"/>
  <c r="A2693" i="13"/>
  <c r="A2694" i="13"/>
  <c r="A2695" i="13"/>
  <c r="A2696" i="13"/>
  <c r="A2697" i="13"/>
  <c r="A2698" i="13"/>
  <c r="A2699" i="13"/>
  <c r="A2700" i="13"/>
  <c r="A2701" i="13"/>
  <c r="A2702" i="13"/>
  <c r="A2703" i="13"/>
  <c r="A2704" i="13"/>
  <c r="A2705" i="13"/>
  <c r="A2706" i="13"/>
  <c r="A2707" i="13"/>
  <c r="A2708" i="13"/>
  <c r="A2709" i="13"/>
  <c r="A2710" i="13"/>
  <c r="A2711" i="13"/>
  <c r="A2712" i="13"/>
  <c r="A2713" i="13"/>
  <c r="A2714" i="13"/>
  <c r="A2715" i="13"/>
  <c r="A2716" i="13"/>
  <c r="A2717" i="13"/>
  <c r="A2718" i="13"/>
  <c r="A2719" i="13"/>
  <c r="A2720" i="13"/>
  <c r="A2721" i="13"/>
  <c r="A2722" i="13"/>
  <c r="A2723" i="13"/>
  <c r="A2724" i="13"/>
  <c r="A2725" i="13"/>
  <c r="A2726" i="13"/>
  <c r="A2727" i="13"/>
  <c r="A2728" i="13"/>
  <c r="A2729" i="13"/>
  <c r="A2730" i="13"/>
  <c r="A2731" i="13"/>
  <c r="A2732" i="13"/>
  <c r="A2733" i="13"/>
  <c r="A2734" i="13"/>
  <c r="A2735" i="13"/>
  <c r="A2736" i="13"/>
  <c r="A2737" i="13"/>
  <c r="A2738" i="13"/>
  <c r="A2739" i="13"/>
  <c r="A2740" i="13"/>
  <c r="A2741" i="13"/>
  <c r="A2742" i="13"/>
  <c r="A2743" i="13"/>
  <c r="A2744" i="13"/>
  <c r="A2745" i="13"/>
  <c r="A2746" i="13"/>
  <c r="A2747" i="13"/>
  <c r="A2748" i="13"/>
  <c r="A2749" i="13"/>
  <c r="A2750" i="13"/>
  <c r="A2751" i="13"/>
  <c r="A2752" i="13"/>
  <c r="A2753" i="13"/>
  <c r="A2754" i="13"/>
  <c r="A2755" i="13"/>
  <c r="A2756" i="13"/>
  <c r="A2757" i="13"/>
  <c r="A2758" i="13"/>
  <c r="A2759" i="13"/>
  <c r="A2760" i="13"/>
  <c r="A2761" i="13"/>
  <c r="A2762" i="13"/>
  <c r="A2763" i="13"/>
  <c r="A2764" i="13"/>
  <c r="A2765" i="13"/>
  <c r="A2766" i="13"/>
  <c r="A2767" i="13"/>
  <c r="A2768" i="13"/>
  <c r="A2769" i="13"/>
  <c r="A2770" i="13"/>
  <c r="A2771" i="13"/>
  <c r="A2772" i="13"/>
  <c r="A2773" i="13"/>
  <c r="A2774" i="13"/>
  <c r="A2775" i="13"/>
  <c r="A2776" i="13"/>
  <c r="A2777" i="13"/>
  <c r="A2778" i="13"/>
  <c r="A2779" i="13"/>
  <c r="A2780" i="13"/>
  <c r="A2781" i="13"/>
  <c r="A2782" i="13"/>
  <c r="A2783" i="13"/>
  <c r="A2784" i="13"/>
  <c r="A2785" i="13"/>
  <c r="A2786" i="13"/>
  <c r="A2787" i="13"/>
  <c r="A2788" i="13"/>
  <c r="A2789" i="13"/>
  <c r="A2790" i="13"/>
  <c r="A2791" i="13"/>
  <c r="A2792" i="13"/>
  <c r="A2793" i="13"/>
  <c r="A2794" i="13"/>
  <c r="A2795" i="13"/>
  <c r="A2796" i="13"/>
  <c r="A2797" i="13"/>
  <c r="A2798" i="13"/>
  <c r="A2799" i="13"/>
  <c r="A2800" i="13"/>
  <c r="A2801" i="13"/>
  <c r="A2802" i="13"/>
  <c r="A2803" i="13"/>
  <c r="A2804" i="13"/>
  <c r="A2805" i="13"/>
  <c r="A2806" i="13"/>
  <c r="A2807" i="13"/>
  <c r="A2808" i="13"/>
  <c r="A2809" i="13"/>
  <c r="A2810" i="13"/>
  <c r="A2811" i="13"/>
  <c r="A2812" i="13"/>
  <c r="A2813" i="13"/>
  <c r="A2814" i="13"/>
  <c r="A2815" i="13"/>
  <c r="A2816" i="13"/>
  <c r="A2817" i="13"/>
  <c r="A2818" i="13"/>
  <c r="A2819" i="13"/>
  <c r="A2820" i="13"/>
  <c r="A2821" i="13"/>
  <c r="A2822" i="13"/>
  <c r="A2823" i="13"/>
  <c r="A2824" i="13"/>
  <c r="A2825" i="13"/>
  <c r="A2826" i="13"/>
  <c r="A2827" i="13"/>
  <c r="A2828" i="13"/>
  <c r="A2829" i="13"/>
  <c r="A2830" i="13"/>
  <c r="A2831" i="13"/>
  <c r="A2832" i="13"/>
  <c r="A2833" i="13"/>
  <c r="A2834" i="13"/>
  <c r="A2835" i="13"/>
  <c r="A2836" i="13"/>
  <c r="A2837" i="13"/>
  <c r="A2838" i="13"/>
  <c r="A2839" i="13"/>
  <c r="A2840" i="13"/>
  <c r="A2841" i="13"/>
  <c r="A2842" i="13"/>
  <c r="A2843" i="13"/>
  <c r="A2844" i="13"/>
  <c r="A2845" i="13"/>
  <c r="A2846" i="13"/>
  <c r="A2847" i="13"/>
  <c r="A2848" i="13"/>
  <c r="A2849" i="13"/>
  <c r="A2850" i="13"/>
  <c r="A2851" i="13"/>
  <c r="A2852" i="13"/>
  <c r="A2853" i="13"/>
  <c r="A2854" i="13"/>
  <c r="A2855" i="13"/>
  <c r="A2856" i="13"/>
  <c r="A2857" i="13"/>
  <c r="A2858" i="13"/>
  <c r="A2859" i="13"/>
  <c r="A2860" i="13"/>
  <c r="A2861" i="13"/>
  <c r="A2862" i="13"/>
  <c r="A2863" i="13"/>
  <c r="A2864" i="13"/>
  <c r="A2865" i="13"/>
  <c r="A2866" i="13"/>
  <c r="A2867" i="13"/>
  <c r="A2868" i="13"/>
  <c r="A2869" i="13"/>
  <c r="A2870" i="13"/>
  <c r="A2871" i="13"/>
  <c r="A2872" i="13"/>
  <c r="A2873" i="13"/>
  <c r="A2874" i="13"/>
  <c r="A2875" i="13"/>
  <c r="A2876" i="13"/>
  <c r="A2877" i="13"/>
  <c r="A2878" i="13"/>
  <c r="A2879" i="13"/>
  <c r="A2880" i="13"/>
  <c r="A2881" i="13"/>
  <c r="A2882" i="13"/>
  <c r="A2883" i="13"/>
  <c r="A2884" i="13"/>
  <c r="A2885" i="13"/>
  <c r="A2886" i="13"/>
  <c r="A2887" i="13"/>
  <c r="A2888" i="13"/>
  <c r="A2889" i="13"/>
  <c r="A2890" i="13"/>
  <c r="A2891" i="13"/>
  <c r="A2892" i="13"/>
  <c r="A2893" i="13"/>
  <c r="A2894" i="13"/>
  <c r="A2895" i="13"/>
  <c r="A2896" i="13"/>
  <c r="A2897" i="13"/>
  <c r="A2898" i="13"/>
  <c r="A2899" i="13"/>
  <c r="A2900" i="13"/>
  <c r="A2901" i="13"/>
  <c r="A2902" i="13"/>
  <c r="A2903" i="13"/>
  <c r="A2904" i="13"/>
  <c r="A2905" i="13"/>
  <c r="A2906" i="13"/>
  <c r="A2907" i="13"/>
  <c r="A2908" i="13"/>
  <c r="A2909" i="13"/>
  <c r="A2910" i="13"/>
  <c r="A2911" i="13"/>
  <c r="A2912" i="13"/>
  <c r="A2913" i="13"/>
  <c r="A2914" i="13"/>
  <c r="A2915" i="13"/>
  <c r="A2916" i="13"/>
  <c r="A2917" i="13"/>
  <c r="A2918" i="13"/>
  <c r="A2919" i="13"/>
  <c r="A2920" i="13"/>
  <c r="A2921" i="13"/>
  <c r="A2922" i="13"/>
  <c r="A2923" i="13"/>
  <c r="A2924" i="13"/>
  <c r="A2925" i="13"/>
  <c r="A2926" i="13"/>
  <c r="A2927" i="13"/>
  <c r="A2928" i="13"/>
  <c r="A2929" i="13"/>
  <c r="A2930" i="13"/>
  <c r="A2931" i="13"/>
  <c r="A2932" i="13"/>
  <c r="A2933" i="13"/>
  <c r="A2934" i="13"/>
  <c r="A2935" i="13"/>
  <c r="A2936" i="13"/>
  <c r="A2937" i="13"/>
  <c r="A2938" i="13"/>
  <c r="A2939" i="13"/>
  <c r="A2940" i="13"/>
  <c r="A2941" i="13"/>
  <c r="A2942" i="13"/>
  <c r="A2943" i="13"/>
  <c r="A2944" i="13"/>
  <c r="A2945" i="13"/>
  <c r="A2946" i="13"/>
  <c r="A2947" i="13"/>
  <c r="A2948" i="13"/>
  <c r="A2949" i="13"/>
  <c r="A2950" i="13"/>
  <c r="A2951" i="13"/>
  <c r="A2952" i="13"/>
  <c r="A2953" i="13"/>
  <c r="A2954" i="13"/>
  <c r="A2955" i="13"/>
  <c r="A2956" i="13"/>
  <c r="A2957" i="13"/>
  <c r="A2958" i="13"/>
  <c r="A2959" i="13"/>
  <c r="A2960" i="13"/>
  <c r="A2961" i="13"/>
  <c r="A2962" i="13"/>
  <c r="A2963" i="13"/>
  <c r="A2964" i="13"/>
  <c r="A2965" i="13"/>
  <c r="A2966" i="13"/>
  <c r="A2967" i="13"/>
  <c r="A2968" i="13"/>
  <c r="A2969" i="13"/>
  <c r="A2970" i="13"/>
  <c r="A2971" i="13"/>
  <c r="A2972" i="13"/>
  <c r="A2973" i="13"/>
  <c r="A2974" i="13"/>
  <c r="A2975" i="13"/>
  <c r="A2976" i="13"/>
  <c r="A2977" i="13"/>
  <c r="A2978" i="13"/>
  <c r="A2979" i="13"/>
  <c r="A2980" i="13"/>
  <c r="A2981" i="13"/>
  <c r="A2982" i="13"/>
  <c r="A2983" i="13"/>
  <c r="A2984" i="13"/>
  <c r="A2985" i="13"/>
  <c r="A2986" i="13"/>
  <c r="A2987" i="13"/>
  <c r="A2988" i="13"/>
  <c r="A2989" i="13"/>
  <c r="A2990" i="13"/>
  <c r="A2991" i="13"/>
  <c r="A2992" i="13"/>
  <c r="A2993" i="13"/>
  <c r="A2994" i="13"/>
  <c r="A2995" i="13"/>
  <c r="A2996" i="13"/>
  <c r="A2997" i="13"/>
  <c r="A2998" i="13"/>
  <c r="A2999" i="13"/>
  <c r="A3000" i="13"/>
  <c r="A3001" i="13"/>
  <c r="A3002" i="13"/>
  <c r="A3003" i="13"/>
  <c r="A3004" i="13"/>
  <c r="A3005" i="13"/>
  <c r="A3006" i="13"/>
  <c r="A3007" i="13"/>
  <c r="A3008" i="13"/>
  <c r="A3009" i="13"/>
  <c r="A3010" i="13"/>
  <c r="A3011" i="13"/>
  <c r="A3012" i="13"/>
  <c r="A3013" i="13"/>
  <c r="A3014" i="13"/>
  <c r="A3015" i="13"/>
  <c r="A3016" i="13"/>
  <c r="A3017" i="13"/>
  <c r="A3018" i="13"/>
  <c r="A3019" i="13"/>
  <c r="A3020" i="13"/>
  <c r="A3021" i="13"/>
  <c r="A3022" i="13"/>
  <c r="A3023" i="13"/>
  <c r="A3024" i="13"/>
  <c r="A3025" i="13"/>
  <c r="A3026" i="13"/>
  <c r="A3027" i="13"/>
  <c r="A3028" i="13"/>
  <c r="A3029" i="13"/>
  <c r="A3030" i="13"/>
  <c r="A3031" i="13"/>
  <c r="A3032" i="13"/>
  <c r="A3033" i="13"/>
  <c r="A3034" i="13"/>
  <c r="A3035" i="13"/>
  <c r="A3036" i="13"/>
  <c r="A3037" i="13"/>
  <c r="A3038" i="13"/>
  <c r="A3039" i="13"/>
  <c r="A3040" i="13"/>
  <c r="A3041" i="13"/>
  <c r="A3042" i="13"/>
  <c r="A3043" i="13"/>
  <c r="A3044" i="13"/>
  <c r="A3045" i="13"/>
  <c r="A3046" i="13"/>
  <c r="A3047" i="13"/>
  <c r="A3048" i="13"/>
  <c r="A3049" i="13"/>
  <c r="A3050" i="13"/>
  <c r="A3051" i="13"/>
  <c r="A3052" i="13"/>
  <c r="A3053" i="13"/>
  <c r="A3054" i="13"/>
  <c r="A3055" i="13"/>
  <c r="A3056" i="13"/>
  <c r="A3057" i="13"/>
  <c r="A3058" i="13"/>
  <c r="A3059" i="13"/>
  <c r="A3060" i="13"/>
  <c r="A3061" i="13"/>
  <c r="A3062" i="13"/>
  <c r="A3063" i="13"/>
  <c r="A3064" i="13"/>
  <c r="A3065" i="13"/>
  <c r="A3066" i="13"/>
  <c r="A3067" i="13"/>
  <c r="A3068" i="13"/>
  <c r="A3069" i="13"/>
  <c r="A3070" i="13"/>
  <c r="A3071" i="13"/>
  <c r="A3072" i="13"/>
  <c r="A3073" i="13"/>
  <c r="A3074" i="13"/>
  <c r="A3075" i="13"/>
  <c r="A3076" i="13"/>
  <c r="A3077" i="13"/>
  <c r="A3078" i="13"/>
  <c r="A3079" i="13"/>
  <c r="A3080" i="13"/>
  <c r="A3081" i="13"/>
  <c r="A3082" i="13"/>
  <c r="A3083" i="13"/>
  <c r="A3084" i="13"/>
  <c r="A3085" i="13"/>
  <c r="A3086" i="13"/>
  <c r="A3087" i="13"/>
  <c r="A3088" i="13"/>
  <c r="A3089" i="13"/>
  <c r="A3090" i="13"/>
  <c r="A3091" i="13"/>
  <c r="A3092" i="13"/>
  <c r="A3093" i="13"/>
  <c r="A3094" i="13"/>
  <c r="A3095" i="13"/>
  <c r="A3096" i="13"/>
  <c r="A3097" i="13"/>
  <c r="A3098" i="13"/>
  <c r="A3099" i="13"/>
  <c r="A3100" i="13"/>
  <c r="A3101" i="13"/>
  <c r="A3102" i="13"/>
  <c r="A3103" i="13"/>
  <c r="A3104" i="13"/>
  <c r="A3105" i="13"/>
  <c r="A3106" i="13"/>
  <c r="A3107" i="13"/>
  <c r="A3108" i="13"/>
  <c r="A3109" i="13"/>
  <c r="A3110" i="13"/>
  <c r="A3111" i="13"/>
  <c r="A3112" i="13"/>
  <c r="A3113" i="13"/>
  <c r="A3114" i="13"/>
  <c r="A3115" i="13"/>
  <c r="A3116" i="13"/>
  <c r="A3117" i="13"/>
  <c r="A3118" i="13"/>
  <c r="A3119" i="13"/>
  <c r="A3120" i="13"/>
  <c r="A3121" i="13"/>
  <c r="A3122" i="13"/>
  <c r="A3123" i="13"/>
  <c r="A3124" i="13"/>
  <c r="A3125" i="13"/>
  <c r="A3126" i="13"/>
  <c r="A3127" i="13"/>
  <c r="A3128" i="13"/>
  <c r="A3129" i="13"/>
  <c r="A3130" i="13"/>
  <c r="A3131" i="13"/>
  <c r="A3132" i="13"/>
  <c r="A3133" i="13"/>
  <c r="A3134" i="13"/>
  <c r="A3135" i="13"/>
  <c r="A3136" i="13"/>
  <c r="A3137" i="13"/>
  <c r="A3138" i="13"/>
  <c r="A3139" i="13"/>
  <c r="A3140" i="13"/>
  <c r="A3141" i="13"/>
  <c r="A3142" i="13"/>
  <c r="A3143" i="13"/>
  <c r="A3144" i="13"/>
  <c r="A3145" i="13"/>
  <c r="A3146" i="13"/>
  <c r="A3147" i="13"/>
  <c r="A3148" i="13"/>
  <c r="A3149" i="13"/>
  <c r="A3150" i="13"/>
  <c r="A3151" i="13"/>
  <c r="A3152" i="13"/>
  <c r="A3153" i="13"/>
  <c r="A3154" i="13"/>
  <c r="A3155" i="13"/>
  <c r="A3156" i="13"/>
  <c r="A3157" i="13"/>
  <c r="A3158" i="13"/>
  <c r="A3159" i="13"/>
  <c r="A3160" i="13"/>
  <c r="A3161" i="13"/>
  <c r="A3162" i="13"/>
  <c r="A3163" i="13"/>
  <c r="A3164" i="13"/>
  <c r="A3165" i="13"/>
  <c r="A3166" i="13"/>
  <c r="A3167" i="13"/>
  <c r="A3168" i="13"/>
  <c r="A3169" i="13"/>
  <c r="A3170" i="13"/>
  <c r="A3171" i="13"/>
  <c r="A3172" i="13"/>
  <c r="A3173" i="13"/>
  <c r="A3174" i="13"/>
  <c r="A3175" i="13"/>
  <c r="A3176" i="13"/>
  <c r="A3177" i="13"/>
  <c r="A3178" i="13"/>
  <c r="A3179" i="13"/>
  <c r="A3180" i="13"/>
  <c r="A3181" i="13"/>
  <c r="A3182" i="13"/>
  <c r="A3183" i="13"/>
  <c r="A3184" i="13"/>
  <c r="A3185" i="13"/>
  <c r="A3186" i="13"/>
  <c r="A3187" i="13"/>
  <c r="A3188" i="13"/>
  <c r="A3189" i="13"/>
  <c r="A3190" i="13"/>
  <c r="A3191" i="13"/>
  <c r="A3192" i="13"/>
  <c r="A3193" i="13"/>
  <c r="A3194" i="13"/>
  <c r="A3195" i="13"/>
  <c r="A3196" i="13"/>
  <c r="A3197" i="13"/>
  <c r="A3198" i="13"/>
  <c r="A3199" i="13"/>
  <c r="A3200" i="13"/>
  <c r="A3201" i="13"/>
  <c r="A3202" i="13"/>
  <c r="A3203" i="13"/>
  <c r="A3204" i="13"/>
  <c r="A3205" i="13"/>
  <c r="A3206" i="13"/>
  <c r="A3207" i="13"/>
  <c r="A3208" i="13"/>
  <c r="A3209" i="13"/>
  <c r="A3210" i="13"/>
  <c r="A3211" i="13"/>
  <c r="A3212" i="13"/>
  <c r="A3213" i="13"/>
  <c r="A3214" i="13"/>
  <c r="A3215" i="13"/>
  <c r="A3216" i="13"/>
  <c r="A3217" i="13"/>
  <c r="A3218" i="13"/>
  <c r="A3219" i="13"/>
  <c r="A3220" i="13"/>
  <c r="A3221" i="13"/>
  <c r="A128" i="13"/>
  <c r="A160" i="13"/>
  <c r="A176" i="13"/>
  <c r="A168" i="13"/>
  <c r="A2" i="1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1" i="13"/>
  <c r="A162" i="13"/>
  <c r="A163" i="13"/>
  <c r="A164" i="13"/>
  <c r="A165" i="13"/>
  <c r="A166" i="13"/>
  <c r="A167" i="13"/>
  <c r="A169" i="13"/>
  <c r="A170" i="13"/>
  <c r="A171" i="13"/>
  <c r="A172" i="13"/>
  <c r="A173" i="13"/>
  <c r="A174" i="13"/>
  <c r="A175" i="13"/>
  <c r="A177" i="13"/>
  <c r="A178" i="13"/>
  <c r="A179" i="13"/>
  <c r="A180" i="13"/>
  <c r="A181" i="13"/>
  <c r="BI2961" i="13"/>
  <c r="BI3108" i="13"/>
  <c r="C3" i="13"/>
  <c r="D3" i="13" s="1"/>
  <c r="C4" i="13"/>
  <c r="D4" i="13" s="1"/>
  <c r="C5" i="13"/>
  <c r="D5" i="13" s="1"/>
  <c r="C6" i="13"/>
  <c r="D6" i="13" s="1"/>
  <c r="C7" i="13"/>
  <c r="D7" i="13" s="1"/>
  <c r="C8" i="13"/>
  <c r="D8" i="13" s="1"/>
  <c r="C9" i="13"/>
  <c r="D9" i="13" s="1"/>
  <c r="C10" i="13"/>
  <c r="D10" i="13" s="1"/>
  <c r="C11" i="13"/>
  <c r="D11" i="13" s="1"/>
  <c r="C12" i="13"/>
  <c r="D12" i="13" s="1"/>
  <c r="E11" i="13" s="1"/>
  <c r="C13" i="13"/>
  <c r="D13" i="13" s="1"/>
  <c r="C14" i="13"/>
  <c r="D14" i="13" s="1"/>
  <c r="C15" i="13"/>
  <c r="D15" i="13" s="1"/>
  <c r="C16" i="13"/>
  <c r="D16" i="13" s="1"/>
  <c r="C17" i="13"/>
  <c r="D17" i="13" s="1"/>
  <c r="C18" i="13"/>
  <c r="D18" i="13" s="1"/>
  <c r="E17" i="13" s="1"/>
  <c r="C19" i="13"/>
  <c r="D19" i="13" s="1"/>
  <c r="C20" i="13"/>
  <c r="D20" i="13" s="1"/>
  <c r="E19" i="13" s="1"/>
  <c r="C21" i="13"/>
  <c r="D21" i="13" s="1"/>
  <c r="C22" i="13"/>
  <c r="D22" i="13" s="1"/>
  <c r="C23" i="13"/>
  <c r="D23" i="13" s="1"/>
  <c r="C24" i="13"/>
  <c r="D24" i="13" s="1"/>
  <c r="E23" i="13" s="1"/>
  <c r="C25" i="13"/>
  <c r="D25" i="13" s="1"/>
  <c r="C26" i="13"/>
  <c r="D26" i="13" s="1"/>
  <c r="C27" i="13"/>
  <c r="D27" i="13" s="1"/>
  <c r="E26" i="13" s="1"/>
  <c r="C28" i="13"/>
  <c r="D28" i="13" s="1"/>
  <c r="C29" i="13"/>
  <c r="D29" i="13" s="1"/>
  <c r="C30" i="13"/>
  <c r="D30" i="13" s="1"/>
  <c r="E29" i="13" s="1"/>
  <c r="C31" i="13"/>
  <c r="D31" i="13" s="1"/>
  <c r="C32" i="13"/>
  <c r="D32" i="13" s="1"/>
  <c r="E31" i="13" s="1"/>
  <c r="C33" i="13"/>
  <c r="C34" i="13"/>
  <c r="D34" i="13" s="1"/>
  <c r="C35" i="13"/>
  <c r="C36" i="13"/>
  <c r="C37" i="13"/>
  <c r="D37" i="13" s="1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D61" i="13" s="1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D77" i="13" s="1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D181" i="13" s="1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D193" i="13" s="1"/>
  <c r="C194" i="13"/>
  <c r="C195" i="13"/>
  <c r="C196" i="13"/>
  <c r="C197" i="13"/>
  <c r="C198" i="13"/>
  <c r="C199" i="13"/>
  <c r="C200" i="13"/>
  <c r="C201" i="13"/>
  <c r="D201" i="13" s="1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D241" i="13" s="1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D265" i="13" s="1"/>
  <c r="C266" i="13"/>
  <c r="C267" i="13"/>
  <c r="C268" i="13"/>
  <c r="C269" i="13"/>
  <c r="D269" i="13" s="1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D285" i="13" s="1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D309" i="13" s="1"/>
  <c r="C310" i="13"/>
  <c r="C311" i="13"/>
  <c r="C312" i="13"/>
  <c r="C313" i="13"/>
  <c r="D313" i="13" s="1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D329" i="13" s="1"/>
  <c r="C330" i="13"/>
  <c r="C331" i="13"/>
  <c r="C332" i="13"/>
  <c r="C333" i="13"/>
  <c r="C334" i="13"/>
  <c r="C335" i="13"/>
  <c r="C336" i="13"/>
  <c r="C337" i="13"/>
  <c r="D337" i="13" s="1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D353" i="13" s="1"/>
  <c r="C354" i="13"/>
  <c r="C355" i="13"/>
  <c r="C356" i="13"/>
  <c r="C357" i="13"/>
  <c r="C358" i="13"/>
  <c r="C359" i="13"/>
  <c r="C360" i="13"/>
  <c r="C361" i="13"/>
  <c r="D361" i="13" s="1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D376" i="13" s="1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D389" i="13" s="1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D401" i="13" s="1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D421" i="13" s="1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D433" i="13" s="1"/>
  <c r="C434" i="13"/>
  <c r="C435" i="13"/>
  <c r="C436" i="13"/>
  <c r="C437" i="13"/>
  <c r="D437" i="13" s="1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D449" i="13" s="1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D461" i="13" s="1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D481" i="13" s="1"/>
  <c r="C482" i="13"/>
  <c r="C483" i="13"/>
  <c r="C484" i="13"/>
  <c r="C485" i="13"/>
  <c r="D485" i="13" s="1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D500" i="13" s="1"/>
  <c r="E499" i="13" s="1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D521" i="13" s="1"/>
  <c r="C522" i="13"/>
  <c r="C523" i="13"/>
  <c r="C524" i="13"/>
  <c r="C525" i="13"/>
  <c r="C526" i="13"/>
  <c r="C527" i="13"/>
  <c r="C528" i="13"/>
  <c r="C529" i="13"/>
  <c r="D529" i="13" s="1"/>
  <c r="C530" i="13"/>
  <c r="C531" i="13"/>
  <c r="C532" i="13"/>
  <c r="C533" i="13"/>
  <c r="C534" i="13"/>
  <c r="C535" i="13"/>
  <c r="C536" i="13"/>
  <c r="C537" i="13"/>
  <c r="D537" i="13" s="1"/>
  <c r="C538" i="13"/>
  <c r="C539" i="13"/>
  <c r="C540" i="13"/>
  <c r="C541" i="13"/>
  <c r="D541" i="13" s="1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D557" i="13" s="1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D580" i="13" s="1"/>
  <c r="C581" i="13"/>
  <c r="D581" i="13" s="1"/>
  <c r="C582" i="13"/>
  <c r="C583" i="13"/>
  <c r="C584" i="13"/>
  <c r="C585" i="13"/>
  <c r="C586" i="13"/>
  <c r="C587" i="13"/>
  <c r="C588" i="13"/>
  <c r="C589" i="13"/>
  <c r="D589" i="13" s="1"/>
  <c r="C590" i="13"/>
  <c r="C591" i="13"/>
  <c r="C592" i="13"/>
  <c r="C593" i="13"/>
  <c r="D593" i="13" s="1"/>
  <c r="C594" i="13"/>
  <c r="C595" i="13"/>
  <c r="C596" i="13"/>
  <c r="C597" i="13"/>
  <c r="C598" i="13"/>
  <c r="C599" i="13"/>
  <c r="C600" i="13"/>
  <c r="C601" i="13"/>
  <c r="D601" i="13" s="1"/>
  <c r="C602" i="13"/>
  <c r="C603" i="13"/>
  <c r="C604" i="13"/>
  <c r="C605" i="13"/>
  <c r="D605" i="13" s="1"/>
  <c r="C606" i="13"/>
  <c r="C607" i="13"/>
  <c r="C608" i="13"/>
  <c r="C609" i="13"/>
  <c r="D609" i="13" s="1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D632" i="13" s="1"/>
  <c r="E631" i="13" s="1"/>
  <c r="C633" i="13"/>
  <c r="C634" i="13"/>
  <c r="C635" i="13"/>
  <c r="C636" i="13"/>
  <c r="C637" i="13"/>
  <c r="D637" i="13" s="1"/>
  <c r="C638" i="13"/>
  <c r="C639" i="13"/>
  <c r="C640" i="13"/>
  <c r="C641" i="13"/>
  <c r="D641" i="13" s="1"/>
  <c r="C642" i="13"/>
  <c r="C643" i="13"/>
  <c r="C644" i="13"/>
  <c r="C645" i="13"/>
  <c r="D645" i="13" s="1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D665" i="13" s="1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D697" i="13" s="1"/>
  <c r="C698" i="13"/>
  <c r="C699" i="13"/>
  <c r="D699" i="13" s="1"/>
  <c r="E698" i="13" s="1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D713" i="13" s="1"/>
  <c r="C714" i="13"/>
  <c r="C715" i="13"/>
  <c r="D715" i="13" s="1"/>
  <c r="E714" i="13" s="1"/>
  <c r="BG714" i="13" s="1"/>
  <c r="C716" i="13"/>
  <c r="C717" i="13"/>
  <c r="C718" i="13"/>
  <c r="D718" i="13" s="1"/>
  <c r="E717" i="13" s="1"/>
  <c r="BI717" i="13" s="1"/>
  <c r="C719" i="13"/>
  <c r="D719" i="13" s="1"/>
  <c r="E718" i="13" s="1"/>
  <c r="C720" i="13"/>
  <c r="C721" i="13"/>
  <c r="D721" i="13" s="1"/>
  <c r="C722" i="13"/>
  <c r="C723" i="13"/>
  <c r="C724" i="13"/>
  <c r="C725" i="13"/>
  <c r="D725" i="13" s="1"/>
  <c r="C726" i="13"/>
  <c r="C727" i="13"/>
  <c r="C728" i="13"/>
  <c r="C729" i="13"/>
  <c r="C730" i="13"/>
  <c r="C731" i="13"/>
  <c r="D731" i="13" s="1"/>
  <c r="C732" i="13"/>
  <c r="C733" i="13"/>
  <c r="D733" i="13" s="1"/>
  <c r="E732" i="13" s="1"/>
  <c r="C734" i="13"/>
  <c r="D734" i="13" s="1"/>
  <c r="E733" i="13" s="1"/>
  <c r="BG733" i="13" s="1"/>
  <c r="C735" i="13"/>
  <c r="D735" i="13" s="1"/>
  <c r="E734" i="13" s="1"/>
  <c r="C736" i="13"/>
  <c r="C737" i="13"/>
  <c r="C738" i="13"/>
  <c r="D738" i="13" s="1"/>
  <c r="E737" i="13" s="1"/>
  <c r="BI737" i="13" s="1"/>
  <c r="C739" i="13"/>
  <c r="D739" i="13" s="1"/>
  <c r="E738" i="13" s="1"/>
  <c r="BI738" i="13" s="1"/>
  <c r="C740" i="13"/>
  <c r="C741" i="13"/>
  <c r="C742" i="13"/>
  <c r="C743" i="13"/>
  <c r="D743" i="13" s="1"/>
  <c r="E742" i="13" s="1"/>
  <c r="BI742" i="13" s="1"/>
  <c r="C744" i="13"/>
  <c r="C745" i="13"/>
  <c r="D745" i="13" s="1"/>
  <c r="C746" i="13"/>
  <c r="C747" i="13"/>
  <c r="D747" i="13" s="1"/>
  <c r="E746" i="13" s="1"/>
  <c r="BG746" i="13" s="1"/>
  <c r="C748" i="13"/>
  <c r="C749" i="13"/>
  <c r="D749" i="13" s="1"/>
  <c r="E748" i="13" s="1"/>
  <c r="BI748" i="13" s="1"/>
  <c r="C750" i="13"/>
  <c r="D750" i="13" s="1"/>
  <c r="E749" i="13" s="1"/>
  <c r="C751" i="13"/>
  <c r="D751" i="13" s="1"/>
  <c r="C752" i="13"/>
  <c r="C753" i="13"/>
  <c r="D753" i="13" s="1"/>
  <c r="C754" i="13"/>
  <c r="C755" i="13"/>
  <c r="D755" i="13" s="1"/>
  <c r="E754" i="13" s="1"/>
  <c r="BI754" i="13" s="1"/>
  <c r="C756" i="13"/>
  <c r="C757" i="13"/>
  <c r="D757" i="13" s="1"/>
  <c r="E756" i="13" s="1"/>
  <c r="BI756" i="13" s="1"/>
  <c r="C758" i="13"/>
  <c r="D758" i="13" s="1"/>
  <c r="E757" i="13" s="1"/>
  <c r="C759" i="13"/>
  <c r="D759" i="13" s="1"/>
  <c r="E758" i="13" s="1"/>
  <c r="C760" i="13"/>
  <c r="D760" i="13" s="1"/>
  <c r="C761" i="13"/>
  <c r="D761" i="13" s="1"/>
  <c r="C762" i="13"/>
  <c r="D762" i="13" s="1"/>
  <c r="E761" i="13" s="1"/>
  <c r="BI761" i="13" s="1"/>
  <c r="C763" i="13"/>
  <c r="D763" i="13" s="1"/>
  <c r="E762" i="13" s="1"/>
  <c r="C764" i="13"/>
  <c r="C765" i="13"/>
  <c r="C766" i="13"/>
  <c r="D766" i="13" s="1"/>
  <c r="E765" i="13" s="1"/>
  <c r="BG765" i="13" s="1"/>
  <c r="C767" i="13"/>
  <c r="D767" i="13" s="1"/>
  <c r="E766" i="13" s="1"/>
  <c r="BG766" i="13" s="1"/>
  <c r="C768" i="13"/>
  <c r="D768" i="13" s="1"/>
  <c r="E767" i="13" s="1"/>
  <c r="C769" i="13"/>
  <c r="D769" i="13" s="1"/>
  <c r="E768" i="13" s="1"/>
  <c r="C770" i="13"/>
  <c r="C771" i="13"/>
  <c r="D771" i="13" s="1"/>
  <c r="E770" i="13" s="1"/>
  <c r="BG770" i="13" s="1"/>
  <c r="C772" i="13"/>
  <c r="D772" i="13" s="1"/>
  <c r="E771" i="13" s="1"/>
  <c r="BI771" i="13" s="1"/>
  <c r="C773" i="13"/>
  <c r="D773" i="13" s="1"/>
  <c r="E772" i="13" s="1"/>
  <c r="BI772" i="13" s="1"/>
  <c r="C774" i="13"/>
  <c r="D774" i="13" s="1"/>
  <c r="E773" i="13" s="1"/>
  <c r="BI773" i="13" s="1"/>
  <c r="C775" i="13"/>
  <c r="D775" i="13" s="1"/>
  <c r="E774" i="13" s="1"/>
  <c r="BI774" i="13" s="1"/>
  <c r="C776" i="13"/>
  <c r="D776" i="13" s="1"/>
  <c r="E775" i="13" s="1"/>
  <c r="BG775" i="13" s="1"/>
  <c r="C777" i="13"/>
  <c r="D777" i="13" s="1"/>
  <c r="C778" i="13"/>
  <c r="D778" i="13" s="1"/>
  <c r="C779" i="13"/>
  <c r="D779" i="13" s="1"/>
  <c r="E778" i="13" s="1"/>
  <c r="BI778" i="13" s="1"/>
  <c r="C780" i="13"/>
  <c r="D780" i="13" s="1"/>
  <c r="E779" i="13" s="1"/>
  <c r="BG779" i="13" s="1"/>
  <c r="C781" i="13"/>
  <c r="D781" i="13" s="1"/>
  <c r="C782" i="13"/>
  <c r="D782" i="13" s="1"/>
  <c r="E781" i="13" s="1"/>
  <c r="BG781" i="13" s="1"/>
  <c r="C783" i="13"/>
  <c r="D783" i="13" s="1"/>
  <c r="E782" i="13" s="1"/>
  <c r="C784" i="13"/>
  <c r="D784" i="13" s="1"/>
  <c r="E783" i="13" s="1"/>
  <c r="BI783" i="13" s="1"/>
  <c r="C785" i="13"/>
  <c r="D785" i="13" s="1"/>
  <c r="E784" i="13" s="1"/>
  <c r="BI784" i="13" s="1"/>
  <c r="C786" i="13"/>
  <c r="D786" i="13" s="1"/>
  <c r="E785" i="13" s="1"/>
  <c r="BI785" i="13" s="1"/>
  <c r="C787" i="13"/>
  <c r="D787" i="13" s="1"/>
  <c r="E786" i="13" s="1"/>
  <c r="BI786" i="13" s="1"/>
  <c r="C788" i="13"/>
  <c r="D788" i="13" s="1"/>
  <c r="E787" i="13" s="1"/>
  <c r="BG787" i="13" s="1"/>
  <c r="C789" i="13"/>
  <c r="D789" i="13" s="1"/>
  <c r="C790" i="13"/>
  <c r="D790" i="13" s="1"/>
  <c r="E789" i="13" s="1"/>
  <c r="BG789" i="13" s="1"/>
  <c r="C791" i="13"/>
  <c r="D791" i="13" s="1"/>
  <c r="E790" i="13" s="1"/>
  <c r="BI790" i="13" s="1"/>
  <c r="C792" i="13"/>
  <c r="D792" i="13" s="1"/>
  <c r="E791" i="13" s="1"/>
  <c r="BI791" i="13" s="1"/>
  <c r="C793" i="13"/>
  <c r="D793" i="13" s="1"/>
  <c r="E792" i="13" s="1"/>
  <c r="BG792" i="13" s="1"/>
  <c r="C794" i="13"/>
  <c r="D794" i="13" s="1"/>
  <c r="E793" i="13" s="1"/>
  <c r="BG793" i="13" s="1"/>
  <c r="C795" i="13"/>
  <c r="D795" i="13" s="1"/>
  <c r="E794" i="13" s="1"/>
  <c r="C796" i="13"/>
  <c r="D796" i="13" s="1"/>
  <c r="E795" i="13" s="1"/>
  <c r="BI795" i="13" s="1"/>
  <c r="C797" i="13"/>
  <c r="D797" i="13" s="1"/>
  <c r="E796" i="13" s="1"/>
  <c r="BG796" i="13" s="1"/>
  <c r="C798" i="13"/>
  <c r="D798" i="13" s="1"/>
  <c r="E797" i="13" s="1"/>
  <c r="BG797" i="13" s="1"/>
  <c r="C799" i="13"/>
  <c r="C800" i="13"/>
  <c r="C801" i="13"/>
  <c r="D801" i="13" s="1"/>
  <c r="C802" i="13"/>
  <c r="C803" i="13"/>
  <c r="D803" i="13" s="1"/>
  <c r="E802" i="13" s="1"/>
  <c r="BI802" i="13" s="1"/>
  <c r="C804" i="13"/>
  <c r="D804" i="13" s="1"/>
  <c r="E803" i="13" s="1"/>
  <c r="BG803" i="13" s="1"/>
  <c r="C805" i="13"/>
  <c r="D805" i="13" s="1"/>
  <c r="E804" i="13" s="1"/>
  <c r="C806" i="13"/>
  <c r="D806" i="13" s="1"/>
  <c r="E805" i="13" s="1"/>
  <c r="BG805" i="13" s="1"/>
  <c r="C807" i="13"/>
  <c r="D807" i="13" s="1"/>
  <c r="E806" i="13" s="1"/>
  <c r="C808" i="13"/>
  <c r="D808" i="13" s="1"/>
  <c r="E807" i="13" s="1"/>
  <c r="C809" i="13"/>
  <c r="D809" i="13" s="1"/>
  <c r="E808" i="13" s="1"/>
  <c r="C810" i="13"/>
  <c r="D810" i="13" s="1"/>
  <c r="E809" i="13" s="1"/>
  <c r="C811" i="13"/>
  <c r="D811" i="13" s="1"/>
  <c r="C812" i="13"/>
  <c r="D812" i="13" s="1"/>
  <c r="E811" i="13" s="1"/>
  <c r="BG811" i="13" s="1"/>
  <c r="C813" i="13"/>
  <c r="D813" i="13" s="1"/>
  <c r="C814" i="13"/>
  <c r="D814" i="13" s="1"/>
  <c r="E813" i="13" s="1"/>
  <c r="BG813" i="13" s="1"/>
  <c r="C815" i="13"/>
  <c r="D815" i="13" s="1"/>
  <c r="E814" i="13" s="1"/>
  <c r="BG814" i="13" s="1"/>
  <c r="C816" i="13"/>
  <c r="D816" i="13" s="1"/>
  <c r="E815" i="13" s="1"/>
  <c r="BG815" i="13" s="1"/>
  <c r="C817" i="13"/>
  <c r="D817" i="13" s="1"/>
  <c r="E816" i="13" s="1"/>
  <c r="BI816" i="13" s="1"/>
  <c r="C818" i="13"/>
  <c r="D818" i="13" s="1"/>
  <c r="E817" i="13" s="1"/>
  <c r="BG817" i="13" s="1"/>
  <c r="C819" i="13"/>
  <c r="D819" i="13" s="1"/>
  <c r="E818" i="13" s="1"/>
  <c r="C820" i="13"/>
  <c r="D820" i="13" s="1"/>
  <c r="E819" i="13" s="1"/>
  <c r="BI819" i="13" s="1"/>
  <c r="C821" i="13"/>
  <c r="D821" i="13" s="1"/>
  <c r="C822" i="13"/>
  <c r="D822" i="13" s="1"/>
  <c r="E821" i="13" s="1"/>
  <c r="BG821" i="13" s="1"/>
  <c r="C823" i="13"/>
  <c r="D823" i="13" s="1"/>
  <c r="C824" i="13"/>
  <c r="D824" i="13" s="1"/>
  <c r="E823" i="13" s="1"/>
  <c r="C825" i="13"/>
  <c r="D825" i="13" s="1"/>
  <c r="E824" i="13" s="1"/>
  <c r="C826" i="13"/>
  <c r="D826" i="13" s="1"/>
  <c r="E825" i="13" s="1"/>
  <c r="C827" i="13"/>
  <c r="D827" i="13" s="1"/>
  <c r="E826" i="13" s="1"/>
  <c r="BI826" i="13" s="1"/>
  <c r="C828" i="13"/>
  <c r="D828" i="13" s="1"/>
  <c r="E827" i="13" s="1"/>
  <c r="BG827" i="13" s="1"/>
  <c r="C829" i="13"/>
  <c r="D829" i="13" s="1"/>
  <c r="E828" i="13" s="1"/>
  <c r="BG828" i="13" s="1"/>
  <c r="C830" i="13"/>
  <c r="D830" i="13" s="1"/>
  <c r="E829" i="13" s="1"/>
  <c r="BG829" i="13" s="1"/>
  <c r="C831" i="13"/>
  <c r="D831" i="13" s="1"/>
  <c r="E830" i="13" s="1"/>
  <c r="C832" i="13"/>
  <c r="D832" i="13" s="1"/>
  <c r="E831" i="13" s="1"/>
  <c r="BI831" i="13" s="1"/>
  <c r="C833" i="13"/>
  <c r="D833" i="13" s="1"/>
  <c r="C834" i="13"/>
  <c r="D834" i="13" s="1"/>
  <c r="E833" i="13" s="1"/>
  <c r="C835" i="13"/>
  <c r="D835" i="13" s="1"/>
  <c r="E834" i="13" s="1"/>
  <c r="C836" i="13"/>
  <c r="D836" i="13" s="1"/>
  <c r="E835" i="13" s="1"/>
  <c r="BI835" i="13" s="1"/>
  <c r="C837" i="13"/>
  <c r="D837" i="13" s="1"/>
  <c r="E836" i="13" s="1"/>
  <c r="BI836" i="13" s="1"/>
  <c r="C838" i="13"/>
  <c r="D838" i="13" s="1"/>
  <c r="E837" i="13" s="1"/>
  <c r="BI837" i="13" s="1"/>
  <c r="C839" i="13"/>
  <c r="D839" i="13" s="1"/>
  <c r="E838" i="13" s="1"/>
  <c r="BG838" i="13" s="1"/>
  <c r="C840" i="13"/>
  <c r="D840" i="13" s="1"/>
  <c r="E839" i="13" s="1"/>
  <c r="BI839" i="13" s="1"/>
  <c r="C841" i="13"/>
  <c r="D841" i="13" s="1"/>
  <c r="C842" i="13"/>
  <c r="D842" i="13" s="1"/>
  <c r="E841" i="13" s="1"/>
  <c r="BG841" i="13" s="1"/>
  <c r="C843" i="13"/>
  <c r="D843" i="13" s="1"/>
  <c r="E842" i="13" s="1"/>
  <c r="C844" i="13"/>
  <c r="D844" i="13" s="1"/>
  <c r="E843" i="13" s="1"/>
  <c r="BG843" i="13" s="1"/>
  <c r="C845" i="13"/>
  <c r="D845" i="13" s="1"/>
  <c r="C846" i="13"/>
  <c r="D846" i="13" s="1"/>
  <c r="E845" i="13" s="1"/>
  <c r="BI845" i="13" s="1"/>
  <c r="C847" i="13"/>
  <c r="D847" i="13" s="1"/>
  <c r="E846" i="13" s="1"/>
  <c r="BI846" i="13" s="1"/>
  <c r="C848" i="13"/>
  <c r="D848" i="13" s="1"/>
  <c r="E847" i="13" s="1"/>
  <c r="BI847" i="13" s="1"/>
  <c r="C849" i="13"/>
  <c r="D849" i="13" s="1"/>
  <c r="E848" i="13" s="1"/>
  <c r="C850" i="13"/>
  <c r="D850" i="13" s="1"/>
  <c r="E849" i="13" s="1"/>
  <c r="BG849" i="13" s="1"/>
  <c r="C851" i="13"/>
  <c r="D851" i="13" s="1"/>
  <c r="C852" i="13"/>
  <c r="D852" i="13" s="1"/>
  <c r="E851" i="13" s="1"/>
  <c r="BI851" i="13" s="1"/>
  <c r="C853" i="13"/>
  <c r="D853" i="13" s="1"/>
  <c r="C854" i="13"/>
  <c r="D854" i="13" s="1"/>
  <c r="E853" i="13" s="1"/>
  <c r="BI853" i="13" s="1"/>
  <c r="C855" i="13"/>
  <c r="D855" i="13" s="1"/>
  <c r="E854" i="13" s="1"/>
  <c r="C856" i="13"/>
  <c r="D856" i="13" s="1"/>
  <c r="E855" i="13" s="1"/>
  <c r="BG855" i="13" s="1"/>
  <c r="C857" i="13"/>
  <c r="D857" i="13" s="1"/>
  <c r="E856" i="13" s="1"/>
  <c r="C858" i="13"/>
  <c r="D858" i="13" s="1"/>
  <c r="E857" i="13" s="1"/>
  <c r="C859" i="13"/>
  <c r="D859" i="13" s="1"/>
  <c r="E858" i="13" s="1"/>
  <c r="C860" i="13"/>
  <c r="D860" i="13" s="1"/>
  <c r="E859" i="13" s="1"/>
  <c r="BI859" i="13" s="1"/>
  <c r="C861" i="13"/>
  <c r="D861" i="13" s="1"/>
  <c r="C862" i="13"/>
  <c r="D862" i="13" s="1"/>
  <c r="E861" i="13" s="1"/>
  <c r="C863" i="13"/>
  <c r="D863" i="13" s="1"/>
  <c r="E862" i="13" s="1"/>
  <c r="BI862" i="13" s="1"/>
  <c r="C864" i="13"/>
  <c r="D864" i="13" s="1"/>
  <c r="E863" i="13" s="1"/>
  <c r="BI863" i="13" s="1"/>
  <c r="C865" i="13"/>
  <c r="D865" i="13" s="1"/>
  <c r="C866" i="13"/>
  <c r="C867" i="13"/>
  <c r="D867" i="13" s="1"/>
  <c r="C868" i="13"/>
  <c r="D868" i="13" s="1"/>
  <c r="E867" i="13" s="1"/>
  <c r="BI867" i="13" s="1"/>
  <c r="C869" i="13"/>
  <c r="D869" i="13" s="1"/>
  <c r="E868" i="13" s="1"/>
  <c r="BG868" i="13" s="1"/>
  <c r="C870" i="13"/>
  <c r="D870" i="13" s="1"/>
  <c r="E869" i="13" s="1"/>
  <c r="C871" i="13"/>
  <c r="D871" i="13" s="1"/>
  <c r="C872" i="13"/>
  <c r="D872" i="13" s="1"/>
  <c r="E871" i="13" s="1"/>
  <c r="C873" i="13"/>
  <c r="D873" i="13" s="1"/>
  <c r="E872" i="13" s="1"/>
  <c r="C874" i="13"/>
  <c r="D874" i="13" s="1"/>
  <c r="E873" i="13" s="1"/>
  <c r="BI873" i="13" s="1"/>
  <c r="C875" i="13"/>
  <c r="D875" i="13" s="1"/>
  <c r="C876" i="13"/>
  <c r="D876" i="13" s="1"/>
  <c r="E875" i="13" s="1"/>
  <c r="C877" i="13"/>
  <c r="D877" i="13" s="1"/>
  <c r="C878" i="13"/>
  <c r="D878" i="13" s="1"/>
  <c r="E877" i="13" s="1"/>
  <c r="C879" i="13"/>
  <c r="D879" i="13" s="1"/>
  <c r="C880" i="13"/>
  <c r="D880" i="13" s="1"/>
  <c r="E879" i="13" s="1"/>
  <c r="BI879" i="13" s="1"/>
  <c r="C881" i="13"/>
  <c r="D881" i="13" s="1"/>
  <c r="C882" i="13"/>
  <c r="D882" i="13" s="1"/>
  <c r="C883" i="13"/>
  <c r="D883" i="13" s="1"/>
  <c r="C884" i="13"/>
  <c r="D884" i="13" s="1"/>
  <c r="E883" i="13" s="1"/>
  <c r="C885" i="13"/>
  <c r="D885" i="13" s="1"/>
  <c r="C886" i="13"/>
  <c r="D886" i="13" s="1"/>
  <c r="E885" i="13" s="1"/>
  <c r="C887" i="13"/>
  <c r="D887" i="13" s="1"/>
  <c r="C888" i="13"/>
  <c r="D888" i="13" s="1"/>
  <c r="E887" i="13" s="1"/>
  <c r="C889" i="13"/>
  <c r="D889" i="13" s="1"/>
  <c r="C890" i="13"/>
  <c r="D890" i="13" s="1"/>
  <c r="E889" i="13" s="1"/>
  <c r="BG889" i="13" s="1"/>
  <c r="C891" i="13"/>
  <c r="D891" i="13" s="1"/>
  <c r="C892" i="13"/>
  <c r="D892" i="13" s="1"/>
  <c r="E891" i="13" s="1"/>
  <c r="C893" i="13"/>
  <c r="D893" i="13" s="1"/>
  <c r="C894" i="13"/>
  <c r="D894" i="13" s="1"/>
  <c r="E893" i="13" s="1"/>
  <c r="C895" i="13"/>
  <c r="D895" i="13" s="1"/>
  <c r="C896" i="13"/>
  <c r="D896" i="13" s="1"/>
  <c r="E895" i="13" s="1"/>
  <c r="C897" i="13"/>
  <c r="D897" i="13" s="1"/>
  <c r="C898" i="13"/>
  <c r="D898" i="13" s="1"/>
  <c r="E897" i="13" s="1"/>
  <c r="BI897" i="13" s="1"/>
  <c r="C899" i="13"/>
  <c r="D899" i="13" s="1"/>
  <c r="C900" i="13"/>
  <c r="D900" i="13" s="1"/>
  <c r="E899" i="13" s="1"/>
  <c r="C901" i="13"/>
  <c r="D901" i="13" s="1"/>
  <c r="C902" i="13"/>
  <c r="D902" i="13" s="1"/>
  <c r="C903" i="13"/>
  <c r="D903" i="13" s="1"/>
  <c r="C904" i="13"/>
  <c r="D904" i="13" s="1"/>
  <c r="E903" i="13" s="1"/>
  <c r="C905" i="13"/>
  <c r="D905" i="13" s="1"/>
  <c r="C906" i="13"/>
  <c r="D906" i="13" s="1"/>
  <c r="E905" i="13" s="1"/>
  <c r="C907" i="13"/>
  <c r="D907" i="13" s="1"/>
  <c r="C908" i="13"/>
  <c r="D908" i="13" s="1"/>
  <c r="E907" i="13" s="1"/>
  <c r="BG907" i="13" s="1"/>
  <c r="C909" i="13"/>
  <c r="D909" i="13" s="1"/>
  <c r="C910" i="13"/>
  <c r="D910" i="13" s="1"/>
  <c r="E909" i="13" s="1"/>
  <c r="C911" i="13"/>
  <c r="D911" i="13" s="1"/>
  <c r="C912" i="13"/>
  <c r="D912" i="13" s="1"/>
  <c r="E911" i="13" s="1"/>
  <c r="BI1305" i="13"/>
  <c r="BG1501" i="13"/>
  <c r="BI1553" i="13"/>
  <c r="BG1622" i="13"/>
  <c r="BI1634" i="13"/>
  <c r="BG1658" i="13"/>
  <c r="BG1682" i="13"/>
  <c r="BI1698" i="13"/>
  <c r="BG1754" i="13"/>
  <c r="BI1883" i="13"/>
  <c r="BI1891" i="13"/>
  <c r="BI1895" i="13"/>
  <c r="BI1917" i="13"/>
  <c r="BI1961" i="13"/>
  <c r="BI1971" i="13"/>
  <c r="BG1979" i="13"/>
  <c r="BG1986" i="13"/>
  <c r="BG1989" i="13"/>
  <c r="BI2095" i="13"/>
  <c r="BI2161" i="13"/>
  <c r="BG2195" i="13"/>
  <c r="BI2202" i="13"/>
  <c r="BI2206" i="13"/>
  <c r="BI2297" i="13"/>
  <c r="BI2319" i="13"/>
  <c r="BG2378" i="13"/>
  <c r="BI2399" i="13"/>
  <c r="BG2406" i="13"/>
  <c r="BG2426" i="13"/>
  <c r="BG2450" i="13"/>
  <c r="BG2460" i="13"/>
  <c r="BG2462" i="13"/>
  <c r="BI2478" i="13"/>
  <c r="BI2486" i="13"/>
  <c r="BG2498" i="13"/>
  <c r="BG2502" i="13"/>
  <c r="BG2524" i="13"/>
  <c r="BI2526" i="13"/>
  <c r="BI2528" i="13"/>
  <c r="BI2532" i="13"/>
  <c r="BG2534" i="13"/>
  <c r="BG2535" i="13"/>
  <c r="BG2538" i="13"/>
  <c r="BI2542" i="13"/>
  <c r="BG2546" i="13"/>
  <c r="BG2547" i="13"/>
  <c r="BG2550" i="13"/>
  <c r="BG2551" i="13"/>
  <c r="BG2562" i="13"/>
  <c r="BI2566" i="13"/>
  <c r="BI2569" i="13"/>
  <c r="BI2573" i="13"/>
  <c r="BG2574" i="13"/>
  <c r="BI2576" i="13"/>
  <c r="BG2577" i="13"/>
  <c r="BG2578" i="13"/>
  <c r="BG2581" i="13"/>
  <c r="BI2582" i="13"/>
  <c r="BG2585" i="13"/>
  <c r="BI2586" i="13"/>
  <c r="BI2594" i="13"/>
  <c r="BI2598" i="13"/>
  <c r="BI2601" i="13"/>
  <c r="BG2602" i="13"/>
  <c r="BG2605" i="13"/>
  <c r="BG2606" i="13"/>
  <c r="BG2609" i="13"/>
  <c r="BG2613" i="13"/>
  <c r="BI2614" i="13"/>
  <c r="BI2617" i="13"/>
  <c r="BI2629" i="13"/>
  <c r="BI2633" i="13"/>
  <c r="BG2634" i="13"/>
  <c r="BG2637" i="13"/>
  <c r="BI2638" i="13"/>
  <c r="BI2642" i="13"/>
  <c r="BG2646" i="13"/>
  <c r="BI2648" i="13"/>
  <c r="BG2649" i="13"/>
  <c r="BI2650" i="13"/>
  <c r="BG2651" i="13"/>
  <c r="BI2653" i="13"/>
  <c r="BG2654" i="13"/>
  <c r="BG2657" i="13"/>
  <c r="BI2658" i="13"/>
  <c r="BG2660" i="13"/>
  <c r="BG2661" i="13"/>
  <c r="BG2665" i="13"/>
  <c r="BI2666" i="13"/>
  <c r="BG2669" i="13"/>
  <c r="BG2671" i="13"/>
  <c r="BI2673" i="13"/>
  <c r="BI2674" i="13"/>
  <c r="BI2677" i="13"/>
  <c r="BG2679" i="13"/>
  <c r="C2" i="13"/>
  <c r="D2" i="13" s="1"/>
  <c r="E30" i="13" s="1"/>
  <c r="BG30" i="13" s="1"/>
  <c r="BG3222" i="13"/>
  <c r="BG3223" i="13"/>
  <c r="BG3224" i="13"/>
  <c r="BG3225" i="13"/>
  <c r="BG3226" i="13"/>
  <c r="BG3227" i="13"/>
  <c r="BG3228" i="13"/>
  <c r="BG3229" i="13"/>
  <c r="BG3230" i="13"/>
  <c r="BG3231" i="13"/>
  <c r="BG3232" i="13"/>
  <c r="BG3233" i="13"/>
  <c r="BG3234" i="13"/>
  <c r="BG3235" i="13"/>
  <c r="BG3236" i="13"/>
  <c r="BG3237" i="13"/>
  <c r="BG3238" i="13"/>
  <c r="BG3239" i="13"/>
  <c r="BG3240" i="13"/>
  <c r="BG3241" i="13"/>
  <c r="BG3242" i="13"/>
  <c r="BG3243" i="13"/>
  <c r="BG3244" i="13"/>
  <c r="BG3245" i="13"/>
  <c r="BG3246" i="13"/>
  <c r="BG3247" i="13"/>
  <c r="BG3248" i="13"/>
  <c r="BG3249" i="13"/>
  <c r="BG3250" i="13"/>
  <c r="BG3251" i="13"/>
  <c r="BG3252" i="13"/>
  <c r="BG3253" i="13"/>
  <c r="BG3254" i="13"/>
  <c r="BG3255" i="13"/>
  <c r="BG3256" i="13"/>
  <c r="BG3257" i="13"/>
  <c r="BG3258" i="13"/>
  <c r="BG3259" i="13"/>
  <c r="BG3260" i="13"/>
  <c r="BG3261" i="13"/>
  <c r="BG3262" i="13"/>
  <c r="BG3263" i="13"/>
  <c r="BG3264" i="13"/>
  <c r="BG3265" i="13"/>
  <c r="BG3266" i="13"/>
  <c r="BG3267" i="13"/>
  <c r="BG3268" i="13"/>
  <c r="BG3269" i="13"/>
  <c r="BG3270" i="13"/>
  <c r="BG3271" i="13"/>
  <c r="BG3272" i="13"/>
  <c r="BG3273" i="13"/>
  <c r="BG3274" i="13"/>
  <c r="BG3275" i="13"/>
  <c r="BG3276" i="13"/>
  <c r="BG3277" i="13"/>
  <c r="BG3278" i="13"/>
  <c r="BG3279" i="13"/>
  <c r="BG3280" i="13"/>
  <c r="BG3281" i="13"/>
  <c r="BG3282" i="13"/>
  <c r="BG3283" i="13"/>
  <c r="BG3284" i="13"/>
  <c r="BG3285" i="13"/>
  <c r="BG3286" i="13"/>
  <c r="BG3287" i="13"/>
  <c r="BG3288" i="13"/>
  <c r="BG3289" i="13"/>
  <c r="BG3290" i="13"/>
  <c r="BG3291" i="13"/>
  <c r="BG3292" i="13"/>
  <c r="BG3293" i="13"/>
  <c r="BG3294" i="13"/>
  <c r="BG3295" i="13"/>
  <c r="BG3296" i="13"/>
  <c r="BG3297" i="13"/>
  <c r="BG3298" i="13"/>
  <c r="BG3299" i="13"/>
  <c r="BG3300" i="13"/>
  <c r="BG3301" i="13"/>
  <c r="BG3302" i="13"/>
  <c r="BG3303" i="13"/>
  <c r="BG3304" i="13"/>
  <c r="BG3305" i="13"/>
  <c r="BG3306" i="13"/>
  <c r="BG3307" i="13"/>
  <c r="BG3308" i="13"/>
  <c r="BG3309" i="13"/>
  <c r="BG3310" i="13"/>
  <c r="BG3311" i="13"/>
  <c r="BG3312" i="13"/>
  <c r="BG3313" i="13"/>
  <c r="BG3314" i="13"/>
  <c r="BG3315" i="13"/>
  <c r="BG3316" i="13"/>
  <c r="BG3317" i="13"/>
  <c r="BG3318" i="13"/>
  <c r="BG3319" i="13"/>
  <c r="BG3320" i="13"/>
  <c r="BG3321" i="13"/>
  <c r="BG3322" i="13"/>
  <c r="BG3323" i="13"/>
  <c r="BG3324" i="13"/>
  <c r="BG3325" i="13"/>
  <c r="BG3326" i="13"/>
  <c r="BG3327" i="13"/>
  <c r="BG3328" i="13"/>
  <c r="BG3329" i="13"/>
  <c r="BG3330" i="13"/>
  <c r="BG3331" i="13"/>
  <c r="BG3332" i="13"/>
  <c r="BG3333" i="13"/>
  <c r="BG3334" i="13"/>
  <c r="BG3335" i="13"/>
  <c r="BG3336" i="13"/>
  <c r="BG3337" i="13"/>
  <c r="BG3338" i="13"/>
  <c r="BG3339" i="13"/>
  <c r="BG3340" i="13"/>
  <c r="BG3341" i="13"/>
  <c r="BG3342" i="13"/>
  <c r="BG3343" i="13"/>
  <c r="BG3344" i="13"/>
  <c r="BG3345" i="13"/>
  <c r="BG3346" i="13"/>
  <c r="BG3347" i="13"/>
  <c r="BG3348" i="13"/>
  <c r="BG3349" i="13"/>
  <c r="BG3350" i="13"/>
  <c r="BG3351" i="13"/>
  <c r="BG3352" i="13"/>
  <c r="BG3353" i="13"/>
  <c r="BG3354" i="13"/>
  <c r="BG3355" i="13"/>
  <c r="BG3356" i="13"/>
  <c r="BG3357" i="13"/>
  <c r="BG3358" i="13"/>
  <c r="BG3359" i="13"/>
  <c r="BG3360" i="13"/>
  <c r="BG3361" i="13"/>
  <c r="BG3362" i="13"/>
  <c r="BG3363" i="13"/>
  <c r="BG3364" i="13"/>
  <c r="BG3365" i="13"/>
  <c r="BG3366" i="13"/>
  <c r="BG3367" i="13"/>
  <c r="BG3368" i="13"/>
  <c r="BG3369" i="13"/>
  <c r="BG3370" i="13"/>
  <c r="BG3371" i="13"/>
  <c r="BG3372" i="13"/>
  <c r="BG3373" i="13"/>
  <c r="BG3374" i="13"/>
  <c r="BG3375" i="13"/>
  <c r="BG3376" i="13"/>
  <c r="BG3377" i="13"/>
  <c r="BG3378" i="13"/>
  <c r="BG3379" i="13"/>
  <c r="BG3380" i="13"/>
  <c r="BG3381" i="13"/>
  <c r="BG3382" i="13"/>
  <c r="BG3383" i="13"/>
  <c r="BG3384" i="13"/>
  <c r="BG3385" i="13"/>
  <c r="BG3386" i="13"/>
  <c r="BG3387" i="13"/>
  <c r="BG3388" i="13"/>
  <c r="BG3389" i="13"/>
  <c r="BG3390" i="13"/>
  <c r="BG3391" i="13"/>
  <c r="BG3392" i="13"/>
  <c r="BG3393" i="13"/>
  <c r="BG3394" i="13"/>
  <c r="BG3395" i="13"/>
  <c r="BG3396" i="13"/>
  <c r="BG3397" i="13"/>
  <c r="BG3398" i="13"/>
  <c r="BG3399" i="13"/>
  <c r="BG3400" i="13"/>
  <c r="BG3401" i="13"/>
  <c r="BG3402" i="13"/>
  <c r="BG3403" i="13"/>
  <c r="BG3404" i="13"/>
  <c r="BG3405" i="13"/>
  <c r="BG3406" i="13"/>
  <c r="BG3407" i="13"/>
  <c r="BG3408" i="13"/>
  <c r="BG3409" i="13"/>
  <c r="BG3410" i="13"/>
  <c r="BG3411" i="13"/>
  <c r="BG3412" i="13"/>
  <c r="BG3413" i="13"/>
  <c r="BG3414" i="13"/>
  <c r="BG3415" i="13"/>
  <c r="BG3416" i="13"/>
  <c r="BG3417" i="13"/>
  <c r="BG3418" i="13"/>
  <c r="BG3419" i="13"/>
  <c r="BG3420" i="13"/>
  <c r="BG3421" i="13"/>
  <c r="BG3422" i="13"/>
  <c r="BG3423" i="13"/>
  <c r="BG3424" i="13"/>
  <c r="BG3425" i="13"/>
  <c r="BG3426" i="13"/>
  <c r="BG3427" i="13"/>
  <c r="BG3428" i="13"/>
  <c r="BG3429" i="13"/>
  <c r="BG3430" i="13"/>
  <c r="BG3431" i="13"/>
  <c r="BG3432" i="13"/>
  <c r="BG3433" i="13"/>
  <c r="BG3434" i="13"/>
  <c r="BG3435" i="13"/>
  <c r="BG3436" i="13"/>
  <c r="BG3437" i="13"/>
  <c r="BG3438" i="13"/>
  <c r="BG3439" i="13"/>
  <c r="BG3440" i="13"/>
  <c r="BG3441" i="13"/>
  <c r="BG3442" i="13"/>
  <c r="BG3443" i="13"/>
  <c r="BG3444" i="13"/>
  <c r="BG3445" i="13"/>
  <c r="BG3446" i="13"/>
  <c r="BG3447" i="13"/>
  <c r="BG3448" i="13"/>
  <c r="BG3449" i="13"/>
  <c r="BG3450" i="13"/>
  <c r="BG3451" i="13"/>
  <c r="BG3452" i="13"/>
  <c r="BG3453" i="13"/>
  <c r="BG3454" i="13"/>
  <c r="BG3455" i="13"/>
  <c r="BG3456" i="13"/>
  <c r="BG3457" i="13"/>
  <c r="BG3458" i="13"/>
  <c r="BG3459" i="13"/>
  <c r="BG3460" i="13"/>
  <c r="BG3461" i="13"/>
  <c r="BG3462" i="13"/>
  <c r="BG3463" i="13"/>
  <c r="BG3464" i="13"/>
  <c r="BG3465" i="13"/>
  <c r="BG3466" i="13"/>
  <c r="BG3467" i="13"/>
  <c r="BG3468" i="13"/>
  <c r="BG3469" i="13"/>
  <c r="BG3470" i="13"/>
  <c r="BG3471" i="13"/>
  <c r="BG3472" i="13"/>
  <c r="BG3473" i="13"/>
  <c r="BG3474" i="13"/>
  <c r="BG3475" i="13"/>
  <c r="BG3476" i="13"/>
  <c r="BG3477" i="13"/>
  <c r="BG3478" i="13"/>
  <c r="BG3479" i="13"/>
  <c r="BG3480" i="13"/>
  <c r="BG3481" i="13"/>
  <c r="BG3482" i="13"/>
  <c r="BG3483" i="13"/>
  <c r="BG3484" i="13"/>
  <c r="BG3485" i="13"/>
  <c r="BG3486" i="13"/>
  <c r="BG3487" i="13"/>
  <c r="BG3488" i="13"/>
  <c r="BG3489" i="13"/>
  <c r="BG3490" i="13"/>
  <c r="BG3491" i="13"/>
  <c r="BG3492" i="13"/>
  <c r="BG3493" i="13"/>
  <c r="BG3494" i="13"/>
  <c r="BG3495" i="13"/>
  <c r="BG3496" i="13"/>
  <c r="BG3497" i="13"/>
  <c r="BG3498" i="13"/>
  <c r="BG3499" i="13"/>
  <c r="BG3500" i="13"/>
  <c r="BG3501" i="13"/>
  <c r="BG3502" i="13"/>
  <c r="BG3503" i="13"/>
  <c r="BG3504" i="13"/>
  <c r="BG3505" i="13"/>
  <c r="BG3506" i="13"/>
  <c r="BG3507" i="13"/>
  <c r="BG3508" i="13"/>
  <c r="BG3509" i="13"/>
  <c r="BG3510" i="13"/>
  <c r="BG3511" i="13"/>
  <c r="BG3512" i="13"/>
  <c r="BG3513" i="13"/>
  <c r="BG3514" i="13"/>
  <c r="BG3515" i="13"/>
  <c r="BG3516" i="13"/>
  <c r="BG3517" i="13"/>
  <c r="BG3518" i="13"/>
  <c r="BG3519" i="13"/>
  <c r="BG3520" i="13"/>
  <c r="BG3521" i="13"/>
  <c r="BG3522" i="13"/>
  <c r="BG3523" i="13"/>
  <c r="BG3524" i="13"/>
  <c r="BG3525" i="13"/>
  <c r="BG3526" i="13"/>
  <c r="BG3527" i="13"/>
  <c r="BG3528" i="13"/>
  <c r="BG3529" i="13"/>
  <c r="BG3530" i="13"/>
  <c r="BG3531" i="13"/>
  <c r="BG3532" i="13"/>
  <c r="BG3533" i="13"/>
  <c r="BG3534" i="13"/>
  <c r="BG3535" i="13"/>
  <c r="BG3536" i="13"/>
  <c r="BG3537" i="13"/>
  <c r="BG3538" i="13"/>
  <c r="BG3539" i="13"/>
  <c r="BG3540" i="13"/>
  <c r="BG3541" i="13"/>
  <c r="BG3542" i="13"/>
  <c r="BG3543" i="13"/>
  <c r="BG3544" i="13"/>
  <c r="BG3545" i="13"/>
  <c r="BG3546" i="13"/>
  <c r="BG3547" i="13"/>
  <c r="BG3548" i="13"/>
  <c r="BG3549" i="13"/>
  <c r="BG3550" i="13"/>
  <c r="BG3551" i="13"/>
  <c r="BG3552" i="13"/>
  <c r="BG3553" i="13"/>
  <c r="BG3554" i="13"/>
  <c r="BG3555" i="13"/>
  <c r="BG3556" i="13"/>
  <c r="BG3557" i="13"/>
  <c r="BG3558" i="13"/>
  <c r="BG3559" i="13"/>
  <c r="BG3560" i="13"/>
  <c r="BG3561" i="13"/>
  <c r="BG3562" i="13"/>
  <c r="BG3563" i="13"/>
  <c r="BG3564" i="13"/>
  <c r="BG3565" i="13"/>
  <c r="BG3566" i="13"/>
  <c r="BG3567" i="13"/>
  <c r="BG3568" i="13"/>
  <c r="BG3569" i="13"/>
  <c r="BG3570" i="13"/>
  <c r="BG3571" i="13"/>
  <c r="BG3572" i="13"/>
  <c r="BG3573" i="13"/>
  <c r="BG3574" i="13"/>
  <c r="BG3575" i="13"/>
  <c r="BG3576" i="13"/>
  <c r="BG3577" i="13"/>
  <c r="BG3578" i="13"/>
  <c r="BG3579" i="13"/>
  <c r="BG3580" i="13"/>
  <c r="BG3581" i="13"/>
  <c r="BG3582" i="13"/>
  <c r="BG3583" i="13"/>
  <c r="BG3584" i="13"/>
  <c r="BG3585" i="13"/>
  <c r="BG3586" i="13"/>
  <c r="BG3587" i="13"/>
  <c r="BG3588" i="13"/>
  <c r="BG3589" i="13"/>
  <c r="BG3590" i="13"/>
  <c r="BG3591" i="13"/>
  <c r="BG3592" i="13"/>
  <c r="BG3593" i="13"/>
  <c r="BG3594" i="13"/>
  <c r="BG3595" i="13"/>
  <c r="BG3596" i="13"/>
  <c r="BG3597" i="13"/>
  <c r="BG3598" i="13"/>
  <c r="BG3599" i="13"/>
  <c r="BG3600" i="13"/>
  <c r="BG3601" i="13"/>
  <c r="BG3602" i="13"/>
  <c r="BG3603" i="13"/>
  <c r="BG3604" i="13"/>
  <c r="BG3605" i="13"/>
  <c r="BG3606" i="13"/>
  <c r="BG3607" i="13"/>
  <c r="BG3608" i="13"/>
  <c r="BG3609" i="13"/>
  <c r="BG3610" i="13"/>
  <c r="BG3611" i="13"/>
  <c r="BG3612" i="13"/>
  <c r="BG3613" i="13"/>
  <c r="BG3614" i="13"/>
  <c r="BG3615" i="13"/>
  <c r="BG3616" i="13"/>
  <c r="BG3617" i="13"/>
  <c r="BG3618" i="13"/>
  <c r="BG3619" i="13"/>
  <c r="BG3620" i="13"/>
  <c r="BG3621" i="13"/>
  <c r="BG3622" i="13"/>
  <c r="BG3623" i="13"/>
  <c r="BG3624" i="13"/>
  <c r="BG3625" i="13"/>
  <c r="BG3626" i="13"/>
  <c r="BG3627" i="13"/>
  <c r="BG3628" i="13"/>
  <c r="BG3629" i="13"/>
  <c r="BG3630" i="13"/>
  <c r="BG3631" i="13"/>
  <c r="BG3632" i="13"/>
  <c r="BG3633" i="13"/>
  <c r="BG3634" i="13"/>
  <c r="BG3635" i="13"/>
  <c r="BG3636" i="13"/>
  <c r="BG3637" i="13"/>
  <c r="BG3638" i="13"/>
  <c r="BG3639" i="13"/>
  <c r="BG3640" i="13"/>
  <c r="BG3641" i="13"/>
  <c r="BG3642" i="13"/>
  <c r="BG3643" i="13"/>
  <c r="BG3644" i="13"/>
  <c r="BG3645" i="13"/>
  <c r="BG3646" i="13"/>
  <c r="BG3647" i="13"/>
  <c r="BG3648" i="13"/>
  <c r="BG3649" i="13"/>
  <c r="BG3650" i="13"/>
  <c r="BG3651" i="13"/>
  <c r="BG3652" i="13"/>
  <c r="BG3653" i="13"/>
  <c r="BG3654" i="13"/>
  <c r="BG3655" i="13"/>
  <c r="BG3656" i="13"/>
  <c r="BG3657" i="13"/>
  <c r="BG3658" i="13"/>
  <c r="BG3659" i="13"/>
  <c r="BG3660" i="13"/>
  <c r="BG3661" i="13"/>
  <c r="BG3662" i="13"/>
  <c r="BG3663" i="13"/>
  <c r="BG3664" i="13"/>
  <c r="BG3665" i="13"/>
  <c r="BG3666" i="13"/>
  <c r="BG3667" i="13"/>
  <c r="BG3668" i="13"/>
  <c r="BG3669" i="13"/>
  <c r="BG3670" i="13"/>
  <c r="BG3671" i="13"/>
  <c r="BG3672" i="13"/>
  <c r="BG3673" i="13"/>
  <c r="BG3674" i="13"/>
  <c r="BG3675" i="13"/>
  <c r="BG3676" i="13"/>
  <c r="BG3677" i="13"/>
  <c r="BG3678" i="13"/>
  <c r="BG3679" i="13"/>
  <c r="BG3680" i="13"/>
  <c r="BG3681" i="13"/>
  <c r="BG3682" i="13"/>
  <c r="BG3683" i="13"/>
  <c r="BG3684" i="13"/>
  <c r="BG3685" i="13"/>
  <c r="BG3686" i="13"/>
  <c r="BG3687" i="13"/>
  <c r="BG3688" i="13"/>
  <c r="BG3689" i="13"/>
  <c r="BG3690" i="13"/>
  <c r="BG3691" i="13"/>
  <c r="BG3692" i="13"/>
  <c r="BG3693" i="13"/>
  <c r="BG3694" i="13"/>
  <c r="BG3695" i="13"/>
  <c r="BG3696" i="13"/>
  <c r="BG3697" i="13"/>
  <c r="BG3698" i="13"/>
  <c r="BG3699" i="13"/>
  <c r="BG3700" i="13"/>
  <c r="BG3701" i="13"/>
  <c r="BG3702" i="13"/>
  <c r="BG3703" i="13"/>
  <c r="BG3704" i="13"/>
  <c r="BG3705" i="13"/>
  <c r="BG3706" i="13"/>
  <c r="BG3707" i="13"/>
  <c r="BG3708" i="13"/>
  <c r="BG3709" i="13"/>
  <c r="BG3710" i="13"/>
  <c r="BG3711" i="13"/>
  <c r="BG3712" i="13"/>
  <c r="BG3713" i="13"/>
  <c r="BG3714" i="13"/>
  <c r="BG3715" i="13"/>
  <c r="BG3716" i="13"/>
  <c r="BG3717" i="13"/>
  <c r="BG3718" i="13"/>
  <c r="BG3719" i="13"/>
  <c r="BG3720" i="13"/>
  <c r="BG3721" i="13"/>
  <c r="BG3722" i="13"/>
  <c r="BG3723" i="13"/>
  <c r="BG3724" i="13"/>
  <c r="BG3725" i="13"/>
  <c r="BG3726" i="13"/>
  <c r="BG3727" i="13"/>
  <c r="BG3728" i="13"/>
  <c r="BG3729" i="13"/>
  <c r="BG3730" i="13"/>
  <c r="BG3731" i="13"/>
  <c r="BG3732" i="13"/>
  <c r="BG3733" i="13"/>
  <c r="BG3734" i="13"/>
  <c r="BG3735" i="13"/>
  <c r="BG3736" i="13"/>
  <c r="BG3737" i="13"/>
  <c r="BG3738" i="13"/>
  <c r="BG3739" i="13"/>
  <c r="BG3740" i="13"/>
  <c r="BG3741" i="13"/>
  <c r="BG3742" i="13"/>
  <c r="BG3743" i="13"/>
  <c r="BG3744" i="13"/>
  <c r="BG3745" i="13"/>
  <c r="BG3746" i="13"/>
  <c r="BG3747" i="13"/>
  <c r="BG3748" i="13"/>
  <c r="BG3749" i="13"/>
  <c r="BG3750" i="13"/>
  <c r="BG3751" i="13"/>
  <c r="BG3752" i="13"/>
  <c r="BG3753" i="13"/>
  <c r="BG3754" i="13"/>
  <c r="BG3755" i="13"/>
  <c r="BG3756" i="13"/>
  <c r="BG3757" i="13"/>
  <c r="BG3758" i="13"/>
  <c r="BG3759" i="13"/>
  <c r="BG3760" i="13"/>
  <c r="BG3761" i="13"/>
  <c r="BG3762" i="13"/>
  <c r="BG3763" i="13"/>
  <c r="BG3764" i="13"/>
  <c r="BG3765" i="13"/>
  <c r="BG3766" i="13"/>
  <c r="BG3767" i="13"/>
  <c r="BG3768" i="13"/>
  <c r="BG3769" i="13"/>
  <c r="BG3770" i="13"/>
  <c r="BG3771" i="13"/>
  <c r="BG3772" i="13"/>
  <c r="BG3773" i="13"/>
  <c r="BG3774" i="13"/>
  <c r="BG3775" i="13"/>
  <c r="BG3776" i="13"/>
  <c r="BG3777" i="13"/>
  <c r="BG3778" i="13"/>
  <c r="BG3779" i="13"/>
  <c r="BG3780" i="13"/>
  <c r="BG3781" i="13"/>
  <c r="BG3782" i="13"/>
  <c r="BG3783" i="13"/>
  <c r="BG3784" i="13"/>
  <c r="BG3785" i="13"/>
  <c r="BG3786" i="13"/>
  <c r="BG3787" i="13"/>
  <c r="BG3788" i="13"/>
  <c r="BG3789" i="13"/>
  <c r="BG3790" i="13"/>
  <c r="BG3791" i="13"/>
  <c r="BG3792" i="13"/>
  <c r="BG3793" i="13"/>
  <c r="BG3794" i="13"/>
  <c r="BG3795" i="13"/>
  <c r="BG3796" i="13"/>
  <c r="BG3797" i="13"/>
  <c r="BG3798" i="13"/>
  <c r="BG3799" i="13"/>
  <c r="BG3800" i="13"/>
  <c r="BG3801" i="13"/>
  <c r="BG3802" i="13"/>
  <c r="BG3803" i="13"/>
  <c r="BG3804" i="13"/>
  <c r="BG3805" i="13"/>
  <c r="BG3806" i="13"/>
  <c r="BG3807" i="13"/>
  <c r="BG3808" i="13"/>
  <c r="BG3809" i="13"/>
  <c r="BG3810" i="13"/>
  <c r="BG3811" i="13"/>
  <c r="BG3812" i="13"/>
  <c r="BG3813" i="13"/>
  <c r="BG3814" i="13"/>
  <c r="BG3815" i="13"/>
  <c r="BG3816" i="13"/>
  <c r="BG3817" i="13"/>
  <c r="BG3818" i="13"/>
  <c r="BG3819" i="13"/>
  <c r="BG3820" i="13"/>
  <c r="BG3821" i="13"/>
  <c r="BG3822" i="13"/>
  <c r="BG3823" i="13"/>
  <c r="BG3824" i="13"/>
  <c r="BG3825" i="13"/>
  <c r="BG3826" i="13"/>
  <c r="BG3827" i="13"/>
  <c r="BG3828" i="13"/>
  <c r="BG3829" i="13"/>
  <c r="BG3830" i="13"/>
  <c r="BG3831" i="13"/>
  <c r="BG3832" i="13"/>
  <c r="BG3833" i="13"/>
  <c r="BG3834" i="13"/>
  <c r="BG3835" i="13"/>
  <c r="BG3836" i="13"/>
  <c r="BG3837" i="13"/>
  <c r="BG3838" i="13"/>
  <c r="BG3839" i="13"/>
  <c r="BG3840" i="13"/>
  <c r="BG3841" i="13"/>
  <c r="BG3842" i="13"/>
  <c r="BG3843" i="13"/>
  <c r="BG3844" i="13"/>
  <c r="BG3845" i="13"/>
  <c r="BG3846" i="13"/>
  <c r="BG3847" i="13"/>
  <c r="BG3848" i="13"/>
  <c r="BG3849" i="13"/>
  <c r="BG3850" i="13"/>
  <c r="BG3851" i="13"/>
  <c r="BG3852" i="13"/>
  <c r="BG3853" i="13"/>
  <c r="BG3854" i="13"/>
  <c r="BG3855" i="13"/>
  <c r="BG3856" i="13"/>
  <c r="BG3857" i="13"/>
  <c r="BG3858" i="13"/>
  <c r="BG3859" i="13"/>
  <c r="BG3860" i="13"/>
  <c r="BG3861" i="13"/>
  <c r="BG3862" i="13"/>
  <c r="BG3863" i="13"/>
  <c r="BG3864" i="13"/>
  <c r="BG3865" i="13"/>
  <c r="BG3866" i="13"/>
  <c r="BG3867" i="13"/>
  <c r="BG3868" i="13"/>
  <c r="BG3869" i="13"/>
  <c r="BG3870" i="13"/>
  <c r="BG3871" i="13"/>
  <c r="BG3872" i="13"/>
  <c r="BG3873" i="13"/>
  <c r="BG3874" i="13"/>
  <c r="BG3875" i="13"/>
  <c r="BG3876" i="13"/>
  <c r="BG3877" i="13"/>
  <c r="BG3878" i="13"/>
  <c r="BG3879" i="13"/>
  <c r="BG3880" i="13"/>
  <c r="BG3881" i="13"/>
  <c r="BG3882" i="13"/>
  <c r="BG3883" i="13"/>
  <c r="BG3884" i="13"/>
  <c r="BG3885" i="13"/>
  <c r="BG3886" i="13"/>
  <c r="BG3887" i="13"/>
  <c r="BG3888" i="13"/>
  <c r="BG3889" i="13"/>
  <c r="BG3890" i="13"/>
  <c r="BG3891" i="13"/>
  <c r="BG3892" i="13"/>
  <c r="BG3893" i="13"/>
  <c r="BG3894" i="13"/>
  <c r="BG3895" i="13"/>
  <c r="BG3896" i="13"/>
  <c r="BG3897" i="13"/>
  <c r="BG3898" i="13"/>
  <c r="BG3899" i="13"/>
  <c r="BG3900" i="13"/>
  <c r="BG3901" i="13"/>
  <c r="BG3902" i="13"/>
  <c r="BG3903" i="13"/>
  <c r="BG3904" i="13"/>
  <c r="BG3905" i="13"/>
  <c r="BG3906" i="13"/>
  <c r="BG3907" i="13"/>
  <c r="BG3908" i="13"/>
  <c r="BG3909" i="13"/>
  <c r="BG3910" i="13"/>
  <c r="BG3911" i="13"/>
  <c r="BG3912" i="13"/>
  <c r="BG3913" i="13"/>
  <c r="BG3914" i="13"/>
  <c r="BG3915" i="13"/>
  <c r="BG3916" i="13"/>
  <c r="BG3917" i="13"/>
  <c r="BG3918" i="13"/>
  <c r="BG3919" i="13"/>
  <c r="BG3920" i="13"/>
  <c r="BG3921" i="13"/>
  <c r="BG3922" i="13"/>
  <c r="BG3923" i="13"/>
  <c r="BG3924" i="13"/>
  <c r="BG3925" i="13"/>
  <c r="BG3926" i="13"/>
  <c r="BG3927" i="13"/>
  <c r="BG3928" i="13"/>
  <c r="BG3929" i="13"/>
  <c r="BG3930" i="13"/>
  <c r="BG3931" i="13"/>
  <c r="BG3932" i="13"/>
  <c r="BG3933" i="13"/>
  <c r="BG3934" i="13"/>
  <c r="BG3935" i="13"/>
  <c r="BG3936" i="13"/>
  <c r="BG3937" i="13"/>
  <c r="BG3938" i="13"/>
  <c r="BG3939" i="13"/>
  <c r="BG3940" i="13"/>
  <c r="BG3941" i="13"/>
  <c r="BG3942" i="13"/>
  <c r="BG3943" i="13"/>
  <c r="BG3944" i="13"/>
  <c r="BG3945" i="13"/>
  <c r="BG3946" i="13"/>
  <c r="BG3947" i="13"/>
  <c r="BG3948" i="13"/>
  <c r="BG3949" i="13"/>
  <c r="BG3950" i="13"/>
  <c r="BG3951" i="13"/>
  <c r="BG3952" i="13"/>
  <c r="BG3953" i="13"/>
  <c r="BG3954" i="13"/>
  <c r="BG3955" i="13"/>
  <c r="BG3956" i="13"/>
  <c r="BG3957" i="13"/>
  <c r="BG3958" i="13"/>
  <c r="BG3959" i="13"/>
  <c r="BG3960" i="13"/>
  <c r="BG3961" i="13"/>
  <c r="BG3962" i="13"/>
  <c r="BG3963" i="13"/>
  <c r="BG3964" i="13"/>
  <c r="BG3965" i="13"/>
  <c r="BG3966" i="13"/>
  <c r="BG3967" i="13"/>
  <c r="BG3968" i="13"/>
  <c r="BG3969" i="13"/>
  <c r="BG3970" i="13"/>
  <c r="BG3971" i="13"/>
  <c r="BG3972" i="13"/>
  <c r="BG3973" i="13"/>
  <c r="BG3974" i="13"/>
  <c r="BG3975" i="13"/>
  <c r="BG3976" i="13"/>
  <c r="BG3977" i="13"/>
  <c r="BG3978" i="13"/>
  <c r="BG3979" i="13"/>
  <c r="BG3980" i="13"/>
  <c r="BG3981" i="13"/>
  <c r="BG3982" i="13"/>
  <c r="BG3983" i="13"/>
  <c r="BG3984" i="13"/>
  <c r="BG3985" i="13"/>
  <c r="BG3986" i="13"/>
  <c r="BG3987" i="13"/>
  <c r="BG3988" i="13"/>
  <c r="BG3989" i="13"/>
  <c r="BG3990" i="13"/>
  <c r="BG3991" i="13"/>
  <c r="BG3992" i="13"/>
  <c r="BG3993" i="13"/>
  <c r="BG3994" i="13"/>
  <c r="BG3995" i="13"/>
  <c r="BG3996" i="13"/>
  <c r="BG3997" i="13"/>
  <c r="BG3998" i="13"/>
  <c r="BG3999" i="13"/>
  <c r="BG4000" i="13"/>
  <c r="BG4001" i="13"/>
  <c r="BG4002" i="13"/>
  <c r="BG4003" i="13"/>
  <c r="BG4004" i="13"/>
  <c r="BG4005" i="13"/>
  <c r="BG4006" i="13"/>
  <c r="BG4007" i="13"/>
  <c r="BG4008" i="13"/>
  <c r="BG4009" i="13"/>
  <c r="BG4010" i="13"/>
  <c r="BG4011" i="13"/>
  <c r="BG4012" i="13"/>
  <c r="BG4013" i="13"/>
  <c r="BG4014" i="13"/>
  <c r="BG4015" i="13"/>
  <c r="BG4016" i="13"/>
  <c r="BG4017" i="13"/>
  <c r="BG4018" i="13"/>
  <c r="BG4019" i="13"/>
  <c r="BG4020" i="13"/>
  <c r="BG4021" i="13"/>
  <c r="BG4022" i="13"/>
  <c r="BG4023" i="13"/>
  <c r="BG4024" i="13"/>
  <c r="BG4025" i="13"/>
  <c r="BG4026" i="13"/>
  <c r="BG4027" i="13"/>
  <c r="BG4028" i="13"/>
  <c r="BG4029" i="13"/>
  <c r="BG4030" i="13"/>
  <c r="BG4031" i="13"/>
  <c r="BG4032" i="13"/>
  <c r="BG4033" i="13"/>
  <c r="BG4034" i="13"/>
  <c r="BG4035" i="13"/>
  <c r="BG4036" i="13"/>
  <c r="BG4037" i="13"/>
  <c r="BG4038" i="13"/>
  <c r="BG4039" i="13"/>
  <c r="BG4040" i="13"/>
  <c r="BG4041" i="13"/>
  <c r="BG4042" i="13"/>
  <c r="BG4043" i="13"/>
  <c r="BG4044" i="13"/>
  <c r="BG4045" i="13"/>
  <c r="BG4046" i="13"/>
  <c r="BG4047" i="13"/>
  <c r="BG4048" i="13"/>
  <c r="BG4049" i="13"/>
  <c r="BG4050" i="13"/>
  <c r="BG4051" i="13"/>
  <c r="BG4052" i="13"/>
  <c r="BG4053" i="13"/>
  <c r="BG4054" i="13"/>
  <c r="BG4055" i="13"/>
  <c r="BG4056" i="13"/>
  <c r="BG4057" i="13"/>
  <c r="BG4058" i="13"/>
  <c r="BG4059" i="13"/>
  <c r="BG4060" i="13"/>
  <c r="BG4061" i="13"/>
  <c r="BG4062" i="13"/>
  <c r="BG4063" i="13"/>
  <c r="BG4064" i="13"/>
  <c r="BG4065" i="13"/>
  <c r="BG4066" i="13"/>
  <c r="BG4067" i="13"/>
  <c r="BG4068" i="13"/>
  <c r="BG4069" i="13"/>
  <c r="BG4070" i="13"/>
  <c r="BG4071" i="13"/>
  <c r="BG4072" i="13"/>
  <c r="BG4073" i="13"/>
  <c r="BG4074" i="13"/>
  <c r="BG4075" i="13"/>
  <c r="BG4076" i="13"/>
  <c r="BG4077" i="13"/>
  <c r="BG4078" i="13"/>
  <c r="BG4079" i="13"/>
  <c r="BG4080" i="13"/>
  <c r="BG4081" i="13"/>
  <c r="BG4082" i="13"/>
  <c r="BG4083" i="13"/>
  <c r="BG4084" i="13"/>
  <c r="BG4085" i="13"/>
  <c r="BG4086" i="13"/>
  <c r="BG4087" i="13"/>
  <c r="BG4088" i="13"/>
  <c r="BG4089" i="13"/>
  <c r="BG4090" i="13"/>
  <c r="BG4091" i="13"/>
  <c r="BG4092" i="13"/>
  <c r="BG4093" i="13"/>
  <c r="BG4094" i="13"/>
  <c r="BG4095" i="13"/>
  <c r="BG4096" i="13"/>
  <c r="BG4097" i="13"/>
  <c r="BG4098" i="13"/>
  <c r="BG4099" i="13"/>
  <c r="BG4100" i="13"/>
  <c r="BG4101" i="13"/>
  <c r="BG4102" i="13"/>
  <c r="BG4103" i="13"/>
  <c r="BG4104" i="13"/>
  <c r="BG4105" i="13"/>
  <c r="BG4106" i="13"/>
  <c r="BG4107" i="13"/>
  <c r="BG4108" i="13"/>
  <c r="BG4109" i="13"/>
  <c r="BG4110" i="13"/>
  <c r="BG4111" i="13"/>
  <c r="BG4112" i="13"/>
  <c r="BG4113" i="13"/>
  <c r="BG4114" i="13"/>
  <c r="BG4115" i="13"/>
  <c r="BG4116" i="13"/>
  <c r="BG4117" i="13"/>
  <c r="BG4118" i="13"/>
  <c r="BG4119" i="13"/>
  <c r="BG4120" i="13"/>
  <c r="BG4121" i="13"/>
  <c r="BG4122" i="13"/>
  <c r="BG4123" i="13"/>
  <c r="BG4124" i="13"/>
  <c r="BG4125" i="13"/>
  <c r="BG4126" i="13"/>
  <c r="BG4127" i="13"/>
  <c r="BG4128" i="13"/>
  <c r="BG4129" i="13"/>
  <c r="BG4130" i="13"/>
  <c r="BG4131" i="13"/>
  <c r="BG4132" i="13"/>
  <c r="BG4133" i="13"/>
  <c r="BG4134" i="13"/>
  <c r="BG4135" i="13"/>
  <c r="BG4136" i="13"/>
  <c r="BG4137" i="13"/>
  <c r="BG4138" i="13"/>
  <c r="BG4139" i="13"/>
  <c r="BG4140" i="13"/>
  <c r="BG4141" i="13"/>
  <c r="BG4142" i="13"/>
  <c r="BG4143" i="13"/>
  <c r="BG4144" i="13"/>
  <c r="BG4145" i="13"/>
  <c r="BG4146" i="13"/>
  <c r="BG4147" i="13"/>
  <c r="BG4148" i="13"/>
  <c r="BG4149" i="13"/>
  <c r="BG4150" i="13"/>
  <c r="BG4151" i="13"/>
  <c r="BG4152" i="13"/>
  <c r="BG4153" i="13"/>
  <c r="BG4154" i="13"/>
  <c r="BG4155" i="13"/>
  <c r="BG4156" i="13"/>
  <c r="BG4157" i="13"/>
  <c r="BG4158" i="13"/>
  <c r="BG4159" i="13"/>
  <c r="BG4160" i="13"/>
  <c r="BG4161" i="13"/>
  <c r="BG4162" i="13"/>
  <c r="BG4163" i="13"/>
  <c r="BG4164" i="13"/>
  <c r="BG4165" i="13"/>
  <c r="BG4166" i="13"/>
  <c r="BG4167" i="13"/>
  <c r="BG4168" i="13"/>
  <c r="BG4169" i="13"/>
  <c r="BG4170" i="13"/>
  <c r="BG4171" i="13"/>
  <c r="BG4172" i="13"/>
  <c r="BG4173" i="13"/>
  <c r="BG4174" i="13"/>
  <c r="BG4175" i="13"/>
  <c r="BG4176" i="13"/>
  <c r="BG4177" i="13"/>
  <c r="BG4178" i="13"/>
  <c r="BG4179" i="13"/>
  <c r="BG4180" i="13"/>
  <c r="BG4181" i="13"/>
  <c r="BG4182" i="13"/>
  <c r="BG4183" i="13"/>
  <c r="BG4184" i="13"/>
  <c r="BG4185" i="13"/>
  <c r="BG4186" i="13"/>
  <c r="BG4187" i="13"/>
  <c r="BG4188" i="13"/>
  <c r="BG4189" i="13"/>
  <c r="BG4190" i="13"/>
  <c r="BG4191" i="13"/>
  <c r="BG4192" i="13"/>
  <c r="BG4193" i="13"/>
  <c r="BG4194" i="13"/>
  <c r="BG4195" i="13"/>
  <c r="BG4196" i="13"/>
  <c r="BG4197" i="13"/>
  <c r="BG4198" i="13"/>
  <c r="BG4199" i="13"/>
  <c r="BG4200" i="13"/>
  <c r="BG4201" i="13"/>
  <c r="BG4202" i="13"/>
  <c r="BG4203" i="13"/>
  <c r="BG4204" i="13"/>
  <c r="BG4205" i="13"/>
  <c r="BG4206" i="13"/>
  <c r="BG4207" i="13"/>
  <c r="BG4208" i="13"/>
  <c r="BG4209" i="13"/>
  <c r="BG4210" i="13"/>
  <c r="BG4211" i="13"/>
  <c r="BG4212" i="13"/>
  <c r="BG4213" i="13"/>
  <c r="BG4214" i="13"/>
  <c r="BG4215" i="13"/>
  <c r="BG4216" i="13"/>
  <c r="BG4217" i="13"/>
  <c r="BG4218" i="13"/>
  <c r="BG4219" i="13"/>
  <c r="BG4220" i="13"/>
  <c r="BG4221" i="13"/>
  <c r="BG4222" i="13"/>
  <c r="BG4223" i="13"/>
  <c r="BG4224" i="13"/>
  <c r="BG4225" i="13"/>
  <c r="BG4226" i="13"/>
  <c r="BG4227" i="13"/>
  <c r="BG4228" i="13"/>
  <c r="BG4229" i="13"/>
  <c r="BG4230" i="13"/>
  <c r="BG4231" i="13"/>
  <c r="BG4232" i="13"/>
  <c r="BG4233" i="13"/>
  <c r="BG4234" i="13"/>
  <c r="BG4235" i="13"/>
  <c r="BG4236" i="13"/>
  <c r="BG4237" i="13"/>
  <c r="BG4238" i="13"/>
  <c r="BG4239" i="13"/>
  <c r="BG4240" i="13"/>
  <c r="BG4241" i="13"/>
  <c r="BG4242" i="13"/>
  <c r="BG4243" i="13"/>
  <c r="BG4244" i="13"/>
  <c r="BG4245" i="13"/>
  <c r="BG4246" i="13"/>
  <c r="BG4247" i="13"/>
  <c r="BG4248" i="13"/>
  <c r="BG4249" i="13"/>
  <c r="BG4250" i="13"/>
  <c r="BG4251" i="13"/>
  <c r="BG4252" i="13"/>
  <c r="BG4253" i="13"/>
  <c r="BG4254" i="13"/>
  <c r="BG4255" i="13"/>
  <c r="BG4256" i="13"/>
  <c r="BG4257" i="13"/>
  <c r="BG4258" i="13"/>
  <c r="BG4259" i="13"/>
  <c r="BG4260" i="13"/>
  <c r="BG4261" i="13"/>
  <c r="BG4262" i="13"/>
  <c r="BG4263" i="13"/>
  <c r="BG4264" i="13"/>
  <c r="BG4265" i="13"/>
  <c r="BG4266" i="13"/>
  <c r="BG4267" i="13"/>
  <c r="BG4268" i="13"/>
  <c r="BG4269" i="13"/>
  <c r="BG4270" i="13"/>
  <c r="BG4271" i="13"/>
  <c r="BG4272" i="13"/>
  <c r="BG4273" i="13"/>
  <c r="BG4274" i="13"/>
  <c r="BG4275" i="13"/>
  <c r="BG4276" i="13"/>
  <c r="BG4277" i="13"/>
  <c r="BG4278" i="13"/>
  <c r="BG4279" i="13"/>
  <c r="BG4280" i="13"/>
  <c r="BG4281" i="13"/>
  <c r="BG4282" i="13"/>
  <c r="BG4283" i="13"/>
  <c r="BG4284" i="13"/>
  <c r="BG4285" i="13"/>
  <c r="BG4286" i="13"/>
  <c r="BG4287" i="13"/>
  <c r="BG4288" i="13"/>
  <c r="BG4289" i="13"/>
  <c r="BG4290" i="13"/>
  <c r="BG4291" i="13"/>
  <c r="BG4292" i="13"/>
  <c r="BG4293" i="13"/>
  <c r="BG4294" i="13"/>
  <c r="BG4295" i="13"/>
  <c r="BG4296" i="13"/>
  <c r="BG4297" i="13"/>
  <c r="BG4298" i="13"/>
  <c r="BG4299" i="13"/>
  <c r="BG4300" i="13"/>
  <c r="BG4301" i="13"/>
  <c r="BG4302" i="13"/>
  <c r="BG4303" i="13"/>
  <c r="BG4304" i="13"/>
  <c r="BG4305" i="13"/>
  <c r="BG4306" i="13"/>
  <c r="BG4307" i="13"/>
  <c r="BG4308" i="13"/>
  <c r="BG4309" i="13"/>
  <c r="BG4310" i="13"/>
  <c r="BG4311" i="13"/>
  <c r="BG4312" i="13"/>
  <c r="BG4313" i="13"/>
  <c r="BG4314" i="13"/>
  <c r="BG4315" i="13"/>
  <c r="BG4316" i="13"/>
  <c r="BG4317" i="13"/>
  <c r="BG4318" i="13"/>
  <c r="BG4319" i="13"/>
  <c r="BG4320" i="13"/>
  <c r="BG4321" i="13"/>
  <c r="BG4322" i="13"/>
  <c r="BG4323" i="13"/>
  <c r="BG4324" i="13"/>
  <c r="BG4325" i="13"/>
  <c r="BG4326" i="13"/>
  <c r="BG4327" i="13"/>
  <c r="BG4328" i="13"/>
  <c r="BG4329" i="13"/>
  <c r="BG4330" i="13"/>
  <c r="BG4331" i="13"/>
  <c r="BG4332" i="13"/>
  <c r="BG4333" i="13"/>
  <c r="BG4334" i="13"/>
  <c r="BG4335" i="13"/>
  <c r="BG4336" i="13"/>
  <c r="BG4337" i="13"/>
  <c r="BG4338" i="13"/>
  <c r="BG4339" i="13"/>
  <c r="BG4340" i="13"/>
  <c r="BG4341" i="13"/>
  <c r="BG4342" i="13"/>
  <c r="BG4343" i="13"/>
  <c r="BG4344" i="13"/>
  <c r="BG4345" i="13"/>
  <c r="BG4346" i="13"/>
  <c r="BG4347" i="13"/>
  <c r="BG4348" i="13"/>
  <c r="BG4349" i="13"/>
  <c r="BG4350" i="13"/>
  <c r="BG4351" i="13"/>
  <c r="BG4352" i="13"/>
  <c r="BG4353" i="13"/>
  <c r="BG4354" i="13"/>
  <c r="BG4355" i="13"/>
  <c r="BG4356" i="13"/>
  <c r="BG4357" i="13"/>
  <c r="BG4358" i="13"/>
  <c r="BG4359" i="13"/>
  <c r="BG4360" i="13"/>
  <c r="BG4361" i="13"/>
  <c r="BG4362" i="13"/>
  <c r="BG4363" i="13"/>
  <c r="BG4364" i="13"/>
  <c r="BG4365" i="13"/>
  <c r="BG4366" i="13"/>
  <c r="BG4367" i="13"/>
  <c r="BG4368" i="13"/>
  <c r="BG4369" i="13"/>
  <c r="BG4370" i="13"/>
  <c r="BG4371" i="13"/>
  <c r="BG4372" i="13"/>
  <c r="BG4373" i="13"/>
  <c r="BG4374" i="13"/>
  <c r="BG4375" i="13"/>
  <c r="BG4376" i="13"/>
  <c r="BG4377" i="13"/>
  <c r="BG4378" i="13"/>
  <c r="BG4379" i="13"/>
  <c r="BG4380" i="13"/>
  <c r="BG4381" i="13"/>
  <c r="BG4382" i="13"/>
  <c r="BG4383" i="13"/>
  <c r="BG4384" i="13"/>
  <c r="BG4385" i="13"/>
  <c r="BG4386" i="13"/>
  <c r="BG4387" i="13"/>
  <c r="BG4388" i="13"/>
  <c r="BG4389" i="13"/>
  <c r="BG4390" i="13"/>
  <c r="BG4391" i="13"/>
  <c r="BG4392" i="13"/>
  <c r="BG4393" i="13"/>
  <c r="BG4394" i="13"/>
  <c r="BG4395" i="13"/>
  <c r="BG4396" i="13"/>
  <c r="BG4397" i="13"/>
  <c r="BG4398" i="13"/>
  <c r="BG4399" i="13"/>
  <c r="BG4400" i="13"/>
  <c r="BG4401" i="13"/>
  <c r="BG4402" i="13"/>
  <c r="BG4403" i="13"/>
  <c r="BG4404" i="13"/>
  <c r="BG4405" i="13"/>
  <c r="BG4406" i="13"/>
  <c r="BG4407" i="13"/>
  <c r="BG4408" i="13"/>
  <c r="BG4409" i="13"/>
  <c r="BG4410" i="13"/>
  <c r="BG4411" i="13"/>
  <c r="BG4412" i="13"/>
  <c r="BG4413" i="13"/>
  <c r="BG4414" i="13"/>
  <c r="BG4415" i="13"/>
  <c r="BG4416" i="13"/>
  <c r="BG4417" i="13"/>
  <c r="BG4418" i="13"/>
  <c r="BG4419" i="13"/>
  <c r="BG4420" i="13"/>
  <c r="BG4421" i="13"/>
  <c r="BG4422" i="13"/>
  <c r="BG4423" i="13"/>
  <c r="BG4424" i="13"/>
  <c r="BG4425" i="13"/>
  <c r="BG4426" i="13"/>
  <c r="BG4427" i="13"/>
  <c r="BG4428" i="13"/>
  <c r="BG4429" i="13"/>
  <c r="BG4430" i="13"/>
  <c r="BG4431" i="13"/>
  <c r="BG4432" i="13"/>
  <c r="BG4433" i="13"/>
  <c r="BG4434" i="13"/>
  <c r="BG4435" i="13"/>
  <c r="BG4436" i="13"/>
  <c r="BG4437" i="13"/>
  <c r="BG4438" i="13"/>
  <c r="BG4439" i="13"/>
  <c r="BG4440" i="13"/>
  <c r="BG4441" i="13"/>
  <c r="BG4442" i="13"/>
  <c r="BG4443" i="13"/>
  <c r="BG4444" i="13"/>
  <c r="BG4445" i="13"/>
  <c r="BG4446" i="13"/>
  <c r="BG4447" i="13"/>
  <c r="BG4448" i="13"/>
  <c r="BG4449" i="13"/>
  <c r="BG4450" i="13"/>
  <c r="BG4451" i="13"/>
  <c r="BG4452" i="13"/>
  <c r="BG4453" i="13"/>
  <c r="BG4454" i="13"/>
  <c r="BG4455" i="13"/>
  <c r="BG4456" i="13"/>
  <c r="BG4457" i="13"/>
  <c r="BG4458" i="13"/>
  <c r="BG4459" i="13"/>
  <c r="BG4460" i="13"/>
  <c r="BG4461" i="13"/>
  <c r="BG4462" i="13"/>
  <c r="BG4463" i="13"/>
  <c r="BG4464" i="13"/>
  <c r="BG4465" i="13"/>
  <c r="BG4466" i="13"/>
  <c r="BG4467" i="13"/>
  <c r="BG4468" i="13"/>
  <c r="BG4469" i="13"/>
  <c r="BG4470" i="13"/>
  <c r="BG4471" i="13"/>
  <c r="BG4472" i="13"/>
  <c r="BG4473" i="13"/>
  <c r="BG4474" i="13"/>
  <c r="BG4475" i="13"/>
  <c r="BG4476" i="13"/>
  <c r="BG4477" i="13"/>
  <c r="BG4478" i="13"/>
  <c r="BG4479" i="13"/>
  <c r="BG4480" i="13"/>
  <c r="BG4481" i="13"/>
  <c r="BG4482" i="13"/>
  <c r="BG4483" i="13"/>
  <c r="BG4484" i="13"/>
  <c r="BG4485" i="13"/>
  <c r="BG4486" i="13"/>
  <c r="BG4487" i="13"/>
  <c r="BG4488" i="13"/>
  <c r="BG4489" i="13"/>
  <c r="BG4490" i="13"/>
  <c r="BG4491" i="13"/>
  <c r="BG4492" i="13"/>
  <c r="BG4493" i="13"/>
  <c r="BG4494" i="13"/>
  <c r="BG4495" i="13"/>
  <c r="BG4496" i="13"/>
  <c r="BG4497" i="13"/>
  <c r="BG4498" i="13"/>
  <c r="BG4499" i="13"/>
  <c r="BG4500" i="13"/>
  <c r="BG4501" i="13"/>
  <c r="BG4502" i="13"/>
  <c r="BG4503" i="13"/>
  <c r="BG4504" i="13"/>
  <c r="BG4505" i="13"/>
  <c r="BG4506" i="13"/>
  <c r="BG4507" i="13"/>
  <c r="BG4508" i="13"/>
  <c r="BG4509" i="13"/>
  <c r="BG4510" i="13"/>
  <c r="BG4511" i="13"/>
  <c r="BG4512" i="13"/>
  <c r="BG4513" i="13"/>
  <c r="BG4514" i="13"/>
  <c r="BG4515" i="13"/>
  <c r="BG4516" i="13"/>
  <c r="BG4517" i="13"/>
  <c r="BG4518" i="13"/>
  <c r="BG4519" i="13"/>
  <c r="BG4520" i="13"/>
  <c r="BG4521" i="13"/>
  <c r="BG4522" i="13"/>
  <c r="BG4523" i="13"/>
  <c r="BG4524" i="13"/>
  <c r="BG4525" i="13"/>
  <c r="BG4526" i="13"/>
  <c r="BG4527" i="13"/>
  <c r="BG4528" i="13"/>
  <c r="BG4529" i="13"/>
  <c r="BG4530" i="13"/>
  <c r="BG4531" i="13"/>
  <c r="BG4532" i="13"/>
  <c r="BG4533" i="13"/>
  <c r="BG4534" i="13"/>
  <c r="BG4535" i="13"/>
  <c r="BG4536" i="13"/>
  <c r="BG4537" i="13"/>
  <c r="BG4538" i="13"/>
  <c r="BG4539" i="13"/>
  <c r="BG4540" i="13"/>
  <c r="BG4541" i="13"/>
  <c r="BG4542" i="13"/>
  <c r="BG4543" i="13"/>
  <c r="BG4544" i="13"/>
  <c r="BG4545" i="13"/>
  <c r="BG4546" i="13"/>
  <c r="BG4547" i="13"/>
  <c r="BG4548" i="13"/>
  <c r="BG4549" i="13"/>
  <c r="BG4550" i="13"/>
  <c r="BG4551" i="13"/>
  <c r="BG4552" i="13"/>
  <c r="BG4553" i="13"/>
  <c r="BG4554" i="13"/>
  <c r="BG4555" i="13"/>
  <c r="BG4556" i="13"/>
  <c r="BG4557" i="13"/>
  <c r="BG4558" i="13"/>
  <c r="BG4559" i="13"/>
  <c r="BG4560" i="13"/>
  <c r="BG4561" i="13"/>
  <c r="BG4562" i="13"/>
  <c r="BG4563" i="13"/>
  <c r="BG4564" i="13"/>
  <c r="BG4565" i="13"/>
  <c r="BG4566" i="13"/>
  <c r="BG4567" i="13"/>
  <c r="BG4568" i="13"/>
  <c r="BG4569" i="13"/>
  <c r="BG4570" i="13"/>
  <c r="BG4571" i="13"/>
  <c r="BG4572" i="13"/>
  <c r="BG4573" i="13"/>
  <c r="BG4574" i="13"/>
  <c r="BG4575" i="13"/>
  <c r="BG4576" i="13"/>
  <c r="BG4577" i="13"/>
  <c r="BG4578" i="13"/>
  <c r="BG4579" i="13"/>
  <c r="BG4580" i="13"/>
  <c r="BG4581" i="13"/>
  <c r="BG4582" i="13"/>
  <c r="BG4583" i="13"/>
  <c r="BG4584" i="13"/>
  <c r="BG4585" i="13"/>
  <c r="BG4586" i="13"/>
  <c r="BG4587" i="13"/>
  <c r="BG4588" i="13"/>
  <c r="BG4589" i="13"/>
  <c r="BG4590" i="13"/>
  <c r="BG4591" i="13"/>
  <c r="BG4592" i="13"/>
  <c r="BG4593" i="13"/>
  <c r="BG4594" i="13"/>
  <c r="BG4595" i="13"/>
  <c r="BG4596" i="13"/>
  <c r="BG4597" i="13"/>
  <c r="BG4598" i="13"/>
  <c r="BG4599" i="13"/>
  <c r="BG4600" i="13"/>
  <c r="BG4601" i="13"/>
  <c r="BG4602" i="13"/>
  <c r="BG4603" i="13"/>
  <c r="BG4604" i="13"/>
  <c r="BG4605" i="13"/>
  <c r="BG4606" i="13"/>
  <c r="BG4607" i="13"/>
  <c r="BG4608" i="13"/>
  <c r="BG4609" i="13"/>
  <c r="BG4610" i="13"/>
  <c r="BG4611" i="13"/>
  <c r="BG4612" i="13"/>
  <c r="BG4613" i="13"/>
  <c r="BG4614" i="13"/>
  <c r="BG4615" i="13"/>
  <c r="BG4616" i="13"/>
  <c r="BG4617" i="13"/>
  <c r="BG4618" i="13"/>
  <c r="BG4619" i="13"/>
  <c r="BG4620" i="13"/>
  <c r="BG4621" i="13"/>
  <c r="BG4622" i="13"/>
  <c r="BG4623" i="13"/>
  <c r="BG4624" i="13"/>
  <c r="BG4625" i="13"/>
  <c r="BG4626" i="13"/>
  <c r="BG4627" i="13"/>
  <c r="BG4628" i="13"/>
  <c r="BG4629" i="13"/>
  <c r="BG4630" i="13"/>
  <c r="BG4631" i="13"/>
  <c r="BG4632" i="13"/>
  <c r="BG4633" i="13"/>
  <c r="BG4634" i="13"/>
  <c r="BG4635" i="13"/>
  <c r="BG4636" i="13"/>
  <c r="BG4637" i="13"/>
  <c r="BG4638" i="13"/>
  <c r="BG4639" i="13"/>
  <c r="BG4640" i="13"/>
  <c r="BG4641" i="13"/>
  <c r="BG4642" i="13"/>
  <c r="BG4643" i="13"/>
  <c r="BG4644" i="13"/>
  <c r="BG4645" i="13"/>
  <c r="BG4646" i="13"/>
  <c r="BG4647" i="13"/>
  <c r="BG4648" i="13"/>
  <c r="BG4649" i="13"/>
  <c r="BG4650" i="13"/>
  <c r="BG4651" i="13"/>
  <c r="BG4652" i="13"/>
  <c r="BG4653" i="13"/>
  <c r="BG4654" i="13"/>
  <c r="BG4655" i="13"/>
  <c r="BG4656" i="13"/>
  <c r="BG4657" i="13"/>
  <c r="BG4658" i="13"/>
  <c r="BG4659" i="13"/>
  <c r="BG4660" i="13"/>
  <c r="BG4661" i="13"/>
  <c r="BG4662" i="13"/>
  <c r="BG4663" i="13"/>
  <c r="BG4664" i="13"/>
  <c r="BG4665" i="13"/>
  <c r="BG4666" i="13"/>
  <c r="BG4667" i="13"/>
  <c r="BG4668" i="13"/>
  <c r="BG4669" i="13"/>
  <c r="BG4670" i="13"/>
  <c r="BG4671" i="13"/>
  <c r="BG4672" i="13"/>
  <c r="BG4673" i="13"/>
  <c r="BG4674" i="13"/>
  <c r="BG4675" i="13"/>
  <c r="BG4676" i="13"/>
  <c r="BG4677" i="13"/>
  <c r="BG4678" i="13"/>
  <c r="BG4679" i="13"/>
  <c r="BG4680" i="13"/>
  <c r="BG4681" i="13"/>
  <c r="BG4682" i="13"/>
  <c r="BG4683" i="13"/>
  <c r="BG4684" i="13"/>
  <c r="BG4685" i="13"/>
  <c r="BG4686" i="13"/>
  <c r="BG4687" i="13"/>
  <c r="BG4688" i="13"/>
  <c r="BG4689" i="13"/>
  <c r="BG4690" i="13"/>
  <c r="BG4691" i="13"/>
  <c r="BG4692" i="13"/>
  <c r="BG4693" i="13"/>
  <c r="BG4694" i="13"/>
  <c r="BG4695" i="13"/>
  <c r="BG4696" i="13"/>
  <c r="BG4697" i="13"/>
  <c r="BG4698" i="13"/>
  <c r="BG4699" i="13"/>
  <c r="BG4700" i="13"/>
  <c r="BG4701" i="13"/>
  <c r="BG4702" i="13"/>
  <c r="BG4703" i="13"/>
  <c r="BG4704" i="13"/>
  <c r="BG4705" i="13"/>
  <c r="BG4706" i="13"/>
  <c r="BG4707" i="13"/>
  <c r="BG4708" i="13"/>
  <c r="BG4709" i="13"/>
  <c r="BG4710" i="13"/>
  <c r="BG4711" i="13"/>
  <c r="BG4712" i="13"/>
  <c r="BG4713" i="13"/>
  <c r="BG4714" i="13"/>
  <c r="BG4715" i="13"/>
  <c r="BG4716" i="13"/>
  <c r="BG4717" i="13"/>
  <c r="BG4718" i="13"/>
  <c r="BG4719" i="13"/>
  <c r="BG4720" i="13"/>
  <c r="BG4721" i="13"/>
  <c r="BG4722" i="13"/>
  <c r="BG4723" i="13"/>
  <c r="BG4724" i="13"/>
  <c r="BG4725" i="13"/>
  <c r="BG4726" i="13"/>
  <c r="BG4727" i="13"/>
  <c r="BG4728" i="13"/>
  <c r="BG4729" i="13"/>
  <c r="BG4730" i="13"/>
  <c r="BG4731" i="13"/>
  <c r="BG4732" i="13"/>
  <c r="BG4733" i="13"/>
  <c r="BG4734" i="13"/>
  <c r="BG4735" i="13"/>
  <c r="BG4736" i="13"/>
  <c r="BG4737" i="13"/>
  <c r="BG4738" i="13"/>
  <c r="BG4739" i="13"/>
  <c r="BG4740" i="13"/>
  <c r="BG4741" i="13"/>
  <c r="BG4742" i="13"/>
  <c r="BG4743" i="13"/>
  <c r="BG4744" i="13"/>
  <c r="BG4745" i="13"/>
  <c r="BG4746" i="13"/>
  <c r="BG4747" i="13"/>
  <c r="BG4748" i="13"/>
  <c r="BG4749" i="13"/>
  <c r="BG4750" i="13"/>
  <c r="BG4751" i="13"/>
  <c r="BG4752" i="13"/>
  <c r="BG4753" i="13"/>
  <c r="BG4754" i="13"/>
  <c r="BG4755" i="13"/>
  <c r="BG4756" i="13"/>
  <c r="BG4757" i="13"/>
  <c r="BG4758" i="13"/>
  <c r="BG4759" i="13"/>
  <c r="BG4760" i="13"/>
  <c r="BG4761" i="13"/>
  <c r="BG4762" i="13"/>
  <c r="BG4763" i="13"/>
  <c r="BG4764" i="13"/>
  <c r="BG4765" i="13"/>
  <c r="BG4766" i="13"/>
  <c r="BG4767" i="13"/>
  <c r="BG4768" i="13"/>
  <c r="BG4769" i="13"/>
  <c r="BG4770" i="13"/>
  <c r="BG4771" i="13"/>
  <c r="BG4772" i="13"/>
  <c r="BG4773" i="13"/>
  <c r="BG4774" i="13"/>
  <c r="BG4775" i="13"/>
  <c r="BG4776" i="13"/>
  <c r="BG4777" i="13"/>
  <c r="BG4778" i="13"/>
  <c r="BG4779" i="13"/>
  <c r="BG4780" i="13"/>
  <c r="BG4781" i="13"/>
  <c r="BG4782" i="13"/>
  <c r="BG4783" i="13"/>
  <c r="BG4784" i="13"/>
  <c r="BG4785" i="13"/>
  <c r="BG4786" i="13"/>
  <c r="BG4787" i="13"/>
  <c r="BG4788" i="13"/>
  <c r="BG4789" i="13"/>
  <c r="BG4790" i="13"/>
  <c r="BG4791" i="13"/>
  <c r="BG4792" i="13"/>
  <c r="BG4793" i="13"/>
  <c r="BG4794" i="13"/>
  <c r="BG4795" i="13"/>
  <c r="BG4796" i="13"/>
  <c r="BG4797" i="13"/>
  <c r="BG4798" i="13"/>
  <c r="BG4799" i="13"/>
  <c r="BG4800" i="13"/>
  <c r="BG4801" i="13"/>
  <c r="BG4802" i="13"/>
  <c r="BG4803" i="13"/>
  <c r="BG4804" i="13"/>
  <c r="BG4805" i="13"/>
  <c r="BG4806" i="13"/>
  <c r="BG4807" i="13"/>
  <c r="BG4808" i="13"/>
  <c r="BG4809" i="13"/>
  <c r="BG4810" i="13"/>
  <c r="BG4811" i="13"/>
  <c r="BG4812" i="13"/>
  <c r="BG4813" i="13"/>
  <c r="BG4814" i="13"/>
  <c r="BG4815" i="13"/>
  <c r="BG4816" i="13"/>
  <c r="BG4817" i="13"/>
  <c r="BG4818" i="13"/>
  <c r="BG4819" i="13"/>
  <c r="BG4820" i="13"/>
  <c r="BG4821" i="13"/>
  <c r="BG4822" i="13"/>
  <c r="BG4823" i="13"/>
  <c r="BG4824" i="13"/>
  <c r="BG4825" i="13"/>
  <c r="BG4826" i="13"/>
  <c r="BG4827" i="13"/>
  <c r="BG4828" i="13"/>
  <c r="BG4829" i="13"/>
  <c r="BG4830" i="13"/>
  <c r="BG4831" i="13"/>
  <c r="BG4832" i="13"/>
  <c r="BG4833" i="13"/>
  <c r="BG4834" i="13"/>
  <c r="BG4835" i="13"/>
  <c r="BG4836" i="13"/>
  <c r="BG4837" i="13"/>
  <c r="BG4838" i="13"/>
  <c r="BG4839" i="13"/>
  <c r="BG4840" i="13"/>
  <c r="BG4841" i="13"/>
  <c r="BG4842" i="13"/>
  <c r="BG4843" i="13"/>
  <c r="BG4844" i="13"/>
  <c r="BG4845" i="13"/>
  <c r="BG4846" i="13"/>
  <c r="BG4847" i="13"/>
  <c r="BG4848" i="13"/>
  <c r="BG4849" i="13"/>
  <c r="BG4850" i="13"/>
  <c r="BG4851" i="13"/>
  <c r="BG4852" i="13"/>
  <c r="BG4853" i="13"/>
  <c r="BG4854" i="13"/>
  <c r="BG4855" i="13"/>
  <c r="BG4856" i="13"/>
  <c r="BG4857" i="13"/>
  <c r="BG4858" i="13"/>
  <c r="BG4859" i="13"/>
  <c r="BG4860" i="13"/>
  <c r="BG4861" i="13"/>
  <c r="BG4862" i="13"/>
  <c r="BG4863" i="13"/>
  <c r="BG4864" i="13"/>
  <c r="BG4865" i="13"/>
  <c r="BG4866" i="13"/>
  <c r="BG4867" i="13"/>
  <c r="BG4868" i="13"/>
  <c r="BG4869" i="13"/>
  <c r="BG4870" i="13"/>
  <c r="BG4871" i="13"/>
  <c r="BG4872" i="13"/>
  <c r="BG4873" i="13"/>
  <c r="BG4874" i="13"/>
  <c r="BG4875" i="13"/>
  <c r="BG4876" i="13"/>
  <c r="BG4877" i="13"/>
  <c r="BG4878" i="13"/>
  <c r="BG4879" i="13"/>
  <c r="BG4880" i="13"/>
  <c r="BG4881" i="13"/>
  <c r="BG4882" i="13"/>
  <c r="BG4883" i="13"/>
  <c r="BG4884" i="13"/>
  <c r="BG4885" i="13"/>
  <c r="BG4886" i="13"/>
  <c r="BG4887" i="13"/>
  <c r="BG4888" i="13"/>
  <c r="BG4889" i="13"/>
  <c r="BG4890" i="13"/>
  <c r="BG4891" i="13"/>
  <c r="BG4892" i="13"/>
  <c r="BG4893" i="13"/>
  <c r="BG4894" i="13"/>
  <c r="BG4895" i="13"/>
  <c r="BG4896" i="13"/>
  <c r="BG4897" i="13"/>
  <c r="BG4898" i="13"/>
  <c r="BG4899" i="13"/>
  <c r="BG4900" i="13"/>
  <c r="BG4901" i="13"/>
  <c r="BG4902" i="13"/>
  <c r="BG4903" i="13"/>
  <c r="BG4904" i="13"/>
  <c r="BG4905" i="13"/>
  <c r="BG4906" i="13"/>
  <c r="BG4907" i="13"/>
  <c r="BG4908" i="13"/>
  <c r="BG4909" i="13"/>
  <c r="BG4910" i="13"/>
  <c r="BG4911" i="13"/>
  <c r="BG4912" i="13"/>
  <c r="BG4913" i="13"/>
  <c r="BG4914" i="13"/>
  <c r="BG4915" i="13"/>
  <c r="BG4916" i="13"/>
  <c r="BG4917" i="13"/>
  <c r="BG4918" i="13"/>
  <c r="BG4919" i="13"/>
  <c r="BG4920" i="13"/>
  <c r="BG4921" i="13"/>
  <c r="BG4922" i="13"/>
  <c r="BG4923" i="13"/>
  <c r="BG4924" i="13"/>
  <c r="BG4925" i="13"/>
  <c r="BG4926" i="13"/>
  <c r="BG4927" i="13"/>
  <c r="BG4928" i="13"/>
  <c r="BG4929" i="13"/>
  <c r="BG4930" i="13"/>
  <c r="BG4931" i="13"/>
  <c r="BG4932" i="13"/>
  <c r="BG4933" i="13"/>
  <c r="BG4934" i="13"/>
  <c r="BG4935" i="13"/>
  <c r="BG4936" i="13"/>
  <c r="BG4937" i="13"/>
  <c r="BG4938" i="13"/>
  <c r="BG4939" i="13"/>
  <c r="BG4940" i="13"/>
  <c r="BG4941" i="13"/>
  <c r="BG4942" i="13"/>
  <c r="BG4943" i="13"/>
  <c r="BG4944" i="13"/>
  <c r="BG4945" i="13"/>
  <c r="BG4946" i="13"/>
  <c r="BG4947" i="13"/>
  <c r="BG4948" i="13"/>
  <c r="BG4949" i="13"/>
  <c r="BG4950" i="13"/>
  <c r="BG4951" i="13"/>
  <c r="BG4952" i="13"/>
  <c r="BG4953" i="13"/>
  <c r="BG4954" i="13"/>
  <c r="BG4955" i="13"/>
  <c r="BG4956" i="13"/>
  <c r="BG4957" i="13"/>
  <c r="BG4958" i="13"/>
  <c r="BG4959" i="13"/>
  <c r="BG4960" i="13"/>
  <c r="BG4961" i="13"/>
  <c r="BG4962" i="13"/>
  <c r="BG4963" i="13"/>
  <c r="BG4964" i="13"/>
  <c r="BG4965" i="13"/>
  <c r="BG4966" i="13"/>
  <c r="BG4967" i="13"/>
  <c r="BG4968" i="13"/>
  <c r="BG4969" i="13"/>
  <c r="BG4970" i="13"/>
  <c r="BG4971" i="13"/>
  <c r="BG4972" i="13"/>
  <c r="BG4973" i="13"/>
  <c r="BG4974" i="13"/>
  <c r="BG4975" i="13"/>
  <c r="BG4976" i="13"/>
  <c r="BG4977" i="13"/>
  <c r="BG4978" i="13"/>
  <c r="BG4979" i="13"/>
  <c r="BG4980" i="13"/>
  <c r="BG4981" i="13"/>
  <c r="BG4982" i="13"/>
  <c r="BG4983" i="13"/>
  <c r="BG4984" i="13"/>
  <c r="BG4985" i="13"/>
  <c r="BG4986" i="13"/>
  <c r="BG4987" i="13"/>
  <c r="BG4988" i="13"/>
  <c r="BG4989" i="13"/>
  <c r="BG4990" i="13"/>
  <c r="BG4991" i="13"/>
  <c r="BG4992" i="13"/>
  <c r="BG4993" i="13"/>
  <c r="BG4994" i="13"/>
  <c r="BG4995" i="13"/>
  <c r="BG4996" i="13"/>
  <c r="BG4997" i="13"/>
  <c r="BG2689" i="13"/>
  <c r="BI2693" i="13"/>
  <c r="BG2705" i="13"/>
  <c r="BG2717" i="13"/>
  <c r="BG2721" i="13"/>
  <c r="BI2725" i="13"/>
  <c r="BI2733" i="13"/>
  <c r="BG2737" i="13"/>
  <c r="BG2769" i="13"/>
  <c r="BG2801" i="13"/>
  <c r="BI2893" i="13"/>
  <c r="BG2989" i="13"/>
  <c r="BG3109" i="13"/>
  <c r="E2" i="13"/>
  <c r="E21" i="13"/>
  <c r="BG21" i="13" s="1"/>
  <c r="E7" i="13"/>
  <c r="BG7" i="13" s="1"/>
  <c r="E25" i="13"/>
  <c r="BI25" i="13" s="1"/>
  <c r="E28" i="13"/>
  <c r="BG28" i="13" s="1"/>
  <c r="E24" i="13"/>
  <c r="BG24" i="13" s="1"/>
  <c r="E27" i="13"/>
  <c r="BI27" i="13" s="1"/>
  <c r="E15" i="13"/>
  <c r="BG15" i="13" s="1"/>
  <c r="E3" i="13"/>
  <c r="BI3" i="13" s="1"/>
  <c r="E22" i="13"/>
  <c r="BG22" i="13" s="1"/>
  <c r="E18" i="13"/>
  <c r="BG18" i="13" s="1"/>
  <c r="E14" i="13"/>
  <c r="E13" i="13"/>
  <c r="BI13" i="13" s="1"/>
  <c r="E10" i="13"/>
  <c r="BG10" i="13" s="1"/>
  <c r="E9" i="13"/>
  <c r="BG9" i="13" s="1"/>
  <c r="E6" i="13"/>
  <c r="BG6" i="13" s="1"/>
  <c r="E5" i="13"/>
  <c r="BG5" i="13" s="1"/>
  <c r="D33" i="13"/>
  <c r="E32" i="13" s="1"/>
  <c r="BG32" i="13" s="1"/>
  <c r="E16" i="13"/>
  <c r="BI16" i="13" s="1"/>
  <c r="E12" i="13"/>
  <c r="E8" i="13"/>
  <c r="BI8" i="13" s="1"/>
  <c r="E4" i="13"/>
  <c r="BG4" i="13" s="1"/>
  <c r="BI19" i="13"/>
  <c r="BI3183" i="13"/>
  <c r="BG2111" i="13"/>
  <c r="D704" i="13"/>
  <c r="E703" i="13" s="1"/>
  <c r="BI703" i="13" s="1"/>
  <c r="D644" i="13"/>
  <c r="E643" i="13" s="1"/>
  <c r="BG643" i="13" s="1"/>
  <c r="D352" i="13"/>
  <c r="BI1901" i="13"/>
  <c r="BG1817" i="13"/>
  <c r="BI1813" i="13"/>
  <c r="BG1741" i="13"/>
  <c r="BI1677" i="13"/>
  <c r="BG1497" i="13"/>
  <c r="BI1357" i="13"/>
  <c r="BG1077" i="13"/>
  <c r="D866" i="13"/>
  <c r="E865" i="13" s="1"/>
  <c r="BI865" i="13" s="1"/>
  <c r="D754" i="13"/>
  <c r="E753" i="13" s="1"/>
  <c r="BI753" i="13" s="1"/>
  <c r="BG2683" i="13"/>
  <c r="BG2187" i="13"/>
  <c r="BI1383" i="13"/>
  <c r="BI1379" i="13"/>
  <c r="BG1155" i="13"/>
  <c r="BI943" i="13"/>
  <c r="D752" i="13"/>
  <c r="E751" i="13" s="1"/>
  <c r="BG751" i="13" s="1"/>
  <c r="D708" i="13"/>
  <c r="E707" i="13" s="1"/>
  <c r="D680" i="13"/>
  <c r="E679" i="13" s="1"/>
  <c r="BI679" i="13" s="1"/>
  <c r="D628" i="13"/>
  <c r="E627" i="13" s="1"/>
  <c r="BI627" i="13" s="1"/>
  <c r="D608" i="13"/>
  <c r="E607" i="13" s="1"/>
  <c r="BG607" i="13" s="1"/>
  <c r="D600" i="13"/>
  <c r="E599" i="13" s="1"/>
  <c r="D564" i="13"/>
  <c r="E563" i="13" s="1"/>
  <c r="BG563" i="13" s="1"/>
  <c r="D516" i="13"/>
  <c r="E515" i="13" s="1"/>
  <c r="D444" i="13"/>
  <c r="E443" i="13" s="1"/>
  <c r="BG443" i="13" s="1"/>
  <c r="D328" i="13"/>
  <c r="E327" i="13" s="1"/>
  <c r="D256" i="13"/>
  <c r="E255" i="13" s="1"/>
  <c r="D228" i="13"/>
  <c r="E227" i="13" s="1"/>
  <c r="BG227" i="13" s="1"/>
  <c r="D160" i="13"/>
  <c r="E159" i="13" s="1"/>
  <c r="BG2855" i="13"/>
  <c r="BG1719" i="13"/>
  <c r="BG1429" i="13"/>
  <c r="BI1389" i="13"/>
  <c r="BI1269" i="13"/>
  <c r="BG1117" i="13"/>
  <c r="BI997" i="13"/>
  <c r="BI913" i="13"/>
  <c r="BG3203" i="13"/>
  <c r="BG3187" i="13"/>
  <c r="BG3059" i="13"/>
  <c r="BG2955" i="13"/>
  <c r="BG2831" i="13"/>
  <c r="BI2295" i="13"/>
  <c r="BG1757" i="13"/>
  <c r="BG1641" i="13"/>
  <c r="BG1581" i="13"/>
  <c r="BG1513" i="13"/>
  <c r="BI1445" i="13"/>
  <c r="BI1911" i="13"/>
  <c r="BG1619" i="13"/>
  <c r="BI1511" i="13"/>
  <c r="BG1179" i="13"/>
  <c r="D728" i="13"/>
  <c r="E727" i="13" s="1"/>
  <c r="BG727" i="13" s="1"/>
  <c r="D720" i="13"/>
  <c r="E719" i="13" s="1"/>
  <c r="D696" i="13"/>
  <c r="D688" i="13"/>
  <c r="E687" i="13" s="1"/>
  <c r="BI687" i="13" s="1"/>
  <c r="D652" i="13"/>
  <c r="E651" i="13" s="1"/>
  <c r="BI651" i="13" s="1"/>
  <c r="D640" i="13"/>
  <c r="D620" i="13"/>
  <c r="E619" i="13" s="1"/>
  <c r="BI619" i="13" s="1"/>
  <c r="D592" i="13"/>
  <c r="E591" i="13" s="1"/>
  <c r="BG591" i="13" s="1"/>
  <c r="D576" i="13"/>
  <c r="E575" i="13" s="1"/>
  <c r="BG575" i="13" s="1"/>
  <c r="D556" i="13"/>
  <c r="E555" i="13" s="1"/>
  <c r="BI555" i="13" s="1"/>
  <c r="D528" i="13"/>
  <c r="E527" i="13" s="1"/>
  <c r="BG527" i="13" s="1"/>
  <c r="D468" i="13"/>
  <c r="E467" i="13" s="1"/>
  <c r="BI467" i="13" s="1"/>
  <c r="D436" i="13"/>
  <c r="E435" i="13" s="1"/>
  <c r="BG435" i="13" s="1"/>
  <c r="D428" i="13"/>
  <c r="E427" i="13" s="1"/>
  <c r="BG427" i="13" s="1"/>
  <c r="D424" i="13"/>
  <c r="E423" i="13" s="1"/>
  <c r="BI423" i="13" s="1"/>
  <c r="D400" i="13"/>
  <c r="E399" i="13" s="1"/>
  <c r="BG399" i="13" s="1"/>
  <c r="D368" i="13"/>
  <c r="E367" i="13" s="1"/>
  <c r="BI367" i="13" s="1"/>
  <c r="D324" i="13"/>
  <c r="E323" i="13" s="1"/>
  <c r="BG323" i="13" s="1"/>
  <c r="D292" i="13"/>
  <c r="E291" i="13" s="1"/>
  <c r="BI291" i="13" s="1"/>
  <c r="D280" i="13"/>
  <c r="E279" i="13" s="1"/>
  <c r="D260" i="13"/>
  <c r="E259" i="13" s="1"/>
  <c r="BG259" i="13" s="1"/>
  <c r="D240" i="13"/>
  <c r="E239" i="13" s="1"/>
  <c r="BG239" i="13" s="1"/>
  <c r="D236" i="13"/>
  <c r="E235" i="13" s="1"/>
  <c r="D224" i="13"/>
  <c r="E223" i="13" s="1"/>
  <c r="BG223" i="13" s="1"/>
  <c r="D136" i="13"/>
  <c r="E135" i="13" s="1"/>
  <c r="BG135" i="13" s="1"/>
  <c r="D80" i="13"/>
  <c r="E79" i="13" s="1"/>
  <c r="BI79" i="13" s="1"/>
  <c r="D60" i="13"/>
  <c r="E59" i="13" s="1"/>
  <c r="BG59" i="13" s="1"/>
  <c r="D48" i="13"/>
  <c r="E47" i="13" s="1"/>
  <c r="BI47" i="13" s="1"/>
  <c r="BI1365" i="13"/>
  <c r="BG1333" i="13"/>
  <c r="BG1237" i="13"/>
  <c r="BI1213" i="13"/>
  <c r="BG1189" i="13"/>
  <c r="BG1157" i="13"/>
  <c r="BG1153" i="13"/>
  <c r="BI1041" i="13"/>
  <c r="BG1009" i="13"/>
  <c r="BG973" i="13"/>
  <c r="BI945" i="13"/>
  <c r="BI941" i="13"/>
  <c r="BG925" i="13"/>
  <c r="D802" i="13"/>
  <c r="E801" i="13" s="1"/>
  <c r="BI801" i="13" s="1"/>
  <c r="D770" i="13"/>
  <c r="E769" i="13" s="1"/>
  <c r="BG769" i="13" s="1"/>
  <c r="D746" i="13"/>
  <c r="E745" i="13" s="1"/>
  <c r="BG745" i="13" s="1"/>
  <c r="D742" i="13"/>
  <c r="E741" i="13" s="1"/>
  <c r="D730" i="13"/>
  <c r="E729" i="13" s="1"/>
  <c r="BG729" i="13" s="1"/>
  <c r="D726" i="13"/>
  <c r="E725" i="13" s="1"/>
  <c r="BG725" i="13" s="1"/>
  <c r="D722" i="13"/>
  <c r="E721" i="13" s="1"/>
  <c r="BI721" i="13" s="1"/>
  <c r="D714" i="13"/>
  <c r="E713" i="13" s="1"/>
  <c r="BG713" i="13" s="1"/>
  <c r="D710" i="13"/>
  <c r="E709" i="13" s="1"/>
  <c r="D706" i="13"/>
  <c r="E705" i="13" s="1"/>
  <c r="BG705" i="13" s="1"/>
  <c r="D702" i="13"/>
  <c r="E701" i="13" s="1"/>
  <c r="BI701" i="13" s="1"/>
  <c r="D698" i="13"/>
  <c r="E697" i="13" s="1"/>
  <c r="BG697" i="13" s="1"/>
  <c r="D694" i="13"/>
  <c r="E693" i="13" s="1"/>
  <c r="BG693" i="13" s="1"/>
  <c r="D690" i="13"/>
  <c r="E689" i="13" s="1"/>
  <c r="D686" i="13"/>
  <c r="E685" i="13" s="1"/>
  <c r="BG685" i="13" s="1"/>
  <c r="D682" i="13"/>
  <c r="E681" i="13" s="1"/>
  <c r="D678" i="13"/>
  <c r="E677" i="13" s="1"/>
  <c r="BG677" i="13" s="1"/>
  <c r="D674" i="13"/>
  <c r="E673" i="13" s="1"/>
  <c r="BI673" i="13" s="1"/>
  <c r="D670" i="13"/>
  <c r="E669" i="13" s="1"/>
  <c r="D666" i="13"/>
  <c r="E665" i="13" s="1"/>
  <c r="D662" i="13"/>
  <c r="E661" i="13" s="1"/>
  <c r="BI661" i="13" s="1"/>
  <c r="D658" i="13"/>
  <c r="E657" i="13" s="1"/>
  <c r="BG657" i="13" s="1"/>
  <c r="D654" i="13"/>
  <c r="E653" i="13" s="1"/>
  <c r="BG653" i="13" s="1"/>
  <c r="D650" i="13"/>
  <c r="E649" i="13" s="1"/>
  <c r="BG649" i="13" s="1"/>
  <c r="D646" i="13"/>
  <c r="E645" i="13" s="1"/>
  <c r="BI645" i="13" s="1"/>
  <c r="D642" i="13"/>
  <c r="E641" i="13" s="1"/>
  <c r="D638" i="13"/>
  <c r="E637" i="13" s="1"/>
  <c r="D634" i="13"/>
  <c r="E633" i="13" s="1"/>
  <c r="BG633" i="13" s="1"/>
  <c r="D630" i="13"/>
  <c r="E629" i="13" s="1"/>
  <c r="BG629" i="13" s="1"/>
  <c r="D626" i="13"/>
  <c r="E625" i="13" s="1"/>
  <c r="BI625" i="13" s="1"/>
  <c r="D622" i="13"/>
  <c r="E621" i="13" s="1"/>
  <c r="BI621" i="13" s="1"/>
  <c r="D618" i="13"/>
  <c r="E617" i="13" s="1"/>
  <c r="BG617" i="13" s="1"/>
  <c r="D614" i="13"/>
  <c r="E613" i="13" s="1"/>
  <c r="BG613" i="13" s="1"/>
  <c r="D610" i="13"/>
  <c r="E609" i="13" s="1"/>
  <c r="D606" i="13"/>
  <c r="E605" i="13" s="1"/>
  <c r="D602" i="13"/>
  <c r="E601" i="13" s="1"/>
  <c r="BI601" i="13" s="1"/>
  <c r="D598" i="13"/>
  <c r="E597" i="13" s="1"/>
  <c r="BG597" i="13" s="1"/>
  <c r="D594" i="13"/>
  <c r="E593" i="13" s="1"/>
  <c r="D590" i="13"/>
  <c r="E589" i="13" s="1"/>
  <c r="BG589" i="13" s="1"/>
  <c r="D586" i="13"/>
  <c r="E585" i="13" s="1"/>
  <c r="D582" i="13"/>
  <c r="E581" i="13" s="1"/>
  <c r="BI581" i="13" s="1"/>
  <c r="D578" i="13"/>
  <c r="E577" i="13" s="1"/>
  <c r="BI577" i="13" s="1"/>
  <c r="D574" i="13"/>
  <c r="E573" i="13" s="1"/>
  <c r="D570" i="13"/>
  <c r="E569" i="13" s="1"/>
  <c r="BI569" i="13" s="1"/>
  <c r="D566" i="13"/>
  <c r="E565" i="13" s="1"/>
  <c r="BI565" i="13" s="1"/>
  <c r="D562" i="13"/>
  <c r="E561" i="13" s="1"/>
  <c r="D558" i="13"/>
  <c r="E557" i="13" s="1"/>
  <c r="BI557" i="13" s="1"/>
  <c r="D554" i="13"/>
  <c r="E553" i="13" s="1"/>
  <c r="BI553" i="13" s="1"/>
  <c r="D550" i="13"/>
  <c r="E549" i="13" s="1"/>
  <c r="BG549" i="13" s="1"/>
  <c r="D546" i="13"/>
  <c r="E545" i="13" s="1"/>
  <c r="BG545" i="13" s="1"/>
  <c r="D542" i="13"/>
  <c r="E541" i="13" s="1"/>
  <c r="BI541" i="13" s="1"/>
  <c r="D538" i="13"/>
  <c r="E537" i="13" s="1"/>
  <c r="D534" i="13"/>
  <c r="E533" i="13" s="1"/>
  <c r="BG533" i="13" s="1"/>
  <c r="D530" i="13"/>
  <c r="E529" i="13" s="1"/>
  <c r="BG529" i="13" s="1"/>
  <c r="D526" i="13"/>
  <c r="E525" i="13" s="1"/>
  <c r="BG525" i="13" s="1"/>
  <c r="D522" i="13"/>
  <c r="E521" i="13" s="1"/>
  <c r="BG521" i="13" s="1"/>
  <c r="D518" i="13"/>
  <c r="E517" i="13" s="1"/>
  <c r="BG517" i="13" s="1"/>
  <c r="D514" i="13"/>
  <c r="E513" i="13" s="1"/>
  <c r="BI513" i="13" s="1"/>
  <c r="D510" i="13"/>
  <c r="E509" i="13" s="1"/>
  <c r="BI509" i="13" s="1"/>
  <c r="D506" i="13"/>
  <c r="E505" i="13" s="1"/>
  <c r="BG505" i="13" s="1"/>
  <c r="D502" i="13"/>
  <c r="E501" i="13" s="1"/>
  <c r="BI501" i="13" s="1"/>
  <c r="D498" i="13"/>
  <c r="E497" i="13" s="1"/>
  <c r="BG497" i="13" s="1"/>
  <c r="D494" i="13"/>
  <c r="E493" i="13" s="1"/>
  <c r="BI493" i="13" s="1"/>
  <c r="D490" i="13"/>
  <c r="E489" i="13" s="1"/>
  <c r="BG489" i="13" s="1"/>
  <c r="D486" i="13"/>
  <c r="E485" i="13" s="1"/>
  <c r="D482" i="13"/>
  <c r="E481" i="13" s="1"/>
  <c r="BG481" i="13" s="1"/>
  <c r="D478" i="13"/>
  <c r="E477" i="13" s="1"/>
  <c r="BI477" i="13" s="1"/>
  <c r="D474" i="13"/>
  <c r="E473" i="13" s="1"/>
  <c r="D470" i="13"/>
  <c r="E469" i="13" s="1"/>
  <c r="BG469" i="13" s="1"/>
  <c r="D466" i="13"/>
  <c r="E465" i="13" s="1"/>
  <c r="BG465" i="13" s="1"/>
  <c r="D462" i="13"/>
  <c r="E461" i="13" s="1"/>
  <c r="BI461" i="13" s="1"/>
  <c r="BG3142" i="13"/>
  <c r="BI3110" i="13"/>
  <c r="BG3082" i="13"/>
  <c r="BG3022" i="13"/>
  <c r="BI2978" i="13"/>
  <c r="BG2918" i="13"/>
  <c r="BI2854" i="13"/>
  <c r="BG2794" i="13"/>
  <c r="BI2258" i="13"/>
  <c r="BI2254" i="13"/>
  <c r="BG2174" i="13"/>
  <c r="BG1538" i="13"/>
  <c r="D458" i="13"/>
  <c r="E457" i="13" s="1"/>
  <c r="BG457" i="13" s="1"/>
  <c r="D454" i="13"/>
  <c r="E453" i="13" s="1"/>
  <c r="BI453" i="13" s="1"/>
  <c r="D450" i="13"/>
  <c r="E449" i="13" s="1"/>
  <c r="BI449" i="13" s="1"/>
  <c r="D446" i="13"/>
  <c r="E445" i="13" s="1"/>
  <c r="BI445" i="13" s="1"/>
  <c r="D442" i="13"/>
  <c r="E441" i="13" s="1"/>
  <c r="BI441" i="13" s="1"/>
  <c r="D438" i="13"/>
  <c r="E437" i="13" s="1"/>
  <c r="BG437" i="13" s="1"/>
  <c r="D434" i="13"/>
  <c r="E433" i="13" s="1"/>
  <c r="BI433" i="13" s="1"/>
  <c r="D430" i="13"/>
  <c r="E429" i="13" s="1"/>
  <c r="BG429" i="13" s="1"/>
  <c r="D426" i="13"/>
  <c r="E425" i="13" s="1"/>
  <c r="BG425" i="13" s="1"/>
  <c r="D422" i="13"/>
  <c r="E421" i="13" s="1"/>
  <c r="BG421" i="13" s="1"/>
  <c r="D418" i="13"/>
  <c r="E417" i="13" s="1"/>
  <c r="BI417" i="13" s="1"/>
  <c r="D414" i="13"/>
  <c r="E413" i="13" s="1"/>
  <c r="BI413" i="13" s="1"/>
  <c r="D410" i="13"/>
  <c r="E409" i="13" s="1"/>
  <c r="BI409" i="13" s="1"/>
  <c r="D406" i="13"/>
  <c r="E405" i="13" s="1"/>
  <c r="BI405" i="13" s="1"/>
  <c r="D402" i="13"/>
  <c r="E401" i="13" s="1"/>
  <c r="BG401" i="13" s="1"/>
  <c r="D398" i="13"/>
  <c r="E397" i="13" s="1"/>
  <c r="BI397" i="13" s="1"/>
  <c r="D394" i="13"/>
  <c r="E393" i="13" s="1"/>
  <c r="BG393" i="13" s="1"/>
  <c r="D390" i="13"/>
  <c r="E389" i="13" s="1"/>
  <c r="BG389" i="13" s="1"/>
  <c r="D386" i="13"/>
  <c r="E385" i="13" s="1"/>
  <c r="BG385" i="13" s="1"/>
  <c r="D382" i="13"/>
  <c r="E381" i="13" s="1"/>
  <c r="D378" i="13"/>
  <c r="E377" i="13" s="1"/>
  <c r="D374" i="13"/>
  <c r="E373" i="13" s="1"/>
  <c r="BG373" i="13" s="1"/>
  <c r="D370" i="13"/>
  <c r="E369" i="13" s="1"/>
  <c r="BI369" i="13" s="1"/>
  <c r="D366" i="13"/>
  <c r="E365" i="13" s="1"/>
  <c r="BI365" i="13" s="1"/>
  <c r="D362" i="13"/>
  <c r="E361" i="13" s="1"/>
  <c r="BI361" i="13" s="1"/>
  <c r="D358" i="13"/>
  <c r="E357" i="13" s="1"/>
  <c r="BG357" i="13" s="1"/>
  <c r="D354" i="13"/>
  <c r="E353" i="13" s="1"/>
  <c r="BI353" i="13" s="1"/>
  <c r="D350" i="13"/>
  <c r="E349" i="13" s="1"/>
  <c r="BG349" i="13" s="1"/>
  <c r="D346" i="13"/>
  <c r="E345" i="13" s="1"/>
  <c r="BI345" i="13" s="1"/>
  <c r="D342" i="13"/>
  <c r="E341" i="13" s="1"/>
  <c r="BG341" i="13" s="1"/>
  <c r="D338" i="13"/>
  <c r="E337" i="13" s="1"/>
  <c r="BI337" i="13" s="1"/>
  <c r="D334" i="13"/>
  <c r="E333" i="13" s="1"/>
  <c r="D330" i="13"/>
  <c r="E329" i="13" s="1"/>
  <c r="BI329" i="13" s="1"/>
  <c r="D326" i="13"/>
  <c r="E325" i="13" s="1"/>
  <c r="BI325" i="13" s="1"/>
  <c r="D322" i="13"/>
  <c r="E321" i="13" s="1"/>
  <c r="D318" i="13"/>
  <c r="E317" i="13" s="1"/>
  <c r="BG317" i="13" s="1"/>
  <c r="D314" i="13"/>
  <c r="E313" i="13" s="1"/>
  <c r="BI313" i="13" s="1"/>
  <c r="D310" i="13"/>
  <c r="E309" i="13" s="1"/>
  <c r="BI309" i="13" s="1"/>
  <c r="D306" i="13"/>
  <c r="E305" i="13" s="1"/>
  <c r="BI305" i="13" s="1"/>
  <c r="D302" i="13"/>
  <c r="E301" i="13" s="1"/>
  <c r="D298" i="13"/>
  <c r="E297" i="13" s="1"/>
  <c r="BG297" i="13" s="1"/>
  <c r="D294" i="13"/>
  <c r="E293" i="13" s="1"/>
  <c r="BG293" i="13" s="1"/>
  <c r="D290" i="13"/>
  <c r="E289" i="13" s="1"/>
  <c r="BI289" i="13" s="1"/>
  <c r="D286" i="13"/>
  <c r="E285" i="13" s="1"/>
  <c r="D282" i="13"/>
  <c r="E281" i="13" s="1"/>
  <c r="BG281" i="13" s="1"/>
  <c r="D278" i="13"/>
  <c r="E277" i="13" s="1"/>
  <c r="BG277" i="13" s="1"/>
  <c r="D274" i="13"/>
  <c r="E273" i="13" s="1"/>
  <c r="BG273" i="13" s="1"/>
  <c r="D270" i="13"/>
  <c r="E269" i="13" s="1"/>
  <c r="BG269" i="13" s="1"/>
  <c r="D266" i="13"/>
  <c r="E265" i="13" s="1"/>
  <c r="D262" i="13"/>
  <c r="E261" i="13" s="1"/>
  <c r="BG261" i="13" s="1"/>
  <c r="D258" i="13"/>
  <c r="E257" i="13" s="1"/>
  <c r="BI257" i="13" s="1"/>
  <c r="D254" i="13"/>
  <c r="E253" i="13" s="1"/>
  <c r="BI253" i="13" s="1"/>
  <c r="D250" i="13"/>
  <c r="E249" i="13" s="1"/>
  <c r="BI249" i="13" s="1"/>
  <c r="D246" i="13"/>
  <c r="E245" i="13" s="1"/>
  <c r="BG245" i="13" s="1"/>
  <c r="D242" i="13"/>
  <c r="E241" i="13" s="1"/>
  <c r="BI241" i="13" s="1"/>
  <c r="D238" i="13"/>
  <c r="E237" i="13" s="1"/>
  <c r="BI237" i="13" s="1"/>
  <c r="D234" i="13"/>
  <c r="E233" i="13" s="1"/>
  <c r="BI233" i="13" s="1"/>
  <c r="D230" i="13"/>
  <c r="E229" i="13" s="1"/>
  <c r="BG229" i="13" s="1"/>
  <c r="D226" i="13"/>
  <c r="E225" i="13" s="1"/>
  <c r="BI225" i="13" s="1"/>
  <c r="D222" i="13"/>
  <c r="E221" i="13" s="1"/>
  <c r="D218" i="13"/>
  <c r="E217" i="13" s="1"/>
  <c r="BI217" i="13" s="1"/>
  <c r="D214" i="13"/>
  <c r="E213" i="13" s="1"/>
  <c r="D210" i="13"/>
  <c r="E209" i="13" s="1"/>
  <c r="BG209" i="13" s="1"/>
  <c r="D206" i="13"/>
  <c r="E205" i="13" s="1"/>
  <c r="BG205" i="13" s="1"/>
  <c r="D202" i="13"/>
  <c r="E201" i="13" s="1"/>
  <c r="D198" i="13"/>
  <c r="E197" i="13" s="1"/>
  <c r="BG197" i="13" s="1"/>
  <c r="D194" i="13"/>
  <c r="E193" i="13" s="1"/>
  <c r="BI193" i="13" s="1"/>
  <c r="D190" i="13"/>
  <c r="E189" i="13" s="1"/>
  <c r="D186" i="13"/>
  <c r="E185" i="13" s="1"/>
  <c r="D182" i="13"/>
  <c r="E181" i="13" s="1"/>
  <c r="BI181" i="13" s="1"/>
  <c r="D178" i="13"/>
  <c r="E177" i="13" s="1"/>
  <c r="BG177" i="13" s="1"/>
  <c r="D174" i="13"/>
  <c r="E173" i="13" s="1"/>
  <c r="BI173" i="13" s="1"/>
  <c r="D170" i="13"/>
  <c r="E169" i="13" s="1"/>
  <c r="BI169" i="13" s="1"/>
  <c r="D166" i="13"/>
  <c r="E165" i="13" s="1"/>
  <c r="BG165" i="13" s="1"/>
  <c r="D162" i="13"/>
  <c r="E161" i="13" s="1"/>
  <c r="D158" i="13"/>
  <c r="E157" i="13" s="1"/>
  <c r="BI157" i="13" s="1"/>
  <c r="D154" i="13"/>
  <c r="E153" i="13" s="1"/>
  <c r="D150" i="13"/>
  <c r="E149" i="13" s="1"/>
  <c r="BG149" i="13" s="1"/>
  <c r="D146" i="13"/>
  <c r="E145" i="13" s="1"/>
  <c r="BG145" i="13" s="1"/>
  <c r="D142" i="13"/>
  <c r="E141" i="13" s="1"/>
  <c r="BG141" i="13" s="1"/>
  <c r="D138" i="13"/>
  <c r="E137" i="13" s="1"/>
  <c r="BI137" i="13" s="1"/>
  <c r="D134" i="13"/>
  <c r="E133" i="13" s="1"/>
  <c r="BI133" i="13" s="1"/>
  <c r="D130" i="13"/>
  <c r="E129" i="13" s="1"/>
  <c r="BG129" i="13" s="1"/>
  <c r="D126" i="13"/>
  <c r="E125" i="13" s="1"/>
  <c r="BI125" i="13" s="1"/>
  <c r="D122" i="13"/>
  <c r="E121" i="13" s="1"/>
  <c r="BI121" i="13" s="1"/>
  <c r="BG1378" i="13"/>
  <c r="BI1338" i="13"/>
  <c r="BG1250" i="13"/>
  <c r="BI1222" i="13"/>
  <c r="BG1214" i="13"/>
  <c r="BG1166" i="13"/>
  <c r="BG1142" i="13"/>
  <c r="BI1026" i="13"/>
  <c r="D799" i="13"/>
  <c r="E798" i="13" s="1"/>
  <c r="D691" i="13"/>
  <c r="D687" i="13"/>
  <c r="E686" i="13" s="1"/>
  <c r="BG686" i="13" s="1"/>
  <c r="D679" i="13"/>
  <c r="E678" i="13" s="1"/>
  <c r="BI678" i="13" s="1"/>
  <c r="D667" i="13"/>
  <c r="D639" i="13"/>
  <c r="E638" i="13" s="1"/>
  <c r="BG638" i="13" s="1"/>
  <c r="D619" i="13"/>
  <c r="E618" i="13" s="1"/>
  <c r="BI618" i="13" s="1"/>
  <c r="D595" i="13"/>
  <c r="D587" i="13"/>
  <c r="D579" i="13"/>
  <c r="E578" i="13" s="1"/>
  <c r="BG578" i="13" s="1"/>
  <c r="D531" i="13"/>
  <c r="D523" i="13"/>
  <c r="E522" i="13" s="1"/>
  <c r="D519" i="13"/>
  <c r="E518" i="13" s="1"/>
  <c r="BG518" i="13" s="1"/>
  <c r="D495" i="13"/>
  <c r="E494" i="13" s="1"/>
  <c r="D463" i="13"/>
  <c r="E462" i="13" s="1"/>
  <c r="D367" i="13"/>
  <c r="D355" i="13"/>
  <c r="D335" i="13"/>
  <c r="E334" i="13" s="1"/>
  <c r="BI334" i="13" s="1"/>
  <c r="D327" i="13"/>
  <c r="E326" i="13" s="1"/>
  <c r="BI326" i="13" s="1"/>
  <c r="D315" i="13"/>
  <c r="E314" i="13" s="1"/>
  <c r="BI314" i="13" s="1"/>
  <c r="D311" i="13"/>
  <c r="E310" i="13" s="1"/>
  <c r="BI310" i="13" s="1"/>
  <c r="D307" i="13"/>
  <c r="E306" i="13" s="1"/>
  <c r="D299" i="13"/>
  <c r="E298" i="13" s="1"/>
  <c r="BI298" i="13" s="1"/>
  <c r="D287" i="13"/>
  <c r="D263" i="13"/>
  <c r="E262" i="13" s="1"/>
  <c r="BI262" i="13" s="1"/>
  <c r="D259" i="13"/>
  <c r="E258" i="13" s="1"/>
  <c r="BG258" i="13" s="1"/>
  <c r="D251" i="13"/>
  <c r="D247" i="13"/>
  <c r="E246" i="13" s="1"/>
  <c r="BG246" i="13" s="1"/>
  <c r="D239" i="13"/>
  <c r="D235" i="13"/>
  <c r="E234" i="13" s="1"/>
  <c r="D195" i="13"/>
  <c r="D191" i="13"/>
  <c r="D183" i="13"/>
  <c r="E182" i="13" s="1"/>
  <c r="BG182" i="13" s="1"/>
  <c r="D175" i="13"/>
  <c r="E174" i="13" s="1"/>
  <c r="BG174" i="13" s="1"/>
  <c r="D143" i="13"/>
  <c r="E142" i="13" s="1"/>
  <c r="D111" i="13"/>
  <c r="E110" i="13" s="1"/>
  <c r="BI110" i="13" s="1"/>
  <c r="D95" i="13"/>
  <c r="D35" i="13"/>
  <c r="E34" i="13" s="1"/>
  <c r="BG34" i="13" s="1"/>
  <c r="D118" i="13"/>
  <c r="E117" i="13" s="1"/>
  <c r="BI117" i="13" s="1"/>
  <c r="D114" i="13"/>
  <c r="E113" i="13" s="1"/>
  <c r="BI113" i="13" s="1"/>
  <c r="D110" i="13"/>
  <c r="E109" i="13" s="1"/>
  <c r="BI109" i="13" s="1"/>
  <c r="D106" i="13"/>
  <c r="E105" i="13" s="1"/>
  <c r="BG105" i="13" s="1"/>
  <c r="D102" i="13"/>
  <c r="E101" i="13" s="1"/>
  <c r="BG101" i="13" s="1"/>
  <c r="D98" i="13"/>
  <c r="E97" i="13" s="1"/>
  <c r="BI97" i="13" s="1"/>
  <c r="D94" i="13"/>
  <c r="E93" i="13" s="1"/>
  <c r="BI93" i="13" s="1"/>
  <c r="D90" i="13"/>
  <c r="E89" i="13" s="1"/>
  <c r="BG89" i="13" s="1"/>
  <c r="D86" i="13"/>
  <c r="E85" i="13" s="1"/>
  <c r="BI85" i="13" s="1"/>
  <c r="D82" i="13"/>
  <c r="E81" i="13" s="1"/>
  <c r="BI81" i="13" s="1"/>
  <c r="D78" i="13"/>
  <c r="E77" i="13" s="1"/>
  <c r="BI77" i="13" s="1"/>
  <c r="D74" i="13"/>
  <c r="E73" i="13" s="1"/>
  <c r="BG73" i="13" s="1"/>
  <c r="D70" i="13"/>
  <c r="E69" i="13" s="1"/>
  <c r="BI69" i="13" s="1"/>
  <c r="D66" i="13"/>
  <c r="E65" i="13" s="1"/>
  <c r="BI65" i="13" s="1"/>
  <c r="D62" i="13"/>
  <c r="E61" i="13" s="1"/>
  <c r="BG61" i="13" s="1"/>
  <c r="D58" i="13"/>
  <c r="E57" i="13" s="1"/>
  <c r="D54" i="13"/>
  <c r="E53" i="13" s="1"/>
  <c r="D50" i="13"/>
  <c r="E49" i="13" s="1"/>
  <c r="BI49" i="13" s="1"/>
  <c r="D46" i="13"/>
  <c r="E45" i="13" s="1"/>
  <c r="BI45" i="13" s="1"/>
  <c r="D42" i="13"/>
  <c r="E41" i="13" s="1"/>
  <c r="D38" i="13"/>
  <c r="E37" i="13" s="1"/>
  <c r="BI37" i="13" s="1"/>
  <c r="BI3204" i="13"/>
  <c r="BI3160" i="13"/>
  <c r="BI3111" i="13"/>
  <c r="BG3075" i="13"/>
  <c r="BG3003" i="13"/>
  <c r="BG2975" i="13"/>
  <c r="BG2835" i="13"/>
  <c r="BI2791" i="13"/>
  <c r="BI2727" i="13"/>
  <c r="BG2591" i="13"/>
  <c r="BG2579" i="13"/>
  <c r="BG2499" i="13"/>
  <c r="BG2483" i="13"/>
  <c r="BG3039" i="13"/>
  <c r="BI2971" i="13"/>
  <c r="BG2847" i="13"/>
  <c r="BG2643" i="13"/>
  <c r="BI2603" i="13"/>
  <c r="BI3218" i="13"/>
  <c r="BI3178" i="13"/>
  <c r="BG3162" i="13"/>
  <c r="BI3138" i="13"/>
  <c r="BI3036" i="13"/>
  <c r="BI2984" i="13"/>
  <c r="BI2904" i="13"/>
  <c r="BI2884" i="13"/>
  <c r="BI2856" i="13"/>
  <c r="BG2760" i="13"/>
  <c r="BG2632" i="13"/>
  <c r="BG2592" i="13"/>
  <c r="BI2512" i="13"/>
  <c r="BG2472" i="13"/>
  <c r="BG2400" i="13"/>
  <c r="BI2368" i="13"/>
  <c r="BI2352" i="13"/>
  <c r="BG2320" i="13"/>
  <c r="BG2300" i="13"/>
  <c r="BG2280" i="13"/>
  <c r="BG2423" i="13"/>
  <c r="BG2395" i="13"/>
  <c r="BI2401" i="13"/>
  <c r="BG2367" i="13"/>
  <c r="BI2303" i="13"/>
  <c r="BG2291" i="13"/>
  <c r="BI2275" i="13"/>
  <c r="BG2215" i="13"/>
  <c r="BG2203" i="13"/>
  <c r="BG2167" i="13"/>
  <c r="BG2159" i="13"/>
  <c r="BI2135" i="13"/>
  <c r="BI2115" i="13"/>
  <c r="BI2099" i="13"/>
  <c r="BI2083" i="13"/>
  <c r="BI2067" i="13"/>
  <c r="BI2051" i="13"/>
  <c r="BG2057" i="13"/>
  <c r="BG2027" i="13"/>
  <c r="BI2007" i="13"/>
  <c r="BI1959" i="13"/>
  <c r="BG1969" i="13"/>
  <c r="BI1939" i="13"/>
  <c r="BG1935" i="13"/>
  <c r="BI1875" i="13"/>
  <c r="BI1863" i="13"/>
  <c r="BI1823" i="13"/>
  <c r="BI1783" i="13"/>
  <c r="BG1763" i="13"/>
  <c r="BG1743" i="13"/>
  <c r="BG1735" i="13"/>
  <c r="BG3118" i="13"/>
  <c r="BG3102" i="13"/>
  <c r="BG3078" i="13"/>
  <c r="BI3070" i="13"/>
  <c r="BG3066" i="13"/>
  <c r="BG3058" i="13"/>
  <c r="BI3054" i="13"/>
  <c r="BG3046" i="13"/>
  <c r="BG3042" i="13"/>
  <c r="BI3038" i="13"/>
  <c r="BI3034" i="13"/>
  <c r="BI3018" i="13"/>
  <c r="BG3010" i="13"/>
  <c r="BG3002" i="13"/>
  <c r="BI2974" i="13"/>
  <c r="BG2950" i="13"/>
  <c r="BG2942" i="13"/>
  <c r="BG2930" i="13"/>
  <c r="BI2926" i="13"/>
  <c r="BG2894" i="13"/>
  <c r="BG2882" i="13"/>
  <c r="BI2874" i="13"/>
  <c r="BI2858" i="13"/>
  <c r="BI2826" i="13"/>
  <c r="BI2814" i="13"/>
  <c r="BI2778" i="13"/>
  <c r="BI2758" i="13"/>
  <c r="BI2750" i="13"/>
  <c r="BI2710" i="13"/>
  <c r="BG2690" i="13"/>
  <c r="BG2530" i="13"/>
  <c r="BG2446" i="13"/>
  <c r="BG2398" i="13"/>
  <c r="BG2374" i="13"/>
  <c r="BI2370" i="13"/>
  <c r="BG2362" i="13"/>
  <c r="BI2354" i="13"/>
  <c r="BG2342" i="13"/>
  <c r="BI2282" i="13"/>
  <c r="BG2274" i="13"/>
  <c r="BG2244" i="13"/>
  <c r="BI2224" i="13"/>
  <c r="BI2200" i="13"/>
  <c r="BI2188" i="13"/>
  <c r="BG2180" i="13"/>
  <c r="BG2172" i="13"/>
  <c r="BI2160" i="13"/>
  <c r="BG2156" i="13"/>
  <c r="BI2144" i="13"/>
  <c r="BI2140" i="13"/>
  <c r="BI2136" i="13"/>
  <c r="BI2124" i="13"/>
  <c r="BG2084" i="13"/>
  <c r="BG2008" i="13"/>
  <c r="BI2000" i="13"/>
  <c r="BI1984" i="13"/>
  <c r="BG1976" i="13"/>
  <c r="BI1908" i="13"/>
  <c r="BG1900" i="13"/>
  <c r="BI1868" i="13"/>
  <c r="BG1856" i="13"/>
  <c r="BG1848" i="13"/>
  <c r="BI1836" i="13"/>
  <c r="BG1800" i="13"/>
  <c r="BI1744" i="13"/>
  <c r="BI1720" i="13"/>
  <c r="BG1696" i="13"/>
  <c r="BI1676" i="13"/>
  <c r="BG1668" i="13"/>
  <c r="BI1664" i="13"/>
  <c r="BG1636" i="13"/>
  <c r="BG1632" i="13"/>
  <c r="BG1624" i="13"/>
  <c r="BG1616" i="13"/>
  <c r="BI1612" i="13"/>
  <c r="BI1608" i="13"/>
  <c r="BG1588" i="13"/>
  <c r="BI1576" i="13"/>
  <c r="BG1552" i="13"/>
  <c r="BG1528" i="13"/>
  <c r="BG1520" i="13"/>
  <c r="BI1504" i="13"/>
  <c r="BG1500" i="13"/>
  <c r="BI1492" i="13"/>
  <c r="BI1472" i="13"/>
  <c r="BI1468" i="13"/>
  <c r="BG1456" i="13"/>
  <c r="BI1444" i="13"/>
  <c r="BI1440" i="13"/>
  <c r="BG1715" i="13"/>
  <c r="BI1711" i="13"/>
  <c r="BG1703" i="13"/>
  <c r="BI1695" i="13"/>
  <c r="BI1691" i="13"/>
  <c r="BI1675" i="13"/>
  <c r="BG1671" i="13"/>
  <c r="BG1667" i="13"/>
  <c r="BI1659" i="13"/>
  <c r="BI1631" i="13"/>
  <c r="BI1627" i="13"/>
  <c r="BI1623" i="13"/>
  <c r="BG1607" i="13"/>
  <c r="BG1603" i="13"/>
  <c r="BI1587" i="13"/>
  <c r="BG1579" i="13"/>
  <c r="BI1567" i="13"/>
  <c r="BG1559" i="13"/>
  <c r="BG1547" i="13"/>
  <c r="BI1527" i="13"/>
  <c r="BG1507" i="13"/>
  <c r="BG1499" i="13"/>
  <c r="BI1447" i="13"/>
  <c r="BI1427" i="13"/>
  <c r="BG1423" i="13"/>
  <c r="BG1415" i="13"/>
  <c r="BI1403" i="13"/>
  <c r="BG1399" i="13"/>
  <c r="BG1367" i="13"/>
  <c r="BI1363" i="13"/>
  <c r="BI1355" i="13"/>
  <c r="BI1343" i="13"/>
  <c r="BI1319" i="13"/>
  <c r="BG1307" i="13"/>
  <c r="BG1299" i="13"/>
  <c r="BI1295" i="13"/>
  <c r="BI1267" i="13"/>
  <c r="BG1259" i="13"/>
  <c r="BG1247" i="13"/>
  <c r="BG1199" i="13"/>
  <c r="BI1195" i="13"/>
  <c r="BI1175" i="13"/>
  <c r="BG1171" i="13"/>
  <c r="BI1167" i="13"/>
  <c r="BG1163" i="13"/>
  <c r="BI1159" i="13"/>
  <c r="BI1143" i="13"/>
  <c r="BG1131" i="13"/>
  <c r="BG1111" i="13"/>
  <c r="BI1107" i="13"/>
  <c r="BI1095" i="13"/>
  <c r="BG1091" i="13"/>
  <c r="BG1079" i="13"/>
  <c r="BG1075" i="13"/>
  <c r="BI1071" i="13"/>
  <c r="BI1067" i="13"/>
  <c r="BG1063" i="13"/>
  <c r="BG1059" i="13"/>
  <c r="BG1043" i="13"/>
  <c r="BI1039" i="13"/>
  <c r="BI1035" i="13"/>
  <c r="BG2262" i="13"/>
  <c r="BG2234" i="13"/>
  <c r="BG2230" i="13"/>
  <c r="BG2222" i="13"/>
  <c r="BI2182" i="13"/>
  <c r="BI2150" i="13"/>
  <c r="BI2146" i="13"/>
  <c r="BI2130" i="13"/>
  <c r="BG2126" i="13"/>
  <c r="BI2098" i="13"/>
  <c r="BG2018" i="13"/>
  <c r="BI2010" i="13"/>
  <c r="BG2006" i="13"/>
  <c r="BI2002" i="13"/>
  <c r="BG1990" i="13"/>
  <c r="BG1978" i="13"/>
  <c r="BG1974" i="13"/>
  <c r="BG1958" i="13"/>
  <c r="BG1926" i="13"/>
  <c r="BI1922" i="13"/>
  <c r="BI1918" i="13"/>
  <c r="BG1878" i="13"/>
  <c r="BI1870" i="13"/>
  <c r="BG1858" i="13"/>
  <c r="BG1850" i="13"/>
  <c r="BI1846" i="13"/>
  <c r="BI1822" i="13"/>
  <c r="BG1798" i="13"/>
  <c r="BI1770" i="13"/>
  <c r="BG1762" i="13"/>
  <c r="BI1746" i="13"/>
  <c r="BG1738" i="13"/>
  <c r="BG1722" i="13"/>
  <c r="BI1690" i="13"/>
  <c r="BG1686" i="13"/>
  <c r="BI1674" i="13"/>
  <c r="BI1670" i="13"/>
  <c r="BI1646" i="13"/>
  <c r="BI1630" i="13"/>
  <c r="BI1602" i="13"/>
  <c r="BG1590" i="13"/>
  <c r="BG1586" i="13"/>
  <c r="BI1566" i="13"/>
  <c r="BG1554" i="13"/>
  <c r="BI1546" i="13"/>
  <c r="BG1542" i="13"/>
  <c r="BI1474" i="13"/>
  <c r="BI1466" i="13"/>
  <c r="BG1454" i="13"/>
  <c r="BI1446" i="13"/>
  <c r="BI1442" i="13"/>
  <c r="BG1434" i="13"/>
  <c r="BI1428" i="13"/>
  <c r="BG1424" i="13"/>
  <c r="BI1420" i="13"/>
  <c r="BG1384" i="13"/>
  <c r="BI1380" i="13"/>
  <c r="BG1372" i="13"/>
  <c r="BG1352" i="13"/>
  <c r="BG1332" i="13"/>
  <c r="BI1324" i="13"/>
  <c r="BI1308" i="13"/>
  <c r="BG1296" i="13"/>
  <c r="BG1288" i="13"/>
  <c r="BI1276" i="13"/>
  <c r="BI1272" i="13"/>
  <c r="BG1256" i="13"/>
  <c r="BI1252" i="13"/>
  <c r="BG1232" i="13"/>
  <c r="BG1228" i="13"/>
  <c r="BG1224" i="13"/>
  <c r="BI1204" i="13"/>
  <c r="BI1200" i="13"/>
  <c r="BG1196" i="13"/>
  <c r="BI1176" i="13"/>
  <c r="BI1168" i="13"/>
  <c r="BG1144" i="13"/>
  <c r="BI1136" i="13"/>
  <c r="BG1128" i="13"/>
  <c r="BI1120" i="13"/>
  <c r="BG1116" i="13"/>
  <c r="BG1100" i="13"/>
  <c r="BG1076" i="13"/>
  <c r="BI1060" i="13"/>
  <c r="BI1040" i="13"/>
  <c r="BG1036" i="13"/>
  <c r="BG1032" i="13"/>
  <c r="BI996" i="13"/>
  <c r="BG964" i="13"/>
  <c r="BI956" i="13"/>
  <c r="BI940" i="13"/>
  <c r="BG924" i="13"/>
  <c r="E912" i="13"/>
  <c r="BI1011" i="13"/>
  <c r="BI1007" i="13"/>
  <c r="BI1003" i="13"/>
  <c r="BG987" i="13"/>
  <c r="BI975" i="13"/>
  <c r="BG967" i="13"/>
  <c r="BG959" i="13"/>
  <c r="BI951" i="13"/>
  <c r="BG935" i="13"/>
  <c r="BI927" i="13"/>
  <c r="D800" i="13"/>
  <c r="E799" i="13" s="1"/>
  <c r="BI799" i="13" s="1"/>
  <c r="D764" i="13"/>
  <c r="E763" i="13" s="1"/>
  <c r="BG763" i="13" s="1"/>
  <c r="D756" i="13"/>
  <c r="E755" i="13" s="1"/>
  <c r="D748" i="13"/>
  <c r="E747" i="13" s="1"/>
  <c r="BG747" i="13" s="1"/>
  <c r="D744" i="13"/>
  <c r="E743" i="13" s="1"/>
  <c r="BI743" i="13" s="1"/>
  <c r="D740" i="13"/>
  <c r="E739" i="13" s="1"/>
  <c r="BG739" i="13" s="1"/>
  <c r="D736" i="13"/>
  <c r="E735" i="13" s="1"/>
  <c r="BG735" i="13" s="1"/>
  <c r="D732" i="13"/>
  <c r="E731" i="13" s="1"/>
  <c r="BI731" i="13" s="1"/>
  <c r="D724" i="13"/>
  <c r="E723" i="13" s="1"/>
  <c r="BI723" i="13" s="1"/>
  <c r="D716" i="13"/>
  <c r="E715" i="13" s="1"/>
  <c r="BI715" i="13" s="1"/>
  <c r="D712" i="13"/>
  <c r="E711" i="13" s="1"/>
  <c r="BI711" i="13" s="1"/>
  <c r="D700" i="13"/>
  <c r="E699" i="13" s="1"/>
  <c r="BG699" i="13" s="1"/>
  <c r="D692" i="13"/>
  <c r="E691" i="13" s="1"/>
  <c r="BI691" i="13" s="1"/>
  <c r="D684" i="13"/>
  <c r="E683" i="13" s="1"/>
  <c r="BI683" i="13" s="1"/>
  <c r="D676" i="13"/>
  <c r="E675" i="13" s="1"/>
  <c r="D672" i="13"/>
  <c r="E671" i="13" s="1"/>
  <c r="BG671" i="13" s="1"/>
  <c r="D668" i="13"/>
  <c r="E667" i="13" s="1"/>
  <c r="BI667" i="13" s="1"/>
  <c r="D664" i="13"/>
  <c r="E663" i="13" s="1"/>
  <c r="BI663" i="13" s="1"/>
  <c r="D660" i="13"/>
  <c r="E659" i="13" s="1"/>
  <c r="BG659" i="13" s="1"/>
  <c r="D656" i="13"/>
  <c r="E655" i="13" s="1"/>
  <c r="BG655" i="13" s="1"/>
  <c r="D648" i="13"/>
  <c r="E647" i="13" s="1"/>
  <c r="BI647" i="13" s="1"/>
  <c r="D636" i="13"/>
  <c r="E635" i="13" s="1"/>
  <c r="BI635" i="13" s="1"/>
  <c r="D624" i="13"/>
  <c r="E623" i="13" s="1"/>
  <c r="D616" i="13"/>
  <c r="E615" i="13" s="1"/>
  <c r="BG615" i="13" s="1"/>
  <c r="D612" i="13"/>
  <c r="E611" i="13" s="1"/>
  <c r="BG611" i="13" s="1"/>
  <c r="D604" i="13"/>
  <c r="D596" i="13"/>
  <c r="E595" i="13" s="1"/>
  <c r="BG595" i="13" s="1"/>
  <c r="D588" i="13"/>
  <c r="E587" i="13" s="1"/>
  <c r="BI587" i="13" s="1"/>
  <c r="D584" i="13"/>
  <c r="E583" i="13" s="1"/>
  <c r="BI583" i="13" s="1"/>
  <c r="D572" i="13"/>
  <c r="E571" i="13" s="1"/>
  <c r="BI571" i="13" s="1"/>
  <c r="D568" i="13"/>
  <c r="E567" i="13" s="1"/>
  <c r="D560" i="13"/>
  <c r="E559" i="13" s="1"/>
  <c r="BG559" i="13" s="1"/>
  <c r="D552" i="13"/>
  <c r="E551" i="13" s="1"/>
  <c r="BG551" i="13" s="1"/>
  <c r="D548" i="13"/>
  <c r="E547" i="13" s="1"/>
  <c r="BG547" i="13" s="1"/>
  <c r="BI1418" i="13"/>
  <c r="BG1406" i="13"/>
  <c r="BG1398" i="13"/>
  <c r="BG1390" i="13"/>
  <c r="BG1354" i="13"/>
  <c r="BG1334" i="13"/>
  <c r="BG1310" i="13"/>
  <c r="BG1286" i="13"/>
  <c r="BG1278" i="13"/>
  <c r="BG1274" i="13"/>
  <c r="BI1258" i="13"/>
  <c r="BG1230" i="13"/>
  <c r="BG1210" i="13"/>
  <c r="BG1186" i="13"/>
  <c r="BI1178" i="13"/>
  <c r="BG1158" i="13"/>
  <c r="BG1154" i="13"/>
  <c r="BG1146" i="13"/>
  <c r="BG1130" i="13"/>
  <c r="BI1114" i="13"/>
  <c r="BI1102" i="13"/>
  <c r="BI1094" i="13"/>
  <c r="BG1090" i="13"/>
  <c r="BG1078" i="13"/>
  <c r="BG1054" i="13"/>
  <c r="BG1046" i="13"/>
  <c r="BG1014" i="13"/>
  <c r="BG1006" i="13"/>
  <c r="BI986" i="13"/>
  <c r="BG982" i="13"/>
  <c r="BG978" i="13"/>
  <c r="BI974" i="13"/>
  <c r="BI958" i="13"/>
  <c r="BG954" i="13"/>
  <c r="BI926" i="13"/>
  <c r="BI918" i="13"/>
  <c r="D765" i="13"/>
  <c r="E764" i="13" s="1"/>
  <c r="BG764" i="13" s="1"/>
  <c r="D741" i="13"/>
  <c r="D737" i="13"/>
  <c r="E736" i="13" s="1"/>
  <c r="BG736" i="13" s="1"/>
  <c r="D729" i="13"/>
  <c r="E728" i="13" s="1"/>
  <c r="D717" i="13"/>
  <c r="D709" i="13"/>
  <c r="D705" i="13"/>
  <c r="E704" i="13" s="1"/>
  <c r="D701" i="13"/>
  <c r="D693" i="13"/>
  <c r="D689" i="13"/>
  <c r="D685" i="13"/>
  <c r="E684" i="13" s="1"/>
  <c r="D681" i="13"/>
  <c r="D677" i="13"/>
  <c r="E676" i="13" s="1"/>
  <c r="D673" i="13"/>
  <c r="E672" i="13" s="1"/>
  <c r="BI672" i="13" s="1"/>
  <c r="D669" i="13"/>
  <c r="E668" i="13" s="1"/>
  <c r="D661" i="13"/>
  <c r="D657" i="13"/>
  <c r="E656" i="13" s="1"/>
  <c r="D653" i="13"/>
  <c r="E652" i="13" s="1"/>
  <c r="BG652" i="13" s="1"/>
  <c r="D649" i="13"/>
  <c r="E648" i="13" s="1"/>
  <c r="D633" i="13"/>
  <c r="E632" i="13" s="1"/>
  <c r="BI632" i="13" s="1"/>
  <c r="D629" i="13"/>
  <c r="D625" i="13"/>
  <c r="D621" i="13"/>
  <c r="D617" i="13"/>
  <c r="E616" i="13" s="1"/>
  <c r="BG616" i="13" s="1"/>
  <c r="D613" i="13"/>
  <c r="D597" i="13"/>
  <c r="D585" i="13"/>
  <c r="E584" i="13" s="1"/>
  <c r="D577" i="13"/>
  <c r="E576" i="13" s="1"/>
  <c r="BI576" i="13" s="1"/>
  <c r="D573" i="13"/>
  <c r="D569" i="13"/>
  <c r="D565" i="13"/>
  <c r="E564" i="13" s="1"/>
  <c r="D561" i="13"/>
  <c r="D553" i="13"/>
  <c r="D549" i="13"/>
  <c r="D545" i="13"/>
  <c r="E544" i="13" s="1"/>
  <c r="BI544" i="13" s="1"/>
  <c r="D533" i="13"/>
  <c r="D525" i="13"/>
  <c r="D517" i="13"/>
  <c r="D513" i="13"/>
  <c r="E512" i="13" s="1"/>
  <c r="BI512" i="13" s="1"/>
  <c r="D509" i="13"/>
  <c r="D505" i="13"/>
  <c r="D501" i="13"/>
  <c r="D497" i="13"/>
  <c r="E496" i="13" s="1"/>
  <c r="BI496" i="13" s="1"/>
  <c r="D493" i="13"/>
  <c r="E492" i="13" s="1"/>
  <c r="D489" i="13"/>
  <c r="D477" i="13"/>
  <c r="D473" i="13"/>
  <c r="D469" i="13"/>
  <c r="E468" i="13" s="1"/>
  <c r="D465" i="13"/>
  <c r="D457" i="13"/>
  <c r="D453" i="13"/>
  <c r="D445" i="13"/>
  <c r="E444" i="13" s="1"/>
  <c r="D441" i="13"/>
  <c r="D429" i="13"/>
  <c r="D425" i="13"/>
  <c r="E424" i="13" s="1"/>
  <c r="BG424" i="13" s="1"/>
  <c r="D544" i="13"/>
  <c r="E543" i="13" s="1"/>
  <c r="BG543" i="13" s="1"/>
  <c r="D540" i="13"/>
  <c r="E539" i="13" s="1"/>
  <c r="BG539" i="13" s="1"/>
  <c r="D536" i="13"/>
  <c r="E535" i="13" s="1"/>
  <c r="BG535" i="13" s="1"/>
  <c r="D532" i="13"/>
  <c r="E531" i="13" s="1"/>
  <c r="BG531" i="13" s="1"/>
  <c r="D524" i="13"/>
  <c r="E523" i="13" s="1"/>
  <c r="BI523" i="13" s="1"/>
  <c r="D520" i="13"/>
  <c r="E519" i="13" s="1"/>
  <c r="BG519" i="13" s="1"/>
  <c r="D512" i="13"/>
  <c r="E511" i="13" s="1"/>
  <c r="BI511" i="13" s="1"/>
  <c r="D508" i="13"/>
  <c r="E507" i="13" s="1"/>
  <c r="BI507" i="13" s="1"/>
  <c r="D504" i="13"/>
  <c r="E503" i="13" s="1"/>
  <c r="D496" i="13"/>
  <c r="E495" i="13" s="1"/>
  <c r="BI495" i="13" s="1"/>
  <c r="D492" i="13"/>
  <c r="E491" i="13" s="1"/>
  <c r="BI491" i="13" s="1"/>
  <c r="D488" i="13"/>
  <c r="E487" i="13" s="1"/>
  <c r="BG487" i="13" s="1"/>
  <c r="D484" i="13"/>
  <c r="D480" i="13"/>
  <c r="E479" i="13" s="1"/>
  <c r="BI479" i="13" s="1"/>
  <c r="D476" i="13"/>
  <c r="E475" i="13" s="1"/>
  <c r="BG475" i="13" s="1"/>
  <c r="D472" i="13"/>
  <c r="E471" i="13" s="1"/>
  <c r="BI471" i="13" s="1"/>
  <c r="D464" i="13"/>
  <c r="E463" i="13" s="1"/>
  <c r="BI463" i="13" s="1"/>
  <c r="D460" i="13"/>
  <c r="E459" i="13" s="1"/>
  <c r="D456" i="13"/>
  <c r="E455" i="13" s="1"/>
  <c r="D452" i="13"/>
  <c r="E451" i="13" s="1"/>
  <c r="BG451" i="13" s="1"/>
  <c r="D448" i="13"/>
  <c r="D440" i="13"/>
  <c r="E439" i="13" s="1"/>
  <c r="BG439" i="13" s="1"/>
  <c r="D432" i="13"/>
  <c r="E431" i="13" s="1"/>
  <c r="D420" i="13"/>
  <c r="E419" i="13" s="1"/>
  <c r="BG419" i="13" s="1"/>
  <c r="D416" i="13"/>
  <c r="E415" i="13" s="1"/>
  <c r="BI415" i="13" s="1"/>
  <c r="D412" i="13"/>
  <c r="E411" i="13" s="1"/>
  <c r="BG411" i="13" s="1"/>
  <c r="D408" i="13"/>
  <c r="E407" i="13" s="1"/>
  <c r="D404" i="13"/>
  <c r="E403" i="13" s="1"/>
  <c r="BI403" i="13" s="1"/>
  <c r="D396" i="13"/>
  <c r="E395" i="13" s="1"/>
  <c r="BI395" i="13" s="1"/>
  <c r="D392" i="13"/>
  <c r="E391" i="13" s="1"/>
  <c r="BI391" i="13" s="1"/>
  <c r="D388" i="13"/>
  <c r="E387" i="13" s="1"/>
  <c r="BG387" i="13" s="1"/>
  <c r="D384" i="13"/>
  <c r="E383" i="13" s="1"/>
  <c r="BG383" i="13" s="1"/>
  <c r="D380" i="13"/>
  <c r="E379" i="13" s="1"/>
  <c r="BG379" i="13" s="1"/>
  <c r="D372" i="13"/>
  <c r="E371" i="13" s="1"/>
  <c r="BG371" i="13" s="1"/>
  <c r="D364" i="13"/>
  <c r="E363" i="13" s="1"/>
  <c r="BG363" i="13" s="1"/>
  <c r="D360" i="13"/>
  <c r="D356" i="13"/>
  <c r="E355" i="13" s="1"/>
  <c r="BI355" i="13" s="1"/>
  <c r="D348" i="13"/>
  <c r="E347" i="13" s="1"/>
  <c r="BI347" i="13" s="1"/>
  <c r="D344" i="13"/>
  <c r="E343" i="13" s="1"/>
  <c r="BG343" i="13" s="1"/>
  <c r="D340" i="13"/>
  <c r="E339" i="13" s="1"/>
  <c r="BI339" i="13" s="1"/>
  <c r="D336" i="13"/>
  <c r="E335" i="13" s="1"/>
  <c r="BG335" i="13" s="1"/>
  <c r="D332" i="13"/>
  <c r="E331" i="13" s="1"/>
  <c r="BG331" i="13" s="1"/>
  <c r="D320" i="13"/>
  <c r="E319" i="13" s="1"/>
  <c r="BG319" i="13" s="1"/>
  <c r="D316" i="13"/>
  <c r="E315" i="13" s="1"/>
  <c r="BI315" i="13" s="1"/>
  <c r="D312" i="13"/>
  <c r="E311" i="13" s="1"/>
  <c r="BI311" i="13" s="1"/>
  <c r="D308" i="13"/>
  <c r="E307" i="13" s="1"/>
  <c r="BI307" i="13" s="1"/>
  <c r="D304" i="13"/>
  <c r="E303" i="13" s="1"/>
  <c r="BG303" i="13" s="1"/>
  <c r="D300" i="13"/>
  <c r="E299" i="13" s="1"/>
  <c r="BG299" i="13" s="1"/>
  <c r="D296" i="13"/>
  <c r="E295" i="13" s="1"/>
  <c r="D288" i="13"/>
  <c r="E287" i="13" s="1"/>
  <c r="BI287" i="13" s="1"/>
  <c r="D284" i="13"/>
  <c r="E283" i="13" s="1"/>
  <c r="BG283" i="13" s="1"/>
  <c r="D276" i="13"/>
  <c r="E275" i="13" s="1"/>
  <c r="D272" i="13"/>
  <c r="E271" i="13" s="1"/>
  <c r="BI271" i="13" s="1"/>
  <c r="D268" i="13"/>
  <c r="E267" i="13" s="1"/>
  <c r="BG267" i="13" s="1"/>
  <c r="D264" i="13"/>
  <c r="E263" i="13" s="1"/>
  <c r="BI263" i="13" s="1"/>
  <c r="D252" i="13"/>
  <c r="E251" i="13" s="1"/>
  <c r="BG251" i="13" s="1"/>
  <c r="D248" i="13"/>
  <c r="E247" i="13" s="1"/>
  <c r="BG247" i="13" s="1"/>
  <c r="D244" i="13"/>
  <c r="E243" i="13" s="1"/>
  <c r="BI243" i="13" s="1"/>
  <c r="D232" i="13"/>
  <c r="E231" i="13" s="1"/>
  <c r="D220" i="13"/>
  <c r="E219" i="13" s="1"/>
  <c r="BG219" i="13" s="1"/>
  <c r="D216" i="13"/>
  <c r="E215" i="13" s="1"/>
  <c r="D212" i="13"/>
  <c r="E211" i="13" s="1"/>
  <c r="BG211" i="13" s="1"/>
  <c r="D208" i="13"/>
  <c r="E207" i="13" s="1"/>
  <c r="BG207" i="13" s="1"/>
  <c r="D204" i="13"/>
  <c r="E203" i="13" s="1"/>
  <c r="BI203" i="13" s="1"/>
  <c r="D200" i="13"/>
  <c r="D196" i="13"/>
  <c r="E195" i="13" s="1"/>
  <c r="BI195" i="13" s="1"/>
  <c r="D192" i="13"/>
  <c r="E191" i="13" s="1"/>
  <c r="BI191" i="13" s="1"/>
  <c r="D188" i="13"/>
  <c r="E187" i="13" s="1"/>
  <c r="BG187" i="13" s="1"/>
  <c r="D184" i="13"/>
  <c r="E183" i="13" s="1"/>
  <c r="BI183" i="13" s="1"/>
  <c r="D180" i="13"/>
  <c r="D176" i="13"/>
  <c r="E175" i="13" s="1"/>
  <c r="BI175" i="13" s="1"/>
  <c r="D727" i="13"/>
  <c r="E726" i="13" s="1"/>
  <c r="BG726" i="13" s="1"/>
  <c r="D723" i="13"/>
  <c r="E722" i="13" s="1"/>
  <c r="BG722" i="13" s="1"/>
  <c r="D711" i="13"/>
  <c r="E710" i="13" s="1"/>
  <c r="BG710" i="13" s="1"/>
  <c r="D707" i="13"/>
  <c r="E706" i="13" s="1"/>
  <c r="BG706" i="13" s="1"/>
  <c r="D703" i="13"/>
  <c r="E702" i="13" s="1"/>
  <c r="BG702" i="13" s="1"/>
  <c r="D695" i="13"/>
  <c r="E694" i="13" s="1"/>
  <c r="BG694" i="13" s="1"/>
  <c r="D683" i="13"/>
  <c r="E682" i="13" s="1"/>
  <c r="BI682" i="13" s="1"/>
  <c r="D675" i="13"/>
  <c r="D671" i="13"/>
  <c r="E670" i="13" s="1"/>
  <c r="BG670" i="13" s="1"/>
  <c r="D663" i="13"/>
  <c r="E662" i="13" s="1"/>
  <c r="D659" i="13"/>
  <c r="E658" i="13" s="1"/>
  <c r="BI658" i="13" s="1"/>
  <c r="D655" i="13"/>
  <c r="E654" i="13" s="1"/>
  <c r="D651" i="13"/>
  <c r="D647" i="13"/>
  <c r="E646" i="13" s="1"/>
  <c r="BG646" i="13" s="1"/>
  <c r="D643" i="13"/>
  <c r="E642" i="13" s="1"/>
  <c r="D635" i="13"/>
  <c r="E634" i="13" s="1"/>
  <c r="D631" i="13"/>
  <c r="D627" i="13"/>
  <c r="D623" i="13"/>
  <c r="E622" i="13" s="1"/>
  <c r="BI622" i="13" s="1"/>
  <c r="D615" i="13"/>
  <c r="E614" i="13" s="1"/>
  <c r="BI614" i="13" s="1"/>
  <c r="D611" i="13"/>
  <c r="D607" i="13"/>
  <c r="D603" i="13"/>
  <c r="E602" i="13" s="1"/>
  <c r="D599" i="13"/>
  <c r="E598" i="13" s="1"/>
  <c r="BI598" i="13" s="1"/>
  <c r="D591" i="13"/>
  <c r="E590" i="13" s="1"/>
  <c r="D583" i="13"/>
  <c r="E582" i="13" s="1"/>
  <c r="BI582" i="13" s="1"/>
  <c r="D575" i="13"/>
  <c r="E574" i="13" s="1"/>
  <c r="BI574" i="13" s="1"/>
  <c r="D571" i="13"/>
  <c r="D567" i="13"/>
  <c r="E566" i="13" s="1"/>
  <c r="BI566" i="13" s="1"/>
  <c r="D563" i="13"/>
  <c r="D559" i="13"/>
  <c r="E558" i="13" s="1"/>
  <c r="D555" i="13"/>
  <c r="E554" i="13" s="1"/>
  <c r="D551" i="13"/>
  <c r="D547" i="13"/>
  <c r="D543" i="13"/>
  <c r="E542" i="13" s="1"/>
  <c r="BI542" i="13" s="1"/>
  <c r="D539" i="13"/>
  <c r="E538" i="13" s="1"/>
  <c r="BG538" i="13" s="1"/>
  <c r="D535" i="13"/>
  <c r="E534" i="13" s="1"/>
  <c r="D527" i="13"/>
  <c r="D515" i="13"/>
  <c r="E514" i="13" s="1"/>
  <c r="BG514" i="13" s="1"/>
  <c r="D511" i="13"/>
  <c r="D507" i="13"/>
  <c r="E506" i="13" s="1"/>
  <c r="BI506" i="13" s="1"/>
  <c r="D503" i="13"/>
  <c r="E502" i="13" s="1"/>
  <c r="BG502" i="13" s="1"/>
  <c r="D499" i="13"/>
  <c r="E498" i="13" s="1"/>
  <c r="D491" i="13"/>
  <c r="E490" i="13" s="1"/>
  <c r="D487" i="13"/>
  <c r="E486" i="13" s="1"/>
  <c r="D483" i="13"/>
  <c r="D479" i="13"/>
  <c r="E478" i="13" s="1"/>
  <c r="BG478" i="13" s="1"/>
  <c r="D475" i="13"/>
  <c r="E474" i="13" s="1"/>
  <c r="D471" i="13"/>
  <c r="E470" i="13" s="1"/>
  <c r="BG470" i="13" s="1"/>
  <c r="D467" i="13"/>
  <c r="D459" i="13"/>
  <c r="E458" i="13" s="1"/>
  <c r="D455" i="13"/>
  <c r="E454" i="13" s="1"/>
  <c r="BI454" i="13" s="1"/>
  <c r="D451" i="13"/>
  <c r="D447" i="13"/>
  <c r="D443" i="13"/>
  <c r="E442" i="13" s="1"/>
  <c r="D439" i="13"/>
  <c r="E438" i="13" s="1"/>
  <c r="D435" i="13"/>
  <c r="D431" i="13"/>
  <c r="D427" i="13"/>
  <c r="E426" i="13" s="1"/>
  <c r="BG426" i="13" s="1"/>
  <c r="D417" i="13"/>
  <c r="E416" i="13" s="1"/>
  <c r="D413" i="13"/>
  <c r="E412" i="13" s="1"/>
  <c r="BI412" i="13" s="1"/>
  <c r="D409" i="13"/>
  <c r="E408" i="13" s="1"/>
  <c r="BI408" i="13" s="1"/>
  <c r="D405" i="13"/>
  <c r="E404" i="13" s="1"/>
  <c r="D397" i="13"/>
  <c r="E396" i="13" s="1"/>
  <c r="D393" i="13"/>
  <c r="E392" i="13" s="1"/>
  <c r="BG392" i="13" s="1"/>
  <c r="D385" i="13"/>
  <c r="D381" i="13"/>
  <c r="D377" i="13"/>
  <c r="E376" i="13" s="1"/>
  <c r="BG376" i="13" s="1"/>
  <c r="D373" i="13"/>
  <c r="E372" i="13" s="1"/>
  <c r="BI372" i="13" s="1"/>
  <c r="D369" i="13"/>
  <c r="E368" i="13" s="1"/>
  <c r="BI368" i="13" s="1"/>
  <c r="D365" i="13"/>
  <c r="E364" i="13" s="1"/>
  <c r="BI364" i="13" s="1"/>
  <c r="D357" i="13"/>
  <c r="E356" i="13" s="1"/>
  <c r="BI356" i="13" s="1"/>
  <c r="D349" i="13"/>
  <c r="E348" i="13" s="1"/>
  <c r="BI348" i="13" s="1"/>
  <c r="D345" i="13"/>
  <c r="E344" i="13" s="1"/>
  <c r="D341" i="13"/>
  <c r="D333" i="13"/>
  <c r="E332" i="13" s="1"/>
  <c r="D325" i="13"/>
  <c r="D321" i="13"/>
  <c r="D317" i="13"/>
  <c r="E316" i="13" s="1"/>
  <c r="BI316" i="13" s="1"/>
  <c r="D305" i="13"/>
  <c r="E304" i="13" s="1"/>
  <c r="BG304" i="13" s="1"/>
  <c r="D301" i="13"/>
  <c r="D297" i="13"/>
  <c r="D293" i="13"/>
  <c r="E292" i="13" s="1"/>
  <c r="D289" i="13"/>
  <c r="E288" i="13" s="1"/>
  <c r="BI288" i="13" s="1"/>
  <c r="D281" i="13"/>
  <c r="D277" i="13"/>
  <c r="D273" i="13"/>
  <c r="E272" i="13" s="1"/>
  <c r="D261" i="13"/>
  <c r="D257" i="13"/>
  <c r="E256" i="13" s="1"/>
  <c r="BI256" i="13" s="1"/>
  <c r="D253" i="13"/>
  <c r="D249" i="13"/>
  <c r="E248" i="13" s="1"/>
  <c r="D245" i="13"/>
  <c r="E244" i="13" s="1"/>
  <c r="D237" i="13"/>
  <c r="E236" i="13" s="1"/>
  <c r="BG236" i="13" s="1"/>
  <c r="D233" i="13"/>
  <c r="E232" i="13" s="1"/>
  <c r="BG232" i="13" s="1"/>
  <c r="D229" i="13"/>
  <c r="E228" i="13" s="1"/>
  <c r="D225" i="13"/>
  <c r="E224" i="13" s="1"/>
  <c r="D221" i="13"/>
  <c r="D217" i="13"/>
  <c r="D213" i="13"/>
  <c r="E212" i="13" s="1"/>
  <c r="D209" i="13"/>
  <c r="E208" i="13" s="1"/>
  <c r="BG208" i="13" s="1"/>
  <c r="D205" i="13"/>
  <c r="D197" i="13"/>
  <c r="D189" i="13"/>
  <c r="E188" i="13" s="1"/>
  <c r="BG188" i="13" s="1"/>
  <c r="D185" i="13"/>
  <c r="E184" i="13" s="1"/>
  <c r="BG184" i="13" s="1"/>
  <c r="D177" i="13"/>
  <c r="E176" i="13" s="1"/>
  <c r="BG176" i="13" s="1"/>
  <c r="D173" i="13"/>
  <c r="D169" i="13"/>
  <c r="D165" i="13"/>
  <c r="D161" i="13"/>
  <c r="D157" i="13"/>
  <c r="D153" i="13"/>
  <c r="E152" i="13" s="1"/>
  <c r="D149" i="13"/>
  <c r="D145" i="13"/>
  <c r="D141" i="13"/>
  <c r="D137" i="13"/>
  <c r="E136" i="13" s="1"/>
  <c r="D133" i="13"/>
  <c r="E132" i="13" s="1"/>
  <c r="BG132" i="13" s="1"/>
  <c r="D129" i="13"/>
  <c r="D125" i="13"/>
  <c r="D121" i="13"/>
  <c r="D117" i="13"/>
  <c r="E116" i="13" s="1"/>
  <c r="BI116" i="13" s="1"/>
  <c r="D113" i="13"/>
  <c r="D109" i="13"/>
  <c r="D105" i="13"/>
  <c r="E104" i="13" s="1"/>
  <c r="D101" i="13"/>
  <c r="D97" i="13"/>
  <c r="D93" i="13"/>
  <c r="D89" i="13"/>
  <c r="E88" i="13" s="1"/>
  <c r="BG88" i="13" s="1"/>
  <c r="D85" i="13"/>
  <c r="E84" i="13" s="1"/>
  <c r="D81" i="13"/>
  <c r="D73" i="13"/>
  <c r="D69" i="13"/>
  <c r="E68" i="13" s="1"/>
  <c r="D65" i="13"/>
  <c r="E64" i="13" s="1"/>
  <c r="BI64" i="13" s="1"/>
  <c r="D57" i="13"/>
  <c r="D53" i="13"/>
  <c r="D49" i="13"/>
  <c r="E48" i="13" s="1"/>
  <c r="D45" i="13"/>
  <c r="E44" i="13" s="1"/>
  <c r="D41" i="13"/>
  <c r="D172" i="13"/>
  <c r="E171" i="13" s="1"/>
  <c r="BG171" i="13" s="1"/>
  <c r="D168" i="13"/>
  <c r="E167" i="13" s="1"/>
  <c r="BG167" i="13" s="1"/>
  <c r="D164" i="13"/>
  <c r="E163" i="13" s="1"/>
  <c r="BG163" i="13" s="1"/>
  <c r="D156" i="13"/>
  <c r="E155" i="13" s="1"/>
  <c r="BG155" i="13" s="1"/>
  <c r="D152" i="13"/>
  <c r="E151" i="13" s="1"/>
  <c r="BG151" i="13" s="1"/>
  <c r="D148" i="13"/>
  <c r="E147" i="13" s="1"/>
  <c r="BI147" i="13" s="1"/>
  <c r="D144" i="13"/>
  <c r="E143" i="13" s="1"/>
  <c r="BG143" i="13" s="1"/>
  <c r="D140" i="13"/>
  <c r="E139" i="13" s="1"/>
  <c r="BG139" i="13" s="1"/>
  <c r="D132" i="13"/>
  <c r="E131" i="13" s="1"/>
  <c r="BI131" i="13" s="1"/>
  <c r="D128" i="13"/>
  <c r="E127" i="13" s="1"/>
  <c r="BG127" i="13" s="1"/>
  <c r="D124" i="13"/>
  <c r="E123" i="13" s="1"/>
  <c r="BG123" i="13" s="1"/>
  <c r="D120" i="13"/>
  <c r="E119" i="13" s="1"/>
  <c r="BG119" i="13" s="1"/>
  <c r="D116" i="13"/>
  <c r="E115" i="13" s="1"/>
  <c r="BI115" i="13" s="1"/>
  <c r="D112" i="13"/>
  <c r="E111" i="13" s="1"/>
  <c r="BG111" i="13" s="1"/>
  <c r="D108" i="13"/>
  <c r="E107" i="13" s="1"/>
  <c r="BG107" i="13" s="1"/>
  <c r="D104" i="13"/>
  <c r="E103" i="13" s="1"/>
  <c r="BI103" i="13" s="1"/>
  <c r="D100" i="13"/>
  <c r="E99" i="13" s="1"/>
  <c r="BG99" i="13" s="1"/>
  <c r="D96" i="13"/>
  <c r="E95" i="13" s="1"/>
  <c r="BI95" i="13" s="1"/>
  <c r="D92" i="13"/>
  <c r="E91" i="13" s="1"/>
  <c r="BG91" i="13" s="1"/>
  <c r="D88" i="13"/>
  <c r="E87" i="13" s="1"/>
  <c r="BG87" i="13" s="1"/>
  <c r="D84" i="13"/>
  <c r="E83" i="13" s="1"/>
  <c r="BG83" i="13" s="1"/>
  <c r="D76" i="13"/>
  <c r="E75" i="13" s="1"/>
  <c r="BG75" i="13" s="1"/>
  <c r="D72" i="13"/>
  <c r="E71" i="13" s="1"/>
  <c r="D68" i="13"/>
  <c r="E67" i="13" s="1"/>
  <c r="BI67" i="13" s="1"/>
  <c r="D64" i="13"/>
  <c r="E63" i="13" s="1"/>
  <c r="BG63" i="13" s="1"/>
  <c r="D56" i="13"/>
  <c r="E55" i="13" s="1"/>
  <c r="BI55" i="13" s="1"/>
  <c r="D52" i="13"/>
  <c r="E51" i="13" s="1"/>
  <c r="BG51" i="13" s="1"/>
  <c r="D44" i="13"/>
  <c r="E43" i="13" s="1"/>
  <c r="BG43" i="13" s="1"/>
  <c r="D40" i="13"/>
  <c r="E39" i="13" s="1"/>
  <c r="D36" i="13"/>
  <c r="E35" i="13" s="1"/>
  <c r="BI35" i="13" s="1"/>
  <c r="D423" i="13"/>
  <c r="E422" i="13" s="1"/>
  <c r="D419" i="13"/>
  <c r="D415" i="13"/>
  <c r="D411" i="13"/>
  <c r="E410" i="13" s="1"/>
  <c r="D407" i="13"/>
  <c r="E406" i="13" s="1"/>
  <c r="D403" i="13"/>
  <c r="D399" i="13"/>
  <c r="D395" i="13"/>
  <c r="E394" i="13" s="1"/>
  <c r="BG394" i="13" s="1"/>
  <c r="D391" i="13"/>
  <c r="D387" i="13"/>
  <c r="D383" i="13"/>
  <c r="D379" i="13"/>
  <c r="E378" i="13" s="1"/>
  <c r="BG378" i="13" s="1"/>
  <c r="D375" i="13"/>
  <c r="E374" i="13" s="1"/>
  <c r="D371" i="13"/>
  <c r="D363" i="13"/>
  <c r="D359" i="13"/>
  <c r="E358" i="13" s="1"/>
  <c r="BI358" i="13" s="1"/>
  <c r="D351" i="13"/>
  <c r="D347" i="13"/>
  <c r="E346" i="13" s="1"/>
  <c r="BG346" i="13" s="1"/>
  <c r="D343" i="13"/>
  <c r="E342" i="13" s="1"/>
  <c r="BI342" i="13" s="1"/>
  <c r="D339" i="13"/>
  <c r="E338" i="13" s="1"/>
  <c r="D331" i="13"/>
  <c r="D323" i="13"/>
  <c r="D319" i="13"/>
  <c r="D303" i="13"/>
  <c r="E302" i="13" s="1"/>
  <c r="BG302" i="13" s="1"/>
  <c r="D295" i="13"/>
  <c r="E294" i="13" s="1"/>
  <c r="BG294" i="13" s="1"/>
  <c r="D291" i="13"/>
  <c r="D283" i="13"/>
  <c r="D279" i="13"/>
  <c r="E278" i="13" s="1"/>
  <c r="D275" i="13"/>
  <c r="D271" i="13"/>
  <c r="D267" i="13"/>
  <c r="D255" i="13"/>
  <c r="E254" i="13" s="1"/>
  <c r="D243" i="13"/>
  <c r="D231" i="13"/>
  <c r="E230" i="13" s="1"/>
  <c r="BG230" i="13" s="1"/>
  <c r="D227" i="13"/>
  <c r="D223" i="13"/>
  <c r="E222" i="13" s="1"/>
  <c r="BG222" i="13" s="1"/>
  <c r="D219" i="13"/>
  <c r="E218" i="13" s="1"/>
  <c r="BI218" i="13" s="1"/>
  <c r="D215" i="13"/>
  <c r="E214" i="13" s="1"/>
  <c r="BG214" i="13" s="1"/>
  <c r="D211" i="13"/>
  <c r="D207" i="13"/>
  <c r="E206" i="13" s="1"/>
  <c r="BI206" i="13" s="1"/>
  <c r="D203" i="13"/>
  <c r="E202" i="13" s="1"/>
  <c r="D199" i="13"/>
  <c r="E198" i="13" s="1"/>
  <c r="D187" i="13"/>
  <c r="D179" i="13"/>
  <c r="E178" i="13" s="1"/>
  <c r="D171" i="13"/>
  <c r="E170" i="13" s="1"/>
  <c r="D167" i="13"/>
  <c r="E166" i="13" s="1"/>
  <c r="D163" i="13"/>
  <c r="D159" i="13"/>
  <c r="E158" i="13" s="1"/>
  <c r="D155" i="13"/>
  <c r="E154" i="13" s="1"/>
  <c r="BG154" i="13" s="1"/>
  <c r="D151" i="13"/>
  <c r="D147" i="13"/>
  <c r="D139" i="13"/>
  <c r="E138" i="13" s="1"/>
  <c r="D135" i="13"/>
  <c r="E134" i="13" s="1"/>
  <c r="D131" i="13"/>
  <c r="D127" i="13"/>
  <c r="D123" i="13"/>
  <c r="E122" i="13" s="1"/>
  <c r="D119" i="13"/>
  <c r="E118" i="13" s="1"/>
  <c r="BG118" i="13" s="1"/>
  <c r="D115" i="13"/>
  <c r="E114" i="13" s="1"/>
  <c r="D107" i="13"/>
  <c r="D103" i="13"/>
  <c r="E102" i="13" s="1"/>
  <c r="D99" i="13"/>
  <c r="E98" i="13" s="1"/>
  <c r="D91" i="13"/>
  <c r="D87" i="13"/>
  <c r="D83" i="13"/>
  <c r="E82" i="13" s="1"/>
  <c r="BI82" i="13" s="1"/>
  <c r="D79" i="13"/>
  <c r="E78" i="13" s="1"/>
  <c r="BI78" i="13" s="1"/>
  <c r="D75" i="13"/>
  <c r="D71" i="13"/>
  <c r="D67" i="13"/>
  <c r="E66" i="13" s="1"/>
  <c r="BI66" i="13" s="1"/>
  <c r="D63" i="13"/>
  <c r="E62" i="13" s="1"/>
  <c r="D59" i="13"/>
  <c r="D55" i="13"/>
  <c r="D51" i="13"/>
  <c r="D47" i="13"/>
  <c r="E46" i="13" s="1"/>
  <c r="BG46" i="13" s="1"/>
  <c r="D43" i="13"/>
  <c r="D39" i="13"/>
  <c r="BI3222" i="13"/>
  <c r="BI3223" i="13"/>
  <c r="BI3224" i="13"/>
  <c r="BI3225" i="13"/>
  <c r="BI3226" i="13"/>
  <c r="BI3227" i="13"/>
  <c r="BI3228" i="13"/>
  <c r="BI3229" i="13"/>
  <c r="BI3230" i="13"/>
  <c r="BI3231" i="13"/>
  <c r="BI3232" i="13"/>
  <c r="BI3233" i="13"/>
  <c r="BI3234" i="13"/>
  <c r="BI3235" i="13"/>
  <c r="BI3236" i="13"/>
  <c r="BI3237" i="13"/>
  <c r="BI3238" i="13"/>
  <c r="BI3239" i="13"/>
  <c r="BI3240" i="13"/>
  <c r="BI3241" i="13"/>
  <c r="BI3242" i="13"/>
  <c r="BI3243" i="13"/>
  <c r="BI3244" i="13"/>
  <c r="BI3245" i="13"/>
  <c r="BI3246" i="13"/>
  <c r="BI3247" i="13"/>
  <c r="BI3248" i="13"/>
  <c r="BI3249" i="13"/>
  <c r="BI3250" i="13"/>
  <c r="BI3251" i="13"/>
  <c r="BI3252" i="13"/>
  <c r="BI3253" i="13"/>
  <c r="BI3254" i="13"/>
  <c r="BI3255" i="13"/>
  <c r="BI3256" i="13"/>
  <c r="BI3257" i="13"/>
  <c r="BI3258" i="13"/>
  <c r="BI3259" i="13"/>
  <c r="BI3260" i="13"/>
  <c r="BI3261" i="13"/>
  <c r="BI3262" i="13"/>
  <c r="BI3263" i="13"/>
  <c r="BI3264" i="13"/>
  <c r="BI3265" i="13"/>
  <c r="BI3266" i="13"/>
  <c r="BI3267" i="13"/>
  <c r="BI3268" i="13"/>
  <c r="BI3269" i="13"/>
  <c r="BI3270" i="13"/>
  <c r="BI3271" i="13"/>
  <c r="BI3272" i="13"/>
  <c r="BI3273" i="13"/>
  <c r="BI3274" i="13"/>
  <c r="BI3275" i="13"/>
  <c r="BI3276" i="13"/>
  <c r="BI3277" i="13"/>
  <c r="BI3278" i="13"/>
  <c r="BI3279" i="13"/>
  <c r="BI3280" i="13"/>
  <c r="BI3281" i="13"/>
  <c r="BI3282" i="13"/>
  <c r="BI3283" i="13"/>
  <c r="BI3284" i="13"/>
  <c r="BI3285" i="13"/>
  <c r="BI3286" i="13"/>
  <c r="BI3287" i="13"/>
  <c r="BI3288" i="13"/>
  <c r="BI3289" i="13"/>
  <c r="BI3290" i="13"/>
  <c r="BI3291" i="13"/>
  <c r="BI3292" i="13"/>
  <c r="BI3293" i="13"/>
  <c r="BI3294" i="13"/>
  <c r="BI3295" i="13"/>
  <c r="BI3296" i="13"/>
  <c r="BI3297" i="13"/>
  <c r="BI3298" i="13"/>
  <c r="BI3299" i="13"/>
  <c r="BI3300" i="13"/>
  <c r="BI3301" i="13"/>
  <c r="BI3302" i="13"/>
  <c r="BI3303" i="13"/>
  <c r="BI3304" i="13"/>
  <c r="BI3305" i="13"/>
  <c r="BI3306" i="13"/>
  <c r="BI3307" i="13"/>
  <c r="BI3308" i="13"/>
  <c r="BI3309" i="13"/>
  <c r="BI3310" i="13"/>
  <c r="BI3311" i="13"/>
  <c r="BI3312" i="13"/>
  <c r="BI3313" i="13"/>
  <c r="BI3314" i="13"/>
  <c r="BI3315" i="13"/>
  <c r="BI3316" i="13"/>
  <c r="BI3317" i="13"/>
  <c r="BI3318" i="13"/>
  <c r="BI3319" i="13"/>
  <c r="BI3320" i="13"/>
  <c r="BI3321" i="13"/>
  <c r="BI3322" i="13"/>
  <c r="BI3323" i="13"/>
  <c r="BI3324" i="13"/>
  <c r="BI3325" i="13"/>
  <c r="BI3326" i="13"/>
  <c r="BI3327" i="13"/>
  <c r="BI3328" i="13"/>
  <c r="BI3329" i="13"/>
  <c r="BI3330" i="13"/>
  <c r="BI3331" i="13"/>
  <c r="BI3332" i="13"/>
  <c r="BI3333" i="13"/>
  <c r="BI3334" i="13"/>
  <c r="BI3335" i="13"/>
  <c r="BI3336" i="13"/>
  <c r="BI3337" i="13"/>
  <c r="BI3338" i="13"/>
  <c r="BI3339" i="13"/>
  <c r="BI3340" i="13"/>
  <c r="BI3341" i="13"/>
  <c r="BI3342" i="13"/>
  <c r="BI3343" i="13"/>
  <c r="BI3344" i="13"/>
  <c r="BI3345" i="13"/>
  <c r="BI3346" i="13"/>
  <c r="BI3347" i="13"/>
  <c r="BI3348" i="13"/>
  <c r="BI3349" i="13"/>
  <c r="BI3350" i="13"/>
  <c r="BI3351" i="13"/>
  <c r="BI3352" i="13"/>
  <c r="BI3353" i="13"/>
  <c r="BI3354" i="13"/>
  <c r="BI3355" i="13"/>
  <c r="BI3356" i="13"/>
  <c r="BI3357" i="13"/>
  <c r="BI3358" i="13"/>
  <c r="BI3359" i="13"/>
  <c r="BI3360" i="13"/>
  <c r="BI3361" i="13"/>
  <c r="BI3362" i="13"/>
  <c r="BI3363" i="13"/>
  <c r="BI3364" i="13"/>
  <c r="BI3365" i="13"/>
  <c r="BI3366" i="13"/>
  <c r="BI3367" i="13"/>
  <c r="BI3368" i="13"/>
  <c r="BI3369" i="13"/>
  <c r="BI3370" i="13"/>
  <c r="BI3371" i="13"/>
  <c r="BI3372" i="13"/>
  <c r="BI3373" i="13"/>
  <c r="BI3374" i="13"/>
  <c r="BI3375" i="13"/>
  <c r="BI3376" i="13"/>
  <c r="BI3377" i="13"/>
  <c r="BI3378" i="13"/>
  <c r="BI3379" i="13"/>
  <c r="BI3380" i="13"/>
  <c r="BI3381" i="13"/>
  <c r="BI3382" i="13"/>
  <c r="BI3383" i="13"/>
  <c r="BI3384" i="13"/>
  <c r="BI3385" i="13"/>
  <c r="BI3386" i="13"/>
  <c r="BI3387" i="13"/>
  <c r="BI3388" i="13"/>
  <c r="BI3389" i="13"/>
  <c r="BI3390" i="13"/>
  <c r="BI3391" i="13"/>
  <c r="BI3392" i="13"/>
  <c r="BI3393" i="13"/>
  <c r="BI3394" i="13"/>
  <c r="BI3395" i="13"/>
  <c r="BI3396" i="13"/>
  <c r="BI3397" i="13"/>
  <c r="BI3398" i="13"/>
  <c r="BI3399" i="13"/>
  <c r="BI3400" i="13"/>
  <c r="BI3401" i="13"/>
  <c r="BI3402" i="13"/>
  <c r="BI3403" i="13"/>
  <c r="BI3404" i="13"/>
  <c r="BI3405" i="13"/>
  <c r="BI3406" i="13"/>
  <c r="BI3407" i="13"/>
  <c r="BI3408" i="13"/>
  <c r="BI3409" i="13"/>
  <c r="BI3410" i="13"/>
  <c r="BI3411" i="13"/>
  <c r="BI3412" i="13"/>
  <c r="BI3413" i="13"/>
  <c r="BI3414" i="13"/>
  <c r="BI3415" i="13"/>
  <c r="BI3416" i="13"/>
  <c r="BI3417" i="13"/>
  <c r="BI3418" i="13"/>
  <c r="BI3419" i="13"/>
  <c r="BI3420" i="13"/>
  <c r="BI3421" i="13"/>
  <c r="BI3422" i="13"/>
  <c r="BI3423" i="13"/>
  <c r="BI3424" i="13"/>
  <c r="BI3425" i="13"/>
  <c r="BI3426" i="13"/>
  <c r="BI3427" i="13"/>
  <c r="BI3428" i="13"/>
  <c r="BI3429" i="13"/>
  <c r="BI3430" i="13"/>
  <c r="BI3431" i="13"/>
  <c r="BI3432" i="13"/>
  <c r="BI3433" i="13"/>
  <c r="BI3434" i="13"/>
  <c r="BI3435" i="13"/>
  <c r="BI3436" i="13"/>
  <c r="BI3437" i="13"/>
  <c r="BI3438" i="13"/>
  <c r="BI3439" i="13"/>
  <c r="BI3440" i="13"/>
  <c r="BI3441" i="13"/>
  <c r="BI3442" i="13"/>
  <c r="BI3443" i="13"/>
  <c r="BI3444" i="13"/>
  <c r="BI3445" i="13"/>
  <c r="BI3446" i="13"/>
  <c r="BI3447" i="13"/>
  <c r="BI3448" i="13"/>
  <c r="BI3449" i="13"/>
  <c r="BI3450" i="13"/>
  <c r="BI3451" i="13"/>
  <c r="BI3452" i="13"/>
  <c r="BI3453" i="13"/>
  <c r="BI3454" i="13"/>
  <c r="BI3455" i="13"/>
  <c r="BI3456" i="13"/>
  <c r="BI3457" i="13"/>
  <c r="BI3458" i="13"/>
  <c r="BI3459" i="13"/>
  <c r="BI3460" i="13"/>
  <c r="BI3461" i="13"/>
  <c r="BI3462" i="13"/>
  <c r="BI3463" i="13"/>
  <c r="BI3464" i="13"/>
  <c r="BI3465" i="13"/>
  <c r="BI3466" i="13"/>
  <c r="BI3467" i="13"/>
  <c r="BI3468" i="13"/>
  <c r="BI3469" i="13"/>
  <c r="BI3470" i="13"/>
  <c r="BI3471" i="13"/>
  <c r="BI3472" i="13"/>
  <c r="BI3473" i="13"/>
  <c r="BI3474" i="13"/>
  <c r="BI3475" i="13"/>
  <c r="BI3476" i="13"/>
  <c r="BI3477" i="13"/>
  <c r="BI3478" i="13"/>
  <c r="BI3479" i="13"/>
  <c r="BI3480" i="13"/>
  <c r="BI3481" i="13"/>
  <c r="BI3482" i="13"/>
  <c r="BI3483" i="13"/>
  <c r="BI3484" i="13"/>
  <c r="BI3485" i="13"/>
  <c r="BI3486" i="13"/>
  <c r="BI3487" i="13"/>
  <c r="BI3488" i="13"/>
  <c r="BI3489" i="13"/>
  <c r="BI3490" i="13"/>
  <c r="BI3491" i="13"/>
  <c r="BI3492" i="13"/>
  <c r="BI3493" i="13"/>
  <c r="BI3494" i="13"/>
  <c r="BI3495" i="13"/>
  <c r="BI3496" i="13"/>
  <c r="BI3497" i="13"/>
  <c r="BI3498" i="13"/>
  <c r="BI3499" i="13"/>
  <c r="BI3500" i="13"/>
  <c r="BI3501" i="13"/>
  <c r="BI3502" i="13"/>
  <c r="BI3503" i="13"/>
  <c r="BI3504" i="13"/>
  <c r="BI3505" i="13"/>
  <c r="BI3506" i="13"/>
  <c r="BI3507" i="13"/>
  <c r="BI3508" i="13"/>
  <c r="BI3509" i="13"/>
  <c r="BI3510" i="13"/>
  <c r="BI3511" i="13"/>
  <c r="BI3512" i="13"/>
  <c r="BI3513" i="13"/>
  <c r="BI3514" i="13"/>
  <c r="BI3515" i="13"/>
  <c r="BI3516" i="13"/>
  <c r="BI3517" i="13"/>
  <c r="BI3518" i="13"/>
  <c r="BI3519" i="13"/>
  <c r="BI3520" i="13"/>
  <c r="BI3521" i="13"/>
  <c r="BI3522" i="13"/>
  <c r="BI3523" i="13"/>
  <c r="BI3524" i="13"/>
  <c r="BI3525" i="13"/>
  <c r="BI3526" i="13"/>
  <c r="BI3527" i="13"/>
  <c r="BI3528" i="13"/>
  <c r="BI3529" i="13"/>
  <c r="BI3530" i="13"/>
  <c r="BI3531" i="13"/>
  <c r="BI3532" i="13"/>
  <c r="BI3533" i="13"/>
  <c r="BI3534" i="13"/>
  <c r="BI3535" i="13"/>
  <c r="BI3536" i="13"/>
  <c r="BI3537" i="13"/>
  <c r="BI3538" i="13"/>
  <c r="BI3539" i="13"/>
  <c r="BI3540" i="13"/>
  <c r="BI3541" i="13"/>
  <c r="BI3542" i="13"/>
  <c r="BI3543" i="13"/>
  <c r="BI3544" i="13"/>
  <c r="BI3545" i="13"/>
  <c r="BI3546" i="13"/>
  <c r="BI3547" i="13"/>
  <c r="BI3548" i="13"/>
  <c r="BI3549" i="13"/>
  <c r="BI3550" i="13"/>
  <c r="BI3551" i="13"/>
  <c r="BI3552" i="13"/>
  <c r="BI3553" i="13"/>
  <c r="BI3554" i="13"/>
  <c r="BI3555" i="13"/>
  <c r="BI3556" i="13"/>
  <c r="BI3557" i="13"/>
  <c r="BI3558" i="13"/>
  <c r="BI3559" i="13"/>
  <c r="BI3560" i="13"/>
  <c r="BI3561" i="13"/>
  <c r="BI3562" i="13"/>
  <c r="BI3563" i="13"/>
  <c r="BI3564" i="13"/>
  <c r="BI3565" i="13"/>
  <c r="BI3566" i="13"/>
  <c r="BI3567" i="13"/>
  <c r="BI3568" i="13"/>
  <c r="BI3569" i="13"/>
  <c r="BI3570" i="13"/>
  <c r="BI3571" i="13"/>
  <c r="BI3572" i="13"/>
  <c r="BI3573" i="13"/>
  <c r="BI3574" i="13"/>
  <c r="BI3575" i="13"/>
  <c r="BI3576" i="13"/>
  <c r="BI3577" i="13"/>
  <c r="BI3578" i="13"/>
  <c r="BI3579" i="13"/>
  <c r="BI3580" i="13"/>
  <c r="BI3581" i="13"/>
  <c r="BI3582" i="13"/>
  <c r="BI3583" i="13"/>
  <c r="BI3584" i="13"/>
  <c r="BI3585" i="13"/>
  <c r="BI3586" i="13"/>
  <c r="BI3587" i="13"/>
  <c r="BI3588" i="13"/>
  <c r="BI3589" i="13"/>
  <c r="BI3590" i="13"/>
  <c r="BI3591" i="13"/>
  <c r="BI3592" i="13"/>
  <c r="BI3593" i="13"/>
  <c r="BI3594" i="13"/>
  <c r="BI3595" i="13"/>
  <c r="BI3596" i="13"/>
  <c r="BI3597" i="13"/>
  <c r="BI3598" i="13"/>
  <c r="BI3599" i="13"/>
  <c r="BI3600" i="13"/>
  <c r="BI3601" i="13"/>
  <c r="BI3602" i="13"/>
  <c r="BI3603" i="13"/>
  <c r="BI3604" i="13"/>
  <c r="BI3605" i="13"/>
  <c r="BI3606" i="13"/>
  <c r="BI3607" i="13"/>
  <c r="BI3608" i="13"/>
  <c r="BI3609" i="13"/>
  <c r="BI3610" i="13"/>
  <c r="BI3611" i="13"/>
  <c r="BI3612" i="13"/>
  <c r="BI3613" i="13"/>
  <c r="BI3614" i="13"/>
  <c r="BI3615" i="13"/>
  <c r="BI3616" i="13"/>
  <c r="BI3617" i="13"/>
  <c r="BI3618" i="13"/>
  <c r="BI3619" i="13"/>
  <c r="BI3620" i="13"/>
  <c r="BI3621" i="13"/>
  <c r="BI3622" i="13"/>
  <c r="BI3623" i="13"/>
  <c r="BI3624" i="13"/>
  <c r="BI3625" i="13"/>
  <c r="BI3626" i="13"/>
  <c r="BI3627" i="13"/>
  <c r="BI3628" i="13"/>
  <c r="BI3629" i="13"/>
  <c r="BI3630" i="13"/>
  <c r="BI3631" i="13"/>
  <c r="BI3632" i="13"/>
  <c r="BI3633" i="13"/>
  <c r="BI3634" i="13"/>
  <c r="BI3635" i="13"/>
  <c r="BI3636" i="13"/>
  <c r="BI3637" i="13"/>
  <c r="BI3638" i="13"/>
  <c r="BI3639" i="13"/>
  <c r="BI3640" i="13"/>
  <c r="BI3641" i="13"/>
  <c r="BI3642" i="13"/>
  <c r="BI3643" i="13"/>
  <c r="BI3644" i="13"/>
  <c r="BI3645" i="13"/>
  <c r="BI3646" i="13"/>
  <c r="BI3647" i="13"/>
  <c r="BI3648" i="13"/>
  <c r="BI3649" i="13"/>
  <c r="BI3650" i="13"/>
  <c r="BI3651" i="13"/>
  <c r="BI3652" i="13"/>
  <c r="BI3653" i="13"/>
  <c r="BI3654" i="13"/>
  <c r="BI3655" i="13"/>
  <c r="BI3656" i="13"/>
  <c r="BI3657" i="13"/>
  <c r="BI3658" i="13"/>
  <c r="BI3659" i="13"/>
  <c r="BI3660" i="13"/>
  <c r="BI3661" i="13"/>
  <c r="BI3662" i="13"/>
  <c r="BI3663" i="13"/>
  <c r="BI3664" i="13"/>
  <c r="BI3665" i="13"/>
  <c r="BI3666" i="13"/>
  <c r="BI3667" i="13"/>
  <c r="BI3668" i="13"/>
  <c r="BI3669" i="13"/>
  <c r="BI3670" i="13"/>
  <c r="BI3671" i="13"/>
  <c r="BI3672" i="13"/>
  <c r="BI3673" i="13"/>
  <c r="BI3674" i="13"/>
  <c r="BI3675" i="13"/>
  <c r="BI3676" i="13"/>
  <c r="BI3677" i="13"/>
  <c r="BI3678" i="13"/>
  <c r="BI3679" i="13"/>
  <c r="BI3680" i="13"/>
  <c r="BI3681" i="13"/>
  <c r="BI3682" i="13"/>
  <c r="BI3683" i="13"/>
  <c r="BI3684" i="13"/>
  <c r="BI3685" i="13"/>
  <c r="BI3686" i="13"/>
  <c r="BI3687" i="13"/>
  <c r="BI3688" i="13"/>
  <c r="BI3689" i="13"/>
  <c r="BI3690" i="13"/>
  <c r="BI3691" i="13"/>
  <c r="BI3692" i="13"/>
  <c r="BI3693" i="13"/>
  <c r="BI3694" i="13"/>
  <c r="BI3695" i="13"/>
  <c r="BI3696" i="13"/>
  <c r="BI3697" i="13"/>
  <c r="BI3698" i="13"/>
  <c r="BI3699" i="13"/>
  <c r="BI3700" i="13"/>
  <c r="BI3701" i="13"/>
  <c r="BI3702" i="13"/>
  <c r="BI3703" i="13"/>
  <c r="BI3704" i="13"/>
  <c r="BI3705" i="13"/>
  <c r="BI3706" i="13"/>
  <c r="BI3707" i="13"/>
  <c r="BI3708" i="13"/>
  <c r="BI3709" i="13"/>
  <c r="BI3710" i="13"/>
  <c r="BI3711" i="13"/>
  <c r="BI3712" i="13"/>
  <c r="BI3713" i="13"/>
  <c r="BI3714" i="13"/>
  <c r="BI3715" i="13"/>
  <c r="BI3716" i="13"/>
  <c r="BI3717" i="13"/>
  <c r="BI3718" i="13"/>
  <c r="BI3719" i="13"/>
  <c r="BI3720" i="13"/>
  <c r="BI3721" i="13"/>
  <c r="BI3722" i="13"/>
  <c r="BI3723" i="13"/>
  <c r="BI3724" i="13"/>
  <c r="BI3725" i="13"/>
  <c r="BI3726" i="13"/>
  <c r="BI3727" i="13"/>
  <c r="BI3728" i="13"/>
  <c r="BI3729" i="13"/>
  <c r="BI3730" i="13"/>
  <c r="BI3731" i="13"/>
  <c r="BI3732" i="13"/>
  <c r="BI3733" i="13"/>
  <c r="BI3734" i="13"/>
  <c r="BI3735" i="13"/>
  <c r="BI3736" i="13"/>
  <c r="BI3737" i="13"/>
  <c r="BI3738" i="13"/>
  <c r="BI3739" i="13"/>
  <c r="BI3740" i="13"/>
  <c r="BI3741" i="13"/>
  <c r="BI3742" i="13"/>
  <c r="BI3743" i="13"/>
  <c r="BI3744" i="13"/>
  <c r="BI3745" i="13"/>
  <c r="BI3746" i="13"/>
  <c r="BI3747" i="13"/>
  <c r="BI3748" i="13"/>
  <c r="BI3749" i="13"/>
  <c r="BI3750" i="13"/>
  <c r="BI3751" i="13"/>
  <c r="BI3752" i="13"/>
  <c r="BI3753" i="13"/>
  <c r="BI3754" i="13"/>
  <c r="BI3755" i="13"/>
  <c r="BI3756" i="13"/>
  <c r="BI3757" i="13"/>
  <c r="BI3758" i="13"/>
  <c r="BI3759" i="13"/>
  <c r="BI3760" i="13"/>
  <c r="BI3761" i="13"/>
  <c r="BI3762" i="13"/>
  <c r="BI3763" i="13"/>
  <c r="BI3764" i="13"/>
  <c r="BI3765" i="13"/>
  <c r="BI3766" i="13"/>
  <c r="BI3767" i="13"/>
  <c r="BI3768" i="13"/>
  <c r="BI3769" i="13"/>
  <c r="BI3770" i="13"/>
  <c r="BI3771" i="13"/>
  <c r="BI3772" i="13"/>
  <c r="BI3773" i="13"/>
  <c r="BI3774" i="13"/>
  <c r="BI3775" i="13"/>
  <c r="BI3776" i="13"/>
  <c r="BI3777" i="13"/>
  <c r="BI3778" i="13"/>
  <c r="BI3779" i="13"/>
  <c r="BI3780" i="13"/>
  <c r="BI3781" i="13"/>
  <c r="BI3782" i="13"/>
  <c r="BI3783" i="13"/>
  <c r="BI3784" i="13"/>
  <c r="BI3785" i="13"/>
  <c r="BI3786" i="13"/>
  <c r="BI3787" i="13"/>
  <c r="BI3788" i="13"/>
  <c r="BI3789" i="13"/>
  <c r="BI3790" i="13"/>
  <c r="BI3791" i="13"/>
  <c r="BI3792" i="13"/>
  <c r="BI3793" i="13"/>
  <c r="BI3794" i="13"/>
  <c r="BI3795" i="13"/>
  <c r="BI3796" i="13"/>
  <c r="BI3797" i="13"/>
  <c r="BI3798" i="13"/>
  <c r="BI3799" i="13"/>
  <c r="BI3800" i="13"/>
  <c r="BI3801" i="13"/>
  <c r="BI3802" i="13"/>
  <c r="BI3803" i="13"/>
  <c r="BI3804" i="13"/>
  <c r="BI3805" i="13"/>
  <c r="BI3806" i="13"/>
  <c r="BI3807" i="13"/>
  <c r="BI3808" i="13"/>
  <c r="BI3809" i="13"/>
  <c r="BI3810" i="13"/>
  <c r="BI3811" i="13"/>
  <c r="BI3812" i="13"/>
  <c r="BI3813" i="13"/>
  <c r="BI3814" i="13"/>
  <c r="BI3815" i="13"/>
  <c r="BI3816" i="13"/>
  <c r="BI3817" i="13"/>
  <c r="BI3818" i="13"/>
  <c r="BI3819" i="13"/>
  <c r="BI3820" i="13"/>
  <c r="BI3821" i="13"/>
  <c r="BI3822" i="13"/>
  <c r="BI3823" i="13"/>
  <c r="BI3824" i="13"/>
  <c r="BI3825" i="13"/>
  <c r="BI3826" i="13"/>
  <c r="BI3827" i="13"/>
  <c r="BI3828" i="13"/>
  <c r="BI3829" i="13"/>
  <c r="BI3830" i="13"/>
  <c r="BI3831" i="13"/>
  <c r="BI3832" i="13"/>
  <c r="BI3833" i="13"/>
  <c r="BI3834" i="13"/>
  <c r="BI3835" i="13"/>
  <c r="BI3836" i="13"/>
  <c r="BI3837" i="13"/>
  <c r="BI3838" i="13"/>
  <c r="BI3839" i="13"/>
  <c r="BI3840" i="13"/>
  <c r="BI3841" i="13"/>
  <c r="BI3842" i="13"/>
  <c r="BI3843" i="13"/>
  <c r="BI3844" i="13"/>
  <c r="BI3845" i="13"/>
  <c r="BI3846" i="13"/>
  <c r="BI3847" i="13"/>
  <c r="BI3848" i="13"/>
  <c r="BI3849" i="13"/>
  <c r="BI3850" i="13"/>
  <c r="BI3851" i="13"/>
  <c r="BI3852" i="13"/>
  <c r="BI3853" i="13"/>
  <c r="BI3854" i="13"/>
  <c r="BI3855" i="13"/>
  <c r="BI3856" i="13"/>
  <c r="BI3857" i="13"/>
  <c r="BI3858" i="13"/>
  <c r="BI3859" i="13"/>
  <c r="BI3860" i="13"/>
  <c r="BI3861" i="13"/>
  <c r="BI3862" i="13"/>
  <c r="BI3863" i="13"/>
  <c r="BI3864" i="13"/>
  <c r="BI3865" i="13"/>
  <c r="BI3866" i="13"/>
  <c r="BI3867" i="13"/>
  <c r="BI3868" i="13"/>
  <c r="BI3869" i="13"/>
  <c r="BI3870" i="13"/>
  <c r="BI3871" i="13"/>
  <c r="BI3872" i="13"/>
  <c r="BI3873" i="13"/>
  <c r="BI3874" i="13"/>
  <c r="BI3875" i="13"/>
  <c r="BI3876" i="13"/>
  <c r="BI3877" i="13"/>
  <c r="BI3878" i="13"/>
  <c r="BI3879" i="13"/>
  <c r="BI3880" i="13"/>
  <c r="BI3881" i="13"/>
  <c r="BI3882" i="13"/>
  <c r="BI3883" i="13"/>
  <c r="BI3884" i="13"/>
  <c r="BI3885" i="13"/>
  <c r="BI3886" i="13"/>
  <c r="BI3887" i="13"/>
  <c r="BI3888" i="13"/>
  <c r="BI3889" i="13"/>
  <c r="BI3890" i="13"/>
  <c r="BI3891" i="13"/>
  <c r="BI3892" i="13"/>
  <c r="BI3893" i="13"/>
  <c r="BI3894" i="13"/>
  <c r="BI3895" i="13"/>
  <c r="BI3896" i="13"/>
  <c r="BI3897" i="13"/>
  <c r="BI3898" i="13"/>
  <c r="BI3899" i="13"/>
  <c r="BI3900" i="13"/>
  <c r="BI3901" i="13"/>
  <c r="BI3902" i="13"/>
  <c r="BI3903" i="13"/>
  <c r="BI3904" i="13"/>
  <c r="BI3905" i="13"/>
  <c r="BI3906" i="13"/>
  <c r="BI3907" i="13"/>
  <c r="BI3908" i="13"/>
  <c r="BI3909" i="13"/>
  <c r="BI3910" i="13"/>
  <c r="BI3911" i="13"/>
  <c r="BI3912" i="13"/>
  <c r="BI3913" i="13"/>
  <c r="BI3914" i="13"/>
  <c r="BI3915" i="13"/>
  <c r="BI3916" i="13"/>
  <c r="BI3917" i="13"/>
  <c r="BI3918" i="13"/>
  <c r="BI3919" i="13"/>
  <c r="BI3920" i="13"/>
  <c r="BI3921" i="13"/>
  <c r="BI3922" i="13"/>
  <c r="BI3923" i="13"/>
  <c r="BI3924" i="13"/>
  <c r="BI3925" i="13"/>
  <c r="BI3926" i="13"/>
  <c r="BI3927" i="13"/>
  <c r="BI3928" i="13"/>
  <c r="BI3929" i="13"/>
  <c r="BI3930" i="13"/>
  <c r="BI3931" i="13"/>
  <c r="BI3932" i="13"/>
  <c r="BI3933" i="13"/>
  <c r="BI3934" i="13"/>
  <c r="BI3935" i="13"/>
  <c r="BI3936" i="13"/>
  <c r="BI3937" i="13"/>
  <c r="BI3938" i="13"/>
  <c r="BI3939" i="13"/>
  <c r="BI3940" i="13"/>
  <c r="BI3941" i="13"/>
  <c r="BI3942" i="13"/>
  <c r="BI3943" i="13"/>
  <c r="BI3944" i="13"/>
  <c r="BI3945" i="13"/>
  <c r="BI3946" i="13"/>
  <c r="BI3947" i="13"/>
  <c r="BI3948" i="13"/>
  <c r="BI3949" i="13"/>
  <c r="BI3950" i="13"/>
  <c r="BI3951" i="13"/>
  <c r="BI3952" i="13"/>
  <c r="BI3953" i="13"/>
  <c r="BI3954" i="13"/>
  <c r="BI3955" i="13"/>
  <c r="BI3956" i="13"/>
  <c r="BI3957" i="13"/>
  <c r="BI3958" i="13"/>
  <c r="BI3959" i="13"/>
  <c r="BI3960" i="13"/>
  <c r="BI3961" i="13"/>
  <c r="BI3962" i="13"/>
  <c r="BI3963" i="13"/>
  <c r="BI3964" i="13"/>
  <c r="BI3965" i="13"/>
  <c r="BI3966" i="13"/>
  <c r="BI3967" i="13"/>
  <c r="BI3968" i="13"/>
  <c r="BI3969" i="13"/>
  <c r="BI3970" i="13"/>
  <c r="BI3971" i="13"/>
  <c r="BI3972" i="13"/>
  <c r="BI3973" i="13"/>
  <c r="BI3974" i="13"/>
  <c r="BI3975" i="13"/>
  <c r="BI3976" i="13"/>
  <c r="BI3977" i="13"/>
  <c r="BI3978" i="13"/>
  <c r="BI3979" i="13"/>
  <c r="BI3980" i="13"/>
  <c r="BI3981" i="13"/>
  <c r="BI3982" i="13"/>
  <c r="BI3983" i="13"/>
  <c r="BI3984" i="13"/>
  <c r="BI3985" i="13"/>
  <c r="BI3986" i="13"/>
  <c r="BI3987" i="13"/>
  <c r="BI3988" i="13"/>
  <c r="BI3989" i="13"/>
  <c r="BI3990" i="13"/>
  <c r="BI3991" i="13"/>
  <c r="BI3992" i="13"/>
  <c r="BI3993" i="13"/>
  <c r="BI3994" i="13"/>
  <c r="BI3995" i="13"/>
  <c r="BI3996" i="13"/>
  <c r="BI3997" i="13"/>
  <c r="BI3998" i="13"/>
  <c r="BI3999" i="13"/>
  <c r="BI4000" i="13"/>
  <c r="BI4001" i="13"/>
  <c r="BI4002" i="13"/>
  <c r="BI4003" i="13"/>
  <c r="BI4004" i="13"/>
  <c r="BI4005" i="13"/>
  <c r="BI4006" i="13"/>
  <c r="BI4007" i="13"/>
  <c r="BI4008" i="13"/>
  <c r="BI4009" i="13"/>
  <c r="BI4010" i="13"/>
  <c r="BI4011" i="13"/>
  <c r="BI4012" i="13"/>
  <c r="BI4013" i="13"/>
  <c r="BI4014" i="13"/>
  <c r="BI4015" i="13"/>
  <c r="BI4016" i="13"/>
  <c r="BI4017" i="13"/>
  <c r="BI4018" i="13"/>
  <c r="BI4019" i="13"/>
  <c r="BI4020" i="13"/>
  <c r="BI4021" i="13"/>
  <c r="BI4022" i="13"/>
  <c r="BI4023" i="13"/>
  <c r="BI4024" i="13"/>
  <c r="BI4025" i="13"/>
  <c r="BI4026" i="13"/>
  <c r="BI4027" i="13"/>
  <c r="BI4028" i="13"/>
  <c r="BI4029" i="13"/>
  <c r="BI4030" i="13"/>
  <c r="BI4031" i="13"/>
  <c r="BI4032" i="13"/>
  <c r="BI4033" i="13"/>
  <c r="BI4034" i="13"/>
  <c r="BI4035" i="13"/>
  <c r="BI4036" i="13"/>
  <c r="BI4037" i="13"/>
  <c r="BI4038" i="13"/>
  <c r="BI4039" i="13"/>
  <c r="BI4040" i="13"/>
  <c r="BI4041" i="13"/>
  <c r="BI4042" i="13"/>
  <c r="BI4043" i="13"/>
  <c r="BI4044" i="13"/>
  <c r="BI4045" i="13"/>
  <c r="BI4046" i="13"/>
  <c r="BI4047" i="13"/>
  <c r="BI4048" i="13"/>
  <c r="BI4049" i="13"/>
  <c r="BI4050" i="13"/>
  <c r="BI4051" i="13"/>
  <c r="BI4052" i="13"/>
  <c r="BI4053" i="13"/>
  <c r="BI4054" i="13"/>
  <c r="BI4055" i="13"/>
  <c r="BI4056" i="13"/>
  <c r="BI4057" i="13"/>
  <c r="BI4058" i="13"/>
  <c r="BI4059" i="13"/>
  <c r="BI4060" i="13"/>
  <c r="BI4061" i="13"/>
  <c r="BI4062" i="13"/>
  <c r="BI4063" i="13"/>
  <c r="BI4064" i="13"/>
  <c r="BI4065" i="13"/>
  <c r="BI4066" i="13"/>
  <c r="BI4067" i="13"/>
  <c r="BI4068" i="13"/>
  <c r="BI4069" i="13"/>
  <c r="BI4070" i="13"/>
  <c r="BI4071" i="13"/>
  <c r="BI4072" i="13"/>
  <c r="BI4073" i="13"/>
  <c r="BI4074" i="13"/>
  <c r="BI4075" i="13"/>
  <c r="BI4076" i="13"/>
  <c r="BI4077" i="13"/>
  <c r="BI4078" i="13"/>
  <c r="BI4079" i="13"/>
  <c r="BI4080" i="13"/>
  <c r="BI4081" i="13"/>
  <c r="BI4082" i="13"/>
  <c r="BI4083" i="13"/>
  <c r="BI4084" i="13"/>
  <c r="BI4085" i="13"/>
  <c r="BI4086" i="13"/>
  <c r="BI4087" i="13"/>
  <c r="BI4088" i="13"/>
  <c r="BI4089" i="13"/>
  <c r="BI4090" i="13"/>
  <c r="BI4091" i="13"/>
  <c r="BI4092" i="13"/>
  <c r="BI4093" i="13"/>
  <c r="BI4094" i="13"/>
  <c r="BI4095" i="13"/>
  <c r="BI4096" i="13"/>
  <c r="BI4097" i="13"/>
  <c r="BI4098" i="13"/>
  <c r="BI4099" i="13"/>
  <c r="BI4100" i="13"/>
  <c r="BI4101" i="13"/>
  <c r="BI4102" i="13"/>
  <c r="BI4103" i="13"/>
  <c r="BI4104" i="13"/>
  <c r="BI4105" i="13"/>
  <c r="BI4106" i="13"/>
  <c r="BI4107" i="13"/>
  <c r="BI4108" i="13"/>
  <c r="BI4109" i="13"/>
  <c r="BI4110" i="13"/>
  <c r="BI4111" i="13"/>
  <c r="BI4112" i="13"/>
  <c r="BI4113" i="13"/>
  <c r="BI4114" i="13"/>
  <c r="BI4115" i="13"/>
  <c r="BI4116" i="13"/>
  <c r="BI4117" i="13"/>
  <c r="BI4118" i="13"/>
  <c r="BI4119" i="13"/>
  <c r="BI4120" i="13"/>
  <c r="BI4121" i="13"/>
  <c r="BI4122" i="13"/>
  <c r="BI4123" i="13"/>
  <c r="BI4124" i="13"/>
  <c r="BI4125" i="13"/>
  <c r="BI4126" i="13"/>
  <c r="BI4127" i="13"/>
  <c r="BI4128" i="13"/>
  <c r="BI4129" i="13"/>
  <c r="BI4130" i="13"/>
  <c r="BI4131" i="13"/>
  <c r="BI4132" i="13"/>
  <c r="BI4133" i="13"/>
  <c r="BI4134" i="13"/>
  <c r="BI4135" i="13"/>
  <c r="BI4136" i="13"/>
  <c r="BI4137" i="13"/>
  <c r="BI4138" i="13"/>
  <c r="BI4139" i="13"/>
  <c r="BI4140" i="13"/>
  <c r="BI4141" i="13"/>
  <c r="BI4142" i="13"/>
  <c r="BI4143" i="13"/>
  <c r="BI4144" i="13"/>
  <c r="BI4145" i="13"/>
  <c r="BI4146" i="13"/>
  <c r="BI4147" i="13"/>
  <c r="BI4148" i="13"/>
  <c r="BI4149" i="13"/>
  <c r="BI4150" i="13"/>
  <c r="BI4151" i="13"/>
  <c r="BI4152" i="13"/>
  <c r="BI4153" i="13"/>
  <c r="BI4154" i="13"/>
  <c r="BI4155" i="13"/>
  <c r="BI4156" i="13"/>
  <c r="BI4157" i="13"/>
  <c r="BI4158" i="13"/>
  <c r="BI4159" i="13"/>
  <c r="BI4160" i="13"/>
  <c r="BI4161" i="13"/>
  <c r="BI4162" i="13"/>
  <c r="BI4163" i="13"/>
  <c r="BI4164" i="13"/>
  <c r="BI4165" i="13"/>
  <c r="BI4166" i="13"/>
  <c r="BI4167" i="13"/>
  <c r="BI4168" i="13"/>
  <c r="BI4169" i="13"/>
  <c r="BI4170" i="13"/>
  <c r="BI4171" i="13"/>
  <c r="BI4172" i="13"/>
  <c r="BI4173" i="13"/>
  <c r="BI4174" i="13"/>
  <c r="BI4175" i="13"/>
  <c r="BI4176" i="13"/>
  <c r="BI4177" i="13"/>
  <c r="BI4178" i="13"/>
  <c r="BI4179" i="13"/>
  <c r="BI4180" i="13"/>
  <c r="BI4181" i="13"/>
  <c r="BI4182" i="13"/>
  <c r="BI4183" i="13"/>
  <c r="BI4184" i="13"/>
  <c r="BI4185" i="13"/>
  <c r="BI4186" i="13"/>
  <c r="BI4187" i="13"/>
  <c r="BI4188" i="13"/>
  <c r="BI4189" i="13"/>
  <c r="BI4190" i="13"/>
  <c r="BI4191" i="13"/>
  <c r="BI4192" i="13"/>
  <c r="BI4193" i="13"/>
  <c r="BI4194" i="13"/>
  <c r="BI4195" i="13"/>
  <c r="BI4196" i="13"/>
  <c r="BI4197" i="13"/>
  <c r="BI4198" i="13"/>
  <c r="BI4199" i="13"/>
  <c r="BI4200" i="13"/>
  <c r="BI4201" i="13"/>
  <c r="BI4202" i="13"/>
  <c r="BI4203" i="13"/>
  <c r="BI4204" i="13"/>
  <c r="BI4205" i="13"/>
  <c r="BI4206" i="13"/>
  <c r="BI4207" i="13"/>
  <c r="BI4208" i="13"/>
  <c r="BI4209" i="13"/>
  <c r="BI4210" i="13"/>
  <c r="BI4211" i="13"/>
  <c r="BI4212" i="13"/>
  <c r="BI4213" i="13"/>
  <c r="BI4214" i="13"/>
  <c r="BI4215" i="13"/>
  <c r="BI4216" i="13"/>
  <c r="BI4217" i="13"/>
  <c r="BI4218" i="13"/>
  <c r="BI4219" i="13"/>
  <c r="BI4220" i="13"/>
  <c r="BI4221" i="13"/>
  <c r="BI4222" i="13"/>
  <c r="BI4223" i="13"/>
  <c r="BI4224" i="13"/>
  <c r="BI4225" i="13"/>
  <c r="BI4226" i="13"/>
  <c r="BI4227" i="13"/>
  <c r="BI4228" i="13"/>
  <c r="BI4229" i="13"/>
  <c r="BI4230" i="13"/>
  <c r="BI4231" i="13"/>
  <c r="BI4232" i="13"/>
  <c r="BI4233" i="13"/>
  <c r="BI4234" i="13"/>
  <c r="BI4235" i="13"/>
  <c r="BI4236" i="13"/>
  <c r="BI4237" i="13"/>
  <c r="BI4238" i="13"/>
  <c r="BI4239" i="13"/>
  <c r="BI4240" i="13"/>
  <c r="BI4241" i="13"/>
  <c r="BI4242" i="13"/>
  <c r="BI4243" i="13"/>
  <c r="BI4244" i="13"/>
  <c r="BI4245" i="13"/>
  <c r="BI4246" i="13"/>
  <c r="BI4247" i="13"/>
  <c r="BI4248" i="13"/>
  <c r="BI4249" i="13"/>
  <c r="BI4250" i="13"/>
  <c r="BI4251" i="13"/>
  <c r="BI4252" i="13"/>
  <c r="BI4253" i="13"/>
  <c r="BI4254" i="13"/>
  <c r="BI4255" i="13"/>
  <c r="BI4256" i="13"/>
  <c r="BI4257" i="13"/>
  <c r="BI4258" i="13"/>
  <c r="BI4259" i="13"/>
  <c r="BI4260" i="13"/>
  <c r="BI4261" i="13"/>
  <c r="BI4262" i="13"/>
  <c r="BI4263" i="13"/>
  <c r="BI4264" i="13"/>
  <c r="BI4265" i="13"/>
  <c r="BI4266" i="13"/>
  <c r="BI4267" i="13"/>
  <c r="BI4268" i="13"/>
  <c r="BI4269" i="13"/>
  <c r="BI4270" i="13"/>
  <c r="BI4271" i="13"/>
  <c r="BI4272" i="13"/>
  <c r="BI4273" i="13"/>
  <c r="BI4274" i="13"/>
  <c r="BI4275" i="13"/>
  <c r="BI4276" i="13"/>
  <c r="BI4277" i="13"/>
  <c r="BI4278" i="13"/>
  <c r="BI4279" i="13"/>
  <c r="BI4280" i="13"/>
  <c r="BI4281" i="13"/>
  <c r="BI4282" i="13"/>
  <c r="BI4283" i="13"/>
  <c r="BI4284" i="13"/>
  <c r="BI4285" i="13"/>
  <c r="BI4286" i="13"/>
  <c r="BI4287" i="13"/>
  <c r="BI4288" i="13"/>
  <c r="BI4289" i="13"/>
  <c r="BI4290" i="13"/>
  <c r="BI4291" i="13"/>
  <c r="BI4292" i="13"/>
  <c r="BI4293" i="13"/>
  <c r="BI4294" i="13"/>
  <c r="BI4295" i="13"/>
  <c r="BI4296" i="13"/>
  <c r="BI4297" i="13"/>
  <c r="BI4298" i="13"/>
  <c r="BI4299" i="13"/>
  <c r="BI4300" i="13"/>
  <c r="BI4301" i="13"/>
  <c r="BI4302" i="13"/>
  <c r="BI4303" i="13"/>
  <c r="BI4304" i="13"/>
  <c r="BI4305" i="13"/>
  <c r="BI4306" i="13"/>
  <c r="BI4307" i="13"/>
  <c r="BI4308" i="13"/>
  <c r="BI4309" i="13"/>
  <c r="BI4310" i="13"/>
  <c r="BI4311" i="13"/>
  <c r="BI4312" i="13"/>
  <c r="BI4313" i="13"/>
  <c r="BI4314" i="13"/>
  <c r="BI4315" i="13"/>
  <c r="BI4316" i="13"/>
  <c r="BI4317" i="13"/>
  <c r="BI4318" i="13"/>
  <c r="BI4319" i="13"/>
  <c r="BI4320" i="13"/>
  <c r="BI4321" i="13"/>
  <c r="BI4322" i="13"/>
  <c r="BI4323" i="13"/>
  <c r="BI4324" i="13"/>
  <c r="BI4325" i="13"/>
  <c r="BI4326" i="13"/>
  <c r="BI4327" i="13"/>
  <c r="BI4328" i="13"/>
  <c r="BI4329" i="13"/>
  <c r="BI4330" i="13"/>
  <c r="BI4331" i="13"/>
  <c r="BI4332" i="13"/>
  <c r="BI4333" i="13"/>
  <c r="BI4334" i="13"/>
  <c r="BI4335" i="13"/>
  <c r="BI4336" i="13"/>
  <c r="BI4337" i="13"/>
  <c r="BI4338" i="13"/>
  <c r="BI4339" i="13"/>
  <c r="BI4340" i="13"/>
  <c r="BI4341" i="13"/>
  <c r="BI4342" i="13"/>
  <c r="BI4343" i="13"/>
  <c r="BI4344" i="13"/>
  <c r="BI4345" i="13"/>
  <c r="BI4346" i="13"/>
  <c r="BI4347" i="13"/>
  <c r="BI4348" i="13"/>
  <c r="BI4349" i="13"/>
  <c r="BI4350" i="13"/>
  <c r="BI4351" i="13"/>
  <c r="BI4352" i="13"/>
  <c r="BI4353" i="13"/>
  <c r="BI4354" i="13"/>
  <c r="BI4355" i="13"/>
  <c r="BI4356" i="13"/>
  <c r="BI4357" i="13"/>
  <c r="BI4358" i="13"/>
  <c r="BI4359" i="13"/>
  <c r="BI4360" i="13"/>
  <c r="BI4361" i="13"/>
  <c r="BI4362" i="13"/>
  <c r="BI4363" i="13"/>
  <c r="BI4364" i="13"/>
  <c r="BI4365" i="13"/>
  <c r="BI4366" i="13"/>
  <c r="BI4367" i="13"/>
  <c r="BI4368" i="13"/>
  <c r="BI4369" i="13"/>
  <c r="BI4370" i="13"/>
  <c r="BI4371" i="13"/>
  <c r="BI4372" i="13"/>
  <c r="BI4373" i="13"/>
  <c r="BI4374" i="13"/>
  <c r="BI4375" i="13"/>
  <c r="BI4376" i="13"/>
  <c r="BI4377" i="13"/>
  <c r="BI4378" i="13"/>
  <c r="BI4379" i="13"/>
  <c r="BI4380" i="13"/>
  <c r="BI4381" i="13"/>
  <c r="BI4382" i="13"/>
  <c r="BI4383" i="13"/>
  <c r="BI4384" i="13"/>
  <c r="BI4385" i="13"/>
  <c r="BI4386" i="13"/>
  <c r="BI4387" i="13"/>
  <c r="BI4388" i="13"/>
  <c r="BI4389" i="13"/>
  <c r="BI4390" i="13"/>
  <c r="BI4391" i="13"/>
  <c r="BI4392" i="13"/>
  <c r="BI4393" i="13"/>
  <c r="BI4394" i="13"/>
  <c r="BI4395" i="13"/>
  <c r="BI4396" i="13"/>
  <c r="BI4397" i="13"/>
  <c r="BI4398" i="13"/>
  <c r="BI4399" i="13"/>
  <c r="BI4400" i="13"/>
  <c r="BI4401" i="13"/>
  <c r="BI4402" i="13"/>
  <c r="BI4403" i="13"/>
  <c r="BI4404" i="13"/>
  <c r="BI4405" i="13"/>
  <c r="BI4406" i="13"/>
  <c r="BI4407" i="13"/>
  <c r="BI4408" i="13"/>
  <c r="BI4409" i="13"/>
  <c r="BI4410" i="13"/>
  <c r="BI4411" i="13"/>
  <c r="BI4412" i="13"/>
  <c r="BI4413" i="13"/>
  <c r="BI4414" i="13"/>
  <c r="BI4415" i="13"/>
  <c r="BI4416" i="13"/>
  <c r="BI4417" i="13"/>
  <c r="BI4418" i="13"/>
  <c r="BI4419" i="13"/>
  <c r="BI4420" i="13"/>
  <c r="BI4421" i="13"/>
  <c r="BI4422" i="13"/>
  <c r="BI4423" i="13"/>
  <c r="BI4424" i="13"/>
  <c r="BI4425" i="13"/>
  <c r="BI4426" i="13"/>
  <c r="BI4427" i="13"/>
  <c r="BI4428" i="13"/>
  <c r="BI4429" i="13"/>
  <c r="BI4430" i="13"/>
  <c r="BI4431" i="13"/>
  <c r="BI4432" i="13"/>
  <c r="BI4433" i="13"/>
  <c r="BI4434" i="13"/>
  <c r="BI4435" i="13"/>
  <c r="BI4436" i="13"/>
  <c r="BI4437" i="13"/>
  <c r="BI4438" i="13"/>
  <c r="BI4439" i="13"/>
  <c r="BI4440" i="13"/>
  <c r="BI4441" i="13"/>
  <c r="BI4442" i="13"/>
  <c r="BI4443" i="13"/>
  <c r="BI4444" i="13"/>
  <c r="BI4445" i="13"/>
  <c r="BI4446" i="13"/>
  <c r="BI4447" i="13"/>
  <c r="BI4448" i="13"/>
  <c r="BI4449" i="13"/>
  <c r="BI4450" i="13"/>
  <c r="BI4451" i="13"/>
  <c r="BI4452" i="13"/>
  <c r="BI4453" i="13"/>
  <c r="BI4454" i="13"/>
  <c r="BI4455" i="13"/>
  <c r="BI4456" i="13"/>
  <c r="BI4457" i="13"/>
  <c r="BI4458" i="13"/>
  <c r="BI4459" i="13"/>
  <c r="BI4460" i="13"/>
  <c r="BI4461" i="13"/>
  <c r="BI4462" i="13"/>
  <c r="BI4463" i="13"/>
  <c r="BI4464" i="13"/>
  <c r="BI4465" i="13"/>
  <c r="BI4466" i="13"/>
  <c r="BI4467" i="13"/>
  <c r="BI4468" i="13"/>
  <c r="BI4469" i="13"/>
  <c r="BI4470" i="13"/>
  <c r="BI4471" i="13"/>
  <c r="BI4472" i="13"/>
  <c r="BI4473" i="13"/>
  <c r="BI4474" i="13"/>
  <c r="BI4475" i="13"/>
  <c r="BI4476" i="13"/>
  <c r="BI4477" i="13"/>
  <c r="BI4478" i="13"/>
  <c r="BI4479" i="13"/>
  <c r="BI4480" i="13"/>
  <c r="BI4481" i="13"/>
  <c r="BI4482" i="13"/>
  <c r="BI4483" i="13"/>
  <c r="BI4484" i="13"/>
  <c r="BI4485" i="13"/>
  <c r="BI4486" i="13"/>
  <c r="BI4487" i="13"/>
  <c r="BI4488" i="13"/>
  <c r="BI4489" i="13"/>
  <c r="BI4490" i="13"/>
  <c r="BI4491" i="13"/>
  <c r="BI4492" i="13"/>
  <c r="BI4493" i="13"/>
  <c r="BI4494" i="13"/>
  <c r="BI4495" i="13"/>
  <c r="BI4496" i="13"/>
  <c r="BI4497" i="13"/>
  <c r="BI4498" i="13"/>
  <c r="BI4499" i="13"/>
  <c r="BI4500" i="13"/>
  <c r="BI4501" i="13"/>
  <c r="BI4502" i="13"/>
  <c r="BI4503" i="13"/>
  <c r="BI4504" i="13"/>
  <c r="BI4505" i="13"/>
  <c r="BI4506" i="13"/>
  <c r="BI4507" i="13"/>
  <c r="BI4508" i="13"/>
  <c r="BI4509" i="13"/>
  <c r="BI4510" i="13"/>
  <c r="BI4511" i="13"/>
  <c r="BI4512" i="13"/>
  <c r="BI4513" i="13"/>
  <c r="BI4514" i="13"/>
  <c r="BI4515" i="13"/>
  <c r="BI4516" i="13"/>
  <c r="BI4517" i="13"/>
  <c r="BI4518" i="13"/>
  <c r="BI4519" i="13"/>
  <c r="BI4520" i="13"/>
  <c r="BI4521" i="13"/>
  <c r="BI4522" i="13"/>
  <c r="BI4523" i="13"/>
  <c r="BI4524" i="13"/>
  <c r="BI4525" i="13"/>
  <c r="BI4526" i="13"/>
  <c r="BI4527" i="13"/>
  <c r="BI4528" i="13"/>
  <c r="BI4529" i="13"/>
  <c r="BI4530" i="13"/>
  <c r="BI4531" i="13"/>
  <c r="BI4532" i="13"/>
  <c r="BI4533" i="13"/>
  <c r="BI4534" i="13"/>
  <c r="BI4535" i="13"/>
  <c r="BI4536" i="13"/>
  <c r="BI4537" i="13"/>
  <c r="BI4538" i="13"/>
  <c r="BI4539" i="13"/>
  <c r="BI4540" i="13"/>
  <c r="BI4541" i="13"/>
  <c r="BI4542" i="13"/>
  <c r="BI4543" i="13"/>
  <c r="BI4544" i="13"/>
  <c r="BI4545" i="13"/>
  <c r="BI4546" i="13"/>
  <c r="BI4547" i="13"/>
  <c r="BI4548" i="13"/>
  <c r="BI4549" i="13"/>
  <c r="BI4550" i="13"/>
  <c r="BI4551" i="13"/>
  <c r="BI4552" i="13"/>
  <c r="BI4553" i="13"/>
  <c r="BI4554" i="13"/>
  <c r="BI4555" i="13"/>
  <c r="BI4556" i="13"/>
  <c r="BI4557" i="13"/>
  <c r="BI4558" i="13"/>
  <c r="BI4559" i="13"/>
  <c r="BI4560" i="13"/>
  <c r="BI4561" i="13"/>
  <c r="BI4562" i="13"/>
  <c r="BI4563" i="13"/>
  <c r="BI4564" i="13"/>
  <c r="BI4565" i="13"/>
  <c r="BI4566" i="13"/>
  <c r="BI4567" i="13"/>
  <c r="BI4568" i="13"/>
  <c r="BI4569" i="13"/>
  <c r="BI4570" i="13"/>
  <c r="BI4571" i="13"/>
  <c r="BI4572" i="13"/>
  <c r="BI4573" i="13"/>
  <c r="BI4574" i="13"/>
  <c r="BI4575" i="13"/>
  <c r="BI4576" i="13"/>
  <c r="BI4577" i="13"/>
  <c r="BI4578" i="13"/>
  <c r="BI4579" i="13"/>
  <c r="BI4580" i="13"/>
  <c r="BI4581" i="13"/>
  <c r="BI4582" i="13"/>
  <c r="BI4583" i="13"/>
  <c r="BI4584" i="13"/>
  <c r="BI4585" i="13"/>
  <c r="BI4586" i="13"/>
  <c r="BI4587" i="13"/>
  <c r="BI4588" i="13"/>
  <c r="BI4589" i="13"/>
  <c r="BI4590" i="13"/>
  <c r="BI4591" i="13"/>
  <c r="BI4592" i="13"/>
  <c r="BI4593" i="13"/>
  <c r="BI4594" i="13"/>
  <c r="BI4595" i="13"/>
  <c r="BI4596" i="13"/>
  <c r="BI4597" i="13"/>
  <c r="BI4598" i="13"/>
  <c r="BI4599" i="13"/>
  <c r="BI4600" i="13"/>
  <c r="BI4601" i="13"/>
  <c r="BI4602" i="13"/>
  <c r="BI4603" i="13"/>
  <c r="BI4604" i="13"/>
  <c r="BI4605" i="13"/>
  <c r="BI4606" i="13"/>
  <c r="BI4607" i="13"/>
  <c r="BI4608" i="13"/>
  <c r="BI4609" i="13"/>
  <c r="BI4610" i="13"/>
  <c r="BI4611" i="13"/>
  <c r="BI4612" i="13"/>
  <c r="BI4613" i="13"/>
  <c r="BI4614" i="13"/>
  <c r="BI4615" i="13"/>
  <c r="BI4616" i="13"/>
  <c r="BI4617" i="13"/>
  <c r="BI4618" i="13"/>
  <c r="BI4619" i="13"/>
  <c r="BI4620" i="13"/>
  <c r="BI4621" i="13"/>
  <c r="BI4622" i="13"/>
  <c r="BI4623" i="13"/>
  <c r="BI4624" i="13"/>
  <c r="BI4625" i="13"/>
  <c r="BI4626" i="13"/>
  <c r="BI4627" i="13"/>
  <c r="BI4628" i="13"/>
  <c r="BI4629" i="13"/>
  <c r="BI4630" i="13"/>
  <c r="BI4631" i="13"/>
  <c r="BI4632" i="13"/>
  <c r="BI4633" i="13"/>
  <c r="BI4634" i="13"/>
  <c r="BI4635" i="13"/>
  <c r="BI4636" i="13"/>
  <c r="BI4637" i="13"/>
  <c r="BI4638" i="13"/>
  <c r="BI4639" i="13"/>
  <c r="BI4640" i="13"/>
  <c r="BI4641" i="13"/>
  <c r="BI4642" i="13"/>
  <c r="BI4643" i="13"/>
  <c r="BI4644" i="13"/>
  <c r="BI4645" i="13"/>
  <c r="BI4646" i="13"/>
  <c r="BI4647" i="13"/>
  <c r="BI4648" i="13"/>
  <c r="BI4649" i="13"/>
  <c r="BI4650" i="13"/>
  <c r="BI4651" i="13"/>
  <c r="BI4652" i="13"/>
  <c r="BI4653" i="13"/>
  <c r="BI4654" i="13"/>
  <c r="BI4655" i="13"/>
  <c r="BI4656" i="13"/>
  <c r="BI4657" i="13"/>
  <c r="BI4658" i="13"/>
  <c r="BI4659" i="13"/>
  <c r="BI4660" i="13"/>
  <c r="BI4661" i="13"/>
  <c r="BI4662" i="13"/>
  <c r="BI4663" i="13"/>
  <c r="BI4664" i="13"/>
  <c r="BI4665" i="13"/>
  <c r="BI4666" i="13"/>
  <c r="BI4667" i="13"/>
  <c r="BI4668" i="13"/>
  <c r="BI4669" i="13"/>
  <c r="BI4670" i="13"/>
  <c r="BI4671" i="13"/>
  <c r="BI4672" i="13"/>
  <c r="BI4673" i="13"/>
  <c r="BI4674" i="13"/>
  <c r="BI4675" i="13"/>
  <c r="BI4676" i="13"/>
  <c r="BI4677" i="13"/>
  <c r="BI4678" i="13"/>
  <c r="BI4679" i="13"/>
  <c r="BI4680" i="13"/>
  <c r="BI4681" i="13"/>
  <c r="BI4682" i="13"/>
  <c r="BI4683" i="13"/>
  <c r="BI4684" i="13"/>
  <c r="BI4685" i="13"/>
  <c r="BI4686" i="13"/>
  <c r="BI4687" i="13"/>
  <c r="BI4688" i="13"/>
  <c r="BI4689" i="13"/>
  <c r="BI4690" i="13"/>
  <c r="BI4691" i="13"/>
  <c r="BI4692" i="13"/>
  <c r="BI4693" i="13"/>
  <c r="BI4694" i="13"/>
  <c r="BI4695" i="13"/>
  <c r="BI4696" i="13"/>
  <c r="BI4697" i="13"/>
  <c r="BI4698" i="13"/>
  <c r="BI4699" i="13"/>
  <c r="BI4700" i="13"/>
  <c r="BI4701" i="13"/>
  <c r="BI4702" i="13"/>
  <c r="BI4703" i="13"/>
  <c r="BI4704" i="13"/>
  <c r="BI4705" i="13"/>
  <c r="BI4706" i="13"/>
  <c r="BI4707" i="13"/>
  <c r="BI4708" i="13"/>
  <c r="BI4709" i="13"/>
  <c r="BI4710" i="13"/>
  <c r="BI4711" i="13"/>
  <c r="BI4712" i="13"/>
  <c r="BI4713" i="13"/>
  <c r="BI4714" i="13"/>
  <c r="BI4715" i="13"/>
  <c r="BI4716" i="13"/>
  <c r="BI4717" i="13"/>
  <c r="BI4718" i="13"/>
  <c r="BI4719" i="13"/>
  <c r="BI4720" i="13"/>
  <c r="BI4721" i="13"/>
  <c r="BI4722" i="13"/>
  <c r="BI4723" i="13"/>
  <c r="BI4724" i="13"/>
  <c r="BI4725" i="13"/>
  <c r="BI4726" i="13"/>
  <c r="BI4727" i="13"/>
  <c r="BI4728" i="13"/>
  <c r="BI4729" i="13"/>
  <c r="BI4730" i="13"/>
  <c r="BI4731" i="13"/>
  <c r="BI4732" i="13"/>
  <c r="BI4733" i="13"/>
  <c r="BI4734" i="13"/>
  <c r="BI4735" i="13"/>
  <c r="BI4736" i="13"/>
  <c r="BI4737" i="13"/>
  <c r="BI4738" i="13"/>
  <c r="BI4739" i="13"/>
  <c r="BI4740" i="13"/>
  <c r="BI4741" i="13"/>
  <c r="BI4742" i="13"/>
  <c r="BI4743" i="13"/>
  <c r="BI4744" i="13"/>
  <c r="BI4745" i="13"/>
  <c r="BI4746" i="13"/>
  <c r="BI4747" i="13"/>
  <c r="BI4748" i="13"/>
  <c r="BI4749" i="13"/>
  <c r="BI4750" i="13"/>
  <c r="BI4751" i="13"/>
  <c r="BI4752" i="13"/>
  <c r="BI4753" i="13"/>
  <c r="BI4754" i="13"/>
  <c r="BI4755" i="13"/>
  <c r="BI4756" i="13"/>
  <c r="BI4757" i="13"/>
  <c r="BI4758" i="13"/>
  <c r="BI4759" i="13"/>
  <c r="BI4760" i="13"/>
  <c r="BI4761" i="13"/>
  <c r="BI4762" i="13"/>
  <c r="BI4763" i="13"/>
  <c r="BI4764" i="13"/>
  <c r="BI4765" i="13"/>
  <c r="BI4766" i="13"/>
  <c r="BI4767" i="13"/>
  <c r="BI4768" i="13"/>
  <c r="BI4769" i="13"/>
  <c r="BI4770" i="13"/>
  <c r="BI4771" i="13"/>
  <c r="BI4772" i="13"/>
  <c r="BI4773" i="13"/>
  <c r="BI4774" i="13"/>
  <c r="BI4775" i="13"/>
  <c r="BI4776" i="13"/>
  <c r="BI4777" i="13"/>
  <c r="BI4778" i="13"/>
  <c r="BI4779" i="13"/>
  <c r="BI4780" i="13"/>
  <c r="BI4781" i="13"/>
  <c r="BI4782" i="13"/>
  <c r="BI4783" i="13"/>
  <c r="BI4784" i="13"/>
  <c r="BI4785" i="13"/>
  <c r="BI4786" i="13"/>
  <c r="BI4787" i="13"/>
  <c r="BI4788" i="13"/>
  <c r="BI4789" i="13"/>
  <c r="BI4790" i="13"/>
  <c r="BI4791" i="13"/>
  <c r="BI4792" i="13"/>
  <c r="BI4793" i="13"/>
  <c r="BI4794" i="13"/>
  <c r="BI4795" i="13"/>
  <c r="BI4796" i="13"/>
  <c r="BI4797" i="13"/>
  <c r="BI4798" i="13"/>
  <c r="BI4799" i="13"/>
  <c r="BI4800" i="13"/>
  <c r="BI4801" i="13"/>
  <c r="BI4802" i="13"/>
  <c r="BI4803" i="13"/>
  <c r="BI4804" i="13"/>
  <c r="BI4805" i="13"/>
  <c r="BI4806" i="13"/>
  <c r="BI4807" i="13"/>
  <c r="BI4808" i="13"/>
  <c r="BI4809" i="13"/>
  <c r="BI4810" i="13"/>
  <c r="BI4811" i="13"/>
  <c r="BI4812" i="13"/>
  <c r="BI4813" i="13"/>
  <c r="BI4814" i="13"/>
  <c r="BI4815" i="13"/>
  <c r="BI4816" i="13"/>
  <c r="BI4817" i="13"/>
  <c r="BI4818" i="13"/>
  <c r="BI4819" i="13"/>
  <c r="BI4820" i="13"/>
  <c r="BI4821" i="13"/>
  <c r="BI4822" i="13"/>
  <c r="BI4823" i="13"/>
  <c r="BI4824" i="13"/>
  <c r="BI4825" i="13"/>
  <c r="BI4826" i="13"/>
  <c r="BI4827" i="13"/>
  <c r="BI4828" i="13"/>
  <c r="BI4829" i="13"/>
  <c r="BI4830" i="13"/>
  <c r="BI4831" i="13"/>
  <c r="BI4832" i="13"/>
  <c r="BI4833" i="13"/>
  <c r="BI4834" i="13"/>
  <c r="BI4835" i="13"/>
  <c r="BI4836" i="13"/>
  <c r="BI4837" i="13"/>
  <c r="BI4838" i="13"/>
  <c r="BI4839" i="13"/>
  <c r="BI4840" i="13"/>
  <c r="BI4841" i="13"/>
  <c r="BI4842" i="13"/>
  <c r="BI4843" i="13"/>
  <c r="BI4844" i="13"/>
  <c r="BI4845" i="13"/>
  <c r="BI4846" i="13"/>
  <c r="BI4847" i="13"/>
  <c r="BI4848" i="13"/>
  <c r="BI4849" i="13"/>
  <c r="BI4850" i="13"/>
  <c r="BI4851" i="13"/>
  <c r="BI4852" i="13"/>
  <c r="BI4853" i="13"/>
  <c r="BI4854" i="13"/>
  <c r="BI4855" i="13"/>
  <c r="BI4856" i="13"/>
  <c r="BI4857" i="13"/>
  <c r="BI4858" i="13"/>
  <c r="BI4859" i="13"/>
  <c r="BI4860" i="13"/>
  <c r="BI4861" i="13"/>
  <c r="BI4862" i="13"/>
  <c r="BI4863" i="13"/>
  <c r="BI4864" i="13"/>
  <c r="BI4865" i="13"/>
  <c r="BI4866" i="13"/>
  <c r="BI4867" i="13"/>
  <c r="BI4868" i="13"/>
  <c r="BI4869" i="13"/>
  <c r="BI4870" i="13"/>
  <c r="BI4871" i="13"/>
  <c r="BI4872" i="13"/>
  <c r="BI4873" i="13"/>
  <c r="BI4874" i="13"/>
  <c r="BI4875" i="13"/>
  <c r="BI4876" i="13"/>
  <c r="BI4877" i="13"/>
  <c r="BI4878" i="13"/>
  <c r="BI4879" i="13"/>
  <c r="BI4880" i="13"/>
  <c r="BI4881" i="13"/>
  <c r="BI4882" i="13"/>
  <c r="BI4883" i="13"/>
  <c r="BI4884" i="13"/>
  <c r="BI4885" i="13"/>
  <c r="BI4886" i="13"/>
  <c r="BI4887" i="13"/>
  <c r="BI4888" i="13"/>
  <c r="BI4889" i="13"/>
  <c r="BI4890" i="13"/>
  <c r="BI4891" i="13"/>
  <c r="BI4892" i="13"/>
  <c r="BI4893" i="13"/>
  <c r="BI4894" i="13"/>
  <c r="BI4895" i="13"/>
  <c r="BI4896" i="13"/>
  <c r="BI4897" i="13"/>
  <c r="BI4898" i="13"/>
  <c r="BI4899" i="13"/>
  <c r="BI4900" i="13"/>
  <c r="BI4901" i="13"/>
  <c r="BI4902" i="13"/>
  <c r="BI4903" i="13"/>
  <c r="BI4904" i="13"/>
  <c r="BI4905" i="13"/>
  <c r="BI4906" i="13"/>
  <c r="BI4907" i="13"/>
  <c r="BI4908" i="13"/>
  <c r="BI4909" i="13"/>
  <c r="BI4910" i="13"/>
  <c r="BI4911" i="13"/>
  <c r="BI4912" i="13"/>
  <c r="BI4913" i="13"/>
  <c r="BI4914" i="13"/>
  <c r="BI4915" i="13"/>
  <c r="BI4916" i="13"/>
  <c r="BI4917" i="13"/>
  <c r="BI4918" i="13"/>
  <c r="BI4919" i="13"/>
  <c r="BI4920" i="13"/>
  <c r="BI4921" i="13"/>
  <c r="BI4922" i="13"/>
  <c r="BI4923" i="13"/>
  <c r="BI4924" i="13"/>
  <c r="BI4925" i="13"/>
  <c r="BI4926" i="13"/>
  <c r="BI4927" i="13"/>
  <c r="BI4928" i="13"/>
  <c r="BI4929" i="13"/>
  <c r="BI4930" i="13"/>
  <c r="BI4931" i="13"/>
  <c r="BI4932" i="13"/>
  <c r="BI4933" i="13"/>
  <c r="BI4934" i="13"/>
  <c r="BI4935" i="13"/>
  <c r="BI4936" i="13"/>
  <c r="BI4937" i="13"/>
  <c r="BI4938" i="13"/>
  <c r="BI4939" i="13"/>
  <c r="BI4940" i="13"/>
  <c r="BI4941" i="13"/>
  <c r="BI4942" i="13"/>
  <c r="BI4943" i="13"/>
  <c r="BI4944" i="13"/>
  <c r="BI4945" i="13"/>
  <c r="BI4946" i="13"/>
  <c r="BI4947" i="13"/>
  <c r="BI4948" i="13"/>
  <c r="BI4949" i="13"/>
  <c r="BI4950" i="13"/>
  <c r="BI4951" i="13"/>
  <c r="BI4952" i="13"/>
  <c r="BI4953" i="13"/>
  <c r="BI4954" i="13"/>
  <c r="BI4955" i="13"/>
  <c r="BI4956" i="13"/>
  <c r="BI4957" i="13"/>
  <c r="BI4958" i="13"/>
  <c r="BI4959" i="13"/>
  <c r="BI4960" i="13"/>
  <c r="BI4961" i="13"/>
  <c r="BI4962" i="13"/>
  <c r="BI4963" i="13"/>
  <c r="BI4964" i="13"/>
  <c r="BI4965" i="13"/>
  <c r="BI4966" i="13"/>
  <c r="BI4967" i="13"/>
  <c r="BI4968" i="13"/>
  <c r="BI4969" i="13"/>
  <c r="BI4970" i="13"/>
  <c r="BI4971" i="13"/>
  <c r="BI4972" i="13"/>
  <c r="BI4973" i="13"/>
  <c r="BI4974" i="13"/>
  <c r="BI4975" i="13"/>
  <c r="BI4976" i="13"/>
  <c r="BI4977" i="13"/>
  <c r="BI4978" i="13"/>
  <c r="BI4979" i="13"/>
  <c r="BI4980" i="13"/>
  <c r="BI4981" i="13"/>
  <c r="BI4982" i="13"/>
  <c r="BI4983" i="13"/>
  <c r="BI4984" i="13"/>
  <c r="BI4985" i="13"/>
  <c r="BI4986" i="13"/>
  <c r="BI4987" i="13"/>
  <c r="BI4988" i="13"/>
  <c r="BI4989" i="13"/>
  <c r="BI4990" i="13"/>
  <c r="BI4991" i="13"/>
  <c r="BI4992" i="13"/>
  <c r="BI4993" i="13"/>
  <c r="BI4994" i="13"/>
  <c r="BI4995" i="13"/>
  <c r="BI4996" i="13"/>
  <c r="BI4997" i="13"/>
  <c r="BG1594" i="13"/>
  <c r="BI1018" i="13"/>
  <c r="BG1626" i="13"/>
  <c r="BG2860" i="13"/>
  <c r="BG2108" i="13"/>
  <c r="BI1814" i="13"/>
  <c r="BI2836" i="13"/>
  <c r="BI2636" i="13"/>
  <c r="BG2778" i="13"/>
  <c r="BG1615" i="13"/>
  <c r="BI2330" i="13"/>
  <c r="BG1205" i="13"/>
  <c r="BI2918" i="13"/>
  <c r="BG2202" i="13"/>
  <c r="BG3138" i="13"/>
  <c r="BG2258" i="13"/>
  <c r="BG1184" i="13"/>
  <c r="BI2174" i="13"/>
  <c r="BG2506" i="13"/>
  <c r="BG2716" i="13"/>
  <c r="BI2378" i="13"/>
  <c r="BI2342" i="13"/>
  <c r="BI1339" i="13"/>
  <c r="BI2197" i="13"/>
  <c r="BG1573" i="13"/>
  <c r="BI3029" i="13"/>
  <c r="BI1599" i="13"/>
  <c r="BG2821" i="13"/>
  <c r="BG3107" i="13"/>
  <c r="BG1261" i="13"/>
  <c r="BG2418" i="13"/>
  <c r="BG1417" i="13"/>
  <c r="BI1651" i="13"/>
  <c r="BG1469" i="13"/>
  <c r="BG2509" i="13"/>
  <c r="BI1826" i="13"/>
  <c r="BI2563" i="13"/>
  <c r="BG1991" i="13"/>
  <c r="BI2497" i="13"/>
  <c r="BI2134" i="13"/>
  <c r="BG2211" i="13"/>
  <c r="BI1441" i="13"/>
  <c r="BG3047" i="13"/>
  <c r="BI3130" i="13"/>
  <c r="BG2290" i="13"/>
  <c r="BG2470" i="13"/>
  <c r="BI2844" i="13"/>
  <c r="BI3051" i="13"/>
  <c r="BI3114" i="13"/>
  <c r="BG2043" i="13"/>
  <c r="BG2920" i="13"/>
  <c r="BG2272" i="13"/>
  <c r="BI2704" i="13"/>
  <c r="BG3112" i="13"/>
  <c r="BI2219" i="13"/>
  <c r="BG2114" i="13"/>
  <c r="BI1841" i="13"/>
  <c r="BI2723" i="13"/>
  <c r="BG2317" i="13"/>
  <c r="BI2842" i="13"/>
  <c r="BG1309" i="13"/>
  <c r="BI1127" i="13"/>
  <c r="BG1561" i="13"/>
  <c r="BG1589" i="13"/>
  <c r="BG2933" i="13"/>
  <c r="BG3129" i="13"/>
  <c r="BI2177" i="13"/>
  <c r="BI1211" i="13"/>
  <c r="BG1799" i="13"/>
  <c r="BI1967" i="13"/>
  <c r="BI2471" i="13"/>
  <c r="BG3143" i="13"/>
  <c r="BI2639" i="13"/>
  <c r="BG1001" i="13"/>
  <c r="BG1519" i="13"/>
  <c r="BI2429" i="13"/>
  <c r="BG1057" i="13"/>
  <c r="BI1477" i="13"/>
  <c r="BG2807" i="13"/>
  <c r="BG917" i="13"/>
  <c r="BG1182" i="13"/>
  <c r="BI2682" i="13"/>
  <c r="BG2286" i="13"/>
  <c r="BI2322" i="13"/>
  <c r="BG2166" i="13"/>
  <c r="BG2910" i="13"/>
  <c r="BG2165" i="13"/>
  <c r="BG2225" i="13"/>
  <c r="BI1645" i="13"/>
  <c r="BG2005" i="13"/>
  <c r="BI2125" i="13"/>
  <c r="BI1495" i="13"/>
  <c r="BG2075" i="13"/>
  <c r="BG2365" i="13"/>
  <c r="BG1450" i="13"/>
  <c r="BI1930" i="13"/>
  <c r="BI2425" i="13"/>
  <c r="BG2030" i="13"/>
  <c r="BI2775" i="13"/>
  <c r="BG1285" i="13"/>
  <c r="BI1975" i="13"/>
  <c r="BI2375" i="13"/>
  <c r="BG1045" i="13"/>
  <c r="BI1115" i="13"/>
  <c r="BI2915" i="13"/>
  <c r="BI1105" i="13"/>
  <c r="BG1705" i="13"/>
  <c r="BG2015" i="13"/>
  <c r="BG2965" i="13"/>
  <c r="BI3205" i="13"/>
  <c r="BI2825" i="13"/>
  <c r="BG2785" i="13"/>
  <c r="BI2245" i="13"/>
  <c r="BI2980" i="13"/>
  <c r="BI2615" i="13"/>
  <c r="BI1550" i="13"/>
  <c r="BG2410" i="13"/>
  <c r="BG1085" i="13"/>
  <c r="BG1225" i="13"/>
  <c r="BI1315" i="13"/>
  <c r="BG1595" i="13"/>
  <c r="BG3035" i="13"/>
  <c r="BI1405" i="13"/>
  <c r="BI2635" i="13"/>
  <c r="BI1585" i="13"/>
  <c r="BG3025" i="13"/>
  <c r="BG1925" i="13"/>
  <c r="BG2405" i="13"/>
  <c r="BG1325" i="13"/>
  <c r="BG955" i="13"/>
  <c r="BG1475" i="13"/>
  <c r="BI1625" i="13"/>
  <c r="BI2945" i="13"/>
  <c r="BI2065" i="13"/>
  <c r="BI2305" i="13"/>
  <c r="BG2210" i="13"/>
  <c r="BG1375" i="13"/>
  <c r="BI2350" i="13"/>
  <c r="BG2510" i="13"/>
  <c r="BI2630" i="13"/>
  <c r="BG1855" i="13"/>
  <c r="BI2675" i="13"/>
  <c r="BI1570" i="13"/>
  <c r="BI1345" i="13"/>
  <c r="BG1385" i="13"/>
  <c r="BI1915" i="13"/>
  <c r="BI1505" i="13"/>
  <c r="BG1685" i="13"/>
  <c r="BG1955" i="13"/>
  <c r="BI2885" i="13"/>
  <c r="BI3185" i="13"/>
  <c r="BI1865" i="13"/>
  <c r="BG1985" i="13"/>
  <c r="BI2105" i="13"/>
  <c r="BG2345" i="13"/>
  <c r="BG2465" i="13"/>
  <c r="BI3065" i="13"/>
  <c r="BI1008" i="13"/>
  <c r="BI1780" i="13"/>
  <c r="BI1936" i="13"/>
  <c r="BI2060" i="13"/>
  <c r="BG2120" i="13"/>
  <c r="BG2476" i="13"/>
  <c r="BG2584" i="13"/>
  <c r="BG2720" i="13"/>
  <c r="BI1052" i="13"/>
  <c r="BG1160" i="13"/>
  <c r="BG1328" i="13"/>
  <c r="BI1760" i="13"/>
  <c r="BG1960" i="13"/>
  <c r="BG1996" i="13"/>
  <c r="BG2296" i="13"/>
  <c r="BI2312" i="13"/>
  <c r="BI2480" i="13"/>
  <c r="BI2612" i="13"/>
  <c r="BI2804" i="13"/>
  <c r="BG2824" i="13"/>
  <c r="BG2908" i="13"/>
  <c r="BG1644" i="13"/>
  <c r="BI1820" i="13"/>
  <c r="BI1924" i="13"/>
  <c r="BI2148" i="13"/>
  <c r="BI2464" i="13"/>
  <c r="BG2812" i="13"/>
  <c r="BG2912" i="13"/>
  <c r="BI2928" i="13"/>
  <c r="BG2976" i="13"/>
  <c r="BI2992" i="13"/>
  <c r="BI3060" i="13"/>
  <c r="BI3148" i="13"/>
  <c r="BG3192" i="13"/>
  <c r="BI3208" i="13"/>
  <c r="BG1792" i="13"/>
  <c r="BG1844" i="13"/>
  <c r="BG1880" i="13"/>
  <c r="BG2048" i="13"/>
  <c r="BI2152" i="13"/>
  <c r="BG2228" i="13"/>
  <c r="BG2356" i="13"/>
  <c r="BI2452" i="13"/>
  <c r="BI2488" i="13"/>
  <c r="BI2600" i="13"/>
  <c r="BG2620" i="13"/>
  <c r="BI2740" i="13"/>
  <c r="BG2852" i="13"/>
  <c r="BG2956" i="13"/>
  <c r="BG2996" i="13"/>
  <c r="BI1183" i="13"/>
  <c r="BI1185" i="13"/>
  <c r="BI1509" i="13"/>
  <c r="BI1965" i="13"/>
  <c r="BI2143" i="13"/>
  <c r="BI2376" i="13"/>
  <c r="BG2923" i="13"/>
  <c r="BG2925" i="13"/>
  <c r="BI2193" i="13"/>
  <c r="BI2227" i="13"/>
  <c r="BI2335" i="13"/>
  <c r="BI2337" i="13"/>
  <c r="BG2875" i="13"/>
  <c r="BG2877" i="13"/>
  <c r="BI3007" i="13"/>
  <c r="BG2503" i="13"/>
  <c r="BI2575" i="13"/>
  <c r="BI2829" i="13"/>
  <c r="E375" i="13"/>
  <c r="BI375" i="13" s="1"/>
  <c r="BI1538" i="13"/>
  <c r="E777" i="13"/>
  <c r="BI777" i="13" s="1"/>
  <c r="BI1287" i="13"/>
  <c r="BI2025" i="13"/>
  <c r="BI2097" i="13"/>
  <c r="BI2409" i="13"/>
  <c r="BI2839" i="13"/>
  <c r="BG2841" i="13"/>
  <c r="BI2913" i="13"/>
  <c r="BG3132" i="13"/>
  <c r="E759" i="13"/>
  <c r="BI759" i="13" s="1"/>
  <c r="BI2091" i="13"/>
  <c r="BI2361" i="13"/>
  <c r="BI1752" i="13"/>
  <c r="BI1824" i="13"/>
  <c r="BG2076" i="13"/>
  <c r="BG1785" i="13"/>
  <c r="BG1821" i="13"/>
  <c r="BI1845" i="13"/>
  <c r="BG1927" i="13"/>
  <c r="BI2047" i="13"/>
  <c r="BI2049" i="13"/>
  <c r="BG2071" i="13"/>
  <c r="BG2127" i="13"/>
  <c r="BI2169" i="13"/>
  <c r="BI2217" i="13"/>
  <c r="BI2301" i="13"/>
  <c r="BI2427" i="13"/>
  <c r="BG2443" i="13"/>
  <c r="BG2445" i="13"/>
  <c r="BI2516" i="13"/>
  <c r="BG2517" i="13"/>
  <c r="BG2640" i="13"/>
  <c r="BI2688" i="13"/>
  <c r="BG2712" i="13"/>
  <c r="BI2832" i="13"/>
  <c r="BG2916" i="13"/>
  <c r="BI3120" i="13"/>
  <c r="BI3210" i="13"/>
  <c r="BG2595" i="13"/>
  <c r="BG2707" i="13"/>
  <c r="BI2709" i="13"/>
  <c r="BG2787" i="13"/>
  <c r="BG3055" i="13"/>
  <c r="BG3117" i="13"/>
  <c r="BG3165" i="13"/>
  <c r="BG2457" i="13"/>
  <c r="BG2475" i="13"/>
  <c r="BI2491" i="13"/>
  <c r="BI2493" i="13"/>
  <c r="BG2527" i="13"/>
  <c r="BI2529" i="13"/>
  <c r="BI2793" i="13"/>
  <c r="BI2887" i="13"/>
  <c r="BI3019" i="13"/>
  <c r="BG3021" i="13"/>
  <c r="BI3087" i="13"/>
  <c r="BG3151" i="13"/>
  <c r="BG3153" i="13"/>
  <c r="BI3212" i="13"/>
  <c r="BG3213" i="13"/>
  <c r="BG2022" i="13"/>
  <c r="BI1620" i="13"/>
  <c r="BG1812" i="13"/>
  <c r="BG1884" i="13"/>
  <c r="BI1956" i="13"/>
  <c r="BI2181" i="13"/>
  <c r="BG2714" i="13"/>
  <c r="BI2715" i="13"/>
  <c r="BG2859" i="13"/>
  <c r="BG1767" i="13"/>
  <c r="BG1807" i="13"/>
  <c r="BI1809" i="13"/>
  <c r="BG1851" i="13"/>
  <c r="BG1869" i="13"/>
  <c r="BI1905" i="13"/>
  <c r="BI1947" i="13"/>
  <c r="BI2011" i="13"/>
  <c r="BG2035" i="13"/>
  <c r="BI2037" i="13"/>
  <c r="BI2131" i="13"/>
  <c r="BG2151" i="13"/>
  <c r="BI2277" i="13"/>
  <c r="BG2397" i="13"/>
  <c r="BG2415" i="13"/>
  <c r="BG2431" i="13"/>
  <c r="BI2433" i="13"/>
  <c r="BG2568" i="13"/>
  <c r="BI2784" i="13"/>
  <c r="BI3000" i="13"/>
  <c r="BI3045" i="13"/>
  <c r="BI2811" i="13"/>
  <c r="BI2863" i="13"/>
  <c r="BI2865" i="13"/>
  <c r="BI2899" i="13"/>
  <c r="BG2973" i="13"/>
  <c r="BG3171" i="13"/>
  <c r="BI2463" i="13"/>
  <c r="BG2479" i="13"/>
  <c r="BI2481" i="13"/>
  <c r="BI2511" i="13"/>
  <c r="BG2623" i="13"/>
  <c r="BI2815" i="13"/>
  <c r="BG2817" i="13"/>
  <c r="BI2851" i="13"/>
  <c r="BI2853" i="13"/>
  <c r="BI2895" i="13"/>
  <c r="BG3027" i="13"/>
  <c r="BI3103" i="13"/>
  <c r="BI3175" i="13"/>
  <c r="BG3177" i="13"/>
  <c r="BI1266" i="13"/>
  <c r="BI948" i="13"/>
  <c r="BI1839" i="13"/>
  <c r="BI1207" i="13"/>
  <c r="BI1209" i="13"/>
  <c r="BG1303" i="13"/>
  <c r="BI1443" i="13"/>
  <c r="BG1713" i="13"/>
  <c r="BG1872" i="13"/>
  <c r="BI2898" i="13"/>
  <c r="BG1773" i="13"/>
  <c r="BI2109" i="13"/>
  <c r="BI2223" i="13"/>
  <c r="BG2253" i="13"/>
  <c r="BI2287" i="13"/>
  <c r="BG2289" i="13"/>
  <c r="BG2349" i="13"/>
  <c r="BG2371" i="13"/>
  <c r="BG2373" i="13"/>
  <c r="BI2419" i="13"/>
  <c r="BI2556" i="13"/>
  <c r="BI2988" i="13"/>
  <c r="BI3048" i="13"/>
  <c r="BI3150" i="13"/>
  <c r="BG2611" i="13"/>
  <c r="BI2755" i="13"/>
  <c r="BG2757" i="13"/>
  <c r="BG2823" i="13"/>
  <c r="BG2907" i="13"/>
  <c r="BI3033" i="13"/>
  <c r="BG3091" i="13"/>
  <c r="BI3093" i="13"/>
  <c r="BG2469" i="13"/>
  <c r="BG2559" i="13"/>
  <c r="BG2589" i="13"/>
  <c r="BI2631" i="13"/>
  <c r="BI2695" i="13"/>
  <c r="BI2697" i="13"/>
  <c r="BI2935" i="13"/>
  <c r="BI2937" i="13"/>
  <c r="BG2995" i="13"/>
  <c r="BI2997" i="13"/>
  <c r="BI1410" i="13"/>
  <c r="BG921" i="13"/>
  <c r="BI969" i="13"/>
  <c r="BI1005" i="13"/>
  <c r="BG1065" i="13"/>
  <c r="BI1341" i="13"/>
  <c r="BI1083" i="13"/>
  <c r="BI1215" i="13"/>
  <c r="BG1323" i="13"/>
  <c r="BI2391" i="13"/>
  <c r="BI933" i="13"/>
  <c r="BI1017" i="13"/>
  <c r="BI1311" i="13"/>
  <c r="BI1395" i="13"/>
  <c r="BI1611" i="13"/>
  <c r="BI1707" i="13"/>
  <c r="BG1737" i="13"/>
  <c r="BI3201" i="13"/>
  <c r="BG2805" i="13"/>
  <c r="BI1881" i="13"/>
  <c r="BG2565" i="13"/>
  <c r="BG1650" i="13"/>
  <c r="BG1866" i="13"/>
  <c r="BI2154" i="13"/>
  <c r="BG2238" i="13"/>
  <c r="BI2454" i="13"/>
  <c r="BI3126" i="13"/>
  <c r="BG1281" i="13"/>
  <c r="BI963" i="13"/>
  <c r="BI1731" i="13"/>
  <c r="BI2055" i="13"/>
  <c r="BG1437" i="13"/>
  <c r="BI1725" i="13"/>
  <c r="BG2799" i="13"/>
  <c r="BI3063" i="13"/>
  <c r="BI3219" i="13"/>
  <c r="BG1431" i="13"/>
  <c r="BI3147" i="13"/>
  <c r="BG1521" i="13"/>
  <c r="BI2763" i="13"/>
  <c r="E579" i="13"/>
  <c r="BG579" i="13" s="1"/>
  <c r="BI1953" i="13"/>
  <c r="BI2001" i="13"/>
  <c r="BG2385" i="13"/>
  <c r="BG1053" i="13"/>
  <c r="BG1101" i="13"/>
  <c r="BG1137" i="13"/>
  <c r="BI1245" i="13"/>
  <c r="BG1317" i="13"/>
  <c r="BI1371" i="13"/>
  <c r="BG1473" i="13"/>
  <c r="BG1545" i="13"/>
  <c r="BG1569" i="13"/>
  <c r="BI1593" i="13"/>
  <c r="BG1689" i="13"/>
  <c r="BI1857" i="13"/>
  <c r="BI2883" i="13"/>
  <c r="BG2991" i="13"/>
  <c r="BG1449" i="13"/>
  <c r="BI1791" i="13"/>
  <c r="BG1647" i="13"/>
  <c r="BI2031" i="13"/>
  <c r="BI2247" i="13"/>
  <c r="BG3159" i="13"/>
  <c r="BG1197" i="13"/>
  <c r="BI1617" i="13"/>
  <c r="BG1893" i="13"/>
  <c r="BG2157" i="13"/>
  <c r="BI2781" i="13"/>
  <c r="BI1482" i="13"/>
  <c r="BI1029" i="13"/>
  <c r="BI1401" i="13"/>
  <c r="BG1191" i="13"/>
  <c r="BI2139" i="13"/>
  <c r="BG1653" i="13"/>
  <c r="BG1797" i="13"/>
  <c r="BI2931" i="13"/>
  <c r="BI1377" i="13"/>
  <c r="BI1203" i="13"/>
  <c r="BI1563" i="13"/>
  <c r="BI1683" i="13"/>
  <c r="BI1233" i="13"/>
  <c r="BG1629" i="13"/>
  <c r="BI1749" i="13"/>
  <c r="BI2283" i="13"/>
  <c r="BG915" i="13"/>
  <c r="BG2655" i="13"/>
  <c r="BG3069" i="13"/>
  <c r="E33" i="13"/>
  <c r="BI1977" i="13"/>
  <c r="BG2121" i="13"/>
  <c r="BG2313" i="13"/>
  <c r="BG2553" i="13"/>
  <c r="E308" i="13"/>
  <c r="BG1524" i="13"/>
  <c r="BG1660" i="13"/>
  <c r="BG2276" i="13"/>
  <c r="BG2316" i="13"/>
  <c r="E528" i="13"/>
  <c r="BI528" i="13" s="1"/>
  <c r="E644" i="13"/>
  <c r="BI644" i="13" s="1"/>
  <c r="BG1240" i="13"/>
  <c r="BI1396" i="13"/>
  <c r="BG2788" i="13"/>
  <c r="BI2808" i="13"/>
  <c r="BG2968" i="13"/>
  <c r="BG3052" i="13"/>
  <c r="BG1464" i="13"/>
  <c r="BI1536" i="13"/>
  <c r="BG1604" i="13"/>
  <c r="BI1708" i="13"/>
  <c r="BG2044" i="13"/>
  <c r="BI2080" i="13"/>
  <c r="BG2336" i="13"/>
  <c r="BI2448" i="13"/>
  <c r="BI1004" i="13"/>
  <c r="BI1580" i="13"/>
  <c r="BG1680" i="13"/>
  <c r="BG1712" i="13"/>
  <c r="BG2432" i="13"/>
  <c r="BG2876" i="13"/>
  <c r="BI3024" i="13"/>
  <c r="BI3100" i="13"/>
  <c r="BI3136" i="13"/>
  <c r="BI3196" i="13"/>
  <c r="E264" i="13"/>
  <c r="BI264" i="13" s="1"/>
  <c r="E432" i="13"/>
  <c r="E536" i="13"/>
  <c r="E588" i="13"/>
  <c r="BI588" i="13" s="1"/>
  <c r="E608" i="13"/>
  <c r="E664" i="13"/>
  <c r="BG664" i="13" s="1"/>
  <c r="BI972" i="13"/>
  <c r="BI1048" i="13"/>
  <c r="BG1172" i="13"/>
  <c r="BI1432" i="13"/>
  <c r="BI2792" i="13"/>
  <c r="BG2932" i="13"/>
  <c r="BI3004" i="13"/>
  <c r="BG3056" i="13"/>
  <c r="BG3184" i="13"/>
  <c r="BG1476" i="13"/>
  <c r="BG1540" i="13"/>
  <c r="BG1688" i="13"/>
  <c r="BG2052" i="13"/>
  <c r="BG2216" i="13"/>
  <c r="BG2260" i="13"/>
  <c r="BI2364" i="13"/>
  <c r="BG2408" i="13"/>
  <c r="BI2468" i="13"/>
  <c r="BG2596" i="13"/>
  <c r="BG2668" i="13"/>
  <c r="BG1548" i="13"/>
  <c r="BG1568" i="13"/>
  <c r="BI1600" i="13"/>
  <c r="BI2292" i="13"/>
  <c r="BI2344" i="13"/>
  <c r="BG2360" i="13"/>
  <c r="BI2416" i="13"/>
  <c r="E328" i="13"/>
  <c r="BG328" i="13" s="1"/>
  <c r="E436" i="13"/>
  <c r="BI436" i="13" s="1"/>
  <c r="E592" i="13"/>
  <c r="BG592" i="13" s="1"/>
  <c r="E636" i="13"/>
  <c r="E788" i="13"/>
  <c r="BI788" i="13" s="1"/>
  <c r="BG976" i="13"/>
  <c r="BI1056" i="13"/>
  <c r="BI1112" i="13"/>
  <c r="BI1320" i="13"/>
  <c r="BI2872" i="13"/>
  <c r="BG3008" i="13"/>
  <c r="BG3188" i="13"/>
  <c r="BG1544" i="13"/>
  <c r="BG1692" i="13"/>
  <c r="BG1740" i="13"/>
  <c r="BG2128" i="13"/>
  <c r="BI2284" i="13"/>
  <c r="BG2372" i="13"/>
  <c r="BI2412" i="13"/>
  <c r="BI2492" i="13"/>
  <c r="BG1016" i="13"/>
  <c r="BG2328" i="13"/>
  <c r="BG2348" i="13"/>
  <c r="BG2440" i="13"/>
  <c r="BG2924" i="13"/>
  <c r="BG3072" i="13"/>
  <c r="E284" i="13"/>
  <c r="BG284" i="13" s="1"/>
  <c r="E336" i="13"/>
  <c r="BG336" i="13" s="1"/>
  <c r="E812" i="13"/>
  <c r="BG812" i="13" s="1"/>
  <c r="BI928" i="13"/>
  <c r="BI984" i="13"/>
  <c r="BI1236" i="13"/>
  <c r="BI1268" i="13"/>
  <c r="BI1336" i="13"/>
  <c r="BG1412" i="13"/>
  <c r="BI2692" i="13"/>
  <c r="BI2776" i="13"/>
  <c r="BI2800" i="13"/>
  <c r="BG2960" i="13"/>
  <c r="BG3016" i="13"/>
  <c r="BG1704" i="13"/>
  <c r="BG1932" i="13"/>
  <c r="BI2032" i="13"/>
  <c r="BG2164" i="13"/>
  <c r="BG2288" i="13"/>
  <c r="BG2420" i="13"/>
  <c r="BI2680" i="13"/>
  <c r="BG1094" i="13"/>
  <c r="BG1178" i="13"/>
  <c r="BI2894" i="13"/>
  <c r="BI1154" i="13"/>
  <c r="BG1994" i="13"/>
  <c r="BI1994" i="13"/>
  <c r="BG1868" i="13"/>
  <c r="BG3054" i="13"/>
  <c r="BI1542" i="13"/>
  <c r="BI1334" i="13"/>
  <c r="BG2978" i="13"/>
  <c r="BG2046" i="13"/>
  <c r="BI3002" i="13"/>
  <c r="BI2942" i="13"/>
  <c r="BI2498" i="13"/>
  <c r="BI2462" i="13"/>
  <c r="BI1766" i="13"/>
  <c r="BG1962" i="13"/>
  <c r="BI2298" i="13"/>
  <c r="BI1214" i="13"/>
  <c r="BG995" i="13"/>
  <c r="BG1555" i="13"/>
  <c r="BI2382" i="13"/>
  <c r="BG3194" i="13"/>
  <c r="BG3018" i="13"/>
  <c r="BG3012" i="13"/>
  <c r="BG2774" i="13"/>
  <c r="BG2507" i="13"/>
  <c r="BI3053" i="13"/>
  <c r="BG2789" i="13"/>
  <c r="BI1013" i="13"/>
  <c r="BI1769" i="13"/>
  <c r="BG1949" i="13"/>
  <c r="BG2681" i="13"/>
  <c r="BI2729" i="13"/>
  <c r="BG2033" i="13"/>
  <c r="BI2077" i="13"/>
  <c r="BG2969" i="13"/>
  <c r="BI2494" i="13"/>
  <c r="BI1894" i="13"/>
  <c r="BI2062" i="13"/>
  <c r="BI2837" i="13"/>
  <c r="BI1229" i="13"/>
  <c r="BG1349" i="13"/>
  <c r="BG2837" i="13"/>
  <c r="BG947" i="13"/>
  <c r="BG1283" i="13"/>
  <c r="BG2537" i="13"/>
  <c r="BI3113" i="13"/>
  <c r="BG1103" i="13"/>
  <c r="BI1139" i="13"/>
  <c r="BG2069" i="13"/>
  <c r="BG2117" i="13"/>
  <c r="BG3137" i="13"/>
  <c r="BG1403" i="13"/>
  <c r="BI1643" i="13"/>
  <c r="BI1487" i="13"/>
  <c r="BG1217" i="13"/>
  <c r="BG1913" i="13"/>
  <c r="BG2393" i="13"/>
  <c r="BI2273" i="13"/>
  <c r="BG1739" i="13"/>
  <c r="BG23" i="13"/>
  <c r="BG19" i="13"/>
  <c r="BI2987" i="13"/>
  <c r="BI2759" i="13"/>
  <c r="BG3119" i="13"/>
  <c r="BG2267" i="13"/>
  <c r="BG2339" i="13"/>
  <c r="BG2867" i="13"/>
  <c r="BG2963" i="13"/>
  <c r="BI1223" i="13"/>
  <c r="BG2063" i="13"/>
  <c r="BG1847" i="13"/>
  <c r="BG2003" i="13"/>
  <c r="BG3083" i="13"/>
  <c r="BI2039" i="13"/>
  <c r="BG2099" i="13"/>
  <c r="BG2207" i="13"/>
  <c r="BG2279" i="13"/>
  <c r="BG2363" i="13"/>
  <c r="BG2543" i="13"/>
  <c r="BG2603" i="13"/>
  <c r="BG2747" i="13"/>
  <c r="BG1919" i="13"/>
  <c r="BI2567" i="13"/>
  <c r="BI2663" i="13"/>
  <c r="BI2699" i="13"/>
  <c r="BG2734" i="13"/>
  <c r="BI2819" i="13"/>
  <c r="BG2939" i="13"/>
  <c r="BI2999" i="13"/>
  <c r="BG2243" i="13"/>
  <c r="BG1823" i="13"/>
  <c r="BI2339" i="13"/>
  <c r="BG2987" i="13"/>
  <c r="BG2759" i="13"/>
  <c r="BI23" i="13"/>
  <c r="BG17" i="13"/>
  <c r="BI17" i="13"/>
  <c r="BI2734" i="13"/>
  <c r="DZ15" i="13"/>
  <c r="DZ18" i="13"/>
  <c r="EC14" i="13"/>
  <c r="EG1" i="13"/>
  <c r="EH2" i="13"/>
  <c r="BG1922" i="13"/>
  <c r="BI1682" i="13"/>
  <c r="BI1754" i="13"/>
  <c r="BI1658" i="13"/>
  <c r="BG1634" i="13"/>
  <c r="BI1454" i="13"/>
  <c r="BG1698" i="13"/>
  <c r="BI2538" i="13"/>
  <c r="BG2648" i="13"/>
  <c r="BI1850" i="13"/>
  <c r="BG2322" i="13"/>
  <c r="BI2592" i="13"/>
  <c r="BG2303" i="13"/>
  <c r="BI1974" i="13"/>
  <c r="BI1332" i="13"/>
  <c r="BI2084" i="13"/>
  <c r="BI1554" i="13"/>
  <c r="BI1014" i="13"/>
  <c r="BI3042" i="13"/>
  <c r="BI3078" i="13"/>
  <c r="BI2222" i="13"/>
  <c r="BI1958" i="13"/>
  <c r="BI1224" i="13"/>
  <c r="BI2882" i="13"/>
  <c r="BI2720" i="13"/>
  <c r="BG2478" i="13"/>
  <c r="BI2172" i="13"/>
  <c r="BI2550" i="13"/>
  <c r="BI1668" i="13"/>
  <c r="BI954" i="13"/>
  <c r="BI2244" i="13"/>
  <c r="BG2582" i="13"/>
  <c r="BI2400" i="13"/>
  <c r="BI1032" i="13"/>
  <c r="BI1500" i="13"/>
  <c r="BG2844" i="13"/>
  <c r="BI1274" i="13"/>
  <c r="BG1442" i="13"/>
  <c r="BI2450" i="13"/>
  <c r="BG990" i="13"/>
  <c r="BI990" i="13"/>
  <c r="BG3110" i="13"/>
  <c r="BI2690" i="13"/>
  <c r="BI1830" i="13"/>
  <c r="BG1830" i="13"/>
  <c r="BG3114" i="13"/>
  <c r="BG1272" i="13"/>
  <c r="BG2874" i="13"/>
  <c r="BI2660" i="13"/>
  <c r="BG1908" i="13"/>
  <c r="BI978" i="13"/>
  <c r="BI1398" i="13"/>
  <c r="BI2300" i="13"/>
  <c r="BG2000" i="13"/>
  <c r="BG2282" i="13"/>
  <c r="BI1904" i="13"/>
  <c r="BG1904" i="13"/>
  <c r="BI2534" i="13"/>
  <c r="BG3038" i="13"/>
  <c r="BI1182" i="13"/>
  <c r="BG1602" i="13"/>
  <c r="BI1278" i="13"/>
  <c r="BI1434" i="13"/>
  <c r="BG1550" i="13"/>
  <c r="BG2130" i="13"/>
  <c r="BI3050" i="13"/>
  <c r="BG3050" i="13"/>
  <c r="BG2250" i="13"/>
  <c r="BI2250" i="13"/>
  <c r="BG2310" i="13"/>
  <c r="BI2310" i="13"/>
  <c r="BI2030" i="13"/>
  <c r="BG1070" i="13"/>
  <c r="BI1070" i="13"/>
  <c r="BI1890" i="13"/>
  <c r="BG1890" i="13"/>
  <c r="BG2370" i="13"/>
  <c r="BI2210" i="13"/>
  <c r="BI1880" i="13"/>
  <c r="BI3192" i="13"/>
  <c r="BI2912" i="13"/>
  <c r="BG2252" i="13"/>
  <c r="BI2252" i="13"/>
  <c r="BG2804" i="13"/>
  <c r="BI2048" i="13"/>
  <c r="BG1208" i="13"/>
  <c r="BI1208" i="13"/>
  <c r="BG1040" i="13"/>
  <c r="BG2352" i="13"/>
  <c r="BG2732" i="13"/>
  <c r="BI2732" i="13"/>
  <c r="BG2600" i="13"/>
  <c r="BG1664" i="13"/>
  <c r="BG2984" i="13"/>
  <c r="BG3048" i="13"/>
  <c r="BG2124" i="13"/>
  <c r="BG2688" i="13"/>
  <c r="BI2238" i="13"/>
  <c r="BG3212" i="13"/>
  <c r="BG2154" i="13"/>
  <c r="BI2460" i="13"/>
  <c r="BG2898" i="13"/>
  <c r="BG2184" i="13"/>
  <c r="BI2184" i="13"/>
  <c r="BG2904" i="13"/>
  <c r="BG2858" i="13"/>
  <c r="BI1848" i="13"/>
  <c r="BG2208" i="13"/>
  <c r="BI2208" i="13"/>
  <c r="BI1988" i="13"/>
  <c r="BG1988" i="13"/>
  <c r="BI1512" i="13"/>
  <c r="BG1512" i="13"/>
  <c r="BI2574" i="13"/>
  <c r="BG2160" i="13"/>
  <c r="BG1308" i="13"/>
  <c r="BG3210" i="13"/>
  <c r="BI2712" i="13"/>
  <c r="BI2280" i="13"/>
  <c r="BI3132" i="13"/>
  <c r="BI3188" i="13"/>
  <c r="BI2372" i="13"/>
  <c r="BG2624" i="13"/>
  <c r="BI2624" i="13"/>
  <c r="BI1712" i="13"/>
  <c r="BG1440" i="13"/>
  <c r="BG2792" i="13"/>
  <c r="BI3194" i="13"/>
  <c r="BG2438" i="13"/>
  <c r="BI2438" i="13"/>
  <c r="BG1934" i="13"/>
  <c r="BI1934" i="13"/>
  <c r="BG3130" i="13"/>
  <c r="BG1924" i="13"/>
  <c r="BG1769" i="13"/>
  <c r="BG2337" i="13"/>
  <c r="BG1984" i="13"/>
  <c r="BG2494" i="13"/>
  <c r="BI1349" i="13"/>
  <c r="BI1900" i="13"/>
  <c r="BG1343" i="13"/>
  <c r="BG2693" i="13"/>
  <c r="BG2793" i="13"/>
  <c r="BI1217" i="13"/>
  <c r="BG2409" i="13"/>
  <c r="BI1378" i="13"/>
  <c r="BI2606" i="13"/>
  <c r="BI1166" i="13"/>
  <c r="BI2033" i="13"/>
  <c r="BG1013" i="13"/>
  <c r="BG2729" i="13"/>
  <c r="BI2716" i="13"/>
  <c r="BI1949" i="13"/>
  <c r="BI1259" i="13"/>
  <c r="BI2789" i="13"/>
  <c r="BI2969" i="13"/>
  <c r="BI3058" i="13"/>
  <c r="BG1487" i="13"/>
  <c r="BG3053" i="13"/>
  <c r="BG2738" i="13"/>
  <c r="BI2738" i="13"/>
  <c r="BI1478" i="13"/>
  <c r="BG1478" i="13"/>
  <c r="BG2948" i="13"/>
  <c r="BI2948" i="13"/>
  <c r="BG3074" i="13"/>
  <c r="BI3074" i="13"/>
  <c r="BG1674" i="13"/>
  <c r="BI1254" i="13"/>
  <c r="BG1254" i="13"/>
  <c r="BI1800" i="13"/>
  <c r="BI2318" i="13"/>
  <c r="BG2318" i="13"/>
  <c r="BG2010" i="13"/>
  <c r="BI3102" i="13"/>
  <c r="BI2654" i="13"/>
  <c r="BI2234" i="13"/>
  <c r="BI1898" i="13"/>
  <c r="BG1898" i="13"/>
  <c r="BI1590" i="13"/>
  <c r="BI1352" i="13"/>
  <c r="BG2612" i="13"/>
  <c r="BI1394" i="13"/>
  <c r="BG1394" i="13"/>
  <c r="BI2094" i="13"/>
  <c r="BG2094" i="13"/>
  <c r="BG1338" i="13"/>
  <c r="BG2864" i="13"/>
  <c r="BI2864" i="13"/>
  <c r="BI2402" i="13"/>
  <c r="BG2402" i="13"/>
  <c r="BG1814" i="13"/>
  <c r="BG918" i="13"/>
  <c r="BI1632" i="13"/>
  <c r="BG3158" i="13"/>
  <c r="BI3158" i="13"/>
  <c r="BI1422" i="13"/>
  <c r="BG1422" i="13"/>
  <c r="BG3060" i="13"/>
  <c r="BI1128" i="13"/>
  <c r="BG1058" i="13"/>
  <c r="BI1058" i="13"/>
  <c r="BG2150" i="13"/>
  <c r="BG974" i="13"/>
  <c r="BI1982" i="13"/>
  <c r="BG1982" i="13"/>
  <c r="BG2682" i="13"/>
  <c r="BI1310" i="13"/>
  <c r="BI2724" i="13"/>
  <c r="BG2724" i="13"/>
  <c r="BG1268" i="13"/>
  <c r="BG2493" i="13"/>
  <c r="BI1547" i="13"/>
  <c r="BG1007" i="13"/>
  <c r="BG1229" i="13"/>
  <c r="BG1222" i="13"/>
  <c r="BG1967" i="13"/>
  <c r="BG1643" i="13"/>
  <c r="BG1319" i="13"/>
  <c r="BI2069" i="13"/>
  <c r="BI1307" i="13"/>
  <c r="BG1894" i="13"/>
  <c r="BI3119" i="13"/>
  <c r="BI2867" i="13"/>
  <c r="BI2063" i="13"/>
  <c r="BG1127" i="13"/>
  <c r="BI947" i="13"/>
  <c r="BI2003" i="13"/>
  <c r="BI1288" i="13"/>
  <c r="BG2699" i="13"/>
  <c r="BG1379" i="13"/>
  <c r="BG2567" i="13"/>
  <c r="BG2416" i="13"/>
  <c r="BG2224" i="13"/>
  <c r="BI2267" i="13"/>
  <c r="BI2807" i="13"/>
  <c r="BI1103" i="13"/>
  <c r="BG2488" i="13"/>
  <c r="BI2008" i="13"/>
  <c r="BG2639" i="13"/>
  <c r="BG2080" i="13"/>
  <c r="BI1199" i="13"/>
  <c r="BG2062" i="13"/>
  <c r="BG2039" i="13"/>
  <c r="BI2166" i="13"/>
  <c r="BG2819" i="13"/>
  <c r="BG2273" i="13"/>
  <c r="BI1739" i="13"/>
  <c r="BG1570" i="13"/>
  <c r="BG2740" i="13"/>
  <c r="BI1715" i="13"/>
  <c r="BI2117" i="13"/>
  <c r="BG1444" i="13"/>
  <c r="BG2915" i="13"/>
  <c r="BG2135" i="13"/>
  <c r="BI1919" i="13"/>
  <c r="BI2963" i="13"/>
  <c r="BI2207" i="13"/>
  <c r="BI1415" i="13"/>
  <c r="BG2663" i="13"/>
  <c r="BG3113" i="13"/>
  <c r="BG2254" i="13"/>
  <c r="BI2939" i="13"/>
  <c r="BI1283" i="13"/>
  <c r="BI1913" i="13"/>
  <c r="BI3083" i="13"/>
  <c r="BG1139" i="13"/>
  <c r="BG1420" i="13"/>
  <c r="BG2177" i="13"/>
  <c r="BG2723" i="13"/>
  <c r="BG1295" i="13"/>
  <c r="BG1612" i="13"/>
  <c r="BI1456" i="13"/>
  <c r="BI2956" i="13"/>
  <c r="BG2188" i="13"/>
  <c r="BG1566" i="13"/>
  <c r="BI1046" i="13"/>
  <c r="BG2856" i="13"/>
  <c r="BG1916" i="13"/>
  <c r="BI1916" i="13"/>
  <c r="BI2546" i="13"/>
  <c r="BG966" i="13"/>
  <c r="BI966" i="13"/>
  <c r="BI3137" i="13"/>
  <c r="BG2936" i="13"/>
  <c r="BI2936" i="13"/>
  <c r="BG2526" i="13"/>
  <c r="BI1856" i="13"/>
  <c r="BG2226" i="13"/>
  <c r="BI2226" i="13"/>
  <c r="BG3026" i="13"/>
  <c r="BI3026" i="13"/>
  <c r="BI1886" i="13"/>
  <c r="BG1886" i="13"/>
  <c r="BI2976" i="13"/>
  <c r="BG1676" i="13"/>
  <c r="BI2106" i="13"/>
  <c r="BG2106" i="13"/>
  <c r="BI2736" i="13"/>
  <c r="BG2736" i="13"/>
  <c r="BG26" i="13"/>
  <c r="BI26" i="13"/>
  <c r="BI1146" i="13"/>
  <c r="BG2396" i="13"/>
  <c r="BI2396" i="13"/>
  <c r="BG926" i="13"/>
  <c r="BI1976" i="13"/>
  <c r="BI1476" i="13"/>
  <c r="BI2006" i="13"/>
  <c r="BG2496" i="13"/>
  <c r="BI2496" i="13"/>
  <c r="BG2966" i="13"/>
  <c r="BI2966" i="13"/>
  <c r="BI2406" i="13"/>
  <c r="BI1496" i="13"/>
  <c r="BG1496" i="13"/>
  <c r="BI1706" i="13"/>
  <c r="BG1706" i="13"/>
  <c r="BG956" i="13"/>
  <c r="BI2747" i="13"/>
  <c r="BI2543" i="13"/>
  <c r="BI2363" i="13"/>
  <c r="BI2279" i="13"/>
  <c r="BG2376" i="13"/>
  <c r="BG2706" i="13"/>
  <c r="BI2706" i="13"/>
  <c r="BG3126" i="13"/>
  <c r="BG2576" i="13"/>
  <c r="BI1346" i="13"/>
  <c r="BG1346" i="13"/>
  <c r="BG1536" i="13"/>
  <c r="BG2846" i="13"/>
  <c r="BI2846" i="13"/>
  <c r="BG1136" i="13"/>
  <c r="BI1526" i="13"/>
  <c r="BG1526" i="13"/>
  <c r="BG2436" i="13"/>
  <c r="BI2436" i="13"/>
  <c r="BI1736" i="13"/>
  <c r="BG1736" i="13"/>
  <c r="BG2186" i="13"/>
  <c r="BI2186" i="13"/>
  <c r="BI1226" i="13"/>
  <c r="BG1226" i="13"/>
  <c r="BI1616" i="13"/>
  <c r="BI1106" i="13"/>
  <c r="BG1106" i="13"/>
  <c r="BI3116" i="13"/>
  <c r="BG3116" i="13"/>
  <c r="BG2636" i="13"/>
  <c r="BI1686" i="13"/>
  <c r="BI2156" i="13"/>
  <c r="BG1956" i="13"/>
  <c r="BI2066" i="13"/>
  <c r="BG2066" i="13"/>
  <c r="BI2996" i="13"/>
  <c r="BG2516" i="13"/>
  <c r="BI3066" i="13"/>
  <c r="BI1986" i="13"/>
  <c r="BG1826" i="13"/>
  <c r="BI1586" i="13"/>
  <c r="BG2999" i="13"/>
  <c r="BI2507" i="13"/>
  <c r="BG3186" i="13"/>
  <c r="BI3186" i="13"/>
  <c r="BG2246" i="13"/>
  <c r="BI2246" i="13"/>
  <c r="BG3036" i="13"/>
  <c r="BG2306" i="13"/>
  <c r="BI2306" i="13"/>
  <c r="BG1806" i="13"/>
  <c r="BI1806" i="13"/>
  <c r="BG1236" i="13"/>
  <c r="BG1056" i="13"/>
  <c r="BI1946" i="13"/>
  <c r="BG1946" i="13"/>
  <c r="BG996" i="13"/>
  <c r="BI1436" i="13"/>
  <c r="BG1436" i="13"/>
  <c r="BG1746" i="13"/>
  <c r="BI2456" i="13"/>
  <c r="BG2456" i="13"/>
  <c r="BG2486" i="13"/>
  <c r="BI1796" i="13"/>
  <c r="BG1796" i="13"/>
  <c r="BG1716" i="13"/>
  <c r="BI1716" i="13"/>
  <c r="BI2126" i="13"/>
  <c r="BG1596" i="13"/>
  <c r="BI1596" i="13"/>
  <c r="BG1446" i="13"/>
  <c r="BI3142" i="13"/>
  <c r="BG3148" i="13"/>
  <c r="BI1534" i="13"/>
  <c r="BG1534" i="13"/>
  <c r="BG3166" i="13"/>
  <c r="BI3166" i="13"/>
  <c r="BI2243" i="13"/>
  <c r="BI2483" i="13"/>
  <c r="BG2842" i="13"/>
  <c r="BI2537" i="13"/>
  <c r="BI959" i="13"/>
  <c r="BI2609" i="13"/>
  <c r="BI2393" i="13"/>
  <c r="BI2975" i="13"/>
  <c r="BI1847" i="13"/>
  <c r="BG1223" i="13"/>
  <c r="BI1153" i="13"/>
  <c r="BG1067" i="13"/>
  <c r="BI1703" i="13"/>
  <c r="BG2169" i="13"/>
  <c r="BG2219" i="13"/>
  <c r="BG1355" i="13"/>
  <c r="BG2459" i="13"/>
  <c r="BI2459" i="13"/>
  <c r="BI1979" i="13"/>
  <c r="BI1499" i="13"/>
  <c r="BI2183" i="13"/>
  <c r="BG2183" i="13"/>
  <c r="BG2399" i="13"/>
  <c r="BI2447" i="13"/>
  <c r="BG2447" i="13"/>
  <c r="BI1282" i="13"/>
  <c r="BG1282" i="13"/>
  <c r="BI3009" i="13"/>
  <c r="BG3009" i="13"/>
  <c r="BG1829" i="13"/>
  <c r="BI1829" i="13"/>
  <c r="BG2777" i="13"/>
  <c r="BI2777" i="13"/>
  <c r="BI2841" i="13"/>
  <c r="BG2077" i="13"/>
  <c r="BI2681" i="13"/>
  <c r="BI1031" i="13"/>
  <c r="BG1031" i="13"/>
  <c r="BI2711" i="13"/>
  <c r="BG2711" i="13"/>
  <c r="BI3191" i="13"/>
  <c r="BG3191" i="13"/>
  <c r="BI2651" i="13"/>
  <c r="BG1871" i="13"/>
  <c r="BI1871" i="13"/>
  <c r="BG1211" i="13"/>
  <c r="BI3101" i="13"/>
  <c r="BG3101" i="13"/>
  <c r="BG2381" i="13"/>
  <c r="BI2381" i="13"/>
  <c r="BI1091" i="13"/>
  <c r="BG1511" i="13"/>
  <c r="BI2951" i="13"/>
  <c r="BG2951" i="13"/>
  <c r="BI2291" i="13"/>
  <c r="BG1691" i="13"/>
  <c r="BG3161" i="13"/>
  <c r="BI3161" i="13"/>
  <c r="BG1571" i="13"/>
  <c r="BI1571" i="13"/>
  <c r="BI1991" i="13"/>
  <c r="BG2981" i="13"/>
  <c r="BI2981" i="13"/>
  <c r="BG1391" i="13"/>
  <c r="BI1391" i="13"/>
  <c r="BG2351" i="13"/>
  <c r="BI2351" i="13"/>
  <c r="BG2921" i="13"/>
  <c r="BI2921" i="13"/>
  <c r="BG2261" i="13"/>
  <c r="BI2261" i="13"/>
  <c r="BG2531" i="13"/>
  <c r="BI2531" i="13"/>
  <c r="BG971" i="13"/>
  <c r="BI971" i="13"/>
  <c r="BG2201" i="13"/>
  <c r="BI2201" i="13"/>
  <c r="BG3071" i="13"/>
  <c r="BI3071" i="13"/>
  <c r="BG1451" i="13"/>
  <c r="BI1451" i="13"/>
  <c r="BG2741" i="13"/>
  <c r="BI2741" i="13"/>
  <c r="BG2153" i="13"/>
  <c r="BI2153" i="13"/>
  <c r="BG1193" i="13"/>
  <c r="BI1193" i="13"/>
  <c r="BG1401" i="13"/>
  <c r="BG3089" i="13"/>
  <c r="BI3089" i="13"/>
  <c r="BI3017" i="13"/>
  <c r="BG3017" i="13"/>
  <c r="BI917" i="13"/>
  <c r="BG1433" i="13"/>
  <c r="BI1433" i="13"/>
  <c r="BG3197" i="13"/>
  <c r="BI3197" i="13"/>
  <c r="BG2489" i="13"/>
  <c r="BI2489" i="13"/>
  <c r="BG1973" i="13"/>
  <c r="BI1973" i="13"/>
  <c r="BG1649" i="13"/>
  <c r="BI1649" i="13"/>
  <c r="BI989" i="13"/>
  <c r="BG989" i="13"/>
  <c r="BG3149" i="13"/>
  <c r="BI3149" i="13"/>
  <c r="BI2849" i="13"/>
  <c r="BG2849" i="13"/>
  <c r="BG2513" i="13"/>
  <c r="BI2513" i="13"/>
  <c r="BI1985" i="13"/>
  <c r="BG1805" i="13"/>
  <c r="BI1805" i="13"/>
  <c r="BG1493" i="13"/>
  <c r="BI1493" i="13"/>
  <c r="BI1385" i="13"/>
  <c r="BG1037" i="13"/>
  <c r="BI1037" i="13"/>
  <c r="BG2633" i="13"/>
  <c r="BG2369" i="13"/>
  <c r="BI2369" i="13"/>
  <c r="BG1889" i="13"/>
  <c r="BI1889" i="13"/>
  <c r="BG1121" i="13"/>
  <c r="BI1121" i="13"/>
  <c r="BG3221" i="13"/>
  <c r="BI3221" i="13"/>
  <c r="BG2309" i="13"/>
  <c r="BI2309" i="13"/>
  <c r="BG1481" i="13"/>
  <c r="BI1481" i="13"/>
  <c r="BG1241" i="13"/>
  <c r="BI1241" i="13"/>
  <c r="BG3173" i="13"/>
  <c r="BI3173" i="13"/>
  <c r="BG1865" i="13"/>
  <c r="BG941" i="13"/>
  <c r="BI2813" i="13"/>
  <c r="BG2813" i="13"/>
  <c r="BI1925" i="13"/>
  <c r="BG2861" i="13"/>
  <c r="BI2861" i="13"/>
  <c r="BG2297" i="13"/>
  <c r="BG1409" i="13"/>
  <c r="BI1409" i="13"/>
  <c r="BG1541" i="13"/>
  <c r="BI1541" i="13"/>
  <c r="BG2477" i="13"/>
  <c r="BI2477" i="13"/>
  <c r="BG2237" i="13"/>
  <c r="BI2237" i="13"/>
  <c r="BG1901" i="13"/>
  <c r="BG1637" i="13"/>
  <c r="BI1637" i="13"/>
  <c r="BG1457" i="13"/>
  <c r="BI1457" i="13"/>
  <c r="BG2501" i="13"/>
  <c r="BI2501" i="13"/>
  <c r="BI2797" i="13"/>
  <c r="BG2797" i="13"/>
  <c r="BG1113" i="13"/>
  <c r="BI1113" i="13"/>
  <c r="BG3065" i="13"/>
  <c r="BG2621" i="13"/>
  <c r="BI2621" i="13"/>
  <c r="BG1793" i="13"/>
  <c r="BI1793" i="13"/>
  <c r="BG1529" i="13"/>
  <c r="BI1529" i="13"/>
  <c r="BI1109" i="13"/>
  <c r="BG1109" i="13"/>
  <c r="BI2165" i="13"/>
  <c r="BG1337" i="13"/>
  <c r="BI1337" i="13"/>
  <c r="BI2993" i="13"/>
  <c r="BG2993" i="13"/>
  <c r="BG2753" i="13"/>
  <c r="BI2753" i="13"/>
  <c r="BG1877" i="13"/>
  <c r="BI1877" i="13"/>
  <c r="BG1613" i="13"/>
  <c r="BI1613" i="13"/>
  <c r="BI1205" i="13"/>
  <c r="BI953" i="13"/>
  <c r="BG953" i="13"/>
  <c r="BG2249" i="13"/>
  <c r="BI2249" i="13"/>
  <c r="BI2933" i="13"/>
  <c r="BG977" i="13"/>
  <c r="BI977" i="13"/>
  <c r="BG2909" i="13"/>
  <c r="BI2909" i="13"/>
  <c r="BG1997" i="13"/>
  <c r="BI1997" i="13"/>
  <c r="BG1721" i="13"/>
  <c r="BI1721" i="13"/>
  <c r="BG1289" i="13"/>
  <c r="BI1289" i="13"/>
  <c r="BG2597" i="13"/>
  <c r="BI2597" i="13"/>
  <c r="BG2417" i="13"/>
  <c r="BI2417" i="13"/>
  <c r="BG2213" i="13"/>
  <c r="BI2213" i="13"/>
  <c r="BG1781" i="13"/>
  <c r="BI1781" i="13"/>
  <c r="BG1601" i="13"/>
  <c r="BI1601" i="13"/>
  <c r="BG1361" i="13"/>
  <c r="BI1361" i="13"/>
  <c r="BG2765" i="13"/>
  <c r="BI2765" i="13"/>
  <c r="BG2453" i="13"/>
  <c r="BI2453" i="13"/>
  <c r="BI29" i="13"/>
  <c r="BG29" i="13"/>
  <c r="BG2189" i="13"/>
  <c r="BI2189" i="13"/>
  <c r="BG1313" i="13"/>
  <c r="BI1313" i="13"/>
  <c r="BG1853" i="13"/>
  <c r="BI1853" i="13"/>
  <c r="BG2081" i="13"/>
  <c r="BI2081" i="13"/>
  <c r="BG1709" i="13"/>
  <c r="BI1709" i="13"/>
  <c r="BG3041" i="13"/>
  <c r="BI3041" i="13"/>
  <c r="BG2549" i="13"/>
  <c r="BI2549" i="13"/>
  <c r="BG2357" i="13"/>
  <c r="BI2357" i="13"/>
  <c r="BG2009" i="13"/>
  <c r="BI2009" i="13"/>
  <c r="BG1733" i="13"/>
  <c r="BI1733" i="13"/>
  <c r="BG1373" i="13"/>
  <c r="BI1373" i="13"/>
  <c r="BG3209" i="13"/>
  <c r="BI3209" i="13"/>
  <c r="BG2897" i="13"/>
  <c r="BI2897" i="13"/>
  <c r="BG2561" i="13"/>
  <c r="BI2561" i="13"/>
  <c r="BG2333" i="13"/>
  <c r="BI2333" i="13"/>
  <c r="BG2021" i="13"/>
  <c r="BI2021" i="13"/>
  <c r="BG1577" i="13"/>
  <c r="BI1577" i="13"/>
  <c r="BI1061" i="13"/>
  <c r="BG1061" i="13"/>
  <c r="BG2129" i="13"/>
  <c r="BI2129" i="13"/>
  <c r="BI929" i="13"/>
  <c r="BG929" i="13"/>
  <c r="BG2825" i="13"/>
  <c r="BG2441" i="13"/>
  <c r="BI2441" i="13"/>
  <c r="BG1697" i="13"/>
  <c r="BI1697" i="13"/>
  <c r="BG1557" i="13"/>
  <c r="BI1557" i="13"/>
  <c r="BG2885" i="13"/>
  <c r="BG2141" i="13"/>
  <c r="BI2141" i="13"/>
  <c r="BG1301" i="13"/>
  <c r="BI1301" i="13"/>
  <c r="BI3159" i="13"/>
  <c r="BI2260" i="13"/>
  <c r="BG2068" i="13"/>
  <c r="BI2068" i="13"/>
  <c r="BI3153" i="13"/>
  <c r="BG2901" i="13"/>
  <c r="BI2901" i="13"/>
  <c r="BG2781" i="13"/>
  <c r="BG2992" i="13"/>
  <c r="BG2692" i="13"/>
  <c r="BG2194" i="13"/>
  <c r="BI2194" i="13"/>
  <c r="BI1990" i="13"/>
  <c r="BG1930" i="13"/>
  <c r="BG1846" i="13"/>
  <c r="BG1774" i="13"/>
  <c r="BI1774" i="13"/>
  <c r="BG1666" i="13"/>
  <c r="BI1666" i="13"/>
  <c r="BG1582" i="13"/>
  <c r="BI1582" i="13"/>
  <c r="BG2140" i="13"/>
  <c r="BG1972" i="13"/>
  <c r="BI1972" i="13"/>
  <c r="BG1732" i="13"/>
  <c r="BI1732" i="13"/>
  <c r="BI1426" i="13"/>
  <c r="BG1426" i="13"/>
  <c r="BI1342" i="13"/>
  <c r="BG1342" i="13"/>
  <c r="BG922" i="13"/>
  <c r="BI922" i="13"/>
  <c r="BI1312" i="13"/>
  <c r="BG1312" i="13"/>
  <c r="BG940" i="13"/>
  <c r="BG1546" i="13"/>
  <c r="BI2968" i="13"/>
  <c r="BI2608" i="13"/>
  <c r="BG2608" i="13"/>
  <c r="BG2176" i="13"/>
  <c r="BI2176" i="13"/>
  <c r="BG1324" i="13"/>
  <c r="BI3117" i="13"/>
  <c r="BG2709" i="13"/>
  <c r="BI2637" i="13"/>
  <c r="BG2301" i="13"/>
  <c r="BG3063" i="13"/>
  <c r="BG2883" i="13"/>
  <c r="BG2307" i="13"/>
  <c r="BI2307" i="13"/>
  <c r="BG1965" i="13"/>
  <c r="BI2151" i="13"/>
  <c r="BG1947" i="13"/>
  <c r="BG1863" i="13"/>
  <c r="BG1126" i="13"/>
  <c r="BI1126" i="13"/>
  <c r="BI1431" i="13"/>
  <c r="BI1263" i="13"/>
  <c r="BG1263" i="13"/>
  <c r="BI2290" i="13"/>
  <c r="BI1249" i="13"/>
  <c r="BG1249" i="13"/>
  <c r="BG2704" i="13"/>
  <c r="BI1540" i="13"/>
  <c r="BG1216" i="13"/>
  <c r="BI1216" i="13"/>
  <c r="BG1024" i="13"/>
  <c r="BI1024" i="13"/>
  <c r="BG3219" i="13"/>
  <c r="BG2865" i="13"/>
  <c r="BG2505" i="13"/>
  <c r="BI2505" i="13"/>
  <c r="BI2397" i="13"/>
  <c r="BI3039" i="13"/>
  <c r="BG2109" i="13"/>
  <c r="BG1857" i="13"/>
  <c r="BI1521" i="13"/>
  <c r="BG1995" i="13"/>
  <c r="BI1995" i="13"/>
  <c r="BG1803" i="13"/>
  <c r="BI1803" i="13"/>
  <c r="BG1683" i="13"/>
  <c r="BG1575" i="13"/>
  <c r="BI1575" i="13"/>
  <c r="BG1185" i="13"/>
  <c r="BI1137" i="13"/>
  <c r="BI1053" i="13"/>
  <c r="BI1299" i="13"/>
  <c r="BG1035" i="13"/>
  <c r="BG2338" i="13"/>
  <c r="BI2338" i="13"/>
  <c r="BI2272" i="13"/>
  <c r="BI1144" i="13"/>
  <c r="BG3202" i="13"/>
  <c r="BI3202" i="13"/>
  <c r="BG2554" i="13"/>
  <c r="BI2554" i="13"/>
  <c r="BG2326" i="13"/>
  <c r="BI2326" i="13"/>
  <c r="BG2158" i="13"/>
  <c r="BI2158" i="13"/>
  <c r="BG1918" i="13"/>
  <c r="BI1798" i="13"/>
  <c r="BI1549" i="13"/>
  <c r="BG1549" i="13"/>
  <c r="BI2794" i="13"/>
  <c r="BI3112" i="13"/>
  <c r="BG2200" i="13"/>
  <c r="BI3214" i="13"/>
  <c r="BG3214" i="13"/>
  <c r="BI3082" i="13"/>
  <c r="BI2938" i="13"/>
  <c r="BG2938" i="13"/>
  <c r="BI2878" i="13"/>
  <c r="BG2878" i="13"/>
  <c r="BI2818" i="13"/>
  <c r="BG2818" i="13"/>
  <c r="BG2434" i="13"/>
  <c r="BI2434" i="13"/>
  <c r="BG2341" i="13"/>
  <c r="BI2341" i="13"/>
  <c r="BI2991" i="13"/>
  <c r="BI2787" i="13"/>
  <c r="BG2691" i="13"/>
  <c r="BI2691" i="13"/>
  <c r="BG2193" i="13"/>
  <c r="BG1845" i="13"/>
  <c r="BI1473" i="13"/>
  <c r="BG1971" i="13"/>
  <c r="BG1731" i="13"/>
  <c r="BG1341" i="13"/>
  <c r="BI1257" i="13"/>
  <c r="BG1257" i="13"/>
  <c r="BI1065" i="13"/>
  <c r="BG1395" i="13"/>
  <c r="BG1311" i="13"/>
  <c r="BI1239" i="13"/>
  <c r="BG1239" i="13"/>
  <c r="BG2962" i="13"/>
  <c r="BI2962" i="13"/>
  <c r="BG1246" i="13"/>
  <c r="BI1246" i="13"/>
  <c r="BG2967" i="13"/>
  <c r="BI2967" i="13"/>
  <c r="BG1828" i="13"/>
  <c r="BI1828" i="13"/>
  <c r="BI2830" i="13"/>
  <c r="BG2830" i="13"/>
  <c r="BG2686" i="13"/>
  <c r="BI2686" i="13"/>
  <c r="BI2578" i="13"/>
  <c r="BI2446" i="13"/>
  <c r="BG2278" i="13"/>
  <c r="BI2278" i="13"/>
  <c r="BG2944" i="13"/>
  <c r="BI2944" i="13"/>
  <c r="BI2848" i="13"/>
  <c r="BG2848" i="13"/>
  <c r="BG2464" i="13"/>
  <c r="BG2206" i="13"/>
  <c r="BG1822" i="13"/>
  <c r="BG1726" i="13"/>
  <c r="BI1726" i="13"/>
  <c r="BI1678" i="13"/>
  <c r="BG1678" i="13"/>
  <c r="BG1510" i="13"/>
  <c r="BI1510" i="13"/>
  <c r="BG2032" i="13"/>
  <c r="BG1888" i="13"/>
  <c r="BI1888" i="13"/>
  <c r="BI1354" i="13"/>
  <c r="BG1125" i="13"/>
  <c r="BI1125" i="13"/>
  <c r="BI1408" i="13"/>
  <c r="BG1408" i="13"/>
  <c r="BG1120" i="13"/>
  <c r="BG2218" i="13"/>
  <c r="BI2218" i="13"/>
  <c r="BG2644" i="13"/>
  <c r="BI2644" i="13"/>
  <c r="BG1215" i="13"/>
  <c r="BG3124" i="13"/>
  <c r="BI3124" i="13"/>
  <c r="BG2974" i="13"/>
  <c r="BI2806" i="13"/>
  <c r="BG2806" i="13"/>
  <c r="BG2614" i="13"/>
  <c r="BG2482" i="13"/>
  <c r="BI2482" i="13"/>
  <c r="BG2350" i="13"/>
  <c r="BI2752" i="13"/>
  <c r="BG2752" i="13"/>
  <c r="BI2632" i="13"/>
  <c r="BI2440" i="13"/>
  <c r="BG2146" i="13"/>
  <c r="BG2038" i="13"/>
  <c r="BI2038" i="13"/>
  <c r="BG1906" i="13"/>
  <c r="BI1906" i="13"/>
  <c r="BG1786" i="13"/>
  <c r="BI1786" i="13"/>
  <c r="BG1642" i="13"/>
  <c r="BI1642" i="13"/>
  <c r="BG1486" i="13"/>
  <c r="BI1486" i="13"/>
  <c r="BG2212" i="13"/>
  <c r="BI2212" i="13"/>
  <c r="BI2044" i="13"/>
  <c r="BI1660" i="13"/>
  <c r="BG1600" i="13"/>
  <c r="BI1234" i="13"/>
  <c r="BG1234" i="13"/>
  <c r="BG1018" i="13"/>
  <c r="BG934" i="13"/>
  <c r="BI934" i="13"/>
  <c r="BI1384" i="13"/>
  <c r="BG1204" i="13"/>
  <c r="BI1414" i="13"/>
  <c r="BG1414" i="13"/>
  <c r="BG3178" i="13"/>
  <c r="BG2722" i="13"/>
  <c r="BI2722" i="13"/>
  <c r="BG2458" i="13"/>
  <c r="BI2458" i="13"/>
  <c r="BG2122" i="13"/>
  <c r="BI2122" i="13"/>
  <c r="BG1870" i="13"/>
  <c r="BI1438" i="13"/>
  <c r="BG1438" i="13"/>
  <c r="BG1030" i="13"/>
  <c r="BI1030" i="13"/>
  <c r="BG946" i="13"/>
  <c r="BI946" i="13"/>
  <c r="BI1270" i="13"/>
  <c r="BG1270" i="13"/>
  <c r="BG2656" i="13"/>
  <c r="BI2656" i="13"/>
  <c r="BG2199" i="13"/>
  <c r="BI2199" i="13"/>
  <c r="BI1624" i="13"/>
  <c r="BI3213" i="13"/>
  <c r="BG2937" i="13"/>
  <c r="BI2877" i="13"/>
  <c r="BI2757" i="13"/>
  <c r="BI2565" i="13"/>
  <c r="BG3088" i="13"/>
  <c r="BI3088" i="13"/>
  <c r="BI2908" i="13"/>
  <c r="BI2812" i="13"/>
  <c r="BG2098" i="13"/>
  <c r="BG2026" i="13"/>
  <c r="BI2026" i="13"/>
  <c r="BG1954" i="13"/>
  <c r="BI1954" i="13"/>
  <c r="BG1882" i="13"/>
  <c r="BI1882" i="13"/>
  <c r="BG1810" i="13"/>
  <c r="BI1810" i="13"/>
  <c r="BG1714" i="13"/>
  <c r="BI1714" i="13"/>
  <c r="BI1618" i="13"/>
  <c r="BG1618" i="13"/>
  <c r="BG2236" i="13"/>
  <c r="BI2236" i="13"/>
  <c r="BG2020" i="13"/>
  <c r="BI2020" i="13"/>
  <c r="BG1756" i="13"/>
  <c r="BI1756" i="13"/>
  <c r="BI1390" i="13"/>
  <c r="BI1318" i="13"/>
  <c r="BG1318" i="13"/>
  <c r="BG1042" i="13"/>
  <c r="BI1042" i="13"/>
  <c r="BG958" i="13"/>
  <c r="BI1372" i="13"/>
  <c r="BI976" i="13"/>
  <c r="BG3100" i="13"/>
  <c r="BG2800" i="13"/>
  <c r="BG2536" i="13"/>
  <c r="BI2536" i="13"/>
  <c r="BG1168" i="13"/>
  <c r="BI3021" i="13"/>
  <c r="BI2577" i="13"/>
  <c r="BI2445" i="13"/>
  <c r="BG2355" i="13"/>
  <c r="BI2355" i="13"/>
  <c r="BG2001" i="13"/>
  <c r="BI1821" i="13"/>
  <c r="BG1725" i="13"/>
  <c r="BG1509" i="13"/>
  <c r="BG2031" i="13"/>
  <c r="BG1887" i="13"/>
  <c r="BI1887" i="13"/>
  <c r="BI1767" i="13"/>
  <c r="BI1294" i="13"/>
  <c r="BG1294" i="13"/>
  <c r="BI1078" i="13"/>
  <c r="BG1119" i="13"/>
  <c r="BI1119" i="13"/>
  <c r="BI1402" i="13"/>
  <c r="BG1402" i="13"/>
  <c r="BG3183" i="13"/>
  <c r="BG1912" i="13"/>
  <c r="BI1912" i="13"/>
  <c r="BG1252" i="13"/>
  <c r="BG1084" i="13"/>
  <c r="BI1084" i="13"/>
  <c r="BI2925" i="13"/>
  <c r="BI2805" i="13"/>
  <c r="BI2613" i="13"/>
  <c r="BG2481" i="13"/>
  <c r="BI2349" i="13"/>
  <c r="BG2439" i="13"/>
  <c r="BI2439" i="13"/>
  <c r="BG2283" i="13"/>
  <c r="BG2037" i="13"/>
  <c r="BG1905" i="13"/>
  <c r="BI1785" i="13"/>
  <c r="BI2211" i="13"/>
  <c r="BI2043" i="13"/>
  <c r="BG1599" i="13"/>
  <c r="BG1233" i="13"/>
  <c r="BG933" i="13"/>
  <c r="BG1203" i="13"/>
  <c r="BG2392" i="13"/>
  <c r="BI2392" i="13"/>
  <c r="BG1504" i="13"/>
  <c r="BG3106" i="13"/>
  <c r="BI3106" i="13"/>
  <c r="BI2986" i="13"/>
  <c r="BG2986" i="13"/>
  <c r="BI2698" i="13"/>
  <c r="BG2698" i="13"/>
  <c r="BI2362" i="13"/>
  <c r="BG2266" i="13"/>
  <c r="BI2266" i="13"/>
  <c r="BG2014" i="13"/>
  <c r="BI2014" i="13"/>
  <c r="BG1834" i="13"/>
  <c r="BI1834" i="13"/>
  <c r="BI1738" i="13"/>
  <c r="BG3190" i="13"/>
  <c r="BI3190" i="13"/>
  <c r="BG2979" i="13"/>
  <c r="BI2979" i="13"/>
  <c r="BG2116" i="13"/>
  <c r="BI2116" i="13"/>
  <c r="BI3154" i="13"/>
  <c r="BG3154" i="13"/>
  <c r="BI2998" i="13"/>
  <c r="BG2998" i="13"/>
  <c r="BI2902" i="13"/>
  <c r="BG2902" i="13"/>
  <c r="BI2782" i="13"/>
  <c r="BG2782" i="13"/>
  <c r="BG2518" i="13"/>
  <c r="BI2518" i="13"/>
  <c r="BI2907" i="13"/>
  <c r="BG2811" i="13"/>
  <c r="BG2727" i="13"/>
  <c r="BG2379" i="13"/>
  <c r="BI2379" i="13"/>
  <c r="BG2097" i="13"/>
  <c r="BG2025" i="13"/>
  <c r="BG1953" i="13"/>
  <c r="BG1881" i="13"/>
  <c r="BG1809" i="13"/>
  <c r="BI1713" i="13"/>
  <c r="BG2235" i="13"/>
  <c r="BI2235" i="13"/>
  <c r="BG2019" i="13"/>
  <c r="BI2019" i="13"/>
  <c r="BG1755" i="13"/>
  <c r="BI1755" i="13"/>
  <c r="BG1389" i="13"/>
  <c r="BG1209" i="13"/>
  <c r="BG1041" i="13"/>
  <c r="BG1371" i="13"/>
  <c r="BG1107" i="13"/>
  <c r="BG975" i="13"/>
  <c r="BI3052" i="13"/>
  <c r="BI2799" i="13"/>
  <c r="BG2368" i="13"/>
  <c r="BI2914" i="13"/>
  <c r="BG2914" i="13"/>
  <c r="BG2638" i="13"/>
  <c r="BI2530" i="13"/>
  <c r="BG2302" i="13"/>
  <c r="BI2302" i="13"/>
  <c r="BG3004" i="13"/>
  <c r="BG2884" i="13"/>
  <c r="BI2668" i="13"/>
  <c r="BG2572" i="13"/>
  <c r="BI2572" i="13"/>
  <c r="BG2428" i="13"/>
  <c r="BI2428" i="13"/>
  <c r="BG2134" i="13"/>
  <c r="BG1966" i="13"/>
  <c r="BI1966" i="13"/>
  <c r="BG1750" i="13"/>
  <c r="BI1750" i="13"/>
  <c r="BG1702" i="13"/>
  <c r="BI1702" i="13"/>
  <c r="BG1630" i="13"/>
  <c r="BG2152" i="13"/>
  <c r="BG1948" i="13"/>
  <c r="BI1948" i="13"/>
  <c r="BG1864" i="13"/>
  <c r="BI1864" i="13"/>
  <c r="BG1468" i="13"/>
  <c r="BI1293" i="13"/>
  <c r="BG1293" i="13"/>
  <c r="BG1432" i="13"/>
  <c r="BI1264" i="13"/>
  <c r="BG1264" i="13"/>
  <c r="BG1558" i="13"/>
  <c r="BI1558" i="13"/>
  <c r="BI1693" i="13"/>
  <c r="BG1693" i="13"/>
  <c r="BG3136" i="13"/>
  <c r="BG1911" i="13"/>
  <c r="BG1251" i="13"/>
  <c r="BI1251" i="13"/>
  <c r="BG3220" i="13"/>
  <c r="BI3220" i="13"/>
  <c r="BI2950" i="13"/>
  <c r="BI2866" i="13"/>
  <c r="BG2866" i="13"/>
  <c r="BI2770" i="13"/>
  <c r="BG2770" i="13"/>
  <c r="BG2650" i="13"/>
  <c r="BI2506" i="13"/>
  <c r="BG2314" i="13"/>
  <c r="BI2314" i="13"/>
  <c r="BG2548" i="13"/>
  <c r="BI2548" i="13"/>
  <c r="BI2476" i="13"/>
  <c r="BI2320" i="13"/>
  <c r="BG2242" i="13"/>
  <c r="BI2242" i="13"/>
  <c r="BG2110" i="13"/>
  <c r="BI2110" i="13"/>
  <c r="BG1942" i="13"/>
  <c r="BI1942" i="13"/>
  <c r="BI1762" i="13"/>
  <c r="BG1522" i="13"/>
  <c r="BI1522" i="13"/>
  <c r="BG1462" i="13"/>
  <c r="BI1462" i="13"/>
  <c r="BI1996" i="13"/>
  <c r="BG1804" i="13"/>
  <c r="BI1804" i="13"/>
  <c r="BI1684" i="13"/>
  <c r="BG1684" i="13"/>
  <c r="BI1636" i="13"/>
  <c r="BG1576" i="13"/>
  <c r="BI1330" i="13"/>
  <c r="BG1330" i="13"/>
  <c r="BG1138" i="13"/>
  <c r="BI1138" i="13"/>
  <c r="BI1054" i="13"/>
  <c r="BG970" i="13"/>
  <c r="BI970" i="13"/>
  <c r="BI1036" i="13"/>
  <c r="BG928" i="13"/>
  <c r="BI1090" i="13"/>
  <c r="BG2391" i="13"/>
  <c r="BI1348" i="13"/>
  <c r="BG1348" i="13"/>
  <c r="BG3070" i="13"/>
  <c r="BG2746" i="13"/>
  <c r="BI2746" i="13"/>
  <c r="BG2361" i="13"/>
  <c r="BG2182" i="13"/>
  <c r="BI1978" i="13"/>
  <c r="BG1833" i="13"/>
  <c r="BI1833" i="13"/>
  <c r="BI1198" i="13"/>
  <c r="BG1198" i="13"/>
  <c r="BG994" i="13"/>
  <c r="BI994" i="13"/>
  <c r="BG3051" i="13"/>
  <c r="BG1827" i="13"/>
  <c r="BI1827" i="13"/>
  <c r="BG1439" i="13"/>
  <c r="BI1439" i="13"/>
  <c r="BG3093" i="13"/>
  <c r="BG2739" i="13"/>
  <c r="BI2739" i="13"/>
  <c r="BI2499" i="13"/>
  <c r="BG2375" i="13"/>
  <c r="BG1593" i="13"/>
  <c r="BG1983" i="13"/>
  <c r="BI1983" i="13"/>
  <c r="BG1791" i="13"/>
  <c r="BG1353" i="13"/>
  <c r="BI1353" i="13"/>
  <c r="BI1093" i="13"/>
  <c r="BG1093" i="13"/>
  <c r="BI2703" i="13"/>
  <c r="BG2703" i="13"/>
  <c r="BG2497" i="13"/>
  <c r="BG1539" i="13"/>
  <c r="BI1539" i="13"/>
  <c r="BG3061" i="13"/>
  <c r="BI3061" i="13"/>
  <c r="BI2173" i="13"/>
  <c r="BG2173" i="13"/>
  <c r="BG3169" i="13"/>
  <c r="BI3169" i="13"/>
  <c r="BG2779" i="13"/>
  <c r="BI2779" i="13"/>
  <c r="BG1707" i="13"/>
  <c r="BG1503" i="13"/>
  <c r="BI1503" i="13"/>
  <c r="BI1247" i="13"/>
  <c r="BG3205" i="13"/>
  <c r="BG3145" i="13"/>
  <c r="BI3145" i="13"/>
  <c r="BI2989" i="13"/>
  <c r="BI2701" i="13"/>
  <c r="BG2701" i="13"/>
  <c r="BI2557" i="13"/>
  <c r="BG2557" i="13"/>
  <c r="BG2863" i="13"/>
  <c r="BG2587" i="13"/>
  <c r="BI2587" i="13"/>
  <c r="BI2527" i="13"/>
  <c r="BI2473" i="13"/>
  <c r="BG2473" i="13"/>
  <c r="BG2419" i="13"/>
  <c r="BG2299" i="13"/>
  <c r="BI2299" i="13"/>
  <c r="BG2125" i="13"/>
  <c r="BG1873" i="13"/>
  <c r="BI1873" i="13"/>
  <c r="BG2227" i="13"/>
  <c r="BG2083" i="13"/>
  <c r="BG2011" i="13"/>
  <c r="BG1903" i="13"/>
  <c r="BI1903" i="13"/>
  <c r="BG1783" i="13"/>
  <c r="BG1651" i="13"/>
  <c r="BG1483" i="13"/>
  <c r="BI1483" i="13"/>
  <c r="BG1381" i="13"/>
  <c r="BI1381" i="13"/>
  <c r="BG1363" i="13"/>
  <c r="BG1183" i="13"/>
  <c r="BG1051" i="13"/>
  <c r="BI1051" i="13"/>
  <c r="BG2771" i="13"/>
  <c r="BI2771" i="13"/>
  <c r="BI2387" i="13"/>
  <c r="BG2387" i="13"/>
  <c r="BG1931" i="13"/>
  <c r="BI1931" i="13"/>
  <c r="BI1559" i="13"/>
  <c r="BG1071" i="13"/>
  <c r="BI3011" i="13"/>
  <c r="BG3011" i="13"/>
  <c r="BI2253" i="13"/>
  <c r="BI1607" i="13"/>
  <c r="BI2255" i="13"/>
  <c r="BG2255" i="13"/>
  <c r="BI1667" i="13"/>
  <c r="BG1167" i="13"/>
  <c r="BG3211" i="13"/>
  <c r="BI3211" i="13"/>
  <c r="BI3097" i="13"/>
  <c r="BG3097" i="13"/>
  <c r="BG2743" i="13"/>
  <c r="BI2743" i="13"/>
  <c r="BI2503" i="13"/>
  <c r="BG2377" i="13"/>
  <c r="BI2377" i="13"/>
  <c r="BG1597" i="13"/>
  <c r="BI1597" i="13"/>
  <c r="BG1987" i="13"/>
  <c r="BI1987" i="13"/>
  <c r="BG1795" i="13"/>
  <c r="BI1795" i="13"/>
  <c r="BG1495" i="13"/>
  <c r="BG1357" i="13"/>
  <c r="BG985" i="13"/>
  <c r="BI985" i="13"/>
  <c r="BG1883" i="13"/>
  <c r="BG1427" i="13"/>
  <c r="BG2735" i="13"/>
  <c r="BI2735" i="13"/>
  <c r="BG1959" i="13"/>
  <c r="BI1309" i="13"/>
  <c r="BI2843" i="13"/>
  <c r="BG2843" i="13"/>
  <c r="BG1943" i="13"/>
  <c r="BI1943" i="13"/>
  <c r="BG1711" i="13"/>
  <c r="BG1143" i="13"/>
  <c r="BG3045" i="13"/>
  <c r="BI2661" i="13"/>
  <c r="BI2457" i="13"/>
  <c r="BI2955" i="13"/>
  <c r="BG2763" i="13"/>
  <c r="BI2627" i="13"/>
  <c r="BG2627" i="13"/>
  <c r="BG2487" i="13"/>
  <c r="BI2487" i="13"/>
  <c r="BG2451" i="13"/>
  <c r="BI2451" i="13"/>
  <c r="BI2331" i="13"/>
  <c r="BG2331" i="13"/>
  <c r="BI2157" i="13"/>
  <c r="BG2085" i="13"/>
  <c r="BI2085" i="13"/>
  <c r="BI1653" i="13"/>
  <c r="BG2247" i="13"/>
  <c r="BI2127" i="13"/>
  <c r="BG2055" i="13"/>
  <c r="BI1935" i="13"/>
  <c r="BI1281" i="13"/>
  <c r="BG1419" i="13"/>
  <c r="BI1419" i="13"/>
  <c r="BI1155" i="13"/>
  <c r="BG1095" i="13"/>
  <c r="BG963" i="13"/>
  <c r="BG3111" i="13"/>
  <c r="BG2615" i="13"/>
  <c r="BI2259" i="13"/>
  <c r="BG2259" i="13"/>
  <c r="BI1743" i="13"/>
  <c r="BG1523" i="13"/>
  <c r="BI1523" i="13"/>
  <c r="BI3013" i="13"/>
  <c r="BG3013" i="13"/>
  <c r="BI2257" i="13"/>
  <c r="BG2257" i="13"/>
  <c r="BI1609" i="13"/>
  <c r="BG1609" i="13"/>
  <c r="BG2411" i="13"/>
  <c r="BI2411" i="13"/>
  <c r="BG2175" i="13"/>
  <c r="BI2175" i="13"/>
  <c r="BG1551" i="13"/>
  <c r="BI1551" i="13"/>
  <c r="BI3131" i="13"/>
  <c r="BG3131" i="13"/>
  <c r="BI2823" i="13"/>
  <c r="BI2595" i="13"/>
  <c r="BG2403" i="13"/>
  <c r="BI2403" i="13"/>
  <c r="BI1893" i="13"/>
  <c r="BG2091" i="13"/>
  <c r="BG1923" i="13"/>
  <c r="BI1923" i="13"/>
  <c r="BG1443" i="13"/>
  <c r="BG1221" i="13"/>
  <c r="BI1221" i="13"/>
  <c r="BG1287" i="13"/>
  <c r="BI3135" i="13"/>
  <c r="BG3135" i="13"/>
  <c r="BG1787" i="13"/>
  <c r="BI1787" i="13"/>
  <c r="BG1151" i="13"/>
  <c r="BI1151" i="13"/>
  <c r="BG1963" i="13"/>
  <c r="BI1963" i="13"/>
  <c r="BG1907" i="13"/>
  <c r="BI1907" i="13"/>
  <c r="BG1535" i="13"/>
  <c r="BI1535" i="13"/>
  <c r="BG1347" i="13"/>
  <c r="BI1347" i="13"/>
  <c r="BG1147" i="13"/>
  <c r="BI1147" i="13"/>
  <c r="BG3181" i="13"/>
  <c r="BI3181" i="13"/>
  <c r="BG3199" i="13"/>
  <c r="BI3199" i="13"/>
  <c r="BI3049" i="13"/>
  <c r="BG3049" i="13"/>
  <c r="BG2725" i="13"/>
  <c r="BI2665" i="13"/>
  <c r="BG2461" i="13"/>
  <c r="BI2461" i="13"/>
  <c r="BG2959" i="13"/>
  <c r="BI2959" i="13"/>
  <c r="BG2767" i="13"/>
  <c r="BI2767" i="13"/>
  <c r="BG2629" i="13"/>
  <c r="BG2455" i="13"/>
  <c r="BI2455" i="13"/>
  <c r="BG2335" i="13"/>
  <c r="BG2269" i="13"/>
  <c r="BI2269" i="13"/>
  <c r="BG2161" i="13"/>
  <c r="BG2089" i="13"/>
  <c r="BI2089" i="13"/>
  <c r="BG2017" i="13"/>
  <c r="BI2017" i="13"/>
  <c r="BG1921" i="13"/>
  <c r="BI1921" i="13"/>
  <c r="BG1657" i="13"/>
  <c r="BI1657" i="13"/>
  <c r="BI2251" i="13"/>
  <c r="BG2251" i="13"/>
  <c r="BI2191" i="13"/>
  <c r="BG2191" i="13"/>
  <c r="BG2131" i="13"/>
  <c r="BG2059" i="13"/>
  <c r="BI2059" i="13"/>
  <c r="BG1879" i="13"/>
  <c r="BI1879" i="13"/>
  <c r="BG1819" i="13"/>
  <c r="BI1819" i="13"/>
  <c r="BG1699" i="13"/>
  <c r="BI1699" i="13"/>
  <c r="BI1615" i="13"/>
  <c r="BG1459" i="13"/>
  <c r="BI1459" i="13"/>
  <c r="BI1285" i="13"/>
  <c r="BI1423" i="13"/>
  <c r="BG1159" i="13"/>
  <c r="BI2919" i="13"/>
  <c r="BG2919" i="13"/>
  <c r="BG2115" i="13"/>
  <c r="BI1679" i="13"/>
  <c r="BG1679" i="13"/>
  <c r="BG1227" i="13"/>
  <c r="BI1227" i="13"/>
  <c r="BG2891" i="13"/>
  <c r="BI2891" i="13"/>
  <c r="BI1449" i="13"/>
  <c r="BI3099" i="13"/>
  <c r="BG3099" i="13"/>
  <c r="BG2413" i="13"/>
  <c r="BI2413" i="13"/>
  <c r="BG1895" i="13"/>
  <c r="BG1515" i="13"/>
  <c r="BI1515" i="13"/>
  <c r="BI3133" i="13"/>
  <c r="BG3133" i="13"/>
  <c r="BI2827" i="13"/>
  <c r="BG2827" i="13"/>
  <c r="BI2599" i="13"/>
  <c r="BG2599" i="13"/>
  <c r="BG2407" i="13"/>
  <c r="BI2407" i="13"/>
  <c r="BG1897" i="13"/>
  <c r="BI1897" i="13"/>
  <c r="BG2095" i="13"/>
  <c r="BI1927" i="13"/>
  <c r="BG1531" i="13"/>
  <c r="BI1531" i="13"/>
  <c r="BI1225" i="13"/>
  <c r="BI1291" i="13"/>
  <c r="BG1291" i="13"/>
  <c r="BG991" i="13"/>
  <c r="BI991" i="13"/>
  <c r="BI3023" i="13"/>
  <c r="BG3023" i="13"/>
  <c r="BG2495" i="13"/>
  <c r="BI2495" i="13"/>
  <c r="BG1727" i="13"/>
  <c r="BI1727" i="13"/>
  <c r="BG1023" i="13"/>
  <c r="BI1023" i="13"/>
  <c r="BI3059" i="13"/>
  <c r="BG3167" i="13"/>
  <c r="BI3167" i="13"/>
  <c r="BG2775" i="13"/>
  <c r="BG1775" i="13"/>
  <c r="BI1775" i="13"/>
  <c r="BG1537" i="13"/>
  <c r="BI1537" i="13"/>
  <c r="BI1271" i="13"/>
  <c r="BG1271" i="13"/>
  <c r="BG1019" i="13"/>
  <c r="BI1019" i="13"/>
  <c r="BG3201" i="13"/>
  <c r="BG3141" i="13"/>
  <c r="BI3141" i="13"/>
  <c r="BG2985" i="13"/>
  <c r="BI2985" i="13"/>
  <c r="BI2553" i="13"/>
  <c r="BI3015" i="13"/>
  <c r="BG3015" i="13"/>
  <c r="BG2931" i="13"/>
  <c r="BI2859" i="13"/>
  <c r="BI2523" i="13"/>
  <c r="BG2523" i="13"/>
  <c r="BG2471" i="13"/>
  <c r="BG2181" i="13"/>
  <c r="BI2121" i="13"/>
  <c r="BG2061" i="13"/>
  <c r="BI2061" i="13"/>
  <c r="BI1869" i="13"/>
  <c r="BI1569" i="13"/>
  <c r="BG2223" i="13"/>
  <c r="BG2163" i="13"/>
  <c r="BI2163" i="13"/>
  <c r="BG2079" i="13"/>
  <c r="BI2079" i="13"/>
  <c r="BG2007" i="13"/>
  <c r="BG1899" i="13"/>
  <c r="BI1899" i="13"/>
  <c r="BI1851" i="13"/>
  <c r="BG1779" i="13"/>
  <c r="BI1779" i="13"/>
  <c r="BI1647" i="13"/>
  <c r="BG1479" i="13"/>
  <c r="BI1479" i="13"/>
  <c r="BG1377" i="13"/>
  <c r="BG1359" i="13"/>
  <c r="BI1359" i="13"/>
  <c r="BG1047" i="13"/>
  <c r="BI1047" i="13"/>
  <c r="BG923" i="13"/>
  <c r="BI923" i="13"/>
  <c r="BG2425" i="13"/>
  <c r="BG2067" i="13"/>
  <c r="BG1175" i="13"/>
  <c r="BG2893" i="13"/>
  <c r="BG1453" i="13"/>
  <c r="BI1453" i="13"/>
  <c r="BG1627" i="13"/>
  <c r="BG2905" i="13"/>
  <c r="BI2905" i="13"/>
  <c r="BI2785" i="13"/>
  <c r="BI2521" i="13"/>
  <c r="BG2521" i="13"/>
  <c r="BI2995" i="13"/>
  <c r="BI2347" i="13"/>
  <c r="BG2347" i="13"/>
  <c r="BI2053" i="13"/>
  <c r="BG2053" i="13"/>
  <c r="BI1933" i="13"/>
  <c r="BG1933" i="13"/>
  <c r="BI1777" i="13"/>
  <c r="BG1777" i="13"/>
  <c r="BI1735" i="13"/>
  <c r="BI1261" i="13"/>
  <c r="BI1399" i="13"/>
  <c r="BI1243" i="13"/>
  <c r="BG1243" i="13"/>
  <c r="BG943" i="13"/>
  <c r="BI2371" i="13"/>
  <c r="BI1519" i="13"/>
  <c r="BG2833" i="13"/>
  <c r="BI2833" i="13"/>
  <c r="BI2581" i="13"/>
  <c r="BI2281" i="13"/>
  <c r="BG2281" i="13"/>
  <c r="BG2947" i="13"/>
  <c r="BI2947" i="13"/>
  <c r="BI2623" i="13"/>
  <c r="BI2359" i="13"/>
  <c r="BG2359" i="13"/>
  <c r="BI2005" i="13"/>
  <c r="BI1729" i="13"/>
  <c r="BG1729" i="13"/>
  <c r="BI1513" i="13"/>
  <c r="BG1891" i="13"/>
  <c r="BI1297" i="13"/>
  <c r="BG1297" i="13"/>
  <c r="BI1435" i="13"/>
  <c r="BG1435" i="13"/>
  <c r="BI1015" i="13"/>
  <c r="BG1015" i="13"/>
  <c r="BI2647" i="13"/>
  <c r="BG2647" i="13"/>
  <c r="BG3037" i="13"/>
  <c r="BI3037" i="13"/>
  <c r="BG2869" i="13"/>
  <c r="BI2869" i="13"/>
  <c r="BG2653" i="13"/>
  <c r="BI2317" i="13"/>
  <c r="BI2683" i="13"/>
  <c r="BI1465" i="13"/>
  <c r="BG1465" i="13"/>
  <c r="BI1999" i="13"/>
  <c r="BG1999" i="13"/>
  <c r="BI1687" i="13"/>
  <c r="BG1687" i="13"/>
  <c r="BI1579" i="13"/>
  <c r="BI1057" i="13"/>
  <c r="BG1039" i="13"/>
  <c r="BI2395" i="13"/>
  <c r="BG3073" i="13"/>
  <c r="BI3073" i="13"/>
  <c r="BI1837" i="13"/>
  <c r="BG1837" i="13"/>
  <c r="BI1201" i="13"/>
  <c r="BG1201" i="13"/>
  <c r="BI2293" i="13"/>
  <c r="BG2293" i="13"/>
  <c r="BG3163" i="13"/>
  <c r="BI3163" i="13"/>
  <c r="BI2119" i="13"/>
  <c r="BG2119" i="13"/>
  <c r="BI1231" i="13"/>
  <c r="BG1231" i="13"/>
  <c r="BG2881" i="13"/>
  <c r="BI2881" i="13"/>
  <c r="BI2761" i="13"/>
  <c r="BG2761" i="13"/>
  <c r="BI2437" i="13"/>
  <c r="BG2437" i="13"/>
  <c r="BG2911" i="13"/>
  <c r="BI2911" i="13"/>
  <c r="BI2731" i="13"/>
  <c r="BG2731" i="13"/>
  <c r="BI2233" i="13"/>
  <c r="BG2233" i="13"/>
  <c r="BI2029" i="13"/>
  <c r="BG2029" i="13"/>
  <c r="BI1885" i="13"/>
  <c r="BG1885" i="13"/>
  <c r="BI1717" i="13"/>
  <c r="BG1717" i="13"/>
  <c r="BI1501" i="13"/>
  <c r="BI2023" i="13"/>
  <c r="BG2023" i="13"/>
  <c r="BG1675" i="13"/>
  <c r="BI1393" i="13"/>
  <c r="BG1393" i="13"/>
  <c r="BI961" i="13"/>
  <c r="BG961" i="13"/>
  <c r="BI1375" i="13"/>
  <c r="BI2179" i="13"/>
  <c r="BG2179" i="13"/>
  <c r="BI1327" i="13"/>
  <c r="BG1327" i="13"/>
  <c r="BG3121" i="13"/>
  <c r="BI3121" i="13"/>
  <c r="BI2713" i="13"/>
  <c r="BG2713" i="13"/>
  <c r="BI2533" i="13"/>
  <c r="BG2533" i="13"/>
  <c r="BG3067" i="13"/>
  <c r="BI3067" i="13"/>
  <c r="BG2575" i="13"/>
  <c r="BI2311" i="13"/>
  <c r="BG2311" i="13"/>
  <c r="BI1969" i="13"/>
  <c r="BI1705" i="13"/>
  <c r="BI2155" i="13"/>
  <c r="BG2155" i="13"/>
  <c r="BI1867" i="13"/>
  <c r="BG1867" i="13"/>
  <c r="BI1129" i="13"/>
  <c r="BG1129" i="13"/>
  <c r="BI3187" i="13"/>
  <c r="BG1915" i="13"/>
  <c r="BI1087" i="13"/>
  <c r="BG1087" i="13"/>
  <c r="BG2977" i="13"/>
  <c r="BI2977" i="13"/>
  <c r="BI2809" i="13"/>
  <c r="BG2809" i="13"/>
  <c r="BG2617" i="13"/>
  <c r="BI2485" i="13"/>
  <c r="BG2485" i="13"/>
  <c r="BG3079" i="13"/>
  <c r="BI3079" i="13"/>
  <c r="BG2635" i="13"/>
  <c r="BI2443" i="13"/>
  <c r="BI2149" i="13"/>
  <c r="BG2149" i="13"/>
  <c r="BI1909" i="13"/>
  <c r="BG1909" i="13"/>
  <c r="BG1645" i="13"/>
  <c r="BI1843" i="13"/>
  <c r="BG1843" i="13"/>
  <c r="BI1663" i="13"/>
  <c r="BG1663" i="13"/>
  <c r="BI1369" i="13"/>
  <c r="BG1369" i="13"/>
  <c r="BI1021" i="13"/>
  <c r="BG1021" i="13"/>
  <c r="BI1387" i="13"/>
  <c r="BG1387" i="13"/>
  <c r="BI955" i="13"/>
  <c r="BI31" i="13"/>
  <c r="BG31" i="13"/>
  <c r="BI2749" i="13"/>
  <c r="BG2749" i="13"/>
  <c r="BI1801" i="13"/>
  <c r="BG1801" i="13"/>
  <c r="BI1033" i="13"/>
  <c r="BG1033" i="13"/>
  <c r="BI2221" i="13"/>
  <c r="BG2221" i="13"/>
  <c r="BG3115" i="13"/>
  <c r="BI3115" i="13"/>
  <c r="BI2659" i="13"/>
  <c r="BG2659" i="13"/>
  <c r="BG3001" i="13"/>
  <c r="BI3001" i="13"/>
  <c r="BG2857" i="13"/>
  <c r="BI2857" i="13"/>
  <c r="BI2605" i="13"/>
  <c r="BI2389" i="13"/>
  <c r="BG2389" i="13"/>
  <c r="BI2875" i="13"/>
  <c r="BG2695" i="13"/>
  <c r="BI1993" i="13"/>
  <c r="BG1993" i="13"/>
  <c r="BI1849" i="13"/>
  <c r="BG1849" i="13"/>
  <c r="BI1669" i="13"/>
  <c r="BG1669" i="13"/>
  <c r="BG1975" i="13"/>
  <c r="BI1591" i="13"/>
  <c r="BG1591" i="13"/>
  <c r="BI1069" i="13"/>
  <c r="BG1069" i="13"/>
  <c r="BI925" i="13"/>
  <c r="BI757" i="13"/>
  <c r="BG757" i="13"/>
  <c r="BI2611" i="13"/>
  <c r="BI3025" i="13"/>
  <c r="BI2449" i="13"/>
  <c r="BG2449" i="13"/>
  <c r="BG3031" i="13"/>
  <c r="BI3031" i="13"/>
  <c r="BI2467" i="13"/>
  <c r="BG2467" i="13"/>
  <c r="BI1825" i="13"/>
  <c r="BG1825" i="13"/>
  <c r="BI1681" i="13"/>
  <c r="BG1681" i="13"/>
  <c r="BI2035" i="13"/>
  <c r="BI1771" i="13"/>
  <c r="BG1771" i="13"/>
  <c r="BI1081" i="13"/>
  <c r="BG1081" i="13"/>
  <c r="BG1267" i="13"/>
  <c r="BG3139" i="13"/>
  <c r="BI3139" i="13"/>
  <c r="BI1027" i="13"/>
  <c r="BG1027" i="13"/>
  <c r="BI499" i="13"/>
  <c r="BG499" i="13"/>
  <c r="BG2953" i="13"/>
  <c r="BI2953" i="13"/>
  <c r="BI2773" i="13"/>
  <c r="BG2773" i="13"/>
  <c r="BI2593" i="13"/>
  <c r="BG2593" i="13"/>
  <c r="BG2401" i="13"/>
  <c r="BG3043" i="13"/>
  <c r="BI3043" i="13"/>
  <c r="BI2551" i="13"/>
  <c r="BI2323" i="13"/>
  <c r="BG2323" i="13"/>
  <c r="BI2113" i="13"/>
  <c r="BG2113" i="13"/>
  <c r="BI1861" i="13"/>
  <c r="BG1861" i="13"/>
  <c r="BI1525" i="13"/>
  <c r="BG1525" i="13"/>
  <c r="BI2107" i="13"/>
  <c r="BG2107" i="13"/>
  <c r="BI1807" i="13"/>
  <c r="BI1639" i="13"/>
  <c r="BG1639" i="13"/>
  <c r="BI1141" i="13"/>
  <c r="BG1141" i="13"/>
  <c r="BI931" i="13"/>
  <c r="BG931" i="13"/>
  <c r="BI1741" i="13"/>
  <c r="BI1417" i="13"/>
  <c r="BI1177" i="13"/>
  <c r="BG1177" i="13"/>
  <c r="BI2965" i="13"/>
  <c r="BG2983" i="13"/>
  <c r="BI2983" i="13"/>
  <c r="BI2263" i="13"/>
  <c r="BG2263" i="13"/>
  <c r="BI1747" i="13"/>
  <c r="BG1747" i="13"/>
  <c r="BG3217" i="13"/>
  <c r="BI3217" i="13"/>
  <c r="BG2941" i="13"/>
  <c r="BI2941" i="13"/>
  <c r="BG2569" i="13"/>
  <c r="BI3091" i="13"/>
  <c r="BG2815" i="13"/>
  <c r="BI2383" i="13"/>
  <c r="BG2383" i="13"/>
  <c r="BI1957" i="13"/>
  <c r="BG1957" i="13"/>
  <c r="BI1621" i="13"/>
  <c r="BG1621" i="13"/>
  <c r="BI2239" i="13"/>
  <c r="BG2239" i="13"/>
  <c r="BI1759" i="13"/>
  <c r="BG1759" i="13"/>
  <c r="BI1321" i="13"/>
  <c r="BG1321" i="13"/>
  <c r="BI1045" i="13"/>
  <c r="BI1279" i="13"/>
  <c r="BG1279" i="13"/>
  <c r="BI979" i="13"/>
  <c r="BG979" i="13"/>
  <c r="BI631" i="13"/>
  <c r="BG631" i="13"/>
  <c r="BI3055" i="13"/>
  <c r="BI1555" i="13"/>
  <c r="BG1003" i="13"/>
  <c r="BG2917" i="13"/>
  <c r="BI2917" i="13"/>
  <c r="BI2431" i="13"/>
  <c r="BI2137" i="13"/>
  <c r="BG2137" i="13"/>
  <c r="BI1753" i="13"/>
  <c r="BG1753" i="13"/>
  <c r="BI1633" i="13"/>
  <c r="BG1633" i="13"/>
  <c r="BI1951" i="13"/>
  <c r="BG1951" i="13"/>
  <c r="BI1471" i="13"/>
  <c r="BG1471" i="13"/>
  <c r="BI1123" i="13"/>
  <c r="BG1123" i="13"/>
  <c r="BI1255" i="13"/>
  <c r="BG1255" i="13"/>
  <c r="BG3127" i="13"/>
  <c r="BI3127" i="13"/>
  <c r="BG2929" i="13"/>
  <c r="BI2929" i="13"/>
  <c r="BG2677" i="13"/>
  <c r="BI2545" i="13"/>
  <c r="BG2545" i="13"/>
  <c r="BI2353" i="13"/>
  <c r="BG2353" i="13"/>
  <c r="BG2755" i="13"/>
  <c r="BI2515" i="13"/>
  <c r="BG2515" i="13"/>
  <c r="BG2287" i="13"/>
  <c r="BI2041" i="13"/>
  <c r="BG2041" i="13"/>
  <c r="BI1789" i="13"/>
  <c r="BG1789" i="13"/>
  <c r="BI1489" i="13"/>
  <c r="BG1489" i="13"/>
  <c r="BG2047" i="13"/>
  <c r="BI1723" i="13"/>
  <c r="BG1723" i="13"/>
  <c r="BG1105" i="13"/>
  <c r="BI937" i="13"/>
  <c r="BG937" i="13"/>
  <c r="BG1207" i="13"/>
  <c r="BI1273" i="13"/>
  <c r="BG1273" i="13"/>
  <c r="BI2329" i="13"/>
  <c r="BG2329" i="13"/>
  <c r="BI949" i="13"/>
  <c r="BG949" i="13"/>
  <c r="BG3193" i="13"/>
  <c r="BI3193" i="13"/>
  <c r="DZ21" i="13"/>
  <c r="EC20" i="13"/>
  <c r="EH3" i="13"/>
  <c r="EC17" i="13"/>
  <c r="EH4" i="13"/>
  <c r="DZ24" i="13"/>
  <c r="EC23" i="13"/>
  <c r="EH5" i="13"/>
  <c r="DZ27" i="13"/>
  <c r="EC26" i="13"/>
  <c r="EH6" i="13"/>
  <c r="DZ30" i="13"/>
  <c r="EC29" i="13"/>
  <c r="DZ33" i="13"/>
  <c r="EC32" i="13"/>
  <c r="EH7" i="13"/>
  <c r="EH8" i="13"/>
  <c r="DZ36" i="13"/>
  <c r="DZ39" i="13"/>
  <c r="EH9" i="13"/>
  <c r="EH10" i="13"/>
  <c r="DZ42" i="13"/>
  <c r="EH11" i="13"/>
  <c r="DZ45" i="13"/>
  <c r="DZ48" i="13"/>
  <c r="EH12" i="13"/>
  <c r="EH13" i="13"/>
  <c r="DZ51" i="13"/>
  <c r="DZ54" i="13"/>
  <c r="EH14" i="13"/>
  <c r="DZ57" i="13"/>
  <c r="EH15" i="13"/>
  <c r="EH16" i="13"/>
  <c r="DZ60" i="13"/>
  <c r="DZ63" i="13"/>
  <c r="EA60" i="13"/>
  <c r="EH17" i="13"/>
  <c r="EH18" i="13"/>
  <c r="DZ66" i="13"/>
  <c r="EA63" i="13"/>
  <c r="EA66" i="13"/>
  <c r="DZ69" i="13"/>
  <c r="EH19" i="13"/>
  <c r="EH20" i="13"/>
  <c r="EA69" i="13"/>
  <c r="DZ72" i="13"/>
  <c r="DZ75" i="13"/>
  <c r="EA72" i="13"/>
  <c r="EH21" i="13"/>
  <c r="EH22" i="13"/>
  <c r="EA75" i="13"/>
  <c r="DZ78" i="13"/>
  <c r="EA78" i="13"/>
  <c r="DZ81" i="13"/>
  <c r="EH23" i="13"/>
  <c r="DZ84" i="13"/>
  <c r="EA81" i="13"/>
  <c r="EH24" i="13"/>
  <c r="EH25" i="13"/>
  <c r="DZ87" i="13"/>
  <c r="EA84" i="13"/>
  <c r="EA87" i="13"/>
  <c r="DZ90" i="13"/>
  <c r="EH26" i="13"/>
  <c r="EH27" i="13"/>
  <c r="DZ93" i="13"/>
  <c r="EA90" i="13"/>
  <c r="DZ96" i="13"/>
  <c r="EA93" i="13"/>
  <c r="EH28" i="13"/>
  <c r="EH29" i="13"/>
  <c r="EA96" i="13"/>
  <c r="DZ99" i="13"/>
  <c r="EA99" i="13"/>
  <c r="DZ102" i="13"/>
  <c r="EH30" i="13"/>
  <c r="EH31" i="13"/>
  <c r="DZ105" i="13"/>
  <c r="EA102" i="13"/>
  <c r="DZ108" i="13"/>
  <c r="EA105" i="13"/>
  <c r="EH32" i="13"/>
  <c r="EH33" i="13"/>
  <c r="EA108" i="13"/>
  <c r="DZ111" i="13"/>
  <c r="EA111" i="13"/>
  <c r="DZ114" i="13"/>
  <c r="EH34" i="13"/>
  <c r="DZ117" i="13"/>
  <c r="EA114" i="13"/>
  <c r="EH35" i="13"/>
  <c r="DZ120" i="13"/>
  <c r="EA117" i="13"/>
  <c r="EA120" i="13"/>
  <c r="DZ123" i="13"/>
  <c r="EA123" i="13"/>
  <c r="DZ126" i="13"/>
  <c r="DZ129" i="13"/>
  <c r="EA126" i="13"/>
  <c r="EA129" i="13"/>
  <c r="E881" i="13" l="1"/>
  <c r="E960" i="13"/>
  <c r="BI607" i="13"/>
  <c r="BG773" i="13"/>
  <c r="BI443" i="13"/>
  <c r="E520" i="13"/>
  <c r="BG520" i="13" s="1"/>
  <c r="BG731" i="13"/>
  <c r="E40" i="13"/>
  <c r="BG40" i="13" s="1"/>
  <c r="E850" i="13"/>
  <c r="BG850" i="13" s="1"/>
  <c r="E50" i="13"/>
  <c r="BG50" i="13" s="1"/>
  <c r="E250" i="13"/>
  <c r="BG250" i="13" s="1"/>
  <c r="E950" i="13"/>
  <c r="BI950" i="13" s="1"/>
  <c r="E550" i="13"/>
  <c r="BG550" i="13" s="1"/>
  <c r="E650" i="13"/>
  <c r="BI650" i="13" s="1"/>
  <c r="E350" i="13"/>
  <c r="BI350" i="13" s="1"/>
  <c r="E400" i="13"/>
  <c r="BI400" i="13" s="1"/>
  <c r="E1000" i="13"/>
  <c r="E480" i="13"/>
  <c r="BI480" i="13" s="1"/>
  <c r="E870" i="13"/>
  <c r="BG870" i="13" s="1"/>
  <c r="E750" i="13"/>
  <c r="BI750" i="13" s="1"/>
  <c r="E810" i="13"/>
  <c r="BI810" i="13" s="1"/>
  <c r="E150" i="13"/>
  <c r="E270" i="13"/>
  <c r="BG270" i="13" s="1"/>
  <c r="E630" i="13"/>
  <c r="BI630" i="13" s="1"/>
  <c r="E690" i="13"/>
  <c r="BG690" i="13" s="1"/>
  <c r="BG367" i="13"/>
  <c r="BG25" i="13"/>
  <c r="E330" i="13"/>
  <c r="BI330" i="13" s="1"/>
  <c r="E390" i="13"/>
  <c r="BI390" i="13" s="1"/>
  <c r="E510" i="13"/>
  <c r="E570" i="13"/>
  <c r="BI570" i="13" s="1"/>
  <c r="E930" i="13"/>
  <c r="BI930" i="13" s="1"/>
  <c r="BI617" i="13"/>
  <c r="E680" i="13"/>
  <c r="E760" i="13"/>
  <c r="BI760" i="13" s="1"/>
  <c r="BG541" i="13"/>
  <c r="BG778" i="13"/>
  <c r="BG326" i="13"/>
  <c r="E820" i="13"/>
  <c r="BI820" i="13" s="1"/>
  <c r="BG413" i="13"/>
  <c r="E120" i="13"/>
  <c r="BG120" i="13" s="1"/>
  <c r="E380" i="13"/>
  <c r="BG380" i="13" s="1"/>
  <c r="BG361" i="13"/>
  <c r="BG409" i="13"/>
  <c r="E600" i="13"/>
  <c r="BG600" i="13" s="1"/>
  <c r="E320" i="13"/>
  <c r="BG320" i="13" s="1"/>
  <c r="E500" i="13"/>
  <c r="BI500" i="13" s="1"/>
  <c r="E860" i="13"/>
  <c r="BI860" i="13" s="1"/>
  <c r="E20" i="13"/>
  <c r="E280" i="13"/>
  <c r="E900" i="13"/>
  <c r="BI900" i="13" s="1"/>
  <c r="BI40" i="13"/>
  <c r="E260" i="13"/>
  <c r="BI260" i="13" s="1"/>
  <c r="E660" i="13"/>
  <c r="BI660" i="13" s="1"/>
  <c r="E740" i="13"/>
  <c r="BG740" i="13" s="1"/>
  <c r="E160" i="13"/>
  <c r="BG160" i="13" s="1"/>
  <c r="BG569" i="13"/>
  <c r="E580" i="13"/>
  <c r="E100" i="13"/>
  <c r="BI100" i="13" s="1"/>
  <c r="E560" i="13"/>
  <c r="BI560" i="13" s="1"/>
  <c r="E700" i="13"/>
  <c r="BI700" i="13" s="1"/>
  <c r="BI349" i="13"/>
  <c r="BG761" i="13"/>
  <c r="BI101" i="13"/>
  <c r="E340" i="13"/>
  <c r="BG340" i="13" s="1"/>
  <c r="E620" i="13"/>
  <c r="E780" i="13"/>
  <c r="BI780" i="13" s="1"/>
  <c r="E800" i="13"/>
  <c r="BG800" i="13" s="1"/>
  <c r="E840" i="13"/>
  <c r="BG840" i="13" s="1"/>
  <c r="E901" i="13"/>
  <c r="BG901" i="13" s="1"/>
  <c r="E920" i="13"/>
  <c r="E168" i="13"/>
  <c r="BI168" i="13" s="1"/>
  <c r="E452" i="13"/>
  <c r="BI452" i="13" s="1"/>
  <c r="BG647" i="13"/>
  <c r="E556" i="13"/>
  <c r="BI556" i="13" s="1"/>
  <c r="E240" i="13"/>
  <c r="BI240" i="13" s="1"/>
  <c r="E36" i="13"/>
  <c r="BI36" i="13" s="1"/>
  <c r="E242" i="13"/>
  <c r="E274" i="13"/>
  <c r="BG274" i="13" s="1"/>
  <c r="E148" i="13"/>
  <c r="BI148" i="13" s="1"/>
  <c r="E164" i="13"/>
  <c r="BG164" i="13" s="1"/>
  <c r="E674" i="13"/>
  <c r="E199" i="13"/>
  <c r="BI199" i="13" s="1"/>
  <c r="E200" i="13"/>
  <c r="BG200" i="13" s="1"/>
  <c r="E447" i="13"/>
  <c r="BG447" i="13" s="1"/>
  <c r="E448" i="13"/>
  <c r="BI448" i="13" s="1"/>
  <c r="E483" i="13"/>
  <c r="BI483" i="13" s="1"/>
  <c r="E484" i="13"/>
  <c r="BI484" i="13" s="1"/>
  <c r="E508" i="13"/>
  <c r="BI508" i="13" s="1"/>
  <c r="E532" i="13"/>
  <c r="E720" i="13"/>
  <c r="BG720" i="13" s="1"/>
  <c r="E776" i="13"/>
  <c r="BG776" i="13" s="1"/>
  <c r="E603" i="13"/>
  <c r="BI603" i="13" s="1"/>
  <c r="E604" i="13"/>
  <c r="BI604" i="13" s="1"/>
  <c r="E194" i="13"/>
  <c r="BG194" i="13" s="1"/>
  <c r="E530" i="13"/>
  <c r="E695" i="13"/>
  <c r="BI695" i="13" s="1"/>
  <c r="E696" i="13"/>
  <c r="BG696" i="13" s="1"/>
  <c r="E910" i="13"/>
  <c r="BI910" i="13" s="1"/>
  <c r="E472" i="13"/>
  <c r="BG472" i="13" s="1"/>
  <c r="BI719" i="13"/>
  <c r="BG719" i="13"/>
  <c r="E359" i="13"/>
  <c r="BI359" i="13" s="1"/>
  <c r="E360" i="13"/>
  <c r="BG360" i="13" s="1"/>
  <c r="E639" i="13"/>
  <c r="BG639" i="13" s="1"/>
  <c r="E640" i="13"/>
  <c r="BG640" i="13" s="1"/>
  <c r="E351" i="13"/>
  <c r="BG351" i="13" s="1"/>
  <c r="E352" i="13"/>
  <c r="BI352" i="13" s="1"/>
  <c r="BG79" i="13"/>
  <c r="BG417" i="13"/>
  <c r="BI383" i="13"/>
  <c r="BI59" i="13"/>
  <c r="E712" i="13"/>
  <c r="BG712" i="13" s="1"/>
  <c r="E852" i="13"/>
  <c r="BI852" i="13" s="1"/>
  <c r="E540" i="13"/>
  <c r="BG540" i="13" s="1"/>
  <c r="E312" i="13"/>
  <c r="BI312" i="13" s="1"/>
  <c r="E460" i="13"/>
  <c r="BG460" i="13" s="1"/>
  <c r="E268" i="13"/>
  <c r="BI268" i="13" s="1"/>
  <c r="E724" i="13"/>
  <c r="BG724" i="13" s="1"/>
  <c r="E420" i="13"/>
  <c r="BI420" i="13" s="1"/>
  <c r="E76" i="13"/>
  <c r="BI76" i="13" s="1"/>
  <c r="E42" i="13"/>
  <c r="E58" i="13"/>
  <c r="BI58" i="13" s="1"/>
  <c r="E74" i="13"/>
  <c r="BG74" i="13" s="1"/>
  <c r="E90" i="13"/>
  <c r="BG90" i="13" s="1"/>
  <c r="E130" i="13"/>
  <c r="BI130" i="13" s="1"/>
  <c r="E290" i="13"/>
  <c r="BG290" i="13" s="1"/>
  <c r="E322" i="13"/>
  <c r="BI322" i="13" s="1"/>
  <c r="E370" i="13"/>
  <c r="BI370" i="13" s="1"/>
  <c r="E386" i="13"/>
  <c r="BG386" i="13" s="1"/>
  <c r="E402" i="13"/>
  <c r="BI402" i="13" s="1"/>
  <c r="E418" i="13"/>
  <c r="BI418" i="13" s="1"/>
  <c r="E56" i="13"/>
  <c r="BG56" i="13" s="1"/>
  <c r="E80" i="13"/>
  <c r="E96" i="13"/>
  <c r="BG96" i="13" s="1"/>
  <c r="E112" i="13"/>
  <c r="BG112" i="13" s="1"/>
  <c r="E128" i="13"/>
  <c r="BI128" i="13" s="1"/>
  <c r="E144" i="13"/>
  <c r="BI144" i="13" s="1"/>
  <c r="E204" i="13"/>
  <c r="BI204" i="13" s="1"/>
  <c r="E220" i="13"/>
  <c r="BI220" i="13" s="1"/>
  <c r="E300" i="13"/>
  <c r="BI300" i="13" s="1"/>
  <c r="E324" i="13"/>
  <c r="BI324" i="13" s="1"/>
  <c r="E434" i="13"/>
  <c r="BI434" i="13" s="1"/>
  <c r="E450" i="13"/>
  <c r="BI450" i="13" s="1"/>
  <c r="E610" i="13"/>
  <c r="E179" i="13"/>
  <c r="BG179" i="13" s="1"/>
  <c r="E180" i="13"/>
  <c r="BI180" i="13" s="1"/>
  <c r="E440" i="13"/>
  <c r="BI440" i="13" s="1"/>
  <c r="E464" i="13"/>
  <c r="BI464" i="13" s="1"/>
  <c r="E488" i="13"/>
  <c r="BG488" i="13" s="1"/>
  <c r="E504" i="13"/>
  <c r="BI504" i="13" s="1"/>
  <c r="E524" i="13"/>
  <c r="BG524" i="13" s="1"/>
  <c r="E552" i="13"/>
  <c r="BG552" i="13" s="1"/>
  <c r="E572" i="13"/>
  <c r="E612" i="13"/>
  <c r="BI612" i="13" s="1"/>
  <c r="E628" i="13"/>
  <c r="BI628" i="13" s="1"/>
  <c r="E692" i="13"/>
  <c r="BG692" i="13" s="1"/>
  <c r="E716" i="13"/>
  <c r="BI716" i="13" s="1"/>
  <c r="E832" i="13"/>
  <c r="BG832" i="13" s="1"/>
  <c r="E886" i="13"/>
  <c r="BG886" i="13" s="1"/>
  <c r="E190" i="13"/>
  <c r="BI190" i="13" s="1"/>
  <c r="E286" i="13"/>
  <c r="BI286" i="13" s="1"/>
  <c r="E366" i="13"/>
  <c r="BG366" i="13" s="1"/>
  <c r="E594" i="13"/>
  <c r="BI594" i="13" s="1"/>
  <c r="E906" i="13"/>
  <c r="BI906" i="13" s="1"/>
  <c r="E902" i="13"/>
  <c r="E898" i="13"/>
  <c r="BI898" i="13" s="1"/>
  <c r="E894" i="13"/>
  <c r="BG894" i="13" s="1"/>
  <c r="E890" i="13"/>
  <c r="BI890" i="13" s="1"/>
  <c r="E882" i="13"/>
  <c r="BG882" i="13" s="1"/>
  <c r="E878" i="13"/>
  <c r="BI878" i="13" s="1"/>
  <c r="E874" i="13"/>
  <c r="BG874" i="13" s="1"/>
  <c r="E38" i="13"/>
  <c r="BG38" i="13" s="1"/>
  <c r="E54" i="13"/>
  <c r="BI54" i="13" s="1"/>
  <c r="E70" i="13"/>
  <c r="BG70" i="13" s="1"/>
  <c r="E86" i="13"/>
  <c r="BG86" i="13" s="1"/>
  <c r="E106" i="13"/>
  <c r="BG106" i="13" s="1"/>
  <c r="E126" i="13"/>
  <c r="BG126" i="13" s="1"/>
  <c r="E146" i="13"/>
  <c r="BG146" i="13" s="1"/>
  <c r="E162" i="13"/>
  <c r="BG162" i="13" s="1"/>
  <c r="E186" i="13"/>
  <c r="BI186" i="13" s="1"/>
  <c r="E210" i="13"/>
  <c r="E226" i="13"/>
  <c r="BI226" i="13" s="1"/>
  <c r="E266" i="13"/>
  <c r="BG266" i="13" s="1"/>
  <c r="E282" i="13"/>
  <c r="BI282" i="13" s="1"/>
  <c r="E318" i="13"/>
  <c r="BG318" i="13" s="1"/>
  <c r="E362" i="13"/>
  <c r="BG362" i="13" s="1"/>
  <c r="E382" i="13"/>
  <c r="BG382" i="13" s="1"/>
  <c r="E398" i="13"/>
  <c r="BG398" i="13" s="1"/>
  <c r="E414" i="13"/>
  <c r="BI414" i="13" s="1"/>
  <c r="E52" i="13"/>
  <c r="BG52" i="13" s="1"/>
  <c r="E72" i="13"/>
  <c r="BG72" i="13" s="1"/>
  <c r="E92" i="13"/>
  <c r="BG92" i="13" s="1"/>
  <c r="E108" i="13"/>
  <c r="E124" i="13"/>
  <c r="BG124" i="13" s="1"/>
  <c r="E140" i="13"/>
  <c r="BG140" i="13" s="1"/>
  <c r="E156" i="13"/>
  <c r="BI156" i="13" s="1"/>
  <c r="E172" i="13"/>
  <c r="BG172" i="13" s="1"/>
  <c r="E196" i="13"/>
  <c r="BG196" i="13" s="1"/>
  <c r="E216" i="13"/>
  <c r="BI216" i="13" s="1"/>
  <c r="E252" i="13"/>
  <c r="BI252" i="13" s="1"/>
  <c r="E276" i="13"/>
  <c r="BG276" i="13" s="1"/>
  <c r="E296" i="13"/>
  <c r="BG296" i="13" s="1"/>
  <c r="E384" i="13"/>
  <c r="BG384" i="13" s="1"/>
  <c r="E430" i="13"/>
  <c r="BG430" i="13" s="1"/>
  <c r="E446" i="13"/>
  <c r="BG446" i="13" s="1"/>
  <c r="E466" i="13"/>
  <c r="BI466" i="13" s="1"/>
  <c r="E482" i="13"/>
  <c r="BG482" i="13" s="1"/>
  <c r="E526" i="13"/>
  <c r="BI526" i="13" s="1"/>
  <c r="E546" i="13"/>
  <c r="E562" i="13"/>
  <c r="BG562" i="13" s="1"/>
  <c r="E606" i="13"/>
  <c r="BG606" i="13" s="1"/>
  <c r="E626" i="13"/>
  <c r="BG626" i="13" s="1"/>
  <c r="E822" i="13"/>
  <c r="E428" i="13"/>
  <c r="BI428" i="13" s="1"/>
  <c r="E456" i="13"/>
  <c r="BG456" i="13" s="1"/>
  <c r="E476" i="13"/>
  <c r="BI476" i="13" s="1"/>
  <c r="E516" i="13"/>
  <c r="BI516" i="13" s="1"/>
  <c r="E548" i="13"/>
  <c r="BG548" i="13" s="1"/>
  <c r="E568" i="13"/>
  <c r="BG568" i="13" s="1"/>
  <c r="E596" i="13"/>
  <c r="BG596" i="13" s="1"/>
  <c r="E624" i="13"/>
  <c r="BI624" i="13" s="1"/>
  <c r="E688" i="13"/>
  <c r="BG688" i="13" s="1"/>
  <c r="E708" i="13"/>
  <c r="BG708" i="13" s="1"/>
  <c r="E752" i="13"/>
  <c r="BG752" i="13" s="1"/>
  <c r="E94" i="13"/>
  <c r="BG94" i="13" s="1"/>
  <c r="E238" i="13"/>
  <c r="BI238" i="13" s="1"/>
  <c r="E354" i="13"/>
  <c r="BG354" i="13" s="1"/>
  <c r="E586" i="13"/>
  <c r="BG586" i="13" s="1"/>
  <c r="E666" i="13"/>
  <c r="BI666" i="13" s="1"/>
  <c r="E730" i="13"/>
  <c r="BG730" i="13" s="1"/>
  <c r="E866" i="13"/>
  <c r="BI866" i="13" s="1"/>
  <c r="E908" i="13"/>
  <c r="BI908" i="13" s="1"/>
  <c r="E904" i="13"/>
  <c r="BG904" i="13" s="1"/>
  <c r="E896" i="13"/>
  <c r="BG896" i="13" s="1"/>
  <c r="E892" i="13"/>
  <c r="BG892" i="13" s="1"/>
  <c r="E888" i="13"/>
  <c r="BG888" i="13" s="1"/>
  <c r="E884" i="13"/>
  <c r="E880" i="13"/>
  <c r="BI880" i="13" s="1"/>
  <c r="E876" i="13"/>
  <c r="BG876" i="13" s="1"/>
  <c r="E864" i="13"/>
  <c r="BI864" i="13" s="1"/>
  <c r="E844" i="13"/>
  <c r="BG844" i="13" s="1"/>
  <c r="E744" i="13"/>
  <c r="E388" i="13"/>
  <c r="BG388" i="13" s="1"/>
  <c r="E192" i="13"/>
  <c r="E60" i="13"/>
  <c r="BG55" i="13"/>
  <c r="BG193" i="13"/>
  <c r="BI747" i="13"/>
  <c r="BI439" i="13"/>
  <c r="BI465" i="13"/>
  <c r="BG582" i="13"/>
  <c r="BI613" i="13"/>
  <c r="BI259" i="13"/>
  <c r="BG826" i="13"/>
  <c r="BG877" i="13"/>
  <c r="BI877" i="13"/>
  <c r="BG857" i="13"/>
  <c r="BI857" i="13"/>
  <c r="BG825" i="13"/>
  <c r="BI825" i="13"/>
  <c r="BI809" i="13"/>
  <c r="BG809" i="13"/>
  <c r="BG8" i="13"/>
  <c r="BI421" i="13"/>
  <c r="BI550" i="13"/>
  <c r="BI713" i="13"/>
  <c r="BI419" i="13"/>
  <c r="BI838" i="13"/>
  <c r="BG356" i="13"/>
  <c r="BI182" i="13"/>
  <c r="BG703" i="13"/>
  <c r="BG369" i="13"/>
  <c r="BG853" i="13"/>
  <c r="BI629" i="13"/>
  <c r="BG305" i="13"/>
  <c r="BI563" i="13"/>
  <c r="BG433" i="13"/>
  <c r="BG289" i="13"/>
  <c r="BG337" i="13"/>
  <c r="BG867" i="13"/>
  <c r="BG721" i="13"/>
  <c r="BI657" i="13"/>
  <c r="BG27" i="13"/>
  <c r="BI615" i="13"/>
  <c r="BI497" i="13"/>
  <c r="BI714" i="13"/>
  <c r="BG650" i="13"/>
  <c r="BG334" i="13"/>
  <c r="BI371" i="13"/>
  <c r="BG587" i="13"/>
  <c r="BI177" i="13"/>
  <c r="BG449" i="13"/>
  <c r="BI401" i="13"/>
  <c r="BG625" i="13"/>
  <c r="BI699" i="13"/>
  <c r="BI267" i="13"/>
  <c r="BG241" i="13"/>
  <c r="BI736" i="13"/>
  <c r="BG257" i="13"/>
  <c r="BI227" i="13"/>
  <c r="BG353" i="13"/>
  <c r="BG911" i="13"/>
  <c r="BI911" i="13"/>
  <c r="BI883" i="13"/>
  <c r="BG883" i="13"/>
  <c r="BI823" i="13"/>
  <c r="BG823" i="13"/>
  <c r="BI767" i="13"/>
  <c r="BG767" i="13"/>
  <c r="BG619" i="13"/>
  <c r="BG453" i="13"/>
  <c r="BI527" i="13"/>
  <c r="BG325" i="13"/>
  <c r="BI693" i="13"/>
  <c r="BI304" i="13"/>
  <c r="BG375" i="13"/>
  <c r="BI149" i="13"/>
  <c r="BI389" i="13"/>
  <c r="BI245" i="13"/>
  <c r="BG16" i="13"/>
  <c r="BG598" i="13"/>
  <c r="BG565" i="13"/>
  <c r="BG661" i="13"/>
  <c r="BG682" i="13"/>
  <c r="BG316" i="13"/>
  <c r="BI88" i="13"/>
  <c r="BI394" i="13"/>
  <c r="BI821" i="13"/>
  <c r="BG581" i="13"/>
  <c r="BI9" i="13"/>
  <c r="BG753" i="13"/>
  <c r="BG601" i="13"/>
  <c r="BG667" i="13"/>
  <c r="BI229" i="13"/>
  <c r="BG133" i="13"/>
  <c r="BG445" i="13"/>
  <c r="BI261" i="13"/>
  <c r="BI435" i="13"/>
  <c r="BG405" i="13"/>
  <c r="BI469" i="13"/>
  <c r="BG471" i="13"/>
  <c r="BG754" i="13"/>
  <c r="BI797" i="13"/>
  <c r="BI32" i="13"/>
  <c r="BI21" i="13"/>
  <c r="BG461" i="13"/>
  <c r="BI30" i="13"/>
  <c r="BG875" i="13"/>
  <c r="BI875" i="13"/>
  <c r="BG217" i="13"/>
  <c r="BG491" i="13"/>
  <c r="BI239" i="13"/>
  <c r="BI746" i="13"/>
  <c r="BI15" i="13"/>
  <c r="BI323" i="13"/>
  <c r="BI171" i="13"/>
  <c r="BI611" i="13"/>
  <c r="BG121" i="13"/>
  <c r="BG169" i="13"/>
  <c r="BI787" i="13"/>
  <c r="BI649" i="13"/>
  <c r="BI387" i="13"/>
  <c r="BI697" i="13"/>
  <c r="BG859" i="13"/>
  <c r="BG679" i="13"/>
  <c r="BG49" i="13"/>
  <c r="BI457" i="13"/>
  <c r="BG723" i="13"/>
  <c r="BG233" i="13"/>
  <c r="BI829" i="13"/>
  <c r="BI643" i="13"/>
  <c r="BG879" i="13"/>
  <c r="BI475" i="13"/>
  <c r="BI817" i="13"/>
  <c r="BI46" i="13"/>
  <c r="BI502" i="13"/>
  <c r="BG348" i="13"/>
  <c r="BI18" i="13"/>
  <c r="BI899" i="13"/>
  <c r="BG899" i="13"/>
  <c r="BG523" i="13"/>
  <c r="BG97" i="13"/>
  <c r="BG313" i="13"/>
  <c r="BI209" i="13"/>
  <c r="BG137" i="13"/>
  <c r="BG113" i="13"/>
  <c r="BG355" i="13"/>
  <c r="BI379" i="13"/>
  <c r="BI163" i="13"/>
  <c r="BI118" i="13"/>
  <c r="BI154" i="13"/>
  <c r="BI595" i="13"/>
  <c r="BI735" i="13"/>
  <c r="BI335" i="13"/>
  <c r="BI543" i="13"/>
  <c r="BG711" i="13"/>
  <c r="BG831" i="13"/>
  <c r="BI281" i="13"/>
  <c r="BI521" i="13"/>
  <c r="BG116" i="13"/>
  <c r="BI153" i="13"/>
  <c r="BG153" i="13"/>
  <c r="BI903" i="13"/>
  <c r="BG903" i="13"/>
  <c r="BI775" i="13"/>
  <c r="BG271" i="13"/>
  <c r="BG799" i="13"/>
  <c r="BI274" i="13"/>
  <c r="BG64" i="13"/>
  <c r="BI107" i="13"/>
  <c r="BI132" i="13"/>
  <c r="BG115" i="13"/>
  <c r="BI616" i="13"/>
  <c r="BG816" i="13"/>
  <c r="BG314" i="13"/>
  <c r="BG307" i="13"/>
  <c r="BI341" i="13"/>
  <c r="BG347" i="13"/>
  <c r="BG372" i="13"/>
  <c r="BI811" i="13"/>
  <c r="BI907" i="13"/>
  <c r="BI331" i="13"/>
  <c r="BI211" i="13"/>
  <c r="BI519" i="13"/>
  <c r="BG181" i="13"/>
  <c r="BG195" i="13"/>
  <c r="BG802" i="13"/>
  <c r="BI597" i="13"/>
  <c r="BG298" i="13"/>
  <c r="BG772" i="13"/>
  <c r="BG45" i="13"/>
  <c r="BG777" i="13"/>
  <c r="BI533" i="13"/>
  <c r="BG791" i="13"/>
  <c r="BI827" i="13"/>
  <c r="BI4" i="13"/>
  <c r="BG47" i="13"/>
  <c r="BI677" i="13"/>
  <c r="BG287" i="13"/>
  <c r="BG309" i="13"/>
  <c r="BI43" i="13"/>
  <c r="BI61" i="13"/>
  <c r="BG863" i="13"/>
  <c r="BG109" i="13"/>
  <c r="BI525" i="13"/>
  <c r="BI411" i="13"/>
  <c r="BI293" i="13"/>
  <c r="BG645" i="13"/>
  <c r="BG77" i="13"/>
  <c r="BI7" i="13"/>
  <c r="BG81" i="13"/>
  <c r="BG847" i="13"/>
  <c r="BG35" i="13"/>
  <c r="BI393" i="13"/>
  <c r="BI656" i="13"/>
  <c r="BG656" i="13"/>
  <c r="BI895" i="13"/>
  <c r="BG895" i="13"/>
  <c r="BI336" i="13"/>
  <c r="BI670" i="13"/>
  <c r="BG412" i="13"/>
  <c r="BG256" i="13"/>
  <c r="BI214" i="13"/>
  <c r="BI470" i="13"/>
  <c r="BG479" i="13"/>
  <c r="BG243" i="13"/>
  <c r="BI201" i="13"/>
  <c r="BG201" i="13"/>
  <c r="BG585" i="13"/>
  <c r="BI585" i="13"/>
  <c r="BG891" i="13"/>
  <c r="BI891" i="13"/>
  <c r="BG159" i="13"/>
  <c r="BI159" i="13"/>
  <c r="BI901" i="13"/>
  <c r="BG885" i="13"/>
  <c r="BI885" i="13"/>
  <c r="BG881" i="13"/>
  <c r="BI881" i="13"/>
  <c r="BG869" i="13"/>
  <c r="BI869" i="13"/>
  <c r="BG861" i="13"/>
  <c r="BI861" i="13"/>
  <c r="BG321" i="13"/>
  <c r="BI321" i="13"/>
  <c r="BG459" i="13"/>
  <c r="BI459" i="13"/>
  <c r="BI279" i="13"/>
  <c r="BG279" i="13"/>
  <c r="BI205" i="13"/>
  <c r="BI559" i="13"/>
  <c r="BI694" i="13"/>
  <c r="BI363" i="13"/>
  <c r="BI539" i="13"/>
  <c r="BG368" i="13"/>
  <c r="BG157" i="13"/>
  <c r="BI535" i="13"/>
  <c r="BI223" i="13"/>
  <c r="BI781" i="13"/>
  <c r="BI751" i="13"/>
  <c r="BI489" i="13"/>
  <c r="BG397" i="13"/>
  <c r="BI99" i="13"/>
  <c r="BG663" i="13"/>
  <c r="BI844" i="13"/>
  <c r="BG509" i="13"/>
  <c r="BI653" i="13"/>
  <c r="BG701" i="13"/>
  <c r="BG365" i="13"/>
  <c r="BG557" i="13"/>
  <c r="BG428" i="13"/>
  <c r="BI5" i="13"/>
  <c r="BG13" i="13"/>
  <c r="BI83" i="13"/>
  <c r="BG175" i="13"/>
  <c r="BG423" i="13"/>
  <c r="BI34" i="13"/>
  <c r="BI269" i="13"/>
  <c r="BI652" i="13"/>
  <c r="BI828" i="13"/>
  <c r="BI139" i="13"/>
  <c r="BI373" i="13"/>
  <c r="BI187" i="13"/>
  <c r="BG403" i="13"/>
  <c r="BG493" i="13"/>
  <c r="BG795" i="13"/>
  <c r="BG191" i="13"/>
  <c r="BG131" i="13"/>
  <c r="BI531" i="13"/>
  <c r="BG263" i="13"/>
  <c r="BG759" i="13"/>
  <c r="BG839" i="13"/>
  <c r="BG784" i="13"/>
  <c r="BI297" i="13"/>
  <c r="BI646" i="13"/>
  <c r="BI303" i="13"/>
  <c r="BI705" i="13"/>
  <c r="BI328" i="13"/>
  <c r="BI207" i="13"/>
  <c r="BG658" i="13"/>
  <c r="BI664" i="13"/>
  <c r="BG845" i="13"/>
  <c r="BI849" i="13"/>
  <c r="BI726" i="13"/>
  <c r="BG846" i="13"/>
  <c r="BG467" i="13"/>
  <c r="BG310" i="13"/>
  <c r="BG203" i="13"/>
  <c r="BI710" i="13"/>
  <c r="BI392" i="13"/>
  <c r="BI317" i="13"/>
  <c r="BG494" i="13"/>
  <c r="BI494" i="13"/>
  <c r="BG221" i="13"/>
  <c r="BI221" i="13"/>
  <c r="BG301" i="13"/>
  <c r="BI301" i="13"/>
  <c r="BG333" i="13"/>
  <c r="BI333" i="13"/>
  <c r="BG381" i="13"/>
  <c r="BI381" i="13"/>
  <c r="BI573" i="13"/>
  <c r="BG573" i="13"/>
  <c r="BG637" i="13"/>
  <c r="BI637" i="13"/>
  <c r="BI709" i="13"/>
  <c r="BG709" i="13"/>
  <c r="BI769" i="13"/>
  <c r="BI127" i="13"/>
  <c r="BI145" i="13"/>
  <c r="BI427" i="13"/>
  <c r="BI589" i="13"/>
  <c r="BG553" i="13"/>
  <c r="BI111" i="13"/>
  <c r="BG507" i="13"/>
  <c r="BI547" i="13"/>
  <c r="BG315" i="13"/>
  <c r="BI251" i="13"/>
  <c r="BI105" i="13"/>
  <c r="BI129" i="13"/>
  <c r="BG147" i="13"/>
  <c r="BI357" i="13"/>
  <c r="BG496" i="13"/>
  <c r="BG364" i="13"/>
  <c r="BG748" i="13"/>
  <c r="BG574" i="13"/>
  <c r="BI424" i="13"/>
  <c r="BI460" i="13"/>
  <c r="BI843" i="13"/>
  <c r="BI729" i="13"/>
  <c r="BG862" i="13"/>
  <c r="BI814" i="13"/>
  <c r="BI770" i="13"/>
  <c r="BI174" i="13"/>
  <c r="BI22" i="13"/>
  <c r="BI578" i="13"/>
  <c r="BG715" i="13"/>
  <c r="BI739" i="13"/>
  <c r="BI299" i="13"/>
  <c r="BG771" i="13"/>
  <c r="BI855" i="13"/>
  <c r="BG897" i="13"/>
  <c r="BG742" i="13"/>
  <c r="BG603" i="13"/>
  <c r="BI478" i="13"/>
  <c r="BI89" i="13"/>
  <c r="BI722" i="13"/>
  <c r="BI638" i="13"/>
  <c r="BI258" i="13"/>
  <c r="BG82" i="13"/>
  <c r="BG542" i="13"/>
  <c r="BG790" i="13"/>
  <c r="BG622" i="13"/>
  <c r="BG683" i="13"/>
  <c r="BG635" i="13"/>
  <c r="BG644" i="13"/>
  <c r="BI813" i="13"/>
  <c r="BG95" i="13"/>
  <c r="BG237" i="13"/>
  <c r="BG441" i="13"/>
  <c r="BG571" i="13"/>
  <c r="BI219" i="13"/>
  <c r="BG358" i="13"/>
  <c r="BI706" i="13"/>
  <c r="BI399" i="13"/>
  <c r="BG819" i="13"/>
  <c r="BG329" i="13"/>
  <c r="BG206" i="13"/>
  <c r="BG66" i="13"/>
  <c r="BI10" i="13"/>
  <c r="BG801" i="13"/>
  <c r="BG291" i="13"/>
  <c r="BG687" i="13"/>
  <c r="BG501" i="13"/>
  <c r="BG117" i="13"/>
  <c r="BI633" i="13"/>
  <c r="BI712" i="13"/>
  <c r="BI165" i="13"/>
  <c r="BG65" i="13"/>
  <c r="BI230" i="13"/>
  <c r="BG755" i="13"/>
  <c r="BI755" i="13"/>
  <c r="BG952" i="13"/>
  <c r="BI952" i="13"/>
  <c r="BG2662" i="13"/>
  <c r="BI2662" i="13"/>
  <c r="BI2590" i="13"/>
  <c r="BG2590" i="13"/>
  <c r="BG2570" i="13"/>
  <c r="BI2570" i="13"/>
  <c r="BG1404" i="13"/>
  <c r="BI1404" i="13"/>
  <c r="BG1304" i="13"/>
  <c r="BI1304" i="13"/>
  <c r="BG2013" i="13"/>
  <c r="BI2013" i="13"/>
  <c r="BG2430" i="13"/>
  <c r="BI2430" i="13"/>
  <c r="BG2715" i="13"/>
  <c r="BI1799" i="13"/>
  <c r="BI2916" i="13"/>
  <c r="BG2598" i="13"/>
  <c r="BG2492" i="13"/>
  <c r="BG2168" i="13"/>
  <c r="BI2168" i="13"/>
  <c r="BI2265" i="13"/>
  <c r="BG2265" i="13"/>
  <c r="BG2103" i="13"/>
  <c r="BI2103" i="13"/>
  <c r="BI1300" i="13"/>
  <c r="BG1300" i="13"/>
  <c r="BG2435" i="13"/>
  <c r="BI2435" i="13"/>
  <c r="BG3125" i="13"/>
  <c r="BI3125" i="13"/>
  <c r="BG1815" i="13"/>
  <c r="BI1815" i="13"/>
  <c r="BG1135" i="13"/>
  <c r="BI1135" i="13"/>
  <c r="BI3157" i="13"/>
  <c r="BG3157" i="13"/>
  <c r="BG224" i="13"/>
  <c r="BI224" i="13"/>
  <c r="BG718" i="13"/>
  <c r="BI718" i="13"/>
  <c r="BG215" i="13"/>
  <c r="BI215" i="13"/>
  <c r="BI447" i="13"/>
  <c r="BI1306" i="13"/>
  <c r="BG1306" i="13"/>
  <c r="BG1326" i="13"/>
  <c r="BI1326" i="13"/>
  <c r="BG1350" i="13"/>
  <c r="BI1350" i="13"/>
  <c r="BG1366" i="13"/>
  <c r="BI1366" i="13"/>
  <c r="BI567" i="13"/>
  <c r="BG567" i="13"/>
  <c r="BG675" i="13"/>
  <c r="BI675" i="13"/>
  <c r="BI919" i="13"/>
  <c r="BG919" i="13"/>
  <c r="BI936" i="13"/>
  <c r="BG936" i="13"/>
  <c r="BI980" i="13"/>
  <c r="BG980" i="13"/>
  <c r="BG1124" i="13"/>
  <c r="BI1124" i="13"/>
  <c r="BG1220" i="13"/>
  <c r="BI1220" i="13"/>
  <c r="BG1490" i="13"/>
  <c r="BI1490" i="13"/>
  <c r="BG1562" i="13"/>
  <c r="BI1562" i="13"/>
  <c r="BI1606" i="13"/>
  <c r="BG1606" i="13"/>
  <c r="BG1331" i="13"/>
  <c r="BI1331" i="13"/>
  <c r="BG1467" i="13"/>
  <c r="BI1467" i="13"/>
  <c r="BG1543" i="13"/>
  <c r="BI1543" i="13"/>
  <c r="BG1583" i="13"/>
  <c r="BI1583" i="13"/>
  <c r="BG1376" i="13"/>
  <c r="BI1376" i="13"/>
  <c r="BG2670" i="13"/>
  <c r="BI2670" i="13"/>
  <c r="BI1854" i="13"/>
  <c r="BG1854" i="13"/>
  <c r="BI2754" i="13"/>
  <c r="BG2754" i="13"/>
  <c r="BG2086" i="13"/>
  <c r="BI2086" i="13"/>
  <c r="BG1339" i="13"/>
  <c r="BI2602" i="13"/>
  <c r="BG2674" i="13"/>
  <c r="BG1505" i="13"/>
  <c r="BI1740" i="13"/>
  <c r="BG244" i="13"/>
  <c r="BI244" i="13"/>
  <c r="BI1088" i="13"/>
  <c r="BG1088" i="13"/>
  <c r="BI1635" i="13"/>
  <c r="BG1635" i="13"/>
  <c r="BG741" i="13"/>
  <c r="BI741" i="13"/>
  <c r="BG1161" i="13"/>
  <c r="BI1161" i="13"/>
  <c r="BG2241" i="13"/>
  <c r="BI2241" i="13"/>
  <c r="BG1335" i="13"/>
  <c r="BI1335" i="13"/>
  <c r="BG1902" i="13"/>
  <c r="BI1902" i="13"/>
  <c r="BG810" i="13"/>
  <c r="BI1455" i="13"/>
  <c r="BG1455" i="13"/>
  <c r="BG2541" i="13"/>
  <c r="BI2541" i="13"/>
  <c r="BG1761" i="13"/>
  <c r="BI1761" i="13"/>
  <c r="BI808" i="13"/>
  <c r="BG808" i="13"/>
  <c r="BI905" i="13"/>
  <c r="BG905" i="13"/>
  <c r="BI1945" i="13"/>
  <c r="BG1945" i="13"/>
  <c r="BI1265" i="13"/>
  <c r="BG1265" i="13"/>
  <c r="BG265" i="13"/>
  <c r="BI265" i="13"/>
  <c r="BI1655" i="13"/>
  <c r="BG1655" i="13"/>
  <c r="BI1661" i="13"/>
  <c r="BG1661" i="13"/>
  <c r="BG71" i="13"/>
  <c r="BI71" i="13"/>
  <c r="BG416" i="13"/>
  <c r="BI416" i="13"/>
  <c r="BI554" i="13"/>
  <c r="BG554" i="13"/>
  <c r="BI806" i="13"/>
  <c r="BG806" i="13"/>
  <c r="BI503" i="13"/>
  <c r="BG503" i="13"/>
  <c r="BI2707" i="13"/>
  <c r="BG3007" i="13"/>
  <c r="BI889" i="13"/>
  <c r="BI1303" i="13"/>
  <c r="BI805" i="13"/>
  <c r="BG1345" i="13"/>
  <c r="BG2197" i="13"/>
  <c r="BI2071" i="13"/>
  <c r="BG463" i="13"/>
  <c r="BG2887" i="13"/>
  <c r="BG2245" i="13"/>
  <c r="BG253" i="13"/>
  <c r="BG1585" i="13"/>
  <c r="BI1689" i="13"/>
  <c r="BI3171" i="13"/>
  <c r="BI815" i="13"/>
  <c r="BG1611" i="13"/>
  <c r="BI2559" i="13"/>
  <c r="BG865" i="13"/>
  <c r="BG2065" i="13"/>
  <c r="BI123" i="13"/>
  <c r="BI208" i="13"/>
  <c r="BG3087" i="13"/>
  <c r="BI1437" i="13"/>
  <c r="BG100" i="13"/>
  <c r="BG225" i="13"/>
  <c r="BG1017" i="13"/>
  <c r="BG1839" i="13"/>
  <c r="BG1114" i="13"/>
  <c r="BG2277" i="13"/>
  <c r="BI184" i="13"/>
  <c r="BI2817" i="13"/>
  <c r="BI1797" i="13"/>
  <c r="BI1323" i="13"/>
  <c r="BI921" i="13"/>
  <c r="BI1773" i="13"/>
  <c r="BG880" i="13"/>
  <c r="BI2475" i="13"/>
  <c r="BI982" i="13"/>
  <c r="BG2529" i="13"/>
  <c r="BI1006" i="13"/>
  <c r="BG2997" i="13"/>
  <c r="BI2345" i="13"/>
  <c r="BG2945" i="13"/>
  <c r="BG2429" i="13"/>
  <c r="BG1625" i="13"/>
  <c r="BI1469" i="13"/>
  <c r="BI1286" i="13"/>
  <c r="BG2666" i="13"/>
  <c r="BI2076" i="13"/>
  <c r="BI246" i="13"/>
  <c r="BG2586" i="13"/>
  <c r="BG756" i="13"/>
  <c r="BI686" i="13"/>
  <c r="BI1325" i="13"/>
  <c r="BI2128" i="13"/>
  <c r="BG738" i="13"/>
  <c r="BI1872" i="13"/>
  <c r="BI518" i="13"/>
  <c r="BG2060" i="13"/>
  <c r="BI659" i="13"/>
  <c r="BG454" i="13"/>
  <c r="BG1248" i="13"/>
  <c r="BI1248" i="13"/>
  <c r="BI696" i="13"/>
  <c r="BG3156" i="13"/>
  <c r="BI3156" i="13"/>
  <c r="BG1012" i="13"/>
  <c r="BI1012" i="13"/>
  <c r="BI724" i="13"/>
  <c r="BG1275" i="13"/>
  <c r="BI1275" i="13"/>
  <c r="BI2745" i="13"/>
  <c r="BG2745" i="13"/>
  <c r="BI2145" i="13"/>
  <c r="BG2145" i="13"/>
  <c r="BI3064" i="13"/>
  <c r="BG3064" i="13"/>
  <c r="BG2756" i="13"/>
  <c r="BI2756" i="13"/>
  <c r="BI2096" i="13"/>
  <c r="BG2096" i="13"/>
  <c r="BI1840" i="13"/>
  <c r="BG1840" i="13"/>
  <c r="BI2504" i="13"/>
  <c r="BG2504" i="13"/>
  <c r="BI3028" i="13"/>
  <c r="BG3028" i="13"/>
  <c r="BI676" i="13"/>
  <c r="BG676" i="13"/>
  <c r="BI136" i="13"/>
  <c r="BG136" i="13"/>
  <c r="BG2772" i="13"/>
  <c r="BI2772" i="13"/>
  <c r="BG1072" i="13"/>
  <c r="BI1072" i="13"/>
  <c r="BG2783" i="13"/>
  <c r="BI2783" i="13"/>
  <c r="BG2642" i="13"/>
  <c r="BI2583" i="13"/>
  <c r="BG2583" i="13"/>
  <c r="BI2619" i="13"/>
  <c r="BG2619" i="13"/>
  <c r="BG2626" i="13"/>
  <c r="BI2626" i="13"/>
  <c r="BG93" i="13"/>
  <c r="BG2872" i="13"/>
  <c r="BG3029" i="13"/>
  <c r="BI3143" i="13"/>
  <c r="BG2784" i="13"/>
  <c r="BI2640" i="13"/>
  <c r="BG1776" i="13"/>
  <c r="BI1776" i="13"/>
  <c r="BG76" i="13"/>
  <c r="BG909" i="13"/>
  <c r="BI909" i="13"/>
  <c r="BG2571" i="13"/>
  <c r="BI2571" i="13"/>
  <c r="BI1485" i="13"/>
  <c r="BG1485" i="13"/>
  <c r="BG1329" i="13"/>
  <c r="BI1329" i="13"/>
  <c r="BI2205" i="13"/>
  <c r="BG2205" i="13"/>
  <c r="BG1108" i="13"/>
  <c r="BI1108" i="13"/>
  <c r="BI1876" i="13"/>
  <c r="BG1876" i="13"/>
  <c r="BI2308" i="13"/>
  <c r="BG2308" i="13"/>
  <c r="BG1025" i="13"/>
  <c r="BI1025" i="13"/>
  <c r="BG1150" i="13"/>
  <c r="BI1150" i="13"/>
  <c r="BI3085" i="13"/>
  <c r="BG3085" i="13"/>
  <c r="BI634" i="13"/>
  <c r="BG634" i="13"/>
  <c r="BG468" i="13"/>
  <c r="BI468" i="13"/>
  <c r="BI680" i="13"/>
  <c r="BG680" i="13"/>
  <c r="BI685" i="13"/>
  <c r="BG2851" i="13"/>
  <c r="BG3103" i="13"/>
  <c r="BG1477" i="13"/>
  <c r="BI247" i="13"/>
  <c r="BG2697" i="13"/>
  <c r="BG2491" i="13"/>
  <c r="BI3151" i="13"/>
  <c r="BI1573" i="13"/>
  <c r="BI1191" i="13"/>
  <c r="BG311" i="13"/>
  <c r="BI1737" i="13"/>
  <c r="BI1186" i="13"/>
  <c r="BG837" i="13"/>
  <c r="BG2511" i="13"/>
  <c r="BG448" i="13"/>
  <c r="BI579" i="13"/>
  <c r="BI1197" i="13"/>
  <c r="BG1258" i="13"/>
  <c r="BI2920" i="13"/>
  <c r="BI1001" i="13"/>
  <c r="BI2225" i="13"/>
  <c r="BI2465" i="13"/>
  <c r="BG3196" i="13"/>
  <c r="BI3035" i="13"/>
  <c r="BG576" i="13"/>
  <c r="BI2646" i="13"/>
  <c r="BI1076" i="13"/>
  <c r="BI1866" i="13"/>
  <c r="BI935" i="13"/>
  <c r="BG288" i="13"/>
  <c r="BG2217" i="13"/>
  <c r="BI796" i="13"/>
  <c r="BI2634" i="13"/>
  <c r="BG2448" i="13"/>
  <c r="BI2408" i="13"/>
  <c r="BG660" i="13"/>
  <c r="BG1112" i="13"/>
  <c r="BI1158" i="13"/>
  <c r="BG3216" i="13"/>
  <c r="BI3216" i="13"/>
  <c r="BG1080" i="13"/>
  <c r="BI1080" i="13"/>
  <c r="BI2972" i="13"/>
  <c r="BG2972" i="13"/>
  <c r="BI2949" i="13"/>
  <c r="BG2949" i="13"/>
  <c r="BG1425" i="13"/>
  <c r="BI1425" i="13"/>
  <c r="BI1089" i="13"/>
  <c r="BG1089" i="13"/>
  <c r="BG1665" i="13"/>
  <c r="BI1665" i="13"/>
  <c r="BI639" i="13"/>
  <c r="BG669" i="13"/>
  <c r="BI669" i="13"/>
  <c r="BI981" i="13"/>
  <c r="BG981" i="13"/>
  <c r="BI2607" i="13"/>
  <c r="BG2607" i="13"/>
  <c r="BG3195" i="13"/>
  <c r="BI3195" i="13"/>
  <c r="BG2594" i="13"/>
  <c r="BG3076" i="13"/>
  <c r="BI3076" i="13"/>
  <c r="BI2828" i="13"/>
  <c r="BG2828" i="13"/>
  <c r="BI1565" i="13"/>
  <c r="BG1565" i="13"/>
  <c r="BI1165" i="13"/>
  <c r="BG1165" i="13"/>
  <c r="BI965" i="13"/>
  <c r="BG965" i="13"/>
  <c r="BG665" i="13"/>
  <c r="BI665" i="13"/>
  <c r="BG2422" i="13"/>
  <c r="BI2422" i="13"/>
  <c r="BI2185" i="13"/>
  <c r="BG2185" i="13"/>
  <c r="BG2658" i="13"/>
  <c r="BG3084" i="13"/>
  <c r="BI3084" i="13"/>
  <c r="BG1506" i="13"/>
  <c r="BI1506" i="13"/>
  <c r="BI2616" i="13"/>
  <c r="BG2616" i="13"/>
  <c r="BG2934" i="13"/>
  <c r="BI2934" i="13"/>
  <c r="BI2093" i="13"/>
  <c r="BG2093" i="13"/>
  <c r="BI1099" i="13"/>
  <c r="BG1099" i="13"/>
  <c r="BI854" i="13"/>
  <c r="BG854" i="13"/>
  <c r="BI856" i="13"/>
  <c r="BG856" i="13"/>
  <c r="BI2862" i="13"/>
  <c r="BG2862" i="13"/>
  <c r="BI608" i="13"/>
  <c r="BG608" i="13"/>
  <c r="BG2719" i="13"/>
  <c r="BI2719" i="13"/>
  <c r="BI1491" i="13"/>
  <c r="BG1491" i="13"/>
  <c r="BG2240" i="13"/>
  <c r="BI2240" i="13"/>
  <c r="BG666" i="13"/>
  <c r="BI3123" i="13"/>
  <c r="BG3123" i="13"/>
  <c r="BI292" i="13"/>
  <c r="BG292" i="13"/>
  <c r="BG818" i="13"/>
  <c r="BI818" i="13"/>
  <c r="BI1206" i="13"/>
  <c r="BG1206" i="13"/>
  <c r="BI1064" i="13"/>
  <c r="BG1064" i="13"/>
  <c r="BG1610" i="13"/>
  <c r="BI1610" i="13"/>
  <c r="BG1842" i="13"/>
  <c r="BI1842" i="13"/>
  <c r="BI2178" i="13"/>
  <c r="BG2178" i="13"/>
  <c r="BG1980" i="13"/>
  <c r="BI1980" i="13"/>
  <c r="BI231" i="13"/>
  <c r="BG231" i="13"/>
  <c r="BG455" i="13"/>
  <c r="BI455" i="13"/>
  <c r="BG476" i="13"/>
  <c r="BG768" i="13"/>
  <c r="BI768" i="13"/>
  <c r="BG1358" i="13"/>
  <c r="BI1358" i="13"/>
  <c r="BG1694" i="13"/>
  <c r="BI1694" i="13"/>
  <c r="BG226" i="13"/>
  <c r="BG2542" i="13"/>
  <c r="BI232" i="13"/>
  <c r="BI167" i="13"/>
  <c r="BI3176" i="13"/>
  <c r="BG3176" i="13"/>
  <c r="BI2728" i="13"/>
  <c r="BG2728" i="13"/>
  <c r="BG3172" i="13"/>
  <c r="BI3172" i="13"/>
  <c r="BG3040" i="13"/>
  <c r="BI3040" i="13"/>
  <c r="BI2508" i="13"/>
  <c r="BG2508" i="13"/>
  <c r="BI1152" i="13"/>
  <c r="BG1152" i="13"/>
  <c r="BG957" i="13"/>
  <c r="BI957" i="13"/>
  <c r="BG2685" i="13"/>
  <c r="BI2685" i="13"/>
  <c r="BI1701" i="13"/>
  <c r="BG1701" i="13"/>
  <c r="BG2325" i="13"/>
  <c r="BI2325" i="13"/>
  <c r="BI255" i="13"/>
  <c r="BG255" i="13"/>
  <c r="BI1407" i="13"/>
  <c r="BG1407" i="13"/>
  <c r="BI2751" i="13"/>
  <c r="BG2751" i="13"/>
  <c r="BI2073" i="13"/>
  <c r="BG2073" i="13"/>
  <c r="BI1929" i="13"/>
  <c r="BG1929" i="13"/>
  <c r="BG2816" i="13"/>
  <c r="BI2816" i="13"/>
  <c r="BI1564" i="13"/>
  <c r="BG1564" i="13"/>
  <c r="BG2332" i="13"/>
  <c r="BI2332" i="13"/>
  <c r="BI848" i="13"/>
  <c r="BG848" i="13"/>
  <c r="BI580" i="13"/>
  <c r="BG580" i="13"/>
  <c r="BI1556" i="13"/>
  <c r="BG1556" i="13"/>
  <c r="BI3005" i="13"/>
  <c r="BG3005" i="13"/>
  <c r="BI605" i="13"/>
  <c r="BG605" i="13"/>
  <c r="BI2694" i="13"/>
  <c r="BG2694" i="13"/>
  <c r="BI306" i="13"/>
  <c r="BG306" i="13"/>
  <c r="BG161" i="13"/>
  <c r="BI161" i="13"/>
  <c r="BG1970" i="13"/>
  <c r="BI1970" i="13"/>
  <c r="BI142" i="13"/>
  <c r="BG142" i="13"/>
  <c r="BG2730" i="13"/>
  <c r="BI2730" i="13"/>
  <c r="BG2514" i="13"/>
  <c r="BI2514" i="13"/>
  <c r="BI2386" i="13"/>
  <c r="BG2386" i="13"/>
  <c r="BI1952" i="13"/>
  <c r="BG1952" i="13"/>
  <c r="BG2036" i="13"/>
  <c r="BI2036" i="13"/>
  <c r="BI2092" i="13"/>
  <c r="BG2092" i="13"/>
  <c r="BG377" i="13"/>
  <c r="BI377" i="13"/>
  <c r="BI1671" i="13"/>
  <c r="BI3184" i="13"/>
  <c r="BI2788" i="13"/>
  <c r="BG2556" i="13"/>
  <c r="BG339" i="13"/>
  <c r="BI273" i="13"/>
  <c r="BG621" i="13"/>
  <c r="BG2829" i="13"/>
  <c r="BI868" i="13"/>
  <c r="BG2776" i="13"/>
  <c r="BG69" i="13"/>
  <c r="BI141" i="13"/>
  <c r="BG969" i="13"/>
  <c r="BG2913" i="13"/>
  <c r="BG783" i="13"/>
  <c r="BI2517" i="13"/>
  <c r="BI671" i="13"/>
  <c r="BG1115" i="13"/>
  <c r="BI1626" i="13"/>
  <c r="BI2876" i="13"/>
  <c r="BI2075" i="13"/>
  <c r="BG1780" i="13"/>
  <c r="BI2860" i="13"/>
  <c r="BI179" i="13"/>
  <c r="BG785" i="13"/>
  <c r="BI1594" i="13"/>
  <c r="BI1464" i="13"/>
  <c r="BI2296" i="13"/>
  <c r="BG480" i="13"/>
  <c r="BG2364" i="13"/>
  <c r="BG342" i="13"/>
  <c r="BI2022" i="13"/>
  <c r="BG1752" i="13"/>
  <c r="BG2454" i="13"/>
  <c r="BG2480" i="13"/>
  <c r="BG1760" i="13"/>
  <c r="BI2120" i="13"/>
  <c r="BI1884" i="13"/>
  <c r="BG2839" i="13"/>
  <c r="BI91" i="13"/>
  <c r="BI1855" i="13"/>
  <c r="BG2935" i="13"/>
  <c r="BG1245" i="13"/>
  <c r="BI376" i="13"/>
  <c r="BI429" i="13"/>
  <c r="BG1029" i="13"/>
  <c r="BG555" i="13"/>
  <c r="BI2973" i="13"/>
  <c r="BI765" i="13"/>
  <c r="BG2433" i="13"/>
  <c r="BG2002" i="13"/>
  <c r="BI2620" i="13"/>
  <c r="BI549" i="13"/>
  <c r="BG2139" i="13"/>
  <c r="BG2836" i="13"/>
  <c r="BI2589" i="13"/>
  <c r="BG3033" i="13"/>
  <c r="BI1240" i="13"/>
  <c r="BI1589" i="13"/>
  <c r="BG737" i="13"/>
  <c r="BI1926" i="13"/>
  <c r="BI2276" i="13"/>
  <c r="BG1936" i="13"/>
  <c r="BG2452" i="13"/>
  <c r="BI3047" i="13"/>
  <c r="BI1792" i="13"/>
  <c r="BI1085" i="13"/>
  <c r="BI2015" i="13"/>
  <c r="BI789" i="13"/>
  <c r="BI2289" i="13"/>
  <c r="BI2824" i="13"/>
  <c r="BG528" i="13"/>
  <c r="BG264" i="13"/>
  <c r="BG2412" i="13"/>
  <c r="BG2988" i="13"/>
  <c r="BI1644" i="13"/>
  <c r="BI1328" i="13"/>
  <c r="BI2228" i="13"/>
  <c r="BG2630" i="13"/>
  <c r="BI2510" i="13"/>
  <c r="BG2148" i="13"/>
  <c r="BI2360" i="13"/>
  <c r="BI520" i="13"/>
  <c r="BI1528" i="13"/>
  <c r="BI3016" i="13"/>
  <c r="BI2373" i="13"/>
  <c r="BG618" i="13"/>
  <c r="BI1844" i="13"/>
  <c r="BG1820" i="13"/>
  <c r="BG1428" i="13"/>
  <c r="BG390" i="13"/>
  <c r="BG295" i="13"/>
  <c r="BI295" i="13"/>
  <c r="BG508" i="13"/>
  <c r="BG834" i="13"/>
  <c r="BI834" i="13"/>
  <c r="BG2680" i="13"/>
  <c r="BG110" i="13"/>
  <c r="BI33" i="13"/>
  <c r="BG33" i="13"/>
  <c r="BI1914" i="13"/>
  <c r="BG1914" i="13"/>
  <c r="BI1461" i="13"/>
  <c r="BG1461" i="13"/>
  <c r="BG3198" i="13"/>
  <c r="BI3198" i="13"/>
  <c r="BG2748" i="13"/>
  <c r="BI2748" i="13"/>
  <c r="BI2889" i="13"/>
  <c r="BG2889" i="13"/>
  <c r="BI235" i="13"/>
  <c r="BG235" i="13"/>
  <c r="BG2045" i="13"/>
  <c r="BI2045" i="13"/>
  <c r="BI1745" i="13"/>
  <c r="BG1745" i="13"/>
  <c r="BI1638" i="13"/>
  <c r="BG1638" i="13"/>
  <c r="BG2123" i="13"/>
  <c r="BI2123" i="13"/>
  <c r="BG2982" i="13"/>
  <c r="BI2982" i="13"/>
  <c r="BG1502" i="13"/>
  <c r="BI1502" i="13"/>
  <c r="BG39" i="13"/>
  <c r="BI39" i="13"/>
  <c r="BI124" i="13"/>
  <c r="BI431" i="13"/>
  <c r="BG431" i="13"/>
  <c r="BI548" i="13"/>
  <c r="BI804" i="13"/>
  <c r="BG804" i="13"/>
  <c r="BG2136" i="13"/>
  <c r="BI1016" i="13"/>
  <c r="BI2760" i="13"/>
  <c r="BG948" i="13"/>
  <c r="BI2676" i="13"/>
  <c r="BG2676" i="13"/>
  <c r="BG2764" i="13"/>
  <c r="BI2764" i="13"/>
  <c r="BI3164" i="13"/>
  <c r="BG3164" i="13"/>
  <c r="BG1405" i="13"/>
  <c r="BG1083" i="13"/>
  <c r="BI1101" i="13"/>
  <c r="BG2631" i="13"/>
  <c r="BI63" i="13"/>
  <c r="BI514" i="13"/>
  <c r="BI766" i="13"/>
  <c r="BI2356" i="13"/>
  <c r="BG477" i="13"/>
  <c r="BG1005" i="13"/>
  <c r="BG2049" i="13"/>
  <c r="BI538" i="13"/>
  <c r="BG1749" i="13"/>
  <c r="BG1396" i="13"/>
  <c r="BG2344" i="13"/>
  <c r="BI2385" i="13"/>
  <c r="BG2853" i="13"/>
  <c r="BI2405" i="13"/>
  <c r="BI1545" i="13"/>
  <c r="BG85" i="13"/>
  <c r="BG1708" i="13"/>
  <c r="BG786" i="13"/>
  <c r="BI2286" i="13"/>
  <c r="BI276" i="13"/>
  <c r="BI1955" i="13"/>
  <c r="BG395" i="13"/>
  <c r="BG3208" i="13"/>
  <c r="BI1184" i="13"/>
  <c r="BI92" i="13"/>
  <c r="BI1960" i="13"/>
  <c r="BG1580" i="13"/>
  <c r="BG1320" i="13"/>
  <c r="BG984" i="13"/>
  <c r="BG972" i="13"/>
  <c r="BG3150" i="13"/>
  <c r="BI294" i="13"/>
  <c r="BG3120" i="13"/>
  <c r="BI378" i="13"/>
  <c r="BI2418" i="13"/>
  <c r="BI222" i="13"/>
  <c r="BG632" i="13"/>
  <c r="BI702" i="13"/>
  <c r="BI2910" i="13"/>
  <c r="BG780" i="13"/>
  <c r="BG614" i="13"/>
  <c r="BI188" i="13"/>
  <c r="BG2016" i="13"/>
  <c r="BI2016" i="13"/>
  <c r="BI2552" i="13"/>
  <c r="BG2552" i="13"/>
  <c r="BI1758" i="13"/>
  <c r="BG1758" i="13"/>
  <c r="BI2198" i="13"/>
  <c r="BG2198" i="13"/>
  <c r="BI2133" i="13"/>
  <c r="BG2133" i="13"/>
  <c r="BG1480" i="13"/>
  <c r="BI1480" i="13"/>
  <c r="BG2845" i="13"/>
  <c r="BI2845" i="13"/>
  <c r="BG1835" i="13"/>
  <c r="BI1835" i="13"/>
  <c r="BI2315" i="13"/>
  <c r="BG2315" i="13"/>
  <c r="BI1950" i="13"/>
  <c r="BG1950" i="13"/>
  <c r="BI1938" i="13"/>
  <c r="BG1938" i="13"/>
  <c r="BG406" i="13"/>
  <c r="BI406" i="13"/>
  <c r="BG260" i="13"/>
  <c r="BG570" i="13"/>
  <c r="BG654" i="13"/>
  <c r="BI654" i="13"/>
  <c r="BI830" i="13"/>
  <c r="BG830" i="13"/>
  <c r="BG700" i="13"/>
  <c r="BI1034" i="13"/>
  <c r="BG1034" i="13"/>
  <c r="BG1202" i="13"/>
  <c r="BI1202" i="13"/>
  <c r="BG1004" i="13"/>
  <c r="BI1244" i="13"/>
  <c r="BG1244" i="13"/>
  <c r="BI988" i="13"/>
  <c r="BG988" i="13"/>
  <c r="BI1413" i="13"/>
  <c r="BG1413" i="13"/>
  <c r="BG2871" i="13"/>
  <c r="BI2871" i="13"/>
  <c r="BG1964" i="13"/>
  <c r="BI1964" i="13"/>
  <c r="BI2132" i="13"/>
  <c r="BG2132" i="13"/>
  <c r="BI3068" i="13"/>
  <c r="BG3068" i="13"/>
  <c r="BI1050" i="13"/>
  <c r="BG1050" i="13"/>
  <c r="BG3006" i="13"/>
  <c r="BI3006" i="13"/>
  <c r="BG462" i="13"/>
  <c r="BI462" i="13"/>
  <c r="BI623" i="13"/>
  <c r="BG623" i="13"/>
  <c r="BG3128" i="13"/>
  <c r="BI3128" i="13"/>
  <c r="BG158" i="13"/>
  <c r="BI158" i="13"/>
  <c r="BG410" i="13"/>
  <c r="BI410" i="13"/>
  <c r="BG212" i="13"/>
  <c r="BI212" i="13"/>
  <c r="BG228" i="13"/>
  <c r="BI228" i="13"/>
  <c r="BG248" i="13"/>
  <c r="BI248" i="13"/>
  <c r="BI442" i="13"/>
  <c r="BG442" i="13"/>
  <c r="BI498" i="13"/>
  <c r="BG498" i="13"/>
  <c r="BG642" i="13"/>
  <c r="BI642" i="13"/>
  <c r="BG275" i="13"/>
  <c r="BI275" i="13"/>
  <c r="BG620" i="13"/>
  <c r="BI620" i="13"/>
  <c r="BG684" i="13"/>
  <c r="BI684" i="13"/>
  <c r="BG824" i="13"/>
  <c r="BI824" i="13"/>
  <c r="BG914" i="13"/>
  <c r="BI914" i="13"/>
  <c r="BG1038" i="13"/>
  <c r="BI1038" i="13"/>
  <c r="BI803" i="13"/>
  <c r="BG2672" i="13"/>
  <c r="BI2672" i="13"/>
  <c r="BI2610" i="13"/>
  <c r="BG2610" i="13"/>
  <c r="BG1418" i="13"/>
  <c r="BG2064" i="13"/>
  <c r="BI2064" i="13"/>
  <c r="BG1458" i="13"/>
  <c r="BI1458" i="13"/>
  <c r="BI1794" i="13"/>
  <c r="BG1794" i="13"/>
  <c r="BI1874" i="13"/>
  <c r="BG1874" i="13"/>
  <c r="BI3162" i="13"/>
  <c r="BG2850" i="13"/>
  <c r="BI2850" i="13"/>
  <c r="BI1831" i="13"/>
  <c r="BG1831" i="13"/>
  <c r="BI2271" i="13"/>
  <c r="BG2271" i="13"/>
  <c r="BG327" i="13"/>
  <c r="BI327" i="13"/>
  <c r="BI793" i="13"/>
  <c r="BG1441" i="13"/>
  <c r="BI973" i="13"/>
  <c r="BI1333" i="13"/>
  <c r="BG673" i="13"/>
  <c r="BI481" i="13"/>
  <c r="BG2275" i="13"/>
  <c r="BI2215" i="13"/>
  <c r="BG583" i="13"/>
  <c r="BG1213" i="13"/>
  <c r="BG913" i="13"/>
  <c r="BI1117" i="13"/>
  <c r="BI841" i="13"/>
  <c r="BI1237" i="13"/>
  <c r="BI727" i="13"/>
  <c r="BI2689" i="13"/>
  <c r="BI517" i="13"/>
  <c r="BI505" i="13"/>
  <c r="BI1189" i="13"/>
  <c r="BI2509" i="13"/>
  <c r="BI733" i="13"/>
  <c r="BI1009" i="13"/>
  <c r="BI1429" i="13"/>
  <c r="BG577" i="13"/>
  <c r="BG651" i="13"/>
  <c r="BG2899" i="13"/>
  <c r="BI2737" i="13"/>
  <c r="BG873" i="13"/>
  <c r="BG1875" i="13"/>
  <c r="BI2187" i="13"/>
  <c r="BI2721" i="13"/>
  <c r="BG3147" i="13"/>
  <c r="BG717" i="13"/>
  <c r="BI2367" i="13"/>
  <c r="BI1317" i="13"/>
  <c r="BG945" i="13"/>
  <c r="BG1383" i="13"/>
  <c r="BI1641" i="13"/>
  <c r="BG1677" i="13"/>
  <c r="BI3046" i="13"/>
  <c r="BG2926" i="13"/>
  <c r="BI1817" i="13"/>
  <c r="BI2669" i="13"/>
  <c r="BI2774" i="13"/>
  <c r="BI6" i="13"/>
  <c r="BG3081" i="13"/>
  <c r="BI3081" i="13"/>
  <c r="BG602" i="13"/>
  <c r="BI602" i="13"/>
  <c r="BG1235" i="13"/>
  <c r="BI1235" i="13"/>
  <c r="BG890" i="13"/>
  <c r="BG2786" i="13"/>
  <c r="BI2786" i="13"/>
  <c r="BI2890" i="13"/>
  <c r="BG2890" i="13"/>
  <c r="BI3086" i="13"/>
  <c r="BG3086" i="13"/>
  <c r="BG2147" i="13"/>
  <c r="BI2147" i="13"/>
  <c r="BI2327" i="13"/>
  <c r="BG2327" i="13"/>
  <c r="BG2343" i="13"/>
  <c r="BI2343" i="13"/>
  <c r="BI2946" i="13"/>
  <c r="BG2946" i="13"/>
  <c r="BG593" i="13"/>
  <c r="BI593" i="13"/>
  <c r="BI609" i="13"/>
  <c r="BG609" i="13"/>
  <c r="BG641" i="13"/>
  <c r="BI641" i="13"/>
  <c r="BG689" i="13"/>
  <c r="BI689" i="13"/>
  <c r="BG749" i="13"/>
  <c r="BI749" i="13"/>
  <c r="BG1421" i="13"/>
  <c r="BI1421" i="13"/>
  <c r="BI1049" i="13"/>
  <c r="BG1049" i="13"/>
  <c r="BI1517" i="13"/>
  <c r="BG1517" i="13"/>
  <c r="BI993" i="13"/>
  <c r="BG993" i="13"/>
  <c r="BG1181" i="13"/>
  <c r="BI1181" i="13"/>
  <c r="BG2957" i="13"/>
  <c r="BI2957" i="13"/>
  <c r="BG2645" i="13"/>
  <c r="BI2645" i="13"/>
  <c r="BI2625" i="13"/>
  <c r="BG2625" i="13"/>
  <c r="BI2964" i="13"/>
  <c r="BG2964" i="13"/>
  <c r="BI2525" i="13"/>
  <c r="BG2525" i="13"/>
  <c r="BG1170" i="13"/>
  <c r="BI1170" i="13"/>
  <c r="BG2838" i="13"/>
  <c r="BI2838" i="13"/>
  <c r="BG473" i="13"/>
  <c r="BI473" i="13"/>
  <c r="BI1066" i="13"/>
  <c r="BG1066" i="13"/>
  <c r="BI2726" i="13"/>
  <c r="BG2726" i="13"/>
  <c r="BI2810" i="13"/>
  <c r="BG2810" i="13"/>
  <c r="BI2970" i="13"/>
  <c r="BG2970" i="13"/>
  <c r="BG2990" i="13"/>
  <c r="BI2990" i="13"/>
  <c r="BI1811" i="13"/>
  <c r="BG1811" i="13"/>
  <c r="BG1859" i="13"/>
  <c r="BI1859" i="13"/>
  <c r="BI1097" i="13"/>
  <c r="BG1097" i="13"/>
  <c r="BI1397" i="13"/>
  <c r="BG1397" i="13"/>
  <c r="BG1463" i="13"/>
  <c r="BI1463" i="13"/>
  <c r="BG2087" i="13"/>
  <c r="BI2087" i="13"/>
  <c r="BG1149" i="13"/>
  <c r="BI1149" i="13"/>
  <c r="BI1751" i="13"/>
  <c r="BG1751" i="13"/>
  <c r="BI2943" i="13"/>
  <c r="BG2943" i="13"/>
  <c r="BG14" i="13"/>
  <c r="BI14" i="13"/>
  <c r="BG2" i="13"/>
  <c r="BI2" i="13"/>
  <c r="BI2873" i="13"/>
  <c r="BG2873" i="13"/>
  <c r="BI2821" i="13"/>
  <c r="BG997" i="13"/>
  <c r="BG1315" i="13"/>
  <c r="BI2415" i="13"/>
  <c r="BI2423" i="13"/>
  <c r="BG2563" i="13"/>
  <c r="BI2167" i="13"/>
  <c r="BI3118" i="13"/>
  <c r="BG2854" i="13"/>
  <c r="BG1365" i="13"/>
  <c r="BI1719" i="13"/>
  <c r="BG2980" i="13"/>
  <c r="BI3022" i="13"/>
  <c r="BI1581" i="13"/>
  <c r="BG2758" i="13"/>
  <c r="BI425" i="13"/>
  <c r="BG1269" i="13"/>
  <c r="BI2111" i="13"/>
  <c r="BI2831" i="13"/>
  <c r="BG2826" i="13"/>
  <c r="BI1619" i="13"/>
  <c r="BI575" i="13"/>
  <c r="BG3024" i="13"/>
  <c r="BI1763" i="13"/>
  <c r="BI2027" i="13"/>
  <c r="BG189" i="13"/>
  <c r="BI189" i="13"/>
  <c r="BG561" i="13"/>
  <c r="BI561" i="13"/>
  <c r="BG2667" i="13"/>
  <c r="BI2667" i="13"/>
  <c r="BG485" i="13"/>
  <c r="BI485" i="13"/>
  <c r="BI2231" i="13"/>
  <c r="BG2231" i="13"/>
  <c r="BI2702" i="13"/>
  <c r="BG2702" i="13"/>
  <c r="BG833" i="13"/>
  <c r="BI833" i="13"/>
  <c r="BI893" i="13"/>
  <c r="BG893" i="13"/>
  <c r="BI1073" i="13"/>
  <c r="BG1073" i="13"/>
  <c r="BI1133" i="13"/>
  <c r="BG1133" i="13"/>
  <c r="BG983" i="13"/>
  <c r="BI983" i="13"/>
  <c r="BG1673" i="13"/>
  <c r="BI1673" i="13"/>
  <c r="BI2687" i="13"/>
  <c r="BG2687" i="13"/>
  <c r="BG3179" i="13"/>
  <c r="BI3179" i="13"/>
  <c r="BI599" i="13"/>
  <c r="BG599" i="13"/>
  <c r="BG12" i="13"/>
  <c r="BI12" i="13"/>
  <c r="BG3077" i="13"/>
  <c r="BI3077" i="13"/>
  <c r="BI1179" i="13"/>
  <c r="BI1077" i="13"/>
  <c r="BG2710" i="13"/>
  <c r="BG2463" i="13"/>
  <c r="BI850" i="13"/>
  <c r="BI2649" i="13"/>
  <c r="BI1757" i="13"/>
  <c r="BG1445" i="13"/>
  <c r="BI1157" i="13"/>
  <c r="BI2801" i="13"/>
  <c r="BI2855" i="13"/>
  <c r="BI2657" i="13"/>
  <c r="BI3107" i="13"/>
  <c r="BI3010" i="13"/>
  <c r="BI2466" i="13"/>
  <c r="BG2466" i="13"/>
  <c r="BG2380" i="13"/>
  <c r="BI2380" i="13"/>
  <c r="BG1532" i="13"/>
  <c r="BI1532" i="13"/>
  <c r="BG2880" i="13"/>
  <c r="BI2880" i="13"/>
  <c r="BI600" i="13"/>
  <c r="BI2424" i="13"/>
  <c r="BG2424" i="13"/>
  <c r="BI932" i="13"/>
  <c r="BG932" i="13"/>
  <c r="BG532" i="13"/>
  <c r="BI532" i="13"/>
  <c r="BI2604" i="13"/>
  <c r="BG2604" i="13"/>
  <c r="BG1488" i="13"/>
  <c r="BI1488" i="13"/>
  <c r="BI2940" i="13"/>
  <c r="BG2940" i="13"/>
  <c r="BG1452" i="13"/>
  <c r="BI1452" i="13"/>
  <c r="BI636" i="13"/>
  <c r="BG636" i="13"/>
  <c r="BI1728" i="13"/>
  <c r="BG1728" i="13"/>
  <c r="BG1400" i="13"/>
  <c r="BI1400" i="13"/>
  <c r="BG536" i="13"/>
  <c r="BI536" i="13"/>
  <c r="BG3152" i="13"/>
  <c r="BI3152" i="13"/>
  <c r="BI2340" i="13"/>
  <c r="BG2340" i="13"/>
  <c r="BG1448" i="13"/>
  <c r="BI1448" i="13"/>
  <c r="BI884" i="13"/>
  <c r="BG884" i="13"/>
  <c r="BG2256" i="13"/>
  <c r="BI2256" i="13"/>
  <c r="BI2700" i="13"/>
  <c r="BG2700" i="13"/>
  <c r="BG36" i="13"/>
  <c r="BG1605" i="13"/>
  <c r="BI1605" i="13"/>
  <c r="BI681" i="13"/>
  <c r="BG681" i="13"/>
  <c r="BG1386" i="13"/>
  <c r="BI1386" i="13"/>
  <c r="BI2892" i="13"/>
  <c r="BG2892" i="13"/>
  <c r="BI2421" i="13"/>
  <c r="BG2421" i="13"/>
  <c r="BG1896" i="13"/>
  <c r="BI1896" i="13"/>
  <c r="BG939" i="13"/>
  <c r="BI939" i="13"/>
  <c r="BI396" i="13"/>
  <c r="BG396" i="13"/>
  <c r="BG2090" i="13"/>
  <c r="BI2090" i="13"/>
  <c r="BI1314" i="13"/>
  <c r="BG1314" i="13"/>
  <c r="BG612" i="13"/>
  <c r="BG1140" i="13"/>
  <c r="BI1140" i="13"/>
  <c r="BG2004" i="13"/>
  <c r="BI2004" i="13"/>
  <c r="BG2664" i="13"/>
  <c r="BI2664" i="13"/>
  <c r="BG42" i="13"/>
  <c r="BI42" i="13"/>
  <c r="BI1470" i="13"/>
  <c r="BG1470" i="13"/>
  <c r="BI732" i="13"/>
  <c r="BG732" i="13"/>
  <c r="BI3104" i="13"/>
  <c r="BG3104" i="13"/>
  <c r="BI2336" i="13"/>
  <c r="BG1492" i="13"/>
  <c r="BI1548" i="13"/>
  <c r="BI2348" i="13"/>
  <c r="BI1544" i="13"/>
  <c r="BI1172" i="13"/>
  <c r="BI1704" i="13"/>
  <c r="BG1410" i="13"/>
  <c r="BI2714" i="13"/>
  <c r="BG3057" i="13"/>
  <c r="BI3057" i="13"/>
  <c r="BI1062" i="13"/>
  <c r="BG1062" i="13"/>
  <c r="BG1368" i="13"/>
  <c r="BI1368" i="13"/>
  <c r="BI3080" i="13"/>
  <c r="BG3080" i="13"/>
  <c r="BI2588" i="13"/>
  <c r="BG2588" i="13"/>
  <c r="BI2390" i="13"/>
  <c r="BG2390" i="13"/>
  <c r="BI1680" i="13"/>
  <c r="BG1472" i="13"/>
  <c r="BG2500" i="13"/>
  <c r="BI2500" i="13"/>
  <c r="BI432" i="13"/>
  <c r="BG432" i="13"/>
  <c r="BG1578" i="13"/>
  <c r="BI1578" i="13"/>
  <c r="BG2708" i="13"/>
  <c r="BI2708" i="13"/>
  <c r="BI1344" i="13"/>
  <c r="BG1344" i="13"/>
  <c r="BI944" i="13"/>
  <c r="BG944" i="13"/>
  <c r="BG1770" i="13"/>
  <c r="BI2798" i="13"/>
  <c r="BG2798" i="13"/>
  <c r="BI210" i="13"/>
  <c r="BG210" i="13"/>
  <c r="BG1238" i="13"/>
  <c r="BI1238" i="13"/>
  <c r="BG2294" i="13"/>
  <c r="BI2294" i="13"/>
  <c r="BG166" i="13"/>
  <c r="BI166" i="13"/>
  <c r="BI2906" i="13"/>
  <c r="BG2906" i="13"/>
  <c r="BG41" i="13"/>
  <c r="BI41" i="13"/>
  <c r="BI2641" i="13"/>
  <c r="BG2641" i="13"/>
  <c r="BG2229" i="13"/>
  <c r="BI2229" i="13"/>
  <c r="BI2209" i="13"/>
  <c r="BG2209" i="13"/>
  <c r="BG1981" i="13"/>
  <c r="BI1981" i="13"/>
  <c r="BG1937" i="13"/>
  <c r="BI1937" i="13"/>
  <c r="BG3189" i="13"/>
  <c r="BI3189" i="13"/>
  <c r="BG134" i="13"/>
  <c r="BI134" i="13"/>
  <c r="BG2074" i="13"/>
  <c r="BI2074" i="13"/>
  <c r="BG1411" i="13"/>
  <c r="BI1411" i="13"/>
  <c r="BI2927" i="13"/>
  <c r="BG2927" i="13"/>
  <c r="BI2232" i="13"/>
  <c r="BG2232" i="13"/>
  <c r="BI2101" i="13"/>
  <c r="BG2101" i="13"/>
  <c r="BI178" i="13"/>
  <c r="BG178" i="13"/>
  <c r="BI2054" i="13"/>
  <c r="BG2054" i="13"/>
  <c r="BI2822" i="13"/>
  <c r="BG2822" i="13"/>
  <c r="BG2903" i="13"/>
  <c r="BI2903" i="13"/>
  <c r="BI2803" i="13"/>
  <c r="BG2803" i="13"/>
  <c r="BG2321" i="13"/>
  <c r="BI2321" i="13"/>
  <c r="BG2104" i="13"/>
  <c r="BI2104" i="13"/>
  <c r="BG1765" i="13"/>
  <c r="BI1765" i="13"/>
  <c r="BG1277" i="13"/>
  <c r="BI1277" i="13"/>
  <c r="BG3105" i="13"/>
  <c r="BI3105" i="13"/>
  <c r="BI1498" i="13"/>
  <c r="BG1498" i="13"/>
  <c r="BI2879" i="13"/>
  <c r="BG2879" i="13"/>
  <c r="BI53" i="13"/>
  <c r="BG53" i="13"/>
  <c r="BG1768" i="13"/>
  <c r="BI1768" i="13"/>
  <c r="BI1284" i="13"/>
  <c r="BG1284" i="13"/>
  <c r="BG546" i="13"/>
  <c r="BI546" i="13"/>
  <c r="BG2050" i="13"/>
  <c r="BI2050" i="13"/>
  <c r="BG1516" i="13"/>
  <c r="BI1516" i="13"/>
  <c r="BI2046" i="13"/>
  <c r="BG1766" i="13"/>
  <c r="BI2316" i="13"/>
  <c r="BI2932" i="13"/>
  <c r="BG2808" i="13"/>
  <c r="BI540" i="13"/>
  <c r="BG436" i="13"/>
  <c r="BG3185" i="13"/>
  <c r="BI2432" i="13"/>
  <c r="BG588" i="13"/>
  <c r="BG788" i="13"/>
  <c r="BI1692" i="13"/>
  <c r="BI2420" i="13"/>
  <c r="BG2814" i="13"/>
  <c r="BG672" i="13"/>
  <c r="BG774" i="13"/>
  <c r="BI2180" i="13"/>
  <c r="BG3000" i="13"/>
  <c r="BI1650" i="13"/>
  <c r="BI2852" i="13"/>
  <c r="BI2052" i="13"/>
  <c r="BI1250" i="13"/>
  <c r="BI2994" i="13"/>
  <c r="BG2994" i="13"/>
  <c r="BI2652" i="13"/>
  <c r="BG2652" i="13"/>
  <c r="BG1892" i="13"/>
  <c r="BI1892" i="13"/>
  <c r="BG1724" i="13"/>
  <c r="BI1724" i="13"/>
  <c r="BI1722" i="13"/>
  <c r="BG102" i="13"/>
  <c r="BI102" i="13"/>
  <c r="BG1336" i="13"/>
  <c r="BI592" i="13"/>
  <c r="BI1604" i="13"/>
  <c r="BG1824" i="13"/>
  <c r="BG2292" i="13"/>
  <c r="BI1524" i="13"/>
  <c r="BI1812" i="13"/>
  <c r="BG1020" i="13"/>
  <c r="BI1020" i="13"/>
  <c r="BI3030" i="13"/>
  <c r="BG3030" i="13"/>
  <c r="BI690" i="13"/>
  <c r="BG1944" i="13"/>
  <c r="BI1944" i="13"/>
  <c r="BG668" i="13"/>
  <c r="BI668" i="13"/>
  <c r="BG704" i="13"/>
  <c r="BI704" i="13"/>
  <c r="BG2414" i="13"/>
  <c r="BI2414" i="13"/>
  <c r="BG1430" i="13"/>
  <c r="BI1430" i="13"/>
  <c r="BG1302" i="13"/>
  <c r="BI1302" i="13"/>
  <c r="BG2684" i="13"/>
  <c r="BI2684" i="13"/>
  <c r="BG662" i="13"/>
  <c r="BI662" i="13"/>
  <c r="BG794" i="13"/>
  <c r="BI794" i="13"/>
  <c r="BG2028" i="13"/>
  <c r="BI2028" i="13"/>
  <c r="BG858" i="13"/>
  <c r="BI858" i="13"/>
  <c r="BG3092" i="13"/>
  <c r="BI3092" i="13"/>
  <c r="BG1010" i="13"/>
  <c r="BI1010" i="13"/>
  <c r="BI2522" i="13"/>
  <c r="BG2522" i="13"/>
  <c r="BG2088" i="13"/>
  <c r="BI2088" i="13"/>
  <c r="BI1782" i="13"/>
  <c r="BG1782" i="13"/>
  <c r="BI734" i="13"/>
  <c r="BG734" i="13"/>
  <c r="BI962" i="13"/>
  <c r="BG962" i="13"/>
  <c r="BI2802" i="13"/>
  <c r="BG2802" i="13"/>
  <c r="BG2958" i="13"/>
  <c r="BI2958" i="13"/>
  <c r="BG998" i="13"/>
  <c r="BI998" i="13"/>
  <c r="BG2742" i="13"/>
  <c r="BI2742" i="13"/>
  <c r="BG3218" i="13"/>
  <c r="BI2502" i="13"/>
  <c r="BG2358" i="13"/>
  <c r="BI2358" i="13"/>
  <c r="BG490" i="13"/>
  <c r="BI490" i="13"/>
  <c r="BG1290" i="13"/>
  <c r="BI1290" i="13"/>
  <c r="BG807" i="13"/>
  <c r="BI807" i="13"/>
  <c r="BI3062" i="13"/>
  <c r="BG3062" i="13"/>
  <c r="BI3072" i="13"/>
  <c r="BG242" i="13"/>
  <c r="BI242" i="13"/>
  <c r="BI938" i="13"/>
  <c r="BG938" i="13"/>
  <c r="BG1122" i="13"/>
  <c r="BI1122" i="13"/>
  <c r="BG3134" i="13"/>
  <c r="BI3134" i="13"/>
  <c r="BI3182" i="13"/>
  <c r="BG3182" i="13"/>
  <c r="BG2382" i="13"/>
  <c r="BI2328" i="13"/>
  <c r="BG3108" i="13"/>
  <c r="BI882" i="13"/>
  <c r="BG1200" i="13"/>
  <c r="BG1620" i="13"/>
  <c r="BI812" i="13"/>
  <c r="BI164" i="13"/>
  <c r="BI764" i="13"/>
  <c r="BG1052" i="13"/>
  <c r="BI1160" i="13"/>
  <c r="BG2928" i="13"/>
  <c r="BI24" i="13"/>
  <c r="BG3098" i="13"/>
  <c r="BI3098" i="13"/>
  <c r="BG3174" i="13"/>
  <c r="BI3174" i="13"/>
  <c r="BI344" i="13"/>
  <c r="BG344" i="13"/>
  <c r="BI486" i="13"/>
  <c r="BG486" i="13"/>
  <c r="BI2214" i="13"/>
  <c r="BG2214" i="13"/>
  <c r="BI96" i="13"/>
  <c r="BI280" i="13"/>
  <c r="BG280" i="13"/>
  <c r="BI999" i="13"/>
  <c r="BG999" i="13"/>
  <c r="BG1132" i="13"/>
  <c r="BI1132" i="13"/>
  <c r="BG1356" i="13"/>
  <c r="BI1356" i="13"/>
  <c r="BG2334" i="13"/>
  <c r="BI2334" i="13"/>
  <c r="BI2539" i="13"/>
  <c r="BG2539" i="13"/>
  <c r="BI202" i="13"/>
  <c r="BG202" i="13"/>
  <c r="BI1316" i="13"/>
  <c r="BG1316" i="13"/>
  <c r="BI1940" i="13"/>
  <c r="BG1940" i="13"/>
  <c r="BI3215" i="13"/>
  <c r="BG3215" i="13"/>
  <c r="BG2285" i="13"/>
  <c r="BI2285" i="13"/>
  <c r="BI1374" i="13"/>
  <c r="BG1374" i="13"/>
  <c r="BG254" i="13"/>
  <c r="BI254" i="13"/>
  <c r="BI38" i="13"/>
  <c r="BG62" i="13"/>
  <c r="BI62" i="13"/>
  <c r="BG404" i="13"/>
  <c r="BI404" i="13"/>
  <c r="BG458" i="13"/>
  <c r="BI458" i="13"/>
  <c r="BI1044" i="13"/>
  <c r="BG1044" i="13"/>
  <c r="BI1096" i="13"/>
  <c r="BG1096" i="13"/>
  <c r="BI1340" i="13"/>
  <c r="BG1340" i="13"/>
  <c r="BI1388" i="13"/>
  <c r="BG1388" i="13"/>
  <c r="BI2442" i="13"/>
  <c r="BG2442" i="13"/>
  <c r="BG11" i="13"/>
  <c r="BI11" i="13"/>
  <c r="BI2558" i="13"/>
  <c r="BG2558" i="13"/>
  <c r="BG1910" i="13"/>
  <c r="BI1910" i="13"/>
  <c r="BG2305" i="13"/>
  <c r="BG1567" i="13"/>
  <c r="BG1813" i="13"/>
  <c r="BG835" i="13"/>
  <c r="BG2143" i="13"/>
  <c r="BG2791" i="13"/>
  <c r="BI2923" i="13"/>
  <c r="BI2835" i="13"/>
  <c r="BI75" i="13"/>
  <c r="BI655" i="13"/>
  <c r="BI967" i="13"/>
  <c r="BI2591" i="13"/>
  <c r="BI987" i="13"/>
  <c r="BI51" i="13"/>
  <c r="BI2535" i="13"/>
  <c r="BI1858" i="13"/>
  <c r="BI2398" i="13"/>
  <c r="BG1563" i="13"/>
  <c r="BI1228" i="13"/>
  <c r="BG2673" i="13"/>
  <c r="BG513" i="13"/>
  <c r="BG1276" i="13"/>
  <c r="BI135" i="13"/>
  <c r="BI1059" i="13"/>
  <c r="BI2547" i="13"/>
  <c r="BG2573" i="13"/>
  <c r="BI2585" i="13"/>
  <c r="BI545" i="13"/>
  <c r="BI2717" i="13"/>
  <c r="BI56" i="13"/>
  <c r="BI1475" i="13"/>
  <c r="BI236" i="13"/>
  <c r="BI2216" i="13"/>
  <c r="BG1176" i="13"/>
  <c r="BI2426" i="13"/>
  <c r="BI146" i="13"/>
  <c r="BI1296" i="13"/>
  <c r="BI2195" i="13"/>
  <c r="BI2410" i="13"/>
  <c r="BG2468" i="13"/>
  <c r="BI924" i="13"/>
  <c r="BG1482" i="13"/>
  <c r="BI1232" i="13"/>
  <c r="BG1008" i="13"/>
  <c r="BI380" i="13"/>
  <c r="BG2404" i="13"/>
  <c r="BI2404" i="13"/>
  <c r="BI537" i="13"/>
  <c r="BG537" i="13"/>
  <c r="BG1860" i="13"/>
  <c r="BI1860" i="13"/>
  <c r="BI1764" i="13"/>
  <c r="BG1764" i="13"/>
  <c r="BI1188" i="13"/>
  <c r="BG1188" i="13"/>
  <c r="BG3032" i="13"/>
  <c r="BI3032" i="13"/>
  <c r="BI2270" i="13"/>
  <c r="BG2270" i="13"/>
  <c r="BG648" i="13"/>
  <c r="BI648" i="13"/>
  <c r="BG138" i="13"/>
  <c r="BI138" i="13"/>
  <c r="BI1862" i="13"/>
  <c r="BG1862" i="13"/>
  <c r="BG3122" i="13"/>
  <c r="BI3122" i="13"/>
  <c r="BG2058" i="13"/>
  <c r="BI2058" i="13"/>
  <c r="BI3200" i="13"/>
  <c r="BG3200" i="13"/>
  <c r="BI2718" i="13"/>
  <c r="BG2718" i="13"/>
  <c r="BI1778" i="13"/>
  <c r="BG1778" i="13"/>
  <c r="BI2544" i="13"/>
  <c r="BG2544" i="13"/>
  <c r="BI2762" i="13"/>
  <c r="BG2762" i="13"/>
  <c r="BG782" i="13"/>
  <c r="BI782" i="13"/>
  <c r="BG80" i="13"/>
  <c r="BI80" i="13"/>
  <c r="BG534" i="13"/>
  <c r="BI534" i="13"/>
  <c r="BG590" i="13"/>
  <c r="BI590" i="13"/>
  <c r="BG992" i="13"/>
  <c r="BI992" i="13"/>
  <c r="BG1068" i="13"/>
  <c r="BI1068" i="13"/>
  <c r="BG1156" i="13"/>
  <c r="BI1156" i="13"/>
  <c r="BI1212" i="13"/>
  <c r="BG1212" i="13"/>
  <c r="BI1530" i="13"/>
  <c r="BG1530" i="13"/>
  <c r="BG1838" i="13"/>
  <c r="BI1838" i="13"/>
  <c r="BG2520" i="13"/>
  <c r="BI2520" i="13"/>
  <c r="BG103" i="13"/>
  <c r="BG415" i="13"/>
  <c r="BG691" i="13"/>
  <c r="BG67" i="13"/>
  <c r="BI143" i="13"/>
  <c r="BI763" i="13"/>
  <c r="BI529" i="13"/>
  <c r="BI3177" i="13"/>
  <c r="BI1507" i="13"/>
  <c r="BG3019" i="13"/>
  <c r="BI3109" i="13"/>
  <c r="BI915" i="13"/>
  <c r="BI87" i="13"/>
  <c r="BI1497" i="13"/>
  <c r="BI28" i="13"/>
  <c r="BI3027" i="13"/>
  <c r="BI346" i="13"/>
  <c r="BI2230" i="13"/>
  <c r="BI1989" i="13"/>
  <c r="BG2566" i="13"/>
  <c r="BI3069" i="13"/>
  <c r="BI2679" i="13"/>
  <c r="BI2313" i="13"/>
  <c r="BG249" i="13"/>
  <c r="BI904" i="13"/>
  <c r="BI551" i="13"/>
  <c r="BG2675" i="13"/>
  <c r="BG1026" i="13"/>
  <c r="BI1196" i="13"/>
  <c r="BG566" i="13"/>
  <c r="BI964" i="13"/>
  <c r="BI1450" i="13"/>
  <c r="BI1163" i="13"/>
  <c r="BI1367" i="13"/>
  <c r="BG2528" i="13"/>
  <c r="BI1100" i="13"/>
  <c r="BI2262" i="13"/>
  <c r="BG2354" i="13"/>
  <c r="BG128" i="13"/>
  <c r="BG678" i="13"/>
  <c r="BI318" i="13"/>
  <c r="BI1424" i="13"/>
  <c r="BI320" i="13"/>
  <c r="BG78" i="13"/>
  <c r="BG2733" i="13"/>
  <c r="BG1614" i="13"/>
  <c r="BI1614" i="13"/>
  <c r="BI1584" i="13"/>
  <c r="BG1584" i="13"/>
  <c r="BG438" i="13"/>
  <c r="BI438" i="13"/>
  <c r="BG2868" i="13"/>
  <c r="BI2868" i="13"/>
  <c r="BG1392" i="13"/>
  <c r="BI1392" i="13"/>
  <c r="BG198" i="13"/>
  <c r="BI198" i="13"/>
  <c r="BI1941" i="13"/>
  <c r="BG1941" i="13"/>
  <c r="BG2780" i="13"/>
  <c r="BI2780" i="13"/>
  <c r="BG2192" i="13"/>
  <c r="BI2192" i="13"/>
  <c r="BI2024" i="13"/>
  <c r="BG2024" i="13"/>
  <c r="BG1928" i="13"/>
  <c r="BI1928" i="13"/>
  <c r="BG2560" i="13"/>
  <c r="BI2560" i="13"/>
  <c r="BG1292" i="13"/>
  <c r="BI1292" i="13"/>
  <c r="BG760" i="13"/>
  <c r="BG2012" i="13"/>
  <c r="BI2012" i="13"/>
  <c r="BG1832" i="13"/>
  <c r="BI1832" i="13"/>
  <c r="BI1360" i="13"/>
  <c r="BG1360" i="13"/>
  <c r="BI522" i="13"/>
  <c r="BG522" i="13"/>
  <c r="BG2142" i="13"/>
  <c r="BI2142" i="13"/>
  <c r="BI90" i="13"/>
  <c r="BG122" i="13"/>
  <c r="BI122" i="13"/>
  <c r="BI1514" i="13"/>
  <c r="BG1514" i="13"/>
  <c r="BG98" i="13"/>
  <c r="BI98" i="13"/>
  <c r="BI1110" i="13"/>
  <c r="BG1110" i="13"/>
  <c r="BI1028" i="13"/>
  <c r="BG1028" i="13"/>
  <c r="BG1818" i="13"/>
  <c r="BI1818" i="13"/>
  <c r="BG2555" i="13"/>
  <c r="BI2555" i="13"/>
  <c r="BI1075" i="13"/>
  <c r="BG1917" i="13"/>
  <c r="BI2769" i="13"/>
  <c r="BG1011" i="13"/>
  <c r="BG2601" i="13"/>
  <c r="BI725" i="13"/>
  <c r="BG743" i="13"/>
  <c r="BI1116" i="13"/>
  <c r="BI1256" i="13"/>
  <c r="BI176" i="13"/>
  <c r="BG506" i="13"/>
  <c r="BI2524" i="13"/>
  <c r="BI779" i="13"/>
  <c r="BI426" i="13"/>
  <c r="BI2579" i="13"/>
  <c r="BI2705" i="13"/>
  <c r="BI1595" i="13"/>
  <c r="BI155" i="13"/>
  <c r="BG218" i="13"/>
  <c r="BI119" i="13"/>
  <c r="BI2374" i="13"/>
  <c r="BI1878" i="13"/>
  <c r="BG2532" i="13"/>
  <c r="BI2562" i="13"/>
  <c r="BG408" i="13"/>
  <c r="BG2144" i="13"/>
  <c r="BG3" i="13"/>
  <c r="BI2248" i="13"/>
  <c r="BG2248" i="13"/>
  <c r="BI1852" i="13"/>
  <c r="BG1852" i="13"/>
  <c r="BI1968" i="13"/>
  <c r="BG1968" i="13"/>
  <c r="BG1508" i="13"/>
  <c r="BI1508" i="13"/>
  <c r="BG1533" i="13"/>
  <c r="BI1533" i="13"/>
  <c r="BI2628" i="13"/>
  <c r="BG2628" i="13"/>
  <c r="BG144" i="13"/>
  <c r="BI2394" i="13"/>
  <c r="BG2394" i="13"/>
  <c r="BI3168" i="13"/>
  <c r="BG3168" i="13"/>
  <c r="BG1998" i="13"/>
  <c r="BI1998" i="13"/>
  <c r="BG912" i="13"/>
  <c r="BI912" i="13"/>
  <c r="BG2870" i="13"/>
  <c r="BI2870" i="13"/>
  <c r="BI707" i="13"/>
  <c r="BG707" i="13"/>
  <c r="BG1598" i="13"/>
  <c r="BI1598" i="13"/>
  <c r="BG2622" i="13"/>
  <c r="BI2622" i="13"/>
  <c r="BG2330" i="13"/>
  <c r="BI552" i="13"/>
  <c r="BG1164" i="13"/>
  <c r="BI1164" i="13"/>
  <c r="BI2484" i="13"/>
  <c r="BG2484" i="13"/>
  <c r="BG1560" i="13"/>
  <c r="BI1560" i="13"/>
  <c r="BI1280" i="13"/>
  <c r="BG1280" i="13"/>
  <c r="BI1790" i="13"/>
  <c r="BG1790" i="13"/>
  <c r="BG1242" i="13"/>
  <c r="BI1242" i="13"/>
  <c r="BI1652" i="13"/>
  <c r="BG1652" i="13"/>
  <c r="BG374" i="13"/>
  <c r="BI374" i="13"/>
  <c r="BG902" i="13"/>
  <c r="BI902" i="13"/>
  <c r="BG278" i="13"/>
  <c r="BI278" i="13"/>
  <c r="BG338" i="13"/>
  <c r="BI338" i="13"/>
  <c r="BG350" i="13"/>
  <c r="BG422" i="13"/>
  <c r="BI422" i="13"/>
  <c r="BG44" i="13"/>
  <c r="BI44" i="13"/>
  <c r="BI84" i="13"/>
  <c r="BG84" i="13"/>
  <c r="BI510" i="13"/>
  <c r="BG510" i="13"/>
  <c r="BG698" i="13"/>
  <c r="BI698" i="13"/>
  <c r="BG492" i="13"/>
  <c r="BI492" i="13"/>
  <c r="BI2082" i="13"/>
  <c r="BG2082" i="13"/>
  <c r="BI2040" i="13"/>
  <c r="BG2040" i="13"/>
  <c r="BI2220" i="13"/>
  <c r="BG2220" i="13"/>
  <c r="BG2564" i="13"/>
  <c r="BI2564" i="13"/>
  <c r="BG878" i="13"/>
  <c r="BI1002" i="13"/>
  <c r="BG1002" i="13"/>
  <c r="BG1187" i="13"/>
  <c r="BI1187" i="13"/>
  <c r="BG1218" i="13"/>
  <c r="BI1218" i="13"/>
  <c r="BI3170" i="13"/>
  <c r="BG3170" i="13"/>
  <c r="BI2922" i="13"/>
  <c r="BG2922" i="13"/>
  <c r="BI1382" i="13"/>
  <c r="BG1382" i="13"/>
  <c r="BG674" i="13"/>
  <c r="BI674" i="13"/>
  <c r="BG762" i="13"/>
  <c r="BI762" i="13"/>
  <c r="BI728" i="13"/>
  <c r="BG728" i="13"/>
  <c r="BI2118" i="13"/>
  <c r="BG2118" i="13"/>
  <c r="BI2596" i="13"/>
  <c r="BG1048" i="13"/>
  <c r="BI2469" i="13"/>
  <c r="BI2470" i="13"/>
  <c r="BI1230" i="13"/>
  <c r="BG2304" i="13"/>
  <c r="BI2304" i="13"/>
  <c r="BI798" i="13"/>
  <c r="BG798" i="13"/>
  <c r="BG3020" i="13"/>
  <c r="BI3020" i="13"/>
  <c r="BG2264" i="13"/>
  <c r="BI2264" i="13"/>
  <c r="BG564" i="13"/>
  <c r="BI564" i="13"/>
  <c r="BI2834" i="13"/>
  <c r="BG2834" i="13"/>
  <c r="BI2768" i="13"/>
  <c r="BG2768" i="13"/>
  <c r="BG114" i="13"/>
  <c r="BI114" i="13"/>
  <c r="BG1190" i="13"/>
  <c r="BI1190" i="13"/>
  <c r="BG1262" i="13"/>
  <c r="BI1262" i="13"/>
  <c r="BI2034" i="13"/>
  <c r="BG2034" i="13"/>
  <c r="BG2474" i="13"/>
  <c r="BI2474" i="13"/>
  <c r="BI2274" i="13"/>
  <c r="BG1162" i="13"/>
  <c r="BI1162" i="13"/>
  <c r="BI871" i="13"/>
  <c r="BG871" i="13"/>
  <c r="BI2070" i="13"/>
  <c r="BG2070" i="13"/>
  <c r="BG1219" i="13"/>
  <c r="BI1219" i="13"/>
  <c r="BI1460" i="13"/>
  <c r="BG1460" i="13"/>
  <c r="BI1656" i="13"/>
  <c r="BG1656" i="13"/>
  <c r="BI1672" i="13"/>
  <c r="BG1672" i="13"/>
  <c r="BI2171" i="13"/>
  <c r="BG2171" i="13"/>
  <c r="BG3207" i="13"/>
  <c r="BI3207" i="13"/>
  <c r="BG3144" i="13"/>
  <c r="BI3144" i="13"/>
  <c r="BI57" i="13"/>
  <c r="BG57" i="13"/>
  <c r="BG942" i="13"/>
  <c r="BI942" i="13"/>
  <c r="BG1022" i="13"/>
  <c r="BI1022" i="13"/>
  <c r="BG213" i="13"/>
  <c r="BI213" i="13"/>
  <c r="BG308" i="13"/>
  <c r="BI308" i="13"/>
  <c r="BG3044" i="13"/>
  <c r="BI3044" i="13"/>
  <c r="BI2795" i="13"/>
  <c r="BG2795" i="13"/>
  <c r="BG234" i="13"/>
  <c r="BI234" i="13"/>
  <c r="BG1788" i="13"/>
  <c r="BI1788" i="13"/>
  <c r="BI2618" i="13"/>
  <c r="BG2618" i="13"/>
  <c r="BG1134" i="13"/>
  <c r="BI1134" i="13"/>
  <c r="BG887" i="13"/>
  <c r="BI887" i="13"/>
  <c r="BG1574" i="13"/>
  <c r="BI1574" i="13"/>
  <c r="BI1484" i="13"/>
  <c r="BG1484" i="13"/>
  <c r="BG1572" i="13"/>
  <c r="BI1572" i="13"/>
  <c r="BI1640" i="13"/>
  <c r="BG1640" i="13"/>
  <c r="BI3014" i="13"/>
  <c r="BG3014" i="13"/>
  <c r="BI3206" i="13"/>
  <c r="BG3206" i="13"/>
  <c r="BI2519" i="13"/>
  <c r="BG2519" i="13"/>
  <c r="BG1174" i="13"/>
  <c r="BI1174" i="13"/>
  <c r="BI185" i="13"/>
  <c r="BG185" i="13"/>
  <c r="BI1603" i="13"/>
  <c r="BI277" i="13"/>
  <c r="BI2671" i="13"/>
  <c r="BI151" i="13"/>
  <c r="BI283" i="13"/>
  <c r="BI2365" i="13"/>
  <c r="BI1561" i="13"/>
  <c r="BI385" i="13"/>
  <c r="BI1171" i="13"/>
  <c r="BI1063" i="13"/>
  <c r="BI745" i="13"/>
  <c r="BI451" i="13"/>
  <c r="BI1111" i="13"/>
  <c r="BI319" i="13"/>
  <c r="BI2479" i="13"/>
  <c r="BI73" i="13"/>
  <c r="BG2971" i="13"/>
  <c r="BI487" i="13"/>
  <c r="BI2203" i="13"/>
  <c r="BG1623" i="13"/>
  <c r="BG511" i="13"/>
  <c r="BI1131" i="13"/>
  <c r="BG1977" i="13"/>
  <c r="BG2295" i="13"/>
  <c r="BI343" i="13"/>
  <c r="BG1447" i="13"/>
  <c r="BG851" i="13"/>
  <c r="BI591" i="13"/>
  <c r="BG1939" i="13"/>
  <c r="BG1527" i="13"/>
  <c r="BG183" i="13"/>
  <c r="BG391" i="13"/>
  <c r="BG1695" i="13"/>
  <c r="BG2895" i="13"/>
  <c r="BI2643" i="13"/>
  <c r="BG1195" i="13"/>
  <c r="BG3175" i="13"/>
  <c r="BG495" i="13"/>
  <c r="BG3034" i="13"/>
  <c r="BG345" i="13"/>
  <c r="BG627" i="13"/>
  <c r="BG1617" i="13"/>
  <c r="BI2655" i="13"/>
  <c r="BG3160" i="13"/>
  <c r="BG951" i="13"/>
  <c r="BG1659" i="13"/>
  <c r="BI3075" i="13"/>
  <c r="BI2847" i="13"/>
  <c r="BI1552" i="13"/>
  <c r="BI1210" i="13"/>
  <c r="BG1102" i="13"/>
  <c r="BG1720" i="13"/>
  <c r="BG2284" i="13"/>
  <c r="BG2512" i="13"/>
  <c r="BG898" i="13"/>
  <c r="BG1587" i="13"/>
  <c r="BG1744" i="13"/>
  <c r="BG927" i="13"/>
  <c r="BG2319" i="13"/>
  <c r="BI1629" i="13"/>
  <c r="BG2427" i="13"/>
  <c r="BI3003" i="13"/>
  <c r="BG1060" i="13"/>
  <c r="BI1588" i="13"/>
  <c r="BG1474" i="13"/>
  <c r="BG1553" i="13"/>
  <c r="BG1961" i="13"/>
  <c r="BG1841" i="13"/>
  <c r="BG125" i="13"/>
  <c r="BG173" i="13"/>
  <c r="BI1685" i="13"/>
  <c r="BI2057" i="13"/>
  <c r="BG1631" i="13"/>
  <c r="BG2051" i="13"/>
  <c r="BI437" i="13"/>
  <c r="BG1266" i="13"/>
  <c r="BG1836" i="13"/>
  <c r="BI1406" i="13"/>
  <c r="BG836" i="13"/>
  <c r="BG1466" i="13"/>
  <c r="BG986" i="13"/>
  <c r="BG1646" i="13"/>
  <c r="BI3056" i="13"/>
  <c r="BG262" i="13"/>
  <c r="BI792" i="13"/>
  <c r="BI2108" i="13"/>
  <c r="BG1380" i="13"/>
  <c r="BI302" i="13"/>
  <c r="BI1142" i="13"/>
  <c r="BG544" i="13"/>
  <c r="BG180" i="13"/>
  <c r="BI2568" i="13"/>
  <c r="BG3204" i="13"/>
  <c r="BG2312" i="13"/>
  <c r="BG2750" i="13"/>
  <c r="BI2472" i="13"/>
  <c r="BI2930" i="13"/>
  <c r="BI1130" i="13"/>
  <c r="BI3203" i="13"/>
  <c r="BG37" i="13"/>
  <c r="BI2886" i="13"/>
  <c r="BG2886" i="13"/>
  <c r="BI1622" i="13"/>
  <c r="BI332" i="13"/>
  <c r="BG332" i="13"/>
  <c r="BG2388" i="13"/>
  <c r="BI2388" i="13"/>
  <c r="BG2888" i="13"/>
  <c r="BI2888" i="13"/>
  <c r="BI1416" i="13"/>
  <c r="BG1416" i="13"/>
  <c r="BI872" i="13"/>
  <c r="BG872" i="13"/>
  <c r="BI3090" i="13"/>
  <c r="BG3090" i="13"/>
  <c r="BI1173" i="13"/>
  <c r="BG1173" i="13"/>
  <c r="BG2268" i="13"/>
  <c r="BI2268" i="13"/>
  <c r="BG1362" i="13"/>
  <c r="BI1362" i="13"/>
  <c r="BG2196" i="13"/>
  <c r="BI2196" i="13"/>
  <c r="BI1086" i="13"/>
  <c r="BG1086" i="13"/>
  <c r="BG1104" i="13"/>
  <c r="BI1104" i="13"/>
  <c r="BI2900" i="13"/>
  <c r="BG2900" i="13"/>
  <c r="BG1648" i="13"/>
  <c r="BI1648" i="13"/>
  <c r="BG2204" i="13"/>
  <c r="BI2204" i="13"/>
  <c r="BI1364" i="13"/>
  <c r="BG1364" i="13"/>
  <c r="BI572" i="13"/>
  <c r="BG572" i="13"/>
  <c r="BG48" i="13"/>
  <c r="BI48" i="13"/>
  <c r="BI2170" i="13"/>
  <c r="BG2170" i="13"/>
  <c r="BI1730" i="13"/>
  <c r="BG1730" i="13"/>
  <c r="BG3094" i="13"/>
  <c r="BI3094" i="13"/>
  <c r="BG1742" i="13"/>
  <c r="BI1742" i="13"/>
  <c r="BG2961" i="13"/>
  <c r="BI2159" i="13"/>
  <c r="BI2584" i="13"/>
  <c r="BI197" i="13"/>
  <c r="BI1688" i="13"/>
  <c r="BI1520" i="13"/>
  <c r="BI3129" i="13"/>
  <c r="BG1305" i="13"/>
  <c r="BI3165" i="13"/>
  <c r="BI1079" i="13"/>
  <c r="BG2832" i="13"/>
  <c r="BG1670" i="13"/>
  <c r="BI2114" i="13"/>
  <c r="BG2056" i="13"/>
  <c r="BI2056" i="13"/>
  <c r="BI3096" i="13"/>
  <c r="BG3096" i="13"/>
  <c r="BI2796" i="13"/>
  <c r="BG2796" i="13"/>
  <c r="BI888" i="13"/>
  <c r="BI2840" i="13"/>
  <c r="BG2840" i="13"/>
  <c r="BG1092" i="13"/>
  <c r="BI1092" i="13"/>
  <c r="BG900" i="13"/>
  <c r="BI108" i="13"/>
  <c r="BG108" i="13"/>
  <c r="BG1992" i="13"/>
  <c r="BI1992" i="13"/>
  <c r="BG474" i="13"/>
  <c r="BI474" i="13"/>
  <c r="BG1772" i="13"/>
  <c r="BI1772" i="13"/>
  <c r="BI2444" i="13"/>
  <c r="BG2444" i="13"/>
  <c r="BG1748" i="13"/>
  <c r="BI1748" i="13"/>
  <c r="BI1592" i="13"/>
  <c r="BG1592" i="13"/>
  <c r="BG2744" i="13"/>
  <c r="BI2744" i="13"/>
  <c r="BI1260" i="13"/>
  <c r="BG1260" i="13"/>
  <c r="BI1055" i="13"/>
  <c r="BG1055" i="13"/>
  <c r="BG3095" i="13"/>
  <c r="BI3095" i="13"/>
  <c r="BI515" i="13"/>
  <c r="BG515" i="13"/>
  <c r="BI2766" i="13"/>
  <c r="BG2766" i="13"/>
  <c r="BG1662" i="13"/>
  <c r="BI1662" i="13"/>
  <c r="BG558" i="13"/>
  <c r="BI558" i="13"/>
  <c r="BG1169" i="13"/>
  <c r="BI1169" i="13"/>
  <c r="BI2366" i="13"/>
  <c r="BG2366" i="13"/>
  <c r="BI1253" i="13"/>
  <c r="BG1253" i="13"/>
  <c r="BG584" i="13"/>
  <c r="BI584" i="13"/>
  <c r="BG1298" i="13"/>
  <c r="BI1298" i="13"/>
  <c r="BG2678" i="13"/>
  <c r="BI2678" i="13"/>
  <c r="BI2954" i="13"/>
  <c r="BG2954" i="13"/>
  <c r="BG968" i="13"/>
  <c r="BI968" i="13"/>
  <c r="BI1734" i="13"/>
  <c r="BG1734" i="13"/>
  <c r="BI2190" i="13"/>
  <c r="BG2190" i="13"/>
  <c r="BG2820" i="13"/>
  <c r="BI2820" i="13"/>
  <c r="BI2580" i="13"/>
  <c r="BG2580" i="13"/>
  <c r="BI444" i="13"/>
  <c r="BG444" i="13"/>
  <c r="BI758" i="13"/>
  <c r="BG758" i="13"/>
  <c r="BG150" i="13"/>
  <c r="BI150" i="13"/>
  <c r="BI1628" i="13"/>
  <c r="BG1628" i="13"/>
  <c r="BI2540" i="13"/>
  <c r="BG2540" i="13"/>
  <c r="BI2324" i="13"/>
  <c r="BG2324" i="13"/>
  <c r="BI2490" i="13"/>
  <c r="BG2490" i="13"/>
  <c r="BG3155" i="13"/>
  <c r="BI3155" i="13"/>
  <c r="BI2346" i="13"/>
  <c r="BG2346" i="13"/>
  <c r="BI2112" i="13"/>
  <c r="BG2112" i="13"/>
  <c r="BI1654" i="13"/>
  <c r="BG1654" i="13"/>
  <c r="BG1118" i="13"/>
  <c r="BI1118" i="13"/>
  <c r="BI1710" i="13"/>
  <c r="BG1710" i="13"/>
  <c r="BI2042" i="13"/>
  <c r="BG2042" i="13"/>
  <c r="BG2138" i="13"/>
  <c r="BI2138" i="13"/>
  <c r="BG1784" i="13"/>
  <c r="BI1784" i="13"/>
  <c r="BI1816" i="13"/>
  <c r="BG1816" i="13"/>
  <c r="BI3146" i="13"/>
  <c r="BG3146" i="13"/>
  <c r="BI3180" i="13"/>
  <c r="BG3180" i="13"/>
  <c r="BG1082" i="13"/>
  <c r="BI1082" i="13"/>
  <c r="BI1043" i="13"/>
  <c r="BG1690" i="13"/>
  <c r="BI1696" i="13"/>
  <c r="BG512" i="13"/>
  <c r="BG2105" i="13"/>
  <c r="BI2072" i="13"/>
  <c r="BG2072" i="13"/>
  <c r="BI1148" i="13"/>
  <c r="BG1148" i="13"/>
  <c r="BI60" i="13"/>
  <c r="BG60" i="13"/>
  <c r="BG1180" i="13"/>
  <c r="BI1180" i="13"/>
  <c r="BI916" i="13"/>
  <c r="BG916" i="13"/>
  <c r="BI3140" i="13"/>
  <c r="BG3140" i="13"/>
  <c r="BG1494" i="13"/>
  <c r="BI1494" i="13"/>
  <c r="BG1074" i="13"/>
  <c r="BI1074" i="13"/>
  <c r="BI1920" i="13"/>
  <c r="BG1920" i="13"/>
  <c r="BI285" i="13"/>
  <c r="BG285" i="13"/>
  <c r="BG2100" i="13"/>
  <c r="BI2100" i="13"/>
  <c r="BI1098" i="13"/>
  <c r="BG1098" i="13"/>
  <c r="BI2384" i="13"/>
  <c r="BG2384" i="13"/>
  <c r="BI1808" i="13"/>
  <c r="BG1808" i="13"/>
  <c r="BI1192" i="13"/>
  <c r="BG1192" i="13"/>
  <c r="BG2952" i="13"/>
  <c r="BI2952" i="13"/>
  <c r="BI2896" i="13"/>
  <c r="BG2896" i="13"/>
  <c r="BI1700" i="13"/>
  <c r="BG1700" i="13"/>
  <c r="BI2696" i="13"/>
  <c r="BG2696" i="13"/>
  <c r="BI170" i="13"/>
  <c r="BG170" i="13"/>
  <c r="BG1145" i="13"/>
  <c r="BI1145" i="13"/>
  <c r="BI840" i="13"/>
  <c r="BI1370" i="13"/>
  <c r="BG1370" i="13"/>
  <c r="BI2162" i="13"/>
  <c r="BG2162" i="13"/>
  <c r="BG2790" i="13"/>
  <c r="BI2790" i="13"/>
  <c r="BI407" i="13"/>
  <c r="BG407" i="13"/>
  <c r="BI2164" i="13"/>
  <c r="BG842" i="13"/>
  <c r="BI842" i="13"/>
  <c r="BI1718" i="13"/>
  <c r="BG1718" i="13"/>
  <c r="BG2078" i="13"/>
  <c r="BI2078" i="13"/>
  <c r="BG1194" i="13"/>
  <c r="BI1194" i="13"/>
  <c r="BI1802" i="13"/>
  <c r="BG1802" i="13"/>
  <c r="BI2102" i="13"/>
  <c r="BG2102" i="13"/>
  <c r="BG68" i="13"/>
  <c r="BI68" i="13"/>
  <c r="BG104" i="13"/>
  <c r="BI104" i="13"/>
  <c r="BI120" i="13"/>
  <c r="BI152" i="13"/>
  <c r="BG152" i="13"/>
  <c r="BI272" i="13"/>
  <c r="BG272" i="13"/>
  <c r="BI1518" i="13"/>
  <c r="BG1518" i="13"/>
  <c r="BI1351" i="13"/>
  <c r="BG1351" i="13"/>
  <c r="BI1322" i="13"/>
  <c r="BG1322" i="13"/>
  <c r="BI2018" i="13"/>
  <c r="BI1962" i="13"/>
  <c r="BG2298" i="13"/>
  <c r="BI3012" i="13"/>
  <c r="BI1412" i="13"/>
  <c r="BI1932" i="13"/>
  <c r="BI3008" i="13"/>
  <c r="BI2924" i="13"/>
  <c r="BI2960" i="13"/>
  <c r="BI2288" i="13"/>
  <c r="BG1608" i="13"/>
  <c r="BI284" i="13"/>
  <c r="BI995" i="13"/>
  <c r="BI1568" i="13"/>
  <c r="BI488" i="13"/>
  <c r="BG822" i="13"/>
  <c r="BI822" i="13"/>
  <c r="BG750" i="13" l="1"/>
  <c r="J8" i="13"/>
  <c r="K40" i="13" s="1"/>
  <c r="BG418" i="13"/>
  <c r="BG860" i="13"/>
  <c r="BI776" i="13"/>
  <c r="BG434" i="13"/>
  <c r="BI568" i="13"/>
  <c r="BG402" i="13"/>
  <c r="BI482" i="13"/>
  <c r="BG500" i="13"/>
  <c r="BI720" i="13"/>
  <c r="BI870" i="13"/>
  <c r="BI250" i="13"/>
  <c r="BI896" i="13"/>
  <c r="BI296" i="13"/>
  <c r="BG204" i="13"/>
  <c r="BG322" i="13"/>
  <c r="BG220" i="13"/>
  <c r="BI362" i="13"/>
  <c r="BI366" i="13"/>
  <c r="BI266" i="13"/>
  <c r="BI112" i="13"/>
  <c r="BI160" i="13"/>
  <c r="BG359" i="13"/>
  <c r="BI70" i="13"/>
  <c r="BI290" i="13"/>
  <c r="BG556" i="13"/>
  <c r="BG466" i="13"/>
  <c r="BI562" i="13"/>
  <c r="BI196" i="13"/>
  <c r="BI524" i="13"/>
  <c r="BG630" i="13"/>
  <c r="BG950" i="13"/>
  <c r="BI800" i="13"/>
  <c r="BI86" i="13"/>
  <c r="BI874" i="13"/>
  <c r="BG484" i="13"/>
  <c r="BG866" i="13"/>
  <c r="BG240" i="13"/>
  <c r="BG450" i="13"/>
  <c r="BG930" i="13"/>
  <c r="BG312" i="13"/>
  <c r="BG440" i="13"/>
  <c r="BI74" i="13"/>
  <c r="BI72" i="13"/>
  <c r="BG168" i="13"/>
  <c r="BI472" i="13"/>
  <c r="BI886" i="13"/>
  <c r="BI708" i="13"/>
  <c r="BG628" i="13"/>
  <c r="BI456" i="13"/>
  <c r="BI382" i="13"/>
  <c r="BI162" i="13"/>
  <c r="BI876" i="13"/>
  <c r="BG400" i="13"/>
  <c r="BG420" i="13"/>
  <c r="BI384" i="13"/>
  <c r="J56" i="13"/>
  <c r="J86" i="13"/>
  <c r="J114" i="13"/>
  <c r="J120" i="13"/>
  <c r="J136" i="13"/>
  <c r="J116" i="13"/>
  <c r="J55" i="13"/>
  <c r="J126" i="13"/>
  <c r="EJ3" i="13"/>
  <c r="EL3" i="13" s="1"/>
  <c r="EN3" i="13" s="1"/>
  <c r="BG252" i="13"/>
  <c r="J117" i="13"/>
  <c r="J49" i="13"/>
  <c r="J61" i="13"/>
  <c r="DV8" i="13"/>
  <c r="J100" i="13"/>
  <c r="EJ22" i="13"/>
  <c r="EL22" i="13" s="1"/>
  <c r="EN22" i="13" s="1"/>
  <c r="EJ16" i="13"/>
  <c r="EL16" i="13" s="1"/>
  <c r="EN16" i="13" s="1"/>
  <c r="EJ21" i="13"/>
  <c r="EL21" i="13" s="1"/>
  <c r="EN21" i="13" s="1"/>
  <c r="J80" i="13"/>
  <c r="J131" i="13"/>
  <c r="J54" i="13"/>
  <c r="J82" i="13"/>
  <c r="J105" i="13"/>
  <c r="EJ18" i="13"/>
  <c r="EL18" i="13" s="1"/>
  <c r="EN18" i="13" s="1"/>
  <c r="BG300" i="13"/>
  <c r="J53" i="13"/>
  <c r="J106" i="13"/>
  <c r="J137" i="13"/>
  <c r="J113" i="13"/>
  <c r="J48" i="13"/>
  <c r="J104" i="13"/>
  <c r="J47" i="13"/>
  <c r="J125" i="13"/>
  <c r="J72" i="13"/>
  <c r="J50" i="13"/>
  <c r="J103" i="13"/>
  <c r="J73" i="13"/>
  <c r="J94" i="13"/>
  <c r="J91" i="13"/>
  <c r="EJ7" i="13"/>
  <c r="EL7" i="13" s="1"/>
  <c r="EN7" i="13" s="1"/>
  <c r="EJ25" i="13"/>
  <c r="EL25" i="13" s="1"/>
  <c r="EN25" i="13" s="1"/>
  <c r="BG282" i="13"/>
  <c r="EJ5" i="13"/>
  <c r="EL5" i="13" s="1"/>
  <c r="EN5" i="13" s="1"/>
  <c r="EJ33" i="13"/>
  <c r="EL33" i="13" s="1"/>
  <c r="EN33" i="13" s="1"/>
  <c r="EJ34" i="13"/>
  <c r="EL34" i="13" s="1"/>
  <c r="EN34" i="13" s="1"/>
  <c r="BI388" i="13"/>
  <c r="BI140" i="13"/>
  <c r="BI752" i="13"/>
  <c r="BI892" i="13"/>
  <c r="BG352" i="13"/>
  <c r="BG216" i="13"/>
  <c r="BG560" i="13"/>
  <c r="BG190" i="13"/>
  <c r="BG330" i="13"/>
  <c r="BI200" i="13"/>
  <c r="BI586" i="13"/>
  <c r="BI894" i="13"/>
  <c r="BI606" i="13"/>
  <c r="J17" i="13"/>
  <c r="EZ3" i="13" s="1"/>
  <c r="EZ4" i="13" s="1"/>
  <c r="EZ21" i="13" s="1"/>
  <c r="EZ22" i="13" s="1"/>
  <c r="DV6" i="13"/>
  <c r="J59" i="13"/>
  <c r="J141" i="13"/>
  <c r="J63" i="13"/>
  <c r="EJ9" i="13"/>
  <c r="EL9" i="13" s="1"/>
  <c r="EN9" i="13" s="1"/>
  <c r="J85" i="13"/>
  <c r="DV4" i="13"/>
  <c r="J107" i="13"/>
  <c r="J52" i="13"/>
  <c r="EJ29" i="13"/>
  <c r="EL29" i="13" s="1"/>
  <c r="EN29" i="13" s="1"/>
  <c r="BG864" i="13"/>
  <c r="J138" i="13"/>
  <c r="J124" i="13"/>
  <c r="J74" i="13"/>
  <c r="J135" i="13"/>
  <c r="J81" i="13"/>
  <c r="J118" i="13"/>
  <c r="J115" i="13"/>
  <c r="J79" i="13"/>
  <c r="J93" i="13"/>
  <c r="J76" i="13"/>
  <c r="J96" i="13"/>
  <c r="J127" i="13"/>
  <c r="J16" i="13"/>
  <c r="J62" i="13"/>
  <c r="J87" i="13"/>
  <c r="EJ13" i="13"/>
  <c r="EL13" i="13" s="1"/>
  <c r="EN13" i="13" s="1"/>
  <c r="EJ31" i="13"/>
  <c r="EL31" i="13" s="1"/>
  <c r="EN31" i="13" s="1"/>
  <c r="EJ12" i="13"/>
  <c r="EL12" i="13" s="1"/>
  <c r="EN12" i="13" s="1"/>
  <c r="EJ20" i="13"/>
  <c r="EL20" i="13" s="1"/>
  <c r="EN20" i="13" s="1"/>
  <c r="EJ26" i="13"/>
  <c r="EL26" i="13" s="1"/>
  <c r="EN26" i="13" s="1"/>
  <c r="BG594" i="13"/>
  <c r="BG906" i="13"/>
  <c r="BG908" i="13"/>
  <c r="BI360" i="13"/>
  <c r="BI354" i="13"/>
  <c r="BI106" i="13"/>
  <c r="BG148" i="13"/>
  <c r="BG960" i="13"/>
  <c r="BI960" i="13"/>
  <c r="BG324" i="13"/>
  <c r="BI386" i="13"/>
  <c r="BI50" i="13"/>
  <c r="BI446" i="13"/>
  <c r="BI172" i="13"/>
  <c r="EJ6" i="13"/>
  <c r="EL6" i="13" s="1"/>
  <c r="EN6" i="13" s="1"/>
  <c r="BG1000" i="13"/>
  <c r="BI1000" i="13"/>
  <c r="J133" i="13"/>
  <c r="J69" i="13"/>
  <c r="J92" i="13"/>
  <c r="J122" i="13"/>
  <c r="J58" i="13"/>
  <c r="J44" i="13"/>
  <c r="J71" i="13"/>
  <c r="J129" i="13"/>
  <c r="J65" i="13"/>
  <c r="J84" i="13"/>
  <c r="J102" i="13"/>
  <c r="J11" i="13"/>
  <c r="J123" i="13"/>
  <c r="J83" i="13"/>
  <c r="J109" i="13"/>
  <c r="J45" i="13"/>
  <c r="J13" i="13"/>
  <c r="J98" i="13"/>
  <c r="J128" i="13"/>
  <c r="J99" i="13"/>
  <c r="J51" i="13"/>
  <c r="J121" i="13"/>
  <c r="J57" i="13"/>
  <c r="J64" i="13"/>
  <c r="J78" i="13"/>
  <c r="J88" i="13"/>
  <c r="J12" i="13"/>
  <c r="J19" i="13"/>
  <c r="EJ4" i="13"/>
  <c r="EL4" i="13" s="1"/>
  <c r="EN4" i="13" s="1"/>
  <c r="EJ19" i="13"/>
  <c r="EL19" i="13" s="1"/>
  <c r="EN19" i="13" s="1"/>
  <c r="EJ15" i="13"/>
  <c r="EL15" i="13" s="1"/>
  <c r="EN15" i="13" s="1"/>
  <c r="EJ24" i="13"/>
  <c r="EL24" i="13" s="1"/>
  <c r="EN24" i="13" s="1"/>
  <c r="EJ14" i="13"/>
  <c r="EL14" i="13" s="1"/>
  <c r="EN14" i="13" s="1"/>
  <c r="EJ35" i="13"/>
  <c r="EL35" i="13" s="1"/>
  <c r="EN35" i="13" s="1"/>
  <c r="EJ10" i="13"/>
  <c r="EL10" i="13" s="1"/>
  <c r="EN10" i="13" s="1"/>
  <c r="EJ32" i="13"/>
  <c r="EL32" i="13" s="1"/>
  <c r="EN32" i="13" s="1"/>
  <c r="BG504" i="13"/>
  <c r="BI398" i="13"/>
  <c r="BG452" i="13"/>
  <c r="BI740" i="13"/>
  <c r="BI340" i="13"/>
  <c r="BG695" i="13"/>
  <c r="BG199" i="13"/>
  <c r="BI832" i="13"/>
  <c r="BI430" i="13"/>
  <c r="BI270" i="13"/>
  <c r="BG464" i="13"/>
  <c r="BG370" i="13"/>
  <c r="BG238" i="13"/>
  <c r="BG483" i="13"/>
  <c r="J101" i="13"/>
  <c r="J14" i="13"/>
  <c r="DV5" i="13"/>
  <c r="EI9" i="13" s="1"/>
  <c r="EK9" i="13" s="1"/>
  <c r="EM9" i="13" s="1"/>
  <c r="J90" i="13"/>
  <c r="J112" i="13"/>
  <c r="J75" i="13"/>
  <c r="J15" i="13"/>
  <c r="J97" i="13"/>
  <c r="J10" i="13"/>
  <c r="J134" i="13"/>
  <c r="J70" i="13"/>
  <c r="J68" i="13"/>
  <c r="J119" i="13"/>
  <c r="J95" i="13"/>
  <c r="J139" i="13"/>
  <c r="J77" i="13"/>
  <c r="J108" i="13"/>
  <c r="J130" i="13"/>
  <c r="J66" i="13"/>
  <c r="J60" i="13"/>
  <c r="J43" i="13"/>
  <c r="J140" i="13"/>
  <c r="J89" i="13"/>
  <c r="J132" i="13"/>
  <c r="J110" i="13"/>
  <c r="J46" i="13"/>
  <c r="J67" i="13"/>
  <c r="J111" i="13"/>
  <c r="EJ11" i="13"/>
  <c r="EL11" i="13" s="1"/>
  <c r="EN11" i="13" s="1"/>
  <c r="EJ27" i="13"/>
  <c r="EL27" i="13" s="1"/>
  <c r="EN27" i="13" s="1"/>
  <c r="EJ17" i="13"/>
  <c r="EL17" i="13" s="1"/>
  <c r="EN17" i="13" s="1"/>
  <c r="EJ28" i="13"/>
  <c r="EL28" i="13" s="1"/>
  <c r="EN28" i="13" s="1"/>
  <c r="BI194" i="13"/>
  <c r="BG910" i="13"/>
  <c r="EJ8" i="13"/>
  <c r="EL8" i="13" s="1"/>
  <c r="EN8" i="13" s="1"/>
  <c r="EJ23" i="13"/>
  <c r="EL23" i="13" s="1"/>
  <c r="EN23" i="13" s="1"/>
  <c r="EJ30" i="13"/>
  <c r="EL30" i="13" s="1"/>
  <c r="EN30" i="13" s="1"/>
  <c r="BI351" i="13"/>
  <c r="BG156" i="13"/>
  <c r="BG820" i="13"/>
  <c r="BI596" i="13"/>
  <c r="BG526" i="13"/>
  <c r="BI626" i="13"/>
  <c r="BG186" i="13"/>
  <c r="BI688" i="13"/>
  <c r="BI52" i="13"/>
  <c r="BI692" i="13"/>
  <c r="BG58" i="13"/>
  <c r="BI730" i="13"/>
  <c r="BG920" i="13"/>
  <c r="BI920" i="13"/>
  <c r="BI20" i="13"/>
  <c r="BG20" i="13"/>
  <c r="BG54" i="13"/>
  <c r="BG624" i="13"/>
  <c r="BI94" i="13"/>
  <c r="BG516" i="13"/>
  <c r="BG716" i="13"/>
  <c r="BI744" i="13"/>
  <c r="BG744" i="13"/>
  <c r="BI640" i="13"/>
  <c r="BG286" i="13"/>
  <c r="BI126" i="13"/>
  <c r="BG130" i="13"/>
  <c r="BG192" i="13"/>
  <c r="BI192" i="13"/>
  <c r="BI610" i="13"/>
  <c r="BG610" i="13"/>
  <c r="BG852" i="13"/>
  <c r="BG604" i="13"/>
  <c r="BG414" i="13"/>
  <c r="BG268" i="13"/>
  <c r="BG530" i="13"/>
  <c r="BI530" i="13"/>
  <c r="EC7" i="13"/>
  <c r="DV9" i="13"/>
  <c r="DV10" i="13" s="1"/>
  <c r="EC8" i="13" s="1"/>
  <c r="EZ11" i="13"/>
  <c r="EZ12" i="13" s="1"/>
  <c r="EZ13" i="13" s="1"/>
  <c r="EZ14" i="13" s="1"/>
  <c r="J18" i="13"/>
  <c r="EZ9" i="13"/>
  <c r="EZ10" i="13" s="1"/>
  <c r="EZ15" i="13" s="1"/>
  <c r="EZ16" i="13" s="1"/>
  <c r="K14" i="13"/>
  <c r="EI3" i="13"/>
  <c r="EK3" i="13" s="1"/>
  <c r="EM3" i="13" s="1"/>
  <c r="EI18" i="13"/>
  <c r="EK18" i="13" s="1"/>
  <c r="EM18" i="13" s="1"/>
  <c r="EI30" i="13"/>
  <c r="EK30" i="13" s="1"/>
  <c r="EM30" i="13" s="1"/>
  <c r="EI34" i="13"/>
  <c r="EK34" i="13" s="1"/>
  <c r="EM34" i="13" s="1"/>
  <c r="EI6" i="13"/>
  <c r="EK6" i="13" s="1"/>
  <c r="EM6" i="13" s="1"/>
  <c r="EI14" i="13"/>
  <c r="EK14" i="13" s="1"/>
  <c r="EM14" i="13" s="1"/>
  <c r="EI16" i="13"/>
  <c r="EK16" i="13" s="1"/>
  <c r="EM16" i="13" s="1"/>
  <c r="EI32" i="13"/>
  <c r="EK32" i="13" s="1"/>
  <c r="EM32" i="13" s="1"/>
  <c r="EI31" i="13"/>
  <c r="EK31" i="13" s="1"/>
  <c r="EM31" i="13" s="1"/>
  <c r="EB12" i="13"/>
  <c r="EC6" i="13"/>
  <c r="DW12" i="13"/>
  <c r="EZ5" i="13"/>
  <c r="EZ6" i="13" s="1"/>
  <c r="EZ19" i="13" s="1"/>
  <c r="EZ20" i="13" s="1"/>
  <c r="K16" i="13"/>
  <c r="BK1307" i="13"/>
  <c r="BK491" i="13"/>
  <c r="BK342" i="13"/>
  <c r="BL380" i="13"/>
  <c r="BK219" i="13"/>
  <c r="BL65" i="13"/>
  <c r="BL93" i="13"/>
  <c r="BK290" i="13"/>
  <c r="BK496" i="13"/>
  <c r="BK995" i="13"/>
  <c r="BK187" i="13"/>
  <c r="BL264" i="13"/>
  <c r="BL298" i="13"/>
  <c r="BL1393" i="13"/>
  <c r="BK57" i="13"/>
  <c r="BK263" i="13"/>
  <c r="BL475" i="13"/>
  <c r="BL437" i="13"/>
  <c r="BL755" i="13"/>
  <c r="BK48" i="13"/>
  <c r="BK171" i="13"/>
  <c r="BK102" i="13"/>
  <c r="BL248" i="13"/>
  <c r="BK294" i="13"/>
  <c r="BK1260" i="13"/>
  <c r="BK530" i="13"/>
  <c r="BK858" i="13"/>
  <c r="BK1059" i="13"/>
  <c r="BK97" i="13"/>
  <c r="BK247" i="13"/>
  <c r="BL196" i="13"/>
  <c r="BL374" i="13"/>
  <c r="BK370" i="13"/>
  <c r="BL373" i="13"/>
  <c r="BL523" i="13"/>
  <c r="BL627" i="13"/>
  <c r="BL38" i="13"/>
  <c r="BL269" i="13"/>
  <c r="BK143" i="13"/>
  <c r="BK207" i="13"/>
  <c r="BL426" i="13"/>
  <c r="BL156" i="13"/>
  <c r="BL220" i="13"/>
  <c r="BL432" i="13"/>
  <c r="BK266" i="13"/>
  <c r="BK330" i="13"/>
  <c r="BK417" i="13"/>
  <c r="BL318" i="13"/>
  <c r="BL938" i="13"/>
  <c r="BK1316" i="13"/>
  <c r="BL628" i="13"/>
  <c r="BK757" i="13"/>
  <c r="BL819" i="13"/>
  <c r="BL1706" i="13"/>
  <c r="BK88" i="13"/>
  <c r="BL88" i="13"/>
  <c r="BK179" i="13"/>
  <c r="BK243" i="13"/>
  <c r="BL117" i="13"/>
  <c r="BL192" i="13"/>
  <c r="BL256" i="13"/>
  <c r="BK135" i="13"/>
  <c r="BK302" i="13"/>
  <c r="BK366" i="13"/>
  <c r="BL290" i="13"/>
  <c r="BL364" i="13"/>
  <c r="BK594" i="13"/>
  <c r="BL507" i="13"/>
  <c r="BL1024" i="13"/>
  <c r="BK278" i="13"/>
  <c r="BL168" i="13"/>
  <c r="BK155" i="13"/>
  <c r="BL906" i="13"/>
  <c r="BL462" i="13"/>
  <c r="BL180" i="13"/>
  <c r="BK354" i="13"/>
  <c r="BK828" i="13"/>
  <c r="BK79" i="13"/>
  <c r="BK251" i="13"/>
  <c r="BL406" i="13"/>
  <c r="BL389" i="13"/>
  <c r="BL659" i="13"/>
  <c r="BL127" i="13"/>
  <c r="BL148" i="13"/>
  <c r="BK322" i="13"/>
  <c r="BK802" i="13"/>
  <c r="BK1202" i="13"/>
  <c r="BL139" i="13"/>
  <c r="BK203" i="13"/>
  <c r="BL152" i="13"/>
  <c r="BL400" i="13"/>
  <c r="BK326" i="13"/>
  <c r="BL314" i="13"/>
  <c r="BL1026" i="13"/>
  <c r="BK725" i="13"/>
  <c r="BL1226" i="13"/>
  <c r="BK151" i="13"/>
  <c r="BL469" i="13"/>
  <c r="BL228" i="13"/>
  <c r="BK274" i="13"/>
  <c r="BK433" i="13"/>
  <c r="BK432" i="13"/>
  <c r="BL692" i="13"/>
  <c r="BK910" i="13"/>
  <c r="BK30" i="13"/>
  <c r="BL412" i="13"/>
  <c r="BK159" i="13"/>
  <c r="BK223" i="13"/>
  <c r="BK78" i="13"/>
  <c r="BL172" i="13"/>
  <c r="BL236" i="13"/>
  <c r="BL94" i="13"/>
  <c r="BK282" i="13"/>
  <c r="BK346" i="13"/>
  <c r="BK638" i="13"/>
  <c r="BL334" i="13"/>
  <c r="BK452" i="13"/>
  <c r="BK601" i="13"/>
  <c r="BL756" i="13"/>
  <c r="BL904" i="13"/>
  <c r="BL1378" i="13"/>
  <c r="BL62" i="13"/>
  <c r="BK122" i="13"/>
  <c r="BK121" i="13"/>
  <c r="BK195" i="13"/>
  <c r="BK259" i="13"/>
  <c r="BL144" i="13"/>
  <c r="BL208" i="13"/>
  <c r="BL280" i="13"/>
  <c r="BL459" i="13"/>
  <c r="BK318" i="13"/>
  <c r="BK393" i="13"/>
  <c r="BL306" i="13"/>
  <c r="BL421" i="13"/>
  <c r="BK849" i="13"/>
  <c r="BK569" i="13"/>
  <c r="BK441" i="13"/>
  <c r="BL330" i="13"/>
  <c r="BK167" i="13"/>
  <c r="BL244" i="13"/>
  <c r="BL922" i="13"/>
  <c r="BL820" i="13"/>
  <c r="BL103" i="13"/>
  <c r="BL131" i="13"/>
  <c r="BK310" i="13"/>
  <c r="BK800" i="13"/>
  <c r="BL1421" i="13"/>
  <c r="BK131" i="13"/>
  <c r="BL212" i="13"/>
  <c r="BK401" i="13"/>
  <c r="BL587" i="13"/>
  <c r="BL478" i="13"/>
  <c r="BK235" i="13"/>
  <c r="BL184" i="13"/>
  <c r="BL118" i="13"/>
  <c r="BK358" i="13"/>
  <c r="BL348" i="13"/>
  <c r="BL1130" i="13"/>
  <c r="BL1255" i="13"/>
  <c r="EZ7" i="13"/>
  <c r="EZ8" i="13" s="1"/>
  <c r="EZ17" i="13" s="1"/>
  <c r="EZ18" i="13" s="1"/>
  <c r="BK98" i="13"/>
  <c r="BK183" i="13"/>
  <c r="BK126" i="13"/>
  <c r="BL260" i="13"/>
  <c r="BK306" i="13"/>
  <c r="BL294" i="13"/>
  <c r="BK672" i="13"/>
  <c r="BL1100" i="13"/>
  <c r="BL1019" i="13"/>
  <c r="BK34" i="13"/>
  <c r="BL1106" i="13"/>
  <c r="BK175" i="13"/>
  <c r="BK239" i="13"/>
  <c r="BL107" i="13"/>
  <c r="BL188" i="13"/>
  <c r="BL252" i="13"/>
  <c r="BK127" i="13"/>
  <c r="BK298" i="13"/>
  <c r="BK362" i="13"/>
  <c r="BK1324" i="13"/>
  <c r="BL356" i="13"/>
  <c r="BK562" i="13"/>
  <c r="BL491" i="13"/>
  <c r="BK904" i="13"/>
  <c r="BL1319" i="13"/>
  <c r="BK1153" i="13"/>
  <c r="BL32" i="13"/>
  <c r="BL277" i="13"/>
  <c r="BK147" i="13"/>
  <c r="BK211" i="13"/>
  <c r="BL453" i="13"/>
  <c r="BL160" i="13"/>
  <c r="BL224" i="13"/>
  <c r="BL456" i="13"/>
  <c r="BK270" i="13"/>
  <c r="BK334" i="13"/>
  <c r="BK425" i="13"/>
  <c r="BL322" i="13"/>
  <c r="BK400" i="13"/>
  <c r="BK505" i="13"/>
  <c r="BK52" i="13"/>
  <c r="BL858" i="13"/>
  <c r="BL1102" i="13"/>
  <c r="BL539" i="13"/>
  <c r="BL310" i="13"/>
  <c r="BL394" i="13"/>
  <c r="BK489" i="13"/>
  <c r="BL285" i="13"/>
  <c r="BK338" i="13"/>
  <c r="BK112" i="13"/>
  <c r="BK138" i="13"/>
  <c r="BK314" i="13"/>
  <c r="BL1018" i="13"/>
  <c r="BK1088" i="13"/>
  <c r="BK227" i="13"/>
  <c r="BK103" i="13"/>
  <c r="BL338" i="13"/>
  <c r="BL571" i="13"/>
  <c r="BK661" i="13"/>
  <c r="BL723" i="13"/>
  <c r="BK89" i="13"/>
  <c r="BL45" i="13"/>
  <c r="BL76" i="13"/>
  <c r="BK43" i="13"/>
  <c r="BL77" i="13"/>
  <c r="BK1818" i="13"/>
  <c r="BK1786" i="13"/>
  <c r="BK1754" i="13"/>
  <c r="BK1722" i="13"/>
  <c r="BL1827" i="13"/>
  <c r="BL1795" i="13"/>
  <c r="BL1763" i="13"/>
  <c r="BL1731" i="13"/>
  <c r="BL1699" i="13"/>
  <c r="BK1837" i="13"/>
  <c r="BK1805" i="13"/>
  <c r="BK1773" i="13"/>
  <c r="BK1741" i="13"/>
  <c r="BK1709" i="13"/>
  <c r="BK1677" i="13"/>
  <c r="BL1732" i="13"/>
  <c r="BK1665" i="13"/>
  <c r="BK44" i="13"/>
  <c r="BK83" i="13"/>
  <c r="BL54" i="13"/>
  <c r="BK1830" i="13"/>
  <c r="BK1788" i="13"/>
  <c r="BK1744" i="13"/>
  <c r="BL1839" i="13"/>
  <c r="BL1797" i="13"/>
  <c r="BL1753" i="13"/>
  <c r="BL1711" i="13"/>
  <c r="BK1839" i="13"/>
  <c r="BK1795" i="13"/>
  <c r="BK1753" i="13"/>
  <c r="BK1711" i="13"/>
  <c r="BL1820" i="13"/>
  <c r="BK1680" i="13"/>
  <c r="BK1639" i="13"/>
  <c r="BK1607" i="13"/>
  <c r="BK1575" i="13"/>
  <c r="BL1786" i="13"/>
  <c r="BL1682" i="13"/>
  <c r="BL1646" i="13"/>
  <c r="BL1614" i="13"/>
  <c r="BL1582" i="13"/>
  <c r="BL1808" i="13"/>
  <c r="BK1652" i="13"/>
  <c r="BK1588" i="13"/>
  <c r="BL1548" i="13"/>
  <c r="BL1532" i="13"/>
  <c r="BL1516" i="13"/>
  <c r="BK1654" i="13"/>
  <c r="BL1569" i="13"/>
  <c r="BK1510" i="13"/>
  <c r="BK1494" i="13"/>
  <c r="BK1478" i="13"/>
  <c r="BK1462" i="13"/>
  <c r="BK1446" i="13"/>
  <c r="BK1430" i="13"/>
  <c r="BK1414" i="13"/>
  <c r="BK1398" i="13"/>
  <c r="BL1768" i="13"/>
  <c r="BL1621" i="13"/>
  <c r="BL35" i="13"/>
  <c r="BK50" i="13"/>
  <c r="BL68" i="13"/>
  <c r="BK1800" i="13"/>
  <c r="BK1742" i="13"/>
  <c r="BL1823" i="13"/>
  <c r="BL1767" i="13"/>
  <c r="BL1709" i="13"/>
  <c r="BK1823" i="13"/>
  <c r="BK1767" i="13"/>
  <c r="BK1707" i="13"/>
  <c r="BL1756" i="13"/>
  <c r="BK1649" i="13"/>
  <c r="BK1605" i="13"/>
  <c r="BK1563" i="13"/>
  <c r="BL1702" i="13"/>
  <c r="BL1644" i="13"/>
  <c r="BL1602" i="13"/>
  <c r="BL1560" i="13"/>
  <c r="BK1648" i="13"/>
  <c r="BK1564" i="13"/>
  <c r="BL1537" i="13"/>
  <c r="BL79" i="13"/>
  <c r="BK81" i="13"/>
  <c r="BK1768" i="13"/>
  <c r="BL1831" i="13"/>
  <c r="BL1757" i="13"/>
  <c r="BL1677" i="13"/>
  <c r="BK1771" i="13"/>
  <c r="BK1697" i="13"/>
  <c r="BK1671" i="13"/>
  <c r="BK1611" i="13"/>
  <c r="BL1834" i="13"/>
  <c r="BL1664" i="13"/>
  <c r="BL1608" i="13"/>
  <c r="BL1824" i="13"/>
  <c r="BK1600" i="13"/>
  <c r="BL1539" i="13"/>
  <c r="BL1517" i="13"/>
  <c r="BL1627" i="13"/>
  <c r="BK1522" i="13"/>
  <c r="BK1495" i="13"/>
  <c r="BK1473" i="13"/>
  <c r="BK1452" i="13"/>
  <c r="BK1431" i="13"/>
  <c r="BK1409" i="13"/>
  <c r="BK1388" i="13"/>
  <c r="BK1626" i="13"/>
  <c r="BK1531" i="13"/>
  <c r="BL1603" i="13"/>
  <c r="BL1491" i="13"/>
  <c r="BL1427" i="13"/>
  <c r="BL1357" i="13"/>
  <c r="BL1325" i="13"/>
  <c r="BL1293" i="13"/>
  <c r="BL1261" i="13"/>
  <c r="BL1228" i="13"/>
  <c r="BL1196" i="13"/>
  <c r="BL1164" i="13"/>
  <c r="BL1822" i="13"/>
  <c r="BK1552" i="13"/>
  <c r="BL1468" i="13"/>
  <c r="BL1404" i="13"/>
  <c r="BL1344" i="13"/>
  <c r="BL1312" i="13"/>
  <c r="BL1280" i="13"/>
  <c r="BL1248" i="13"/>
  <c r="BK1216" i="13"/>
  <c r="BK1184" i="13"/>
  <c r="BK1152" i="13"/>
  <c r="BL1587" i="13"/>
  <c r="BL1418" i="13"/>
  <c r="BK1374" i="13"/>
  <c r="BL1350" i="13"/>
  <c r="BL1318" i="13"/>
  <c r="BL1286" i="13"/>
  <c r="BL1254" i="13"/>
  <c r="BK1211" i="13"/>
  <c r="BK1147" i="13"/>
  <c r="BK1108" i="13"/>
  <c r="BK1076" i="13"/>
  <c r="BK1044" i="13"/>
  <c r="BK1012" i="13"/>
  <c r="BK980" i="13"/>
  <c r="BL1565" i="13"/>
  <c r="BL1413" i="13"/>
  <c r="BL1181" i="13"/>
  <c r="BL1125" i="13"/>
  <c r="BL1093" i="13"/>
  <c r="BL1061" i="13"/>
  <c r="BL1029" i="13"/>
  <c r="BL997" i="13"/>
  <c r="BL965" i="13"/>
  <c r="BL933" i="13"/>
  <c r="BL901" i="13"/>
  <c r="BL869" i="13"/>
  <c r="BL837" i="13"/>
  <c r="BL1470" i="13"/>
  <c r="BK1209" i="13"/>
  <c r="BK1145" i="13"/>
  <c r="BK1107" i="13"/>
  <c r="BK1075" i="13"/>
  <c r="BK70" i="13"/>
  <c r="BK1836" i="13"/>
  <c r="BK1760" i="13"/>
  <c r="BL1821" i="13"/>
  <c r="BL1745" i="13"/>
  <c r="BK1841" i="13"/>
  <c r="BK1761" i="13"/>
  <c r="BK1687" i="13"/>
  <c r="BK1663" i="13"/>
  <c r="BK1603" i="13"/>
  <c r="BL1802" i="13"/>
  <c r="BL1658" i="13"/>
  <c r="BL1600" i="13"/>
  <c r="BL1760" i="13"/>
  <c r="BK1592" i="13"/>
  <c r="BL1535" i="13"/>
  <c r="BL1514" i="13"/>
  <c r="BL1617" i="13"/>
  <c r="BK1513" i="13"/>
  <c r="BK1492" i="13"/>
  <c r="BK1471" i="13"/>
  <c r="BK1449" i="13"/>
  <c r="BK1428" i="13"/>
  <c r="BK1407" i="13"/>
  <c r="BL1832" i="13"/>
  <c r="BK1610" i="13"/>
  <c r="BK1523" i="13"/>
  <c r="BK1582" i="13"/>
  <c r="BL1483" i="13"/>
  <c r="BL1419" i="13"/>
  <c r="BL1353" i="13"/>
  <c r="BL1321" i="13"/>
  <c r="BL1289" i="13"/>
  <c r="BL1257" i="13"/>
  <c r="BL1224" i="13"/>
  <c r="BL1192" i="13"/>
  <c r="BL1160" i="13"/>
  <c r="BL1736" i="13"/>
  <c r="BK1536" i="13"/>
  <c r="BL1460" i="13"/>
  <c r="BL1396" i="13"/>
  <c r="BL1340" i="13"/>
  <c r="BK28" i="13"/>
  <c r="BK1792" i="13"/>
  <c r="BL1777" i="13"/>
  <c r="BK1799" i="13"/>
  <c r="BL1724" i="13"/>
  <c r="BK1571" i="13"/>
  <c r="BL1626" i="13"/>
  <c r="BK1640" i="13"/>
  <c r="BL1523" i="13"/>
  <c r="BK1550" i="13"/>
  <c r="BK1480" i="13"/>
  <c r="BK1437" i="13"/>
  <c r="BK1395" i="13"/>
  <c r="BK40" i="13"/>
  <c r="BK1822" i="13"/>
  <c r="BL1805" i="13"/>
  <c r="BK1825" i="13"/>
  <c r="BL1844" i="13"/>
  <c r="BK1593" i="13"/>
  <c r="BL1648" i="13"/>
  <c r="BK1686" i="13"/>
  <c r="BL1531" i="13"/>
  <c r="BL1595" i="13"/>
  <c r="BK1488" i="13"/>
  <c r="BK1445" i="13"/>
  <c r="BK1403" i="13"/>
  <c r="BL1589" i="13"/>
  <c r="BK1557" i="13"/>
  <c r="BL1407" i="13"/>
  <c r="BK1314" i="13"/>
  <c r="BK1250" i="13"/>
  <c r="BL1186" i="13"/>
  <c r="BK1666" i="13"/>
  <c r="BL1448" i="13"/>
  <c r="BK1333" i="13"/>
  <c r="BL78" i="13"/>
  <c r="BL1833" i="13"/>
  <c r="BL1685" i="13"/>
  <c r="BK1703" i="13"/>
  <c r="BK1613" i="13"/>
  <c r="BL1668" i="13"/>
  <c r="BL1840" i="13"/>
  <c r="BL1541" i="13"/>
  <c r="BK1638" i="13"/>
  <c r="BK1496" i="13"/>
  <c r="BK1453" i="13"/>
  <c r="BK1411" i="13"/>
  <c r="BL1631" i="13"/>
  <c r="BK1614" i="13"/>
  <c r="BL1431" i="13"/>
  <c r="BK1326" i="13"/>
  <c r="BK1262" i="13"/>
  <c r="BL1198" i="13"/>
  <c r="BL1134" i="13"/>
  <c r="BL1472" i="13"/>
  <c r="BK1345" i="13"/>
  <c r="BL1292" i="13"/>
  <c r="BK1249" i="13"/>
  <c r="BK1206" i="13"/>
  <c r="BK1164" i="13"/>
  <c r="BL1609" i="13"/>
  <c r="BK1385" i="13"/>
  <c r="BL1362" i="13"/>
  <c r="BK1838" i="13"/>
  <c r="BK1609" i="13"/>
  <c r="BK1622" i="13"/>
  <c r="BL1615" i="13"/>
  <c r="BL1415" i="13"/>
  <c r="BK1254" i="13"/>
  <c r="BL1700" i="13"/>
  <c r="BK1337" i="13"/>
  <c r="BL1268" i="13"/>
  <c r="BK1212" i="13"/>
  <c r="BK1156" i="13"/>
  <c r="BL1458" i="13"/>
  <c r="BK1367" i="13"/>
  <c r="BK1315" i="13"/>
  <c r="BL1274" i="13"/>
  <c r="BK1231" i="13"/>
  <c r="BK1143" i="13"/>
  <c r="BK1096" i="13"/>
  <c r="BK1054" i="13"/>
  <c r="BK1010" i="13"/>
  <c r="BK231" i="13"/>
  <c r="BK107" i="13"/>
  <c r="BL23" i="13"/>
  <c r="BK693" i="13"/>
  <c r="BL216" i="13"/>
  <c r="BL603" i="13"/>
  <c r="BK215" i="13"/>
  <c r="BL326" i="13"/>
  <c r="BL112" i="13"/>
  <c r="BL204" i="13"/>
  <c r="BK385" i="13"/>
  <c r="BL555" i="13"/>
  <c r="BL75" i="13"/>
  <c r="BL83" i="13"/>
  <c r="BK286" i="13"/>
  <c r="BK468" i="13"/>
  <c r="BL660" i="13"/>
  <c r="BK789" i="13"/>
  <c r="BL856" i="13"/>
  <c r="BL232" i="13"/>
  <c r="BK113" i="13"/>
  <c r="BL200" i="13"/>
  <c r="BK199" i="13"/>
  <c r="BL48" i="13"/>
  <c r="BK662" i="13"/>
  <c r="BL787" i="13"/>
  <c r="BL164" i="13"/>
  <c r="BK537" i="13"/>
  <c r="BK191" i="13"/>
  <c r="BL272" i="13"/>
  <c r="BL302" i="13"/>
  <c r="BK629" i="13"/>
  <c r="BL444" i="13"/>
  <c r="BL176" i="13"/>
  <c r="BK350" i="13"/>
  <c r="BK674" i="13"/>
  <c r="BL788" i="13"/>
  <c r="BL974" i="13"/>
  <c r="BK931" i="13"/>
  <c r="BL33" i="13"/>
  <c r="BL59" i="13"/>
  <c r="BL28" i="13"/>
  <c r="BL58" i="13"/>
  <c r="BK1834" i="13"/>
  <c r="BK1802" i="13"/>
  <c r="BK1770" i="13"/>
  <c r="BK1738" i="13"/>
  <c r="BL1843" i="13"/>
  <c r="BL1811" i="13"/>
  <c r="BL1779" i="13"/>
  <c r="BL1747" i="13"/>
  <c r="BL1715" i="13"/>
  <c r="BL1683" i="13"/>
  <c r="BK1821" i="13"/>
  <c r="BK1789" i="13"/>
  <c r="BK1757" i="13"/>
  <c r="BK1725" i="13"/>
  <c r="BK1693" i="13"/>
  <c r="BL1796" i="13"/>
  <c r="BK1688" i="13"/>
  <c r="BL25" i="13"/>
  <c r="BK66" i="13"/>
  <c r="BK31" i="13"/>
  <c r="BK75" i="13"/>
  <c r="BK1808" i="13"/>
  <c r="BK1766" i="13"/>
  <c r="BK1724" i="13"/>
  <c r="BL1817" i="13"/>
  <c r="BL1775" i="13"/>
  <c r="BL1733" i="13"/>
  <c r="BL1689" i="13"/>
  <c r="BK1817" i="13"/>
  <c r="BK1775" i="13"/>
  <c r="BK1731" i="13"/>
  <c r="BK1689" i="13"/>
  <c r="BL1740" i="13"/>
  <c r="BK1655" i="13"/>
  <c r="BK1623" i="13"/>
  <c r="BK1591" i="13"/>
  <c r="BK1559" i="13"/>
  <c r="BL1722" i="13"/>
  <c r="BL1662" i="13"/>
  <c r="BL1630" i="13"/>
  <c r="BL1598" i="13"/>
  <c r="BL1566" i="13"/>
  <c r="BK1694" i="13"/>
  <c r="BK1620" i="13"/>
  <c r="BK1558" i="13"/>
  <c r="BL1540" i="13"/>
  <c r="BL1524" i="13"/>
  <c r="BL1734" i="13"/>
  <c r="BL1611" i="13"/>
  <c r="BK1530" i="13"/>
  <c r="BK1502" i="13"/>
  <c r="BK1486" i="13"/>
  <c r="BK1470" i="13"/>
  <c r="BK1454" i="13"/>
  <c r="BK1438" i="13"/>
  <c r="BK1422" i="13"/>
  <c r="BK1406" i="13"/>
  <c r="BK1390" i="13"/>
  <c r="BL1663" i="13"/>
  <c r="BK1578" i="13"/>
  <c r="BK58" i="13"/>
  <c r="BL40" i="13"/>
  <c r="BK1828" i="13"/>
  <c r="BK1772" i="13"/>
  <c r="BK1716" i="13"/>
  <c r="BL1793" i="13"/>
  <c r="BL1737" i="13"/>
  <c r="BL1681" i="13"/>
  <c r="BK1793" i="13"/>
  <c r="BK1737" i="13"/>
  <c r="BK1681" i="13"/>
  <c r="BK1676" i="13"/>
  <c r="BK1627" i="13"/>
  <c r="BK1585" i="13"/>
  <c r="BL1778" i="13"/>
  <c r="BL1666" i="13"/>
  <c r="BL1624" i="13"/>
  <c r="BL1580" i="13"/>
  <c r="BL1712" i="13"/>
  <c r="BK1608" i="13"/>
  <c r="BL1547" i="13"/>
  <c r="BK42" i="13"/>
  <c r="BL44" i="13"/>
  <c r="BK1806" i="13"/>
  <c r="BK1732" i="13"/>
  <c r="BL1791" i="13"/>
  <c r="BL1717" i="13"/>
  <c r="BK1811" i="13"/>
  <c r="BK1735" i="13"/>
  <c r="BL1788" i="13"/>
  <c r="BK1641" i="13"/>
  <c r="BK1581" i="13"/>
  <c r="BL1714" i="13"/>
  <c r="BL1636" i="13"/>
  <c r="BL1578" i="13"/>
  <c r="BK1660" i="13"/>
  <c r="BL1554" i="13"/>
  <c r="BL1527" i="13"/>
  <c r="BK1698" i="13"/>
  <c r="BK1574" i="13"/>
  <c r="BK1505" i="13"/>
  <c r="BK1484" i="13"/>
  <c r="BK1463" i="13"/>
  <c r="BK1441" i="13"/>
  <c r="BK1420" i="13"/>
  <c r="BK1399" i="13"/>
  <c r="BL1684" i="13"/>
  <c r="BL1567" i="13"/>
  <c r="BL1704" i="13"/>
  <c r="BK1533" i="13"/>
  <c r="BL1459" i="13"/>
  <c r="BL1395" i="13"/>
  <c r="BL1341" i="13"/>
  <c r="BL1309" i="13"/>
  <c r="BL1277" i="13"/>
  <c r="BL1245" i="13"/>
  <c r="BL1212" i="13"/>
  <c r="BL1180" i="13"/>
  <c r="BL1148" i="13"/>
  <c r="BK1634" i="13"/>
  <c r="BL1500" i="13"/>
  <c r="BL1436" i="13"/>
  <c r="BL1360" i="13"/>
  <c r="BL1328" i="13"/>
  <c r="BL1296" i="13"/>
  <c r="BL1264" i="13"/>
  <c r="BL1232" i="13"/>
  <c r="BK1200" i="13"/>
  <c r="BK1168" i="13"/>
  <c r="BK1136" i="13"/>
  <c r="BL1482" i="13"/>
  <c r="BK1382" i="13"/>
  <c r="BL1366" i="13"/>
  <c r="BL1334" i="13"/>
  <c r="BL1302" i="13"/>
  <c r="BL1270" i="13"/>
  <c r="BL1238" i="13"/>
  <c r="BK1179" i="13"/>
  <c r="BK1124" i="13"/>
  <c r="BK1092" i="13"/>
  <c r="BK1060" i="13"/>
  <c r="BK1028" i="13"/>
  <c r="BK996" i="13"/>
  <c r="BK964" i="13"/>
  <c r="BL1477" i="13"/>
  <c r="BL1213" i="13"/>
  <c r="BL1149" i="13"/>
  <c r="BL1109" i="13"/>
  <c r="BL1077" i="13"/>
  <c r="BL1045" i="13"/>
  <c r="BL1013" i="13"/>
  <c r="BL981" i="13"/>
  <c r="BL949" i="13"/>
  <c r="BL917" i="13"/>
  <c r="BL885" i="13"/>
  <c r="BL853" i="13"/>
  <c r="BK1556" i="13"/>
  <c r="BL1406" i="13"/>
  <c r="BK1177" i="13"/>
  <c r="BK1123" i="13"/>
  <c r="BK1091" i="13"/>
  <c r="BK37" i="13"/>
  <c r="BK51" i="13"/>
  <c r="BK1796" i="13"/>
  <c r="BK1720" i="13"/>
  <c r="BL1783" i="13"/>
  <c r="BL1705" i="13"/>
  <c r="BK1801" i="13"/>
  <c r="BK1727" i="13"/>
  <c r="BL1748" i="13"/>
  <c r="BK1633" i="13"/>
  <c r="BK1577" i="13"/>
  <c r="BL1694" i="13"/>
  <c r="BL1628" i="13"/>
  <c r="BL1572" i="13"/>
  <c r="BK1644" i="13"/>
  <c r="BL1550" i="13"/>
  <c r="BL1525" i="13"/>
  <c r="BK1670" i="13"/>
  <c r="BK1554" i="13"/>
  <c r="BK1503" i="13"/>
  <c r="BK1481" i="13"/>
  <c r="BK1460" i="13"/>
  <c r="BK1439" i="13"/>
  <c r="BK1417" i="13"/>
  <c r="BK1396" i="13"/>
  <c r="BL1669" i="13"/>
  <c r="BK1555" i="13"/>
  <c r="BL1667" i="13"/>
  <c r="BK1517" i="13"/>
  <c r="BL1451" i="13"/>
  <c r="BL1387" i="13"/>
  <c r="BL1337" i="13"/>
  <c r="BL1305" i="13"/>
  <c r="BL1273" i="13"/>
  <c r="BL1241" i="13"/>
  <c r="BL1208" i="13"/>
  <c r="BL1176" i="13"/>
  <c r="BL1144" i="13"/>
  <c r="BL1613" i="13"/>
  <c r="BL1492" i="13"/>
  <c r="BL1428" i="13"/>
  <c r="BL1356" i="13"/>
  <c r="BL1324" i="13"/>
  <c r="BL56" i="13"/>
  <c r="BK1718" i="13"/>
  <c r="BL1703" i="13"/>
  <c r="BK1719" i="13"/>
  <c r="BK1629" i="13"/>
  <c r="BL1690" i="13"/>
  <c r="BL1568" i="13"/>
  <c r="BL1549" i="13"/>
  <c r="BL1665" i="13"/>
  <c r="BK1501" i="13"/>
  <c r="BK1459" i="13"/>
  <c r="BK1416" i="13"/>
  <c r="BK1658" i="13"/>
  <c r="BK29" i="13"/>
  <c r="BK1748" i="13"/>
  <c r="BL1729" i="13"/>
  <c r="BK1747" i="13"/>
  <c r="BK1651" i="13"/>
  <c r="BL1762" i="13"/>
  <c r="BL1588" i="13"/>
  <c r="BK1568" i="13"/>
  <c r="BL1774" i="13"/>
  <c r="BK1509" i="13"/>
  <c r="BK1467" i="13"/>
  <c r="BK1424" i="13"/>
  <c r="BL1750" i="13"/>
  <c r="BL1830" i="13"/>
  <c r="BL1471" i="13"/>
  <c r="BK1346" i="13"/>
  <c r="BK1282" i="13"/>
  <c r="BL1218" i="13"/>
  <c r="BL1154" i="13"/>
  <c r="BL1512" i="13"/>
  <c r="BK1365" i="13"/>
  <c r="BL80" i="13"/>
  <c r="BK1774" i="13"/>
  <c r="BL1759" i="13"/>
  <c r="BK1777" i="13"/>
  <c r="BK1684" i="13"/>
  <c r="BL1842" i="13"/>
  <c r="BL1610" i="13"/>
  <c r="BK1612" i="13"/>
  <c r="BL1518" i="13"/>
  <c r="BK1526" i="13"/>
  <c r="BK1475" i="13"/>
  <c r="BK1432" i="13"/>
  <c r="BK1389" i="13"/>
  <c r="BK1535" i="13"/>
  <c r="BL1495" i="13"/>
  <c r="BK1358" i="13"/>
  <c r="BK1294" i="13"/>
  <c r="BL1230" i="13"/>
  <c r="BL1166" i="13"/>
  <c r="BL1559" i="13"/>
  <c r="BL1408" i="13"/>
  <c r="BK1313" i="13"/>
  <c r="BK1269" i="13"/>
  <c r="BK1228" i="13"/>
  <c r="BK1186" i="13"/>
  <c r="BK1142" i="13"/>
  <c r="BL1466" i="13"/>
  <c r="BK1375" i="13"/>
  <c r="BK1339" i="13"/>
  <c r="BK1843" i="13"/>
  <c r="BL1776" i="13"/>
  <c r="BK1451" i="13"/>
  <c r="BL1571" i="13"/>
  <c r="BK1318" i="13"/>
  <c r="BL1190" i="13"/>
  <c r="BL1456" i="13"/>
  <c r="BK1297" i="13"/>
  <c r="BK1241" i="13"/>
  <c r="BK1182" i="13"/>
  <c r="BL1651" i="13"/>
  <c r="BK1381" i="13"/>
  <c r="BL1338" i="13"/>
  <c r="BK1295" i="13"/>
  <c r="BK1251" i="13"/>
  <c r="BK1187" i="13"/>
  <c r="BK1118" i="13"/>
  <c r="BK1074" i="13"/>
  <c r="BK1032" i="13"/>
  <c r="BK990" i="13"/>
  <c r="BK377" i="13"/>
  <c r="BL438" i="13"/>
  <c r="BL240" i="13"/>
  <c r="BL1383" i="13"/>
  <c r="BK54" i="13"/>
  <c r="BK53" i="13"/>
  <c r="BK1810" i="13"/>
  <c r="BK1746" i="13"/>
  <c r="BL1819" i="13"/>
  <c r="BL1755" i="13"/>
  <c r="BL1691" i="13"/>
  <c r="BK1797" i="13"/>
  <c r="BK1733" i="13"/>
  <c r="BL1828" i="13"/>
  <c r="BK1657" i="13"/>
  <c r="BL24" i="13"/>
  <c r="BK1820" i="13"/>
  <c r="BK1734" i="13"/>
  <c r="BL1785" i="13"/>
  <c r="BL1701" i="13"/>
  <c r="BK1785" i="13"/>
  <c r="BK1699" i="13"/>
  <c r="BK1667" i="13"/>
  <c r="BK1599" i="13"/>
  <c r="BL1754" i="13"/>
  <c r="BL1638" i="13"/>
  <c r="BL1574" i="13"/>
  <c r="BK1636" i="13"/>
  <c r="BL1544" i="13"/>
  <c r="BL1816" i="13"/>
  <c r="BK1546" i="13"/>
  <c r="BK1490" i="13"/>
  <c r="BK1458" i="13"/>
  <c r="BK1426" i="13"/>
  <c r="BK1394" i="13"/>
  <c r="BL1599" i="13"/>
  <c r="BK27" i="13"/>
  <c r="BK1784" i="13"/>
  <c r="BL1809" i="13"/>
  <c r="BL1695" i="13"/>
  <c r="BK1751" i="13"/>
  <c r="BL1708" i="13"/>
  <c r="BK1595" i="13"/>
  <c r="BL1678" i="13"/>
  <c r="BL1592" i="13"/>
  <c r="BK1628" i="13"/>
  <c r="BK26" i="13"/>
  <c r="BK1824" i="13"/>
  <c r="BL1813" i="13"/>
  <c r="BK1831" i="13"/>
  <c r="BK1675" i="13"/>
  <c r="BK1597" i="13"/>
  <c r="BL1650" i="13"/>
  <c r="BK1702" i="13"/>
  <c r="BL1533" i="13"/>
  <c r="BL1601" i="13"/>
  <c r="BK1489" i="13"/>
  <c r="BK1447" i="13"/>
  <c r="BK1404" i="13"/>
  <c r="BK1594" i="13"/>
  <c r="BL1561" i="13"/>
  <c r="BL1411" i="13"/>
  <c r="BL1317" i="13"/>
  <c r="BL1253" i="13"/>
  <c r="BL1188" i="13"/>
  <c r="BL1680" i="13"/>
  <c r="BL1452" i="13"/>
  <c r="BL1336" i="13"/>
  <c r="BL1272" i="13"/>
  <c r="BK1208" i="13"/>
  <c r="BK1144" i="13"/>
  <c r="BL1386" i="13"/>
  <c r="BL1342" i="13"/>
  <c r="BL1278" i="13"/>
  <c r="BK1195" i="13"/>
  <c r="BK1100" i="13"/>
  <c r="BK1036" i="13"/>
  <c r="BK972" i="13"/>
  <c r="BL1229" i="13"/>
  <c r="BL1117" i="13"/>
  <c r="BL1053" i="13"/>
  <c r="BL989" i="13"/>
  <c r="BL925" i="13"/>
  <c r="BL861" i="13"/>
  <c r="BL1438" i="13"/>
  <c r="BK1131" i="13"/>
  <c r="BK1067" i="13"/>
  <c r="BK1816" i="13"/>
  <c r="BL1801" i="13"/>
  <c r="BK1819" i="13"/>
  <c r="BL1836" i="13"/>
  <c r="BK1589" i="13"/>
  <c r="BL1642" i="13"/>
  <c r="BK1678" i="13"/>
  <c r="BL1530" i="13"/>
  <c r="BL1585" i="13"/>
  <c r="BK1487" i="13"/>
  <c r="BK1444" i="13"/>
  <c r="BK1401" i="13"/>
  <c r="BL1583" i="13"/>
  <c r="BK1549" i="13"/>
  <c r="BL1403" i="13"/>
  <c r="BL1313" i="13"/>
  <c r="BL1249" i="13"/>
  <c r="BL1184" i="13"/>
  <c r="BL1655" i="13"/>
  <c r="BL1444" i="13"/>
  <c r="BL1332" i="13"/>
  <c r="BK1752" i="13"/>
  <c r="BK1759" i="13"/>
  <c r="BL1794" i="13"/>
  <c r="BK1580" i="13"/>
  <c r="BK1512" i="13"/>
  <c r="BK1427" i="13"/>
  <c r="BK77" i="13"/>
  <c r="BL1769" i="13"/>
  <c r="BK1696" i="13"/>
  <c r="BL1618" i="13"/>
  <c r="BL1521" i="13"/>
  <c r="BK1477" i="13"/>
  <c r="BK1392" i="13"/>
  <c r="BL1503" i="13"/>
  <c r="BK1298" i="13"/>
  <c r="BL1170" i="13"/>
  <c r="BL1416" i="13"/>
  <c r="BK1812" i="13"/>
  <c r="BK1815" i="13"/>
  <c r="BK1587" i="13"/>
  <c r="BK1664" i="13"/>
  <c r="BL1579" i="13"/>
  <c r="BK1443" i="13"/>
  <c r="BL1573" i="13"/>
  <c r="BL1399" i="13"/>
  <c r="BK1246" i="13"/>
  <c r="BL1645" i="13"/>
  <c r="BK1329" i="13"/>
  <c r="BK1237" i="13"/>
  <c r="BK1154" i="13"/>
  <c r="BK1380" i="13"/>
  <c r="BL1825" i="13"/>
  <c r="BK1493" i="13"/>
  <c r="BK1350" i="13"/>
  <c r="BK1528" i="13"/>
  <c r="BK1253" i="13"/>
  <c r="BK1140" i="13"/>
  <c r="BL1354" i="13"/>
  <c r="BK1263" i="13"/>
  <c r="BK1128" i="13"/>
  <c r="BK1042" i="13"/>
  <c r="BK968" i="13"/>
  <c r="BL1453" i="13"/>
  <c r="BL1177" i="13"/>
  <c r="BL1113" i="13"/>
  <c r="BL1071" i="13"/>
  <c r="BL1027" i="13"/>
  <c r="BL985" i="13"/>
  <c r="BL943" i="13"/>
  <c r="BL899" i="13"/>
  <c r="BL857" i="13"/>
  <c r="BL1510" i="13"/>
  <c r="BK1205" i="13"/>
  <c r="BK1127" i="13"/>
  <c r="BK1085" i="13"/>
  <c r="BK1047" i="13"/>
  <c r="BK1015" i="13"/>
  <c r="BK983" i="13"/>
  <c r="BK951" i="13"/>
  <c r="BK919" i="13"/>
  <c r="BL1789" i="13"/>
  <c r="BL1632" i="13"/>
  <c r="BK1483" i="13"/>
  <c r="BK1682" i="13"/>
  <c r="BK1338" i="13"/>
  <c r="BL1210" i="13"/>
  <c r="BL1496" i="13"/>
  <c r="BL1308" i="13"/>
  <c r="BL1252" i="13"/>
  <c r="BK1194" i="13"/>
  <c r="BK1138" i="13"/>
  <c r="BL1394" i="13"/>
  <c r="BK1347" i="13"/>
  <c r="BK1303" i="13"/>
  <c r="BK1259" i="13"/>
  <c r="BK1203" i="13"/>
  <c r="BK1126" i="13"/>
  <c r="BK1082" i="13"/>
  <c r="BK1040" i="13"/>
  <c r="BK998" i="13"/>
  <c r="BL1629" i="13"/>
  <c r="BL1397" i="13"/>
  <c r="BL1153" i="13"/>
  <c r="BL1099" i="13"/>
  <c r="BL1057" i="13"/>
  <c r="BL1015" i="13"/>
  <c r="BL971" i="13"/>
  <c r="BL929" i="13"/>
  <c r="BL887" i="13"/>
  <c r="BL843" i="13"/>
  <c r="BL1454" i="13"/>
  <c r="BK1181" i="13"/>
  <c r="BK1113" i="13"/>
  <c r="BK1071" i="13"/>
  <c r="BK1037" i="13"/>
  <c r="BK1005" i="13"/>
  <c r="BK973" i="13"/>
  <c r="BK941" i="13"/>
  <c r="BK909" i="13"/>
  <c r="BL1374" i="13"/>
  <c r="BL1064" i="13"/>
  <c r="BK950" i="13"/>
  <c r="BL888" i="13"/>
  <c r="BK1669" i="13"/>
  <c r="BL1515" i="13"/>
  <c r="BK1387" i="13"/>
  <c r="BL1447" i="13"/>
  <c r="BK1270" i="13"/>
  <c r="BL1142" i="13"/>
  <c r="BK1353" i="13"/>
  <c r="BL1276" i="13"/>
  <c r="BK1220" i="13"/>
  <c r="BK1162" i="13"/>
  <c r="BL1490" i="13"/>
  <c r="BK1371" i="13"/>
  <c r="BL1322" i="13"/>
  <c r="BK1279" i="13"/>
  <c r="BK1235" i="13"/>
  <c r="BK1155" i="13"/>
  <c r="BK1102" i="13"/>
  <c r="BK1058" i="13"/>
  <c r="BK1016" i="13"/>
  <c r="BK974" i="13"/>
  <c r="BL1469" i="13"/>
  <c r="BL1189" i="13"/>
  <c r="BL1119" i="13"/>
  <c r="BL1075" i="13"/>
  <c r="BL1033" i="13"/>
  <c r="BL991" i="13"/>
  <c r="BL947" i="13"/>
  <c r="BL905" i="13"/>
  <c r="BL863" i="13"/>
  <c r="BK1540" i="13"/>
  <c r="BL1593" i="13"/>
  <c r="BL1300" i="13"/>
  <c r="BK1383" i="13"/>
  <c r="BK1191" i="13"/>
  <c r="BK992" i="13"/>
  <c r="BL1095" i="13"/>
  <c r="BL923" i="13"/>
  <c r="BL1390" i="13"/>
  <c r="BK1097" i="13"/>
  <c r="BK1025" i="13"/>
  <c r="BK961" i="13"/>
  <c r="BK897" i="13"/>
  <c r="BL1104" i="13"/>
  <c r="BK946" i="13"/>
  <c r="BK875" i="13"/>
  <c r="BL833" i="13"/>
  <c r="BL801" i="13"/>
  <c r="BL769" i="13"/>
  <c r="BL737" i="13"/>
  <c r="BL705" i="13"/>
  <c r="BL673" i="13"/>
  <c r="BL641" i="13"/>
  <c r="BK1690" i="13"/>
  <c r="BK1344" i="13"/>
  <c r="BK1280" i="13"/>
  <c r="BL1183" i="13"/>
  <c r="BL1030" i="13"/>
  <c r="BL932" i="13"/>
  <c r="BK877" i="13"/>
  <c r="BK835" i="13"/>
  <c r="BK803" i="13"/>
  <c r="BK771" i="13"/>
  <c r="BK739" i="13"/>
  <c r="BK707" i="13"/>
  <c r="BK675" i="13"/>
  <c r="BK643" i="13"/>
  <c r="BK612" i="13"/>
  <c r="BL1179" i="13"/>
  <c r="BL1028" i="13"/>
  <c r="BK932" i="13"/>
  <c r="BL876" i="13"/>
  <c r="BL834" i="13"/>
  <c r="BL802" i="13"/>
  <c r="BL770" i="13"/>
  <c r="BL738" i="13"/>
  <c r="BL706" i="13"/>
  <c r="BL674" i="13"/>
  <c r="BL642" i="13"/>
  <c r="BL610" i="13"/>
  <c r="BL594" i="13"/>
  <c r="BL578" i="13"/>
  <c r="BL562" i="13"/>
  <c r="BL546" i="13"/>
  <c r="BL530" i="13"/>
  <c r="BL514" i="13"/>
  <c r="BL498" i="13"/>
  <c r="BL482" i="13"/>
  <c r="BL902" i="13"/>
  <c r="BK756" i="13"/>
  <c r="BK628" i="13"/>
  <c r="BK583" i="13"/>
  <c r="BK551" i="13"/>
  <c r="BK519" i="13"/>
  <c r="BL1377" i="13"/>
  <c r="BL1251" i="13"/>
  <c r="BK865" i="13"/>
  <c r="BK730" i="13"/>
  <c r="BL1417" i="13"/>
  <c r="BL862" i="13"/>
  <c r="BK728" i="13"/>
  <c r="BK608" i="13"/>
  <c r="BK576" i="13"/>
  <c r="BK544" i="13"/>
  <c r="BK512" i="13"/>
  <c r="BK475" i="13"/>
  <c r="BK459" i="13"/>
  <c r="BK1276" i="13"/>
  <c r="BL288" i="13"/>
  <c r="BL472" i="13"/>
  <c r="BL405" i="13"/>
  <c r="BK766" i="13"/>
  <c r="BL849" i="13"/>
  <c r="BL69" i="13"/>
  <c r="BK67" i="13"/>
  <c r="BK1794" i="13"/>
  <c r="BK1730" i="13"/>
  <c r="BL1803" i="13"/>
  <c r="BL1739" i="13"/>
  <c r="BL1675" i="13"/>
  <c r="BK1781" i="13"/>
  <c r="BK1717" i="13"/>
  <c r="BL1764" i="13"/>
  <c r="BK36" i="13"/>
  <c r="BL42" i="13"/>
  <c r="BK1798" i="13"/>
  <c r="BK1712" i="13"/>
  <c r="BL1765" i="13"/>
  <c r="BL1679" i="13"/>
  <c r="BK1763" i="13"/>
  <c r="BK1679" i="13"/>
  <c r="BK1647" i="13"/>
  <c r="BK1583" i="13"/>
  <c r="BL1698" i="13"/>
  <c r="BL1622" i="13"/>
  <c r="BL1557" i="13"/>
  <c r="BK1604" i="13"/>
  <c r="BL1536" i="13"/>
  <c r="BL1676" i="13"/>
  <c r="BK1514" i="13"/>
  <c r="BK1482" i="13"/>
  <c r="BK1450" i="13"/>
  <c r="BK1418" i="13"/>
  <c r="BK1386" i="13"/>
  <c r="BL1558" i="13"/>
  <c r="BK55" i="13"/>
  <c r="BK1758" i="13"/>
  <c r="BL1781" i="13"/>
  <c r="BK1835" i="13"/>
  <c r="BK1723" i="13"/>
  <c r="BK1661" i="13"/>
  <c r="BK1573" i="13"/>
  <c r="BL1656" i="13"/>
  <c r="BL1570" i="13"/>
  <c r="BK1584" i="13"/>
  <c r="BL61" i="13"/>
  <c r="BK1790" i="13"/>
  <c r="BL1773" i="13"/>
  <c r="BK1791" i="13"/>
  <c r="BL1716" i="13"/>
  <c r="BK1569" i="13"/>
  <c r="BL1620" i="13"/>
  <c r="BK1632" i="13"/>
  <c r="BL1522" i="13"/>
  <c r="BK1542" i="13"/>
  <c r="BK1479" i="13"/>
  <c r="BK1436" i="13"/>
  <c r="BK1393" i="13"/>
  <c r="BK1547" i="13"/>
  <c r="BL1507" i="13"/>
  <c r="BL1365" i="13"/>
  <c r="BL1301" i="13"/>
  <c r="BL1237" i="13"/>
  <c r="BL1172" i="13"/>
  <c r="BL1591" i="13"/>
  <c r="BL1420" i="13"/>
  <c r="BL1320" i="13"/>
  <c r="BL1256" i="13"/>
  <c r="BK1192" i="13"/>
  <c r="BL1673" i="13"/>
  <c r="BK1378" i="13"/>
  <c r="BL1326" i="13"/>
  <c r="BL1262" i="13"/>
  <c r="BK1163" i="13"/>
  <c r="BK1084" i="13"/>
  <c r="BK1020" i="13"/>
  <c r="BK1650" i="13"/>
  <c r="BL1197" i="13"/>
  <c r="BL1101" i="13"/>
  <c r="BL1037" i="13"/>
  <c r="BL973" i="13"/>
  <c r="BL909" i="13"/>
  <c r="BL845" i="13"/>
  <c r="BK1225" i="13"/>
  <c r="BK1115" i="13"/>
  <c r="BL49" i="13"/>
  <c r="BK1780" i="13"/>
  <c r="BL1761" i="13"/>
  <c r="BK1783" i="13"/>
  <c r="BK1692" i="13"/>
  <c r="BK1561" i="13"/>
  <c r="BL1616" i="13"/>
  <c r="BK1616" i="13"/>
  <c r="BL1519" i="13"/>
  <c r="BK1534" i="13"/>
  <c r="BK1476" i="13"/>
  <c r="BK1433" i="13"/>
  <c r="BK1391" i="13"/>
  <c r="BK1539" i="13"/>
  <c r="BL1499" i="13"/>
  <c r="BL1361" i="13"/>
  <c r="BL1297" i="13"/>
  <c r="BL1233" i="13"/>
  <c r="BL1168" i="13"/>
  <c r="BK1570" i="13"/>
  <c r="BL1412" i="13"/>
  <c r="BL1316" i="13"/>
  <c r="BL1815" i="13"/>
  <c r="BK1683" i="13"/>
  <c r="BL1652" i="13"/>
  <c r="BL1534" i="13"/>
  <c r="BK1491" i="13"/>
  <c r="BK1405" i="13"/>
  <c r="BL66" i="13"/>
  <c r="BL1693" i="13"/>
  <c r="BK1621" i="13"/>
  <c r="BL1562" i="13"/>
  <c r="BL1649" i="13"/>
  <c r="BK1456" i="13"/>
  <c r="BL1647" i="13"/>
  <c r="BL1439" i="13"/>
  <c r="BK1266" i="13"/>
  <c r="BL1138" i="13"/>
  <c r="BK1349" i="13"/>
  <c r="BK1736" i="13"/>
  <c r="BK1739" i="13"/>
  <c r="BL1730" i="13"/>
  <c r="BL1555" i="13"/>
  <c r="BK1507" i="13"/>
  <c r="BK1421" i="13"/>
  <c r="BL1742" i="13"/>
  <c r="BK1342" i="13"/>
  <c r="BL1214" i="13"/>
  <c r="BL1504" i="13"/>
  <c r="BK1301" i="13"/>
  <c r="BK1218" i="13"/>
  <c r="BL1806" i="13"/>
  <c r="BK1369" i="13"/>
  <c r="BK1691" i="13"/>
  <c r="BK1408" i="13"/>
  <c r="BK1286" i="13"/>
  <c r="BL1392" i="13"/>
  <c r="BK1226" i="13"/>
  <c r="BK1532" i="13"/>
  <c r="BK1327" i="13"/>
  <c r="BL1242" i="13"/>
  <c r="BK1106" i="13"/>
  <c r="BK1022" i="13"/>
  <c r="BL1671" i="13"/>
  <c r="BL1405" i="13"/>
  <c r="BL1157" i="13"/>
  <c r="BL1103" i="13"/>
  <c r="BL1059" i="13"/>
  <c r="BL1017" i="13"/>
  <c r="BL975" i="13"/>
  <c r="BL931" i="13"/>
  <c r="BL889" i="13"/>
  <c r="BL847" i="13"/>
  <c r="BL1462" i="13"/>
  <c r="BK1185" i="13"/>
  <c r="BK1117" i="13"/>
  <c r="BK1073" i="13"/>
  <c r="BK1039" i="13"/>
  <c r="BK1007" i="13"/>
  <c r="BK975" i="13"/>
  <c r="BK943" i="13"/>
  <c r="BK911" i="13"/>
  <c r="BK1803" i="13"/>
  <c r="BK1656" i="13"/>
  <c r="BK1440" i="13"/>
  <c r="BK1525" i="13"/>
  <c r="BK1306" i="13"/>
  <c r="BL1178" i="13"/>
  <c r="BL1432" i="13"/>
  <c r="BK1293" i="13"/>
  <c r="BL1236" i="13"/>
  <c r="BK1180" i="13"/>
  <c r="BK1630" i="13"/>
  <c r="BK1379" i="13"/>
  <c r="BK1335" i="13"/>
  <c r="BK1291" i="13"/>
  <c r="BL1250" i="13"/>
  <c r="BK1183" i="13"/>
  <c r="BK1114" i="13"/>
  <c r="BK1072" i="13"/>
  <c r="BK1030" i="13"/>
  <c r="BK986" i="13"/>
  <c r="BK1537" i="13"/>
  <c r="BL1217" i="13"/>
  <c r="BL1131" i="13"/>
  <c r="BL1089" i="13"/>
  <c r="BL1047" i="13"/>
  <c r="BL1003" i="13"/>
  <c r="BL961" i="13"/>
  <c r="BL919" i="13"/>
  <c r="BL875" i="13"/>
  <c r="BL1692" i="13"/>
  <c r="BL1414" i="13"/>
  <c r="BK1157" i="13"/>
  <c r="BK1103" i="13"/>
  <c r="BK1061" i="13"/>
  <c r="BK1029" i="13"/>
  <c r="BK997" i="13"/>
  <c r="BK965" i="13"/>
  <c r="BK933" i="13"/>
  <c r="BK901" i="13"/>
  <c r="BL1187" i="13"/>
  <c r="BL1032" i="13"/>
  <c r="BK934" i="13"/>
  <c r="BK1764" i="13"/>
  <c r="BL1810" i="13"/>
  <c r="BK1518" i="13"/>
  <c r="BK1551" i="13"/>
  <c r="BK1366" i="13"/>
  <c r="BK1238" i="13"/>
  <c r="BK1602" i="13"/>
  <c r="BK1321" i="13"/>
  <c r="BK1261" i="13"/>
  <c r="BK1204" i="13"/>
  <c r="BK1148" i="13"/>
  <c r="BL1434" i="13"/>
  <c r="BK1359" i="13"/>
  <c r="BK1311" i="13"/>
  <c r="BK1267" i="13"/>
  <c r="BK1219" i="13"/>
  <c r="BK1135" i="13"/>
  <c r="BK1090" i="13"/>
  <c r="BK1048" i="13"/>
  <c r="BK1006" i="13"/>
  <c r="BL1800" i="13"/>
  <c r="BL1429" i="13"/>
  <c r="BL1169" i="13"/>
  <c r="BL1107" i="13"/>
  <c r="BL1065" i="13"/>
  <c r="BL1023" i="13"/>
  <c r="BL979" i="13"/>
  <c r="BL937" i="13"/>
  <c r="BL895" i="13"/>
  <c r="BL851" i="13"/>
  <c r="BL1713" i="13"/>
  <c r="BK1322" i="13"/>
  <c r="BL1244" i="13"/>
  <c r="BK1343" i="13"/>
  <c r="BK1120" i="13"/>
  <c r="BK1586" i="13"/>
  <c r="BL1051" i="13"/>
  <c r="BL881" i="13"/>
  <c r="BK1189" i="13"/>
  <c r="BK1077" i="13"/>
  <c r="BK1009" i="13"/>
  <c r="BK945" i="13"/>
  <c r="BL1473" i="13"/>
  <c r="BL1056" i="13"/>
  <c r="BK926" i="13"/>
  <c r="BL864" i="13"/>
  <c r="BL825" i="13"/>
  <c r="BL793" i="13"/>
  <c r="BL761" i="13"/>
  <c r="BL729" i="13"/>
  <c r="BL697" i="13"/>
  <c r="BL665" i="13"/>
  <c r="BL633" i="13"/>
  <c r="BL1465" i="13"/>
  <c r="BK1328" i="13"/>
  <c r="BK1264" i="13"/>
  <c r="BL1126" i="13"/>
  <c r="BL998" i="13"/>
  <c r="BL916" i="13"/>
  <c r="BL866" i="13"/>
  <c r="BK827" i="13"/>
  <c r="BK795" i="13"/>
  <c r="BK763" i="13"/>
  <c r="BK731" i="13"/>
  <c r="BK699" i="13"/>
  <c r="BK667" i="13"/>
  <c r="BK635" i="13"/>
  <c r="BL1489" i="13"/>
  <c r="BL1124" i="13"/>
  <c r="BL996" i="13"/>
  <c r="BK916" i="13"/>
  <c r="BK866" i="13"/>
  <c r="BL826" i="13"/>
  <c r="BL794" i="13"/>
  <c r="BL762" i="13"/>
  <c r="BL730" i="13"/>
  <c r="BL698" i="13"/>
  <c r="BL666" i="13"/>
  <c r="BL634" i="13"/>
  <c r="BL606" i="13"/>
  <c r="BL590" i="13"/>
  <c r="BL574" i="13"/>
  <c r="BL558" i="13"/>
  <c r="BL542" i="13"/>
  <c r="BL526" i="13"/>
  <c r="BL510" i="13"/>
  <c r="BL494" i="13"/>
  <c r="BL1481" i="13"/>
  <c r="BK857" i="13"/>
  <c r="BK724" i="13"/>
  <c r="BK607" i="13"/>
  <c r="BK575" i="13"/>
  <c r="BK543" i="13"/>
  <c r="BK511" i="13"/>
  <c r="BL1347" i="13"/>
  <c r="BL1122" i="13"/>
  <c r="BK826" i="13"/>
  <c r="BK698" i="13"/>
  <c r="BL1114" i="13"/>
  <c r="BK824" i="13"/>
  <c r="BK696" i="13"/>
  <c r="BK600" i="13"/>
  <c r="BK568" i="13"/>
  <c r="BK536" i="13"/>
  <c r="BK504" i="13"/>
  <c r="BK471" i="13"/>
  <c r="BK455" i="13"/>
  <c r="BL1074" i="13"/>
  <c r="BK438" i="13"/>
  <c r="BK406" i="13"/>
  <c r="BK374" i="13"/>
  <c r="BK481" i="13"/>
  <c r="BL417" i="13"/>
  <c r="BL385" i="13"/>
  <c r="BL362" i="13"/>
  <c r="BL346" i="13"/>
  <c r="BL1487" i="13"/>
  <c r="BK1285" i="13"/>
  <c r="BK1376" i="13"/>
  <c r="BK1171" i="13"/>
  <c r="BK982" i="13"/>
  <c r="BL1083" i="13"/>
  <c r="BL724" i="13"/>
  <c r="BK137" i="13"/>
  <c r="BK821" i="13"/>
  <c r="BL72" i="13"/>
  <c r="BL691" i="13"/>
  <c r="BK700" i="13"/>
  <c r="BK24" i="13"/>
  <c r="BL82" i="13"/>
  <c r="BK1842" i="13"/>
  <c r="BK1778" i="13"/>
  <c r="BK1714" i="13"/>
  <c r="BL1787" i="13"/>
  <c r="BL1723" i="13"/>
  <c r="BK1829" i="13"/>
  <c r="BK1765" i="13"/>
  <c r="BK1701" i="13"/>
  <c r="BK1704" i="13"/>
  <c r="BK56" i="13"/>
  <c r="BK65" i="13"/>
  <c r="BK1776" i="13"/>
  <c r="BL1829" i="13"/>
  <c r="BL1743" i="13"/>
  <c r="BK1827" i="13"/>
  <c r="BK1743" i="13"/>
  <c r="BL1780" i="13"/>
  <c r="BK1631" i="13"/>
  <c r="BK1567" i="13"/>
  <c r="BL1670" i="13"/>
  <c r="BL1606" i="13"/>
  <c r="BL1744" i="13"/>
  <c r="BK1572" i="13"/>
  <c r="BL1528" i="13"/>
  <c r="BL1633" i="13"/>
  <c r="BK1506" i="13"/>
  <c r="BK1474" i="13"/>
  <c r="BK1442" i="13"/>
  <c r="BK1410" i="13"/>
  <c r="BL1696" i="13"/>
  <c r="BK46" i="13"/>
  <c r="BK1844" i="13"/>
  <c r="BK1728" i="13"/>
  <c r="BL1751" i="13"/>
  <c r="BK1809" i="13"/>
  <c r="BK1695" i="13"/>
  <c r="BK1637" i="13"/>
  <c r="BL1826" i="13"/>
  <c r="BL1634" i="13"/>
  <c r="BL1792" i="13"/>
  <c r="BL1553" i="13"/>
  <c r="BL26" i="13"/>
  <c r="BK1750" i="13"/>
  <c r="BL1735" i="13"/>
  <c r="BK1755" i="13"/>
  <c r="BK1653" i="13"/>
  <c r="BL1770" i="13"/>
  <c r="BL1594" i="13"/>
  <c r="BK1576" i="13"/>
  <c r="BL1798" i="13"/>
  <c r="BK1511" i="13"/>
  <c r="BK1468" i="13"/>
  <c r="BK1425" i="13"/>
  <c r="BL1790" i="13"/>
  <c r="BK1515" i="13"/>
  <c r="BL1475" i="13"/>
  <c r="BL1349" i="13"/>
  <c r="BL1285" i="13"/>
  <c r="BL1220" i="13"/>
  <c r="BL1156" i="13"/>
  <c r="BK1520" i="13"/>
  <c r="BL1388" i="13"/>
  <c r="BL1304" i="13"/>
  <c r="BL1240" i="13"/>
  <c r="BK1176" i="13"/>
  <c r="BK1516" i="13"/>
  <c r="BK1370" i="13"/>
  <c r="BL1310" i="13"/>
  <c r="BL1246" i="13"/>
  <c r="BK1132" i="13"/>
  <c r="BK1068" i="13"/>
  <c r="BK1004" i="13"/>
  <c r="BL1509" i="13"/>
  <c r="BL1165" i="13"/>
  <c r="BL1085" i="13"/>
  <c r="BL1021" i="13"/>
  <c r="BL957" i="13"/>
  <c r="BL893" i="13"/>
  <c r="BL1641" i="13"/>
  <c r="BK1193" i="13"/>
  <c r="BK1099" i="13"/>
  <c r="BL36" i="13"/>
  <c r="BK1740" i="13"/>
  <c r="BL1727" i="13"/>
  <c r="BK1745" i="13"/>
  <c r="BK1645" i="13"/>
  <c r="BL1746" i="13"/>
  <c r="BL1586" i="13"/>
  <c r="BK1560" i="13"/>
  <c r="BL1752" i="13"/>
  <c r="BK1508" i="13"/>
  <c r="BK1465" i="13"/>
  <c r="BK1423" i="13"/>
  <c r="BL1726" i="13"/>
  <c r="BL1784" i="13"/>
  <c r="BL1467" i="13"/>
  <c r="BL1345" i="13"/>
  <c r="BL1281" i="13"/>
  <c r="BL1216" i="13"/>
  <c r="BL1152" i="13"/>
  <c r="BL1508" i="13"/>
  <c r="BL1364" i="13"/>
  <c r="BK68" i="13"/>
  <c r="BL1741" i="13"/>
  <c r="BK1659" i="13"/>
  <c r="BL1596" i="13"/>
  <c r="BL1838" i="13"/>
  <c r="BK1469" i="13"/>
  <c r="BL1814" i="13"/>
  <c r="BK1782" i="13"/>
  <c r="BK1787" i="13"/>
  <c r="BK1565" i="13"/>
  <c r="BK1624" i="13"/>
  <c r="BK1538" i="13"/>
  <c r="BK1435" i="13"/>
  <c r="BK1543" i="13"/>
  <c r="BK1362" i="13"/>
  <c r="BK1234" i="13"/>
  <c r="BL1581" i="13"/>
  <c r="BL47" i="13"/>
  <c r="BL1799" i="13"/>
  <c r="BL1804" i="13"/>
  <c r="BL1640" i="13"/>
  <c r="BL1529" i="13"/>
  <c r="BK1485" i="13"/>
  <c r="BK1400" i="13"/>
  <c r="BK1541" i="13"/>
  <c r="BK1310" i="13"/>
  <c r="BL1182" i="13"/>
  <c r="BL1440" i="13"/>
  <c r="BK1281" i="13"/>
  <c r="BK1196" i="13"/>
  <c r="BL1506" i="13"/>
  <c r="BK1351" i="13"/>
  <c r="BL1660" i="13"/>
  <c r="BK1519" i="13"/>
  <c r="BL1222" i="13"/>
  <c r="BK1309" i="13"/>
  <c r="BK1198" i="13"/>
  <c r="BL1402" i="13"/>
  <c r="BL1306" i="13"/>
  <c r="BK1207" i="13"/>
  <c r="BK1086" i="13"/>
  <c r="BK1000" i="13"/>
  <c r="BK1553" i="13"/>
  <c r="BL1221" i="13"/>
  <c r="BL1137" i="13"/>
  <c r="BL1091" i="13"/>
  <c r="BL1049" i="13"/>
  <c r="BL1007" i="13"/>
  <c r="BL963" i="13"/>
  <c r="BL921" i="13"/>
  <c r="BL879" i="13"/>
  <c r="BL1766" i="13"/>
  <c r="BL1422" i="13"/>
  <c r="BK1165" i="13"/>
  <c r="BK1105" i="13"/>
  <c r="BK1063" i="13"/>
  <c r="BK1031" i="13"/>
  <c r="BK999" i="13"/>
  <c r="BK967" i="13"/>
  <c r="BK935" i="13"/>
  <c r="BK903" i="13"/>
  <c r="BL1772" i="13"/>
  <c r="BL1526" i="13"/>
  <c r="BK1397" i="13"/>
  <c r="BL1455" i="13"/>
  <c r="BK1274" i="13"/>
  <c r="BL1146" i="13"/>
  <c r="BK1357" i="13"/>
  <c r="BK1277" i="13"/>
  <c r="BK1222" i="13"/>
  <c r="BK1166" i="13"/>
  <c r="BL1498" i="13"/>
  <c r="BK1372" i="13"/>
  <c r="BK1323" i="13"/>
  <c r="BL1282" i="13"/>
  <c r="BK1239" i="13"/>
  <c r="BK1159" i="13"/>
  <c r="BK1104" i="13"/>
  <c r="BK1062" i="13"/>
  <c r="BK1018" i="13"/>
  <c r="BK976" i="13"/>
  <c r="BL1485" i="13"/>
  <c r="BL1193" i="13"/>
  <c r="BL1121" i="13"/>
  <c r="BL1079" i="13"/>
  <c r="BL1035" i="13"/>
  <c r="BL993" i="13"/>
  <c r="BL951" i="13"/>
  <c r="BL907" i="13"/>
  <c r="BL865" i="13"/>
  <c r="BL1577" i="13"/>
  <c r="BK1221" i="13"/>
  <c r="BK1137" i="13"/>
  <c r="BK1093" i="13"/>
  <c r="BK1053" i="13"/>
  <c r="BK1021" i="13"/>
  <c r="BK989" i="13"/>
  <c r="BK957" i="13"/>
  <c r="BK925" i="13"/>
  <c r="BL1758" i="13"/>
  <c r="BL1128" i="13"/>
  <c r="BL1000" i="13"/>
  <c r="BK918" i="13"/>
  <c r="BL1749" i="13"/>
  <c r="BL1604" i="13"/>
  <c r="BK1472" i="13"/>
  <c r="BL1657" i="13"/>
  <c r="BK1334" i="13"/>
  <c r="BL1206" i="13"/>
  <c r="BL1488" i="13"/>
  <c r="BK1305" i="13"/>
  <c r="BK1245" i="13"/>
  <c r="BK1190" i="13"/>
  <c r="BK1134" i="13"/>
  <c r="BK1384" i="13"/>
  <c r="BL1346" i="13"/>
  <c r="BK1299" i="13"/>
  <c r="BL1258" i="13"/>
  <c r="BK1199" i="13"/>
  <c r="BK1122" i="13"/>
  <c r="BK1080" i="13"/>
  <c r="BK1038" i="13"/>
  <c r="BK994" i="13"/>
  <c r="BL1607" i="13"/>
  <c r="BL1389" i="13"/>
  <c r="BL1145" i="13"/>
  <c r="BL1097" i="13"/>
  <c r="BL1055" i="13"/>
  <c r="BL1011" i="13"/>
  <c r="BL969" i="13"/>
  <c r="BL927" i="13"/>
  <c r="BL883" i="13"/>
  <c r="BL841" i="13"/>
  <c r="BL1576" i="13"/>
  <c r="BL1194" i="13"/>
  <c r="BK1188" i="13"/>
  <c r="BL1298" i="13"/>
  <c r="BK1078" i="13"/>
  <c r="BL1225" i="13"/>
  <c r="BL1009" i="13"/>
  <c r="BL839" i="13"/>
  <c r="BK1149" i="13"/>
  <c r="BK1057" i="13"/>
  <c r="BK993" i="13"/>
  <c r="BK929" i="13"/>
  <c r="BL1370" i="13"/>
  <c r="BL1016" i="13"/>
  <c r="BK906" i="13"/>
  <c r="BK854" i="13"/>
  <c r="BL817" i="13"/>
  <c r="BL785" i="13"/>
  <c r="BL753" i="13"/>
  <c r="BL721" i="13"/>
  <c r="BL689" i="13"/>
  <c r="BL657" i="13"/>
  <c r="BL625" i="13"/>
  <c r="BL1379" i="13"/>
  <c r="BK1312" i="13"/>
  <c r="BK1248" i="13"/>
  <c r="BL1094" i="13"/>
  <c r="BL966" i="13"/>
  <c r="BL900" i="13"/>
  <c r="BK856" i="13"/>
  <c r="BK819" i="13"/>
  <c r="BK787" i="13"/>
  <c r="BK755" i="13"/>
  <c r="BK723" i="13"/>
  <c r="BK691" i="13"/>
  <c r="BK659" i="13"/>
  <c r="BK627" i="13"/>
  <c r="BL1384" i="13"/>
  <c r="BL1092" i="13"/>
  <c r="BL964" i="13"/>
  <c r="BK900" i="13"/>
  <c r="BK855" i="13"/>
  <c r="BL818" i="13"/>
  <c r="BL786" i="13"/>
  <c r="BL754" i="13"/>
  <c r="BL722" i="13"/>
  <c r="BL690" i="13"/>
  <c r="BL658" i="13"/>
  <c r="BL626" i="13"/>
  <c r="BL602" i="13"/>
  <c r="BL586" i="13"/>
  <c r="BL570" i="13"/>
  <c r="BL554" i="13"/>
  <c r="BL538" i="13"/>
  <c r="BL522" i="13"/>
  <c r="BL506" i="13"/>
  <c r="BL490" i="13"/>
  <c r="BL1098" i="13"/>
  <c r="BK820" i="13"/>
  <c r="BK692" i="13"/>
  <c r="BK599" i="13"/>
  <c r="BK567" i="13"/>
  <c r="BK535" i="13"/>
  <c r="BK503" i="13"/>
  <c r="BL1315" i="13"/>
  <c r="BL994" i="13"/>
  <c r="BK794" i="13"/>
  <c r="BK666" i="13"/>
  <c r="BL986" i="13"/>
  <c r="BK792" i="13"/>
  <c r="BK664" i="13"/>
  <c r="BK592" i="13"/>
  <c r="BK560" i="13"/>
  <c r="BK528" i="13"/>
  <c r="BK492" i="13"/>
  <c r="BK467" i="13"/>
  <c r="BK451" i="13"/>
  <c r="BK814" i="13"/>
  <c r="BK430" i="13"/>
  <c r="BK398" i="13"/>
  <c r="BK881" i="13"/>
  <c r="BL441" i="13"/>
  <c r="BL409" i="13"/>
  <c r="BL377" i="13"/>
  <c r="BL358" i="13"/>
  <c r="BK1729" i="13"/>
  <c r="BK1290" i="13"/>
  <c r="BK1230" i="13"/>
  <c r="BL1330" i="13"/>
  <c r="BK1110" i="13"/>
  <c r="BL1501" i="13"/>
  <c r="BL1041" i="13"/>
  <c r="BL342" i="13"/>
  <c r="BK409" i="13"/>
  <c r="BK255" i="13"/>
  <c r="BK163" i="13"/>
  <c r="BL972" i="13"/>
  <c r="BK39" i="13"/>
  <c r="BL37" i="13"/>
  <c r="BK1826" i="13"/>
  <c r="BK1762" i="13"/>
  <c r="BL1835" i="13"/>
  <c r="BL1771" i="13"/>
  <c r="BL1707" i="13"/>
  <c r="BK1813" i="13"/>
  <c r="BK1749" i="13"/>
  <c r="BK1685" i="13"/>
  <c r="BK1673" i="13"/>
  <c r="BL73" i="13"/>
  <c r="BK1840" i="13"/>
  <c r="BK1756" i="13"/>
  <c r="BL1807" i="13"/>
  <c r="BL1721" i="13"/>
  <c r="BK1807" i="13"/>
  <c r="BK1721" i="13"/>
  <c r="BK1700" i="13"/>
  <c r="BK1615" i="13"/>
  <c r="BL1818" i="13"/>
  <c r="BL1654" i="13"/>
  <c r="BL1590" i="13"/>
  <c r="BK1668" i="13"/>
  <c r="BL1552" i="13"/>
  <c r="BL1520" i="13"/>
  <c r="BK1590" i="13"/>
  <c r="BK1498" i="13"/>
  <c r="BK1466" i="13"/>
  <c r="BK1434" i="13"/>
  <c r="BK1402" i="13"/>
  <c r="BK1642" i="13"/>
  <c r="BL71" i="13"/>
  <c r="BK1814" i="13"/>
  <c r="BL1837" i="13"/>
  <c r="BL1725" i="13"/>
  <c r="BK1779" i="13"/>
  <c r="BL1812" i="13"/>
  <c r="BK1617" i="13"/>
  <c r="BL1738" i="13"/>
  <c r="BL1612" i="13"/>
  <c r="BK1672" i="13"/>
  <c r="BL1542" i="13"/>
  <c r="BK63" i="13"/>
  <c r="BK1710" i="13"/>
  <c r="BL1697" i="13"/>
  <c r="BK1715" i="13"/>
  <c r="BK1625" i="13"/>
  <c r="BL1686" i="13"/>
  <c r="BL1564" i="13"/>
  <c r="BL1546" i="13"/>
  <c r="BL1659" i="13"/>
  <c r="BK1500" i="13"/>
  <c r="BK1457" i="13"/>
  <c r="BK1415" i="13"/>
  <c r="BL1653" i="13"/>
  <c r="BK1646" i="13"/>
  <c r="BL1443" i="13"/>
  <c r="BL1333" i="13"/>
  <c r="BL1269" i="13"/>
  <c r="BL1204" i="13"/>
  <c r="BL1140" i="13"/>
  <c r="BL1484" i="13"/>
  <c r="BL1352" i="13"/>
  <c r="BL1288" i="13"/>
  <c r="BK1224" i="13"/>
  <c r="BK1160" i="13"/>
  <c r="BL1450" i="13"/>
  <c r="BL1358" i="13"/>
  <c r="BL1294" i="13"/>
  <c r="BK1227" i="13"/>
  <c r="BK1116" i="13"/>
  <c r="BK1052" i="13"/>
  <c r="BK988" i="13"/>
  <c r="BL1445" i="13"/>
  <c r="BL1133" i="13"/>
  <c r="BL1069" i="13"/>
  <c r="BL1005" i="13"/>
  <c r="BL941" i="13"/>
  <c r="BL877" i="13"/>
  <c r="BL1502" i="13"/>
  <c r="BK1161" i="13"/>
  <c r="BK1083" i="13"/>
  <c r="BL70" i="13"/>
  <c r="BL1841" i="13"/>
  <c r="BL1687" i="13"/>
  <c r="BK1705" i="13"/>
  <c r="BK1619" i="13"/>
  <c r="BL1672" i="13"/>
  <c r="BL1556" i="13"/>
  <c r="BL1543" i="13"/>
  <c r="BL1643" i="13"/>
  <c r="BK1497" i="13"/>
  <c r="BK1455" i="13"/>
  <c r="BK1412" i="13"/>
  <c r="BL1637" i="13"/>
  <c r="BL1625" i="13"/>
  <c r="BL1435" i="13"/>
  <c r="BL1329" i="13"/>
  <c r="BL1265" i="13"/>
  <c r="BL1200" i="13"/>
  <c r="BL1136" i="13"/>
  <c r="BL1476" i="13"/>
  <c r="BL1348" i="13"/>
  <c r="BK1832" i="13"/>
  <c r="BK1833" i="13"/>
  <c r="BK1601" i="13"/>
  <c r="BL1728" i="13"/>
  <c r="BK1606" i="13"/>
  <c r="BK1448" i="13"/>
  <c r="BL1605" i="13"/>
  <c r="BK1708" i="13"/>
  <c r="BK1713" i="13"/>
  <c r="BL1674" i="13"/>
  <c r="BL1545" i="13"/>
  <c r="BK1499" i="13"/>
  <c r="BK1413" i="13"/>
  <c r="BL1635" i="13"/>
  <c r="BK1330" i="13"/>
  <c r="BL1202" i="13"/>
  <c r="BL1480" i="13"/>
  <c r="BL39" i="13"/>
  <c r="BL1719" i="13"/>
  <c r="BK1643" i="13"/>
  <c r="BL1584" i="13"/>
  <c r="BL1710" i="13"/>
  <c r="BK1464" i="13"/>
  <c r="BK1706" i="13"/>
  <c r="BL1463" i="13"/>
  <c r="BK1278" i="13"/>
  <c r="BL1150" i="13"/>
  <c r="BK1361" i="13"/>
  <c r="BL1260" i="13"/>
  <c r="BK1174" i="13"/>
  <c r="BL1426" i="13"/>
  <c r="BL57" i="13"/>
  <c r="BL1479" i="13"/>
  <c r="BK1373" i="13"/>
  <c r="BK978" i="13"/>
  <c r="BL1081" i="13"/>
  <c r="BL911" i="13"/>
  <c r="BK1141" i="13"/>
  <c r="BK991" i="13"/>
  <c r="BK1579" i="13"/>
  <c r="BK1242" i="13"/>
  <c r="BK1210" i="13"/>
  <c r="BL1314" i="13"/>
  <c r="BK1094" i="13"/>
  <c r="BL1437" i="13"/>
  <c r="BL1025" i="13"/>
  <c r="BL855" i="13"/>
  <c r="BK1081" i="13"/>
  <c r="BK949" i="13"/>
  <c r="BL968" i="13"/>
  <c r="BK1429" i="13"/>
  <c r="BL1424" i="13"/>
  <c r="BK1566" i="13"/>
  <c r="BK1247" i="13"/>
  <c r="BK1026" i="13"/>
  <c r="BL1129" i="13"/>
  <c r="BL959" i="13"/>
  <c r="BK1461" i="13"/>
  <c r="BK1034" i="13"/>
  <c r="BK1119" i="13"/>
  <c r="BL1155" i="13"/>
  <c r="BL809" i="13"/>
  <c r="BL681" i="13"/>
  <c r="BK1296" i="13"/>
  <c r="BK888" i="13"/>
  <c r="BK747" i="13"/>
  <c r="BK620" i="13"/>
  <c r="BK887" i="13"/>
  <c r="BL746" i="13"/>
  <c r="BL618" i="13"/>
  <c r="BL550" i="13"/>
  <c r="BL486" i="13"/>
  <c r="BK591" i="13"/>
  <c r="BL1283" i="13"/>
  <c r="BL910" i="13"/>
  <c r="BK552" i="13"/>
  <c r="BK1340" i="13"/>
  <c r="BK414" i="13"/>
  <c r="BK497" i="13"/>
  <c r="BL393" i="13"/>
  <c r="BL350" i="13"/>
  <c r="BL1400" i="13"/>
  <c r="BK1243" i="13"/>
  <c r="BL1127" i="13"/>
  <c r="BL871" i="13"/>
  <c r="BK1173" i="13"/>
  <c r="BK1069" i="13"/>
  <c r="BK1003" i="13"/>
  <c r="BK939" i="13"/>
  <c r="BL1409" i="13"/>
  <c r="BL1048" i="13"/>
  <c r="BK922" i="13"/>
  <c r="BK862" i="13"/>
  <c r="BL823" i="13"/>
  <c r="BL791" i="13"/>
  <c r="BL759" i="13"/>
  <c r="BL727" i="13"/>
  <c r="BL695" i="13"/>
  <c r="BL663" i="13"/>
  <c r="BL631" i="13"/>
  <c r="BL1433" i="13"/>
  <c r="BL1327" i="13"/>
  <c r="BL1263" i="13"/>
  <c r="BL1118" i="13"/>
  <c r="BL990" i="13"/>
  <c r="BL912" i="13"/>
  <c r="BK864" i="13"/>
  <c r="BK825" i="13"/>
  <c r="BK793" i="13"/>
  <c r="BK761" i="13"/>
  <c r="BK729" i="13"/>
  <c r="BK697" i="13"/>
  <c r="BK665" i="13"/>
  <c r="BK633" i="13"/>
  <c r="BL1457" i="13"/>
  <c r="BL1116" i="13"/>
  <c r="BL988" i="13"/>
  <c r="BK912" i="13"/>
  <c r="BK863" i="13"/>
  <c r="BL824" i="13"/>
  <c r="BL792" i="13"/>
  <c r="BL760" i="13"/>
  <c r="BL728" i="13"/>
  <c r="BL696" i="13"/>
  <c r="BL664" i="13"/>
  <c r="BL632" i="13"/>
  <c r="BL605" i="13"/>
  <c r="BL589" i="13"/>
  <c r="BL573" i="13"/>
  <c r="BL557" i="13"/>
  <c r="BL541" i="13"/>
  <c r="BL525" i="13"/>
  <c r="BL509" i="13"/>
  <c r="BL493" i="13"/>
  <c r="BL1381" i="13"/>
  <c r="BL846" i="13"/>
  <c r="BK716" i="13"/>
  <c r="BK605" i="13"/>
  <c r="BK573" i="13"/>
  <c r="BK541" i="13"/>
  <c r="BK509" i="13"/>
  <c r="BK1332" i="13"/>
  <c r="BL1090" i="13"/>
  <c r="BK818" i="13"/>
  <c r="BK690" i="13"/>
  <c r="BL1082" i="13"/>
  <c r="BK816" i="13"/>
  <c r="BK688" i="13"/>
  <c r="BK598" i="13"/>
  <c r="BK566" i="13"/>
  <c r="BK534" i="13"/>
  <c r="BK502" i="13"/>
  <c r="BK470" i="13"/>
  <c r="BK454" i="13"/>
  <c r="BL954" i="13"/>
  <c r="BK436" i="13"/>
  <c r="BK404" i="13"/>
  <c r="BL1207" i="13"/>
  <c r="BL447" i="13"/>
  <c r="BL415" i="13"/>
  <c r="BL383" i="13"/>
  <c r="BL361" i="13"/>
  <c r="BL345" i="13"/>
  <c r="BK1674" i="13"/>
  <c r="BK1341" i="13"/>
  <c r="BL1474" i="13"/>
  <c r="BL1234" i="13"/>
  <c r="BK1014" i="13"/>
  <c r="BL1115" i="13"/>
  <c r="BL945" i="13"/>
  <c r="BL1430" i="13"/>
  <c r="BK1109" i="13"/>
  <c r="BK1033" i="13"/>
  <c r="BK969" i="13"/>
  <c r="BK905" i="13"/>
  <c r="BL1120" i="13"/>
  <c r="BK958" i="13"/>
  <c r="BL880" i="13"/>
  <c r="BK838" i="13"/>
  <c r="BL805" i="13"/>
  <c r="BL773" i="13"/>
  <c r="BL741" i="13"/>
  <c r="BL709" i="13"/>
  <c r="BL677" i="13"/>
  <c r="BL645" i="13"/>
  <c r="BL612" i="13"/>
  <c r="BK1352" i="13"/>
  <c r="BK1288" i="13"/>
  <c r="BL1215" i="13"/>
  <c r="BL1046" i="13"/>
  <c r="BL940" i="13"/>
  <c r="BL882" i="13"/>
  <c r="BK840" i="13"/>
  <c r="BK807" i="13"/>
  <c r="BK775" i="13"/>
  <c r="BK743" i="13"/>
  <c r="BK711" i="13"/>
  <c r="BK679" i="13"/>
  <c r="BK647" i="13"/>
  <c r="BK616" i="13"/>
  <c r="BL1211" i="13"/>
  <c r="BL1044" i="13"/>
  <c r="BK940" i="13"/>
  <c r="BL1158" i="13"/>
  <c r="BK1283" i="13"/>
  <c r="BL1493" i="13"/>
  <c r="BL1039" i="13"/>
  <c r="BL867" i="13"/>
  <c r="BK1095" i="13"/>
  <c r="BK959" i="13"/>
  <c r="BL1563" i="13"/>
  <c r="BL1623" i="13"/>
  <c r="BK1150" i="13"/>
  <c r="BK1271" i="13"/>
  <c r="BK1050" i="13"/>
  <c r="BL1173" i="13"/>
  <c r="BL983" i="13"/>
  <c r="BL1494" i="13"/>
  <c r="BK1045" i="13"/>
  <c r="BK917" i="13"/>
  <c r="BK902" i="13"/>
  <c r="BL1511" i="13"/>
  <c r="BK1289" i="13"/>
  <c r="BK1377" i="13"/>
  <c r="BK1175" i="13"/>
  <c r="BK984" i="13"/>
  <c r="BL1087" i="13"/>
  <c r="BL915" i="13"/>
  <c r="BL1464" i="13"/>
  <c r="BL1141" i="13"/>
  <c r="BK1041" i="13"/>
  <c r="BL976" i="13"/>
  <c r="BL777" i="13"/>
  <c r="BL649" i="13"/>
  <c r="BK1232" i="13"/>
  <c r="BK845" i="13"/>
  <c r="BK715" i="13"/>
  <c r="BL1368" i="13"/>
  <c r="BL844" i="13"/>
  <c r="BL714" i="13"/>
  <c r="BL598" i="13"/>
  <c r="BL534" i="13"/>
  <c r="BL970" i="13"/>
  <c r="BK559" i="13"/>
  <c r="BL914" i="13"/>
  <c r="BK760" i="13"/>
  <c r="BK520" i="13"/>
  <c r="BK686" i="13"/>
  <c r="BK390" i="13"/>
  <c r="BL433" i="13"/>
  <c r="BL370" i="13"/>
  <c r="BL1551" i="13"/>
  <c r="BK1172" i="13"/>
  <c r="BK1066" i="13"/>
  <c r="BL999" i="13"/>
  <c r="BL1619" i="13"/>
  <c r="BK1133" i="13"/>
  <c r="BK1051" i="13"/>
  <c r="BK987" i="13"/>
  <c r="BK923" i="13"/>
  <c r="BL1219" i="13"/>
  <c r="BL1008" i="13"/>
  <c r="BK898" i="13"/>
  <c r="BK851" i="13"/>
  <c r="BL815" i="13"/>
  <c r="BL783" i="13"/>
  <c r="BL751" i="13"/>
  <c r="BL719" i="13"/>
  <c r="BL687" i="13"/>
  <c r="BL655" i="13"/>
  <c r="BL623" i="13"/>
  <c r="BL1375" i="13"/>
  <c r="BL1311" i="13"/>
  <c r="BL1247" i="13"/>
  <c r="BL1086" i="13"/>
  <c r="BL960" i="13"/>
  <c r="BL896" i="13"/>
  <c r="BK853" i="13"/>
  <c r="BK817" i="13"/>
  <c r="BK785" i="13"/>
  <c r="BK753" i="13"/>
  <c r="BK721" i="13"/>
  <c r="BK689" i="13"/>
  <c r="BK657" i="13"/>
  <c r="BK625" i="13"/>
  <c r="BL1380" i="13"/>
  <c r="BL1084" i="13"/>
  <c r="BK960" i="13"/>
  <c r="BK896" i="13"/>
  <c r="BL852" i="13"/>
  <c r="BL816" i="13"/>
  <c r="BL784" i="13"/>
  <c r="BL752" i="13"/>
  <c r="BL720" i="13"/>
  <c r="BL688" i="13"/>
  <c r="BL656" i="13"/>
  <c r="BL624" i="13"/>
  <c r="BL601" i="13"/>
  <c r="BL585" i="13"/>
  <c r="BL569" i="13"/>
  <c r="BL553" i="13"/>
  <c r="BL537" i="13"/>
  <c r="BL521" i="13"/>
  <c r="BL505" i="13"/>
  <c r="BL489" i="13"/>
  <c r="BL1066" i="13"/>
  <c r="BK812" i="13"/>
  <c r="BK684" i="13"/>
  <c r="BK597" i="13"/>
  <c r="BK565" i="13"/>
  <c r="BK533" i="13"/>
  <c r="BK501" i="13"/>
  <c r="BK1300" i="13"/>
  <c r="BL962" i="13"/>
  <c r="BK786" i="13"/>
  <c r="BK658" i="13"/>
  <c r="BL958" i="13"/>
  <c r="BK784" i="13"/>
  <c r="BK656" i="13"/>
  <c r="BK590" i="13"/>
  <c r="BK558" i="13"/>
  <c r="BK526" i="13"/>
  <c r="BK488" i="13"/>
  <c r="BK466" i="13"/>
  <c r="BK450" i="13"/>
  <c r="BK782" i="13"/>
  <c r="BK428" i="13"/>
  <c r="BK396" i="13"/>
  <c r="BL838" i="13"/>
  <c r="BL439" i="13"/>
  <c r="BL407" i="13"/>
  <c r="BL375" i="13"/>
  <c r="BL357" i="13"/>
  <c r="BL46" i="13"/>
  <c r="BL1423" i="13"/>
  <c r="BK1273" i="13"/>
  <c r="BK1368" i="13"/>
  <c r="BK1151" i="13"/>
  <c r="BK970" i="13"/>
  <c r="BL1073" i="13"/>
  <c r="BL903" i="13"/>
  <c r="BK1213" i="13"/>
  <c r="BK1087" i="13"/>
  <c r="BK1017" i="13"/>
  <c r="BK953" i="13"/>
  <c r="BK1618" i="13"/>
  <c r="BL1080" i="13"/>
  <c r="BK938" i="13"/>
  <c r="BK870" i="13"/>
  <c r="BL829" i="13"/>
  <c r="BL797" i="13"/>
  <c r="BL765" i="13"/>
  <c r="BL733" i="13"/>
  <c r="BL701" i="13"/>
  <c r="BL669" i="13"/>
  <c r="BL637" i="13"/>
  <c r="BK1545" i="13"/>
  <c r="BK1336" i="13"/>
  <c r="BK1272" i="13"/>
  <c r="BL1151" i="13"/>
  <c r="BL1014" i="13"/>
  <c r="BL924" i="13"/>
  <c r="BL1284" i="13"/>
  <c r="BK1167" i="13"/>
  <c r="BL1201" i="13"/>
  <c r="BL995" i="13"/>
  <c r="BK1598" i="13"/>
  <c r="BK1055" i="13"/>
  <c r="BK927" i="13"/>
  <c r="BK1562" i="13"/>
  <c r="BK1325" i="13"/>
  <c r="BL1442" i="13"/>
  <c r="BK1223" i="13"/>
  <c r="BK1008" i="13"/>
  <c r="BL1111" i="13"/>
  <c r="BL939" i="13"/>
  <c r="BK1201" i="13"/>
  <c r="BK1013" i="13"/>
  <c r="BL1441" i="13"/>
  <c r="BK1769" i="13"/>
  <c r="BK1302" i="13"/>
  <c r="BK1233" i="13"/>
  <c r="BK1331" i="13"/>
  <c r="BK1112" i="13"/>
  <c r="BK1521" i="13"/>
  <c r="BL1043" i="13"/>
  <c r="BL873" i="13"/>
  <c r="BL1720" i="13"/>
  <c r="BL967" i="13"/>
  <c r="BK977" i="13"/>
  <c r="BK886" i="13"/>
  <c r="BL745" i="13"/>
  <c r="BL616" i="13"/>
  <c r="BL1062" i="13"/>
  <c r="BK811" i="13"/>
  <c r="BK683" i="13"/>
  <c r="BL1060" i="13"/>
  <c r="BL810" i="13"/>
  <c r="BL682" i="13"/>
  <c r="BL582" i="13"/>
  <c r="BL518" i="13"/>
  <c r="BK788" i="13"/>
  <c r="BK527" i="13"/>
  <c r="BK762" i="13"/>
  <c r="BK632" i="13"/>
  <c r="BK479" i="13"/>
  <c r="BK446" i="13"/>
  <c r="BK382" i="13"/>
  <c r="BL425" i="13"/>
  <c r="BL366" i="13"/>
  <c r="BK1419" i="13"/>
  <c r="BK1548" i="13"/>
  <c r="BK1024" i="13"/>
  <c r="BL955" i="13"/>
  <c r="BL1446" i="13"/>
  <c r="BK1111" i="13"/>
  <c r="BK1035" i="13"/>
  <c r="BK971" i="13"/>
  <c r="BK907" i="13"/>
  <c r="BL1139" i="13"/>
  <c r="BK962" i="13"/>
  <c r="BK883" i="13"/>
  <c r="BL840" i="13"/>
  <c r="BL807" i="13"/>
  <c r="BL775" i="13"/>
  <c r="BL743" i="13"/>
  <c r="BL711" i="13"/>
  <c r="BL679" i="13"/>
  <c r="BL647" i="13"/>
  <c r="BK615" i="13"/>
  <c r="BL1359" i="13"/>
  <c r="BL1295" i="13"/>
  <c r="BL1231" i="13"/>
  <c r="BL1054" i="13"/>
  <c r="BL944" i="13"/>
  <c r="BK885" i="13"/>
  <c r="BL842" i="13"/>
  <c r="BK809" i="13"/>
  <c r="BK777" i="13"/>
  <c r="BK745" i="13"/>
  <c r="BK713" i="13"/>
  <c r="BK681" i="13"/>
  <c r="BK649" i="13"/>
  <c r="BL617" i="13"/>
  <c r="BL1227" i="13"/>
  <c r="BL1052" i="13"/>
  <c r="BK944" i="13"/>
  <c r="BL884" i="13"/>
  <c r="BK842" i="13"/>
  <c r="BL808" i="13"/>
  <c r="BL776" i="13"/>
  <c r="BL744" i="13"/>
  <c r="BL712" i="13"/>
  <c r="BL680" i="13"/>
  <c r="BL648" i="13"/>
  <c r="BK617" i="13"/>
  <c r="BL597" i="13"/>
  <c r="BL581" i="13"/>
  <c r="BL565" i="13"/>
  <c r="BL549" i="13"/>
  <c r="BL533" i="13"/>
  <c r="BL517" i="13"/>
  <c r="BL501" i="13"/>
  <c r="BL485" i="13"/>
  <c r="BL950" i="13"/>
  <c r="BK780" i="13"/>
  <c r="BK652" i="13"/>
  <c r="BK589" i="13"/>
  <c r="BK557" i="13"/>
  <c r="BK525" i="13"/>
  <c r="BK486" i="13"/>
  <c r="BK1268" i="13"/>
  <c r="BL898" i="13"/>
  <c r="BK754" i="13"/>
  <c r="BK626" i="13"/>
  <c r="BL894" i="13"/>
  <c r="BK752" i="13"/>
  <c r="BK624" i="13"/>
  <c r="BK582" i="13"/>
  <c r="BK550" i="13"/>
  <c r="BK518" i="13"/>
  <c r="BK478" i="13"/>
  <c r="BK462" i="13"/>
  <c r="BL1339" i="13"/>
  <c r="BK654" i="13"/>
  <c r="BK420" i="13"/>
  <c r="BK388" i="13"/>
  <c r="BK710" i="13"/>
  <c r="BL431" i="13"/>
  <c r="BL399" i="13"/>
  <c r="BL369" i="13"/>
  <c r="BL353" i="13"/>
  <c r="BK1635" i="13"/>
  <c r="BK1258" i="13"/>
  <c r="BK1214" i="13"/>
  <c r="BK1319" i="13"/>
  <c r="BK1098" i="13"/>
  <c r="BL1461" i="13"/>
  <c r="BL1031" i="13"/>
  <c r="BL859" i="13"/>
  <c r="BK1169" i="13"/>
  <c r="BK1065" i="13"/>
  <c r="BK1001" i="13"/>
  <c r="BK937" i="13"/>
  <c r="BL1382" i="13"/>
  <c r="BL1040" i="13"/>
  <c r="BK914" i="13"/>
  <c r="BK859" i="13"/>
  <c r="BL821" i="13"/>
  <c r="BL789" i="13"/>
  <c r="BL757" i="13"/>
  <c r="BL725" i="13"/>
  <c r="BL693" i="13"/>
  <c r="BL661" i="13"/>
  <c r="BL629" i="13"/>
  <c r="BL1401" i="13"/>
  <c r="BK1320" i="13"/>
  <c r="BK1256" i="13"/>
  <c r="BL1110" i="13"/>
  <c r="BL982" i="13"/>
  <c r="BL908" i="13"/>
  <c r="BK861" i="13"/>
  <c r="BK823" i="13"/>
  <c r="BK791" i="13"/>
  <c r="BK759" i="13"/>
  <c r="BK727" i="13"/>
  <c r="BK695" i="13"/>
  <c r="BK663" i="13"/>
  <c r="BK631" i="13"/>
  <c r="BL1425" i="13"/>
  <c r="BL1108" i="13"/>
  <c r="BL980" i="13"/>
  <c r="BL1538" i="13"/>
  <c r="BK1170" i="13"/>
  <c r="BK1064" i="13"/>
  <c r="BL1123" i="13"/>
  <c r="BL953" i="13"/>
  <c r="BK1229" i="13"/>
  <c r="BK1023" i="13"/>
  <c r="BK1804" i="13"/>
  <c r="BL1391" i="13"/>
  <c r="BK1265" i="13"/>
  <c r="BK1363" i="13"/>
  <c r="BK1139" i="13"/>
  <c r="BK966" i="13"/>
  <c r="BL1067" i="13"/>
  <c r="BL897" i="13"/>
  <c r="BK1125" i="13"/>
  <c r="BK981" i="13"/>
  <c r="BL1096" i="13"/>
  <c r="BK1596" i="13"/>
  <c r="BL1174" i="13"/>
  <c r="BK1178" i="13"/>
  <c r="BL1290" i="13"/>
  <c r="BK1070" i="13"/>
  <c r="BL1209" i="13"/>
  <c r="BL1001" i="13"/>
  <c r="BK1662" i="13"/>
  <c r="BK1255" i="13"/>
  <c r="BL1478" i="13"/>
  <c r="BK913" i="13"/>
  <c r="BK843" i="13"/>
  <c r="BL713" i="13"/>
  <c r="BK1360" i="13"/>
  <c r="BL948" i="13"/>
  <c r="BK779" i="13"/>
  <c r="BK651" i="13"/>
  <c r="BK948" i="13"/>
  <c r="BL778" i="13"/>
  <c r="BL650" i="13"/>
  <c r="BL566" i="13"/>
  <c r="BL502" i="13"/>
  <c r="BK660" i="13"/>
  <c r="BK490" i="13"/>
  <c r="BK634" i="13"/>
  <c r="BK584" i="13"/>
  <c r="BK463" i="13"/>
  <c r="BK422" i="13"/>
  <c r="BK742" i="13"/>
  <c r="BL401" i="13"/>
  <c r="BL354" i="13"/>
  <c r="BL1162" i="13"/>
  <c r="BK1287" i="13"/>
  <c r="BL1205" i="13"/>
  <c r="BL913" i="13"/>
  <c r="BK1217" i="13"/>
  <c r="BK1089" i="13"/>
  <c r="BK1019" i="13"/>
  <c r="BK955" i="13"/>
  <c r="BK895" i="13"/>
  <c r="BL1088" i="13"/>
  <c r="BK942" i="13"/>
  <c r="BL872" i="13"/>
  <c r="BL831" i="13"/>
  <c r="BL799" i="13"/>
  <c r="BL767" i="13"/>
  <c r="BL735" i="13"/>
  <c r="BL703" i="13"/>
  <c r="BL671" i="13"/>
  <c r="BL639" i="13"/>
  <c r="BL1597" i="13"/>
  <c r="BL1343" i="13"/>
  <c r="BL1279" i="13"/>
  <c r="BL1167" i="13"/>
  <c r="BL1022" i="13"/>
  <c r="BL928" i="13"/>
  <c r="BL874" i="13"/>
  <c r="BK833" i="13"/>
  <c r="BK801" i="13"/>
  <c r="BK769" i="13"/>
  <c r="BK737" i="13"/>
  <c r="BK705" i="13"/>
  <c r="BK673" i="13"/>
  <c r="BK641" i="13"/>
  <c r="BL1661" i="13"/>
  <c r="BL1163" i="13"/>
  <c r="BL1020" i="13"/>
  <c r="BK928" i="13"/>
  <c r="BK874" i="13"/>
  <c r="BL832" i="13"/>
  <c r="BL800" i="13"/>
  <c r="BL768" i="13"/>
  <c r="BL736" i="13"/>
  <c r="BL704" i="13"/>
  <c r="BL672" i="13"/>
  <c r="BL640" i="13"/>
  <c r="BL609" i="13"/>
  <c r="BL593" i="13"/>
  <c r="BL577" i="13"/>
  <c r="BL561" i="13"/>
  <c r="BL545" i="13"/>
  <c r="BL529" i="13"/>
  <c r="BL513" i="13"/>
  <c r="BL497" i="13"/>
  <c r="BL481" i="13"/>
  <c r="BK889" i="13"/>
  <c r="BK748" i="13"/>
  <c r="BL619" i="13"/>
  <c r="BK581" i="13"/>
  <c r="BK549" i="13"/>
  <c r="BK517" i="13"/>
  <c r="BK1364" i="13"/>
  <c r="BK1236" i="13"/>
  <c r="BL854" i="13"/>
  <c r="BK722" i="13"/>
  <c r="BL1373" i="13"/>
  <c r="BK852" i="13"/>
  <c r="BK720" i="13"/>
  <c r="BK606" i="13"/>
  <c r="BK574" i="13"/>
  <c r="BK542" i="13"/>
  <c r="BK510" i="13"/>
  <c r="BK474" i="13"/>
  <c r="BK458" i="13"/>
  <c r="BL1275" i="13"/>
  <c r="BK444" i="13"/>
  <c r="BK412" i="13"/>
  <c r="BK380" i="13"/>
  <c r="BK493" i="13"/>
  <c r="BL423" i="13"/>
  <c r="BL391" i="13"/>
  <c r="BL365" i="13"/>
  <c r="BL349" i="13"/>
  <c r="BL1688" i="13"/>
  <c r="BL1782" i="13"/>
  <c r="BK1158" i="13"/>
  <c r="BK1275" i="13"/>
  <c r="BK1056" i="13"/>
  <c r="BL1185" i="13"/>
  <c r="BL987" i="13"/>
  <c r="BK1524" i="13"/>
  <c r="BK1129" i="13"/>
  <c r="BK1049" i="13"/>
  <c r="BK985" i="13"/>
  <c r="BK921" i="13"/>
  <c r="BL1203" i="13"/>
  <c r="BL992" i="13"/>
  <c r="BK894" i="13"/>
  <c r="BL848" i="13"/>
  <c r="BL813" i="13"/>
  <c r="BL781" i="13"/>
  <c r="BL749" i="13"/>
  <c r="BL717" i="13"/>
  <c r="BL685" i="13"/>
  <c r="BL653" i="13"/>
  <c r="BL620" i="13"/>
  <c r="BL1371" i="13"/>
  <c r="BK1304" i="13"/>
  <c r="BK1240" i="13"/>
  <c r="BL1078" i="13"/>
  <c r="BL956" i="13"/>
  <c r="BK893" i="13"/>
  <c r="BL850" i="13"/>
  <c r="BK815" i="13"/>
  <c r="BK783" i="13"/>
  <c r="BK751" i="13"/>
  <c r="BK719" i="13"/>
  <c r="BK687" i="13"/>
  <c r="BK655" i="13"/>
  <c r="BK623" i="13"/>
  <c r="BL1376" i="13"/>
  <c r="BL1076" i="13"/>
  <c r="BK831" i="13"/>
  <c r="BK703" i="13"/>
  <c r="BL1147" i="13"/>
  <c r="BK908" i="13"/>
  <c r="BL860" i="13"/>
  <c r="BL822" i="13"/>
  <c r="BL790" i="13"/>
  <c r="BL758" i="13"/>
  <c r="BL726" i="13"/>
  <c r="BL694" i="13"/>
  <c r="BL662" i="13"/>
  <c r="BL630" i="13"/>
  <c r="BL604" i="13"/>
  <c r="BL588" i="13"/>
  <c r="BL572" i="13"/>
  <c r="BL556" i="13"/>
  <c r="BL540" i="13"/>
  <c r="BL524" i="13"/>
  <c r="BL508" i="13"/>
  <c r="BL492" i="13"/>
  <c r="BL1191" i="13"/>
  <c r="BK836" i="13"/>
  <c r="BK708" i="13"/>
  <c r="BK603" i="13"/>
  <c r="BK571" i="13"/>
  <c r="BK539" i="13"/>
  <c r="BK507" i="13"/>
  <c r="BL1331" i="13"/>
  <c r="BL1058" i="13"/>
  <c r="BK810" i="13"/>
  <c r="BK682" i="13"/>
  <c r="BL1050" i="13"/>
  <c r="BK808" i="13"/>
  <c r="BK680" i="13"/>
  <c r="BK596" i="13"/>
  <c r="BK564" i="13"/>
  <c r="BK532" i="13"/>
  <c r="BK500" i="13"/>
  <c r="BK469" i="13"/>
  <c r="BK453" i="13"/>
  <c r="BK892" i="13"/>
  <c r="BK434" i="13"/>
  <c r="BK402" i="13"/>
  <c r="BL1042" i="13"/>
  <c r="BK61" i="13"/>
  <c r="BL30" i="13"/>
  <c r="BK74" i="13"/>
  <c r="BL89" i="13"/>
  <c r="BL123" i="13"/>
  <c r="BL279" i="13"/>
  <c r="BL450" i="13"/>
  <c r="BK93" i="13"/>
  <c r="BL122" i="13"/>
  <c r="BK148" i="13"/>
  <c r="BK164" i="13"/>
  <c r="BK180" i="13"/>
  <c r="BK196" i="13"/>
  <c r="BK212" i="13"/>
  <c r="BK228" i="13"/>
  <c r="BK244" i="13"/>
  <c r="BK260" i="13"/>
  <c r="BL457" i="13"/>
  <c r="BL85" i="13"/>
  <c r="BK118" i="13"/>
  <c r="BL145" i="13"/>
  <c r="BL161" i="13"/>
  <c r="BL177" i="13"/>
  <c r="BL193" i="13"/>
  <c r="BL209" i="13"/>
  <c r="BL225" i="13"/>
  <c r="BL241" i="13"/>
  <c r="BL257" i="13"/>
  <c r="BL282" i="13"/>
  <c r="BL460" i="13"/>
  <c r="BL104" i="13"/>
  <c r="BL138" i="13"/>
  <c r="BL463" i="13"/>
  <c r="BK271" i="13"/>
  <c r="BK287" i="13"/>
  <c r="BK303" i="13"/>
  <c r="BK319" i="13"/>
  <c r="BK335" i="13"/>
  <c r="BK351" i="13"/>
  <c r="BK367" i="13"/>
  <c r="BK395" i="13"/>
  <c r="BK427" i="13"/>
  <c r="BK798" i="13"/>
  <c r="BL291" i="13"/>
  <c r="BL307" i="13"/>
  <c r="BL323" i="13"/>
  <c r="BL339" i="13"/>
  <c r="BL367" i="13"/>
  <c r="BL427" i="13"/>
  <c r="BK408" i="13"/>
  <c r="BK472" i="13"/>
  <c r="BK602" i="13"/>
  <c r="BK706" i="13"/>
  <c r="BK513" i="13"/>
  <c r="BK732" i="13"/>
  <c r="BL511" i="13"/>
  <c r="BL575" i="13"/>
  <c r="BL668" i="13"/>
  <c r="BL796" i="13"/>
  <c r="BL1004" i="13"/>
  <c r="BK669" i="13"/>
  <c r="BK797" i="13"/>
  <c r="BL1006" i="13"/>
  <c r="BL1497" i="13"/>
  <c r="BL731" i="13"/>
  <c r="BK867" i="13"/>
  <c r="BK947" i="13"/>
  <c r="BL891" i="13"/>
  <c r="BK1355" i="13"/>
  <c r="BL74" i="13"/>
  <c r="BK45" i="13"/>
  <c r="BK32" i="13"/>
  <c r="BK41" i="13"/>
  <c r="BK110" i="13"/>
  <c r="BL265" i="13"/>
  <c r="BL396" i="13"/>
  <c r="BK694" i="13"/>
  <c r="BK109" i="13"/>
  <c r="BK141" i="13"/>
  <c r="BK157" i="13"/>
  <c r="BK173" i="13"/>
  <c r="BK189" i="13"/>
  <c r="BK205" i="13"/>
  <c r="BK221" i="13"/>
  <c r="BK237" i="13"/>
  <c r="BK253" i="13"/>
  <c r="BL410" i="13"/>
  <c r="BK860" i="13"/>
  <c r="BL105" i="13"/>
  <c r="BK134" i="13"/>
  <c r="BL154" i="13"/>
  <c r="BL170" i="13"/>
  <c r="BL186" i="13"/>
  <c r="BL202" i="13"/>
  <c r="BL218" i="13"/>
  <c r="BL234" i="13"/>
  <c r="BL250" i="13"/>
  <c r="BL268" i="13"/>
  <c r="BL416" i="13"/>
  <c r="BK91" i="13"/>
  <c r="BK125" i="13"/>
  <c r="BL422" i="13"/>
  <c r="BL978" i="13"/>
  <c r="BK280" i="13"/>
  <c r="BK296" i="13"/>
  <c r="BK312" i="13"/>
  <c r="BK328" i="13"/>
  <c r="BK344" i="13"/>
  <c r="BK360" i="13"/>
  <c r="BK381" i="13"/>
  <c r="BK413" i="13"/>
  <c r="BK445" i="13"/>
  <c r="BK1292" i="13"/>
  <c r="BL300" i="13"/>
  <c r="BL316" i="13"/>
  <c r="BL332" i="13"/>
  <c r="BL352" i="13"/>
  <c r="BL397" i="13"/>
  <c r="BK678" i="13"/>
  <c r="BL1307" i="13"/>
  <c r="BK546" i="13"/>
  <c r="BK873" i="13"/>
  <c r="BK1252" i="13"/>
  <c r="BK585" i="13"/>
  <c r="BL483" i="13"/>
  <c r="BL547" i="13"/>
  <c r="BK613" i="13"/>
  <c r="BL740" i="13"/>
  <c r="BK879" i="13"/>
  <c r="BL613" i="13"/>
  <c r="BK741" i="13"/>
  <c r="BK880" i="13"/>
  <c r="BL1287" i="13"/>
  <c r="BL675" i="13"/>
  <c r="BL803" i="13"/>
  <c r="BL1112" i="13"/>
  <c r="BK1101" i="13"/>
  <c r="BK1002" i="13"/>
  <c r="BK1527" i="13"/>
  <c r="BK49" i="13"/>
  <c r="BL55" i="13"/>
  <c r="BL53" i="13"/>
  <c r="BL101" i="13"/>
  <c r="BK136" i="13"/>
  <c r="BL372" i="13"/>
  <c r="BL474" i="13"/>
  <c r="BK105" i="13"/>
  <c r="BL136" i="13"/>
  <c r="BK154" i="13"/>
  <c r="BK170" i="13"/>
  <c r="BK186" i="13"/>
  <c r="BK202" i="13"/>
  <c r="BK218" i="13"/>
  <c r="BK234" i="13"/>
  <c r="BK250" i="13"/>
  <c r="BL386" i="13"/>
  <c r="BK483" i="13"/>
  <c r="BL97" i="13"/>
  <c r="BK130" i="13"/>
  <c r="BL151" i="13"/>
  <c r="BL167" i="13"/>
  <c r="BL183" i="13"/>
  <c r="BL199" i="13"/>
  <c r="BL215" i="13"/>
  <c r="BL231" i="13"/>
  <c r="BL247" i="13"/>
  <c r="BL263" i="13"/>
  <c r="BL392" i="13"/>
  <c r="BK758" i="13"/>
  <c r="BL116" i="13"/>
  <c r="BL398" i="13"/>
  <c r="BK495" i="13"/>
  <c r="BK277" i="13"/>
  <c r="BK293" i="13"/>
  <c r="BK309" i="13"/>
  <c r="BK325" i="13"/>
  <c r="BK341" i="13"/>
  <c r="BK357" i="13"/>
  <c r="BK375" i="13"/>
  <c r="BK407" i="13"/>
  <c r="BK439" i="13"/>
  <c r="BL1259" i="13"/>
  <c r="BL297" i="13"/>
  <c r="BL313" i="13"/>
  <c r="BL329" i="13"/>
  <c r="BL347" i="13"/>
  <c r="BL387" i="13"/>
  <c r="BK485" i="13"/>
  <c r="BK718" i="13"/>
  <c r="BK522" i="13"/>
  <c r="BK768" i="13"/>
  <c r="BL930" i="13"/>
  <c r="BK561" i="13"/>
  <c r="BL1002" i="13"/>
  <c r="BL535" i="13"/>
  <c r="BL599" i="13"/>
  <c r="BL716" i="13"/>
  <c r="BK847" i="13"/>
  <c r="BL1372" i="13"/>
  <c r="BK717" i="13"/>
  <c r="BK848" i="13"/>
  <c r="BL1239" i="13"/>
  <c r="BL651" i="13"/>
  <c r="BL779" i="13"/>
  <c r="BL984" i="13"/>
  <c r="BK1043" i="13"/>
  <c r="BL1161" i="13"/>
  <c r="BK1544" i="13"/>
  <c r="BK799" i="13"/>
  <c r="BK671" i="13"/>
  <c r="BL1012" i="13"/>
  <c r="BL892" i="13"/>
  <c r="BK850" i="13"/>
  <c r="BL814" i="13"/>
  <c r="BL782" i="13"/>
  <c r="BL750" i="13"/>
  <c r="BL718" i="13"/>
  <c r="BL686" i="13"/>
  <c r="BL654" i="13"/>
  <c r="BL622" i="13"/>
  <c r="BL600" i="13"/>
  <c r="BL584" i="13"/>
  <c r="BL568" i="13"/>
  <c r="BL552" i="13"/>
  <c r="BL536" i="13"/>
  <c r="BL520" i="13"/>
  <c r="BL504" i="13"/>
  <c r="BL488" i="13"/>
  <c r="BL1034" i="13"/>
  <c r="BK804" i="13"/>
  <c r="BK676" i="13"/>
  <c r="BK595" i="13"/>
  <c r="BK563" i="13"/>
  <c r="BK531" i="13"/>
  <c r="BK498" i="13"/>
  <c r="BL1299" i="13"/>
  <c r="BL946" i="13"/>
  <c r="BK778" i="13"/>
  <c r="BK650" i="13"/>
  <c r="BL942" i="13"/>
  <c r="BK776" i="13"/>
  <c r="BK648" i="13"/>
  <c r="BK588" i="13"/>
  <c r="BK556" i="13"/>
  <c r="BK524" i="13"/>
  <c r="BK484" i="13"/>
  <c r="BK465" i="13"/>
  <c r="BK449" i="13"/>
  <c r="BK750" i="13"/>
  <c r="BK426" i="13"/>
  <c r="BK394" i="13"/>
  <c r="BK806" i="13"/>
  <c r="BL52" i="13"/>
  <c r="BK62" i="13"/>
  <c r="BK64" i="13"/>
  <c r="BL99" i="13"/>
  <c r="BK132" i="13"/>
  <c r="BL287" i="13"/>
  <c r="BL466" i="13"/>
  <c r="BL98" i="13"/>
  <c r="BL132" i="13"/>
  <c r="BK152" i="13"/>
  <c r="BK168" i="13"/>
  <c r="BK184" i="13"/>
  <c r="BK200" i="13"/>
  <c r="BK216" i="13"/>
  <c r="BK232" i="13"/>
  <c r="BK248" i="13"/>
  <c r="BK264" i="13"/>
  <c r="BL473" i="13"/>
  <c r="BK94" i="13"/>
  <c r="BK128" i="13"/>
  <c r="BL149" i="13"/>
  <c r="BL165" i="13"/>
  <c r="BL181" i="13"/>
  <c r="BL197" i="13"/>
  <c r="BL213" i="13"/>
  <c r="BL229" i="13"/>
  <c r="BL245" i="13"/>
  <c r="BL261" i="13"/>
  <c r="BL376" i="13"/>
  <c r="BL476" i="13"/>
  <c r="BL114" i="13"/>
  <c r="BL382" i="13"/>
  <c r="BL479" i="13"/>
  <c r="BK275" i="13"/>
  <c r="BK291" i="13"/>
  <c r="BK307" i="13"/>
  <c r="BK323" i="13"/>
  <c r="BK339" i="13"/>
  <c r="BK355" i="13"/>
  <c r="BK371" i="13"/>
  <c r="BK403" i="13"/>
  <c r="BK435" i="13"/>
  <c r="BL1010" i="13"/>
  <c r="BL295" i="13"/>
  <c r="BL311" i="13"/>
  <c r="BL327" i="13"/>
  <c r="BL343" i="13"/>
  <c r="BL379" i="13"/>
  <c r="BL443" i="13"/>
  <c r="BK440" i="13"/>
  <c r="BK506" i="13"/>
  <c r="BK704" i="13"/>
  <c r="BK834" i="13"/>
  <c r="BK545" i="13"/>
  <c r="BK868" i="13"/>
  <c r="BL527" i="13"/>
  <c r="BL591" i="13"/>
  <c r="BL700" i="13"/>
  <c r="BL828" i="13"/>
  <c r="BL1132" i="13"/>
  <c r="BK701" i="13"/>
  <c r="BK829" i="13"/>
  <c r="BL1135" i="13"/>
  <c r="BL635" i="13"/>
  <c r="BL763" i="13"/>
  <c r="BK930" i="13"/>
  <c r="BK1011" i="13"/>
  <c r="BL1063" i="13"/>
  <c r="BK1257" i="13"/>
  <c r="BK69" i="13"/>
  <c r="BL34" i="13"/>
  <c r="BL27" i="13"/>
  <c r="BK86" i="13"/>
  <c r="BL115" i="13"/>
  <c r="BL273" i="13"/>
  <c r="BL428" i="13"/>
  <c r="BK85" i="13"/>
  <c r="BK119" i="13"/>
  <c r="BK145" i="13"/>
  <c r="BK161" i="13"/>
  <c r="BK177" i="13"/>
  <c r="BK193" i="13"/>
  <c r="BK209" i="13"/>
  <c r="BK225" i="13"/>
  <c r="BK241" i="13"/>
  <c r="BK257" i="13"/>
  <c r="BL442" i="13"/>
  <c r="BL81" i="13"/>
  <c r="BK114" i="13"/>
  <c r="BL142" i="13"/>
  <c r="BL158" i="13"/>
  <c r="BL174" i="13"/>
  <c r="BL190" i="13"/>
  <c r="BL206" i="13"/>
  <c r="BL222" i="13"/>
  <c r="BL238" i="13"/>
  <c r="BL254" i="13"/>
  <c r="BL276" i="13"/>
  <c r="BL448" i="13"/>
  <c r="BK101" i="13"/>
  <c r="BL130" i="13"/>
  <c r="BL451" i="13"/>
  <c r="BK268" i="13"/>
  <c r="BK284" i="13"/>
  <c r="BK300" i="13"/>
  <c r="BK316" i="13"/>
  <c r="BK332" i="13"/>
  <c r="BK348" i="13"/>
  <c r="BK364" i="13"/>
  <c r="BK389" i="13"/>
  <c r="BK421" i="13"/>
  <c r="BK702" i="13"/>
  <c r="BK1356" i="13"/>
  <c r="BL304" i="13"/>
  <c r="BL320" i="13"/>
  <c r="BL336" i="13"/>
  <c r="BL360" i="13"/>
  <c r="BL413" i="13"/>
  <c r="BK384" i="13"/>
  <c r="BK460" i="13"/>
  <c r="BK578" i="13"/>
  <c r="BK614" i="13"/>
  <c r="BL1449" i="13"/>
  <c r="BK636" i="13"/>
  <c r="BL499" i="13"/>
  <c r="BL563" i="13"/>
  <c r="BL644" i="13"/>
  <c r="BL772" i="13"/>
  <c r="BK936" i="13"/>
  <c r="BK645" i="13"/>
  <c r="BK773" i="13"/>
  <c r="BL936" i="13"/>
  <c r="BL1351" i="13"/>
  <c r="BL707" i="13"/>
  <c r="BL835" i="13"/>
  <c r="BK899" i="13"/>
  <c r="BL1398" i="13"/>
  <c r="BK1215" i="13"/>
  <c r="BK73" i="13"/>
  <c r="BL41" i="13"/>
  <c r="BL31" i="13"/>
  <c r="BK38" i="13"/>
  <c r="BL111" i="13"/>
  <c r="BL267" i="13"/>
  <c r="BL404" i="13"/>
  <c r="BK822" i="13"/>
  <c r="BL110" i="13"/>
  <c r="BK142" i="13"/>
  <c r="BK158" i="13"/>
  <c r="BK174" i="13"/>
  <c r="BK190" i="13"/>
  <c r="BK206" i="13"/>
  <c r="BK222" i="13"/>
  <c r="BK238" i="13"/>
  <c r="BK254" i="13"/>
  <c r="BL418" i="13"/>
  <c r="BL1385" i="13"/>
  <c r="BK106" i="13"/>
  <c r="BL137" i="13"/>
  <c r="BL155" i="13"/>
  <c r="BL171" i="13"/>
  <c r="BL187" i="13"/>
  <c r="BL203" i="13"/>
  <c r="BL219" i="13"/>
  <c r="BL235" i="13"/>
  <c r="BL251" i="13"/>
  <c r="BL270" i="13"/>
  <c r="BL424" i="13"/>
  <c r="BL92" i="13"/>
  <c r="BL126" i="13"/>
  <c r="BL430" i="13"/>
  <c r="BK265" i="13"/>
  <c r="BK281" i="13"/>
  <c r="BK297" i="13"/>
  <c r="BK313" i="13"/>
  <c r="BK329" i="13"/>
  <c r="BK345" i="13"/>
  <c r="BK361" i="13"/>
  <c r="BK383" i="13"/>
  <c r="BK415" i="13"/>
  <c r="BK447" i="13"/>
  <c r="BL1323" i="13"/>
  <c r="BL301" i="13"/>
  <c r="BL317" i="13"/>
  <c r="BL333" i="13"/>
  <c r="BL355" i="13"/>
  <c r="BL403" i="13"/>
  <c r="BK774" i="13"/>
  <c r="BL1369" i="13"/>
  <c r="BK554" i="13"/>
  <c r="BL926" i="13"/>
  <c r="BK1284" i="13"/>
  <c r="BK593" i="13"/>
  <c r="BL487" i="13"/>
  <c r="BL551" i="13"/>
  <c r="BK621" i="13"/>
  <c r="BL748" i="13"/>
  <c r="BK890" i="13"/>
  <c r="BL621" i="13"/>
  <c r="BK749" i="13"/>
  <c r="BL890" i="13"/>
  <c r="BL1303" i="13"/>
  <c r="BL683" i="13"/>
  <c r="BL811" i="13"/>
  <c r="BL1171" i="13"/>
  <c r="BK1121" i="13"/>
  <c r="BK1046" i="13"/>
  <c r="BK1504" i="13"/>
  <c r="BK767" i="13"/>
  <c r="BK639" i="13"/>
  <c r="BK956" i="13"/>
  <c r="BK882" i="13"/>
  <c r="BK839" i="13"/>
  <c r="BL806" i="13"/>
  <c r="BL774" i="13"/>
  <c r="BL742" i="13"/>
  <c r="BL710" i="13"/>
  <c r="BL678" i="13"/>
  <c r="BL646" i="13"/>
  <c r="BL614" i="13"/>
  <c r="BL596" i="13"/>
  <c r="BL580" i="13"/>
  <c r="BL564" i="13"/>
  <c r="BL548" i="13"/>
  <c r="BL532" i="13"/>
  <c r="BL516" i="13"/>
  <c r="BL500" i="13"/>
  <c r="BL484" i="13"/>
  <c r="BL934" i="13"/>
  <c r="BK772" i="13"/>
  <c r="BK644" i="13"/>
  <c r="BK587" i="13"/>
  <c r="BK555" i="13"/>
  <c r="BK523" i="13"/>
  <c r="BK482" i="13"/>
  <c r="BL1267" i="13"/>
  <c r="BL886" i="13"/>
  <c r="BK746" i="13"/>
  <c r="BL615" i="13"/>
  <c r="BK884" i="13"/>
  <c r="BK744" i="13"/>
  <c r="BL611" i="13"/>
  <c r="BK580" i="13"/>
  <c r="BK548" i="13"/>
  <c r="BK516" i="13"/>
  <c r="BK477" i="13"/>
  <c r="BK461" i="13"/>
  <c r="BK1308" i="13"/>
  <c r="BK622" i="13"/>
  <c r="BK418" i="13"/>
  <c r="BK386" i="13"/>
  <c r="BK76" i="13"/>
  <c r="BK47" i="13"/>
  <c r="BL51" i="13"/>
  <c r="BL43" i="13"/>
  <c r="BK108" i="13"/>
  <c r="BK140" i="13"/>
  <c r="BL388" i="13"/>
  <c r="BK499" i="13"/>
  <c r="BL108" i="13"/>
  <c r="BL140" i="13"/>
  <c r="BK156" i="13"/>
  <c r="BK172" i="13"/>
  <c r="BK188" i="13"/>
  <c r="BK204" i="13"/>
  <c r="BK220" i="13"/>
  <c r="BK236" i="13"/>
  <c r="BK252" i="13"/>
  <c r="BL402" i="13"/>
  <c r="BK726" i="13"/>
  <c r="BK104" i="13"/>
  <c r="BL133" i="13"/>
  <c r="BL153" i="13"/>
  <c r="BL169" i="13"/>
  <c r="BL185" i="13"/>
  <c r="BL201" i="13"/>
  <c r="BL217" i="13"/>
  <c r="BL233" i="13"/>
  <c r="BL249" i="13"/>
  <c r="BL266" i="13"/>
  <c r="BL408" i="13"/>
  <c r="BL90" i="13"/>
  <c r="BK123" i="13"/>
  <c r="BL414" i="13"/>
  <c r="BK790" i="13"/>
  <c r="BK279" i="13"/>
  <c r="BK295" i="13"/>
  <c r="BK311" i="13"/>
  <c r="BK327" i="13"/>
  <c r="BK343" i="13"/>
  <c r="BK359" i="13"/>
  <c r="BK379" i="13"/>
  <c r="BK411" i="13"/>
  <c r="BK443" i="13"/>
  <c r="BL1291" i="13"/>
  <c r="BL299" i="13"/>
  <c r="BL315" i="13"/>
  <c r="BL331" i="13"/>
  <c r="BL351" i="13"/>
  <c r="BL395" i="13"/>
  <c r="BK646" i="13"/>
  <c r="BL1243" i="13"/>
  <c r="BK538" i="13"/>
  <c r="BK832" i="13"/>
  <c r="BL1175" i="13"/>
  <c r="BK577" i="13"/>
  <c r="BL1639" i="13"/>
  <c r="BL543" i="13"/>
  <c r="BL607" i="13"/>
  <c r="BL732" i="13"/>
  <c r="BL868" i="13"/>
  <c r="BK1529" i="13"/>
  <c r="BK733" i="13"/>
  <c r="BK869" i="13"/>
  <c r="BL1271" i="13"/>
  <c r="BL667" i="13"/>
  <c r="BL795" i="13"/>
  <c r="BL1072" i="13"/>
  <c r="BK1079" i="13"/>
  <c r="BL1718" i="13"/>
  <c r="BK1354" i="13"/>
  <c r="BL60" i="13"/>
  <c r="BK25" i="13"/>
  <c r="BK72" i="13"/>
  <c r="BL91" i="13"/>
  <c r="BK124" i="13"/>
  <c r="BL281" i="13"/>
  <c r="BL454" i="13"/>
  <c r="BK95" i="13"/>
  <c r="BL124" i="13"/>
  <c r="BK149" i="13"/>
  <c r="BK165" i="13"/>
  <c r="BK181" i="13"/>
  <c r="BK197" i="13"/>
  <c r="BK213" i="13"/>
  <c r="BK229" i="13"/>
  <c r="BK245" i="13"/>
  <c r="BK261" i="13"/>
  <c r="BL461" i="13"/>
  <c r="BK90" i="13"/>
  <c r="BL119" i="13"/>
  <c r="BL146" i="13"/>
  <c r="BL162" i="13"/>
  <c r="BL178" i="13"/>
  <c r="BL194" i="13"/>
  <c r="BL210" i="13"/>
  <c r="BL226" i="13"/>
  <c r="BL242" i="13"/>
  <c r="BL258" i="13"/>
  <c r="BL284" i="13"/>
  <c r="BL464" i="13"/>
  <c r="BL106" i="13"/>
  <c r="BK139" i="13"/>
  <c r="BL467" i="13"/>
  <c r="BK272" i="13"/>
  <c r="BK288" i="13"/>
  <c r="BK304" i="13"/>
  <c r="BK320" i="13"/>
  <c r="BK336" i="13"/>
  <c r="BK352" i="13"/>
  <c r="BK368" i="13"/>
  <c r="BK397" i="13"/>
  <c r="BK429" i="13"/>
  <c r="BK830" i="13"/>
  <c r="BL292" i="13"/>
  <c r="BL308" i="13"/>
  <c r="BL324" i="13"/>
  <c r="BL340" i="13"/>
  <c r="BL368" i="13"/>
  <c r="BL429" i="13"/>
  <c r="BK416" i="13"/>
  <c r="BK476" i="13"/>
  <c r="BK610" i="13"/>
  <c r="BK738" i="13"/>
  <c r="BK521" i="13"/>
  <c r="BK764" i="13"/>
  <c r="BL515" i="13"/>
  <c r="BL579" i="13"/>
  <c r="BL676" i="13"/>
  <c r="BL804" i="13"/>
  <c r="BL1036" i="13"/>
  <c r="BK677" i="13"/>
  <c r="BK805" i="13"/>
  <c r="BL1038" i="13"/>
  <c r="BK611" i="13"/>
  <c r="BL739" i="13"/>
  <c r="BK878" i="13"/>
  <c r="BK963" i="13"/>
  <c r="BL935" i="13"/>
  <c r="BL1410" i="13"/>
  <c r="BL64" i="13"/>
  <c r="BK33" i="13"/>
  <c r="BK87" i="13"/>
  <c r="BL87" i="13"/>
  <c r="BK120" i="13"/>
  <c r="BL275" i="13"/>
  <c r="BL436" i="13"/>
  <c r="BL86" i="13"/>
  <c r="BL120" i="13"/>
  <c r="BK146" i="13"/>
  <c r="BK162" i="13"/>
  <c r="BK178" i="13"/>
  <c r="BK194" i="13"/>
  <c r="BK210" i="13"/>
  <c r="BK226" i="13"/>
  <c r="BK242" i="13"/>
  <c r="BK258" i="13"/>
  <c r="BL449" i="13"/>
  <c r="BK82" i="13"/>
  <c r="BK116" i="13"/>
  <c r="BL143" i="13"/>
  <c r="BL159" i="13"/>
  <c r="BL175" i="13"/>
  <c r="BL191" i="13"/>
  <c r="BL207" i="13"/>
  <c r="BL223" i="13"/>
  <c r="BL239" i="13"/>
  <c r="BL255" i="13"/>
  <c r="BL278" i="13"/>
  <c r="BL452" i="13"/>
  <c r="BL102" i="13"/>
  <c r="BL134" i="13"/>
  <c r="BL455" i="13"/>
  <c r="BK269" i="13"/>
  <c r="BK285" i="13"/>
  <c r="BK301" i="13"/>
  <c r="BK317" i="13"/>
  <c r="BK333" i="13"/>
  <c r="BK349" i="13"/>
  <c r="BK365" i="13"/>
  <c r="BK391" i="13"/>
  <c r="BK423" i="13"/>
  <c r="BK734" i="13"/>
  <c r="BL1513" i="13"/>
  <c r="BL305" i="13"/>
  <c r="BL321" i="13"/>
  <c r="BL337" i="13"/>
  <c r="BL363" i="13"/>
  <c r="BL419" i="13"/>
  <c r="BK392" i="13"/>
  <c r="BK464" i="13"/>
  <c r="BK586" i="13"/>
  <c r="BK642" i="13"/>
  <c r="BK494" i="13"/>
  <c r="BK668" i="13"/>
  <c r="BL503" i="13"/>
  <c r="BL567" i="13"/>
  <c r="BL652" i="13"/>
  <c r="BL780" i="13"/>
  <c r="BK952" i="13"/>
  <c r="BK653" i="13"/>
  <c r="BK781" i="13"/>
  <c r="BL952" i="13"/>
  <c r="BL1367" i="13"/>
  <c r="BL715" i="13"/>
  <c r="BK846" i="13"/>
  <c r="BK915" i="13"/>
  <c r="BL1486" i="13"/>
  <c r="BL1266" i="13"/>
  <c r="BK872" i="13"/>
  <c r="BK735" i="13"/>
  <c r="BL1575" i="13"/>
  <c r="BK924" i="13"/>
  <c r="BK871" i="13"/>
  <c r="BL830" i="13"/>
  <c r="BL798" i="13"/>
  <c r="BL766" i="13"/>
  <c r="BL734" i="13"/>
  <c r="BL702" i="13"/>
  <c r="BL670" i="13"/>
  <c r="BL638" i="13"/>
  <c r="BL608" i="13"/>
  <c r="BL592" i="13"/>
  <c r="BL576" i="13"/>
  <c r="BL560" i="13"/>
  <c r="BL544" i="13"/>
  <c r="BL528" i="13"/>
  <c r="BL512" i="13"/>
  <c r="BL496" i="13"/>
  <c r="BL480" i="13"/>
  <c r="BL878" i="13"/>
  <c r="BK740" i="13"/>
  <c r="BK618" i="13"/>
  <c r="BK579" i="13"/>
  <c r="BK547" i="13"/>
  <c r="BK515" i="13"/>
  <c r="BL1363" i="13"/>
  <c r="BL1235" i="13"/>
  <c r="BK844" i="13"/>
  <c r="BK714" i="13"/>
  <c r="BL1223" i="13"/>
  <c r="BK841" i="13"/>
  <c r="BK712" i="13"/>
  <c r="BK604" i="13"/>
  <c r="BK572" i="13"/>
  <c r="BK540" i="13"/>
  <c r="BK508" i="13"/>
  <c r="BK473" i="13"/>
  <c r="BK457" i="13"/>
  <c r="BK1244" i="13"/>
  <c r="BK442" i="13"/>
  <c r="BK410" i="13"/>
  <c r="BK378" i="13"/>
  <c r="BK71" i="13"/>
  <c r="BK35" i="13"/>
  <c r="BL29" i="13"/>
  <c r="BK84" i="13"/>
  <c r="BL113" i="13"/>
  <c r="BL271" i="13"/>
  <c r="BL420" i="13"/>
  <c r="BL84" i="13"/>
  <c r="BK117" i="13"/>
  <c r="BK144" i="13"/>
  <c r="BK160" i="13"/>
  <c r="BK176" i="13"/>
  <c r="BK192" i="13"/>
  <c r="BK208" i="13"/>
  <c r="BK224" i="13"/>
  <c r="BK240" i="13"/>
  <c r="BK256" i="13"/>
  <c r="BL434" i="13"/>
  <c r="BK80" i="13"/>
  <c r="BL109" i="13"/>
  <c r="BL141" i="13"/>
  <c r="BL157" i="13"/>
  <c r="BL173" i="13"/>
  <c r="BL189" i="13"/>
  <c r="BL205" i="13"/>
  <c r="BL221" i="13"/>
  <c r="BL237" i="13"/>
  <c r="BL253" i="13"/>
  <c r="BL274" i="13"/>
  <c r="BL440" i="13"/>
  <c r="BK99" i="13"/>
  <c r="BL128" i="13"/>
  <c r="BL446" i="13"/>
  <c r="BK267" i="13"/>
  <c r="BK283" i="13"/>
  <c r="BK299" i="13"/>
  <c r="BK315" i="13"/>
  <c r="BK331" i="13"/>
  <c r="BK347" i="13"/>
  <c r="BK363" i="13"/>
  <c r="BK387" i="13"/>
  <c r="BK419" i="13"/>
  <c r="BK670" i="13"/>
  <c r="BL1355" i="13"/>
  <c r="BL303" i="13"/>
  <c r="BL319" i="13"/>
  <c r="BL335" i="13"/>
  <c r="BL359" i="13"/>
  <c r="BL411" i="13"/>
  <c r="BK376" i="13"/>
  <c r="BK456" i="13"/>
  <c r="BK570" i="13"/>
  <c r="BL1159" i="13"/>
  <c r="BK1348" i="13"/>
  <c r="BK609" i="13"/>
  <c r="BL495" i="13"/>
  <c r="BL559" i="13"/>
  <c r="BL636" i="13"/>
  <c r="BL764" i="13"/>
  <c r="BK920" i="13"/>
  <c r="BK637" i="13"/>
  <c r="BK765" i="13"/>
  <c r="BL920" i="13"/>
  <c r="BL1335" i="13"/>
  <c r="BL699" i="13"/>
  <c r="BL827" i="13"/>
  <c r="BL1505" i="13"/>
  <c r="BK1197" i="13"/>
  <c r="BK1130" i="13"/>
  <c r="BK1726" i="13"/>
  <c r="BL50" i="13"/>
  <c r="BK60" i="13"/>
  <c r="BL63" i="13"/>
  <c r="BK100" i="13"/>
  <c r="BL135" i="13"/>
  <c r="BL289" i="13"/>
  <c r="BL470" i="13"/>
  <c r="BL100" i="13"/>
  <c r="BK133" i="13"/>
  <c r="BK153" i="13"/>
  <c r="BK169" i="13"/>
  <c r="BK185" i="13"/>
  <c r="BK201" i="13"/>
  <c r="BK217" i="13"/>
  <c r="BK233" i="13"/>
  <c r="BK249" i="13"/>
  <c r="BL378" i="13"/>
  <c r="BL477" i="13"/>
  <c r="BL95" i="13"/>
  <c r="BL129" i="13"/>
  <c r="BL150" i="13"/>
  <c r="BL166" i="13"/>
  <c r="BL182" i="13"/>
  <c r="BL198" i="13"/>
  <c r="BL214" i="13"/>
  <c r="BL230" i="13"/>
  <c r="BL246" i="13"/>
  <c r="BL262" i="13"/>
  <c r="BL384" i="13"/>
  <c r="BK630" i="13"/>
  <c r="BK115" i="13"/>
  <c r="BL390" i="13"/>
  <c r="BK487" i="13"/>
  <c r="BK276" i="13"/>
  <c r="BK292" i="13"/>
  <c r="BK308" i="13"/>
  <c r="BK324" i="13"/>
  <c r="BK340" i="13"/>
  <c r="BK356" i="13"/>
  <c r="BK373" i="13"/>
  <c r="BK405" i="13"/>
  <c r="BK437" i="13"/>
  <c r="BL1143" i="13"/>
  <c r="BL296" i="13"/>
  <c r="BL312" i="13"/>
  <c r="BL328" i="13"/>
  <c r="BL344" i="13"/>
  <c r="BL381" i="13"/>
  <c r="BL445" i="13"/>
  <c r="BK448" i="13"/>
  <c r="BK514" i="13"/>
  <c r="BK736" i="13"/>
  <c r="BK876" i="13"/>
  <c r="BK553" i="13"/>
  <c r="BL918" i="13"/>
  <c r="BL531" i="13"/>
  <c r="BL595" i="13"/>
  <c r="BL708" i="13"/>
  <c r="BL836" i="13"/>
  <c r="BL1195" i="13"/>
  <c r="BK709" i="13"/>
  <c r="BK837" i="13"/>
  <c r="BL1199" i="13"/>
  <c r="BL643" i="13"/>
  <c r="BL771" i="13"/>
  <c r="BK954" i="13"/>
  <c r="BK1027" i="13"/>
  <c r="BL1105" i="13"/>
  <c r="BK1317" i="13"/>
  <c r="BK59" i="13"/>
  <c r="BK23" i="13"/>
  <c r="BL67" i="13"/>
  <c r="BK96" i="13"/>
  <c r="BL125" i="13"/>
  <c r="BL283" i="13"/>
  <c r="BL458" i="13"/>
  <c r="BL96" i="13"/>
  <c r="BK129" i="13"/>
  <c r="BK150" i="13"/>
  <c r="BK166" i="13"/>
  <c r="BK182" i="13"/>
  <c r="BK198" i="13"/>
  <c r="BK214" i="13"/>
  <c r="BK230" i="13"/>
  <c r="BK246" i="13"/>
  <c r="BK262" i="13"/>
  <c r="BL465" i="13"/>
  <c r="BK92" i="13"/>
  <c r="BL121" i="13"/>
  <c r="BL147" i="13"/>
  <c r="BL163" i="13"/>
  <c r="BL179" i="13"/>
  <c r="BL195" i="13"/>
  <c r="BL211" i="13"/>
  <c r="BL227" i="13"/>
  <c r="BL243" i="13"/>
  <c r="BL259" i="13"/>
  <c r="BL286" i="13"/>
  <c r="BL468" i="13"/>
  <c r="BK111" i="13"/>
  <c r="BK372" i="13"/>
  <c r="BL471" i="13"/>
  <c r="BK273" i="13"/>
  <c r="BK289" i="13"/>
  <c r="BK305" i="13"/>
  <c r="BK321" i="13"/>
  <c r="BK337" i="13"/>
  <c r="BK353" i="13"/>
  <c r="BK369" i="13"/>
  <c r="BK399" i="13"/>
  <c r="BK431" i="13"/>
  <c r="BL870" i="13"/>
  <c r="BL293" i="13"/>
  <c r="BL309" i="13"/>
  <c r="BL325" i="13"/>
  <c r="BL341" i="13"/>
  <c r="BL371" i="13"/>
  <c r="BL435" i="13"/>
  <c r="BK424" i="13"/>
  <c r="BK480" i="13"/>
  <c r="BK640" i="13"/>
  <c r="BK770" i="13"/>
  <c r="BK529" i="13"/>
  <c r="BK796" i="13"/>
  <c r="BL519" i="13"/>
  <c r="BL583" i="13"/>
  <c r="BL684" i="13"/>
  <c r="BL812" i="13"/>
  <c r="BL1068" i="13"/>
  <c r="BK685" i="13"/>
  <c r="BK813" i="13"/>
  <c r="BL1070" i="13"/>
  <c r="BK619" i="13"/>
  <c r="BL747" i="13"/>
  <c r="BK891" i="13"/>
  <c r="BK979" i="13"/>
  <c r="BL977" i="13"/>
  <c r="BK1146" i="13"/>
  <c r="F10001" i="13" l="1"/>
  <c r="BD2761" i="13"/>
  <c r="BD83" i="13"/>
  <c r="BD2877" i="13"/>
  <c r="BD1499" i="13"/>
  <c r="BD1219" i="13"/>
  <c r="BD1157" i="13"/>
  <c r="BD2757" i="13"/>
  <c r="BD1221" i="13"/>
  <c r="BD328" i="13"/>
  <c r="BD737" i="13"/>
  <c r="BD141" i="13"/>
  <c r="BD883" i="13"/>
  <c r="BD1519" i="13"/>
  <c r="BD1993" i="13"/>
  <c r="BD1577" i="13"/>
  <c r="BD496" i="13"/>
  <c r="BD391" i="13"/>
  <c r="BD2053" i="13"/>
  <c r="BD2921" i="13"/>
  <c r="BD1651" i="13"/>
  <c r="BD1127" i="13"/>
  <c r="BD2074" i="13"/>
  <c r="BD3168" i="13"/>
  <c r="BD1135" i="13"/>
  <c r="BD2275" i="13"/>
  <c r="BD3061" i="13"/>
  <c r="BD3087" i="13"/>
  <c r="BD1213" i="13"/>
  <c r="BD1594" i="13"/>
  <c r="BD2809" i="13"/>
  <c r="BD3145" i="13"/>
  <c r="BD2437" i="13"/>
  <c r="BD353" i="13"/>
  <c r="BD2455" i="13"/>
  <c r="BD2667" i="13"/>
  <c r="BD1474" i="13"/>
  <c r="BD781" i="13"/>
  <c r="BD2491" i="13"/>
  <c r="BD2485" i="13"/>
  <c r="BD865" i="13"/>
  <c r="BD719" i="13"/>
  <c r="BD1947" i="13"/>
  <c r="BD1816" i="13"/>
  <c r="BD2029" i="13"/>
  <c r="BD1159" i="13"/>
  <c r="BD757" i="13"/>
  <c r="BD1485" i="13"/>
  <c r="BD2923" i="13"/>
  <c r="BD2945" i="13"/>
  <c r="BD2230" i="13"/>
  <c r="BD2705" i="13"/>
  <c r="BD507" i="13"/>
  <c r="BD2959" i="13"/>
  <c r="BD3123" i="13"/>
  <c r="BD2981" i="13"/>
  <c r="BD1796" i="13"/>
  <c r="BD4529" i="13"/>
  <c r="BD2791" i="13"/>
  <c r="BD535" i="13"/>
  <c r="BD2179" i="13"/>
  <c r="BD1711" i="13"/>
  <c r="BD913" i="13"/>
  <c r="BD167" i="13"/>
  <c r="BD2721" i="13"/>
  <c r="BD1696" i="13"/>
  <c r="BD2617" i="13"/>
  <c r="BD3019" i="13"/>
  <c r="BD787" i="13"/>
  <c r="BD2815" i="13"/>
  <c r="BD2069" i="13"/>
  <c r="BD1083" i="13"/>
  <c r="BD2356" i="13"/>
  <c r="BD427" i="13"/>
  <c r="BD2737" i="13"/>
  <c r="BD2779" i="13"/>
  <c r="BD1559" i="13"/>
  <c r="BD829" i="13"/>
  <c r="BD2175" i="13"/>
  <c r="BD2357" i="13"/>
  <c r="BD1539" i="13"/>
  <c r="BD219" i="13"/>
  <c r="BD2333" i="13"/>
  <c r="BD405" i="13"/>
  <c r="BD1869" i="13"/>
  <c r="BD1669" i="13"/>
  <c r="BD545" i="13"/>
  <c r="BD949" i="13"/>
  <c r="BD1969" i="13"/>
  <c r="BD2407" i="13"/>
  <c r="BD3165" i="13"/>
  <c r="BD1247" i="13"/>
  <c r="BD2557" i="13"/>
  <c r="BD385" i="13"/>
  <c r="BD847" i="13"/>
  <c r="BD2671" i="13"/>
  <c r="BD2493" i="13"/>
  <c r="BD1235" i="13"/>
  <c r="BD2265" i="13"/>
  <c r="BD79" i="13"/>
  <c r="BD97" i="13"/>
  <c r="BD2647" i="13"/>
  <c r="BD1259" i="13"/>
  <c r="BD343" i="13"/>
  <c r="BD1405" i="13"/>
  <c r="BD75" i="13"/>
  <c r="BD2435" i="13"/>
  <c r="BD1635" i="13"/>
  <c r="BD2656" i="13"/>
  <c r="BD1113" i="13"/>
  <c r="BD2062" i="13"/>
  <c r="BD4388" i="13"/>
  <c r="BD1435" i="13"/>
  <c r="BD27" i="13"/>
  <c r="BD1627" i="13"/>
  <c r="BD205" i="13"/>
  <c r="BD1099" i="13"/>
  <c r="BD1961" i="13"/>
  <c r="BD2293" i="13"/>
  <c r="BD2995" i="13"/>
  <c r="BD2605" i="13"/>
  <c r="BD1195" i="13"/>
  <c r="BD2927" i="13"/>
  <c r="BD1867" i="13"/>
  <c r="BD2821" i="13"/>
  <c r="BD2113" i="13"/>
  <c r="BD3037" i="13"/>
  <c r="BD1661" i="13"/>
  <c r="BD115" i="13"/>
  <c r="BD2827" i="13"/>
  <c r="BD145" i="13"/>
  <c r="BD769" i="13"/>
  <c r="BD581" i="13"/>
  <c r="BD1173" i="13"/>
  <c r="BD2771" i="13"/>
  <c r="BD2109" i="13"/>
  <c r="BD1373" i="13"/>
  <c r="BD2115" i="13"/>
  <c r="BD2379" i="13"/>
  <c r="BD2554" i="13"/>
  <c r="BD1246" i="13"/>
  <c r="BD2185" i="13"/>
  <c r="BD403" i="13"/>
  <c r="BD2731" i="13"/>
  <c r="BD1663" i="13"/>
  <c r="BD1567" i="13"/>
  <c r="BD1855" i="13"/>
  <c r="BD1423" i="13"/>
  <c r="BD109" i="13"/>
  <c r="BD1513" i="13"/>
  <c r="BD1675" i="13"/>
  <c r="BD835" i="13"/>
  <c r="BD1807" i="13"/>
  <c r="BD277" i="13"/>
  <c r="BD523" i="13"/>
  <c r="BD2269" i="13"/>
  <c r="BD2569" i="13"/>
  <c r="BD1325" i="13"/>
  <c r="BD89" i="13"/>
  <c r="BD1343" i="13"/>
  <c r="BD203" i="13"/>
  <c r="BD2889" i="13"/>
  <c r="BD543" i="13"/>
  <c r="BD1803" i="13"/>
  <c r="BD1629" i="13"/>
  <c r="BD1895" i="13"/>
  <c r="BD1905" i="13"/>
  <c r="BD1756" i="13"/>
  <c r="BD2512" i="13"/>
  <c r="BD1615" i="13"/>
  <c r="BD2317" i="13"/>
  <c r="BD961" i="13"/>
  <c r="BD307" i="13"/>
  <c r="BD1153" i="13"/>
  <c r="BD985" i="13"/>
  <c r="BD991" i="13"/>
  <c r="BD595" i="13"/>
  <c r="BD2245" i="13"/>
  <c r="BD1915" i="13"/>
  <c r="BD1333" i="13"/>
  <c r="BD2131" i="13"/>
  <c r="BD1637" i="13"/>
  <c r="BD215" i="13"/>
  <c r="BD2441" i="13"/>
  <c r="BD556" i="13"/>
  <c r="BD1891" i="13"/>
  <c r="BD859" i="13"/>
  <c r="BD2191" i="13"/>
  <c r="BD289" i="13"/>
  <c r="BD103" i="13"/>
  <c r="BD1847" i="13"/>
  <c r="BD2201" i="13"/>
  <c r="BD375" i="13"/>
  <c r="BD345" i="13"/>
  <c r="BD436" i="13"/>
  <c r="BD1228" i="13"/>
  <c r="BD1431" i="13"/>
  <c r="BD497" i="13"/>
  <c r="BD3149" i="13"/>
  <c r="BD1571" i="13"/>
  <c r="BD2013" i="13"/>
  <c r="BD897" i="13"/>
  <c r="BD1059" i="13"/>
  <c r="BD2079" i="13"/>
  <c r="BD315" i="13"/>
  <c r="BD970" i="13"/>
  <c r="BD2026" i="13"/>
  <c r="BD1027" i="13"/>
  <c r="BD2279" i="13"/>
  <c r="BD2543" i="13"/>
  <c r="BD2547" i="13"/>
  <c r="BD1893" i="13"/>
  <c r="BD2290" i="13"/>
  <c r="BD70" i="13"/>
  <c r="BD1313" i="13"/>
  <c r="BD2055" i="13"/>
  <c r="BD3051" i="13"/>
  <c r="BD106" i="13"/>
  <c r="BD1476" i="13"/>
  <c r="BD7" i="13"/>
  <c r="BD3164" i="13"/>
  <c r="BD3344" i="13"/>
  <c r="BD3966" i="13"/>
  <c r="BD505" i="13"/>
  <c r="BD1363" i="13"/>
  <c r="BD2005" i="13"/>
  <c r="BD997" i="13"/>
  <c r="BD2941" i="13"/>
  <c r="BD2075" i="13"/>
  <c r="BD1063" i="13"/>
  <c r="BD181" i="13"/>
  <c r="BD1543" i="13"/>
  <c r="BD1013" i="13"/>
  <c r="BD2173" i="13"/>
  <c r="BD61" i="13"/>
  <c r="BD943" i="13"/>
  <c r="BD433" i="13"/>
  <c r="BD3129" i="13"/>
  <c r="BD445" i="13"/>
  <c r="BD1417" i="13"/>
  <c r="BD2371" i="13"/>
  <c r="BD1273" i="13"/>
  <c r="BD395" i="13"/>
  <c r="BD3197" i="13"/>
  <c r="BD2291" i="13"/>
  <c r="BD2157" i="13"/>
  <c r="BD1509" i="13"/>
  <c r="BD2619" i="13"/>
  <c r="BD2985" i="13"/>
  <c r="BD2361" i="13"/>
  <c r="BD2638" i="13"/>
  <c r="BD634" i="13"/>
  <c r="BD3013" i="13"/>
  <c r="BD733" i="13"/>
  <c r="BD1393" i="13"/>
  <c r="BD2221" i="13"/>
  <c r="BD3217" i="13"/>
  <c r="BD3211" i="13"/>
  <c r="BD2095" i="13"/>
  <c r="BD409" i="13"/>
  <c r="BD2683" i="13"/>
  <c r="BD715" i="13"/>
  <c r="BD163" i="13"/>
  <c r="BD169" i="13"/>
  <c r="BD1207" i="13"/>
  <c r="BD1549" i="13"/>
  <c r="BD2413" i="13"/>
  <c r="BD1255" i="13"/>
  <c r="BD2421" i="13"/>
  <c r="BD2909" i="13"/>
  <c r="BD2273" i="13"/>
  <c r="BD569" i="13"/>
  <c r="BD1391" i="13"/>
  <c r="BD1875" i="13"/>
  <c r="BD711" i="13"/>
  <c r="BD921" i="13"/>
  <c r="BD2223" i="13"/>
  <c r="BD3131" i="13"/>
  <c r="BD2134" i="13"/>
  <c r="BD2458" i="13"/>
  <c r="BD751" i="13"/>
  <c r="BD1687" i="13"/>
  <c r="BD2311" i="13"/>
  <c r="BD373" i="13"/>
  <c r="BD2341" i="13"/>
  <c r="BD529" i="13"/>
  <c r="BD1093" i="13"/>
  <c r="BD1261" i="13"/>
  <c r="BD1057" i="13"/>
  <c r="BD1369" i="13"/>
  <c r="BD1633" i="13"/>
  <c r="BD1639" i="13"/>
  <c r="BD2015" i="13"/>
  <c r="BD2973" i="13"/>
  <c r="BD1935" i="13"/>
  <c r="BD1156" i="13"/>
  <c r="BD133" i="13"/>
  <c r="BD2167" i="13"/>
  <c r="BD2623" i="13"/>
  <c r="BD193" i="13"/>
  <c r="BD2665" i="13"/>
  <c r="BD2225" i="13"/>
  <c r="BD2003" i="13"/>
  <c r="BD2555" i="13"/>
  <c r="BD1024" i="13"/>
  <c r="BD1930" i="13"/>
  <c r="BD2585" i="13"/>
  <c r="BD2873" i="13"/>
  <c r="BD455" i="13"/>
  <c r="BD605" i="13"/>
  <c r="BD113" i="13"/>
  <c r="BD131" i="13"/>
  <c r="BD273" i="13"/>
  <c r="BD297" i="13"/>
  <c r="BD1011" i="13"/>
  <c r="BD2896" i="13"/>
  <c r="BD2692" i="13"/>
  <c r="BD823" i="13"/>
  <c r="BD2135" i="13"/>
  <c r="BD3077" i="13"/>
  <c r="BD2813" i="13"/>
  <c r="BD1887" i="13"/>
  <c r="BD1701" i="13"/>
  <c r="BD1516" i="13"/>
  <c r="BD3064" i="13"/>
  <c r="BD1223" i="13"/>
  <c r="BD1425" i="13"/>
  <c r="BD184" i="13"/>
  <c r="BD1866" i="13"/>
  <c r="BD1206" i="13"/>
  <c r="BD1422" i="13"/>
  <c r="BD1992" i="13"/>
  <c r="BD3399" i="13"/>
  <c r="BD3573" i="13"/>
  <c r="BD4174" i="13"/>
  <c r="BD3348" i="13"/>
  <c r="BD2904" i="13"/>
  <c r="BD314" i="13"/>
  <c r="BD318" i="13"/>
  <c r="BD1734" i="13"/>
  <c r="BD2112" i="13"/>
  <c r="BD1964" i="13"/>
  <c r="BD2366" i="13"/>
  <c r="BD484" i="13"/>
  <c r="BD2936" i="13"/>
  <c r="BD3070" i="13"/>
  <c r="BD910" i="13"/>
  <c r="BD1686" i="13"/>
  <c r="BD1976" i="13"/>
  <c r="BD2968" i="13"/>
  <c r="BD736" i="13"/>
  <c r="BD2110" i="13"/>
  <c r="BD1282" i="13"/>
  <c r="BD3081" i="13"/>
  <c r="BD525" i="13"/>
  <c r="BD1077" i="13"/>
  <c r="BD1749" i="13"/>
  <c r="BD1407" i="13"/>
  <c r="BD3083" i="13"/>
  <c r="BD2337" i="13"/>
  <c r="BD585" i="13"/>
  <c r="BD2651" i="13"/>
  <c r="BD1861" i="13"/>
  <c r="BD661" i="13"/>
  <c r="BD1882" i="13"/>
  <c r="BD2224" i="13"/>
  <c r="BD1204" i="13"/>
  <c r="BD2584" i="13"/>
  <c r="BD1810" i="13"/>
  <c r="BD124" i="13"/>
  <c r="BD87" i="13"/>
  <c r="BD477" i="13"/>
  <c r="BD3201" i="13"/>
  <c r="BD717" i="13"/>
  <c r="BD1587" i="13"/>
  <c r="BD363" i="13"/>
  <c r="BD2277" i="13"/>
  <c r="BD2007" i="13"/>
  <c r="BD1071" i="13"/>
  <c r="BD2847" i="13"/>
  <c r="BD1211" i="13"/>
  <c r="BD503" i="13"/>
  <c r="BD791" i="13"/>
  <c r="BD1103" i="13"/>
  <c r="BD1475" i="13"/>
  <c r="BD1007" i="13"/>
  <c r="BD2093" i="13"/>
  <c r="BD789" i="13"/>
  <c r="BD2117" i="13"/>
  <c r="BD2977" i="13"/>
  <c r="BD3205" i="13"/>
  <c r="BD2137" i="13"/>
  <c r="BD1864" i="13"/>
  <c r="BD1126" i="13"/>
  <c r="BD2842" i="13"/>
  <c r="BD898" i="13"/>
  <c r="BD1690" i="13"/>
  <c r="BD2302" i="13"/>
  <c r="BD514" i="13"/>
  <c r="BD2416" i="13"/>
  <c r="BD2931" i="13"/>
  <c r="BD1251" i="13"/>
  <c r="BD2031" i="13"/>
  <c r="BD1053" i="13"/>
  <c r="BD929" i="13"/>
  <c r="BD867" i="13"/>
  <c r="BD1523" i="13"/>
  <c r="BD251" i="13"/>
  <c r="BD765" i="13"/>
  <c r="BD1263" i="13"/>
  <c r="BD2081" i="13"/>
  <c r="BD2025" i="13"/>
  <c r="BD1497" i="13"/>
  <c r="BD1395" i="13"/>
  <c r="BD1467" i="13"/>
  <c r="BD2583" i="13"/>
  <c r="BD1527" i="13"/>
  <c r="BD1931" i="13"/>
  <c r="BD2811" i="13"/>
  <c r="BD1125" i="13"/>
  <c r="BD1625" i="13"/>
  <c r="BD1655" i="13"/>
  <c r="BD2663" i="13"/>
  <c r="BD2573" i="13"/>
  <c r="BD2477" i="13"/>
  <c r="BD1631" i="13"/>
  <c r="BD2099" i="13"/>
  <c r="BD359" i="13"/>
  <c r="BD1097" i="13"/>
  <c r="BD1871" i="13"/>
  <c r="BD1533" i="13"/>
  <c r="BD413" i="13"/>
  <c r="BD1967" i="13"/>
  <c r="BD1553" i="13"/>
  <c r="BD2453" i="13"/>
  <c r="BD305" i="13"/>
  <c r="BD2152" i="13"/>
  <c r="BD1912" i="13"/>
  <c r="BD274" i="13"/>
  <c r="BD904" i="13"/>
  <c r="BD178" i="13"/>
  <c r="BD1174" i="13"/>
  <c r="BD2608" i="13"/>
  <c r="BD148" i="13"/>
  <c r="BD2553" i="13"/>
  <c r="BD1311" i="13"/>
  <c r="BD651" i="13"/>
  <c r="BD2691" i="13"/>
  <c r="BD2355" i="13"/>
  <c r="BD2385" i="13"/>
  <c r="BD1293" i="13"/>
  <c r="BD1331" i="13"/>
  <c r="BD533" i="13"/>
  <c r="BD3155" i="13"/>
  <c r="BD2669" i="13"/>
  <c r="BD2765" i="13"/>
  <c r="BD3125" i="13"/>
  <c r="BD227" i="13"/>
  <c r="BD1555" i="13"/>
  <c r="BD457" i="13"/>
  <c r="BD2083" i="13"/>
  <c r="BD2239" i="13"/>
  <c r="BD775" i="13"/>
  <c r="BD2365" i="13"/>
  <c r="BD667" i="13"/>
  <c r="BD2149" i="13"/>
  <c r="BD1375" i="13"/>
  <c r="BD1765" i="13"/>
  <c r="BD1933" i="13"/>
  <c r="BD1573" i="13"/>
  <c r="BD967" i="13"/>
  <c r="BD2377" i="13"/>
  <c r="BD1693" i="13"/>
  <c r="BD685" i="13"/>
  <c r="BD1387" i="13"/>
  <c r="BD1111" i="13"/>
  <c r="BD1189" i="13"/>
  <c r="BD2143" i="13"/>
  <c r="BD3097" i="13"/>
  <c r="BD1888" i="13"/>
  <c r="BD646" i="13"/>
  <c r="BD3208" i="13"/>
  <c r="BD1161" i="13"/>
  <c r="BD2495" i="13"/>
  <c r="BD357" i="13"/>
  <c r="BD2367" i="13"/>
  <c r="BD819" i="13"/>
  <c r="BD1959" i="13"/>
  <c r="BD953" i="13"/>
  <c r="BD1367" i="13"/>
  <c r="BD1139" i="13"/>
  <c r="BD1991" i="13"/>
  <c r="BD125" i="13"/>
  <c r="BD971" i="13"/>
  <c r="BD443" i="13"/>
  <c r="BD1723" i="13"/>
  <c r="BD2887" i="13"/>
  <c r="BD469" i="13"/>
  <c r="BD1753" i="13"/>
  <c r="BD361" i="13"/>
  <c r="BD1321" i="13"/>
  <c r="BD2689" i="13"/>
  <c r="BD229" i="13"/>
  <c r="BD2713" i="13"/>
  <c r="BD3978" i="13"/>
  <c r="BD3583" i="13"/>
  <c r="BD3643" i="13"/>
  <c r="BD3359" i="13"/>
  <c r="BD2928" i="13"/>
  <c r="BD2414" i="13"/>
  <c r="BD2828" i="13"/>
  <c r="BD1388" i="13"/>
  <c r="BD4" i="13"/>
  <c r="BD2786" i="13"/>
  <c r="BD1056" i="13"/>
  <c r="BD2766" i="13"/>
  <c r="BD2276" i="13"/>
  <c r="BD346" i="13"/>
  <c r="BD21" i="13"/>
  <c r="BD1226" i="13"/>
  <c r="BD2812" i="13"/>
  <c r="BD1054" i="13"/>
  <c r="BD2188" i="13"/>
  <c r="BD784" i="13"/>
  <c r="BD435" i="13"/>
  <c r="BD653" i="13"/>
  <c r="BD411" i="13"/>
  <c r="BD2751" i="13"/>
  <c r="BD987" i="13"/>
  <c r="BD1001" i="13"/>
  <c r="BD2189" i="13"/>
  <c r="BD155" i="13"/>
  <c r="BD2825" i="13"/>
  <c r="BD467" i="13"/>
  <c r="BD2947" i="13"/>
  <c r="BD1783" i="13"/>
  <c r="BD256" i="13"/>
  <c r="BD2626" i="13"/>
  <c r="BD1726" i="13"/>
  <c r="BD928" i="13"/>
  <c r="BD2848" i="13"/>
  <c r="BD1192" i="13"/>
  <c r="BD1953" i="13"/>
  <c r="BD603" i="13"/>
  <c r="BD191" i="13"/>
  <c r="BD105" i="13"/>
  <c r="BD1757" i="13"/>
  <c r="BD2541" i="13"/>
  <c r="BD1581" i="13"/>
  <c r="BD1515" i="13"/>
  <c r="BD393" i="13"/>
  <c r="BD279" i="13"/>
  <c r="BD2393" i="13"/>
  <c r="BD1565" i="13"/>
  <c r="BD2261" i="13"/>
  <c r="BD2373" i="13"/>
  <c r="BD1955" i="13"/>
  <c r="BD729" i="13"/>
  <c r="BD1937" i="13"/>
  <c r="BD1043" i="13"/>
  <c r="BD2353" i="13"/>
  <c r="BD2089" i="13"/>
  <c r="BD1237" i="13"/>
  <c r="BD2539" i="13"/>
  <c r="BD1084" i="13"/>
  <c r="BD2788" i="13"/>
  <c r="BD1132" i="13"/>
  <c r="BD2278" i="13"/>
  <c r="BD166" i="13"/>
  <c r="BD598" i="13"/>
  <c r="BD136" i="13"/>
  <c r="BD718" i="13"/>
  <c r="BD441" i="13"/>
  <c r="BD2097" i="13"/>
  <c r="BD2433" i="13"/>
  <c r="BD1461" i="13"/>
  <c r="BD2835" i="13"/>
  <c r="BD1227" i="13"/>
  <c r="BD2085" i="13"/>
  <c r="BD1827" i="13"/>
  <c r="BD2817" i="13"/>
  <c r="BD2601" i="13"/>
  <c r="BD2627" i="13"/>
  <c r="BD1785" i="13"/>
  <c r="BD159" i="13"/>
  <c r="BD3069" i="13"/>
  <c r="BD2427" i="13"/>
  <c r="BD771" i="13"/>
  <c r="BD1695" i="13"/>
  <c r="BD567" i="13"/>
  <c r="BD423" i="13"/>
  <c r="BD2745" i="13"/>
  <c r="BD3071" i="13"/>
  <c r="BD2759" i="13"/>
  <c r="BD1949" i="13"/>
  <c r="BD1413" i="13"/>
  <c r="BD1673" i="13"/>
  <c r="BD2169" i="13"/>
  <c r="BD707" i="13"/>
  <c r="BD1619" i="13"/>
  <c r="BD989" i="13"/>
  <c r="BD2219" i="13"/>
  <c r="BD2999" i="13"/>
  <c r="BD2723" i="13"/>
  <c r="BD1185" i="13"/>
  <c r="BD881" i="13"/>
  <c r="BD1997" i="13"/>
  <c r="BD3173" i="13"/>
  <c r="BD2572" i="13"/>
  <c r="BD1498" i="13"/>
  <c r="BD2830" i="13"/>
  <c r="BD844" i="13"/>
  <c r="BD1048" i="13"/>
  <c r="BD2932" i="13"/>
  <c r="BD232" i="13"/>
  <c r="BD1408" i="13"/>
  <c r="BD171" i="13"/>
  <c r="BD1761" i="13"/>
  <c r="BD2735" i="13"/>
  <c r="BD1557" i="13"/>
  <c r="BD675" i="13"/>
  <c r="BD81" i="13"/>
  <c r="BD1641" i="13"/>
  <c r="BD1403" i="13"/>
  <c r="BD2369" i="13"/>
  <c r="BD285" i="13"/>
  <c r="BD1199" i="13"/>
  <c r="BD1269" i="13"/>
  <c r="BD527" i="13"/>
  <c r="BD575" i="13"/>
  <c r="BD3193" i="13"/>
  <c r="BD1939" i="13"/>
  <c r="BD3175" i="13"/>
  <c r="BD673" i="13"/>
  <c r="BD1471" i="13"/>
  <c r="BD973" i="13"/>
  <c r="BD1075" i="13"/>
  <c r="BD583" i="13"/>
  <c r="BD1885" i="13"/>
  <c r="BD1015" i="13"/>
  <c r="BD439" i="13"/>
  <c r="BD2497" i="13"/>
  <c r="BD2017" i="13"/>
  <c r="BD1381" i="13"/>
  <c r="BD25" i="13"/>
  <c r="BD925" i="13"/>
  <c r="BD1909" i="13"/>
  <c r="BD1717" i="13"/>
  <c r="BD73" i="13"/>
  <c r="BD2521" i="13"/>
  <c r="BD2719" i="13"/>
  <c r="BD1894" i="13"/>
  <c r="BD976" i="13"/>
  <c r="BD1569" i="13"/>
  <c r="BD993" i="13"/>
  <c r="BD1907" i="13"/>
  <c r="BD2607" i="13"/>
  <c r="BD579" i="13"/>
  <c r="BD1623" i="13"/>
  <c r="BD1503" i="13"/>
  <c r="BD3009" i="13"/>
  <c r="BD1445" i="13"/>
  <c r="BD2747" i="13"/>
  <c r="BD257" i="13"/>
  <c r="BD245" i="13"/>
  <c r="BD2381" i="13"/>
  <c r="BD485" i="13"/>
  <c r="BD601" i="13"/>
  <c r="BD799" i="13"/>
  <c r="BD2227" i="13"/>
  <c r="BD2101" i="13"/>
  <c r="BD1789" i="13"/>
  <c r="BD139" i="13"/>
  <c r="BD1309" i="13"/>
  <c r="BD2215" i="13"/>
  <c r="BD2899" i="13"/>
  <c r="BD895" i="13"/>
  <c r="BD1123" i="13"/>
  <c r="BD793" i="13"/>
  <c r="BD2563" i="13"/>
  <c r="BD1453" i="13"/>
  <c r="BD589" i="13"/>
  <c r="BD2593" i="13"/>
  <c r="BD1073" i="13"/>
  <c r="BD3133" i="13"/>
  <c r="BD2299" i="13"/>
  <c r="BD1231" i="13"/>
  <c r="BD1105" i="13"/>
  <c r="BD1751" i="13"/>
  <c r="BD2581" i="13"/>
  <c r="BD2011" i="13"/>
  <c r="BD517" i="13"/>
  <c r="BD631" i="13"/>
  <c r="BD849" i="13"/>
  <c r="BD1361" i="13"/>
  <c r="BD243" i="13"/>
  <c r="BD2091" i="13"/>
  <c r="BD621" i="13"/>
  <c r="BD447" i="13"/>
  <c r="BD1863" i="13"/>
  <c r="BD2764" i="13"/>
  <c r="BD2398" i="13"/>
  <c r="BD3094" i="13"/>
  <c r="BD2203" i="13"/>
  <c r="BD1465" i="13"/>
  <c r="BD451" i="13"/>
  <c r="BD1975" i="13"/>
  <c r="BD1249" i="13"/>
  <c r="BD721" i="13"/>
  <c r="BD313" i="13"/>
  <c r="BD2785" i="13"/>
  <c r="BD1579" i="13"/>
  <c r="BD217" i="13"/>
  <c r="BD1069" i="13"/>
  <c r="BD1177" i="13"/>
  <c r="BD2611" i="13"/>
  <c r="BD2419" i="13"/>
  <c r="BD3163" i="13"/>
  <c r="BD2795" i="13"/>
  <c r="BD2507" i="13"/>
  <c r="BD3041" i="13"/>
  <c r="BD935" i="13"/>
  <c r="BD341" i="13"/>
  <c r="BD609" i="13"/>
  <c r="BD1727" i="13"/>
  <c r="BD2283" i="13"/>
  <c r="BD2845" i="13"/>
  <c r="BD777" i="13"/>
  <c r="BD1679" i="13"/>
  <c r="BD1858" i="13"/>
  <c r="BD2935" i="13"/>
  <c r="BD1243" i="13"/>
  <c r="BD619" i="13"/>
  <c r="BD2443" i="13"/>
  <c r="BD2323" i="13"/>
  <c r="BD2863" i="13"/>
  <c r="BD1879" i="13"/>
  <c r="BD2473" i="13"/>
  <c r="BD325" i="13"/>
  <c r="BD2233" i="13"/>
  <c r="BD1849" i="13"/>
  <c r="BD421" i="13"/>
  <c r="BD3143" i="13"/>
  <c r="BD2285" i="13"/>
  <c r="BD1775" i="13"/>
  <c r="BD2679" i="13"/>
  <c r="BD916" i="13"/>
  <c r="BD463" i="13"/>
  <c r="BD2461" i="13"/>
  <c r="BD2395" i="13"/>
  <c r="BD1003" i="13"/>
  <c r="BD2953" i="13"/>
  <c r="BD2571" i="13"/>
  <c r="BD903" i="13"/>
  <c r="BD981" i="13"/>
  <c r="BD382" i="13"/>
  <c r="BD2938" i="13"/>
  <c r="BD473" i="13"/>
  <c r="BD785" i="13"/>
  <c r="BD2807" i="13"/>
  <c r="BD2819" i="13"/>
  <c r="BD513" i="13"/>
  <c r="BD783" i="13"/>
  <c r="BD1607" i="13"/>
  <c r="BD1143" i="13"/>
  <c r="BD1323" i="13"/>
  <c r="BD982" i="13"/>
  <c r="BD676" i="13"/>
  <c r="BD1141" i="13"/>
  <c r="BD2321" i="13"/>
  <c r="BD2579" i="13"/>
  <c r="BD1353" i="13"/>
  <c r="BD3209" i="13"/>
  <c r="BD2439" i="13"/>
  <c r="BD2944" i="13"/>
  <c r="BD2893" i="13"/>
  <c r="BD1433" i="13"/>
  <c r="BD1065" i="13"/>
  <c r="BD622" i="13"/>
  <c r="BD1326" i="13"/>
  <c r="BD196" i="13"/>
  <c r="BD1362" i="13"/>
  <c r="BD4747" i="13"/>
  <c r="BD3782" i="13"/>
  <c r="BD3667" i="13"/>
  <c r="BD4810" i="13"/>
  <c r="BD4002" i="13"/>
  <c r="BD3721" i="13"/>
  <c r="BD4835" i="13"/>
  <c r="BD3321" i="13"/>
  <c r="BD3332" i="13"/>
  <c r="BD822" i="13"/>
  <c r="BD594" i="13"/>
  <c r="BD768" i="13"/>
  <c r="BD818" i="13"/>
  <c r="BD1032" i="13"/>
  <c r="BD354" i="13"/>
  <c r="BD2132" i="13"/>
  <c r="BD2622" i="13"/>
  <c r="BD2094" i="13"/>
  <c r="BD1670" i="13"/>
  <c r="BD1676" i="13"/>
  <c r="BD2966" i="13"/>
  <c r="BD1372" i="13"/>
  <c r="BD1996" i="13"/>
  <c r="BD66" i="13"/>
  <c r="BD236" i="13"/>
  <c r="BD206" i="13"/>
  <c r="BD1576" i="13"/>
  <c r="BD3112" i="13"/>
  <c r="BD1256" i="13"/>
  <c r="BD1076" i="13"/>
  <c r="BD2796" i="13"/>
  <c r="BD1264" i="13"/>
  <c r="BD2776" i="13"/>
  <c r="BD2884" i="13"/>
  <c r="BD1924" i="13"/>
  <c r="BD352" i="13"/>
  <c r="BD76" i="13"/>
  <c r="BD1438" i="13"/>
  <c r="BD388" i="13"/>
  <c r="BD1809" i="13"/>
  <c r="BD249" i="13"/>
  <c r="BD1923" i="13"/>
  <c r="BD2925" i="13"/>
  <c r="BD2187" i="13"/>
  <c r="BD153" i="13"/>
  <c r="BD1851" i="13"/>
  <c r="BD1167" i="13"/>
  <c r="BD2343" i="13"/>
  <c r="BD1229" i="13"/>
  <c r="BD2405" i="13"/>
  <c r="BD1169" i="13"/>
  <c r="BD1401" i="13"/>
  <c r="BD2267" i="13"/>
  <c r="BD1613" i="13"/>
  <c r="BD2147" i="13"/>
  <c r="BD1489" i="13"/>
  <c r="BD2851" i="13"/>
  <c r="BD1921" i="13"/>
  <c r="BD1873" i="13"/>
  <c r="BD1078" i="13"/>
  <c r="BD2566" i="13"/>
  <c r="BD1096" i="13"/>
  <c r="BD292" i="13"/>
  <c r="BD2038" i="13"/>
  <c r="BD874" i="13"/>
  <c r="BD2104" i="13"/>
  <c r="BD2536" i="13"/>
  <c r="BD3082" i="13"/>
  <c r="BD2596" i="13"/>
  <c r="BD2715" i="13"/>
  <c r="BD639" i="13"/>
  <c r="BD1767" i="13"/>
  <c r="BD1995" i="13"/>
  <c r="BD2067" i="13"/>
  <c r="BD237" i="13"/>
  <c r="BD195" i="13"/>
  <c r="BD1371" i="13"/>
  <c r="BD1989" i="13"/>
  <c r="BD2549" i="13"/>
  <c r="BD1713" i="13"/>
  <c r="BD2979" i="13"/>
  <c r="BD1197" i="13"/>
  <c r="BD2913" i="13"/>
  <c r="BD2423" i="13"/>
  <c r="BD2895" i="13"/>
  <c r="BD311" i="13"/>
  <c r="BD69" i="13"/>
  <c r="BD2717" i="13"/>
  <c r="BD2987" i="13"/>
  <c r="BD1463" i="13"/>
  <c r="BD2417" i="13"/>
  <c r="BD2057" i="13"/>
  <c r="BD2729" i="13"/>
  <c r="BD947" i="13"/>
  <c r="BD665" i="13"/>
  <c r="BD317" i="13"/>
  <c r="BD2537" i="13"/>
  <c r="BD3063" i="13"/>
  <c r="BD2213" i="13"/>
  <c r="BD701" i="13"/>
  <c r="BD809" i="13"/>
  <c r="BD3185" i="13"/>
  <c r="BD39" i="13"/>
  <c r="BD31" i="13"/>
  <c r="BD577" i="13"/>
  <c r="BD1795" i="13"/>
  <c r="BD901" i="13"/>
  <c r="BD2047" i="13"/>
  <c r="BD931" i="13"/>
  <c r="BD2308" i="13"/>
  <c r="BD574" i="13"/>
  <c r="BD322" i="13"/>
  <c r="BD2494" i="13"/>
  <c r="BD2890" i="13"/>
  <c r="BD2674" i="13"/>
  <c r="BD754" i="13"/>
  <c r="BD3148" i="13"/>
  <c r="BD1522" i="13"/>
  <c r="BD2014" i="13"/>
  <c r="BD226" i="13"/>
  <c r="BD2794" i="13"/>
  <c r="BD1990" i="13"/>
  <c r="BD2170" i="13"/>
  <c r="BD1271" i="13"/>
  <c r="BD2843" i="13"/>
  <c r="BD975" i="13"/>
  <c r="BD1017" i="13"/>
  <c r="BD2463" i="13"/>
  <c r="BD2871" i="13"/>
  <c r="BD2475" i="13"/>
  <c r="BD2517" i="13"/>
  <c r="BD861" i="13"/>
  <c r="BD1023" i="13"/>
  <c r="BD1347" i="13"/>
  <c r="BD1815" i="13"/>
  <c r="BD731" i="13"/>
  <c r="BD2375" i="13"/>
  <c r="BD351" i="13"/>
  <c r="BD135" i="13"/>
  <c r="BD1329" i="13"/>
  <c r="BD1697" i="13"/>
  <c r="BD2697" i="13"/>
  <c r="BD3093" i="13"/>
  <c r="BD117" i="13"/>
  <c r="BD3213" i="13"/>
  <c r="BD1719" i="13"/>
  <c r="BD483" i="13"/>
  <c r="BD681" i="13"/>
  <c r="BD189" i="13"/>
  <c r="BD821" i="13"/>
  <c r="BD299" i="13"/>
  <c r="BD693" i="13"/>
  <c r="BD963" i="13"/>
  <c r="BD1943" i="13"/>
  <c r="BD855" i="13"/>
  <c r="BD429" i="13"/>
  <c r="BD2805" i="13"/>
  <c r="BD1005" i="13"/>
  <c r="BD293" i="13"/>
  <c r="BD1193" i="13"/>
  <c r="BD77" i="13"/>
  <c r="BD3113" i="13"/>
  <c r="BD383" i="13"/>
  <c r="BD695" i="13"/>
  <c r="BD239" i="13"/>
  <c r="BD2525" i="13"/>
  <c r="BD1241" i="13"/>
  <c r="BD2489" i="13"/>
  <c r="BD329" i="13"/>
  <c r="BD41" i="13"/>
  <c r="BD1763" i="13"/>
  <c r="BD4465" i="13"/>
  <c r="BD4270" i="13"/>
  <c r="BD4509" i="13"/>
  <c r="BD4649" i="13"/>
  <c r="BD3236" i="13"/>
  <c r="BD3221" i="13"/>
  <c r="BD504" i="13"/>
  <c r="BD642" i="13"/>
  <c r="BD2412" i="13"/>
  <c r="BD864" i="13"/>
  <c r="BD3072" i="13"/>
  <c r="BD1044" i="13"/>
  <c r="BD722" i="13"/>
  <c r="BD1052" i="13"/>
  <c r="BD2424" i="13"/>
  <c r="BD2746" i="13"/>
  <c r="BD952" i="13"/>
  <c r="BD576" i="13"/>
  <c r="BD2736" i="13"/>
  <c r="BD2576" i="13"/>
  <c r="BD856" i="13"/>
  <c r="BD726" i="13"/>
  <c r="BD506" i="13"/>
  <c r="BD2816" i="13"/>
  <c r="BD448" i="13"/>
  <c r="BD298" i="13"/>
  <c r="BD1984" i="13"/>
  <c r="BD3010" i="13"/>
  <c r="BD1678" i="13"/>
  <c r="BD2259" i="13"/>
  <c r="BD1035" i="13"/>
  <c r="BD2451" i="13"/>
  <c r="BD3003" i="13"/>
  <c r="BD891" i="13"/>
  <c r="BD519" i="13"/>
  <c r="BD2655" i="13"/>
  <c r="BD2327" i="13"/>
  <c r="BD377" i="13"/>
  <c r="BD3005" i="13"/>
  <c r="BD2867" i="13"/>
  <c r="BD1481" i="13"/>
  <c r="BD2039" i="13"/>
  <c r="BD2965" i="13"/>
  <c r="BD397" i="13"/>
  <c r="BD2368" i="13"/>
  <c r="BD1354" i="13"/>
  <c r="BD2128" i="13"/>
  <c r="BD2404" i="13"/>
  <c r="BD1588" i="13"/>
  <c r="BD3004" i="13"/>
  <c r="BD3088" i="13"/>
  <c r="BD112" i="13"/>
  <c r="BD1281" i="13"/>
  <c r="BD945" i="13"/>
  <c r="BD909" i="13"/>
  <c r="BD2061" i="13"/>
  <c r="BD287" i="13"/>
  <c r="BD2799" i="13"/>
  <c r="BD2637" i="13"/>
  <c r="BD2255" i="13"/>
  <c r="BD1209" i="13"/>
  <c r="BD1521" i="13"/>
  <c r="BD2295" i="13"/>
  <c r="BD1653" i="13"/>
  <c r="BD1437" i="13"/>
  <c r="BD29" i="13"/>
  <c r="BD2603" i="13"/>
  <c r="BD2837" i="13"/>
  <c r="BD1901" i="13"/>
  <c r="BD2183" i="13"/>
  <c r="BD659" i="13"/>
  <c r="BD2111" i="13"/>
  <c r="BD959" i="13"/>
  <c r="BD1089" i="13"/>
  <c r="BD1793" i="13"/>
  <c r="BD2711" i="13"/>
  <c r="BD2177" i="13"/>
  <c r="BD2641" i="13"/>
  <c r="BD2425" i="13"/>
  <c r="BD2065" i="13"/>
  <c r="BD1771" i="13"/>
  <c r="BD283" i="13"/>
  <c r="BD3106" i="13"/>
  <c r="BD2818" i="13"/>
  <c r="BD2824" i="13"/>
  <c r="BD2122" i="13"/>
  <c r="BD2002" i="13"/>
  <c r="BD568" i="13"/>
  <c r="BD190" i="13"/>
  <c r="BD1564" i="13"/>
  <c r="BD3028" i="13"/>
  <c r="BD2068" i="13"/>
  <c r="BD1336" i="13"/>
  <c r="BD2595" i="13"/>
  <c r="BD2235" i="13"/>
  <c r="BD2631" i="13"/>
  <c r="BD753" i="13"/>
  <c r="BD2649" i="13"/>
  <c r="BD2917" i="13"/>
  <c r="BD1019" i="13"/>
  <c r="BD453" i="13"/>
  <c r="BD2955" i="13"/>
  <c r="BD915" i="13"/>
  <c r="BD1599" i="13"/>
  <c r="BD1971" i="13"/>
  <c r="BD2345" i="13"/>
  <c r="BD2823" i="13"/>
  <c r="BD1107" i="13"/>
  <c r="BD1725" i="13"/>
  <c r="BD2349" i="13"/>
  <c r="BD2787" i="13"/>
  <c r="BD3039" i="13"/>
  <c r="BD1377" i="13"/>
  <c r="BD795" i="13"/>
  <c r="BD999" i="13"/>
  <c r="BD51" i="13"/>
  <c r="BD1791" i="13"/>
  <c r="BD1365" i="13"/>
  <c r="BD1929" i="13"/>
  <c r="BD365" i="13"/>
  <c r="BD33" i="13"/>
  <c r="BD2159" i="13"/>
  <c r="BD773" i="13"/>
  <c r="BD2567" i="13"/>
  <c r="BD2165" i="13"/>
  <c r="BD1037" i="13"/>
  <c r="BD1511" i="13"/>
  <c r="BD827" i="13"/>
  <c r="BD1835" i="13"/>
  <c r="BD2289" i="13"/>
  <c r="BD1133" i="13"/>
  <c r="BD371" i="13"/>
  <c r="BD647" i="13"/>
  <c r="BD2033" i="13"/>
  <c r="BD2879" i="13"/>
  <c r="BD683" i="13"/>
  <c r="BD2709" i="13"/>
  <c r="BD2897" i="13"/>
  <c r="BD2597" i="13"/>
  <c r="BD2621" i="13"/>
  <c r="BD1505" i="13"/>
  <c r="BD2710" i="13"/>
  <c r="BD1108" i="13"/>
  <c r="BD1234" i="13"/>
  <c r="BD1918" i="13"/>
  <c r="BD1732" i="13"/>
  <c r="BD454" i="13"/>
  <c r="BD262" i="13"/>
  <c r="BD1102" i="13"/>
  <c r="BD808" i="13"/>
  <c r="BD394" i="13"/>
  <c r="BD862" i="13"/>
  <c r="BD225" i="13"/>
  <c r="BD2307" i="13"/>
  <c r="BD3111" i="13"/>
  <c r="BD57" i="13"/>
  <c r="BD3011" i="13"/>
  <c r="BD63" i="13"/>
  <c r="BD2859" i="13"/>
  <c r="BD699" i="13"/>
  <c r="BD65" i="13"/>
  <c r="BD1823" i="13"/>
  <c r="BD1541" i="13"/>
  <c r="BD1715" i="13"/>
  <c r="BD1451" i="13"/>
  <c r="BD3215" i="13"/>
  <c r="BD1337" i="13"/>
  <c r="BD1691" i="13"/>
  <c r="BD767" i="13"/>
  <c r="BD1487" i="13"/>
  <c r="BD1303" i="13"/>
  <c r="BD2905" i="13"/>
  <c r="BD703" i="13"/>
  <c r="BD3001" i="13"/>
  <c r="BD1561" i="13"/>
  <c r="BD1603" i="13"/>
  <c r="BD889" i="13"/>
  <c r="BD2551" i="13"/>
  <c r="BD1477" i="13"/>
  <c r="BD1021" i="13"/>
  <c r="BD2575" i="13"/>
  <c r="BD211" i="13"/>
  <c r="BD643" i="13"/>
  <c r="BD1399" i="13"/>
  <c r="BD175" i="13"/>
  <c r="BD2875" i="13"/>
  <c r="BD1699" i="13"/>
  <c r="BD919" i="13"/>
  <c r="BD2587" i="13"/>
  <c r="BD2911" i="13"/>
  <c r="BD271" i="13"/>
  <c r="BD1801" i="13"/>
  <c r="BD1705" i="13"/>
  <c r="BD319" i="13"/>
  <c r="BD2479" i="13"/>
  <c r="BD553" i="13"/>
  <c r="BD1285" i="13"/>
  <c r="BD2797" i="13"/>
  <c r="BD1312" i="13"/>
  <c r="BD1468" i="13"/>
  <c r="BD3022" i="13"/>
  <c r="BD3135" i="13"/>
  <c r="BD3027" i="13"/>
  <c r="BD1479" i="13"/>
  <c r="BD2535" i="13"/>
  <c r="BD2589" i="13"/>
  <c r="BD633" i="13"/>
  <c r="BD927" i="13"/>
  <c r="BD143" i="13"/>
  <c r="BD1275" i="13"/>
  <c r="BD2741" i="13"/>
  <c r="BD887" i="13"/>
  <c r="BD1493" i="13"/>
  <c r="BD3035" i="13"/>
  <c r="BD323" i="13"/>
  <c r="BD3159" i="13"/>
  <c r="BD1889" i="13"/>
  <c r="BD2459" i="13"/>
  <c r="BD2903" i="13"/>
  <c r="BD3031" i="13"/>
  <c r="BD3127" i="13"/>
  <c r="BD1447" i="13"/>
  <c r="BD2503" i="13"/>
  <c r="BD679" i="13"/>
  <c r="BD2449" i="13"/>
  <c r="BD2707" i="13"/>
  <c r="BD1747" i="13"/>
  <c r="BD805" i="13"/>
  <c r="BD2659" i="13"/>
  <c r="BD2635" i="13"/>
  <c r="BD301" i="13"/>
  <c r="BD247" i="13"/>
  <c r="BD1297" i="13"/>
  <c r="BD2347" i="13"/>
  <c r="BD817" i="13"/>
  <c r="BD739" i="13"/>
  <c r="BD2161" i="13"/>
  <c r="BD2743" i="13"/>
  <c r="BD265" i="13"/>
  <c r="BD937" i="13"/>
  <c r="BD1345" i="13"/>
  <c r="BD1165" i="13"/>
  <c r="BD367" i="13"/>
  <c r="BD1837" i="13"/>
  <c r="BD607" i="13"/>
  <c r="BD1777" i="13"/>
  <c r="BD1609" i="13"/>
  <c r="BD1456" i="13"/>
  <c r="BD3166" i="13"/>
  <c r="BD2362" i="13"/>
  <c r="BD490" i="13"/>
  <c r="BD1617" i="13"/>
  <c r="BD2865" i="13"/>
  <c r="BD1443" i="13"/>
  <c r="BD2673" i="13"/>
  <c r="BD2615" i="13"/>
  <c r="BD3183" i="13"/>
  <c r="BD1647" i="13"/>
  <c r="BD263" i="13"/>
  <c r="BD2049" i="13"/>
  <c r="BD779" i="13"/>
  <c r="BD1529" i="13"/>
  <c r="BD2687" i="13"/>
  <c r="BD2051" i="13"/>
  <c r="BD2625" i="13"/>
  <c r="BD2297" i="13"/>
  <c r="BD537" i="13"/>
  <c r="BD2841" i="13"/>
  <c r="BD1703" i="13"/>
  <c r="BD1267" i="13"/>
  <c r="BD295" i="13"/>
  <c r="BD547" i="13"/>
  <c r="BD1225" i="13"/>
  <c r="BD2107" i="13"/>
  <c r="BD2287" i="13"/>
  <c r="BD1759" i="13"/>
  <c r="BD499" i="13"/>
  <c r="BD2197" i="13"/>
  <c r="BD1843" i="13"/>
  <c r="BD871" i="13"/>
  <c r="BD541" i="13"/>
  <c r="BD253" i="13"/>
  <c r="BD1735" i="13"/>
  <c r="BD2257" i="13"/>
  <c r="BD2833" i="13"/>
  <c r="BD2059" i="13"/>
  <c r="BD1495" i="13"/>
  <c r="BD3109" i="13"/>
  <c r="BD3157" i="13"/>
  <c r="BD481" i="13"/>
  <c r="BD559" i="13"/>
  <c r="BD2533" i="13"/>
  <c r="BD415" i="13"/>
  <c r="BD2653" i="13"/>
  <c r="BD1009" i="13"/>
  <c r="BD2251" i="13"/>
  <c r="BD85" i="13"/>
  <c r="BD2926" i="13"/>
  <c r="BD2182" i="13"/>
  <c r="BD2806" i="13"/>
  <c r="BD2181" i="13"/>
  <c r="BD2481" i="13"/>
  <c r="BD3091" i="13"/>
  <c r="BD2661" i="13"/>
  <c r="BD1473" i="13"/>
  <c r="BD957" i="13"/>
  <c r="BD2991" i="13"/>
  <c r="BD2891" i="13"/>
  <c r="BD1593" i="13"/>
  <c r="BD1049" i="13"/>
  <c r="BD1739" i="13"/>
  <c r="BD1181" i="13"/>
  <c r="BD461" i="13"/>
  <c r="BD1307" i="13"/>
  <c r="BD2989" i="13"/>
  <c r="BD811" i="13"/>
  <c r="BD1501" i="13"/>
  <c r="BD2701" i="13"/>
  <c r="BD2077" i="13"/>
  <c r="BD2023" i="13"/>
  <c r="BD2527" i="13"/>
  <c r="BD1205" i="13"/>
  <c r="BD2263" i="13"/>
  <c r="BD1741" i="13"/>
  <c r="BD1591" i="13"/>
  <c r="BD2509" i="13"/>
  <c r="BD1459" i="13"/>
  <c r="BD2209" i="13"/>
  <c r="BD1945" i="13"/>
  <c r="BD1859" i="13"/>
  <c r="BD2961" i="13"/>
  <c r="BD511" i="13"/>
  <c r="BD2755" i="13"/>
  <c r="BD1645" i="13"/>
  <c r="BD1585" i="13"/>
  <c r="BD1987" i="13"/>
  <c r="BD745" i="13"/>
  <c r="BD1429" i="13"/>
  <c r="BD3047" i="13"/>
  <c r="BD2315" i="13"/>
  <c r="BD1483" i="13"/>
  <c r="BD67" i="13"/>
  <c r="BD157" i="13"/>
  <c r="BD697" i="13"/>
  <c r="BD565" i="13"/>
  <c r="BD2035" i="13"/>
  <c r="BD2677" i="13"/>
  <c r="BD275" i="13"/>
  <c r="BD241" i="13"/>
  <c r="BD1327" i="13"/>
  <c r="BD1657" i="13"/>
  <c r="BD1201" i="13"/>
  <c r="BD1957" i="13"/>
  <c r="BD1681" i="13"/>
  <c r="BD3033" i="13"/>
  <c r="BD487" i="13"/>
  <c r="BD3103" i="13"/>
  <c r="BD2725" i="13"/>
  <c r="BD955" i="13"/>
  <c r="BD853" i="13"/>
  <c r="BD2657" i="13"/>
  <c r="BD1595" i="13"/>
  <c r="BD1087" i="13"/>
  <c r="BD475" i="13"/>
  <c r="BD1999" i="13"/>
  <c r="BD2305" i="13"/>
  <c r="BD3115" i="13"/>
  <c r="BD1853" i="13"/>
  <c r="BD629" i="13"/>
  <c r="BD3179" i="13"/>
  <c r="BD555" i="13"/>
  <c r="BD1977" i="13"/>
  <c r="BD1881" i="13"/>
  <c r="BD2853" i="13"/>
  <c r="BD1551" i="13"/>
  <c r="BD1575" i="13"/>
  <c r="BD2247" i="13"/>
  <c r="BD2098" i="13"/>
  <c r="BD508" i="13"/>
  <c r="BD592" i="13"/>
  <c r="BD2599" i="13"/>
  <c r="BD2359" i="13"/>
  <c r="BD691" i="13"/>
  <c r="BD1411" i="13"/>
  <c r="BD2389" i="13"/>
  <c r="BD2515" i="13"/>
  <c r="BD2125" i="13"/>
  <c r="BD3181" i="13"/>
  <c r="BD493" i="13"/>
  <c r="BD2629" i="13"/>
  <c r="BD907" i="13"/>
  <c r="BD337" i="13"/>
  <c r="BD2155" i="13"/>
  <c r="BD2749" i="13"/>
  <c r="BD1081" i="13"/>
  <c r="BD349" i="13"/>
  <c r="BD1441" i="13"/>
  <c r="BD2041" i="13"/>
  <c r="BD1963" i="13"/>
  <c r="BD2857" i="13"/>
  <c r="BD1531" i="13"/>
  <c r="BD3107" i="13"/>
  <c r="BD2957" i="13"/>
  <c r="BD2885" i="13"/>
  <c r="BD201" i="13"/>
  <c r="BD1811" i="13"/>
  <c r="BD1583" i="13"/>
  <c r="BD825" i="13"/>
  <c r="BD873" i="13"/>
  <c r="BD1257" i="13"/>
  <c r="BD2021" i="13"/>
  <c r="BD759" i="13"/>
  <c r="BD1061" i="13"/>
  <c r="BD899" i="13"/>
  <c r="BD1162" i="13"/>
  <c r="BD82" i="13"/>
  <c r="BD235" i="13"/>
  <c r="BD1291" i="13"/>
  <c r="BD1729" i="13"/>
  <c r="BD2119" i="13"/>
  <c r="BD709" i="13"/>
  <c r="BD2695" i="13"/>
  <c r="BD2869" i="13"/>
  <c r="BD1981" i="13"/>
  <c r="BD3151" i="13"/>
  <c r="BD3085" i="13"/>
  <c r="BD2335" i="13"/>
  <c r="BD2281" i="13"/>
  <c r="BD649" i="13"/>
  <c r="BD1129" i="13"/>
  <c r="BD1033" i="13"/>
  <c r="BD2401" i="13"/>
  <c r="BD151" i="13"/>
  <c r="BD1117" i="13"/>
  <c r="BD2839" i="13"/>
  <c r="BD3199" i="13"/>
  <c r="BD3139" i="13"/>
  <c r="BD389" i="13"/>
  <c r="BD59" i="13"/>
  <c r="BD725" i="13"/>
  <c r="BD3203" i="13"/>
  <c r="BD941" i="13"/>
  <c r="BD3161" i="13"/>
  <c r="BD599" i="13"/>
  <c r="BD1731" i="13"/>
  <c r="BD1155" i="13"/>
  <c r="BD843" i="13"/>
  <c r="BD3023" i="13"/>
  <c r="BD2739" i="13"/>
  <c r="BD2781" i="13"/>
  <c r="BD885" i="13"/>
  <c r="BD202" i="13"/>
  <c r="BD1138" i="13"/>
  <c r="BD1486" i="13"/>
  <c r="BD3049" i="13"/>
  <c r="BD187" i="13"/>
  <c r="BD49" i="13"/>
  <c r="BD2803" i="13"/>
  <c r="BD2071" i="13"/>
  <c r="BD2431" i="13"/>
  <c r="BD3169" i="13"/>
  <c r="BD763" i="13"/>
  <c r="BD1537" i="13"/>
  <c r="BD613" i="13"/>
  <c r="BD91" i="13"/>
  <c r="BD1039" i="13"/>
  <c r="BD43" i="13"/>
  <c r="BD223" i="13"/>
  <c r="BD2467" i="13"/>
  <c r="BD2383" i="13"/>
  <c r="BD355" i="13"/>
  <c r="BD727" i="13"/>
  <c r="BD1597" i="13"/>
  <c r="BD3187" i="13"/>
  <c r="BD841" i="13"/>
  <c r="BD437" i="13"/>
  <c r="BD491" i="13"/>
  <c r="BD1421" i="13"/>
  <c r="BD1769" i="13"/>
  <c r="BD37" i="13"/>
  <c r="BD521" i="13"/>
  <c r="BD1397" i="13"/>
  <c r="BD3147" i="13"/>
  <c r="BD2397" i="13"/>
  <c r="BD2727" i="13"/>
  <c r="BD1671" i="13"/>
  <c r="BD2775" i="13"/>
  <c r="BD1677" i="13"/>
  <c r="BD2194" i="13"/>
  <c r="BD2386" i="13"/>
  <c r="BD724" i="13"/>
  <c r="BD2956" i="13"/>
  <c r="BD2992" i="13"/>
  <c r="BD64" i="13"/>
  <c r="BD3046" i="13"/>
  <c r="BD688" i="13"/>
  <c r="BD1558" i="13"/>
  <c r="BD2753" i="13"/>
  <c r="BD1817" i="13"/>
  <c r="BD2141" i="13"/>
  <c r="BD2733" i="13"/>
  <c r="BD185" i="13"/>
  <c r="BD1745" i="13"/>
  <c r="BD713" i="13"/>
  <c r="BD419" i="13"/>
  <c r="BD1913" i="13"/>
  <c r="BD1217" i="13"/>
  <c r="BD671" i="13"/>
  <c r="BD2501" i="13"/>
  <c r="BD3189" i="13"/>
  <c r="BD2243" i="13"/>
  <c r="BD1355" i="13"/>
  <c r="BD3065" i="13"/>
  <c r="BD2685" i="13"/>
  <c r="BD1439" i="13"/>
  <c r="BD2457" i="13"/>
  <c r="BD2591" i="13"/>
  <c r="BD2163" i="13"/>
  <c r="BD1857" i="13"/>
  <c r="BD2937" i="13"/>
  <c r="BD1911" i="13"/>
  <c r="BD687" i="13"/>
  <c r="BD1149" i="13"/>
  <c r="BD2193" i="13"/>
  <c r="BD1389" i="13"/>
  <c r="BD471" i="13"/>
  <c r="BD587" i="13"/>
  <c r="BD2415" i="13"/>
  <c r="BD1965" i="13"/>
  <c r="BD615" i="13"/>
  <c r="BD2211" i="13"/>
  <c r="BD611" i="13"/>
  <c r="BD1689" i="13"/>
  <c r="BD664" i="13"/>
  <c r="BD1384" i="13"/>
  <c r="BD802" i="13"/>
  <c r="BD2734" i="13"/>
  <c r="BD2284" i="13"/>
  <c r="BD988" i="13"/>
  <c r="BD2578" i="13"/>
  <c r="BD1825" i="13"/>
  <c r="BD637" i="13"/>
  <c r="BD1507" i="13"/>
  <c r="BD3025" i="13"/>
  <c r="BD983" i="13"/>
  <c r="BD645" i="13"/>
  <c r="BD233" i="13"/>
  <c r="BD2789" i="13"/>
  <c r="BD2153" i="13"/>
  <c r="BD3095" i="13"/>
  <c r="BD1121" i="13"/>
  <c r="BD1145" i="13"/>
  <c r="BD281" i="13"/>
  <c r="BD1383" i="13"/>
  <c r="BD183" i="13"/>
  <c r="BD2133" i="13"/>
  <c r="BD723" i="13"/>
  <c r="BD2331" i="13"/>
  <c r="BD2829" i="13"/>
  <c r="BD2763" i="13"/>
  <c r="BD869" i="13"/>
  <c r="BD2199" i="13"/>
  <c r="BD3045" i="13"/>
  <c r="BD370" i="13"/>
  <c r="BD790" i="13"/>
  <c r="BD1612" i="13"/>
  <c r="BD2524" i="13"/>
  <c r="BD1546" i="13"/>
  <c r="BD28" i="13"/>
  <c r="BD1339" i="13"/>
  <c r="BD331" i="13"/>
  <c r="BD1649" i="13"/>
  <c r="BD857" i="13"/>
  <c r="BD1829" i="13"/>
  <c r="BD2963" i="13"/>
  <c r="BD1191" i="13"/>
  <c r="BD2103" i="13"/>
  <c r="BD2561" i="13"/>
  <c r="BD1449" i="13"/>
  <c r="BD2145" i="13"/>
  <c r="BD142" i="13"/>
  <c r="BD3196" i="13"/>
  <c r="BD2326" i="13"/>
  <c r="BD1822" i="13"/>
  <c r="BD3036" i="13"/>
  <c r="BD1446" i="13"/>
  <c r="BD214" i="13"/>
  <c r="BD2826" i="13"/>
  <c r="BD1436" i="13"/>
  <c r="BD1768" i="13"/>
  <c r="BD1276" i="13"/>
  <c r="BD1664" i="13"/>
  <c r="BD402" i="13"/>
  <c r="BD2198" i="13"/>
  <c r="BD3188" i="13"/>
  <c r="BD2408" i="13"/>
  <c r="BD1358" i="13"/>
  <c r="BD392" i="13"/>
  <c r="BD3264" i="13"/>
  <c r="BD4164" i="13"/>
  <c r="BD4942" i="13"/>
  <c r="BD4746" i="13"/>
  <c r="BD5746" i="13"/>
  <c r="BD3613" i="13"/>
  <c r="BD3893" i="13"/>
  <c r="BD4221" i="13"/>
  <c r="BD4553" i="13"/>
  <c r="BD4857" i="13"/>
  <c r="BD3658" i="13"/>
  <c r="BD3986" i="13"/>
  <c r="BD4478" i="13"/>
  <c r="BD4866" i="13"/>
  <c r="BD3539" i="13"/>
  <c r="BD3975" i="13"/>
  <c r="BD4375" i="13"/>
  <c r="BD4719" i="13"/>
  <c r="BD3408" i="13"/>
  <c r="BD3808" i="13"/>
  <c r="BD4124" i="13"/>
  <c r="BD4416" i="13"/>
  <c r="BD4928" i="13"/>
  <c r="BD3705" i="13"/>
  <c r="BD3957" i="13"/>
  <c r="BD4305" i="13"/>
  <c r="BD4621" i="13"/>
  <c r="BD4925" i="13"/>
  <c r="BD3742" i="13"/>
  <c r="BD4154" i="13"/>
  <c r="BD4486" i="13"/>
  <c r="BD4874" i="13"/>
  <c r="BD3627" i="13"/>
  <c r="BD4083" i="13"/>
  <c r="BD4483" i="13"/>
  <c r="BD4795" i="13"/>
  <c r="BD3468" i="13"/>
  <c r="BD4028" i="13"/>
  <c r="BD4372" i="13"/>
  <c r="BD4776" i="13"/>
  <c r="BD3374" i="13"/>
  <c r="BD3393" i="13"/>
  <c r="BD3412" i="13"/>
  <c r="BD3432" i="13"/>
  <c r="BD3451" i="13"/>
  <c r="BD3472" i="13"/>
  <c r="BD3492" i="13"/>
  <c r="BD3511" i="13"/>
  <c r="BD3536" i="13"/>
  <c r="BD3563" i="13"/>
  <c r="BD3598" i="13"/>
  <c r="BD3619" i="13"/>
  <c r="BD3645" i="13"/>
  <c r="BD3671" i="13"/>
  <c r="BD3688" i="13"/>
  <c r="BD3714" i="13"/>
  <c r="BD3734" i="13"/>
  <c r="BD3758" i="13"/>
  <c r="BD3785" i="13"/>
  <c r="BD3805" i="13"/>
  <c r="BD3824" i="13"/>
  <c r="BD3851" i="13"/>
  <c r="BD3878" i="13"/>
  <c r="BD3899" i="13"/>
  <c r="BD3924" i="13"/>
  <c r="BD3947" i="13"/>
  <c r="BD3968" i="13"/>
  <c r="BD3997" i="13"/>
  <c r="BD4016" i="13"/>
  <c r="BD4034" i="13"/>
  <c r="BD4062" i="13"/>
  <c r="BD4085" i="13"/>
  <c r="BD4104" i="13"/>
  <c r="BD4126" i="13"/>
  <c r="BD4151" i="13"/>
  <c r="BD4173" i="13"/>
  <c r="BD4201" i="13"/>
  <c r="BD4225" i="13"/>
  <c r="BD4255" i="13"/>
  <c r="BD4286" i="13"/>
  <c r="BD4299" i="13"/>
  <c r="BD4317" i="13"/>
  <c r="BD4342" i="13"/>
  <c r="BD4364" i="13"/>
  <c r="BD4384" i="13"/>
  <c r="BD4409" i="13"/>
  <c r="BD4426" i="13"/>
  <c r="BD4439" i="13"/>
  <c r="BD4466" i="13"/>
  <c r="BD4485" i="13"/>
  <c r="BD4514" i="13"/>
  <c r="BD4545" i="13"/>
  <c r="BD4563" i="13"/>
  <c r="BD4584" i="13"/>
  <c r="BD4612" i="13"/>
  <c r="BD4638" i="13"/>
  <c r="BD4665" i="13"/>
  <c r="BD4685" i="13"/>
  <c r="BD4705" i="13"/>
  <c r="BD4725" i="13"/>
  <c r="BD4752" i="13"/>
  <c r="BD4778" i="13"/>
  <c r="BD4806" i="13"/>
  <c r="BD4824" i="13"/>
  <c r="BD4851" i="13"/>
  <c r="BD4873" i="13"/>
  <c r="BD4896" i="13"/>
  <c r="BD4916" i="13"/>
  <c r="BD4935" i="13"/>
  <c r="BD4951" i="13"/>
  <c r="BD4969" i="13"/>
  <c r="BD4989" i="13"/>
  <c r="BD3385" i="13"/>
  <c r="BD3402" i="13"/>
  <c r="BD3429" i="13"/>
  <c r="BD3453" i="13"/>
  <c r="BD3484" i="13"/>
  <c r="BD3508" i="13"/>
  <c r="BD3531" i="13"/>
  <c r="BD3549" i="13"/>
  <c r="BD3572" i="13"/>
  <c r="BD3591" i="13"/>
  <c r="BD3612" i="13"/>
  <c r="BD3633" i="13"/>
  <c r="BD3657" i="13"/>
  <c r="BD3675" i="13"/>
  <c r="BD3706" i="13"/>
  <c r="BD3731" i="13"/>
  <c r="BD3747" i="13"/>
  <c r="BD3766" i="13"/>
  <c r="BD3791" i="13"/>
  <c r="BD3809" i="13"/>
  <c r="BD3828" i="13"/>
  <c r="BD3846" i="13"/>
  <c r="BD3864" i="13"/>
  <c r="BD3882" i="13"/>
  <c r="BD3901" i="13"/>
  <c r="BD3921" i="13"/>
  <c r="BD3939" i="13"/>
  <c r="BD3962" i="13"/>
  <c r="BD3983" i="13"/>
  <c r="BD3999" i="13"/>
  <c r="BD4022" i="13"/>
  <c r="BD4038" i="13"/>
  <c r="BD4056" i="13"/>
  <c r="BD4078" i="13"/>
  <c r="BD4103" i="13"/>
  <c r="BD4125" i="13"/>
  <c r="BD4146" i="13"/>
  <c r="BD4175" i="13"/>
  <c r="BD4189" i="13"/>
  <c r="BD4210" i="13"/>
  <c r="BD4944" i="13"/>
  <c r="BD3693" i="13"/>
  <c r="BD3993" i="13"/>
  <c r="BD4297" i="13"/>
  <c r="BD4601" i="13"/>
  <c r="BD4965" i="13"/>
  <c r="BD3730" i="13"/>
  <c r="BD4114" i="13"/>
  <c r="BD4610" i="13"/>
  <c r="BD4922" i="13"/>
  <c r="BD3623" i="13"/>
  <c r="BD4143" i="13"/>
  <c r="BD4463" i="13"/>
  <c r="BD4787" i="13"/>
  <c r="BD3516" i="13"/>
  <c r="BD3856" i="13"/>
  <c r="BD4188" i="13"/>
  <c r="BD4548" i="13"/>
  <c r="BD3421" i="13"/>
  <c r="BD3753" i="13"/>
  <c r="BD4057" i="13"/>
  <c r="BD4365" i="13"/>
  <c r="BD4669" i="13"/>
  <c r="BD3454" i="13"/>
  <c r="BD3806" i="13"/>
  <c r="BD4218" i="13"/>
  <c r="BD4618" i="13"/>
  <c r="BD4954" i="13"/>
  <c r="BD3695" i="13"/>
  <c r="BD4211" i="13"/>
  <c r="BD4539" i="13"/>
  <c r="BD4863" i="13"/>
  <c r="BD3592" i="13"/>
  <c r="BD4088" i="13"/>
  <c r="BD4432" i="13"/>
  <c r="BD4884" i="13"/>
  <c r="BD3376" i="13"/>
  <c r="BD3395" i="13"/>
  <c r="BD3418" i="13"/>
  <c r="BD3437" i="13"/>
  <c r="BD3458" i="13"/>
  <c r="BD3476" i="13"/>
  <c r="BD3494" i="13"/>
  <c r="BD3518" i="13"/>
  <c r="BD3543" i="13"/>
  <c r="BD3575" i="13"/>
  <c r="BD3605" i="13"/>
  <c r="BD3629" i="13"/>
  <c r="BD3653" i="13"/>
  <c r="BD3676" i="13"/>
  <c r="BD3697" i="13"/>
  <c r="BD3716" i="13"/>
  <c r="BD3739" i="13"/>
  <c r="BD3771" i="13"/>
  <c r="BD3787" i="13"/>
  <c r="BD3812" i="13"/>
  <c r="BD3835" i="13"/>
  <c r="BD3862" i="13"/>
  <c r="BD3883" i="13"/>
  <c r="BD3904" i="13"/>
  <c r="BD3926" i="13"/>
  <c r="BD3952" i="13"/>
  <c r="BD3977" i="13"/>
  <c r="BD4004" i="13"/>
  <c r="BD4018" i="13"/>
  <c r="BD4043" i="13"/>
  <c r="BD4064" i="13"/>
  <c r="BD4087" i="13"/>
  <c r="BD4109" i="13"/>
  <c r="BD4128" i="13"/>
  <c r="BD4159" i="13"/>
  <c r="BD4187" i="13"/>
  <c r="BD4204" i="13"/>
  <c r="BD4227" i="13"/>
  <c r="BD4261" i="13"/>
  <c r="BD4289" i="13"/>
  <c r="BD4302" i="13"/>
  <c r="BD4328" i="13"/>
  <c r="BD4344" i="13"/>
  <c r="BD4369" i="13"/>
  <c r="BD4395" i="13"/>
  <c r="BD4412" i="13"/>
  <c r="BD4429" i="13"/>
  <c r="BD4449" i="13"/>
  <c r="BD4469" i="13"/>
  <c r="BD4496" i="13"/>
  <c r="BD4522" i="13"/>
  <c r="BD4547" i="13"/>
  <c r="BD4566" i="13"/>
  <c r="BD4592" i="13"/>
  <c r="BD4617" i="13"/>
  <c r="BD4643" i="13"/>
  <c r="BD4671" i="13"/>
  <c r="BD4687" i="13"/>
  <c r="BD4708" i="13"/>
  <c r="BD4730" i="13"/>
  <c r="BD4757" i="13"/>
  <c r="BD4783" i="13"/>
  <c r="BD4811" i="13"/>
  <c r="BD4829" i="13"/>
  <c r="BD4854" i="13"/>
  <c r="BD4881" i="13"/>
  <c r="BD4899" i="13"/>
  <c r="BD4921" i="13"/>
  <c r="BD4941" i="13"/>
  <c r="BD4956" i="13"/>
  <c r="BD4978" i="13"/>
  <c r="BD4997" i="13"/>
  <c r="BD3387" i="13"/>
  <c r="BD3407" i="13"/>
  <c r="BD3441" i="13"/>
  <c r="BD3455" i="13"/>
  <c r="BD3489" i="13"/>
  <c r="BD3515" i="13"/>
  <c r="BD3533" i="13"/>
  <c r="BD3554" i="13"/>
  <c r="BD3577" i="13"/>
  <c r="BD3593" i="13"/>
  <c r="BD3614" i="13"/>
  <c r="BD3642" i="13"/>
  <c r="BD3659" i="13"/>
  <c r="BD3685" i="13"/>
  <c r="BD3718" i="13"/>
  <c r="BD3736" i="13"/>
  <c r="BD3752" i="13"/>
  <c r="BD3770" i="13"/>
  <c r="BD3793" i="13"/>
  <c r="BD3811" i="13"/>
  <c r="BD3832" i="13"/>
  <c r="BD3853" i="13"/>
  <c r="BD3866" i="13"/>
  <c r="BD3892" i="13"/>
  <c r="BD3908" i="13"/>
  <c r="BD3923" i="13"/>
  <c r="BD3946" i="13"/>
  <c r="BD3965" i="13"/>
  <c r="BD3985" i="13"/>
  <c r="BD4003" i="13"/>
  <c r="BD4024" i="13"/>
  <c r="BD4045" i="13"/>
  <c r="BD4061" i="13"/>
  <c r="BD4082" i="13"/>
  <c r="BD4111" i="13"/>
  <c r="BD4134" i="13"/>
  <c r="BD4153" i="13"/>
  <c r="BD4177" i="13"/>
  <c r="BD4198" i="13"/>
  <c r="BD8145" i="13"/>
  <c r="BD3413" i="13"/>
  <c r="BD3781" i="13"/>
  <c r="BD4037" i="13"/>
  <c r="BD4345" i="13"/>
  <c r="BD4709" i="13"/>
  <c r="BD3442" i="13"/>
  <c r="BD3794" i="13"/>
  <c r="BD4262" i="13"/>
  <c r="BD4666" i="13"/>
  <c r="BD4990" i="13"/>
  <c r="BD3723" i="13"/>
  <c r="BD4207" i="13"/>
  <c r="BD4531" i="13"/>
  <c r="BD4887" i="13"/>
  <c r="BD3568" i="13"/>
  <c r="BD3916" i="13"/>
  <c r="BD4292" i="13"/>
  <c r="BD4604" i="13"/>
  <c r="BD3485" i="13"/>
  <c r="BD3845" i="13"/>
  <c r="BD4121" i="13"/>
  <c r="BD4413" i="13"/>
  <c r="BD4817" i="13"/>
  <c r="BD3530" i="13"/>
  <c r="BD3934" i="13"/>
  <c r="BD4362" i="13"/>
  <c r="BD4698" i="13"/>
  <c r="BD3403" i="13"/>
  <c r="BD3895" i="13"/>
  <c r="BD4283" i="13"/>
  <c r="BD4607" i="13"/>
  <c r="BD4995" i="13"/>
  <c r="BD3648" i="13"/>
  <c r="BD4152" i="13"/>
  <c r="BD4628" i="13"/>
  <c r="BD3271" i="13"/>
  <c r="BD3381" i="13"/>
  <c r="BD3405" i="13"/>
  <c r="BD3425" i="13"/>
  <c r="BD3439" i="13"/>
  <c r="BD3467" i="13"/>
  <c r="BD3479" i="13"/>
  <c r="BD3496" i="13"/>
  <c r="BD3529" i="13"/>
  <c r="BD3552" i="13"/>
  <c r="BD3582" i="13"/>
  <c r="BD3615" i="13"/>
  <c r="BD3631" i="13"/>
  <c r="BD3662" i="13"/>
  <c r="BD3681" i="13"/>
  <c r="BD3699" i="13"/>
  <c r="BD3725" i="13"/>
  <c r="BD3748" i="13"/>
  <c r="BD3774" i="13"/>
  <c r="BD3796" i="13"/>
  <c r="BD3819" i="13"/>
  <c r="BD3838" i="13"/>
  <c r="BD3867" i="13"/>
  <c r="BD3888" i="13"/>
  <c r="BD3906" i="13"/>
  <c r="BD3931" i="13"/>
  <c r="BD3963" i="13"/>
  <c r="BD3979" i="13"/>
  <c r="BD4006" i="13"/>
  <c r="BD4030" i="13"/>
  <c r="BD4052" i="13"/>
  <c r="BD4066" i="13"/>
  <c r="BD4097" i="13"/>
  <c r="BD4116" i="13"/>
  <c r="BD4130" i="13"/>
  <c r="BD4163" i="13"/>
  <c r="BD4190" i="13"/>
  <c r="BD4213" i="13"/>
  <c r="BD4235" i="13"/>
  <c r="BD4266" i="13"/>
  <c r="BD4291" i="13"/>
  <c r="BD4310" i="13"/>
  <c r="BD4333" i="13"/>
  <c r="BD4347" i="13"/>
  <c r="BD4379" i="13"/>
  <c r="BD4398" i="13"/>
  <c r="BD4415" i="13"/>
  <c r="BD4434" i="13"/>
  <c r="BD4452" i="13"/>
  <c r="BD4471" i="13"/>
  <c r="BD4506" i="13"/>
  <c r="BD4524" i="13"/>
  <c r="BD4552" i="13"/>
  <c r="BD4573" i="13"/>
  <c r="BD4595" i="13"/>
  <c r="BD4625" i="13"/>
  <c r="BD4654" i="13"/>
  <c r="BD4674" i="13"/>
  <c r="BD4690" i="13"/>
  <c r="BD4713" i="13"/>
  <c r="BD4733" i="13"/>
  <c r="BD4762" i="13"/>
  <c r="BD4801" i="13"/>
  <c r="BD4814" i="13"/>
  <c r="BD4838" i="13"/>
  <c r="BD4859" i="13"/>
  <c r="BD4889" i="13"/>
  <c r="BD4907" i="13"/>
  <c r="BD4927" i="13"/>
  <c r="BD4943" i="13"/>
  <c r="BD4961" i="13"/>
  <c r="BD4983" i="13"/>
  <c r="BD3368" i="13"/>
  <c r="BD3390" i="13"/>
  <c r="BD3422" i="13"/>
  <c r="BD3443" i="13"/>
  <c r="BD3462" i="13"/>
  <c r="BD3498" i="13"/>
  <c r="BD3517" i="13"/>
  <c r="BD3538" i="13"/>
  <c r="BD3565" i="13"/>
  <c r="BD3579" i="13"/>
  <c r="BD3595" i="13"/>
  <c r="BD3626" i="13"/>
  <c r="BD3647" i="13"/>
  <c r="BD3668" i="13"/>
  <c r="BD3696" i="13"/>
  <c r="BD3722" i="13"/>
  <c r="BD3738" i="13"/>
  <c r="BD3757" i="13"/>
  <c r="BD3773" i="13"/>
  <c r="BD3795" i="13"/>
  <c r="BD3818" i="13"/>
  <c r="BD3834" i="13"/>
  <c r="BD3855" i="13"/>
  <c r="BD3873" i="13"/>
  <c r="BD3894" i="13"/>
  <c r="BD3910" i="13"/>
  <c r="BD3935" i="13"/>
  <c r="BD3949" i="13"/>
  <c r="BD3972" i="13"/>
  <c r="BD3992" i="13"/>
  <c r="BD4008" i="13"/>
  <c r="BD4026" i="13"/>
  <c r="BD4049" i="13"/>
  <c r="BD4068" i="13"/>
  <c r="BD4089" i="13"/>
  <c r="BD4115" i="13"/>
  <c r="BD4139" i="13"/>
  <c r="BD4156" i="13"/>
  <c r="BD4184" i="13"/>
  <c r="BD4093" i="13"/>
  <c r="BD3922" i="13"/>
  <c r="BD3847" i="13"/>
  <c r="BD3684" i="13"/>
  <c r="BD3625" i="13"/>
  <c r="BD4877" i="13"/>
  <c r="BD4742" i="13"/>
  <c r="BD4739" i="13"/>
  <c r="BD4688" i="13"/>
  <c r="BD3427" i="13"/>
  <c r="BD3506" i="13"/>
  <c r="BD3617" i="13"/>
  <c r="BD3704" i="13"/>
  <c r="BD3803" i="13"/>
  <c r="BD3890" i="13"/>
  <c r="BD3988" i="13"/>
  <c r="BD4076" i="13"/>
  <c r="BD4168" i="13"/>
  <c r="BD4268" i="13"/>
  <c r="BD4361" i="13"/>
  <c r="BD4436" i="13"/>
  <c r="BD4527" i="13"/>
  <c r="BD4635" i="13"/>
  <c r="BD4722" i="13"/>
  <c r="BD4819" i="13"/>
  <c r="BD4913" i="13"/>
  <c r="BD4986" i="13"/>
  <c r="BD3446" i="13"/>
  <c r="BD3547" i="13"/>
  <c r="BD3628" i="13"/>
  <c r="BD3724" i="13"/>
  <c r="BD3807" i="13"/>
  <c r="BD3875" i="13"/>
  <c r="BD3956" i="13"/>
  <c r="BD4036" i="13"/>
  <c r="BD4122" i="13"/>
  <c r="BD4203" i="13"/>
  <c r="BD4237" i="13"/>
  <c r="BD4252" i="13"/>
  <c r="BD4277" i="13"/>
  <c r="BD4304" i="13"/>
  <c r="BD4325" i="13"/>
  <c r="BD4355" i="13"/>
  <c r="BD4376" i="13"/>
  <c r="BD4403" i="13"/>
  <c r="BD4425" i="13"/>
  <c r="BD4448" i="13"/>
  <c r="BD4468" i="13"/>
  <c r="BD4487" i="13"/>
  <c r="BD4508" i="13"/>
  <c r="BD4530" i="13"/>
  <c r="BD4544" i="13"/>
  <c r="BD4575" i="13"/>
  <c r="BD4588" i="13"/>
  <c r="BD4611" i="13"/>
  <c r="BD4622" i="13"/>
  <c r="BD4637" i="13"/>
  <c r="BD4656" i="13"/>
  <c r="BD4667" i="13"/>
  <c r="BD4689" i="13"/>
  <c r="BD4704" i="13"/>
  <c r="BD4721" i="13"/>
  <c r="BD4735" i="13"/>
  <c r="BD4749" i="13"/>
  <c r="BD4759" i="13"/>
  <c r="BD4775" i="13"/>
  <c r="BD4791" i="13"/>
  <c r="BD4816" i="13"/>
  <c r="BD4834" i="13"/>
  <c r="BD4847" i="13"/>
  <c r="BD4870" i="13"/>
  <c r="BD4883" i="13"/>
  <c r="BD4902" i="13"/>
  <c r="BD4915" i="13"/>
  <c r="BD4937" i="13"/>
  <c r="BD4958" i="13"/>
  <c r="BD4977" i="13"/>
  <c r="BD4994" i="13"/>
  <c r="BD3384" i="13"/>
  <c r="BD3404" i="13"/>
  <c r="BD3419" i="13"/>
  <c r="BD3438" i="13"/>
  <c r="BD3466" i="13"/>
  <c r="BD3478" i="13"/>
  <c r="BD3488" i="13"/>
  <c r="BD3507" i="13"/>
  <c r="BD3526" i="13"/>
  <c r="BD3542" i="13"/>
  <c r="BD3562" i="13"/>
  <c r="BD3576" i="13"/>
  <c r="BD3597" i="13"/>
  <c r="BD3609" i="13"/>
  <c r="BD3621" i="13"/>
  <c r="BD3646" i="13"/>
  <c r="BD3661" i="13"/>
  <c r="BD3672" i="13"/>
  <c r="BD3689" i="13"/>
  <c r="BD3708" i="13"/>
  <c r="BD3726" i="13"/>
  <c r="BD3749" i="13"/>
  <c r="BD3763" i="13"/>
  <c r="BD3784" i="13"/>
  <c r="BD3804" i="13"/>
  <c r="BD3825" i="13"/>
  <c r="BD3843" i="13"/>
  <c r="BD3868" i="13"/>
  <c r="BD3889" i="13"/>
  <c r="BD3907" i="13"/>
  <c r="BD3927" i="13"/>
  <c r="BD3951" i="13"/>
  <c r="BD3969" i="13"/>
  <c r="BD3989" i="13"/>
  <c r="BD4007" i="13"/>
  <c r="BD4031" i="13"/>
  <c r="BD4053" i="13"/>
  <c r="BD4067" i="13"/>
  <c r="BD4084" i="13"/>
  <c r="BD4096" i="13"/>
  <c r="BD4117" i="13"/>
  <c r="BD4131" i="13"/>
  <c r="BD4148" i="13"/>
  <c r="BD4169" i="13"/>
  <c r="BD4191" i="13"/>
  <c r="BD4205" i="13"/>
  <c r="BD4222" i="13"/>
  <c r="BD4241" i="13"/>
  <c r="BD4256" i="13"/>
  <c r="BD4273" i="13"/>
  <c r="BD4287" i="13"/>
  <c r="BD4301" i="13"/>
  <c r="BD4311" i="13"/>
  <c r="BD4327" i="13"/>
  <c r="BD4343" i="13"/>
  <c r="BD4357" i="13"/>
  <c r="BD4383" i="13"/>
  <c r="BD4396" i="13"/>
  <c r="BD4419" i="13"/>
  <c r="BD4430" i="13"/>
  <c r="BD4454" i="13"/>
  <c r="BD4467" i="13"/>
  <c r="BD4484" i="13"/>
  <c r="BD4505" i="13"/>
  <c r="BD4515" i="13"/>
  <c r="BD4532" i="13"/>
  <c r="BD4551" i="13"/>
  <c r="BD4562" i="13"/>
  <c r="BD4577" i="13"/>
  <c r="BD4597" i="13"/>
  <c r="BD4608" i="13"/>
  <c r="BD4634" i="13"/>
  <c r="BD4652" i="13"/>
  <c r="BD4675" i="13"/>
  <c r="BD4691" i="13"/>
  <c r="BD4712" i="13"/>
  <c r="BD4728" i="13"/>
  <c r="BD4753" i="13"/>
  <c r="BD4768" i="13"/>
  <c r="BD4785" i="13"/>
  <c r="BD4799" i="13"/>
  <c r="BD4813" i="13"/>
  <c r="BD4828" i="13"/>
  <c r="BD4841" i="13"/>
  <c r="BD4861" i="13"/>
  <c r="BD4890" i="13"/>
  <c r="BD4453" i="13"/>
  <c r="BD4354" i="13"/>
  <c r="BD4275" i="13"/>
  <c r="BD4012" i="13"/>
  <c r="BD3897" i="13"/>
  <c r="BD3590" i="13"/>
  <c r="BD3555" i="13"/>
  <c r="BD3416" i="13"/>
  <c r="BD3369" i="13"/>
  <c r="BD3449" i="13"/>
  <c r="BD3534" i="13"/>
  <c r="BD3636" i="13"/>
  <c r="BD3732" i="13"/>
  <c r="BD3822" i="13"/>
  <c r="BD3913" i="13"/>
  <c r="BD4014" i="13"/>
  <c r="BD4099" i="13"/>
  <c r="BD4192" i="13"/>
  <c r="BD4296" i="13"/>
  <c r="BD4382" i="13"/>
  <c r="BD4455" i="13"/>
  <c r="BD4558" i="13"/>
  <c r="BD4657" i="13"/>
  <c r="BD4736" i="13"/>
  <c r="BD4848" i="13"/>
  <c r="BD4930" i="13"/>
  <c r="BD3373" i="13"/>
  <c r="BD3469" i="13"/>
  <c r="BD3567" i="13"/>
  <c r="BD3652" i="13"/>
  <c r="BD3745" i="13"/>
  <c r="BD3821" i="13"/>
  <c r="BD3896" i="13"/>
  <c r="BD3981" i="13"/>
  <c r="BD4051" i="13"/>
  <c r="BD4142" i="13"/>
  <c r="BD4206" i="13"/>
  <c r="BD4239" i="13"/>
  <c r="BD4257" i="13"/>
  <c r="BD4282" i="13"/>
  <c r="BD4309" i="13"/>
  <c r="BD4330" i="13"/>
  <c r="BD4363" i="13"/>
  <c r="BD4381" i="13"/>
  <c r="BD4406" i="13"/>
  <c r="BD4433" i="13"/>
  <c r="BD4451" i="13"/>
  <c r="BD4473" i="13"/>
  <c r="BD4493" i="13"/>
  <c r="BD4513" i="13"/>
  <c r="BD4533" i="13"/>
  <c r="BD4549" i="13"/>
  <c r="BD4578" i="13"/>
  <c r="BD4591" i="13"/>
  <c r="BD4614" i="13"/>
  <c r="BD4627" i="13"/>
  <c r="BD4646" i="13"/>
  <c r="BD4659" i="13"/>
  <c r="BD4676" i="13"/>
  <c r="BD4697" i="13"/>
  <c r="BD4707" i="13"/>
  <c r="BD4724" i="13"/>
  <c r="BD4738" i="13"/>
  <c r="BD4751" i="13"/>
  <c r="BD4764" i="13"/>
  <c r="BD4777" i="13"/>
  <c r="BD4794" i="13"/>
  <c r="BD4821" i="13"/>
  <c r="BD4837" i="13"/>
  <c r="BD4862" i="13"/>
  <c r="BD4872" i="13"/>
  <c r="BD4886" i="13"/>
  <c r="BD4904" i="13"/>
  <c r="BD4918" i="13"/>
  <c r="BD4945" i="13"/>
  <c r="BD4963" i="13"/>
  <c r="BD4985" i="13"/>
  <c r="BD3370" i="13"/>
  <c r="BD3389" i="13"/>
  <c r="BD3411" i="13"/>
  <c r="BD3426" i="13"/>
  <c r="BD3445" i="13"/>
  <c r="BD3471" i="13"/>
  <c r="BD3481" i="13"/>
  <c r="BD3493" i="13"/>
  <c r="BD3512" i="13"/>
  <c r="BD3528" i="13"/>
  <c r="BD3551" i="13"/>
  <c r="BD3564" i="13"/>
  <c r="BD3581" i="13"/>
  <c r="BD3599" i="13"/>
  <c r="BD3611" i="13"/>
  <c r="BD3632" i="13"/>
  <c r="BD3649" i="13"/>
  <c r="BD3663" i="13"/>
  <c r="BD3677" i="13"/>
  <c r="BD3691" i="13"/>
  <c r="BD3710" i="13"/>
  <c r="BD3728" i="13"/>
  <c r="BD3751" i="13"/>
  <c r="BD3775" i="13"/>
  <c r="BD3786" i="13"/>
  <c r="BD3813" i="13"/>
  <c r="BD3827" i="13"/>
  <c r="BD3848" i="13"/>
  <c r="BD3877" i="13"/>
  <c r="BD3891" i="13"/>
  <c r="BD3912" i="13"/>
  <c r="BD3932" i="13"/>
  <c r="BD3953" i="13"/>
  <c r="BD3971" i="13"/>
  <c r="BD3991" i="13"/>
  <c r="BD4015" i="13"/>
  <c r="BD4033" i="13"/>
  <c r="BD4055" i="13"/>
  <c r="BD4072" i="13"/>
  <c r="BD4086" i="13"/>
  <c r="BD4098" i="13"/>
  <c r="BD4119" i="13"/>
  <c r="BD4136" i="13"/>
  <c r="BD4155" i="13"/>
  <c r="BD4172" i="13"/>
  <c r="BD4193" i="13"/>
  <c r="BD4212" i="13"/>
  <c r="BD4224" i="13"/>
  <c r="BD4249" i="13"/>
  <c r="BD4259" i="13"/>
  <c r="BD4276" i="13"/>
  <c r="BD4290" i="13"/>
  <c r="BD4303" i="13"/>
  <c r="BD4316" i="13"/>
  <c r="BD4329" i="13"/>
  <c r="BD4346" i="13"/>
  <c r="BD4368" i="13"/>
  <c r="BD4386" i="13"/>
  <c r="BD4399" i="13"/>
  <c r="BD4422" i="13"/>
  <c r="BD4435" i="13"/>
  <c r="BD4456" i="13"/>
  <c r="BD4470" i="13"/>
  <c r="BD4489" i="13"/>
  <c r="BD4507" i="13"/>
  <c r="BD4523" i="13"/>
  <c r="BD4537" i="13"/>
  <c r="BD4554" i="13"/>
  <c r="BD4564" i="13"/>
  <c r="BD4583" i="13"/>
  <c r="BD4599" i="13"/>
  <c r="BD4613" i="13"/>
  <c r="BD4639" i="13"/>
  <c r="BD4655" i="13"/>
  <c r="BD4678" i="13"/>
  <c r="BD4694" i="13"/>
  <c r="BD4717" i="13"/>
  <c r="BD4731" i="13"/>
  <c r="BD4761" i="13"/>
  <c r="BD4771" i="13"/>
  <c r="BD4788" i="13"/>
  <c r="BD4802" i="13"/>
  <c r="BD4815" i="13"/>
  <c r="BD4833" i="13"/>
  <c r="BD4853" i="13"/>
  <c r="BD4864" i="13"/>
  <c r="BD4895" i="13"/>
  <c r="BD3525" i="13"/>
  <c r="BD4809" i="13"/>
  <c r="BD4734" i="13"/>
  <c r="BD4631" i="13"/>
  <c r="BD4348" i="13"/>
  <c r="BD4185" i="13"/>
  <c r="BD4090" i="13"/>
  <c r="BD4023" i="13"/>
  <c r="BD3772" i="13"/>
  <c r="BD3388" i="13"/>
  <c r="BD3470" i="13"/>
  <c r="BD3559" i="13"/>
  <c r="BD3666" i="13"/>
  <c r="BD3755" i="13"/>
  <c r="BD3842" i="13"/>
  <c r="BD3942" i="13"/>
  <c r="BD4032" i="13"/>
  <c r="BD4118" i="13"/>
  <c r="BD4223" i="13"/>
  <c r="BD4312" i="13"/>
  <c r="BD4401" i="13"/>
  <c r="BD4477" i="13"/>
  <c r="BD4582" i="13"/>
  <c r="BD4679" i="13"/>
  <c r="BD4773" i="13"/>
  <c r="BD4868" i="13"/>
  <c r="BD4946" i="13"/>
  <c r="BD3397" i="13"/>
  <c r="BD3503" i="13"/>
  <c r="BD3584" i="13"/>
  <c r="BD3673" i="13"/>
  <c r="BD3764" i="13"/>
  <c r="BD3837" i="13"/>
  <c r="BD3919" i="13"/>
  <c r="BD3994" i="13"/>
  <c r="BD4070" i="13"/>
  <c r="BD4167" i="13"/>
  <c r="BD4217" i="13"/>
  <c r="BD4242" i="13"/>
  <c r="BD4265" i="13"/>
  <c r="BD4285" i="13"/>
  <c r="BD4314" i="13"/>
  <c r="BD4335" i="13"/>
  <c r="BD4366" i="13"/>
  <c r="BD4390" i="13"/>
  <c r="BD4411" i="13"/>
  <c r="BD4441" i="13"/>
  <c r="BD4459" i="13"/>
  <c r="BD4479" i="13"/>
  <c r="BD4495" i="13"/>
  <c r="BD4516" i="13"/>
  <c r="BD4538" i="13"/>
  <c r="BD4565" i="13"/>
  <c r="BD4581" i="13"/>
  <c r="BD4606" i="13"/>
  <c r="BD4616" i="13"/>
  <c r="BD4630" i="13"/>
  <c r="BD4648" i="13"/>
  <c r="BD4662" i="13"/>
  <c r="BD4681" i="13"/>
  <c r="BD4699" i="13"/>
  <c r="BD4715" i="13"/>
  <c r="BD4729" i="13"/>
  <c r="BD4743" i="13"/>
  <c r="BD4754" i="13"/>
  <c r="BD4769" i="13"/>
  <c r="BD4786" i="13"/>
  <c r="BD4797" i="13"/>
  <c r="BD4826" i="13"/>
  <c r="BD4842" i="13"/>
  <c r="BD4865" i="13"/>
  <c r="BD4875" i="13"/>
  <c r="BD4888" i="13"/>
  <c r="BD4909" i="13"/>
  <c r="BD4923" i="13"/>
  <c r="BD4953" i="13"/>
  <c r="BD4971" i="13"/>
  <c r="BD4988" i="13"/>
  <c r="BD3375" i="13"/>
  <c r="BD3394" i="13"/>
  <c r="BD3414" i="13"/>
  <c r="BD3431" i="13"/>
  <c r="BD3457" i="13"/>
  <c r="BD3473" i="13"/>
  <c r="BD3483" i="13"/>
  <c r="BD3495" i="13"/>
  <c r="BD3519" i="13"/>
  <c r="BD3535" i="13"/>
  <c r="BD3553" i="13"/>
  <c r="BD3569" i="13"/>
  <c r="BD3586" i="13"/>
  <c r="BD3604" i="13"/>
  <c r="BD3616" i="13"/>
  <c r="BD3637" i="13"/>
  <c r="BD3651" i="13"/>
  <c r="BD3665" i="13"/>
  <c r="BD3682" i="13"/>
  <c r="BD3698" i="13"/>
  <c r="BD3713" i="13"/>
  <c r="BD3733" i="13"/>
  <c r="BD3759" i="13"/>
  <c r="BD3777" i="13"/>
  <c r="BD3797" i="13"/>
  <c r="BD3815" i="13"/>
  <c r="BD3839" i="13"/>
  <c r="BD3861" i="13"/>
  <c r="BD3879" i="13"/>
  <c r="BD3903" i="13"/>
  <c r="BD3914" i="13"/>
  <c r="BD3941" i="13"/>
  <c r="BD3955" i="13"/>
  <c r="BD3976" i="13"/>
  <c r="BD3996" i="13"/>
  <c r="BD4017" i="13"/>
  <c r="BD4035" i="13"/>
  <c r="BD4063" i="13"/>
  <c r="BD4074" i="13"/>
  <c r="BD4091" i="13"/>
  <c r="BD4105" i="13"/>
  <c r="BD4127" i="13"/>
  <c r="BD4138" i="13"/>
  <c r="BD4158" i="13"/>
  <c r="BD4181" i="13"/>
  <c r="BD4195" i="13"/>
  <c r="BD4214" i="13"/>
  <c r="BD4226" i="13"/>
  <c r="BD4251" i="13"/>
  <c r="BD4267" i="13"/>
  <c r="BD4281" i="13"/>
  <c r="BD4295" i="13"/>
  <c r="BD4306" i="13"/>
  <c r="BD4321" i="13"/>
  <c r="BD4338" i="13"/>
  <c r="BD4349" i="13"/>
  <c r="BD4373" i="13"/>
  <c r="BD4389" i="13"/>
  <c r="BD4414" i="13"/>
  <c r="BD4424" i="13"/>
  <c r="BD4438" i="13"/>
  <c r="BD4461" i="13"/>
  <c r="BD4472" i="13"/>
  <c r="BD4492" i="13"/>
  <c r="BD4510" i="13"/>
  <c r="BD4526" i="13"/>
  <c r="BD4543" i="13"/>
  <c r="BD4557" i="13"/>
  <c r="BD4567" i="13"/>
  <c r="BD4585" i="13"/>
  <c r="BD4602" i="13"/>
  <c r="BD4624" i="13"/>
  <c r="BD4642" i="13"/>
  <c r="BD4670" i="13"/>
  <c r="BD4683" i="13"/>
  <c r="BD4696" i="13"/>
  <c r="BD4723" i="13"/>
  <c r="BD4745" i="13"/>
  <c r="BD4763" i="13"/>
  <c r="BD4779" i="13"/>
  <c r="BD4793" i="13"/>
  <c r="BD4807" i="13"/>
  <c r="BD4818" i="13"/>
  <c r="BD4836" i="13"/>
  <c r="BD4855" i="13"/>
  <c r="BD4869" i="13"/>
  <c r="BD3833" i="13"/>
  <c r="BD4672" i="13"/>
  <c r="BD4264" i="13"/>
  <c r="BD3683" i="13"/>
  <c r="BD4054" i="13"/>
  <c r="BD4423" i="13"/>
  <c r="BD4803" i="13"/>
  <c r="BD3522" i="13"/>
  <c r="BD3859" i="13"/>
  <c r="BD4186" i="13"/>
  <c r="BD4288" i="13"/>
  <c r="BD4397" i="13"/>
  <c r="BD4482" i="13"/>
  <c r="BD4570" i="13"/>
  <c r="BD4632" i="13"/>
  <c r="BD4702" i="13"/>
  <c r="BD4756" i="13"/>
  <c r="BD4831" i="13"/>
  <c r="BD4893" i="13"/>
  <c r="BD4974" i="13"/>
  <c r="BD3417" i="13"/>
  <c r="BD3486" i="13"/>
  <c r="BD3558" i="13"/>
  <c r="BD3618" i="13"/>
  <c r="BD3687" i="13"/>
  <c r="BD3761" i="13"/>
  <c r="BD3841" i="13"/>
  <c r="BD3925" i="13"/>
  <c r="BD4005" i="13"/>
  <c r="BD4077" i="13"/>
  <c r="BD4141" i="13"/>
  <c r="BD4219" i="13"/>
  <c r="BD4284" i="13"/>
  <c r="BD4341" i="13"/>
  <c r="BD4417" i="13"/>
  <c r="BD4475" i="13"/>
  <c r="BD4546" i="13"/>
  <c r="BD4605" i="13"/>
  <c r="BD4686" i="13"/>
  <c r="BD4766" i="13"/>
  <c r="BD4823" i="13"/>
  <c r="BD4898" i="13"/>
  <c r="BD4911" i="13"/>
  <c r="BD4934" i="13"/>
  <c r="BD4947" i="13"/>
  <c r="BD4968" i="13"/>
  <c r="BD4982" i="13"/>
  <c r="BD3377" i="13"/>
  <c r="BD3641" i="13"/>
  <c r="BD3865" i="13"/>
  <c r="BD4069" i="13"/>
  <c r="BD4313" i="13"/>
  <c r="BD4569" i="13"/>
  <c r="BD4825" i="13"/>
  <c r="BD3490" i="13"/>
  <c r="BD3746" i="13"/>
  <c r="BD4102" i="13"/>
  <c r="BD4370" i="13"/>
  <c r="BD4706" i="13"/>
  <c r="BD3367" i="13"/>
  <c r="BD3639" i="13"/>
  <c r="BD4039" i="13"/>
  <c r="BD4315" i="13"/>
  <c r="BD4571" i="13"/>
  <c r="BD4827" i="13"/>
  <c r="BD3428" i="13"/>
  <c r="BD3712" i="13"/>
  <c r="BD3936" i="13"/>
  <c r="BD4228" i="13"/>
  <c r="BD4636" i="13"/>
  <c r="BD4892" i="13"/>
  <c r="BD3509" i="13"/>
  <c r="BD3769" i="13"/>
  <c r="BD3973" i="13"/>
  <c r="BD4209" i="13"/>
  <c r="BD4437" i="13"/>
  <c r="BD4693" i="13"/>
  <c r="BD4949" i="13"/>
  <c r="BD3634" i="13"/>
  <c r="BD3918" i="13"/>
  <c r="BD4246" i="13"/>
  <c r="BD4502" i="13"/>
  <c r="BD4846" i="13"/>
  <c r="BD3435" i="13"/>
  <c r="BD3719" i="13"/>
  <c r="BD4135" i="13"/>
  <c r="BD4367" i="13"/>
  <c r="BD4623" i="13"/>
  <c r="BD4879" i="13"/>
  <c r="BD3504" i="13"/>
  <c r="BD3792" i="13"/>
  <c r="BD4112" i="13"/>
  <c r="BD4488" i="13"/>
  <c r="BD4744" i="13"/>
  <c r="BD3366" i="13"/>
  <c r="BD3364" i="13"/>
  <c r="BD3268" i="13"/>
  <c r="BD3224" i="13"/>
  <c r="BD3285" i="13"/>
  <c r="BD3246" i="13"/>
  <c r="BD3303" i="13"/>
  <c r="BD3328" i="13"/>
  <c r="BD3347" i="13"/>
  <c r="BD3324" i="13"/>
  <c r="BD3294" i="13"/>
  <c r="BD3293" i="13"/>
  <c r="BD3325" i="13"/>
  <c r="BD3269" i="13"/>
  <c r="BD3223" i="13"/>
  <c r="BD3257" i="13"/>
  <c r="BD3298" i="13"/>
  <c r="BD3338" i="13"/>
  <c r="BD3233" i="13"/>
  <c r="BD3286" i="13"/>
  <c r="BD3231" i="13"/>
  <c r="BD3345" i="13"/>
  <c r="BD3254" i="13"/>
  <c r="BD3311" i="13"/>
  <c r="BD3336" i="13"/>
  <c r="BD3323" i="13"/>
  <c r="BD3256" i="13"/>
  <c r="BD3334" i="13"/>
  <c r="BD3242" i="13"/>
  <c r="BD3243" i="13"/>
  <c r="BD3226" i="13"/>
  <c r="BD3363" i="13"/>
  <c r="BD3305" i="13"/>
  <c r="BD3222" i="13"/>
  <c r="BD1434" i="13"/>
  <c r="BD1404" i="13"/>
  <c r="BD1844" i="13"/>
  <c r="BD2582" i="13"/>
  <c r="BD104" i="13"/>
  <c r="BD342" i="13"/>
  <c r="BD1424" i="13"/>
  <c r="BD422" i="13"/>
  <c r="BD1584" i="13"/>
  <c r="BD1922" i="13"/>
  <c r="BD158" i="13"/>
  <c r="BD1190" i="13"/>
  <c r="BD230" i="13"/>
  <c r="BD2382" i="13"/>
  <c r="BD1574" i="13"/>
  <c r="BD2922" i="13"/>
  <c r="BD2088" i="13"/>
  <c r="BD2364" i="13"/>
  <c r="BD2688" i="13"/>
  <c r="BD1370" i="13"/>
  <c r="BD404" i="13"/>
  <c r="BD2958" i="13"/>
  <c r="BD1724" i="13"/>
  <c r="BD1088" i="13"/>
  <c r="BD152" i="13"/>
  <c r="BD1298" i="13"/>
  <c r="BD1172" i="13"/>
  <c r="BD1692" i="13"/>
  <c r="BD1098" i="13"/>
  <c r="BD1958" i="13"/>
  <c r="BD810" i="13"/>
  <c r="BD2222" i="13"/>
  <c r="BD3002" i="13"/>
  <c r="BD284" i="13"/>
  <c r="BD648" i="13"/>
  <c r="BD432" i="13"/>
  <c r="BD2882" i="13"/>
  <c r="BD2838" i="13"/>
  <c r="BD692" i="13"/>
  <c r="BD1572" i="13"/>
  <c r="BD1364" i="13"/>
  <c r="BD138" i="13"/>
  <c r="BD2492" i="13"/>
  <c r="BD3038" i="13"/>
  <c r="BD2802" i="13"/>
  <c r="BD2012" i="13"/>
  <c r="BD924" i="13"/>
  <c r="BD1712" i="13"/>
  <c r="BD654" i="13"/>
  <c r="BD2768" i="13"/>
  <c r="BD2148" i="13"/>
  <c r="BD710" i="13"/>
  <c r="BD462" i="13"/>
  <c r="BD2462" i="13"/>
  <c r="BD618" i="13"/>
  <c r="BD2070" i="13"/>
  <c r="BD362" i="13"/>
  <c r="BD1854" i="13"/>
  <c r="BD2874" i="13"/>
  <c r="BD1994" i="13"/>
  <c r="BD2732" i="13"/>
  <c r="BD2438" i="13"/>
  <c r="BD2172" i="13"/>
  <c r="BD2898" i="13"/>
  <c r="BD1104" i="13"/>
  <c r="BD2330" i="13"/>
  <c r="BD2232" i="13"/>
  <c r="BD2574" i="13"/>
  <c r="BD1544" i="13"/>
  <c r="BD1832" i="13"/>
  <c r="BD2354" i="13"/>
  <c r="BD1838" i="13"/>
  <c r="BD390" i="13"/>
  <c r="BD182" i="13"/>
  <c r="BD234" i="13"/>
  <c r="BD1824" i="13"/>
  <c r="BD938" i="13"/>
  <c r="BD1038" i="13"/>
  <c r="BD2628" i="13"/>
  <c r="BD132" i="13"/>
  <c r="BD1742" i="13"/>
  <c r="BD2558" i="13"/>
  <c r="BD998" i="13"/>
  <c r="BD1392" i="13"/>
  <c r="BD1374" i="13"/>
  <c r="BD962" i="13"/>
  <c r="BD2522" i="13"/>
  <c r="BD2502" i="13"/>
  <c r="BD1704" i="13"/>
  <c r="BD2870" i="13"/>
  <c r="BD1304" i="13"/>
  <c r="BD1064" i="13"/>
  <c r="BD1788" i="13"/>
  <c r="BD2114" i="13"/>
  <c r="BD2604" i="13"/>
  <c r="BD1430" i="13"/>
  <c r="BD1452" i="13"/>
  <c r="BD678" i="13"/>
  <c r="BD102" i="13"/>
  <c r="BD830" i="13"/>
  <c r="BD1398" i="13"/>
  <c r="BD542" i="13"/>
  <c r="BD2058" i="13"/>
  <c r="BD2790" i="13"/>
  <c r="BD1178" i="13"/>
  <c r="BD972" i="13"/>
  <c r="BD2832" i="13"/>
  <c r="BD2814" i="13"/>
  <c r="BD1004" i="13"/>
  <c r="BD2" i="13"/>
  <c r="BD1688" i="13"/>
  <c r="BD1128" i="13"/>
  <c r="BD2262" i="13"/>
  <c r="BD1884" i="13"/>
  <c r="BD512" i="13"/>
  <c r="BD3032" i="13"/>
  <c r="BD2964" i="13"/>
  <c r="BD2708" i="13"/>
  <c r="BD1262" i="13"/>
  <c r="BD2004" i="13"/>
  <c r="BD3122" i="13"/>
  <c r="BD1454" i="13"/>
  <c r="BD444" i="13"/>
  <c r="BD1944" i="13"/>
  <c r="BD2078" i="13"/>
  <c r="BD602" i="13"/>
  <c r="BD1308" i="13"/>
  <c r="BD30" i="13"/>
  <c r="BD1338" i="13"/>
  <c r="BD3018" i="13"/>
  <c r="BD764" i="13"/>
  <c r="BD2654" i="13"/>
  <c r="BD932" i="13"/>
  <c r="BD1254" i="13"/>
  <c r="BD2474" i="13"/>
  <c r="BD762" i="13"/>
  <c r="BD2174" i="13"/>
  <c r="BD2762" i="13"/>
  <c r="BD3132" i="13"/>
  <c r="BD798" i="13"/>
  <c r="BD1124" i="13"/>
  <c r="BD3048" i="13"/>
  <c r="BD698" i="13"/>
  <c r="BD2954" i="13"/>
  <c r="BD3098" i="13"/>
  <c r="BD1458" i="13"/>
  <c r="BD2042" i="13"/>
  <c r="BD3044" i="13"/>
  <c r="BD2178" i="13"/>
  <c r="BD1352" i="13"/>
  <c r="BD834" i="13"/>
  <c r="BD1674" i="13"/>
  <c r="BD2822" i="13"/>
  <c r="BD3158" i="13"/>
  <c r="BD2234" i="13"/>
  <c r="BD2498" i="13"/>
  <c r="BD2510" i="13"/>
  <c r="BD2358" i="13"/>
  <c r="BD1730" i="13"/>
  <c r="BD3102" i="13"/>
  <c r="BD72" i="13"/>
  <c r="BD2244" i="13"/>
  <c r="BD1698" i="13"/>
  <c r="BD324" i="13"/>
  <c r="BD3170" i="13"/>
  <c r="BD1968" i="13"/>
  <c r="BD15" i="13"/>
  <c r="BD1248" i="13"/>
  <c r="BD1070" i="13"/>
  <c r="BD1164" i="13"/>
  <c r="BD1170" i="13"/>
  <c r="BD1478" i="13"/>
  <c r="BD2894" i="13"/>
  <c r="BD1202" i="13"/>
  <c r="BD2792" i="13"/>
  <c r="BD9" i="13"/>
  <c r="BD1010" i="13"/>
  <c r="BD6" i="13"/>
  <c r="BD1986" i="13"/>
  <c r="BD1616" i="13"/>
  <c r="BD3056" i="13"/>
  <c r="BD1596" i="13"/>
  <c r="BD836" i="13"/>
  <c r="BD1506" i="13"/>
  <c r="BD996" i="13"/>
  <c r="BD3096" i="13"/>
  <c r="BD276" i="13"/>
  <c r="BD2616" i="13"/>
  <c r="BD486" i="13"/>
  <c r="BD606" i="13"/>
  <c r="BD1706" i="13"/>
  <c r="BD2668" i="13"/>
  <c r="BD1624" i="13"/>
  <c r="BD3154" i="13"/>
  <c r="BD2722" i="13"/>
  <c r="BD2206" i="13"/>
  <c r="BD778" i="13"/>
  <c r="BD11" i="13"/>
  <c r="BD2466" i="13"/>
  <c r="BD2136" i="13"/>
  <c r="BD176" i="13"/>
  <c r="BD2756" i="13"/>
  <c r="BD1466" i="13"/>
  <c r="BD2076" i="13"/>
  <c r="BD2556" i="13"/>
  <c r="BD1106" i="13"/>
  <c r="BD2906" i="13"/>
  <c r="BD2526" i="13"/>
  <c r="BD816" i="13"/>
  <c r="BD2436" i="13"/>
  <c r="BD776" i="13"/>
  <c r="BD2986" i="13"/>
  <c r="BD3514" i="13"/>
  <c r="BD4561" i="13"/>
  <c r="BD3410" i="13"/>
  <c r="BD3776" i="13"/>
  <c r="BD4149" i="13"/>
  <c r="BD4511" i="13"/>
  <c r="BD4891" i="13"/>
  <c r="BD3607" i="13"/>
  <c r="BD3937" i="13"/>
  <c r="BD4229" i="13"/>
  <c r="BD4322" i="13"/>
  <c r="BD4420" i="13"/>
  <c r="BD4498" i="13"/>
  <c r="BD4586" i="13"/>
  <c r="BD4653" i="13"/>
  <c r="BD4718" i="13"/>
  <c r="BD4772" i="13"/>
  <c r="BD4844" i="13"/>
  <c r="BD4912" i="13"/>
  <c r="BD4991" i="13"/>
  <c r="BD3436" i="13"/>
  <c r="BD3505" i="13"/>
  <c r="BD3571" i="13"/>
  <c r="BD3644" i="13"/>
  <c r="BD3703" i="13"/>
  <c r="BD3779" i="13"/>
  <c r="BD3863" i="13"/>
  <c r="BD3943" i="13"/>
  <c r="BD4019" i="13"/>
  <c r="BD4094" i="13"/>
  <c r="BD4162" i="13"/>
  <c r="BD4234" i="13"/>
  <c r="BD4298" i="13"/>
  <c r="BD4352" i="13"/>
  <c r="BD4427" i="13"/>
  <c r="BD4497" i="13"/>
  <c r="BD4559" i="13"/>
  <c r="BD4629" i="13"/>
  <c r="BD4701" i="13"/>
  <c r="BD4782" i="13"/>
  <c r="BD4839" i="13"/>
  <c r="BD4901" i="13"/>
  <c r="BD4926" i="13"/>
  <c r="BD4936" i="13"/>
  <c r="BD4952" i="13"/>
  <c r="BD4973" i="13"/>
  <c r="BD4984" i="13"/>
  <c r="BD3433" i="13"/>
  <c r="BD3717" i="13"/>
  <c r="BD3909" i="13"/>
  <c r="BD4133" i="13"/>
  <c r="BD4385" i="13"/>
  <c r="BD4641" i="13"/>
  <c r="BD4897" i="13"/>
  <c r="BD3546" i="13"/>
  <c r="BD3874" i="13"/>
  <c r="BD4166" i="13"/>
  <c r="BD4494" i="13"/>
  <c r="BD4830" i="13"/>
  <c r="BD3423" i="13"/>
  <c r="BD3707" i="13"/>
  <c r="BD4107" i="13"/>
  <c r="BD4359" i="13"/>
  <c r="BD4615" i="13"/>
  <c r="BD4871" i="13"/>
  <c r="BD3544" i="13"/>
  <c r="BD3788" i="13"/>
  <c r="BD3984" i="13"/>
  <c r="BD4272" i="13"/>
  <c r="BD4716" i="13"/>
  <c r="BD4972" i="13"/>
  <c r="BD3601" i="13"/>
  <c r="BD3829" i="13"/>
  <c r="BD4025" i="13"/>
  <c r="BD4269" i="13"/>
  <c r="BD4525" i="13"/>
  <c r="BD4781" i="13"/>
  <c r="BD3406" i="13"/>
  <c r="BD3702" i="13"/>
  <c r="BD3982" i="13"/>
  <c r="BD4334" i="13"/>
  <c r="BD4658" i="13"/>
  <c r="BD4914" i="13"/>
  <c r="BD3523" i="13"/>
  <c r="BD3831" i="13"/>
  <c r="BD4199" i="13"/>
  <c r="BD4447" i="13"/>
  <c r="BD4703" i="13"/>
  <c r="BD4959" i="13"/>
  <c r="BD3548" i="13"/>
  <c r="BD3852" i="13"/>
  <c r="BD4176" i="13"/>
  <c r="BD4536" i="13"/>
  <c r="BD4792" i="13"/>
  <c r="BD3252" i="13"/>
  <c r="BD3288" i="13"/>
  <c r="BD3307" i="13"/>
  <c r="BD3276" i="13"/>
  <c r="BD3313" i="13"/>
  <c r="BD3278" i="13"/>
  <c r="BD3335" i="13"/>
  <c r="BD3355" i="13"/>
  <c r="BD3244" i="13"/>
  <c r="BD3239" i="13"/>
  <c r="BD3326" i="13"/>
  <c r="BD3301" i="13"/>
  <c r="BD3333" i="13"/>
  <c r="BD3281" i="13"/>
  <c r="BD3225" i="13"/>
  <c r="BD3277" i="13"/>
  <c r="BD3306" i="13"/>
  <c r="BD3346" i="13"/>
  <c r="BD3253" i="13"/>
  <c r="BD3365" i="13"/>
  <c r="BD3273" i="13"/>
  <c r="BD3263" i="13"/>
  <c r="BD3349" i="13"/>
  <c r="BD3343" i="13"/>
  <c r="BD3362" i="13"/>
  <c r="BD3283" i="13"/>
  <c r="BD3297" i="13"/>
  <c r="BD3230" i="13"/>
  <c r="BD3274" i="13"/>
  <c r="BD3275" i="13"/>
  <c r="BD3258" i="13"/>
  <c r="BD3259" i="13"/>
  <c r="BD3337" i="13"/>
  <c r="BD590" i="13"/>
  <c r="BD3024" i="13"/>
  <c r="BD1608" i="13"/>
  <c r="BD1278" i="13"/>
  <c r="BD128" i="13"/>
  <c r="BD3068" i="13"/>
  <c r="BD38" i="13"/>
  <c r="BD2378" i="13"/>
  <c r="BD348" i="13"/>
  <c r="BD48" i="13"/>
  <c r="BD2478" i="13"/>
  <c r="BD872" i="13"/>
  <c r="BD3104" i="13"/>
  <c r="BD2942" i="13"/>
  <c r="BD2984" i="13"/>
  <c r="BD242" i="13"/>
  <c r="BD1592" i="13"/>
  <c r="BD1518" i="13"/>
  <c r="BD1928" i="13"/>
  <c r="BD854" i="13"/>
  <c r="BD1322" i="13"/>
  <c r="BD2204" i="13"/>
  <c r="BD1682" i="13"/>
  <c r="BD2468" i="13"/>
  <c r="BD2312" i="13"/>
  <c r="BD2352" i="13"/>
  <c r="BD2658" i="13"/>
  <c r="BD2142" i="13"/>
  <c r="BD2018" i="13"/>
  <c r="BD2022" i="13"/>
  <c r="BD1154" i="13"/>
  <c r="BD458" i="13"/>
  <c r="BD1068" i="13"/>
  <c r="BD2208" i="13"/>
  <c r="BD1218" i="13"/>
  <c r="BD3084" i="13"/>
  <c r="BD2270" i="13"/>
  <c r="BD1428" i="13"/>
  <c r="BD2978" i="13"/>
  <c r="BD2210" i="13"/>
  <c r="BD1514" i="13"/>
  <c r="BD518" i="13"/>
  <c r="BD1892" i="13"/>
  <c r="BD1598" i="13"/>
  <c r="BD198" i="13"/>
  <c r="BD1790" i="13"/>
  <c r="BD1962" i="13"/>
  <c r="BD2258" i="13"/>
  <c r="BD2544" i="13"/>
  <c r="BD3138" i="13"/>
  <c r="BD2154" i="13"/>
  <c r="BD1242" i="13"/>
  <c r="BD228" i="13"/>
  <c r="BD1382" i="13"/>
  <c r="BD222" i="13"/>
  <c r="BD2138" i="13"/>
  <c r="BD3078" i="13"/>
  <c r="BD728" i="13"/>
  <c r="BD398" i="13"/>
  <c r="BD1314" i="13"/>
  <c r="BD1152" i="13"/>
  <c r="BD464" i="13"/>
  <c r="BD804" i="13"/>
  <c r="BD144" i="13"/>
  <c r="BD3054" i="13"/>
  <c r="BD3210" i="13"/>
  <c r="BD1748" i="13"/>
  <c r="BD2442" i="13"/>
  <c r="BD282" i="13"/>
  <c r="BD2594" i="13"/>
  <c r="BD2834" i="13"/>
  <c r="BD1904" i="13"/>
  <c r="BD1008" i="13"/>
  <c r="BD668" i="13"/>
  <c r="BD2564" i="13"/>
  <c r="BD1610" i="13"/>
  <c r="BD2084" i="13"/>
  <c r="BD3218" i="13"/>
  <c r="BD2714" i="13"/>
  <c r="BD108" i="13"/>
  <c r="BD1112" i="13"/>
  <c r="BD1274" i="13"/>
  <c r="BD3008" i="13"/>
  <c r="BD2238" i="13"/>
  <c r="BD2678" i="13"/>
  <c r="BD1722" i="13"/>
  <c r="BD1910" i="13"/>
  <c r="BD2712" i="13"/>
  <c r="BD1532" i="13"/>
  <c r="BD2370" i="13"/>
  <c r="BD614" i="13"/>
  <c r="BD68" i="13"/>
  <c r="BD2810" i="13"/>
  <c r="BD1034" i="13"/>
  <c r="BD948" i="13"/>
  <c r="BD630" i="13"/>
  <c r="BD1418" i="13"/>
  <c r="BD674" i="13"/>
  <c r="BD1874" i="13"/>
  <c r="BD1148" i="13"/>
  <c r="BD482" i="13"/>
  <c r="BD252" i="13"/>
  <c r="BD2868" i="13"/>
  <c r="BD1868" i="13"/>
  <c r="BD1644" i="13"/>
  <c r="BD2268" i="13"/>
  <c r="BD2684" i="13"/>
  <c r="BD2504" i="13"/>
  <c r="BD1184" i="13"/>
  <c r="BD2444" i="13"/>
  <c r="BD344" i="13"/>
  <c r="BD1548" i="13"/>
  <c r="BD2808" i="13"/>
  <c r="BD204" i="13"/>
  <c r="BD170" i="13"/>
  <c r="BD248" i="13"/>
  <c r="BD2264" i="13"/>
  <c r="BD42" i="13"/>
  <c r="BD374" i="13"/>
  <c r="BD1524" i="13"/>
  <c r="BD2144" i="13"/>
  <c r="BD1232" i="13"/>
  <c r="BD168" i="13"/>
  <c r="BD2784" i="13"/>
  <c r="BD2294" i="13"/>
  <c r="BD2064" i="13"/>
  <c r="BD14" i="13"/>
  <c r="BD2612" i="13"/>
  <c r="BD2108" i="13"/>
  <c r="BD2724" i="13"/>
  <c r="BD134" i="13"/>
  <c r="BD1394" i="13"/>
  <c r="BD22" i="13"/>
  <c r="BD3134" i="13"/>
  <c r="BD2292" i="13"/>
  <c r="BD294" i="13"/>
  <c r="BD3092" i="13"/>
  <c r="BD308" i="13"/>
  <c r="BD1482" i="13"/>
  <c r="BD884" i="13"/>
  <c r="BD2702" i="13"/>
  <c r="BD1332" i="13"/>
  <c r="BD2562" i="13"/>
  <c r="BD410" i="13"/>
  <c r="BD534" i="13"/>
  <c r="BD548" i="13"/>
  <c r="BD32" i="13"/>
  <c r="BD1058" i="13"/>
  <c r="BD78" i="13"/>
  <c r="BD1562" i="13"/>
  <c r="BD2514" i="13"/>
  <c r="BD2528" i="13"/>
  <c r="BD848" i="13"/>
  <c r="BD1842" i="13"/>
  <c r="BD2508" i="13"/>
  <c r="BD1602" i="13"/>
  <c r="BD2664" i="13"/>
  <c r="BD1982" i="13"/>
  <c r="BD13" i="13"/>
  <c r="BD528" i="13"/>
  <c r="BD1794" i="13"/>
  <c r="BD2552" i="13"/>
  <c r="BD1932" i="13"/>
  <c r="BD1758" i="13"/>
  <c r="BD470" i="13"/>
  <c r="BD23" i="13"/>
  <c r="BD212" i="13"/>
  <c r="BD3062" i="13"/>
  <c r="BD1652" i="13"/>
  <c r="BD162" i="13"/>
  <c r="BD5" i="13"/>
  <c r="BD1494" i="13"/>
  <c r="BD882" i="13"/>
  <c r="BD1118" i="13"/>
  <c r="BD2774" i="13"/>
  <c r="BD2192" i="13"/>
  <c r="BD1386" i="13"/>
  <c r="BD96" i="13"/>
  <c r="BD2426" i="13"/>
  <c r="BD2396" i="13"/>
  <c r="BD2486" i="13"/>
  <c r="BD1026" i="13"/>
  <c r="BD2546" i="13"/>
  <c r="BD2856" i="13"/>
  <c r="BD1646" i="13"/>
  <c r="BD2406" i="13"/>
  <c r="BD2256" i="13"/>
  <c r="BD2246" i="13"/>
  <c r="BD386" i="13"/>
  <c r="BD3086" i="13"/>
  <c r="BD526" i="13"/>
  <c r="BD466" i="13"/>
  <c r="BD1552" i="13"/>
  <c r="BD2212" i="13"/>
  <c r="BD1828" i="13"/>
  <c r="BD1186" i="13"/>
  <c r="BD56" i="13"/>
  <c r="BD1956" i="13"/>
  <c r="BD366" i="13"/>
  <c r="BD26" i="13"/>
  <c r="BD3156" i="13"/>
  <c r="BD1176" i="13"/>
  <c r="BD2586" i="13"/>
  <c r="BD296" i="13"/>
  <c r="BD1736" i="13"/>
  <c r="BD2496" i="13"/>
  <c r="BD1926" i="13"/>
  <c r="BD2066" i="13"/>
  <c r="BD896" i="13"/>
  <c r="BD1198" i="13"/>
  <c r="BD1168" i="13"/>
  <c r="BD3447" i="13"/>
  <c r="BD4442" i="13"/>
  <c r="BD3482" i="13"/>
  <c r="BD3876" i="13"/>
  <c r="BD4245" i="13"/>
  <c r="BD4598" i="13"/>
  <c r="BD4967" i="13"/>
  <c r="BD3701" i="13"/>
  <c r="BD4010" i="13"/>
  <c r="BD4247" i="13"/>
  <c r="BD4353" i="13"/>
  <c r="BD4443" i="13"/>
  <c r="BD4521" i="13"/>
  <c r="BD4609" i="13"/>
  <c r="BD4664" i="13"/>
  <c r="BD4732" i="13"/>
  <c r="BD4789" i="13"/>
  <c r="BD4867" i="13"/>
  <c r="BD4932" i="13"/>
  <c r="BD3382" i="13"/>
  <c r="BD3459" i="13"/>
  <c r="BD3521" i="13"/>
  <c r="BD3588" i="13"/>
  <c r="BD3654" i="13"/>
  <c r="BD3715" i="13"/>
  <c r="BD3799" i="13"/>
  <c r="BD3887" i="13"/>
  <c r="BD3967" i="13"/>
  <c r="BD4042" i="13"/>
  <c r="BD4108" i="13"/>
  <c r="BD4183" i="13"/>
  <c r="BD4254" i="13"/>
  <c r="BD4308" i="13"/>
  <c r="BD4378" i="13"/>
  <c r="BD4445" i="13"/>
  <c r="BD4512" i="13"/>
  <c r="BD4572" i="13"/>
  <c r="BD4645" i="13"/>
  <c r="BD4726" i="13"/>
  <c r="BD4796" i="13"/>
  <c r="BD4858" i="13"/>
  <c r="BD4906" i="13"/>
  <c r="BD4929" i="13"/>
  <c r="BD4939" i="13"/>
  <c r="BD4957" i="13"/>
  <c r="BD4976" i="13"/>
  <c r="BD4987" i="13"/>
  <c r="BD3497" i="13"/>
  <c r="BD3765" i="13"/>
  <c r="BD3961" i="13"/>
  <c r="BD4197" i="13"/>
  <c r="BD4421" i="13"/>
  <c r="BD4677" i="13"/>
  <c r="BD4933" i="13"/>
  <c r="BD3594" i="13"/>
  <c r="BD3938" i="13"/>
  <c r="BD4238" i="13"/>
  <c r="BD4574" i="13"/>
  <c r="BD4882" i="13"/>
  <c r="BD3499" i="13"/>
  <c r="BD3783" i="13"/>
  <c r="BD4171" i="13"/>
  <c r="BD4407" i="13"/>
  <c r="BD4663" i="13"/>
  <c r="BD4919" i="13"/>
  <c r="BD3596" i="13"/>
  <c r="BD3836" i="13"/>
  <c r="BD4044" i="13"/>
  <c r="BD4528" i="13"/>
  <c r="BD4784" i="13"/>
  <c r="BD3401" i="13"/>
  <c r="BD3669" i="13"/>
  <c r="BD3881" i="13"/>
  <c r="BD4081" i="13"/>
  <c r="BD4337" i="13"/>
  <c r="BD4593" i="13"/>
  <c r="BD4849" i="13"/>
  <c r="BD3502" i="13"/>
  <c r="BD3790" i="13"/>
  <c r="BD4046" i="13"/>
  <c r="BD4402" i="13"/>
  <c r="BD4714" i="13"/>
  <c r="BD4970" i="13"/>
  <c r="BD3603" i="13"/>
  <c r="BD3959" i="13"/>
  <c r="BD4243" i="13"/>
  <c r="BD4499" i="13"/>
  <c r="BD4755" i="13"/>
  <c r="BD3396" i="13"/>
  <c r="BD3608" i="13"/>
  <c r="BD3948" i="13"/>
  <c r="BD4236" i="13"/>
  <c r="BD4596" i="13"/>
  <c r="BD4852" i="13"/>
  <c r="BD3295" i="13"/>
  <c r="BD3352" i="13"/>
  <c r="BD3339" i="13"/>
  <c r="BD3316" i="13"/>
  <c r="BD3361" i="13"/>
  <c r="BD3232" i="13"/>
  <c r="BD3228" i="13"/>
  <c r="BD3248" i="13"/>
  <c r="BD3234" i="13"/>
  <c r="BD3289" i="13"/>
  <c r="BD3282" i="13"/>
  <c r="BD3309" i="13"/>
  <c r="BD3341" i="13"/>
  <c r="BD3287" i="13"/>
  <c r="BD3245" i="13"/>
  <c r="BD3279" i="13"/>
  <c r="BD3314" i="13"/>
  <c r="BD3357" i="13"/>
  <c r="BD3255" i="13"/>
  <c r="BD3261" i="13"/>
  <c r="BD3353" i="13"/>
  <c r="BD3229" i="13"/>
  <c r="BD3235" i="13"/>
  <c r="BD3272" i="13"/>
  <c r="BD3251" i="13"/>
  <c r="BD3249" i="13"/>
  <c r="BD3329" i="13"/>
  <c r="BD3262" i="13"/>
  <c r="BD3319" i="13"/>
  <c r="BD3312" i="13"/>
  <c r="BD3299" i="13"/>
  <c r="BD3308" i="13"/>
  <c r="BD3310" i="13"/>
  <c r="BD2642" i="13"/>
  <c r="BD2090" i="13"/>
  <c r="BD2298" i="13"/>
  <c r="BD984" i="13"/>
  <c r="BD3162" i="13"/>
  <c r="BD378" i="13"/>
  <c r="BD1878" i="13"/>
  <c r="BD2534" i="13"/>
  <c r="BD2798" i="13"/>
  <c r="BD1542" i="13"/>
  <c r="BD2334" i="13"/>
  <c r="BD1952" i="13"/>
  <c r="BD3012" i="13"/>
  <c r="BD3182" i="13"/>
  <c r="BD752" i="13"/>
  <c r="BD588" i="13"/>
  <c r="BD828" i="13"/>
  <c r="BD272" i="13"/>
  <c r="BD1502" i="13"/>
  <c r="BD2342" i="13"/>
  <c r="BD612" i="13"/>
  <c r="BD738" i="13"/>
  <c r="BD1538" i="13"/>
  <c r="BD474" i="13"/>
  <c r="BD1244" i="13"/>
  <c r="BD2162" i="13"/>
  <c r="BD1238" i="13"/>
  <c r="BD2028" i="13"/>
  <c r="BD878" i="13"/>
  <c r="BD734" i="13"/>
  <c r="BD1908" i="13"/>
  <c r="BD492" i="13"/>
  <c r="BD2748" i="13"/>
  <c r="BD2918" i="13"/>
  <c r="BD1938" i="13"/>
  <c r="BD1130" i="13"/>
  <c r="BD1934" i="13"/>
  <c r="BD2328" i="13"/>
  <c r="BD2624" i="13"/>
  <c r="BD3198" i="13"/>
  <c r="BD2202" i="13"/>
  <c r="BD1284" i="13"/>
  <c r="BD2448" i="13"/>
  <c r="BD824" i="13"/>
  <c r="BD914" i="13"/>
  <c r="BD1818" i="13"/>
  <c r="BD384" i="13"/>
  <c r="BD188" i="13"/>
  <c r="BD552" i="13"/>
  <c r="BD1508" i="13"/>
  <c r="BD2858" i="13"/>
  <c r="BD1988" i="13"/>
  <c r="BD2390" i="13"/>
  <c r="BD2184" i="13"/>
  <c r="BD2348" i="13"/>
  <c r="BD902" i="13"/>
  <c r="BD1872" i="13"/>
  <c r="BD2694" i="13"/>
  <c r="BD1848" i="13"/>
  <c r="BD2952" i="13"/>
  <c r="BD1224" i="13"/>
  <c r="BD1158" i="13"/>
  <c r="BD1488" i="13"/>
  <c r="BD894" i="13"/>
  <c r="BD2730" i="13"/>
  <c r="BD1490" i="13"/>
  <c r="BD3108" i="13"/>
  <c r="BD114" i="13"/>
  <c r="BD84" i="13"/>
  <c r="BD1448" i="13"/>
  <c r="BD2592" i="13"/>
  <c r="BD2648" i="13"/>
  <c r="BD1728" i="13"/>
  <c r="BD264" i="13"/>
  <c r="BD1812" i="13"/>
  <c r="BD2568" i="13"/>
  <c r="BD2454" i="13"/>
  <c r="BD942" i="13"/>
  <c r="BD858" i="13"/>
  <c r="BD1082" i="13"/>
  <c r="BD684" i="13"/>
  <c r="BD3194" i="13"/>
  <c r="BD1368" i="13"/>
  <c r="BD1902" i="13"/>
  <c r="BD194" i="13"/>
  <c r="BD888" i="13"/>
  <c r="BD90" i="13"/>
  <c r="BD494" i="13"/>
  <c r="BD2102" i="13"/>
  <c r="BD2214" i="13"/>
  <c r="BD2072" i="13"/>
  <c r="BD644" i="13"/>
  <c r="BD2322" i="13"/>
  <c r="BD2982" i="13"/>
  <c r="BD2372" i="13"/>
  <c r="BD758" i="13"/>
  <c r="BD488" i="13"/>
  <c r="BD1194" i="13"/>
  <c r="BD2282" i="13"/>
  <c r="BD2888" i="13"/>
  <c r="BD1970" i="13"/>
  <c r="BD1062" i="13"/>
  <c r="BD564" i="13"/>
  <c r="BD1914" i="13"/>
  <c r="BD2630" i="13"/>
  <c r="BD332" i="13"/>
  <c r="BD870" i="13"/>
  <c r="BD732" i="13"/>
  <c r="BD2682" i="13"/>
  <c r="BD288" i="13"/>
  <c r="BD2598" i="13"/>
  <c r="BD1002" i="13"/>
  <c r="BD554" i="13"/>
  <c r="BD302" i="13"/>
  <c r="BD1214" i="13"/>
  <c r="BD2744" i="13"/>
  <c r="BD3192" i="13"/>
  <c r="BD1752" i="13"/>
  <c r="BD978" i="13"/>
  <c r="BD338" i="13"/>
  <c r="BD2844" i="13"/>
  <c r="BD2030" i="13"/>
  <c r="BD608" i="13"/>
  <c r="BD1862" i="13"/>
  <c r="BD2994" i="13"/>
  <c r="BD968" i="13"/>
  <c r="BD1268" i="13"/>
  <c r="BD2738" i="13"/>
  <c r="BD428" i="13"/>
  <c r="BD974" i="13"/>
  <c r="BD218" i="13"/>
  <c r="BD582" i="13"/>
  <c r="BD908" i="13"/>
  <c r="BD1658" i="13"/>
  <c r="BD1292" i="13"/>
  <c r="BD1074" i="13"/>
  <c r="BD2532" i="13"/>
  <c r="BD2054" i="13"/>
  <c r="BD2394" i="13"/>
  <c r="BD1614" i="13"/>
  <c r="BD662" i="13"/>
  <c r="BD794" i="13"/>
  <c r="BD1334" i="13"/>
  <c r="BD3204" i="13"/>
  <c r="BD1272" i="13"/>
  <c r="BD2772" i="13"/>
  <c r="BD24" i="13"/>
  <c r="BD1632" i="13"/>
  <c r="BD2570" i="13"/>
  <c r="BD2864" i="13"/>
  <c r="BD1310" i="13"/>
  <c r="BD638" i="13"/>
  <c r="BD1604" i="13"/>
  <c r="BD10" i="13"/>
  <c r="BD2988" i="13"/>
  <c r="BD44" i="13"/>
  <c r="BD1094" i="13"/>
  <c r="BD2304" i="13"/>
  <c r="BD3" i="13"/>
  <c r="BD2804" i="13"/>
  <c r="BD438" i="13"/>
  <c r="BD992" i="13"/>
  <c r="BD2588" i="13"/>
  <c r="BD3144" i="13"/>
  <c r="BD890" i="13"/>
  <c r="BD2034" i="13"/>
  <c r="BD1764" i="13"/>
  <c r="BD1694" i="13"/>
  <c r="BD18" i="13"/>
  <c r="BD2024" i="13"/>
  <c r="BD17" i="13"/>
  <c r="BD3212" i="13"/>
  <c r="BD434" i="13"/>
  <c r="BD944" i="13"/>
  <c r="BD770" i="13"/>
  <c r="BD1898" i="13"/>
  <c r="BD1836" i="13"/>
  <c r="BD1116" i="13"/>
  <c r="BD3126" i="13"/>
  <c r="BD2316" i="13"/>
  <c r="BD1236" i="13"/>
  <c r="BD216" i="13"/>
  <c r="BD1016" i="13"/>
  <c r="BD906" i="13"/>
  <c r="BD1136" i="13"/>
  <c r="BD3146" i="13"/>
  <c r="BD1266" i="13"/>
  <c r="BD1586" i="13"/>
  <c r="BD1536" i="13"/>
  <c r="BD2929" i="13"/>
  <c r="BD1294" i="13"/>
  <c r="BD334" i="13"/>
  <c r="BD502" i="13"/>
  <c r="BD2974" i="13"/>
  <c r="BD1258" i="13"/>
  <c r="BD1942" i="13"/>
  <c r="BD536" i="13"/>
  <c r="BD636" i="13"/>
  <c r="BD2706" i="13"/>
  <c r="BD2976" i="13"/>
  <c r="BD2306" i="13"/>
  <c r="BD2886" i="13"/>
  <c r="BD926" i="13"/>
  <c r="BD876" i="13"/>
  <c r="BD336" i="13"/>
  <c r="BD396" i="13"/>
  <c r="BD2456" i="13"/>
  <c r="BD2166" i="13"/>
  <c r="BD446" i="13"/>
  <c r="BD2770" i="13"/>
  <c r="BD1318" i="13"/>
  <c r="BD3052" i="13"/>
  <c r="BD4975" i="13"/>
  <c r="BD4336" i="13"/>
  <c r="BD4101" i="13"/>
  <c r="BD4541" i="13"/>
  <c r="BD4805" i="13"/>
  <c r="BD3475" i="13"/>
  <c r="BD3735" i="13"/>
  <c r="BD4065" i="13"/>
  <c r="BD4324" i="13"/>
  <c r="BD4594" i="13"/>
  <c r="BD4885" i="13"/>
  <c r="BD4966" i="13"/>
  <c r="BD3817" i="13"/>
  <c r="BD4765" i="13"/>
  <c r="BD4318" i="13"/>
  <c r="BD3911" i="13"/>
  <c r="BD3372" i="13"/>
  <c r="BD4576" i="13"/>
  <c r="BD3929" i="13"/>
  <c r="BD4905" i="13"/>
  <c r="BD4458" i="13"/>
  <c r="BD4071" i="13"/>
  <c r="BD3452" i="13"/>
  <c r="BD4644" i="13"/>
  <c r="BD3227" i="13"/>
  <c r="BD3296" i="13"/>
  <c r="BD3284" i="13"/>
  <c r="BD3247" i="13"/>
  <c r="BD3265" i="13"/>
  <c r="BD3267" i="13"/>
  <c r="BD3302" i="13"/>
  <c r="BD3331" i="13"/>
  <c r="BD1808" i="13"/>
  <c r="BD3114" i="13"/>
  <c r="BD2288" i="13"/>
  <c r="BD2418" i="13"/>
  <c r="BD2538" i="13"/>
  <c r="BD2118" i="13"/>
  <c r="BD254" i="13"/>
  <c r="BD312" i="13"/>
  <c r="BD522" i="13"/>
  <c r="BD2082" i="13"/>
  <c r="BD1472" i="13"/>
  <c r="BD1554" i="13"/>
  <c r="BD2652" i="13"/>
  <c r="BD782" i="13"/>
  <c r="BD2972" i="13"/>
  <c r="BD632" i="13"/>
  <c r="BD1182" i="13"/>
  <c r="BD1622" i="13"/>
  <c r="BD290" i="13"/>
  <c r="BD1974" i="13"/>
  <c r="BD1302" i="13"/>
  <c r="BD1638" i="13"/>
  <c r="BD98" i="13"/>
  <c r="BD704" i="13"/>
  <c r="BD1412" i="13"/>
  <c r="BD2852" i="13"/>
  <c r="BD3042" i="13"/>
  <c r="BD110" i="13"/>
  <c r="BD1634" i="13"/>
  <c r="BD1212" i="13"/>
  <c r="BD1802" i="13"/>
  <c r="BD702" i="13"/>
  <c r="BD2862" i="13"/>
  <c r="BD708" i="13"/>
  <c r="BD1772" i="13"/>
  <c r="BD1754" i="13"/>
  <c r="BD2324" i="13"/>
  <c r="BD788" i="13"/>
  <c r="BD498" i="13"/>
  <c r="BD92" i="13"/>
  <c r="BD3152" i="13"/>
  <c r="BD468" i="13"/>
  <c r="BD792" i="13"/>
  <c r="BD812" i="13"/>
  <c r="BD2948" i="13"/>
  <c r="BD19" i="13"/>
  <c r="BD3006" i="13"/>
  <c r="BD986" i="13"/>
  <c r="BD2646" i="13"/>
  <c r="BD3118" i="13"/>
  <c r="BD2506" i="13"/>
  <c r="BD306" i="13"/>
  <c r="BD2666" i="13"/>
  <c r="BD1356" i="13"/>
  <c r="BD562" i="13"/>
  <c r="BD748" i="13"/>
  <c r="BD1642" i="13"/>
  <c r="BD2464" i="13"/>
  <c r="BD1426" i="13"/>
  <c r="BD2242" i="13"/>
  <c r="BD2126" i="13"/>
  <c r="BD1556" i="13"/>
  <c r="BD2876" i="13"/>
  <c r="BD36" i="13"/>
  <c r="BD3186" i="13"/>
  <c r="BD696" i="13"/>
  <c r="BD326" i="13"/>
  <c r="BD3116" i="13"/>
  <c r="BD2036" i="13"/>
  <c r="BD1146" i="13"/>
  <c r="BD416" i="13"/>
  <c r="BD1656" i="13"/>
  <c r="BD746" i="13"/>
  <c r="BD1330" i="13"/>
  <c r="BD1618" i="13"/>
  <c r="BD2866" i="13"/>
  <c r="BD364" i="13"/>
  <c r="BD1018" i="13"/>
  <c r="BD2032" i="13"/>
  <c r="BD538" i="13"/>
  <c r="BD1462" i="13"/>
  <c r="BD1916" i="13"/>
  <c r="BD2996" i="13"/>
  <c r="BD2196" i="13"/>
  <c r="BD116" i="13"/>
  <c r="BD1376" i="13"/>
  <c r="BD686" i="13"/>
  <c r="BD656" i="13"/>
  <c r="BD2946" i="13"/>
  <c r="BD596" i="13"/>
  <c r="BD266" i="13"/>
  <c r="BD546" i="13"/>
  <c r="BD666" i="13"/>
  <c r="BD2846" i="13"/>
  <c r="BD1886" i="13"/>
  <c r="BD316" i="13"/>
  <c r="BD208" i="13"/>
  <c r="BD1432" i="13"/>
  <c r="BD1390" i="13"/>
  <c r="BD2146" i="13"/>
  <c r="BD2686" i="13"/>
  <c r="BD1396" i="13"/>
  <c r="BD1762" i="13"/>
  <c r="BD1834" i="13"/>
  <c r="BD958" i="13"/>
  <c r="BD2752" i="13"/>
  <c r="BD1216" i="13"/>
  <c r="BD2374" i="13"/>
  <c r="BD406" i="13"/>
  <c r="BD3058" i="13"/>
  <c r="BD472" i="13"/>
  <c r="BD838" i="13"/>
  <c r="BD1510" i="13"/>
  <c r="BD2296" i="13"/>
  <c r="BD2452" i="13"/>
  <c r="BD2662" i="13"/>
  <c r="BD2590" i="13"/>
  <c r="BD2602" i="13"/>
  <c r="BD94" i="13"/>
  <c r="BD832" i="13"/>
  <c r="BD2878" i="13"/>
  <c r="BD922" i="13"/>
  <c r="BD3130" i="13"/>
  <c r="BD3142" i="13"/>
  <c r="BD2523" i="13"/>
  <c r="BD2559" i="13"/>
  <c r="BD99" i="13"/>
  <c r="BD255" i="13"/>
  <c r="BD705" i="13"/>
  <c r="BD369" i="13"/>
  <c r="BD1683" i="13"/>
  <c r="BD2151" i="13"/>
  <c r="BD1175" i="13"/>
  <c r="BD3171" i="13"/>
  <c r="BD291" i="13"/>
  <c r="BD2411" i="13"/>
  <c r="BD3195" i="13"/>
  <c r="BD1707" i="13"/>
  <c r="BD501" i="13"/>
  <c r="BD2943" i="13"/>
  <c r="BD1845" i="13"/>
  <c r="BD1301" i="13"/>
  <c r="BD2009" i="13"/>
  <c r="BD2643" i="13"/>
  <c r="BD2019" i="13"/>
  <c r="BD1119" i="13"/>
  <c r="BD2229" i="13"/>
  <c r="BD2001" i="13"/>
  <c r="BD207" i="13"/>
  <c r="BD2319" i="13"/>
  <c r="BD2301" i="13"/>
  <c r="BD2121" i="13"/>
  <c r="BD851" i="13"/>
  <c r="BD2403" i="13"/>
  <c r="BD2487" i="13"/>
  <c r="BD387" i="13"/>
  <c r="BD2499" i="13"/>
  <c r="BD741" i="13"/>
  <c r="BD2325" i="13"/>
  <c r="BD561" i="13"/>
  <c r="BD3017" i="13"/>
  <c r="BD3101" i="13"/>
  <c r="BD623" i="13"/>
  <c r="BD1799" i="13"/>
  <c r="BD2675" i="13"/>
  <c r="BD2073" i="13"/>
  <c r="BD1781" i="13"/>
  <c r="BD1457" i="13"/>
  <c r="BD641" i="13"/>
  <c r="BD2531" i="13"/>
  <c r="BD3137" i="13"/>
  <c r="BD2609" i="13"/>
  <c r="BD2123" i="13"/>
  <c r="BD2087" i="13"/>
  <c r="BD1109" i="13"/>
  <c r="BD2351" i="13"/>
  <c r="BD3119" i="13"/>
  <c r="BD2483" i="13"/>
  <c r="BD2207" i="13"/>
  <c r="BD2409" i="13"/>
  <c r="BD2883" i="13"/>
  <c r="BD1841" i="13"/>
  <c r="BD1601" i="13"/>
  <c r="BD173" i="13"/>
  <c r="BD149" i="13"/>
  <c r="BD917" i="13"/>
  <c r="BD2777" i="13"/>
  <c r="BD2339" i="13"/>
  <c r="BD1305" i="13"/>
  <c r="BD179" i="13"/>
  <c r="BD119" i="13"/>
  <c r="BD1951" i="13"/>
  <c r="BD1171" i="13"/>
  <c r="BD3079" i="13"/>
  <c r="BD655" i="13"/>
  <c r="BD2767" i="13"/>
  <c r="BD1357" i="13"/>
  <c r="BD1012" i="13"/>
  <c r="BD3190" i="13"/>
  <c r="BD712" i="13"/>
  <c r="BD1414" i="13"/>
  <c r="BD2836" i="13"/>
  <c r="BD1582" i="13"/>
  <c r="BD1222" i="13"/>
  <c r="BD1654" i="13"/>
  <c r="BD1792" i="13"/>
  <c r="BD1030" i="13"/>
  <c r="BD2542" i="13"/>
  <c r="BD532" i="13"/>
  <c r="BD2164" i="13"/>
  <c r="BD1528" i="13"/>
  <c r="BD670" i="13"/>
  <c r="BD2854" i="13"/>
  <c r="BD628" i="13"/>
  <c r="BD424" i="13"/>
  <c r="BD1798" i="13"/>
  <c r="BD1066" i="13"/>
  <c r="BD1534" i="13"/>
  <c r="BD814" i="13"/>
  <c r="BD2919" i="13"/>
  <c r="BD2253" i="13"/>
  <c r="BD597" i="13"/>
  <c r="BD951" i="13"/>
  <c r="BD2205" i="13"/>
  <c r="BD1665" i="13"/>
  <c r="BD2241" i="13"/>
  <c r="BD3117" i="13"/>
  <c r="BD1179" i="13"/>
  <c r="BD3059" i="13"/>
  <c r="BD531" i="13"/>
  <c r="BD1335" i="13"/>
  <c r="BD1883" i="13"/>
  <c r="BD1983" i="13"/>
  <c r="BD303" i="13"/>
  <c r="BD2271" i="13"/>
  <c r="BD1299" i="13"/>
  <c r="BD1265" i="13"/>
  <c r="BD1131" i="13"/>
  <c r="BD123" i="13"/>
  <c r="BD327" i="13"/>
  <c r="BD2565" i="13"/>
  <c r="BD1233" i="13"/>
  <c r="BD321" i="13"/>
  <c r="BD807" i="13"/>
  <c r="BD2949" i="13"/>
  <c r="BD137" i="13"/>
  <c r="BD3141" i="13"/>
  <c r="BD489" i="13"/>
  <c r="BD1743" i="13"/>
  <c r="BD755" i="13"/>
  <c r="BD657" i="13"/>
  <c r="BD93" i="13"/>
  <c r="BD2613" i="13"/>
  <c r="BD939" i="13"/>
  <c r="BD2933" i="13"/>
  <c r="BD2465" i="13"/>
  <c r="BD557" i="13"/>
  <c r="BD1283" i="13"/>
  <c r="BD3053" i="13"/>
  <c r="BD833" i="13"/>
  <c r="BD539" i="13"/>
  <c r="BD1721" i="13"/>
  <c r="BD1865" i="13"/>
  <c r="BD2513" i="13"/>
  <c r="BD551" i="13"/>
  <c r="BD2469" i="13"/>
  <c r="BD677" i="13"/>
  <c r="BD1055" i="13"/>
  <c r="BD1379" i="13"/>
  <c r="BD53" i="13"/>
  <c r="BD1091" i="13"/>
  <c r="BD635" i="13"/>
  <c r="BD347" i="13"/>
  <c r="BD197" i="13"/>
  <c r="BD905" i="13"/>
  <c r="BD1517" i="13"/>
  <c r="BD1733" i="13"/>
  <c r="BD1589" i="13"/>
  <c r="BD3029" i="13"/>
  <c r="BD1545" i="13"/>
  <c r="BD221" i="13"/>
  <c r="BD563" i="13"/>
  <c r="BD2975" i="13"/>
  <c r="BD803" i="13"/>
  <c r="BD2217" i="13"/>
  <c r="BD3073" i="13"/>
  <c r="BD1813" i="13"/>
  <c r="BD3055" i="13"/>
  <c r="BD2881" i="13"/>
  <c r="BD1897" i="13"/>
  <c r="BD877" i="13"/>
  <c r="BD1183" i="13"/>
  <c r="BD2983" i="13"/>
  <c r="BD1279" i="13"/>
  <c r="BD259" i="13"/>
  <c r="BD2545" i="13"/>
  <c r="BD979" i="13"/>
  <c r="BD1525" i="13"/>
  <c r="BD1831" i="13"/>
  <c r="BD2530" i="13"/>
  <c r="BD868" i="13"/>
  <c r="BD118" i="13"/>
  <c r="BD1306" i="13"/>
  <c r="BD1006" i="13"/>
  <c r="BD2488" i="13"/>
  <c r="BD1648" i="13"/>
  <c r="BD2716" i="13"/>
  <c r="BD964" i="13"/>
  <c r="BD934" i="13"/>
  <c r="BD2218" i="13"/>
  <c r="BD1324" i="13"/>
  <c r="BD3016" i="13"/>
  <c r="BD694" i="13"/>
  <c r="BD2548" i="13"/>
  <c r="BD2116" i="13"/>
  <c r="BD1954" i="13"/>
  <c r="BD2632" i="13"/>
  <c r="BD2158" i="13"/>
  <c r="BD1972" i="13"/>
  <c r="BD2422" i="13"/>
  <c r="BD2086" i="13"/>
  <c r="BD111" i="13"/>
  <c r="BD1611" i="13"/>
  <c r="BD1737" i="13"/>
  <c r="BD4351" i="13"/>
  <c r="BD4695" i="13"/>
  <c r="BD4274" i="13"/>
  <c r="BD4619" i="13"/>
  <c r="BD4878" i="13"/>
  <c r="BD3537" i="13"/>
  <c r="BD3823" i="13"/>
  <c r="BD4129" i="13"/>
  <c r="BD4394" i="13"/>
  <c r="BD4673" i="13"/>
  <c r="BD4908" i="13"/>
  <c r="BD4979" i="13"/>
  <c r="BD4021" i="13"/>
  <c r="BD3386" i="13"/>
  <c r="BD4626" i="13"/>
  <c r="BD4231" i="13"/>
  <c r="BD3656" i="13"/>
  <c r="BD4832" i="13"/>
  <c r="BD4145" i="13"/>
  <c r="BD3566" i="13"/>
  <c r="BD4758" i="13"/>
  <c r="BD4323" i="13"/>
  <c r="BD3744" i="13"/>
  <c r="BD3238" i="13"/>
  <c r="BD3356" i="13"/>
  <c r="BD3315" i="13"/>
  <c r="BD3317" i="13"/>
  <c r="BD3290" i="13"/>
  <c r="BD3241" i="13"/>
  <c r="BD3304" i="13"/>
  <c r="BD3358" i="13"/>
  <c r="BD3266" i="13"/>
  <c r="BD1208" i="13"/>
  <c r="BD74" i="13"/>
  <c r="BD2168" i="13"/>
  <c r="BD1512" i="13"/>
  <c r="BD1998" i="13"/>
  <c r="BD62" i="13"/>
  <c r="BD1351" i="13"/>
  <c r="BD558" i="13"/>
  <c r="BD3128" i="13"/>
  <c r="BD174" i="13"/>
  <c r="BD2228" i="13"/>
  <c r="BD2910" i="13"/>
  <c r="BD2618" i="13"/>
  <c r="BD1328" i="13"/>
  <c r="BD2754" i="13"/>
  <c r="BD368" i="13"/>
  <c r="BD2778" i="13"/>
  <c r="BD672" i="13"/>
  <c r="BD1718" i="13"/>
  <c r="BD2742" i="13"/>
  <c r="BD1028" i="13"/>
  <c r="BD2718" i="13"/>
  <c r="BD1782" i="13"/>
  <c r="BD2124" i="13"/>
  <c r="BD408" i="13"/>
  <c r="BD1442" i="13"/>
  <c r="BD2690" i="13"/>
  <c r="BD1022" i="13"/>
  <c r="BD1814" i="13"/>
  <c r="BD3074" i="13"/>
  <c r="BD1578" i="13"/>
  <c r="BD2384" i="13"/>
  <c r="BD524" i="13"/>
  <c r="BD2318" i="13"/>
  <c r="BD954" i="13"/>
  <c r="BD2634" i="13"/>
  <c r="BD2274" i="13"/>
  <c r="BD714" i="13"/>
  <c r="BD2388" i="13"/>
  <c r="BD2990" i="13"/>
  <c r="BD2052" i="13"/>
  <c r="BD1668" i="13"/>
  <c r="BD2934" i="13"/>
  <c r="BD2472" i="13"/>
  <c r="BD12" i="13"/>
  <c r="BD2226" i="13"/>
  <c r="BD966" i="13"/>
  <c r="BD1086" i="13"/>
  <c r="BD756" i="13"/>
  <c r="BD2728" i="13"/>
  <c r="BD1776" i="13"/>
  <c r="BD1316" i="13"/>
  <c r="BD2376" i="13"/>
  <c r="BD1496" i="13"/>
  <c r="BD586" i="13"/>
  <c r="BD304" i="13"/>
  <c r="BD3076" i="13"/>
  <c r="BD2962" i="13"/>
  <c r="BD1090" i="13"/>
  <c r="BD3034" i="13"/>
  <c r="BD1406" i="13"/>
  <c r="BD476" i="13"/>
  <c r="BD2916" i="13"/>
  <c r="BD456" i="13"/>
  <c r="BD1826" i="13"/>
  <c r="BD1346" i="13"/>
  <c r="BD1286" i="13"/>
  <c r="BD2726" i="13"/>
  <c r="BD1296" i="13"/>
  <c r="BD3026" i="13"/>
  <c r="BD1806" i="13"/>
  <c r="BD1896" i="13"/>
  <c r="BD2006" i="13"/>
  <c r="BD2998" i="13"/>
  <c r="BD2410" i="13"/>
  <c r="BD730" i="13"/>
  <c r="BD1210" i="13"/>
  <c r="BD1906" i="13"/>
  <c r="BD2446" i="13"/>
  <c r="BD994" i="13"/>
  <c r="BD2476" i="13"/>
  <c r="BD1746" i="13"/>
  <c r="BD2216" i="13"/>
  <c r="BD2286" i="13"/>
  <c r="BD936" i="13"/>
  <c r="BD1856" i="13"/>
  <c r="BD1416" i="13"/>
  <c r="BD1766" i="13"/>
  <c r="BD2156" i="13"/>
  <c r="BD2676" i="13"/>
  <c r="BD2346" i="13"/>
  <c r="BD786" i="13"/>
  <c r="BD2046" i="13"/>
  <c r="BD1046" i="13"/>
  <c r="BD376" i="13"/>
  <c r="BD1402" i="13"/>
  <c r="BD46" i="13"/>
  <c r="BD2902" i="13"/>
  <c r="BD1270" i="13"/>
  <c r="BD2614" i="13"/>
  <c r="BD2758" i="13"/>
  <c r="BD1978" i="13"/>
  <c r="BD2314" i="13"/>
  <c r="BD2392" i="13"/>
  <c r="BD1714" i="13"/>
  <c r="BD766" i="13"/>
  <c r="BD2176" i="13"/>
  <c r="BD3172" i="13"/>
  <c r="BD1444" i="13"/>
  <c r="BD1492" i="13"/>
  <c r="BD2248" i="13"/>
  <c r="BD1786" i="13"/>
  <c r="BD1744" i="13"/>
  <c r="BD310" i="13"/>
  <c r="BD2056" i="13"/>
  <c r="BD682" i="13"/>
  <c r="BD1948" i="13"/>
  <c r="BD88" i="13"/>
  <c r="BD886" i="13"/>
  <c r="BD1366" i="13"/>
  <c r="BD658" i="13"/>
  <c r="BD1666" i="13"/>
  <c r="BD1288" i="13"/>
  <c r="BD2254" i="13"/>
  <c r="BD3099" i="13"/>
  <c r="BD1667" i="13"/>
  <c r="BD627" i="13"/>
  <c r="BD831" i="13"/>
  <c r="BD1821" i="13"/>
  <c r="BD1341" i="13"/>
  <c r="BD1941" i="13"/>
  <c r="BD2529" i="13"/>
  <c r="BD1047" i="13"/>
  <c r="BD261" i="13"/>
  <c r="BD573" i="13"/>
  <c r="BD1095" i="13"/>
  <c r="BD863" i="13"/>
  <c r="BD1491" i="13"/>
  <c r="BD2907" i="13"/>
  <c r="BD1797" i="13"/>
  <c r="BD417" i="13"/>
  <c r="BD509" i="13"/>
  <c r="BD747" i="13"/>
  <c r="BD2703" i="13"/>
  <c r="BD1029" i="13"/>
  <c r="BD2577" i="13"/>
  <c r="BD933" i="13"/>
  <c r="BD1215" i="13"/>
  <c r="BD165" i="13"/>
  <c r="BD2769" i="13"/>
  <c r="BD2997" i="13"/>
  <c r="BD3105" i="13"/>
  <c r="BD735" i="13"/>
  <c r="BD879" i="13"/>
  <c r="BD3177" i="13"/>
  <c r="BD465" i="13"/>
  <c r="BD147" i="13"/>
  <c r="BD3075" i="13"/>
  <c r="BD2967" i="13"/>
  <c r="BD593" i="13"/>
  <c r="BD1469" i="13"/>
  <c r="BD71" i="13"/>
  <c r="BD47" i="13"/>
  <c r="BD479" i="13"/>
  <c r="BD1163" i="13"/>
  <c r="BD269" i="13"/>
  <c r="BD1289" i="13"/>
  <c r="BD1409" i="13"/>
  <c r="BD1985" i="13"/>
  <c r="BD2801" i="13"/>
  <c r="BD515" i="13"/>
  <c r="BD2693" i="13"/>
  <c r="BD875" i="13"/>
  <c r="BD2681" i="13"/>
  <c r="BD2849" i="13"/>
  <c r="BD2951" i="13"/>
  <c r="BD2045" i="13"/>
  <c r="BD1605" i="13"/>
  <c r="BD1919" i="13"/>
  <c r="BD107" i="13"/>
  <c r="BD965" i="13"/>
  <c r="BD1025" i="13"/>
  <c r="BD797" i="13"/>
  <c r="BD2237" i="13"/>
  <c r="BD2633" i="13"/>
  <c r="BD431" i="13"/>
  <c r="BD1067" i="13"/>
  <c r="BD995" i="13"/>
  <c r="BD1415" i="13"/>
  <c r="BD2793" i="13"/>
  <c r="BD3067" i="13"/>
  <c r="BD1045" i="13"/>
  <c r="BD3007" i="13"/>
  <c r="BD3121" i="13"/>
  <c r="BD1927" i="13"/>
  <c r="BD1147" i="13"/>
  <c r="BD1051" i="13"/>
  <c r="BD1966" i="13"/>
  <c r="BD2266" i="13"/>
  <c r="BD1672" i="13"/>
  <c r="BD3184" i="13"/>
  <c r="BD3202" i="13"/>
  <c r="BD2344" i="13"/>
  <c r="BD2470" i="13"/>
  <c r="BD544" i="13"/>
  <c r="BD2008" i="13"/>
  <c r="BD358" i="13"/>
  <c r="BD772" i="13"/>
  <c r="BD478" i="13"/>
  <c r="BD2092" i="13"/>
  <c r="BD172" i="13"/>
  <c r="BD1630" i="13"/>
  <c r="BD1738" i="13"/>
  <c r="BD1042" i="13"/>
  <c r="BD742" i="13"/>
  <c r="BD2338" i="13"/>
  <c r="BD1846" i="13"/>
  <c r="BD1936" i="13"/>
  <c r="BD3015" i="13"/>
  <c r="BD1287" i="13"/>
  <c r="BD177" i="13"/>
  <c r="BD1755" i="13"/>
  <c r="BD1839" i="13"/>
  <c r="BD3021" i="13"/>
  <c r="BD333" i="13"/>
  <c r="BD2505" i="13"/>
  <c r="BD3153" i="13"/>
  <c r="BD1899" i="13"/>
  <c r="BD95" i="13"/>
  <c r="BD1787" i="13"/>
  <c r="BD1917" i="13"/>
  <c r="BD231" i="13"/>
  <c r="BD839" i="13"/>
  <c r="BD1203" i="13"/>
  <c r="BD663" i="13"/>
  <c r="BD381" i="13"/>
  <c r="BD425" i="13"/>
  <c r="BD35" i="13"/>
  <c r="BD1833" i="13"/>
  <c r="BD2043" i="13"/>
  <c r="BD2391" i="13"/>
  <c r="BD2511" i="13"/>
  <c r="BD1239" i="13"/>
  <c r="BD1137" i="13"/>
  <c r="BD801" i="13"/>
  <c r="BD1359" i="13"/>
  <c r="BD2171" i="13"/>
  <c r="BD1151" i="13"/>
  <c r="BD1455" i="13"/>
  <c r="BD1427" i="13"/>
  <c r="BD495" i="13"/>
  <c r="BD1563" i="13"/>
  <c r="BD459" i="13"/>
  <c r="BD1773" i="13"/>
  <c r="BD845" i="13"/>
  <c r="BD161" i="13"/>
  <c r="BD2399" i="13"/>
  <c r="BD1085" i="13"/>
  <c r="BD1319" i="13"/>
  <c r="BD1295" i="13"/>
  <c r="BD893" i="13"/>
  <c r="BD2429" i="13"/>
  <c r="BD2309" i="13"/>
  <c r="BD1973" i="13"/>
  <c r="BD1031" i="13"/>
  <c r="BD2915" i="13"/>
  <c r="BD1187" i="13"/>
  <c r="BD407" i="13"/>
  <c r="BD1643" i="13"/>
  <c r="BD3089" i="13"/>
  <c r="BD743" i="13"/>
  <c r="BD689" i="13"/>
  <c r="BD2027" i="13"/>
  <c r="BD1979" i="13"/>
  <c r="BD2303" i="13"/>
  <c r="BD761" i="13"/>
  <c r="BD101" i="13"/>
  <c r="BD2249" i="13"/>
  <c r="BD1925" i="13"/>
  <c r="BD1805" i="13"/>
  <c r="BD2831" i="13"/>
  <c r="BD2969" i="13"/>
  <c r="BD1115" i="13"/>
  <c r="BD2939" i="13"/>
  <c r="BD1079" i="13"/>
  <c r="BD121" i="13"/>
  <c r="BD379" i="13"/>
  <c r="BD3043" i="13"/>
  <c r="BD2971" i="13"/>
  <c r="BD1819" i="13"/>
  <c r="BD571" i="13"/>
  <c r="BD1903" i="13"/>
  <c r="BD55" i="13"/>
  <c r="BD127" i="13"/>
  <c r="BD199" i="13"/>
  <c r="BD625" i="13"/>
  <c r="BD1621" i="13"/>
  <c r="BD2773" i="13"/>
  <c r="BD1315" i="13"/>
  <c r="BD2518" i="13"/>
  <c r="BD892" i="13"/>
  <c r="BD154" i="13"/>
  <c r="BD1144" i="13"/>
  <c r="BD1774" i="13"/>
  <c r="BD1378" i="13"/>
  <c r="BD2332" i="13"/>
  <c r="BD1852" i="13"/>
  <c r="BD1708" i="13"/>
  <c r="BD2044" i="13"/>
  <c r="BD3587" i="13"/>
  <c r="BD3424" i="13"/>
  <c r="BD4371" i="13"/>
  <c r="BD4684" i="13"/>
  <c r="BD4955" i="13"/>
  <c r="BD3606" i="13"/>
  <c r="BD3905" i="13"/>
  <c r="BD4202" i="13"/>
  <c r="BD4464" i="13"/>
  <c r="BD4748" i="13"/>
  <c r="BD4931" i="13"/>
  <c r="BD4996" i="13"/>
  <c r="BD4253" i="13"/>
  <c r="BD3686" i="13"/>
  <c r="BD4962" i="13"/>
  <c r="BD4491" i="13"/>
  <c r="BD3884" i="13"/>
  <c r="BD3461" i="13"/>
  <c r="BD4393" i="13"/>
  <c r="BD3854" i="13"/>
  <c r="BD3379" i="13"/>
  <c r="BD4579" i="13"/>
  <c r="BD4048" i="13"/>
  <c r="BD3327" i="13"/>
  <c r="BD3318" i="13"/>
  <c r="BD3292" i="13"/>
  <c r="BD3237" i="13"/>
  <c r="BD3322" i="13"/>
  <c r="BD3351" i="13"/>
  <c r="BD3291" i="13"/>
  <c r="BD3354" i="13"/>
  <c r="BD3342" i="13"/>
  <c r="BD1188" i="13"/>
  <c r="BD1344" i="13"/>
  <c r="BD912" i="13"/>
  <c r="BD1778" i="13"/>
  <c r="BD578" i="13"/>
  <c r="BD584" i="13"/>
  <c r="BD2432" i="13"/>
  <c r="BD842" i="13"/>
  <c r="BD2048" i="13"/>
  <c r="BD258" i="13"/>
  <c r="BD278" i="13"/>
  <c r="BD3174" i="13"/>
  <c r="BD1014" i="13"/>
  <c r="BD2930" i="13"/>
  <c r="BD122" i="13"/>
  <c r="BD1092" i="13"/>
  <c r="BD1122" i="13"/>
  <c r="BD1662" i="13"/>
  <c r="BD774" i="13"/>
  <c r="BD1568" i="13"/>
  <c r="BD2924" i="13"/>
  <c r="BD2484" i="13"/>
  <c r="BD2672" i="13"/>
  <c r="BD1784" i="13"/>
  <c r="BD1134" i="13"/>
  <c r="BD372" i="13"/>
  <c r="BD8" i="13"/>
  <c r="BD164" i="13"/>
  <c r="BD3014" i="13"/>
  <c r="BD224" i="13"/>
  <c r="BD2402" i="13"/>
  <c r="BD3110" i="13"/>
  <c r="BD572" i="13"/>
  <c r="BD2252" i="13"/>
  <c r="BD1484" i="13"/>
  <c r="BD1142" i="13"/>
  <c r="BD1628" i="13"/>
  <c r="BD918" i="13"/>
  <c r="BD2912" i="13"/>
  <c r="BD452" i="13"/>
  <c r="BD2892" i="13"/>
  <c r="BD1464" i="13"/>
  <c r="BD1166" i="13"/>
  <c r="BD2186" i="13"/>
  <c r="BD1626" i="13"/>
  <c r="BD418" i="13"/>
  <c r="BD826" i="13"/>
  <c r="BD846" i="13"/>
  <c r="BD3176" i="13"/>
  <c r="BD3206" i="13"/>
  <c r="BD2914" i="13"/>
  <c r="BD2698" i="13"/>
  <c r="BD3178" i="13"/>
  <c r="BD2644" i="13"/>
  <c r="BD2704" i="13"/>
  <c r="BD1036" i="13"/>
  <c r="BD16" i="13"/>
  <c r="BD3066" i="13"/>
  <c r="BD1196" i="13"/>
  <c r="BD3216" i="13"/>
  <c r="BD356" i="13"/>
  <c r="BD426" i="13"/>
  <c r="BD626" i="13"/>
  <c r="BD2096" i="13"/>
  <c r="BD1526" i="13"/>
  <c r="BD2336" i="13"/>
  <c r="BD86" i="13"/>
  <c r="BD2696" i="13"/>
  <c r="BD146" i="13"/>
  <c r="BD2106" i="13"/>
  <c r="BD1252" i="13"/>
  <c r="BD1348" i="13"/>
  <c r="BD2782" i="13"/>
  <c r="BD946" i="13"/>
  <c r="BD2482" i="13"/>
  <c r="BD2434" i="13"/>
  <c r="BD244" i="13"/>
  <c r="BD3136" i="13"/>
  <c r="BD866" i="13"/>
  <c r="BD2636" i="13"/>
  <c r="BD566" i="13"/>
  <c r="BD806" i="13"/>
  <c r="BD2516" i="13"/>
  <c r="BD2016" i="13"/>
  <c r="BD1716" i="13"/>
  <c r="BD2606" i="13"/>
  <c r="BD1566" i="13"/>
  <c r="BD246" i="13"/>
  <c r="BD1946" i="13"/>
  <c r="BD126" i="13"/>
  <c r="BD956" i="13"/>
  <c r="BD1636" i="13"/>
  <c r="BD430" i="13"/>
  <c r="BD1684" i="13"/>
  <c r="BD412" i="13"/>
  <c r="BD1870" i="13"/>
  <c r="BD706" i="13"/>
  <c r="BD442" i="13"/>
  <c r="BD616" i="13"/>
  <c r="BD1702" i="13"/>
  <c r="BD1114" i="13"/>
  <c r="BD2908" i="13"/>
  <c r="BD3214" i="13"/>
  <c r="BD1072" i="13"/>
  <c r="BD1570" i="13"/>
  <c r="BD52" i="13"/>
  <c r="BD1606" i="13"/>
  <c r="BD796" i="13"/>
  <c r="BD3124" i="13"/>
  <c r="BD1342" i="13"/>
  <c r="BD238" i="13"/>
  <c r="BD1876" i="13"/>
  <c r="BD1804" i="13"/>
  <c r="BD2428" i="13"/>
  <c r="BD1504" i="13"/>
  <c r="BD2236" i="13"/>
  <c r="BD34" i="13"/>
  <c r="BD2272" i="13"/>
  <c r="BD2872" i="13"/>
  <c r="BD652" i="13"/>
  <c r="BD2471" i="13"/>
  <c r="BD339" i="13"/>
  <c r="BD2387" i="13"/>
  <c r="BD1041" i="13"/>
  <c r="BD1659" i="13"/>
  <c r="BD2445" i="13"/>
  <c r="BD45" i="13"/>
  <c r="BD2313" i="13"/>
  <c r="BD2901" i="13"/>
  <c r="BD1779" i="13"/>
  <c r="BD813" i="13"/>
  <c r="BD815" i="13"/>
  <c r="BD2127" i="13"/>
  <c r="BD309" i="13"/>
  <c r="BD3207" i="13"/>
  <c r="BD837" i="13"/>
  <c r="BD267" i="13"/>
  <c r="BD3219" i="13"/>
  <c r="BD2129" i="13"/>
  <c r="BD591" i="13"/>
  <c r="BD129" i="13"/>
  <c r="BD1101" i="13"/>
  <c r="BD399" i="13"/>
  <c r="BD2037" i="13"/>
  <c r="BD549" i="13"/>
  <c r="BD969" i="13"/>
  <c r="BD669" i="13"/>
  <c r="BD923" i="13"/>
  <c r="BD3167" i="13"/>
  <c r="BD1535" i="13"/>
  <c r="BD1419" i="13"/>
  <c r="BD335" i="13"/>
  <c r="BD1245" i="13"/>
  <c r="BD1317" i="13"/>
  <c r="BD213" i="13"/>
  <c r="BD2139" i="13"/>
  <c r="BD2993" i="13"/>
  <c r="BD2231" i="13"/>
  <c r="BD2447" i="13"/>
  <c r="BD2783" i="13"/>
  <c r="BD1349" i="13"/>
  <c r="BD2063" i="13"/>
  <c r="BD2699" i="13"/>
  <c r="BD1877" i="13"/>
  <c r="BD1685" i="13"/>
  <c r="BD1277" i="13"/>
  <c r="BD3191" i="13"/>
  <c r="BD1547" i="13"/>
  <c r="BD2519" i="13"/>
  <c r="BD1253" i="13"/>
  <c r="BD2855" i="13"/>
  <c r="BD617" i="13"/>
  <c r="BD401" i="13"/>
  <c r="BD2195" i="13"/>
  <c r="BD2105" i="13"/>
  <c r="BD749" i="13"/>
  <c r="BD449" i="13"/>
  <c r="BD209" i="13"/>
  <c r="BD1709" i="13"/>
  <c r="BD977" i="13"/>
  <c r="BD2861" i="13"/>
  <c r="BD1385" i="13"/>
  <c r="BD911" i="13"/>
  <c r="BD2639" i="13"/>
  <c r="BD2363" i="13"/>
  <c r="BD2645" i="13"/>
  <c r="BD3057" i="13"/>
  <c r="BD2329" i="13"/>
  <c r="BD5752" i="13"/>
  <c r="BD9816" i="13"/>
  <c r="BD8166" i="13"/>
  <c r="BD5474" i="13"/>
  <c r="BD7691" i="13"/>
  <c r="BD7381" i="13"/>
  <c r="BD6811" i="13"/>
  <c r="BD7809" i="13"/>
  <c r="BD9449" i="13"/>
  <c r="BD8545" i="13"/>
  <c r="BD9783" i="13"/>
  <c r="BD5117" i="13"/>
  <c r="BD5767" i="13"/>
  <c r="BD6461" i="13"/>
  <c r="BD6742" i="13"/>
  <c r="BD7694" i="13"/>
  <c r="BD9412" i="13"/>
  <c r="BD8232" i="13"/>
  <c r="BD9538" i="13"/>
  <c r="BD8034" i="13"/>
  <c r="BD5797" i="13"/>
  <c r="BD5973" i="13"/>
  <c r="BD7481" i="13"/>
  <c r="BD9892" i="13"/>
  <c r="BD8531" i="13"/>
  <c r="BD5511" i="13"/>
  <c r="BD7516" i="13"/>
  <c r="BD6275" i="13"/>
  <c r="BD8996" i="13"/>
  <c r="BD8844" i="13"/>
  <c r="BD7468" i="13"/>
  <c r="BD5047" i="13"/>
  <c r="BD6893" i="13"/>
  <c r="BD8087" i="13"/>
  <c r="BD8851" i="13"/>
  <c r="BD9463" i="13"/>
  <c r="BD6676" i="13"/>
  <c r="BD6078" i="13"/>
  <c r="BD8590" i="13"/>
  <c r="BD9858" i="13"/>
  <c r="BD6632" i="13"/>
  <c r="BD5332" i="13"/>
  <c r="BD6573" i="13"/>
  <c r="BD9769" i="13"/>
  <c r="BD9143" i="13"/>
  <c r="BD5290" i="13"/>
  <c r="BD7030" i="13"/>
  <c r="BD9154" i="13"/>
  <c r="BD5377" i="13"/>
  <c r="BD9422" i="13"/>
  <c r="BD5911" i="13"/>
  <c r="BD6523" i="13"/>
  <c r="BD5292" i="13"/>
  <c r="BD7412" i="13"/>
  <c r="BD8334" i="13"/>
  <c r="BD9895" i="13"/>
  <c r="BD6905" i="13"/>
  <c r="BD5692" i="13"/>
  <c r="BD7195" i="13"/>
  <c r="BD6404" i="13"/>
  <c r="BD9193" i="13"/>
  <c r="BD5581" i="13"/>
  <c r="BD9796" i="13"/>
  <c r="BD7099" i="13"/>
  <c r="BD8801" i="13"/>
  <c r="BD7868" i="13"/>
  <c r="BD8492" i="13"/>
  <c r="BD7028" i="13"/>
  <c r="BD6358" i="13"/>
  <c r="EI35" i="13"/>
  <c r="EK35" i="13" s="1"/>
  <c r="EM35" i="13" s="1"/>
  <c r="EI17" i="13"/>
  <c r="EK17" i="13" s="1"/>
  <c r="EM17" i="13" s="1"/>
  <c r="EI27" i="13"/>
  <c r="EK27" i="13" s="1"/>
  <c r="EM27" i="13" s="1"/>
  <c r="EI11" i="13"/>
  <c r="EK11" i="13" s="1"/>
  <c r="EM11" i="13" s="1"/>
  <c r="EI23" i="13"/>
  <c r="EK23" i="13" s="1"/>
  <c r="EM23" i="13" s="1"/>
  <c r="EI21" i="13"/>
  <c r="EK21" i="13" s="1"/>
  <c r="EM21" i="13" s="1"/>
  <c r="EI22" i="13"/>
  <c r="EK22" i="13" s="1"/>
  <c r="EM22" i="13" s="1"/>
  <c r="EI5" i="13"/>
  <c r="EK5" i="13" s="1"/>
  <c r="EM5" i="13" s="1"/>
  <c r="EI19" i="13"/>
  <c r="EK19" i="13" s="1"/>
  <c r="EM19" i="13" s="1"/>
  <c r="EI28" i="13"/>
  <c r="EK28" i="13" s="1"/>
  <c r="EM28" i="13" s="1"/>
  <c r="EI8" i="13"/>
  <c r="EK8" i="13" s="1"/>
  <c r="EM8" i="13" s="1"/>
  <c r="EI13" i="13"/>
  <c r="EK13" i="13" s="1"/>
  <c r="EM13" i="13" s="1"/>
  <c r="EI4" i="13"/>
  <c r="EK4" i="13" s="1"/>
  <c r="EM4" i="13" s="1"/>
  <c r="EI33" i="13"/>
  <c r="EK33" i="13" s="1"/>
  <c r="EM33" i="13" s="1"/>
  <c r="EI29" i="13"/>
  <c r="EK29" i="13" s="1"/>
  <c r="EM29" i="13" s="1"/>
  <c r="EI10" i="13"/>
  <c r="EK10" i="13" s="1"/>
  <c r="EM10" i="13" s="1"/>
  <c r="EI2" i="13"/>
  <c r="EI15" i="13"/>
  <c r="EK15" i="13" s="1"/>
  <c r="EM15" i="13" s="1"/>
  <c r="EI20" i="13"/>
  <c r="EK20" i="13" s="1"/>
  <c r="EM20" i="13" s="1"/>
  <c r="EI7" i="13"/>
  <c r="EK7" i="13" s="1"/>
  <c r="EM7" i="13" s="1"/>
  <c r="EI12" i="13"/>
  <c r="EK12" i="13" s="1"/>
  <c r="EM12" i="13" s="1"/>
  <c r="EI24" i="13"/>
  <c r="EK24" i="13" s="1"/>
  <c r="EM24" i="13" s="1"/>
  <c r="EI25" i="13"/>
  <c r="EK25" i="13" s="1"/>
  <c r="EM25" i="13" s="1"/>
  <c r="EI26" i="13"/>
  <c r="EK26" i="13" s="1"/>
  <c r="EM26" i="13" s="1"/>
  <c r="BD6496" i="13"/>
  <c r="BD7225" i="13"/>
  <c r="BD6917" i="13"/>
  <c r="BD8523" i="13"/>
  <c r="BD5663" i="13"/>
  <c r="BD6459" i="13"/>
  <c r="BD8454" i="13"/>
  <c r="BD9052" i="13"/>
  <c r="BD9857" i="13"/>
  <c r="BD8708" i="13"/>
  <c r="BD9466" i="13"/>
  <c r="BD9983" i="13"/>
  <c r="BD5448" i="13"/>
  <c r="BD5225" i="13"/>
  <c r="BD5478" i="13"/>
  <c r="BD5259" i="13"/>
  <c r="BD6216" i="13"/>
  <c r="BD7703" i="13"/>
  <c r="BD6049" i="13"/>
  <c r="BD6841" i="13"/>
  <c r="BD7417" i="13"/>
  <c r="BD6458" i="13"/>
  <c r="BD6071" i="13"/>
  <c r="BD6831" i="13"/>
  <c r="BD7439" i="13"/>
  <c r="BD8227" i="13"/>
  <c r="BD7973" i="13"/>
  <c r="BD8623" i="13"/>
  <c r="BD9029" i="13"/>
  <c r="BD9509" i="13"/>
  <c r="BD8461" i="13"/>
  <c r="BD8813" i="13"/>
  <c r="BD9219" i="13"/>
  <c r="BD8638" i="13"/>
  <c r="BD5777" i="13"/>
  <c r="BD6663" i="13"/>
  <c r="BD9277" i="13"/>
  <c r="BD5331" i="13"/>
  <c r="BD7554" i="13"/>
  <c r="BD5079" i="13"/>
  <c r="BD7091" i="13"/>
  <c r="BD8137" i="13"/>
  <c r="BD5772" i="13"/>
  <c r="BD7277" i="13"/>
  <c r="BD7654" i="13"/>
  <c r="BD8774" i="13"/>
  <c r="BD9404" i="13"/>
  <c r="BD8192" i="13"/>
  <c r="BD8452" i="13"/>
  <c r="BD9146" i="13"/>
  <c r="BD9626" i="13"/>
  <c r="BD8154" i="13"/>
  <c r="BD5017" i="13"/>
  <c r="BD5881" i="13"/>
  <c r="BD5638" i="13"/>
  <c r="BD5979" i="13"/>
  <c r="BD7511" i="13"/>
  <c r="BD7895" i="13"/>
  <c r="BD6649" i="13"/>
  <c r="BD7033" i="13"/>
  <c r="BD6202" i="13"/>
  <c r="BD7557" i="13"/>
  <c r="BD6639" i="13"/>
  <c r="BD7023" i="13"/>
  <c r="BD8099" i="13"/>
  <c r="BD9984" i="13"/>
  <c r="BD8359" i="13"/>
  <c r="BD8847" i="13"/>
  <c r="BD9253" i="13"/>
  <c r="BD9669" i="13"/>
  <c r="BD8149" i="13"/>
  <c r="BD8589" i="13"/>
  <c r="BD9027" i="13"/>
  <c r="BD9475" i="13"/>
  <c r="BD6272" i="13"/>
  <c r="BD8205" i="13"/>
  <c r="BD8594" i="13"/>
  <c r="BD5839" i="13"/>
  <c r="BD5846" i="13"/>
  <c r="BD8956" i="13"/>
  <c r="BD8612" i="13"/>
  <c r="BD9914" i="13"/>
  <c r="BD8186" i="13"/>
  <c r="BD5193" i="13"/>
  <c r="BD5163" i="13"/>
  <c r="BD7575" i="13"/>
  <c r="BD6713" i="13"/>
  <c r="BD6394" i="13"/>
  <c r="BD6671" i="13"/>
  <c r="BD8163" i="13"/>
  <c r="BD7669" i="13"/>
  <c r="BD8997" i="13"/>
  <c r="BD9765" i="13"/>
  <c r="BD8277" i="13"/>
  <c r="BD8749" i="13"/>
  <c r="BD9507" i="13"/>
  <c r="BD5256" i="13"/>
  <c r="BD5417" i="13"/>
  <c r="BD5166" i="13"/>
  <c r="BD5563" i="13"/>
  <c r="BD6128" i="13"/>
  <c r="BD7016" i="13"/>
  <c r="BD7462" i="13"/>
  <c r="BD7169" i="13"/>
  <c r="BD7928" i="13"/>
  <c r="BD6130" i="13"/>
  <c r="BD6882" i="13"/>
  <c r="BD6247" i="13"/>
  <c r="BD7263" i="13"/>
  <c r="BD7882" i="13"/>
  <c r="BD8666" i="13"/>
  <c r="BD9112" i="13"/>
  <c r="BD9592" i="13"/>
  <c r="BD7925" i="13"/>
  <c r="BD9893" i="13"/>
  <c r="BD8344" i="13"/>
  <c r="BD8856" i="13"/>
  <c r="BD9262" i="13"/>
  <c r="BD9742" i="13"/>
  <c r="BD8021" i="13"/>
  <c r="BD7454" i="13"/>
  <c r="BD8784" i="13"/>
  <c r="BD5477" i="13"/>
  <c r="BD8358" i="13"/>
  <c r="BD9564" i="13"/>
  <c r="BD8288" i="13"/>
  <c r="BD9242" i="13"/>
  <c r="BD5416" i="13"/>
  <c r="BD5913" i="13"/>
  <c r="BD6011" i="13"/>
  <c r="BD6017" i="13"/>
  <c r="BD7097" i="13"/>
  <c r="BD7621" i="13"/>
  <c r="BD7311" i="13"/>
  <c r="BD8551" i="13"/>
  <c r="BD9349" i="13"/>
  <c r="BD7983" i="13"/>
  <c r="BD9155" i="13"/>
  <c r="BD9731" i="13"/>
  <c r="BD5105" i="13"/>
  <c r="BD5641" i="13"/>
  <c r="BD5131" i="13"/>
  <c r="BD5755" i="13"/>
  <c r="BD6696" i="13"/>
  <c r="BD7144" i="13"/>
  <c r="BD6377" i="13"/>
  <c r="BD7608" i="13"/>
  <c r="BD5874" i="13"/>
  <c r="BD6722" i="13"/>
  <c r="BD7106" i="13"/>
  <c r="BD6407" i="13"/>
  <c r="BD7690" i="13"/>
  <c r="BD8442" i="13"/>
  <c r="BD8826" i="13"/>
  <c r="BD9368" i="13"/>
  <c r="BD8292" i="13"/>
  <c r="BD8568" i="13"/>
  <c r="BD9038" i="13"/>
  <c r="BD9582" i="13"/>
  <c r="BD9998" i="13"/>
  <c r="BD5341" i="13"/>
  <c r="BD7725" i="13"/>
  <c r="BD6154" i="13"/>
  <c r="BD5725" i="13"/>
  <c r="BD8779" i="13"/>
  <c r="BD7212" i="13"/>
  <c r="BD8614" i="13"/>
  <c r="BD9498" i="13"/>
  <c r="BD8026" i="13"/>
  <c r="BD5608" i="13"/>
  <c r="BD5510" i="13"/>
  <c r="BD6408" i="13"/>
  <c r="BD6145" i="13"/>
  <c r="BD6170" i="13"/>
  <c r="BD6575" i="13"/>
  <c r="BD7997" i="13"/>
  <c r="BD8719" i="13"/>
  <c r="BD9541" i="13"/>
  <c r="BD8117" i="13"/>
  <c r="BD8493" i="13"/>
  <c r="BD9379" i="13"/>
  <c r="BD5321" i="13"/>
  <c r="BD5054" i="13"/>
  <c r="BD5467" i="13"/>
  <c r="BD5968" i="13"/>
  <c r="BD6824" i="13"/>
  <c r="BD7336" i="13"/>
  <c r="BD7137" i="13"/>
  <c r="BD7704" i="13"/>
  <c r="BD6002" i="13"/>
  <c r="BD6818" i="13"/>
  <c r="BD7402" i="13"/>
  <c r="BD7231" i="13"/>
  <c r="BD7754" i="13"/>
  <c r="BD8474" i="13"/>
  <c r="BD9048" i="13"/>
  <c r="BD9528" i="13"/>
  <c r="BD7829" i="13"/>
  <c r="BD8886" i="13"/>
  <c r="BD8664" i="13"/>
  <c r="BD9230" i="13"/>
  <c r="BD9678" i="13"/>
  <c r="BD8955" i="13"/>
  <c r="BD7473" i="13"/>
  <c r="BD9372" i="13"/>
  <c r="BD7831" i="13"/>
  <c r="BD9952" i="13"/>
  <c r="BD9667" i="13"/>
  <c r="BD5595" i="13"/>
  <c r="BD7544" i="13"/>
  <c r="BD6343" i="13"/>
  <c r="BD9272" i="13"/>
  <c r="BD9006" i="13"/>
  <c r="BD8134" i="13"/>
  <c r="BD9995" i="13"/>
  <c r="BD5108" i="13"/>
  <c r="BD5628" i="13"/>
  <c r="BD5261" i="13"/>
  <c r="BD5410" i="13"/>
  <c r="BD5015" i="13"/>
  <c r="BD5815" i="13"/>
  <c r="BD6372" i="13"/>
  <c r="BD7595" i="13"/>
  <c r="BD7883" i="13"/>
  <c r="BD6541" i="13"/>
  <c r="BD6829" i="13"/>
  <c r="BD7085" i="13"/>
  <c r="BD6262" i="13"/>
  <c r="BD7278" i="13"/>
  <c r="BD6091" i="13"/>
  <c r="BD6779" i="13"/>
  <c r="BD7035" i="13"/>
  <c r="BD8009" i="13"/>
  <c r="BD8881" i="13"/>
  <c r="BD7713" i="13"/>
  <c r="BD8499" i="13"/>
  <c r="BD8755" i="13"/>
  <c r="BD9065" i="13"/>
  <c r="BD9417" i="13"/>
  <c r="BD9705" i="13"/>
  <c r="BD8049" i="13"/>
  <c r="BD8417" i="13"/>
  <c r="BD8769" i="13"/>
  <c r="BD9079" i="13"/>
  <c r="BD9335" i="13"/>
  <c r="BD9687" i="13"/>
  <c r="BD5132" i="13"/>
  <c r="BD5908" i="13"/>
  <c r="BD5549" i="13"/>
  <c r="BD5162" i="13"/>
  <c r="BD5415" i="13"/>
  <c r="BD5735" i="13"/>
  <c r="BD6548" i="13"/>
  <c r="BD6996" i="13"/>
  <c r="BD7316" i="13"/>
  <c r="BD6333" i="13"/>
  <c r="BD7484" i="13"/>
  <c r="BD7836" i="13"/>
  <c r="BD5918" i="13"/>
  <c r="BD6678" i="13"/>
  <c r="BD6998" i="13"/>
  <c r="BD6179" i="13"/>
  <c r="BD7163" i="13"/>
  <c r="BD7598" i="13"/>
  <c r="BD7886" i="13"/>
  <c r="BD8558" i="13"/>
  <c r="BD8932" i="13"/>
  <c r="BD9252" i="13"/>
  <c r="BD9668" i="13"/>
  <c r="BD8136" i="13"/>
  <c r="BD9929" i="13"/>
  <c r="BD8332" i="13"/>
  <c r="BD8716" i="13"/>
  <c r="BD9122" i="13"/>
  <c r="BD9442" i="13"/>
  <c r="BD9826" i="13"/>
  <c r="BD8002" i="13"/>
  <c r="BD8888" i="13"/>
  <c r="BD8188" i="13"/>
  <c r="BD5785" i="13"/>
  <c r="BD7218" i="13"/>
  <c r="BD8327" i="13"/>
  <c r="BD5577" i="13"/>
  <c r="BD7112" i="13"/>
  <c r="BD6498" i="13"/>
  <c r="BD8314" i="13"/>
  <c r="BD9966" i="13"/>
  <c r="BD8262" i="13"/>
  <c r="BD5436" i="13"/>
  <c r="BD5165" i="13"/>
  <c r="BD5829" i="13"/>
  <c r="BD5538" i="13"/>
  <c r="BD5231" i="13"/>
  <c r="BD6007" i="13"/>
  <c r="BD6468" i="13"/>
  <c r="BD7755" i="13"/>
  <c r="BD6037" i="13"/>
  <c r="BD6669" i="13"/>
  <c r="BD7021" i="13"/>
  <c r="BD7445" i="13"/>
  <c r="BD6422" i="13"/>
  <c r="BD7609" i="13"/>
  <c r="BD6587" i="13"/>
  <c r="BD6843" i="13"/>
  <c r="BD7363" i="13"/>
  <c r="BD8119" i="13"/>
  <c r="BD9988" i="13"/>
  <c r="BD8339" i="13"/>
  <c r="BD8595" i="13"/>
  <c r="BD8937" i="13"/>
  <c r="BD9257" i="13"/>
  <c r="BD9545" i="13"/>
  <c r="BD8177" i="13"/>
  <c r="BD7963" i="13"/>
  <c r="BD8609" i="13"/>
  <c r="BD8919" i="13"/>
  <c r="BD9271" i="13"/>
  <c r="BD9527" i="13"/>
  <c r="BD9815" i="13"/>
  <c r="BD5404" i="13"/>
  <c r="BD5357" i="13"/>
  <c r="BD5709" i="13"/>
  <c r="BD5402" i="13"/>
  <c r="BD5543" i="13"/>
  <c r="BD6084" i="13"/>
  <c r="BD6772" i="13"/>
  <c r="BD7092" i="13"/>
  <c r="BD6205" i="13"/>
  <c r="BD6493" i="13"/>
  <c r="BD7644" i="13"/>
  <c r="BD5822" i="13"/>
  <c r="BD6110" i="13"/>
  <c r="BD6806" i="13"/>
  <c r="BD7318" i="13"/>
  <c r="BD6371" i="13"/>
  <c r="BD7259" i="13"/>
  <c r="BD7758" i="13"/>
  <c r="BD8398" i="13"/>
  <c r="BD8686" i="13"/>
  <c r="BD9156" i="13"/>
  <c r="BD9476" i="13"/>
  <c r="BD9828" i="13"/>
  <c r="BD7889" i="13"/>
  <c r="BD8264" i="13"/>
  <c r="BD8524" i="13"/>
  <c r="BD8898" i="13"/>
  <c r="BD9314" i="13"/>
  <c r="BD9666" i="13"/>
  <c r="BD9922" i="13"/>
  <c r="BD8162" i="13"/>
  <c r="BD6482" i="13"/>
  <c r="BD7283" i="13"/>
  <c r="BD8922" i="13"/>
  <c r="BD5819" i="13"/>
  <c r="BD6927" i="13"/>
  <c r="BD9221" i="13"/>
  <c r="BD8963" i="13"/>
  <c r="BD5294" i="13"/>
  <c r="BD6249" i="13"/>
  <c r="BD7042" i="13"/>
  <c r="BD8698" i="13"/>
  <c r="BD8068" i="13"/>
  <c r="BD8408" i="13"/>
  <c r="BD9931" i="13"/>
  <c r="BD5532" i="13"/>
  <c r="BD5229" i="13"/>
  <c r="BD5090" i="13"/>
  <c r="BD5666" i="13"/>
  <c r="BD5295" i="13"/>
  <c r="BD6212" i="13"/>
  <c r="BD7563" i="13"/>
  <c r="BD7851" i="13"/>
  <c r="BD6069" i="13"/>
  <c r="BD6765" i="13"/>
  <c r="BD7053" i="13"/>
  <c r="BD6166" i="13"/>
  <c r="BD7214" i="13"/>
  <c r="BD7641" i="13"/>
  <c r="BD6651" i="13"/>
  <c r="BD6971" i="13"/>
  <c r="BD7465" i="13"/>
  <c r="BD8183" i="13"/>
  <c r="BD8371" i="13"/>
  <c r="BD8723" i="13"/>
  <c r="BD9033" i="13"/>
  <c r="BD9289" i="13"/>
  <c r="BD9641" i="13"/>
  <c r="BD8305" i="13"/>
  <c r="BD8385" i="13"/>
  <c r="BD8641" i="13"/>
  <c r="BD9015" i="13"/>
  <c r="BD9303" i="13"/>
  <c r="BD9591" i="13"/>
  <c r="BD5748" i="13"/>
  <c r="BD5453" i="13"/>
  <c r="BD5018" i="13"/>
  <c r="BD5343" i="13"/>
  <c r="BD5671" i="13"/>
  <c r="BD6116" i="13"/>
  <c r="BD6836" i="13"/>
  <c r="BD7252" i="13"/>
  <c r="BD6301" i="13"/>
  <c r="BD7189" i="13"/>
  <c r="BD7708" i="13"/>
  <c r="BD5886" i="13"/>
  <c r="BD6582" i="13"/>
  <c r="BD6966" i="13"/>
  <c r="BD7414" i="13"/>
  <c r="BD6403" i="13"/>
  <c r="BD7566" i="13"/>
  <c r="BD7854" i="13"/>
  <c r="BD8430" i="13"/>
  <c r="BD8814" i="13"/>
  <c r="BD9188" i="13"/>
  <c r="BD9572" i="13"/>
  <c r="BD7921" i="13"/>
  <c r="BD9897" i="13"/>
  <c r="BD8652" i="13"/>
  <c r="BD9026" i="13"/>
  <c r="BD9346" i="13"/>
  <c r="BD9698" i="13"/>
  <c r="BD8258" i="13"/>
  <c r="BD8387" i="13"/>
  <c r="BD9735" i="13"/>
  <c r="BD5527" i="13"/>
  <c r="BD7179" i="13"/>
  <c r="BD5153" i="13"/>
  <c r="BD5155" i="13"/>
  <c r="BD7727" i="13"/>
  <c r="BD6929" i="13"/>
  <c r="BD7485" i="13"/>
  <c r="BD7303" i="13"/>
  <c r="BD8839" i="13"/>
  <c r="BD9757" i="13"/>
  <c r="BD9147" i="13"/>
  <c r="BD5072" i="13"/>
  <c r="BD5158" i="13"/>
  <c r="BD6592" i="13"/>
  <c r="BD6401" i="13"/>
  <c r="BD5962" i="13"/>
  <c r="BD7394" i="13"/>
  <c r="BD7842" i="13"/>
  <c r="BD9168" i="13"/>
  <c r="BD9318" i="13"/>
  <c r="BD5330" i="13"/>
  <c r="BD6204" i="13"/>
  <c r="BD6093" i="13"/>
  <c r="BD6190" i="13"/>
  <c r="BD6611" i="13"/>
  <c r="BD8143" i="13"/>
  <c r="BD8331" i="13"/>
  <c r="BD9249" i="13"/>
  <c r="BD8473" i="13"/>
  <c r="BD9423" i="13"/>
  <c r="BD5109" i="13"/>
  <c r="BD5127" i="13"/>
  <c r="BD6572" i="13"/>
  <c r="BD7436" i="13"/>
  <c r="BD7636" i="13"/>
  <c r="BD6574" i="13"/>
  <c r="BD7438" i="13"/>
  <c r="BD6923" i="13"/>
  <c r="BD8529" i="13"/>
  <c r="BD7596" i="13"/>
  <c r="BD8248" i="13"/>
  <c r="BD5096" i="13"/>
  <c r="BD5566" i="13"/>
  <c r="BD7951" i="13"/>
  <c r="BD6226" i="13"/>
  <c r="BD6887" i="13"/>
  <c r="BD8351" i="13"/>
  <c r="BD9533" i="13"/>
  <c r="BD8677" i="13"/>
  <c r="BD5633" i="13"/>
  <c r="BD6912" i="13"/>
  <c r="BD7664" i="13"/>
  <c r="BD7002" i="13"/>
  <c r="BD8402" i="13"/>
  <c r="BD9776" i="13"/>
  <c r="BD9917" i="13"/>
  <c r="BD8464" i="13"/>
  <c r="BD9862" i="13"/>
  <c r="BD9859" i="13"/>
  <c r="BD5562" i="13"/>
  <c r="BD7715" i="13"/>
  <c r="BD7109" i="13"/>
  <c r="BD6835" i="13"/>
  <c r="BD7673" i="13"/>
  <c r="BD9505" i="13"/>
  <c r="BD8891" i="13"/>
  <c r="BD9647" i="13"/>
  <c r="BD5156" i="13"/>
  <c r="BD5186" i="13"/>
  <c r="BD6796" i="13"/>
  <c r="BD6453" i="13"/>
  <c r="BD6038" i="13"/>
  <c r="BD6299" i="13"/>
  <c r="BD7846" i="13"/>
  <c r="BD8326" i="13"/>
  <c r="BD8486" i="13"/>
  <c r="BD8678" i="13"/>
  <c r="BD8870" i="13"/>
  <c r="BD9084" i="13"/>
  <c r="BD9276" i="13"/>
  <c r="BD9532" i="13"/>
  <c r="BD9724" i="13"/>
  <c r="BD7849" i="13"/>
  <c r="BD8128" i="13"/>
  <c r="BD8882" i="13"/>
  <c r="BD9985" i="13"/>
  <c r="BD8356" i="13"/>
  <c r="BD8548" i="13"/>
  <c r="BD8772" i="13"/>
  <c r="BD8986" i="13"/>
  <c r="BD9178" i="13"/>
  <c r="BD9370" i="13"/>
  <c r="BD9562" i="13"/>
  <c r="BD9754" i="13"/>
  <c r="BD9946" i="13"/>
  <c r="BD8090" i="13"/>
  <c r="BD9855" i="13"/>
  <c r="BD8767" i="13"/>
  <c r="BD9625" i="13"/>
  <c r="BD6758" i="13"/>
  <c r="BD9938" i="13"/>
  <c r="BD5374" i="13"/>
  <c r="BD6137" i="13"/>
  <c r="BD6095" i="13"/>
  <c r="BD9976" i="13"/>
  <c r="BD8575" i="13"/>
  <c r="BD8453" i="13"/>
  <c r="BD5776" i="13"/>
  <c r="BD5992" i="13"/>
  <c r="BD5738" i="13"/>
  <c r="BD7159" i="13"/>
  <c r="BD9456" i="13"/>
  <c r="BD9062" i="13"/>
  <c r="BD8062" i="13"/>
  <c r="BD5029" i="13"/>
  <c r="BD6492" i="13"/>
  <c r="BD6446" i="13"/>
  <c r="BD8001" i="13"/>
  <c r="BD9697" i="13"/>
  <c r="BD9167" i="13"/>
  <c r="BD5637" i="13"/>
  <c r="BD6988" i="13"/>
  <c r="BD7828" i="13"/>
  <c r="BD7086" i="13"/>
  <c r="BD7910" i="13"/>
  <c r="BD8390" i="13"/>
  <c r="BD8646" i="13"/>
  <c r="BD8924" i="13"/>
  <c r="BD9212" i="13"/>
  <c r="BD9436" i="13"/>
  <c r="BD9756" i="13"/>
  <c r="BD7913" i="13"/>
  <c r="BD8224" i="13"/>
  <c r="BD9953" i="13"/>
  <c r="BD8516" i="13"/>
  <c r="BD8836" i="13"/>
  <c r="BD9082" i="13"/>
  <c r="BD9338" i="13"/>
  <c r="BD9594" i="13"/>
  <c r="BD9882" i="13"/>
  <c r="BD8058" i="13"/>
  <c r="BD9887" i="13"/>
  <c r="BD5352" i="13"/>
  <c r="BD5576" i="13"/>
  <c r="BD5049" i="13"/>
  <c r="BD5257" i="13"/>
  <c r="BD5849" i="13"/>
  <c r="BD5382" i="13"/>
  <c r="BD5542" i="13"/>
  <c r="BD5083" i="13"/>
  <c r="BD5291" i="13"/>
  <c r="BD5947" i="13"/>
  <c r="BD6248" i="13"/>
  <c r="BD6472" i="13"/>
  <c r="BD7639" i="13"/>
  <c r="BD7799" i="13"/>
  <c r="BD7959" i="13"/>
  <c r="BD6113" i="13"/>
  <c r="BD6617" i="13"/>
  <c r="BD6777" i="13"/>
  <c r="BD6969" i="13"/>
  <c r="BD7129" i="13"/>
  <c r="BD7449" i="13"/>
  <c r="BD6298" i="13"/>
  <c r="BD6490" i="13"/>
  <c r="BD7493" i="13"/>
  <c r="BD6039" i="13"/>
  <c r="BD6543" i="13"/>
  <c r="BD6703" i="13"/>
  <c r="BD6895" i="13"/>
  <c r="BD7055" i="13"/>
  <c r="BD7375" i="13"/>
  <c r="BD8035" i="13"/>
  <c r="BD8195" i="13"/>
  <c r="BD9856" i="13"/>
  <c r="BD7797" i="13"/>
  <c r="BD8423" i="13"/>
  <c r="BD8583" i="13"/>
  <c r="BD8751" i="13"/>
  <c r="BD8965" i="13"/>
  <c r="BD9125" i="13"/>
  <c r="BD9285" i="13"/>
  <c r="BD9477" i="13"/>
  <c r="BD9637" i="13"/>
  <c r="BD9797" i="13"/>
  <c r="BD8213" i="13"/>
  <c r="BD8365" i="13"/>
  <c r="BD8557" i="13"/>
  <c r="BD8717" i="13"/>
  <c r="BD8899" i="13"/>
  <c r="BD9091" i="13"/>
  <c r="BD9251" i="13"/>
  <c r="BD9411" i="13"/>
  <c r="BD9603" i="13"/>
  <c r="BD9763" i="13"/>
  <c r="BD5224" i="13"/>
  <c r="BD5816" i="13"/>
  <c r="BD5385" i="13"/>
  <c r="BD5545" i="13"/>
  <c r="BD5705" i="13"/>
  <c r="BD5230" i="13"/>
  <c r="BD5339" i="13"/>
  <c r="BD5499" i="13"/>
  <c r="BD5691" i="13"/>
  <c r="BD6032" i="13"/>
  <c r="BD6536" i="13"/>
  <c r="BD6792" i="13"/>
  <c r="BD6984" i="13"/>
  <c r="BD7176" i="13"/>
  <c r="BD7432" i="13"/>
  <c r="BD6281" i="13"/>
  <c r="BD6441" i="13"/>
  <c r="BD7265" i="13"/>
  <c r="BD7672" i="13"/>
  <c r="BD7864" i="13"/>
  <c r="BD5842" i="13"/>
  <c r="BD6034" i="13"/>
  <c r="BD6562" i="13"/>
  <c r="BD6754" i="13"/>
  <c r="BD6978" i="13"/>
  <c r="BD7306" i="13"/>
  <c r="BD6215" i="13"/>
  <c r="BD6375" i="13"/>
  <c r="BD7167" i="13"/>
  <c r="BD7562" i="13"/>
  <c r="BD7722" i="13"/>
  <c r="BD7914" i="13"/>
  <c r="BD8410" i="13"/>
  <c r="BD8570" i="13"/>
  <c r="BD8762" i="13"/>
  <c r="BD9016" i="13"/>
  <c r="BD9208" i="13"/>
  <c r="BD9432" i="13"/>
  <c r="BD9656" i="13"/>
  <c r="BD8004" i="13"/>
  <c r="BD8228" i="13"/>
  <c r="BD9925" i="13"/>
  <c r="BD8504" i="13"/>
  <c r="BD8696" i="13"/>
  <c r="BD8974" i="13"/>
  <c r="BD9134" i="13"/>
  <c r="BD9294" i="13"/>
  <c r="BD9518" i="13"/>
  <c r="BD9710" i="13"/>
  <c r="BD9934" i="13"/>
  <c r="BD8006" i="13"/>
  <c r="BD8230" i="13"/>
  <c r="BD9899" i="13"/>
  <c r="BD7032" i="13"/>
  <c r="BD7108" i="13"/>
  <c r="BD8114" i="13"/>
  <c r="BD5875" i="13"/>
  <c r="BD7313" i="13"/>
  <c r="BD8187" i="13"/>
  <c r="BD9085" i="13"/>
  <c r="BD9627" i="13"/>
  <c r="BD7168" i="13"/>
  <c r="BD6778" i="13"/>
  <c r="BD8912" i="13"/>
  <c r="BD5524" i="13"/>
  <c r="BD7907" i="13"/>
  <c r="BD6083" i="13"/>
  <c r="BD8729" i="13"/>
  <c r="BD5471" i="13"/>
  <c r="BD6293" i="13"/>
  <c r="BD6926" i="13"/>
  <c r="BD7942" i="13"/>
  <c r="BD8518" i="13"/>
  <c r="BD8806" i="13"/>
  <c r="BD9244" i="13"/>
  <c r="BD9596" i="13"/>
  <c r="BD8064" i="13"/>
  <c r="BD9921" i="13"/>
  <c r="BD8676" i="13"/>
  <c r="BD9018" i="13"/>
  <c r="BD9434" i="13"/>
  <c r="BD9722" i="13"/>
  <c r="BD8218" i="13"/>
  <c r="BD5512" i="13"/>
  <c r="BD5081" i="13"/>
  <c r="BD5753" i="13"/>
  <c r="BD5318" i="13"/>
  <c r="BD5606" i="13"/>
  <c r="BD5227" i="13"/>
  <c r="BD5883" i="13"/>
  <c r="BD6312" i="13"/>
  <c r="BD7543" i="13"/>
  <c r="BD7767" i="13"/>
  <c r="BD5985" i="13"/>
  <c r="BD6521" i="13"/>
  <c r="BD6745" i="13"/>
  <c r="BD7001" i="13"/>
  <c r="BD7385" i="13"/>
  <c r="BD6234" i="13"/>
  <c r="BD7154" i="13"/>
  <c r="BD7589" i="13"/>
  <c r="BD6511" i="13"/>
  <c r="BD6767" i="13"/>
  <c r="BD6959" i="13"/>
  <c r="BD7343" i="13"/>
  <c r="BD8067" i="13"/>
  <c r="BD8291" i="13"/>
  <c r="BD7765" i="13"/>
  <c r="BD8455" i="13"/>
  <c r="BD8687" i="13"/>
  <c r="BD8901" i="13"/>
  <c r="BD9157" i="13"/>
  <c r="BD9381" i="13"/>
  <c r="BD9605" i="13"/>
  <c r="BD8245" i="13"/>
  <c r="BD8429" i="13"/>
  <c r="BD8621" i="13"/>
  <c r="BD8845" i="13"/>
  <c r="BD9123" i="13"/>
  <c r="BD9347" i="13"/>
  <c r="BD9539" i="13"/>
  <c r="BD9795" i="13"/>
  <c r="BD5192" i="13"/>
  <c r="BD5912" i="13"/>
  <c r="BD5449" i="13"/>
  <c r="BD5673" i="13"/>
  <c r="BD5262" i="13"/>
  <c r="BD5435" i="13"/>
  <c r="BD5627" i="13"/>
  <c r="BD6064" i="13"/>
  <c r="BD6664" i="13"/>
  <c r="BD6952" i="13"/>
  <c r="BD7272" i="13"/>
  <c r="BD6185" i="13"/>
  <c r="BD6409" i="13"/>
  <c r="BD7512" i="13"/>
  <c r="BD7768" i="13"/>
  <c r="BD5778" i="13"/>
  <c r="BD6098" i="13"/>
  <c r="BD6626" i="13"/>
  <c r="BD6914" i="13"/>
  <c r="BD7338" i="13"/>
  <c r="BD6279" i="13"/>
  <c r="BD7135" i="13"/>
  <c r="BD7594" i="13"/>
  <c r="BD7818" i="13"/>
  <c r="BD8346" i="13"/>
  <c r="BD8602" i="13"/>
  <c r="BD8858" i="13"/>
  <c r="BD9176" i="13"/>
  <c r="BD9496" i="13"/>
  <c r="BD9752" i="13"/>
  <c r="BD7893" i="13"/>
  <c r="BD8164" i="13"/>
  <c r="BD9957" i="13"/>
  <c r="BD8536" i="13"/>
  <c r="BD8824" i="13"/>
  <c r="BD9102" i="13"/>
  <c r="BD9358" i="13"/>
  <c r="BD9614" i="13"/>
  <c r="BD9838" i="13"/>
  <c r="BD8102" i="13"/>
  <c r="BD8294" i="13"/>
  <c r="BD5364" i="13"/>
  <c r="BD5596" i="13"/>
  <c r="BD5077" i="13"/>
  <c r="BD5293" i="13"/>
  <c r="BD5893" i="13"/>
  <c r="BD5442" i="13"/>
  <c r="BD5602" i="13"/>
  <c r="BD5167" i="13"/>
  <c r="BD5783" i="13"/>
  <c r="BD5943" i="13"/>
  <c r="BD6308" i="13"/>
  <c r="BD7451" i="13"/>
  <c r="BD7627" i="13"/>
  <c r="BD7819" i="13"/>
  <c r="BD5941" i="13"/>
  <c r="BD6101" i="13"/>
  <c r="BD6637" i="13"/>
  <c r="BD6797" i="13"/>
  <c r="BD6957" i="13"/>
  <c r="BD7317" i="13"/>
  <c r="BD5702" i="13"/>
  <c r="BD6294" i="13"/>
  <c r="BD7182" i="13"/>
  <c r="BD7513" i="13"/>
  <c r="BD6059" i="13"/>
  <c r="BD6555" i="13"/>
  <c r="BD6715" i="13"/>
  <c r="BD6907" i="13"/>
  <c r="BD7067" i="13"/>
  <c r="BD7395" i="13"/>
  <c r="BD8055" i="13"/>
  <c r="BD8215" i="13"/>
  <c r="BD9924" i="13"/>
  <c r="BD7681" i="13"/>
  <c r="BD7953" i="13"/>
  <c r="BD8467" i="13"/>
  <c r="BD8627" i="13"/>
  <c r="BD8787" i="13"/>
  <c r="BD9001" i="13"/>
  <c r="BD9161" i="13"/>
  <c r="BD9321" i="13"/>
  <c r="BD9513" i="13"/>
  <c r="BD9673" i="13"/>
  <c r="BD9833" i="13"/>
  <c r="BD8081" i="13"/>
  <c r="BD8273" i="13"/>
  <c r="BD8353" i="13"/>
  <c r="BD8513" i="13"/>
  <c r="BD8673" i="13"/>
  <c r="BD8865" i="13"/>
  <c r="BD9047" i="13"/>
  <c r="BD9207" i="13"/>
  <c r="BD9399" i="13"/>
  <c r="BD9559" i="13"/>
  <c r="BD9719" i="13"/>
  <c r="BD5196" i="13"/>
  <c r="BD5844" i="13"/>
  <c r="BD5325" i="13"/>
  <c r="BD5485" i="13"/>
  <c r="BD5677" i="13"/>
  <c r="BD5194" i="13"/>
  <c r="BD5103" i="13"/>
  <c r="BD5479" i="13"/>
  <c r="BD5639" i="13"/>
  <c r="BD5956" i="13"/>
  <c r="BD6516" i="13"/>
  <c r="BD6708" i="13"/>
  <c r="BD6932" i="13"/>
  <c r="BD7156" i="13"/>
  <c r="BD7348" i="13"/>
  <c r="BD6237" i="13"/>
  <c r="BD6429" i="13"/>
  <c r="BD7221" i="13"/>
  <c r="BD7548" i="13"/>
  <c r="BD7804" i="13"/>
  <c r="BD5758" i="13"/>
  <c r="BD5982" i="13"/>
  <c r="BD6518" i="13"/>
  <c r="BD6710" i="13"/>
  <c r="BD6902" i="13"/>
  <c r="BD7094" i="13"/>
  <c r="BD7446" i="13"/>
  <c r="BD6307" i="13"/>
  <c r="BD7131" i="13"/>
  <c r="BD7291" i="13"/>
  <c r="BD7630" i="13"/>
  <c r="BD7822" i="13"/>
  <c r="BD7984" i="13"/>
  <c r="BD8462" i="13"/>
  <c r="BD8654" i="13"/>
  <c r="BD8846" i="13"/>
  <c r="BD9092" i="13"/>
  <c r="BD9316" i="13"/>
  <c r="BD9508" i="13"/>
  <c r="BD9732" i="13"/>
  <c r="BD7857" i="13"/>
  <c r="BD8104" i="13"/>
  <c r="BD8296" i="13"/>
  <c r="BD9993" i="13"/>
  <c r="BD8364" i="13"/>
  <c r="BD8556" i="13"/>
  <c r="BD8812" i="13"/>
  <c r="BD8994" i="13"/>
  <c r="BD9186" i="13"/>
  <c r="BD9410" i="13"/>
  <c r="BD9602" i="13"/>
  <c r="BD9794" i="13"/>
  <c r="BD9954" i="13"/>
  <c r="BD8098" i="13"/>
  <c r="BD8290" i="13"/>
  <c r="BD9959" i="13"/>
  <c r="BD6973" i="13"/>
  <c r="BD8946" i="13"/>
  <c r="BD5568" i="13"/>
  <c r="BD6737" i="13"/>
  <c r="BD9371" i="13"/>
  <c r="BD5587" i="13"/>
  <c r="BD6335" i="13"/>
  <c r="BD7885" i="13"/>
  <c r="BD9606" i="13"/>
  <c r="BD6693" i="13"/>
  <c r="BD9916" i="13"/>
  <c r="BD9025" i="13"/>
  <c r="BD8975" i="13"/>
  <c r="BD6012" i="13"/>
  <c r="BD6766" i="13"/>
  <c r="BD7974" i="13"/>
  <c r="BD8742" i="13"/>
  <c r="BD9116" i="13"/>
  <c r="BD9692" i="13"/>
  <c r="BD8032" i="13"/>
  <c r="BD8388" i="13"/>
  <c r="BD8868" i="13"/>
  <c r="BD9306" i="13"/>
  <c r="BD9786" i="13"/>
  <c r="BD9919" i="13"/>
  <c r="BD5104" i="13"/>
  <c r="BD5672" i="13"/>
  <c r="BD5721" i="13"/>
  <c r="BD5414" i="13"/>
  <c r="BD5051" i="13"/>
  <c r="BD5851" i="13"/>
  <c r="BD6376" i="13"/>
  <c r="BD7671" i="13"/>
  <c r="BD7927" i="13"/>
  <c r="BD6585" i="13"/>
  <c r="BD6873" i="13"/>
  <c r="BD7321" i="13"/>
  <c r="BD6362" i="13"/>
  <c r="BD7282" i="13"/>
  <c r="BD6103" i="13"/>
  <c r="BD6799" i="13"/>
  <c r="BD7087" i="13"/>
  <c r="BD8029" i="13"/>
  <c r="BD8885" i="13"/>
  <c r="BD7733" i="13"/>
  <c r="BD8487" i="13"/>
  <c r="BD8815" i="13"/>
  <c r="BD9093" i="13"/>
  <c r="BD9413" i="13"/>
  <c r="BD9733" i="13"/>
  <c r="BD8085" i="13"/>
  <c r="BD8333" i="13"/>
  <c r="BD8685" i="13"/>
  <c r="BD8995" i="13"/>
  <c r="BD9283" i="13"/>
  <c r="BD9635" i="13"/>
  <c r="BD5784" i="13"/>
  <c r="BD5513" i="13"/>
  <c r="BD5134" i="13"/>
  <c r="BD5371" i="13"/>
  <c r="BD5723" i="13"/>
  <c r="BD6504" i="13"/>
  <c r="BD6856" i="13"/>
  <c r="BD7304" i="13"/>
  <c r="BD6313" i="13"/>
  <c r="BD7201" i="13"/>
  <c r="BD7832" i="13"/>
  <c r="BD5906" i="13"/>
  <c r="BD6594" i="13"/>
  <c r="BD7010" i="13"/>
  <c r="BD7434" i="13"/>
  <c r="BD6471" i="13"/>
  <c r="BD7626" i="13"/>
  <c r="BD7978" i="13"/>
  <c r="BD8538" i="13"/>
  <c r="BD8952" i="13"/>
  <c r="BD9336" i="13"/>
  <c r="BD9688" i="13"/>
  <c r="BD8132" i="13"/>
  <c r="BD8376" i="13"/>
  <c r="BD8728" i="13"/>
  <c r="BD9166" i="13"/>
  <c r="BD9454" i="13"/>
  <c r="BD9806" i="13"/>
  <c r="BD9867" i="13"/>
  <c r="BD5468" i="13"/>
  <c r="BD5037" i="13"/>
  <c r="BD5765" i="13"/>
  <c r="BD5122" i="13"/>
  <c r="BD5570" i="13"/>
  <c r="BD5199" i="13"/>
  <c r="BD5879" i="13"/>
  <c r="BD6244" i="13"/>
  <c r="BD7499" i="13"/>
  <c r="BD7723" i="13"/>
  <c r="BD7947" i="13"/>
  <c r="BD6509" i="13"/>
  <c r="BD6701" i="13"/>
  <c r="BD6925" i="13"/>
  <c r="BD7349" i="13"/>
  <c r="BD6230" i="13"/>
  <c r="BD6454" i="13"/>
  <c r="BD7577" i="13"/>
  <c r="BD6123" i="13"/>
  <c r="BD6683" i="13"/>
  <c r="BD6939" i="13"/>
  <c r="BD7331" i="13"/>
  <c r="BD7991" i="13"/>
  <c r="BD8247" i="13"/>
  <c r="BD7777" i="13"/>
  <c r="BD8403" i="13"/>
  <c r="BD8659" i="13"/>
  <c r="BD8905" i="13"/>
  <c r="BD9129" i="13"/>
  <c r="BD9385" i="13"/>
  <c r="BD9577" i="13"/>
  <c r="BD9801" i="13"/>
  <c r="BD8209" i="13"/>
  <c r="BD8481" i="13"/>
  <c r="BD8737" i="13"/>
  <c r="BD8951" i="13"/>
  <c r="BD9175" i="13"/>
  <c r="BD9431" i="13"/>
  <c r="BD9655" i="13"/>
  <c r="BD5164" i="13"/>
  <c r="BD5876" i="13"/>
  <c r="BD5421" i="13"/>
  <c r="BD5613" i="13"/>
  <c r="BD5226" i="13"/>
  <c r="BD5375" i="13"/>
  <c r="BD5607" i="13"/>
  <c r="BD6052" i="13"/>
  <c r="BD6612" i="13"/>
  <c r="BD6868" i="13"/>
  <c r="BD7188" i="13"/>
  <c r="BD6173" i="13"/>
  <c r="BD6365" i="13"/>
  <c r="BD7253" i="13"/>
  <c r="BD7676" i="13"/>
  <c r="BD5726" i="13"/>
  <c r="BD6046" i="13"/>
  <c r="BD6614" i="13"/>
  <c r="BD6838" i="13"/>
  <c r="BD7126" i="13"/>
  <c r="BD6243" i="13"/>
  <c r="BD6435" i="13"/>
  <c r="BD7502" i="13"/>
  <c r="BD7726" i="13"/>
  <c r="BD7982" i="13"/>
  <c r="BD8526" i="13"/>
  <c r="BD8718" i="13"/>
  <c r="BD9028" i="13"/>
  <c r="BD9348" i="13"/>
  <c r="BD9636" i="13"/>
  <c r="BD8072" i="13"/>
  <c r="BD9865" i="13"/>
  <c r="BD8396" i="13"/>
  <c r="BD8684" i="13"/>
  <c r="BD8962" i="13"/>
  <c r="BD9282" i="13"/>
  <c r="BD9474" i="13"/>
  <c r="BD9730" i="13"/>
  <c r="BD9986" i="13"/>
  <c r="BD8194" i="13"/>
  <c r="BD9927" i="13"/>
  <c r="BD3477" i="13"/>
  <c r="BD3737" i="13"/>
  <c r="BD3945" i="13"/>
  <c r="BD4157" i="13"/>
  <c r="BD4405" i="13"/>
  <c r="BD4661" i="13"/>
  <c r="BD4917" i="13"/>
  <c r="BD3578" i="13"/>
  <c r="BD3858" i="13"/>
  <c r="BD4178" i="13"/>
  <c r="BD4518" i="13"/>
  <c r="BD4774" i="13"/>
  <c r="BD3391" i="13"/>
  <c r="BD3679" i="13"/>
  <c r="BD4079" i="13"/>
  <c r="BD4331" i="13"/>
  <c r="BD4587" i="13"/>
  <c r="BD4843" i="13"/>
  <c r="BD3456" i="13"/>
  <c r="BD3756" i="13"/>
  <c r="BD3964" i="13"/>
  <c r="BD4248" i="13"/>
  <c r="BD4504" i="13"/>
  <c r="BD4804" i="13"/>
  <c r="BD3557" i="13"/>
  <c r="BD3801" i="13"/>
  <c r="BD4009" i="13"/>
  <c r="BD4233" i="13"/>
  <c r="BD4481" i="13"/>
  <c r="BD4737" i="13"/>
  <c r="BD4993" i="13"/>
  <c r="BD3674" i="13"/>
  <c r="BD3998" i="13"/>
  <c r="BD4278" i="13"/>
  <c r="BD4534" i="13"/>
  <c r="BD4790" i="13"/>
  <c r="BD3463" i="13"/>
  <c r="BD3767" i="13"/>
  <c r="BD4147" i="13"/>
  <c r="BD4391" i="13"/>
  <c r="BD4647" i="13"/>
  <c r="BD4903" i="13"/>
  <c r="BD3532" i="13"/>
  <c r="BD3872" i="13"/>
  <c r="BD4216" i="13"/>
  <c r="BD4556" i="13"/>
  <c r="BD4812" i="13"/>
  <c r="BD3371" i="13"/>
  <c r="BD3383" i="13"/>
  <c r="BD3398" i="13"/>
  <c r="BD3415" i="13"/>
  <c r="BD3430" i="13"/>
  <c r="BD3444" i="13"/>
  <c r="BD3465" i="13"/>
  <c r="BD3474" i="13"/>
  <c r="BD3487" i="13"/>
  <c r="BD3501" i="13"/>
  <c r="BD3527" i="13"/>
  <c r="BD3541" i="13"/>
  <c r="BD3561" i="13"/>
  <c r="BD3585" i="13"/>
  <c r="BD3610" i="13"/>
  <c r="BD3622" i="13"/>
  <c r="BD3638" i="13"/>
  <c r="BD3664" i="13"/>
  <c r="BD3678" i="13"/>
  <c r="BD3692" i="13"/>
  <c r="BD3709" i="13"/>
  <c r="BD3727" i="13"/>
  <c r="BD3741" i="13"/>
  <c r="BD3762" i="13"/>
  <c r="BD3778" i="13"/>
  <c r="BD3798" i="13"/>
  <c r="BD3814" i="13"/>
  <c r="BD3826" i="13"/>
  <c r="BD3849" i="13"/>
  <c r="BD3869" i="13"/>
  <c r="BD3886" i="13"/>
  <c r="BD3902" i="13"/>
  <c r="BD3915" i="13"/>
  <c r="BD3933" i="13"/>
  <c r="BD3954" i="13"/>
  <c r="BD3970" i="13"/>
  <c r="BD3995" i="13"/>
  <c r="BD4011" i="13"/>
  <c r="BD4027" i="13"/>
  <c r="BD4041" i="13"/>
  <c r="BD4059" i="13"/>
  <c r="BD4073" i="13"/>
  <c r="BD4095" i="13"/>
  <c r="BD4106" i="13"/>
  <c r="BD4123" i="13"/>
  <c r="BD4137" i="13"/>
  <c r="BD4161" i="13"/>
  <c r="BD4182" i="13"/>
  <c r="BD4194" i="13"/>
  <c r="BD4215" i="13"/>
  <c r="BD4230" i="13"/>
  <c r="BD4258" i="13"/>
  <c r="BD4271" i="13"/>
  <c r="BD4294" i="13"/>
  <c r="BD4307" i="13"/>
  <c r="BD4326" i="13"/>
  <c r="BD4339" i="13"/>
  <c r="BD4356" i="13"/>
  <c r="BD4377" i="13"/>
  <c r="BD4387" i="13"/>
  <c r="BD4404" i="13"/>
  <c r="BD4418" i="13"/>
  <c r="BD4431" i="13"/>
  <c r="BD4444" i="13"/>
  <c r="BD4457" i="13"/>
  <c r="BD4474" i="13"/>
  <c r="BD4501" i="13"/>
  <c r="BD4517" i="13"/>
  <c r="BD4542" i="13"/>
  <c r="BD4555" i="13"/>
  <c r="BD4568" i="13"/>
  <c r="BD4589" i="13"/>
  <c r="BD4603" i="13"/>
  <c r="BD4633" i="13"/>
  <c r="BD4651" i="13"/>
  <c r="BD4668" i="13"/>
  <c r="BD4682" i="13"/>
  <c r="BD4692" i="13"/>
  <c r="BD4711" i="13"/>
  <c r="BD4727" i="13"/>
  <c r="BD4741" i="13"/>
  <c r="BD4767" i="13"/>
  <c r="BD4798" i="13"/>
  <c r="BD4808" i="13"/>
  <c r="BD4822" i="13"/>
  <c r="BD4845" i="13"/>
  <c r="BD4856" i="13"/>
  <c r="BD4876" i="13"/>
  <c r="BD4894" i="13"/>
  <c r="BD4910" i="13"/>
  <c r="BD4924" i="13"/>
  <c r="BD4938" i="13"/>
  <c r="BD4948" i="13"/>
  <c r="BD4964" i="13"/>
  <c r="BD4981" i="13"/>
  <c r="BD4992" i="13"/>
  <c r="BD3378" i="13"/>
  <c r="BD3392" i="13"/>
  <c r="BD3409" i="13"/>
  <c r="BD3434" i="13"/>
  <c r="BD3448" i="13"/>
  <c r="BD3464" i="13"/>
  <c r="BD3491" i="13"/>
  <c r="BD3513" i="13"/>
  <c r="BD3524" i="13"/>
  <c r="BD3545" i="13"/>
  <c r="BD3556" i="13"/>
  <c r="BD3574" i="13"/>
  <c r="BD3589" i="13"/>
  <c r="BD3602" i="13"/>
  <c r="BD3624" i="13"/>
  <c r="BD3635" i="13"/>
  <c r="BD3655" i="13"/>
  <c r="BD3670" i="13"/>
  <c r="BD3694" i="13"/>
  <c r="BD3711" i="13"/>
  <c r="BD3729" i="13"/>
  <c r="BD3743" i="13"/>
  <c r="BD3754" i="13"/>
  <c r="BD3768" i="13"/>
  <c r="BD3789" i="13"/>
  <c r="BD3802" i="13"/>
  <c r="BD3816" i="13"/>
  <c r="BD3830" i="13"/>
  <c r="BD3844" i="13"/>
  <c r="BD3857" i="13"/>
  <c r="BD3871" i="13"/>
  <c r="BD3885" i="13"/>
  <c r="BD3898" i="13"/>
  <c r="BD3917" i="13"/>
  <c r="BD3928" i="13"/>
  <c r="BD3944" i="13"/>
  <c r="BD3958" i="13"/>
  <c r="BD3974" i="13"/>
  <c r="BD3987" i="13"/>
  <c r="BD4001" i="13"/>
  <c r="BD4013" i="13"/>
  <c r="BD4029" i="13"/>
  <c r="BD4047" i="13"/>
  <c r="BD4058" i="13"/>
  <c r="BD4075" i="13"/>
  <c r="BD4092" i="13"/>
  <c r="BD4113" i="13"/>
  <c r="BD4132" i="13"/>
  <c r="BD4144" i="13"/>
  <c r="BD4165" i="13"/>
  <c r="BD4179" i="13"/>
  <c r="BD4196" i="13"/>
  <c r="BD4208" i="13"/>
  <c r="BD4232" i="13"/>
  <c r="BD4244" i="13"/>
  <c r="BD4263" i="13"/>
  <c r="BD4279" i="13"/>
  <c r="BD4293" i="13"/>
  <c r="BD4319" i="13"/>
  <c r="BD4332" i="13"/>
  <c r="BD4358" i="13"/>
  <c r="BD4374" i="13"/>
  <c r="BD4392" i="13"/>
  <c r="BD4408" i="13"/>
  <c r="BD4428" i="13"/>
  <c r="BD4446" i="13"/>
  <c r="BD4462" i="13"/>
  <c r="BD4476" i="13"/>
  <c r="BD4490" i="13"/>
  <c r="BD4503" i="13"/>
  <c r="BD4519" i="13"/>
  <c r="BD4535" i="13"/>
  <c r="BD5610" i="13"/>
  <c r="BD9483" i="13"/>
  <c r="BD7744" i="13"/>
  <c r="BD8076" i="13"/>
  <c r="BD8238" i="13"/>
  <c r="BD6035" i="13"/>
  <c r="BD9233" i="13"/>
  <c r="BD8809" i="13"/>
  <c r="BD5583" i="13"/>
  <c r="BD5734" i="13"/>
  <c r="BD7472" i="13"/>
  <c r="BD9905" i="13"/>
  <c r="BD9386" i="13"/>
  <c r="BD5737" i="13"/>
  <c r="BD5275" i="13"/>
  <c r="BD7655" i="13"/>
  <c r="BD6825" i="13"/>
  <c r="BD7138" i="13"/>
  <c r="BD6815" i="13"/>
  <c r="BD8307" i="13"/>
  <c r="BD7749" i="13"/>
  <c r="BD9045" i="13"/>
  <c r="BD8915" i="13"/>
  <c r="BD9651" i="13"/>
  <c r="BD5497" i="13"/>
  <c r="BD5739" i="13"/>
  <c r="BD7288" i="13"/>
  <c r="BD7624" i="13"/>
  <c r="BD6674" i="13"/>
  <c r="BD6327" i="13"/>
  <c r="BD7972" i="13"/>
  <c r="BD9192" i="13"/>
  <c r="BD8052" i="13"/>
  <c r="BD8616" i="13"/>
  <c r="BD9374" i="13"/>
  <c r="BD5749" i="13"/>
  <c r="BD5031" i="13"/>
  <c r="BD6356" i="13"/>
  <c r="BD5957" i="13"/>
  <c r="BD6845" i="13"/>
  <c r="BD7314" i="13"/>
  <c r="BD5143" i="13"/>
  <c r="BD7339" i="13"/>
  <c r="BD9599" i="13"/>
  <c r="BD6652" i="13"/>
  <c r="BD6622" i="13"/>
  <c r="BD9036" i="13"/>
  <c r="BD9898" i="13"/>
  <c r="BD5336" i="13"/>
  <c r="BD5086" i="13"/>
  <c r="BD5931" i="13"/>
  <c r="BD7911" i="13"/>
  <c r="BD7081" i="13"/>
  <c r="BD7477" i="13"/>
  <c r="BD7039" i="13"/>
  <c r="BD8407" i="13"/>
  <c r="BD9237" i="13"/>
  <c r="BD9043" i="13"/>
  <c r="BD5006" i="13"/>
  <c r="BD6552" i="13"/>
  <c r="BD7448" i="13"/>
  <c r="BD7848" i="13"/>
  <c r="BD6898" i="13"/>
  <c r="BD7151" i="13"/>
  <c r="BD8586" i="13"/>
  <c r="BD9416" i="13"/>
  <c r="BD8244" i="13"/>
  <c r="BD8808" i="13"/>
  <c r="BD9534" i="13"/>
  <c r="BD8054" i="13"/>
  <c r="BD5484" i="13"/>
  <c r="BD5877" i="13"/>
  <c r="BD5247" i="13"/>
  <c r="BD7515" i="13"/>
  <c r="BD6053" i="13"/>
  <c r="BD5585" i="13"/>
  <c r="BD8578" i="13"/>
  <c r="BD9014" i="13"/>
  <c r="BD7667" i="13"/>
  <c r="BD5884" i="13"/>
  <c r="BD7292" i="13"/>
  <c r="BD6187" i="13"/>
  <c r="BD9676" i="13"/>
  <c r="BD5624" i="13"/>
  <c r="BD5462" i="13"/>
  <c r="BD6296" i="13"/>
  <c r="BD6097" i="13"/>
  <c r="BD7401" i="13"/>
  <c r="BD6055" i="13"/>
  <c r="BD7423" i="13"/>
  <c r="BD8671" i="13"/>
  <c r="BD9429" i="13"/>
  <c r="BD8445" i="13"/>
  <c r="BD9267" i="13"/>
  <c r="BD5736" i="13"/>
  <c r="BD5355" i="13"/>
  <c r="BD6744" i="13"/>
  <c r="BD6329" i="13"/>
  <c r="BD5890" i="13"/>
  <c r="BD7058" i="13"/>
  <c r="BD7578" i="13"/>
  <c r="BD8810" i="13"/>
  <c r="BD9512" i="13"/>
  <c r="BD9909" i="13"/>
  <c r="BD9022" i="13"/>
  <c r="BD9694" i="13"/>
  <c r="BD8278" i="13"/>
  <c r="BD5644" i="13"/>
  <c r="BD5386" i="13"/>
  <c r="BD5895" i="13"/>
  <c r="BD7643" i="13"/>
  <c r="BD6557" i="13"/>
  <c r="BD6736" i="13"/>
  <c r="BD7261" i="13"/>
  <c r="BD8896" i="13"/>
  <c r="BD7559" i="13"/>
  <c r="BD8051" i="13"/>
  <c r="BD9621" i="13"/>
  <c r="BD9491" i="13"/>
  <c r="BD7217" i="13"/>
  <c r="BD8968" i="13"/>
  <c r="BD6164" i="13"/>
  <c r="BD7037" i="13"/>
  <c r="BD6310" i="13"/>
  <c r="BD7529" i="13"/>
  <c r="BD6571" i="13"/>
  <c r="BD7051" i="13"/>
  <c r="BD8007" i="13"/>
  <c r="BD8263" i="13"/>
  <c r="BD7697" i="13"/>
  <c r="BD8451" i="13"/>
  <c r="BD8739" i="13"/>
  <c r="BD9113" i="13"/>
  <c r="BD9369" i="13"/>
  <c r="BD9657" i="13"/>
  <c r="BD8257" i="13"/>
  <c r="BD7979" i="13"/>
  <c r="BD8561" i="13"/>
  <c r="BD8849" i="13"/>
  <c r="BD9223" i="13"/>
  <c r="BD9511" i="13"/>
  <c r="BD9767" i="13"/>
  <c r="BD5212" i="13"/>
  <c r="BD5796" i="13"/>
  <c r="BD5405" i="13"/>
  <c r="BD5629" i="13"/>
  <c r="BD5178" i="13"/>
  <c r="BD5359" i="13"/>
  <c r="BD5559" i="13"/>
  <c r="BD5972" i="13"/>
  <c r="BD6628" i="13"/>
  <c r="BD6916" i="13"/>
  <c r="BD7172" i="13"/>
  <c r="BD6157" i="13"/>
  <c r="BD6381" i="13"/>
  <c r="BD7237" i="13"/>
  <c r="BD7724" i="13"/>
  <c r="BD7948" i="13"/>
  <c r="BD5934" i="13"/>
  <c r="BD6566" i="13"/>
  <c r="BD6822" i="13"/>
  <c r="BD7046" i="13"/>
  <c r="BD6163" i="13"/>
  <c r="BD6387" i="13"/>
  <c r="BD7243" i="13"/>
  <c r="BD7742" i="13"/>
  <c r="BD7934" i="13"/>
  <c r="BD8478" i="13"/>
  <c r="BD8766" i="13"/>
  <c r="BD9044" i="13"/>
  <c r="BD9268" i="13"/>
  <c r="BD9588" i="13"/>
  <c r="BD8024" i="13"/>
  <c r="BD8874" i="13"/>
  <c r="BD8412" i="13"/>
  <c r="BD8732" i="13"/>
  <c r="BD8978" i="13"/>
  <c r="BD9202" i="13"/>
  <c r="BD9490" i="13"/>
  <c r="BD9746" i="13"/>
  <c r="BD9970" i="13"/>
  <c r="BD8210" i="13"/>
  <c r="BD9911" i="13"/>
  <c r="BD9664" i="13"/>
  <c r="BD6997" i="13"/>
  <c r="BD7510" i="13"/>
  <c r="BD6601" i="13"/>
  <c r="BD8229" i="13"/>
  <c r="BD5337" i="13"/>
  <c r="BD6082" i="13"/>
  <c r="BD9736" i="13"/>
  <c r="BD8488" i="13"/>
  <c r="BD9915" i="13"/>
  <c r="BD7835" i="13"/>
  <c r="BD7365" i="13"/>
  <c r="BD6374" i="13"/>
  <c r="BD7593" i="13"/>
  <c r="BD6731" i="13"/>
  <c r="BD7115" i="13"/>
  <c r="BD8071" i="13"/>
  <c r="BD9876" i="13"/>
  <c r="BD7793" i="13"/>
  <c r="BD8483" i="13"/>
  <c r="BD8835" i="13"/>
  <c r="BD9145" i="13"/>
  <c r="BD9433" i="13"/>
  <c r="BD9785" i="13"/>
  <c r="BD8337" i="13"/>
  <c r="BD8657" i="13"/>
  <c r="BD8999" i="13"/>
  <c r="BD9255" i="13"/>
  <c r="BD9575" i="13"/>
  <c r="BD5244" i="13"/>
  <c r="BD5924" i="13"/>
  <c r="BD5469" i="13"/>
  <c r="BD5661" i="13"/>
  <c r="BD5242" i="13"/>
  <c r="BD5391" i="13"/>
  <c r="BD5623" i="13"/>
  <c r="BD6068" i="13"/>
  <c r="BD6692" i="13"/>
  <c r="BD6948" i="13"/>
  <c r="BD7268" i="13"/>
  <c r="BD6221" i="13"/>
  <c r="BD6413" i="13"/>
  <c r="BD7452" i="13"/>
  <c r="BD7756" i="13"/>
  <c r="BD5774" i="13"/>
  <c r="BD6062" i="13"/>
  <c r="BD6598" i="13"/>
  <c r="BD6854" i="13"/>
  <c r="BD7302" i="13"/>
  <c r="BD6227" i="13"/>
  <c r="BD6419" i="13"/>
  <c r="BD7486" i="13"/>
  <c r="BD7774" i="13"/>
  <c r="BD7968" i="13"/>
  <c r="BD8574" i="13"/>
  <c r="BD8798" i="13"/>
  <c r="BD9076" i="13"/>
  <c r="BD9396" i="13"/>
  <c r="BD9684" i="13"/>
  <c r="BD8088" i="13"/>
  <c r="BD9913" i="13"/>
  <c r="BD8476" i="13"/>
  <c r="BD8764" i="13"/>
  <c r="BD9042" i="13"/>
  <c r="BD9298" i="13"/>
  <c r="BD9522" i="13"/>
  <c r="BD9778" i="13"/>
  <c r="BD7986" i="13"/>
  <c r="BD8242" i="13"/>
  <c r="BD9975" i="13"/>
  <c r="BD9846" i="13"/>
  <c r="BD7689" i="13"/>
  <c r="BD5065" i="13"/>
  <c r="BD6314" i="13"/>
  <c r="BD5515" i="13"/>
  <c r="BD7456" i="13"/>
  <c r="BD7845" i="13"/>
  <c r="BD9182" i="13"/>
  <c r="BD5149" i="13"/>
  <c r="BD6717" i="13"/>
  <c r="BD7397" i="13"/>
  <c r="BD7134" i="13"/>
  <c r="BD6107" i="13"/>
  <c r="BD6795" i="13"/>
  <c r="BD7379" i="13"/>
  <c r="BD8103" i="13"/>
  <c r="BD7937" i="13"/>
  <c r="BD8611" i="13"/>
  <c r="BD8921" i="13"/>
  <c r="BD9177" i="13"/>
  <c r="BD9529" i="13"/>
  <c r="BD9817" i="13"/>
  <c r="BD8161" i="13"/>
  <c r="BD8401" i="13"/>
  <c r="BD8721" i="13"/>
  <c r="BD9063" i="13"/>
  <c r="BD9351" i="13"/>
  <c r="BD9703" i="13"/>
  <c r="BD5012" i="13"/>
  <c r="BD5732" i="13"/>
  <c r="BD5101" i="13"/>
  <c r="BD5501" i="13"/>
  <c r="BD5034" i="13"/>
  <c r="BD5306" i="13"/>
  <c r="BD5431" i="13"/>
  <c r="BD5687" i="13"/>
  <c r="BD6132" i="13"/>
  <c r="BD6756" i="13"/>
  <c r="BD7076" i="13"/>
  <c r="BD7332" i="13"/>
  <c r="BD6253" i="13"/>
  <c r="BD7141" i="13"/>
  <c r="BD7564" i="13"/>
  <c r="BD7788" i="13"/>
  <c r="BD5838" i="13"/>
  <c r="BD6094" i="13"/>
  <c r="BD6694" i="13"/>
  <c r="BD6982" i="13"/>
  <c r="BD7334" i="13"/>
  <c r="BD6259" i="13"/>
  <c r="BD7147" i="13"/>
  <c r="BD7582" i="13"/>
  <c r="BD7806" i="13"/>
  <c r="BD8382" i="13"/>
  <c r="BD8606" i="13"/>
  <c r="BD8862" i="13"/>
  <c r="BD9204" i="13"/>
  <c r="BD9428" i="13"/>
  <c r="BD9716" i="13"/>
  <c r="BD7841" i="13"/>
  <c r="BD8184" i="13"/>
  <c r="BD9945" i="13"/>
  <c r="BD8572" i="13"/>
  <c r="BD8796" i="13"/>
  <c r="BD9106" i="13"/>
  <c r="BD9362" i="13"/>
  <c r="BD9586" i="13"/>
  <c r="BD9906" i="13"/>
  <c r="BD8082" i="13"/>
  <c r="BD8274" i="13"/>
  <c r="BD8701" i="13"/>
  <c r="BD7834" i="13"/>
  <c r="BD5718" i="13"/>
  <c r="BD7411" i="13"/>
  <c r="BD8643" i="13"/>
  <c r="BD8817" i="13"/>
  <c r="BD5597" i="13"/>
  <c r="BD5751" i="13"/>
  <c r="BD7396" i="13"/>
  <c r="BD7916" i="13"/>
  <c r="BD7014" i="13"/>
  <c r="BD7614" i="13"/>
  <c r="BD8948" i="13"/>
  <c r="BD9977" i="13"/>
  <c r="BD9170" i="13"/>
  <c r="BD9879" i="13"/>
  <c r="BD5376" i="13"/>
  <c r="BD5664" i="13"/>
  <c r="BD5185" i="13"/>
  <c r="BD5841" i="13"/>
  <c r="BD5406" i="13"/>
  <c r="BD5630" i="13"/>
  <c r="BD5251" i="13"/>
  <c r="BD5907" i="13"/>
  <c r="BD6304" i="13"/>
  <c r="BD7567" i="13"/>
  <c r="BD7791" i="13"/>
  <c r="BD5945" i="13"/>
  <c r="BD6545" i="13"/>
  <c r="BD6769" i="13"/>
  <c r="BD6993" i="13"/>
  <c r="BD7409" i="13"/>
  <c r="BD6258" i="13"/>
  <c r="BD7146" i="13"/>
  <c r="BD7581" i="13"/>
  <c r="BD6503" i="13"/>
  <c r="BD6695" i="13"/>
  <c r="BD6951" i="13"/>
  <c r="BD7335" i="13"/>
  <c r="BD8027" i="13"/>
  <c r="BD8283" i="13"/>
  <c r="BD7757" i="13"/>
  <c r="BD8415" i="13"/>
  <c r="BD8679" i="13"/>
  <c r="BD8871" i="13"/>
  <c r="BD9117" i="13"/>
  <c r="BD9373" i="13"/>
  <c r="BD9597" i="13"/>
  <c r="BD9789" i="13"/>
  <c r="BD8045" i="13"/>
  <c r="BD8269" i="13"/>
  <c r="BD7975" i="13"/>
  <c r="BD8485" i="13"/>
  <c r="BD8741" i="13"/>
  <c r="BD8987" i="13"/>
  <c r="BD9211" i="13"/>
  <c r="BD9467" i="13"/>
  <c r="BD9659" i="13"/>
  <c r="BD5184" i="13"/>
  <c r="BD5808" i="13"/>
  <c r="BD5441" i="13"/>
  <c r="BD5665" i="13"/>
  <c r="BD5222" i="13"/>
  <c r="BD5427" i="13"/>
  <c r="BD5619" i="13"/>
  <c r="BD6024" i="13"/>
  <c r="BD6688" i="13"/>
  <c r="BD6976" i="13"/>
  <c r="BD7232" i="13"/>
  <c r="BD6209" i="13"/>
  <c r="BD6433" i="13"/>
  <c r="BD7289" i="13"/>
  <c r="BD7792" i="13"/>
  <c r="BD5770" i="13"/>
  <c r="BD5994" i="13"/>
  <c r="BD6586" i="13"/>
  <c r="BD6842" i="13"/>
  <c r="BD7034" i="13"/>
  <c r="BD7464" i="13"/>
  <c r="BD6367" i="13"/>
  <c r="BD7223" i="13"/>
  <c r="BD7682" i="13"/>
  <c r="BD7874" i="13"/>
  <c r="BD8434" i="13"/>
  <c r="BD8690" i="13"/>
  <c r="BD8976" i="13"/>
  <c r="BD9232" i="13"/>
  <c r="BD9552" i="13"/>
  <c r="BD9808" i="13"/>
  <c r="BD7917" i="13"/>
  <c r="BD8252" i="13"/>
  <c r="BD8592" i="13"/>
  <c r="BD8816" i="13"/>
  <c r="BD9158" i="13"/>
  <c r="BD9382" i="13"/>
  <c r="BD9702" i="13"/>
  <c r="BD9894" i="13"/>
  <c r="BD8094" i="13"/>
  <c r="BD9923" i="13"/>
  <c r="BD5556" i="13"/>
  <c r="BD5157" i="13"/>
  <c r="BD5821" i="13"/>
  <c r="BD5362" i="13"/>
  <c r="BD5594" i="13"/>
  <c r="BD5223" i="13"/>
  <c r="BD5903" i="13"/>
  <c r="BD6236" i="13"/>
  <c r="BD7523" i="13"/>
  <c r="BD7747" i="13"/>
  <c r="BD5933" i="13"/>
  <c r="BD6533" i="13"/>
  <c r="BD6725" i="13"/>
  <c r="BD6949" i="13"/>
  <c r="BD7373" i="13"/>
  <c r="BD6254" i="13"/>
  <c r="BD6478" i="13"/>
  <c r="BD7537" i="13"/>
  <c r="BD6115" i="13"/>
  <c r="BD6675" i="13"/>
  <c r="BD6931" i="13"/>
  <c r="BD7123" i="13"/>
  <c r="BD8033" i="13"/>
  <c r="BD8239" i="13"/>
  <c r="BD7705" i="13"/>
  <c r="BD8363" i="13"/>
  <c r="BD8619" i="13"/>
  <c r="BD8843" i="13"/>
  <c r="BD9057" i="13"/>
  <c r="BD9313" i="13"/>
  <c r="BD9537" i="13"/>
  <c r="BD9761" i="13"/>
  <c r="BD8169" i="13"/>
  <c r="BD8313" i="13"/>
  <c r="BD8569" i="13"/>
  <c r="BD8761" i="13"/>
  <c r="BD9007" i="13"/>
  <c r="BD9263" i="13"/>
  <c r="BD9487" i="13"/>
  <c r="BD9679" i="13"/>
  <c r="BD5188" i="13"/>
  <c r="BD5804" i="13"/>
  <c r="BD5349" i="13"/>
  <c r="BD5509" i="13"/>
  <c r="BD5669" i="13"/>
  <c r="BD5218" i="13"/>
  <c r="BD5335" i="13"/>
  <c r="BD5535" i="13"/>
  <c r="BD5695" i="13"/>
  <c r="BD6044" i="13"/>
  <c r="BD6636" i="13"/>
  <c r="BD6828" i="13"/>
  <c r="BD7052" i="13"/>
  <c r="BD7276" i="13"/>
  <c r="BD6165" i="13"/>
  <c r="BD6325" i="13"/>
  <c r="BD7149" i="13"/>
  <c r="BD7476" i="13"/>
  <c r="BD7668" i="13"/>
  <c r="BD7924" i="13"/>
  <c r="BD5878" i="13"/>
  <c r="BD6070" i="13"/>
  <c r="BD6638" i="13"/>
  <c r="BD6798" i="13"/>
  <c r="BD6958" i="13"/>
  <c r="BD7310" i="13"/>
  <c r="BD6171" i="13"/>
  <c r="BD6331" i="13"/>
  <c r="BD7155" i="13"/>
  <c r="BD7494" i="13"/>
  <c r="BD7686" i="13"/>
  <c r="BD5685" i="13"/>
  <c r="BD5035" i="13"/>
  <c r="BD7198" i="13"/>
  <c r="BD8231" i="13"/>
  <c r="BD8985" i="13"/>
  <c r="BD9095" i="13"/>
  <c r="BD5076" i="13"/>
  <c r="BD5066" i="13"/>
  <c r="BD6532" i="13"/>
  <c r="BD6349" i="13"/>
  <c r="BD5902" i="13"/>
  <c r="BD7398" i="13"/>
  <c r="BD7902" i="13"/>
  <c r="BD9236" i="13"/>
  <c r="BD8316" i="13"/>
  <c r="BD9394" i="13"/>
  <c r="BD5408" i="13"/>
  <c r="BD5696" i="13"/>
  <c r="BD5281" i="13"/>
  <c r="BD5905" i="13"/>
  <c r="BD5438" i="13"/>
  <c r="BD5011" i="13"/>
  <c r="BD5283" i="13"/>
  <c r="BD5971" i="13"/>
  <c r="BD6432" i="13"/>
  <c r="BD7599" i="13"/>
  <c r="BD7823" i="13"/>
  <c r="BD6041" i="13"/>
  <c r="BD6609" i="13"/>
  <c r="BD6801" i="13"/>
  <c r="BD7057" i="13"/>
  <c r="BD7441" i="13"/>
  <c r="BD6322" i="13"/>
  <c r="BD7242" i="13"/>
  <c r="BD7613" i="13"/>
  <c r="BD6535" i="13"/>
  <c r="BD6791" i="13"/>
  <c r="BD7015" i="13"/>
  <c r="BD7367" i="13"/>
  <c r="BD8091" i="13"/>
  <c r="BD8877" i="13"/>
  <c r="BD7789" i="13"/>
  <c r="BD8479" i="13"/>
  <c r="BD8711" i="13"/>
  <c r="BD8957" i="13"/>
  <c r="BD9213" i="13"/>
  <c r="BD9405" i="13"/>
  <c r="BD9629" i="13"/>
  <c r="BD8077" i="13"/>
  <c r="BD8325" i="13"/>
  <c r="BD8581" i="13"/>
  <c r="BD8805" i="13"/>
  <c r="BD9019" i="13"/>
  <c r="BD9275" i="13"/>
  <c r="BD9499" i="13"/>
  <c r="BD9723" i="13"/>
  <c r="BD5216" i="13"/>
  <c r="BD5097" i="13"/>
  <c r="BD5505" i="13"/>
  <c r="BD5697" i="13"/>
  <c r="BD5286" i="13"/>
  <c r="BD5459" i="13"/>
  <c r="BD5683" i="13"/>
  <c r="BD6152" i="13"/>
  <c r="BD6752" i="13"/>
  <c r="BD7008" i="13"/>
  <c r="BD7328" i="13"/>
  <c r="BD6273" i="13"/>
  <c r="BD6465" i="13"/>
  <c r="BD7536" i="13"/>
  <c r="BD7824" i="13"/>
  <c r="BD5834" i="13"/>
  <c r="BD6090" i="13"/>
  <c r="BD6618" i="13"/>
  <c r="BD6874" i="13"/>
  <c r="BD7298" i="13"/>
  <c r="BD6207" i="13"/>
  <c r="BD6399" i="13"/>
  <c r="BD7287" i="13"/>
  <c r="BD7714" i="13"/>
  <c r="BD7938" i="13"/>
  <c r="BD8530" i="13"/>
  <c r="BD8722" i="13"/>
  <c r="BD9008" i="13"/>
  <c r="BD9328" i="13"/>
  <c r="BD9616" i="13"/>
  <c r="BD8028" i="13"/>
  <c r="BD9853" i="13"/>
  <c r="BD8336" i="13"/>
  <c r="BD8624" i="13"/>
  <c r="BD8902" i="13"/>
  <c r="BD9190" i="13"/>
  <c r="BD9446" i="13"/>
  <c r="BD9734" i="13"/>
  <c r="BD9958" i="13"/>
  <c r="BD8222" i="13"/>
  <c r="BD9955" i="13"/>
  <c r="BD5356" i="13"/>
  <c r="BD5588" i="13"/>
  <c r="BD5221" i="13"/>
  <c r="BD5853" i="13"/>
  <c r="BD5434" i="13"/>
  <c r="BD5007" i="13"/>
  <c r="BD5255" i="13"/>
  <c r="BD5935" i="13"/>
  <c r="BD6364" i="13"/>
  <c r="BD7587" i="13"/>
  <c r="BD7779" i="13"/>
  <c r="BD5997" i="13"/>
  <c r="BD6565" i="13"/>
  <c r="BD6789" i="13"/>
  <c r="BD7045" i="13"/>
  <c r="BD7405" i="13"/>
  <c r="BD6286" i="13"/>
  <c r="BD7206" i="13"/>
  <c r="BD7601" i="13"/>
  <c r="BD6147" i="13"/>
  <c r="BD6739" i="13"/>
  <c r="BD6963" i="13"/>
  <c r="BD7355" i="13"/>
  <c r="BD8079" i="13"/>
  <c r="BD8271" i="13"/>
  <c r="BD7769" i="13"/>
  <c r="BD8459" i="13"/>
  <c r="BD8651" i="13"/>
  <c r="BD8897" i="13"/>
  <c r="BD9153" i="13"/>
  <c r="BD9377" i="13"/>
  <c r="BD9569" i="13"/>
  <c r="BD9825" i="13"/>
  <c r="BD8265" i="13"/>
  <c r="BD8377" i="13"/>
  <c r="BD8601" i="13"/>
  <c r="BD8825" i="13"/>
  <c r="BD9103" i="13"/>
  <c r="BD9295" i="13"/>
  <c r="BD9519" i="13"/>
  <c r="BD9775" i="13"/>
  <c r="BD5252" i="13"/>
  <c r="BD5868" i="13"/>
  <c r="BD5381" i="13"/>
  <c r="BD5541" i="13"/>
  <c r="BD5042" i="13"/>
  <c r="BD5282" i="13"/>
  <c r="BD5399" i="13"/>
  <c r="BD5567" i="13"/>
  <c r="BD5727" i="13"/>
  <c r="BD6108" i="13"/>
  <c r="BD6668" i="13"/>
  <c r="BD6892" i="13"/>
  <c r="BD7116" i="13"/>
  <c r="BD7308" i="13"/>
  <c r="BD6197" i="13"/>
  <c r="BD6389" i="13"/>
  <c r="BD7181" i="13"/>
  <c r="BD7508" i="13"/>
  <c r="BD7764" i="13"/>
  <c r="BD7956" i="13"/>
  <c r="BD5942" i="13"/>
  <c r="BD6134" i="13"/>
  <c r="BD6670" i="13"/>
  <c r="BD6830" i="13"/>
  <c r="BD7022" i="13"/>
  <c r="BD7342" i="13"/>
  <c r="BD6203" i="13"/>
  <c r="BD6395" i="13"/>
  <c r="BD7187" i="13"/>
  <c r="BD7526" i="13"/>
  <c r="BD7782" i="13"/>
  <c r="BD8788" i="13"/>
  <c r="BD6655" i="13"/>
  <c r="BD9854" i="13"/>
  <c r="BD5586" i="13"/>
  <c r="BD6539" i="13"/>
  <c r="BD9305" i="13"/>
  <c r="BD8225" i="13"/>
  <c r="BD9447" i="13"/>
  <c r="BD5764" i="13"/>
  <c r="BD5087" i="13"/>
  <c r="BD6852" i="13"/>
  <c r="BD7173" i="13"/>
  <c r="BD6126" i="13"/>
  <c r="BD6355" i="13"/>
  <c r="BD8446" i="13"/>
  <c r="BD9524" i="13"/>
  <c r="BD7992" i="13"/>
  <c r="BD8604" i="13"/>
  <c r="BD9682" i="13"/>
  <c r="BD5504" i="13"/>
  <c r="BD5073" i="13"/>
  <c r="BD5313" i="13"/>
  <c r="BD5094" i="13"/>
  <c r="BD5534" i="13"/>
  <c r="BD5075" i="13"/>
  <c r="BD5779" i="13"/>
  <c r="BD6176" i="13"/>
  <c r="BD6464" i="13"/>
  <c r="BD7663" i="13"/>
  <c r="BD7919" i="13"/>
  <c r="BD6073" i="13"/>
  <c r="BD6641" i="13"/>
  <c r="BD6897" i="13"/>
  <c r="BD7121" i="13"/>
  <c r="BD5690" i="13"/>
  <c r="BD6386" i="13"/>
  <c r="BD7274" i="13"/>
  <c r="BD6031" i="13"/>
  <c r="BD6631" i="13"/>
  <c r="BD6823" i="13"/>
  <c r="BD7047" i="13"/>
  <c r="BD7989" i="13"/>
  <c r="BD8155" i="13"/>
  <c r="BD9848" i="13"/>
  <c r="BD8319" i="13"/>
  <c r="BD8543" i="13"/>
  <c r="BD8743" i="13"/>
  <c r="BD9021" i="13"/>
  <c r="BD9245" i="13"/>
  <c r="BD9469" i="13"/>
  <c r="BD9725" i="13"/>
  <c r="BD8173" i="13"/>
  <c r="BD8421" i="13"/>
  <c r="BD8613" i="13"/>
  <c r="BD8837" i="13"/>
  <c r="BD9115" i="13"/>
  <c r="BD9339" i="13"/>
  <c r="BD9531" i="13"/>
  <c r="BD9787" i="13"/>
  <c r="BD5744" i="13"/>
  <c r="BD5129" i="13"/>
  <c r="BD5537" i="13"/>
  <c r="BD5078" i="13"/>
  <c r="BD5123" i="13"/>
  <c r="BD5491" i="13"/>
  <c r="BD5747" i="13"/>
  <c r="BD6528" i="13"/>
  <c r="BD6816" i="13"/>
  <c r="BD7136" i="13"/>
  <c r="BD7392" i="13"/>
  <c r="BD6305" i="13"/>
  <c r="BD7193" i="13"/>
  <c r="BD7632" i="13"/>
  <c r="BD7856" i="13"/>
  <c r="BD5898" i="13"/>
  <c r="BD6122" i="13"/>
  <c r="BD6714" i="13"/>
  <c r="BD6970" i="13"/>
  <c r="BD7330" i="13"/>
  <c r="BD6239" i="13"/>
  <c r="BD6495" i="13"/>
  <c r="BD7522" i="13"/>
  <c r="BD7746" i="13"/>
  <c r="BD8338" i="13"/>
  <c r="BD8562" i="13"/>
  <c r="BD8786" i="13"/>
  <c r="BD9136" i="13"/>
  <c r="BD9392" i="13"/>
  <c r="BD9648" i="13"/>
  <c r="BD8124" i="13"/>
  <c r="BD9885" i="13"/>
  <c r="BD8432" i="13"/>
  <c r="BD8656" i="13"/>
  <c r="BD8966" i="13"/>
  <c r="BD9222" i="13"/>
  <c r="BD9574" i="13"/>
  <c r="BD9766" i="13"/>
  <c r="BD8030" i="13"/>
  <c r="BD8286" i="13"/>
  <c r="BD5388" i="13"/>
  <c r="BD5716" i="13"/>
  <c r="BD5285" i="13"/>
  <c r="BD5885" i="13"/>
  <c r="BD5498" i="13"/>
  <c r="BD5039" i="13"/>
  <c r="BD5775" i="13"/>
  <c r="BD6172" i="13"/>
  <c r="BD6396" i="13"/>
  <c r="BD7619" i="13"/>
  <c r="BD7875" i="13"/>
  <c r="BD6061" i="13"/>
  <c r="BD6597" i="13"/>
  <c r="BD6853" i="13"/>
  <c r="BD7077" i="13"/>
  <c r="BD5694" i="13"/>
  <c r="BD6414" i="13"/>
  <c r="BD7238" i="13"/>
  <c r="BD7633" i="13"/>
  <c r="BD6579" i="13"/>
  <c r="BD6803" i="13"/>
  <c r="BD6995" i="13"/>
  <c r="BD7419" i="13"/>
  <c r="BD8111" i="13"/>
  <c r="BD9852" i="13"/>
  <c r="BD7945" i="13"/>
  <c r="BD8491" i="13"/>
  <c r="BD8715" i="13"/>
  <c r="BD8993" i="13"/>
  <c r="BD9185" i="13"/>
  <c r="BD9409" i="13"/>
  <c r="BD9665" i="13"/>
  <c r="BD8073" i="13"/>
  <c r="BD8297" i="13"/>
  <c r="BD8441" i="13"/>
  <c r="BD8633" i="13"/>
  <c r="BD8911" i="13"/>
  <c r="BD9135" i="13"/>
  <c r="BD9359" i="13"/>
  <c r="BD9615" i="13"/>
  <c r="BD9807" i="13"/>
  <c r="BD5052" i="13"/>
  <c r="BD5316" i="13"/>
  <c r="BD5053" i="13"/>
  <c r="BD5413" i="13"/>
  <c r="BD5605" i="13"/>
  <c r="BD5074" i="13"/>
  <c r="BD5095" i="13"/>
  <c r="BD5439" i="13"/>
  <c r="BD5599" i="13"/>
  <c r="BD5948" i="13"/>
  <c r="BD6508" i="13"/>
  <c r="BD6732" i="13"/>
  <c r="BD6956" i="13"/>
  <c r="BD7148" i="13"/>
  <c r="BD7372" i="13"/>
  <c r="BD6261" i="13"/>
  <c r="BD6421" i="13"/>
  <c r="BD7213" i="13"/>
  <c r="BD7604" i="13"/>
  <c r="BD7796" i="13"/>
  <c r="BD5782" i="13"/>
  <c r="BD6006" i="13"/>
  <c r="BD6542" i="13"/>
  <c r="BD6702" i="13"/>
  <c r="BD6894" i="13"/>
  <c r="BD7054" i="13"/>
  <c r="BD7374" i="13"/>
  <c r="BD6267" i="13"/>
  <c r="BD6427" i="13"/>
  <c r="BD7219" i="13"/>
  <c r="BD7622" i="13"/>
  <c r="BD7814" i="13"/>
  <c r="BD9003" i="13"/>
  <c r="BD5422" i="13"/>
  <c r="BD8139" i="13"/>
  <c r="BD8887" i="13"/>
  <c r="BD8971" i="13"/>
  <c r="BD5113" i="13"/>
  <c r="BD6072" i="13"/>
  <c r="BD7552" i="13"/>
  <c r="BD6730" i="13"/>
  <c r="BD7922" i="13"/>
  <c r="BD9344" i="13"/>
  <c r="BD7869" i="13"/>
  <c r="BD8544" i="13"/>
  <c r="BD9782" i="13"/>
  <c r="BD5901" i="13"/>
  <c r="BD7539" i="13"/>
  <c r="BD6709" i="13"/>
  <c r="BD6494" i="13"/>
  <c r="BD7043" i="13"/>
  <c r="BD8913" i="13"/>
  <c r="BD9809" i="13"/>
  <c r="BD8217" i="13"/>
  <c r="BD8585" i="13"/>
  <c r="BD9279" i="13"/>
  <c r="BD5268" i="13"/>
  <c r="BD5653" i="13"/>
  <c r="BD5423" i="13"/>
  <c r="BD6524" i="13"/>
  <c r="BD7132" i="13"/>
  <c r="BD6405" i="13"/>
  <c r="BD7908" i="13"/>
  <c r="BD6590" i="13"/>
  <c r="BD7038" i="13"/>
  <c r="BD7203" i="13"/>
  <c r="BD7926" i="13"/>
  <c r="BD8758" i="13"/>
  <c r="BD9612" i="13"/>
  <c r="BD8112" i="13"/>
  <c r="BD8532" i="13"/>
  <c r="BD9226" i="13"/>
  <c r="BD9770" i="13"/>
  <c r="BD8202" i="13"/>
  <c r="BD8631" i="13"/>
  <c r="BD9739" i="13"/>
  <c r="BD5347" i="13"/>
  <c r="BD7216" i="13"/>
  <c r="BD5786" i="13"/>
  <c r="BD6479" i="13"/>
  <c r="BD8706" i="13"/>
  <c r="BD9078" i="13"/>
  <c r="BD9907" i="13"/>
  <c r="BD5668" i="13"/>
  <c r="BD5855" i="13"/>
  <c r="BD7891" i="13"/>
  <c r="BD7325" i="13"/>
  <c r="BD6595" i="13"/>
  <c r="BD8159" i="13"/>
  <c r="BD8379" i="13"/>
  <c r="BD9297" i="13"/>
  <c r="BD8991" i="13"/>
  <c r="BD9759" i="13"/>
  <c r="BD5125" i="13"/>
  <c r="BD5234" i="13"/>
  <c r="BD5679" i="13"/>
  <c r="BD6684" i="13"/>
  <c r="BD6181" i="13"/>
  <c r="BD7492" i="13"/>
  <c r="BD5926" i="13"/>
  <c r="BD6878" i="13"/>
  <c r="BD6251" i="13"/>
  <c r="BD7606" i="13"/>
  <c r="BD8566" i="13"/>
  <c r="BD9228" i="13"/>
  <c r="BD9836" i="13"/>
  <c r="BD9969" i="13"/>
  <c r="BD8372" i="13"/>
  <c r="BD8970" i="13"/>
  <c r="BD9514" i="13"/>
  <c r="BD9871" i="13"/>
  <c r="BD9133" i="13"/>
  <c r="BD5507" i="13"/>
  <c r="BD6666" i="13"/>
  <c r="BD8834" i="13"/>
  <c r="BD9558" i="13"/>
  <c r="BD5301" i="13"/>
  <c r="BD6517" i="13"/>
  <c r="BD6659" i="13"/>
  <c r="BD9681" i="13"/>
  <c r="BD9247" i="13"/>
  <c r="BD5525" i="13"/>
  <c r="BD5964" i="13"/>
  <c r="BD6373" i="13"/>
  <c r="BD6054" i="13"/>
  <c r="BD6411" i="13"/>
  <c r="BD8630" i="13"/>
  <c r="BD8436" i="13"/>
  <c r="BD9738" i="13"/>
  <c r="BD5656" i="13"/>
  <c r="BD5865" i="13"/>
  <c r="BD5622" i="13"/>
  <c r="BD5803" i="13"/>
  <c r="BD6424" i="13"/>
  <c r="BD7815" i="13"/>
  <c r="BD6569" i="13"/>
  <c r="BD6889" i="13"/>
  <c r="BD5714" i="13"/>
  <c r="BD7266" i="13"/>
  <c r="BD6527" i="13"/>
  <c r="BD7007" i="13"/>
  <c r="BD8013" i="13"/>
  <c r="BD9872" i="13"/>
  <c r="BD8311" i="13"/>
  <c r="BD8703" i="13"/>
  <c r="BD9109" i="13"/>
  <c r="BD9589" i="13"/>
  <c r="BD8069" i="13"/>
  <c r="BD8573" i="13"/>
  <c r="BD8979" i="13"/>
  <c r="BD9395" i="13"/>
  <c r="BD9811" i="13"/>
  <c r="BD5864" i="13"/>
  <c r="BD5657" i="13"/>
  <c r="BD5483" i="13"/>
  <c r="BD5984" i="13"/>
  <c r="BD6872" i="13"/>
  <c r="BD7384" i="13"/>
  <c r="BD6457" i="13"/>
  <c r="BD7816" i="13"/>
  <c r="BD5986" i="13"/>
  <c r="BD6738" i="13"/>
  <c r="BD7386" i="13"/>
  <c r="BD6455" i="13"/>
  <c r="BD7610" i="13"/>
  <c r="BD8458" i="13"/>
  <c r="BD8842" i="13"/>
  <c r="BD9256" i="13"/>
  <c r="BD9672" i="13"/>
  <c r="BD8116" i="13"/>
  <c r="BD9973" i="13"/>
  <c r="BD8328" i="13"/>
  <c r="BD8776" i="13"/>
  <c r="BD9118" i="13"/>
  <c r="BD9406" i="13"/>
  <c r="BD9790" i="13"/>
  <c r="BD8022" i="13"/>
  <c r="BD8876" i="13"/>
  <c r="BD5124" i="13"/>
  <c r="BD5061" i="13"/>
  <c r="BD5781" i="13"/>
  <c r="BD5426" i="13"/>
  <c r="BD5215" i="13"/>
  <c r="BD5959" i="13"/>
  <c r="BD6388" i="13"/>
  <c r="BD7739" i="13"/>
  <c r="BD5989" i="13"/>
  <c r="BD6653" i="13"/>
  <c r="BD6143" i="13"/>
  <c r="BD8693" i="13"/>
  <c r="BD5296" i="13"/>
  <c r="BD7376" i="13"/>
  <c r="BD7602" i="13"/>
  <c r="BD8384" i="13"/>
  <c r="BD6015" i="13"/>
  <c r="BD6334" i="13"/>
  <c r="BD9964" i="13"/>
  <c r="BD8571" i="13"/>
  <c r="BD8553" i="13"/>
  <c r="BD9791" i="13"/>
  <c r="BD5172" i="13"/>
  <c r="BD5298" i="13"/>
  <c r="BD6972" i="13"/>
  <c r="BD7588" i="13"/>
  <c r="BD7006" i="13"/>
  <c r="BD7894" i="13"/>
  <c r="BD9292" i="13"/>
  <c r="BD8016" i="13"/>
  <c r="BD9066" i="13"/>
  <c r="BD5432" i="13"/>
  <c r="BD5273" i="13"/>
  <c r="BD5398" i="13"/>
  <c r="BD5067" i="13"/>
  <c r="BD6232" i="13"/>
  <c r="BD7623" i="13"/>
  <c r="BD5969" i="13"/>
  <c r="BD6761" i="13"/>
  <c r="BD7113" i="13"/>
  <c r="BD6346" i="13"/>
  <c r="BD6023" i="13"/>
  <c r="BD6751" i="13"/>
  <c r="BD7071" i="13"/>
  <c r="BD8179" i="13"/>
  <c r="BD8503" i="13"/>
  <c r="BD8949" i="13"/>
  <c r="BD9365" i="13"/>
  <c r="BD9717" i="13"/>
  <c r="BD8895" i="13"/>
  <c r="BD8349" i="13"/>
  <c r="BD8733" i="13"/>
  <c r="BD9235" i="13"/>
  <c r="BD9619" i="13"/>
  <c r="BD5208" i="13"/>
  <c r="BD5465" i="13"/>
  <c r="BD5246" i="13"/>
  <c r="BD5707" i="13"/>
  <c r="BD6584" i="13"/>
  <c r="BD7064" i="13"/>
  <c r="BD6297" i="13"/>
  <c r="BD7496" i="13"/>
  <c r="BD7944" i="13"/>
  <c r="BD6546" i="13"/>
  <c r="BD6962" i="13"/>
  <c r="BD6263" i="13"/>
  <c r="BD7482" i="13"/>
  <c r="BD7962" i="13"/>
  <c r="BD8618" i="13"/>
  <c r="BD9096" i="13"/>
  <c r="BD9448" i="13"/>
  <c r="BD9832" i="13"/>
  <c r="BD7877" i="13"/>
  <c r="BD8276" i="13"/>
  <c r="BD8552" i="13"/>
  <c r="BD8958" i="13"/>
  <c r="BD9310" i="13"/>
  <c r="BD9566" i="13"/>
  <c r="BD9918" i="13"/>
  <c r="BD8118" i="13"/>
  <c r="BD9979" i="13"/>
  <c r="BD5612" i="13"/>
  <c r="BD5213" i="13"/>
  <c r="BD5106" i="13"/>
  <c r="BD5682" i="13"/>
  <c r="BD5799" i="13"/>
  <c r="BD6324" i="13"/>
  <c r="BD7579" i="13"/>
  <c r="BD7867" i="13"/>
  <c r="BD6525" i="13"/>
  <c r="BD6813" i="13"/>
  <c r="BD7069" i="13"/>
  <c r="BD6246" i="13"/>
  <c r="BD7166" i="13"/>
  <c r="BD7657" i="13"/>
  <c r="BD6699" i="13"/>
  <c r="BD6955" i="13"/>
  <c r="BD6753" i="13"/>
  <c r="BD5825" i="13"/>
  <c r="BD6178" i="13"/>
  <c r="BD7949" i="13"/>
  <c r="BD9805" i="13"/>
  <c r="BD8597" i="13"/>
  <c r="BD9323" i="13"/>
  <c r="BD5361" i="13"/>
  <c r="BD5302" i="13"/>
  <c r="BD5763" i="13"/>
  <c r="BD6832" i="13"/>
  <c r="BD6289" i="13"/>
  <c r="BD7648" i="13"/>
  <c r="BD6042" i="13"/>
  <c r="BD6922" i="13"/>
  <c r="BD6319" i="13"/>
  <c r="BD7666" i="13"/>
  <c r="BD8514" i="13"/>
  <c r="BD9024" i="13"/>
  <c r="BD9472" i="13"/>
  <c r="BD8268" i="13"/>
  <c r="BD8736" i="13"/>
  <c r="BD9206" i="13"/>
  <c r="BD9590" i="13"/>
  <c r="BD8110" i="13"/>
  <c r="BD5173" i="13"/>
  <c r="BD5378" i="13"/>
  <c r="BD5823" i="13"/>
  <c r="BD6316" i="13"/>
  <c r="BD7795" i="13"/>
  <c r="BD6141" i="13"/>
  <c r="BD6869" i="13"/>
  <c r="BD6174" i="13"/>
  <c r="BD7158" i="13"/>
  <c r="BD6067" i="13"/>
  <c r="BD6883" i="13"/>
  <c r="BD7435" i="13"/>
  <c r="BD8255" i="13"/>
  <c r="BD7961" i="13"/>
  <c r="BD8635" i="13"/>
  <c r="BD9073" i="13"/>
  <c r="BD9489" i="13"/>
  <c r="BD5235" i="13"/>
  <c r="BD7415" i="13"/>
  <c r="BD9195" i="13"/>
  <c r="BD5232" i="13"/>
  <c r="BD5713" i="13"/>
  <c r="BD5667" i="13"/>
  <c r="BD7056" i="13"/>
  <c r="BD6481" i="13"/>
  <c r="BD5882" i="13"/>
  <c r="BD7082" i="13"/>
  <c r="BD7474" i="13"/>
  <c r="BD7964" i="13"/>
  <c r="BD9056" i="13"/>
  <c r="BD9696" i="13"/>
  <c r="BD9933" i="13"/>
  <c r="BD8832" i="13"/>
  <c r="BD9462" i="13"/>
  <c r="BD9974" i="13"/>
  <c r="BD9875" i="13"/>
  <c r="BD5444" i="13"/>
  <c r="BD5741" i="13"/>
  <c r="BD5239" i="13"/>
  <c r="BD7507" i="13"/>
  <c r="BD7955" i="13"/>
  <c r="BD6773" i="13"/>
  <c r="BD6206" i="13"/>
  <c r="BD7553" i="13"/>
  <c r="BD6723" i="13"/>
  <c r="BD7999" i="13"/>
  <c r="BD8411" i="13"/>
  <c r="BD8977" i="13"/>
  <c r="BD9585" i="13"/>
  <c r="BD8185" i="13"/>
  <c r="BD7971" i="13"/>
  <c r="BD8617" i="13"/>
  <c r="BD9119" i="13"/>
  <c r="BD9503" i="13"/>
  <c r="BD5852" i="13"/>
  <c r="BD5461" i="13"/>
  <c r="BD5717" i="13"/>
  <c r="BD5319" i="13"/>
  <c r="BD5615" i="13"/>
  <c r="BD6124" i="13"/>
  <c r="BD6844" i="13"/>
  <c r="BD7164" i="13"/>
  <c r="BD6245" i="13"/>
  <c r="BD7197" i="13"/>
  <c r="BD7716" i="13"/>
  <c r="BD5798" i="13"/>
  <c r="BD6118" i="13"/>
  <c r="BD6846" i="13"/>
  <c r="BD7294" i="13"/>
  <c r="BD6379" i="13"/>
  <c r="BD7267" i="13"/>
  <c r="BD7734" i="13"/>
  <c r="BD8438" i="13"/>
  <c r="BD8726" i="13"/>
  <c r="BD9068" i="13"/>
  <c r="BD9516" i="13"/>
  <c r="BD7929" i="13"/>
  <c r="BD8304" i="13"/>
  <c r="BD8628" i="13"/>
  <c r="BD9002" i="13"/>
  <c r="BD9322" i="13"/>
  <c r="BD9674" i="13"/>
  <c r="BD9962" i="13"/>
  <c r="BD8170" i="13"/>
  <c r="BD9935" i="13"/>
  <c r="BD7679" i="13"/>
  <c r="BD9453" i="13"/>
  <c r="BD8309" i="13"/>
  <c r="BD9515" i="13"/>
  <c r="BD5030" i="13"/>
  <c r="BD6672" i="13"/>
  <c r="BD6449" i="13"/>
  <c r="BD6506" i="13"/>
  <c r="BD6287" i="13"/>
  <c r="BD7954" i="13"/>
  <c r="BD9312" i="13"/>
  <c r="BD8108" i="13"/>
  <c r="BD8416" i="13"/>
  <c r="BD9302" i="13"/>
  <c r="BD8014" i="13"/>
  <c r="BD5572" i="13"/>
  <c r="BD5642" i="13"/>
  <c r="BD6284" i="13"/>
  <c r="BD6109" i="13"/>
  <c r="BD7125" i="13"/>
  <c r="BD7286" i="13"/>
  <c r="BD6915" i="13"/>
  <c r="BD8191" i="13"/>
  <c r="BD8763" i="13"/>
  <c r="BD9329" i="13"/>
  <c r="BD8361" i="13"/>
  <c r="BD8873" i="13"/>
  <c r="BD9471" i="13"/>
  <c r="BD5236" i="13"/>
  <c r="BD5397" i="13"/>
  <c r="BD5170" i="13"/>
  <c r="BD5455" i="13"/>
  <c r="BD5996" i="13"/>
  <c r="BD6908" i="13"/>
  <c r="BD7388" i="13"/>
  <c r="BD6437" i="13"/>
  <c r="BD7748" i="13"/>
  <c r="BD5958" i="13"/>
  <c r="BD6782" i="13"/>
  <c r="BD7390" i="13"/>
  <c r="BD6443" i="13"/>
  <c r="BD7702" i="13"/>
  <c r="BD8470" i="13"/>
  <c r="BD8972" i="13"/>
  <c r="BD9388" i="13"/>
  <c r="BD8272" i="13"/>
  <c r="BD8756" i="13"/>
  <c r="BD9194" i="13"/>
  <c r="BD9546" i="13"/>
  <c r="BD8074" i="13"/>
  <c r="BD5464" i="13"/>
  <c r="BD5209" i="13"/>
  <c r="BD5897" i="13"/>
  <c r="BD5526" i="13"/>
  <c r="BD5243" i="13"/>
  <c r="BD5963" i="13"/>
  <c r="BD6456" i="13"/>
  <c r="BD7783" i="13"/>
  <c r="BD6033" i="13"/>
  <c r="BD6633" i="13"/>
  <c r="BD6985" i="13"/>
  <c r="BD7433" i="13"/>
  <c r="BD6442" i="13"/>
  <c r="BD7605" i="13"/>
  <c r="BD6559" i="13"/>
  <c r="BD6879" i="13"/>
  <c r="BD7359" i="13"/>
  <c r="BD8147" i="13"/>
  <c r="BD9936" i="13"/>
  <c r="BD7813" i="13"/>
  <c r="BD8535" i="13"/>
  <c r="BD8917" i="13"/>
  <c r="BD9205" i="13"/>
  <c r="BD9461" i="13"/>
  <c r="BD9813" i="13"/>
  <c r="BD8133" i="13"/>
  <c r="BD8509" i="13"/>
  <c r="BD8765" i="13"/>
  <c r="BD9139" i="13"/>
  <c r="BD9427" i="13"/>
  <c r="BD9747" i="13"/>
  <c r="BD5176" i="13"/>
  <c r="BD5089" i="13"/>
  <c r="BD5529" i="13"/>
  <c r="BD5323" i="13"/>
  <c r="BD5579" i="13"/>
  <c r="BD6048" i="13"/>
  <c r="BD6808" i="13"/>
  <c r="BD7192" i="13"/>
  <c r="BD6265" i="13"/>
  <c r="BD7153" i="13"/>
  <c r="BD7656" i="13"/>
  <c r="BD5858" i="13"/>
  <c r="BD6514" i="13"/>
  <c r="BD6770" i="13"/>
  <c r="BD7322" i="13"/>
  <c r="BD6295" i="13"/>
  <c r="BD7215" i="13"/>
  <c r="BD7738" i="13"/>
  <c r="BD8394" i="13"/>
  <c r="BD8778" i="13"/>
  <c r="BD9032" i="13"/>
  <c r="BD9288" i="13"/>
  <c r="BD9608" i="13"/>
  <c r="BD8084" i="13"/>
  <c r="BD9845" i="13"/>
  <c r="BD8392" i="13"/>
  <c r="BD8712" i="13"/>
  <c r="BD8990" i="13"/>
  <c r="BD9246" i="13"/>
  <c r="BD9502" i="13"/>
  <c r="BD9726" i="13"/>
  <c r="BD9982" i="13"/>
  <c r="BD8214" i="13"/>
  <c r="BD9947" i="13"/>
  <c r="BD5452" i="13"/>
  <c r="BD5676" i="13"/>
  <c r="BD5277" i="13"/>
  <c r="BD5909" i="13"/>
  <c r="BD5522" i="13"/>
  <c r="BD5183" i="13"/>
  <c r="BD5831" i="13"/>
  <c r="BD6196" i="13"/>
  <c r="BD7483" i="13"/>
  <c r="BD7707" i="13"/>
  <c r="BD7899" i="13"/>
  <c r="BD6117" i="13"/>
  <c r="BD6685" i="13"/>
  <c r="BD6909" i="13"/>
  <c r="BD7333" i="13"/>
  <c r="BD6182" i="13"/>
  <c r="BD6406" i="13"/>
  <c r="BD7497" i="13"/>
  <c r="BD6075" i="13"/>
  <c r="BD6603" i="13"/>
  <c r="BD6859" i="13"/>
  <c r="BD7083" i="13"/>
  <c r="BD7993" i="13"/>
  <c r="BD8199" i="13"/>
  <c r="BD9908" i="13"/>
  <c r="BD7665" i="13"/>
  <c r="BD8323" i="13"/>
  <c r="BD8579" i="13"/>
  <c r="BD8771" i="13"/>
  <c r="BD9017" i="13"/>
  <c r="BD9273" i="13"/>
  <c r="BD9497" i="13"/>
  <c r="BD9689" i="13"/>
  <c r="BD8097" i="13"/>
  <c r="BD8465" i="13"/>
  <c r="BD8689" i="13"/>
  <c r="BD8935" i="13"/>
  <c r="BD9191" i="13"/>
  <c r="BD9383" i="13"/>
  <c r="BD9607" i="13"/>
  <c r="BD7150" i="13"/>
  <c r="BD604" i="13"/>
  <c r="BD2970" i="13"/>
  <c r="BD2670" i="13"/>
  <c r="BD1110" i="13"/>
  <c r="BD2310" i="13"/>
  <c r="BD2490" i="13"/>
  <c r="BD2610" i="13"/>
  <c r="BD1710" i="13"/>
  <c r="BD1410" i="13"/>
  <c r="BD510" i="13"/>
  <c r="BD990" i="13"/>
  <c r="BD3030" i="13"/>
  <c r="BD570" i="13"/>
  <c r="BD3090" i="13"/>
  <c r="BD2190" i="13"/>
  <c r="BD3330" i="13"/>
  <c r="BD4110" i="13"/>
  <c r="BD3510" i="13"/>
  <c r="BD3930" i="13"/>
  <c r="BD4170" i="13"/>
  <c r="BD3990" i="13"/>
  <c r="BD3570" i="13"/>
  <c r="BD3870" i="13"/>
  <c r="BD8910" i="13"/>
  <c r="BD5970" i="13"/>
  <c r="BD5010" i="13"/>
  <c r="BD8190" i="13"/>
  <c r="BD9510" i="13"/>
  <c r="BD9030" i="13"/>
  <c r="BD7770" i="13"/>
  <c r="BD1770" i="13"/>
  <c r="BD1470" i="13"/>
  <c r="BD2010" i="13"/>
  <c r="BD330" i="13"/>
  <c r="BD2430" i="13"/>
  <c r="BD1830" i="13"/>
  <c r="BD2130" i="13"/>
  <c r="BD1890" i="13"/>
  <c r="BD210" i="13"/>
  <c r="BD1230" i="13"/>
  <c r="BD270" i="13"/>
  <c r="BD1530" i="13"/>
  <c r="BD930" i="13"/>
  <c r="BD3270" i="13"/>
  <c r="BD4590" i="13"/>
  <c r="BD4770" i="13"/>
  <c r="BD3690" i="13"/>
  <c r="BD4410" i="13"/>
  <c r="BD9570" i="13"/>
  <c r="BD7470" i="13"/>
  <c r="BD5670" i="13"/>
  <c r="BD5130" i="13"/>
  <c r="BD1590" i="13"/>
  <c r="BD690" i="13"/>
  <c r="BD1290" i="13"/>
  <c r="BD3810" i="13"/>
  <c r="BD4710" i="13"/>
  <c r="BD3630" i="13"/>
  <c r="BD9870" i="13"/>
  <c r="BD6690" i="13"/>
  <c r="BD5070" i="13"/>
  <c r="BD286" i="13"/>
  <c r="BD716" i="13"/>
  <c r="BD8061" i="13"/>
  <c r="BD9549" i="13"/>
  <c r="BD8941" i="13"/>
  <c r="BD7709" i="13"/>
  <c r="BD9896" i="13"/>
  <c r="BD6967" i="13"/>
  <c r="BD7629" i="13"/>
  <c r="BD7425" i="13"/>
  <c r="BD6089" i="13"/>
  <c r="BD6416" i="13"/>
  <c r="BD5203" i="13"/>
  <c r="BD5201" i="13"/>
  <c r="BD530" i="13"/>
  <c r="BD852" i="13"/>
  <c r="BD192" i="13"/>
  <c r="BD516" i="13"/>
  <c r="BD4999" i="13"/>
  <c r="BD5112" i="13"/>
  <c r="BD5456" i="13"/>
  <c r="BD5616" i="13"/>
  <c r="BD5057" i="13"/>
  <c r="BD5233" i="13"/>
  <c r="BD5761" i="13"/>
  <c r="BD5889" i="13"/>
  <c r="BD5358" i="13"/>
  <c r="BD5486" i="13"/>
  <c r="BD5646" i="13"/>
  <c r="BD5139" i="13"/>
  <c r="BD5267" i="13"/>
  <c r="BD5859" i="13"/>
  <c r="BD5987" i="13"/>
  <c r="BD6288" i="13"/>
  <c r="BD6448" i="13"/>
  <c r="BD7583" i="13"/>
  <c r="BD7711" i="13"/>
  <c r="BD7839" i="13"/>
  <c r="BD5929" i="13"/>
  <c r="BD6057" i="13"/>
  <c r="BD6529" i="13"/>
  <c r="BD6657" i="13"/>
  <c r="BD6785" i="13"/>
  <c r="BD6913" i="13"/>
  <c r="BD7041" i="13"/>
  <c r="BD7329" i="13"/>
  <c r="BD7455" i="13"/>
  <c r="BD6274" i="13"/>
  <c r="BD6402" i="13"/>
  <c r="BD7162" i="13"/>
  <c r="BD7290" i="13"/>
  <c r="BD7597" i="13"/>
  <c r="BD6079" i="13"/>
  <c r="BD6551" i="13"/>
  <c r="BD6679" i="13"/>
  <c r="BD6807" i="13"/>
  <c r="BD6935" i="13"/>
  <c r="BD7063" i="13"/>
  <c r="BD7351" i="13"/>
  <c r="BD8005" i="13"/>
  <c r="BD8075" i="13"/>
  <c r="BD8203" i="13"/>
  <c r="BD8893" i="13"/>
  <c r="BD9992" i="13"/>
  <c r="BD7741" i="13"/>
  <c r="BD7981" i="13"/>
  <c r="BD8431" i="13"/>
  <c r="BD8559" i="13"/>
  <c r="BD8695" i="13"/>
  <c r="BD8823" i="13"/>
  <c r="BD8973" i="13"/>
  <c r="BD9101" i="13"/>
  <c r="BD9229" i="13"/>
  <c r="BD9357" i="13"/>
  <c r="BD9485" i="13"/>
  <c r="BD9613" i="13"/>
  <c r="BD9741" i="13"/>
  <c r="BD8125" i="13"/>
  <c r="BD8253" i="13"/>
  <c r="BD5001" i="13"/>
  <c r="BD5392" i="13"/>
  <c r="BD5584" i="13"/>
  <c r="BD5137" i="13"/>
  <c r="BD5297" i="13"/>
  <c r="BD5857" i="13"/>
  <c r="BD5390" i="13"/>
  <c r="BD5582" i="13"/>
  <c r="BD5059" i="13"/>
  <c r="BD5299" i="13"/>
  <c r="BD5923" i="13"/>
  <c r="BD6256" i="13"/>
  <c r="BD7487" i="13"/>
  <c r="BD7647" i="13"/>
  <c r="BD7807" i="13"/>
  <c r="BD5961" i="13"/>
  <c r="BD6121" i="13"/>
  <c r="BD6625" i="13"/>
  <c r="BD6817" i="13"/>
  <c r="BD6977" i="13"/>
  <c r="BD7297" i="13"/>
  <c r="BD5706" i="13"/>
  <c r="BD6338" i="13"/>
  <c r="BD7130" i="13"/>
  <c r="BD7501" i="13"/>
  <c r="BD7661" i="13"/>
  <c r="BD6519" i="13"/>
  <c r="BD6711" i="13"/>
  <c r="BD6871" i="13"/>
  <c r="BD7031" i="13"/>
  <c r="BD7383" i="13"/>
  <c r="BD8011" i="13"/>
  <c r="BD8171" i="13"/>
  <c r="BD9864" i="13"/>
  <c r="BD7773" i="13"/>
  <c r="BD8367" i="13"/>
  <c r="BD8527" i="13"/>
  <c r="BD8727" i="13"/>
  <c r="BD8909" i="13"/>
  <c r="BD9069" i="13"/>
  <c r="BD9261" i="13"/>
  <c r="BD9421" i="13"/>
  <c r="BD9581" i="13"/>
  <c r="BD9773" i="13"/>
  <c r="BD8189" i="13"/>
  <c r="BD8373" i="13"/>
  <c r="BD8501" i="13"/>
  <c r="BD8629" i="13"/>
  <c r="BD8757" i="13"/>
  <c r="BD8907" i="13"/>
  <c r="BD9035" i="13"/>
  <c r="BD9163" i="13"/>
  <c r="BD9291" i="13"/>
  <c r="BD9419" i="13"/>
  <c r="BD9547" i="13"/>
  <c r="BD9675" i="13"/>
  <c r="BD9803" i="13"/>
  <c r="BD5168" i="13"/>
  <c r="BD5728" i="13"/>
  <c r="BD5888" i="13"/>
  <c r="BD5393" i="13"/>
  <c r="BD5521" i="13"/>
  <c r="BD5649" i="13"/>
  <c r="BD5062" i="13"/>
  <c r="BD5238" i="13"/>
  <c r="BD5315" i="13"/>
  <c r="BD5443" i="13"/>
  <c r="BD5571" i="13"/>
  <c r="BD5699" i="13"/>
  <c r="BD5976" i="13"/>
  <c r="BD6136" i="13"/>
  <c r="BD6608" i="13"/>
  <c r="BD6768" i="13"/>
  <c r="BD6928" i="13"/>
  <c r="BD7088" i="13"/>
  <c r="BD7248" i="13"/>
  <c r="BD7408" i="13"/>
  <c r="BD6257" i="13"/>
  <c r="BD6385" i="13"/>
  <c r="BD7145" i="13"/>
  <c r="BD7273" i="13"/>
  <c r="BD7616" i="13"/>
  <c r="BD7776" i="13"/>
  <c r="BD7936" i="13"/>
  <c r="BD5818" i="13"/>
  <c r="BD5978" i="13"/>
  <c r="BD6106" i="13"/>
  <c r="BD6570" i="13"/>
  <c r="BD6698" i="13"/>
  <c r="BD6826" i="13"/>
  <c r="BD6954" i="13"/>
  <c r="BD7114" i="13"/>
  <c r="BD7442" i="13"/>
  <c r="BD6255" i="13"/>
  <c r="BD6383" i="13"/>
  <c r="BD7143" i="13"/>
  <c r="BD7271" i="13"/>
  <c r="BD7570" i="13"/>
  <c r="BD7698" i="13"/>
  <c r="BD7826" i="13"/>
  <c r="BD4998" i="13"/>
  <c r="BD5488" i="13"/>
  <c r="BD5025" i="13"/>
  <c r="BD5729" i="13"/>
  <c r="BD5110" i="13"/>
  <c r="BD5518" i="13"/>
  <c r="BD5171" i="13"/>
  <c r="BD5827" i="13"/>
  <c r="BD6224" i="13"/>
  <c r="BD7519" i="13"/>
  <c r="BD7743" i="13"/>
  <c r="BD7935" i="13"/>
  <c r="BD6153" i="13"/>
  <c r="BD6721" i="13"/>
  <c r="BD6945" i="13"/>
  <c r="BD7361" i="13"/>
  <c r="BD6242" i="13"/>
  <c r="BD6466" i="13"/>
  <c r="BD7533" i="13"/>
  <c r="BD6111" i="13"/>
  <c r="BD6647" i="13"/>
  <c r="BD6903" i="13"/>
  <c r="BD7127" i="13"/>
  <c r="BD8037" i="13"/>
  <c r="BD8235" i="13"/>
  <c r="BD9928" i="13"/>
  <c r="BD7677" i="13"/>
  <c r="BD8335" i="13"/>
  <c r="BD8599" i="13"/>
  <c r="BD8791" i="13"/>
  <c r="BD9037" i="13"/>
  <c r="BD9293" i="13"/>
  <c r="BD9517" i="13"/>
  <c r="BD9709" i="13"/>
  <c r="BD8157" i="13"/>
  <c r="BD8405" i="13"/>
  <c r="BD8565" i="13"/>
  <c r="BD8725" i="13"/>
  <c r="BD8939" i="13"/>
  <c r="BD9099" i="13"/>
  <c r="BD9259" i="13"/>
  <c r="BD9451" i="13"/>
  <c r="BD9611" i="13"/>
  <c r="BD9771" i="13"/>
  <c r="BD5136" i="13"/>
  <c r="BD5792" i="13"/>
  <c r="BD5329" i="13"/>
  <c r="BD5489" i="13"/>
  <c r="BD5681" i="13"/>
  <c r="BD5174" i="13"/>
  <c r="BD5107" i="13"/>
  <c r="BD5475" i="13"/>
  <c r="BD5635" i="13"/>
  <c r="BD5944" i="13"/>
  <c r="BD6512" i="13"/>
  <c r="BD6704" i="13"/>
  <c r="BD6896" i="13"/>
  <c r="BD7152" i="13"/>
  <c r="BD7344" i="13"/>
  <c r="BD6225" i="13"/>
  <c r="BD6417" i="13"/>
  <c r="BD7209" i="13"/>
  <c r="BD7584" i="13"/>
  <c r="BD7808" i="13"/>
  <c r="BD5754" i="13"/>
  <c r="BD5946" i="13"/>
  <c r="BD6138" i="13"/>
  <c r="BD6634" i="13"/>
  <c r="BD6794" i="13"/>
  <c r="BD6986" i="13"/>
  <c r="BD7346" i="13"/>
  <c r="BD6223" i="13"/>
  <c r="BD6415" i="13"/>
  <c r="BD7207" i="13"/>
  <c r="BD7538" i="13"/>
  <c r="BD7730" i="13"/>
  <c r="BD7890" i="13"/>
  <c r="BD8322" i="13"/>
  <c r="BD8482" i="13"/>
  <c r="BD8642" i="13"/>
  <c r="BD8770" i="13"/>
  <c r="BD8928" i="13"/>
  <c r="BD9088" i="13"/>
  <c r="BD9248" i="13"/>
  <c r="BD9408" i="13"/>
  <c r="BD9568" i="13"/>
  <c r="BD9728" i="13"/>
  <c r="BD7837" i="13"/>
  <c r="BD8012" i="13"/>
  <c r="BD8172" i="13"/>
  <c r="BD8894" i="13"/>
  <c r="BD9965" i="13"/>
  <c r="BD8448" i="13"/>
  <c r="BD8608" i="13"/>
  <c r="BD8768" i="13"/>
  <c r="BD8982" i="13"/>
  <c r="BD9110" i="13"/>
  <c r="BD9238" i="13"/>
  <c r="BD9398" i="13"/>
  <c r="BD9526" i="13"/>
  <c r="BD9654" i="13"/>
  <c r="BD9814" i="13"/>
  <c r="BD9942" i="13"/>
  <c r="BD8078" i="13"/>
  <c r="BD8206" i="13"/>
  <c r="BD9843" i="13"/>
  <c r="BD9971" i="13"/>
  <c r="BD5116" i="13"/>
  <c r="BD5476" i="13"/>
  <c r="BD5636" i="13"/>
  <c r="BD5141" i="13"/>
  <c r="BD5269" i="13"/>
  <c r="BD5805" i="13"/>
  <c r="BD5098" i="13"/>
  <c r="BD5418" i="13"/>
  <c r="BD5578" i="13"/>
  <c r="BD5023" i="13"/>
  <c r="BD5207" i="13"/>
  <c r="BD5791" i="13"/>
  <c r="BD5919" i="13"/>
  <c r="BD6188" i="13"/>
  <c r="BD6348" i="13"/>
  <c r="BD7475" i="13"/>
  <c r="BD7603" i="13"/>
  <c r="BD7731" i="13"/>
  <c r="BD7859" i="13"/>
  <c r="BD5949" i="13"/>
  <c r="BD6077" i="13"/>
  <c r="BD6549" i="13"/>
  <c r="BD6677" i="13"/>
  <c r="BD6805" i="13"/>
  <c r="BD6933" i="13"/>
  <c r="BD7061" i="13"/>
  <c r="BD7357" i="13"/>
  <c r="BD5710" i="13"/>
  <c r="BD6302" i="13"/>
  <c r="BD6430" i="13"/>
  <c r="BD7190" i="13"/>
  <c r="BD7489" i="13"/>
  <c r="BD7617" i="13"/>
  <c r="BD6099" i="13"/>
  <c r="BD6563" i="13"/>
  <c r="BD6691" i="13"/>
  <c r="BD6819" i="13"/>
  <c r="BD6947" i="13"/>
  <c r="BD7075" i="13"/>
  <c r="BD7371" i="13"/>
  <c r="BD8017" i="13"/>
  <c r="BD8095" i="13"/>
  <c r="BD8223" i="13"/>
  <c r="BD9868" i="13"/>
  <c r="BD7453" i="13"/>
  <c r="BD7785" i="13"/>
  <c r="BD8347" i="13"/>
  <c r="BD8475" i="13"/>
  <c r="BD8603" i="13"/>
  <c r="BD8731" i="13"/>
  <c r="BD8859" i="13"/>
  <c r="BD9009" i="13"/>
  <c r="BD9137" i="13"/>
  <c r="BD9265" i="13"/>
  <c r="BD9393" i="13"/>
  <c r="BD9521" i="13"/>
  <c r="BD9649" i="13"/>
  <c r="BD9777" i="13"/>
  <c r="BD8153" i="13"/>
  <c r="BD8281" i="13"/>
  <c r="BD8393" i="13"/>
  <c r="BD8521" i="13"/>
  <c r="BD8649" i="13"/>
  <c r="BD8777" i="13"/>
  <c r="BD8927" i="13"/>
  <c r="BD9055" i="13"/>
  <c r="BD9183" i="13"/>
  <c r="BD9311" i="13"/>
  <c r="BD9439" i="13"/>
  <c r="BD9567" i="13"/>
  <c r="BD9695" i="13"/>
  <c r="BD9823" i="13"/>
  <c r="BD5056" i="13"/>
  <c r="BD5648" i="13"/>
  <c r="BD5265" i="13"/>
  <c r="BD5326" i="13"/>
  <c r="BD5678" i="13"/>
  <c r="BD5795" i="13"/>
  <c r="BD6352" i="13"/>
  <c r="BD7615" i="13"/>
  <c r="BD7903" i="13"/>
  <c r="BD6561" i="13"/>
  <c r="BD6849" i="13"/>
  <c r="BD7105" i="13"/>
  <c r="BD6306" i="13"/>
  <c r="BD7226" i="13"/>
  <c r="BD6047" i="13"/>
  <c r="BD6743" i="13"/>
  <c r="BD6999" i="13"/>
  <c r="BD7447" i="13"/>
  <c r="BD8267" i="13"/>
  <c r="BD8399" i="13"/>
  <c r="BD8663" i="13"/>
  <c r="BD9005" i="13"/>
  <c r="BD9325" i="13"/>
  <c r="BD9645" i="13"/>
  <c r="BD8285" i="13"/>
  <c r="BD8437" i="13"/>
  <c r="BD8661" i="13"/>
  <c r="BD8853" i="13"/>
  <c r="BD9131" i="13"/>
  <c r="BD9355" i="13"/>
  <c r="BD9579" i="13"/>
  <c r="BD9835" i="13"/>
  <c r="BD5048" i="13"/>
  <c r="BD5824" i="13"/>
  <c r="BD5425" i="13"/>
  <c r="BD5617" i="13"/>
  <c r="BD5206" i="13"/>
  <c r="BD5379" i="13"/>
  <c r="BD5603" i="13"/>
  <c r="BD6008" i="13"/>
  <c r="BD6576" i="13"/>
  <c r="BD6864" i="13"/>
  <c r="BD7184" i="13"/>
  <c r="BD6161" i="13"/>
  <c r="BD6353" i="13"/>
  <c r="BD7241" i="13"/>
  <c r="BD7712" i="13"/>
  <c r="BD5722" i="13"/>
  <c r="BD6010" i="13"/>
  <c r="BD6538" i="13"/>
  <c r="BD6762" i="13"/>
  <c r="BD7018" i="13"/>
  <c r="BD6159" i="13"/>
  <c r="BD6351" i="13"/>
  <c r="BD7239" i="13"/>
  <c r="BD7634" i="13"/>
  <c r="BD7858" i="13"/>
  <c r="BD8354" i="13"/>
  <c r="BD8546" i="13"/>
  <c r="BD8738" i="13"/>
  <c r="BD8992" i="13"/>
  <c r="BD9184" i="13"/>
  <c r="BD9376" i="13"/>
  <c r="BD9632" i="13"/>
  <c r="BD9824" i="13"/>
  <c r="BD7933" i="13"/>
  <c r="BD8204" i="13"/>
  <c r="BD9901" i="13"/>
  <c r="BD8512" i="13"/>
  <c r="BD8704" i="13"/>
  <c r="BD8918" i="13"/>
  <c r="BD9142" i="13"/>
  <c r="BD9334" i="13"/>
  <c r="BD9494" i="13"/>
  <c r="BD9686" i="13"/>
  <c r="BD9878" i="13"/>
  <c r="BD8142" i="13"/>
  <c r="BD8302" i="13"/>
  <c r="BD5508" i="13"/>
  <c r="BD5013" i="13"/>
  <c r="BD5237" i="13"/>
  <c r="BD5837" i="13"/>
  <c r="BD5346" i="13"/>
  <c r="BD5546" i="13"/>
  <c r="BD5063" i="13"/>
  <c r="BD5271" i="13"/>
  <c r="BD5887" i="13"/>
  <c r="BD6252" i="13"/>
  <c r="BD6444" i="13"/>
  <c r="BD7571" i="13"/>
  <c r="BD7763" i="13"/>
  <c r="BD7923" i="13"/>
  <c r="BD6045" i="13"/>
  <c r="BD6581" i="13"/>
  <c r="BD6741" i="13"/>
  <c r="BD6901" i="13"/>
  <c r="BD7093" i="13"/>
  <c r="BD7421" i="13"/>
  <c r="BD6238" i="13"/>
  <c r="BD6462" i="13"/>
  <c r="BD7254" i="13"/>
  <c r="BD7585" i="13"/>
  <c r="BD6131" i="13"/>
  <c r="BD6627" i="13"/>
  <c r="BD6787" i="13"/>
  <c r="BD6979" i="13"/>
  <c r="BD7307" i="13"/>
  <c r="BD7471" i="13"/>
  <c r="BD8127" i="13"/>
  <c r="BD8287" i="13"/>
  <c r="BD9996" i="13"/>
  <c r="BD7721" i="13"/>
  <c r="BD8315" i="13"/>
  <c r="BD8507" i="13"/>
  <c r="BD8667" i="13"/>
  <c r="BD8827" i="13"/>
  <c r="BD9041" i="13"/>
  <c r="BD9201" i="13"/>
  <c r="BD9361" i="13"/>
  <c r="BD9553" i="13"/>
  <c r="BD9713" i="13"/>
  <c r="BD8121" i="13"/>
  <c r="BD8875" i="13"/>
  <c r="BD8329" i="13"/>
  <c r="BD8489" i="13"/>
  <c r="BD8681" i="13"/>
  <c r="BD8841" i="13"/>
  <c r="BD9023" i="13"/>
  <c r="BD9215" i="13"/>
  <c r="BD9375" i="13"/>
  <c r="BD9535" i="13"/>
  <c r="BD9727" i="13"/>
  <c r="BD5004" i="13"/>
  <c r="BD5204" i="13"/>
  <c r="BD5756" i="13"/>
  <c r="BD5916" i="13"/>
  <c r="BD5365" i="13"/>
  <c r="BD5493" i="13"/>
  <c r="BD5621" i="13"/>
  <c r="BD5026" i="13"/>
  <c r="BD5202" i="13"/>
  <c r="BD5055" i="13"/>
  <c r="BD5383" i="13"/>
  <c r="BD5519" i="13"/>
  <c r="BD5647" i="13"/>
  <c r="BD5932" i="13"/>
  <c r="BD6092" i="13"/>
  <c r="BD6556" i="13"/>
  <c r="BD6716" i="13"/>
  <c r="BD6876" i="13"/>
  <c r="BD7036" i="13"/>
  <c r="BD7196" i="13"/>
  <c r="BD7356" i="13"/>
  <c r="BD6213" i="13"/>
  <c r="BD6341" i="13"/>
  <c r="BD6469" i="13"/>
  <c r="BD7229" i="13"/>
  <c r="BD7524" i="13"/>
  <c r="BD7684" i="13"/>
  <c r="BD7844" i="13"/>
  <c r="BD5766" i="13"/>
  <c r="BD5894" i="13"/>
  <c r="BD6022" i="13"/>
  <c r="BD6526" i="13"/>
  <c r="BD6654" i="13"/>
  <c r="BD6814" i="13"/>
  <c r="BD6942" i="13"/>
  <c r="BD7070" i="13"/>
  <c r="BD7358" i="13"/>
  <c r="BD6219" i="13"/>
  <c r="BD6347" i="13"/>
  <c r="BD6475" i="13"/>
  <c r="BD7235" i="13"/>
  <c r="BD7542" i="13"/>
  <c r="BD7670" i="13"/>
  <c r="BD7798" i="13"/>
  <c r="BD7958" i="13"/>
  <c r="BD8406" i="13"/>
  <c r="BD8534" i="13"/>
  <c r="BD8662" i="13"/>
  <c r="BD8822" i="13"/>
  <c r="BD9004" i="13"/>
  <c r="BD9164" i="13"/>
  <c r="BD9324" i="13"/>
  <c r="BD9484" i="13"/>
  <c r="BD9644" i="13"/>
  <c r="BD9804" i="13"/>
  <c r="BD7865" i="13"/>
  <c r="BD8048" i="13"/>
  <c r="BD8208" i="13"/>
  <c r="BD9873" i="13"/>
  <c r="BD10001" i="13"/>
  <c r="BD8404" i="13"/>
  <c r="BD8564" i="13"/>
  <c r="BD8724" i="13"/>
  <c r="BD8906" i="13"/>
  <c r="BD9034" i="13"/>
  <c r="BD9162" i="13"/>
  <c r="BD9290" i="13"/>
  <c r="BD9418" i="13"/>
  <c r="BD9578" i="13"/>
  <c r="BD9706" i="13"/>
  <c r="BD9834" i="13"/>
  <c r="BD9994" i="13"/>
  <c r="BD8010" i="13"/>
  <c r="BD8138" i="13"/>
  <c r="BD8266" i="13"/>
  <c r="BD9903" i="13"/>
  <c r="BD8308" i="13"/>
  <c r="BD5368" i="13"/>
  <c r="BD5528" i="13"/>
  <c r="BD5688" i="13"/>
  <c r="BD5177" i="13"/>
  <c r="BD5305" i="13"/>
  <c r="BD5833" i="13"/>
  <c r="BD5118" i="13"/>
  <c r="BD5430" i="13"/>
  <c r="BD5558" i="13"/>
  <c r="BD5003" i="13"/>
  <c r="BD5179" i="13"/>
  <c r="BD5307" i="13"/>
  <c r="BD5899" i="13"/>
  <c r="BD6168" i="13"/>
  <c r="BD6328" i="13"/>
  <c r="BD6488" i="13"/>
  <c r="BD7591" i="13"/>
  <c r="BD7719" i="13"/>
  <c r="BD7847" i="13"/>
  <c r="BD5937" i="13"/>
  <c r="BD6065" i="13"/>
  <c r="BD6537" i="13"/>
  <c r="BD6665" i="13"/>
  <c r="BD6793" i="13"/>
  <c r="BD6921" i="13"/>
  <c r="BD7049" i="13"/>
  <c r="BD7337" i="13"/>
  <c r="BD7463" i="13"/>
  <c r="BD6282" i="13"/>
  <c r="BD6410" i="13"/>
  <c r="BD7202" i="13"/>
  <c r="BD7509" i="13"/>
  <c r="BD7637" i="13"/>
  <c r="BD6119" i="13"/>
  <c r="BD6591" i="13"/>
  <c r="BD6719" i="13"/>
  <c r="BD6847" i="13"/>
  <c r="BD6975" i="13"/>
  <c r="BD7103" i="13"/>
  <c r="BD7391" i="13"/>
  <c r="BD7987" i="13"/>
  <c r="BD8115" i="13"/>
  <c r="BD8243" i="13"/>
  <c r="BD9904" i="13"/>
  <c r="BD7781" i="13"/>
  <c r="BD8343" i="13"/>
  <c r="BD8471" i="13"/>
  <c r="BD8607" i="13"/>
  <c r="BD8735" i="13"/>
  <c r="BD8863" i="13"/>
  <c r="BD9013" i="13"/>
  <c r="BD9141" i="13"/>
  <c r="BD9269" i="13"/>
  <c r="BD9397" i="13"/>
  <c r="BD9525" i="13"/>
  <c r="BD9653" i="13"/>
  <c r="BD9781" i="13"/>
  <c r="BD8165" i="13"/>
  <c r="BD8293" i="13"/>
  <c r="BD7967" i="13"/>
  <c r="BD8413" i="13"/>
  <c r="BD8541" i="13"/>
  <c r="BD8669" i="13"/>
  <c r="BD8797" i="13"/>
  <c r="BD8947" i="13"/>
  <c r="BD9075" i="13"/>
  <c r="BD9203" i="13"/>
  <c r="BD9331" i="13"/>
  <c r="BD9459" i="13"/>
  <c r="BD9587" i="13"/>
  <c r="BD9715" i="13"/>
  <c r="BD5064" i="13"/>
  <c r="BD5272" i="13"/>
  <c r="BD5832" i="13"/>
  <c r="BD5121" i="13"/>
  <c r="BD5433" i="13"/>
  <c r="BD5561" i="13"/>
  <c r="BD5689" i="13"/>
  <c r="BD5182" i="13"/>
  <c r="BD5115" i="13"/>
  <c r="BD5419" i="13"/>
  <c r="BD5547" i="13"/>
  <c r="BD5675" i="13"/>
  <c r="BD5952" i="13"/>
  <c r="BD6112" i="13"/>
  <c r="BD6616" i="13"/>
  <c r="BD6776" i="13"/>
  <c r="BD6936" i="13"/>
  <c r="BD7096" i="13"/>
  <c r="BD7256" i="13"/>
  <c r="BD7416" i="13"/>
  <c r="BD6233" i="13"/>
  <c r="BD6361" i="13"/>
  <c r="BD6489" i="13"/>
  <c r="BD7249" i="13"/>
  <c r="BD7592" i="13"/>
  <c r="BD7752" i="13"/>
  <c r="BD7912" i="13"/>
  <c r="BD5826" i="13"/>
  <c r="BD5954" i="13"/>
  <c r="BD6114" i="13"/>
  <c r="BD6578" i="13"/>
  <c r="BD6706" i="13"/>
  <c r="BD6834" i="13"/>
  <c r="BD6994" i="13"/>
  <c r="BD7122" i="13"/>
  <c r="BD7418" i="13"/>
  <c r="BD6231" i="13"/>
  <c r="BD6359" i="13"/>
  <c r="BD6487" i="13"/>
  <c r="BD7247" i="13"/>
  <c r="BD7546" i="13"/>
  <c r="BD7674" i="13"/>
  <c r="BD7802" i="13"/>
  <c r="BD7930" i="13"/>
  <c r="BD8362" i="13"/>
  <c r="BD8522" i="13"/>
  <c r="BD8682" i="13"/>
  <c r="BD5328" i="13"/>
  <c r="BD5169" i="13"/>
  <c r="BD5921" i="13"/>
  <c r="BD5027" i="13"/>
  <c r="BD5955" i="13"/>
  <c r="BD7551" i="13"/>
  <c r="BD5993" i="13"/>
  <c r="BD6689" i="13"/>
  <c r="BD7073" i="13"/>
  <c r="BD6370" i="13"/>
  <c r="BD7565" i="13"/>
  <c r="BD6615" i="13"/>
  <c r="BD7095" i="13"/>
  <c r="BD8107" i="13"/>
  <c r="BD8463" i="13"/>
  <c r="BD8855" i="13"/>
  <c r="BD9197" i="13"/>
  <c r="BD9677" i="13"/>
  <c r="BD8221" i="13"/>
  <c r="BD8469" i="13"/>
  <c r="BD8789" i="13"/>
  <c r="BD9067" i="13"/>
  <c r="BD9387" i="13"/>
  <c r="BD9707" i="13"/>
  <c r="BD5016" i="13"/>
  <c r="BD5856" i="13"/>
  <c r="BD5553" i="13"/>
  <c r="BD5142" i="13"/>
  <c r="BD5411" i="13"/>
  <c r="BD5731" i="13"/>
  <c r="BD6544" i="13"/>
  <c r="BD6992" i="13"/>
  <c r="BD7312" i="13"/>
  <c r="BD6321" i="13"/>
  <c r="BD7488" i="13"/>
  <c r="BD7872" i="13"/>
  <c r="BD5914" i="13"/>
  <c r="BD6602" i="13"/>
  <c r="BD6890" i="13"/>
  <c r="BD7378" i="13"/>
  <c r="BD6447" i="13"/>
  <c r="BD7506" i="13"/>
  <c r="BD7794" i="13"/>
  <c r="BD8386" i="13"/>
  <c r="BD8674" i="13"/>
  <c r="BD8866" i="13"/>
  <c r="BD9216" i="13"/>
  <c r="BD9504" i="13"/>
  <c r="BD9792" i="13"/>
  <c r="BD7901" i="13"/>
  <c r="BD8236" i="13"/>
  <c r="BD9997" i="13"/>
  <c r="BD8352" i="13"/>
  <c r="BD8576" i="13"/>
  <c r="BD8864" i="13"/>
  <c r="BD9174" i="13"/>
  <c r="BD9430" i="13"/>
  <c r="BD9622" i="13"/>
  <c r="BD9910" i="13"/>
  <c r="BD8046" i="13"/>
  <c r="BD8270" i="13"/>
  <c r="BD5372" i="13"/>
  <c r="BD5604" i="13"/>
  <c r="BD5205" i="13"/>
  <c r="BD5869" i="13"/>
  <c r="BD5482" i="13"/>
  <c r="BD5674" i="13"/>
  <c r="BD5303" i="13"/>
  <c r="BD5983" i="13"/>
  <c r="BD6412" i="13"/>
  <c r="BD7635" i="13"/>
  <c r="BD7827" i="13"/>
  <c r="BD6013" i="13"/>
  <c r="BD6613" i="13"/>
  <c r="BD6837" i="13"/>
  <c r="BD7029" i="13"/>
  <c r="BD7459" i="13"/>
  <c r="BD6366" i="13"/>
  <c r="BD7222" i="13"/>
  <c r="BD7649" i="13"/>
  <c r="BD6531" i="13"/>
  <c r="BD6755" i="13"/>
  <c r="BD7011" i="13"/>
  <c r="BD7403" i="13"/>
  <c r="BD8063" i="13"/>
  <c r="BD8889" i="13"/>
  <c r="BD7817" i="13"/>
  <c r="BD8443" i="13"/>
  <c r="BD8699" i="13"/>
  <c r="BD8945" i="13"/>
  <c r="BD9169" i="13"/>
  <c r="BD9425" i="13"/>
  <c r="BD9617" i="13"/>
  <c r="BD8057" i="13"/>
  <c r="BD8249" i="13"/>
  <c r="BD8457" i="13"/>
  <c r="BD8713" i="13"/>
  <c r="BD8959" i="13"/>
  <c r="BD9151" i="13"/>
  <c r="BD9407" i="13"/>
  <c r="BD9631" i="13"/>
  <c r="BD5068" i="13"/>
  <c r="BD5724" i="13"/>
  <c r="BD5093" i="13"/>
  <c r="BD5429" i="13"/>
  <c r="BD5589" i="13"/>
  <c r="BD5058" i="13"/>
  <c r="BD5266" i="13"/>
  <c r="BD5351" i="13"/>
  <c r="BD5551" i="13"/>
  <c r="BD5711" i="13"/>
  <c r="BD6028" i="13"/>
  <c r="BD6588" i="13"/>
  <c r="BD6812" i="13"/>
  <c r="BD7004" i="13"/>
  <c r="BD7228" i="13"/>
  <c r="BD7458" i="13"/>
  <c r="BD6309" i="13"/>
  <c r="BD7133" i="13"/>
  <c r="BD7293" i="13"/>
  <c r="BD7652" i="13"/>
  <c r="BD7876" i="13"/>
  <c r="BD5830" i="13"/>
  <c r="BD5990" i="13"/>
  <c r="BD6558" i="13"/>
  <c r="BD6718" i="13"/>
  <c r="BD6910" i="13"/>
  <c r="BD7102" i="13"/>
  <c r="BD7422" i="13"/>
  <c r="BD6315" i="13"/>
  <c r="BD7139" i="13"/>
  <c r="BD7478" i="13"/>
  <c r="BD7638" i="13"/>
  <c r="BD7862" i="13"/>
  <c r="BD8342" i="13"/>
  <c r="BD8502" i="13"/>
  <c r="BD8694" i="13"/>
  <c r="BD8908" i="13"/>
  <c r="BD9132" i="13"/>
  <c r="BD9356" i="13"/>
  <c r="BD9548" i="13"/>
  <c r="BD9772" i="13"/>
  <c r="BD7897" i="13"/>
  <c r="BD8144" i="13"/>
  <c r="BD9841" i="13"/>
  <c r="BD8468" i="13"/>
  <c r="BD8692" i="13"/>
  <c r="BD8938" i="13"/>
  <c r="BD9098" i="13"/>
  <c r="BD9258" i="13"/>
  <c r="BD9482" i="13"/>
  <c r="BD9642" i="13"/>
  <c r="BD9802" i="13"/>
  <c r="BD8106" i="13"/>
  <c r="BD8298" i="13"/>
  <c r="BD9967" i="13"/>
  <c r="BD5088" i="13"/>
  <c r="BD5496" i="13"/>
  <c r="BD5033" i="13"/>
  <c r="BD5241" i="13"/>
  <c r="BD5801" i="13"/>
  <c r="BD5334" i="13"/>
  <c r="BD5494" i="13"/>
  <c r="BD5654" i="13"/>
  <c r="BD5211" i="13"/>
  <c r="BD5835" i="13"/>
  <c r="BD5995" i="13"/>
  <c r="BD6392" i="13"/>
  <c r="BD7527" i="13"/>
  <c r="BD7687" i="13"/>
  <c r="BD7879" i="13"/>
  <c r="BD6001" i="13"/>
  <c r="BD6505" i="13"/>
  <c r="BD6697" i="13"/>
  <c r="BD6857" i="13"/>
  <c r="BD7017" i="13"/>
  <c r="BD7369" i="13"/>
  <c r="BD6186" i="13"/>
  <c r="BD6378" i="13"/>
  <c r="BD7234" i="13"/>
  <c r="BD7573" i="13"/>
  <c r="BD6087" i="13"/>
  <c r="BD6623" i="13"/>
  <c r="BD6783" i="13"/>
  <c r="BD6943" i="13"/>
  <c r="BD7295" i="13"/>
  <c r="BD7461" i="13"/>
  <c r="BD8083" i="13"/>
  <c r="BD8275" i="13"/>
  <c r="BD9968" i="13"/>
  <c r="BD7685" i="13"/>
  <c r="BD7957" i="13"/>
  <c r="BD8439" i="13"/>
  <c r="BD8639" i="13"/>
  <c r="BD8799" i="13"/>
  <c r="BD8981" i="13"/>
  <c r="BD9173" i="13"/>
  <c r="BD9333" i="13"/>
  <c r="BD9493" i="13"/>
  <c r="BD9685" i="13"/>
  <c r="BD8101" i="13"/>
  <c r="BD8261" i="13"/>
  <c r="BD8317" i="13"/>
  <c r="BD8477" i="13"/>
  <c r="BD8637" i="13"/>
  <c r="BD8829" i="13"/>
  <c r="BD9011" i="13"/>
  <c r="BD9171" i="13"/>
  <c r="BD9363" i="13"/>
  <c r="BD9523" i="13"/>
  <c r="BD9683" i="13"/>
  <c r="BD5024" i="13"/>
  <c r="BD5304" i="13"/>
  <c r="BD5896" i="13"/>
  <c r="BD5401" i="13"/>
  <c r="BD5593" i="13"/>
  <c r="BD5038" i="13"/>
  <c r="BD5278" i="13"/>
  <c r="BD5451" i="13"/>
  <c r="BD5611" i="13"/>
  <c r="BD5771" i="13"/>
  <c r="BD6144" i="13"/>
  <c r="BD6712" i="13"/>
  <c r="BD6904" i="13"/>
  <c r="BD7128" i="13"/>
  <c r="BD7352" i="13"/>
  <c r="BD6201" i="13"/>
  <c r="BD6393" i="13"/>
  <c r="BD7185" i="13"/>
  <c r="BD7528" i="13"/>
  <c r="BD7784" i="13"/>
  <c r="BD5762" i="13"/>
  <c r="BD5922" i="13"/>
  <c r="BD6146" i="13"/>
  <c r="BD6642" i="13"/>
  <c r="BD6802" i="13"/>
  <c r="BD7026" i="13"/>
  <c r="BD7354" i="13"/>
  <c r="BD6199" i="13"/>
  <c r="BD6391" i="13"/>
  <c r="BD7183" i="13"/>
  <c r="BD7514" i="13"/>
  <c r="BD7706" i="13"/>
  <c r="BD7866" i="13"/>
  <c r="BD8330" i="13"/>
  <c r="BD8554" i="13"/>
  <c r="BD8746" i="13"/>
  <c r="BD8904" i="13"/>
  <c r="BD9064" i="13"/>
  <c r="BD9224" i="13"/>
  <c r="BD9384" i="13"/>
  <c r="BD9544" i="13"/>
  <c r="BD9704" i="13"/>
  <c r="BD7988" i="13"/>
  <c r="BD8148" i="13"/>
  <c r="BD8591" i="13"/>
  <c r="BD9941" i="13"/>
  <c r="BD8424" i="13"/>
  <c r="BD8584" i="13"/>
  <c r="BD8744" i="13"/>
  <c r="BD8926" i="13"/>
  <c r="BD9054" i="13"/>
  <c r="BD9214" i="13"/>
  <c r="BD9342" i="13"/>
  <c r="BD9470" i="13"/>
  <c r="BD9598" i="13"/>
  <c r="BD9758" i="13"/>
  <c r="BD9886" i="13"/>
  <c r="BD8086" i="13"/>
  <c r="BD8246" i="13"/>
  <c r="BD9883" i="13"/>
  <c r="BD5348" i="13"/>
  <c r="BD5548" i="13"/>
  <c r="BD5708" i="13"/>
  <c r="BD5181" i="13"/>
  <c r="BD5309" i="13"/>
  <c r="BD5845" i="13"/>
  <c r="BD5322" i="13"/>
  <c r="BD5458" i="13"/>
  <c r="BD5618" i="13"/>
  <c r="BD5151" i="13"/>
  <c r="BD5279" i="13"/>
  <c r="BD5863" i="13"/>
  <c r="BD5991" i="13"/>
  <c r="BD6292" i="13"/>
  <c r="BD6452" i="13"/>
  <c r="BD7547" i="13"/>
  <c r="BD7675" i="13"/>
  <c r="BD7803" i="13"/>
  <c r="BD7931" i="13"/>
  <c r="BD6021" i="13"/>
  <c r="BD6149" i="13"/>
  <c r="BD6621" i="13"/>
  <c r="BD6749" i="13"/>
  <c r="BD6877" i="13"/>
  <c r="BD7005" i="13"/>
  <c r="BD7301" i="13"/>
  <c r="BD7429" i="13"/>
  <c r="BD6214" i="13"/>
  <c r="BD6342" i="13"/>
  <c r="BD6470" i="13"/>
  <c r="BD7262" i="13"/>
  <c r="BD7561" i="13"/>
  <c r="BD6043" i="13"/>
  <c r="BD6507" i="13"/>
  <c r="BD6635" i="13"/>
  <c r="BD6763" i="13"/>
  <c r="BD6891" i="13"/>
  <c r="BD7019" i="13"/>
  <c r="BD7315" i="13"/>
  <c r="BD7443" i="13"/>
  <c r="BD8039" i="13"/>
  <c r="BD8167" i="13"/>
  <c r="BD8295" i="13"/>
  <c r="BD9972" i="13"/>
  <c r="BD7729" i="13"/>
  <c r="BD7969" i="13"/>
  <c r="BD8419" i="13"/>
  <c r="BD8547" i="13"/>
  <c r="BD8675" i="13"/>
  <c r="BD8803" i="13"/>
  <c r="BD8953" i="13"/>
  <c r="BD9081" i="13"/>
  <c r="BD9209" i="13"/>
  <c r="BD9337" i="13"/>
  <c r="BD9465" i="13"/>
  <c r="BD9593" i="13"/>
  <c r="BD9721" i="13"/>
  <c r="BD8065" i="13"/>
  <c r="BD8193" i="13"/>
  <c r="BD8883" i="13"/>
  <c r="BD8369" i="13"/>
  <c r="BD8497" i="13"/>
  <c r="BD8625" i="13"/>
  <c r="BD8753" i="13"/>
  <c r="BD8903" i="13"/>
  <c r="BD9031" i="13"/>
  <c r="BD9159" i="13"/>
  <c r="BD9287" i="13"/>
  <c r="BD9415" i="13"/>
  <c r="BD9543" i="13"/>
  <c r="BD9671" i="13"/>
  <c r="BD9799" i="13"/>
  <c r="BD5148" i="13"/>
  <c r="BD5308" i="13"/>
  <c r="BD5828" i="13"/>
  <c r="BD5133" i="13"/>
  <c r="BD5437" i="13"/>
  <c r="BD5565" i="13"/>
  <c r="BD5693" i="13"/>
  <c r="BD5146" i="13"/>
  <c r="BD5274" i="13"/>
  <c r="BD5327" i="13"/>
  <c r="BD5463" i="13"/>
  <c r="BD5591" i="13"/>
  <c r="BD5719" i="13"/>
  <c r="BD6036" i="13"/>
  <c r="BD6564" i="13"/>
  <c r="BD6724" i="13"/>
  <c r="BD6884" i="13"/>
  <c r="BD7044" i="13"/>
  <c r="BD7204" i="13"/>
  <c r="BD7364" i="13"/>
  <c r="BD6189" i="13"/>
  <c r="BD6317" i="13"/>
  <c r="BD6445" i="13"/>
  <c r="BD7205" i="13"/>
  <c r="BD7532" i="13"/>
  <c r="BD7692" i="13"/>
  <c r="BD7852" i="13"/>
  <c r="BD5742" i="13"/>
  <c r="BD5870" i="13"/>
  <c r="BD5998" i="13"/>
  <c r="BD6502" i="13"/>
  <c r="BD6662" i="13"/>
  <c r="BD6790" i="13"/>
  <c r="BD6918" i="13"/>
  <c r="BD7078" i="13"/>
  <c r="BD7366" i="13"/>
  <c r="BD6195" i="13"/>
  <c r="BD6323" i="13"/>
  <c r="BD6451" i="13"/>
  <c r="BD7211" i="13"/>
  <c r="BD7518" i="13"/>
  <c r="BD7678" i="13"/>
  <c r="BD7838" i="13"/>
  <c r="BD7966" i="13"/>
  <c r="BD8414" i="13"/>
  <c r="BD8542" i="13"/>
  <c r="BD8702" i="13"/>
  <c r="BD8830" i="13"/>
  <c r="BD9012" i="13"/>
  <c r="BD9172" i="13"/>
  <c r="BD9332" i="13"/>
  <c r="BD9492" i="13"/>
  <c r="BD9652" i="13"/>
  <c r="BD9812" i="13"/>
  <c r="BD7873" i="13"/>
  <c r="BD8056" i="13"/>
  <c r="BD8216" i="13"/>
  <c r="BD9881" i="13"/>
  <c r="BD8348" i="13"/>
  <c r="BD8508" i="13"/>
  <c r="BD8668" i="13"/>
  <c r="BD8828" i="13"/>
  <c r="BD9010" i="13"/>
  <c r="BD9138" i="13"/>
  <c r="BD9266" i="13"/>
  <c r="BD9426" i="13"/>
  <c r="BD9554" i="13"/>
  <c r="BD9714" i="13"/>
  <c r="BD9874" i="13"/>
  <c r="BD8018" i="13"/>
  <c r="BD8178" i="13"/>
  <c r="BD8306" i="13"/>
  <c r="BD9943" i="13"/>
  <c r="BD5128" i="13"/>
  <c r="BD5472" i="13"/>
  <c r="BD5632" i="13"/>
  <c r="BD5041" i="13"/>
  <c r="BD5217" i="13"/>
  <c r="BD5745" i="13"/>
  <c r="BD5873" i="13"/>
  <c r="BD5342" i="13"/>
  <c r="BD5470" i="13"/>
  <c r="BD5598" i="13"/>
  <c r="BD5043" i="13"/>
  <c r="BD5219" i="13"/>
  <c r="BD5811" i="13"/>
  <c r="BD5939" i="13"/>
  <c r="BD6208" i="13"/>
  <c r="BD6368" i="13"/>
  <c r="BD7503" i="13"/>
  <c r="BD7631" i="13"/>
  <c r="BD7759" i="13"/>
  <c r="BD7887" i="13"/>
  <c r="BD5977" i="13"/>
  <c r="BD6105" i="13"/>
  <c r="BD6577" i="13"/>
  <c r="BD6705" i="13"/>
  <c r="BD6833" i="13"/>
  <c r="BD6961" i="13"/>
  <c r="BD7089" i="13"/>
  <c r="BD7377" i="13"/>
  <c r="BD6162" i="13"/>
  <c r="BD6290" i="13"/>
  <c r="BD6418" i="13"/>
  <c r="BD7210" i="13"/>
  <c r="BD7517" i="13"/>
  <c r="BD7645" i="13"/>
  <c r="BD6127" i="13"/>
  <c r="BD6599" i="13"/>
  <c r="BD6727" i="13"/>
  <c r="BD6855" i="13"/>
  <c r="BD6983" i="13"/>
  <c r="BD7111" i="13"/>
  <c r="BD7399" i="13"/>
  <c r="BD7995" i="13"/>
  <c r="BD8123" i="13"/>
  <c r="BD8251" i="13"/>
  <c r="BD9912" i="13"/>
  <c r="BD7693" i="13"/>
  <c r="BD7821" i="13"/>
  <c r="BD8383" i="13"/>
  <c r="BD8511" i="13"/>
  <c r="BD8647" i="13"/>
  <c r="BD8775" i="13"/>
  <c r="BD8925" i="13"/>
  <c r="BD9053" i="13"/>
  <c r="BD9181" i="13"/>
  <c r="BD9309" i="13"/>
  <c r="BD9437" i="13"/>
  <c r="BD9565" i="13"/>
  <c r="BD9693" i="13"/>
  <c r="BD9821" i="13"/>
  <c r="BD8109" i="13"/>
  <c r="BD8237" i="13"/>
  <c r="BD8389" i="13"/>
  <c r="BD8517" i="13"/>
  <c r="BD8645" i="13"/>
  <c r="BD8773" i="13"/>
  <c r="BD8923" i="13"/>
  <c r="BD9051" i="13"/>
  <c r="BD9179" i="13"/>
  <c r="BD9307" i="13"/>
  <c r="BD9435" i="13"/>
  <c r="BD9563" i="13"/>
  <c r="BD9691" i="13"/>
  <c r="BD9819" i="13"/>
  <c r="BD5152" i="13"/>
  <c r="BD5312" i="13"/>
  <c r="BD5872" i="13"/>
  <c r="BD5345" i="13"/>
  <c r="BD5473" i="13"/>
  <c r="BD5601" i="13"/>
  <c r="BD5014" i="13"/>
  <c r="BD5190" i="13"/>
  <c r="BD5091" i="13"/>
  <c r="BD5395" i="13"/>
  <c r="BD5523" i="13"/>
  <c r="BD5651" i="13"/>
  <c r="BD5928" i="13"/>
  <c r="BD6088" i="13"/>
  <c r="BD6624" i="13"/>
  <c r="BD6784" i="13"/>
  <c r="BD6944" i="13"/>
  <c r="BD7104" i="13"/>
  <c r="BD7264" i="13"/>
  <c r="BD7424" i="13"/>
  <c r="BD6241" i="13"/>
  <c r="BD6369" i="13"/>
  <c r="BD6497" i="13"/>
  <c r="BD7257" i="13"/>
  <c r="BD7568" i="13"/>
  <c r="BD7728" i="13"/>
  <c r="BD7888" i="13"/>
  <c r="BD5802" i="13"/>
  <c r="BD5930" i="13"/>
  <c r="BD6058" i="13"/>
  <c r="BD6522" i="13"/>
  <c r="BD6682" i="13"/>
  <c r="BD6810" i="13"/>
  <c r="BD6938" i="13"/>
  <c r="BD7066" i="13"/>
  <c r="BD7362" i="13"/>
  <c r="BD6175" i="13"/>
  <c r="BD6303" i="13"/>
  <c r="BD6431" i="13"/>
  <c r="BD7191" i="13"/>
  <c r="BD7490" i="13"/>
  <c r="BD7618" i="13"/>
  <c r="BD7778" i="13"/>
  <c r="BD7906" i="13"/>
  <c r="BD8370" i="13"/>
  <c r="BD8498" i="13"/>
  <c r="BD8626" i="13"/>
  <c r="BD8754" i="13"/>
  <c r="BD8944" i="13"/>
  <c r="BD9104" i="13"/>
  <c r="BD9264" i="13"/>
  <c r="BD9424" i="13"/>
  <c r="BD9584" i="13"/>
  <c r="BD9744" i="13"/>
  <c r="BD7996" i="13"/>
  <c r="BD8156" i="13"/>
  <c r="BD8878" i="13"/>
  <c r="BD9949" i="13"/>
  <c r="BD8368" i="13"/>
  <c r="BD8528" i="13"/>
  <c r="BD8688" i="13"/>
  <c r="BD8848" i="13"/>
  <c r="BD8998" i="13"/>
  <c r="BD9126" i="13"/>
  <c r="BD9254" i="13"/>
  <c r="BD9414" i="13"/>
  <c r="BD9542" i="13"/>
  <c r="BD9670" i="13"/>
  <c r="BD9798" i="13"/>
  <c r="BD9926" i="13"/>
  <c r="BD7998" i="13"/>
  <c r="BD8126" i="13"/>
  <c r="BD8254" i="13"/>
  <c r="BD9891" i="13"/>
  <c r="BD5324" i="13"/>
  <c r="BD5492" i="13"/>
  <c r="BD5652" i="13"/>
  <c r="BD5069" i="13"/>
  <c r="BD5253" i="13"/>
  <c r="BD5789" i="13"/>
  <c r="BD5917" i="13"/>
  <c r="BD5394" i="13"/>
  <c r="BD5530" i="13"/>
  <c r="BD5658" i="13"/>
  <c r="BD5159" i="13"/>
  <c r="BD5287" i="13"/>
  <c r="BD5871" i="13"/>
  <c r="BD5999" i="13"/>
  <c r="BD6268" i="13"/>
  <c r="BD6428" i="13"/>
  <c r="BD7555" i="13"/>
  <c r="BD7683" i="13"/>
  <c r="BD7811" i="13"/>
  <c r="BD7939" i="13"/>
  <c r="BD6029" i="13"/>
  <c r="BD6501" i="13"/>
  <c r="BD6629" i="13"/>
  <c r="BD6757" i="13"/>
  <c r="BD6885" i="13"/>
  <c r="BD7013" i="13"/>
  <c r="BD7309" i="13"/>
  <c r="BD7437" i="13"/>
  <c r="BD6222" i="13"/>
  <c r="BD6382" i="13"/>
  <c r="BD7142" i="13"/>
  <c r="BD7270" i="13"/>
  <c r="BD7569" i="13"/>
  <c r="BD6051" i="13"/>
  <c r="BD6515" i="13"/>
  <c r="BD6643" i="13"/>
  <c r="BD6771" i="13"/>
  <c r="BD6899" i="13"/>
  <c r="BD7027" i="13"/>
  <c r="BD7323" i="13"/>
  <c r="BD7457" i="13"/>
  <c r="BD8047" i="13"/>
  <c r="BD8175" i="13"/>
  <c r="BD8303" i="13"/>
  <c r="BD9948" i="13"/>
  <c r="BD7737" i="13"/>
  <c r="BD7977" i="13"/>
  <c r="BD8427" i="13"/>
  <c r="BD8555" i="13"/>
  <c r="BD8683" i="13"/>
  <c r="BD8811" i="13"/>
  <c r="BD8961" i="13"/>
  <c r="BD9089" i="13"/>
  <c r="BD9217" i="13"/>
  <c r="BD9345" i="13"/>
  <c r="BD9473" i="13"/>
  <c r="BD9601" i="13"/>
  <c r="BD9729" i="13"/>
  <c r="BD8105" i="13"/>
  <c r="BD8233" i="13"/>
  <c r="BD8409" i="13"/>
  <c r="BD8537" i="13"/>
  <c r="BD8665" i="13"/>
  <c r="BD8793" i="13"/>
  <c r="BD8943" i="13"/>
  <c r="BD9071" i="13"/>
  <c r="BD9199" i="13"/>
  <c r="BD9327" i="13"/>
  <c r="BD9455" i="13"/>
  <c r="BD9583" i="13"/>
  <c r="BD9711" i="13"/>
  <c r="BD9839" i="13"/>
  <c r="BD5424" i="13"/>
  <c r="BD5793" i="13"/>
  <c r="BD5614" i="13"/>
  <c r="BD6192" i="13"/>
  <c r="BD7775" i="13"/>
  <c r="BD6593" i="13"/>
  <c r="BD7393" i="13"/>
  <c r="BD7194" i="13"/>
  <c r="BD6583" i="13"/>
  <c r="BD7319" i="13"/>
  <c r="BD8299" i="13"/>
  <c r="BD7805" i="13"/>
  <c r="BD8759" i="13"/>
  <c r="BD9389" i="13"/>
  <c r="BD9837" i="13"/>
  <c r="BD8093" i="13"/>
  <c r="BD8341" i="13"/>
  <c r="BD8821" i="13"/>
  <c r="BD9227" i="13"/>
  <c r="BD9643" i="13"/>
  <c r="BD5264" i="13"/>
  <c r="BD5457" i="13"/>
  <c r="BD5270" i="13"/>
  <c r="BD5539" i="13"/>
  <c r="BD6104" i="13"/>
  <c r="BD7024" i="13"/>
  <c r="BD6193" i="13"/>
  <c r="BD7177" i="13"/>
  <c r="BD7904" i="13"/>
  <c r="BD6074" i="13"/>
  <c r="BD6858" i="13"/>
  <c r="BD6191" i="13"/>
  <c r="BD7175" i="13"/>
  <c r="BD7762" i="13"/>
  <c r="BD8418" i="13"/>
  <c r="BD8802" i="13"/>
  <c r="BD9152" i="13"/>
  <c r="BD9536" i="13"/>
  <c r="BD8044" i="13"/>
  <c r="BD9869" i="13"/>
  <c r="BD8672" i="13"/>
  <c r="BD9046" i="13"/>
  <c r="BD9366" i="13"/>
  <c r="BD9718" i="13"/>
  <c r="BD8174" i="13"/>
  <c r="BD9939" i="13"/>
  <c r="BD5412" i="13"/>
  <c r="BD5045" i="13"/>
  <c r="BD5773" i="13"/>
  <c r="BD5514" i="13"/>
  <c r="BD5175" i="13"/>
  <c r="BD5951" i="13"/>
  <c r="BD6476" i="13"/>
  <c r="BD7699" i="13"/>
  <c r="BD5981" i="13"/>
  <c r="BD6645" i="13"/>
  <c r="BD6965" i="13"/>
  <c r="BD7389" i="13"/>
  <c r="BD6398" i="13"/>
  <c r="BD7521" i="13"/>
  <c r="BD6499" i="13"/>
  <c r="BD6851" i="13"/>
  <c r="BD7107" i="13"/>
  <c r="BD8031" i="13"/>
  <c r="BD9932" i="13"/>
  <c r="BD7753" i="13"/>
  <c r="BD8539" i="13"/>
  <c r="BD8795" i="13"/>
  <c r="BD9105" i="13"/>
  <c r="BD9457" i="13"/>
  <c r="BD9745" i="13"/>
  <c r="BD8089" i="13"/>
  <c r="BD8425" i="13"/>
  <c r="BD8745" i="13"/>
  <c r="BD9087" i="13"/>
  <c r="BD9343" i="13"/>
  <c r="BD9663" i="13"/>
  <c r="BD5036" i="13"/>
  <c r="BD5788" i="13"/>
  <c r="BD5333" i="13"/>
  <c r="BD5557" i="13"/>
  <c r="BD5138" i="13"/>
  <c r="BD5111" i="13"/>
  <c r="BD5487" i="13"/>
  <c r="BD5743" i="13"/>
  <c r="BD6156" i="13"/>
  <c r="BD6748" i="13"/>
  <c r="BD7068" i="13"/>
  <c r="BD7324" i="13"/>
  <c r="BD6277" i="13"/>
  <c r="BD7165" i="13"/>
  <c r="BD7556" i="13"/>
  <c r="BD7812" i="13"/>
  <c r="BD5862" i="13"/>
  <c r="BD6086" i="13"/>
  <c r="BD6686" i="13"/>
  <c r="BD6974" i="13"/>
  <c r="BD7326" i="13"/>
  <c r="BD6283" i="13"/>
  <c r="BD7171" i="13"/>
  <c r="BD7574" i="13"/>
  <c r="BD7766" i="13"/>
  <c r="BD8374" i="13"/>
  <c r="BD8598" i="13"/>
  <c r="BD8854" i="13"/>
  <c r="BD9196" i="13"/>
  <c r="BD9452" i="13"/>
  <c r="BD9708" i="13"/>
  <c r="BD7833" i="13"/>
  <c r="BD8176" i="13"/>
  <c r="BD9937" i="13"/>
  <c r="BD8596" i="13"/>
  <c r="BD8852" i="13"/>
  <c r="BD9130" i="13"/>
  <c r="BD9354" i="13"/>
  <c r="BD9610" i="13"/>
  <c r="BD9866" i="13"/>
  <c r="BD8042" i="13"/>
  <c r="BD8234" i="13"/>
  <c r="BD9999" i="13"/>
  <c r="BD5592" i="13"/>
  <c r="BD5145" i="13"/>
  <c r="BD5769" i="13"/>
  <c r="BD5366" i="13"/>
  <c r="BD5590" i="13"/>
  <c r="BD5147" i="13"/>
  <c r="BD5867" i="13"/>
  <c r="BD6264" i="13"/>
  <c r="BD7495" i="13"/>
  <c r="BD7751" i="13"/>
  <c r="BD7943" i="13"/>
  <c r="BD6129" i="13"/>
  <c r="BD6729" i="13"/>
  <c r="BD6953" i="13"/>
  <c r="BD7305" i="13"/>
  <c r="BD6218" i="13"/>
  <c r="BD6474" i="13"/>
  <c r="BD7541" i="13"/>
  <c r="BD6151" i="13"/>
  <c r="BD6687" i="13"/>
  <c r="BD6911" i="13"/>
  <c r="BD7327" i="13"/>
  <c r="BD8019" i="13"/>
  <c r="BD8211" i="13"/>
  <c r="BD7717" i="13"/>
  <c r="BD8375" i="13"/>
  <c r="BD8567" i="13"/>
  <c r="BD8831" i="13"/>
  <c r="BD9077" i="13"/>
  <c r="BD9301" i="13"/>
  <c r="BD9557" i="13"/>
  <c r="BD9749" i="13"/>
  <c r="BD8197" i="13"/>
  <c r="BD8381" i="13"/>
  <c r="BD8605" i="13"/>
  <c r="BD8861" i="13"/>
  <c r="BD9107" i="13"/>
  <c r="BD9299" i="13"/>
  <c r="BD9555" i="13"/>
  <c r="BD9779" i="13"/>
  <c r="BD5144" i="13"/>
  <c r="BD5768" i="13"/>
  <c r="BD5369" i="13"/>
  <c r="BD5625" i="13"/>
  <c r="BD5214" i="13"/>
  <c r="BD5387" i="13"/>
  <c r="BD5643" i="13"/>
  <c r="BD6016" i="13"/>
  <c r="BD6648" i="13"/>
  <c r="BD6968" i="13"/>
  <c r="BD7224" i="13"/>
  <c r="BD6169" i="13"/>
  <c r="BD6425" i="13"/>
  <c r="BD7281" i="13"/>
  <c r="BD7688" i="13"/>
  <c r="BD5794" i="13"/>
  <c r="BD6018" i="13"/>
  <c r="BD6610" i="13"/>
  <c r="BD6866" i="13"/>
  <c r="BD7090" i="13"/>
  <c r="BD6167" i="13"/>
  <c r="BD6423" i="13"/>
  <c r="BD7279" i="13"/>
  <c r="BD7642" i="13"/>
  <c r="BD7898" i="13"/>
  <c r="BD8426" i="13"/>
  <c r="BD8714" i="13"/>
  <c r="BD8936" i="13"/>
  <c r="BD9128" i="13"/>
  <c r="BD9352" i="13"/>
  <c r="BD9576" i="13"/>
  <c r="BD9768" i="13"/>
  <c r="BD7909" i="13"/>
  <c r="BD8212" i="13"/>
  <c r="BD9877" i="13"/>
  <c r="BD8456" i="13"/>
  <c r="BD8648" i="13"/>
  <c r="BD8872" i="13"/>
  <c r="BD9086" i="13"/>
  <c r="BD9278" i="13"/>
  <c r="BD9438" i="13"/>
  <c r="BD9662" i="13"/>
  <c r="BD9822" i="13"/>
  <c r="BD7990" i="13"/>
  <c r="BD8182" i="13"/>
  <c r="BD9851" i="13"/>
  <c r="BD5092" i="13"/>
  <c r="BD5516" i="13"/>
  <c r="BD5021" i="13"/>
  <c r="BD5245" i="13"/>
  <c r="BD5813" i="13"/>
  <c r="BD5354" i="13"/>
  <c r="BD5554" i="13"/>
  <c r="BD5071" i="13"/>
  <c r="BD5407" i="13"/>
  <c r="BD5927" i="13"/>
  <c r="BD6228" i="13"/>
  <c r="BD6484" i="13"/>
  <c r="BD7611" i="13"/>
  <c r="BD7771" i="13"/>
  <c r="BD5925" i="13"/>
  <c r="BD6085" i="13"/>
  <c r="BD6589" i="13"/>
  <c r="BD6781" i="13"/>
  <c r="BD6941" i="13"/>
  <c r="BD7101" i="13"/>
  <c r="BD5686" i="13"/>
  <c r="BD6278" i="13"/>
  <c r="BD6438" i="13"/>
  <c r="BD7467" i="13"/>
  <c r="BD7625" i="13"/>
  <c r="BD6139" i="13"/>
  <c r="BD6667" i="13"/>
  <c r="BD6827" i="13"/>
  <c r="BD6987" i="13"/>
  <c r="BD7347" i="13"/>
  <c r="BD8025" i="13"/>
  <c r="BD8135" i="13"/>
  <c r="BD9844" i="13"/>
  <c r="BD7761" i="13"/>
  <c r="BD8355" i="13"/>
  <c r="BD8515" i="13"/>
  <c r="BD8707" i="13"/>
  <c r="BD8867" i="13"/>
  <c r="BD9049" i="13"/>
  <c r="BD9241" i="13"/>
  <c r="BD9401" i="13"/>
  <c r="BD9561" i="13"/>
  <c r="BD9753" i="13"/>
  <c r="BD8129" i="13"/>
  <c r="BD8289" i="13"/>
  <c r="BD8433" i="13"/>
  <c r="BD8593" i="13"/>
  <c r="BD8785" i="13"/>
  <c r="BD8967" i="13"/>
  <c r="BD9127" i="13"/>
  <c r="BD9319" i="13"/>
  <c r="BD9479" i="13"/>
  <c r="BD9639" i="13"/>
  <c r="BD9831" i="13"/>
  <c r="BD5044" i="13"/>
  <c r="BD5276" i="13"/>
  <c r="BD5892" i="13"/>
  <c r="BD5373" i="13"/>
  <c r="BD5533" i="13"/>
  <c r="BD5002" i="13"/>
  <c r="BD5210" i="13"/>
  <c r="BD5119" i="13"/>
  <c r="BD5495" i="13"/>
  <c r="BD5655" i="13"/>
  <c r="BD6004" i="13"/>
  <c r="BD6596" i="13"/>
  <c r="BD6788" i="13"/>
  <c r="BD7012" i="13"/>
  <c r="BD7236" i="13"/>
  <c r="BD7428" i="13"/>
  <c r="BD6285" i="13"/>
  <c r="BD6477" i="13"/>
  <c r="BD7269" i="13"/>
  <c r="BD7628" i="13"/>
  <c r="BD7884" i="13"/>
  <c r="BD5806" i="13"/>
  <c r="BD5966" i="13"/>
  <c r="BD6534" i="13"/>
  <c r="BD6726" i="13"/>
  <c r="BD6886" i="13"/>
  <c r="BD7110" i="13"/>
  <c r="BD7430" i="13"/>
  <c r="BD6291" i="13"/>
  <c r="BD6483" i="13"/>
  <c r="BD7275" i="13"/>
  <c r="BD7646" i="13"/>
  <c r="BD7870" i="13"/>
  <c r="BD8318" i="13"/>
  <c r="BD8510" i="13"/>
  <c r="BD8734" i="13"/>
  <c r="BD8916" i="13"/>
  <c r="BD9108" i="13"/>
  <c r="BD9364" i="13"/>
  <c r="BD9556" i="13"/>
  <c r="BD9748" i="13"/>
  <c r="BD7905" i="13"/>
  <c r="BD8152" i="13"/>
  <c r="BD9849" i="13"/>
  <c r="BD8444" i="13"/>
  <c r="BD8636" i="13"/>
  <c r="BD8914" i="13"/>
  <c r="BD9074" i="13"/>
  <c r="BD9234" i="13"/>
  <c r="BD9458" i="13"/>
  <c r="BD9618" i="13"/>
  <c r="BD9842" i="13"/>
  <c r="BD8146" i="13"/>
  <c r="BD9847" i="13"/>
  <c r="BD5344" i="13"/>
  <c r="BD5536" i="13"/>
  <c r="BD5009" i="13"/>
  <c r="BD5249" i="13"/>
  <c r="BD5809" i="13"/>
  <c r="BD5126" i="13"/>
  <c r="BD5502" i="13"/>
  <c r="BD5662" i="13"/>
  <c r="BD5187" i="13"/>
  <c r="BD5843" i="13"/>
  <c r="BD6003" i="13"/>
  <c r="BD6336" i="13"/>
  <c r="BD7535" i="13"/>
  <c r="BD7695" i="13"/>
  <c r="BD7855" i="13"/>
  <c r="BD6009" i="13"/>
  <c r="BD6513" i="13"/>
  <c r="BD6673" i="13"/>
  <c r="BD6865" i="13"/>
  <c r="BD7025" i="13"/>
  <c r="BD7345" i="13"/>
  <c r="BD6194" i="13"/>
  <c r="BD6354" i="13"/>
  <c r="BD7178" i="13"/>
  <c r="BD7549" i="13"/>
  <c r="BD6063" i="13"/>
  <c r="BD6567" i="13"/>
  <c r="BD6759" i="13"/>
  <c r="BD6919" i="13"/>
  <c r="BD7079" i="13"/>
  <c r="BD7431" i="13"/>
  <c r="BD8059" i="13"/>
  <c r="BD8219" i="13"/>
  <c r="BD9944" i="13"/>
  <c r="BD7469" i="13"/>
  <c r="BD7965" i="13"/>
  <c r="BD8447" i="13"/>
  <c r="BD8615" i="13"/>
  <c r="BD8807" i="13"/>
  <c r="BD8989" i="13"/>
  <c r="BD9149" i="13"/>
  <c r="BD9341" i="13"/>
  <c r="BD9501" i="13"/>
  <c r="BD9661" i="13"/>
  <c r="BD8141" i="13"/>
  <c r="BD8301" i="13"/>
  <c r="BD8357" i="13"/>
  <c r="BD8549" i="13"/>
  <c r="BD8709" i="13"/>
  <c r="BD8869" i="13"/>
  <c r="BD9083" i="13"/>
  <c r="BD9243" i="13"/>
  <c r="BD9403" i="13"/>
  <c r="BD9595" i="13"/>
  <c r="BD9755" i="13"/>
  <c r="BD5032" i="13"/>
  <c r="BD5248" i="13"/>
  <c r="BD5904" i="13"/>
  <c r="BD5409" i="13"/>
  <c r="BD5569" i="13"/>
  <c r="BD5046" i="13"/>
  <c r="BD5254" i="13"/>
  <c r="BD5363" i="13"/>
  <c r="BD5555" i="13"/>
  <c r="BD5715" i="13"/>
  <c r="BD6056" i="13"/>
  <c r="BD6656" i="13"/>
  <c r="BD6848" i="13"/>
  <c r="BD7072" i="13"/>
  <c r="BD7296" i="13"/>
  <c r="BD6177" i="13"/>
  <c r="BD6337" i="13"/>
  <c r="BD7161" i="13"/>
  <c r="BD7504" i="13"/>
  <c r="BD7696" i="13"/>
  <c r="BD7952" i="13"/>
  <c r="BD5866" i="13"/>
  <c r="BD6026" i="13"/>
  <c r="BD6554" i="13"/>
  <c r="BD6746" i="13"/>
  <c r="BD6906" i="13"/>
  <c r="BD7098" i="13"/>
  <c r="BD7426" i="13"/>
  <c r="BD6271" i="13"/>
  <c r="BD6463" i="13"/>
  <c r="BD7255" i="13"/>
  <c r="BD7586" i="13"/>
  <c r="BD7810" i="13"/>
  <c r="BD7970" i="13"/>
  <c r="BD8466" i="13"/>
  <c r="BD8658" i="13"/>
  <c r="BD8818" i="13"/>
  <c r="BD9072" i="13"/>
  <c r="BD9296" i="13"/>
  <c r="BD9488" i="13"/>
  <c r="BD9712" i="13"/>
  <c r="BD7853" i="13"/>
  <c r="BD8092" i="13"/>
  <c r="BD8284" i="13"/>
  <c r="BD9981" i="13"/>
  <c r="BD7466" i="13"/>
  <c r="BD8496" i="13"/>
  <c r="BD8752" i="13"/>
  <c r="BD8934" i="13"/>
  <c r="BD9094" i="13"/>
  <c r="BD9286" i="13"/>
  <c r="BD9478" i="13"/>
  <c r="BD9638" i="13"/>
  <c r="BD9830" i="13"/>
  <c r="BD8158" i="13"/>
  <c r="BD8884" i="13"/>
  <c r="BD9987" i="13"/>
  <c r="BD5428" i="13"/>
  <c r="BD5684" i="13"/>
  <c r="BD5189" i="13"/>
  <c r="BD5757" i="13"/>
  <c r="BD5114" i="13"/>
  <c r="BD5466" i="13"/>
  <c r="BD5626" i="13"/>
  <c r="BD5191" i="13"/>
  <c r="BD5807" i="13"/>
  <c r="BD5967" i="13"/>
  <c r="BD6332" i="13"/>
  <c r="BD7491" i="13"/>
  <c r="BD7651" i="13"/>
  <c r="BD7843" i="13"/>
  <c r="BD5965" i="13"/>
  <c r="BD6125" i="13"/>
  <c r="BD6661" i="13"/>
  <c r="BD6821" i="13"/>
  <c r="BD6981" i="13"/>
  <c r="BD7341" i="13"/>
  <c r="BD6158" i="13"/>
  <c r="BD6318" i="13"/>
  <c r="BD7174" i="13"/>
  <c r="BD7505" i="13"/>
  <c r="BD6019" i="13"/>
  <c r="BD6547" i="13"/>
  <c r="BD6707" i="13"/>
  <c r="BD6867" i="13"/>
  <c r="BD7059" i="13"/>
  <c r="BD7387" i="13"/>
  <c r="BD8015" i="13"/>
  <c r="BD8207" i="13"/>
  <c r="BD9884" i="13"/>
  <c r="BD7801" i="13"/>
  <c r="BD8395" i="13"/>
  <c r="BD8587" i="13"/>
  <c r="BD8747" i="13"/>
  <c r="BD8929" i="13"/>
  <c r="BD9121" i="13"/>
  <c r="BD9281" i="13"/>
  <c r="BD9441" i="13"/>
  <c r="BD9633" i="13"/>
  <c r="BD9793" i="13"/>
  <c r="BD8041" i="13"/>
  <c r="BD8201" i="13"/>
  <c r="BD8345" i="13"/>
  <c r="BD8505" i="13"/>
  <c r="BD8697" i="13"/>
  <c r="BD8857" i="13"/>
  <c r="BD9039" i="13"/>
  <c r="BD9231" i="13"/>
  <c r="BD9391" i="13"/>
  <c r="BD9551" i="13"/>
  <c r="BD9743" i="13"/>
  <c r="BD5084" i="13"/>
  <c r="BD5284" i="13"/>
  <c r="BD5836" i="13"/>
  <c r="BD5317" i="13"/>
  <c r="BD5445" i="13"/>
  <c r="BD5573" i="13"/>
  <c r="BD5701" i="13"/>
  <c r="BD5154" i="13"/>
  <c r="BD5314" i="13"/>
  <c r="BD5367" i="13"/>
  <c r="BD5503" i="13"/>
  <c r="BD5631" i="13"/>
  <c r="BD5759" i="13"/>
  <c r="BD6076" i="13"/>
  <c r="BD6604" i="13"/>
  <c r="BD6764" i="13"/>
  <c r="BD6924" i="13"/>
  <c r="BD7084" i="13"/>
  <c r="BD7244" i="13"/>
  <c r="BD7404" i="13"/>
  <c r="BD6229" i="13"/>
  <c r="BD6357" i="13"/>
  <c r="BD6485" i="13"/>
  <c r="BD7245" i="13"/>
  <c r="BD7572" i="13"/>
  <c r="BD7732" i="13"/>
  <c r="BD7892" i="13"/>
  <c r="BD5814" i="13"/>
  <c r="BD5974" i="13"/>
  <c r="BD6102" i="13"/>
  <c r="BD6606" i="13"/>
  <c r="BD6734" i="13"/>
  <c r="BD6862" i="13"/>
  <c r="BD6990" i="13"/>
  <c r="BD7118" i="13"/>
  <c r="BD7406" i="13"/>
  <c r="BD6235" i="13"/>
  <c r="BD6363" i="13"/>
  <c r="BD6491" i="13"/>
  <c r="BD7251" i="13"/>
  <c r="BD7558" i="13"/>
  <c r="BD7718" i="13"/>
  <c r="BD7878" i="13"/>
  <c r="BD7976" i="13"/>
  <c r="BD8422" i="13"/>
  <c r="BD8582" i="13"/>
  <c r="BD8710" i="13"/>
  <c r="BD8838" i="13"/>
  <c r="BD8988" i="13"/>
  <c r="BD9148" i="13"/>
  <c r="BD9308" i="13"/>
  <c r="BD9468" i="13"/>
  <c r="BD9628" i="13"/>
  <c r="BD9788" i="13"/>
  <c r="BD7881" i="13"/>
  <c r="BD8096" i="13"/>
  <c r="BD8256" i="13"/>
  <c r="BD9889" i="13"/>
  <c r="BD8324" i="13"/>
  <c r="BD8484" i="13"/>
  <c r="BD8644" i="13"/>
  <c r="BD8804" i="13"/>
  <c r="BD8954" i="13"/>
  <c r="BD9114" i="13"/>
  <c r="BD9274" i="13"/>
  <c r="BD9402" i="13"/>
  <c r="BD9530" i="13"/>
  <c r="BD9658" i="13"/>
  <c r="BD9818" i="13"/>
  <c r="BD9978" i="13"/>
  <c r="BD7994" i="13"/>
  <c r="BD8122" i="13"/>
  <c r="BD8282" i="13"/>
  <c r="BD9951" i="13"/>
  <c r="BD5384" i="13"/>
  <c r="BD5544" i="13"/>
  <c r="BD5704" i="13"/>
  <c r="BD5161" i="13"/>
  <c r="BD5289" i="13"/>
  <c r="BD5817" i="13"/>
  <c r="BD5102" i="13"/>
  <c r="BD5446" i="13"/>
  <c r="BD5574" i="13"/>
  <c r="BD5019" i="13"/>
  <c r="BD5195" i="13"/>
  <c r="BD5787" i="13"/>
  <c r="BD5915" i="13"/>
  <c r="BD6184" i="13"/>
  <c r="BD6344" i="13"/>
  <c r="BD7479" i="13"/>
  <c r="BD7607" i="13"/>
  <c r="BD7735" i="13"/>
  <c r="BD7863" i="13"/>
  <c r="BD5953" i="13"/>
  <c r="BD6081" i="13"/>
  <c r="BD6553" i="13"/>
  <c r="BD6681" i="13"/>
  <c r="BD6809" i="13"/>
  <c r="BD6937" i="13"/>
  <c r="BD7065" i="13"/>
  <c r="BD7353" i="13"/>
  <c r="BD5698" i="13"/>
  <c r="BD6266" i="13"/>
  <c r="BD6426" i="13"/>
  <c r="BD7186" i="13"/>
  <c r="BD7525" i="13"/>
  <c r="BD7653" i="13"/>
  <c r="BD6135" i="13"/>
  <c r="BD6607" i="13"/>
  <c r="BD6735" i="13"/>
  <c r="BD6863" i="13"/>
  <c r="BD6991" i="13"/>
  <c r="BD7119" i="13"/>
  <c r="BD7407" i="13"/>
  <c r="BD8003" i="13"/>
  <c r="BD8131" i="13"/>
  <c r="BD8259" i="13"/>
  <c r="BD9888" i="13"/>
  <c r="BD7701" i="13"/>
  <c r="BD7941" i="13"/>
  <c r="BD8391" i="13"/>
  <c r="BD8519" i="13"/>
  <c r="BD8655" i="13"/>
  <c r="BD8783" i="13"/>
  <c r="BD8933" i="13"/>
  <c r="BD9061" i="13"/>
  <c r="BD9189" i="13"/>
  <c r="BD9317" i="13"/>
  <c r="BD9445" i="13"/>
  <c r="BD9573" i="13"/>
  <c r="BD9701" i="13"/>
  <c r="BD9829" i="13"/>
  <c r="BD8053" i="13"/>
  <c r="BD8181" i="13"/>
  <c r="BD8879" i="13"/>
  <c r="BD8397" i="13"/>
  <c r="BD8525" i="13"/>
  <c r="BD8653" i="13"/>
  <c r="BD8781" i="13"/>
  <c r="BD8931" i="13"/>
  <c r="BD9059" i="13"/>
  <c r="BD9187" i="13"/>
  <c r="BD9315" i="13"/>
  <c r="BD9443" i="13"/>
  <c r="BD9571" i="13"/>
  <c r="BD9699" i="13"/>
  <c r="BD9827" i="13"/>
  <c r="BD5008" i="13"/>
  <c r="BD5288" i="13"/>
  <c r="BD5848" i="13"/>
  <c r="BD5353" i="13"/>
  <c r="BD5481" i="13"/>
  <c r="BD5609" i="13"/>
  <c r="BD5022" i="13"/>
  <c r="BD5198" i="13"/>
  <c r="BD5099" i="13"/>
  <c r="BD5403" i="13"/>
  <c r="BD5531" i="13"/>
  <c r="BD5659" i="13"/>
  <c r="BD5936" i="13"/>
  <c r="BD6096" i="13"/>
  <c r="BD6568" i="13"/>
  <c r="BD6728" i="13"/>
  <c r="BD6888" i="13"/>
  <c r="BD7048" i="13"/>
  <c r="BD7208" i="13"/>
  <c r="BD7368" i="13"/>
  <c r="BD6217" i="13"/>
  <c r="BD6345" i="13"/>
  <c r="BD6473" i="13"/>
  <c r="BD7233" i="13"/>
  <c r="BD7576" i="13"/>
  <c r="BD7736" i="13"/>
  <c r="BD7896" i="13"/>
  <c r="BD5810" i="13"/>
  <c r="BD5938" i="13"/>
  <c r="BD6066" i="13"/>
  <c r="BD6530" i="13"/>
  <c r="BD6658" i="13"/>
  <c r="BD6786" i="13"/>
  <c r="BD6946" i="13"/>
  <c r="BD7074" i="13"/>
  <c r="BD7370" i="13"/>
  <c r="BD6183" i="13"/>
  <c r="BD6311" i="13"/>
  <c r="BD6439" i="13"/>
  <c r="BD7199" i="13"/>
  <c r="BD7498" i="13"/>
  <c r="BD7658" i="13"/>
  <c r="BD7786" i="13"/>
  <c r="BD7946" i="13"/>
  <c r="BD8378" i="13"/>
  <c r="BD8506" i="13"/>
  <c r="BD8634" i="13"/>
  <c r="BD8794" i="13"/>
  <c r="BD8984" i="13"/>
  <c r="BD9144" i="13"/>
  <c r="BD9304" i="13"/>
  <c r="BD9464" i="13"/>
  <c r="BD9624" i="13"/>
  <c r="BD9784" i="13"/>
  <c r="BD7861" i="13"/>
  <c r="BD8036" i="13"/>
  <c r="BD8196" i="13"/>
  <c r="BD9861" i="13"/>
  <c r="BD9989" i="13"/>
  <c r="BD8312" i="13"/>
  <c r="BD8472" i="13"/>
  <c r="BD8632" i="13"/>
  <c r="BD8792" i="13"/>
  <c r="BD8942" i="13"/>
  <c r="BD9070" i="13"/>
  <c r="BD9198" i="13"/>
  <c r="BD9326" i="13"/>
  <c r="BD9486" i="13"/>
  <c r="BD9646" i="13"/>
  <c r="BD9774" i="13"/>
  <c r="BD9902" i="13"/>
  <c r="BD8038" i="13"/>
  <c r="BD8198" i="13"/>
  <c r="BD8892" i="13"/>
  <c r="BD9963" i="13"/>
  <c r="BD5396" i="13"/>
  <c r="BD5564" i="13"/>
  <c r="BD5005" i="13"/>
  <c r="BD5197" i="13"/>
  <c r="BD5733" i="13"/>
  <c r="BD5861" i="13"/>
  <c r="BD5338" i="13"/>
  <c r="BD5506" i="13"/>
  <c r="BD5634" i="13"/>
  <c r="BD5135" i="13"/>
  <c r="BD5263" i="13"/>
  <c r="BD5847" i="13"/>
  <c r="BD5975" i="13"/>
  <c r="BD6276" i="13"/>
  <c r="BD6436" i="13"/>
  <c r="BD7531" i="13"/>
  <c r="BD7659" i="13"/>
  <c r="BD7787" i="13"/>
  <c r="BD7915" i="13"/>
  <c r="BD6005" i="13"/>
  <c r="BD6133" i="13"/>
  <c r="BD6605" i="13"/>
  <c r="BD6733" i="13"/>
  <c r="BD6861" i="13"/>
  <c r="BD6989" i="13"/>
  <c r="BD7117" i="13"/>
  <c r="BD7413" i="13"/>
  <c r="BD6198" i="13"/>
  <c r="BD6326" i="13"/>
  <c r="BD6486" i="13"/>
  <c r="BD7246" i="13"/>
  <c r="BD7545" i="13"/>
  <c r="BD6027" i="13"/>
  <c r="BD6155" i="13"/>
  <c r="BD6619" i="13"/>
  <c r="BD6747" i="13"/>
  <c r="BD6875" i="13"/>
  <c r="BD7003" i="13"/>
  <c r="BD7299" i="13"/>
  <c r="BD7427" i="13"/>
  <c r="BD8023" i="13"/>
  <c r="BD8151" i="13"/>
  <c r="BD8279" i="13"/>
  <c r="BD9956" i="13"/>
  <c r="BD7745" i="13"/>
  <c r="BD7985" i="13"/>
  <c r="BD8435" i="13"/>
  <c r="BD8563" i="13"/>
  <c r="BD8691" i="13"/>
  <c r="BD8819" i="13"/>
  <c r="BD8969" i="13"/>
  <c r="BD9097" i="13"/>
  <c r="BD9225" i="13"/>
  <c r="BD9353" i="13"/>
  <c r="BD9481" i="13"/>
  <c r="BD9609" i="13"/>
  <c r="BD9737" i="13"/>
  <c r="BD8113" i="13"/>
  <c r="BD8241" i="13"/>
  <c r="BD8321" i="13"/>
  <c r="BD8449" i="13"/>
  <c r="BD8577" i="13"/>
  <c r="BD8705" i="13"/>
  <c r="BD8833" i="13"/>
  <c r="BD8983" i="13"/>
  <c r="BD9111" i="13"/>
  <c r="BD9239" i="13"/>
  <c r="BD9367" i="13"/>
  <c r="BD9495" i="13"/>
  <c r="BD9623" i="13"/>
  <c r="BD9751" i="13"/>
  <c r="BD5028" i="13"/>
  <c r="BD5228" i="13"/>
  <c r="BD5812" i="13"/>
  <c r="BD5085" i="13"/>
  <c r="BD5389" i="13"/>
  <c r="BD5517" i="13"/>
  <c r="BD5645" i="13"/>
  <c r="BD5082" i="13"/>
  <c r="BD5258" i="13"/>
  <c r="BD5311" i="13"/>
  <c r="BD5447" i="13"/>
  <c r="BD5575" i="13"/>
  <c r="BD5703" i="13"/>
  <c r="BD5988" i="13"/>
  <c r="BD6148" i="13"/>
  <c r="BD6644" i="13"/>
  <c r="BD6804" i="13"/>
  <c r="BD6964" i="13"/>
  <c r="BD7124" i="13"/>
  <c r="BD7284" i="13"/>
  <c r="BD7444" i="13"/>
  <c r="BD6269" i="13"/>
  <c r="BD6397" i="13"/>
  <c r="BD7157" i="13"/>
  <c r="BD7285" i="13"/>
  <c r="BD7612" i="13"/>
  <c r="BD7772" i="13"/>
  <c r="BD7932" i="13"/>
  <c r="BD5854" i="13"/>
  <c r="BD6014" i="13"/>
  <c r="BD6142" i="13"/>
  <c r="BD6646" i="13"/>
  <c r="BD6774" i="13"/>
  <c r="BD6934" i="13"/>
  <c r="BD7062" i="13"/>
  <c r="BD7382" i="13"/>
  <c r="BD6211" i="13"/>
  <c r="BD6339" i="13"/>
  <c r="BD6467" i="13"/>
  <c r="BD7227" i="13"/>
  <c r="BD7534" i="13"/>
  <c r="BD7662" i="13"/>
  <c r="BD7790" i="13"/>
  <c r="BD7918" i="13"/>
  <c r="BD8366" i="13"/>
  <c r="BD8494" i="13"/>
  <c r="BD8622" i="13"/>
  <c r="BD8782" i="13"/>
  <c r="BD8964" i="13"/>
  <c r="BD9124" i="13"/>
  <c r="BD9284" i="13"/>
  <c r="BD9444" i="13"/>
  <c r="BD9604" i="13"/>
  <c r="BD9764" i="13"/>
  <c r="BD7825" i="13"/>
  <c r="BD8008" i="13"/>
  <c r="BD8168" i="13"/>
  <c r="BD8890" i="13"/>
  <c r="BD9961" i="13"/>
  <c r="BD8428" i="13"/>
  <c r="BD8588" i="13"/>
  <c r="BD8748" i="13"/>
  <c r="BD8930" i="13"/>
  <c r="BD9058" i="13"/>
  <c r="BD9218" i="13"/>
  <c r="BD9378" i="13"/>
  <c r="BD9506" i="13"/>
  <c r="BD9634" i="13"/>
  <c r="BD9762" i="13"/>
  <c r="BD9890" i="13"/>
  <c r="BD8066" i="13"/>
  <c r="BD8226" i="13"/>
  <c r="BD9863" i="13"/>
  <c r="BD9991" i="13"/>
  <c r="BD6839" i="13"/>
  <c r="BD7258" i="13"/>
  <c r="BD7009" i="13"/>
  <c r="BD6025" i="13"/>
  <c r="BD6384" i="13"/>
  <c r="BD5454" i="13"/>
  <c r="BD5712" i="13"/>
  <c r="BD268" i="13"/>
  <c r="BD610" i="13"/>
  <c r="BD130" i="13"/>
  <c r="BD744" i="13"/>
  <c r="BD4040" i="13"/>
  <c r="BD186" i="13"/>
  <c r="BD8533" i="13"/>
  <c r="BD9165" i="13"/>
  <c r="BD8495" i="13"/>
  <c r="BD8043" i="13"/>
  <c r="BD6775" i="13"/>
  <c r="BD6434" i="13"/>
  <c r="BD6881" i="13"/>
  <c r="BD7871" i="13"/>
  <c r="BD5891" i="13"/>
  <c r="BD5552" i="13"/>
  <c r="BD414" i="13"/>
  <c r="BD624" i="13"/>
  <c r="BD156" i="13"/>
  <c r="BD5150" i="13"/>
  <c r="BD9350" i="13"/>
  <c r="BD6650" i="13"/>
  <c r="BD8050" i="13"/>
  <c r="BD3850" i="13"/>
  <c r="BD4950" i="13"/>
  <c r="BD1850" i="13"/>
  <c r="BD8750" i="13"/>
  <c r="BD7250" i="13"/>
  <c r="BD7750" i="13"/>
  <c r="BD6350" i="13"/>
  <c r="BD7450" i="13"/>
  <c r="BD2150" i="13"/>
  <c r="BD3050" i="13"/>
  <c r="BD2550" i="13"/>
  <c r="BD6950" i="13"/>
  <c r="BD9950" i="13"/>
  <c r="BD9150" i="13"/>
  <c r="BD5850" i="13"/>
  <c r="BD2650" i="13"/>
  <c r="BD4850" i="13"/>
  <c r="BD4250" i="13"/>
  <c r="BD3750" i="13"/>
  <c r="BD4050" i="13"/>
  <c r="BD9250" i="13"/>
  <c r="BD8350" i="13"/>
  <c r="BD2560" i="13"/>
  <c r="BD1520" i="13"/>
  <c r="BD1880" i="13"/>
  <c r="BD960" i="13"/>
  <c r="BD1380" i="13"/>
  <c r="BD4660" i="13"/>
  <c r="BD2640" i="13"/>
  <c r="BD3280" i="13"/>
  <c r="BD4960" i="13"/>
  <c r="BD4020" i="13"/>
  <c r="BD3780" i="13"/>
  <c r="BD4840" i="13"/>
  <c r="BD4140" i="13"/>
  <c r="BD1640" i="13"/>
  <c r="BD360" i="13"/>
  <c r="BD1580" i="13"/>
  <c r="BD840" i="13"/>
  <c r="BD1280" i="13"/>
  <c r="BD480" i="13"/>
  <c r="BD2060" i="13"/>
  <c r="BD860" i="13"/>
  <c r="BD20" i="13"/>
  <c r="BD2740" i="13"/>
  <c r="BD2860" i="13"/>
  <c r="BD2020" i="13"/>
  <c r="BD1780" i="13"/>
  <c r="BD2380" i="13"/>
  <c r="BD2220" i="13"/>
  <c r="BD620" i="13"/>
  <c r="BD3380" i="13"/>
  <c r="BD4940" i="13"/>
  <c r="BD4920" i="13"/>
  <c r="BD4620" i="13"/>
  <c r="BD4240" i="13"/>
  <c r="BD3820" i="13"/>
  <c r="BD6140" i="13"/>
  <c r="BD6940" i="13"/>
  <c r="BD9280" i="13"/>
  <c r="BD7120" i="13"/>
  <c r="BD460" i="13"/>
  <c r="BD3220" i="13"/>
  <c r="BD880" i="13"/>
  <c r="BD160" i="13"/>
  <c r="BD60" i="13"/>
  <c r="BD2580" i="13"/>
  <c r="BD320" i="13"/>
  <c r="BD1940" i="13"/>
  <c r="BD2780" i="13"/>
  <c r="BD1460" i="13"/>
  <c r="BD920" i="13"/>
  <c r="BD2840" i="13"/>
  <c r="BD2540" i="13"/>
  <c r="BD3140" i="13"/>
  <c r="BD660" i="13"/>
  <c r="BD3340" i="13"/>
  <c r="BD4340" i="13"/>
  <c r="BD4820" i="13"/>
  <c r="BD3560" i="13"/>
  <c r="BD4080" i="13"/>
  <c r="BD3720" i="13"/>
  <c r="BD3680" i="13"/>
  <c r="BD3540" i="13"/>
  <c r="BD3420" i="13"/>
  <c r="BD4780" i="13"/>
  <c r="BD3940" i="13"/>
  <c r="BD3860" i="13"/>
  <c r="BD3840" i="13"/>
  <c r="BD3760" i="13"/>
  <c r="BD3580" i="13"/>
  <c r="BD5060" i="13"/>
  <c r="BD7480" i="13"/>
  <c r="BD5120" i="13"/>
  <c r="BD8660" i="13"/>
  <c r="BD5760" i="13"/>
  <c r="BD2120" i="13"/>
  <c r="BD1420" i="13"/>
  <c r="BD1660" i="13"/>
  <c r="BD2320" i="13"/>
  <c r="BD280" i="13"/>
  <c r="BD760" i="13"/>
  <c r="BD1240" i="13"/>
  <c r="BD940" i="13"/>
  <c r="BD1840" i="13"/>
  <c r="BD2980" i="13"/>
  <c r="BD2440" i="13"/>
  <c r="BD1440" i="13"/>
  <c r="BD260" i="13"/>
  <c r="BD3080" i="13"/>
  <c r="BD1080" i="13"/>
  <c r="BD1680" i="13"/>
  <c r="BD2420" i="13"/>
  <c r="BD1920" i="13"/>
  <c r="BD3120" i="13"/>
  <c r="BD3020" i="13"/>
  <c r="BD240" i="13"/>
  <c r="BD1220" i="13"/>
  <c r="BD2880" i="13"/>
  <c r="BD4260" i="13"/>
  <c r="BD4480" i="13"/>
  <c r="BD4520" i="13"/>
  <c r="BD3980" i="13"/>
  <c r="BD7060" i="13"/>
  <c r="BD9620" i="13"/>
  <c r="BD6820" i="13"/>
  <c r="BD5340" i="13"/>
  <c r="BD8320" i="13"/>
  <c r="BD6520" i="13"/>
  <c r="BD8680" i="13"/>
  <c r="BD7660" i="13"/>
  <c r="BD6560" i="13"/>
  <c r="BD8580" i="13"/>
  <c r="BD5660" i="13"/>
  <c r="BD6180" i="13"/>
  <c r="BD9380" i="13"/>
  <c r="BD8620" i="13"/>
  <c r="BD4860" i="13"/>
  <c r="BD3520" i="13"/>
  <c r="BD4180" i="13"/>
  <c r="BD4640" i="13"/>
  <c r="BD4560" i="13"/>
  <c r="BD3440" i="13"/>
  <c r="BD4160" i="13"/>
  <c r="BD4680" i="13"/>
  <c r="BD4380" i="13"/>
  <c r="BD4280" i="13"/>
  <c r="BD2460" i="13"/>
  <c r="BD2480" i="13"/>
  <c r="BD1260" i="13"/>
  <c r="BD1820" i="13"/>
  <c r="BD1320" i="13"/>
  <c r="BD2240" i="13"/>
  <c r="BD1860" i="13"/>
  <c r="BD180" i="13"/>
  <c r="BD3180" i="13"/>
  <c r="BD680" i="13"/>
  <c r="BD3160" i="13"/>
  <c r="BD2140" i="13"/>
  <c r="BD2620" i="13"/>
  <c r="BD1540" i="13"/>
  <c r="BD1360" i="13"/>
  <c r="BD1720" i="13"/>
  <c r="BD1120" i="13"/>
  <c r="BD1960" i="13"/>
  <c r="BD2080" i="13"/>
  <c r="BD340" i="13"/>
  <c r="BD2920" i="13"/>
  <c r="BD1060" i="13"/>
  <c r="BD9740" i="13"/>
  <c r="BD9940" i="13"/>
  <c r="BD7360" i="13"/>
  <c r="BD6460" i="13"/>
  <c r="BD6860" i="13"/>
  <c r="BD9020" i="13"/>
  <c r="BD6280" i="13"/>
  <c r="BD5720" i="13"/>
  <c r="BD9720" i="13"/>
  <c r="BD8260" i="13"/>
  <c r="BD9860" i="13"/>
  <c r="BD6580" i="13"/>
  <c r="BD8950" i="13"/>
  <c r="BD7680" i="13"/>
  <c r="BD9760" i="13"/>
  <c r="BD8140" i="13"/>
  <c r="BD7460" i="13"/>
  <c r="BD7160" i="13"/>
  <c r="BD9640" i="13"/>
  <c r="BD5420" i="13"/>
  <c r="BD6260" i="13"/>
  <c r="BD5860" i="13"/>
  <c r="BD8980" i="13"/>
  <c r="BD8120" i="13"/>
  <c r="BD8540" i="13"/>
  <c r="BD9520" i="13"/>
  <c r="BD8220" i="13"/>
  <c r="BD5620" i="13"/>
  <c r="BD9980" i="13"/>
  <c r="BD9820" i="13"/>
  <c r="BD7240" i="13"/>
  <c r="BD9240" i="13"/>
  <c r="BD9060" i="13"/>
  <c r="BD4760" i="13"/>
  <c r="BD3880" i="13"/>
  <c r="BD3960" i="13"/>
  <c r="BD4120" i="13"/>
  <c r="BD3740" i="13"/>
  <c r="BD4740" i="13"/>
  <c r="BD4880" i="13"/>
  <c r="BD4320" i="13"/>
  <c r="BD3260" i="13"/>
  <c r="BD1560" i="13"/>
  <c r="BD120" i="13"/>
  <c r="BD2820" i="13"/>
  <c r="BD740" i="13"/>
  <c r="BD80" i="13"/>
  <c r="BD1040" i="13"/>
  <c r="BD980" i="13"/>
  <c r="BD1760" i="13"/>
  <c r="BD2960" i="13"/>
  <c r="BD1340" i="13"/>
  <c r="BD2520" i="13"/>
  <c r="BD2760" i="13"/>
  <c r="BD1160" i="13"/>
  <c r="BD2720" i="13"/>
  <c r="BD560" i="13"/>
  <c r="BD2360" i="13"/>
  <c r="BD1620" i="13"/>
  <c r="BD5920" i="13"/>
  <c r="BD820" i="13"/>
  <c r="BD1140" i="13"/>
  <c r="BD640" i="13"/>
  <c r="BD40" i="13"/>
  <c r="BD1480" i="13"/>
  <c r="BD1180" i="13"/>
  <c r="BD2260" i="13"/>
  <c r="BD520" i="13"/>
  <c r="BD580" i="13"/>
  <c r="BD220" i="13"/>
  <c r="BD2680" i="13"/>
  <c r="BD3040" i="13"/>
  <c r="BD2160" i="13"/>
  <c r="BD3060" i="13"/>
  <c r="BD140" i="13"/>
  <c r="BD2040" i="13"/>
  <c r="BD2940" i="13"/>
  <c r="BD440" i="13"/>
  <c r="BD540" i="13"/>
  <c r="BD54" i="13"/>
  <c r="BD2180" i="13"/>
  <c r="BD1200" i="13"/>
  <c r="BD2100" i="13"/>
  <c r="BD780" i="13"/>
  <c r="BD1020" i="13"/>
  <c r="BD2400" i="13"/>
  <c r="BD720" i="13"/>
  <c r="BD2280" i="13"/>
  <c r="BD380" i="13"/>
  <c r="BD1740" i="13"/>
  <c r="BD1980" i="13"/>
  <c r="BD420" i="13"/>
  <c r="BD2340" i="13"/>
  <c r="BD2660" i="13"/>
  <c r="BD3360" i="13"/>
  <c r="BD3240" i="13"/>
  <c r="BD3320" i="13"/>
  <c r="BD3900" i="13"/>
  <c r="BD3660" i="13"/>
  <c r="BD4460" i="13"/>
  <c r="BD3480" i="13"/>
  <c r="BD4720" i="13"/>
  <c r="BD4580" i="13"/>
  <c r="BD4540" i="13"/>
  <c r="BD4440" i="13"/>
  <c r="BD4980" i="13"/>
  <c r="BD4360" i="13"/>
  <c r="BD4220" i="13"/>
  <c r="BD3640" i="13"/>
  <c r="BD3460" i="13"/>
  <c r="BD3920" i="13"/>
  <c r="BD4060" i="13"/>
  <c r="BD3620" i="13"/>
  <c r="BD8780" i="13"/>
  <c r="BD7580" i="13"/>
  <c r="BD6740" i="13"/>
  <c r="BD6020" i="13"/>
  <c r="BD8440" i="13"/>
  <c r="BD9560" i="13"/>
  <c r="BD7960" i="13"/>
  <c r="BD6760" i="13"/>
  <c r="BD5480" i="13"/>
  <c r="BD8880" i="13"/>
  <c r="BD8420" i="13"/>
  <c r="BD9660" i="13"/>
  <c r="BD7540" i="13"/>
  <c r="BD8060" i="13"/>
  <c r="BD9680" i="13"/>
  <c r="BD6880" i="13"/>
  <c r="BD5960" i="13"/>
  <c r="BD9880" i="13"/>
  <c r="BD8860" i="13"/>
  <c r="BD9140" i="13"/>
  <c r="BD7820" i="13"/>
  <c r="BD6660" i="13"/>
  <c r="BD5180" i="13"/>
  <c r="BD8840" i="13"/>
  <c r="BD7880" i="13"/>
  <c r="BD6680" i="13"/>
  <c r="BD6080" i="13"/>
  <c r="BD5560" i="13"/>
  <c r="BD8240" i="13"/>
  <c r="BD9260" i="13"/>
  <c r="BD7420" i="13"/>
  <c r="BD8480" i="13"/>
  <c r="BD9440" i="13"/>
  <c r="BD7280" i="13"/>
  <c r="BD5360" i="13"/>
  <c r="BD6480" i="13"/>
  <c r="BD9960" i="13"/>
  <c r="BD8760" i="13"/>
  <c r="BD9220" i="13"/>
  <c r="BD7220" i="13"/>
  <c r="BD5780" i="13"/>
  <c r="BD5260" i="13"/>
  <c r="BD6340" i="13"/>
  <c r="BD8920" i="13"/>
  <c r="BD5080" i="13"/>
  <c r="BD9920" i="13"/>
  <c r="BD6440" i="13"/>
  <c r="BD7340" i="13"/>
  <c r="BD5740" i="13"/>
  <c r="BD5020" i="13"/>
  <c r="BD8720" i="13"/>
  <c r="BD5840" i="13"/>
  <c r="BD8280" i="13"/>
  <c r="BD9780" i="13"/>
  <c r="BD6420" i="13"/>
  <c r="BD8360" i="13"/>
  <c r="BD8180" i="13"/>
  <c r="BD9160" i="13"/>
  <c r="BD5240" i="13"/>
  <c r="BD8820" i="13"/>
  <c r="BD7940" i="13"/>
  <c r="BD5820" i="13"/>
  <c r="BD5140" i="13"/>
  <c r="BD6380" i="13"/>
  <c r="BD8960" i="13"/>
  <c r="BD7520" i="13"/>
  <c r="BD6640" i="13"/>
  <c r="BD6040" i="13"/>
  <c r="BD6320" i="13"/>
  <c r="BD5520" i="13"/>
  <c r="BD9080" i="13"/>
  <c r="BD7640" i="13"/>
  <c r="BD6920" i="13"/>
  <c r="BD5040" i="13"/>
  <c r="BD5320" i="13"/>
  <c r="BD8740" i="13"/>
  <c r="BD8160" i="13"/>
  <c r="BD9340" i="13"/>
  <c r="BD7860" i="13"/>
  <c r="BD7180" i="13"/>
  <c r="BD5980" i="13"/>
  <c r="BD5460" i="13"/>
  <c r="BD8560" i="13"/>
  <c r="BD9040" i="13"/>
  <c r="BD7760" i="13"/>
  <c r="BD7040" i="13"/>
  <c r="BD5440" i="13"/>
  <c r="BD8380" i="13"/>
  <c r="BD9460" i="13"/>
  <c r="BD6980" i="13"/>
  <c r="BD5940" i="13"/>
  <c r="BD5380" i="13"/>
  <c r="BD8020" i="13"/>
  <c r="BD9320" i="13"/>
  <c r="BD7720" i="13"/>
  <c r="BD6840" i="13"/>
  <c r="BD8080" i="13"/>
  <c r="BD9580" i="13"/>
  <c r="BD7780" i="13"/>
  <c r="BD6620" i="13"/>
  <c r="BD6220" i="13"/>
  <c r="BD5540" i="13"/>
  <c r="BD8640" i="13"/>
  <c r="BD9120" i="13"/>
  <c r="BD7840" i="13"/>
  <c r="BD7440" i="13"/>
  <c r="BD6160" i="13"/>
  <c r="BD5680" i="13"/>
  <c r="BD1750" i="13"/>
  <c r="BD2350" i="13"/>
  <c r="BD2950" i="13"/>
  <c r="BD1300" i="13"/>
  <c r="BD1950" i="13"/>
  <c r="BD350" i="13"/>
  <c r="BD1050" i="13"/>
  <c r="BD3250" i="13"/>
  <c r="BD1400" i="13"/>
  <c r="BD2750" i="13"/>
  <c r="BD1650" i="13"/>
  <c r="BD4750" i="13"/>
  <c r="BD3450" i="13"/>
  <c r="BD4350" i="13"/>
  <c r="BD3550" i="13"/>
  <c r="BD5050" i="13"/>
  <c r="BD9400" i="13"/>
  <c r="BD7800" i="13"/>
  <c r="BD7400" i="13"/>
  <c r="BD9050" i="13"/>
  <c r="BD6450" i="13"/>
  <c r="BD6050" i="13"/>
  <c r="BD8450" i="13"/>
  <c r="BD7050" i="13"/>
  <c r="BD2050" i="13"/>
  <c r="BD250" i="13"/>
  <c r="BD800" i="13"/>
  <c r="BD150" i="13"/>
  <c r="BD2850" i="13"/>
  <c r="BD4450" i="13"/>
  <c r="BD4550" i="13"/>
  <c r="BD3950" i="13"/>
  <c r="BD3650" i="13"/>
  <c r="BD7850" i="13"/>
  <c r="BD9850" i="13"/>
  <c r="BD5650" i="13"/>
  <c r="BD6250" i="13"/>
  <c r="BD9750" i="13"/>
  <c r="BD1450" i="13"/>
  <c r="BD1150" i="13"/>
  <c r="BD1900" i="13"/>
  <c r="BD550" i="13"/>
  <c r="BD850" i="13"/>
  <c r="BD1250" i="13"/>
  <c r="BD950" i="13"/>
  <c r="BD2450" i="13"/>
  <c r="BD50" i="13"/>
  <c r="BD500" i="13"/>
  <c r="BD750" i="13"/>
  <c r="BD2250" i="13"/>
  <c r="BD1350" i="13"/>
  <c r="BD3150" i="13"/>
  <c r="BD650" i="13"/>
  <c r="BD1550" i="13"/>
  <c r="BD450" i="13"/>
  <c r="BD3350" i="13"/>
  <c r="BD4650" i="13"/>
  <c r="BD4150" i="13"/>
  <c r="BD6550" i="13"/>
  <c r="BD5950" i="13"/>
  <c r="BD9550" i="13"/>
  <c r="BD6850" i="13"/>
  <c r="BD5350" i="13"/>
  <c r="BD5750" i="13"/>
  <c r="BD9650" i="13"/>
  <c r="BD7550" i="13"/>
  <c r="BD8150" i="13"/>
  <c r="BD8650" i="13"/>
  <c r="BD9450" i="13"/>
  <c r="BD5450" i="13"/>
  <c r="BD6800" i="13"/>
  <c r="BD4200" i="13"/>
  <c r="BD5300" i="13"/>
  <c r="BD9900" i="13"/>
  <c r="BL15" i="13"/>
  <c r="BD1000" i="13"/>
  <c r="BD200" i="13"/>
  <c r="BD1800" i="13"/>
  <c r="BD1100" i="13"/>
  <c r="BD4400" i="13"/>
  <c r="BD6100" i="13"/>
  <c r="BD58" i="13"/>
  <c r="BD700" i="13"/>
  <c r="BD2500" i="13"/>
  <c r="BD1600" i="13"/>
  <c r="BD2000" i="13"/>
  <c r="BD3200" i="13"/>
  <c r="BD1700" i="13"/>
  <c r="BD2900" i="13"/>
  <c r="BD3300" i="13"/>
  <c r="BD4000" i="13"/>
  <c r="BD7900" i="13"/>
  <c r="BD9600" i="13"/>
  <c r="BD5000" i="13"/>
  <c r="BD8800" i="13"/>
  <c r="BD5700" i="13"/>
  <c r="BD9100" i="13"/>
  <c r="BD8500" i="13"/>
  <c r="BD5600" i="13"/>
  <c r="BD9200" i="13"/>
  <c r="BD8600" i="13"/>
  <c r="BD7600" i="13"/>
  <c r="BD5100" i="13"/>
  <c r="BD6300" i="13"/>
  <c r="BD9500" i="13"/>
  <c r="BD8000" i="13"/>
  <c r="BD6900" i="13"/>
  <c r="BD8900" i="13"/>
  <c r="BD9700" i="13"/>
  <c r="BD3400" i="13"/>
  <c r="BD4500" i="13"/>
  <c r="BD3500" i="13"/>
  <c r="BD4100" i="13"/>
  <c r="BD3700" i="13"/>
  <c r="BD3800" i="13"/>
  <c r="BD4800" i="13"/>
  <c r="BK4" i="13"/>
  <c r="BD3100" i="13"/>
  <c r="BD2200" i="13"/>
  <c r="BD2800" i="13"/>
  <c r="BD300" i="13"/>
  <c r="BD3000" i="13"/>
  <c r="BD2700" i="13"/>
  <c r="BD600" i="13"/>
  <c r="BD1500" i="13"/>
  <c r="BD4600" i="13"/>
  <c r="BD7700" i="13"/>
  <c r="BD8300" i="13"/>
  <c r="BD6400" i="13"/>
  <c r="BD9300" i="13"/>
  <c r="BD9800" i="13"/>
  <c r="BD9000" i="13"/>
  <c r="BD10000" i="13"/>
  <c r="BD6200" i="13"/>
  <c r="BD7100" i="13"/>
  <c r="BD5200" i="13"/>
  <c r="BL12" i="13"/>
  <c r="BD100" i="13"/>
  <c r="BD400" i="13"/>
  <c r="BD2300" i="13"/>
  <c r="BD900" i="13"/>
  <c r="BD2600" i="13"/>
  <c r="BD4900" i="13"/>
  <c r="BD4700" i="13"/>
  <c r="BD3600" i="13"/>
  <c r="BD4300" i="13"/>
  <c r="BD8200" i="13"/>
  <c r="BD5500" i="13"/>
  <c r="BD8100" i="13"/>
  <c r="BD6700" i="13"/>
  <c r="BD5900" i="13"/>
  <c r="BD8700" i="13"/>
  <c r="BD7300" i="13"/>
  <c r="BD6500" i="13"/>
  <c r="BD7000" i="13"/>
  <c r="BD5800" i="13"/>
  <c r="BD5550" i="13"/>
  <c r="BD6960" i="13"/>
  <c r="BD7410" i="13"/>
  <c r="BD8610" i="13"/>
  <c r="BD6270" i="13"/>
  <c r="BD7260" i="13"/>
  <c r="BD8790" i="13"/>
  <c r="BD8940" i="13"/>
  <c r="BD7170" i="13"/>
  <c r="BD9840" i="13"/>
  <c r="BD5730" i="13"/>
  <c r="BD8490" i="13"/>
  <c r="BD5490" i="13"/>
  <c r="BD7500" i="13"/>
  <c r="BD6030" i="13"/>
  <c r="BD6630" i="13"/>
  <c r="BD7710" i="13"/>
  <c r="BD6240" i="13"/>
  <c r="BD9360" i="13"/>
  <c r="BD8400" i="13"/>
  <c r="BD5250" i="13"/>
  <c r="BD5910" i="13"/>
  <c r="BD6510" i="13"/>
  <c r="BD7590" i="13"/>
  <c r="BD9180" i="13"/>
  <c r="BD9690" i="13"/>
  <c r="BD7080" i="13"/>
  <c r="BD7530" i="13"/>
  <c r="BD8730" i="13"/>
  <c r="BD5370" i="13"/>
  <c r="BD6390" i="13"/>
  <c r="BD5790" i="13"/>
  <c r="BD7350" i="13"/>
  <c r="BD9090" i="13"/>
  <c r="BD8130" i="13"/>
  <c r="BD6060" i="13"/>
  <c r="BD6780" i="13"/>
  <c r="BD8310" i="13"/>
  <c r="BD9930" i="13"/>
  <c r="BD5400" i="13"/>
  <c r="BD7320" i="13"/>
  <c r="BD9630" i="13"/>
  <c r="BD9330" i="13"/>
  <c r="BD5280" i="13"/>
  <c r="BD6120" i="13"/>
  <c r="BD6720" i="13"/>
  <c r="BD7920" i="13"/>
  <c r="BD7980" i="13"/>
  <c r="BD5220" i="13"/>
  <c r="BD7020" i="13"/>
  <c r="BD8550" i="13"/>
  <c r="BD5640" i="13"/>
  <c r="BD5880" i="13"/>
  <c r="BD8070" i="13"/>
  <c r="BD7380" i="13"/>
  <c r="BD6210" i="13"/>
  <c r="BD9270" i="13"/>
  <c r="BD7620" i="13"/>
  <c r="BD6150" i="13"/>
  <c r="BD6750" i="13"/>
  <c r="BD7830" i="13"/>
  <c r="BD9420" i="13"/>
  <c r="BD8340" i="13"/>
  <c r="BD6360" i="13"/>
  <c r="BD5310" i="13"/>
  <c r="BD7560" i="13"/>
  <c r="BD6930" i="13"/>
  <c r="BD9480" i="13"/>
  <c r="BD8520" i="13"/>
  <c r="BD5580" i="13"/>
  <c r="BD7230" i="13"/>
  <c r="BD7140" i="13"/>
  <c r="BD8670" i="13"/>
  <c r="BD9810" i="13"/>
  <c r="BD7200" i="13"/>
  <c r="BD7650" i="13"/>
  <c r="BD8850" i="13"/>
  <c r="BD9990" i="13"/>
  <c r="BD6540" i="13"/>
  <c r="BD9210" i="13"/>
  <c r="BD8250" i="13"/>
  <c r="BD6330" i="13"/>
  <c r="BD5160" i="13"/>
  <c r="BD6000" i="13"/>
  <c r="BD6600" i="13"/>
  <c r="BD9390" i="13"/>
  <c r="BD7740" i="13"/>
  <c r="BD6870" i="13"/>
  <c r="BD7950" i="13"/>
  <c r="BD9540" i="13"/>
  <c r="BD8040" i="13"/>
  <c r="BD8460" i="13"/>
  <c r="DX12" i="13"/>
  <c r="DW13" i="13" s="1"/>
  <c r="DX13" i="13" s="1"/>
  <c r="F938" i="13"/>
  <c r="F942" i="13"/>
  <c r="F958" i="13"/>
  <c r="F962" i="13"/>
  <c r="F966" i="13"/>
  <c r="F970" i="13"/>
  <c r="F974" i="13"/>
  <c r="F978" i="13"/>
  <c r="F982" i="13"/>
  <c r="F924" i="13"/>
  <c r="F920" i="13"/>
  <c r="F932" i="13"/>
  <c r="F948" i="13"/>
  <c r="F964" i="13"/>
  <c r="F980" i="13"/>
  <c r="F986" i="13"/>
  <c r="F994" i="13"/>
  <c r="F916" i="13"/>
  <c r="F928" i="13"/>
  <c r="F940" i="13"/>
  <c r="F956" i="13"/>
  <c r="F972" i="13"/>
  <c r="F990" i="13"/>
  <c r="F1058" i="13"/>
  <c r="F1060" i="13"/>
  <c r="F1074" i="13"/>
  <c r="F1076" i="13"/>
  <c r="F1062" i="13"/>
  <c r="F1066" i="13"/>
  <c r="F1068" i="13"/>
  <c r="F1080" i="13"/>
  <c r="F1070" i="13"/>
  <c r="F1072" i="13"/>
  <c r="F1405" i="13"/>
  <c r="F1401" i="13"/>
  <c r="F1456" i="13"/>
  <c r="F1464" i="13"/>
  <c r="F1468" i="13"/>
  <c r="F1472" i="13"/>
  <c r="F1476" i="13"/>
  <c r="F1480" i="13"/>
  <c r="F1484" i="13"/>
  <c r="F1488" i="13"/>
  <c r="F1409" i="13"/>
  <c r="F1425" i="13"/>
  <c r="F1441" i="13"/>
  <c r="F1495" i="13"/>
  <c r="F1499" i="13"/>
  <c r="F1503" i="13"/>
  <c r="F1507" i="13"/>
  <c r="F1511" i="13"/>
  <c r="F1515" i="13"/>
  <c r="F1519" i="13"/>
  <c r="F1523" i="13"/>
  <c r="F1527" i="13"/>
  <c r="F1682" i="13"/>
  <c r="F1702" i="13"/>
  <c r="F1722" i="13"/>
  <c r="F1726" i="13"/>
  <c r="F1734" i="13"/>
  <c r="F1738" i="13"/>
  <c r="F1742" i="13"/>
  <c r="F1746" i="13"/>
  <c r="F1750" i="13"/>
  <c r="F1754" i="13"/>
  <c r="F1758" i="13"/>
  <c r="F1762" i="13"/>
  <c r="F1766" i="13"/>
  <c r="F1770" i="13"/>
  <c r="F1774" i="13"/>
  <c r="F1778" i="13"/>
  <c r="F1782" i="13"/>
  <c r="F1786" i="13"/>
  <c r="F1790" i="13"/>
  <c r="F1794" i="13"/>
  <c r="F1798" i="13"/>
  <c r="F1802" i="13"/>
  <c r="F1806" i="13"/>
  <c r="F1810" i="13"/>
  <c r="F1814" i="13"/>
  <c r="F1818" i="13"/>
  <c r="F1822" i="13"/>
  <c r="F1826" i="13"/>
  <c r="F1830" i="13"/>
  <c r="F1834" i="13"/>
  <c r="F1838" i="13"/>
  <c r="F1842" i="13"/>
  <c r="F1846" i="13"/>
  <c r="F1850" i="13"/>
  <c r="F1659" i="13"/>
  <c r="F1730" i="13"/>
  <c r="F1667" i="13"/>
  <c r="F1858" i="13"/>
  <c r="F1854" i="13"/>
  <c r="F1866" i="13"/>
  <c r="F1862" i="13"/>
  <c r="F1882" i="13"/>
  <c r="F1898" i="13"/>
  <c r="F1878" i="13"/>
  <c r="F1894" i="13"/>
  <c r="F2447" i="13"/>
  <c r="F2451" i="13"/>
  <c r="F2455" i="13"/>
  <c r="F2446" i="13"/>
  <c r="F2450" i="13"/>
  <c r="F2454" i="13"/>
  <c r="F2458" i="13"/>
  <c r="F2462" i="13"/>
  <c r="F2466" i="13"/>
  <c r="F2470" i="13"/>
  <c r="F2474" i="13"/>
  <c r="F2478" i="13"/>
  <c r="F2482" i="13"/>
  <c r="F2486" i="13"/>
  <c r="F2490" i="13"/>
  <c r="F2494" i="13"/>
  <c r="F2498" i="13"/>
  <c r="F2502" i="13"/>
  <c r="F2506" i="13"/>
  <c r="F2510" i="13"/>
  <c r="F2514" i="13"/>
  <c r="F2518" i="13"/>
  <c r="F2522" i="13"/>
  <c r="F2526" i="13"/>
  <c r="F2530" i="13"/>
  <c r="F2534" i="13"/>
  <c r="F2538" i="13"/>
  <c r="F2542" i="13"/>
  <c r="F2546" i="13"/>
  <c r="F2550" i="13"/>
  <c r="F2554" i="13"/>
  <c r="F2558" i="13"/>
  <c r="F2562" i="13"/>
  <c r="F2566" i="13"/>
  <c r="F2570" i="13"/>
  <c r="F2574" i="13"/>
  <c r="F2578" i="13"/>
  <c r="F2582" i="13"/>
  <c r="F2586" i="13"/>
  <c r="F2590" i="13"/>
  <c r="F2594" i="13"/>
  <c r="F2598" i="13"/>
  <c r="F2602" i="13"/>
  <c r="F2606" i="13"/>
  <c r="F2610" i="13"/>
  <c r="F2614" i="13"/>
  <c r="F2618" i="13"/>
  <c r="F2622" i="13"/>
  <c r="F2626" i="13"/>
  <c r="F2630" i="13"/>
  <c r="F2634" i="13"/>
  <c r="F2638" i="13"/>
  <c r="F2642" i="13"/>
  <c r="F2646" i="13"/>
  <c r="F2650" i="13"/>
  <c r="F2654" i="13"/>
  <c r="F2658" i="13"/>
  <c r="F2662" i="13"/>
  <c r="F2666" i="13"/>
  <c r="F2670" i="13"/>
  <c r="F2674" i="13"/>
  <c r="F2678" i="13"/>
  <c r="F2682" i="13"/>
  <c r="F2686" i="13"/>
  <c r="F2690" i="13"/>
  <c r="F2694" i="13"/>
  <c r="F2698" i="13"/>
  <c r="F2702" i="13"/>
  <c r="F2706" i="13"/>
  <c r="F2710" i="13"/>
  <c r="F2714" i="13"/>
  <c r="F2718" i="13"/>
  <c r="F2722" i="13"/>
  <c r="F2726" i="13"/>
  <c r="F2730" i="13"/>
  <c r="F2734" i="13"/>
  <c r="F2746" i="13"/>
  <c r="F2762" i="13"/>
  <c r="F2778" i="13"/>
  <c r="F2794" i="13"/>
  <c r="F2810" i="13"/>
  <c r="F2826" i="13"/>
  <c r="F2842" i="13"/>
  <c r="F2858" i="13"/>
  <c r="F2860" i="13"/>
  <c r="F2862" i="13"/>
  <c r="F2864" i="13"/>
  <c r="F2866" i="13"/>
  <c r="F2868" i="13"/>
  <c r="F2870" i="13"/>
  <c r="F2872" i="13"/>
  <c r="F2874" i="13"/>
  <c r="F2876" i="13"/>
  <c r="F2878" i="13"/>
  <c r="F2880" i="13"/>
  <c r="F2882" i="13"/>
  <c r="F2884" i="13"/>
  <c r="F2886" i="13"/>
  <c r="F2888" i="13"/>
  <c r="F2890" i="13"/>
  <c r="F2892" i="13"/>
  <c r="F2894" i="13"/>
  <c r="F2896" i="13"/>
  <c r="F2898" i="13"/>
  <c r="F2900" i="13"/>
  <c r="F2902" i="13"/>
  <c r="F2904" i="13"/>
  <c r="F2906" i="13"/>
  <c r="F2908" i="13"/>
  <c r="F2939" i="13"/>
  <c r="F2943" i="13"/>
  <c r="F2947" i="13"/>
  <c r="F2951" i="13"/>
  <c r="F2955" i="13"/>
  <c r="F3047" i="13"/>
  <c r="F3051" i="13"/>
  <c r="F3059" i="13"/>
  <c r="F3063" i="13"/>
  <c r="F3067" i="13"/>
  <c r="F3071" i="13"/>
  <c r="F3083" i="13"/>
  <c r="F3087" i="13"/>
  <c r="F3091" i="13"/>
  <c r="F3095" i="13"/>
  <c r="F3099" i="13"/>
  <c r="F3103" i="13"/>
  <c r="F3107" i="13"/>
  <c r="F3111" i="13"/>
  <c r="F3115" i="13"/>
  <c r="F3119" i="13"/>
  <c r="F3123" i="13"/>
  <c r="F3127" i="13"/>
  <c r="F3131" i="13"/>
  <c r="F3135" i="13"/>
  <c r="F3139" i="13"/>
  <c r="F3143" i="13"/>
  <c r="F3147" i="13"/>
  <c r="F3151" i="13"/>
  <c r="F3155" i="13"/>
  <c r="F3159" i="13"/>
  <c r="F3163" i="13"/>
  <c r="F3167" i="13"/>
  <c r="F3171" i="13"/>
  <c r="F3175" i="13"/>
  <c r="F3179" i="13"/>
  <c r="F3183" i="13"/>
  <c r="F3187" i="13"/>
  <c r="F3191" i="13"/>
  <c r="F3195" i="13"/>
  <c r="F3199" i="13"/>
  <c r="F3203" i="13"/>
  <c r="F3207" i="13"/>
  <c r="F3211" i="13"/>
  <c r="F3215" i="13"/>
  <c r="F3219" i="13"/>
  <c r="F3223" i="13"/>
  <c r="F3227" i="13"/>
  <c r="F3231" i="13"/>
  <c r="F3235" i="13"/>
  <c r="F3239" i="13"/>
  <c r="F3243" i="13"/>
  <c r="F3247" i="13"/>
  <c r="F3251" i="13"/>
  <c r="F3255" i="13"/>
  <c r="F3259" i="13"/>
  <c r="F3263" i="13"/>
  <c r="F3267" i="13"/>
  <c r="F3275" i="13"/>
  <c r="F3279" i="13"/>
  <c r="F3283" i="13"/>
  <c r="F3287" i="13"/>
  <c r="F3291" i="13"/>
  <c r="F3295" i="13"/>
  <c r="F3299" i="13"/>
  <c r="F3303" i="13"/>
  <c r="F3307" i="13"/>
  <c r="F3311" i="13"/>
  <c r="F3315" i="13"/>
  <c r="F3319" i="13"/>
  <c r="F3323" i="13"/>
  <c r="F3327" i="13"/>
  <c r="F3331" i="13"/>
  <c r="F3335" i="13"/>
  <c r="F3339" i="13"/>
  <c r="F3343" i="13"/>
  <c r="F3347" i="13"/>
  <c r="F3351" i="13"/>
  <c r="F3355" i="13"/>
  <c r="F3359" i="13"/>
  <c r="F3363" i="13"/>
  <c r="F3367" i="13"/>
  <c r="F3371" i="13"/>
  <c r="F3375" i="13"/>
  <c r="F3379" i="13"/>
  <c r="F3383" i="13"/>
  <c r="F3387" i="13"/>
  <c r="F3391" i="13"/>
  <c r="F3395" i="13"/>
  <c r="F3399" i="13"/>
  <c r="F3403" i="13"/>
  <c r="F3407" i="13"/>
  <c r="F3411" i="13"/>
  <c r="F3415" i="13"/>
  <c r="F3419" i="13"/>
  <c r="F3423" i="13"/>
  <c r="F3427" i="13"/>
  <c r="F3431" i="13"/>
  <c r="F3435" i="13"/>
  <c r="F3439" i="13"/>
  <c r="F3443" i="13"/>
  <c r="F3447" i="13"/>
  <c r="F3451" i="13"/>
  <c r="F3455" i="13"/>
  <c r="F3459" i="13"/>
  <c r="F3463" i="13"/>
  <c r="F3467" i="13"/>
  <c r="F3471" i="13"/>
  <c r="F3475" i="13"/>
  <c r="F3479" i="13"/>
  <c r="F3483" i="13"/>
  <c r="F3487" i="13"/>
  <c r="F3491" i="13"/>
  <c r="F3495" i="13"/>
  <c r="F3499" i="13"/>
  <c r="F3503" i="13"/>
  <c r="F3507" i="13"/>
  <c r="F3511" i="13"/>
  <c r="F3515" i="13"/>
  <c r="F3519" i="13"/>
  <c r="F3523" i="13"/>
  <c r="F3527" i="13"/>
  <c r="F3531" i="13"/>
  <c r="F3535" i="13"/>
  <c r="F3539" i="13"/>
  <c r="F3543" i="13"/>
  <c r="F3547" i="13"/>
  <c r="F3551" i="13"/>
  <c r="F3555" i="13"/>
  <c r="F3559" i="13"/>
  <c r="F2742" i="13"/>
  <c r="F2758" i="13"/>
  <c r="F2774" i="13"/>
  <c r="F2790" i="13"/>
  <c r="F2806" i="13"/>
  <c r="F2822" i="13"/>
  <c r="F2838" i="13"/>
  <c r="F2854" i="13"/>
  <c r="F2738" i="13"/>
  <c r="F2754" i="13"/>
  <c r="F2770" i="13"/>
  <c r="F2786" i="13"/>
  <c r="F2802" i="13"/>
  <c r="F2818" i="13"/>
  <c r="F2834" i="13"/>
  <c r="F2850" i="13"/>
  <c r="F2750" i="13"/>
  <c r="F2766" i="13"/>
  <c r="F2782" i="13"/>
  <c r="F2798" i="13"/>
  <c r="F2814" i="13"/>
  <c r="F2830" i="13"/>
  <c r="F2846" i="13"/>
  <c r="F2916" i="13"/>
  <c r="F2924" i="13"/>
  <c r="F2928" i="13"/>
  <c r="F2932" i="13"/>
  <c r="F3428" i="13"/>
  <c r="F3444" i="13"/>
  <c r="F3460" i="13"/>
  <c r="F3476" i="13"/>
  <c r="F3492" i="13"/>
  <c r="F3508" i="13"/>
  <c r="F3524" i="13"/>
  <c r="F3540" i="13"/>
  <c r="F3556" i="13"/>
  <c r="F3575" i="13"/>
  <c r="F3591" i="13"/>
  <c r="F3424" i="13"/>
  <c r="F3563" i="13"/>
  <c r="F3579" i="13"/>
  <c r="F3595" i="13"/>
  <c r="F3567" i="13"/>
  <c r="F3572" i="13"/>
  <c r="F3583" i="13"/>
  <c r="F3588" i="13"/>
  <c r="F3571" i="13"/>
  <c r="F3576" i="13"/>
  <c r="F3587" i="13"/>
  <c r="F3592" i="13"/>
  <c r="F3640" i="13"/>
  <c r="F3644" i="13"/>
  <c r="F3648" i="13"/>
  <c r="F3652" i="13"/>
  <c r="F3656" i="13"/>
  <c r="F3660" i="13"/>
  <c r="F3664" i="13"/>
  <c r="F3668" i="13"/>
  <c r="F3672" i="13"/>
  <c r="F3676" i="13"/>
  <c r="F3680" i="13"/>
  <c r="F3684" i="13"/>
  <c r="F3688" i="13"/>
  <c r="F3692" i="13"/>
  <c r="F3696" i="13"/>
  <c r="F3704" i="13"/>
  <c r="F3708" i="13"/>
  <c r="F3712" i="13"/>
  <c r="F3716" i="13"/>
  <c r="F3720" i="13"/>
  <c r="F3724" i="13"/>
  <c r="F3728" i="13"/>
  <c r="F3732" i="13"/>
  <c r="F3736" i="13"/>
  <c r="F3740" i="13"/>
  <c r="F3744" i="13"/>
  <c r="F3748" i="13"/>
  <c r="F3752" i="13"/>
  <c r="F3756" i="13"/>
  <c r="F3760" i="13"/>
  <c r="F3764" i="13"/>
  <c r="F3768" i="13"/>
  <c r="F3772" i="13"/>
  <c r="F3776" i="13"/>
  <c r="F3792" i="13"/>
  <c r="F3794" i="13"/>
  <c r="F3808" i="13"/>
  <c r="F3810" i="13"/>
  <c r="F3824" i="13"/>
  <c r="F3826" i="13"/>
  <c r="F3840" i="13"/>
  <c r="F3842" i="13"/>
  <c r="F3856" i="13"/>
  <c r="F3780" i="13"/>
  <c r="F3796" i="13"/>
  <c r="F3798" i="13"/>
  <c r="F3812" i="13"/>
  <c r="F3814" i="13"/>
  <c r="F3828" i="13"/>
  <c r="F3830" i="13"/>
  <c r="F3844" i="13"/>
  <c r="F3846" i="13"/>
  <c r="F3784" i="13"/>
  <c r="F3800" i="13"/>
  <c r="F3816" i="13"/>
  <c r="F3832" i="13"/>
  <c r="F3848" i="13"/>
  <c r="F3860" i="13"/>
  <c r="F3788" i="13"/>
  <c r="F3804" i="13"/>
  <c r="F3820" i="13"/>
  <c r="F3836" i="13"/>
  <c r="F3838" i="13"/>
  <c r="F3852" i="13"/>
  <c r="F5159" i="13"/>
  <c r="F5163" i="13"/>
  <c r="F5167" i="13"/>
  <c r="F5171" i="13"/>
  <c r="F5175" i="13"/>
  <c r="F5179" i="13"/>
  <c r="F5183" i="13"/>
  <c r="F5187" i="13"/>
  <c r="F5191" i="13"/>
  <c r="F5195" i="13"/>
  <c r="F5199" i="13"/>
  <c r="F5203" i="13"/>
  <c r="F5207" i="13"/>
  <c r="F5211" i="13"/>
  <c r="F5215" i="13"/>
  <c r="F5219" i="13"/>
  <c r="F5223" i="13"/>
  <c r="F5227" i="13"/>
  <c r="F5231" i="13"/>
  <c r="F5235" i="13"/>
  <c r="F5239" i="13"/>
  <c r="F5243" i="13"/>
  <c r="F5247" i="13"/>
  <c r="F5251" i="13"/>
  <c r="F5255" i="13"/>
  <c r="F5259" i="13"/>
  <c r="F5263" i="13"/>
  <c r="F5267" i="13"/>
  <c r="F5271" i="13"/>
  <c r="F5275" i="13"/>
  <c r="F5279" i="13"/>
  <c r="F5283" i="13"/>
  <c r="F5287" i="13"/>
  <c r="F5291" i="13"/>
  <c r="F5295" i="13"/>
  <c r="F5299" i="13"/>
  <c r="F5303" i="13"/>
  <c r="F5307" i="13"/>
  <c r="F5311" i="13"/>
  <c r="F5315" i="13"/>
  <c r="F5319" i="13"/>
  <c r="F5323" i="13"/>
  <c r="F5327" i="13"/>
  <c r="F5331" i="13"/>
  <c r="F5335" i="13"/>
  <c r="F5339" i="13"/>
  <c r="F5343" i="13"/>
  <c r="F5347" i="13"/>
  <c r="F5351" i="13"/>
  <c r="F5355" i="13"/>
  <c r="F5359" i="13"/>
  <c r="F5363" i="13"/>
  <c r="F5367" i="13"/>
  <c r="F5371" i="13"/>
  <c r="F5375" i="13"/>
  <c r="F5379" i="13"/>
  <c r="F5383" i="13"/>
  <c r="F5387" i="13"/>
  <c r="F5391" i="13"/>
  <c r="F5395" i="13"/>
  <c r="F5399" i="13"/>
  <c r="F5403" i="13"/>
  <c r="F5407" i="13"/>
  <c r="F5411" i="13"/>
  <c r="F5415" i="13"/>
  <c r="F5419" i="13"/>
  <c r="F5423" i="13"/>
  <c r="F5427" i="13"/>
  <c r="F5431" i="13"/>
  <c r="F5435" i="13"/>
  <c r="F5439" i="13"/>
  <c r="F5443" i="13"/>
  <c r="F5447" i="13"/>
  <c r="F5451" i="13"/>
  <c r="F5455" i="13"/>
  <c r="F5459" i="13"/>
  <c r="F5463" i="13"/>
  <c r="F5467" i="13"/>
  <c r="F5471" i="13"/>
  <c r="F5475" i="13"/>
  <c r="F5479" i="13"/>
  <c r="F5483" i="13"/>
  <c r="F5487" i="13"/>
  <c r="F5491" i="13"/>
  <c r="F5495" i="13"/>
  <c r="F5499" i="13"/>
  <c r="F5503" i="13"/>
  <c r="F5507" i="13"/>
  <c r="F5511" i="13"/>
  <c r="F5515" i="13"/>
  <c r="F5519" i="13"/>
  <c r="F5523" i="13"/>
  <c r="F5527" i="13"/>
  <c r="F5531" i="13"/>
  <c r="F5535" i="13"/>
  <c r="F5539" i="13"/>
  <c r="F5543" i="13"/>
  <c r="F5547" i="13"/>
  <c r="F5551" i="13"/>
  <c r="F5555" i="13"/>
  <c r="F5559" i="13"/>
  <c r="F5563" i="13"/>
  <c r="F5567" i="13"/>
  <c r="F5571" i="13"/>
  <c r="F5575" i="13"/>
  <c r="F5579" i="13"/>
  <c r="F5583" i="13"/>
  <c r="F5587" i="13"/>
  <c r="F5591" i="13"/>
  <c r="F5595" i="13"/>
  <c r="F5599" i="13"/>
  <c r="F5603" i="13"/>
  <c r="F5607" i="13"/>
  <c r="F5611" i="13"/>
  <c r="F5615" i="13"/>
  <c r="F5619" i="13"/>
  <c r="F5623" i="13"/>
  <c r="F5627" i="13"/>
  <c r="F5631" i="13"/>
  <c r="F5635" i="13"/>
  <c r="F5639" i="13"/>
  <c r="F5643" i="13"/>
  <c r="F5647" i="13"/>
  <c r="F5651" i="13"/>
  <c r="F5655" i="13"/>
  <c r="F5659" i="13"/>
  <c r="F5663" i="13"/>
  <c r="F5667" i="13"/>
  <c r="F5671" i="13"/>
  <c r="F5675" i="13"/>
  <c r="F5679" i="13"/>
  <c r="F5683" i="13"/>
  <c r="F5687" i="13"/>
  <c r="F5691" i="13"/>
  <c r="F5695" i="13"/>
  <c r="F5699" i="13"/>
  <c r="F5711" i="13"/>
  <c r="F5727" i="13"/>
  <c r="F5743" i="13"/>
  <c r="F5759" i="13"/>
  <c r="F5775" i="13"/>
  <c r="F5791" i="13"/>
  <c r="F5807" i="13"/>
  <c r="F5823" i="13"/>
  <c r="F5839" i="13"/>
  <c r="F5855" i="13"/>
  <c r="F5871" i="13"/>
  <c r="F5887" i="13"/>
  <c r="F5903" i="13"/>
  <c r="F5919" i="13"/>
  <c r="F5935" i="13"/>
  <c r="F5951" i="13"/>
  <c r="F5967" i="13"/>
  <c r="F5975" i="13"/>
  <c r="F5983" i="13"/>
  <c r="F5991" i="13"/>
  <c r="F6003" i="13"/>
  <c r="F6019" i="13"/>
  <c r="F6035" i="13"/>
  <c r="F6051" i="13"/>
  <c r="F6063" i="13"/>
  <c r="F6071" i="13"/>
  <c r="F6079" i="13"/>
  <c r="F6091" i="13"/>
  <c r="F6104" i="13"/>
  <c r="F6106" i="13"/>
  <c r="F6108" i="13"/>
  <c r="F6110" i="13"/>
  <c r="F6112" i="13"/>
  <c r="F6114" i="13"/>
  <c r="F6116" i="13"/>
  <c r="F6118" i="13"/>
  <c r="F5707" i="13"/>
  <c r="F5723" i="13"/>
  <c r="F5739" i="13"/>
  <c r="F5755" i="13"/>
  <c r="F5771" i="13"/>
  <c r="F5787" i="13"/>
  <c r="F5803" i="13"/>
  <c r="F5819" i="13"/>
  <c r="F5835" i="13"/>
  <c r="F5851" i="13"/>
  <c r="F5867" i="13"/>
  <c r="F5883" i="13"/>
  <c r="F5899" i="13"/>
  <c r="F5915" i="13"/>
  <c r="F5931" i="13"/>
  <c r="F5947" i="13"/>
  <c r="F5963" i="13"/>
  <c r="F5999" i="13"/>
  <c r="F6015" i="13"/>
  <c r="F6031" i="13"/>
  <c r="F6047" i="13"/>
  <c r="F6087" i="13"/>
  <c r="F5703" i="13"/>
  <c r="F5719" i="13"/>
  <c r="F5735" i="13"/>
  <c r="F5751" i="13"/>
  <c r="F5767" i="13"/>
  <c r="F5783" i="13"/>
  <c r="F5799" i="13"/>
  <c r="F5815" i="13"/>
  <c r="F5831" i="13"/>
  <c r="F5847" i="13"/>
  <c r="F5863" i="13"/>
  <c r="F5879" i="13"/>
  <c r="F5895" i="13"/>
  <c r="F5911" i="13"/>
  <c r="F5927" i="13"/>
  <c r="F5943" i="13"/>
  <c r="F5959" i="13"/>
  <c r="F5979" i="13"/>
  <c r="F5987" i="13"/>
  <c r="F5995" i="13"/>
  <c r="F6011" i="13"/>
  <c r="F6027" i="13"/>
  <c r="F6043" i="13"/>
  <c r="F6059" i="13"/>
  <c r="F6067" i="13"/>
  <c r="F6075" i="13"/>
  <c r="F6083" i="13"/>
  <c r="F6102" i="13"/>
  <c r="F6105" i="13"/>
  <c r="F6107" i="13"/>
  <c r="F6109" i="13"/>
  <c r="F6111" i="13"/>
  <c r="F6113" i="13"/>
  <c r="F6115" i="13"/>
  <c r="F6117" i="13"/>
  <c r="F5715" i="13"/>
  <c r="F5731" i="13"/>
  <c r="F5747" i="13"/>
  <c r="F5763" i="13"/>
  <c r="F5779" i="13"/>
  <c r="F5795" i="13"/>
  <c r="F5811" i="13"/>
  <c r="F5827" i="13"/>
  <c r="F5843" i="13"/>
  <c r="F5859" i="13"/>
  <c r="F5875" i="13"/>
  <c r="F5891" i="13"/>
  <c r="F5907" i="13"/>
  <c r="F5923" i="13"/>
  <c r="F5939" i="13"/>
  <c r="F5955" i="13"/>
  <c r="F6007" i="13"/>
  <c r="F6023" i="13"/>
  <c r="F6039" i="13"/>
  <c r="F6055" i="13"/>
  <c r="F6095" i="13"/>
  <c r="F6101" i="13"/>
  <c r="F7063" i="13"/>
  <c r="F7067" i="13"/>
  <c r="F7062" i="13"/>
  <c r="F7066" i="13"/>
  <c r="F7070" i="13"/>
  <c r="F7074" i="13"/>
  <c r="F7078" i="13"/>
  <c r="F7082" i="13"/>
  <c r="F7086" i="13"/>
  <c r="F7090" i="13"/>
  <c r="F7094" i="13"/>
  <c r="F7098" i="13"/>
  <c r="F7102" i="13"/>
  <c r="F7106" i="13"/>
  <c r="F7110" i="13"/>
  <c r="F7114" i="13"/>
  <c r="F7118" i="13"/>
  <c r="F7122" i="13"/>
  <c r="F7126" i="13"/>
  <c r="F7130" i="13"/>
  <c r="F7134" i="13"/>
  <c r="F7138" i="13"/>
  <c r="F7142" i="13"/>
  <c r="F7146" i="13"/>
  <c r="F7150" i="13"/>
  <c r="F7154" i="13"/>
  <c r="F7158" i="13"/>
  <c r="F7162" i="13"/>
  <c r="F7166" i="13"/>
  <c r="F7170" i="13"/>
  <c r="F7174" i="13"/>
  <c r="F7178" i="13"/>
  <c r="F7182" i="13"/>
  <c r="F7186" i="13"/>
  <c r="F7190" i="13"/>
  <c r="F7194" i="13"/>
  <c r="F7198" i="13"/>
  <c r="F7202" i="13"/>
  <c r="F7206" i="13"/>
  <c r="F7210" i="13"/>
  <c r="F7214" i="13"/>
  <c r="F7218" i="13"/>
  <c r="F7222" i="13"/>
  <c r="F7226" i="13"/>
  <c r="F7230" i="13"/>
  <c r="F7234" i="13"/>
  <c r="F7238" i="13"/>
  <c r="F7242" i="13"/>
  <c r="F7246" i="13"/>
  <c r="F7250" i="13"/>
  <c r="F7254" i="13"/>
  <c r="F7258" i="13"/>
  <c r="F7262" i="13"/>
  <c r="F7266" i="13"/>
  <c r="F7270" i="13"/>
  <c r="F7274" i="13"/>
  <c r="F7278" i="13"/>
  <c r="F7282" i="13"/>
  <c r="F7286" i="13"/>
  <c r="F7290" i="13"/>
  <c r="F7294" i="13"/>
  <c r="F7298" i="13"/>
  <c r="F7302" i="13"/>
  <c r="F7306" i="13"/>
  <c r="F7310" i="13"/>
  <c r="F7314" i="13"/>
  <c r="F7318" i="13"/>
  <c r="F7322" i="13"/>
  <c r="F7326" i="13"/>
  <c r="F7330" i="13"/>
  <c r="F7334" i="13"/>
  <c r="F7338" i="13"/>
  <c r="F7342" i="13"/>
  <c r="F7346" i="13"/>
  <c r="F7350" i="13"/>
  <c r="F7354" i="13"/>
  <c r="F7358" i="13"/>
  <c r="F7362" i="13"/>
  <c r="F7366" i="13"/>
  <c r="F7370" i="13"/>
  <c r="F7374" i="13"/>
  <c r="F7378" i="13"/>
  <c r="F7382" i="13"/>
  <c r="F7386" i="13"/>
  <c r="F7390" i="13"/>
  <c r="F7394" i="13"/>
  <c r="F7398" i="13"/>
  <c r="F7402" i="13"/>
  <c r="F7406" i="13"/>
  <c r="F7410" i="13"/>
  <c r="F7414" i="13"/>
  <c r="F7418" i="13"/>
  <c r="F7422" i="13"/>
  <c r="F7426" i="13"/>
  <c r="F7430" i="13"/>
  <c r="F7434" i="13"/>
  <c r="F7438" i="13"/>
  <c r="F7442" i="13"/>
  <c r="F7446" i="13"/>
  <c r="F7450" i="13"/>
  <c r="F7454" i="13"/>
  <c r="F7458" i="13"/>
  <c r="F7462" i="13"/>
  <c r="F7466" i="13"/>
  <c r="F7470" i="13"/>
  <c r="F7474" i="13"/>
  <c r="F7478" i="13"/>
  <c r="F7482" i="13"/>
  <c r="F7486" i="13"/>
  <c r="F7490" i="13"/>
  <c r="F7494" i="13"/>
  <c r="F7498" i="13"/>
  <c r="F7502" i="13"/>
  <c r="F7506" i="13"/>
  <c r="F7510" i="13"/>
  <c r="F7514" i="13"/>
  <c r="F7518" i="13"/>
  <c r="F7522" i="13"/>
  <c r="F7526" i="13"/>
  <c r="F7530" i="13"/>
  <c r="F7534" i="13"/>
  <c r="F7538" i="13"/>
  <c r="F7542" i="13"/>
  <c r="F7546" i="13"/>
  <c r="F7550" i="13"/>
  <c r="F7554" i="13"/>
  <c r="F7558" i="13"/>
  <c r="F7562" i="13"/>
  <c r="F7566" i="13"/>
  <c r="F7570" i="13"/>
  <c r="F7574" i="13"/>
  <c r="F7578" i="13"/>
  <c r="F7582" i="13"/>
  <c r="F7586" i="13"/>
  <c r="F7590" i="13"/>
  <c r="F7594" i="13"/>
  <c r="F7598" i="13"/>
  <c r="F7602" i="13"/>
  <c r="F7606" i="13"/>
  <c r="F7610" i="13"/>
  <c r="F7614" i="13"/>
  <c r="F7618" i="13"/>
  <c r="F7622" i="13"/>
  <c r="F7626" i="13"/>
  <c r="F7630" i="13"/>
  <c r="F7634" i="13"/>
  <c r="F7638" i="13"/>
  <c r="F7642" i="13"/>
  <c r="F7646" i="13"/>
  <c r="F7650" i="13"/>
  <c r="F7654" i="13"/>
  <c r="F7658" i="13"/>
  <c r="F7662" i="13"/>
  <c r="F7666" i="13"/>
  <c r="F7670" i="13"/>
  <c r="F7674" i="13"/>
  <c r="F7678" i="13"/>
  <c r="F7682" i="13"/>
  <c r="F7686" i="13"/>
  <c r="F7690" i="13"/>
  <c r="F7694" i="13"/>
  <c r="F7698" i="13"/>
  <c r="F7702" i="13"/>
  <c r="F7706" i="13"/>
  <c r="F7710" i="13"/>
  <c r="F7714" i="13"/>
  <c r="F7718" i="13"/>
  <c r="F7722" i="13"/>
  <c r="F7726" i="13"/>
  <c r="F7730" i="13"/>
  <c r="F7734" i="13"/>
  <c r="F7738" i="13"/>
  <c r="F7742" i="13"/>
  <c r="F7746" i="13"/>
  <c r="F7750" i="13"/>
  <c r="F7754" i="13"/>
  <c r="F7758" i="13"/>
  <c r="F7762" i="13"/>
  <c r="F7766" i="13"/>
  <c r="F7770" i="13"/>
  <c r="F7774" i="13"/>
  <c r="F7778" i="13"/>
  <c r="F7782" i="13"/>
  <c r="F7786" i="13"/>
  <c r="F7790" i="13"/>
  <c r="F7794" i="13"/>
  <c r="F7798" i="13"/>
  <c r="F7802" i="13"/>
  <c r="F7806" i="13"/>
  <c r="F7810" i="13"/>
  <c r="F7814" i="13"/>
  <c r="F7818" i="13"/>
  <c r="F7822" i="13"/>
  <c r="F7826" i="13"/>
  <c r="F7830" i="13"/>
  <c r="F7834" i="13"/>
  <c r="F7838" i="13"/>
  <c r="F7842" i="13"/>
  <c r="F7846" i="13"/>
  <c r="F7850" i="13"/>
  <c r="F7854" i="13"/>
  <c r="F7858" i="13"/>
  <c r="F7862" i="13"/>
  <c r="F7866" i="13"/>
  <c r="F7870" i="13"/>
  <c r="F7874" i="13"/>
  <c r="F7878" i="13"/>
  <c r="F7882" i="13"/>
  <c r="F7886" i="13"/>
  <c r="F7890" i="13"/>
  <c r="F7894" i="13"/>
  <c r="F7898" i="13"/>
  <c r="F7902" i="13"/>
  <c r="F7906" i="13"/>
  <c r="F7910" i="13"/>
  <c r="F7914" i="13"/>
  <c r="F7918" i="13"/>
  <c r="F7922" i="13"/>
  <c r="F7926" i="13"/>
  <c r="F7930" i="13"/>
  <c r="F7934" i="13"/>
  <c r="F7938" i="13"/>
  <c r="F7942" i="13"/>
  <c r="F7946" i="13"/>
  <c r="F7950" i="13"/>
  <c r="F7954" i="13"/>
  <c r="F7958" i="13"/>
  <c r="F7962" i="13"/>
  <c r="F7966" i="13"/>
  <c r="F7970" i="13"/>
  <c r="F7974" i="13"/>
  <c r="F7978" i="13"/>
  <c r="F7982" i="13"/>
  <c r="F7986" i="13"/>
  <c r="F7990" i="13"/>
  <c r="F7994" i="13"/>
  <c r="F7998" i="13"/>
  <c r="F8002" i="13"/>
  <c r="F8006" i="13"/>
  <c r="F8010" i="13"/>
  <c r="F8014" i="13"/>
  <c r="F8018" i="13"/>
  <c r="F8022" i="13"/>
  <c r="F8026" i="13"/>
  <c r="F8030" i="13"/>
  <c r="F8034" i="13"/>
  <c r="F8038" i="13"/>
  <c r="F8042" i="13"/>
  <c r="F8046" i="13"/>
  <c r="F8050" i="13"/>
  <c r="F8054" i="13"/>
  <c r="F8058" i="13"/>
  <c r="F8062" i="13"/>
  <c r="F8066" i="13"/>
  <c r="F8070" i="13"/>
  <c r="F8074" i="13"/>
  <c r="F8078" i="13"/>
  <c r="F8082" i="13"/>
  <c r="F8086" i="13"/>
  <c r="F8090" i="13"/>
  <c r="F8094" i="13"/>
  <c r="F8098" i="13"/>
  <c r="F8102" i="13"/>
  <c r="F8106" i="13"/>
  <c r="F8110" i="13"/>
  <c r="F8114" i="13"/>
  <c r="F8118" i="13"/>
  <c r="F8122" i="13"/>
  <c r="F8126" i="13"/>
  <c r="F8130" i="13"/>
  <c r="F8134" i="13"/>
  <c r="F8138" i="13"/>
  <c r="F8142" i="13"/>
  <c r="F8146" i="13"/>
  <c r="F8150" i="13"/>
  <c r="F8154" i="13"/>
  <c r="F8158" i="13"/>
  <c r="F8162" i="13"/>
  <c r="F8166" i="13"/>
  <c r="F8170" i="13"/>
  <c r="F8174" i="13"/>
  <c r="F8178" i="13"/>
  <c r="F8182" i="13"/>
  <c r="F6611" i="13"/>
  <c r="F6613" i="13"/>
  <c r="F6615" i="13"/>
  <c r="F6617" i="13"/>
  <c r="F6619" i="13"/>
  <c r="F6621" i="13"/>
  <c r="F6623" i="13"/>
  <c r="F6625" i="13"/>
  <c r="F6627" i="13"/>
  <c r="F6629" i="13"/>
  <c r="F6631" i="13"/>
  <c r="F6633" i="13"/>
  <c r="F6635" i="13"/>
  <c r="F6637" i="13"/>
  <c r="F6639" i="13"/>
  <c r="F6641" i="13"/>
  <c r="F6643" i="13"/>
  <c r="F6645" i="13"/>
  <c r="F6647" i="13"/>
  <c r="F6649" i="13"/>
  <c r="F6651" i="13"/>
  <c r="F8186" i="13"/>
  <c r="F8202" i="13"/>
  <c r="F8218" i="13"/>
  <c r="F8234" i="13"/>
  <c r="F8250" i="13"/>
  <c r="F8266" i="13"/>
  <c r="F8282" i="13"/>
  <c r="F8298" i="13"/>
  <c r="F8314" i="13"/>
  <c r="F8330" i="13"/>
  <c r="F8346" i="13"/>
  <c r="F8362" i="13"/>
  <c r="F8378" i="13"/>
  <c r="F8394" i="13"/>
  <c r="F8410" i="13"/>
  <c r="F8426" i="13"/>
  <c r="F8442" i="13"/>
  <c r="F8458" i="13"/>
  <c r="F8474" i="13"/>
  <c r="F8490" i="13"/>
  <c r="F8506" i="13"/>
  <c r="F8510" i="13"/>
  <c r="F8514" i="13"/>
  <c r="F8518" i="13"/>
  <c r="F8522" i="13"/>
  <c r="F8526" i="13"/>
  <c r="F8530" i="13"/>
  <c r="F8534" i="13"/>
  <c r="F8538" i="13"/>
  <c r="F8542" i="13"/>
  <c r="F8546" i="13"/>
  <c r="F8550" i="13"/>
  <c r="F8554" i="13"/>
  <c r="F8558" i="13"/>
  <c r="F8562" i="13"/>
  <c r="F8566" i="13"/>
  <c r="F8570" i="13"/>
  <c r="F8574" i="13"/>
  <c r="F8578" i="13"/>
  <c r="F8582" i="13"/>
  <c r="F8586" i="13"/>
  <c r="F8590" i="13"/>
  <c r="F8594" i="13"/>
  <c r="F8598" i="13"/>
  <c r="F8602" i="13"/>
  <c r="F8606" i="13"/>
  <c r="F8610" i="13"/>
  <c r="F8614" i="13"/>
  <c r="F8618" i="13"/>
  <c r="F8622" i="13"/>
  <c r="F8626" i="13"/>
  <c r="F8630" i="13"/>
  <c r="F8634" i="13"/>
  <c r="F8638" i="13"/>
  <c r="F8642" i="13"/>
  <c r="F8646" i="13"/>
  <c r="F8650" i="13"/>
  <c r="F8654" i="13"/>
  <c r="F8658" i="13"/>
  <c r="F8662" i="13"/>
  <c r="F8666" i="13"/>
  <c r="F8670" i="13"/>
  <c r="F8674" i="13"/>
  <c r="F8678" i="13"/>
  <c r="F8682" i="13"/>
  <c r="F8686" i="13"/>
  <c r="F8690" i="13"/>
  <c r="F8694" i="13"/>
  <c r="F8698" i="13"/>
  <c r="F8702" i="13"/>
  <c r="F8706" i="13"/>
  <c r="F8710" i="13"/>
  <c r="F8714" i="13"/>
  <c r="F8718" i="13"/>
  <c r="F8722" i="13"/>
  <c r="F8726" i="13"/>
  <c r="F8730" i="13"/>
  <c r="F8734" i="13"/>
  <c r="F8738" i="13"/>
  <c r="F8742" i="13"/>
  <c r="F8746" i="13"/>
  <c r="F8750" i="13"/>
  <c r="F8754" i="13"/>
  <c r="F8758" i="13"/>
  <c r="F8762" i="13"/>
  <c r="F8766" i="13"/>
  <c r="F8770" i="13"/>
  <c r="F8774" i="13"/>
  <c r="F8778" i="13"/>
  <c r="F8782" i="13"/>
  <c r="F8786" i="13"/>
  <c r="F8790" i="13"/>
  <c r="F8794" i="13"/>
  <c r="F8798" i="13"/>
  <c r="F8802" i="13"/>
  <c r="F8806" i="13"/>
  <c r="F8810" i="13"/>
  <c r="F8814" i="13"/>
  <c r="F8818" i="13"/>
  <c r="F8822" i="13"/>
  <c r="F8826" i="13"/>
  <c r="F8830" i="13"/>
  <c r="F8834" i="13"/>
  <c r="F8838" i="13"/>
  <c r="F8842" i="13"/>
  <c r="F8846" i="13"/>
  <c r="F8850" i="13"/>
  <c r="F8854" i="13"/>
  <c r="F8858" i="13"/>
  <c r="F8862" i="13"/>
  <c r="F8866" i="13"/>
  <c r="F8870" i="13"/>
  <c r="F8874" i="13"/>
  <c r="F8878" i="13"/>
  <c r="F8882" i="13"/>
  <c r="F8886" i="13"/>
  <c r="F8890" i="13"/>
  <c r="F8894" i="13"/>
  <c r="F8898" i="13"/>
  <c r="F8902" i="13"/>
  <c r="F8906" i="13"/>
  <c r="F8910" i="13"/>
  <c r="F9018" i="13"/>
  <c r="F9022" i="13"/>
  <c r="F9026" i="13"/>
  <c r="F9030" i="13"/>
  <c r="F9034" i="13"/>
  <c r="F9038" i="13"/>
  <c r="F9042" i="13"/>
  <c r="F9046" i="13"/>
  <c r="F9050" i="13"/>
  <c r="F9054" i="13"/>
  <c r="F9058" i="13"/>
  <c r="F9062" i="13"/>
  <c r="F9066" i="13"/>
  <c r="F9070" i="13"/>
  <c r="F9074" i="13"/>
  <c r="F9090" i="13"/>
  <c r="F8198" i="13"/>
  <c r="F8214" i="13"/>
  <c r="F8230" i="13"/>
  <c r="F8246" i="13"/>
  <c r="F8262" i="13"/>
  <c r="F8278" i="13"/>
  <c r="F8294" i="13"/>
  <c r="F8310" i="13"/>
  <c r="F8326" i="13"/>
  <c r="F8342" i="13"/>
  <c r="F8358" i="13"/>
  <c r="F8374" i="13"/>
  <c r="F8390" i="13"/>
  <c r="F8406" i="13"/>
  <c r="F8422" i="13"/>
  <c r="F8438" i="13"/>
  <c r="F8454" i="13"/>
  <c r="F8470" i="13"/>
  <c r="F8486" i="13"/>
  <c r="F8502" i="13"/>
  <c r="F9010" i="13"/>
  <c r="F9014" i="13"/>
  <c r="F9086" i="13"/>
  <c r="F9102" i="13"/>
  <c r="F8194" i="13"/>
  <c r="F8210" i="13"/>
  <c r="F8226" i="13"/>
  <c r="F8242" i="13"/>
  <c r="F8258" i="13"/>
  <c r="F8274" i="13"/>
  <c r="F8290" i="13"/>
  <c r="F8306" i="13"/>
  <c r="F8322" i="13"/>
  <c r="F8338" i="13"/>
  <c r="F8354" i="13"/>
  <c r="F8370" i="13"/>
  <c r="F8386" i="13"/>
  <c r="F8402" i="13"/>
  <c r="F8418" i="13"/>
  <c r="F8434" i="13"/>
  <c r="F8450" i="13"/>
  <c r="F8466" i="13"/>
  <c r="F8482" i="13"/>
  <c r="F8498" i="13"/>
  <c r="F8954" i="13"/>
  <c r="F8958" i="13"/>
  <c r="F8962" i="13"/>
  <c r="F8966" i="13"/>
  <c r="F8970" i="13"/>
  <c r="F8974" i="13"/>
  <c r="F8978" i="13"/>
  <c r="F8982" i="13"/>
  <c r="F8986" i="13"/>
  <c r="F8990" i="13"/>
  <c r="F8994" i="13"/>
  <c r="F8998" i="13"/>
  <c r="F9002" i="13"/>
  <c r="F9006" i="13"/>
  <c r="F9082" i="13"/>
  <c r="F9098" i="13"/>
  <c r="F8190" i="13"/>
  <c r="F8206" i="13"/>
  <c r="F8222" i="13"/>
  <c r="F8238" i="13"/>
  <c r="F8254" i="13"/>
  <c r="F8270" i="13"/>
  <c r="F8286" i="13"/>
  <c r="F8302" i="13"/>
  <c r="F8318" i="13"/>
  <c r="F8334" i="13"/>
  <c r="F8350" i="13"/>
  <c r="F8366" i="13"/>
  <c r="F8382" i="13"/>
  <c r="F8398" i="13"/>
  <c r="F8414" i="13"/>
  <c r="F8430" i="13"/>
  <c r="F8446" i="13"/>
  <c r="F8462" i="13"/>
  <c r="F8478" i="13"/>
  <c r="F8494" i="13"/>
  <c r="F8914" i="13"/>
  <c r="F8918" i="13"/>
  <c r="F8922" i="13"/>
  <c r="F8926" i="13"/>
  <c r="F8930" i="13"/>
  <c r="F8934" i="13"/>
  <c r="F8938" i="13"/>
  <c r="F8942" i="13"/>
  <c r="F8946" i="13"/>
  <c r="F8950" i="13"/>
  <c r="F9078" i="13"/>
  <c r="F9094" i="13"/>
  <c r="F9993" i="13"/>
  <c r="F9977" i="13"/>
  <c r="F9961" i="13"/>
  <c r="F9945" i="13"/>
  <c r="F9929" i="13"/>
  <c r="F9913" i="13"/>
  <c r="F9897" i="13"/>
  <c r="F9881" i="13"/>
  <c r="F9865" i="13"/>
  <c r="F9849" i="13"/>
  <c r="F9833" i="13"/>
  <c r="F9817" i="13"/>
  <c r="F9801" i="13"/>
  <c r="F9785" i="13"/>
  <c r="F9769" i="13"/>
  <c r="F9753" i="13"/>
  <c r="F9737" i="13"/>
  <c r="F9721" i="13"/>
  <c r="F9705" i="13"/>
  <c r="F9689" i="13"/>
  <c r="F9673" i="13"/>
  <c r="F9657" i="13"/>
  <c r="F9641" i="13"/>
  <c r="F9625" i="13"/>
  <c r="F9609" i="13"/>
  <c r="F9593" i="13"/>
  <c r="F9577" i="13"/>
  <c r="F9561" i="13"/>
  <c r="F9545" i="13"/>
  <c r="F9529" i="13"/>
  <c r="F9513" i="13"/>
  <c r="F9497" i="13"/>
  <c r="F9481" i="13"/>
  <c r="F9465" i="13"/>
  <c r="F9449" i="13"/>
  <c r="F9433" i="13"/>
  <c r="F9417" i="13"/>
  <c r="F9401" i="13"/>
  <c r="F9385" i="13"/>
  <c r="F9369" i="13"/>
  <c r="F9353" i="13"/>
  <c r="F9337" i="13"/>
  <c r="F9321" i="13"/>
  <c r="F9305" i="13"/>
  <c r="F9289" i="13"/>
  <c r="F9273" i="13"/>
  <c r="F9257" i="13"/>
  <c r="F9241" i="13"/>
  <c r="F9225" i="13"/>
  <c r="F9209" i="13"/>
  <c r="F9193" i="13"/>
  <c r="F9177" i="13"/>
  <c r="F9161" i="13"/>
  <c r="F9145" i="13"/>
  <c r="F9129" i="13"/>
  <c r="F9113" i="13"/>
  <c r="F9992" i="13"/>
  <c r="F9976" i="13"/>
  <c r="F9960" i="13"/>
  <c r="F9944" i="13"/>
  <c r="F9928" i="13"/>
  <c r="F9912" i="13"/>
  <c r="F9896" i="13"/>
  <c r="F9880" i="13"/>
  <c r="F9864" i="13"/>
  <c r="F9848" i="13"/>
  <c r="F9832" i="13"/>
  <c r="F9816" i="13"/>
  <c r="F9800" i="13"/>
  <c r="F9784" i="13"/>
  <c r="F9768" i="13"/>
  <c r="F9752" i="13"/>
  <c r="F9736" i="13"/>
  <c r="F9720" i="13"/>
  <c r="F9704" i="13"/>
  <c r="F9688" i="13"/>
  <c r="F9672" i="13"/>
  <c r="F9656" i="13"/>
  <c r="F9640" i="13"/>
  <c r="F9624" i="13"/>
  <c r="F9608" i="13"/>
  <c r="F9592" i="13"/>
  <c r="F9576" i="13"/>
  <c r="F9560" i="13"/>
  <c r="F9544" i="13"/>
  <c r="F9528" i="13"/>
  <c r="F9512" i="13"/>
  <c r="F9496" i="13"/>
  <c r="F9480" i="13"/>
  <c r="F9464" i="13"/>
  <c r="F9448" i="13"/>
  <c r="F9432" i="13"/>
  <c r="F9416" i="13"/>
  <c r="F9400" i="13"/>
  <c r="F9384" i="13"/>
  <c r="F9368" i="13"/>
  <c r="F9352" i="13"/>
  <c r="F9336" i="13"/>
  <c r="F9320" i="13"/>
  <c r="F9304" i="13"/>
  <c r="F9288" i="13"/>
  <c r="F9272" i="13"/>
  <c r="F9256" i="13"/>
  <c r="F9240" i="13"/>
  <c r="F9224" i="13"/>
  <c r="F9208" i="13"/>
  <c r="F9192" i="13"/>
  <c r="F9176" i="13"/>
  <c r="F9160" i="13"/>
  <c r="F9144" i="13"/>
  <c r="F9128" i="13"/>
  <c r="F9112" i="13"/>
  <c r="F9991" i="13"/>
  <c r="F9975" i="13"/>
  <c r="F9959" i="13"/>
  <c r="F9943" i="13"/>
  <c r="F9927" i="13"/>
  <c r="F9911" i="13"/>
  <c r="F9895" i="13"/>
  <c r="F9879" i="13"/>
  <c r="F9863" i="13"/>
  <c r="F9847" i="13"/>
  <c r="F9831" i="13"/>
  <c r="F9815" i="13"/>
  <c r="F9799" i="13"/>
  <c r="F9783" i="13"/>
  <c r="F9767" i="13"/>
  <c r="F9751" i="13"/>
  <c r="F9735" i="13"/>
  <c r="F9719" i="13"/>
  <c r="F9703" i="13"/>
  <c r="F9687" i="13"/>
  <c r="F9671" i="13"/>
  <c r="F9655" i="13"/>
  <c r="F9639" i="13"/>
  <c r="F9623" i="13"/>
  <c r="F9607" i="13"/>
  <c r="F9591" i="13"/>
  <c r="F9575" i="13"/>
  <c r="F9559" i="13"/>
  <c r="F9543" i="13"/>
  <c r="F9527" i="13"/>
  <c r="F9511" i="13"/>
  <c r="F9495" i="13"/>
  <c r="F9479" i="13"/>
  <c r="F9463" i="13"/>
  <c r="F9447" i="13"/>
  <c r="F9431" i="13"/>
  <c r="F9415" i="13"/>
  <c r="F9399" i="13"/>
  <c r="F9383" i="13"/>
  <c r="F9367" i="13"/>
  <c r="F9351" i="13"/>
  <c r="F9335" i="13"/>
  <c r="F9319" i="13"/>
  <c r="F9303" i="13"/>
  <c r="F9287" i="13"/>
  <c r="F9271" i="13"/>
  <c r="F9255" i="13"/>
  <c r="F9239" i="13"/>
  <c r="F9223" i="13"/>
  <c r="F9207" i="13"/>
  <c r="F9191" i="13"/>
  <c r="F9175" i="13"/>
  <c r="F9159" i="13"/>
  <c r="F9143" i="13"/>
  <c r="F9127" i="13"/>
  <c r="F9111" i="13"/>
  <c r="F9990" i="13"/>
  <c r="F9974" i="13"/>
  <c r="F9958" i="13"/>
  <c r="F9942" i="13"/>
  <c r="F9926" i="13"/>
  <c r="F9910" i="13"/>
  <c r="F9894" i="13"/>
  <c r="F9878" i="13"/>
  <c r="F9862" i="13"/>
  <c r="F9846" i="13"/>
  <c r="F9830" i="13"/>
  <c r="F9814" i="13"/>
  <c r="F9798" i="13"/>
  <c r="F9782" i="13"/>
  <c r="F9766" i="13"/>
  <c r="F9750" i="13"/>
  <c r="F9734" i="13"/>
  <c r="F9718" i="13"/>
  <c r="F9702" i="13"/>
  <c r="F9686" i="13"/>
  <c r="F9670" i="13"/>
  <c r="F9654" i="13"/>
  <c r="F9638" i="13"/>
  <c r="F9622" i="13"/>
  <c r="F9606" i="13"/>
  <c r="F9590" i="13"/>
  <c r="F9574" i="13"/>
  <c r="F9558" i="13"/>
  <c r="F9542" i="13"/>
  <c r="F9526" i="13"/>
  <c r="F9510" i="13"/>
  <c r="F9494" i="13"/>
  <c r="F9478" i="13"/>
  <c r="F9462" i="13"/>
  <c r="F9446" i="13"/>
  <c r="F9430" i="13"/>
  <c r="F9414" i="13"/>
  <c r="F9398" i="13"/>
  <c r="F9382" i="13"/>
  <c r="F9366" i="13"/>
  <c r="F9350" i="13"/>
  <c r="F9334" i="13"/>
  <c r="F9318" i="13"/>
  <c r="F9302" i="13"/>
  <c r="F9286" i="13"/>
  <c r="F9270" i="13"/>
  <c r="F9254" i="13"/>
  <c r="F9238" i="13"/>
  <c r="F9222" i="13"/>
  <c r="F9206" i="13"/>
  <c r="F9190" i="13"/>
  <c r="F9174" i="13"/>
  <c r="F9158" i="13"/>
  <c r="F9142" i="13"/>
  <c r="F9126" i="13"/>
  <c r="F9110" i="13"/>
  <c r="F9084" i="13"/>
  <c r="F9069" i="13"/>
  <c r="F9061" i="13"/>
  <c r="F9053" i="13"/>
  <c r="F9045" i="13"/>
  <c r="F9037" i="13"/>
  <c r="F9029" i="13"/>
  <c r="F9021" i="13"/>
  <c r="F9004" i="13"/>
  <c r="F8988" i="13"/>
  <c r="F8972" i="13"/>
  <c r="F8956" i="13"/>
  <c r="F8905" i="13"/>
  <c r="F8897" i="13"/>
  <c r="F8889" i="13"/>
  <c r="F8881" i="13"/>
  <c r="F8873" i="13"/>
  <c r="F8865" i="13"/>
  <c r="F8857" i="13"/>
  <c r="F8849" i="13"/>
  <c r="F8841" i="13"/>
  <c r="F8833" i="13"/>
  <c r="F8825" i="13"/>
  <c r="F8817" i="13"/>
  <c r="F8809" i="13"/>
  <c r="F8801" i="13"/>
  <c r="F8793" i="13"/>
  <c r="F8785" i="13"/>
  <c r="F8777" i="13"/>
  <c r="F8769" i="13"/>
  <c r="F8761" i="13"/>
  <c r="F8753" i="13"/>
  <c r="F8745" i="13"/>
  <c r="F8737" i="13"/>
  <c r="F8729" i="13"/>
  <c r="F8721" i="13"/>
  <c r="F8713" i="13"/>
  <c r="F8705" i="13"/>
  <c r="F8697" i="13"/>
  <c r="F8689" i="13"/>
  <c r="F8681" i="13"/>
  <c r="F8673" i="13"/>
  <c r="F8665" i="13"/>
  <c r="F8657" i="13"/>
  <c r="F8649" i="13"/>
  <c r="F8641" i="13"/>
  <c r="F9989" i="13"/>
  <c r="F9973" i="13"/>
  <c r="F9957" i="13"/>
  <c r="F9941" i="13"/>
  <c r="F9925" i="13"/>
  <c r="F9909" i="13"/>
  <c r="F9893" i="13"/>
  <c r="F9877" i="13"/>
  <c r="F9861" i="13"/>
  <c r="F9845" i="13"/>
  <c r="F9829" i="13"/>
  <c r="F9813" i="13"/>
  <c r="F9797" i="13"/>
  <c r="F9781" i="13"/>
  <c r="F9765" i="13"/>
  <c r="F9749" i="13"/>
  <c r="F9733" i="13"/>
  <c r="F9717" i="13"/>
  <c r="F9701" i="13"/>
  <c r="F9685" i="13"/>
  <c r="F9669" i="13"/>
  <c r="F9653" i="13"/>
  <c r="F9637" i="13"/>
  <c r="F9621" i="13"/>
  <c r="F9605" i="13"/>
  <c r="F9589" i="13"/>
  <c r="F9573" i="13"/>
  <c r="F9557" i="13"/>
  <c r="F9541" i="13"/>
  <c r="F9525" i="13"/>
  <c r="F9509" i="13"/>
  <c r="F9493" i="13"/>
  <c r="F9477" i="13"/>
  <c r="F9461" i="13"/>
  <c r="F9445" i="13"/>
  <c r="F9429" i="13"/>
  <c r="F9413" i="13"/>
  <c r="F9397" i="13"/>
  <c r="F9381" i="13"/>
  <c r="F9365" i="13"/>
  <c r="F9349" i="13"/>
  <c r="F9333" i="13"/>
  <c r="F9317" i="13"/>
  <c r="F9301" i="13"/>
  <c r="F9285" i="13"/>
  <c r="F9269" i="13"/>
  <c r="F9253" i="13"/>
  <c r="F9237" i="13"/>
  <c r="F9221" i="13"/>
  <c r="F9205" i="13"/>
  <c r="F9189" i="13"/>
  <c r="F9173" i="13"/>
  <c r="F9157" i="13"/>
  <c r="F9141" i="13"/>
  <c r="F9125" i="13"/>
  <c r="F9109" i="13"/>
  <c r="F9988" i="13"/>
  <c r="F9972" i="13"/>
  <c r="F9956" i="13"/>
  <c r="F9940" i="13"/>
  <c r="F9924" i="13"/>
  <c r="F9908" i="13"/>
  <c r="F9892" i="13"/>
  <c r="F9876" i="13"/>
  <c r="F9860" i="13"/>
  <c r="F9844" i="13"/>
  <c r="F9828" i="13"/>
  <c r="F9812" i="13"/>
  <c r="F9796" i="13"/>
  <c r="F9780" i="13"/>
  <c r="F9764" i="13"/>
  <c r="F9748" i="13"/>
  <c r="F9732" i="13"/>
  <c r="F9716" i="13"/>
  <c r="F9700" i="13"/>
  <c r="F9684" i="13"/>
  <c r="F9668" i="13"/>
  <c r="F9652" i="13"/>
  <c r="F9636" i="13"/>
  <c r="F9620" i="13"/>
  <c r="F9604" i="13"/>
  <c r="F9588" i="13"/>
  <c r="F9572" i="13"/>
  <c r="F9556" i="13"/>
  <c r="F9540" i="13"/>
  <c r="F9524" i="13"/>
  <c r="F9508" i="13"/>
  <c r="F9492" i="13"/>
  <c r="F9476" i="13"/>
  <c r="F9460" i="13"/>
  <c r="F9444" i="13"/>
  <c r="F9428" i="13"/>
  <c r="F9412" i="13"/>
  <c r="F9396" i="13"/>
  <c r="F9380" i="13"/>
  <c r="F9364" i="13"/>
  <c r="F9348" i="13"/>
  <c r="F9332" i="13"/>
  <c r="F9316" i="13"/>
  <c r="F9300" i="13"/>
  <c r="F9284" i="13"/>
  <c r="F9268" i="13"/>
  <c r="F9252" i="13"/>
  <c r="F9236" i="13"/>
  <c r="F9220" i="13"/>
  <c r="F9204" i="13"/>
  <c r="F9188" i="13"/>
  <c r="F9172" i="13"/>
  <c r="F9156" i="13"/>
  <c r="F9140" i="13"/>
  <c r="F9124" i="13"/>
  <c r="F9108" i="13"/>
  <c r="F9987" i="13"/>
  <c r="F9971" i="13"/>
  <c r="F9955" i="13"/>
  <c r="F9939" i="13"/>
  <c r="F9923" i="13"/>
  <c r="F9907" i="13"/>
  <c r="F9891" i="13"/>
  <c r="F9875" i="13"/>
  <c r="F9859" i="13"/>
  <c r="F9843" i="13"/>
  <c r="F9827" i="13"/>
  <c r="F9811" i="13"/>
  <c r="F9795" i="13"/>
  <c r="F9779" i="13"/>
  <c r="F9763" i="13"/>
  <c r="F9747" i="13"/>
  <c r="F9731" i="13"/>
  <c r="F9715" i="13"/>
  <c r="F9699" i="13"/>
  <c r="F9683" i="13"/>
  <c r="F9667" i="13"/>
  <c r="F9651" i="13"/>
  <c r="F9635" i="13"/>
  <c r="F9619" i="13"/>
  <c r="F9603" i="13"/>
  <c r="F9587" i="13"/>
  <c r="F9571" i="13"/>
  <c r="F9555" i="13"/>
  <c r="F9539" i="13"/>
  <c r="F9523" i="13"/>
  <c r="F9507" i="13"/>
  <c r="F9491" i="13"/>
  <c r="F9475" i="13"/>
  <c r="F9459" i="13"/>
  <c r="F9443" i="13"/>
  <c r="F9427" i="13"/>
  <c r="F9411" i="13"/>
  <c r="F9395" i="13"/>
  <c r="F9379" i="13"/>
  <c r="F9363" i="13"/>
  <c r="F9347" i="13"/>
  <c r="F9331" i="13"/>
  <c r="F9315" i="13"/>
  <c r="F9299" i="13"/>
  <c r="F9283" i="13"/>
  <c r="F9267" i="13"/>
  <c r="F9251" i="13"/>
  <c r="F9235" i="13"/>
  <c r="F9219" i="13"/>
  <c r="F9203" i="13"/>
  <c r="F9187" i="13"/>
  <c r="F9171" i="13"/>
  <c r="F9155" i="13"/>
  <c r="F9139" i="13"/>
  <c r="F9123" i="13"/>
  <c r="F9107" i="13"/>
  <c r="F9986" i="13"/>
  <c r="F9970" i="13"/>
  <c r="F9954" i="13"/>
  <c r="F9938" i="13"/>
  <c r="F9922" i="13"/>
  <c r="F9906" i="13"/>
  <c r="F9890" i="13"/>
  <c r="F9874" i="13"/>
  <c r="F9858" i="13"/>
  <c r="F9842" i="13"/>
  <c r="F9826" i="13"/>
  <c r="F9810" i="13"/>
  <c r="F9794" i="13"/>
  <c r="F9778" i="13"/>
  <c r="F9762" i="13"/>
  <c r="F9746" i="13"/>
  <c r="F9730" i="13"/>
  <c r="F9714" i="13"/>
  <c r="F9698" i="13"/>
  <c r="F9682" i="13"/>
  <c r="F9666" i="13"/>
  <c r="F9650" i="13"/>
  <c r="F9634" i="13"/>
  <c r="F9618" i="13"/>
  <c r="F9602" i="13"/>
  <c r="F9586" i="13"/>
  <c r="F9570" i="13"/>
  <c r="F9554" i="13"/>
  <c r="F9538" i="13"/>
  <c r="F9522" i="13"/>
  <c r="F9506" i="13"/>
  <c r="F9490" i="13"/>
  <c r="F9474" i="13"/>
  <c r="F9458" i="13"/>
  <c r="F9442" i="13"/>
  <c r="F9426" i="13"/>
  <c r="F9410" i="13"/>
  <c r="F9394" i="13"/>
  <c r="F9378" i="13"/>
  <c r="F9362" i="13"/>
  <c r="F9346" i="13"/>
  <c r="F9330" i="13"/>
  <c r="F9314" i="13"/>
  <c r="F9298" i="13"/>
  <c r="F9282" i="13"/>
  <c r="F9266" i="13"/>
  <c r="F9250" i="13"/>
  <c r="F9234" i="13"/>
  <c r="F9218" i="13"/>
  <c r="F9202" i="13"/>
  <c r="F9186" i="13"/>
  <c r="F9170" i="13"/>
  <c r="F9154" i="13"/>
  <c r="F9138" i="13"/>
  <c r="F9122" i="13"/>
  <c r="F9100" i="13"/>
  <c r="F9075" i="13"/>
  <c r="F9067" i="13"/>
  <c r="F9059" i="13"/>
  <c r="F9051" i="13"/>
  <c r="F9043" i="13"/>
  <c r="F9035" i="13"/>
  <c r="F9027" i="13"/>
  <c r="F9019" i="13"/>
  <c r="F9000" i="13"/>
  <c r="F8984" i="13"/>
  <c r="F8968" i="13"/>
  <c r="F8911" i="13"/>
  <c r="F8903" i="13"/>
  <c r="F8895" i="13"/>
  <c r="F8887" i="13"/>
  <c r="F8879" i="13"/>
  <c r="F8871" i="13"/>
  <c r="F8863" i="13"/>
  <c r="F8855" i="13"/>
  <c r="F8847" i="13"/>
  <c r="F8839" i="13"/>
  <c r="F8831" i="13"/>
  <c r="F8823" i="13"/>
  <c r="F8815" i="13"/>
  <c r="F8807" i="13"/>
  <c r="F8799" i="13"/>
  <c r="F8791" i="13"/>
  <c r="F8783" i="13"/>
  <c r="F8775" i="13"/>
  <c r="F8767" i="13"/>
  <c r="F8759" i="13"/>
  <c r="F8751" i="13"/>
  <c r="F8743" i="13"/>
  <c r="F8735" i="13"/>
  <c r="F8727" i="13"/>
  <c r="F8719" i="13"/>
  <c r="F8711" i="13"/>
  <c r="F8703" i="13"/>
  <c r="F8695" i="13"/>
  <c r="F8687" i="13"/>
  <c r="F8679" i="13"/>
  <c r="F8671" i="13"/>
  <c r="F8663" i="13"/>
  <c r="F8655" i="13"/>
  <c r="F8647" i="13"/>
  <c r="F9985" i="13"/>
  <c r="F9969" i="13"/>
  <c r="F9953" i="13"/>
  <c r="F9937" i="13"/>
  <c r="F9921" i="13"/>
  <c r="F9905" i="13"/>
  <c r="F9889" i="13"/>
  <c r="F9873" i="13"/>
  <c r="F9857" i="13"/>
  <c r="F9841" i="13"/>
  <c r="F9825" i="13"/>
  <c r="F9809" i="13"/>
  <c r="F9793" i="13"/>
  <c r="F9777" i="13"/>
  <c r="F9761" i="13"/>
  <c r="F9745" i="13"/>
  <c r="F9729" i="13"/>
  <c r="F9713" i="13"/>
  <c r="F9697" i="13"/>
  <c r="F9681" i="13"/>
  <c r="F9665" i="13"/>
  <c r="F9649" i="13"/>
  <c r="F9633" i="13"/>
  <c r="F9617" i="13"/>
  <c r="F9601" i="13"/>
  <c r="F9585" i="13"/>
  <c r="F9569" i="13"/>
  <c r="F9553" i="13"/>
  <c r="F9537" i="13"/>
  <c r="F9521" i="13"/>
  <c r="F9505" i="13"/>
  <c r="F9489" i="13"/>
  <c r="F9473" i="13"/>
  <c r="F9457" i="13"/>
  <c r="F9441" i="13"/>
  <c r="F9425" i="13"/>
  <c r="F9409" i="13"/>
  <c r="F9393" i="13"/>
  <c r="F9377" i="13"/>
  <c r="F9361" i="13"/>
  <c r="F9345" i="13"/>
  <c r="F9329" i="13"/>
  <c r="F9313" i="13"/>
  <c r="F9297" i="13"/>
  <c r="F9281" i="13"/>
  <c r="F9265" i="13"/>
  <c r="F9249" i="13"/>
  <c r="F9233" i="13"/>
  <c r="F9217" i="13"/>
  <c r="F9201" i="13"/>
  <c r="F9185" i="13"/>
  <c r="F9169" i="13"/>
  <c r="F9153" i="13"/>
  <c r="F9137" i="13"/>
  <c r="F9121" i="13"/>
  <c r="F10000" i="13"/>
  <c r="F9984" i="13"/>
  <c r="F9968" i="13"/>
  <c r="F9952" i="13"/>
  <c r="F9936" i="13"/>
  <c r="F9920" i="13"/>
  <c r="F9904" i="13"/>
  <c r="F9888" i="13"/>
  <c r="F9872" i="13"/>
  <c r="F9856" i="13"/>
  <c r="F9840" i="13"/>
  <c r="F9824" i="13"/>
  <c r="F9808" i="13"/>
  <c r="F9792" i="13"/>
  <c r="F9776" i="13"/>
  <c r="F9760" i="13"/>
  <c r="F9744" i="13"/>
  <c r="F9728" i="13"/>
  <c r="F9712" i="13"/>
  <c r="F9696" i="13"/>
  <c r="F9680" i="13"/>
  <c r="F9664" i="13"/>
  <c r="F9648" i="13"/>
  <c r="F9632" i="13"/>
  <c r="F9616" i="13"/>
  <c r="F9600" i="13"/>
  <c r="F9584" i="13"/>
  <c r="F9568" i="13"/>
  <c r="F9552" i="13"/>
  <c r="F9536" i="13"/>
  <c r="F9520" i="13"/>
  <c r="F9504" i="13"/>
  <c r="F9488" i="13"/>
  <c r="F9472" i="13"/>
  <c r="F9456" i="13"/>
  <c r="F9440" i="13"/>
  <c r="F9424" i="13"/>
  <c r="F9408" i="13"/>
  <c r="F9392" i="13"/>
  <c r="F9376" i="13"/>
  <c r="F9360" i="13"/>
  <c r="F9344" i="13"/>
  <c r="F9328" i="13"/>
  <c r="F9312" i="13"/>
  <c r="F9296" i="13"/>
  <c r="F9280" i="13"/>
  <c r="F9264" i="13"/>
  <c r="F9248" i="13"/>
  <c r="F9232" i="13"/>
  <c r="F9216" i="13"/>
  <c r="F9200" i="13"/>
  <c r="F9184" i="13"/>
  <c r="F9168" i="13"/>
  <c r="F9152" i="13"/>
  <c r="F9136" i="13"/>
  <c r="F9120" i="13"/>
  <c r="F9999" i="13"/>
  <c r="F9983" i="13"/>
  <c r="F9967" i="13"/>
  <c r="F9951" i="13"/>
  <c r="F9935" i="13"/>
  <c r="F9919" i="13"/>
  <c r="F9903" i="13"/>
  <c r="F9887" i="13"/>
  <c r="F9871" i="13"/>
  <c r="F9855" i="13"/>
  <c r="F9839" i="13"/>
  <c r="F9823" i="13"/>
  <c r="F9807" i="13"/>
  <c r="F9791" i="13"/>
  <c r="F9775" i="13"/>
  <c r="F9759" i="13"/>
  <c r="F9743" i="13"/>
  <c r="F9727" i="13"/>
  <c r="F9711" i="13"/>
  <c r="F9695" i="13"/>
  <c r="F9679" i="13"/>
  <c r="F9663" i="13"/>
  <c r="F9647" i="13"/>
  <c r="F9631" i="13"/>
  <c r="F9615" i="13"/>
  <c r="F9599" i="13"/>
  <c r="F9583" i="13"/>
  <c r="F9567" i="13"/>
  <c r="F9551" i="13"/>
  <c r="F9535" i="13"/>
  <c r="F9519" i="13"/>
  <c r="F9503" i="13"/>
  <c r="F9487" i="13"/>
  <c r="F9471" i="13"/>
  <c r="F9455" i="13"/>
  <c r="F9439" i="13"/>
  <c r="F9423" i="13"/>
  <c r="F9407" i="13"/>
  <c r="F9391" i="13"/>
  <c r="F9375" i="13"/>
  <c r="F9359" i="13"/>
  <c r="F9343" i="13"/>
  <c r="F9327" i="13"/>
  <c r="F9311" i="13"/>
  <c r="F9295" i="13"/>
  <c r="F9279" i="13"/>
  <c r="F9263" i="13"/>
  <c r="F9247" i="13"/>
  <c r="F9231" i="13"/>
  <c r="F9215" i="13"/>
  <c r="F9199" i="13"/>
  <c r="F9183" i="13"/>
  <c r="F9167" i="13"/>
  <c r="F9151" i="13"/>
  <c r="F9135" i="13"/>
  <c r="F9119" i="13"/>
  <c r="F9998" i="13"/>
  <c r="F9982" i="13"/>
  <c r="F9966" i="13"/>
  <c r="F9950" i="13"/>
  <c r="F9934" i="13"/>
  <c r="F9918" i="13"/>
  <c r="F9902" i="13"/>
  <c r="F9886" i="13"/>
  <c r="F9870" i="13"/>
  <c r="F9854" i="13"/>
  <c r="F9838" i="13"/>
  <c r="F9822" i="13"/>
  <c r="F9806" i="13"/>
  <c r="F9790" i="13"/>
  <c r="F9774" i="13"/>
  <c r="F9758" i="13"/>
  <c r="F9742" i="13"/>
  <c r="F9726" i="13"/>
  <c r="F9710" i="13"/>
  <c r="F9694" i="13"/>
  <c r="F9678" i="13"/>
  <c r="F9662" i="13"/>
  <c r="F9646" i="13"/>
  <c r="F9630" i="13"/>
  <c r="F9614" i="13"/>
  <c r="F9598" i="13"/>
  <c r="F9582" i="13"/>
  <c r="F9566" i="13"/>
  <c r="F9550" i="13"/>
  <c r="F9534" i="13"/>
  <c r="F9518" i="13"/>
  <c r="F9502" i="13"/>
  <c r="F9486" i="13"/>
  <c r="F9470" i="13"/>
  <c r="F9454" i="13"/>
  <c r="F9438" i="13"/>
  <c r="F9422" i="13"/>
  <c r="F9406" i="13"/>
  <c r="F9390" i="13"/>
  <c r="F9374" i="13"/>
  <c r="F9358" i="13"/>
  <c r="F9342" i="13"/>
  <c r="F9326" i="13"/>
  <c r="F9310" i="13"/>
  <c r="F9294" i="13"/>
  <c r="F9278" i="13"/>
  <c r="F9262" i="13"/>
  <c r="F9246" i="13"/>
  <c r="F9230" i="13"/>
  <c r="F9214" i="13"/>
  <c r="F9198" i="13"/>
  <c r="F9182" i="13"/>
  <c r="F9166" i="13"/>
  <c r="F9150" i="13"/>
  <c r="F9134" i="13"/>
  <c r="F9118" i="13"/>
  <c r="F9091" i="13"/>
  <c r="F9073" i="13"/>
  <c r="F9065" i="13"/>
  <c r="F9057" i="13"/>
  <c r="F9049" i="13"/>
  <c r="F9041" i="13"/>
  <c r="F9033" i="13"/>
  <c r="F9025" i="13"/>
  <c r="F9017" i="13"/>
  <c r="F8996" i="13"/>
  <c r="F8980" i="13"/>
  <c r="F8964" i="13"/>
  <c r="F8909" i="13"/>
  <c r="F8901" i="13"/>
  <c r="F8893" i="13"/>
  <c r="F8885" i="13"/>
  <c r="F8877" i="13"/>
  <c r="F8869" i="13"/>
  <c r="F8861" i="13"/>
  <c r="F8853" i="13"/>
  <c r="F8845" i="13"/>
  <c r="F8837" i="13"/>
  <c r="F8829" i="13"/>
  <c r="F8821" i="13"/>
  <c r="F8813" i="13"/>
  <c r="F8805" i="13"/>
  <c r="F8797" i="13"/>
  <c r="F8789" i="13"/>
  <c r="F8781" i="13"/>
  <c r="F8773" i="13"/>
  <c r="F8765" i="13"/>
  <c r="F8757" i="13"/>
  <c r="F8749" i="13"/>
  <c r="F8741" i="13"/>
  <c r="F8733" i="13"/>
  <c r="F8725" i="13"/>
  <c r="F8717" i="13"/>
  <c r="F8709" i="13"/>
  <c r="F8701" i="13"/>
  <c r="F8693" i="13"/>
  <c r="F8685" i="13"/>
  <c r="F8677" i="13"/>
  <c r="F8669" i="13"/>
  <c r="F8661" i="13"/>
  <c r="F8653" i="13"/>
  <c r="F8645" i="13"/>
  <c r="F9997" i="13"/>
  <c r="F9981" i="13"/>
  <c r="F9965" i="13"/>
  <c r="F9949" i="13"/>
  <c r="F9933" i="13"/>
  <c r="F9917" i="13"/>
  <c r="F9901" i="13"/>
  <c r="F9885" i="13"/>
  <c r="F9869" i="13"/>
  <c r="F9853" i="13"/>
  <c r="F9837" i="13"/>
  <c r="F9821" i="13"/>
  <c r="F9805" i="13"/>
  <c r="F9789" i="13"/>
  <c r="F9773" i="13"/>
  <c r="F9757" i="13"/>
  <c r="F9741" i="13"/>
  <c r="F9725" i="13"/>
  <c r="F9709" i="13"/>
  <c r="F9693" i="13"/>
  <c r="F9677" i="13"/>
  <c r="F9661" i="13"/>
  <c r="F9645" i="13"/>
  <c r="F9629" i="13"/>
  <c r="F9613" i="13"/>
  <c r="F9597" i="13"/>
  <c r="F9581" i="13"/>
  <c r="F9565" i="13"/>
  <c r="F9549" i="13"/>
  <c r="F9533" i="13"/>
  <c r="F9517" i="13"/>
  <c r="F9501" i="13"/>
  <c r="F9485" i="13"/>
  <c r="F9469" i="13"/>
  <c r="F9453" i="13"/>
  <c r="F9437" i="13"/>
  <c r="F9421" i="13"/>
  <c r="F9405" i="13"/>
  <c r="F9389" i="13"/>
  <c r="F9373" i="13"/>
  <c r="F9357" i="13"/>
  <c r="F9341" i="13"/>
  <c r="F9325" i="13"/>
  <c r="F9309" i="13"/>
  <c r="F9293" i="13"/>
  <c r="F9277" i="13"/>
  <c r="F9261" i="13"/>
  <c r="F9245" i="13"/>
  <c r="F9229" i="13"/>
  <c r="F9213" i="13"/>
  <c r="F9197" i="13"/>
  <c r="F9181" i="13"/>
  <c r="F9165" i="13"/>
  <c r="F9149" i="13"/>
  <c r="F9133" i="13"/>
  <c r="F9117" i="13"/>
  <c r="F9996" i="13"/>
  <c r="F9980" i="13"/>
  <c r="F9964" i="13"/>
  <c r="F9948" i="13"/>
  <c r="F9932" i="13"/>
  <c r="F9916" i="13"/>
  <c r="F9900" i="13"/>
  <c r="F9884" i="13"/>
  <c r="F9868" i="13"/>
  <c r="F9852" i="13"/>
  <c r="F9836" i="13"/>
  <c r="F9820" i="13"/>
  <c r="F9804" i="13"/>
  <c r="F9788" i="13"/>
  <c r="F9772" i="13"/>
  <c r="F9756" i="13"/>
  <c r="F9740" i="13"/>
  <c r="F9724" i="13"/>
  <c r="F9708" i="13"/>
  <c r="F9692" i="13"/>
  <c r="F9676" i="13"/>
  <c r="F9660" i="13"/>
  <c r="F9644" i="13"/>
  <c r="F9628" i="13"/>
  <c r="F9612" i="13"/>
  <c r="F9596" i="13"/>
  <c r="F9580" i="13"/>
  <c r="F9564" i="13"/>
  <c r="F9548" i="13"/>
  <c r="F9532" i="13"/>
  <c r="F9516" i="13"/>
  <c r="F9500" i="13"/>
  <c r="F9484" i="13"/>
  <c r="F9468" i="13"/>
  <c r="F9452" i="13"/>
  <c r="F9436" i="13"/>
  <c r="F9420" i="13"/>
  <c r="F9404" i="13"/>
  <c r="F9388" i="13"/>
  <c r="F9372" i="13"/>
  <c r="F9356" i="13"/>
  <c r="F9340" i="13"/>
  <c r="F9324" i="13"/>
  <c r="F9308" i="13"/>
  <c r="F9292" i="13"/>
  <c r="F9276" i="13"/>
  <c r="F9260" i="13"/>
  <c r="F9244" i="13"/>
  <c r="F9228" i="13"/>
  <c r="F9212" i="13"/>
  <c r="F9196" i="13"/>
  <c r="F9180" i="13"/>
  <c r="F9164" i="13"/>
  <c r="F9148" i="13"/>
  <c r="F9132" i="13"/>
  <c r="F9116" i="13"/>
  <c r="F9995" i="13"/>
  <c r="F9979" i="13"/>
  <c r="F9963" i="13"/>
  <c r="F9947" i="13"/>
  <c r="F9931" i="13"/>
  <c r="F9915" i="13"/>
  <c r="F9899" i="13"/>
  <c r="F9883" i="13"/>
  <c r="F9867" i="13"/>
  <c r="F9851" i="13"/>
  <c r="F9835" i="13"/>
  <c r="F9819" i="13"/>
  <c r="F9803" i="13"/>
  <c r="F9787" i="13"/>
  <c r="F9771" i="13"/>
  <c r="F9755" i="13"/>
  <c r="F9739" i="13"/>
  <c r="F9723" i="13"/>
  <c r="F9707" i="13"/>
  <c r="F9691" i="13"/>
  <c r="F9675" i="13"/>
  <c r="F9659" i="13"/>
  <c r="F9643" i="13"/>
  <c r="F9627" i="13"/>
  <c r="F9611" i="13"/>
  <c r="F9595" i="13"/>
  <c r="F9579" i="13"/>
  <c r="F9563" i="13"/>
  <c r="F9547" i="13"/>
  <c r="F9531" i="13"/>
  <c r="F9515" i="13"/>
  <c r="F9499" i="13"/>
  <c r="F9483" i="13"/>
  <c r="F9467" i="13"/>
  <c r="F9451" i="13"/>
  <c r="F9435" i="13"/>
  <c r="F9419" i="13"/>
  <c r="F9403" i="13"/>
  <c r="F9387" i="13"/>
  <c r="F9371" i="13"/>
  <c r="F9355" i="13"/>
  <c r="F9339" i="13"/>
  <c r="F9323" i="13"/>
  <c r="F9307" i="13"/>
  <c r="F9291" i="13"/>
  <c r="F9275" i="13"/>
  <c r="F9259" i="13"/>
  <c r="F9243" i="13"/>
  <c r="F9227" i="13"/>
  <c r="F9211" i="13"/>
  <c r="F9195" i="13"/>
  <c r="F9179" i="13"/>
  <c r="F9163" i="13"/>
  <c r="F9147" i="13"/>
  <c r="F9131" i="13"/>
  <c r="F9115" i="13"/>
  <c r="F9994" i="13"/>
  <c r="F9978" i="13"/>
  <c r="F9962" i="13"/>
  <c r="F9946" i="13"/>
  <c r="F9930" i="13"/>
  <c r="F9914" i="13"/>
  <c r="F9898" i="13"/>
  <c r="F9882" i="13"/>
  <c r="F9866" i="13"/>
  <c r="F9850" i="13"/>
  <c r="F9834" i="13"/>
  <c r="F9818" i="13"/>
  <c r="F9802" i="13"/>
  <c r="F9786" i="13"/>
  <c r="F9770" i="13"/>
  <c r="F9754" i="13"/>
  <c r="F9738" i="13"/>
  <c r="F9722" i="13"/>
  <c r="F9706" i="13"/>
  <c r="F9690" i="13"/>
  <c r="F9674" i="13"/>
  <c r="F9658" i="13"/>
  <c r="F9642" i="13"/>
  <c r="F9626" i="13"/>
  <c r="F9610" i="13"/>
  <c r="F9594" i="13"/>
  <c r="F9578" i="13"/>
  <c r="F9562" i="13"/>
  <c r="F9546" i="13"/>
  <c r="F9530" i="13"/>
  <c r="F9514" i="13"/>
  <c r="F9498" i="13"/>
  <c r="F9482" i="13"/>
  <c r="F9466" i="13"/>
  <c r="F9450" i="13"/>
  <c r="F9434" i="13"/>
  <c r="F9418" i="13"/>
  <c r="F9402" i="13"/>
  <c r="F9386" i="13"/>
  <c r="F9370" i="13"/>
  <c r="F9354" i="13"/>
  <c r="F9338" i="13"/>
  <c r="F9322" i="13"/>
  <c r="F9306" i="13"/>
  <c r="F9290" i="13"/>
  <c r="F9274" i="13"/>
  <c r="F9258" i="13"/>
  <c r="F9242" i="13"/>
  <c r="F9226" i="13"/>
  <c r="F9210" i="13"/>
  <c r="F9194" i="13"/>
  <c r="F9178" i="13"/>
  <c r="F9162" i="13"/>
  <c r="F9146" i="13"/>
  <c r="F9130" i="13"/>
  <c r="F9114" i="13"/>
  <c r="F9089" i="13"/>
  <c r="F9071" i="13"/>
  <c r="F9063" i="13"/>
  <c r="F9055" i="13"/>
  <c r="F9047" i="13"/>
  <c r="F9039" i="13"/>
  <c r="F9031" i="13"/>
  <c r="F9023" i="13"/>
  <c r="F9008" i="13"/>
  <c r="F8992" i="13"/>
  <c r="F8976" i="13"/>
  <c r="F8960" i="13"/>
  <c r="F8907" i="13"/>
  <c r="F8899" i="13"/>
  <c r="F8891" i="13"/>
  <c r="F8883" i="13"/>
  <c r="F8875" i="13"/>
  <c r="F8867" i="13"/>
  <c r="F8859" i="13"/>
  <c r="F8851" i="13"/>
  <c r="F8843" i="13"/>
  <c r="F8835" i="13"/>
  <c r="F8827" i="13"/>
  <c r="F8819" i="13"/>
  <c r="F8811" i="13"/>
  <c r="F8803" i="13"/>
  <c r="F8795" i="13"/>
  <c r="F8787" i="13"/>
  <c r="F8779" i="13"/>
  <c r="F8771" i="13"/>
  <c r="F8763" i="13"/>
  <c r="F8755" i="13"/>
  <c r="F8747" i="13"/>
  <c r="F8739" i="13"/>
  <c r="F8731" i="13"/>
  <c r="F8723" i="13"/>
  <c r="F8715" i="13"/>
  <c r="F8707" i="13"/>
  <c r="F8699" i="13"/>
  <c r="F8691" i="13"/>
  <c r="F8683" i="13"/>
  <c r="F8675" i="13"/>
  <c r="F8667" i="13"/>
  <c r="F8659" i="13"/>
  <c r="F8651" i="13"/>
  <c r="F8643" i="13"/>
  <c r="F8639" i="13"/>
  <c r="F8631" i="13"/>
  <c r="F8623" i="13"/>
  <c r="F8615" i="13"/>
  <c r="F8607" i="13"/>
  <c r="F8599" i="13"/>
  <c r="F8591" i="13"/>
  <c r="F8583" i="13"/>
  <c r="F8575" i="13"/>
  <c r="F8567" i="13"/>
  <c r="F8559" i="13"/>
  <c r="F8551" i="13"/>
  <c r="F8543" i="13"/>
  <c r="F8535" i="13"/>
  <c r="F8527" i="13"/>
  <c r="F8519" i="13"/>
  <c r="F8511" i="13"/>
  <c r="F8500" i="13"/>
  <c r="F8475" i="13"/>
  <c r="F8457" i="13"/>
  <c r="F8436" i="13"/>
  <c r="F8411" i="13"/>
  <c r="F8393" i="13"/>
  <c r="F8372" i="13"/>
  <c r="F8347" i="13"/>
  <c r="F8329" i="13"/>
  <c r="F8308" i="13"/>
  <c r="F8283" i="13"/>
  <c r="F8265" i="13"/>
  <c r="F8244" i="13"/>
  <c r="F8219" i="13"/>
  <c r="F8201" i="13"/>
  <c r="F8177" i="13"/>
  <c r="F8145" i="13"/>
  <c r="F8113" i="13"/>
  <c r="F8081" i="13"/>
  <c r="F8049" i="13"/>
  <c r="F8017" i="13"/>
  <c r="F7985" i="13"/>
  <c r="F7953" i="13"/>
  <c r="F7921" i="13"/>
  <c r="F7889" i="13"/>
  <c r="F7857" i="13"/>
  <c r="F7825" i="13"/>
  <c r="F7793" i="13"/>
  <c r="F7761" i="13"/>
  <c r="F7729" i="13"/>
  <c r="F7704" i="13"/>
  <c r="F7683" i="13"/>
  <c r="F7660" i="13"/>
  <c r="F7637" i="13"/>
  <c r="F7619" i="13"/>
  <c r="F7596" i="13"/>
  <c r="F7573" i="13"/>
  <c r="F7549" i="13"/>
  <c r="F7528" i="13"/>
  <c r="F7509" i="13"/>
  <c r="F7488" i="13"/>
  <c r="F7465" i="13"/>
  <c r="F7447" i="13"/>
  <c r="F7424" i="13"/>
  <c r="F7401" i="13"/>
  <c r="F7383" i="13"/>
  <c r="F7357" i="13"/>
  <c r="F7339" i="13"/>
  <c r="F7316" i="13"/>
  <c r="F7293" i="13"/>
  <c r="F7275" i="13"/>
  <c r="F7252" i="13"/>
  <c r="F7229" i="13"/>
  <c r="F7211" i="13"/>
  <c r="F7188" i="13"/>
  <c r="F7165" i="13"/>
  <c r="F7147" i="13"/>
  <c r="F7124" i="13"/>
  <c r="F7101" i="13"/>
  <c r="F7083" i="13"/>
  <c r="F7061" i="13"/>
  <c r="F7029" i="13"/>
  <c r="F6997" i="13"/>
  <c r="F6965" i="13"/>
  <c r="F6933" i="13"/>
  <c r="F6901" i="13"/>
  <c r="F6869" i="13"/>
  <c r="F6837" i="13"/>
  <c r="F6805" i="13"/>
  <c r="F6773" i="13"/>
  <c r="F6741" i="13"/>
  <c r="F6709" i="13"/>
  <c r="F6677" i="13"/>
  <c r="F9106" i="13"/>
  <c r="F9088" i="13"/>
  <c r="F9012" i="13"/>
  <c r="F8945" i="13"/>
  <c r="F8937" i="13"/>
  <c r="F8929" i="13"/>
  <c r="F8921" i="13"/>
  <c r="F8913" i="13"/>
  <c r="F8488" i="13"/>
  <c r="F8463" i="13"/>
  <c r="F8445" i="13"/>
  <c r="F8424" i="13"/>
  <c r="F8399" i="13"/>
  <c r="F8381" i="13"/>
  <c r="F8360" i="13"/>
  <c r="F8335" i="13"/>
  <c r="F8317" i="13"/>
  <c r="F8296" i="13"/>
  <c r="F8271" i="13"/>
  <c r="F8253" i="13"/>
  <c r="F8232" i="13"/>
  <c r="F8207" i="13"/>
  <c r="F8189" i="13"/>
  <c r="F8171" i="13"/>
  <c r="F8155" i="13"/>
  <c r="F8139" i="13"/>
  <c r="F8123" i="13"/>
  <c r="F8107" i="13"/>
  <c r="F8091" i="13"/>
  <c r="F8075" i="13"/>
  <c r="F8059" i="13"/>
  <c r="F8043" i="13"/>
  <c r="F8027" i="13"/>
  <c r="F8011" i="13"/>
  <c r="F7995" i="13"/>
  <c r="F7979" i="13"/>
  <c r="F7963" i="13"/>
  <c r="F7947" i="13"/>
  <c r="F7931" i="13"/>
  <c r="F7915" i="13"/>
  <c r="F7899" i="13"/>
  <c r="F7883" i="13"/>
  <c r="F7867" i="13"/>
  <c r="F7851" i="13"/>
  <c r="F7835" i="13"/>
  <c r="F7819" i="13"/>
  <c r="F7803" i="13"/>
  <c r="F7787" i="13"/>
  <c r="F7771" i="13"/>
  <c r="F7755" i="13"/>
  <c r="F7739" i="13"/>
  <c r="F7723" i="13"/>
  <c r="F7701" i="13"/>
  <c r="F7680" i="13"/>
  <c r="F7657" i="13"/>
  <c r="F7639" i="13"/>
  <c r="F7616" i="13"/>
  <c r="F7593" i="13"/>
  <c r="F7575" i="13"/>
  <c r="F7553" i="13"/>
  <c r="F7539" i="13"/>
  <c r="F7513" i="13"/>
  <c r="F7495" i="13"/>
  <c r="F7476" i="13"/>
  <c r="F7453" i="13"/>
  <c r="F7435" i="13"/>
  <c r="F7412" i="13"/>
  <c r="F7389" i="13"/>
  <c r="F7371" i="13"/>
  <c r="F7352" i="13"/>
  <c r="F7329" i="13"/>
  <c r="F7311" i="13"/>
  <c r="F7288" i="13"/>
  <c r="F7265" i="13"/>
  <c r="F7247" i="13"/>
  <c r="F7224" i="13"/>
  <c r="F7201" i="13"/>
  <c r="F7183" i="13"/>
  <c r="F7160" i="13"/>
  <c r="F7137" i="13"/>
  <c r="F7119" i="13"/>
  <c r="F7096" i="13"/>
  <c r="F7073" i="13"/>
  <c r="F7039" i="13"/>
  <c r="F7007" i="13"/>
  <c r="F6975" i="13"/>
  <c r="F6943" i="13"/>
  <c r="F6911" i="13"/>
  <c r="F6879" i="13"/>
  <c r="F6847" i="13"/>
  <c r="F6815" i="13"/>
  <c r="F6783" i="13"/>
  <c r="F6751" i="13"/>
  <c r="F6719" i="13"/>
  <c r="F6687" i="13"/>
  <c r="F6655" i="13"/>
  <c r="F9083" i="13"/>
  <c r="F9068" i="13"/>
  <c r="F9052" i="13"/>
  <c r="F9036" i="13"/>
  <c r="F9020" i="13"/>
  <c r="F9001" i="13"/>
  <c r="F8993" i="13"/>
  <c r="F8985" i="13"/>
  <c r="F8977" i="13"/>
  <c r="F8969" i="13"/>
  <c r="F8961" i="13"/>
  <c r="F8953" i="13"/>
  <c r="F8900" i="13"/>
  <c r="F8884" i="13"/>
  <c r="F8868" i="13"/>
  <c r="F8852" i="13"/>
  <c r="F8836" i="13"/>
  <c r="F8820" i="13"/>
  <c r="F8804" i="13"/>
  <c r="F8788" i="13"/>
  <c r="F8772" i="13"/>
  <c r="F8756" i="13"/>
  <c r="F8740" i="13"/>
  <c r="F8724" i="13"/>
  <c r="F8708" i="13"/>
  <c r="F8692" i="13"/>
  <c r="F8676" i="13"/>
  <c r="F8660" i="13"/>
  <c r="F8644" i="13"/>
  <c r="F8628" i="13"/>
  <c r="F8612" i="13"/>
  <c r="F8596" i="13"/>
  <c r="F8580" i="13"/>
  <c r="F8564" i="13"/>
  <c r="F8548" i="13"/>
  <c r="F8532" i="13"/>
  <c r="F8516" i="13"/>
  <c r="F8497" i="13"/>
  <c r="F8476" i="13"/>
  <c r="F8451" i="13"/>
  <c r="F8433" i="13"/>
  <c r="F8412" i="13"/>
  <c r="F8387" i="13"/>
  <c r="F8369" i="13"/>
  <c r="F8348" i="13"/>
  <c r="F8323" i="13"/>
  <c r="F8305" i="13"/>
  <c r="F8284" i="13"/>
  <c r="F8259" i="13"/>
  <c r="F8241" i="13"/>
  <c r="F8220" i="13"/>
  <c r="F8195" i="13"/>
  <c r="F8173" i="13"/>
  <c r="F8141" i="13"/>
  <c r="F8109" i="13"/>
  <c r="F8077" i="13"/>
  <c r="F8045" i="13"/>
  <c r="F8013" i="13"/>
  <c r="F7981" i="13"/>
  <c r="F7949" i="13"/>
  <c r="F7917" i="13"/>
  <c r="F7885" i="13"/>
  <c r="F7853" i="13"/>
  <c r="F7821" i="13"/>
  <c r="F7789" i="13"/>
  <c r="F7757" i="13"/>
  <c r="F7725" i="13"/>
  <c r="F7703" i="13"/>
  <c r="F7684" i="13"/>
  <c r="F7661" i="13"/>
  <c r="F7643" i="13"/>
  <c r="F7620" i="13"/>
  <c r="F7597" i="13"/>
  <c r="F7579" i="13"/>
  <c r="F7555" i="13"/>
  <c r="F7529" i="13"/>
  <c r="F7508" i="13"/>
  <c r="F7487" i="13"/>
  <c r="F7464" i="13"/>
  <c r="F7441" i="13"/>
  <c r="F7423" i="13"/>
  <c r="F7400" i="13"/>
  <c r="F7377" i="13"/>
  <c r="F7356" i="13"/>
  <c r="F7333" i="13"/>
  <c r="F7315" i="13"/>
  <c r="F7292" i="13"/>
  <c r="F7269" i="13"/>
  <c r="F7251" i="13"/>
  <c r="F7228" i="13"/>
  <c r="F7205" i="13"/>
  <c r="F7187" i="13"/>
  <c r="F7164" i="13"/>
  <c r="F7141" i="13"/>
  <c r="F7123" i="13"/>
  <c r="F7100" i="13"/>
  <c r="F7077" i="13"/>
  <c r="F7057" i="13"/>
  <c r="F7025" i="13"/>
  <c r="F6993" i="13"/>
  <c r="F6961" i="13"/>
  <c r="F6929" i="13"/>
  <c r="F6897" i="13"/>
  <c r="F6865" i="13"/>
  <c r="F6833" i="13"/>
  <c r="F6801" i="13"/>
  <c r="F6769" i="13"/>
  <c r="F6737" i="13"/>
  <c r="F6705" i="13"/>
  <c r="F6673" i="13"/>
  <c r="F9103" i="13"/>
  <c r="F9085" i="13"/>
  <c r="F9011" i="13"/>
  <c r="F8944" i="13"/>
  <c r="F8928" i="13"/>
  <c r="F8503" i="13"/>
  <c r="F8485" i="13"/>
  <c r="F8464" i="13"/>
  <c r="F8439" i="13"/>
  <c r="F8421" i="13"/>
  <c r="F8400" i="13"/>
  <c r="F8375" i="13"/>
  <c r="F8357" i="13"/>
  <c r="F8336" i="13"/>
  <c r="F8311" i="13"/>
  <c r="F8293" i="13"/>
  <c r="F8272" i="13"/>
  <c r="F8247" i="13"/>
  <c r="F8229" i="13"/>
  <c r="F8208" i="13"/>
  <c r="F8183" i="13"/>
  <c r="F8167" i="13"/>
  <c r="F8151" i="13"/>
  <c r="F8135" i="13"/>
  <c r="F8119" i="13"/>
  <c r="F8103" i="13"/>
  <c r="F8087" i="13"/>
  <c r="F8071" i="13"/>
  <c r="F8055" i="13"/>
  <c r="F8039" i="13"/>
  <c r="F8023" i="13"/>
  <c r="F8007" i="13"/>
  <c r="F7991" i="13"/>
  <c r="F7975" i="13"/>
  <c r="F7959" i="13"/>
  <c r="F7943" i="13"/>
  <c r="F7927" i="13"/>
  <c r="F7911" i="13"/>
  <c r="F7895" i="13"/>
  <c r="F7879" i="13"/>
  <c r="F7863" i="13"/>
  <c r="F7847" i="13"/>
  <c r="F7831" i="13"/>
  <c r="F7815" i="13"/>
  <c r="F7799" i="13"/>
  <c r="F7783" i="13"/>
  <c r="F7767" i="13"/>
  <c r="F7751" i="13"/>
  <c r="F7735" i="13"/>
  <c r="F7719" i="13"/>
  <c r="F7700" i="13"/>
  <c r="F7679" i="13"/>
  <c r="F7656" i="13"/>
  <c r="F7633" i="13"/>
  <c r="F7615" i="13"/>
  <c r="F7592" i="13"/>
  <c r="F7571" i="13"/>
  <c r="F7552" i="13"/>
  <c r="F7531" i="13"/>
  <c r="F7505" i="13"/>
  <c r="F7484" i="13"/>
  <c r="F7461" i="13"/>
  <c r="F7443" i="13"/>
  <c r="F7420" i="13"/>
  <c r="F7397" i="13"/>
  <c r="F7379" i="13"/>
  <c r="F7353" i="13"/>
  <c r="F7335" i="13"/>
  <c r="F7312" i="13"/>
  <c r="F7289" i="13"/>
  <c r="F7271" i="13"/>
  <c r="F7248" i="13"/>
  <c r="F7225" i="13"/>
  <c r="F7207" i="13"/>
  <c r="F7184" i="13"/>
  <c r="F7161" i="13"/>
  <c r="F7143" i="13"/>
  <c r="F7120" i="13"/>
  <c r="F7097" i="13"/>
  <c r="F7079" i="13"/>
  <c r="F7043" i="13"/>
  <c r="F7011" i="13"/>
  <c r="F6979" i="13"/>
  <c r="F6947" i="13"/>
  <c r="F6915" i="13"/>
  <c r="F6883" i="13"/>
  <c r="F6851" i="13"/>
  <c r="F6819" i="13"/>
  <c r="F6787" i="13"/>
  <c r="F6755" i="13"/>
  <c r="F6723" i="13"/>
  <c r="F6691" i="13"/>
  <c r="F6659" i="13"/>
  <c r="F6595" i="13"/>
  <c r="F6579" i="13"/>
  <c r="F6563" i="13"/>
  <c r="F6547" i="13"/>
  <c r="F6531" i="13"/>
  <c r="F6515" i="13"/>
  <c r="F6499" i="13"/>
  <c r="F6483" i="13"/>
  <c r="F6467" i="13"/>
  <c r="F6451" i="13"/>
  <c r="F6435" i="13"/>
  <c r="F6419" i="13"/>
  <c r="F6403" i="13"/>
  <c r="F6387" i="13"/>
  <c r="F6371" i="13"/>
  <c r="F6355" i="13"/>
  <c r="F6339" i="13"/>
  <c r="F6323" i="13"/>
  <c r="F6307" i="13"/>
  <c r="F6291" i="13"/>
  <c r="F6275" i="13"/>
  <c r="F6259" i="13"/>
  <c r="F6243" i="13"/>
  <c r="F6227" i="13"/>
  <c r="F6211" i="13"/>
  <c r="F6195" i="13"/>
  <c r="F6179" i="13"/>
  <c r="F6163" i="13"/>
  <c r="F6147" i="13"/>
  <c r="F6131" i="13"/>
  <c r="F6103" i="13"/>
  <c r="F7058" i="13"/>
  <c r="F7050" i="13"/>
  <c r="F7042" i="13"/>
  <c r="F7034" i="13"/>
  <c r="F7026" i="13"/>
  <c r="F7018" i="13"/>
  <c r="F7010" i="13"/>
  <c r="F7002" i="13"/>
  <c r="F6994" i="13"/>
  <c r="F6986" i="13"/>
  <c r="F6978" i="13"/>
  <c r="F6970" i="13"/>
  <c r="F6962" i="13"/>
  <c r="F6954" i="13"/>
  <c r="F6946" i="13"/>
  <c r="F6938" i="13"/>
  <c r="F6930" i="13"/>
  <c r="F6922" i="13"/>
  <c r="F6914" i="13"/>
  <c r="F6906" i="13"/>
  <c r="F6898" i="13"/>
  <c r="F6890" i="13"/>
  <c r="F6882" i="13"/>
  <c r="F6874" i="13"/>
  <c r="F6866" i="13"/>
  <c r="F6858" i="13"/>
  <c r="F6850" i="13"/>
  <c r="F6842" i="13"/>
  <c r="F6834" i="13"/>
  <c r="F6826" i="13"/>
  <c r="F6818" i="13"/>
  <c r="F6810" i="13"/>
  <c r="F6802" i="13"/>
  <c r="F6794" i="13"/>
  <c r="F6786" i="13"/>
  <c r="F6778" i="13"/>
  <c r="F6770" i="13"/>
  <c r="F6762" i="13"/>
  <c r="F6754" i="13"/>
  <c r="F6746" i="13"/>
  <c r="F6738" i="13"/>
  <c r="F6730" i="13"/>
  <c r="F6722" i="13"/>
  <c r="F6714" i="13"/>
  <c r="F6706" i="13"/>
  <c r="F6698" i="13"/>
  <c r="F6690" i="13"/>
  <c r="F6682" i="13"/>
  <c r="F6674" i="13"/>
  <c r="F6666" i="13"/>
  <c r="F6658" i="13"/>
  <c r="F6650" i="13"/>
  <c r="F6642" i="13"/>
  <c r="F6634" i="13"/>
  <c r="F6626" i="13"/>
  <c r="F6618" i="13"/>
  <c r="F6610" i="13"/>
  <c r="F6594" i="13"/>
  <c r="F6578" i="13"/>
  <c r="F6562" i="13"/>
  <c r="F6546" i="13"/>
  <c r="F6530" i="13"/>
  <c r="F6514" i="13"/>
  <c r="F6498" i="13"/>
  <c r="F6482" i="13"/>
  <c r="F6466" i="13"/>
  <c r="F6450" i="13"/>
  <c r="F6434" i="13"/>
  <c r="F6418" i="13"/>
  <c r="F6402" i="13"/>
  <c r="F6386" i="13"/>
  <c r="F6370" i="13"/>
  <c r="F6354" i="13"/>
  <c r="F6338" i="13"/>
  <c r="F6322" i="13"/>
  <c r="F6306" i="13"/>
  <c r="F6290" i="13"/>
  <c r="F6274" i="13"/>
  <c r="F6258" i="13"/>
  <c r="F6242" i="13"/>
  <c r="F6226" i="13"/>
  <c r="F6210" i="13"/>
  <c r="F6194" i="13"/>
  <c r="F6178" i="13"/>
  <c r="F6162" i="13"/>
  <c r="F6146" i="13"/>
  <c r="F6130" i="13"/>
  <c r="F6605" i="13"/>
  <c r="F6589" i="13"/>
  <c r="F6573" i="13"/>
  <c r="F6557" i="13"/>
  <c r="F6541" i="13"/>
  <c r="F6525" i="13"/>
  <c r="F6509" i="13"/>
  <c r="F6493" i="13"/>
  <c r="F6477" i="13"/>
  <c r="F6461" i="13"/>
  <c r="F6445" i="13"/>
  <c r="F6429" i="13"/>
  <c r="F6413" i="13"/>
  <c r="F6397" i="13"/>
  <c r="F6381" i="13"/>
  <c r="F6365" i="13"/>
  <c r="F6349" i="13"/>
  <c r="F6333" i="13"/>
  <c r="F6317" i="13"/>
  <c r="F6301" i="13"/>
  <c r="F6285" i="13"/>
  <c r="F6269" i="13"/>
  <c r="F6253" i="13"/>
  <c r="F6237" i="13"/>
  <c r="F6221" i="13"/>
  <c r="F6205" i="13"/>
  <c r="F6189" i="13"/>
  <c r="F6173" i="13"/>
  <c r="F6157" i="13"/>
  <c r="F6141" i="13"/>
  <c r="F6125" i="13"/>
  <c r="F6604" i="13"/>
  <c r="F6588" i="13"/>
  <c r="F6572" i="13"/>
  <c r="F6556" i="13"/>
  <c r="F6540" i="13"/>
  <c r="F6524" i="13"/>
  <c r="F6508" i="13"/>
  <c r="F6492" i="13"/>
  <c r="F6476" i="13"/>
  <c r="F6460" i="13"/>
  <c r="F6444" i="13"/>
  <c r="F6428" i="13"/>
  <c r="F6412" i="13"/>
  <c r="F6396" i="13"/>
  <c r="F6380" i="13"/>
  <c r="F6364" i="13"/>
  <c r="F6348" i="13"/>
  <c r="F6332" i="13"/>
  <c r="F6316" i="13"/>
  <c r="F6300" i="13"/>
  <c r="F6284" i="13"/>
  <c r="F6268" i="13"/>
  <c r="F6252" i="13"/>
  <c r="F6236" i="13"/>
  <c r="F6220" i="13"/>
  <c r="F6204" i="13"/>
  <c r="F6188" i="13"/>
  <c r="F6172" i="13"/>
  <c r="F6156" i="13"/>
  <c r="F6140" i="13"/>
  <c r="F6124" i="13"/>
  <c r="F6088" i="13"/>
  <c r="F6058" i="13"/>
  <c r="F6037" i="13"/>
  <c r="F6016" i="13"/>
  <c r="F5993" i="13"/>
  <c r="F5964" i="13"/>
  <c r="F5942" i="13"/>
  <c r="F5921" i="13"/>
  <c r="F5900" i="13"/>
  <c r="F5878" i="13"/>
  <c r="F5857" i="13"/>
  <c r="F5836" i="13"/>
  <c r="F5814" i="13"/>
  <c r="F5793" i="13"/>
  <c r="F5772" i="13"/>
  <c r="F5750" i="13"/>
  <c r="F5729" i="13"/>
  <c r="F5708" i="13"/>
  <c r="F5688" i="13"/>
  <c r="F5672" i="13"/>
  <c r="F5656" i="13"/>
  <c r="F5640" i="13"/>
  <c r="F5624" i="13"/>
  <c r="F5608" i="13"/>
  <c r="F5592" i="13"/>
  <c r="F5576" i="13"/>
  <c r="F5560" i="13"/>
  <c r="F5544" i="13"/>
  <c r="F5528" i="13"/>
  <c r="F5512" i="13"/>
  <c r="F5496" i="13"/>
  <c r="F5480" i="13"/>
  <c r="F5464" i="13"/>
  <c r="F5448" i="13"/>
  <c r="F5432" i="13"/>
  <c r="F5416" i="13"/>
  <c r="F5400" i="13"/>
  <c r="F5384" i="13"/>
  <c r="F5368" i="13"/>
  <c r="F5352" i="13"/>
  <c r="F5336" i="13"/>
  <c r="F5320" i="13"/>
  <c r="F5304" i="13"/>
  <c r="F5288" i="13"/>
  <c r="F5272" i="13"/>
  <c r="F5256" i="13"/>
  <c r="F5240" i="13"/>
  <c r="F5224" i="13"/>
  <c r="F5208" i="13"/>
  <c r="F5192" i="13"/>
  <c r="F5176" i="13"/>
  <c r="F5160" i="13"/>
  <c r="F5143" i="13"/>
  <c r="F5127" i="13"/>
  <c r="F5095" i="13"/>
  <c r="F5063" i="13"/>
  <c r="F5031" i="13"/>
  <c r="F4999" i="13"/>
  <c r="F4967" i="13"/>
  <c r="F4935" i="13"/>
  <c r="F6097" i="13"/>
  <c r="F6078" i="13"/>
  <c r="F6062" i="13"/>
  <c r="F6041" i="13"/>
  <c r="F6020" i="13"/>
  <c r="F5998" i="13"/>
  <c r="F5982" i="13"/>
  <c r="F5962" i="13"/>
  <c r="F5941" i="13"/>
  <c r="F5920" i="13"/>
  <c r="F5898" i="13"/>
  <c r="F5877" i="13"/>
  <c r="F5856" i="13"/>
  <c r="F5834" i="13"/>
  <c r="F5813" i="13"/>
  <c r="F5792" i="13"/>
  <c r="F5770" i="13"/>
  <c r="F5749" i="13"/>
  <c r="F5728" i="13"/>
  <c r="F5706" i="13"/>
  <c r="F5677" i="13"/>
  <c r="F5645" i="13"/>
  <c r="F5613" i="13"/>
  <c r="F5581" i="13"/>
  <c r="F5549" i="13"/>
  <c r="F5517" i="13"/>
  <c r="F5485" i="13"/>
  <c r="F5453" i="13"/>
  <c r="F5421" i="13"/>
  <c r="F5389" i="13"/>
  <c r="F5357" i="13"/>
  <c r="F5325" i="13"/>
  <c r="F5293" i="13"/>
  <c r="F5261" i="13"/>
  <c r="F5229" i="13"/>
  <c r="F5197" i="13"/>
  <c r="F5165" i="13"/>
  <c r="F5146" i="13"/>
  <c r="F5113" i="13"/>
  <c r="F5081" i="13"/>
  <c r="F5049" i="13"/>
  <c r="F5017" i="13"/>
  <c r="F4985" i="13"/>
  <c r="F4953" i="13"/>
  <c r="F4921" i="13"/>
  <c r="F6085" i="13"/>
  <c r="F6056" i="13"/>
  <c r="F6034" i="13"/>
  <c r="F6013" i="13"/>
  <c r="F5989" i="13"/>
  <c r="F5961" i="13"/>
  <c r="F5940" i="13"/>
  <c r="F5918" i="13"/>
  <c r="F5897" i="13"/>
  <c r="F5876" i="13"/>
  <c r="F5854" i="13"/>
  <c r="F5833" i="13"/>
  <c r="F5812" i="13"/>
  <c r="F5790" i="13"/>
  <c r="F5769" i="13"/>
  <c r="F5748" i="13"/>
  <c r="F5726" i="13"/>
  <c r="F5705" i="13"/>
  <c r="F5690" i="13"/>
  <c r="F5674" i="13"/>
  <c r="F5658" i="13"/>
  <c r="F5642" i="13"/>
  <c r="F5626" i="13"/>
  <c r="F5610" i="13"/>
  <c r="F5594" i="13"/>
  <c r="F5578" i="13"/>
  <c r="F5562" i="13"/>
  <c r="F5546" i="13"/>
  <c r="F5530" i="13"/>
  <c r="F5514" i="13"/>
  <c r="F5498" i="13"/>
  <c r="F5482" i="13"/>
  <c r="F5466" i="13"/>
  <c r="F5450" i="13"/>
  <c r="F5434" i="13"/>
  <c r="F5418" i="13"/>
  <c r="F5402" i="13"/>
  <c r="F5386" i="13"/>
  <c r="F5370" i="13"/>
  <c r="F5354" i="13"/>
  <c r="F5338" i="13"/>
  <c r="F5322" i="13"/>
  <c r="F5306" i="13"/>
  <c r="F5290" i="13"/>
  <c r="F5274" i="13"/>
  <c r="F5258" i="13"/>
  <c r="F5242" i="13"/>
  <c r="F5226" i="13"/>
  <c r="F5210" i="13"/>
  <c r="F5194" i="13"/>
  <c r="F5178" i="13"/>
  <c r="F5162" i="13"/>
  <c r="F5142" i="13"/>
  <c r="F5126" i="13"/>
  <c r="F5099" i="13"/>
  <c r="F5067" i="13"/>
  <c r="F5035" i="13"/>
  <c r="F5003" i="13"/>
  <c r="F4971" i="13"/>
  <c r="F4939" i="13"/>
  <c r="F6094" i="13"/>
  <c r="F6076" i="13"/>
  <c r="F6060" i="13"/>
  <c r="F6038" i="13"/>
  <c r="F6017" i="13"/>
  <c r="F5996" i="13"/>
  <c r="F5980" i="13"/>
  <c r="F5965" i="13"/>
  <c r="F5944" i="13"/>
  <c r="F5922" i="13"/>
  <c r="F5901" i="13"/>
  <c r="F5880" i="13"/>
  <c r="F5858" i="13"/>
  <c r="F5837" i="13"/>
  <c r="F5816" i="13"/>
  <c r="F5794" i="13"/>
  <c r="F5773" i="13"/>
  <c r="F5752" i="13"/>
  <c r="F5730" i="13"/>
  <c r="F5709" i="13"/>
  <c r="F5681" i="13"/>
  <c r="F5649" i="13"/>
  <c r="F5617" i="13"/>
  <c r="F5585" i="13"/>
  <c r="F5553" i="13"/>
  <c r="F5521" i="13"/>
  <c r="F5489" i="13"/>
  <c r="F5457" i="13"/>
  <c r="F5425" i="13"/>
  <c r="F5393" i="13"/>
  <c r="F5361" i="13"/>
  <c r="F5329" i="13"/>
  <c r="F5297" i="13"/>
  <c r="F5265" i="13"/>
  <c r="F5233" i="13"/>
  <c r="F5201" i="13"/>
  <c r="F5169" i="13"/>
  <c r="F5144" i="13"/>
  <c r="F5125" i="13"/>
  <c r="F5093" i="13"/>
  <c r="F5061" i="13"/>
  <c r="F5029" i="13"/>
  <c r="F4997" i="13"/>
  <c r="F4965" i="13"/>
  <c r="F4933" i="13"/>
  <c r="F4904" i="13"/>
  <c r="F4888" i="13"/>
  <c r="F4872" i="13"/>
  <c r="F4856" i="13"/>
  <c r="F4840" i="13"/>
  <c r="F4824" i="13"/>
  <c r="F4808" i="13"/>
  <c r="F4792" i="13"/>
  <c r="F4776" i="13"/>
  <c r="F4760" i="13"/>
  <c r="F4744" i="13"/>
  <c r="F4728" i="13"/>
  <c r="F4712" i="13"/>
  <c r="F4696" i="13"/>
  <c r="F4680" i="13"/>
  <c r="F4664" i="13"/>
  <c r="F4648" i="13"/>
  <c r="F4632" i="13"/>
  <c r="F4616" i="13"/>
  <c r="F4600" i="13"/>
  <c r="F4584" i="13"/>
  <c r="F4568" i="13"/>
  <c r="F4552" i="13"/>
  <c r="F4536" i="13"/>
  <c r="F4520" i="13"/>
  <c r="F4504" i="13"/>
  <c r="F4488" i="13"/>
  <c r="F4472" i="13"/>
  <c r="F4456" i="13"/>
  <c r="F4440" i="13"/>
  <c r="F4424" i="13"/>
  <c r="F4408" i="13"/>
  <c r="F4392" i="13"/>
  <c r="F4376" i="13"/>
  <c r="F4360" i="13"/>
  <c r="F4899" i="13"/>
  <c r="F4883" i="13"/>
  <c r="F4867" i="13"/>
  <c r="F4851" i="13"/>
  <c r="F4835" i="13"/>
  <c r="F4819" i="13"/>
  <c r="F4803" i="13"/>
  <c r="F4787" i="13"/>
  <c r="F4771" i="13"/>
  <c r="F4755" i="13"/>
  <c r="F4739" i="13"/>
  <c r="F4723" i="13"/>
  <c r="F4707" i="13"/>
  <c r="F4691" i="13"/>
  <c r="F4675" i="13"/>
  <c r="F4659" i="13"/>
  <c r="F4643" i="13"/>
  <c r="F4627" i="13"/>
  <c r="F4611" i="13"/>
  <c r="F4595" i="13"/>
  <c r="F4579" i="13"/>
  <c r="F4563" i="13"/>
  <c r="F4547" i="13"/>
  <c r="F4531" i="13"/>
  <c r="F4515" i="13"/>
  <c r="F4499" i="13"/>
  <c r="F4483" i="13"/>
  <c r="F4467" i="13"/>
  <c r="F4451" i="13"/>
  <c r="F4435" i="13"/>
  <c r="F4419" i="13"/>
  <c r="F4403" i="13"/>
  <c r="F4387" i="13"/>
  <c r="F4371" i="13"/>
  <c r="F4355" i="13"/>
  <c r="F5131" i="13"/>
  <c r="F5118" i="13"/>
  <c r="F5110" i="13"/>
  <c r="F5102" i="13"/>
  <c r="F5094" i="13"/>
  <c r="F5086" i="13"/>
  <c r="F5078" i="13"/>
  <c r="F5070" i="13"/>
  <c r="F5062" i="13"/>
  <c r="F5054" i="13"/>
  <c r="F5046" i="13"/>
  <c r="F5038" i="13"/>
  <c r="F5030" i="13"/>
  <c r="F5022" i="13"/>
  <c r="F5014" i="13"/>
  <c r="F5006" i="13"/>
  <c r="F4998" i="13"/>
  <c r="F4990" i="13"/>
  <c r="F4982" i="13"/>
  <c r="F4974" i="13"/>
  <c r="F4966" i="13"/>
  <c r="F4958" i="13"/>
  <c r="F4950" i="13"/>
  <c r="F4942" i="13"/>
  <c r="F4934" i="13"/>
  <c r="F4926" i="13"/>
  <c r="F4918" i="13"/>
  <c r="F4910" i="13"/>
  <c r="F4894" i="13"/>
  <c r="F4878" i="13"/>
  <c r="F4862" i="13"/>
  <c r="F4846" i="13"/>
  <c r="F4830" i="13"/>
  <c r="F4814" i="13"/>
  <c r="F4798" i="13"/>
  <c r="F4782" i="13"/>
  <c r="F4766" i="13"/>
  <c r="F4750" i="13"/>
  <c r="F4734" i="13"/>
  <c r="F4718" i="13"/>
  <c r="F4702" i="13"/>
  <c r="F4686" i="13"/>
  <c r="F4670" i="13"/>
  <c r="F4654" i="13"/>
  <c r="F4638" i="13"/>
  <c r="F4622" i="13"/>
  <c r="F4606" i="13"/>
  <c r="F4590" i="13"/>
  <c r="F4574" i="13"/>
  <c r="F4558" i="13"/>
  <c r="F4542" i="13"/>
  <c r="F4526" i="13"/>
  <c r="F4510" i="13"/>
  <c r="F4494" i="13"/>
  <c r="F4478" i="13"/>
  <c r="F4462" i="13"/>
  <c r="F4446" i="13"/>
  <c r="F4430" i="13"/>
  <c r="F4414" i="13"/>
  <c r="F4398" i="13"/>
  <c r="F4382" i="13"/>
  <c r="F4366" i="13"/>
  <c r="F4351" i="13"/>
  <c r="F4901" i="13"/>
  <c r="F4885" i="13"/>
  <c r="F4869" i="13"/>
  <c r="F4853" i="13"/>
  <c r="F4837" i="13"/>
  <c r="F4821" i="13"/>
  <c r="F4805" i="13"/>
  <c r="F4789" i="13"/>
  <c r="F4773" i="13"/>
  <c r="F4757" i="13"/>
  <c r="F4741" i="13"/>
  <c r="F4725" i="13"/>
  <c r="F4709" i="13"/>
  <c r="F4693" i="13"/>
  <c r="F4677" i="13"/>
  <c r="F4661" i="13"/>
  <c r="F4645" i="13"/>
  <c r="F4629" i="13"/>
  <c r="F4613" i="13"/>
  <c r="F4597" i="13"/>
  <c r="F4581" i="13"/>
  <c r="F4565" i="13"/>
  <c r="F4549" i="13"/>
  <c r="F4533" i="13"/>
  <c r="F4517" i="13"/>
  <c r="F4501" i="13"/>
  <c r="F4485" i="13"/>
  <c r="F4469" i="13"/>
  <c r="F4453" i="13"/>
  <c r="F4437" i="13"/>
  <c r="F4421" i="13"/>
  <c r="F4405" i="13"/>
  <c r="F4389" i="13"/>
  <c r="F4373" i="13"/>
  <c r="F4357" i="13"/>
  <c r="F4345" i="13"/>
  <c r="F4329" i="13"/>
  <c r="F4313" i="13"/>
  <c r="F4297" i="13"/>
  <c r="F4281" i="13"/>
  <c r="F4344" i="13"/>
  <c r="F4328" i="13"/>
  <c r="F4312" i="13"/>
  <c r="F4296" i="13"/>
  <c r="F4280" i="13"/>
  <c r="F4266" i="13"/>
  <c r="F4335" i="13"/>
  <c r="F4319" i="13"/>
  <c r="F4303" i="13"/>
  <c r="F4287" i="13"/>
  <c r="F4271" i="13"/>
  <c r="F4342" i="13"/>
  <c r="F4326" i="13"/>
  <c r="F4310" i="13"/>
  <c r="F4294" i="13"/>
  <c r="F4278" i="13"/>
  <c r="F4258" i="13"/>
  <c r="F4242" i="13"/>
  <c r="F4226" i="13"/>
  <c r="F4207" i="13"/>
  <c r="F4189" i="13"/>
  <c r="F4168" i="13"/>
  <c r="F4143" i="13"/>
  <c r="F4125" i="13"/>
  <c r="F4104" i="13"/>
  <c r="F4079" i="13"/>
  <c r="F4061" i="13"/>
  <c r="F4040" i="13"/>
  <c r="F4015" i="13"/>
  <c r="F3997" i="13"/>
  <c r="F3982" i="13"/>
  <c r="F3961" i="13"/>
  <c r="F3943" i="13"/>
  <c r="F3922" i="13"/>
  <c r="F3897" i="13"/>
  <c r="F3879" i="13"/>
  <c r="F3857" i="13"/>
  <c r="F3818" i="13"/>
  <c r="F4262" i="13"/>
  <c r="F4246" i="13"/>
  <c r="F4230" i="13"/>
  <c r="F4211" i="13"/>
  <c r="F4193" i="13"/>
  <c r="F4172" i="13"/>
  <c r="F4147" i="13"/>
  <c r="F4129" i="13"/>
  <c r="F4108" i="13"/>
  <c r="F4083" i="13"/>
  <c r="F4065" i="13"/>
  <c r="F4044" i="13"/>
  <c r="F4019" i="13"/>
  <c r="F4001" i="13"/>
  <c r="F3977" i="13"/>
  <c r="F3963" i="13"/>
  <c r="F3942" i="13"/>
  <c r="F3917" i="13"/>
  <c r="F3899" i="13"/>
  <c r="F3878" i="13"/>
  <c r="F3854" i="13"/>
  <c r="F3802" i="13"/>
  <c r="F4261" i="13"/>
  <c r="F4245" i="13"/>
  <c r="F4229" i="13"/>
  <c r="F4213" i="13"/>
  <c r="F4192" i="13"/>
  <c r="F4167" i="13"/>
  <c r="F4149" i="13"/>
  <c r="F4128" i="13"/>
  <c r="F4103" i="13"/>
  <c r="F4085" i="13"/>
  <c r="F4064" i="13"/>
  <c r="F4039" i="13"/>
  <c r="F4021" i="13"/>
  <c r="F4000" i="13"/>
  <c r="F3979" i="13"/>
  <c r="F3953" i="13"/>
  <c r="F3935" i="13"/>
  <c r="F3914" i="13"/>
  <c r="F3889" i="13"/>
  <c r="F3871" i="13"/>
  <c r="F3834" i="13"/>
  <c r="F3781" i="13"/>
  <c r="F4254" i="13"/>
  <c r="F4238" i="13"/>
  <c r="F4222" i="13"/>
  <c r="F4203" i="13"/>
  <c r="F4185" i="13"/>
  <c r="F4164" i="13"/>
  <c r="F4139" i="13"/>
  <c r="F4121" i="13"/>
  <c r="F4100" i="13"/>
  <c r="F4075" i="13"/>
  <c r="F4057" i="13"/>
  <c r="F4036" i="13"/>
  <c r="F4011" i="13"/>
  <c r="F3992" i="13"/>
  <c r="F3969" i="13"/>
  <c r="F3950" i="13"/>
  <c r="F3925" i="13"/>
  <c r="F3907" i="13"/>
  <c r="F3886" i="13"/>
  <c r="F3861" i="13"/>
  <c r="F3847" i="13"/>
  <c r="F3813" i="13"/>
  <c r="F3758" i="13"/>
  <c r="F3726" i="13"/>
  <c r="F3699" i="13"/>
  <c r="F3683" i="13"/>
  <c r="F3667" i="13"/>
  <c r="F3636" i="13"/>
  <c r="F3620" i="13"/>
  <c r="F3604" i="13"/>
  <c r="F3564" i="13"/>
  <c r="F4202" i="13"/>
  <c r="F4186" i="13"/>
  <c r="F4170" i="13"/>
  <c r="F4154" i="13"/>
  <c r="F4138" i="13"/>
  <c r="F4122" i="13"/>
  <c r="F4106" i="13"/>
  <c r="F4090" i="13"/>
  <c r="F4074" i="13"/>
  <c r="F4058" i="13"/>
  <c r="F4042" i="13"/>
  <c r="F4026" i="13"/>
  <c r="F4010" i="13"/>
  <c r="F3793" i="13"/>
  <c r="F3763" i="13"/>
  <c r="F3747" i="13"/>
  <c r="F3731" i="13"/>
  <c r="F3715" i="13"/>
  <c r="F3698" i="13"/>
  <c r="F3666" i="13"/>
  <c r="F3649" i="13"/>
  <c r="F3635" i="13"/>
  <c r="F3619" i="13"/>
  <c r="F3603" i="13"/>
  <c r="F3548" i="13"/>
  <c r="F3484" i="13"/>
  <c r="F3420" i="13"/>
  <c r="F3837" i="13"/>
  <c r="F3805" i="13"/>
  <c r="F3770" i="13"/>
  <c r="F3738" i="13"/>
  <c r="F3706" i="13"/>
  <c r="F3689" i="13"/>
  <c r="F3673" i="13"/>
  <c r="F3654" i="13"/>
  <c r="F3630" i="13"/>
  <c r="F3614" i="13"/>
  <c r="F3598" i="13"/>
  <c r="F3984" i="13"/>
  <c r="F3964" i="13"/>
  <c r="F3948" i="13"/>
  <c r="F3932" i="13"/>
  <c r="F3916" i="13"/>
  <c r="F3900" i="13"/>
  <c r="F3884" i="13"/>
  <c r="F3868" i="13"/>
  <c r="F3835" i="13"/>
  <c r="F3803" i="13"/>
  <c r="F3777" i="13"/>
  <c r="F3761" i="13"/>
  <c r="F3745" i="13"/>
  <c r="F3729" i="13"/>
  <c r="F3713" i="13"/>
  <c r="F3694" i="13"/>
  <c r="F3661" i="13"/>
  <c r="F3645" i="13"/>
  <c r="F3629" i="13"/>
  <c r="F3613" i="13"/>
  <c r="F3597" i="13"/>
  <c r="F3552" i="13"/>
  <c r="F3520" i="13"/>
  <c r="F3488" i="13"/>
  <c r="F3456" i="13"/>
  <c r="F3590" i="13"/>
  <c r="F3537" i="13"/>
  <c r="F3505" i="13"/>
  <c r="F3473" i="13"/>
  <c r="F3441" i="13"/>
  <c r="F3413" i="13"/>
  <c r="F3397" i="13"/>
  <c r="F3381" i="13"/>
  <c r="F3365" i="13"/>
  <c r="F3349" i="13"/>
  <c r="F3333" i="13"/>
  <c r="F3317" i="13"/>
  <c r="F3301" i="13"/>
  <c r="F3285" i="13"/>
  <c r="F3271" i="13"/>
  <c r="F3244" i="13"/>
  <c r="F3212" i="13"/>
  <c r="F3180" i="13"/>
  <c r="F3148" i="13"/>
  <c r="F3116" i="13"/>
  <c r="F3084" i="13"/>
  <c r="F3064" i="13"/>
  <c r="F3045" i="13"/>
  <c r="F3034" i="13"/>
  <c r="F3023" i="13"/>
  <c r="F3013" i="13"/>
  <c r="F3002" i="13"/>
  <c r="F2991" i="13"/>
  <c r="F2981" i="13"/>
  <c r="F2970" i="13"/>
  <c r="F2959" i="13"/>
  <c r="F2946" i="13"/>
  <c r="F2933" i="13"/>
  <c r="F3586" i="13"/>
  <c r="F3557" i="13"/>
  <c r="F3525" i="13"/>
  <c r="F3493" i="13"/>
  <c r="F3461" i="13"/>
  <c r="F3429" i="13"/>
  <c r="F3396" i="13"/>
  <c r="F3364" i="13"/>
  <c r="F3332" i="13"/>
  <c r="F3300" i="13"/>
  <c r="F3270" i="13"/>
  <c r="F3254" i="13"/>
  <c r="F3238" i="13"/>
  <c r="F3222" i="13"/>
  <c r="F3206" i="13"/>
  <c r="F3190" i="13"/>
  <c r="F3174" i="13"/>
  <c r="F3158" i="13"/>
  <c r="F3142" i="13"/>
  <c r="F3126" i="13"/>
  <c r="F3110" i="13"/>
  <c r="F3094" i="13"/>
  <c r="F3074" i="13"/>
  <c r="F3058" i="13"/>
  <c r="F3036" i="13"/>
  <c r="F3004" i="13"/>
  <c r="F2972" i="13"/>
  <c r="F2940" i="13"/>
  <c r="F2918" i="13"/>
  <c r="F3566" i="13"/>
  <c r="F3529" i="13"/>
  <c r="F3497" i="13"/>
  <c r="F3465" i="13"/>
  <c r="F3433" i="13"/>
  <c r="F3409" i="13"/>
  <c r="F3393" i="13"/>
  <c r="F3377" i="13"/>
  <c r="F3361" i="13"/>
  <c r="F3345" i="13"/>
  <c r="F3329" i="13"/>
  <c r="F3313" i="13"/>
  <c r="F3297" i="13"/>
  <c r="F3281" i="13"/>
  <c r="F3256" i="13"/>
  <c r="F3224" i="13"/>
  <c r="F3192" i="13"/>
  <c r="F3160" i="13"/>
  <c r="F3128" i="13"/>
  <c r="F3096" i="13"/>
  <c r="F3068" i="13"/>
  <c r="F3046" i="13"/>
  <c r="F3035" i="13"/>
  <c r="F3025" i="13"/>
  <c r="F3014" i="13"/>
  <c r="F3003" i="13"/>
  <c r="F2993" i="13"/>
  <c r="F2982" i="13"/>
  <c r="F2971" i="13"/>
  <c r="F2961" i="13"/>
  <c r="F2945" i="13"/>
  <c r="F2927" i="13"/>
  <c r="F2913" i="13"/>
  <c r="F3562" i="13"/>
  <c r="F3533" i="13"/>
  <c r="F3501" i="13"/>
  <c r="F3469" i="13"/>
  <c r="F3437" i="13"/>
  <c r="F3408" i="13"/>
  <c r="F3376" i="13"/>
  <c r="F3344" i="13"/>
  <c r="F3312" i="13"/>
  <c r="F3280" i="13"/>
  <c r="F3261" i="13"/>
  <c r="F3245" i="13"/>
  <c r="F3229" i="13"/>
  <c r="F3213" i="13"/>
  <c r="F3197" i="13"/>
  <c r="F3181" i="13"/>
  <c r="F3165" i="13"/>
  <c r="F3149" i="13"/>
  <c r="F3133" i="13"/>
  <c r="F3117" i="13"/>
  <c r="F3101" i="13"/>
  <c r="F3085" i="13"/>
  <c r="F3073" i="13"/>
  <c r="F3057" i="13"/>
  <c r="F3024" i="13"/>
  <c r="F2992" i="13"/>
  <c r="F2960" i="13"/>
  <c r="F2931" i="13"/>
  <c r="F2917" i="13"/>
  <c r="F2907" i="13"/>
  <c r="F2899" i="13"/>
  <c r="F2891" i="13"/>
  <c r="F2883" i="13"/>
  <c r="F2875" i="13"/>
  <c r="F2867" i="13"/>
  <c r="F2859" i="13"/>
  <c r="F2841" i="13"/>
  <c r="F2820" i="13"/>
  <c r="F2795" i="13"/>
  <c r="F2777" i="13"/>
  <c r="F2756" i="13"/>
  <c r="F2733" i="13"/>
  <c r="F2701" i="13"/>
  <c r="F2669" i="13"/>
  <c r="F2637" i="13"/>
  <c r="F2605" i="13"/>
  <c r="F2573" i="13"/>
  <c r="F2541" i="13"/>
  <c r="F2509" i="13"/>
  <c r="F2477" i="13"/>
  <c r="F2452" i="13"/>
  <c r="F2425" i="13"/>
  <c r="F2393" i="13"/>
  <c r="F2847" i="13"/>
  <c r="F2829" i="13"/>
  <c r="F2808" i="13"/>
  <c r="F2783" i="13"/>
  <c r="F2765" i="13"/>
  <c r="F2744" i="13"/>
  <c r="F2724" i="13"/>
  <c r="F2708" i="13"/>
  <c r="F2692" i="13"/>
  <c r="F2676" i="13"/>
  <c r="F2660" i="13"/>
  <c r="F2644" i="13"/>
  <c r="F2628" i="13"/>
  <c r="F2612" i="13"/>
  <c r="F2596" i="13"/>
  <c r="F2580" i="13"/>
  <c r="F2564" i="13"/>
  <c r="F2548" i="13"/>
  <c r="F2532" i="13"/>
  <c r="F2516" i="13"/>
  <c r="F2500" i="13"/>
  <c r="F2484" i="13"/>
  <c r="F2468" i="13"/>
  <c r="F2435" i="13"/>
  <c r="F2403" i="13"/>
  <c r="F2851" i="13"/>
  <c r="F2833" i="13"/>
  <c r="F2812" i="13"/>
  <c r="F2787" i="13"/>
  <c r="F2769" i="13"/>
  <c r="F2748" i="13"/>
  <c r="F2721" i="13"/>
  <c r="F2689" i="13"/>
  <c r="F2657" i="13"/>
  <c r="F2625" i="13"/>
  <c r="F2593" i="13"/>
  <c r="F2561" i="13"/>
  <c r="F2529" i="13"/>
  <c r="F2497" i="13"/>
  <c r="F2465" i="13"/>
  <c r="F2445" i="13"/>
  <c r="F2413" i="13"/>
  <c r="F2381" i="13"/>
  <c r="F2848" i="13"/>
  <c r="F2823" i="13"/>
  <c r="F2805" i="13"/>
  <c r="F2784" i="13"/>
  <c r="F2759" i="13"/>
  <c r="F2741" i="13"/>
  <c r="F2723" i="13"/>
  <c r="F2707" i="13"/>
  <c r="F2691" i="13"/>
  <c r="F2675" i="13"/>
  <c r="F2659" i="13"/>
  <c r="F2643" i="13"/>
  <c r="F2627" i="13"/>
  <c r="F2611" i="13"/>
  <c r="F2595" i="13"/>
  <c r="F2579" i="13"/>
  <c r="F2563" i="13"/>
  <c r="F2547" i="13"/>
  <c r="F2531" i="13"/>
  <c r="F2515" i="13"/>
  <c r="F2499" i="13"/>
  <c r="F2483" i="13"/>
  <c r="F2467" i="13"/>
  <c r="F2431" i="13"/>
  <c r="F2399" i="13"/>
  <c r="F2444" i="13"/>
  <c r="F2436" i="13"/>
  <c r="F2428" i="13"/>
  <c r="F2420" i="13"/>
  <c r="F2412" i="13"/>
  <c r="F2404" i="13"/>
  <c r="F2396" i="13"/>
  <c r="F2388" i="13"/>
  <c r="F2380" i="13"/>
  <c r="F2372" i="13"/>
  <c r="F2356" i="13"/>
  <c r="F2340" i="13"/>
  <c r="F2324" i="13"/>
  <c r="F2308" i="13"/>
  <c r="F2292" i="13"/>
  <c r="F2276" i="13"/>
  <c r="F2260" i="13"/>
  <c r="F2244" i="13"/>
  <c r="F2228" i="13"/>
  <c r="F2212" i="13"/>
  <c r="F2196" i="13"/>
  <c r="F2180" i="13"/>
  <c r="F2164" i="13"/>
  <c r="F2121" i="13"/>
  <c r="F2057" i="13"/>
  <c r="F1993" i="13"/>
  <c r="F1929" i="13"/>
  <c r="F2359" i="13"/>
  <c r="F2343" i="13"/>
  <c r="F2327" i="13"/>
  <c r="F2311" i="13"/>
  <c r="F2295" i="13"/>
  <c r="F2279" i="13"/>
  <c r="F2263" i="13"/>
  <c r="F2247" i="13"/>
  <c r="F2231" i="13"/>
  <c r="F2215" i="13"/>
  <c r="F2199" i="13"/>
  <c r="F2183" i="13"/>
  <c r="F2167" i="13"/>
  <c r="F2133" i="13"/>
  <c r="F2069" i="13"/>
  <c r="F2005" i="13"/>
  <c r="F1941" i="13"/>
  <c r="F1890" i="13"/>
  <c r="F2362" i="13"/>
  <c r="F2346" i="13"/>
  <c r="F2330" i="13"/>
  <c r="F2314" i="13"/>
  <c r="F2298" i="13"/>
  <c r="F2282" i="13"/>
  <c r="F2266" i="13"/>
  <c r="F2250" i="13"/>
  <c r="F2234" i="13"/>
  <c r="F2218" i="13"/>
  <c r="F2202" i="13"/>
  <c r="F2186" i="13"/>
  <c r="F2170" i="13"/>
  <c r="F2145" i="13"/>
  <c r="F2081" i="13"/>
  <c r="F2017" i="13"/>
  <c r="F1953" i="13"/>
  <c r="F2361" i="13"/>
  <c r="F2345" i="13"/>
  <c r="F2329" i="13"/>
  <c r="F2313" i="13"/>
  <c r="F2297" i="13"/>
  <c r="F2281" i="13"/>
  <c r="F2265" i="13"/>
  <c r="F2249" i="13"/>
  <c r="F2233" i="13"/>
  <c r="F2217" i="13"/>
  <c r="F2201" i="13"/>
  <c r="F2185" i="13"/>
  <c r="F2169" i="13"/>
  <c r="F2141" i="13"/>
  <c r="F2077" i="13"/>
  <c r="F2013" i="13"/>
  <c r="F1949" i="13"/>
  <c r="F1902" i="13"/>
  <c r="F2151" i="13"/>
  <c r="F2135" i="13"/>
  <c r="F2119" i="13"/>
  <c r="F2103" i="13"/>
  <c r="F2087" i="13"/>
  <c r="F2071" i="13"/>
  <c r="F2055" i="13"/>
  <c r="F2039" i="13"/>
  <c r="F2023" i="13"/>
  <c r="F2007" i="13"/>
  <c r="F1991" i="13"/>
  <c r="F1975" i="13"/>
  <c r="F1959" i="13"/>
  <c r="F1943" i="13"/>
  <c r="F1927" i="13"/>
  <c r="F1911" i="13"/>
  <c r="F1887" i="13"/>
  <c r="F2148" i="13"/>
  <c r="F2116" i="13"/>
  <c r="F2084" i="13"/>
  <c r="F2052" i="13"/>
  <c r="F2020" i="13"/>
  <c r="F1988" i="13"/>
  <c r="F1956" i="13"/>
  <c r="F1924" i="13"/>
  <c r="F1908" i="13"/>
  <c r="F1880" i="13"/>
  <c r="F2147" i="13"/>
  <c r="F2131" i="13"/>
  <c r="F2115" i="13"/>
  <c r="F2099" i="13"/>
  <c r="F2083" i="13"/>
  <c r="F2067" i="13"/>
  <c r="F2051" i="13"/>
  <c r="F2035" i="13"/>
  <c r="F2019" i="13"/>
  <c r="F2003" i="13"/>
  <c r="F1987" i="13"/>
  <c r="F1971" i="13"/>
  <c r="F1955" i="13"/>
  <c r="F1939" i="13"/>
  <c r="F1918" i="13"/>
  <c r="F1895" i="13"/>
  <c r="F2152" i="13"/>
  <c r="F2120" i="13"/>
  <c r="F2088" i="13"/>
  <c r="F2056" i="13"/>
  <c r="F2024" i="13"/>
  <c r="F1992" i="13"/>
  <c r="F1960" i="13"/>
  <c r="F1928" i="13"/>
  <c r="F1899" i="13"/>
  <c r="F1867" i="13"/>
  <c r="F1889" i="13"/>
  <c r="F1873" i="13"/>
  <c r="F1855" i="13"/>
  <c r="F1824" i="13"/>
  <c r="F1792" i="13"/>
  <c r="F1760" i="13"/>
  <c r="F1733" i="13"/>
  <c r="F1711" i="13"/>
  <c r="F1695" i="13"/>
  <c r="F1674" i="13"/>
  <c r="F1859" i="13"/>
  <c r="F1839" i="13"/>
  <c r="F1823" i="13"/>
  <c r="F1807" i="13"/>
  <c r="F1791" i="13"/>
  <c r="F1775" i="13"/>
  <c r="F1759" i="13"/>
  <c r="F1743" i="13"/>
  <c r="F1863" i="13"/>
  <c r="F1836" i="13"/>
  <c r="F1804" i="13"/>
  <c r="F1772" i="13"/>
  <c r="F1740" i="13"/>
  <c r="F1715" i="13"/>
  <c r="F1694" i="13"/>
  <c r="F1678" i="13"/>
  <c r="F1851" i="13"/>
  <c r="F1835" i="13"/>
  <c r="F1819" i="13"/>
  <c r="F1803" i="13"/>
  <c r="F1787" i="13"/>
  <c r="F1771" i="13"/>
  <c r="F1755" i="13"/>
  <c r="F1739" i="13"/>
  <c r="F1665" i="13"/>
  <c r="F1653" i="13"/>
  <c r="F1642" i="13"/>
  <c r="F1631" i="13"/>
  <c r="F1621" i="13"/>
  <c r="F1610" i="13"/>
  <c r="F1599" i="13"/>
  <c r="F1589" i="13"/>
  <c r="F1578" i="13"/>
  <c r="F1567" i="13"/>
  <c r="F1557" i="13"/>
  <c r="F1545" i="13"/>
  <c r="F1529" i="13"/>
  <c r="F1497" i="13"/>
  <c r="F1462" i="13"/>
  <c r="F1429" i="13"/>
  <c r="F1664" i="13"/>
  <c r="F1636" i="13"/>
  <c r="F1604" i="13"/>
  <c r="F1572" i="13"/>
  <c r="F1544" i="13"/>
  <c r="F1528" i="13"/>
  <c r="F1512" i="13"/>
  <c r="F1496" i="13"/>
  <c r="F1483" i="13"/>
  <c r="F1467" i="13"/>
  <c r="F1717" i="13"/>
  <c r="F1701" i="13"/>
  <c r="F1685" i="13"/>
  <c r="F1668" i="13"/>
  <c r="F1651" i="13"/>
  <c r="F1641" i="13"/>
  <c r="F1630" i="13"/>
  <c r="F1619" i="13"/>
  <c r="F1609" i="13"/>
  <c r="F1598" i="13"/>
  <c r="F1587" i="13"/>
  <c r="F1577" i="13"/>
  <c r="F1566" i="13"/>
  <c r="F1555" i="13"/>
  <c r="F1540" i="13"/>
  <c r="F1517" i="13"/>
  <c r="F1490" i="13"/>
  <c r="F1460" i="13"/>
  <c r="F1417" i="13"/>
  <c r="F1712" i="13"/>
  <c r="F1696" i="13"/>
  <c r="F1680" i="13"/>
  <c r="F1661" i="13"/>
  <c r="F1632" i="13"/>
  <c r="F1600" i="13"/>
  <c r="F1568" i="13"/>
  <c r="F1546" i="13"/>
  <c r="F1530" i="13"/>
  <c r="F1514" i="13"/>
  <c r="F1498" i="13"/>
  <c r="F1481" i="13"/>
  <c r="F1465" i="13"/>
  <c r="F1450" i="13"/>
  <c r="F1432" i="13"/>
  <c r="F1407" i="13"/>
  <c r="F1395" i="13"/>
  <c r="F1384" i="13"/>
  <c r="F1373" i="13"/>
  <c r="F1363" i="13"/>
  <c r="F1352" i="13"/>
  <c r="F1341" i="13"/>
  <c r="F1330" i="13"/>
  <c r="F1454" i="13"/>
  <c r="F1436" i="13"/>
  <c r="F1411" i="13"/>
  <c r="F1386" i="13"/>
  <c r="F1354" i="13"/>
  <c r="F1327" i="13"/>
  <c r="F1440" i="13"/>
  <c r="F1415" i="13"/>
  <c r="F1396" i="13"/>
  <c r="F1385" i="13"/>
  <c r="F1375" i="13"/>
  <c r="F1364" i="13"/>
  <c r="F1353" i="13"/>
  <c r="F1343" i="13"/>
  <c r="F1332" i="13"/>
  <c r="F1446" i="13"/>
  <c r="F1428" i="13"/>
  <c r="F1403" i="13"/>
  <c r="F1374" i="13"/>
  <c r="F1342" i="13"/>
  <c r="F1320" i="13"/>
  <c r="F1306" i="13"/>
  <c r="F1292" i="13"/>
  <c r="F1281" i="13"/>
  <c r="F1270" i="13"/>
  <c r="F1260" i="13"/>
  <c r="F1319" i="13"/>
  <c r="F1307" i="13"/>
  <c r="F1317" i="13"/>
  <c r="F1212" i="13"/>
  <c r="F1267" i="13"/>
  <c r="F1235" i="13"/>
  <c r="F1208" i="13"/>
  <c r="F1161" i="13"/>
  <c r="F1288" i="13"/>
  <c r="F1277" i="13"/>
  <c r="F1266" i="13"/>
  <c r="F1256" i="13"/>
  <c r="F1245" i="13"/>
  <c r="F1234" i="13"/>
  <c r="F1224" i="13"/>
  <c r="F1213" i="13"/>
  <c r="F1195" i="13"/>
  <c r="F1302" i="13"/>
  <c r="F1279" i="13"/>
  <c r="F1247" i="13"/>
  <c r="F1215" i="13"/>
  <c r="F1186" i="13"/>
  <c r="F1249" i="13"/>
  <c r="F1238" i="13"/>
  <c r="F1228" i="13"/>
  <c r="F1217" i="13"/>
  <c r="F1196" i="13"/>
  <c r="F1200" i="13"/>
  <c r="F1143" i="13"/>
  <c r="F1118" i="13"/>
  <c r="F1097" i="13"/>
  <c r="F1050" i="13"/>
  <c r="F1199" i="13"/>
  <c r="F1182" i="13"/>
  <c r="F1166" i="13"/>
  <c r="F1149" i="13"/>
  <c r="F1131" i="13"/>
  <c r="F1106" i="13"/>
  <c r="F1085" i="13"/>
  <c r="F1064" i="13"/>
  <c r="F1187" i="13"/>
  <c r="F1137" i="13"/>
  <c r="F1119" i="13"/>
  <c r="F1094" i="13"/>
  <c r="F1081" i="13"/>
  <c r="F1185" i="13"/>
  <c r="F1177" i="13"/>
  <c r="F1163" i="13"/>
  <c r="F1141" i="13"/>
  <c r="F1123" i="13"/>
  <c r="F1098" i="13"/>
  <c r="F1078" i="13"/>
  <c r="F1047" i="13"/>
  <c r="F1172" i="13"/>
  <c r="F1156" i="13"/>
  <c r="F1140" i="13"/>
  <c r="F1124" i="13"/>
  <c r="F1108" i="13"/>
  <c r="F1092" i="13"/>
  <c r="F1043" i="13"/>
  <c r="F1023" i="13"/>
  <c r="F1059" i="13"/>
  <c r="F1028" i="13"/>
  <c r="F1036" i="13"/>
  <c r="F1069" i="13"/>
  <c r="F1035" i="13"/>
  <c r="F1012" i="13"/>
  <c r="F985" i="13"/>
  <c r="F952" i="13"/>
  <c r="F1007" i="13"/>
  <c r="F987" i="13"/>
  <c r="F1016" i="13"/>
  <c r="F1004" i="13"/>
  <c r="F983" i="13"/>
  <c r="F1019" i="13"/>
  <c r="F1008" i="13"/>
  <c r="F988" i="13"/>
  <c r="F981" i="13"/>
  <c r="F954" i="13"/>
  <c r="F931" i="13"/>
  <c r="F969" i="13"/>
  <c r="F937" i="13"/>
  <c r="F919" i="13"/>
  <c r="F957" i="13"/>
  <c r="F939" i="13"/>
  <c r="F913" i="13"/>
  <c r="F959" i="13"/>
  <c r="F934" i="13"/>
  <c r="F8637" i="13"/>
  <c r="F8629" i="13"/>
  <c r="F8621" i="13"/>
  <c r="F8613" i="13"/>
  <c r="F8605" i="13"/>
  <c r="F8597" i="13"/>
  <c r="F8589" i="13"/>
  <c r="F8581" i="13"/>
  <c r="F8573" i="13"/>
  <c r="F8565" i="13"/>
  <c r="F8557" i="13"/>
  <c r="F8549" i="13"/>
  <c r="F8541" i="13"/>
  <c r="F8533" i="13"/>
  <c r="F8525" i="13"/>
  <c r="F8517" i="13"/>
  <c r="F8509" i="13"/>
  <c r="F8491" i="13"/>
  <c r="F8473" i="13"/>
  <c r="F8452" i="13"/>
  <c r="F8427" i="13"/>
  <c r="F8409" i="13"/>
  <c r="F8388" i="13"/>
  <c r="F8363" i="13"/>
  <c r="F8345" i="13"/>
  <c r="F8324" i="13"/>
  <c r="F8299" i="13"/>
  <c r="F8281" i="13"/>
  <c r="F8260" i="13"/>
  <c r="F8235" i="13"/>
  <c r="F8217" i="13"/>
  <c r="F8196" i="13"/>
  <c r="F8169" i="13"/>
  <c r="F8137" i="13"/>
  <c r="F8105" i="13"/>
  <c r="F8073" i="13"/>
  <c r="F8041" i="13"/>
  <c r="F8009" i="13"/>
  <c r="F7977" i="13"/>
  <c r="F7945" i="13"/>
  <c r="F7913" i="13"/>
  <c r="F7881" i="13"/>
  <c r="F7849" i="13"/>
  <c r="F7817" i="13"/>
  <c r="F7785" i="13"/>
  <c r="F7753" i="13"/>
  <c r="F7721" i="13"/>
  <c r="F7697" i="13"/>
  <c r="F7676" i="13"/>
  <c r="F7653" i="13"/>
  <c r="F7635" i="13"/>
  <c r="F7612" i="13"/>
  <c r="F7589" i="13"/>
  <c r="F7565" i="13"/>
  <c r="F7544" i="13"/>
  <c r="F7521" i="13"/>
  <c r="F7507" i="13"/>
  <c r="F7481" i="13"/>
  <c r="F7463" i="13"/>
  <c r="F7440" i="13"/>
  <c r="F7417" i="13"/>
  <c r="F7399" i="13"/>
  <c r="F7376" i="13"/>
  <c r="F7355" i="13"/>
  <c r="F7332" i="13"/>
  <c r="F7309" i="13"/>
  <c r="F7291" i="13"/>
  <c r="F7268" i="13"/>
  <c r="F7245" i="13"/>
  <c r="F7227" i="13"/>
  <c r="F7204" i="13"/>
  <c r="F7181" i="13"/>
  <c r="F7163" i="13"/>
  <c r="F7140" i="13"/>
  <c r="F7117" i="13"/>
  <c r="F7099" i="13"/>
  <c r="F7076" i="13"/>
  <c r="F7053" i="13"/>
  <c r="F7021" i="13"/>
  <c r="F6989" i="13"/>
  <c r="F6957" i="13"/>
  <c r="F6925" i="13"/>
  <c r="F6893" i="13"/>
  <c r="F6861" i="13"/>
  <c r="F6829" i="13"/>
  <c r="F6797" i="13"/>
  <c r="F6765" i="13"/>
  <c r="F6733" i="13"/>
  <c r="F6701" i="13"/>
  <c r="F6669" i="13"/>
  <c r="F9104" i="13"/>
  <c r="F9079" i="13"/>
  <c r="F8951" i="13"/>
  <c r="F8943" i="13"/>
  <c r="F8935" i="13"/>
  <c r="F8927" i="13"/>
  <c r="F8919" i="13"/>
  <c r="F8504" i="13"/>
  <c r="F8479" i="13"/>
  <c r="F8461" i="13"/>
  <c r="F8440" i="13"/>
  <c r="F8415" i="13"/>
  <c r="F8397" i="13"/>
  <c r="F8376" i="13"/>
  <c r="F8351" i="13"/>
  <c r="F8333" i="13"/>
  <c r="F8312" i="13"/>
  <c r="F8287" i="13"/>
  <c r="F8269" i="13"/>
  <c r="F8248" i="13"/>
  <c r="F8223" i="13"/>
  <c r="F8205" i="13"/>
  <c r="F8184" i="13"/>
  <c r="F8168" i="13"/>
  <c r="F8152" i="13"/>
  <c r="F8136" i="13"/>
  <c r="F8120" i="13"/>
  <c r="F8104" i="13"/>
  <c r="F8088" i="13"/>
  <c r="F8072" i="13"/>
  <c r="F8056" i="13"/>
  <c r="F8040" i="13"/>
  <c r="F8024" i="13"/>
  <c r="F8008" i="13"/>
  <c r="F7992" i="13"/>
  <c r="F7976" i="13"/>
  <c r="F7960" i="13"/>
  <c r="F7944" i="13"/>
  <c r="F7928" i="13"/>
  <c r="F7912" i="13"/>
  <c r="F7896" i="13"/>
  <c r="F7880" i="13"/>
  <c r="F7864" i="13"/>
  <c r="F7848" i="13"/>
  <c r="F7832" i="13"/>
  <c r="F7816" i="13"/>
  <c r="F7800" i="13"/>
  <c r="F7784" i="13"/>
  <c r="F7768" i="13"/>
  <c r="F7752" i="13"/>
  <c r="F7736" i="13"/>
  <c r="F7720" i="13"/>
  <c r="F7699" i="13"/>
  <c r="F7673" i="13"/>
  <c r="F7655" i="13"/>
  <c r="F7632" i="13"/>
  <c r="F7609" i="13"/>
  <c r="F7591" i="13"/>
  <c r="F7572" i="13"/>
  <c r="F7551" i="13"/>
  <c r="F7532" i="13"/>
  <c r="F7511" i="13"/>
  <c r="F7492" i="13"/>
  <c r="F7469" i="13"/>
  <c r="F7451" i="13"/>
  <c r="F7428" i="13"/>
  <c r="F7405" i="13"/>
  <c r="F7387" i="13"/>
  <c r="F7368" i="13"/>
  <c r="F7345" i="13"/>
  <c r="F7327" i="13"/>
  <c r="F7304" i="13"/>
  <c r="F7281" i="13"/>
  <c r="F7263" i="13"/>
  <c r="F7240" i="13"/>
  <c r="F7217" i="13"/>
  <c r="F7199" i="13"/>
  <c r="F7176" i="13"/>
  <c r="F7153" i="13"/>
  <c r="F7135" i="13"/>
  <c r="F7112" i="13"/>
  <c r="F7089" i="13"/>
  <c r="F7071" i="13"/>
  <c r="F7031" i="13"/>
  <c r="F6999" i="13"/>
  <c r="F6967" i="13"/>
  <c r="F6935" i="13"/>
  <c r="F6903" i="13"/>
  <c r="F6871" i="13"/>
  <c r="F6839" i="13"/>
  <c r="F6807" i="13"/>
  <c r="F6775" i="13"/>
  <c r="F6743" i="13"/>
  <c r="F6711" i="13"/>
  <c r="F6679" i="13"/>
  <c r="F9099" i="13"/>
  <c r="F9081" i="13"/>
  <c r="F9064" i="13"/>
  <c r="F9048" i="13"/>
  <c r="F9032" i="13"/>
  <c r="F9007" i="13"/>
  <c r="F8999" i="13"/>
  <c r="F8991" i="13"/>
  <c r="F8983" i="13"/>
  <c r="F8975" i="13"/>
  <c r="F8967" i="13"/>
  <c r="F8959" i="13"/>
  <c r="F8912" i="13"/>
  <c r="F8896" i="13"/>
  <c r="F8880" i="13"/>
  <c r="F8864" i="13"/>
  <c r="F8848" i="13"/>
  <c r="F8832" i="13"/>
  <c r="F8816" i="13"/>
  <c r="F8800" i="13"/>
  <c r="F8784" i="13"/>
  <c r="F8768" i="13"/>
  <c r="F8752" i="13"/>
  <c r="F8736" i="13"/>
  <c r="F8720" i="13"/>
  <c r="F8704" i="13"/>
  <c r="F8688" i="13"/>
  <c r="F8672" i="13"/>
  <c r="F8656" i="13"/>
  <c r="F8640" i="13"/>
  <c r="F8624" i="13"/>
  <c r="F8608" i="13"/>
  <c r="F8592" i="13"/>
  <c r="F8576" i="13"/>
  <c r="F8560" i="13"/>
  <c r="F8544" i="13"/>
  <c r="F8528" i="13"/>
  <c r="F8512" i="13"/>
  <c r="F8492" i="13"/>
  <c r="F8467" i="13"/>
  <c r="F8449" i="13"/>
  <c r="F8428" i="13"/>
  <c r="F8403" i="13"/>
  <c r="F8385" i="13"/>
  <c r="F8364" i="13"/>
  <c r="F8339" i="13"/>
  <c r="F8321" i="13"/>
  <c r="F8300" i="13"/>
  <c r="F8275" i="13"/>
  <c r="F8257" i="13"/>
  <c r="F8236" i="13"/>
  <c r="F8211" i="13"/>
  <c r="F8193" i="13"/>
  <c r="F8165" i="13"/>
  <c r="F8133" i="13"/>
  <c r="F8101" i="13"/>
  <c r="F8069" i="13"/>
  <c r="F8037" i="13"/>
  <c r="F8005" i="13"/>
  <c r="F7973" i="13"/>
  <c r="F7941" i="13"/>
  <c r="F7909" i="13"/>
  <c r="F7877" i="13"/>
  <c r="F7845" i="13"/>
  <c r="F7813" i="13"/>
  <c r="F7781" i="13"/>
  <c r="F7749" i="13"/>
  <c r="F7717" i="13"/>
  <c r="F7696" i="13"/>
  <c r="F7677" i="13"/>
  <c r="F7659" i="13"/>
  <c r="F7636" i="13"/>
  <c r="F7613" i="13"/>
  <c r="F7595" i="13"/>
  <c r="F7569" i="13"/>
  <c r="F7545" i="13"/>
  <c r="F7527" i="13"/>
  <c r="F7501" i="13"/>
  <c r="F7480" i="13"/>
  <c r="F7457" i="13"/>
  <c r="F7439" i="13"/>
  <c r="F7416" i="13"/>
  <c r="F7393" i="13"/>
  <c r="F7375" i="13"/>
  <c r="F7349" i="13"/>
  <c r="F7331" i="13"/>
  <c r="F7308" i="13"/>
  <c r="F7285" i="13"/>
  <c r="F7267" i="13"/>
  <c r="F7244" i="13"/>
  <c r="F7221" i="13"/>
  <c r="F7203" i="13"/>
  <c r="F7180" i="13"/>
  <c r="F7157" i="13"/>
  <c r="F7139" i="13"/>
  <c r="F7116" i="13"/>
  <c r="F7093" i="13"/>
  <c r="F7075" i="13"/>
  <c r="F7049" i="13"/>
  <c r="F7017" i="13"/>
  <c r="F6985" i="13"/>
  <c r="F6953" i="13"/>
  <c r="F6921" i="13"/>
  <c r="F6889" i="13"/>
  <c r="F6857" i="13"/>
  <c r="F6825" i="13"/>
  <c r="F6793" i="13"/>
  <c r="F6761" i="13"/>
  <c r="F6729" i="13"/>
  <c r="F6697" i="13"/>
  <c r="F6665" i="13"/>
  <c r="F9101" i="13"/>
  <c r="F9080" i="13"/>
  <c r="F9009" i="13"/>
  <c r="F8940" i="13"/>
  <c r="F8924" i="13"/>
  <c r="F8501" i="13"/>
  <c r="F8480" i="13"/>
  <c r="F8455" i="13"/>
  <c r="F8437" i="13"/>
  <c r="F8416" i="13"/>
  <c r="F8391" i="13"/>
  <c r="F8373" i="13"/>
  <c r="F8352" i="13"/>
  <c r="F8327" i="13"/>
  <c r="F8309" i="13"/>
  <c r="F8288" i="13"/>
  <c r="F8263" i="13"/>
  <c r="F8245" i="13"/>
  <c r="F8224" i="13"/>
  <c r="F8199" i="13"/>
  <c r="F8180" i="13"/>
  <c r="F8164" i="13"/>
  <c r="F8148" i="13"/>
  <c r="F8132" i="13"/>
  <c r="F8116" i="13"/>
  <c r="F8100" i="13"/>
  <c r="F8084" i="13"/>
  <c r="F8068" i="13"/>
  <c r="F8052" i="13"/>
  <c r="F8036" i="13"/>
  <c r="F8020" i="13"/>
  <c r="F8004" i="13"/>
  <c r="F7988" i="13"/>
  <c r="F7972" i="13"/>
  <c r="F7956" i="13"/>
  <c r="F7940" i="13"/>
  <c r="F7924" i="13"/>
  <c r="F7908" i="13"/>
  <c r="F7892" i="13"/>
  <c r="F7876" i="13"/>
  <c r="F7860" i="13"/>
  <c r="F7844" i="13"/>
  <c r="F7828" i="13"/>
  <c r="F7812" i="13"/>
  <c r="F7796" i="13"/>
  <c r="F7780" i="13"/>
  <c r="F7764" i="13"/>
  <c r="F7748" i="13"/>
  <c r="F7732" i="13"/>
  <c r="F7716" i="13"/>
  <c r="F7693" i="13"/>
  <c r="F7672" i="13"/>
  <c r="F7649" i="13"/>
  <c r="F7631" i="13"/>
  <c r="F7608" i="13"/>
  <c r="F7585" i="13"/>
  <c r="F7568" i="13"/>
  <c r="F7547" i="13"/>
  <c r="F7524" i="13"/>
  <c r="F7503" i="13"/>
  <c r="F7477" i="13"/>
  <c r="F7459" i="13"/>
  <c r="F7436" i="13"/>
  <c r="F7413" i="13"/>
  <c r="F7395" i="13"/>
  <c r="F7372" i="13"/>
  <c r="F7351" i="13"/>
  <c r="F7328" i="13"/>
  <c r="F7305" i="13"/>
  <c r="F7287" i="13"/>
  <c r="F7264" i="13"/>
  <c r="F7241" i="13"/>
  <c r="F7223" i="13"/>
  <c r="F7200" i="13"/>
  <c r="F7177" i="13"/>
  <c r="F7159" i="13"/>
  <c r="F7136" i="13"/>
  <c r="F7113" i="13"/>
  <c r="F7095" i="13"/>
  <c r="F7072" i="13"/>
  <c r="F7035" i="13"/>
  <c r="F7003" i="13"/>
  <c r="F6971" i="13"/>
  <c r="F6939" i="13"/>
  <c r="F6907" i="13"/>
  <c r="F6875" i="13"/>
  <c r="F6843" i="13"/>
  <c r="F6811" i="13"/>
  <c r="F6779" i="13"/>
  <c r="F6747" i="13"/>
  <c r="F6715" i="13"/>
  <c r="F6683" i="13"/>
  <c r="F6607" i="13"/>
  <c r="F6591" i="13"/>
  <c r="F6575" i="13"/>
  <c r="F6559" i="13"/>
  <c r="F6543" i="13"/>
  <c r="F6527" i="13"/>
  <c r="F6511" i="13"/>
  <c r="F6495" i="13"/>
  <c r="F6479" i="13"/>
  <c r="F6463" i="13"/>
  <c r="F6447" i="13"/>
  <c r="F6431" i="13"/>
  <c r="F6415" i="13"/>
  <c r="F6399" i="13"/>
  <c r="F6383" i="13"/>
  <c r="F6367" i="13"/>
  <c r="F6351" i="13"/>
  <c r="F6335" i="13"/>
  <c r="F6319" i="13"/>
  <c r="F6303" i="13"/>
  <c r="F6287" i="13"/>
  <c r="F6271" i="13"/>
  <c r="F6255" i="13"/>
  <c r="F6239" i="13"/>
  <c r="F6223" i="13"/>
  <c r="F6207" i="13"/>
  <c r="F6191" i="13"/>
  <c r="F6175" i="13"/>
  <c r="F6159" i="13"/>
  <c r="F6143" i="13"/>
  <c r="F6127" i="13"/>
  <c r="F6099" i="13"/>
  <c r="F7056" i="13"/>
  <c r="F7048" i="13"/>
  <c r="F7040" i="13"/>
  <c r="F7032" i="13"/>
  <c r="F7024" i="13"/>
  <c r="F7016" i="13"/>
  <c r="F7008" i="13"/>
  <c r="F7000" i="13"/>
  <c r="F6992" i="13"/>
  <c r="F6984" i="13"/>
  <c r="F6976" i="13"/>
  <c r="F6968" i="13"/>
  <c r="F6960" i="13"/>
  <c r="F6952" i="13"/>
  <c r="F6944" i="13"/>
  <c r="F6936" i="13"/>
  <c r="F6928" i="13"/>
  <c r="F6920" i="13"/>
  <c r="F6912" i="13"/>
  <c r="F6904" i="13"/>
  <c r="F6896" i="13"/>
  <c r="F6888" i="13"/>
  <c r="F6880" i="13"/>
  <c r="F6872" i="13"/>
  <c r="F6864" i="13"/>
  <c r="F6856" i="13"/>
  <c r="F6848" i="13"/>
  <c r="F6840" i="13"/>
  <c r="F6832" i="13"/>
  <c r="F6824" i="13"/>
  <c r="F6816" i="13"/>
  <c r="F6808" i="13"/>
  <c r="F6800" i="13"/>
  <c r="F6792" i="13"/>
  <c r="F6784" i="13"/>
  <c r="F6776" i="13"/>
  <c r="F6768" i="13"/>
  <c r="F6760" i="13"/>
  <c r="F6752" i="13"/>
  <c r="F6744" i="13"/>
  <c r="F6736" i="13"/>
  <c r="F6728" i="13"/>
  <c r="F6720" i="13"/>
  <c r="F6712" i="13"/>
  <c r="F6704" i="13"/>
  <c r="F6696" i="13"/>
  <c r="F6688" i="13"/>
  <c r="F6680" i="13"/>
  <c r="F6672" i="13"/>
  <c r="F6664" i="13"/>
  <c r="F6656" i="13"/>
  <c r="F6648" i="13"/>
  <c r="F6640" i="13"/>
  <c r="F6632" i="13"/>
  <c r="F6624" i="13"/>
  <c r="F6616" i="13"/>
  <c r="F6606" i="13"/>
  <c r="F6590" i="13"/>
  <c r="F6574" i="13"/>
  <c r="F6558" i="13"/>
  <c r="F6542" i="13"/>
  <c r="F6526" i="13"/>
  <c r="F6510" i="13"/>
  <c r="F6494" i="13"/>
  <c r="F6478" i="13"/>
  <c r="F6462" i="13"/>
  <c r="F6446" i="13"/>
  <c r="F6430" i="13"/>
  <c r="F6414" i="13"/>
  <c r="F6398" i="13"/>
  <c r="F6382" i="13"/>
  <c r="F6366" i="13"/>
  <c r="F6350" i="13"/>
  <c r="F6334" i="13"/>
  <c r="F6318" i="13"/>
  <c r="F6302" i="13"/>
  <c r="F6286" i="13"/>
  <c r="F6270" i="13"/>
  <c r="F6254" i="13"/>
  <c r="F6238" i="13"/>
  <c r="F6222" i="13"/>
  <c r="F6206" i="13"/>
  <c r="F6190" i="13"/>
  <c r="F6174" i="13"/>
  <c r="F6158" i="13"/>
  <c r="F6142" i="13"/>
  <c r="F6126" i="13"/>
  <c r="F6601" i="13"/>
  <c r="F6585" i="13"/>
  <c r="F6569" i="13"/>
  <c r="F6553" i="13"/>
  <c r="F6537" i="13"/>
  <c r="F6521" i="13"/>
  <c r="F6505" i="13"/>
  <c r="F6489" i="13"/>
  <c r="F6473" i="13"/>
  <c r="F6457" i="13"/>
  <c r="F6441" i="13"/>
  <c r="F6425" i="13"/>
  <c r="F6409" i="13"/>
  <c r="F6393" i="13"/>
  <c r="F6377" i="13"/>
  <c r="F6361" i="13"/>
  <c r="F6345" i="13"/>
  <c r="F6329" i="13"/>
  <c r="F6313" i="13"/>
  <c r="F6297" i="13"/>
  <c r="F6281" i="13"/>
  <c r="F6265" i="13"/>
  <c r="F6249" i="13"/>
  <c r="F6233" i="13"/>
  <c r="F6217" i="13"/>
  <c r="F6201" i="13"/>
  <c r="F6185" i="13"/>
  <c r="F6169" i="13"/>
  <c r="F6153" i="13"/>
  <c r="F6137" i="13"/>
  <c r="F6121" i="13"/>
  <c r="F6600" i="13"/>
  <c r="F6584" i="13"/>
  <c r="F6568" i="13"/>
  <c r="F6552" i="13"/>
  <c r="F6536" i="13"/>
  <c r="F6520" i="13"/>
  <c r="F6504" i="13"/>
  <c r="F6488" i="13"/>
  <c r="F6472" i="13"/>
  <c r="F6456" i="13"/>
  <c r="F6440" i="13"/>
  <c r="F6424" i="13"/>
  <c r="F6408" i="13"/>
  <c r="F6392" i="13"/>
  <c r="F6376" i="13"/>
  <c r="F6360" i="13"/>
  <c r="F6344" i="13"/>
  <c r="F6328" i="13"/>
  <c r="F6312" i="13"/>
  <c r="F6296" i="13"/>
  <c r="F6280" i="13"/>
  <c r="F6264" i="13"/>
  <c r="F6248" i="13"/>
  <c r="F6232" i="13"/>
  <c r="F6216" i="13"/>
  <c r="F6200" i="13"/>
  <c r="F6184" i="13"/>
  <c r="F6168" i="13"/>
  <c r="F6152" i="13"/>
  <c r="F6136" i="13"/>
  <c r="F6120" i="13"/>
  <c r="F6081" i="13"/>
  <c r="F6053" i="13"/>
  <c r="F6032" i="13"/>
  <c r="F6010" i="13"/>
  <c r="F5985" i="13"/>
  <c r="F5958" i="13"/>
  <c r="F5937" i="13"/>
  <c r="F5916" i="13"/>
  <c r="F5894" i="13"/>
  <c r="F5873" i="13"/>
  <c r="F5852" i="13"/>
  <c r="F5830" i="13"/>
  <c r="F5809" i="13"/>
  <c r="F5788" i="13"/>
  <c r="F5766" i="13"/>
  <c r="F5745" i="13"/>
  <c r="F5724" i="13"/>
  <c r="F5702" i="13"/>
  <c r="F5686" i="13"/>
  <c r="F5670" i="13"/>
  <c r="F5654" i="13"/>
  <c r="F5638" i="13"/>
  <c r="F5622" i="13"/>
  <c r="F5606" i="13"/>
  <c r="F5590" i="13"/>
  <c r="F5574" i="13"/>
  <c r="F5558" i="13"/>
  <c r="F5542" i="13"/>
  <c r="F5526" i="13"/>
  <c r="F5510" i="13"/>
  <c r="F5494" i="13"/>
  <c r="F5478" i="13"/>
  <c r="F5462" i="13"/>
  <c r="F5446" i="13"/>
  <c r="F5430" i="13"/>
  <c r="F5414" i="13"/>
  <c r="F5398" i="13"/>
  <c r="F5382" i="13"/>
  <c r="F5366" i="13"/>
  <c r="F5350" i="13"/>
  <c r="F5334" i="13"/>
  <c r="F5318" i="13"/>
  <c r="F5302" i="13"/>
  <c r="F5286" i="13"/>
  <c r="F5270" i="13"/>
  <c r="F5254" i="13"/>
  <c r="F5238" i="13"/>
  <c r="F5222" i="13"/>
  <c r="F5206" i="13"/>
  <c r="F5190" i="13"/>
  <c r="F5174" i="13"/>
  <c r="F5158" i="13"/>
  <c r="F5140" i="13"/>
  <c r="F5119" i="13"/>
  <c r="F5087" i="13"/>
  <c r="F5055" i="13"/>
  <c r="F5023" i="13"/>
  <c r="F4991" i="13"/>
  <c r="F4959" i="13"/>
  <c r="F4927" i="13"/>
  <c r="F6092" i="13"/>
  <c r="F6072" i="13"/>
  <c r="F6057" i="13"/>
  <c r="F6036" i="13"/>
  <c r="F6014" i="13"/>
  <c r="F5992" i="13"/>
  <c r="F5976" i="13"/>
  <c r="F5957" i="13"/>
  <c r="F5936" i="13"/>
  <c r="F5914" i="13"/>
  <c r="F5893" i="13"/>
  <c r="F5872" i="13"/>
  <c r="F5850" i="13"/>
  <c r="F5829" i="13"/>
  <c r="F5808" i="13"/>
  <c r="F5786" i="13"/>
  <c r="F5765" i="13"/>
  <c r="F5744" i="13"/>
  <c r="F5722" i="13"/>
  <c r="F5701" i="13"/>
  <c r="F5669" i="13"/>
  <c r="F5637" i="13"/>
  <c r="F5605" i="13"/>
  <c r="F5573" i="13"/>
  <c r="F5541" i="13"/>
  <c r="F5509" i="13"/>
  <c r="F5477" i="13"/>
  <c r="F5445" i="13"/>
  <c r="F5413" i="13"/>
  <c r="F5381" i="13"/>
  <c r="F5349" i="13"/>
  <c r="F5317" i="13"/>
  <c r="F5285" i="13"/>
  <c r="F5253" i="13"/>
  <c r="F5221" i="13"/>
  <c r="F5189" i="13"/>
  <c r="F5157" i="13"/>
  <c r="F5137" i="13"/>
  <c r="F5105" i="13"/>
  <c r="F5073" i="13"/>
  <c r="F5041" i="13"/>
  <c r="F5009" i="13"/>
  <c r="F4977" i="13"/>
  <c r="F4945" i="13"/>
  <c r="F4913" i="13"/>
  <c r="F6077" i="13"/>
  <c r="F6050" i="13"/>
  <c r="F6029" i="13"/>
  <c r="F6008" i="13"/>
  <c r="F5981" i="13"/>
  <c r="F5956" i="13"/>
  <c r="F5934" i="13"/>
  <c r="F5913" i="13"/>
  <c r="F5892" i="13"/>
  <c r="F5870" i="13"/>
  <c r="F5849" i="13"/>
  <c r="F5828" i="13"/>
  <c r="F5806" i="13"/>
  <c r="F5785" i="13"/>
  <c r="F5764" i="13"/>
  <c r="F5742" i="13"/>
  <c r="F5721" i="13"/>
  <c r="F5700" i="13"/>
  <c r="F5684" i="13"/>
  <c r="F5668" i="13"/>
  <c r="F5652" i="13"/>
  <c r="F5636" i="13"/>
  <c r="F5620" i="13"/>
  <c r="F5604" i="13"/>
  <c r="F5588" i="13"/>
  <c r="F5572" i="13"/>
  <c r="F5556" i="13"/>
  <c r="F5540" i="13"/>
  <c r="F5524" i="13"/>
  <c r="F5508" i="13"/>
  <c r="F5492" i="13"/>
  <c r="F5476" i="13"/>
  <c r="F5460" i="13"/>
  <c r="F5444" i="13"/>
  <c r="F5428" i="13"/>
  <c r="F5412" i="13"/>
  <c r="F5396" i="13"/>
  <c r="F5380" i="13"/>
  <c r="F5364" i="13"/>
  <c r="F5348" i="13"/>
  <c r="F5332" i="13"/>
  <c r="F5316" i="13"/>
  <c r="F5300" i="13"/>
  <c r="F5284" i="13"/>
  <c r="F5268" i="13"/>
  <c r="F5252" i="13"/>
  <c r="F5236" i="13"/>
  <c r="F5220" i="13"/>
  <c r="F5204" i="13"/>
  <c r="F5188" i="13"/>
  <c r="F5172" i="13"/>
  <c r="F5156" i="13"/>
  <c r="F5136" i="13"/>
  <c r="F5123" i="13"/>
  <c r="F5091" i="13"/>
  <c r="F5059" i="13"/>
  <c r="F5027" i="13"/>
  <c r="F4995" i="13"/>
  <c r="F4963" i="13"/>
  <c r="F4931" i="13"/>
  <c r="F6089" i="13"/>
  <c r="F6074" i="13"/>
  <c r="F6054" i="13"/>
  <c r="F6033" i="13"/>
  <c r="F6012" i="13"/>
  <c r="F5994" i="13"/>
  <c r="F5978" i="13"/>
  <c r="F5960" i="13"/>
  <c r="F5938" i="13"/>
  <c r="F5917" i="13"/>
  <c r="F5896" i="13"/>
  <c r="F5874" i="13"/>
  <c r="F5853" i="13"/>
  <c r="F5832" i="13"/>
  <c r="F5810" i="13"/>
  <c r="F5789" i="13"/>
  <c r="F5768" i="13"/>
  <c r="F5746" i="13"/>
  <c r="F5725" i="13"/>
  <c r="F5704" i="13"/>
  <c r="F5673" i="13"/>
  <c r="F5641" i="13"/>
  <c r="F5609" i="13"/>
  <c r="F5577" i="13"/>
  <c r="F5545" i="13"/>
  <c r="F5513" i="13"/>
  <c r="F5481" i="13"/>
  <c r="F5449" i="13"/>
  <c r="F5417" i="13"/>
  <c r="F5385" i="13"/>
  <c r="F5353" i="13"/>
  <c r="F5321" i="13"/>
  <c r="F5289" i="13"/>
  <c r="F5257" i="13"/>
  <c r="F5225" i="13"/>
  <c r="F5193" i="13"/>
  <c r="F5161" i="13"/>
  <c r="F5141" i="13"/>
  <c r="F5117" i="13"/>
  <c r="F5085" i="13"/>
  <c r="F5053" i="13"/>
  <c r="F5021" i="13"/>
  <c r="F4989" i="13"/>
  <c r="F4957" i="13"/>
  <c r="F4925" i="13"/>
  <c r="F4900" i="13"/>
  <c r="F4884" i="13"/>
  <c r="F4868" i="13"/>
  <c r="F4852" i="13"/>
  <c r="F4836" i="13"/>
  <c r="F4820" i="13"/>
  <c r="F4804" i="13"/>
  <c r="F4788" i="13"/>
  <c r="F4772" i="13"/>
  <c r="F4756" i="13"/>
  <c r="F4740" i="13"/>
  <c r="F4724" i="13"/>
  <c r="F4708" i="13"/>
  <c r="F4692" i="13"/>
  <c r="F4676" i="13"/>
  <c r="F4660" i="13"/>
  <c r="F4644" i="13"/>
  <c r="F4628" i="13"/>
  <c r="F4612" i="13"/>
  <c r="F4596" i="13"/>
  <c r="F4580" i="13"/>
  <c r="F4564" i="13"/>
  <c r="F4548" i="13"/>
  <c r="F4532" i="13"/>
  <c r="F4516" i="13"/>
  <c r="F4500" i="13"/>
  <c r="F4484" i="13"/>
  <c r="F4468" i="13"/>
  <c r="F4452" i="13"/>
  <c r="F4436" i="13"/>
  <c r="F4420" i="13"/>
  <c r="F4404" i="13"/>
  <c r="F4388" i="13"/>
  <c r="F4372" i="13"/>
  <c r="F4356" i="13"/>
  <c r="F4895" i="13"/>
  <c r="F4879" i="13"/>
  <c r="F4863" i="13"/>
  <c r="F4847" i="13"/>
  <c r="F4831" i="13"/>
  <c r="F4815" i="13"/>
  <c r="F4799" i="13"/>
  <c r="F4783" i="13"/>
  <c r="F4767" i="13"/>
  <c r="F4751" i="13"/>
  <c r="F4735" i="13"/>
  <c r="F4719" i="13"/>
  <c r="F4703" i="13"/>
  <c r="F4687" i="13"/>
  <c r="F4671" i="13"/>
  <c r="F4655" i="13"/>
  <c r="F4639" i="13"/>
  <c r="F4623" i="13"/>
  <c r="F4607" i="13"/>
  <c r="F4591" i="13"/>
  <c r="F4575" i="13"/>
  <c r="F4559" i="13"/>
  <c r="F4543" i="13"/>
  <c r="F4527" i="13"/>
  <c r="F4511" i="13"/>
  <c r="F4495" i="13"/>
  <c r="F4479" i="13"/>
  <c r="F4463" i="13"/>
  <c r="F4447" i="13"/>
  <c r="F4431" i="13"/>
  <c r="F4415" i="13"/>
  <c r="F4399" i="13"/>
  <c r="F4383" i="13"/>
  <c r="F4367" i="13"/>
  <c r="F5155" i="13"/>
  <c r="F5124" i="13"/>
  <c r="F5116" i="13"/>
  <c r="F5108" i="13"/>
  <c r="F5100" i="13"/>
  <c r="F5092" i="13"/>
  <c r="F5084" i="13"/>
  <c r="F5076" i="13"/>
  <c r="F5068" i="13"/>
  <c r="F5060" i="13"/>
  <c r="F5052" i="13"/>
  <c r="F5044" i="13"/>
  <c r="F5036" i="13"/>
  <c r="F5028" i="13"/>
  <c r="F5020" i="13"/>
  <c r="F5012" i="13"/>
  <c r="F5004" i="13"/>
  <c r="F4996" i="13"/>
  <c r="F4988" i="13"/>
  <c r="F4980" i="13"/>
  <c r="F4972" i="13"/>
  <c r="F4964" i="13"/>
  <c r="F4956" i="13"/>
  <c r="F4948" i="13"/>
  <c r="F4940" i="13"/>
  <c r="F4932" i="13"/>
  <c r="F4924" i="13"/>
  <c r="F4916" i="13"/>
  <c r="F4906" i="13"/>
  <c r="F4890" i="13"/>
  <c r="F4874" i="13"/>
  <c r="F4858" i="13"/>
  <c r="F4842" i="13"/>
  <c r="F4826" i="13"/>
  <c r="F4810" i="13"/>
  <c r="F4794" i="13"/>
  <c r="F4778" i="13"/>
  <c r="F4762" i="13"/>
  <c r="F4746" i="13"/>
  <c r="F4730" i="13"/>
  <c r="F4714" i="13"/>
  <c r="F4698" i="13"/>
  <c r="F4682" i="13"/>
  <c r="F4666" i="13"/>
  <c r="F4650" i="13"/>
  <c r="F4634" i="13"/>
  <c r="F4618" i="13"/>
  <c r="F4602" i="13"/>
  <c r="F4586" i="13"/>
  <c r="F4570" i="13"/>
  <c r="F4554" i="13"/>
  <c r="F4538" i="13"/>
  <c r="F4522" i="13"/>
  <c r="F4506" i="13"/>
  <c r="F4490" i="13"/>
  <c r="F4474" i="13"/>
  <c r="F4458" i="13"/>
  <c r="F4442" i="13"/>
  <c r="F4426" i="13"/>
  <c r="F4410" i="13"/>
  <c r="F4394" i="13"/>
  <c r="F4378" i="13"/>
  <c r="F4362" i="13"/>
  <c r="F5130" i="13"/>
  <c r="F4897" i="13"/>
  <c r="F4881" i="13"/>
  <c r="F4865" i="13"/>
  <c r="F4849" i="13"/>
  <c r="F4833" i="13"/>
  <c r="F4817" i="13"/>
  <c r="F4801" i="13"/>
  <c r="F4785" i="13"/>
  <c r="F4769" i="13"/>
  <c r="F4753" i="13"/>
  <c r="F4737" i="13"/>
  <c r="F4721" i="13"/>
  <c r="F4705" i="13"/>
  <c r="F4689" i="13"/>
  <c r="F4673" i="13"/>
  <c r="F4657" i="13"/>
  <c r="F4641" i="13"/>
  <c r="F4625" i="13"/>
  <c r="F4609" i="13"/>
  <c r="F4593" i="13"/>
  <c r="F4577" i="13"/>
  <c r="F4561" i="13"/>
  <c r="F4545" i="13"/>
  <c r="F4529" i="13"/>
  <c r="F4513" i="13"/>
  <c r="F4497" i="13"/>
  <c r="F4481" i="13"/>
  <c r="F4465" i="13"/>
  <c r="F4449" i="13"/>
  <c r="F4433" i="13"/>
  <c r="F4417" i="13"/>
  <c r="F4401" i="13"/>
  <c r="F4385" i="13"/>
  <c r="F4369" i="13"/>
  <c r="F4353" i="13"/>
  <c r="F4341" i="13"/>
  <c r="F4325" i="13"/>
  <c r="F4309" i="13"/>
  <c r="F4293" i="13"/>
  <c r="F4275" i="13"/>
  <c r="F4340" i="13"/>
  <c r="F4324" i="13"/>
  <c r="F4308" i="13"/>
  <c r="F4292" i="13"/>
  <c r="F4277" i="13"/>
  <c r="F4347" i="13"/>
  <c r="F4331" i="13"/>
  <c r="F4315" i="13"/>
  <c r="F4299" i="13"/>
  <c r="F4283" i="13"/>
  <c r="F4268" i="13"/>
  <c r="F4338" i="13"/>
  <c r="F4322" i="13"/>
  <c r="F4306" i="13"/>
  <c r="F4290" i="13"/>
  <c r="F4273" i="13"/>
  <c r="F4255" i="13"/>
  <c r="F4239" i="13"/>
  <c r="F4223" i="13"/>
  <c r="F4205" i="13"/>
  <c r="F4184" i="13"/>
  <c r="F4159" i="13"/>
  <c r="F4141" i="13"/>
  <c r="F4120" i="13"/>
  <c r="F4095" i="13"/>
  <c r="F4077" i="13"/>
  <c r="F4056" i="13"/>
  <c r="F4031" i="13"/>
  <c r="F4013" i="13"/>
  <c r="F3994" i="13"/>
  <c r="F3973" i="13"/>
  <c r="F3959" i="13"/>
  <c r="F3938" i="13"/>
  <c r="F3913" i="13"/>
  <c r="F3895" i="13"/>
  <c r="F3874" i="13"/>
  <c r="F3850" i="13"/>
  <c r="F3795" i="13"/>
  <c r="F4259" i="13"/>
  <c r="F4243" i="13"/>
  <c r="F4227" i="13"/>
  <c r="F4209" i="13"/>
  <c r="F4188" i="13"/>
  <c r="F4163" i="13"/>
  <c r="F4145" i="13"/>
  <c r="F4124" i="13"/>
  <c r="F4099" i="13"/>
  <c r="F4081" i="13"/>
  <c r="F4060" i="13"/>
  <c r="F4035" i="13"/>
  <c r="F4017" i="13"/>
  <c r="F3996" i="13"/>
  <c r="F3975" i="13"/>
  <c r="F3958" i="13"/>
  <c r="F3933" i="13"/>
  <c r="F3915" i="13"/>
  <c r="F3894" i="13"/>
  <c r="F3869" i="13"/>
  <c r="F3822" i="13"/>
  <c r="F3782" i="13"/>
  <c r="F4256" i="13"/>
  <c r="F4240" i="13"/>
  <c r="F4224" i="13"/>
  <c r="F4208" i="13"/>
  <c r="F4183" i="13"/>
  <c r="F4165" i="13"/>
  <c r="F4144" i="13"/>
  <c r="F4119" i="13"/>
  <c r="F4101" i="13"/>
  <c r="F4080" i="13"/>
  <c r="F4055" i="13"/>
  <c r="F4037" i="13"/>
  <c r="F4016" i="13"/>
  <c r="F3993" i="13"/>
  <c r="F3974" i="13"/>
  <c r="F3951" i="13"/>
  <c r="F3930" i="13"/>
  <c r="F3905" i="13"/>
  <c r="F3887" i="13"/>
  <c r="F3866" i="13"/>
  <c r="F3827" i="13"/>
  <c r="F4267" i="13"/>
  <c r="F4251" i="13"/>
  <c r="F4235" i="13"/>
  <c r="F4219" i="13"/>
  <c r="F4201" i="13"/>
  <c r="F4180" i="13"/>
  <c r="F4155" i="13"/>
  <c r="F4137" i="13"/>
  <c r="F4116" i="13"/>
  <c r="F4091" i="13"/>
  <c r="F4073" i="13"/>
  <c r="F4052" i="13"/>
  <c r="F4027" i="13"/>
  <c r="F4009" i="13"/>
  <c r="F3985" i="13"/>
  <c r="F3966" i="13"/>
  <c r="F3941" i="13"/>
  <c r="F3923" i="13"/>
  <c r="F3902" i="13"/>
  <c r="F3877" i="13"/>
  <c r="F3858" i="13"/>
  <c r="F3845" i="13"/>
  <c r="F3797" i="13"/>
  <c r="F3750" i="13"/>
  <c r="F3718" i="13"/>
  <c r="F3693" i="13"/>
  <c r="F3677" i="13"/>
  <c r="F3658" i="13"/>
  <c r="F3632" i="13"/>
  <c r="F3616" i="13"/>
  <c r="F3600" i="13"/>
  <c r="F4214" i="13"/>
  <c r="F4198" i="13"/>
  <c r="F4182" i="13"/>
  <c r="F4166" i="13"/>
  <c r="F4150" i="13"/>
  <c r="F4134" i="13"/>
  <c r="F4118" i="13"/>
  <c r="F4102" i="13"/>
  <c r="F4086" i="13"/>
  <c r="F4070" i="13"/>
  <c r="F4054" i="13"/>
  <c r="F4038" i="13"/>
  <c r="F4022" i="13"/>
  <c r="F4006" i="13"/>
  <c r="F3773" i="13"/>
  <c r="F3757" i="13"/>
  <c r="F3741" i="13"/>
  <c r="F3725" i="13"/>
  <c r="F3709" i="13"/>
  <c r="F3690" i="13"/>
  <c r="F3663" i="13"/>
  <c r="F3647" i="13"/>
  <c r="F3631" i="13"/>
  <c r="F3615" i="13"/>
  <c r="F3599" i="13"/>
  <c r="F3532" i="13"/>
  <c r="F3468" i="13"/>
  <c r="F3855" i="13"/>
  <c r="F3823" i="13"/>
  <c r="F3791" i="13"/>
  <c r="F3762" i="13"/>
  <c r="F3730" i="13"/>
  <c r="F3700" i="13"/>
  <c r="F3687" i="13"/>
  <c r="F3671" i="13"/>
  <c r="F3646" i="13"/>
  <c r="F3626" i="13"/>
  <c r="F3610" i="13"/>
  <c r="F3580" i="13"/>
  <c r="F3980" i="13"/>
  <c r="F3960" i="13"/>
  <c r="F3944" i="13"/>
  <c r="F3928" i="13"/>
  <c r="F3912" i="13"/>
  <c r="F3896" i="13"/>
  <c r="F3880" i="13"/>
  <c r="F3864" i="13"/>
  <c r="F3833" i="13"/>
  <c r="F3801" i="13"/>
  <c r="F3775" i="13"/>
  <c r="F3759" i="13"/>
  <c r="F3743" i="13"/>
  <c r="F3727" i="13"/>
  <c r="F3711" i="13"/>
  <c r="F3686" i="13"/>
  <c r="F3659" i="13"/>
  <c r="F3643" i="13"/>
  <c r="F3625" i="13"/>
  <c r="F3609" i="13"/>
  <c r="F3585" i="13"/>
  <c r="F3544" i="13"/>
  <c r="F3512" i="13"/>
  <c r="F3480" i="13"/>
  <c r="F3448" i="13"/>
  <c r="F3574" i="13"/>
  <c r="F3530" i="13"/>
  <c r="F3498" i="13"/>
  <c r="F3466" i="13"/>
  <c r="F3434" i="13"/>
  <c r="F3410" i="13"/>
  <c r="F3394" i="13"/>
  <c r="F3378" i="13"/>
  <c r="F3362" i="13"/>
  <c r="F3346" i="13"/>
  <c r="F3330" i="13"/>
  <c r="F3314" i="13"/>
  <c r="F3298" i="13"/>
  <c r="F3282" i="13"/>
  <c r="F3268" i="13"/>
  <c r="F3236" i="13"/>
  <c r="F3204" i="13"/>
  <c r="F3172" i="13"/>
  <c r="F3140" i="13"/>
  <c r="F3108" i="13"/>
  <c r="F3078" i="13"/>
  <c r="F3056" i="13"/>
  <c r="F3042" i="13"/>
  <c r="F3031" i="13"/>
  <c r="F3021" i="13"/>
  <c r="F3010" i="13"/>
  <c r="F2999" i="13"/>
  <c r="F2989" i="13"/>
  <c r="F2978" i="13"/>
  <c r="F2967" i="13"/>
  <c r="F2957" i="13"/>
  <c r="F2941" i="13"/>
  <c r="F2926" i="13"/>
  <c r="F3577" i="13"/>
  <c r="F3550" i="13"/>
  <c r="F3518" i="13"/>
  <c r="F3486" i="13"/>
  <c r="F3454" i="13"/>
  <c r="F3422" i="13"/>
  <c r="F3388" i="13"/>
  <c r="F3356" i="13"/>
  <c r="F3324" i="13"/>
  <c r="F3292" i="13"/>
  <c r="F3265" i="13"/>
  <c r="F3249" i="13"/>
  <c r="F3233" i="13"/>
  <c r="F3217" i="13"/>
  <c r="F3201" i="13"/>
  <c r="F3185" i="13"/>
  <c r="F3169" i="13"/>
  <c r="F3153" i="13"/>
  <c r="F3137" i="13"/>
  <c r="F3121" i="13"/>
  <c r="F3105" i="13"/>
  <c r="F3089" i="13"/>
  <c r="F3069" i="13"/>
  <c r="F3055" i="13"/>
  <c r="F3028" i="13"/>
  <c r="F2996" i="13"/>
  <c r="F2964" i="13"/>
  <c r="F2930" i="13"/>
  <c r="F3589" i="13"/>
  <c r="F3554" i="13"/>
  <c r="F3522" i="13"/>
  <c r="F3490" i="13"/>
  <c r="F3458" i="13"/>
  <c r="F3426" i="13"/>
  <c r="F3406" i="13"/>
  <c r="F3390" i="13"/>
  <c r="F3374" i="13"/>
  <c r="F3358" i="13"/>
  <c r="F3342" i="13"/>
  <c r="F3326" i="13"/>
  <c r="F3310" i="13"/>
  <c r="F3294" i="13"/>
  <c r="F3278" i="13"/>
  <c r="F3248" i="13"/>
  <c r="F3216" i="13"/>
  <c r="F3184" i="13"/>
  <c r="F3152" i="13"/>
  <c r="F3120" i="13"/>
  <c r="F3088" i="13"/>
  <c r="F3060" i="13"/>
  <c r="F3043" i="13"/>
  <c r="F3033" i="13"/>
  <c r="F3022" i="13"/>
  <c r="F3011" i="13"/>
  <c r="F3001" i="13"/>
  <c r="F2990" i="13"/>
  <c r="F2979" i="13"/>
  <c r="F2969" i="13"/>
  <c r="F2958" i="13"/>
  <c r="F2942" i="13"/>
  <c r="F2925" i="13"/>
  <c r="F2910" i="13"/>
  <c r="F3558" i="13"/>
  <c r="F3526" i="13"/>
  <c r="F3494" i="13"/>
  <c r="F3462" i="13"/>
  <c r="F3430" i="13"/>
  <c r="F3400" i="13"/>
  <c r="F3368" i="13"/>
  <c r="F3336" i="13"/>
  <c r="F3304" i="13"/>
  <c r="F3272" i="13"/>
  <c r="F3258" i="13"/>
  <c r="F3242" i="13"/>
  <c r="F3226" i="13"/>
  <c r="F3210" i="13"/>
  <c r="F3194" i="13"/>
  <c r="F3178" i="13"/>
  <c r="F3162" i="13"/>
  <c r="F3146" i="13"/>
  <c r="F3130" i="13"/>
  <c r="F3114" i="13"/>
  <c r="F3098" i="13"/>
  <c r="F3082" i="13"/>
  <c r="F3070" i="13"/>
  <c r="F3048" i="13"/>
  <c r="F3016" i="13"/>
  <c r="F2984" i="13"/>
  <c r="F2952" i="13"/>
  <c r="F2929" i="13"/>
  <c r="F2912" i="13"/>
  <c r="F2905" i="13"/>
  <c r="F2897" i="13"/>
  <c r="F2889" i="13"/>
  <c r="F2881" i="13"/>
  <c r="F2873" i="13"/>
  <c r="F2865" i="13"/>
  <c r="F2857" i="13"/>
  <c r="F2836" i="13"/>
  <c r="F2811" i="13"/>
  <c r="F2793" i="13"/>
  <c r="F2772" i="13"/>
  <c r="F2747" i="13"/>
  <c r="F2725" i="13"/>
  <c r="F2693" i="13"/>
  <c r="F2661" i="13"/>
  <c r="F2629" i="13"/>
  <c r="F2597" i="13"/>
  <c r="F2565" i="13"/>
  <c r="F2533" i="13"/>
  <c r="F2501" i="13"/>
  <c r="F2469" i="13"/>
  <c r="F2448" i="13"/>
  <c r="F2417" i="13"/>
  <c r="F2385" i="13"/>
  <c r="F2845" i="13"/>
  <c r="F2824" i="13"/>
  <c r="F2799" i="13"/>
  <c r="F2781" i="13"/>
  <c r="F2760" i="13"/>
  <c r="F2735" i="13"/>
  <c r="F2719" i="13"/>
  <c r="F2703" i="13"/>
  <c r="F2687" i="13"/>
  <c r="F2671" i="13"/>
  <c r="F2655" i="13"/>
  <c r="F2639" i="13"/>
  <c r="F2623" i="13"/>
  <c r="F2607" i="13"/>
  <c r="F2591" i="13"/>
  <c r="F2575" i="13"/>
  <c r="F2559" i="13"/>
  <c r="F2543" i="13"/>
  <c r="F2527" i="13"/>
  <c r="F2511" i="13"/>
  <c r="F2495" i="13"/>
  <c r="F2479" i="13"/>
  <c r="F2463" i="13"/>
  <c r="F2427" i="13"/>
  <c r="F2395" i="13"/>
  <c r="F2849" i="13"/>
  <c r="F2828" i="13"/>
  <c r="F2803" i="13"/>
  <c r="F2785" i="13"/>
  <c r="F2764" i="13"/>
  <c r="F2739" i="13"/>
  <c r="F2713" i="13"/>
  <c r="F2681" i="13"/>
  <c r="F2649" i="13"/>
  <c r="F2617" i="13"/>
  <c r="F2585" i="13"/>
  <c r="F2553" i="13"/>
  <c r="F2521" i="13"/>
  <c r="F2489" i="13"/>
  <c r="F2457" i="13"/>
  <c r="F2437" i="13"/>
  <c r="F2405" i="13"/>
  <c r="F2373" i="13"/>
  <c r="F2839" i="13"/>
  <c r="F2821" i="13"/>
  <c r="F2800" i="13"/>
  <c r="F2775" i="13"/>
  <c r="F2757" i="13"/>
  <c r="F2736" i="13"/>
  <c r="F2720" i="13"/>
  <c r="F2704" i="13"/>
  <c r="F2688" i="13"/>
  <c r="F2672" i="13"/>
  <c r="F2656" i="13"/>
  <c r="F2640" i="13"/>
  <c r="F2624" i="13"/>
  <c r="F2608" i="13"/>
  <c r="F2592" i="13"/>
  <c r="F2576" i="13"/>
  <c r="F2560" i="13"/>
  <c r="F2544" i="13"/>
  <c r="F2528" i="13"/>
  <c r="F2512" i="13"/>
  <c r="F2496" i="13"/>
  <c r="F2480" i="13"/>
  <c r="F2464" i="13"/>
  <c r="F2423" i="13"/>
  <c r="F2391" i="13"/>
  <c r="F2442" i="13"/>
  <c r="F2434" i="13"/>
  <c r="F2426" i="13"/>
  <c r="F2418" i="13"/>
  <c r="F2410" i="13"/>
  <c r="F2402" i="13"/>
  <c r="F2394" i="13"/>
  <c r="F2386" i="13"/>
  <c r="F2378" i="13"/>
  <c r="F2368" i="13"/>
  <c r="F2352" i="13"/>
  <c r="F2336" i="13"/>
  <c r="F2320" i="13"/>
  <c r="F2304" i="13"/>
  <c r="F2288" i="13"/>
  <c r="F2272" i="13"/>
  <c r="F2256" i="13"/>
  <c r="F2240" i="13"/>
  <c r="F2224" i="13"/>
  <c r="F2208" i="13"/>
  <c r="F2192" i="13"/>
  <c r="F2176" i="13"/>
  <c r="F2160" i="13"/>
  <c r="F2105" i="13"/>
  <c r="F2041" i="13"/>
  <c r="F1977" i="13"/>
  <c r="F2371" i="13"/>
  <c r="F2355" i="13"/>
  <c r="F2339" i="13"/>
  <c r="F2323" i="13"/>
  <c r="F2307" i="13"/>
  <c r="F2291" i="13"/>
  <c r="F2275" i="13"/>
  <c r="F2259" i="13"/>
  <c r="F2243" i="13"/>
  <c r="F2227" i="13"/>
  <c r="F2211" i="13"/>
  <c r="F2195" i="13"/>
  <c r="F2179" i="13"/>
  <c r="F2163" i="13"/>
  <c r="F2117" i="13"/>
  <c r="F2053" i="13"/>
  <c r="F1989" i="13"/>
  <c r="F1925" i="13"/>
  <c r="F1874" i="13"/>
  <c r="F2358" i="13"/>
  <c r="F2342" i="13"/>
  <c r="F2326" i="13"/>
  <c r="F2310" i="13"/>
  <c r="F2294" i="13"/>
  <c r="F2278" i="13"/>
  <c r="F2262" i="13"/>
  <c r="F2246" i="13"/>
  <c r="F2230" i="13"/>
  <c r="F2214" i="13"/>
  <c r="F2198" i="13"/>
  <c r="F2182" i="13"/>
  <c r="F2166" i="13"/>
  <c r="F2129" i="13"/>
  <c r="F2065" i="13"/>
  <c r="F2001" i="13"/>
  <c r="F1937" i="13"/>
  <c r="F2357" i="13"/>
  <c r="F2341" i="13"/>
  <c r="F2325" i="13"/>
  <c r="F2309" i="13"/>
  <c r="F2293" i="13"/>
  <c r="F2277" i="13"/>
  <c r="F2261" i="13"/>
  <c r="F2245" i="13"/>
  <c r="F2229" i="13"/>
  <c r="F2213" i="13"/>
  <c r="F2197" i="13"/>
  <c r="F2181" i="13"/>
  <c r="F2165" i="13"/>
  <c r="F2125" i="13"/>
  <c r="F2061" i="13"/>
  <c r="F1997" i="13"/>
  <c r="F1933" i="13"/>
  <c r="F1886" i="13"/>
  <c r="F2146" i="13"/>
  <c r="F2130" i="13"/>
  <c r="F2114" i="13"/>
  <c r="F2098" i="13"/>
  <c r="F2082" i="13"/>
  <c r="F2066" i="13"/>
  <c r="F2050" i="13"/>
  <c r="F2034" i="13"/>
  <c r="F2018" i="13"/>
  <c r="F2002" i="13"/>
  <c r="F1986" i="13"/>
  <c r="F1970" i="13"/>
  <c r="F1954" i="13"/>
  <c r="F1938" i="13"/>
  <c r="F1922" i="13"/>
  <c r="F1906" i="13"/>
  <c r="F1876" i="13"/>
  <c r="F2140" i="13"/>
  <c r="F2108" i="13"/>
  <c r="F2076" i="13"/>
  <c r="F2044" i="13"/>
  <c r="F2012" i="13"/>
  <c r="F1980" i="13"/>
  <c r="F1948" i="13"/>
  <c r="F1921" i="13"/>
  <c r="F1905" i="13"/>
  <c r="F1875" i="13"/>
  <c r="F2142" i="13"/>
  <c r="F2126" i="13"/>
  <c r="F2110" i="13"/>
  <c r="F2094" i="13"/>
  <c r="F2078" i="13"/>
  <c r="F2062" i="13"/>
  <c r="F2046" i="13"/>
  <c r="F2030" i="13"/>
  <c r="F2014" i="13"/>
  <c r="F1998" i="13"/>
  <c r="F1982" i="13"/>
  <c r="F1966" i="13"/>
  <c r="F1950" i="13"/>
  <c r="F1934" i="13"/>
  <c r="F1910" i="13"/>
  <c r="F1884" i="13"/>
  <c r="F2144" i="13"/>
  <c r="F2112" i="13"/>
  <c r="F2080" i="13"/>
  <c r="F2048" i="13"/>
  <c r="F2016" i="13"/>
  <c r="F1984" i="13"/>
  <c r="F1952" i="13"/>
  <c r="F1920" i="13"/>
  <c r="F1888" i="13"/>
  <c r="F1901" i="13"/>
  <c r="F1885" i="13"/>
  <c r="F1869" i="13"/>
  <c r="F1848" i="13"/>
  <c r="F1816" i="13"/>
  <c r="F1784" i="13"/>
  <c r="F1752" i="13"/>
  <c r="F1727" i="13"/>
  <c r="F1706" i="13"/>
  <c r="F1690" i="13"/>
  <c r="F1671" i="13"/>
  <c r="F1853" i="13"/>
  <c r="F1837" i="13"/>
  <c r="F1821" i="13"/>
  <c r="F1805" i="13"/>
  <c r="F1789" i="13"/>
  <c r="F1773" i="13"/>
  <c r="F1757" i="13"/>
  <c r="F1741" i="13"/>
  <c r="F1857" i="13"/>
  <c r="F1828" i="13"/>
  <c r="F1796" i="13"/>
  <c r="F1764" i="13"/>
  <c r="F1729" i="13"/>
  <c r="F1710" i="13"/>
  <c r="F1691" i="13"/>
  <c r="F1675" i="13"/>
  <c r="F1849" i="13"/>
  <c r="F1833" i="13"/>
  <c r="F1817" i="13"/>
  <c r="F1801" i="13"/>
  <c r="F1785" i="13"/>
  <c r="F1769" i="13"/>
  <c r="F1753" i="13"/>
  <c r="F1737" i="13"/>
  <c r="F1660" i="13"/>
  <c r="F1650" i="13"/>
  <c r="F1639" i="13"/>
  <c r="F1629" i="13"/>
  <c r="F1618" i="13"/>
  <c r="F1607" i="13"/>
  <c r="F1597" i="13"/>
  <c r="F1586" i="13"/>
  <c r="F1575" i="13"/>
  <c r="F1565" i="13"/>
  <c r="F1554" i="13"/>
  <c r="F1542" i="13"/>
  <c r="F1521" i="13"/>
  <c r="F1486" i="13"/>
  <c r="F1453" i="13"/>
  <c r="F1421" i="13"/>
  <c r="F1662" i="13"/>
  <c r="F1628" i="13"/>
  <c r="F1596" i="13"/>
  <c r="F1564" i="13"/>
  <c r="F1541" i="13"/>
  <c r="F1526" i="13"/>
  <c r="F1510" i="13"/>
  <c r="F1494" i="13"/>
  <c r="F1477" i="13"/>
  <c r="F1461" i="13"/>
  <c r="F1713" i="13"/>
  <c r="F1697" i="13"/>
  <c r="F1681" i="13"/>
  <c r="F1666" i="13"/>
  <c r="F1649" i="13"/>
  <c r="F1638" i="13"/>
  <c r="F1627" i="13"/>
  <c r="F1617" i="13"/>
  <c r="F1606" i="13"/>
  <c r="F1595" i="13"/>
  <c r="F1585" i="13"/>
  <c r="F1574" i="13"/>
  <c r="F1563" i="13"/>
  <c r="F1553" i="13"/>
  <c r="F1537" i="13"/>
  <c r="F1509" i="13"/>
  <c r="F1482" i="13"/>
  <c r="F1457" i="13"/>
  <c r="F1724" i="13"/>
  <c r="F1708" i="13"/>
  <c r="F1692" i="13"/>
  <c r="F1676" i="13"/>
  <c r="F1656" i="13"/>
  <c r="F1624" i="13"/>
  <c r="F1592" i="13"/>
  <c r="F1560" i="13"/>
  <c r="F1539" i="13"/>
  <c r="F1524" i="13"/>
  <c r="F1508" i="13"/>
  <c r="F1492" i="13"/>
  <c r="F1479" i="13"/>
  <c r="F1463" i="13"/>
  <c r="F1448" i="13"/>
  <c r="F1423" i="13"/>
  <c r="F1402" i="13"/>
  <c r="F1392" i="13"/>
  <c r="F1381" i="13"/>
  <c r="F1371" i="13"/>
  <c r="F1360" i="13"/>
  <c r="F1349" i="13"/>
  <c r="F1339" i="13"/>
  <c r="F1326" i="13"/>
  <c r="F1452" i="13"/>
  <c r="F1427" i="13"/>
  <c r="F1406" i="13"/>
  <c r="F1378" i="13"/>
  <c r="F1346" i="13"/>
  <c r="F1323" i="13"/>
  <c r="F1431" i="13"/>
  <c r="F1410" i="13"/>
  <c r="F1393" i="13"/>
  <c r="F1383" i="13"/>
  <c r="F1372" i="13"/>
  <c r="F1361" i="13"/>
  <c r="F1351" i="13"/>
  <c r="F1340" i="13"/>
  <c r="F1328" i="13"/>
  <c r="F1444" i="13"/>
  <c r="F1419" i="13"/>
  <c r="F1398" i="13"/>
  <c r="F1366" i="13"/>
  <c r="F1334" i="13"/>
  <c r="F1318" i="13"/>
  <c r="F1305" i="13"/>
  <c r="F1289" i="13"/>
  <c r="F1278" i="13"/>
  <c r="F1268" i="13"/>
  <c r="F1257" i="13"/>
  <c r="F1313" i="13"/>
  <c r="F1300" i="13"/>
  <c r="F1314" i="13"/>
  <c r="F1291" i="13"/>
  <c r="F1259" i="13"/>
  <c r="F1227" i="13"/>
  <c r="F1205" i="13"/>
  <c r="F1299" i="13"/>
  <c r="F1285" i="13"/>
  <c r="F1274" i="13"/>
  <c r="F1264" i="13"/>
  <c r="F1253" i="13"/>
  <c r="F1242" i="13"/>
  <c r="F1232" i="13"/>
  <c r="F1221" i="13"/>
  <c r="F1210" i="13"/>
  <c r="F1165" i="13"/>
  <c r="F1298" i="13"/>
  <c r="F1271" i="13"/>
  <c r="F1239" i="13"/>
  <c r="F1207" i="13"/>
  <c r="F1169" i="13"/>
  <c r="F1246" i="13"/>
  <c r="F1236" i="13"/>
  <c r="F1225" i="13"/>
  <c r="F1214" i="13"/>
  <c r="F1190" i="13"/>
  <c r="F1192" i="13"/>
  <c r="F1134" i="13"/>
  <c r="F1113" i="13"/>
  <c r="F1095" i="13"/>
  <c r="F1046" i="13"/>
  <c r="F1193" i="13"/>
  <c r="F1178" i="13"/>
  <c r="F1162" i="13"/>
  <c r="F1147" i="13"/>
  <c r="F1122" i="13"/>
  <c r="F1101" i="13"/>
  <c r="F1082" i="13"/>
  <c r="F1057" i="13"/>
  <c r="F1153" i="13"/>
  <c r="F1135" i="13"/>
  <c r="F1110" i="13"/>
  <c r="F1089" i="13"/>
  <c r="F1056" i="13"/>
  <c r="F1183" i="13"/>
  <c r="F1175" i="13"/>
  <c r="F1159" i="13"/>
  <c r="F1139" i="13"/>
  <c r="F1114" i="13"/>
  <c r="F1093" i="13"/>
  <c r="F1073" i="13"/>
  <c r="F1184" i="13"/>
  <c r="F1168" i="13"/>
  <c r="F1152" i="13"/>
  <c r="F1136" i="13"/>
  <c r="F1120" i="13"/>
  <c r="F1104" i="13"/>
  <c r="F1088" i="13"/>
  <c r="F1041" i="13"/>
  <c r="F1077" i="13"/>
  <c r="F1040" i="13"/>
  <c r="F1022" i="13"/>
  <c r="F1030" i="13"/>
  <c r="F1067" i="13"/>
  <c r="F1033" i="13"/>
  <c r="F1003" i="13"/>
  <c r="F976" i="13"/>
  <c r="F944" i="13"/>
  <c r="F1005" i="13"/>
  <c r="F984" i="13"/>
  <c r="F1014" i="13"/>
  <c r="F995" i="13"/>
  <c r="F1042" i="13"/>
  <c r="F1017" i="13"/>
  <c r="F999" i="13"/>
  <c r="F1006" i="13"/>
  <c r="F979" i="13"/>
  <c r="F949" i="13"/>
  <c r="F926" i="13"/>
  <c r="F967" i="13"/>
  <c r="F935" i="13"/>
  <c r="F914" i="13"/>
  <c r="F955" i="13"/>
  <c r="F929" i="13"/>
  <c r="F977" i="13"/>
  <c r="F950" i="13"/>
  <c r="F927" i="13"/>
  <c r="F8635" i="13"/>
  <c r="F8627" i="13"/>
  <c r="F8619" i="13"/>
  <c r="F8611" i="13"/>
  <c r="F8603" i="13"/>
  <c r="F8595" i="13"/>
  <c r="F8587" i="13"/>
  <c r="F8579" i="13"/>
  <c r="F8571" i="13"/>
  <c r="F8563" i="13"/>
  <c r="F8555" i="13"/>
  <c r="F8547" i="13"/>
  <c r="F8539" i="13"/>
  <c r="F8531" i="13"/>
  <c r="F8523" i="13"/>
  <c r="F8515" i="13"/>
  <c r="F8507" i="13"/>
  <c r="F8489" i="13"/>
  <c r="F8468" i="13"/>
  <c r="F8443" i="13"/>
  <c r="F8425" i="13"/>
  <c r="F8404" i="13"/>
  <c r="F8379" i="13"/>
  <c r="F8361" i="13"/>
  <c r="F8340" i="13"/>
  <c r="F8315" i="13"/>
  <c r="F8297" i="13"/>
  <c r="F8276" i="13"/>
  <c r="F8251" i="13"/>
  <c r="F8233" i="13"/>
  <c r="F8212" i="13"/>
  <c r="F8187" i="13"/>
  <c r="F8161" i="13"/>
  <c r="F8129" i="13"/>
  <c r="F8097" i="13"/>
  <c r="F8065" i="13"/>
  <c r="F8033" i="13"/>
  <c r="F8001" i="13"/>
  <c r="F7969" i="13"/>
  <c r="F7937" i="13"/>
  <c r="F7905" i="13"/>
  <c r="F7873" i="13"/>
  <c r="F7841" i="13"/>
  <c r="F7809" i="13"/>
  <c r="F7777" i="13"/>
  <c r="F7745" i="13"/>
  <c r="F7713" i="13"/>
  <c r="F7695" i="13"/>
  <c r="F7669" i="13"/>
  <c r="F7651" i="13"/>
  <c r="F7628" i="13"/>
  <c r="F7605" i="13"/>
  <c r="F7587" i="13"/>
  <c r="F7563" i="13"/>
  <c r="F7537" i="13"/>
  <c r="F7519" i="13"/>
  <c r="F7500" i="13"/>
  <c r="F7479" i="13"/>
  <c r="F7456" i="13"/>
  <c r="F7433" i="13"/>
  <c r="F7415" i="13"/>
  <c r="F7392" i="13"/>
  <c r="F7369" i="13"/>
  <c r="F7348" i="13"/>
  <c r="F7325" i="13"/>
  <c r="F7307" i="13"/>
  <c r="F7284" i="13"/>
  <c r="F7261" i="13"/>
  <c r="F7243" i="13"/>
  <c r="F7220" i="13"/>
  <c r="F7197" i="13"/>
  <c r="F7179" i="13"/>
  <c r="F7156" i="13"/>
  <c r="F7133" i="13"/>
  <c r="F7115" i="13"/>
  <c r="F7092" i="13"/>
  <c r="F7069" i="13"/>
  <c r="F7045" i="13"/>
  <c r="F7013" i="13"/>
  <c r="F6981" i="13"/>
  <c r="F6949" i="13"/>
  <c r="F6917" i="13"/>
  <c r="F6885" i="13"/>
  <c r="F6853" i="13"/>
  <c r="F6821" i="13"/>
  <c r="F6789" i="13"/>
  <c r="F6757" i="13"/>
  <c r="F6725" i="13"/>
  <c r="F6693" i="13"/>
  <c r="F6661" i="13"/>
  <c r="F9095" i="13"/>
  <c r="F9077" i="13"/>
  <c r="F8949" i="13"/>
  <c r="F8941" i="13"/>
  <c r="F8933" i="13"/>
  <c r="F8925" i="13"/>
  <c r="F8917" i="13"/>
  <c r="F8495" i="13"/>
  <c r="F8477" i="13"/>
  <c r="F8456" i="13"/>
  <c r="F8431" i="13"/>
  <c r="F8413" i="13"/>
  <c r="F8392" i="13"/>
  <c r="F8367" i="13"/>
  <c r="F8349" i="13"/>
  <c r="F8328" i="13"/>
  <c r="F8303" i="13"/>
  <c r="F8285" i="13"/>
  <c r="F8264" i="13"/>
  <c r="F8239" i="13"/>
  <c r="F8221" i="13"/>
  <c r="F8200" i="13"/>
  <c r="F8179" i="13"/>
  <c r="F8163" i="13"/>
  <c r="F8147" i="13"/>
  <c r="F8131" i="13"/>
  <c r="F8115" i="13"/>
  <c r="F8099" i="13"/>
  <c r="F8083" i="13"/>
  <c r="F8067" i="13"/>
  <c r="F8051" i="13"/>
  <c r="F8035" i="13"/>
  <c r="F8019" i="13"/>
  <c r="F8003" i="13"/>
  <c r="F7987" i="13"/>
  <c r="F7971" i="13"/>
  <c r="F7955" i="13"/>
  <c r="F7939" i="13"/>
  <c r="F7923" i="13"/>
  <c r="F7907" i="13"/>
  <c r="F7891" i="13"/>
  <c r="F7875" i="13"/>
  <c r="F7859" i="13"/>
  <c r="F7843" i="13"/>
  <c r="F7827" i="13"/>
  <c r="F7811" i="13"/>
  <c r="F7795" i="13"/>
  <c r="F7779" i="13"/>
  <c r="F7763" i="13"/>
  <c r="F7747" i="13"/>
  <c r="F7731" i="13"/>
  <c r="F7715" i="13"/>
  <c r="F7692" i="13"/>
  <c r="F7671" i="13"/>
  <c r="F7648" i="13"/>
  <c r="F7625" i="13"/>
  <c r="F7607" i="13"/>
  <c r="F7584" i="13"/>
  <c r="F7567" i="13"/>
  <c r="F7548" i="13"/>
  <c r="F7525" i="13"/>
  <c r="F7504" i="13"/>
  <c r="F7485" i="13"/>
  <c r="F7467" i="13"/>
  <c r="F7444" i="13"/>
  <c r="F7421" i="13"/>
  <c r="F7403" i="13"/>
  <c r="F7380" i="13"/>
  <c r="F7361" i="13"/>
  <c r="F7343" i="13"/>
  <c r="F7320" i="13"/>
  <c r="F7297" i="13"/>
  <c r="F7279" i="13"/>
  <c r="F7256" i="13"/>
  <c r="F7233" i="13"/>
  <c r="F7215" i="13"/>
  <c r="F7192" i="13"/>
  <c r="F7169" i="13"/>
  <c r="F7151" i="13"/>
  <c r="F7128" i="13"/>
  <c r="F7105" i="13"/>
  <c r="F7087" i="13"/>
  <c r="F7055" i="13"/>
  <c r="F7023" i="13"/>
  <c r="F6991" i="13"/>
  <c r="F6959" i="13"/>
  <c r="F6927" i="13"/>
  <c r="F6895" i="13"/>
  <c r="F6863" i="13"/>
  <c r="F6831" i="13"/>
  <c r="F6799" i="13"/>
  <c r="F6767" i="13"/>
  <c r="F6735" i="13"/>
  <c r="F6703" i="13"/>
  <c r="F6671" i="13"/>
  <c r="F9097" i="13"/>
  <c r="F9076" i="13"/>
  <c r="F9060" i="13"/>
  <c r="F9044" i="13"/>
  <c r="F9028" i="13"/>
  <c r="F9005" i="13"/>
  <c r="F8997" i="13"/>
  <c r="F8989" i="13"/>
  <c r="F8981" i="13"/>
  <c r="F8973" i="13"/>
  <c r="F8965" i="13"/>
  <c r="F8957" i="13"/>
  <c r="F8908" i="13"/>
  <c r="F8892" i="13"/>
  <c r="F8876" i="13"/>
  <c r="F8860" i="13"/>
  <c r="F8844" i="13"/>
  <c r="F8828" i="13"/>
  <c r="F8812" i="13"/>
  <c r="F8796" i="13"/>
  <c r="F8780" i="13"/>
  <c r="F8764" i="13"/>
  <c r="F8748" i="13"/>
  <c r="F8732" i="13"/>
  <c r="F8716" i="13"/>
  <c r="F8700" i="13"/>
  <c r="F8684" i="13"/>
  <c r="F8668" i="13"/>
  <c r="F8652" i="13"/>
  <c r="F8636" i="13"/>
  <c r="F8620" i="13"/>
  <c r="F8604" i="13"/>
  <c r="F8588" i="13"/>
  <c r="F8572" i="13"/>
  <c r="F8556" i="13"/>
  <c r="F8540" i="13"/>
  <c r="F8524" i="13"/>
  <c r="F8508" i="13"/>
  <c r="F8483" i="13"/>
  <c r="F8465" i="13"/>
  <c r="F8444" i="13"/>
  <c r="F8419" i="13"/>
  <c r="F8401" i="13"/>
  <c r="F8380" i="13"/>
  <c r="F8355" i="13"/>
  <c r="F8337" i="13"/>
  <c r="F8316" i="13"/>
  <c r="F8291" i="13"/>
  <c r="F8273" i="13"/>
  <c r="F8252" i="13"/>
  <c r="F8227" i="13"/>
  <c r="F8209" i="13"/>
  <c r="F8188" i="13"/>
  <c r="F8157" i="13"/>
  <c r="F8125" i="13"/>
  <c r="F8093" i="13"/>
  <c r="F8061" i="13"/>
  <c r="F8029" i="13"/>
  <c r="F7997" i="13"/>
  <c r="F7965" i="13"/>
  <c r="F7933" i="13"/>
  <c r="F7901" i="13"/>
  <c r="F7869" i="13"/>
  <c r="F7837" i="13"/>
  <c r="F7805" i="13"/>
  <c r="F7773" i="13"/>
  <c r="F7741" i="13"/>
  <c r="F7712" i="13"/>
  <c r="F7689" i="13"/>
  <c r="F7675" i="13"/>
  <c r="F7652" i="13"/>
  <c r="F7629" i="13"/>
  <c r="F7611" i="13"/>
  <c r="F7588" i="13"/>
  <c r="F7564" i="13"/>
  <c r="F7543" i="13"/>
  <c r="F7520" i="13"/>
  <c r="F7499" i="13"/>
  <c r="F7473" i="13"/>
  <c r="F7455" i="13"/>
  <c r="F7432" i="13"/>
  <c r="F7409" i="13"/>
  <c r="F7391" i="13"/>
  <c r="F7365" i="13"/>
  <c r="F7347" i="13"/>
  <c r="F7324" i="13"/>
  <c r="F7301" i="13"/>
  <c r="F7283" i="13"/>
  <c r="F7260" i="13"/>
  <c r="F7237" i="13"/>
  <c r="F7219" i="13"/>
  <c r="F7196" i="13"/>
  <c r="F7173" i="13"/>
  <c r="F7155" i="13"/>
  <c r="F7132" i="13"/>
  <c r="F7109" i="13"/>
  <c r="F7091" i="13"/>
  <c r="F7068" i="13"/>
  <c r="F7041" i="13"/>
  <c r="F7009" i="13"/>
  <c r="F6977" i="13"/>
  <c r="F6945" i="13"/>
  <c r="F6913" i="13"/>
  <c r="F6881" i="13"/>
  <c r="F6849" i="13"/>
  <c r="F6817" i="13"/>
  <c r="F6785" i="13"/>
  <c r="F6753" i="13"/>
  <c r="F6721" i="13"/>
  <c r="F6689" i="13"/>
  <c r="F6657" i="13"/>
  <c r="F9096" i="13"/>
  <c r="F9015" i="13"/>
  <c r="F8952" i="13"/>
  <c r="F8936" i="13"/>
  <c r="F8920" i="13"/>
  <c r="F8496" i="13"/>
  <c r="F8471" i="13"/>
  <c r="F8453" i="13"/>
  <c r="F8432" i="13"/>
  <c r="F8407" i="13"/>
  <c r="F8389" i="13"/>
  <c r="F8368" i="13"/>
  <c r="F8343" i="13"/>
  <c r="F8325" i="13"/>
  <c r="F8304" i="13"/>
  <c r="F8279" i="13"/>
  <c r="F8261" i="13"/>
  <c r="F8240" i="13"/>
  <c r="F8215" i="13"/>
  <c r="F8197" i="13"/>
  <c r="F8175" i="13"/>
  <c r="F8159" i="13"/>
  <c r="F8143" i="13"/>
  <c r="F8127" i="13"/>
  <c r="F8111" i="13"/>
  <c r="F8095" i="13"/>
  <c r="F8079" i="13"/>
  <c r="F8063" i="13"/>
  <c r="F8047" i="13"/>
  <c r="F8031" i="13"/>
  <c r="F8015" i="13"/>
  <c r="F7999" i="13"/>
  <c r="F7983" i="13"/>
  <c r="F7967" i="13"/>
  <c r="F7951" i="13"/>
  <c r="F7935" i="13"/>
  <c r="F7919" i="13"/>
  <c r="F7903" i="13"/>
  <c r="F7887" i="13"/>
  <c r="F7871" i="13"/>
  <c r="F7855" i="13"/>
  <c r="F7839" i="13"/>
  <c r="F7823" i="13"/>
  <c r="F7807" i="13"/>
  <c r="F7791" i="13"/>
  <c r="F7775" i="13"/>
  <c r="F7759" i="13"/>
  <c r="F7743" i="13"/>
  <c r="F7727" i="13"/>
  <c r="F7709" i="13"/>
  <c r="F7691" i="13"/>
  <c r="F7665" i="13"/>
  <c r="F7647" i="13"/>
  <c r="F7624" i="13"/>
  <c r="F7601" i="13"/>
  <c r="F7583" i="13"/>
  <c r="F7561" i="13"/>
  <c r="F7540" i="13"/>
  <c r="F7517" i="13"/>
  <c r="F7496" i="13"/>
  <c r="F7475" i="13"/>
  <c r="F7452" i="13"/>
  <c r="F7429" i="13"/>
  <c r="F7411" i="13"/>
  <c r="F7388" i="13"/>
  <c r="F7367" i="13"/>
  <c r="F7344" i="13"/>
  <c r="F7321" i="13"/>
  <c r="F7303" i="13"/>
  <c r="F7280" i="13"/>
  <c r="F7257" i="13"/>
  <c r="F7239" i="13"/>
  <c r="F7216" i="13"/>
  <c r="F7193" i="13"/>
  <c r="F7175" i="13"/>
  <c r="F7152" i="13"/>
  <c r="F7129" i="13"/>
  <c r="F7111" i="13"/>
  <c r="F7088" i="13"/>
  <c r="F7059" i="13"/>
  <c r="F7027" i="13"/>
  <c r="F6995" i="13"/>
  <c r="F6963" i="13"/>
  <c r="F6931" i="13"/>
  <c r="F6899" i="13"/>
  <c r="F6867" i="13"/>
  <c r="F6835" i="13"/>
  <c r="F6803" i="13"/>
  <c r="F6771" i="13"/>
  <c r="F6739" i="13"/>
  <c r="F6707" i="13"/>
  <c r="F6675" i="13"/>
  <c r="F6603" i="13"/>
  <c r="F6587" i="13"/>
  <c r="F6571" i="13"/>
  <c r="F6555" i="13"/>
  <c r="F6539" i="13"/>
  <c r="F6523" i="13"/>
  <c r="F6507" i="13"/>
  <c r="F6491" i="13"/>
  <c r="F6475" i="13"/>
  <c r="F6459" i="13"/>
  <c r="F6443" i="13"/>
  <c r="F6427" i="13"/>
  <c r="F6411" i="13"/>
  <c r="F6395" i="13"/>
  <c r="F6379" i="13"/>
  <c r="F6363" i="13"/>
  <c r="F6347" i="13"/>
  <c r="F6331" i="13"/>
  <c r="F6315" i="13"/>
  <c r="F6299" i="13"/>
  <c r="F6283" i="13"/>
  <c r="F6267" i="13"/>
  <c r="F6251" i="13"/>
  <c r="F6235" i="13"/>
  <c r="F6219" i="13"/>
  <c r="F6203" i="13"/>
  <c r="F6187" i="13"/>
  <c r="F6171" i="13"/>
  <c r="F6155" i="13"/>
  <c r="F6139" i="13"/>
  <c r="F6123" i="13"/>
  <c r="F5971" i="13"/>
  <c r="F7054" i="13"/>
  <c r="F7046" i="13"/>
  <c r="F7038" i="13"/>
  <c r="F7030" i="13"/>
  <c r="F7022" i="13"/>
  <c r="F7014" i="13"/>
  <c r="F7006" i="13"/>
  <c r="F6998" i="13"/>
  <c r="F6990" i="13"/>
  <c r="F6982" i="13"/>
  <c r="F6974" i="13"/>
  <c r="F6966" i="13"/>
  <c r="F6958" i="13"/>
  <c r="F6950" i="13"/>
  <c r="F6942" i="13"/>
  <c r="F6934" i="13"/>
  <c r="F6926" i="13"/>
  <c r="F6918" i="13"/>
  <c r="F6910" i="13"/>
  <c r="F6902" i="13"/>
  <c r="F6894" i="13"/>
  <c r="F6886" i="13"/>
  <c r="F6878" i="13"/>
  <c r="F6870" i="13"/>
  <c r="F6862" i="13"/>
  <c r="F6854" i="13"/>
  <c r="F6846" i="13"/>
  <c r="F6838" i="13"/>
  <c r="F6830" i="13"/>
  <c r="F6822" i="13"/>
  <c r="F6814" i="13"/>
  <c r="F6806" i="13"/>
  <c r="F6798" i="13"/>
  <c r="F6790" i="13"/>
  <c r="F6782" i="13"/>
  <c r="F6774" i="13"/>
  <c r="F6766" i="13"/>
  <c r="F6758" i="13"/>
  <c r="F6750" i="13"/>
  <c r="F6742" i="13"/>
  <c r="F6734" i="13"/>
  <c r="F6726" i="13"/>
  <c r="F6718" i="13"/>
  <c r="F6710" i="13"/>
  <c r="F6702" i="13"/>
  <c r="F6694" i="13"/>
  <c r="F6686" i="13"/>
  <c r="F6678" i="13"/>
  <c r="F6670" i="13"/>
  <c r="F6662" i="13"/>
  <c r="F6654" i="13"/>
  <c r="F6646" i="13"/>
  <c r="F6638" i="13"/>
  <c r="F6630" i="13"/>
  <c r="F6622" i="13"/>
  <c r="F6614" i="13"/>
  <c r="F6602" i="13"/>
  <c r="F6586" i="13"/>
  <c r="F6570" i="13"/>
  <c r="F6554" i="13"/>
  <c r="F6538" i="13"/>
  <c r="F6522" i="13"/>
  <c r="F6506" i="13"/>
  <c r="F6490" i="13"/>
  <c r="F6474" i="13"/>
  <c r="F6458" i="13"/>
  <c r="F6442" i="13"/>
  <c r="F6426" i="13"/>
  <c r="F6410" i="13"/>
  <c r="F6394" i="13"/>
  <c r="F6378" i="13"/>
  <c r="F6362" i="13"/>
  <c r="F6346" i="13"/>
  <c r="F6330" i="13"/>
  <c r="F6314" i="13"/>
  <c r="F6298" i="13"/>
  <c r="F6282" i="13"/>
  <c r="F6266" i="13"/>
  <c r="F6250" i="13"/>
  <c r="F6234" i="13"/>
  <c r="F6218" i="13"/>
  <c r="F6202" i="13"/>
  <c r="F6186" i="13"/>
  <c r="F6170" i="13"/>
  <c r="F6154" i="13"/>
  <c r="F6138" i="13"/>
  <c r="F6122" i="13"/>
  <c r="F6597" i="13"/>
  <c r="F6581" i="13"/>
  <c r="F6565" i="13"/>
  <c r="F6549" i="13"/>
  <c r="F6533" i="13"/>
  <c r="F6517" i="13"/>
  <c r="F6501" i="13"/>
  <c r="F6485" i="13"/>
  <c r="F6469" i="13"/>
  <c r="F6453" i="13"/>
  <c r="F6437" i="13"/>
  <c r="F6421" i="13"/>
  <c r="F6405" i="13"/>
  <c r="F6389" i="13"/>
  <c r="F6373" i="13"/>
  <c r="F6357" i="13"/>
  <c r="F6341" i="13"/>
  <c r="F6325" i="13"/>
  <c r="F6309" i="13"/>
  <c r="F6293" i="13"/>
  <c r="F6277" i="13"/>
  <c r="F6261" i="13"/>
  <c r="F6245" i="13"/>
  <c r="F6229" i="13"/>
  <c r="F6213" i="13"/>
  <c r="F6197" i="13"/>
  <c r="F6181" i="13"/>
  <c r="F6165" i="13"/>
  <c r="F6149" i="13"/>
  <c r="F6133" i="13"/>
  <c r="F6100" i="13"/>
  <c r="F6596" i="13"/>
  <c r="F6580" i="13"/>
  <c r="F6564" i="13"/>
  <c r="F6548" i="13"/>
  <c r="F6532" i="13"/>
  <c r="F6516" i="13"/>
  <c r="F6500" i="13"/>
  <c r="F6484" i="13"/>
  <c r="F6468" i="13"/>
  <c r="F6452" i="13"/>
  <c r="F6436" i="13"/>
  <c r="F6420" i="13"/>
  <c r="F6404" i="13"/>
  <c r="F6388" i="13"/>
  <c r="F6372" i="13"/>
  <c r="F6356" i="13"/>
  <c r="F6340" i="13"/>
  <c r="F6324" i="13"/>
  <c r="F6308" i="13"/>
  <c r="F6292" i="13"/>
  <c r="F6276" i="13"/>
  <c r="F6260" i="13"/>
  <c r="F6244" i="13"/>
  <c r="F6228" i="13"/>
  <c r="F6212" i="13"/>
  <c r="F6196" i="13"/>
  <c r="F6180" i="13"/>
  <c r="F6164" i="13"/>
  <c r="F6148" i="13"/>
  <c r="F6132" i="13"/>
  <c r="F6098" i="13"/>
  <c r="F6073" i="13"/>
  <c r="F6048" i="13"/>
  <c r="F6026" i="13"/>
  <c r="F6005" i="13"/>
  <c r="F5977" i="13"/>
  <c r="F5953" i="13"/>
  <c r="F5932" i="13"/>
  <c r="F5910" i="13"/>
  <c r="F5889" i="13"/>
  <c r="F5868" i="13"/>
  <c r="F5846" i="13"/>
  <c r="F5825" i="13"/>
  <c r="F5804" i="13"/>
  <c r="F5782" i="13"/>
  <c r="F5761" i="13"/>
  <c r="F5740" i="13"/>
  <c r="F5718" i="13"/>
  <c r="F5696" i="13"/>
  <c r="F5680" i="13"/>
  <c r="F5664" i="13"/>
  <c r="F5648" i="13"/>
  <c r="F5632" i="13"/>
  <c r="F5616" i="13"/>
  <c r="F5600" i="13"/>
  <c r="F5584" i="13"/>
  <c r="F5568" i="13"/>
  <c r="F5552" i="13"/>
  <c r="F5536" i="13"/>
  <c r="F5520" i="13"/>
  <c r="F5504" i="13"/>
  <c r="F5488" i="13"/>
  <c r="F5472" i="13"/>
  <c r="F5456" i="13"/>
  <c r="F5440" i="13"/>
  <c r="F5424" i="13"/>
  <c r="F5408" i="13"/>
  <c r="F5392" i="13"/>
  <c r="F5376" i="13"/>
  <c r="F5360" i="13"/>
  <c r="F5344" i="13"/>
  <c r="F5328" i="13"/>
  <c r="F5312" i="13"/>
  <c r="F5296" i="13"/>
  <c r="F5280" i="13"/>
  <c r="F5264" i="13"/>
  <c r="F5248" i="13"/>
  <c r="F5232" i="13"/>
  <c r="F5216" i="13"/>
  <c r="F5200" i="13"/>
  <c r="F5184" i="13"/>
  <c r="F5168" i="13"/>
  <c r="F5152" i="13"/>
  <c r="F5138" i="13"/>
  <c r="F5111" i="13"/>
  <c r="F5079" i="13"/>
  <c r="F5047" i="13"/>
  <c r="F5015" i="13"/>
  <c r="F4983" i="13"/>
  <c r="F4951" i="13"/>
  <c r="F4919" i="13"/>
  <c r="F6086" i="13"/>
  <c r="F6070" i="13"/>
  <c r="F6052" i="13"/>
  <c r="F6030" i="13"/>
  <c r="F6009" i="13"/>
  <c r="F5990" i="13"/>
  <c r="F5974" i="13"/>
  <c r="F5952" i="13"/>
  <c r="F5930" i="13"/>
  <c r="F5909" i="13"/>
  <c r="F5888" i="13"/>
  <c r="F5866" i="13"/>
  <c r="F5845" i="13"/>
  <c r="F5824" i="13"/>
  <c r="F5802" i="13"/>
  <c r="F5781" i="13"/>
  <c r="F5760" i="13"/>
  <c r="F5738" i="13"/>
  <c r="F5717" i="13"/>
  <c r="F5693" i="13"/>
  <c r="F5661" i="13"/>
  <c r="F5629" i="13"/>
  <c r="F5597" i="13"/>
  <c r="F5565" i="13"/>
  <c r="F5533" i="13"/>
  <c r="F5501" i="13"/>
  <c r="F5469" i="13"/>
  <c r="F5437" i="13"/>
  <c r="F5405" i="13"/>
  <c r="F5373" i="13"/>
  <c r="F5341" i="13"/>
  <c r="F5309" i="13"/>
  <c r="F5277" i="13"/>
  <c r="F5245" i="13"/>
  <c r="F5213" i="13"/>
  <c r="F5181" i="13"/>
  <c r="F5151" i="13"/>
  <c r="F5134" i="13"/>
  <c r="F5097" i="13"/>
  <c r="F5065" i="13"/>
  <c r="F5033" i="13"/>
  <c r="F5001" i="13"/>
  <c r="F4969" i="13"/>
  <c r="F4937" i="13"/>
  <c r="F6096" i="13"/>
  <c r="F6069" i="13"/>
  <c r="F6045" i="13"/>
  <c r="F6024" i="13"/>
  <c r="F6002" i="13"/>
  <c r="F5973" i="13"/>
  <c r="F5950" i="13"/>
  <c r="F5929" i="13"/>
  <c r="F5908" i="13"/>
  <c r="F5886" i="13"/>
  <c r="F5865" i="13"/>
  <c r="F5844" i="13"/>
  <c r="F5822" i="13"/>
  <c r="F5801" i="13"/>
  <c r="F5780" i="13"/>
  <c r="F5758" i="13"/>
  <c r="F5737" i="13"/>
  <c r="F5716" i="13"/>
  <c r="F5698" i="13"/>
  <c r="F5682" i="13"/>
  <c r="F5666" i="13"/>
  <c r="F5650" i="13"/>
  <c r="F5634" i="13"/>
  <c r="F5618" i="13"/>
  <c r="F5602" i="13"/>
  <c r="F5586" i="13"/>
  <c r="F5570" i="13"/>
  <c r="F5554" i="13"/>
  <c r="F5538" i="13"/>
  <c r="F5522" i="13"/>
  <c r="F5506" i="13"/>
  <c r="F5490" i="13"/>
  <c r="F5474" i="13"/>
  <c r="F5458" i="13"/>
  <c r="F5442" i="13"/>
  <c r="F5426" i="13"/>
  <c r="F5410" i="13"/>
  <c r="F5394" i="13"/>
  <c r="F5378" i="13"/>
  <c r="F5362" i="13"/>
  <c r="F5346" i="13"/>
  <c r="F5330" i="13"/>
  <c r="F5314" i="13"/>
  <c r="F5298" i="13"/>
  <c r="F5282" i="13"/>
  <c r="F5266" i="13"/>
  <c r="F5250" i="13"/>
  <c r="F5234" i="13"/>
  <c r="F5218" i="13"/>
  <c r="F5202" i="13"/>
  <c r="F5186" i="13"/>
  <c r="F5170" i="13"/>
  <c r="F5154" i="13"/>
  <c r="F5133" i="13"/>
  <c r="F5115" i="13"/>
  <c r="F5083" i="13"/>
  <c r="F5051" i="13"/>
  <c r="F5019" i="13"/>
  <c r="F4987" i="13"/>
  <c r="F4955" i="13"/>
  <c r="F4923" i="13"/>
  <c r="F6084" i="13"/>
  <c r="F6068" i="13"/>
  <c r="F6049" i="13"/>
  <c r="F6028" i="13"/>
  <c r="F6006" i="13"/>
  <c r="F5988" i="13"/>
  <c r="F5972" i="13"/>
  <c r="F5954" i="13"/>
  <c r="F5933" i="13"/>
  <c r="F5912" i="13"/>
  <c r="F5890" i="13"/>
  <c r="F5869" i="13"/>
  <c r="F5848" i="13"/>
  <c r="F5826" i="13"/>
  <c r="F5805" i="13"/>
  <c r="F5784" i="13"/>
  <c r="F5762" i="13"/>
  <c r="F5741" i="13"/>
  <c r="F5720" i="13"/>
  <c r="F5697" i="13"/>
  <c r="F5665" i="13"/>
  <c r="F5633" i="13"/>
  <c r="F5601" i="13"/>
  <c r="F5569" i="13"/>
  <c r="F5537" i="13"/>
  <c r="F5505" i="13"/>
  <c r="F5473" i="13"/>
  <c r="F5441" i="13"/>
  <c r="F5409" i="13"/>
  <c r="F5377" i="13"/>
  <c r="F5345" i="13"/>
  <c r="F5313" i="13"/>
  <c r="F5281" i="13"/>
  <c r="F5249" i="13"/>
  <c r="F5217" i="13"/>
  <c r="F5185" i="13"/>
  <c r="F5153" i="13"/>
  <c r="F5135" i="13"/>
  <c r="F5109" i="13"/>
  <c r="F5077" i="13"/>
  <c r="F5045" i="13"/>
  <c r="F5013" i="13"/>
  <c r="F4981" i="13"/>
  <c r="F4949" i="13"/>
  <c r="F4917" i="13"/>
  <c r="F4896" i="13"/>
  <c r="F4880" i="13"/>
  <c r="F4864" i="13"/>
  <c r="F4848" i="13"/>
  <c r="F4832" i="13"/>
  <c r="F4816" i="13"/>
  <c r="F4800" i="13"/>
  <c r="F4784" i="13"/>
  <c r="F4768" i="13"/>
  <c r="F4752" i="13"/>
  <c r="F4736" i="13"/>
  <c r="F4720" i="13"/>
  <c r="F4704" i="13"/>
  <c r="F4688" i="13"/>
  <c r="F4672" i="13"/>
  <c r="F4656" i="13"/>
  <c r="F4640" i="13"/>
  <c r="F4624" i="13"/>
  <c r="F4608" i="13"/>
  <c r="F4592" i="13"/>
  <c r="F4576" i="13"/>
  <c r="F4560" i="13"/>
  <c r="F4544" i="13"/>
  <c r="F4528" i="13"/>
  <c r="F4512" i="13"/>
  <c r="F4496" i="13"/>
  <c r="F4480" i="13"/>
  <c r="F4464" i="13"/>
  <c r="F4448" i="13"/>
  <c r="F4432" i="13"/>
  <c r="F4416" i="13"/>
  <c r="F4400" i="13"/>
  <c r="F4384" i="13"/>
  <c r="F4368" i="13"/>
  <c r="F4907" i="13"/>
  <c r="F4891" i="13"/>
  <c r="F4875" i="13"/>
  <c r="F4859" i="13"/>
  <c r="F4843" i="13"/>
  <c r="F4827" i="13"/>
  <c r="F4811" i="13"/>
  <c r="F4795" i="13"/>
  <c r="F4779" i="13"/>
  <c r="F4763" i="13"/>
  <c r="F4747" i="13"/>
  <c r="F4731" i="13"/>
  <c r="F4715" i="13"/>
  <c r="F4699" i="13"/>
  <c r="F4683" i="13"/>
  <c r="F4667" i="13"/>
  <c r="F4651" i="13"/>
  <c r="F4635" i="13"/>
  <c r="F4619" i="13"/>
  <c r="F4603" i="13"/>
  <c r="F4587" i="13"/>
  <c r="F4571" i="13"/>
  <c r="F4555" i="13"/>
  <c r="F4539" i="13"/>
  <c r="F4523" i="13"/>
  <c r="F4507" i="13"/>
  <c r="F4491" i="13"/>
  <c r="F4475" i="13"/>
  <c r="F4459" i="13"/>
  <c r="F4443" i="13"/>
  <c r="F4427" i="13"/>
  <c r="F4411" i="13"/>
  <c r="F4395" i="13"/>
  <c r="F4379" i="13"/>
  <c r="F4363" i="13"/>
  <c r="F5147" i="13"/>
  <c r="F5122" i="13"/>
  <c r="F5114" i="13"/>
  <c r="F5106" i="13"/>
  <c r="F5098" i="13"/>
  <c r="F5090" i="13"/>
  <c r="F5082" i="13"/>
  <c r="F5074" i="13"/>
  <c r="F5066" i="13"/>
  <c r="F5058" i="13"/>
  <c r="F5050" i="13"/>
  <c r="F5042" i="13"/>
  <c r="F5034" i="13"/>
  <c r="F5026" i="13"/>
  <c r="F5018" i="13"/>
  <c r="F5010" i="13"/>
  <c r="F5002" i="13"/>
  <c r="F4994" i="13"/>
  <c r="F4986" i="13"/>
  <c r="F4978" i="13"/>
  <c r="F4970" i="13"/>
  <c r="F4962" i="13"/>
  <c r="F4954" i="13"/>
  <c r="F4946" i="13"/>
  <c r="F4938" i="13"/>
  <c r="F4930" i="13"/>
  <c r="F4922" i="13"/>
  <c r="F4914" i="13"/>
  <c r="F4902" i="13"/>
  <c r="F4886" i="13"/>
  <c r="F4870" i="13"/>
  <c r="F4854" i="13"/>
  <c r="F4838" i="13"/>
  <c r="F4822" i="13"/>
  <c r="F4806" i="13"/>
  <c r="F4790" i="13"/>
  <c r="F4774" i="13"/>
  <c r="F4758" i="13"/>
  <c r="F4742" i="13"/>
  <c r="F4726" i="13"/>
  <c r="F4710" i="13"/>
  <c r="F4694" i="13"/>
  <c r="F4678" i="13"/>
  <c r="F4662" i="13"/>
  <c r="F4646" i="13"/>
  <c r="F4630" i="13"/>
  <c r="F4614" i="13"/>
  <c r="F4598" i="13"/>
  <c r="F4582" i="13"/>
  <c r="F4566" i="13"/>
  <c r="F4550" i="13"/>
  <c r="F4534" i="13"/>
  <c r="F4518" i="13"/>
  <c r="F4502" i="13"/>
  <c r="F4486" i="13"/>
  <c r="F4470" i="13"/>
  <c r="F4454" i="13"/>
  <c r="F4438" i="13"/>
  <c r="F4422" i="13"/>
  <c r="F4406" i="13"/>
  <c r="F4390" i="13"/>
  <c r="F4374" i="13"/>
  <c r="F4358" i="13"/>
  <c r="F4909" i="13"/>
  <c r="F4893" i="13"/>
  <c r="F4877" i="13"/>
  <c r="F4861" i="13"/>
  <c r="F4845" i="13"/>
  <c r="F4829" i="13"/>
  <c r="F4813" i="13"/>
  <c r="F4797" i="13"/>
  <c r="F4781" i="13"/>
  <c r="F4765" i="13"/>
  <c r="F4749" i="13"/>
  <c r="F4733" i="13"/>
  <c r="F4717" i="13"/>
  <c r="F4701" i="13"/>
  <c r="F4685" i="13"/>
  <c r="F4669" i="13"/>
  <c r="F4653" i="13"/>
  <c r="F4637" i="13"/>
  <c r="F4621" i="13"/>
  <c r="F4605" i="13"/>
  <c r="F4589" i="13"/>
  <c r="F4573" i="13"/>
  <c r="F4557" i="13"/>
  <c r="F4541" i="13"/>
  <c r="F4525" i="13"/>
  <c r="F4509" i="13"/>
  <c r="F4493" i="13"/>
  <c r="F4477" i="13"/>
  <c r="F4461" i="13"/>
  <c r="F4445" i="13"/>
  <c r="F4429" i="13"/>
  <c r="F4413" i="13"/>
  <c r="F4397" i="13"/>
  <c r="F4381" i="13"/>
  <c r="F4365" i="13"/>
  <c r="F4352" i="13"/>
  <c r="F4337" i="13"/>
  <c r="F4321" i="13"/>
  <c r="F4305" i="13"/>
  <c r="F4289" i="13"/>
  <c r="F4272" i="13"/>
  <c r="F4336" i="13"/>
  <c r="F4320" i="13"/>
  <c r="F4304" i="13"/>
  <c r="F4288" i="13"/>
  <c r="F4274" i="13"/>
  <c r="F4343" i="13"/>
  <c r="F4327" i="13"/>
  <c r="F4311" i="13"/>
  <c r="F4295" i="13"/>
  <c r="F4279" i="13"/>
  <c r="F4350" i="13"/>
  <c r="F4334" i="13"/>
  <c r="F4318" i="13"/>
  <c r="F4302" i="13"/>
  <c r="F4286" i="13"/>
  <c r="F4270" i="13"/>
  <c r="F4253" i="13"/>
  <c r="F4237" i="13"/>
  <c r="F4221" i="13"/>
  <c r="F4200" i="13"/>
  <c r="F4175" i="13"/>
  <c r="F4157" i="13"/>
  <c r="F4136" i="13"/>
  <c r="F4111" i="13"/>
  <c r="F4093" i="13"/>
  <c r="F4072" i="13"/>
  <c r="F4047" i="13"/>
  <c r="F4029" i="13"/>
  <c r="F4008" i="13"/>
  <c r="F3989" i="13"/>
  <c r="F3971" i="13"/>
  <c r="F3954" i="13"/>
  <c r="F3929" i="13"/>
  <c r="F3911" i="13"/>
  <c r="F3890" i="13"/>
  <c r="F3865" i="13"/>
  <c r="F3843" i="13"/>
  <c r="F3790" i="13"/>
  <c r="F4257" i="13"/>
  <c r="F4241" i="13"/>
  <c r="F4225" i="13"/>
  <c r="F4204" i="13"/>
  <c r="F4179" i="13"/>
  <c r="F4161" i="13"/>
  <c r="F4140" i="13"/>
  <c r="F4115" i="13"/>
  <c r="F4097" i="13"/>
  <c r="F4076" i="13"/>
  <c r="F4051" i="13"/>
  <c r="F4033" i="13"/>
  <c r="F4012" i="13"/>
  <c r="F3991" i="13"/>
  <c r="F3970" i="13"/>
  <c r="F3949" i="13"/>
  <c r="F3931" i="13"/>
  <c r="F3910" i="13"/>
  <c r="F3885" i="13"/>
  <c r="F3867" i="13"/>
  <c r="F3815" i="13"/>
  <c r="F3779" i="13"/>
  <c r="F4250" i="13"/>
  <c r="F4234" i="13"/>
  <c r="F4218" i="13"/>
  <c r="F4199" i="13"/>
  <c r="F4181" i="13"/>
  <c r="F4160" i="13"/>
  <c r="F4135" i="13"/>
  <c r="F4117" i="13"/>
  <c r="F4096" i="13"/>
  <c r="F4071" i="13"/>
  <c r="F4053" i="13"/>
  <c r="F4032" i="13"/>
  <c r="F4007" i="13"/>
  <c r="F3990" i="13"/>
  <c r="F3967" i="13"/>
  <c r="F3946" i="13"/>
  <c r="F3921" i="13"/>
  <c r="F3903" i="13"/>
  <c r="F3882" i="13"/>
  <c r="F3859" i="13"/>
  <c r="F3806" i="13"/>
  <c r="F4265" i="13"/>
  <c r="F4249" i="13"/>
  <c r="F4233" i="13"/>
  <c r="F4217" i="13"/>
  <c r="F4196" i="13"/>
  <c r="F4171" i="13"/>
  <c r="F4153" i="13"/>
  <c r="F4132" i="13"/>
  <c r="F4107" i="13"/>
  <c r="F4089" i="13"/>
  <c r="F4068" i="13"/>
  <c r="F4043" i="13"/>
  <c r="F4025" i="13"/>
  <c r="F4004" i="13"/>
  <c r="F3983" i="13"/>
  <c r="F3957" i="13"/>
  <c r="F3939" i="13"/>
  <c r="F3918" i="13"/>
  <c r="F3893" i="13"/>
  <c r="F3875" i="13"/>
  <c r="F3811" i="13"/>
  <c r="F3831" i="13"/>
  <c r="F3774" i="13"/>
  <c r="F3742" i="13"/>
  <c r="F3710" i="13"/>
  <c r="F3691" i="13"/>
  <c r="F3675" i="13"/>
  <c r="F3650" i="13"/>
  <c r="F3628" i="13"/>
  <c r="F3612" i="13"/>
  <c r="F3596" i="13"/>
  <c r="F4210" i="13"/>
  <c r="F4194" i="13"/>
  <c r="F4178" i="13"/>
  <c r="F4162" i="13"/>
  <c r="F4146" i="13"/>
  <c r="F4130" i="13"/>
  <c r="F4114" i="13"/>
  <c r="F4098" i="13"/>
  <c r="F4082" i="13"/>
  <c r="F4066" i="13"/>
  <c r="F4050" i="13"/>
  <c r="F4034" i="13"/>
  <c r="F4018" i="13"/>
  <c r="F4002" i="13"/>
  <c r="F3771" i="13"/>
  <c r="F3755" i="13"/>
  <c r="F3739" i="13"/>
  <c r="F3723" i="13"/>
  <c r="F3707" i="13"/>
  <c r="F3682" i="13"/>
  <c r="F3657" i="13"/>
  <c r="F3641" i="13"/>
  <c r="F3627" i="13"/>
  <c r="F3611" i="13"/>
  <c r="F3581" i="13"/>
  <c r="F3516" i="13"/>
  <c r="F3452" i="13"/>
  <c r="F3853" i="13"/>
  <c r="F3821" i="13"/>
  <c r="F3789" i="13"/>
  <c r="F3754" i="13"/>
  <c r="F3722" i="13"/>
  <c r="F3697" i="13"/>
  <c r="F3681" i="13"/>
  <c r="F3665" i="13"/>
  <c r="F3638" i="13"/>
  <c r="F3622" i="13"/>
  <c r="F3606" i="13"/>
  <c r="F3568" i="13"/>
  <c r="F3976" i="13"/>
  <c r="F3956" i="13"/>
  <c r="F3940" i="13"/>
  <c r="F3924" i="13"/>
  <c r="F3908" i="13"/>
  <c r="F3892" i="13"/>
  <c r="F3876" i="13"/>
  <c r="F3851" i="13"/>
  <c r="F3819" i="13"/>
  <c r="F3787" i="13"/>
  <c r="F3769" i="13"/>
  <c r="F3753" i="13"/>
  <c r="F3737" i="13"/>
  <c r="F3721" i="13"/>
  <c r="F3705" i="13"/>
  <c r="F3678" i="13"/>
  <c r="F3653" i="13"/>
  <c r="F3637" i="13"/>
  <c r="F3621" i="13"/>
  <c r="F3605" i="13"/>
  <c r="F3565" i="13"/>
  <c r="F3536" i="13"/>
  <c r="F3504" i="13"/>
  <c r="F3472" i="13"/>
  <c r="F3440" i="13"/>
  <c r="F3553" i="13"/>
  <c r="F3521" i="13"/>
  <c r="F3489" i="13"/>
  <c r="F3457" i="13"/>
  <c r="F3425" i="13"/>
  <c r="F3405" i="13"/>
  <c r="F3389" i="13"/>
  <c r="F3373" i="13"/>
  <c r="F3357" i="13"/>
  <c r="F3341" i="13"/>
  <c r="F3325" i="13"/>
  <c r="F3309" i="13"/>
  <c r="F3293" i="13"/>
  <c r="F3277" i="13"/>
  <c r="F3260" i="13"/>
  <c r="F3228" i="13"/>
  <c r="F3196" i="13"/>
  <c r="F3164" i="13"/>
  <c r="F3132" i="13"/>
  <c r="F3100" i="13"/>
  <c r="F3075" i="13"/>
  <c r="F3053" i="13"/>
  <c r="F3039" i="13"/>
  <c r="F3029" i="13"/>
  <c r="F3018" i="13"/>
  <c r="F3007" i="13"/>
  <c r="F2997" i="13"/>
  <c r="F2986" i="13"/>
  <c r="F2975" i="13"/>
  <c r="F2965" i="13"/>
  <c r="F2954" i="13"/>
  <c r="F2938" i="13"/>
  <c r="F2914" i="13"/>
  <c r="F3570" i="13"/>
  <c r="F3541" i="13"/>
  <c r="F3509" i="13"/>
  <c r="F3477" i="13"/>
  <c r="F3445" i="13"/>
  <c r="F3412" i="13"/>
  <c r="F3380" i="13"/>
  <c r="F3348" i="13"/>
  <c r="F3316" i="13"/>
  <c r="F3284" i="13"/>
  <c r="F3262" i="13"/>
  <c r="F3246" i="13"/>
  <c r="F3230" i="13"/>
  <c r="F3214" i="13"/>
  <c r="F3198" i="13"/>
  <c r="F3182" i="13"/>
  <c r="F3166" i="13"/>
  <c r="F3150" i="13"/>
  <c r="F3134" i="13"/>
  <c r="F3118" i="13"/>
  <c r="F3102" i="13"/>
  <c r="F3086" i="13"/>
  <c r="F3066" i="13"/>
  <c r="F3052" i="13"/>
  <c r="F3020" i="13"/>
  <c r="F2988" i="13"/>
  <c r="F2956" i="13"/>
  <c r="F2923" i="13"/>
  <c r="F3582" i="13"/>
  <c r="F3545" i="13"/>
  <c r="F3513" i="13"/>
  <c r="F3481" i="13"/>
  <c r="F3449" i="13"/>
  <c r="F3417" i="13"/>
  <c r="F3401" i="13"/>
  <c r="F3385" i="13"/>
  <c r="F3369" i="13"/>
  <c r="F3353" i="13"/>
  <c r="F3337" i="13"/>
  <c r="F3321" i="13"/>
  <c r="F3305" i="13"/>
  <c r="F3289" i="13"/>
  <c r="F3273" i="13"/>
  <c r="F3240" i="13"/>
  <c r="F3208" i="13"/>
  <c r="F3176" i="13"/>
  <c r="F3144" i="13"/>
  <c r="F3112" i="13"/>
  <c r="F3080" i="13"/>
  <c r="F3054" i="13"/>
  <c r="F3041" i="13"/>
  <c r="F3030" i="13"/>
  <c r="F3019" i="13"/>
  <c r="F3009" i="13"/>
  <c r="F2998" i="13"/>
  <c r="F2987" i="13"/>
  <c r="F2977" i="13"/>
  <c r="F2966" i="13"/>
  <c r="F2953" i="13"/>
  <c r="F2937" i="13"/>
  <c r="F2920" i="13"/>
  <c r="F3594" i="13"/>
  <c r="F3549" i="13"/>
  <c r="F3517" i="13"/>
  <c r="F3485" i="13"/>
  <c r="F3453" i="13"/>
  <c r="F3421" i="13"/>
  <c r="F3392" i="13"/>
  <c r="F3360" i="13"/>
  <c r="F3328" i="13"/>
  <c r="F3296" i="13"/>
  <c r="F3269" i="13"/>
  <c r="F3253" i="13"/>
  <c r="F3237" i="13"/>
  <c r="F3221" i="13"/>
  <c r="F3205" i="13"/>
  <c r="F3189" i="13"/>
  <c r="F3173" i="13"/>
  <c r="F3157" i="13"/>
  <c r="F3141" i="13"/>
  <c r="F3125" i="13"/>
  <c r="F3109" i="13"/>
  <c r="F3093" i="13"/>
  <c r="F3079" i="13"/>
  <c r="F3065" i="13"/>
  <c r="F3040" i="13"/>
  <c r="F3008" i="13"/>
  <c r="F2976" i="13"/>
  <c r="F2944" i="13"/>
  <c r="F2922" i="13"/>
  <c r="F2911" i="13"/>
  <c r="F2903" i="13"/>
  <c r="F2895" i="13"/>
  <c r="F2887" i="13"/>
  <c r="F2879" i="13"/>
  <c r="F2871" i="13"/>
  <c r="F2863" i="13"/>
  <c r="F2852" i="13"/>
  <c r="F2827" i="13"/>
  <c r="F2809" i="13"/>
  <c r="F2788" i="13"/>
  <c r="F2763" i="13"/>
  <c r="F2745" i="13"/>
  <c r="F2717" i="13"/>
  <c r="F2685" i="13"/>
  <c r="F2653" i="13"/>
  <c r="F2621" i="13"/>
  <c r="F2589" i="13"/>
  <c r="F2557" i="13"/>
  <c r="F2525" i="13"/>
  <c r="F2493" i="13"/>
  <c r="F2461" i="13"/>
  <c r="F2441" i="13"/>
  <c r="F2409" i="13"/>
  <c r="F2377" i="13"/>
  <c r="F2840" i="13"/>
  <c r="F2815" i="13"/>
  <c r="F2797" i="13"/>
  <c r="F2776" i="13"/>
  <c r="F2751" i="13"/>
  <c r="F2732" i="13"/>
  <c r="F2716" i="13"/>
  <c r="F2700" i="13"/>
  <c r="F2684" i="13"/>
  <c r="F2668" i="13"/>
  <c r="F2652" i="13"/>
  <c r="F2636" i="13"/>
  <c r="F2620" i="13"/>
  <c r="F2604" i="13"/>
  <c r="F2588" i="13"/>
  <c r="F2572" i="13"/>
  <c r="F2556" i="13"/>
  <c r="F2540" i="13"/>
  <c r="F2524" i="13"/>
  <c r="F2508" i="13"/>
  <c r="F2492" i="13"/>
  <c r="F2476" i="13"/>
  <c r="F2460" i="13"/>
  <c r="F2419" i="13"/>
  <c r="F2387" i="13"/>
  <c r="F2844" i="13"/>
  <c r="F2819" i="13"/>
  <c r="F2801" i="13"/>
  <c r="F2780" i="13"/>
  <c r="F2755" i="13"/>
  <c r="F2737" i="13"/>
  <c r="F2705" i="13"/>
  <c r="F2673" i="13"/>
  <c r="F2641" i="13"/>
  <c r="F2609" i="13"/>
  <c r="F2577" i="13"/>
  <c r="F2545" i="13"/>
  <c r="F2513" i="13"/>
  <c r="F2481" i="13"/>
  <c r="F2453" i="13"/>
  <c r="F2429" i="13"/>
  <c r="F2397" i="13"/>
  <c r="F2855" i="13"/>
  <c r="F2837" i="13"/>
  <c r="F2816" i="13"/>
  <c r="F2791" i="13"/>
  <c r="F2773" i="13"/>
  <c r="F2752" i="13"/>
  <c r="F2731" i="13"/>
  <c r="F2715" i="13"/>
  <c r="F2699" i="13"/>
  <c r="F2683" i="13"/>
  <c r="F2667" i="13"/>
  <c r="F2651" i="13"/>
  <c r="F2635" i="13"/>
  <c r="F2619" i="13"/>
  <c r="F2603" i="13"/>
  <c r="F2587" i="13"/>
  <c r="F2571" i="13"/>
  <c r="F2555" i="13"/>
  <c r="F2539" i="13"/>
  <c r="F2523" i="13"/>
  <c r="F2507" i="13"/>
  <c r="F2491" i="13"/>
  <c r="F2475" i="13"/>
  <c r="F2459" i="13"/>
  <c r="F2415" i="13"/>
  <c r="F2383" i="13"/>
  <c r="F2440" i="13"/>
  <c r="F2432" i="13"/>
  <c r="F2424" i="13"/>
  <c r="F2416" i="13"/>
  <c r="F2408" i="13"/>
  <c r="F2400" i="13"/>
  <c r="F2392" i="13"/>
  <c r="F2384" i="13"/>
  <c r="F2376" i="13"/>
  <c r="F2364" i="13"/>
  <c r="F2348" i="13"/>
  <c r="F2332" i="13"/>
  <c r="F2316" i="13"/>
  <c r="F2300" i="13"/>
  <c r="F2284" i="13"/>
  <c r="F2268" i="13"/>
  <c r="F2252" i="13"/>
  <c r="F2236" i="13"/>
  <c r="F2220" i="13"/>
  <c r="F2204" i="13"/>
  <c r="F2188" i="13"/>
  <c r="F2172" i="13"/>
  <c r="F2153" i="13"/>
  <c r="F2089" i="13"/>
  <c r="F2025" i="13"/>
  <c r="F1961" i="13"/>
  <c r="F2367" i="13"/>
  <c r="F2351" i="13"/>
  <c r="F2335" i="13"/>
  <c r="F2319" i="13"/>
  <c r="F2303" i="13"/>
  <c r="F2287" i="13"/>
  <c r="F2271" i="13"/>
  <c r="F2255" i="13"/>
  <c r="F2239" i="13"/>
  <c r="F2223" i="13"/>
  <c r="F2207" i="13"/>
  <c r="F2191" i="13"/>
  <c r="F2175" i="13"/>
  <c r="F2159" i="13"/>
  <c r="F2101" i="13"/>
  <c r="F2037" i="13"/>
  <c r="F1973" i="13"/>
  <c r="F1915" i="13"/>
  <c r="F2370" i="13"/>
  <c r="F2354" i="13"/>
  <c r="F2338" i="13"/>
  <c r="F2322" i="13"/>
  <c r="F2306" i="13"/>
  <c r="F2290" i="13"/>
  <c r="F2274" i="13"/>
  <c r="F2258" i="13"/>
  <c r="F2242" i="13"/>
  <c r="F2226" i="13"/>
  <c r="F2210" i="13"/>
  <c r="F2194" i="13"/>
  <c r="F2178" i="13"/>
  <c r="F2162" i="13"/>
  <c r="F2113" i="13"/>
  <c r="F2049" i="13"/>
  <c r="F1985" i="13"/>
  <c r="F2369" i="13"/>
  <c r="F2353" i="13"/>
  <c r="F2337" i="13"/>
  <c r="F2321" i="13"/>
  <c r="F2305" i="13"/>
  <c r="F2289" i="13"/>
  <c r="F2273" i="13"/>
  <c r="F2257" i="13"/>
  <c r="F2241" i="13"/>
  <c r="F2225" i="13"/>
  <c r="F2209" i="13"/>
  <c r="F2193" i="13"/>
  <c r="F2177" i="13"/>
  <c r="F2161" i="13"/>
  <c r="F2109" i="13"/>
  <c r="F2045" i="13"/>
  <c r="F1981" i="13"/>
  <c r="F1923" i="13"/>
  <c r="F1870" i="13"/>
  <c r="F2143" i="13"/>
  <c r="F2127" i="13"/>
  <c r="F2111" i="13"/>
  <c r="F2095" i="13"/>
  <c r="F2079" i="13"/>
  <c r="F2063" i="13"/>
  <c r="F2047" i="13"/>
  <c r="F2031" i="13"/>
  <c r="F2015" i="13"/>
  <c r="F1999" i="13"/>
  <c r="F1983" i="13"/>
  <c r="F1967" i="13"/>
  <c r="F1951" i="13"/>
  <c r="F1935" i="13"/>
  <c r="F1919" i="13"/>
  <c r="F1903" i="13"/>
  <c r="F1871" i="13"/>
  <c r="F2132" i="13"/>
  <c r="F2100" i="13"/>
  <c r="F2068" i="13"/>
  <c r="F2036" i="13"/>
  <c r="F2004" i="13"/>
  <c r="F1972" i="13"/>
  <c r="F1940" i="13"/>
  <c r="F1916" i="13"/>
  <c r="F1896" i="13"/>
  <c r="F2155" i="13"/>
  <c r="F2139" i="13"/>
  <c r="F2123" i="13"/>
  <c r="F2107" i="13"/>
  <c r="F2091" i="13"/>
  <c r="F2075" i="13"/>
  <c r="F2059" i="13"/>
  <c r="F2043" i="13"/>
  <c r="F2027" i="13"/>
  <c r="F2011" i="13"/>
  <c r="F1995" i="13"/>
  <c r="F1979" i="13"/>
  <c r="F1963" i="13"/>
  <c r="F1947" i="13"/>
  <c r="F1931" i="13"/>
  <c r="F1907" i="13"/>
  <c r="F1879" i="13"/>
  <c r="F2136" i="13"/>
  <c r="F2104" i="13"/>
  <c r="F2072" i="13"/>
  <c r="F2040" i="13"/>
  <c r="F2008" i="13"/>
  <c r="F1976" i="13"/>
  <c r="F1944" i="13"/>
  <c r="F1912" i="13"/>
  <c r="F1883" i="13"/>
  <c r="F1897" i="13"/>
  <c r="F1881" i="13"/>
  <c r="F1865" i="13"/>
  <c r="F1840" i="13"/>
  <c r="F1808" i="13"/>
  <c r="F1776" i="13"/>
  <c r="F1744" i="13"/>
  <c r="F1719" i="13"/>
  <c r="F1703" i="13"/>
  <c r="F1687" i="13"/>
  <c r="F1663" i="13"/>
  <c r="F1847" i="13"/>
  <c r="F1831" i="13"/>
  <c r="F1815" i="13"/>
  <c r="F1799" i="13"/>
  <c r="F1783" i="13"/>
  <c r="F1767" i="13"/>
  <c r="F1751" i="13"/>
  <c r="F1735" i="13"/>
  <c r="F1852" i="13"/>
  <c r="F1820" i="13"/>
  <c r="F1788" i="13"/>
  <c r="F1756" i="13"/>
  <c r="F1723" i="13"/>
  <c r="F1707" i="13"/>
  <c r="F1686" i="13"/>
  <c r="F1861" i="13"/>
  <c r="F1843" i="13"/>
  <c r="F1827" i="13"/>
  <c r="F1811" i="13"/>
  <c r="F1795" i="13"/>
  <c r="F1779" i="13"/>
  <c r="F1763" i="13"/>
  <c r="F1747" i="13"/>
  <c r="F1731" i="13"/>
  <c r="F1658" i="13"/>
  <c r="F1647" i="13"/>
  <c r="F1637" i="13"/>
  <c r="F1626" i="13"/>
  <c r="F1615" i="13"/>
  <c r="F1605" i="13"/>
  <c r="F1594" i="13"/>
  <c r="F1583" i="13"/>
  <c r="F1573" i="13"/>
  <c r="F1562" i="13"/>
  <c r="F1551" i="13"/>
  <c r="F1535" i="13"/>
  <c r="F1513" i="13"/>
  <c r="F1478" i="13"/>
  <c r="F1445" i="13"/>
  <c r="F1413" i="13"/>
  <c r="F1652" i="13"/>
  <c r="F1620" i="13"/>
  <c r="F1588" i="13"/>
  <c r="F1556" i="13"/>
  <c r="F1538" i="13"/>
  <c r="F1520" i="13"/>
  <c r="F1504" i="13"/>
  <c r="F1491" i="13"/>
  <c r="F1475" i="13"/>
  <c r="F1725" i="13"/>
  <c r="F1709" i="13"/>
  <c r="F1693" i="13"/>
  <c r="F1677" i="13"/>
  <c r="F1657" i="13"/>
  <c r="F1646" i="13"/>
  <c r="F1635" i="13"/>
  <c r="F1625" i="13"/>
  <c r="F1614" i="13"/>
  <c r="F1603" i="13"/>
  <c r="F1593" i="13"/>
  <c r="F1582" i="13"/>
  <c r="F1571" i="13"/>
  <c r="F1561" i="13"/>
  <c r="F1550" i="13"/>
  <c r="F1534" i="13"/>
  <c r="F1501" i="13"/>
  <c r="F1474" i="13"/>
  <c r="F1449" i="13"/>
  <c r="F1720" i="13"/>
  <c r="F1704" i="13"/>
  <c r="F1688" i="13"/>
  <c r="F1672" i="13"/>
  <c r="F1648" i="13"/>
  <c r="F1616" i="13"/>
  <c r="F1584" i="13"/>
  <c r="F1552" i="13"/>
  <c r="F1536" i="13"/>
  <c r="F1522" i="13"/>
  <c r="F1506" i="13"/>
  <c r="F1489" i="13"/>
  <c r="F1473" i="13"/>
  <c r="F1459" i="13"/>
  <c r="F1439" i="13"/>
  <c r="F1418" i="13"/>
  <c r="F1400" i="13"/>
  <c r="F1389" i="13"/>
  <c r="F1379" i="13"/>
  <c r="F1368" i="13"/>
  <c r="F1357" i="13"/>
  <c r="F1347" i="13"/>
  <c r="F1336" i="13"/>
  <c r="F1322" i="13"/>
  <c r="F1443" i="13"/>
  <c r="F1422" i="13"/>
  <c r="F1404" i="13"/>
  <c r="F1370" i="13"/>
  <c r="F1338" i="13"/>
  <c r="F1447" i="13"/>
  <c r="F1426" i="13"/>
  <c r="F1408" i="13"/>
  <c r="F1391" i="13"/>
  <c r="F1380" i="13"/>
  <c r="F1369" i="13"/>
  <c r="F1359" i="13"/>
  <c r="F1348" i="13"/>
  <c r="F1337" i="13"/>
  <c r="F1324" i="13"/>
  <c r="F1435" i="13"/>
  <c r="F1414" i="13"/>
  <c r="F1390" i="13"/>
  <c r="F1358" i="13"/>
  <c r="F1329" i="13"/>
  <c r="F1316" i="13"/>
  <c r="F1303" i="13"/>
  <c r="F1286" i="13"/>
  <c r="F1276" i="13"/>
  <c r="F1265" i="13"/>
  <c r="F1315" i="13"/>
  <c r="F1310" i="13"/>
  <c r="F1293" i="13"/>
  <c r="F1312" i="13"/>
  <c r="F1283" i="13"/>
  <c r="F1251" i="13"/>
  <c r="F1219" i="13"/>
  <c r="F1202" i="13"/>
  <c r="F1295" i="13"/>
  <c r="F1282" i="13"/>
  <c r="F1272" i="13"/>
  <c r="F1261" i="13"/>
  <c r="F1250" i="13"/>
  <c r="F1240" i="13"/>
  <c r="F1229" i="13"/>
  <c r="F1218" i="13"/>
  <c r="F1204" i="13"/>
  <c r="F1308" i="13"/>
  <c r="F1294" i="13"/>
  <c r="F1263" i="13"/>
  <c r="F1231" i="13"/>
  <c r="F1197" i="13"/>
  <c r="F1254" i="13"/>
  <c r="F1244" i="13"/>
  <c r="F1233" i="13"/>
  <c r="F1222" i="13"/>
  <c r="F1206" i="13"/>
  <c r="F1173" i="13"/>
  <c r="F1150" i="13"/>
  <c r="F1129" i="13"/>
  <c r="F1111" i="13"/>
  <c r="F1086" i="13"/>
  <c r="F1209" i="13"/>
  <c r="F1191" i="13"/>
  <c r="F1174" i="13"/>
  <c r="F1158" i="13"/>
  <c r="F1138" i="13"/>
  <c r="F1117" i="13"/>
  <c r="F1099" i="13"/>
  <c r="F1079" i="13"/>
  <c r="F1053" i="13"/>
  <c r="F1151" i="13"/>
  <c r="F1126" i="13"/>
  <c r="F1105" i="13"/>
  <c r="F1087" i="13"/>
  <c r="F1052" i="13"/>
  <c r="F1181" i="13"/>
  <c r="F1171" i="13"/>
  <c r="F1155" i="13"/>
  <c r="F1130" i="13"/>
  <c r="F1109" i="13"/>
  <c r="F1091" i="13"/>
  <c r="F1055" i="13"/>
  <c r="F1180" i="13"/>
  <c r="F1164" i="13"/>
  <c r="F1148" i="13"/>
  <c r="F1132" i="13"/>
  <c r="F1116" i="13"/>
  <c r="F1100" i="13"/>
  <c r="F1065" i="13"/>
  <c r="F1032" i="13"/>
  <c r="F1075" i="13"/>
  <c r="F1037" i="13"/>
  <c r="F1045" i="13"/>
  <c r="F1027" i="13"/>
  <c r="F1044" i="13"/>
  <c r="F1024" i="13"/>
  <c r="F1001" i="13"/>
  <c r="F968" i="13"/>
  <c r="F936" i="13"/>
  <c r="F1000" i="13"/>
  <c r="F1020" i="13"/>
  <c r="F1011" i="13"/>
  <c r="F992" i="13"/>
  <c r="F1034" i="13"/>
  <c r="F1015" i="13"/>
  <c r="F997" i="13"/>
  <c r="F1002" i="13"/>
  <c r="F965" i="13"/>
  <c r="F947" i="13"/>
  <c r="F921" i="13"/>
  <c r="F953" i="13"/>
  <c r="F930" i="13"/>
  <c r="F973" i="13"/>
  <c r="F946" i="13"/>
  <c r="F923" i="13"/>
  <c r="F975" i="13"/>
  <c r="F945" i="13"/>
  <c r="F922" i="13"/>
  <c r="F8633" i="13"/>
  <c r="F8625" i="13"/>
  <c r="F8617" i="13"/>
  <c r="F8609" i="13"/>
  <c r="F8601" i="13"/>
  <c r="F8593" i="13"/>
  <c r="F8585" i="13"/>
  <c r="F8577" i="13"/>
  <c r="F8569" i="13"/>
  <c r="F8561" i="13"/>
  <c r="F8553" i="13"/>
  <c r="F8545" i="13"/>
  <c r="F8537" i="13"/>
  <c r="F8529" i="13"/>
  <c r="F8521" i="13"/>
  <c r="F8513" i="13"/>
  <c r="F8505" i="13"/>
  <c r="F8484" i="13"/>
  <c r="F8459" i="13"/>
  <c r="F8441" i="13"/>
  <c r="F8420" i="13"/>
  <c r="F8395" i="13"/>
  <c r="F8377" i="13"/>
  <c r="F8356" i="13"/>
  <c r="F8331" i="13"/>
  <c r="F8313" i="13"/>
  <c r="F8292" i="13"/>
  <c r="F8267" i="13"/>
  <c r="F8249" i="13"/>
  <c r="F8228" i="13"/>
  <c r="F8203" i="13"/>
  <c r="F8185" i="13"/>
  <c r="F8153" i="13"/>
  <c r="F8121" i="13"/>
  <c r="F8089" i="13"/>
  <c r="F8057" i="13"/>
  <c r="F8025" i="13"/>
  <c r="F7993" i="13"/>
  <c r="F7961" i="13"/>
  <c r="F7929" i="13"/>
  <c r="F7897" i="13"/>
  <c r="F7865" i="13"/>
  <c r="F7833" i="13"/>
  <c r="F7801" i="13"/>
  <c r="F7769" i="13"/>
  <c r="F7737" i="13"/>
  <c r="F7711" i="13"/>
  <c r="F7688" i="13"/>
  <c r="F7667" i="13"/>
  <c r="F7644" i="13"/>
  <c r="F7621" i="13"/>
  <c r="F7603" i="13"/>
  <c r="F7580" i="13"/>
  <c r="F7556" i="13"/>
  <c r="F7535" i="13"/>
  <c r="F7516" i="13"/>
  <c r="F7493" i="13"/>
  <c r="F7472" i="13"/>
  <c r="F7449" i="13"/>
  <c r="F7431" i="13"/>
  <c r="F7408" i="13"/>
  <c r="F7385" i="13"/>
  <c r="F7364" i="13"/>
  <c r="F7341" i="13"/>
  <c r="F7323" i="13"/>
  <c r="F7300" i="13"/>
  <c r="F7277" i="13"/>
  <c r="F7259" i="13"/>
  <c r="F7236" i="13"/>
  <c r="F7213" i="13"/>
  <c r="F7195" i="13"/>
  <c r="F7172" i="13"/>
  <c r="F7149" i="13"/>
  <c r="F7131" i="13"/>
  <c r="F7108" i="13"/>
  <c r="F7085" i="13"/>
  <c r="F7065" i="13"/>
  <c r="F7037" i="13"/>
  <c r="F7005" i="13"/>
  <c r="F6973" i="13"/>
  <c r="F6941" i="13"/>
  <c r="F6909" i="13"/>
  <c r="F6877" i="13"/>
  <c r="F6845" i="13"/>
  <c r="F6813" i="13"/>
  <c r="F6781" i="13"/>
  <c r="F6749" i="13"/>
  <c r="F6717" i="13"/>
  <c r="F6685" i="13"/>
  <c r="F6653" i="13"/>
  <c r="F9093" i="13"/>
  <c r="F9016" i="13"/>
  <c r="F8947" i="13"/>
  <c r="F8939" i="13"/>
  <c r="F8931" i="13"/>
  <c r="F8923" i="13"/>
  <c r="F8915" i="13"/>
  <c r="F8493" i="13"/>
  <c r="F8472" i="13"/>
  <c r="F8447" i="13"/>
  <c r="F8429" i="13"/>
  <c r="F8408" i="13"/>
  <c r="F8383" i="13"/>
  <c r="F8365" i="13"/>
  <c r="F8344" i="13"/>
  <c r="F8319" i="13"/>
  <c r="F8301" i="13"/>
  <c r="F8280" i="13"/>
  <c r="F8255" i="13"/>
  <c r="F8237" i="13"/>
  <c r="F8216" i="13"/>
  <c r="F8191" i="13"/>
  <c r="F8176" i="13"/>
  <c r="F8160" i="13"/>
  <c r="F8144" i="13"/>
  <c r="F8128" i="13"/>
  <c r="F8112" i="13"/>
  <c r="F8096" i="13"/>
  <c r="F8080" i="13"/>
  <c r="F8064" i="13"/>
  <c r="F8048" i="13"/>
  <c r="F8032" i="13"/>
  <c r="F8016" i="13"/>
  <c r="F8000" i="13"/>
  <c r="F7984" i="13"/>
  <c r="F7968" i="13"/>
  <c r="F7952" i="13"/>
  <c r="F7936" i="13"/>
  <c r="F7920" i="13"/>
  <c r="F7904" i="13"/>
  <c r="F7888" i="13"/>
  <c r="F7872" i="13"/>
  <c r="F7856" i="13"/>
  <c r="F7840" i="13"/>
  <c r="F7824" i="13"/>
  <c r="F7808" i="13"/>
  <c r="F7792" i="13"/>
  <c r="F7776" i="13"/>
  <c r="F7760" i="13"/>
  <c r="F7744" i="13"/>
  <c r="F7728" i="13"/>
  <c r="F7708" i="13"/>
  <c r="F7685" i="13"/>
  <c r="F7664" i="13"/>
  <c r="F7641" i="13"/>
  <c r="F7623" i="13"/>
  <c r="F7600" i="13"/>
  <c r="F7577" i="13"/>
  <c r="F7560" i="13"/>
  <c r="F7541" i="13"/>
  <c r="F7523" i="13"/>
  <c r="F7497" i="13"/>
  <c r="F7483" i="13"/>
  <c r="F7460" i="13"/>
  <c r="F7437" i="13"/>
  <c r="F7419" i="13"/>
  <c r="F7396" i="13"/>
  <c r="F7373" i="13"/>
  <c r="F7359" i="13"/>
  <c r="F7336" i="13"/>
  <c r="F7313" i="13"/>
  <c r="F7295" i="13"/>
  <c r="F7272" i="13"/>
  <c r="F7249" i="13"/>
  <c r="F7231" i="13"/>
  <c r="F7208" i="13"/>
  <c r="F7185" i="13"/>
  <c r="F7167" i="13"/>
  <c r="F7144" i="13"/>
  <c r="F7121" i="13"/>
  <c r="F7103" i="13"/>
  <c r="F7080" i="13"/>
  <c r="F7047" i="13"/>
  <c r="F7015" i="13"/>
  <c r="F6983" i="13"/>
  <c r="F6951" i="13"/>
  <c r="F6919" i="13"/>
  <c r="F6887" i="13"/>
  <c r="F6855" i="13"/>
  <c r="F6823" i="13"/>
  <c r="F6791" i="13"/>
  <c r="F6759" i="13"/>
  <c r="F6727" i="13"/>
  <c r="F6695" i="13"/>
  <c r="F6663" i="13"/>
  <c r="F9092" i="13"/>
  <c r="F9072" i="13"/>
  <c r="F9056" i="13"/>
  <c r="F9040" i="13"/>
  <c r="F9024" i="13"/>
  <c r="F9003" i="13"/>
  <c r="F8995" i="13"/>
  <c r="F8987" i="13"/>
  <c r="F8979" i="13"/>
  <c r="F8971" i="13"/>
  <c r="F8963" i="13"/>
  <c r="F8955" i="13"/>
  <c r="F8904" i="13"/>
  <c r="F8888" i="13"/>
  <c r="F8872" i="13"/>
  <c r="F8856" i="13"/>
  <c r="F8840" i="13"/>
  <c r="F8824" i="13"/>
  <c r="F8808" i="13"/>
  <c r="F8792" i="13"/>
  <c r="F8776" i="13"/>
  <c r="F8760" i="13"/>
  <c r="F8744" i="13"/>
  <c r="F8728" i="13"/>
  <c r="F8712" i="13"/>
  <c r="F8696" i="13"/>
  <c r="F8680" i="13"/>
  <c r="F8664" i="13"/>
  <c r="F8648" i="13"/>
  <c r="F8632" i="13"/>
  <c r="F8616" i="13"/>
  <c r="F8600" i="13"/>
  <c r="F8584" i="13"/>
  <c r="F8568" i="13"/>
  <c r="F8552" i="13"/>
  <c r="F8536" i="13"/>
  <c r="F8520" i="13"/>
  <c r="F8499" i="13"/>
  <c r="F8481" i="13"/>
  <c r="F8460" i="13"/>
  <c r="F8435" i="13"/>
  <c r="F8417" i="13"/>
  <c r="F8396" i="13"/>
  <c r="F8371" i="13"/>
  <c r="F8353" i="13"/>
  <c r="F8332" i="13"/>
  <c r="F8307" i="13"/>
  <c r="F8289" i="13"/>
  <c r="F8268" i="13"/>
  <c r="F8243" i="13"/>
  <c r="F8225" i="13"/>
  <c r="F8204" i="13"/>
  <c r="F8181" i="13"/>
  <c r="F8149" i="13"/>
  <c r="F8117" i="13"/>
  <c r="F8085" i="13"/>
  <c r="F8053" i="13"/>
  <c r="F8021" i="13"/>
  <c r="F7989" i="13"/>
  <c r="F7957" i="13"/>
  <c r="F7925" i="13"/>
  <c r="F7893" i="13"/>
  <c r="F7861" i="13"/>
  <c r="F7829" i="13"/>
  <c r="F7797" i="13"/>
  <c r="F7765" i="13"/>
  <c r="F7733" i="13"/>
  <c r="F7705" i="13"/>
  <c r="F7687" i="13"/>
  <c r="F7668" i="13"/>
  <c r="F7645" i="13"/>
  <c r="F7627" i="13"/>
  <c r="F7604" i="13"/>
  <c r="F7581" i="13"/>
  <c r="F7557" i="13"/>
  <c r="F7536" i="13"/>
  <c r="F7515" i="13"/>
  <c r="F7489" i="13"/>
  <c r="F7471" i="13"/>
  <c r="F7448" i="13"/>
  <c r="F7425" i="13"/>
  <c r="F7407" i="13"/>
  <c r="F7384" i="13"/>
  <c r="F7363" i="13"/>
  <c r="F7340" i="13"/>
  <c r="F7317" i="13"/>
  <c r="F7299" i="13"/>
  <c r="F7276" i="13"/>
  <c r="F7253" i="13"/>
  <c r="F7235" i="13"/>
  <c r="F7212" i="13"/>
  <c r="F7189" i="13"/>
  <c r="F7171" i="13"/>
  <c r="F7148" i="13"/>
  <c r="F7125" i="13"/>
  <c r="F7107" i="13"/>
  <c r="F7084" i="13"/>
  <c r="F7064" i="13"/>
  <c r="F7033" i="13"/>
  <c r="F7001" i="13"/>
  <c r="F6969" i="13"/>
  <c r="F6937" i="13"/>
  <c r="F6905" i="13"/>
  <c r="F6873" i="13"/>
  <c r="F6841" i="13"/>
  <c r="F6809" i="13"/>
  <c r="F6777" i="13"/>
  <c r="F6745" i="13"/>
  <c r="F6713" i="13"/>
  <c r="F6681" i="13"/>
  <c r="F9105" i="13"/>
  <c r="F9087" i="13"/>
  <c r="F9013" i="13"/>
  <c r="F8948" i="13"/>
  <c r="F8932" i="13"/>
  <c r="F8916" i="13"/>
  <c r="F8487" i="13"/>
  <c r="F8469" i="13"/>
  <c r="F8448" i="13"/>
  <c r="F8423" i="13"/>
  <c r="F8405" i="13"/>
  <c r="F8384" i="13"/>
  <c r="F8359" i="13"/>
  <c r="F8341" i="13"/>
  <c r="F8320" i="13"/>
  <c r="F8295" i="13"/>
  <c r="F8277" i="13"/>
  <c r="F8256" i="13"/>
  <c r="F8231" i="13"/>
  <c r="F8213" i="13"/>
  <c r="F8192" i="13"/>
  <c r="F8172" i="13"/>
  <c r="F8156" i="13"/>
  <c r="F8140" i="13"/>
  <c r="F8124" i="13"/>
  <c r="F8108" i="13"/>
  <c r="F8092" i="13"/>
  <c r="F8076" i="13"/>
  <c r="F8060" i="13"/>
  <c r="F8044" i="13"/>
  <c r="F8028" i="13"/>
  <c r="F8012" i="13"/>
  <c r="F7996" i="13"/>
  <c r="F7980" i="13"/>
  <c r="F7964" i="13"/>
  <c r="F7948" i="13"/>
  <c r="F7932" i="13"/>
  <c r="F7916" i="13"/>
  <c r="F7900" i="13"/>
  <c r="F7884" i="13"/>
  <c r="F7868" i="13"/>
  <c r="F7852" i="13"/>
  <c r="F7836" i="13"/>
  <c r="F7820" i="13"/>
  <c r="F7804" i="13"/>
  <c r="F7788" i="13"/>
  <c r="F7772" i="13"/>
  <c r="F7756" i="13"/>
  <c r="F7740" i="13"/>
  <c r="F7724" i="13"/>
  <c r="F7707" i="13"/>
  <c r="F7681" i="13"/>
  <c r="F7663" i="13"/>
  <c r="F7640" i="13"/>
  <c r="F7617" i="13"/>
  <c r="F7599" i="13"/>
  <c r="F7576" i="13"/>
  <c r="F7559" i="13"/>
  <c r="F7533" i="13"/>
  <c r="F7512" i="13"/>
  <c r="F7491" i="13"/>
  <c r="F7468" i="13"/>
  <c r="F7445" i="13"/>
  <c r="F7427" i="13"/>
  <c r="F7404" i="13"/>
  <c r="F7381" i="13"/>
  <c r="F7360" i="13"/>
  <c r="F7337" i="13"/>
  <c r="F7319" i="13"/>
  <c r="F7296" i="13"/>
  <c r="F7273" i="13"/>
  <c r="F7255" i="13"/>
  <c r="F7232" i="13"/>
  <c r="F7209" i="13"/>
  <c r="F7191" i="13"/>
  <c r="F7168" i="13"/>
  <c r="F7145" i="13"/>
  <c r="F7127" i="13"/>
  <c r="F7104" i="13"/>
  <c r="F7081" i="13"/>
  <c r="F7051" i="13"/>
  <c r="F7019" i="13"/>
  <c r="F6987" i="13"/>
  <c r="F6955" i="13"/>
  <c r="F6923" i="13"/>
  <c r="F6891" i="13"/>
  <c r="F6859" i="13"/>
  <c r="F6827" i="13"/>
  <c r="F6795" i="13"/>
  <c r="F6763" i="13"/>
  <c r="F6731" i="13"/>
  <c r="F6699" i="13"/>
  <c r="F6667" i="13"/>
  <c r="F6599" i="13"/>
  <c r="F6583" i="13"/>
  <c r="F6567" i="13"/>
  <c r="F6551" i="13"/>
  <c r="F6535" i="13"/>
  <c r="F6519" i="13"/>
  <c r="F6503" i="13"/>
  <c r="F6487" i="13"/>
  <c r="F6471" i="13"/>
  <c r="F6455" i="13"/>
  <c r="F6439" i="13"/>
  <c r="F6423" i="13"/>
  <c r="F6407" i="13"/>
  <c r="F6391" i="13"/>
  <c r="F6375" i="13"/>
  <c r="F6359" i="13"/>
  <c r="F6343" i="13"/>
  <c r="F6327" i="13"/>
  <c r="F6311" i="13"/>
  <c r="F6295" i="13"/>
  <c r="F6279" i="13"/>
  <c r="F6263" i="13"/>
  <c r="F6247" i="13"/>
  <c r="F6231" i="13"/>
  <c r="F6215" i="13"/>
  <c r="F6199" i="13"/>
  <c r="F6183" i="13"/>
  <c r="F6167" i="13"/>
  <c r="F6151" i="13"/>
  <c r="F6135" i="13"/>
  <c r="F6119" i="13"/>
  <c r="F7060" i="13"/>
  <c r="F7052" i="13"/>
  <c r="F7044" i="13"/>
  <c r="F7036" i="13"/>
  <c r="F7028" i="13"/>
  <c r="F7020" i="13"/>
  <c r="F7012" i="13"/>
  <c r="F7004" i="13"/>
  <c r="F6996" i="13"/>
  <c r="F6988" i="13"/>
  <c r="F6980" i="13"/>
  <c r="F6972" i="13"/>
  <c r="F6964" i="13"/>
  <c r="F6956" i="13"/>
  <c r="F6948" i="13"/>
  <c r="F6940" i="13"/>
  <c r="F6932" i="13"/>
  <c r="F6924" i="13"/>
  <c r="F6916" i="13"/>
  <c r="F6908" i="13"/>
  <c r="F6900" i="13"/>
  <c r="F6892" i="13"/>
  <c r="F6884" i="13"/>
  <c r="F6876" i="13"/>
  <c r="F6868" i="13"/>
  <c r="F6860" i="13"/>
  <c r="F6852" i="13"/>
  <c r="F6844" i="13"/>
  <c r="F6836" i="13"/>
  <c r="F6828" i="13"/>
  <c r="F6820" i="13"/>
  <c r="F6812" i="13"/>
  <c r="F6804" i="13"/>
  <c r="F6796" i="13"/>
  <c r="F6788" i="13"/>
  <c r="F6780" i="13"/>
  <c r="F6772" i="13"/>
  <c r="F6764" i="13"/>
  <c r="F6756" i="13"/>
  <c r="F6748" i="13"/>
  <c r="F6740" i="13"/>
  <c r="F6732" i="13"/>
  <c r="F6724" i="13"/>
  <c r="F6716" i="13"/>
  <c r="F6708" i="13"/>
  <c r="F6700" i="13"/>
  <c r="F6692" i="13"/>
  <c r="F6684" i="13"/>
  <c r="F6676" i="13"/>
  <c r="F6668" i="13"/>
  <c r="F6660" i="13"/>
  <c r="F6652" i="13"/>
  <c r="F6644" i="13"/>
  <c r="F6636" i="13"/>
  <c r="F6628" i="13"/>
  <c r="F6620" i="13"/>
  <c r="F6612" i="13"/>
  <c r="F6598" i="13"/>
  <c r="F6582" i="13"/>
  <c r="F6566" i="13"/>
  <c r="F6550" i="13"/>
  <c r="F6534" i="13"/>
  <c r="F6518" i="13"/>
  <c r="F6502" i="13"/>
  <c r="F6486" i="13"/>
  <c r="F6470" i="13"/>
  <c r="F6454" i="13"/>
  <c r="F6438" i="13"/>
  <c r="F6422" i="13"/>
  <c r="F6406" i="13"/>
  <c r="F6390" i="13"/>
  <c r="F6374" i="13"/>
  <c r="F6358" i="13"/>
  <c r="F6342" i="13"/>
  <c r="F6326" i="13"/>
  <c r="F6310" i="13"/>
  <c r="F6294" i="13"/>
  <c r="F6278" i="13"/>
  <c r="F6262" i="13"/>
  <c r="F6246" i="13"/>
  <c r="F6230" i="13"/>
  <c r="F6214" i="13"/>
  <c r="F6198" i="13"/>
  <c r="F6182" i="13"/>
  <c r="F6166" i="13"/>
  <c r="F6150" i="13"/>
  <c r="F6134" i="13"/>
  <c r="F6609" i="13"/>
  <c r="F6593" i="13"/>
  <c r="F6577" i="13"/>
  <c r="F6561" i="13"/>
  <c r="F6545" i="13"/>
  <c r="F6529" i="13"/>
  <c r="F6513" i="13"/>
  <c r="F6497" i="13"/>
  <c r="F6481" i="13"/>
  <c r="F6465" i="13"/>
  <c r="F6449" i="13"/>
  <c r="F6433" i="13"/>
  <c r="F6417" i="13"/>
  <c r="F6401" i="13"/>
  <c r="F6385" i="13"/>
  <c r="F6369" i="13"/>
  <c r="F6353" i="13"/>
  <c r="F6337" i="13"/>
  <c r="F6321" i="13"/>
  <c r="F6305" i="13"/>
  <c r="F6289" i="13"/>
  <c r="F6273" i="13"/>
  <c r="F6257" i="13"/>
  <c r="F6241" i="13"/>
  <c r="F6225" i="13"/>
  <c r="F6209" i="13"/>
  <c r="F6193" i="13"/>
  <c r="F6177" i="13"/>
  <c r="F6161" i="13"/>
  <c r="F6145" i="13"/>
  <c r="F6129" i="13"/>
  <c r="F6608" i="13"/>
  <c r="F6592" i="13"/>
  <c r="F6576" i="13"/>
  <c r="F6560" i="13"/>
  <c r="F6544" i="13"/>
  <c r="F6528" i="13"/>
  <c r="F6512" i="13"/>
  <c r="F6496" i="13"/>
  <c r="F6480" i="13"/>
  <c r="F6464" i="13"/>
  <c r="F6448" i="13"/>
  <c r="F6432" i="13"/>
  <c r="F6416" i="13"/>
  <c r="F6400" i="13"/>
  <c r="F6384" i="13"/>
  <c r="F6368" i="13"/>
  <c r="F6352" i="13"/>
  <c r="F6336" i="13"/>
  <c r="F6320" i="13"/>
  <c r="F6304" i="13"/>
  <c r="F6288" i="13"/>
  <c r="F6272" i="13"/>
  <c r="F6256" i="13"/>
  <c r="F6240" i="13"/>
  <c r="F6224" i="13"/>
  <c r="F6208" i="13"/>
  <c r="F6192" i="13"/>
  <c r="F6176" i="13"/>
  <c r="F6160" i="13"/>
  <c r="F6144" i="13"/>
  <c r="F6128" i="13"/>
  <c r="F6093" i="13"/>
  <c r="F6065" i="13"/>
  <c r="F6042" i="13"/>
  <c r="F6021" i="13"/>
  <c r="F6000" i="13"/>
  <c r="F5969" i="13"/>
  <c r="F5948" i="13"/>
  <c r="F5926" i="13"/>
  <c r="F5905" i="13"/>
  <c r="F5884" i="13"/>
  <c r="F5862" i="13"/>
  <c r="F5841" i="13"/>
  <c r="F5820" i="13"/>
  <c r="F5798" i="13"/>
  <c r="F5777" i="13"/>
  <c r="F5756" i="13"/>
  <c r="F5734" i="13"/>
  <c r="F5713" i="13"/>
  <c r="F5694" i="13"/>
  <c r="F5678" i="13"/>
  <c r="F5662" i="13"/>
  <c r="F5646" i="13"/>
  <c r="F5630" i="13"/>
  <c r="F5614" i="13"/>
  <c r="F5598" i="13"/>
  <c r="F5582" i="13"/>
  <c r="F5566" i="13"/>
  <c r="F5550" i="13"/>
  <c r="F5534" i="13"/>
  <c r="F5518" i="13"/>
  <c r="F5502" i="13"/>
  <c r="F5486" i="13"/>
  <c r="F5470" i="13"/>
  <c r="F5454" i="13"/>
  <c r="F5438" i="13"/>
  <c r="F5422" i="13"/>
  <c r="F5406" i="13"/>
  <c r="F5390" i="13"/>
  <c r="F5374" i="13"/>
  <c r="F5358" i="13"/>
  <c r="F5342" i="13"/>
  <c r="F5326" i="13"/>
  <c r="F5310" i="13"/>
  <c r="F5294" i="13"/>
  <c r="F5278" i="13"/>
  <c r="F5262" i="13"/>
  <c r="F5246" i="13"/>
  <c r="F5230" i="13"/>
  <c r="F5214" i="13"/>
  <c r="F5198" i="13"/>
  <c r="F5182" i="13"/>
  <c r="F5166" i="13"/>
  <c r="F5149" i="13"/>
  <c r="F5132" i="13"/>
  <c r="F5103" i="13"/>
  <c r="F5071" i="13"/>
  <c r="F5039" i="13"/>
  <c r="F5007" i="13"/>
  <c r="F4975" i="13"/>
  <c r="F4943" i="13"/>
  <c r="F4911" i="13"/>
  <c r="F6080" i="13"/>
  <c r="F6064" i="13"/>
  <c r="F6046" i="13"/>
  <c r="F6025" i="13"/>
  <c r="F6004" i="13"/>
  <c r="F5984" i="13"/>
  <c r="F5968" i="13"/>
  <c r="F5946" i="13"/>
  <c r="F5925" i="13"/>
  <c r="F5904" i="13"/>
  <c r="F5882" i="13"/>
  <c r="F5861" i="13"/>
  <c r="F5840" i="13"/>
  <c r="F5818" i="13"/>
  <c r="F5797" i="13"/>
  <c r="F5776" i="13"/>
  <c r="F5754" i="13"/>
  <c r="F5733" i="13"/>
  <c r="F5712" i="13"/>
  <c r="F5685" i="13"/>
  <c r="F5653" i="13"/>
  <c r="F5621" i="13"/>
  <c r="F5589" i="13"/>
  <c r="F5557" i="13"/>
  <c r="F5525" i="13"/>
  <c r="F5493" i="13"/>
  <c r="F5461" i="13"/>
  <c r="F5429" i="13"/>
  <c r="F5397" i="13"/>
  <c r="F5365" i="13"/>
  <c r="F5333" i="13"/>
  <c r="F5301" i="13"/>
  <c r="F5269" i="13"/>
  <c r="F5237" i="13"/>
  <c r="F5205" i="13"/>
  <c r="F5173" i="13"/>
  <c r="F5148" i="13"/>
  <c r="F5121" i="13"/>
  <c r="F5089" i="13"/>
  <c r="F5057" i="13"/>
  <c r="F5025" i="13"/>
  <c r="F4993" i="13"/>
  <c r="F4961" i="13"/>
  <c r="F4929" i="13"/>
  <c r="F6090" i="13"/>
  <c r="F6061" i="13"/>
  <c r="F6040" i="13"/>
  <c r="F6018" i="13"/>
  <c r="F5997" i="13"/>
  <c r="F5966" i="13"/>
  <c r="F5945" i="13"/>
  <c r="F5924" i="13"/>
  <c r="F5902" i="13"/>
  <c r="F5881" i="13"/>
  <c r="F5860" i="13"/>
  <c r="F5838" i="13"/>
  <c r="F5817" i="13"/>
  <c r="F5796" i="13"/>
  <c r="F5774" i="13"/>
  <c r="F5753" i="13"/>
  <c r="F5732" i="13"/>
  <c r="F5710" i="13"/>
  <c r="F5692" i="13"/>
  <c r="F5676" i="13"/>
  <c r="F5660" i="13"/>
  <c r="F5644" i="13"/>
  <c r="F5628" i="13"/>
  <c r="F5612" i="13"/>
  <c r="F5596" i="13"/>
  <c r="F5580" i="13"/>
  <c r="F5564" i="13"/>
  <c r="F5548" i="13"/>
  <c r="F5532" i="13"/>
  <c r="F5516" i="13"/>
  <c r="F5500" i="13"/>
  <c r="F5484" i="13"/>
  <c r="F5468" i="13"/>
  <c r="F5452" i="13"/>
  <c r="F5436" i="13"/>
  <c r="F5420" i="13"/>
  <c r="F5404" i="13"/>
  <c r="F5388" i="13"/>
  <c r="F5372" i="13"/>
  <c r="F5356" i="13"/>
  <c r="F5340" i="13"/>
  <c r="F5324" i="13"/>
  <c r="F5308" i="13"/>
  <c r="F5292" i="13"/>
  <c r="F5276" i="13"/>
  <c r="F5260" i="13"/>
  <c r="F5244" i="13"/>
  <c r="F5228" i="13"/>
  <c r="F5212" i="13"/>
  <c r="F5196" i="13"/>
  <c r="F5180" i="13"/>
  <c r="F5164" i="13"/>
  <c r="F5145" i="13"/>
  <c r="F5129" i="13"/>
  <c r="F5107" i="13"/>
  <c r="F5075" i="13"/>
  <c r="F5043" i="13"/>
  <c r="F5011" i="13"/>
  <c r="F4979" i="13"/>
  <c r="F4947" i="13"/>
  <c r="F4915" i="13"/>
  <c r="F6082" i="13"/>
  <c r="F6066" i="13"/>
  <c r="F6044" i="13"/>
  <c r="F6022" i="13"/>
  <c r="F6001" i="13"/>
  <c r="F5986" i="13"/>
  <c r="F5970" i="13"/>
  <c r="F5949" i="13"/>
  <c r="F5928" i="13"/>
  <c r="F5906" i="13"/>
  <c r="F5885" i="13"/>
  <c r="F5864" i="13"/>
  <c r="F5842" i="13"/>
  <c r="F5821" i="13"/>
  <c r="F5800" i="13"/>
  <c r="F5778" i="13"/>
  <c r="F5757" i="13"/>
  <c r="F5736" i="13"/>
  <c r="F5714" i="13"/>
  <c r="F5689" i="13"/>
  <c r="F5657" i="13"/>
  <c r="F5625" i="13"/>
  <c r="F5593" i="13"/>
  <c r="F5561" i="13"/>
  <c r="F5529" i="13"/>
  <c r="F5497" i="13"/>
  <c r="F5465" i="13"/>
  <c r="F5433" i="13"/>
  <c r="F5401" i="13"/>
  <c r="F5369" i="13"/>
  <c r="F5337" i="13"/>
  <c r="F5305" i="13"/>
  <c r="F5273" i="13"/>
  <c r="F5241" i="13"/>
  <c r="F5209" i="13"/>
  <c r="F5177" i="13"/>
  <c r="F5150" i="13"/>
  <c r="F5128" i="13"/>
  <c r="F5101" i="13"/>
  <c r="F5069" i="13"/>
  <c r="F5037" i="13"/>
  <c r="F5005" i="13"/>
  <c r="F4973" i="13"/>
  <c r="F4941" i="13"/>
  <c r="F4908" i="13"/>
  <c r="F4892" i="13"/>
  <c r="F4876" i="13"/>
  <c r="F4860" i="13"/>
  <c r="F4844" i="13"/>
  <c r="F4828" i="13"/>
  <c r="F4812" i="13"/>
  <c r="F4796" i="13"/>
  <c r="F4780" i="13"/>
  <c r="F4764" i="13"/>
  <c r="F4748" i="13"/>
  <c r="F4732" i="13"/>
  <c r="F4716" i="13"/>
  <c r="F4700" i="13"/>
  <c r="F4684" i="13"/>
  <c r="F4668" i="13"/>
  <c r="F4652" i="13"/>
  <c r="F4636" i="13"/>
  <c r="F4620" i="13"/>
  <c r="F4604" i="13"/>
  <c r="F4588" i="13"/>
  <c r="F4572" i="13"/>
  <c r="F4556" i="13"/>
  <c r="F4540" i="13"/>
  <c r="F4524" i="13"/>
  <c r="F4508" i="13"/>
  <c r="F4492" i="13"/>
  <c r="F4476" i="13"/>
  <c r="F4460" i="13"/>
  <c r="F4444" i="13"/>
  <c r="F4428" i="13"/>
  <c r="F4412" i="13"/>
  <c r="F4396" i="13"/>
  <c r="F4380" i="13"/>
  <c r="F4364" i="13"/>
  <c r="F4903" i="13"/>
  <c r="F4887" i="13"/>
  <c r="F4871" i="13"/>
  <c r="F4855" i="13"/>
  <c r="F4839" i="13"/>
  <c r="F4823" i="13"/>
  <c r="F4807" i="13"/>
  <c r="F4791" i="13"/>
  <c r="F4775" i="13"/>
  <c r="F4759" i="13"/>
  <c r="F4743" i="13"/>
  <c r="F4727" i="13"/>
  <c r="F4711" i="13"/>
  <c r="F4695" i="13"/>
  <c r="F4679" i="13"/>
  <c r="F4663" i="13"/>
  <c r="F4647" i="13"/>
  <c r="F4631" i="13"/>
  <c r="F4615" i="13"/>
  <c r="F4599" i="13"/>
  <c r="F4583" i="13"/>
  <c r="F4567" i="13"/>
  <c r="F4551" i="13"/>
  <c r="F4535" i="13"/>
  <c r="F4519" i="13"/>
  <c r="F4503" i="13"/>
  <c r="F4487" i="13"/>
  <c r="F4471" i="13"/>
  <c r="F4455" i="13"/>
  <c r="F4439" i="13"/>
  <c r="F4423" i="13"/>
  <c r="F4407" i="13"/>
  <c r="F4391" i="13"/>
  <c r="F4375" i="13"/>
  <c r="F4359" i="13"/>
  <c r="F5139" i="13"/>
  <c r="F5120" i="13"/>
  <c r="F5112" i="13"/>
  <c r="F5104" i="13"/>
  <c r="F5096" i="13"/>
  <c r="F5088" i="13"/>
  <c r="F5080" i="13"/>
  <c r="F5072" i="13"/>
  <c r="F5064" i="13"/>
  <c r="F5056" i="13"/>
  <c r="F5048" i="13"/>
  <c r="F5040" i="13"/>
  <c r="F5032" i="13"/>
  <c r="F5024" i="13"/>
  <c r="F5016" i="13"/>
  <c r="F5008" i="13"/>
  <c r="F5000" i="13"/>
  <c r="F4992" i="13"/>
  <c r="F4984" i="13"/>
  <c r="F4976" i="13"/>
  <c r="F4968" i="13"/>
  <c r="F4960" i="13"/>
  <c r="F4952" i="13"/>
  <c r="F4944" i="13"/>
  <c r="F4936" i="13"/>
  <c r="F4928" i="13"/>
  <c r="F4920" i="13"/>
  <c r="F4912" i="13"/>
  <c r="F4898" i="13"/>
  <c r="F4882" i="13"/>
  <c r="F4866" i="13"/>
  <c r="F4850" i="13"/>
  <c r="F4834" i="13"/>
  <c r="F4818" i="13"/>
  <c r="F4802" i="13"/>
  <c r="F4786" i="13"/>
  <c r="F4770" i="13"/>
  <c r="F4754" i="13"/>
  <c r="F4738" i="13"/>
  <c r="F4722" i="13"/>
  <c r="F4706" i="13"/>
  <c r="F4690" i="13"/>
  <c r="F4674" i="13"/>
  <c r="F4658" i="13"/>
  <c r="F4642" i="13"/>
  <c r="F4626" i="13"/>
  <c r="F4610" i="13"/>
  <c r="F4594" i="13"/>
  <c r="F4578" i="13"/>
  <c r="F4562" i="13"/>
  <c r="F4546" i="13"/>
  <c r="F4530" i="13"/>
  <c r="F4514" i="13"/>
  <c r="F4498" i="13"/>
  <c r="F4482" i="13"/>
  <c r="F4466" i="13"/>
  <c r="F4450" i="13"/>
  <c r="F4434" i="13"/>
  <c r="F4418" i="13"/>
  <c r="F4402" i="13"/>
  <c r="F4386" i="13"/>
  <c r="F4370" i="13"/>
  <c r="F4354" i="13"/>
  <c r="F4905" i="13"/>
  <c r="F4889" i="13"/>
  <c r="F4873" i="13"/>
  <c r="F4857" i="13"/>
  <c r="F4841" i="13"/>
  <c r="F4825" i="13"/>
  <c r="F4809" i="13"/>
  <c r="F4793" i="13"/>
  <c r="F4777" i="13"/>
  <c r="F4761" i="13"/>
  <c r="F4745" i="13"/>
  <c r="F4729" i="13"/>
  <c r="F4713" i="13"/>
  <c r="F4697" i="13"/>
  <c r="F4681" i="13"/>
  <c r="F4665" i="13"/>
  <c r="F4649" i="13"/>
  <c r="F4633" i="13"/>
  <c r="F4617" i="13"/>
  <c r="F4601" i="13"/>
  <c r="F4585" i="13"/>
  <c r="F4569" i="13"/>
  <c r="F4553" i="13"/>
  <c r="F4537" i="13"/>
  <c r="F4521" i="13"/>
  <c r="F4505" i="13"/>
  <c r="F4489" i="13"/>
  <c r="F4473" i="13"/>
  <c r="F4457" i="13"/>
  <c r="F4441" i="13"/>
  <c r="F4425" i="13"/>
  <c r="F4409" i="13"/>
  <c r="F4393" i="13"/>
  <c r="F4377" i="13"/>
  <c r="F4361" i="13"/>
  <c r="F4349" i="13"/>
  <c r="F4333" i="13"/>
  <c r="F4317" i="13"/>
  <c r="F4301" i="13"/>
  <c r="F4285" i="13"/>
  <c r="F4348" i="13"/>
  <c r="F4332" i="13"/>
  <c r="F4316" i="13"/>
  <c r="F4300" i="13"/>
  <c r="F4284" i="13"/>
  <c r="F4269" i="13"/>
  <c r="F4339" i="13"/>
  <c r="F4323" i="13"/>
  <c r="F4307" i="13"/>
  <c r="F4291" i="13"/>
  <c r="F4276" i="13"/>
  <c r="F4346" i="13"/>
  <c r="F4330" i="13"/>
  <c r="F4314" i="13"/>
  <c r="F4298" i="13"/>
  <c r="F4282" i="13"/>
  <c r="F4264" i="13"/>
  <c r="F4248" i="13"/>
  <c r="F4232" i="13"/>
  <c r="F4216" i="13"/>
  <c r="F4191" i="13"/>
  <c r="F4173" i="13"/>
  <c r="F4152" i="13"/>
  <c r="F4127" i="13"/>
  <c r="F4109" i="13"/>
  <c r="F4088" i="13"/>
  <c r="F4063" i="13"/>
  <c r="F4045" i="13"/>
  <c r="F4024" i="13"/>
  <c r="F3999" i="13"/>
  <c r="F3987" i="13"/>
  <c r="F3968" i="13"/>
  <c r="F3945" i="13"/>
  <c r="F3927" i="13"/>
  <c r="F3906" i="13"/>
  <c r="F3881" i="13"/>
  <c r="F3863" i="13"/>
  <c r="F3825" i="13"/>
  <c r="F3783" i="13"/>
  <c r="F4252" i="13"/>
  <c r="F4236" i="13"/>
  <c r="F4220" i="13"/>
  <c r="F4195" i="13"/>
  <c r="F4177" i="13"/>
  <c r="F4156" i="13"/>
  <c r="F4131" i="13"/>
  <c r="F4113" i="13"/>
  <c r="F4092" i="13"/>
  <c r="F4067" i="13"/>
  <c r="F4049" i="13"/>
  <c r="F4028" i="13"/>
  <c r="F4003" i="13"/>
  <c r="F3986" i="13"/>
  <c r="F3965" i="13"/>
  <c r="F3947" i="13"/>
  <c r="F3926" i="13"/>
  <c r="F3901" i="13"/>
  <c r="F3883" i="13"/>
  <c r="F3862" i="13"/>
  <c r="F3809" i="13"/>
  <c r="F4263" i="13"/>
  <c r="F4247" i="13"/>
  <c r="F4231" i="13"/>
  <c r="F4215" i="13"/>
  <c r="F4197" i="13"/>
  <c r="F4176" i="13"/>
  <c r="F4151" i="13"/>
  <c r="F4133" i="13"/>
  <c r="F4112" i="13"/>
  <c r="F4087" i="13"/>
  <c r="F4069" i="13"/>
  <c r="F4048" i="13"/>
  <c r="F4023" i="13"/>
  <c r="F4005" i="13"/>
  <c r="F3981" i="13"/>
  <c r="F3962" i="13"/>
  <c r="F3937" i="13"/>
  <c r="F3919" i="13"/>
  <c r="F3898" i="13"/>
  <c r="F3873" i="13"/>
  <c r="F3841" i="13"/>
  <c r="F3799" i="13"/>
  <c r="F4260" i="13"/>
  <c r="F4244" i="13"/>
  <c r="F4228" i="13"/>
  <c r="F4212" i="13"/>
  <c r="F4187" i="13"/>
  <c r="F4169" i="13"/>
  <c r="F4148" i="13"/>
  <c r="F4123" i="13"/>
  <c r="F4105" i="13"/>
  <c r="F4084" i="13"/>
  <c r="F4059" i="13"/>
  <c r="F4041" i="13"/>
  <c r="F4020" i="13"/>
  <c r="F3995" i="13"/>
  <c r="F3978" i="13"/>
  <c r="F3955" i="13"/>
  <c r="F3934" i="13"/>
  <c r="F3909" i="13"/>
  <c r="F3891" i="13"/>
  <c r="F3870" i="13"/>
  <c r="F3786" i="13"/>
  <c r="F3829" i="13"/>
  <c r="F3766" i="13"/>
  <c r="F3734" i="13"/>
  <c r="F3702" i="13"/>
  <c r="F3685" i="13"/>
  <c r="F3669" i="13"/>
  <c r="F3642" i="13"/>
  <c r="F3624" i="13"/>
  <c r="F3608" i="13"/>
  <c r="F3584" i="13"/>
  <c r="F4206" i="13"/>
  <c r="F4190" i="13"/>
  <c r="F4174" i="13"/>
  <c r="F4158" i="13"/>
  <c r="F4142" i="13"/>
  <c r="F4126" i="13"/>
  <c r="F4110" i="13"/>
  <c r="F4094" i="13"/>
  <c r="F4078" i="13"/>
  <c r="F4062" i="13"/>
  <c r="F4046" i="13"/>
  <c r="F4030" i="13"/>
  <c r="F4014" i="13"/>
  <c r="F3998" i="13"/>
  <c r="F3765" i="13"/>
  <c r="F3749" i="13"/>
  <c r="F3733" i="13"/>
  <c r="F3717" i="13"/>
  <c r="F3701" i="13"/>
  <c r="F3674" i="13"/>
  <c r="F3655" i="13"/>
  <c r="F3639" i="13"/>
  <c r="F3623" i="13"/>
  <c r="F3607" i="13"/>
  <c r="F3569" i="13"/>
  <c r="F3500" i="13"/>
  <c r="F3436" i="13"/>
  <c r="F3839" i="13"/>
  <c r="F3807" i="13"/>
  <c r="F3778" i="13"/>
  <c r="F3746" i="13"/>
  <c r="F3714" i="13"/>
  <c r="F3695" i="13"/>
  <c r="F3679" i="13"/>
  <c r="F3662" i="13"/>
  <c r="F3634" i="13"/>
  <c r="F3618" i="13"/>
  <c r="F3602" i="13"/>
  <c r="F3988" i="13"/>
  <c r="F3972" i="13"/>
  <c r="F3952" i="13"/>
  <c r="F3936" i="13"/>
  <c r="F3920" i="13"/>
  <c r="F3904" i="13"/>
  <c r="F3888" i="13"/>
  <c r="F3872" i="13"/>
  <c r="F3849" i="13"/>
  <c r="F3817" i="13"/>
  <c r="F3785" i="13"/>
  <c r="F3767" i="13"/>
  <c r="F3751" i="13"/>
  <c r="F3735" i="13"/>
  <c r="F3719" i="13"/>
  <c r="F3703" i="13"/>
  <c r="F3670" i="13"/>
  <c r="F3651" i="13"/>
  <c r="F3633" i="13"/>
  <c r="F3617" i="13"/>
  <c r="F3601" i="13"/>
  <c r="F3560" i="13"/>
  <c r="F3528" i="13"/>
  <c r="F3496" i="13"/>
  <c r="F3464" i="13"/>
  <c r="F3432" i="13"/>
  <c r="F3546" i="13"/>
  <c r="F3514" i="13"/>
  <c r="F3482" i="13"/>
  <c r="F3450" i="13"/>
  <c r="F3418" i="13"/>
  <c r="F3402" i="13"/>
  <c r="F3386" i="13"/>
  <c r="F3370" i="13"/>
  <c r="F3354" i="13"/>
  <c r="F3338" i="13"/>
  <c r="F3322" i="13"/>
  <c r="F3306" i="13"/>
  <c r="F3290" i="13"/>
  <c r="F3274" i="13"/>
  <c r="F3252" i="13"/>
  <c r="F3220" i="13"/>
  <c r="F3188" i="13"/>
  <c r="F3156" i="13"/>
  <c r="F3124" i="13"/>
  <c r="F3092" i="13"/>
  <c r="F3072" i="13"/>
  <c r="F3050" i="13"/>
  <c r="F3037" i="13"/>
  <c r="F3026" i="13"/>
  <c r="F3015" i="13"/>
  <c r="F3005" i="13"/>
  <c r="F2994" i="13"/>
  <c r="F2983" i="13"/>
  <c r="F2973" i="13"/>
  <c r="F2962" i="13"/>
  <c r="F2949" i="13"/>
  <c r="F2935" i="13"/>
  <c r="F3593" i="13"/>
  <c r="F3561" i="13"/>
  <c r="F3534" i="13"/>
  <c r="F3502" i="13"/>
  <c r="F3470" i="13"/>
  <c r="F3438" i="13"/>
  <c r="F3404" i="13"/>
  <c r="F3372" i="13"/>
  <c r="F3340" i="13"/>
  <c r="F3308" i="13"/>
  <c r="F3276" i="13"/>
  <c r="F3257" i="13"/>
  <c r="F3241" i="13"/>
  <c r="F3225" i="13"/>
  <c r="F3209" i="13"/>
  <c r="F3193" i="13"/>
  <c r="F3177" i="13"/>
  <c r="F3161" i="13"/>
  <c r="F3145" i="13"/>
  <c r="F3129" i="13"/>
  <c r="F3113" i="13"/>
  <c r="F3097" i="13"/>
  <c r="F3081" i="13"/>
  <c r="F3061" i="13"/>
  <c r="F3044" i="13"/>
  <c r="F3012" i="13"/>
  <c r="F2980" i="13"/>
  <c r="F2948" i="13"/>
  <c r="F2921" i="13"/>
  <c r="F3573" i="13"/>
  <c r="F3538" i="13"/>
  <c r="F3506" i="13"/>
  <c r="F3474" i="13"/>
  <c r="F3442" i="13"/>
  <c r="F3414" i="13"/>
  <c r="F3398" i="13"/>
  <c r="F3382" i="13"/>
  <c r="F3366" i="13"/>
  <c r="F3350" i="13"/>
  <c r="F3334" i="13"/>
  <c r="F3318" i="13"/>
  <c r="F3302" i="13"/>
  <c r="F3286" i="13"/>
  <c r="F3264" i="13"/>
  <c r="F3232" i="13"/>
  <c r="F3200" i="13"/>
  <c r="F3168" i="13"/>
  <c r="F3136" i="13"/>
  <c r="F3104" i="13"/>
  <c r="F3077" i="13"/>
  <c r="F3049" i="13"/>
  <c r="F3038" i="13"/>
  <c r="F3027" i="13"/>
  <c r="F3017" i="13"/>
  <c r="F3006" i="13"/>
  <c r="F2995" i="13"/>
  <c r="F2985" i="13"/>
  <c r="F2974" i="13"/>
  <c r="F2963" i="13"/>
  <c r="F2950" i="13"/>
  <c r="F2934" i="13"/>
  <c r="F2915" i="13"/>
  <c r="F3578" i="13"/>
  <c r="F3542" i="13"/>
  <c r="F3510" i="13"/>
  <c r="F3478" i="13"/>
  <c r="F3446" i="13"/>
  <c r="F3416" i="13"/>
  <c r="F3384" i="13"/>
  <c r="F3352" i="13"/>
  <c r="F3320" i="13"/>
  <c r="F3288" i="13"/>
  <c r="F3266" i="13"/>
  <c r="F3250" i="13"/>
  <c r="F3234" i="13"/>
  <c r="F3218" i="13"/>
  <c r="F3202" i="13"/>
  <c r="F3186" i="13"/>
  <c r="F3170" i="13"/>
  <c r="F3154" i="13"/>
  <c r="F3138" i="13"/>
  <c r="F3122" i="13"/>
  <c r="F3106" i="13"/>
  <c r="F3090" i="13"/>
  <c r="F3076" i="13"/>
  <c r="F3062" i="13"/>
  <c r="F3032" i="13"/>
  <c r="F3000" i="13"/>
  <c r="F2968" i="13"/>
  <c r="F2936" i="13"/>
  <c r="F2919" i="13"/>
  <c r="F2909" i="13"/>
  <c r="F2901" i="13"/>
  <c r="F2893" i="13"/>
  <c r="F2885" i="13"/>
  <c r="F2877" i="13"/>
  <c r="F2869" i="13"/>
  <c r="F2861" i="13"/>
  <c r="F2843" i="13"/>
  <c r="F2825" i="13"/>
  <c r="F2804" i="13"/>
  <c r="F2779" i="13"/>
  <c r="F2761" i="13"/>
  <c r="F2740" i="13"/>
  <c r="F2709" i="13"/>
  <c r="F2677" i="13"/>
  <c r="F2645" i="13"/>
  <c r="F2613" i="13"/>
  <c r="F2581" i="13"/>
  <c r="F2549" i="13"/>
  <c r="F2517" i="13"/>
  <c r="F2485" i="13"/>
  <c r="F2456" i="13"/>
  <c r="F2433" i="13"/>
  <c r="F2401" i="13"/>
  <c r="F2856" i="13"/>
  <c r="F2831" i="13"/>
  <c r="F2813" i="13"/>
  <c r="F2792" i="13"/>
  <c r="F2767" i="13"/>
  <c r="F2749" i="13"/>
  <c r="F2727" i="13"/>
  <c r="F2711" i="13"/>
  <c r="F2695" i="13"/>
  <c r="F2679" i="13"/>
  <c r="F2663" i="13"/>
  <c r="F2647" i="13"/>
  <c r="F2631" i="13"/>
  <c r="F2615" i="13"/>
  <c r="F2599" i="13"/>
  <c r="F2583" i="13"/>
  <c r="F2567" i="13"/>
  <c r="F2551" i="13"/>
  <c r="F2535" i="13"/>
  <c r="F2519" i="13"/>
  <c r="F2503" i="13"/>
  <c r="F2487" i="13"/>
  <c r="F2471" i="13"/>
  <c r="F2443" i="13"/>
  <c r="F2411" i="13"/>
  <c r="F2379" i="13"/>
  <c r="F2835" i="13"/>
  <c r="F2817" i="13"/>
  <c r="F2796" i="13"/>
  <c r="F2771" i="13"/>
  <c r="F2753" i="13"/>
  <c r="F2729" i="13"/>
  <c r="F2697" i="13"/>
  <c r="F2665" i="13"/>
  <c r="F2633" i="13"/>
  <c r="F2601" i="13"/>
  <c r="F2569" i="13"/>
  <c r="F2537" i="13"/>
  <c r="F2505" i="13"/>
  <c r="F2473" i="13"/>
  <c r="F2449" i="13"/>
  <c r="F2421" i="13"/>
  <c r="F2389" i="13"/>
  <c r="F2853" i="13"/>
  <c r="F2832" i="13"/>
  <c r="F2807" i="13"/>
  <c r="F2789" i="13"/>
  <c r="F2768" i="13"/>
  <c r="F2743" i="13"/>
  <c r="F2728" i="13"/>
  <c r="F2712" i="13"/>
  <c r="F2696" i="13"/>
  <c r="F2680" i="13"/>
  <c r="F2664" i="13"/>
  <c r="F2648" i="13"/>
  <c r="F2632" i="13"/>
  <c r="F2616" i="13"/>
  <c r="F2600" i="13"/>
  <c r="F2584" i="13"/>
  <c r="F2568" i="13"/>
  <c r="F2552" i="13"/>
  <c r="F2536" i="13"/>
  <c r="F2520" i="13"/>
  <c r="F2504" i="13"/>
  <c r="F2488" i="13"/>
  <c r="F2472" i="13"/>
  <c r="F2439" i="13"/>
  <c r="F2407" i="13"/>
  <c r="F2375" i="13"/>
  <c r="F2438" i="13"/>
  <c r="F2430" i="13"/>
  <c r="F2422" i="13"/>
  <c r="F2414" i="13"/>
  <c r="F2406" i="13"/>
  <c r="F2398" i="13"/>
  <c r="F2390" i="13"/>
  <c r="F2382" i="13"/>
  <c r="F2374" i="13"/>
  <c r="F2360" i="13"/>
  <c r="F2344" i="13"/>
  <c r="F2328" i="13"/>
  <c r="F2312" i="13"/>
  <c r="F2296" i="13"/>
  <c r="F2280" i="13"/>
  <c r="F2264" i="13"/>
  <c r="F2248" i="13"/>
  <c r="F2232" i="13"/>
  <c r="F2216" i="13"/>
  <c r="F2200" i="13"/>
  <c r="F2184" i="13"/>
  <c r="F2168" i="13"/>
  <c r="F2137" i="13"/>
  <c r="F2073" i="13"/>
  <c r="F2009" i="13"/>
  <c r="F1945" i="13"/>
  <c r="F2363" i="13"/>
  <c r="F2347" i="13"/>
  <c r="F2331" i="13"/>
  <c r="F2315" i="13"/>
  <c r="F2299" i="13"/>
  <c r="F2283" i="13"/>
  <c r="F2267" i="13"/>
  <c r="F2251" i="13"/>
  <c r="F2235" i="13"/>
  <c r="F2219" i="13"/>
  <c r="F2203" i="13"/>
  <c r="F2187" i="13"/>
  <c r="F2171" i="13"/>
  <c r="F2149" i="13"/>
  <c r="F2085" i="13"/>
  <c r="F2021" i="13"/>
  <c r="F1957" i="13"/>
  <c r="F1909" i="13"/>
  <c r="F2366" i="13"/>
  <c r="F2350" i="13"/>
  <c r="F2334" i="13"/>
  <c r="F2318" i="13"/>
  <c r="F2302" i="13"/>
  <c r="F2286" i="13"/>
  <c r="F2270" i="13"/>
  <c r="F2254" i="13"/>
  <c r="F2238" i="13"/>
  <c r="F2222" i="13"/>
  <c r="F2206" i="13"/>
  <c r="F2190" i="13"/>
  <c r="F2174" i="13"/>
  <c r="F2158" i="13"/>
  <c r="F2097" i="13"/>
  <c r="F2033" i="13"/>
  <c r="F1969" i="13"/>
  <c r="F2365" i="13"/>
  <c r="F2349" i="13"/>
  <c r="F2333" i="13"/>
  <c r="F2317" i="13"/>
  <c r="F2301" i="13"/>
  <c r="F2285" i="13"/>
  <c r="F2269" i="13"/>
  <c r="F2253" i="13"/>
  <c r="F2237" i="13"/>
  <c r="F2221" i="13"/>
  <c r="F2205" i="13"/>
  <c r="F2189" i="13"/>
  <c r="F2173" i="13"/>
  <c r="F2157" i="13"/>
  <c r="F2093" i="13"/>
  <c r="F2029" i="13"/>
  <c r="F1965" i="13"/>
  <c r="F1917" i="13"/>
  <c r="F2154" i="13"/>
  <c r="F2138" i="13"/>
  <c r="F2122" i="13"/>
  <c r="F2106" i="13"/>
  <c r="F2090" i="13"/>
  <c r="F2074" i="13"/>
  <c r="F2058" i="13"/>
  <c r="F2042" i="13"/>
  <c r="F2026" i="13"/>
  <c r="F2010" i="13"/>
  <c r="F1994" i="13"/>
  <c r="F1978" i="13"/>
  <c r="F1962" i="13"/>
  <c r="F1946" i="13"/>
  <c r="F1930" i="13"/>
  <c r="F1914" i="13"/>
  <c r="F1892" i="13"/>
  <c r="F2156" i="13"/>
  <c r="F2124" i="13"/>
  <c r="F2092" i="13"/>
  <c r="F2060" i="13"/>
  <c r="F2028" i="13"/>
  <c r="F1996" i="13"/>
  <c r="F1964" i="13"/>
  <c r="F1932" i="13"/>
  <c r="F1913" i="13"/>
  <c r="F1891" i="13"/>
  <c r="F2150" i="13"/>
  <c r="F2134" i="13"/>
  <c r="F2118" i="13"/>
  <c r="F2102" i="13"/>
  <c r="F2086" i="13"/>
  <c r="F2070" i="13"/>
  <c r="F2054" i="13"/>
  <c r="F2038" i="13"/>
  <c r="F2022" i="13"/>
  <c r="F2006" i="13"/>
  <c r="F1990" i="13"/>
  <c r="F1974" i="13"/>
  <c r="F1958" i="13"/>
  <c r="F1942" i="13"/>
  <c r="F1926" i="13"/>
  <c r="F1900" i="13"/>
  <c r="F1868" i="13"/>
  <c r="F2128" i="13"/>
  <c r="F2096" i="13"/>
  <c r="F2064" i="13"/>
  <c r="F2032" i="13"/>
  <c r="F2000" i="13"/>
  <c r="F1968" i="13"/>
  <c r="F1936" i="13"/>
  <c r="F1904" i="13"/>
  <c r="F1872" i="13"/>
  <c r="F1893" i="13"/>
  <c r="F1877" i="13"/>
  <c r="F1860" i="13"/>
  <c r="F1832" i="13"/>
  <c r="F1800" i="13"/>
  <c r="F1768" i="13"/>
  <c r="F1736" i="13"/>
  <c r="F1714" i="13"/>
  <c r="F1698" i="13"/>
  <c r="F1679" i="13"/>
  <c r="F1864" i="13"/>
  <c r="F1845" i="13"/>
  <c r="F1829" i="13"/>
  <c r="F1813" i="13"/>
  <c r="F1797" i="13"/>
  <c r="F1781" i="13"/>
  <c r="F1765" i="13"/>
  <c r="F1749" i="13"/>
  <c r="F1732" i="13"/>
  <c r="F1844" i="13"/>
  <c r="F1812" i="13"/>
  <c r="F1780" i="13"/>
  <c r="F1748" i="13"/>
  <c r="F1718" i="13"/>
  <c r="F1699" i="13"/>
  <c r="F1683" i="13"/>
  <c r="F1856" i="13"/>
  <c r="F1841" i="13"/>
  <c r="F1825" i="13"/>
  <c r="F1809" i="13"/>
  <c r="F1793" i="13"/>
  <c r="F1777" i="13"/>
  <c r="F1761" i="13"/>
  <c r="F1745" i="13"/>
  <c r="F1728" i="13"/>
  <c r="F1655" i="13"/>
  <c r="F1645" i="13"/>
  <c r="F1634" i="13"/>
  <c r="F1623" i="13"/>
  <c r="F1613" i="13"/>
  <c r="F1602" i="13"/>
  <c r="F1591" i="13"/>
  <c r="F1581" i="13"/>
  <c r="F1570" i="13"/>
  <c r="F1559" i="13"/>
  <c r="F1548" i="13"/>
  <c r="F1532" i="13"/>
  <c r="F1505" i="13"/>
  <c r="F1470" i="13"/>
  <c r="F1437" i="13"/>
  <c r="F1669" i="13"/>
  <c r="F1644" i="13"/>
  <c r="F1612" i="13"/>
  <c r="F1580" i="13"/>
  <c r="F1547" i="13"/>
  <c r="F1531" i="13"/>
  <c r="F1518" i="13"/>
  <c r="F1502" i="13"/>
  <c r="F1485" i="13"/>
  <c r="F1469" i="13"/>
  <c r="F1721" i="13"/>
  <c r="F1705" i="13"/>
  <c r="F1689" i="13"/>
  <c r="F1673" i="13"/>
  <c r="F1654" i="13"/>
  <c r="F1643" i="13"/>
  <c r="F1633" i="13"/>
  <c r="F1622" i="13"/>
  <c r="F1611" i="13"/>
  <c r="F1601" i="13"/>
  <c r="F1590" i="13"/>
  <c r="F1579" i="13"/>
  <c r="F1569" i="13"/>
  <c r="F1558" i="13"/>
  <c r="F1543" i="13"/>
  <c r="F1525" i="13"/>
  <c r="F1493" i="13"/>
  <c r="F1466" i="13"/>
  <c r="F1433" i="13"/>
  <c r="F1716" i="13"/>
  <c r="F1700" i="13"/>
  <c r="F1684" i="13"/>
  <c r="F1670" i="13"/>
  <c r="F1640" i="13"/>
  <c r="F1608" i="13"/>
  <c r="F1576" i="13"/>
  <c r="F1549" i="13"/>
  <c r="F1533" i="13"/>
  <c r="F1516" i="13"/>
  <c r="F1500" i="13"/>
  <c r="F1487" i="13"/>
  <c r="F1471" i="13"/>
  <c r="F1455" i="13"/>
  <c r="F1434" i="13"/>
  <c r="F1416" i="13"/>
  <c r="F1397" i="13"/>
  <c r="F1387" i="13"/>
  <c r="F1376" i="13"/>
  <c r="F1365" i="13"/>
  <c r="F1355" i="13"/>
  <c r="F1344" i="13"/>
  <c r="F1333" i="13"/>
  <c r="F1458" i="13"/>
  <c r="F1438" i="13"/>
  <c r="F1420" i="13"/>
  <c r="F1394" i="13"/>
  <c r="F1362" i="13"/>
  <c r="F1331" i="13"/>
  <c r="F1442" i="13"/>
  <c r="F1424" i="13"/>
  <c r="F1399" i="13"/>
  <c r="F1388" i="13"/>
  <c r="F1377" i="13"/>
  <c r="F1367" i="13"/>
  <c r="F1356" i="13"/>
  <c r="F1345" i="13"/>
  <c r="F1335" i="13"/>
  <c r="F1451" i="13"/>
  <c r="F1430" i="13"/>
  <c r="F1412" i="13"/>
  <c r="F1382" i="13"/>
  <c r="F1350" i="13"/>
  <c r="F1325" i="13"/>
  <c r="F1311" i="13"/>
  <c r="F1301" i="13"/>
  <c r="F1284" i="13"/>
  <c r="F1273" i="13"/>
  <c r="F1262" i="13"/>
  <c r="F1296" i="13"/>
  <c r="F1309" i="13"/>
  <c r="F1321" i="13"/>
  <c r="F1297" i="13"/>
  <c r="F1275" i="13"/>
  <c r="F1243" i="13"/>
  <c r="F1211" i="13"/>
  <c r="F1189" i="13"/>
  <c r="F1290" i="13"/>
  <c r="F1280" i="13"/>
  <c r="F1269" i="13"/>
  <c r="F1258" i="13"/>
  <c r="F1248" i="13"/>
  <c r="F1237" i="13"/>
  <c r="F1226" i="13"/>
  <c r="F1216" i="13"/>
  <c r="F1198" i="13"/>
  <c r="F1304" i="13"/>
  <c r="F1287" i="13"/>
  <c r="F1255" i="13"/>
  <c r="F1223" i="13"/>
  <c r="F1194" i="13"/>
  <c r="F1252" i="13"/>
  <c r="F1241" i="13"/>
  <c r="F1230" i="13"/>
  <c r="F1220" i="13"/>
  <c r="F1203" i="13"/>
  <c r="F1157" i="13"/>
  <c r="F1145" i="13"/>
  <c r="F1127" i="13"/>
  <c r="F1102" i="13"/>
  <c r="F1054" i="13"/>
  <c r="F1201" i="13"/>
  <c r="F1188" i="13"/>
  <c r="F1170" i="13"/>
  <c r="F1154" i="13"/>
  <c r="F1133" i="13"/>
  <c r="F1115" i="13"/>
  <c r="F1090" i="13"/>
  <c r="F1071" i="13"/>
  <c r="F1049" i="13"/>
  <c r="F1142" i="13"/>
  <c r="F1121" i="13"/>
  <c r="F1103" i="13"/>
  <c r="F1084" i="13"/>
  <c r="F1048" i="13"/>
  <c r="F1179" i="13"/>
  <c r="F1167" i="13"/>
  <c r="F1146" i="13"/>
  <c r="F1125" i="13"/>
  <c r="F1107" i="13"/>
  <c r="F1083" i="13"/>
  <c r="F1051" i="13"/>
  <c r="F1176" i="13"/>
  <c r="F1160" i="13"/>
  <c r="F1144" i="13"/>
  <c r="F1128" i="13"/>
  <c r="F1112" i="13"/>
  <c r="F1096" i="13"/>
  <c r="F1063" i="13"/>
  <c r="F1029" i="13"/>
  <c r="F1061" i="13"/>
  <c r="F1031" i="13"/>
  <c r="F1039" i="13"/>
  <c r="F1025" i="13"/>
  <c r="F1038" i="13"/>
  <c r="F1021" i="13"/>
  <c r="F996" i="13"/>
  <c r="F960" i="13"/>
  <c r="F1010" i="13"/>
  <c r="F993" i="13"/>
  <c r="F1018" i="13"/>
  <c r="F1009" i="13"/>
  <c r="F989" i="13"/>
  <c r="F1026" i="13"/>
  <c r="F1013" i="13"/>
  <c r="F991" i="13"/>
  <c r="F998" i="13"/>
  <c r="F963" i="13"/>
  <c r="F933" i="13"/>
  <c r="F915" i="13"/>
  <c r="F951" i="13"/>
  <c r="F925" i="13"/>
  <c r="F971" i="13"/>
  <c r="F941" i="13"/>
  <c r="F918" i="13"/>
  <c r="F961" i="13"/>
  <c r="F943" i="13"/>
  <c r="F917" i="13"/>
  <c r="BE4581" i="13"/>
  <c r="BF4581" i="13" s="1"/>
  <c r="BH4581" i="13" s="1"/>
  <c r="EJ2" i="13"/>
  <c r="EL2" i="13" s="1"/>
  <c r="EN2" i="13" s="1"/>
  <c r="EK2" i="13"/>
  <c r="EM2" i="13" s="1"/>
  <c r="F15" i="13"/>
  <c r="F2" i="13"/>
  <c r="F574" i="13"/>
  <c r="F431" i="13"/>
  <c r="F484" i="13"/>
  <c r="F849" i="13"/>
  <c r="F374" i="13"/>
  <c r="F399" i="13"/>
  <c r="F24" i="13"/>
  <c r="F542" i="13"/>
  <c r="F623" i="13"/>
  <c r="F564" i="13"/>
  <c r="F766" i="13"/>
  <c r="F528" i="13"/>
  <c r="F204" i="13"/>
  <c r="F620" i="13"/>
  <c r="F335" i="13"/>
  <c r="F480" i="13"/>
  <c r="F734" i="13"/>
  <c r="F108" i="13"/>
  <c r="F9" i="13"/>
  <c r="F73" i="13"/>
  <c r="F137" i="13"/>
  <c r="F201" i="13"/>
  <c r="F265" i="13"/>
  <c r="F329" i="13"/>
  <c r="F393" i="13"/>
  <c r="F457" i="13"/>
  <c r="F45" i="13"/>
  <c r="F109" i="13"/>
  <c r="F173" i="13"/>
  <c r="F237" i="13"/>
  <c r="F301" i="13"/>
  <c r="F365" i="13"/>
  <c r="F429" i="13"/>
  <c r="F493" i="13"/>
  <c r="F557" i="13"/>
  <c r="F621" i="13"/>
  <c r="F685" i="13"/>
  <c r="F749" i="13"/>
  <c r="F813" i="13"/>
  <c r="F877" i="13"/>
  <c r="F863" i="13"/>
  <c r="F84" i="13"/>
  <c r="F220" i="13"/>
  <c r="F384" i="13"/>
  <c r="F548" i="13"/>
  <c r="F720" i="13"/>
  <c r="F18" i="13"/>
  <c r="F49" i="13"/>
  <c r="F177" i="13"/>
  <c r="F305" i="13"/>
  <c r="F433" i="13"/>
  <c r="F533" i="13"/>
  <c r="F617" i="13"/>
  <c r="F705" i="13"/>
  <c r="F789" i="13"/>
  <c r="F873" i="13"/>
  <c r="F903" i="13"/>
  <c r="F168" i="13"/>
  <c r="F372" i="13"/>
  <c r="F600" i="13"/>
  <c r="F812" i="13"/>
  <c r="F74" i="13"/>
  <c r="F138" i="13"/>
  <c r="F202" i="13"/>
  <c r="F266" i="13"/>
  <c r="F330" i="13"/>
  <c r="F394" i="13"/>
  <c r="F458" i="13"/>
  <c r="F21" i="13"/>
  <c r="F149" i="13"/>
  <c r="F277" i="13"/>
  <c r="F405" i="13"/>
  <c r="F517" i="13"/>
  <c r="F601" i="13"/>
  <c r="F689" i="13"/>
  <c r="F773" i="13"/>
  <c r="F857" i="13"/>
  <c r="F871" i="13"/>
  <c r="F132" i="13"/>
  <c r="F328" i="13"/>
  <c r="F560" i="13"/>
  <c r="F776" i="13"/>
  <c r="F62" i="13"/>
  <c r="F126" i="13"/>
  <c r="F190" i="13"/>
  <c r="F254" i="13"/>
  <c r="F318" i="13"/>
  <c r="F382" i="13"/>
  <c r="F446" i="13"/>
  <c r="F510" i="13"/>
  <c r="F225" i="13"/>
  <c r="F481" i="13"/>
  <c r="F649" i="13"/>
  <c r="F821" i="13"/>
  <c r="F60" i="13"/>
  <c r="F448" i="13"/>
  <c r="F26" i="13"/>
  <c r="F162" i="13"/>
  <c r="F290" i="13"/>
  <c r="F418" i="13"/>
  <c r="F530" i="13"/>
  <c r="F594" i="13"/>
  <c r="F658" i="13"/>
  <c r="F722" i="13"/>
  <c r="F786" i="13"/>
  <c r="F850" i="13"/>
  <c r="F799" i="13"/>
  <c r="F911" i="13"/>
  <c r="F128" i="13"/>
  <c r="F276" i="13"/>
  <c r="F452" i="13"/>
  <c r="F616" i="13"/>
  <c r="F788" i="13"/>
  <c r="F912" i="13"/>
  <c r="F67" i="13"/>
  <c r="F131" i="13"/>
  <c r="F195" i="13"/>
  <c r="F259" i="13"/>
  <c r="F323" i="13"/>
  <c r="F387" i="13"/>
  <c r="F451" i="13"/>
  <c r="F515" i="13"/>
  <c r="F579" i="13"/>
  <c r="F643" i="13"/>
  <c r="F707" i="13"/>
  <c r="F304" i="13"/>
  <c r="F568" i="13"/>
  <c r="F856" i="13"/>
  <c r="F449" i="13"/>
  <c r="F801" i="13"/>
  <c r="F400" i="13"/>
  <c r="F101" i="13"/>
  <c r="F357" i="13"/>
  <c r="F569" i="13"/>
  <c r="F741" i="13"/>
  <c r="F248" i="13"/>
  <c r="F696" i="13"/>
  <c r="F102" i="13"/>
  <c r="F230" i="13"/>
  <c r="F358" i="13"/>
  <c r="F486" i="13"/>
  <c r="F566" i="13"/>
  <c r="F630" i="13"/>
  <c r="F694" i="13"/>
  <c r="F758" i="13"/>
  <c r="F822" i="13"/>
  <c r="F886" i="13"/>
  <c r="F771" i="13"/>
  <c r="F851" i="13"/>
  <c r="F72" i="13"/>
  <c r="F208" i="13"/>
  <c r="F368" i="13"/>
  <c r="F544" i="13"/>
  <c r="F712" i="13"/>
  <c r="F864" i="13"/>
  <c r="F39" i="13"/>
  <c r="F103" i="13"/>
  <c r="F167" i="13"/>
  <c r="F231" i="13"/>
  <c r="F295" i="13"/>
  <c r="F359" i="13"/>
  <c r="F423" i="13"/>
  <c r="F487" i="13"/>
  <c r="F551" i="13"/>
  <c r="F615" i="13"/>
  <c r="F679" i="13"/>
  <c r="F20" i="13"/>
  <c r="F456" i="13"/>
  <c r="F716" i="13"/>
  <c r="F8" i="13"/>
  <c r="F321" i="13"/>
  <c r="F673" i="13"/>
  <c r="F100" i="13"/>
  <c r="F46" i="13"/>
  <c r="F633" i="13"/>
  <c r="F160" i="13"/>
  <c r="F427" i="13"/>
  <c r="F171" i="13"/>
  <c r="F636" i="13"/>
  <c r="F16" i="13"/>
  <c r="F794" i="13"/>
  <c r="F306" i="13"/>
  <c r="F424" i="13"/>
  <c r="F671" i="13"/>
  <c r="F543" i="13"/>
  <c r="F415" i="13"/>
  <c r="F287" i="13"/>
  <c r="F159" i="13"/>
  <c r="F31" i="13"/>
  <c r="F692" i="13"/>
  <c r="F352" i="13"/>
  <c r="F56" i="13"/>
  <c r="F763" i="13"/>
  <c r="F814" i="13"/>
  <c r="F686" i="13"/>
  <c r="F558" i="13"/>
  <c r="F342" i="13"/>
  <c r="F86" i="13"/>
  <c r="F761" i="13"/>
  <c r="F6" i="13"/>
  <c r="F619" i="13"/>
  <c r="F395" i="13"/>
  <c r="F139" i="13"/>
  <c r="F556" i="13"/>
  <c r="F859" i="13"/>
  <c r="F762" i="13"/>
  <c r="F498" i="13"/>
  <c r="F178" i="13"/>
  <c r="F28" i="13"/>
  <c r="F7" i="13"/>
  <c r="F404" i="13"/>
  <c r="F667" i="13"/>
  <c r="F539" i="13"/>
  <c r="F411" i="13"/>
  <c r="F283" i="13"/>
  <c r="F155" i="13"/>
  <c r="F27" i="13"/>
  <c r="F676" i="13"/>
  <c r="F344" i="13"/>
  <c r="F48" i="13"/>
  <c r="F759" i="13"/>
  <c r="F810" i="13"/>
  <c r="F682" i="13"/>
  <c r="F554" i="13"/>
  <c r="F338" i="13"/>
  <c r="F82" i="13"/>
  <c r="F721" i="13"/>
  <c r="F732" i="13"/>
  <c r="F303" i="13"/>
  <c r="F559" i="13"/>
  <c r="F3" i="13"/>
  <c r="F143" i="13"/>
  <c r="F747" i="13"/>
  <c r="F310" i="13"/>
  <c r="F367" i="13"/>
  <c r="F224" i="13"/>
  <c r="F638" i="13"/>
  <c r="F505" i="13"/>
  <c r="F495" i="13"/>
  <c r="F719" i="13"/>
  <c r="F207" i="13"/>
  <c r="F152" i="13"/>
  <c r="F606" i="13"/>
  <c r="F261" i="13"/>
  <c r="F25" i="13"/>
  <c r="F89" i="13"/>
  <c r="F153" i="13"/>
  <c r="F217" i="13"/>
  <c r="F281" i="13"/>
  <c r="F345" i="13"/>
  <c r="F409" i="13"/>
  <c r="F473" i="13"/>
  <c r="F61" i="13"/>
  <c r="F125" i="13"/>
  <c r="F189" i="13"/>
  <c r="F253" i="13"/>
  <c r="F317" i="13"/>
  <c r="F381" i="13"/>
  <c r="F445" i="13"/>
  <c r="F509" i="13"/>
  <c r="F573" i="13"/>
  <c r="F637" i="13"/>
  <c r="F701" i="13"/>
  <c r="F765" i="13"/>
  <c r="F829" i="13"/>
  <c r="F893" i="13"/>
  <c r="F895" i="13"/>
  <c r="F116" i="13"/>
  <c r="F260" i="13"/>
  <c r="F420" i="13"/>
  <c r="F592" i="13"/>
  <c r="F752" i="13"/>
  <c r="F34" i="13"/>
  <c r="F81" i="13"/>
  <c r="F209" i="13"/>
  <c r="F337" i="13"/>
  <c r="F465" i="13"/>
  <c r="F553" i="13"/>
  <c r="F641" i="13"/>
  <c r="F725" i="13"/>
  <c r="F809" i="13"/>
  <c r="F897" i="13"/>
  <c r="F36" i="13"/>
  <c r="F212" i="13"/>
  <c r="F432" i="13"/>
  <c r="F660" i="13"/>
  <c r="F14" i="13"/>
  <c r="F90" i="13"/>
  <c r="F154" i="13"/>
  <c r="F218" i="13"/>
  <c r="F282" i="13"/>
  <c r="F346" i="13"/>
  <c r="F410" i="13"/>
  <c r="F474" i="13"/>
  <c r="F53" i="13"/>
  <c r="F181" i="13"/>
  <c r="F309" i="13"/>
  <c r="F437" i="13"/>
  <c r="F537" i="13"/>
  <c r="F625" i="13"/>
  <c r="F709" i="13"/>
  <c r="F793" i="13"/>
  <c r="F881" i="13"/>
  <c r="F907" i="13"/>
  <c r="F176" i="13"/>
  <c r="F392" i="13"/>
  <c r="F612" i="13"/>
  <c r="F824" i="13"/>
  <c r="F78" i="13"/>
  <c r="F142" i="13"/>
  <c r="F206" i="13"/>
  <c r="F270" i="13"/>
  <c r="F334" i="13"/>
  <c r="F398" i="13"/>
  <c r="F462" i="13"/>
  <c r="F33" i="13"/>
  <c r="F289" i="13"/>
  <c r="F521" i="13"/>
  <c r="F693" i="13"/>
  <c r="F865" i="13"/>
  <c r="F140" i="13"/>
  <c r="F572" i="13"/>
  <c r="F66" i="13"/>
  <c r="F194" i="13"/>
  <c r="F322" i="13"/>
  <c r="F450" i="13"/>
  <c r="F546" i="13"/>
  <c r="F610" i="13"/>
  <c r="F674" i="13"/>
  <c r="F738" i="13"/>
  <c r="F802" i="13"/>
  <c r="F866" i="13"/>
  <c r="F751" i="13"/>
  <c r="F815" i="13"/>
  <c r="F32" i="13"/>
  <c r="F164" i="13"/>
  <c r="F324" i="13"/>
  <c r="F492" i="13"/>
  <c r="F656" i="13"/>
  <c r="F828" i="13"/>
  <c r="F19" i="13"/>
  <c r="F83" i="13"/>
  <c r="F147" i="13"/>
  <c r="F211" i="13"/>
  <c r="F275" i="13"/>
  <c r="F339" i="13"/>
  <c r="F403" i="13"/>
  <c r="F467" i="13"/>
  <c r="F531" i="13"/>
  <c r="F595" i="13"/>
  <c r="F659" i="13"/>
  <c r="F723" i="13"/>
  <c r="F376" i="13"/>
  <c r="F632" i="13"/>
  <c r="F896" i="13"/>
  <c r="F545" i="13"/>
  <c r="F885" i="13"/>
  <c r="F624" i="13"/>
  <c r="F165" i="13"/>
  <c r="F421" i="13"/>
  <c r="F613" i="13"/>
  <c r="F785" i="13"/>
  <c r="F887" i="13"/>
  <c r="F360" i="13"/>
  <c r="F804" i="13"/>
  <c r="F134" i="13"/>
  <c r="F262" i="13"/>
  <c r="F390" i="13"/>
  <c r="F518" i="13"/>
  <c r="F582" i="13"/>
  <c r="F646" i="13"/>
  <c r="F710" i="13"/>
  <c r="F774" i="13"/>
  <c r="F838" i="13"/>
  <c r="F902" i="13"/>
  <c r="F787" i="13"/>
  <c r="F883" i="13"/>
  <c r="F104" i="13"/>
  <c r="F244" i="13"/>
  <c r="F416" i="13"/>
  <c r="F584" i="13"/>
  <c r="F760" i="13"/>
  <c r="F892" i="13"/>
  <c r="F55" i="13"/>
  <c r="F119" i="13"/>
  <c r="F183" i="13"/>
  <c r="F247" i="13"/>
  <c r="F311" i="13"/>
  <c r="F375" i="13"/>
  <c r="F439" i="13"/>
  <c r="F503" i="13"/>
  <c r="F567" i="13"/>
  <c r="F631" i="13"/>
  <c r="F695" i="13"/>
  <c r="F252" i="13"/>
  <c r="F516" i="13"/>
  <c r="F796" i="13"/>
  <c r="F65" i="13"/>
  <c r="F385" i="13"/>
  <c r="F757" i="13"/>
  <c r="F288" i="13"/>
  <c r="F683" i="13"/>
  <c r="F880" i="13"/>
  <c r="F651" i="13"/>
  <c r="F363" i="13"/>
  <c r="F107" i="13"/>
  <c r="F472" i="13"/>
  <c r="F775" i="13"/>
  <c r="F730" i="13"/>
  <c r="F836" i="13"/>
  <c r="F292" i="13"/>
  <c r="F639" i="13"/>
  <c r="F511" i="13"/>
  <c r="F383" i="13"/>
  <c r="F255" i="13"/>
  <c r="F127" i="13"/>
  <c r="F908" i="13"/>
  <c r="F604" i="13"/>
  <c r="F264" i="13"/>
  <c r="F899" i="13"/>
  <c r="F910" i="13"/>
  <c r="F782" i="13"/>
  <c r="F654" i="13"/>
  <c r="F526" i="13"/>
  <c r="F278" i="13"/>
  <c r="F744" i="13"/>
  <c r="F593" i="13"/>
  <c r="F740" i="13"/>
  <c r="F555" i="13"/>
  <c r="F331" i="13"/>
  <c r="F75" i="13"/>
  <c r="F380" i="13"/>
  <c r="F807" i="13"/>
  <c r="F666" i="13"/>
  <c r="F434" i="13"/>
  <c r="F114" i="13"/>
  <c r="F805" i="13"/>
  <c r="F816" i="13"/>
  <c r="F272" i="13"/>
  <c r="F635" i="13"/>
  <c r="F507" i="13"/>
  <c r="F379" i="13"/>
  <c r="F251" i="13"/>
  <c r="F123" i="13"/>
  <c r="F900" i="13"/>
  <c r="F596" i="13"/>
  <c r="F256" i="13"/>
  <c r="F891" i="13"/>
  <c r="F906" i="13"/>
  <c r="F778" i="13"/>
  <c r="F650" i="13"/>
  <c r="F522" i="13"/>
  <c r="F274" i="13"/>
  <c r="F652" i="13"/>
  <c r="F549" i="13"/>
  <c r="F687" i="13"/>
  <c r="F830" i="13"/>
  <c r="F396" i="13"/>
  <c r="F47" i="13"/>
  <c r="F356" i="13"/>
  <c r="F644" i="13"/>
  <c r="F798" i="13"/>
  <c r="F54" i="13"/>
  <c r="F239" i="13"/>
  <c r="F867" i="13"/>
  <c r="F502" i="13"/>
  <c r="F271" i="13"/>
  <c r="F111" i="13"/>
  <c r="F591" i="13"/>
  <c r="F79" i="13"/>
  <c r="F811" i="13"/>
  <c r="F438" i="13"/>
  <c r="F888" i="13"/>
  <c r="F41" i="13"/>
  <c r="F105" i="13"/>
  <c r="F169" i="13"/>
  <c r="F233" i="13"/>
  <c r="F297" i="13"/>
  <c r="F361" i="13"/>
  <c r="F425" i="13"/>
  <c r="F13" i="13"/>
  <c r="F77" i="13"/>
  <c r="F141" i="13"/>
  <c r="F205" i="13"/>
  <c r="F269" i="13"/>
  <c r="F333" i="13"/>
  <c r="F397" i="13"/>
  <c r="F461" i="13"/>
  <c r="F525" i="13"/>
  <c r="F589" i="13"/>
  <c r="F653" i="13"/>
  <c r="F717" i="13"/>
  <c r="F781" i="13"/>
  <c r="F845" i="13"/>
  <c r="F909" i="13"/>
  <c r="F12" i="13"/>
  <c r="F148" i="13"/>
  <c r="F300" i="13"/>
  <c r="F464" i="13"/>
  <c r="F640" i="13"/>
  <c r="F792" i="13"/>
  <c r="F50" i="13"/>
  <c r="F113" i="13"/>
  <c r="F241" i="13"/>
  <c r="F369" i="13"/>
  <c r="F489" i="13"/>
  <c r="F577" i="13"/>
  <c r="F661" i="13"/>
  <c r="F745" i="13"/>
  <c r="F833" i="13"/>
  <c r="F76" i="13"/>
  <c r="F268" i="13"/>
  <c r="F488" i="13"/>
  <c r="F708" i="13"/>
  <c r="F38" i="13"/>
  <c r="F106" i="13"/>
  <c r="F170" i="13"/>
  <c r="F234" i="13"/>
  <c r="F298" i="13"/>
  <c r="F362" i="13"/>
  <c r="F426" i="13"/>
  <c r="F490" i="13"/>
  <c r="F85" i="13"/>
  <c r="F213" i="13"/>
  <c r="F341" i="13"/>
  <c r="F469" i="13"/>
  <c r="F561" i="13"/>
  <c r="F645" i="13"/>
  <c r="F729" i="13"/>
  <c r="F817" i="13"/>
  <c r="F901" i="13"/>
  <c r="F44" i="13"/>
  <c r="F228" i="13"/>
  <c r="F436" i="13"/>
  <c r="F672" i="13"/>
  <c r="F22" i="13"/>
  <c r="F94" i="13"/>
  <c r="F158" i="13"/>
  <c r="F222" i="13"/>
  <c r="F286" i="13"/>
  <c r="F350" i="13"/>
  <c r="F414" i="13"/>
  <c r="F478" i="13"/>
  <c r="F97" i="13"/>
  <c r="F353" i="13"/>
  <c r="F565" i="13"/>
  <c r="F737" i="13"/>
  <c r="F905" i="13"/>
  <c r="F240" i="13"/>
  <c r="F688" i="13"/>
  <c r="F98" i="13"/>
  <c r="F226" i="13"/>
  <c r="F354" i="13"/>
  <c r="F482" i="13"/>
  <c r="F562" i="13"/>
  <c r="F626" i="13"/>
  <c r="F690" i="13"/>
  <c r="F754" i="13"/>
  <c r="F818" i="13"/>
  <c r="F882" i="13"/>
  <c r="F767" i="13"/>
  <c r="F843" i="13"/>
  <c r="F64" i="13"/>
  <c r="F196" i="13"/>
  <c r="F364" i="13"/>
  <c r="F536" i="13"/>
  <c r="F704" i="13"/>
  <c r="F860" i="13"/>
  <c r="F35" i="13"/>
  <c r="F99" i="13"/>
  <c r="F163" i="13"/>
  <c r="F227" i="13"/>
  <c r="F291" i="13"/>
  <c r="F355" i="13"/>
  <c r="F419" i="13"/>
  <c r="F483" i="13"/>
  <c r="F547" i="13"/>
  <c r="F611" i="13"/>
  <c r="F675" i="13"/>
  <c r="F739" i="13"/>
  <c r="F444" i="13"/>
  <c r="F700" i="13"/>
  <c r="F4" i="13"/>
  <c r="F629" i="13"/>
  <c r="F844" i="13"/>
  <c r="F229" i="13"/>
  <c r="F485" i="13"/>
  <c r="F657" i="13"/>
  <c r="F825" i="13"/>
  <c r="F68" i="13"/>
  <c r="F476" i="13"/>
  <c r="F30" i="13"/>
  <c r="F166" i="13"/>
  <c r="F294" i="13"/>
  <c r="F422" i="13"/>
  <c r="F534" i="13"/>
  <c r="F598" i="13"/>
  <c r="F662" i="13"/>
  <c r="F726" i="13"/>
  <c r="F790" i="13"/>
  <c r="F854" i="13"/>
  <c r="F803" i="13"/>
  <c r="F136" i="13"/>
  <c r="F284" i="13"/>
  <c r="F460" i="13"/>
  <c r="F628" i="13"/>
  <c r="F800" i="13"/>
  <c r="F71" i="13"/>
  <c r="F135" i="13"/>
  <c r="F199" i="13"/>
  <c r="F263" i="13"/>
  <c r="F327" i="13"/>
  <c r="F391" i="13"/>
  <c r="F455" i="13"/>
  <c r="F519" i="13"/>
  <c r="F583" i="13"/>
  <c r="F647" i="13"/>
  <c r="F711" i="13"/>
  <c r="F320" i="13"/>
  <c r="F588" i="13"/>
  <c r="F868" i="13"/>
  <c r="F129" i="13"/>
  <c r="F501" i="13"/>
  <c r="F841" i="13"/>
  <c r="F520" i="13"/>
  <c r="F724" i="13"/>
  <c r="F608" i="13"/>
  <c r="F587" i="13"/>
  <c r="F299" i="13"/>
  <c r="F43" i="13"/>
  <c r="F296" i="13"/>
  <c r="F743" i="13"/>
  <c r="F634" i="13"/>
  <c r="F684" i="13"/>
  <c r="F735" i="13"/>
  <c r="F607" i="13"/>
  <c r="F479" i="13"/>
  <c r="F351" i="13"/>
  <c r="F223" i="13"/>
  <c r="F95" i="13"/>
  <c r="F852" i="13"/>
  <c r="F524" i="13"/>
  <c r="F188" i="13"/>
  <c r="F831" i="13"/>
  <c r="F878" i="13"/>
  <c r="F750" i="13"/>
  <c r="F622" i="13"/>
  <c r="F470" i="13"/>
  <c r="F214" i="13"/>
  <c r="F312" i="13"/>
  <c r="F389" i="13"/>
  <c r="F468" i="13"/>
  <c r="F491" i="13"/>
  <c r="F267" i="13"/>
  <c r="F11" i="13"/>
  <c r="F216" i="13"/>
  <c r="F890" i="13"/>
  <c r="F602" i="13"/>
  <c r="F370" i="13"/>
  <c r="F10" i="13"/>
  <c r="F453" i="13"/>
  <c r="F664" i="13"/>
  <c r="F731" i="13"/>
  <c r="F603" i="13"/>
  <c r="F475" i="13"/>
  <c r="F347" i="13"/>
  <c r="F219" i="13"/>
  <c r="F91" i="13"/>
  <c r="F848" i="13"/>
  <c r="F512" i="13"/>
  <c r="F180" i="13"/>
  <c r="F827" i="13"/>
  <c r="F874" i="13"/>
  <c r="F746" i="13"/>
  <c r="F618" i="13"/>
  <c r="F466" i="13"/>
  <c r="F210" i="13"/>
  <c r="F200" i="13"/>
  <c r="F325" i="13"/>
  <c r="F88" i="13"/>
  <c r="F175" i="13"/>
  <c r="F118" i="13"/>
  <c r="F702" i="13"/>
  <c r="F779" i="13"/>
  <c r="F655" i="13"/>
  <c r="F308" i="13"/>
  <c r="F670" i="13"/>
  <c r="F677" i="13"/>
  <c r="F876" i="13"/>
  <c r="F894" i="13"/>
  <c r="F246" i="13"/>
  <c r="F756" i="13"/>
  <c r="F5" i="13"/>
  <c r="F463" i="13"/>
  <c r="F820" i="13"/>
  <c r="F862" i="13"/>
  <c r="F182" i="13"/>
  <c r="F527" i="13"/>
  <c r="F57" i="13"/>
  <c r="F121" i="13"/>
  <c r="F185" i="13"/>
  <c r="F249" i="13"/>
  <c r="F313" i="13"/>
  <c r="F377" i="13"/>
  <c r="F441" i="13"/>
  <c r="F29" i="13"/>
  <c r="F93" i="13"/>
  <c r="F157" i="13"/>
  <c r="F221" i="13"/>
  <c r="F285" i="13"/>
  <c r="F349" i="13"/>
  <c r="F413" i="13"/>
  <c r="F477" i="13"/>
  <c r="F541" i="13"/>
  <c r="F605" i="13"/>
  <c r="F669" i="13"/>
  <c r="F733" i="13"/>
  <c r="F797" i="13"/>
  <c r="F861" i="13"/>
  <c r="F835" i="13"/>
  <c r="F52" i="13"/>
  <c r="F184" i="13"/>
  <c r="F340" i="13"/>
  <c r="F508" i="13"/>
  <c r="F680" i="13"/>
  <c r="F832" i="13"/>
  <c r="F17" i="13"/>
  <c r="F145" i="13"/>
  <c r="F273" i="13"/>
  <c r="F401" i="13"/>
  <c r="F513" i="13"/>
  <c r="F597" i="13"/>
  <c r="F681" i="13"/>
  <c r="F769" i="13"/>
  <c r="F853" i="13"/>
  <c r="F855" i="13"/>
  <c r="F124" i="13"/>
  <c r="F316" i="13"/>
  <c r="F540" i="13"/>
  <c r="F764" i="13"/>
  <c r="F58" i="13"/>
  <c r="F122" i="13"/>
  <c r="F186" i="13"/>
  <c r="F250" i="13"/>
  <c r="F314" i="13"/>
  <c r="F378" i="13"/>
  <c r="F442" i="13"/>
  <c r="F506" i="13"/>
  <c r="F117" i="13"/>
  <c r="F245" i="13"/>
  <c r="F373" i="13"/>
  <c r="F497" i="13"/>
  <c r="F581" i="13"/>
  <c r="F665" i="13"/>
  <c r="F753" i="13"/>
  <c r="F837" i="13"/>
  <c r="F823" i="13"/>
  <c r="F92" i="13"/>
  <c r="F280" i="13"/>
  <c r="F496" i="13"/>
  <c r="F728" i="13"/>
  <c r="F42" i="13"/>
  <c r="F110" i="13"/>
  <c r="F174" i="13"/>
  <c r="F238" i="13"/>
  <c r="F302" i="13"/>
  <c r="F366" i="13"/>
  <c r="F430" i="13"/>
  <c r="F494" i="13"/>
  <c r="F161" i="13"/>
  <c r="F417" i="13"/>
  <c r="F609" i="13"/>
  <c r="F777" i="13"/>
  <c r="F879" i="13"/>
  <c r="F348" i="13"/>
  <c r="F784" i="13"/>
  <c r="F130" i="13"/>
  <c r="F258" i="13"/>
  <c r="F386" i="13"/>
  <c r="F514" i="13"/>
  <c r="F578" i="13"/>
  <c r="F642" i="13"/>
  <c r="F706" i="13"/>
  <c r="F770" i="13"/>
  <c r="F834" i="13"/>
  <c r="F898" i="13"/>
  <c r="F783" i="13"/>
  <c r="F875" i="13"/>
  <c r="F96" i="13"/>
  <c r="F236" i="13"/>
  <c r="F408" i="13"/>
  <c r="F576" i="13"/>
  <c r="F748" i="13"/>
  <c r="F884" i="13"/>
  <c r="F51" i="13"/>
  <c r="F115" i="13"/>
  <c r="F179" i="13"/>
  <c r="F243" i="13"/>
  <c r="F307" i="13"/>
  <c r="F371" i="13"/>
  <c r="F435" i="13"/>
  <c r="F499" i="13"/>
  <c r="F563" i="13"/>
  <c r="F627" i="13"/>
  <c r="F691" i="13"/>
  <c r="F232" i="13"/>
  <c r="F500" i="13"/>
  <c r="F772" i="13"/>
  <c r="F257" i="13"/>
  <c r="F713" i="13"/>
  <c r="F192" i="13"/>
  <c r="F37" i="13"/>
  <c r="F293" i="13"/>
  <c r="F529" i="13"/>
  <c r="F697" i="13"/>
  <c r="F869" i="13"/>
  <c r="F156" i="13"/>
  <c r="F580" i="13"/>
  <c r="F70" i="13"/>
  <c r="F198" i="13"/>
  <c r="F326" i="13"/>
  <c r="F454" i="13"/>
  <c r="F550" i="13"/>
  <c r="F614" i="13"/>
  <c r="F678" i="13"/>
  <c r="F742" i="13"/>
  <c r="F806" i="13"/>
  <c r="F870" i="13"/>
  <c r="F755" i="13"/>
  <c r="F819" i="13"/>
  <c r="F40" i="13"/>
  <c r="F172" i="13"/>
  <c r="F332" i="13"/>
  <c r="F504" i="13"/>
  <c r="F668" i="13"/>
  <c r="F840" i="13"/>
  <c r="F23" i="13"/>
  <c r="F87" i="13"/>
  <c r="F151" i="13"/>
  <c r="F215" i="13"/>
  <c r="F279" i="13"/>
  <c r="F343" i="13"/>
  <c r="F407" i="13"/>
  <c r="F471" i="13"/>
  <c r="F535" i="13"/>
  <c r="F599" i="13"/>
  <c r="F663" i="13"/>
  <c r="F727" i="13"/>
  <c r="F388" i="13"/>
  <c r="F648" i="13"/>
  <c r="F904" i="13"/>
  <c r="F193" i="13"/>
  <c r="F585" i="13"/>
  <c r="F839" i="13"/>
  <c r="F736" i="13"/>
  <c r="F698" i="13"/>
  <c r="F336" i="13"/>
  <c r="F523" i="13"/>
  <c r="F235" i="13"/>
  <c r="F872" i="13"/>
  <c r="F144" i="13"/>
  <c r="F858" i="13"/>
  <c r="F538" i="13"/>
  <c r="F552" i="13"/>
  <c r="F703" i="13"/>
  <c r="F575" i="13"/>
  <c r="F447" i="13"/>
  <c r="F319" i="13"/>
  <c r="F191" i="13"/>
  <c r="F63" i="13"/>
  <c r="F780" i="13"/>
  <c r="F440" i="13"/>
  <c r="F120" i="13"/>
  <c r="F795" i="13"/>
  <c r="F846" i="13"/>
  <c r="F718" i="13"/>
  <c r="F590" i="13"/>
  <c r="F406" i="13"/>
  <c r="F150" i="13"/>
  <c r="F847" i="13"/>
  <c r="F133" i="13"/>
  <c r="F715" i="13"/>
  <c r="F459" i="13"/>
  <c r="F203" i="13"/>
  <c r="F808" i="13"/>
  <c r="F80" i="13"/>
  <c r="F826" i="13"/>
  <c r="F570" i="13"/>
  <c r="F242" i="13"/>
  <c r="F412" i="13"/>
  <c r="F197" i="13"/>
  <c r="F532" i="13"/>
  <c r="F699" i="13"/>
  <c r="F571" i="13"/>
  <c r="F443" i="13"/>
  <c r="F315" i="13"/>
  <c r="F187" i="13"/>
  <c r="F59" i="13"/>
  <c r="F768" i="13"/>
  <c r="F428" i="13"/>
  <c r="F112" i="13"/>
  <c r="F791" i="13"/>
  <c r="F842" i="13"/>
  <c r="F714" i="13"/>
  <c r="F586" i="13"/>
  <c r="F402" i="13"/>
  <c r="F146" i="13"/>
  <c r="F889" i="13"/>
  <c r="F69" i="13"/>
  <c r="EB11" i="13"/>
  <c r="EB13" i="13"/>
  <c r="BE5800" i="13" l="1"/>
  <c r="BF5800" i="13" s="1"/>
  <c r="BH5800" i="13" s="1"/>
  <c r="BE8700" i="13"/>
  <c r="BF8700" i="13" s="1"/>
  <c r="BH8700" i="13" s="1"/>
  <c r="BE1785" i="13"/>
  <c r="BF1785" i="13" s="1"/>
  <c r="BH1785" i="13" s="1"/>
  <c r="BE2847" i="13"/>
  <c r="BF2847" i="13" s="1"/>
  <c r="BH2847" i="13" s="1"/>
  <c r="BE6870" i="13"/>
  <c r="BF6870" i="13" s="1"/>
  <c r="BH6870" i="13" s="1"/>
  <c r="BE6540" i="13"/>
  <c r="BF6540" i="13" s="1"/>
  <c r="BH6540" i="13" s="1"/>
  <c r="BE7650" i="13"/>
  <c r="BF7650" i="13" s="1"/>
  <c r="BH7650" i="13" s="1"/>
  <c r="BE6930" i="13"/>
  <c r="BF6930" i="13" s="1"/>
  <c r="BH6930" i="13" s="1"/>
  <c r="BE8070" i="13"/>
  <c r="BF8070" i="13" s="1"/>
  <c r="BH8070" i="13" s="1"/>
  <c r="BE5640" i="13"/>
  <c r="BF5640" i="13" s="1"/>
  <c r="BH5640" i="13" s="1"/>
  <c r="BE7980" i="13"/>
  <c r="BF7980" i="13" s="1"/>
  <c r="BH7980" i="13" s="1"/>
  <c r="BE5280" i="13"/>
  <c r="BF5280" i="13" s="1"/>
  <c r="BH5280" i="13" s="1"/>
  <c r="BE9330" i="13"/>
  <c r="BF9330" i="13" s="1"/>
  <c r="BH9330" i="13" s="1"/>
  <c r="BE6780" i="13"/>
  <c r="BF6780" i="13" s="1"/>
  <c r="BH6780" i="13" s="1"/>
  <c r="BE6390" i="13"/>
  <c r="BF6390" i="13" s="1"/>
  <c r="BH6390" i="13" s="1"/>
  <c r="BE7500" i="13"/>
  <c r="BF7500" i="13" s="1"/>
  <c r="BH7500" i="13" s="1"/>
  <c r="BE6960" i="13"/>
  <c r="BF6960" i="13" s="1"/>
  <c r="BH6960" i="13" s="1"/>
  <c r="BE6000" i="13"/>
  <c r="BF6000" i="13" s="1"/>
  <c r="BH6000" i="13" s="1"/>
  <c r="BE7230" i="13"/>
  <c r="BF7230" i="13" s="1"/>
  <c r="BH7230" i="13" s="1"/>
  <c r="BE9420" i="13"/>
  <c r="BF9420" i="13" s="1"/>
  <c r="BH9420" i="13" s="1"/>
  <c r="BE7620" i="13"/>
  <c r="BF7620" i="13" s="1"/>
  <c r="BH7620" i="13" s="1"/>
  <c r="BE8550" i="13"/>
  <c r="BF8550" i="13" s="1"/>
  <c r="BH8550" i="13" s="1"/>
  <c r="BE9630" i="13"/>
  <c r="BF9630" i="13" s="1"/>
  <c r="BH9630" i="13" s="1"/>
  <c r="BE5790" i="13"/>
  <c r="BF5790" i="13" s="1"/>
  <c r="BH5790" i="13" s="1"/>
  <c r="BE7590" i="13"/>
  <c r="BF7590" i="13" s="1"/>
  <c r="BH7590" i="13" s="1"/>
  <c r="BE8790" i="13"/>
  <c r="BF8790" i="13" s="1"/>
  <c r="BH8790" i="13" s="1"/>
  <c r="BE1559" i="13"/>
  <c r="BF1559" i="13" s="1"/>
  <c r="BH1559" i="13" s="1"/>
  <c r="BE1140" i="13"/>
  <c r="BF1140" i="13" s="1"/>
  <c r="BH1140" i="13" s="1"/>
  <c r="BE129" i="13"/>
  <c r="BF129" i="13" s="1"/>
  <c r="BH129" i="13" s="1"/>
  <c r="BE282" i="13"/>
  <c r="BF282" i="13" s="1"/>
  <c r="BH282" i="13" s="1"/>
  <c r="BE1708" i="13"/>
  <c r="BF1708" i="13" s="1"/>
  <c r="BH1708" i="13" s="1"/>
  <c r="BE7484" i="13"/>
  <c r="BF7484" i="13" s="1"/>
  <c r="BH7484" i="13" s="1"/>
  <c r="BE852" i="13"/>
  <c r="BF852" i="13" s="1"/>
  <c r="BH852" i="13" s="1"/>
  <c r="BE28" i="13"/>
  <c r="BF28" i="13" s="1"/>
  <c r="BH28" i="13" s="1"/>
  <c r="BE3023" i="13"/>
  <c r="BF3023" i="13" s="1"/>
  <c r="BH3023" i="13" s="1"/>
  <c r="BE2194" i="13"/>
  <c r="BF2194" i="13" s="1"/>
  <c r="BH2194" i="13" s="1"/>
  <c r="BE4112" i="13"/>
  <c r="BF4112" i="13" s="1"/>
  <c r="BH4112" i="13" s="1"/>
  <c r="BE3637" i="13"/>
  <c r="BF3637" i="13" s="1"/>
  <c r="BH3637" i="13" s="1"/>
  <c r="BE2562" i="13"/>
  <c r="BF2562" i="13" s="1"/>
  <c r="BH2562" i="13" s="1"/>
  <c r="BE592" i="13"/>
  <c r="BF592" i="13" s="1"/>
  <c r="BH592" i="13" s="1"/>
  <c r="BE584" i="13"/>
  <c r="BF584" i="13" s="1"/>
  <c r="BH584" i="13" s="1"/>
  <c r="BE1850" i="13"/>
  <c r="BF1850" i="13" s="1"/>
  <c r="BH1850" i="13" s="1"/>
  <c r="BE3055" i="13"/>
  <c r="BF3055" i="13" s="1"/>
  <c r="BH3055" i="13" s="1"/>
  <c r="BE3010" i="13"/>
  <c r="BF3010" i="13" s="1"/>
  <c r="BH3010" i="13" s="1"/>
  <c r="BE1784" i="13"/>
  <c r="BF1784" i="13" s="1"/>
  <c r="BH1784" i="13" s="1"/>
  <c r="BE1250" i="13"/>
  <c r="BF1250" i="13" s="1"/>
  <c r="BH1250" i="13" s="1"/>
  <c r="BE588" i="13"/>
  <c r="BF588" i="13" s="1"/>
  <c r="BH588" i="13" s="1"/>
  <c r="BE882" i="13"/>
  <c r="BF882" i="13" s="1"/>
  <c r="BH882" i="13" s="1"/>
  <c r="BE2535" i="13"/>
  <c r="BF2535" i="13" s="1"/>
  <c r="BH2535" i="13" s="1"/>
  <c r="BE996" i="13"/>
  <c r="BF996" i="13" s="1"/>
  <c r="BH996" i="13" s="1"/>
  <c r="BE1739" i="13"/>
  <c r="BF1739" i="13" s="1"/>
  <c r="BH1739" i="13" s="1"/>
  <c r="BE2221" i="13"/>
  <c r="BF2221" i="13" s="1"/>
  <c r="BH2221" i="13" s="1"/>
  <c r="BE3350" i="13"/>
  <c r="BF3350" i="13" s="1"/>
  <c r="BH3350" i="13" s="1"/>
  <c r="BE3080" i="13"/>
  <c r="BF3080" i="13" s="1"/>
  <c r="BH3080" i="13" s="1"/>
  <c r="BE730" i="13"/>
  <c r="BF730" i="13" s="1"/>
  <c r="BH730" i="13" s="1"/>
  <c r="BE1241" i="13"/>
  <c r="BF1241" i="13" s="1"/>
  <c r="BH1241" i="13" s="1"/>
  <c r="BE1900" i="13"/>
  <c r="BF1900" i="13" s="1"/>
  <c r="BH1900" i="13" s="1"/>
  <c r="BE266" i="13"/>
  <c r="BF266" i="13" s="1"/>
  <c r="BH266" i="13" s="1"/>
  <c r="BE2801" i="13"/>
  <c r="BF2801" i="13" s="1"/>
  <c r="BH2801" i="13" s="1"/>
  <c r="BE4014" i="13"/>
  <c r="BF4014" i="13" s="1"/>
  <c r="BH4014" i="13" s="1"/>
  <c r="BE9800" i="13"/>
  <c r="BF9800" i="13" s="1"/>
  <c r="BH9800" i="13" s="1"/>
  <c r="BE1538" i="13"/>
  <c r="BF1538" i="13" s="1"/>
  <c r="BH1538" i="13" s="1"/>
  <c r="BE1524" i="13"/>
  <c r="BF1524" i="13" s="1"/>
  <c r="BH1524" i="13" s="1"/>
  <c r="BE1636" i="13"/>
  <c r="BF1636" i="13" s="1"/>
  <c r="BH1636" i="13" s="1"/>
  <c r="BE1126" i="13"/>
  <c r="BF1126" i="13" s="1"/>
  <c r="BH1126" i="13" s="1"/>
  <c r="BE1923" i="13"/>
  <c r="BF1923" i="13" s="1"/>
  <c r="BH1923" i="13" s="1"/>
  <c r="BE1333" i="13"/>
  <c r="BF1333" i="13" s="1"/>
  <c r="BH1333" i="13" s="1"/>
  <c r="BE2643" i="13"/>
  <c r="BF2643" i="13" s="1"/>
  <c r="BH2643" i="13" s="1"/>
  <c r="BE1242" i="13"/>
  <c r="BF1242" i="13" s="1"/>
  <c r="BH1242" i="13" s="1"/>
  <c r="BE3294" i="13"/>
  <c r="BF3294" i="13" s="1"/>
  <c r="BH3294" i="13" s="1"/>
  <c r="BE4054" i="13"/>
  <c r="BF4054" i="13" s="1"/>
  <c r="BH4054" i="13" s="1"/>
  <c r="BE5528" i="13"/>
  <c r="BF5528" i="13" s="1"/>
  <c r="BH5528" i="13" s="1"/>
  <c r="BE8970" i="13"/>
  <c r="BF8970" i="13" s="1"/>
  <c r="BH8970" i="13" s="1"/>
  <c r="BE2442" i="13"/>
  <c r="BF2442" i="13" s="1"/>
  <c r="BH2442" i="13" s="1"/>
  <c r="BE2402" i="13"/>
  <c r="BF2402" i="13" s="1"/>
  <c r="BH2402" i="13" s="1"/>
  <c r="BE562" i="13"/>
  <c r="BF562" i="13" s="1"/>
  <c r="BH562" i="13" s="1"/>
  <c r="BE401" i="13"/>
  <c r="BF401" i="13" s="1"/>
  <c r="BH401" i="13" s="1"/>
  <c r="BE3028" i="13"/>
  <c r="BF3028" i="13" s="1"/>
  <c r="BH3028" i="13" s="1"/>
  <c r="BE2134" i="13"/>
  <c r="BF2134" i="13" s="1"/>
  <c r="BH2134" i="13" s="1"/>
  <c r="BE2030" i="13"/>
  <c r="BF2030" i="13" s="1"/>
  <c r="BH2030" i="13" s="1"/>
  <c r="BE857" i="13"/>
  <c r="BF857" i="13" s="1"/>
  <c r="BH857" i="13" s="1"/>
  <c r="BE274" i="13"/>
  <c r="BF274" i="13" s="1"/>
  <c r="BH274" i="13" s="1"/>
  <c r="BE2212" i="13"/>
  <c r="BF2212" i="13" s="1"/>
  <c r="BH2212" i="13" s="1"/>
  <c r="BE2156" i="13"/>
  <c r="BF2156" i="13" s="1"/>
  <c r="BH2156" i="13" s="1"/>
  <c r="BE724" i="13"/>
  <c r="BF724" i="13" s="1"/>
  <c r="BH724" i="13" s="1"/>
  <c r="BE3743" i="13"/>
  <c r="BF3743" i="13" s="1"/>
  <c r="BH3743" i="13" s="1"/>
  <c r="BE4646" i="13"/>
  <c r="BF4646" i="13" s="1"/>
  <c r="BH4646" i="13" s="1"/>
  <c r="BE6068" i="13"/>
  <c r="BF6068" i="13" s="1"/>
  <c r="BH6068" i="13" s="1"/>
  <c r="BE2114" i="13"/>
  <c r="BF2114" i="13" s="1"/>
  <c r="BH2114" i="13" s="1"/>
  <c r="BE1552" i="13"/>
  <c r="BF1552" i="13" s="1"/>
  <c r="BH1552" i="13" s="1"/>
  <c r="BE2205" i="13"/>
  <c r="BF2205" i="13" s="1"/>
  <c r="BH2205" i="13" s="1"/>
  <c r="BE595" i="13"/>
  <c r="BF595" i="13" s="1"/>
  <c r="BH595" i="13" s="1"/>
  <c r="BE502" i="13"/>
  <c r="BF502" i="13" s="1"/>
  <c r="BH502" i="13" s="1"/>
  <c r="BE1295" i="13"/>
  <c r="BF1295" i="13" s="1"/>
  <c r="BH1295" i="13" s="1"/>
  <c r="BE607" i="13"/>
  <c r="BF607" i="13" s="1"/>
  <c r="BH607" i="13" s="1"/>
  <c r="BE2772" i="13"/>
  <c r="BF2772" i="13" s="1"/>
  <c r="BH2772" i="13" s="1"/>
  <c r="BE289" i="13"/>
  <c r="BF289" i="13" s="1"/>
  <c r="BH289" i="13" s="1"/>
  <c r="BE3066" i="13"/>
  <c r="BF3066" i="13" s="1"/>
  <c r="BH3066" i="13" s="1"/>
  <c r="BE915" i="13"/>
  <c r="BF915" i="13" s="1"/>
  <c r="BH915" i="13" s="1"/>
  <c r="BE4457" i="13"/>
  <c r="BF4457" i="13" s="1"/>
  <c r="BH4457" i="13" s="1"/>
  <c r="BE1238" i="13"/>
  <c r="BF1238" i="13" s="1"/>
  <c r="BH1238" i="13" s="1"/>
  <c r="BE2672" i="13"/>
  <c r="BF2672" i="13" s="1"/>
  <c r="BH2672" i="13" s="1"/>
  <c r="BE72" i="13"/>
  <c r="BF72" i="13" s="1"/>
  <c r="BH72" i="13" s="1"/>
  <c r="BE1342" i="13"/>
  <c r="BF1342" i="13" s="1"/>
  <c r="BH1342" i="13" s="1"/>
  <c r="BE327" i="13"/>
  <c r="BF327" i="13" s="1"/>
  <c r="BH327" i="13" s="1"/>
  <c r="BE1303" i="13"/>
  <c r="BF1303" i="13" s="1"/>
  <c r="BH1303" i="13" s="1"/>
  <c r="BE2650" i="13"/>
  <c r="BF2650" i="13" s="1"/>
  <c r="BH2650" i="13" s="1"/>
  <c r="BE2831" i="13"/>
  <c r="BF2831" i="13" s="1"/>
  <c r="BH2831" i="13" s="1"/>
  <c r="BE1255" i="13"/>
  <c r="BF1255" i="13" s="1"/>
  <c r="BH1255" i="13" s="1"/>
  <c r="BE1908" i="13"/>
  <c r="BF1908" i="13" s="1"/>
  <c r="BH1908" i="13" s="1"/>
  <c r="BE2609" i="13"/>
  <c r="BF2609" i="13" s="1"/>
  <c r="BH2609" i="13" s="1"/>
  <c r="BE2278" i="13"/>
  <c r="BF2278" i="13" s="1"/>
  <c r="BH2278" i="13" s="1"/>
  <c r="BE3085" i="13"/>
  <c r="BF3085" i="13" s="1"/>
  <c r="BH3085" i="13" s="1"/>
  <c r="BE1038" i="13"/>
  <c r="BF1038" i="13" s="1"/>
  <c r="BH1038" i="13" s="1"/>
  <c r="BE945" i="13"/>
  <c r="BF945" i="13" s="1"/>
  <c r="BH945" i="13" s="1"/>
  <c r="BE3260" i="13"/>
  <c r="BF3260" i="13" s="1"/>
  <c r="BH3260" i="13" s="1"/>
  <c r="BE4297" i="13"/>
  <c r="BF4297" i="13" s="1"/>
  <c r="BH4297" i="13" s="1"/>
  <c r="BE4378" i="13"/>
  <c r="BF4378" i="13" s="1"/>
  <c r="BH4378" i="13" s="1"/>
  <c r="BE1188" i="13"/>
  <c r="BF1188" i="13" s="1"/>
  <c r="BH1188" i="13" s="1"/>
  <c r="BE842" i="13"/>
  <c r="BF842" i="13" s="1"/>
  <c r="BH842" i="13" s="1"/>
  <c r="BE2564" i="13"/>
  <c r="BF2564" i="13" s="1"/>
  <c r="BH2564" i="13" s="1"/>
  <c r="BE2444" i="13"/>
  <c r="BF2444" i="13" s="1"/>
  <c r="BH2444" i="13" s="1"/>
  <c r="BE2762" i="13"/>
  <c r="BF2762" i="13" s="1"/>
  <c r="BH2762" i="13" s="1"/>
  <c r="BE1986" i="13"/>
  <c r="BF1986" i="13" s="1"/>
  <c r="BH1986" i="13" s="1"/>
  <c r="BE1436" i="13"/>
  <c r="BF1436" i="13" s="1"/>
  <c r="BH1436" i="13" s="1"/>
  <c r="BE815" i="13"/>
  <c r="BF815" i="13" s="1"/>
  <c r="BH815" i="13" s="1"/>
  <c r="BE2639" i="13"/>
  <c r="BF2639" i="13" s="1"/>
  <c r="BH2639" i="13" s="1"/>
  <c r="BE2465" i="13"/>
  <c r="BF2465" i="13" s="1"/>
  <c r="BH2465" i="13" s="1"/>
  <c r="BE299" i="13"/>
  <c r="BF299" i="13" s="1"/>
  <c r="BH299" i="13" s="1"/>
  <c r="BE1699" i="13"/>
  <c r="BF1699" i="13" s="1"/>
  <c r="BH1699" i="13" s="1"/>
  <c r="BE2885" i="13"/>
  <c r="BF2885" i="13" s="1"/>
  <c r="BH2885" i="13" s="1"/>
  <c r="BE710" i="13"/>
  <c r="BF710" i="13" s="1"/>
  <c r="BH710" i="13" s="1"/>
  <c r="BE2394" i="13"/>
  <c r="BF2394" i="13" s="1"/>
  <c r="BH2394" i="13" s="1"/>
  <c r="BE2812" i="13"/>
  <c r="BF2812" i="13" s="1"/>
  <c r="BH2812" i="13" s="1"/>
  <c r="BE1078" i="13"/>
  <c r="BF1078" i="13" s="1"/>
  <c r="BH1078" i="13" s="1"/>
  <c r="BE574" i="13"/>
  <c r="BF574" i="13" s="1"/>
  <c r="BH574" i="13" s="1"/>
  <c r="BE613" i="13"/>
  <c r="BF613" i="13" s="1"/>
  <c r="BH613" i="13" s="1"/>
  <c r="BE2389" i="13"/>
  <c r="BF2389" i="13" s="1"/>
  <c r="BH2389" i="13" s="1"/>
  <c r="BE2754" i="13"/>
  <c r="BF2754" i="13" s="1"/>
  <c r="BH2754" i="13" s="1"/>
  <c r="BE456" i="13"/>
  <c r="BF456" i="13" s="1"/>
  <c r="BH456" i="13" s="1"/>
  <c r="BE712" i="13"/>
  <c r="BF712" i="13" s="1"/>
  <c r="BH712" i="13" s="1"/>
  <c r="BE2501" i="13"/>
  <c r="BF2501" i="13" s="1"/>
  <c r="BH2501" i="13" s="1"/>
  <c r="BE203" i="13"/>
  <c r="BF203" i="13" s="1"/>
  <c r="BH203" i="13" s="1"/>
  <c r="BE1944" i="13"/>
  <c r="BF1944" i="13" s="1"/>
  <c r="BH1944" i="13" s="1"/>
  <c r="BE310" i="13"/>
  <c r="BF310" i="13" s="1"/>
  <c r="BH310" i="13" s="1"/>
  <c r="BE645" i="13"/>
  <c r="BF645" i="13" s="1"/>
  <c r="BH645" i="13" s="1"/>
  <c r="BE973" i="13"/>
  <c r="BF973" i="13" s="1"/>
  <c r="BH973" i="13" s="1"/>
  <c r="BE3342" i="13"/>
  <c r="BF3342" i="13" s="1"/>
  <c r="BH3342" i="13" s="1"/>
  <c r="BE3518" i="13"/>
  <c r="BF3518" i="13" s="1"/>
  <c r="BH3518" i="13" s="1"/>
  <c r="BE4132" i="13"/>
  <c r="BF4132" i="13" s="1"/>
  <c r="BH4132" i="13" s="1"/>
  <c r="BE4853" i="13"/>
  <c r="BF4853" i="13" s="1"/>
  <c r="BH4853" i="13" s="1"/>
  <c r="BE8236" i="13"/>
  <c r="BF8236" i="13" s="1"/>
  <c r="BH8236" i="13" s="1"/>
  <c r="BE6674" i="13"/>
  <c r="BF6674" i="13" s="1"/>
  <c r="BH6674" i="13" s="1"/>
  <c r="BE8946" i="13"/>
  <c r="BF8946" i="13" s="1"/>
  <c r="BH8946" i="13" s="1"/>
  <c r="BE3600" i="13"/>
  <c r="BF3600" i="13" s="1"/>
  <c r="BH3600" i="13" s="1"/>
  <c r="BE900" i="13"/>
  <c r="BF900" i="13" s="1"/>
  <c r="BH900" i="13" s="1"/>
  <c r="BE7100" i="13"/>
  <c r="BF7100" i="13" s="1"/>
  <c r="BH7100" i="13" s="1"/>
  <c r="BE8300" i="13"/>
  <c r="BF8300" i="13" s="1"/>
  <c r="BH8300" i="13" s="1"/>
  <c r="BE2172" i="13"/>
  <c r="BF2172" i="13" s="1"/>
  <c r="BH2172" i="13" s="1"/>
  <c r="BE2010" i="13"/>
  <c r="BF2010" i="13" s="1"/>
  <c r="BH2010" i="13" s="1"/>
  <c r="BE335" i="13"/>
  <c r="BF335" i="13" s="1"/>
  <c r="BH335" i="13" s="1"/>
  <c r="BE3173" i="13"/>
  <c r="BF3173" i="13" s="1"/>
  <c r="BH3173" i="13" s="1"/>
  <c r="BE1134" i="13"/>
  <c r="BF1134" i="13" s="1"/>
  <c r="BH1134" i="13" s="1"/>
  <c r="BE2573" i="13"/>
  <c r="BF2573" i="13" s="1"/>
  <c r="BH2573" i="13" s="1"/>
  <c r="BE1584" i="13"/>
  <c r="BF1584" i="13" s="1"/>
  <c r="BH1584" i="13" s="1"/>
  <c r="BE2711" i="13"/>
  <c r="BF2711" i="13" s="1"/>
  <c r="BH2711" i="13" s="1"/>
  <c r="BE2161" i="13"/>
  <c r="BF2161" i="13" s="1"/>
  <c r="BH2161" i="13" s="1"/>
  <c r="BE1966" i="13"/>
  <c r="BF1966" i="13" s="1"/>
  <c r="BH1966" i="13" s="1"/>
  <c r="BE3103" i="13"/>
  <c r="BF3103" i="13" s="1"/>
  <c r="BH3103" i="13" s="1"/>
  <c r="BE3905" i="13"/>
  <c r="BF3905" i="13" s="1"/>
  <c r="BH3905" i="13" s="1"/>
  <c r="BE520" i="13"/>
  <c r="BF520" i="13" s="1"/>
  <c r="BH520" i="13" s="1"/>
  <c r="BE120" i="13"/>
  <c r="BF120" i="13" s="1"/>
  <c r="BH120" i="13" s="1"/>
  <c r="BE990" i="13"/>
  <c r="BF990" i="13" s="1"/>
  <c r="BH990" i="13" s="1"/>
  <c r="BE3180" i="13"/>
  <c r="BF3180" i="13" s="1"/>
  <c r="BH3180" i="13" s="1"/>
  <c r="BE2490" i="13"/>
  <c r="BF2490" i="13" s="1"/>
  <c r="BH2490" i="13" s="1"/>
  <c r="BE300" i="13"/>
  <c r="BF300" i="13" s="1"/>
  <c r="BH300" i="13" s="1"/>
  <c r="BE1500" i="13"/>
  <c r="BF1500" i="13" s="1"/>
  <c r="BH1500" i="13" s="1"/>
  <c r="BE360" i="13"/>
  <c r="BF360" i="13" s="1"/>
  <c r="BH360" i="13" s="1"/>
  <c r="BE1740" i="13"/>
  <c r="BF1740" i="13" s="1"/>
  <c r="BH1740" i="13" s="1"/>
  <c r="BE3920" i="13"/>
  <c r="BF3920" i="13" s="1"/>
  <c r="BH3920" i="13" s="1"/>
  <c r="BE2334" i="13"/>
  <c r="BF2334" i="13" s="1"/>
  <c r="BH2334" i="13" s="1"/>
  <c r="BE1980" i="13"/>
  <c r="BF1980" i="13" s="1"/>
  <c r="BH1980" i="13" s="1"/>
  <c r="BE2138" i="13"/>
  <c r="BF2138" i="13" s="1"/>
  <c r="BH2138" i="13" s="1"/>
  <c r="BE1638" i="13"/>
  <c r="BF1638" i="13" s="1"/>
  <c r="BH1638" i="13" s="1"/>
  <c r="BE1868" i="13"/>
  <c r="BF1868" i="13" s="1"/>
  <c r="BH1868" i="13" s="1"/>
  <c r="BE2720" i="13"/>
  <c r="BF2720" i="13" s="1"/>
  <c r="BH2720" i="13" s="1"/>
  <c r="BE1352" i="13"/>
  <c r="BF1352" i="13" s="1"/>
  <c r="BH1352" i="13" s="1"/>
  <c r="BE1964" i="13"/>
  <c r="BF1964" i="13" s="1"/>
  <c r="BH1964" i="13" s="1"/>
  <c r="BE2366" i="13"/>
  <c r="BF2366" i="13" s="1"/>
  <c r="BH2366" i="13" s="1"/>
  <c r="BE1326" i="13"/>
  <c r="BF1326" i="13" s="1"/>
  <c r="BH1326" i="13" s="1"/>
  <c r="BE652" i="13"/>
  <c r="BF652" i="13" s="1"/>
  <c r="BH652" i="13" s="1"/>
  <c r="BE1877" i="13"/>
  <c r="BF1877" i="13" s="1"/>
  <c r="BH1877" i="13" s="1"/>
  <c r="BE2164" i="13"/>
  <c r="BF2164" i="13" s="1"/>
  <c r="BH2164" i="13" s="1"/>
  <c r="BE635" i="13"/>
  <c r="BF635" i="13" s="1"/>
  <c r="BH635" i="13" s="1"/>
  <c r="BE1815" i="13"/>
  <c r="BF1815" i="13" s="1"/>
  <c r="BH1815" i="13" s="1"/>
  <c r="BE3111" i="13"/>
  <c r="BF3111" i="13" s="1"/>
  <c r="BH3111" i="13" s="1"/>
  <c r="BE1259" i="13"/>
  <c r="BF1259" i="13" s="1"/>
  <c r="BH1259" i="13" s="1"/>
  <c r="BE337" i="13"/>
  <c r="BF337" i="13" s="1"/>
  <c r="BH337" i="13" s="1"/>
  <c r="BE494" i="13"/>
  <c r="BF494" i="13" s="1"/>
  <c r="BH494" i="13" s="1"/>
  <c r="BE1602" i="13"/>
  <c r="BF1602" i="13" s="1"/>
  <c r="BH1602" i="13" s="1"/>
  <c r="BE2782" i="13"/>
  <c r="BF2782" i="13" s="1"/>
  <c r="BH2782" i="13" s="1"/>
  <c r="BE1191" i="13"/>
  <c r="BF1191" i="13" s="1"/>
  <c r="BH1191" i="13" s="1"/>
  <c r="BE35" i="13"/>
  <c r="BF35" i="13" s="1"/>
  <c r="BH35" i="13" s="1"/>
  <c r="BE1271" i="13"/>
  <c r="BF1271" i="13" s="1"/>
  <c r="BH1271" i="13" s="1"/>
  <c r="BE3155" i="13"/>
  <c r="BF3155" i="13" s="1"/>
  <c r="BH3155" i="13" s="1"/>
  <c r="BE2458" i="13"/>
  <c r="BF2458" i="13" s="1"/>
  <c r="BH2458" i="13" s="1"/>
  <c r="BE2755" i="13"/>
  <c r="BF2755" i="13" s="1"/>
  <c r="BH2755" i="13" s="1"/>
  <c r="BE2420" i="13"/>
  <c r="BF2420" i="13" s="1"/>
  <c r="BH2420" i="13" s="1"/>
  <c r="BE3060" i="13"/>
  <c r="BF3060" i="13" s="1"/>
  <c r="BH3060" i="13" s="1"/>
  <c r="BE2662" i="13"/>
  <c r="BF2662" i="13" s="1"/>
  <c r="BH2662" i="13" s="1"/>
  <c r="BE909" i="13"/>
  <c r="BF909" i="13" s="1"/>
  <c r="BH909" i="13" s="1"/>
  <c r="BE765" i="13"/>
  <c r="BF765" i="13" s="1"/>
  <c r="BH765" i="13" s="1"/>
  <c r="BE2367" i="13"/>
  <c r="BF2367" i="13" s="1"/>
  <c r="BH2367" i="13" s="1"/>
  <c r="BE913" i="13"/>
  <c r="BF913" i="13" s="1"/>
  <c r="BH913" i="13" s="1"/>
  <c r="DV12" i="13"/>
  <c r="DY12" i="13" s="1"/>
  <c r="BE482" i="13"/>
  <c r="BF482" i="13" s="1"/>
  <c r="BH482" i="13" s="1"/>
  <c r="BE160" i="13"/>
  <c r="BF160" i="13" s="1"/>
  <c r="BH160" i="13" s="1"/>
  <c r="BE417" i="13"/>
  <c r="BF417" i="13" s="1"/>
  <c r="BH417" i="13" s="1"/>
  <c r="BE1383" i="13"/>
  <c r="BF1383" i="13" s="1"/>
  <c r="BH1383" i="13" s="1"/>
  <c r="BE2567" i="13"/>
  <c r="BF2567" i="13" s="1"/>
  <c r="BH2567" i="13" s="1"/>
  <c r="BE1297" i="13"/>
  <c r="BF1297" i="13" s="1"/>
  <c r="BH1297" i="13" s="1"/>
  <c r="BE3249" i="13"/>
  <c r="BF3249" i="13" s="1"/>
  <c r="BH3249" i="13" s="1"/>
  <c r="BE4993" i="13"/>
  <c r="BF4993" i="13" s="1"/>
  <c r="BH4993" i="13" s="1"/>
  <c r="BE4916" i="13"/>
  <c r="BF4916" i="13" s="1"/>
  <c r="BH4916" i="13" s="1"/>
  <c r="BE3436" i="13"/>
  <c r="BF3436" i="13" s="1"/>
  <c r="BH3436" i="13" s="1"/>
  <c r="BE3544" i="13"/>
  <c r="BF3544" i="13" s="1"/>
  <c r="BH3544" i="13" s="1"/>
  <c r="BE4761" i="13"/>
  <c r="BF4761" i="13" s="1"/>
  <c r="BH4761" i="13" s="1"/>
  <c r="BE6149" i="13"/>
  <c r="BF6149" i="13" s="1"/>
  <c r="BH6149" i="13" s="1"/>
  <c r="BE2928" i="13"/>
  <c r="BF2928" i="13" s="1"/>
  <c r="BH2928" i="13" s="1"/>
  <c r="BE2694" i="13"/>
  <c r="BF2694" i="13" s="1"/>
  <c r="BH2694" i="13" s="1"/>
  <c r="BE2238" i="13"/>
  <c r="BF2238" i="13" s="1"/>
  <c r="BH2238" i="13" s="1"/>
  <c r="BE2814" i="13"/>
  <c r="BF2814" i="13" s="1"/>
  <c r="BH2814" i="13" s="1"/>
  <c r="BE1268" i="13"/>
  <c r="BF1268" i="13" s="1"/>
  <c r="BH1268" i="13" s="1"/>
  <c r="BE1310" i="13"/>
  <c r="BF1310" i="13" s="1"/>
  <c r="BH1310" i="13" s="1"/>
  <c r="BE12" i="13"/>
  <c r="BF12" i="13" s="1"/>
  <c r="BH12" i="13" s="1"/>
  <c r="BE636" i="13"/>
  <c r="BF636" i="13" s="1"/>
  <c r="BH636" i="13" s="1"/>
  <c r="BE1296" i="13"/>
  <c r="BF1296" i="13" s="1"/>
  <c r="BH1296" i="13" s="1"/>
  <c r="BE1402" i="13"/>
  <c r="BF1402" i="13" s="1"/>
  <c r="BH1402" i="13" s="1"/>
  <c r="BE1678" i="13"/>
  <c r="BF1678" i="13" s="1"/>
  <c r="BH1678" i="13" s="1"/>
  <c r="BE165" i="13"/>
  <c r="BF165" i="13" s="1"/>
  <c r="BH165" i="13" s="1"/>
  <c r="BE2045" i="13"/>
  <c r="BF2045" i="13" s="1"/>
  <c r="BH2045" i="13" s="1"/>
  <c r="BE2626" i="13"/>
  <c r="BF2626" i="13" s="1"/>
  <c r="BH2626" i="13" s="1"/>
  <c r="BE287" i="13"/>
  <c r="BF287" i="13" s="1"/>
  <c r="BH287" i="13" s="1"/>
  <c r="BE2543" i="13"/>
  <c r="BF2543" i="13" s="1"/>
  <c r="BH2543" i="13" s="1"/>
  <c r="BE2641" i="13"/>
  <c r="BF2641" i="13" s="1"/>
  <c r="BH2641" i="13" s="1"/>
  <c r="BE610" i="13"/>
  <c r="BF610" i="13" s="1"/>
  <c r="BH610" i="13" s="1"/>
  <c r="BE2025" i="13"/>
  <c r="BF2025" i="13" s="1"/>
  <c r="BH2025" i="13" s="1"/>
  <c r="BE1913" i="13"/>
  <c r="BF1913" i="13" s="1"/>
  <c r="BH1913" i="13" s="1"/>
  <c r="BE2555" i="13"/>
  <c r="BF2555" i="13" s="1"/>
  <c r="BH2555" i="13" s="1"/>
  <c r="BE2191" i="13"/>
  <c r="BF2191" i="13" s="1"/>
  <c r="BH2191" i="13" s="1"/>
  <c r="BE887" i="13"/>
  <c r="BF887" i="13" s="1"/>
  <c r="BH887" i="13" s="1"/>
  <c r="BE2721" i="13"/>
  <c r="BF2721" i="13" s="1"/>
  <c r="BH2721" i="13" s="1"/>
  <c r="BE2605" i="13"/>
  <c r="BF2605" i="13" s="1"/>
  <c r="BH2605" i="13" s="1"/>
  <c r="BE3333" i="13"/>
  <c r="BF3333" i="13" s="1"/>
  <c r="BH3333" i="13" s="1"/>
  <c r="BE3303" i="13"/>
  <c r="BF3303" i="13" s="1"/>
  <c r="BH3303" i="13" s="1"/>
  <c r="BE3305" i="13"/>
  <c r="BF3305" i="13" s="1"/>
  <c r="BH3305" i="13" s="1"/>
  <c r="BE3336" i="13"/>
  <c r="BF3336" i="13" s="1"/>
  <c r="BH3336" i="13" s="1"/>
  <c r="BE3357" i="13"/>
  <c r="BF3357" i="13" s="1"/>
  <c r="BH3357" i="13" s="1"/>
  <c r="BE4518" i="13"/>
  <c r="BF4518" i="13" s="1"/>
  <c r="BH4518" i="13" s="1"/>
  <c r="BE4023" i="13"/>
  <c r="BF4023" i="13" s="1"/>
  <c r="BH4023" i="13" s="1"/>
  <c r="BE3666" i="13"/>
  <c r="BF3666" i="13" s="1"/>
  <c r="BH3666" i="13" s="1"/>
  <c r="BE4109" i="13"/>
  <c r="BF4109" i="13" s="1"/>
  <c r="BH4109" i="13" s="1"/>
  <c r="BE4563" i="13"/>
  <c r="BF4563" i="13" s="1"/>
  <c r="BH4563" i="13" s="1"/>
  <c r="BE3402" i="13"/>
  <c r="BF3402" i="13" s="1"/>
  <c r="BH3402" i="13" s="1"/>
  <c r="BE3834" i="13"/>
  <c r="BF3834" i="13" s="1"/>
  <c r="BH3834" i="13" s="1"/>
  <c r="BE4242" i="13"/>
  <c r="BF4242" i="13" s="1"/>
  <c r="BH4242" i="13" s="1"/>
  <c r="BE4715" i="13"/>
  <c r="BF4715" i="13" s="1"/>
  <c r="BH4715" i="13" s="1"/>
  <c r="BE3537" i="13"/>
  <c r="BF3537" i="13" s="1"/>
  <c r="BH3537" i="13" s="1"/>
  <c r="BE4040" i="13"/>
  <c r="BF4040" i="13" s="1"/>
  <c r="BH4040" i="13" s="1"/>
  <c r="BE4510" i="13"/>
  <c r="BF4510" i="13" s="1"/>
  <c r="BH4510" i="13" s="1"/>
  <c r="BE4952" i="13"/>
  <c r="BF4952" i="13" s="1"/>
  <c r="BH4952" i="13" s="1"/>
  <c r="BE4972" i="13"/>
  <c r="BF4972" i="13" s="1"/>
  <c r="BH4972" i="13" s="1"/>
  <c r="BE4245" i="13"/>
  <c r="BF4245" i="13" s="1"/>
  <c r="BH4245" i="13" s="1"/>
  <c r="BE4583" i="13"/>
  <c r="BF4583" i="13" s="1"/>
  <c r="BH4583" i="13" s="1"/>
  <c r="BE4981" i="13"/>
  <c r="BF4981" i="13" s="1"/>
  <c r="BH4981" i="13" s="1"/>
  <c r="BE3922" i="13"/>
  <c r="BF3922" i="13" s="1"/>
  <c r="BH3922" i="13" s="1"/>
  <c r="BE4338" i="13"/>
  <c r="BF4338" i="13" s="1"/>
  <c r="BH4338" i="13" s="1"/>
  <c r="BE9848" i="13"/>
  <c r="BF9848" i="13" s="1"/>
  <c r="BH9848" i="13" s="1"/>
  <c r="BE7142" i="13"/>
  <c r="BF7142" i="13" s="1"/>
  <c r="BH7142" i="13" s="1"/>
  <c r="BE5666" i="13"/>
  <c r="BF5666" i="13" s="1"/>
  <c r="BH5666" i="13" s="1"/>
  <c r="BE7516" i="13"/>
  <c r="BF7516" i="13" s="1"/>
  <c r="BH7516" i="13" s="1"/>
  <c r="BE7676" i="13"/>
  <c r="BF7676" i="13" s="1"/>
  <c r="BH7676" i="13" s="1"/>
  <c r="BE6946" i="13"/>
  <c r="BF6946" i="13" s="1"/>
  <c r="BH6946" i="13" s="1"/>
  <c r="BE8943" i="13"/>
  <c r="BF8943" i="13" s="1"/>
  <c r="BH8943" i="13" s="1"/>
  <c r="BE8062" i="13"/>
  <c r="BF8062" i="13" s="1"/>
  <c r="BH8062" i="13" s="1"/>
  <c r="BE8987" i="13"/>
  <c r="BF8987" i="13" s="1"/>
  <c r="BH8987" i="13" s="1"/>
  <c r="BE6584" i="13"/>
  <c r="BF6584" i="13" s="1"/>
  <c r="BH6584" i="13" s="1"/>
  <c r="BE7957" i="13"/>
  <c r="BF7957" i="13" s="1"/>
  <c r="BH7957" i="13" s="1"/>
  <c r="BE5397" i="13"/>
  <c r="BF5397" i="13" s="1"/>
  <c r="BH5397" i="13" s="1"/>
  <c r="BE8507" i="13"/>
  <c r="BF8507" i="13" s="1"/>
  <c r="BH8507" i="13" s="1"/>
  <c r="BE5920" i="13"/>
  <c r="BF5920" i="13" s="1"/>
  <c r="BH5920" i="13" s="1"/>
  <c r="BE9316" i="13"/>
  <c r="BF9316" i="13" s="1"/>
  <c r="BH9316" i="13" s="1"/>
  <c r="BE5479" i="13"/>
  <c r="BF5479" i="13" s="1"/>
  <c r="BH5479" i="13" s="1"/>
  <c r="BE9225" i="13"/>
  <c r="BF9225" i="13" s="1"/>
  <c r="BH9225" i="13" s="1"/>
  <c r="BE7659" i="13"/>
  <c r="BF7659" i="13" s="1"/>
  <c r="BH7659" i="13" s="1"/>
  <c r="BE9038" i="13"/>
  <c r="BF9038" i="13" s="1"/>
  <c r="BH9038" i="13" s="1"/>
  <c r="BE7470" i="13"/>
  <c r="BF7470" i="13" s="1"/>
  <c r="BH7470" i="13" s="1"/>
  <c r="BE5321" i="13"/>
  <c r="BF5321" i="13" s="1"/>
  <c r="BH5321" i="13" s="1"/>
  <c r="BE9251" i="13"/>
  <c r="BF9251" i="13" s="1"/>
  <c r="BH9251" i="13" s="1"/>
  <c r="BE7212" i="13"/>
  <c r="BF7212" i="13" s="1"/>
  <c r="BH7212" i="13" s="1"/>
  <c r="BE8761" i="13"/>
  <c r="BF8761" i="13" s="1"/>
  <c r="BH8761" i="13" s="1"/>
  <c r="BE7473" i="13"/>
  <c r="BF7473" i="13" s="1"/>
  <c r="BH7473" i="13" s="1"/>
  <c r="BE9808" i="13"/>
  <c r="BF9808" i="13" s="1"/>
  <c r="BH9808" i="13" s="1"/>
  <c r="BE7104" i="13"/>
  <c r="BF7104" i="13" s="1"/>
  <c r="BH7104" i="13" s="1"/>
  <c r="BE8415" i="13"/>
  <c r="BF8415" i="13" s="1"/>
  <c r="BH8415" i="13" s="1"/>
  <c r="BE5779" i="13"/>
  <c r="BF5779" i="13" s="1"/>
  <c r="BH5779" i="13" s="1"/>
  <c r="BE9586" i="13"/>
  <c r="BF9586" i="13" s="1"/>
  <c r="BH9586" i="13" s="1"/>
  <c r="BE7366" i="13"/>
  <c r="BF7366" i="13" s="1"/>
  <c r="BH7366" i="13" s="1"/>
  <c r="BE9639" i="13"/>
  <c r="BF9639" i="13" s="1"/>
  <c r="BH9639" i="13" s="1"/>
  <c r="BE5952" i="13"/>
  <c r="BF5952" i="13" s="1"/>
  <c r="BH5952" i="13" s="1"/>
  <c r="BE9429" i="13"/>
  <c r="BF9429" i="13" s="1"/>
  <c r="BH9429" i="13" s="1"/>
  <c r="BE6697" i="13"/>
  <c r="BF6697" i="13" s="1"/>
  <c r="BH6697" i="13" s="1"/>
  <c r="BE8106" i="13"/>
  <c r="BF8106" i="13" s="1"/>
  <c r="BH8106" i="13" s="1"/>
  <c r="BE9612" i="13"/>
  <c r="BF9612" i="13" s="1"/>
  <c r="BH9612" i="13" s="1"/>
  <c r="BE5055" i="13"/>
  <c r="BF5055" i="13" s="1"/>
  <c r="BH5055" i="13" s="1"/>
  <c r="BE9649" i="13"/>
  <c r="BF9649" i="13" s="1"/>
  <c r="BH9649" i="13" s="1"/>
  <c r="BE7029" i="13"/>
  <c r="BF7029" i="13" s="1"/>
  <c r="BH7029" i="13" s="1"/>
  <c r="BE9718" i="13"/>
  <c r="BF9718" i="13" s="1"/>
  <c r="BH9718" i="13" s="1"/>
  <c r="BE9632" i="13"/>
  <c r="BF9632" i="13" s="1"/>
  <c r="BH9632" i="13" s="1"/>
  <c r="BE5048" i="13"/>
  <c r="BF5048" i="13" s="1"/>
  <c r="BH5048" i="13" s="1"/>
  <c r="BE5706" i="13"/>
  <c r="BF5706" i="13" s="1"/>
  <c r="BH5706" i="13" s="1"/>
  <c r="BE8844" i="13"/>
  <c r="BF8844" i="13" s="1"/>
  <c r="BH8844" i="13" s="1"/>
  <c r="BE7259" i="13"/>
  <c r="BF7259" i="13" s="1"/>
  <c r="BH7259" i="13" s="1"/>
  <c r="BE6429" i="13"/>
  <c r="BF6429" i="13" s="1"/>
  <c r="BH6429" i="13" s="1"/>
  <c r="BE5421" i="13"/>
  <c r="BF5421" i="13" s="1"/>
  <c r="BH5421" i="13" s="1"/>
  <c r="BE9705" i="13"/>
  <c r="BF9705" i="13" s="1"/>
  <c r="BH9705" i="13" s="1"/>
  <c r="BE6294" i="13"/>
  <c r="BF6294" i="13" s="1"/>
  <c r="BH6294" i="13" s="1"/>
  <c r="BE5295" i="13"/>
  <c r="BF5295" i="13" s="1"/>
  <c r="BH5295" i="13" s="1"/>
  <c r="BE8472" i="13"/>
  <c r="BF8472" i="13" s="1"/>
  <c r="BH8472" i="13" s="1"/>
  <c r="BE9048" i="13"/>
  <c r="BF9048" i="13" s="1"/>
  <c r="BH9048" i="13" s="1"/>
  <c r="BE6498" i="13"/>
  <c r="BF6498" i="13" s="1"/>
  <c r="BH6498" i="13" s="1"/>
  <c r="BE6128" i="13"/>
  <c r="BF6128" i="13" s="1"/>
  <c r="BH6128" i="13" s="1"/>
  <c r="BE8429" i="13"/>
  <c r="BF8429" i="13" s="1"/>
  <c r="BH8429" i="13" s="1"/>
  <c r="BE9605" i="13"/>
  <c r="BF9605" i="13" s="1"/>
  <c r="BH9605" i="13" s="1"/>
  <c r="BE5787" i="13"/>
  <c r="BF5787" i="13" s="1"/>
  <c r="BH5787" i="13" s="1"/>
  <c r="BE8954" i="13"/>
  <c r="BF8954" i="13" s="1"/>
  <c r="BH8954" i="13" s="1"/>
  <c r="BE9889" i="13"/>
  <c r="BF9889" i="13" s="1"/>
  <c r="BH9889" i="13" s="1"/>
  <c r="BE8582" i="13"/>
  <c r="BF8582" i="13" s="1"/>
  <c r="BH8582" i="13" s="1"/>
  <c r="BE7572" i="13"/>
  <c r="BF7572" i="13" s="1"/>
  <c r="BH7572" i="13" s="1"/>
  <c r="BE5218" i="13"/>
  <c r="BF5218" i="13" s="1"/>
  <c r="BH5218" i="13" s="1"/>
  <c r="BE8897" i="13"/>
  <c r="BF8897" i="13" s="1"/>
  <c r="BH8897" i="13" s="1"/>
  <c r="BE7341" i="13"/>
  <c r="BF7341" i="13" s="1"/>
  <c r="BH7341" i="13" s="1"/>
  <c r="BE5362" i="13"/>
  <c r="BF5362" i="13" s="1"/>
  <c r="BH5362" i="13" s="1"/>
  <c r="BE8126" i="13"/>
  <c r="BF8126" i="13" s="1"/>
  <c r="BH8126" i="13" s="1"/>
  <c r="BE8560" i="13"/>
  <c r="BF8560" i="13" s="1"/>
  <c r="BH8560" i="13" s="1"/>
  <c r="BE9648" i="13"/>
  <c r="BF9648" i="13" s="1"/>
  <c r="BH9648" i="13" s="1"/>
  <c r="BE6207" i="13"/>
  <c r="BF6207" i="13" s="1"/>
  <c r="BH6207" i="13" s="1"/>
  <c r="BE7454" i="13"/>
  <c r="BF7454" i="13" s="1"/>
  <c r="BH7454" i="13" s="1"/>
  <c r="BE5072" i="13"/>
  <c r="BF5072" i="13" s="1"/>
  <c r="BH5072" i="13" s="1"/>
  <c r="BE9307" i="13"/>
  <c r="BF9307" i="13" s="1"/>
  <c r="BH9307" i="13" s="1"/>
  <c r="BE6095" i="13"/>
  <c r="BF6095" i="13" s="1"/>
  <c r="BH6095" i="13" s="1"/>
  <c r="BE7759" i="13"/>
  <c r="BF7759" i="13" s="1"/>
  <c r="BH7759" i="13" s="1"/>
  <c r="BE5128" i="13"/>
  <c r="BF5128" i="13" s="1"/>
  <c r="BH5128" i="13" s="1"/>
  <c r="BE6918" i="13"/>
  <c r="BF6918" i="13" s="1"/>
  <c r="BH6918" i="13" s="1"/>
  <c r="BE6628" i="13"/>
  <c r="BF6628" i="13" s="1"/>
  <c r="BH6628" i="13" s="1"/>
  <c r="BE9095" i="13"/>
  <c r="BF9095" i="13" s="1"/>
  <c r="BH9095" i="13" s="1"/>
  <c r="BE9908" i="13"/>
  <c r="BF9908" i="13" s="1"/>
  <c r="BH9908" i="13" s="1"/>
  <c r="BE7429" i="13"/>
  <c r="BF7429" i="13" s="1"/>
  <c r="BH7429" i="13" s="1"/>
  <c r="BE5031" i="13"/>
  <c r="BF5031" i="13" s="1"/>
  <c r="BH5031" i="13" s="1"/>
  <c r="BE8086" i="13"/>
  <c r="BF8086" i="13" s="1"/>
  <c r="BH8086" i="13" s="1"/>
  <c r="BE8776" i="13"/>
  <c r="BF8776" i="13" s="1"/>
  <c r="BH8776" i="13" s="1"/>
  <c r="BE6423" i="13"/>
  <c r="BF6423" i="13" s="1"/>
  <c r="BH6423" i="13" s="1"/>
  <c r="BE6489" i="13"/>
  <c r="BF6489" i="13" s="1"/>
  <c r="BH6489" i="13" s="1"/>
  <c r="BE5864" i="13"/>
  <c r="BF5864" i="13" s="1"/>
  <c r="BH5864" i="13" s="1"/>
  <c r="BE8471" i="13"/>
  <c r="BF8471" i="13" s="1"/>
  <c r="BH8471" i="13" s="1"/>
  <c r="BE9936" i="13"/>
  <c r="BF9936" i="13" s="1"/>
  <c r="BH9936" i="13" s="1"/>
  <c r="BE6665" i="13"/>
  <c r="BF6665" i="13" s="1"/>
  <c r="BH6665" i="13" s="1"/>
  <c r="BE5769" i="13"/>
  <c r="BF5769" i="13" s="1"/>
  <c r="BH5769" i="13" s="1"/>
  <c r="BE9162" i="13"/>
  <c r="BF9162" i="13" s="1"/>
  <c r="BH9162" i="13" s="1"/>
  <c r="BE8208" i="13"/>
  <c r="BF8208" i="13" s="1"/>
  <c r="BH8208" i="13" s="1"/>
  <c r="BE7478" i="13"/>
  <c r="BF7478" i="13" s="1"/>
  <c r="BH7478" i="13" s="1"/>
  <c r="BE7652" i="13"/>
  <c r="BF7652" i="13" s="1"/>
  <c r="BH7652" i="13" s="1"/>
  <c r="BE5351" i="13"/>
  <c r="BF5351" i="13" s="1"/>
  <c r="BH5351" i="13" s="1"/>
  <c r="BE8553" i="13"/>
  <c r="BF8553" i="13" s="1"/>
  <c r="BH8553" i="13" s="1"/>
  <c r="BE9617" i="13"/>
  <c r="BF9617" i="13" s="1"/>
  <c r="BH9617" i="13" s="1"/>
  <c r="BE6206" i="13"/>
  <c r="BF6206" i="13" s="1"/>
  <c r="BH6206" i="13" s="1"/>
  <c r="BE5919" i="13"/>
  <c r="BF5919" i="13" s="1"/>
  <c r="BH5919" i="13" s="1"/>
  <c r="BE9430" i="13"/>
  <c r="BF9430" i="13" s="1"/>
  <c r="BH9430" i="13" s="1"/>
  <c r="BE9997" i="13"/>
  <c r="BF9997" i="13" s="1"/>
  <c r="BH9997" i="13" s="1"/>
  <c r="BE8674" i="13"/>
  <c r="BF8674" i="13" s="1"/>
  <c r="BH8674" i="13" s="1"/>
  <c r="BE7808" i="13"/>
  <c r="BF7808" i="13" s="1"/>
  <c r="BH7808" i="13" s="1"/>
  <c r="BE5763" i="13"/>
  <c r="BF5763" i="13" s="1"/>
  <c r="BH5763" i="13" s="1"/>
  <c r="BE8597" i="13"/>
  <c r="BF8597" i="13" s="1"/>
  <c r="BH8597" i="13" s="1"/>
  <c r="BE9389" i="13"/>
  <c r="BF9389" i="13" s="1"/>
  <c r="BH9389" i="13" s="1"/>
  <c r="BE7329" i="13"/>
  <c r="BF7329" i="13" s="1"/>
  <c r="BH7329" i="13" s="1"/>
  <c r="BE5358" i="13"/>
  <c r="BF5358" i="13" s="1"/>
  <c r="BH5358" i="13" s="1"/>
  <c r="BE4755" i="13"/>
  <c r="BF4755" i="13" s="1"/>
  <c r="BH4755" i="13" s="1"/>
  <c r="BE4380" i="13"/>
  <c r="BF4380" i="13" s="1"/>
  <c r="BH4380" i="13" s="1"/>
  <c r="BE4069" i="13"/>
  <c r="BF4069" i="13" s="1"/>
  <c r="BH4069" i="13" s="1"/>
  <c r="BE4726" i="13"/>
  <c r="BF4726" i="13" s="1"/>
  <c r="BH4726" i="13" s="1"/>
  <c r="BE4470" i="13"/>
  <c r="BF4470" i="13" s="1"/>
  <c r="BH4470" i="13" s="1"/>
  <c r="BE3823" i="13"/>
  <c r="BF3823" i="13" s="1"/>
  <c r="BH3823" i="13" s="1"/>
  <c r="BE3581" i="13"/>
  <c r="BF3581" i="13" s="1"/>
  <c r="BH3581" i="13" s="1"/>
  <c r="BE4963" i="13"/>
  <c r="BF4963" i="13" s="1"/>
  <c r="BH4963" i="13" s="1"/>
  <c r="BE4764" i="13"/>
  <c r="BF4764" i="13" s="1"/>
  <c r="BH4764" i="13" s="1"/>
  <c r="BE4538" i="13"/>
  <c r="BF4538" i="13" s="1"/>
  <c r="BH4538" i="13" s="1"/>
  <c r="BE4282" i="13"/>
  <c r="BF4282" i="13" s="1"/>
  <c r="BH4282" i="13" s="1"/>
  <c r="BE4061" i="13"/>
  <c r="BF4061" i="13" s="1"/>
  <c r="BH4061" i="13" s="1"/>
  <c r="BE3898" i="13"/>
  <c r="BF3898" i="13" s="1"/>
  <c r="BH3898" i="13" s="1"/>
  <c r="BE3673" i="13"/>
  <c r="BF3673" i="13" s="1"/>
  <c r="BH3673" i="13" s="1"/>
  <c r="BE3448" i="13"/>
  <c r="BF3448" i="13" s="1"/>
  <c r="BH3448" i="13" s="1"/>
  <c r="BE4859" i="13"/>
  <c r="BF4859" i="13" s="1"/>
  <c r="BH4859" i="13" s="1"/>
  <c r="BE4603" i="13"/>
  <c r="BF4603" i="13" s="1"/>
  <c r="BH4603" i="13" s="1"/>
  <c r="BE4415" i="13"/>
  <c r="BF4415" i="13" s="1"/>
  <c r="BH4415" i="13" s="1"/>
  <c r="BE4187" i="13"/>
  <c r="BF4187" i="13" s="1"/>
  <c r="BH4187" i="13" s="1"/>
  <c r="BE3931" i="13"/>
  <c r="BF3931" i="13" s="1"/>
  <c r="BH3931" i="13" s="1"/>
  <c r="BE3704" i="13"/>
  <c r="BF3704" i="13" s="1"/>
  <c r="BH3704" i="13" s="1"/>
  <c r="BE3511" i="13"/>
  <c r="BF3511" i="13" s="1"/>
  <c r="BH3511" i="13" s="1"/>
  <c r="BE3592" i="13"/>
  <c r="BF3592" i="13" s="1"/>
  <c r="BH3592" i="13" s="1"/>
  <c r="BE4669" i="13"/>
  <c r="BF4669" i="13" s="1"/>
  <c r="BH4669" i="13" s="1"/>
  <c r="BE4531" i="13"/>
  <c r="BF4531" i="13" s="1"/>
  <c r="BH4531" i="13" s="1"/>
  <c r="BE3525" i="13"/>
  <c r="BF3525" i="13" s="1"/>
  <c r="BH3525" i="13" s="1"/>
  <c r="BE3523" i="13"/>
  <c r="BF3523" i="13" s="1"/>
  <c r="BH3523" i="13" s="1"/>
  <c r="BE4832" i="13"/>
  <c r="BF4832" i="13" s="1"/>
  <c r="BH4832" i="13" s="1"/>
  <c r="BE3938" i="13"/>
  <c r="BF3938" i="13" s="1"/>
  <c r="BH3938" i="13" s="1"/>
  <c r="BE4911" i="13"/>
  <c r="BF4911" i="13" s="1"/>
  <c r="BH4911" i="13" s="1"/>
  <c r="BE4723" i="13"/>
  <c r="BF4723" i="13" s="1"/>
  <c r="BH4723" i="13" s="1"/>
  <c r="BE4467" i="13"/>
  <c r="BF4467" i="13" s="1"/>
  <c r="BH4467" i="13" s="1"/>
  <c r="BE4249" i="13"/>
  <c r="BF4249" i="13" s="1"/>
  <c r="BH4249" i="13" s="1"/>
  <c r="BE4015" i="13"/>
  <c r="BF4015" i="13" s="1"/>
  <c r="BH4015" i="13" s="1"/>
  <c r="BE3703" i="13"/>
  <c r="BF3703" i="13" s="1"/>
  <c r="BH3703" i="13" s="1"/>
  <c r="BE6885" i="13"/>
  <c r="BF6885" i="13" s="1"/>
  <c r="BH6885" i="13" s="1"/>
  <c r="BE9749" i="13"/>
  <c r="BF9749" i="13" s="1"/>
  <c r="BH9749" i="13" s="1"/>
  <c r="BE7195" i="13"/>
  <c r="BF7195" i="13" s="1"/>
  <c r="BH7195" i="13" s="1"/>
  <c r="BE7633" i="13"/>
  <c r="BF7633" i="13" s="1"/>
  <c r="BH7633" i="13" s="1"/>
  <c r="BE7225" i="13"/>
  <c r="BF7225" i="13" s="1"/>
  <c r="BH7225" i="13" s="1"/>
  <c r="BE5745" i="13"/>
  <c r="BF5745" i="13" s="1"/>
  <c r="BH5745" i="13" s="1"/>
  <c r="BE8862" i="13"/>
  <c r="BF8862" i="13" s="1"/>
  <c r="BH8862" i="13" s="1"/>
  <c r="BE6406" i="13"/>
  <c r="BF6406" i="13" s="1"/>
  <c r="BH6406" i="13" s="1"/>
  <c r="BE7930" i="13"/>
  <c r="BF7930" i="13" s="1"/>
  <c r="BH7930" i="13" s="1"/>
  <c r="BE6424" i="13"/>
  <c r="BF6424" i="13" s="1"/>
  <c r="BH6424" i="13" s="1"/>
  <c r="BE9366" i="13"/>
  <c r="BF9366" i="13" s="1"/>
  <c r="BH9366" i="13" s="1"/>
  <c r="BE9154" i="13"/>
  <c r="BF9154" i="13" s="1"/>
  <c r="BH9154" i="13" s="1"/>
  <c r="BE6996" i="13"/>
  <c r="BF6996" i="13" s="1"/>
  <c r="BH6996" i="13" s="1"/>
  <c r="BE9463" i="13"/>
  <c r="BF9463" i="13" s="1"/>
  <c r="BH9463" i="13" s="1"/>
  <c r="BE6843" i="13"/>
  <c r="BF6843" i="13" s="1"/>
  <c r="BH6843" i="13" s="1"/>
  <c r="BE7144" i="13"/>
  <c r="BF7144" i="13" s="1"/>
  <c r="BH7144" i="13" s="1"/>
  <c r="BE8035" i="13"/>
  <c r="BF8035" i="13" s="1"/>
  <c r="BH8035" i="13" s="1"/>
  <c r="BE9020" i="13"/>
  <c r="BF9020" i="13" s="1"/>
  <c r="BH9020" i="13" s="1"/>
  <c r="BE5316" i="13"/>
  <c r="BF5316" i="13" s="1"/>
  <c r="BH5316" i="13" s="1"/>
  <c r="BE9295" i="13"/>
  <c r="BF9295" i="13" s="1"/>
  <c r="BH9295" i="13" s="1"/>
  <c r="BE7747" i="13"/>
  <c r="BF7747" i="13" s="1"/>
  <c r="BH7747" i="13" s="1"/>
  <c r="BE8464" i="13"/>
  <c r="BF8464" i="13" s="1"/>
  <c r="BH8464" i="13" s="1"/>
  <c r="BE5808" i="13"/>
  <c r="BF5808" i="13" s="1"/>
  <c r="BH5808" i="13" s="1"/>
  <c r="BE8421" i="13"/>
  <c r="BF8421" i="13" s="1"/>
  <c r="BH8421" i="13" s="1"/>
  <c r="BE7409" i="13"/>
  <c r="BF7409" i="13" s="1"/>
  <c r="BH7409" i="13" s="1"/>
  <c r="BE9236" i="13"/>
  <c r="BF9236" i="13" s="1"/>
  <c r="BH9236" i="13" s="1"/>
  <c r="BE9657" i="13"/>
  <c r="BF9657" i="13" s="1"/>
  <c r="BH9657" i="13" s="1"/>
  <c r="BE7835" i="13"/>
  <c r="BF7835" i="13" s="1"/>
  <c r="BH7835" i="13" s="1"/>
  <c r="BE7642" i="13"/>
  <c r="BF7642" i="13" s="1"/>
  <c r="BH7642" i="13" s="1"/>
  <c r="BE5275" i="13"/>
  <c r="BF5275" i="13" s="1"/>
  <c r="BH5275" i="13" s="1"/>
  <c r="BE7940" i="13"/>
  <c r="BF7940" i="13" s="1"/>
  <c r="BH7940" i="13" s="1"/>
  <c r="BE7785" i="13"/>
  <c r="BF7785" i="13" s="1"/>
  <c r="BH7785" i="13" s="1"/>
  <c r="BE6826" i="13"/>
  <c r="BF6826" i="13" s="1"/>
  <c r="BH6826" i="13" s="1"/>
  <c r="BE7487" i="13"/>
  <c r="BF7487" i="13" s="1"/>
  <c r="BH7487" i="13" s="1"/>
  <c r="BE7694" i="13"/>
  <c r="BF7694" i="13" s="1"/>
  <c r="BH7694" i="13" s="1"/>
  <c r="BE7220" i="13"/>
  <c r="BF7220" i="13" s="1"/>
  <c r="BH7220" i="13" s="1"/>
  <c r="BE7381" i="13"/>
  <c r="BF7381" i="13" s="1"/>
  <c r="BH7381" i="13" s="1"/>
  <c r="BE5532" i="13"/>
  <c r="BF5532" i="13" s="1"/>
  <c r="BH5532" i="13" s="1"/>
  <c r="BE9774" i="13"/>
  <c r="BF9774" i="13" s="1"/>
  <c r="BH9774" i="13" s="1"/>
  <c r="BE7946" i="13"/>
  <c r="BF7946" i="13" s="1"/>
  <c r="BH7946" i="13" s="1"/>
  <c r="BE6313" i="13"/>
  <c r="BF6313" i="13" s="1"/>
  <c r="BH6313" i="13" s="1"/>
  <c r="BE8149" i="13"/>
  <c r="BF8149" i="13" s="1"/>
  <c r="BH8149" i="13" s="1"/>
  <c r="BE8259" i="13"/>
  <c r="BF8259" i="13" s="1"/>
  <c r="BH8259" i="13" s="1"/>
  <c r="BE7927" i="13"/>
  <c r="BF7927" i="13" s="1"/>
  <c r="BH7927" i="13" s="1"/>
  <c r="BE8838" i="13"/>
  <c r="BF8838" i="13" s="1"/>
  <c r="BH8838" i="13" s="1"/>
  <c r="BE7149" i="13"/>
  <c r="BF7149" i="13" s="1"/>
  <c r="BH7149" i="13" s="1"/>
  <c r="BE7843" i="13"/>
  <c r="BF7843" i="13" s="1"/>
  <c r="BH7843" i="13" s="1"/>
  <c r="BE7522" i="13"/>
  <c r="BF7522" i="13" s="1"/>
  <c r="BH7522" i="13" s="1"/>
  <c r="BE6088" i="13"/>
  <c r="BF6088" i="13" s="1"/>
  <c r="BH6088" i="13" s="1"/>
  <c r="BE8773" i="13"/>
  <c r="BF8773" i="13" s="1"/>
  <c r="BH8773" i="13" s="1"/>
  <c r="BE9053" i="13"/>
  <c r="BF9053" i="13" s="1"/>
  <c r="BH9053" i="13" s="1"/>
  <c r="BE8091" i="13"/>
  <c r="BF8091" i="13" s="1"/>
  <c r="BH8091" i="13" s="1"/>
  <c r="BE5283" i="13"/>
  <c r="BF5283" i="13" s="1"/>
  <c r="BH5283" i="13" s="1"/>
  <c r="BE8210" i="13"/>
  <c r="BF8210" i="13" s="1"/>
  <c r="BH8210" i="13" s="1"/>
  <c r="BE9977" i="13"/>
  <c r="BF9977" i="13" s="1"/>
  <c r="BH9977" i="13" s="1"/>
  <c r="BE7614" i="13"/>
  <c r="BF7614" i="13" s="1"/>
  <c r="BH7614" i="13" s="1"/>
  <c r="BE6477" i="13"/>
  <c r="BF6477" i="13" s="1"/>
  <c r="BH6477" i="13" s="1"/>
  <c r="BE9607" i="13"/>
  <c r="BF9607" i="13" s="1"/>
  <c r="BH9607" i="13" s="1"/>
  <c r="BE9625" i="13"/>
  <c r="BF9625" i="13" s="1"/>
  <c r="BH9625" i="13" s="1"/>
  <c r="BE6342" i="13"/>
  <c r="BF6342" i="13" s="1"/>
  <c r="BH6342" i="13" s="1"/>
  <c r="BE8554" i="13"/>
  <c r="BF8554" i="13" s="1"/>
  <c r="BH8554" i="13" s="1"/>
  <c r="BE7032" i="13"/>
  <c r="BF7032" i="13" s="1"/>
  <c r="BH7032" i="13" s="1"/>
  <c r="BE9011" i="13"/>
  <c r="BF9011" i="13" s="1"/>
  <c r="BH9011" i="13" s="1"/>
  <c r="BE9781" i="13"/>
  <c r="BF9781" i="13" s="1"/>
  <c r="BH9781" i="13" s="1"/>
  <c r="BE7591" i="13"/>
  <c r="BF7591" i="13" s="1"/>
  <c r="BH7591" i="13" s="1"/>
  <c r="BE8628" i="13"/>
  <c r="BF8628" i="13" s="1"/>
  <c r="BH8628" i="13" s="1"/>
  <c r="BE9452" i="13"/>
  <c r="BF9452" i="13" s="1"/>
  <c r="BH9452" i="13" s="1"/>
  <c r="BE7908" i="13"/>
  <c r="BF7908" i="13" s="1"/>
  <c r="BH7908" i="13" s="1"/>
  <c r="BE5756" i="13"/>
  <c r="BF5756" i="13" s="1"/>
  <c r="BH5756" i="13" s="1"/>
  <c r="BE8315" i="13"/>
  <c r="BF8315" i="13" s="1"/>
  <c r="BH8315" i="13" s="1"/>
  <c r="BE6723" i="13"/>
  <c r="BF6723" i="13" s="1"/>
  <c r="BH6723" i="13" s="1"/>
  <c r="BE5578" i="13"/>
  <c r="BF5578" i="13" s="1"/>
  <c r="BH5578" i="13" s="1"/>
  <c r="BE9971" i="13"/>
  <c r="BF9971" i="13" s="1"/>
  <c r="BH9971" i="13" s="1"/>
  <c r="BE8384" i="13"/>
  <c r="BF8384" i="13" s="1"/>
  <c r="BH8384" i="13" s="1"/>
  <c r="BE9216" i="13"/>
  <c r="BF9216" i="13" s="1"/>
  <c r="BH9216" i="13" s="1"/>
  <c r="BE7552" i="13"/>
  <c r="BF7552" i="13" s="1"/>
  <c r="BH7552" i="13" s="1"/>
  <c r="BE5856" i="13"/>
  <c r="BF5856" i="13" s="1"/>
  <c r="BH5856" i="13" s="1"/>
  <c r="BE8887" i="13"/>
  <c r="BF8887" i="13" s="1"/>
  <c r="BH8887" i="13" s="1"/>
  <c r="BE6657" i="13"/>
  <c r="BF6657" i="13" s="1"/>
  <c r="BH6657" i="13" s="1"/>
  <c r="BE5520" i="13"/>
  <c r="BF5520" i="13" s="1"/>
  <c r="BH5520" i="13" s="1"/>
  <c r="BE3769" i="13"/>
  <c r="BF3769" i="13" s="1"/>
  <c r="BH3769" i="13" s="1"/>
  <c r="BE4982" i="13"/>
  <c r="BF4982" i="13" s="1"/>
  <c r="BH4982" i="13" s="1"/>
  <c r="BE4562" i="13"/>
  <c r="BF4562" i="13" s="1"/>
  <c r="BH4562" i="13" s="1"/>
  <c r="BE4214" i="13"/>
  <c r="BF4214" i="13" s="1"/>
  <c r="BH4214" i="13" s="1"/>
  <c r="BE3779" i="13"/>
  <c r="BF3779" i="13" s="1"/>
  <c r="BH3779" i="13" s="1"/>
  <c r="BE3466" i="13"/>
  <c r="BF3466" i="13" s="1"/>
  <c r="BH3466" i="13" s="1"/>
  <c r="BE4794" i="13"/>
  <c r="BF4794" i="13" s="1"/>
  <c r="BH4794" i="13" s="1"/>
  <c r="BE4451" i="13"/>
  <c r="BF4451" i="13" s="1"/>
  <c r="BH4451" i="13" s="1"/>
  <c r="BE4189" i="13"/>
  <c r="BF4189" i="13" s="1"/>
  <c r="BH4189" i="13" s="1"/>
  <c r="BE3928" i="13"/>
  <c r="BF3928" i="13" s="1"/>
  <c r="BH3928" i="13" s="1"/>
  <c r="BE3612" i="13"/>
  <c r="BF3612" i="13" s="1"/>
  <c r="BH3612" i="13" s="1"/>
  <c r="BE4951" i="13"/>
  <c r="BF4951" i="13" s="1"/>
  <c r="BH4951" i="13" s="1"/>
  <c r="BE4695" i="13"/>
  <c r="BF4695" i="13" s="1"/>
  <c r="BH4695" i="13" s="1"/>
  <c r="BE4347" i="13"/>
  <c r="BF4347" i="13" s="1"/>
  <c r="BH4347" i="13" s="1"/>
  <c r="BE4059" i="13"/>
  <c r="BF4059" i="13" s="1"/>
  <c r="BH4059" i="13" s="1"/>
  <c r="BE3771" i="13"/>
  <c r="BF3771" i="13" s="1"/>
  <c r="BH3771" i="13" s="1"/>
  <c r="BE3425" i="13"/>
  <c r="BF3425" i="13" s="1"/>
  <c r="BH3425" i="13" s="1"/>
  <c r="BE3555" i="13"/>
  <c r="BF3555" i="13" s="1"/>
  <c r="BH3555" i="13" s="1"/>
  <c r="BE3856" i="13"/>
  <c r="BF3856" i="13" s="1"/>
  <c r="BH3856" i="13" s="1"/>
  <c r="BE4488" i="13"/>
  <c r="BF4488" i="13" s="1"/>
  <c r="BH4488" i="13" s="1"/>
  <c r="BE4649" i="13"/>
  <c r="BF4649" i="13" s="1"/>
  <c r="BH4649" i="13" s="1"/>
  <c r="BE4039" i="13"/>
  <c r="BF4039" i="13" s="1"/>
  <c r="BH4039" i="13" s="1"/>
  <c r="BE4880" i="13"/>
  <c r="BF4880" i="13" s="1"/>
  <c r="BH4880" i="13" s="1"/>
  <c r="BE4585" i="13"/>
  <c r="BF4585" i="13" s="1"/>
  <c r="BH4585" i="13" s="1"/>
  <c r="BE4276" i="13"/>
  <c r="BF4276" i="13" s="1"/>
  <c r="BH4276" i="13" s="1"/>
  <c r="BE3932" i="13"/>
  <c r="BF3932" i="13" s="1"/>
  <c r="BH3932" i="13" s="1"/>
  <c r="BE3644" i="13"/>
  <c r="BF3644" i="13" s="1"/>
  <c r="BH3644" i="13" s="1"/>
  <c r="BE3389" i="13"/>
  <c r="BF3389" i="13" s="1"/>
  <c r="BH3389" i="13" s="1"/>
  <c r="BE4791" i="13"/>
  <c r="BF4791" i="13" s="1"/>
  <c r="BH4791" i="13" s="1"/>
  <c r="BE4575" i="13"/>
  <c r="BF4575" i="13" s="1"/>
  <c r="BH4575" i="13" s="1"/>
  <c r="BE4319" i="13"/>
  <c r="BF4319" i="13" s="1"/>
  <c r="BH4319" i="13" s="1"/>
  <c r="BE4122" i="13"/>
  <c r="BF4122" i="13" s="1"/>
  <c r="BH4122" i="13" s="1"/>
  <c r="BE3923" i="13"/>
  <c r="BF3923" i="13" s="1"/>
  <c r="BH3923" i="13" s="1"/>
  <c r="BE3706" i="13"/>
  <c r="BF3706" i="13" s="1"/>
  <c r="BH3706" i="13" s="1"/>
  <c r="BE3484" i="13"/>
  <c r="BF3484" i="13" s="1"/>
  <c r="BH3484" i="13" s="1"/>
  <c r="BE4924" i="13"/>
  <c r="BF4924" i="13" s="1"/>
  <c r="BH4924" i="13" s="1"/>
  <c r="BE4668" i="13"/>
  <c r="BF4668" i="13" s="1"/>
  <c r="BH4668" i="13" s="1"/>
  <c r="BE4412" i="13"/>
  <c r="BF4412" i="13" s="1"/>
  <c r="BH4412" i="13" s="1"/>
  <c r="BE4182" i="13"/>
  <c r="BF4182" i="13" s="1"/>
  <c r="BH4182" i="13" s="1"/>
  <c r="BE3926" i="13"/>
  <c r="BF3926" i="13" s="1"/>
  <c r="BH3926" i="13" s="1"/>
  <c r="BE3734" i="13"/>
  <c r="BF3734" i="13" s="1"/>
  <c r="BH3734" i="13" s="1"/>
  <c r="BE3506" i="13"/>
  <c r="BF3506" i="13" s="1"/>
  <c r="BH3506" i="13" s="1"/>
  <c r="BE4903" i="13"/>
  <c r="BF4903" i="13" s="1"/>
  <c r="BH4903" i="13" s="1"/>
  <c r="BE4365" i="13"/>
  <c r="BF4365" i="13" s="1"/>
  <c r="BH4365" i="13" s="1"/>
  <c r="BE4719" i="13"/>
  <c r="BF4719" i="13" s="1"/>
  <c r="BH4719" i="13" s="1"/>
  <c r="BE3737" i="13"/>
  <c r="BF3737" i="13" s="1"/>
  <c r="BH3737" i="13" s="1"/>
  <c r="BE3435" i="13"/>
  <c r="BF3435" i="13" s="1"/>
  <c r="BH3435" i="13" s="1"/>
  <c r="BE4784" i="13"/>
  <c r="BF4784" i="13" s="1"/>
  <c r="BH4784" i="13" s="1"/>
  <c r="BE3874" i="13"/>
  <c r="BF3874" i="13" s="1"/>
  <c r="BH3874" i="13" s="1"/>
  <c r="BE4942" i="13"/>
  <c r="BF4942" i="13" s="1"/>
  <c r="BH4942" i="13" s="1"/>
  <c r="BE4720" i="13"/>
  <c r="BF4720" i="13" s="1"/>
  <c r="BH4720" i="13" s="1"/>
  <c r="BE4464" i="13"/>
  <c r="BF4464" i="13" s="1"/>
  <c r="BH4464" i="13" s="1"/>
  <c r="BE4241" i="13"/>
  <c r="BF4241" i="13" s="1"/>
  <c r="BH4241" i="13" s="1"/>
  <c r="BE4042" i="13"/>
  <c r="BF4042" i="13" s="1"/>
  <c r="BH4042" i="13" s="1"/>
  <c r="BE3733" i="13"/>
  <c r="BF3733" i="13" s="1"/>
  <c r="BH3733" i="13" s="1"/>
  <c r="BE3510" i="13"/>
  <c r="BF3510" i="13" s="1"/>
  <c r="BH3510" i="13" s="1"/>
  <c r="BE4920" i="13"/>
  <c r="BF4920" i="13" s="1"/>
  <c r="BH4920" i="13" s="1"/>
  <c r="BE4664" i="13"/>
  <c r="BF4664" i="13" s="1"/>
  <c r="BH4664" i="13" s="1"/>
  <c r="BE4476" i="13"/>
  <c r="BF4476" i="13" s="1"/>
  <c r="BH4476" i="13" s="1"/>
  <c r="BE4244" i="13"/>
  <c r="BF4244" i="13" s="1"/>
  <c r="BH4244" i="13" s="1"/>
  <c r="BE4001" i="13"/>
  <c r="BF4001" i="13" s="1"/>
  <c r="BH4001" i="13" s="1"/>
  <c r="BE3811" i="13"/>
  <c r="BF3811" i="13" s="1"/>
  <c r="BH3811" i="13" s="1"/>
  <c r="BE3635" i="13"/>
  <c r="BF3635" i="13" s="1"/>
  <c r="BH3635" i="13" s="1"/>
  <c r="BE3373" i="13"/>
  <c r="BF3373" i="13" s="1"/>
  <c r="BH3373" i="13" s="1"/>
  <c r="BE4798" i="13"/>
  <c r="BF4798" i="13" s="1"/>
  <c r="BH4798" i="13" s="1"/>
  <c r="BE4566" i="13"/>
  <c r="BF4566" i="13" s="1"/>
  <c r="BH4566" i="13" s="1"/>
  <c r="BE4310" i="13"/>
  <c r="BF4310" i="13" s="1"/>
  <c r="BH4310" i="13" s="1"/>
  <c r="BE4116" i="13"/>
  <c r="BF4116" i="13" s="1"/>
  <c r="BH4116" i="13" s="1"/>
  <c r="BE3888" i="13"/>
  <c r="BF3888" i="13" s="1"/>
  <c r="BH3888" i="13" s="1"/>
  <c r="BE3636" i="13"/>
  <c r="BF3636" i="13" s="1"/>
  <c r="BH3636" i="13" s="1"/>
  <c r="BE3415" i="13"/>
  <c r="BF3415" i="13" s="1"/>
  <c r="BH3415" i="13" s="1"/>
  <c r="BE4607" i="13"/>
  <c r="BF4607" i="13" s="1"/>
  <c r="BH4607" i="13" s="1"/>
  <c r="BE3625" i="13"/>
  <c r="BF3625" i="13" s="1"/>
  <c r="BH3625" i="13" s="1"/>
  <c r="BE4866" i="13"/>
  <c r="BF4866" i="13" s="1"/>
  <c r="BH4866" i="13" s="1"/>
  <c r="BE4340" i="13"/>
  <c r="BF4340" i="13" s="1"/>
  <c r="BH4340" i="13" s="1"/>
  <c r="BE4835" i="13"/>
  <c r="BF4835" i="13" s="1"/>
  <c r="BH4835" i="13" s="1"/>
  <c r="BE4758" i="13"/>
  <c r="BF4758" i="13" s="1"/>
  <c r="BH4758" i="13" s="1"/>
  <c r="BE3406" i="13"/>
  <c r="BF3406" i="13" s="1"/>
  <c r="BH3406" i="13" s="1"/>
  <c r="BE3829" i="13"/>
  <c r="BF3829" i="13" s="1"/>
  <c r="BH3829" i="13" s="1"/>
  <c r="BE3984" i="13"/>
  <c r="BF3984" i="13" s="1"/>
  <c r="BH3984" i="13" s="1"/>
  <c r="BE4407" i="13"/>
  <c r="BF4407" i="13" s="1"/>
  <c r="BH4407" i="13" s="1"/>
  <c r="BE4626" i="13"/>
  <c r="BF4626" i="13" s="1"/>
  <c r="BH4626" i="13" s="1"/>
  <c r="BE4641" i="13"/>
  <c r="BF4641" i="13" s="1"/>
  <c r="BH4641" i="13" s="1"/>
  <c r="BE3433" i="13"/>
  <c r="BF3433" i="13" s="1"/>
  <c r="BH3433" i="13" s="1"/>
  <c r="BE4929" i="13"/>
  <c r="BF4929" i="13" s="1"/>
  <c r="BH4929" i="13" s="1"/>
  <c r="BE4820" i="13"/>
  <c r="BF4820" i="13" s="1"/>
  <c r="BH4820" i="13" s="1"/>
  <c r="BE4748" i="13"/>
  <c r="BF4748" i="13" s="1"/>
  <c r="BH4748" i="13" s="1"/>
  <c r="BE4673" i="13"/>
  <c r="BF4673" i="13" s="1"/>
  <c r="BH4673" i="13" s="1"/>
  <c r="BE4564" i="13"/>
  <c r="BF4564" i="13" s="1"/>
  <c r="BH4564" i="13" s="1"/>
  <c r="BE4492" i="13"/>
  <c r="BF4492" i="13" s="1"/>
  <c r="BH4492" i="13" s="1"/>
  <c r="BE4417" i="13"/>
  <c r="BF4417" i="13" s="1"/>
  <c r="BH4417" i="13" s="1"/>
  <c r="BE4308" i="13"/>
  <c r="BF4308" i="13" s="1"/>
  <c r="BH4308" i="13" s="1"/>
  <c r="BE4234" i="13"/>
  <c r="BF4234" i="13" s="1"/>
  <c r="BH4234" i="13" s="1"/>
  <c r="BE4155" i="13"/>
  <c r="BF4155" i="13" s="1"/>
  <c r="BH4155" i="13" s="1"/>
  <c r="BE4063" i="13"/>
  <c r="BF4063" i="13" s="1"/>
  <c r="BH4063" i="13" s="1"/>
  <c r="BE3967" i="13"/>
  <c r="BF3967" i="13" s="1"/>
  <c r="BH3967" i="13" s="1"/>
  <c r="BE3863" i="13"/>
  <c r="BF3863" i="13" s="1"/>
  <c r="BH3863" i="13" s="1"/>
  <c r="BE3749" i="13"/>
  <c r="BF3749" i="13" s="1"/>
  <c r="BH3749" i="13" s="1"/>
  <c r="BE3663" i="13"/>
  <c r="BF3663" i="13" s="1"/>
  <c r="BH3663" i="13" s="1"/>
  <c r="BE3586" i="13"/>
  <c r="BF3586" i="13" s="1"/>
  <c r="BH3586" i="13" s="1"/>
  <c r="BE3493" i="13"/>
  <c r="BF3493" i="13" s="1"/>
  <c r="BH3493" i="13" s="1"/>
  <c r="BE3417" i="13"/>
  <c r="BF3417" i="13" s="1"/>
  <c r="BH3417" i="13" s="1"/>
  <c r="BE4955" i="13"/>
  <c r="BF4955" i="13" s="1"/>
  <c r="BH4955" i="13" s="1"/>
  <c r="BE4862" i="13"/>
  <c r="BF4862" i="13" s="1"/>
  <c r="BH4862" i="13" s="1"/>
  <c r="BE4769" i="13"/>
  <c r="BF4769" i="13" s="1"/>
  <c r="BH4769" i="13" s="1"/>
  <c r="BE4699" i="13"/>
  <c r="BF4699" i="13" s="1"/>
  <c r="BH4699" i="13" s="1"/>
  <c r="BE4606" i="13"/>
  <c r="BF4606" i="13" s="1"/>
  <c r="BH4606" i="13" s="1"/>
  <c r="BE4513" i="13"/>
  <c r="BF4513" i="13" s="1"/>
  <c r="BH4513" i="13" s="1"/>
  <c r="BE4443" i="13"/>
  <c r="BF4443" i="13" s="1"/>
  <c r="BH4443" i="13" s="1"/>
  <c r="BE4350" i="13"/>
  <c r="BF4350" i="13" s="1"/>
  <c r="BH4350" i="13" s="1"/>
  <c r="BE4257" i="13"/>
  <c r="BF4257" i="13" s="1"/>
  <c r="BH4257" i="13" s="1"/>
  <c r="BE4179" i="13"/>
  <c r="BF4179" i="13" s="1"/>
  <c r="BH4179" i="13" s="1"/>
  <c r="BE4080" i="13"/>
  <c r="BF4080" i="13" s="1"/>
  <c r="BH4080" i="13" s="1"/>
  <c r="BE4010" i="13"/>
  <c r="BF4010" i="13" s="1"/>
  <c r="BH4010" i="13" s="1"/>
  <c r="BE3944" i="13"/>
  <c r="BF3944" i="13" s="1"/>
  <c r="BH3944" i="13" s="1"/>
  <c r="BE3864" i="13"/>
  <c r="BF3864" i="13" s="1"/>
  <c r="BH3864" i="13" s="1"/>
  <c r="BE3795" i="13"/>
  <c r="BF3795" i="13" s="1"/>
  <c r="BH3795" i="13" s="1"/>
  <c r="BE3729" i="13"/>
  <c r="BF3729" i="13" s="1"/>
  <c r="BH3729" i="13" s="1"/>
  <c r="BE3633" i="13"/>
  <c r="BF3633" i="13" s="1"/>
  <c r="BH3633" i="13" s="1"/>
  <c r="BE3554" i="13"/>
  <c r="BF3554" i="13" s="1"/>
  <c r="BH3554" i="13" s="1"/>
  <c r="BE3464" i="13"/>
  <c r="BF3464" i="13" s="1"/>
  <c r="BH3464" i="13" s="1"/>
  <c r="BE3368" i="13"/>
  <c r="BF3368" i="13" s="1"/>
  <c r="BH3368" i="13" s="1"/>
  <c r="BE4930" i="13"/>
  <c r="BF4930" i="13" s="1"/>
  <c r="BH4930" i="13" s="1"/>
  <c r="BE4851" i="13"/>
  <c r="BF4851" i="13" s="1"/>
  <c r="BH4851" i="13" s="1"/>
  <c r="BE4752" i="13"/>
  <c r="BF4752" i="13" s="1"/>
  <c r="BH4752" i="13" s="1"/>
  <c r="BE4674" i="13"/>
  <c r="BF4674" i="13" s="1"/>
  <c r="BH4674" i="13" s="1"/>
  <c r="BE4595" i="13"/>
  <c r="BF4595" i="13" s="1"/>
  <c r="BH4595" i="13" s="1"/>
  <c r="BE4496" i="13"/>
  <c r="BF4496" i="13" s="1"/>
  <c r="BH4496" i="13" s="1"/>
  <c r="BE4418" i="13"/>
  <c r="BF4418" i="13" s="1"/>
  <c r="BH4418" i="13" s="1"/>
  <c r="BE4339" i="13"/>
  <c r="BF4339" i="13" s="1"/>
  <c r="BH4339" i="13" s="1"/>
  <c r="BE4240" i="13"/>
  <c r="BF4240" i="13" s="1"/>
  <c r="BH4240" i="13" s="1"/>
  <c r="BE4161" i="13"/>
  <c r="BF4161" i="13" s="1"/>
  <c r="BH4161" i="13" s="1"/>
  <c r="BE4076" i="13"/>
  <c r="BF4076" i="13" s="1"/>
  <c r="BH4076" i="13" s="1"/>
  <c r="BE3979" i="13"/>
  <c r="BF3979" i="13" s="1"/>
  <c r="BH3979" i="13" s="1"/>
  <c r="BE3902" i="13"/>
  <c r="BF3902" i="13" s="1"/>
  <c r="BH3902" i="13" s="1"/>
  <c r="BE3822" i="13"/>
  <c r="BF3822" i="13" s="1"/>
  <c r="BH3822" i="13" s="1"/>
  <c r="BE3727" i="13"/>
  <c r="BF3727" i="13" s="1"/>
  <c r="BH3727" i="13" s="1"/>
  <c r="BE3650" i="13"/>
  <c r="BF3650" i="13" s="1"/>
  <c r="BH3650" i="13" s="1"/>
  <c r="BE3550" i="13"/>
  <c r="BF3550" i="13" s="1"/>
  <c r="BH3550" i="13" s="1"/>
  <c r="BE3458" i="13"/>
  <c r="BF3458" i="13" s="1"/>
  <c r="BH3458" i="13" s="1"/>
  <c r="BE3383" i="13"/>
  <c r="BF3383" i="13" s="1"/>
  <c r="BH3383" i="13" s="1"/>
  <c r="BE4088" i="13"/>
  <c r="BF4088" i="13" s="1"/>
  <c r="BH4088" i="13" s="1"/>
  <c r="BE4283" i="13"/>
  <c r="BF4283" i="13" s="1"/>
  <c r="BH4283" i="13" s="1"/>
  <c r="BE4218" i="13"/>
  <c r="BF4218" i="13" s="1"/>
  <c r="BH4218" i="13" s="1"/>
  <c r="BE4481" i="13"/>
  <c r="BF4481" i="13" s="1"/>
  <c r="BH4481" i="13" s="1"/>
  <c r="BE4604" i="13"/>
  <c r="BF4604" i="13" s="1"/>
  <c r="BH4604" i="13" s="1"/>
  <c r="BE3456" i="13"/>
  <c r="BF3456" i="13" s="1"/>
  <c r="BH3456" i="13" s="1"/>
  <c r="BE3679" i="13"/>
  <c r="BF3679" i="13" s="1"/>
  <c r="BH3679" i="13" s="1"/>
  <c r="BE3730" i="13"/>
  <c r="BF3730" i="13" s="1"/>
  <c r="BH3730" i="13" s="1"/>
  <c r="BE4037" i="13"/>
  <c r="BF4037" i="13" s="1"/>
  <c r="BH4037" i="13" s="1"/>
  <c r="BE3340" i="13"/>
  <c r="BF3340" i="13" s="1"/>
  <c r="BH3340" i="13" s="1"/>
  <c r="BE3332" i="13"/>
  <c r="BF3332" i="13" s="1"/>
  <c r="BH3332" i="13" s="1"/>
  <c r="BE3229" i="13"/>
  <c r="BF3229" i="13" s="1"/>
  <c r="BH3229" i="13" s="1"/>
  <c r="BE3330" i="13"/>
  <c r="BF3330" i="13" s="1"/>
  <c r="BH3330" i="13" s="1"/>
  <c r="BE3293" i="13"/>
  <c r="BF3293" i="13" s="1"/>
  <c r="BH3293" i="13" s="1"/>
  <c r="BE3228" i="13"/>
  <c r="BF3228" i="13" s="1"/>
  <c r="BH3228" i="13" s="1"/>
  <c r="BE3352" i="13"/>
  <c r="BF3352" i="13" s="1"/>
  <c r="BH3352" i="13" s="1"/>
  <c r="BE3312" i="13"/>
  <c r="BF3312" i="13" s="1"/>
  <c r="BH3312" i="13" s="1"/>
  <c r="BE3323" i="13"/>
  <c r="BF3323" i="13" s="1"/>
  <c r="BH3323" i="13" s="1"/>
  <c r="BE3273" i="13"/>
  <c r="BF3273" i="13" s="1"/>
  <c r="BH3273" i="13" s="1"/>
  <c r="BE3247" i="13"/>
  <c r="BF3247" i="13" s="1"/>
  <c r="BH3247" i="13" s="1"/>
  <c r="BE3321" i="13"/>
  <c r="BF3321" i="13" s="1"/>
  <c r="BH3321" i="13" s="1"/>
  <c r="BE3278" i="13"/>
  <c r="BF3278" i="13" s="1"/>
  <c r="BH3278" i="13" s="1"/>
  <c r="BE3270" i="13"/>
  <c r="BF3270" i="13" s="1"/>
  <c r="BH3270" i="13" s="1"/>
  <c r="BE3275" i="13"/>
  <c r="BF3275" i="13" s="1"/>
  <c r="BH3275" i="13" s="1"/>
  <c r="BE3291" i="13"/>
  <c r="BF3291" i="13" s="1"/>
  <c r="BH3291" i="13" s="1"/>
  <c r="BE3286" i="13"/>
  <c r="BF3286" i="13" s="1"/>
  <c r="BH3286" i="13" s="1"/>
  <c r="BE3245" i="13"/>
  <c r="BF3245" i="13" s="1"/>
  <c r="BH3245" i="13" s="1"/>
  <c r="BE3289" i="13"/>
  <c r="BF3289" i="13" s="1"/>
  <c r="BH3289" i="13" s="1"/>
  <c r="BE3285" i="13"/>
  <c r="BF3285" i="13" s="1"/>
  <c r="BH3285" i="13" s="1"/>
  <c r="BE3238" i="13"/>
  <c r="BF3238" i="13" s="1"/>
  <c r="BH3238" i="13" s="1"/>
  <c r="BE3243" i="13"/>
  <c r="BF3243" i="13" s="1"/>
  <c r="BH3243" i="13" s="1"/>
  <c r="BE3272" i="13"/>
  <c r="BF3272" i="13" s="1"/>
  <c r="BH3272" i="13" s="1"/>
  <c r="BE3265" i="13"/>
  <c r="BF3265" i="13" s="1"/>
  <c r="BH3265" i="13" s="1"/>
  <c r="BE3225" i="13"/>
  <c r="BF3225" i="13" s="1"/>
  <c r="BH3225" i="13" s="1"/>
  <c r="BE3244" i="13"/>
  <c r="BF3244" i="13" s="1"/>
  <c r="BH3244" i="13" s="1"/>
  <c r="BE3356" i="13"/>
  <c r="BF3356" i="13" s="1"/>
  <c r="BH3356" i="13" s="1"/>
  <c r="BE3271" i="13"/>
  <c r="BF3271" i="13" s="1"/>
  <c r="BH3271" i="13" s="1"/>
  <c r="BE1123" i="13"/>
  <c r="BF1123" i="13" s="1"/>
  <c r="BH1123" i="13" s="1"/>
  <c r="BE1063" i="13"/>
  <c r="BF1063" i="13" s="1"/>
  <c r="BH1063" i="13" s="1"/>
  <c r="BE1681" i="13"/>
  <c r="BF1681" i="13" s="1"/>
  <c r="BH1681" i="13" s="1"/>
  <c r="BE1231" i="13"/>
  <c r="BF1231" i="13" s="1"/>
  <c r="BH1231" i="13" s="1"/>
  <c r="BE445" i="13"/>
  <c r="BF445" i="13" s="1"/>
  <c r="BH445" i="13" s="1"/>
  <c r="BE2305" i="13"/>
  <c r="BF2305" i="13" s="1"/>
  <c r="BH2305" i="13" s="1"/>
  <c r="BE243" i="13"/>
  <c r="BF243" i="13" s="1"/>
  <c r="BH243" i="13" s="1"/>
  <c r="BE2619" i="13"/>
  <c r="BF2619" i="13" s="1"/>
  <c r="BH2619" i="13" s="1"/>
  <c r="BE2806" i="13"/>
  <c r="BF2806" i="13" s="1"/>
  <c r="BH2806" i="13" s="1"/>
  <c r="BE2659" i="13"/>
  <c r="BF2659" i="13" s="1"/>
  <c r="BH2659" i="13" s="1"/>
  <c r="BE679" i="13"/>
  <c r="BF679" i="13" s="1"/>
  <c r="BH679" i="13" s="1"/>
  <c r="BE2903" i="13"/>
  <c r="BF2903" i="13" s="1"/>
  <c r="BH2903" i="13" s="1"/>
  <c r="BE1493" i="13"/>
  <c r="BF1493" i="13" s="1"/>
  <c r="BH1493" i="13" s="1"/>
  <c r="BE927" i="13"/>
  <c r="BF927" i="13" s="1"/>
  <c r="BH927" i="13" s="1"/>
  <c r="BE3027" i="13"/>
  <c r="BF3027" i="13" s="1"/>
  <c r="BH3027" i="13" s="1"/>
  <c r="BE2719" i="13"/>
  <c r="BF2719" i="13" s="1"/>
  <c r="BH2719" i="13" s="1"/>
  <c r="BE463" i="13"/>
  <c r="BF463" i="13" s="1"/>
  <c r="BH463" i="13" s="1"/>
  <c r="BE763" i="13"/>
  <c r="BF763" i="13" s="1"/>
  <c r="BH763" i="13" s="1"/>
  <c r="BE1885" i="13"/>
  <c r="BF1885" i="13" s="1"/>
  <c r="BH1885" i="13" s="1"/>
  <c r="BE1003" i="13"/>
  <c r="BF1003" i="13" s="1"/>
  <c r="BH1003" i="13" s="1"/>
  <c r="BE3187" i="13"/>
  <c r="BF3187" i="13" s="1"/>
  <c r="BH3187" i="13" s="1"/>
  <c r="BE1199" i="13"/>
  <c r="BF1199" i="13" s="1"/>
  <c r="BH1199" i="13" s="1"/>
  <c r="BE903" i="13"/>
  <c r="BF903" i="13" s="1"/>
  <c r="BH903" i="13" s="1"/>
  <c r="BE1671" i="13"/>
  <c r="BF1671" i="13" s="1"/>
  <c r="BH1671" i="13" s="1"/>
  <c r="BE808" i="13"/>
  <c r="BF808" i="13" s="1"/>
  <c r="BH808" i="13" s="1"/>
  <c r="BE844" i="13"/>
  <c r="BF844" i="13" s="1"/>
  <c r="BH844" i="13" s="1"/>
  <c r="BE1558" i="13"/>
  <c r="BF1558" i="13" s="1"/>
  <c r="BH1558" i="13" s="1"/>
  <c r="BE2723" i="13"/>
  <c r="BF2723" i="13" s="1"/>
  <c r="BH2723" i="13" s="1"/>
  <c r="BE455" i="13"/>
  <c r="BF455" i="13" s="1"/>
  <c r="BH455" i="13" s="1"/>
  <c r="BE3149" i="13"/>
  <c r="BF3149" i="13" s="1"/>
  <c r="BH3149" i="13" s="1"/>
  <c r="BE2759" i="13"/>
  <c r="BF2759" i="13" s="1"/>
  <c r="BH2759" i="13" s="1"/>
  <c r="BE1365" i="13"/>
  <c r="BF1365" i="13" s="1"/>
  <c r="BH1365" i="13" s="1"/>
  <c r="BE131" i="13"/>
  <c r="BF131" i="13" s="1"/>
  <c r="BH131" i="13" s="1"/>
  <c r="BE159" i="13"/>
  <c r="BF159" i="13" s="1"/>
  <c r="BH159" i="13" s="1"/>
  <c r="BE2345" i="13"/>
  <c r="BF2345" i="13" s="1"/>
  <c r="BH2345" i="13" s="1"/>
  <c r="BE1143" i="13"/>
  <c r="BF1143" i="13" s="1"/>
  <c r="BH1143" i="13" s="1"/>
  <c r="BE1461" i="13"/>
  <c r="BF1461" i="13" s="1"/>
  <c r="BH1461" i="13" s="1"/>
  <c r="BE2843" i="13"/>
  <c r="BF2843" i="13" s="1"/>
  <c r="BH2843" i="13" s="1"/>
  <c r="BE136" i="13"/>
  <c r="BF136" i="13" s="1"/>
  <c r="BH136" i="13" s="1"/>
  <c r="BE166" i="13"/>
  <c r="BF166" i="13" s="1"/>
  <c r="BH166" i="13" s="1"/>
  <c r="BE934" i="13"/>
  <c r="BF934" i="13" s="1"/>
  <c r="BH934" i="13" s="1"/>
  <c r="BE1774" i="13"/>
  <c r="BF1774" i="13" s="1"/>
  <c r="BH1774" i="13" s="1"/>
  <c r="BE1825" i="13"/>
  <c r="BF1825" i="13" s="1"/>
  <c r="BH1825" i="13" s="1"/>
  <c r="BE901" i="13"/>
  <c r="BF901" i="13" s="1"/>
  <c r="BH901" i="13" s="1"/>
  <c r="BE2977" i="13"/>
  <c r="BF2977" i="13" s="1"/>
  <c r="BH2977" i="13" s="1"/>
  <c r="BE1043" i="13"/>
  <c r="BF1043" i="13" s="1"/>
  <c r="BH1043" i="13" s="1"/>
  <c r="BE2213" i="13"/>
  <c r="BF2213" i="13" s="1"/>
  <c r="BH2213" i="13" s="1"/>
  <c r="BE2279" i="13"/>
  <c r="BF2279" i="13" s="1"/>
  <c r="BH2279" i="13" s="1"/>
  <c r="BE3095" i="13"/>
  <c r="BF3095" i="13" s="1"/>
  <c r="BH3095" i="13" s="1"/>
  <c r="BE2417" i="13"/>
  <c r="BF2417" i="13" s="1"/>
  <c r="BH2417" i="13" s="1"/>
  <c r="BE1211" i="13"/>
  <c r="BF1211" i="13" s="1"/>
  <c r="BH1211" i="13" s="1"/>
  <c r="BE393" i="13"/>
  <c r="BF393" i="13" s="1"/>
  <c r="BH393" i="13" s="1"/>
  <c r="BE2913" i="13"/>
  <c r="BF2913" i="13" s="1"/>
  <c r="BH2913" i="13" s="1"/>
  <c r="BE1887" i="13"/>
  <c r="BF1887" i="13" s="1"/>
  <c r="BH1887" i="13" s="1"/>
  <c r="BE2829" i="13"/>
  <c r="BF2829" i="13" s="1"/>
  <c r="BH2829" i="13" s="1"/>
  <c r="BE237" i="13"/>
  <c r="BF237" i="13" s="1"/>
  <c r="BH237" i="13" s="1"/>
  <c r="BE477" i="13"/>
  <c r="BF477" i="13" s="1"/>
  <c r="BH477" i="13" s="1"/>
  <c r="BE1192" i="13"/>
  <c r="BF1192" i="13" s="1"/>
  <c r="BH1192" i="13" s="1"/>
  <c r="BE3088" i="13"/>
  <c r="BF3088" i="13" s="1"/>
  <c r="BH3088" i="13" s="1"/>
  <c r="BE1612" i="13"/>
  <c r="BF1612" i="13" s="1"/>
  <c r="BH1612" i="13" s="1"/>
  <c r="BE760" i="13"/>
  <c r="BF760" i="13" s="1"/>
  <c r="BH760" i="13" s="1"/>
  <c r="BE3184" i="13"/>
  <c r="BF3184" i="13" s="1"/>
  <c r="BH3184" i="13" s="1"/>
  <c r="BE1147" i="13"/>
  <c r="BF1147" i="13" s="1"/>
  <c r="BH1147" i="13" s="1"/>
  <c r="BE2793" i="13"/>
  <c r="BF2793" i="13" s="1"/>
  <c r="BH2793" i="13" s="1"/>
  <c r="BE2633" i="13"/>
  <c r="BF2633" i="13" s="1"/>
  <c r="BH2633" i="13" s="1"/>
  <c r="BE107" i="13"/>
  <c r="BF107" i="13" s="1"/>
  <c r="BH107" i="13" s="1"/>
  <c r="BE2681" i="13"/>
  <c r="BF2681" i="13" s="1"/>
  <c r="BH2681" i="13" s="1"/>
  <c r="BE1985" i="13"/>
  <c r="BF1985" i="13" s="1"/>
  <c r="BH1985" i="13" s="1"/>
  <c r="BE479" i="13"/>
  <c r="BF479" i="13" s="1"/>
  <c r="BH479" i="13" s="1"/>
  <c r="BE3075" i="13"/>
  <c r="BF3075" i="13" s="1"/>
  <c r="BH3075" i="13" s="1"/>
  <c r="BE735" i="13"/>
  <c r="BF735" i="13" s="1"/>
  <c r="BH735" i="13" s="1"/>
  <c r="BE1215" i="13"/>
  <c r="BF1215" i="13" s="1"/>
  <c r="BH1215" i="13" s="1"/>
  <c r="BE509" i="13"/>
  <c r="BF509" i="13" s="1"/>
  <c r="BH509" i="13" s="1"/>
  <c r="BE863" i="13"/>
  <c r="BF863" i="13" s="1"/>
  <c r="BH863" i="13" s="1"/>
  <c r="BE2529" i="13"/>
  <c r="BF2529" i="13" s="1"/>
  <c r="BH2529" i="13" s="1"/>
  <c r="BE1667" i="13"/>
  <c r="BF1667" i="13" s="1"/>
  <c r="BH1667" i="13" s="1"/>
  <c r="BE1540" i="13"/>
  <c r="BF1540" i="13" s="1"/>
  <c r="BH1540" i="13" s="1"/>
  <c r="BE820" i="13"/>
  <c r="BF820" i="13" s="1"/>
  <c r="BH820" i="13" s="1"/>
  <c r="BE1600" i="13"/>
  <c r="BF1600" i="13" s="1"/>
  <c r="BH1600" i="13" s="1"/>
  <c r="BE2050" i="13"/>
  <c r="BF2050" i="13" s="1"/>
  <c r="BH2050" i="13" s="1"/>
  <c r="BE2884" i="13"/>
  <c r="BF2884" i="13" s="1"/>
  <c r="BH2884" i="13" s="1"/>
  <c r="BE2902" i="13"/>
  <c r="BF2902" i="13" s="1"/>
  <c r="BH2902" i="13" s="1"/>
  <c r="BE2046" i="13"/>
  <c r="BF2046" i="13" s="1"/>
  <c r="BH2046" i="13" s="1"/>
  <c r="BE1766" i="13"/>
  <c r="BF1766" i="13" s="1"/>
  <c r="BH1766" i="13" s="1"/>
  <c r="BE866" i="13"/>
  <c r="BF866" i="13" s="1"/>
  <c r="BH866" i="13" s="1"/>
  <c r="BE856" i="13"/>
  <c r="BF856" i="13" s="1"/>
  <c r="BH856" i="13" s="1"/>
  <c r="BE2006" i="13"/>
  <c r="BF2006" i="13" s="1"/>
  <c r="BH2006" i="13" s="1"/>
  <c r="BE1286" i="13"/>
  <c r="BF1286" i="13" s="1"/>
  <c r="BH1286" i="13" s="1"/>
  <c r="BE1196" i="13"/>
  <c r="BF1196" i="13" s="1"/>
  <c r="BH1196" i="13" s="1"/>
  <c r="BE2464" i="13"/>
  <c r="BF2464" i="13" s="1"/>
  <c r="BH2464" i="13" s="1"/>
  <c r="BE1198" i="13"/>
  <c r="BF1198" i="13" s="1"/>
  <c r="BH1198" i="13" s="1"/>
  <c r="BE336" i="13"/>
  <c r="BF336" i="13" s="1"/>
  <c r="BH336" i="13" s="1"/>
  <c r="BE2976" i="13"/>
  <c r="BF2976" i="13" s="1"/>
  <c r="BH2976" i="13" s="1"/>
  <c r="BE1828" i="13"/>
  <c r="BF1828" i="13" s="1"/>
  <c r="BH1828" i="13" s="1"/>
  <c r="BE1294" i="13"/>
  <c r="BF1294" i="13" s="1"/>
  <c r="BH1294" i="13" s="1"/>
  <c r="BE1626" i="13"/>
  <c r="BF1626" i="13" s="1"/>
  <c r="BH1626" i="13" s="1"/>
  <c r="BE3006" i="13"/>
  <c r="BF3006" i="13" s="1"/>
  <c r="BH3006" i="13" s="1"/>
  <c r="BE2424" i="13"/>
  <c r="BF2424" i="13" s="1"/>
  <c r="BH2424" i="13" s="1"/>
  <c r="BE1494" i="13"/>
  <c r="BF1494" i="13" s="1"/>
  <c r="BH1494" i="13" s="1"/>
  <c r="BE2670" i="13"/>
  <c r="BF2670" i="13" s="1"/>
  <c r="BH2670" i="13" s="1"/>
  <c r="BE2588" i="13"/>
  <c r="BF2588" i="13" s="1"/>
  <c r="BH2588" i="13" s="1"/>
  <c r="BE918" i="13"/>
  <c r="BF918" i="13" s="1"/>
  <c r="BH918" i="13" s="1"/>
  <c r="BE1628" i="13"/>
  <c r="BF1628" i="13" s="1"/>
  <c r="BH1628" i="13" s="1"/>
  <c r="BE2360" i="13"/>
  <c r="BF2360" i="13" s="1"/>
  <c r="BH2360" i="13" s="1"/>
  <c r="BE714" i="13"/>
  <c r="BF714" i="13" s="1"/>
  <c r="BH714" i="13" s="1"/>
  <c r="BE2532" i="13"/>
  <c r="BF2532" i="13" s="1"/>
  <c r="BH2532" i="13" s="1"/>
  <c r="BE1254" i="13"/>
  <c r="BF1254" i="13" s="1"/>
  <c r="BH1254" i="13" s="1"/>
  <c r="BE2612" i="13"/>
  <c r="BF2612" i="13" s="1"/>
  <c r="BH2612" i="13" s="1"/>
  <c r="BE602" i="13"/>
  <c r="BF602" i="13" s="1"/>
  <c r="BH602" i="13" s="1"/>
  <c r="BE1454" i="13"/>
  <c r="BF1454" i="13" s="1"/>
  <c r="BH1454" i="13" s="1"/>
  <c r="BE2264" i="13"/>
  <c r="BF2264" i="13" s="1"/>
  <c r="BH2264" i="13" s="1"/>
  <c r="BE3074" i="13"/>
  <c r="BF3074" i="13" s="1"/>
  <c r="BH3074" i="13" s="1"/>
  <c r="BE2682" i="13"/>
  <c r="BF2682" i="13" s="1"/>
  <c r="BH2682" i="13" s="1"/>
  <c r="BE110" i="13"/>
  <c r="BF110" i="13" s="1"/>
  <c r="BH110" i="13" s="1"/>
  <c r="BE1890" i="13"/>
  <c r="BF1890" i="13" s="1"/>
  <c r="BH1890" i="13" s="1"/>
  <c r="BE630" i="13"/>
  <c r="BF630" i="13" s="1"/>
  <c r="BH630" i="13" s="1"/>
  <c r="BE1064" i="13"/>
  <c r="BF1064" i="13" s="1"/>
  <c r="BH1064" i="13" s="1"/>
  <c r="BE2502" i="13"/>
  <c r="BF2502" i="13" s="1"/>
  <c r="BH2502" i="13" s="1"/>
  <c r="BE3008" i="13"/>
  <c r="BF3008" i="13" s="1"/>
  <c r="BH3008" i="13" s="1"/>
  <c r="BE2628" i="13"/>
  <c r="BF2628" i="13" s="1"/>
  <c r="BH2628" i="13" s="1"/>
  <c r="BE182" i="13"/>
  <c r="BF182" i="13" s="1"/>
  <c r="BH182" i="13" s="1"/>
  <c r="BE290" i="13"/>
  <c r="BF290" i="13" s="1"/>
  <c r="BH290" i="13" s="1"/>
  <c r="BE1488" i="13"/>
  <c r="BF1488" i="13" s="1"/>
  <c r="BH1488" i="13" s="1"/>
  <c r="BE398" i="13"/>
  <c r="BF398" i="13" s="1"/>
  <c r="BH398" i="13" s="1"/>
  <c r="BE2070" i="13"/>
  <c r="BF2070" i="13" s="1"/>
  <c r="BH2070" i="13" s="1"/>
  <c r="BE552" i="13"/>
  <c r="BF552" i="13" s="1"/>
  <c r="BH552" i="13" s="1"/>
  <c r="BE1040" i="13"/>
  <c r="BF1040" i="13" s="1"/>
  <c r="BH1040" i="13" s="1"/>
  <c r="BE2492" i="13"/>
  <c r="BF2492" i="13" s="1"/>
  <c r="BH2492" i="13" s="1"/>
  <c r="BE2270" i="13"/>
  <c r="BF2270" i="13" s="1"/>
  <c r="BH2270" i="13" s="1"/>
  <c r="BE284" i="13"/>
  <c r="BF284" i="13" s="1"/>
  <c r="BH284" i="13" s="1"/>
  <c r="BE3128" i="13"/>
  <c r="BF3128" i="13" s="1"/>
  <c r="BH3128" i="13" s="1"/>
  <c r="BE738" i="13"/>
  <c r="BF738" i="13" s="1"/>
  <c r="BH738" i="13" s="1"/>
  <c r="BE2364" i="13"/>
  <c r="BF2364" i="13" s="1"/>
  <c r="BH2364" i="13" s="1"/>
  <c r="BE3090" i="13"/>
  <c r="BF3090" i="13" s="1"/>
  <c r="BH3090" i="13" s="1"/>
  <c r="BE38" i="13"/>
  <c r="BF38" i="13" s="1"/>
  <c r="BH38" i="13" s="1"/>
  <c r="BE1404" i="13"/>
  <c r="BF1404" i="13" s="1"/>
  <c r="BH1404" i="13" s="1"/>
  <c r="BE1345" i="13"/>
  <c r="BF1345" i="13" s="1"/>
  <c r="BH1345" i="13" s="1"/>
  <c r="BE157" i="13"/>
  <c r="BF157" i="13" s="1"/>
  <c r="BH157" i="13" s="1"/>
  <c r="BE793" i="13"/>
  <c r="BF793" i="13" s="1"/>
  <c r="BH793" i="13" s="1"/>
  <c r="BE2179" i="13"/>
  <c r="BF2179" i="13" s="1"/>
  <c r="BH2179" i="13" s="1"/>
  <c r="BE487" i="13"/>
  <c r="BF487" i="13" s="1"/>
  <c r="BH487" i="13" s="1"/>
  <c r="BE1105" i="13"/>
  <c r="BF1105" i="13" s="1"/>
  <c r="BH1105" i="13" s="1"/>
  <c r="BE2407" i="13"/>
  <c r="BF2407" i="13" s="1"/>
  <c r="BH2407" i="13" s="1"/>
  <c r="BE1853" i="13"/>
  <c r="BF1853" i="13" s="1"/>
  <c r="BH1853" i="13" s="1"/>
  <c r="BE2091" i="13"/>
  <c r="BF2091" i="13" s="1"/>
  <c r="BH2091" i="13" s="1"/>
  <c r="BE141" i="13"/>
  <c r="BF141" i="13" s="1"/>
  <c r="BH141" i="13" s="1"/>
  <c r="BE634" i="13"/>
  <c r="BF634" i="13" s="1"/>
  <c r="BH634" i="13" s="1"/>
  <c r="BE2731" i="13"/>
  <c r="BF2731" i="13" s="1"/>
  <c r="BH2731" i="13" s="1"/>
  <c r="BE721" i="13"/>
  <c r="BF721" i="13" s="1"/>
  <c r="BH721" i="13" s="1"/>
  <c r="BE2683" i="13"/>
  <c r="BF2683" i="13" s="1"/>
  <c r="BH2683" i="13" s="1"/>
  <c r="BE1807" i="13"/>
  <c r="BF1807" i="13" s="1"/>
  <c r="BH1807" i="13" s="1"/>
  <c r="BE3163" i="13"/>
  <c r="BF3163" i="13" s="1"/>
  <c r="BH3163" i="13" s="1"/>
  <c r="BE2909" i="13"/>
  <c r="BF2909" i="13" s="1"/>
  <c r="BH2909" i="13" s="1"/>
  <c r="BE2889" i="13"/>
  <c r="BF2889" i="13" s="1"/>
  <c r="BH2889" i="13" s="1"/>
  <c r="BE2845" i="13"/>
  <c r="BF2845" i="13" s="1"/>
  <c r="BH2845" i="13" s="1"/>
  <c r="BE1756" i="13"/>
  <c r="BF1756" i="13" s="1"/>
  <c r="BH1756" i="13" s="1"/>
  <c r="BE1243" i="13"/>
  <c r="BF1243" i="13" s="1"/>
  <c r="BH1243" i="13" s="1"/>
  <c r="BE2869" i="13"/>
  <c r="BF2869" i="13" s="1"/>
  <c r="BH2869" i="13" s="1"/>
  <c r="BE2737" i="13"/>
  <c r="BF2737" i="13" s="1"/>
  <c r="BH2737" i="13" s="1"/>
  <c r="BE1369" i="13"/>
  <c r="BF1369" i="13" s="1"/>
  <c r="BH1369" i="13" s="1"/>
  <c r="BE2839" i="13"/>
  <c r="BF2839" i="13" s="1"/>
  <c r="BH2839" i="13" s="1"/>
  <c r="BE443" i="13"/>
  <c r="BF443" i="13" s="1"/>
  <c r="BH443" i="13" s="1"/>
  <c r="BE2747" i="13"/>
  <c r="BF2747" i="13" s="1"/>
  <c r="BH2747" i="13" s="1"/>
  <c r="BE843" i="13"/>
  <c r="BF843" i="13" s="1"/>
  <c r="BH843" i="13" s="1"/>
  <c r="BE1161" i="13"/>
  <c r="BF1161" i="13" s="1"/>
  <c r="BH1161" i="13" s="1"/>
  <c r="BE340" i="13"/>
  <c r="BF340" i="13" s="1"/>
  <c r="BH340" i="13" s="1"/>
  <c r="BE1909" i="13"/>
  <c r="BF1909" i="13" s="1"/>
  <c r="BH1909" i="13" s="1"/>
  <c r="BE2461" i="13"/>
  <c r="BF2461" i="13" s="1"/>
  <c r="BH2461" i="13" s="1"/>
  <c r="BE1039" i="13"/>
  <c r="BF1039" i="13" s="1"/>
  <c r="BH1039" i="13" s="1"/>
  <c r="BE1471" i="13"/>
  <c r="BF1471" i="13" s="1"/>
  <c r="BH1471" i="13" s="1"/>
  <c r="BE2953" i="13"/>
  <c r="BF2953" i="13" s="1"/>
  <c r="BH2953" i="13" s="1"/>
  <c r="BE1421" i="13"/>
  <c r="BF1421" i="13" s="1"/>
  <c r="BH1421" i="13" s="1"/>
  <c r="BE1641" i="13"/>
  <c r="BF1641" i="13" s="1"/>
  <c r="BH1641" i="13" s="1"/>
  <c r="BE981" i="13"/>
  <c r="BF981" i="13" s="1"/>
  <c r="BH981" i="13" s="1"/>
  <c r="BE148" i="13"/>
  <c r="BF148" i="13" s="1"/>
  <c r="BH148" i="13" s="1"/>
  <c r="BE904" i="13"/>
  <c r="BF904" i="13" s="1"/>
  <c r="BH904" i="13" s="1"/>
  <c r="BE1505" i="13"/>
  <c r="BF1505" i="13" s="1"/>
  <c r="BH1505" i="13" s="1"/>
  <c r="BE683" i="13"/>
  <c r="BF683" i="13" s="1"/>
  <c r="BH683" i="13" s="1"/>
  <c r="BE2289" i="13"/>
  <c r="BF2289" i="13" s="1"/>
  <c r="BH2289" i="13" s="1"/>
  <c r="BE1037" i="13"/>
  <c r="BF1037" i="13" s="1"/>
  <c r="BH1037" i="13" s="1"/>
  <c r="BE2705" i="13"/>
  <c r="BF2705" i="13" s="1"/>
  <c r="BH2705" i="13" s="1"/>
  <c r="BE423" i="13"/>
  <c r="BF423" i="13" s="1"/>
  <c r="BH423" i="13" s="1"/>
  <c r="BE795" i="13"/>
  <c r="BF795" i="13" s="1"/>
  <c r="BH795" i="13" s="1"/>
  <c r="BE897" i="13"/>
  <c r="BF897" i="13" s="1"/>
  <c r="BH897" i="13" s="1"/>
  <c r="BE2601" i="13"/>
  <c r="BF2601" i="13" s="1"/>
  <c r="BH2601" i="13" s="1"/>
  <c r="BE2955" i="13"/>
  <c r="BF2955" i="13" s="1"/>
  <c r="BH2955" i="13" s="1"/>
  <c r="BE1011" i="13"/>
  <c r="BF1011" i="13" s="1"/>
  <c r="BH1011" i="13" s="1"/>
  <c r="BE1611" i="13"/>
  <c r="BF1611" i="13" s="1"/>
  <c r="BH1611" i="13" s="1"/>
  <c r="BE2158" i="13"/>
  <c r="BF2158" i="13" s="1"/>
  <c r="BH2158" i="13" s="1"/>
  <c r="BE2548" i="13"/>
  <c r="BF2548" i="13" s="1"/>
  <c r="BH2548" i="13" s="1"/>
  <c r="BE676" i="13"/>
  <c r="BF676" i="13" s="1"/>
  <c r="BH676" i="13" s="1"/>
  <c r="BE1006" i="13"/>
  <c r="BF1006" i="13" s="1"/>
  <c r="BH1006" i="13" s="1"/>
  <c r="BE1864" i="13"/>
  <c r="BF1864" i="13" s="1"/>
  <c r="BH1864" i="13" s="1"/>
  <c r="BE1237" i="13"/>
  <c r="BF1237" i="13" s="1"/>
  <c r="BH1237" i="13" s="1"/>
  <c r="BE3025" i="13"/>
  <c r="BF3025" i="13" s="1"/>
  <c r="BH3025" i="13" s="1"/>
  <c r="BE2135" i="13"/>
  <c r="BF2135" i="13" s="1"/>
  <c r="BH2135" i="13" s="1"/>
  <c r="BE233" i="13"/>
  <c r="BF233" i="13" s="1"/>
  <c r="BH233" i="13" s="1"/>
  <c r="BE1955" i="13"/>
  <c r="BF1955" i="13" s="1"/>
  <c r="BH1955" i="13" s="1"/>
  <c r="BE1103" i="13"/>
  <c r="BF1103" i="13" s="1"/>
  <c r="BH1103" i="13" s="1"/>
  <c r="BE1565" i="13"/>
  <c r="BF1565" i="13" s="1"/>
  <c r="BH1565" i="13" s="1"/>
  <c r="BE281" i="13"/>
  <c r="BF281" i="13" s="1"/>
  <c r="BH281" i="13" s="1"/>
  <c r="BE1353" i="13"/>
  <c r="BF1353" i="13" s="1"/>
  <c r="BH1353" i="13" s="1"/>
  <c r="BE2133" i="13"/>
  <c r="BF2133" i="13" s="1"/>
  <c r="BH2133" i="13" s="1"/>
  <c r="BE2541" i="13"/>
  <c r="BF2541" i="13" s="1"/>
  <c r="BH2541" i="13" s="1"/>
  <c r="BE1587" i="13"/>
  <c r="BF1587" i="13" s="1"/>
  <c r="BH1587" i="13" s="1"/>
  <c r="BE191" i="13"/>
  <c r="BF191" i="13" s="1"/>
  <c r="BH191" i="13" s="1"/>
  <c r="BE2199" i="13"/>
  <c r="BF2199" i="13" s="1"/>
  <c r="BH2199" i="13" s="1"/>
  <c r="BE405" i="13"/>
  <c r="BF405" i="13" s="1"/>
  <c r="BH405" i="13" s="1"/>
  <c r="BE1810" i="13"/>
  <c r="BF1810" i="13" s="1"/>
  <c r="BH1810" i="13" s="1"/>
  <c r="BE2092" i="13"/>
  <c r="BF2092" i="13" s="1"/>
  <c r="BH2092" i="13" s="1"/>
  <c r="BE2008" i="13"/>
  <c r="BF2008" i="13" s="1"/>
  <c r="BH2008" i="13" s="1"/>
  <c r="BE1414" i="13"/>
  <c r="BF1414" i="13" s="1"/>
  <c r="BH1414" i="13" s="1"/>
  <c r="BE2767" i="13"/>
  <c r="BF2767" i="13" s="1"/>
  <c r="BH2767" i="13" s="1"/>
  <c r="BE119" i="13"/>
  <c r="BF119" i="13" s="1"/>
  <c r="BH119" i="13" s="1"/>
  <c r="BE149" i="13"/>
  <c r="BF149" i="13" s="1"/>
  <c r="BH149" i="13" s="1"/>
  <c r="BE2409" i="13"/>
  <c r="BF2409" i="13" s="1"/>
  <c r="BH2409" i="13" s="1"/>
  <c r="BE1109" i="13"/>
  <c r="BF1109" i="13" s="1"/>
  <c r="BH1109" i="13" s="1"/>
  <c r="BE641" i="13"/>
  <c r="BF641" i="13" s="1"/>
  <c r="BH641" i="13" s="1"/>
  <c r="BE1799" i="13"/>
  <c r="BF1799" i="13" s="1"/>
  <c r="BH1799" i="13" s="1"/>
  <c r="BE2325" i="13"/>
  <c r="BF2325" i="13" s="1"/>
  <c r="BH2325" i="13" s="1"/>
  <c r="BE851" i="13"/>
  <c r="BF851" i="13" s="1"/>
  <c r="BH851" i="13" s="1"/>
  <c r="BE2001" i="13"/>
  <c r="BF2001" i="13" s="1"/>
  <c r="BH2001" i="13" s="1"/>
  <c r="BE2009" i="13"/>
  <c r="BF2009" i="13" s="1"/>
  <c r="BH2009" i="13" s="1"/>
  <c r="BE3195" i="13"/>
  <c r="BF3195" i="13" s="1"/>
  <c r="BH3195" i="13" s="1"/>
  <c r="BE2151" i="13"/>
  <c r="BF2151" i="13" s="1"/>
  <c r="BH2151" i="13" s="1"/>
  <c r="BE99" i="13"/>
  <c r="BF99" i="13" s="1"/>
  <c r="BH99" i="13" s="1"/>
  <c r="BE2272" i="13"/>
  <c r="BF2272" i="13" s="1"/>
  <c r="BH2272" i="13" s="1"/>
  <c r="BE2590" i="13"/>
  <c r="BF2590" i="13" s="1"/>
  <c r="BH2590" i="13" s="1"/>
  <c r="BE3124" i="13"/>
  <c r="BF3124" i="13" s="1"/>
  <c r="BH3124" i="13" s="1"/>
  <c r="BE2140" i="13"/>
  <c r="BF2140" i="13" s="1"/>
  <c r="BH2140" i="13" s="1"/>
  <c r="BE1702" i="13"/>
  <c r="BF1702" i="13" s="1"/>
  <c r="BH1702" i="13" s="1"/>
  <c r="BE1390" i="13"/>
  <c r="BF1390" i="13" s="1"/>
  <c r="BH1390" i="13" s="1"/>
  <c r="BE666" i="13"/>
  <c r="BF666" i="13" s="1"/>
  <c r="BH666" i="13" s="1"/>
  <c r="BE656" i="13"/>
  <c r="BF656" i="13" s="1"/>
  <c r="BH656" i="13" s="1"/>
  <c r="BE2216" i="13"/>
  <c r="BF2216" i="13" s="1"/>
  <c r="BH2216" i="13" s="1"/>
  <c r="BE946" i="13"/>
  <c r="BF946" i="13" s="1"/>
  <c r="BH946" i="13" s="1"/>
  <c r="BE746" i="13"/>
  <c r="BF746" i="13" s="1"/>
  <c r="BH746" i="13" s="1"/>
  <c r="BE3116" i="13"/>
  <c r="BF3116" i="13" s="1"/>
  <c r="BH3116" i="13" s="1"/>
  <c r="BE476" i="13"/>
  <c r="BF476" i="13" s="1"/>
  <c r="BH476" i="13" s="1"/>
  <c r="BE1768" i="13"/>
  <c r="BF1768" i="13" s="1"/>
  <c r="BH1768" i="13" s="1"/>
  <c r="BE2914" i="13"/>
  <c r="BF2914" i="13" s="1"/>
  <c r="BH2914" i="13" s="1"/>
  <c r="BE1736" i="13"/>
  <c r="BF1736" i="13" s="1"/>
  <c r="BH1736" i="13" s="1"/>
  <c r="BE26" i="13"/>
  <c r="BF26" i="13" s="1"/>
  <c r="BH26" i="13" s="1"/>
  <c r="BE400" i="13"/>
  <c r="BF400" i="13" s="1"/>
  <c r="BH400" i="13" s="1"/>
  <c r="BE526" i="13"/>
  <c r="BF526" i="13" s="1"/>
  <c r="BH526" i="13" s="1"/>
  <c r="BE3146" i="13"/>
  <c r="BF3146" i="13" s="1"/>
  <c r="BH3146" i="13" s="1"/>
  <c r="BE1236" i="13"/>
  <c r="BF1236" i="13" s="1"/>
  <c r="BH1236" i="13" s="1"/>
  <c r="BE770" i="13"/>
  <c r="BF770" i="13" s="1"/>
  <c r="BH770" i="13" s="1"/>
  <c r="BE1770" i="13"/>
  <c r="BF1770" i="13" s="1"/>
  <c r="BH1770" i="13" s="1"/>
  <c r="BE1470" i="13"/>
  <c r="BF1470" i="13" s="1"/>
  <c r="BH1470" i="13" s="1"/>
  <c r="BE1932" i="13"/>
  <c r="BF1932" i="13" s="1"/>
  <c r="BH1932" i="13" s="1"/>
  <c r="BE2304" i="13"/>
  <c r="BF2304" i="13" s="1"/>
  <c r="BH2304" i="13" s="1"/>
  <c r="BE2508" i="13"/>
  <c r="BF2508" i="13" s="1"/>
  <c r="BH2508" i="13" s="1"/>
  <c r="BE2864" i="13"/>
  <c r="BF2864" i="13" s="1"/>
  <c r="BH2864" i="13" s="1"/>
  <c r="BE1272" i="13"/>
  <c r="BF1272" i="13" s="1"/>
  <c r="BH1272" i="13" s="1"/>
  <c r="BE1332" i="13"/>
  <c r="BF1332" i="13" s="1"/>
  <c r="BH1332" i="13" s="1"/>
  <c r="BE620" i="13"/>
  <c r="BF620" i="13" s="1"/>
  <c r="BH620" i="13" s="1"/>
  <c r="BE1772" i="13"/>
  <c r="BF1772" i="13" s="1"/>
  <c r="BH1772" i="13" s="1"/>
  <c r="BE2738" i="13"/>
  <c r="BF2738" i="13" s="1"/>
  <c r="BH2738" i="13" s="1"/>
  <c r="BE2300" i="13"/>
  <c r="BF2300" i="13" s="1"/>
  <c r="BH2300" i="13" s="1"/>
  <c r="BE702" i="13"/>
  <c r="BF702" i="13" s="1"/>
  <c r="BH702" i="13" s="1"/>
  <c r="BE554" i="13"/>
  <c r="BF554" i="13" s="1"/>
  <c r="BH554" i="13" s="1"/>
  <c r="BE1184" i="13"/>
  <c r="BF1184" i="13" s="1"/>
  <c r="BH1184" i="13" s="1"/>
  <c r="BE2630" i="13"/>
  <c r="BF2630" i="13" s="1"/>
  <c r="BH2630" i="13" s="1"/>
  <c r="BE1148" i="13"/>
  <c r="BF1148" i="13" s="1"/>
  <c r="BH1148" i="13" s="1"/>
  <c r="BE1452" i="13"/>
  <c r="BF1452" i="13" s="1"/>
  <c r="BH1452" i="13" s="1"/>
  <c r="BE2072" i="13"/>
  <c r="BF2072" i="13" s="1"/>
  <c r="BH2072" i="13" s="1"/>
  <c r="BE1568" i="13"/>
  <c r="BF1568" i="13" s="1"/>
  <c r="BH1568" i="13" s="1"/>
  <c r="BE1392" i="13"/>
  <c r="BF1392" i="13" s="1"/>
  <c r="BH1392" i="13" s="1"/>
  <c r="BE1662" i="13"/>
  <c r="BF1662" i="13" s="1"/>
  <c r="BH1662" i="13" s="1"/>
  <c r="BE1974" i="13"/>
  <c r="BF1974" i="13" s="1"/>
  <c r="BH1974" i="13" s="1"/>
  <c r="BE980" i="13"/>
  <c r="BF980" i="13" s="1"/>
  <c r="BH980" i="13" s="1"/>
  <c r="BE1104" i="13"/>
  <c r="BF1104" i="13" s="1"/>
  <c r="BH1104" i="13" s="1"/>
  <c r="BE1920" i="13"/>
  <c r="BF1920" i="13" s="1"/>
  <c r="BH1920" i="13" s="1"/>
  <c r="BE3174" i="13"/>
  <c r="BF3174" i="13" s="1"/>
  <c r="BH3174" i="13" s="1"/>
  <c r="BE3138" i="13"/>
  <c r="BF3138" i="13" s="1"/>
  <c r="BH3138" i="13" s="1"/>
  <c r="BE2480" i="13"/>
  <c r="BF2480" i="13" s="1"/>
  <c r="BH2480" i="13" s="1"/>
  <c r="BE2910" i="13"/>
  <c r="BF2910" i="13" s="1"/>
  <c r="BH2910" i="13" s="1"/>
  <c r="BE692" i="13"/>
  <c r="BF692" i="13" s="1"/>
  <c r="BH692" i="13" s="1"/>
  <c r="BE2082" i="13"/>
  <c r="BF2082" i="13" s="1"/>
  <c r="BH2082" i="13" s="1"/>
  <c r="BE878" i="13"/>
  <c r="BF878" i="13" s="1"/>
  <c r="BH878" i="13" s="1"/>
  <c r="BE1244" i="13"/>
  <c r="BF1244" i="13" s="1"/>
  <c r="BH1244" i="13" s="1"/>
  <c r="BE62" i="13"/>
  <c r="BF62" i="13" s="1"/>
  <c r="BH62" i="13" s="1"/>
  <c r="BE2922" i="13"/>
  <c r="BF2922" i="13" s="1"/>
  <c r="BH2922" i="13" s="1"/>
  <c r="BE1190" i="13"/>
  <c r="BF1190" i="13" s="1"/>
  <c r="BH1190" i="13" s="1"/>
  <c r="BE1424" i="13"/>
  <c r="BF1424" i="13" s="1"/>
  <c r="BH1424" i="13" s="1"/>
  <c r="BE1208" i="13"/>
  <c r="BF1208" i="13" s="1"/>
  <c r="BH1208" i="13" s="1"/>
  <c r="BL13" i="13"/>
  <c r="BL14" i="13" s="1"/>
  <c r="BE5624" i="13"/>
  <c r="BF5624" i="13" s="1"/>
  <c r="BH5624" i="13" s="1"/>
  <c r="BE8518" i="13"/>
  <c r="BF8518" i="13" s="1"/>
  <c r="BH8518" i="13" s="1"/>
  <c r="BE5491" i="13"/>
  <c r="BF5491" i="13" s="1"/>
  <c r="BH5491" i="13" s="1"/>
  <c r="BE7069" i="13"/>
  <c r="BF7069" i="13" s="1"/>
  <c r="BH7069" i="13" s="1"/>
  <c r="BE9132" i="13"/>
  <c r="BF9132" i="13" s="1"/>
  <c r="BH9132" i="13" s="1"/>
  <c r="BE7357" i="13"/>
  <c r="BF7357" i="13" s="1"/>
  <c r="BH7357" i="13" s="1"/>
  <c r="BE6351" i="13"/>
  <c r="BF6351" i="13" s="1"/>
  <c r="BH6351" i="13" s="1"/>
  <c r="BE8663" i="13"/>
  <c r="BF8663" i="13" s="1"/>
  <c r="BH8663" i="13" s="1"/>
  <c r="BE6989" i="13"/>
  <c r="BF6989" i="13" s="1"/>
  <c r="BH6989" i="13" s="1"/>
  <c r="BE5166" i="13"/>
  <c r="BF5166" i="13" s="1"/>
  <c r="BH5166" i="13" s="1"/>
  <c r="BE6521" i="13"/>
  <c r="BF6521" i="13" s="1"/>
  <c r="BH6521" i="13" s="1"/>
  <c r="BE7814" i="13"/>
  <c r="BF7814" i="13" s="1"/>
  <c r="BH7814" i="13" s="1"/>
  <c r="BE9313" i="13"/>
  <c r="BF9313" i="13" s="1"/>
  <c r="BH9313" i="13" s="1"/>
  <c r="BE6268" i="13"/>
  <c r="BF6268" i="13" s="1"/>
  <c r="BH6268" i="13" s="1"/>
  <c r="BE8754" i="13"/>
  <c r="BF8754" i="13" s="1"/>
  <c r="BH8754" i="13" s="1"/>
  <c r="BE5185" i="13"/>
  <c r="BF5185" i="13" s="1"/>
  <c r="BH5185" i="13" s="1"/>
  <c r="BE6253" i="13"/>
  <c r="BF6253" i="13" s="1"/>
  <c r="BH6253" i="13" s="1"/>
  <c r="BE9854" i="13"/>
  <c r="BF9854" i="13" s="1"/>
  <c r="BH9854" i="13" s="1"/>
  <c r="BE7848" i="13"/>
  <c r="BF7848" i="13" s="1"/>
  <c r="BH7848" i="13" s="1"/>
  <c r="BE6687" i="13"/>
  <c r="BF6687" i="13" s="1"/>
  <c r="BH6687" i="13" s="1"/>
  <c r="BE8788" i="13"/>
  <c r="BF8788" i="13" s="1"/>
  <c r="BH8788" i="13" s="1"/>
  <c r="BE6908" i="13"/>
  <c r="BF6908" i="13" s="1"/>
  <c r="BH6908" i="13" s="1"/>
  <c r="BE5978" i="13"/>
  <c r="BF5978" i="13" s="1"/>
  <c r="BH5978" i="13" s="1"/>
  <c r="BE7805" i="13"/>
  <c r="BF7805" i="13" s="1"/>
  <c r="BH7805" i="13" s="1"/>
  <c r="BE5793" i="13"/>
  <c r="BF5793" i="13" s="1"/>
  <c r="BH5793" i="13" s="1"/>
  <c r="BE9929" i="13"/>
  <c r="BF9929" i="13" s="1"/>
  <c r="BH9929" i="13" s="1"/>
  <c r="BE7414" i="13"/>
  <c r="BF7414" i="13" s="1"/>
  <c r="BH7414" i="13" s="1"/>
  <c r="BE5703" i="13"/>
  <c r="BF5703" i="13" s="1"/>
  <c r="BH5703" i="13" s="1"/>
  <c r="BE9175" i="13"/>
  <c r="BF9175" i="13" s="1"/>
  <c r="BH9175" i="13" s="1"/>
  <c r="BE8215" i="13"/>
  <c r="BF8215" i="13" s="1"/>
  <c r="BH8215" i="13" s="1"/>
  <c r="BE6101" i="13"/>
  <c r="BF6101" i="13" s="1"/>
  <c r="BH6101" i="13" s="1"/>
  <c r="BE9518" i="13"/>
  <c r="BF9518" i="13" s="1"/>
  <c r="BH9518" i="13" s="1"/>
  <c r="BE8068" i="13"/>
  <c r="BF8068" i="13" s="1"/>
  <c r="BH8068" i="13" s="1"/>
  <c r="BE6375" i="13"/>
  <c r="BF6375" i="13" s="1"/>
  <c r="BH6375" i="13" s="1"/>
  <c r="BE7368" i="13"/>
  <c r="BF7368" i="13" s="1"/>
  <c r="BH7368" i="13" s="1"/>
  <c r="BE8963" i="13"/>
  <c r="BF8963" i="13" s="1"/>
  <c r="BH8963" i="13" s="1"/>
  <c r="BE8815" i="13"/>
  <c r="BF8815" i="13" s="1"/>
  <c r="BH8815" i="13" s="1"/>
  <c r="BE8003" i="13"/>
  <c r="BF8003" i="13" s="1"/>
  <c r="BH8003" i="13" s="1"/>
  <c r="BE6184" i="13"/>
  <c r="BF6184" i="13" s="1"/>
  <c r="BH6184" i="13" s="1"/>
  <c r="BE6459" i="13"/>
  <c r="BF6459" i="13" s="1"/>
  <c r="BH6459" i="13" s="1"/>
  <c r="BE7052" i="13"/>
  <c r="BF7052" i="13" s="1"/>
  <c r="BH7052" i="13" s="1"/>
  <c r="BE9135" i="13"/>
  <c r="BF9135" i="13" s="1"/>
  <c r="BH9135" i="13" s="1"/>
  <c r="BE7457" i="13"/>
  <c r="BF7457" i="13" s="1"/>
  <c r="BH7457" i="13" s="1"/>
  <c r="BE7587" i="13"/>
  <c r="BF7587" i="13" s="1"/>
  <c r="BH7587" i="13" s="1"/>
  <c r="BE9606" i="13"/>
  <c r="BF9606" i="13" s="1"/>
  <c r="BH9606" i="13" s="1"/>
  <c r="BE8156" i="13"/>
  <c r="BF8156" i="13" s="1"/>
  <c r="BH8156" i="13" s="1"/>
  <c r="BE6842" i="13"/>
  <c r="BF6842" i="13" s="1"/>
  <c r="BH6842" i="13" s="1"/>
  <c r="BE5683" i="13"/>
  <c r="BF5683" i="13" s="1"/>
  <c r="BH5683" i="13" s="1"/>
  <c r="BE8511" i="13"/>
  <c r="BF8511" i="13" s="1"/>
  <c r="BH8511" i="13" s="1"/>
  <c r="BE7485" i="13"/>
  <c r="BF7485" i="13" s="1"/>
  <c r="BH7485" i="13" s="1"/>
  <c r="BE5406" i="13"/>
  <c r="BF5406" i="13" s="1"/>
  <c r="BH5406" i="13" s="1"/>
  <c r="BE9682" i="13"/>
  <c r="BF9682" i="13" s="1"/>
  <c r="BH9682" i="13" s="1"/>
  <c r="BE8216" i="13"/>
  <c r="BF8216" i="13" s="1"/>
  <c r="BH8216" i="13" s="1"/>
  <c r="BE6291" i="13"/>
  <c r="BF6291" i="13" s="1"/>
  <c r="BH6291" i="13" s="1"/>
  <c r="BE5623" i="13"/>
  <c r="BF5623" i="13" s="1"/>
  <c r="BH5623" i="13" s="1"/>
  <c r="BE8817" i="13"/>
  <c r="BF8817" i="13" s="1"/>
  <c r="BH8817" i="13" s="1"/>
  <c r="BE9113" i="13"/>
  <c r="BF9113" i="13" s="1"/>
  <c r="BH9113" i="13" s="1"/>
  <c r="BE9877" i="13"/>
  <c r="BF9877" i="13" s="1"/>
  <c r="BH9877" i="13" s="1"/>
  <c r="BE7058" i="13"/>
  <c r="BF7058" i="13" s="1"/>
  <c r="BH7058" i="13" s="1"/>
  <c r="BE5771" i="13"/>
  <c r="BF5771" i="13" s="1"/>
  <c r="BH5771" i="13" s="1"/>
  <c r="BE8477" i="13"/>
  <c r="BF8477" i="13" s="1"/>
  <c r="BH8477" i="13" s="1"/>
  <c r="BE9013" i="13"/>
  <c r="BF9013" i="13" s="1"/>
  <c r="BH9013" i="13" s="1"/>
  <c r="BE6783" i="13"/>
  <c r="BF6783" i="13" s="1"/>
  <c r="BH6783" i="13" s="1"/>
  <c r="BE8202" i="13"/>
  <c r="BF8202" i="13" s="1"/>
  <c r="BH8202" i="13" s="1"/>
  <c r="BE9196" i="13"/>
  <c r="BF9196" i="13" s="1"/>
  <c r="BH9196" i="13" s="1"/>
  <c r="BE7388" i="13"/>
  <c r="BF7388" i="13" s="1"/>
  <c r="BH7388" i="13" s="1"/>
  <c r="BE5068" i="13"/>
  <c r="BF5068" i="13" s="1"/>
  <c r="BH5068" i="13" s="1"/>
  <c r="BE7125" i="13"/>
  <c r="BF7125" i="13" s="1"/>
  <c r="BH7125" i="13" s="1"/>
  <c r="BE5700" i="13"/>
  <c r="BF5700" i="13" s="1"/>
  <c r="BH5700" i="13" s="1"/>
  <c r="BE8206" i="13"/>
  <c r="BF8206" i="13" s="1"/>
  <c r="BH8206" i="13" s="1"/>
  <c r="BE7602" i="13"/>
  <c r="BF7602" i="13" s="1"/>
  <c r="BH7602" i="13" s="1"/>
  <c r="BE6225" i="13"/>
  <c r="BF6225" i="13" s="1"/>
  <c r="BH6225" i="13" s="1"/>
  <c r="BE9131" i="13"/>
  <c r="BF9131" i="13" s="1"/>
  <c r="BH9131" i="13" s="1"/>
  <c r="BE8171" i="13"/>
  <c r="BF8171" i="13" s="1"/>
  <c r="BH8171" i="13" s="1"/>
  <c r="BE7583" i="13"/>
  <c r="BF7583" i="13" s="1"/>
  <c r="BH7583" i="13" s="1"/>
  <c r="BE3608" i="13"/>
  <c r="BF3608" i="13" s="1"/>
  <c r="BH3608" i="13" s="1"/>
  <c r="BE4107" i="13"/>
  <c r="BF4107" i="13" s="1"/>
  <c r="BH4107" i="13" s="1"/>
  <c r="BE4926" i="13"/>
  <c r="BF4926" i="13" s="1"/>
  <c r="BH4926" i="13" s="1"/>
  <c r="BE4537" i="13"/>
  <c r="BF4537" i="13" s="1"/>
  <c r="BH4537" i="13" s="1"/>
  <c r="BE4055" i="13"/>
  <c r="BF4055" i="13" s="1"/>
  <c r="BH4055" i="13" s="1"/>
  <c r="BE3672" i="13"/>
  <c r="BF3672" i="13" s="1"/>
  <c r="BH3672" i="13" s="1"/>
  <c r="BE3431" i="13"/>
  <c r="BF3431" i="13" s="1"/>
  <c r="BH3431" i="13" s="1"/>
  <c r="BE4707" i="13"/>
  <c r="BF4707" i="13" s="1"/>
  <c r="BH4707" i="13" s="1"/>
  <c r="BE4420" i="13"/>
  <c r="BF4420" i="13" s="1"/>
  <c r="BH4420" i="13" s="1"/>
  <c r="BE4125" i="13"/>
  <c r="BF4125" i="13" s="1"/>
  <c r="BH4125" i="13" s="1"/>
  <c r="BE3818" i="13"/>
  <c r="BF3818" i="13" s="1"/>
  <c r="BH3818" i="13" s="1"/>
  <c r="BE3579" i="13"/>
  <c r="BF3579" i="13" s="1"/>
  <c r="BH3579" i="13" s="1"/>
  <c r="BE4927" i="13"/>
  <c r="BF4927" i="13" s="1"/>
  <c r="BH4927" i="13" s="1"/>
  <c r="BE4573" i="13"/>
  <c r="BF4573" i="13" s="1"/>
  <c r="BH4573" i="13" s="1"/>
  <c r="BE4291" i="13"/>
  <c r="BF4291" i="13" s="1"/>
  <c r="BH4291" i="13" s="1"/>
  <c r="BE4027" i="13"/>
  <c r="BF4027" i="13" s="1"/>
  <c r="BH4027" i="13" s="1"/>
  <c r="BE3678" i="13"/>
  <c r="BF3678" i="13" s="1"/>
  <c r="BH3678" i="13" s="1"/>
  <c r="BE3395" i="13"/>
  <c r="BF3395" i="13" s="1"/>
  <c r="BH3395" i="13" s="1"/>
  <c r="BE3590" i="13"/>
  <c r="BF3590" i="13" s="1"/>
  <c r="BH3590" i="13" s="1"/>
  <c r="BE4990" i="13"/>
  <c r="BF4990" i="13" s="1"/>
  <c r="BH4990" i="13" s="1"/>
  <c r="BE3721" i="13"/>
  <c r="BF3721" i="13" s="1"/>
  <c r="BH3721" i="13" s="1"/>
  <c r="BE3386" i="13"/>
  <c r="BF3386" i="13" s="1"/>
  <c r="BH3386" i="13" s="1"/>
  <c r="BE4788" i="13"/>
  <c r="BF4788" i="13" s="1"/>
  <c r="BH4788" i="13" s="1"/>
  <c r="BE4532" i="13"/>
  <c r="BF4532" i="13" s="1"/>
  <c r="BH4532" i="13" s="1"/>
  <c r="BE4212" i="13"/>
  <c r="BF4212" i="13" s="1"/>
  <c r="BH4212" i="13" s="1"/>
  <c r="BE3850" i="13"/>
  <c r="BF3850" i="13" s="1"/>
  <c r="BH3850" i="13" s="1"/>
  <c r="BE3551" i="13"/>
  <c r="BF3551" i="13" s="1"/>
  <c r="BH3551" i="13" s="1"/>
  <c r="BE4960" i="13"/>
  <c r="BF4960" i="13" s="1"/>
  <c r="BH4960" i="13" s="1"/>
  <c r="BE4759" i="13"/>
  <c r="BF4759" i="13" s="1"/>
  <c r="BH4759" i="13" s="1"/>
  <c r="BE4503" i="13"/>
  <c r="BF4503" i="13" s="1"/>
  <c r="BH4503" i="13" s="1"/>
  <c r="BE4279" i="13"/>
  <c r="BF4279" i="13" s="1"/>
  <c r="BH4279" i="13" s="1"/>
  <c r="BE4058" i="13"/>
  <c r="BF4058" i="13" s="1"/>
  <c r="BH4058" i="13" s="1"/>
  <c r="BE3844" i="13"/>
  <c r="BF3844" i="13" s="1"/>
  <c r="BH3844" i="13" s="1"/>
  <c r="BE3670" i="13"/>
  <c r="BF3670" i="13" s="1"/>
  <c r="BH3670" i="13" s="1"/>
  <c r="BE3446" i="13"/>
  <c r="BF3446" i="13" s="1"/>
  <c r="BH3446" i="13" s="1"/>
  <c r="BE4824" i="13"/>
  <c r="BF4824" i="13" s="1"/>
  <c r="BH4824" i="13" s="1"/>
  <c r="BE4568" i="13"/>
  <c r="BF4568" i="13" s="1"/>
  <c r="BH4568" i="13" s="1"/>
  <c r="BE4382" i="13"/>
  <c r="BF4382" i="13" s="1"/>
  <c r="BH4382" i="13" s="1"/>
  <c r="BE4118" i="13"/>
  <c r="BF4118" i="13" s="1"/>
  <c r="BH4118" i="13" s="1"/>
  <c r="BE3890" i="13"/>
  <c r="BF3890" i="13" s="1"/>
  <c r="BH3890" i="13" s="1"/>
  <c r="BE3676" i="13"/>
  <c r="BF3676" i="13" s="1"/>
  <c r="BH3676" i="13" s="1"/>
  <c r="BE3418" i="13"/>
  <c r="BF3418" i="13" s="1"/>
  <c r="BH3418" i="13" s="1"/>
  <c r="BE4391" i="13"/>
  <c r="BF4391" i="13" s="1"/>
  <c r="BH4391" i="13" s="1"/>
  <c r="BE3897" i="13"/>
  <c r="BF3897" i="13" s="1"/>
  <c r="BH3897" i="13" s="1"/>
  <c r="BE4666" i="13"/>
  <c r="BF4666" i="13" s="1"/>
  <c r="BH4666" i="13" s="1"/>
  <c r="BE4388" i="13"/>
  <c r="BF4388" i="13" s="1"/>
  <c r="BH4388" i="13" s="1"/>
  <c r="BE4590" i="13"/>
  <c r="BF4590" i="13" s="1"/>
  <c r="BH4590" i="13" s="1"/>
  <c r="BE3836" i="13"/>
  <c r="BF3836" i="13" s="1"/>
  <c r="BH3836" i="13" s="1"/>
  <c r="BE4933" i="13"/>
  <c r="BF4933" i="13" s="1"/>
  <c r="BH4933" i="13" s="1"/>
  <c r="BE4869" i="13"/>
  <c r="BF4869" i="13" s="1"/>
  <c r="BH4869" i="13" s="1"/>
  <c r="BE4613" i="13"/>
  <c r="BF4613" i="13" s="1"/>
  <c r="BH4613" i="13" s="1"/>
  <c r="BE4430" i="13"/>
  <c r="BF4430" i="13" s="1"/>
  <c r="BH4430" i="13" s="1"/>
  <c r="BE4205" i="13"/>
  <c r="BF4205" i="13" s="1"/>
  <c r="BH4205" i="13" s="1"/>
  <c r="BE3927" i="13"/>
  <c r="BF3927" i="13" s="1"/>
  <c r="BH3927" i="13" s="1"/>
  <c r="BE3665" i="13"/>
  <c r="BF3665" i="13" s="1"/>
  <c r="BH3665" i="13" s="1"/>
  <c r="BE3483" i="13"/>
  <c r="BF3483" i="13" s="1"/>
  <c r="BH3483" i="13" s="1"/>
  <c r="BE4865" i="13"/>
  <c r="BF4865" i="13" s="1"/>
  <c r="BH4865" i="13" s="1"/>
  <c r="BE4632" i="13"/>
  <c r="BF4632" i="13" s="1"/>
  <c r="BH4632" i="13" s="1"/>
  <c r="BE4408" i="13"/>
  <c r="BF4408" i="13" s="1"/>
  <c r="BH4408" i="13" s="1"/>
  <c r="BE4146" i="13"/>
  <c r="BF4146" i="13" s="1"/>
  <c r="BH4146" i="13" s="1"/>
  <c r="BE3974" i="13"/>
  <c r="BF3974" i="13" s="1"/>
  <c r="BH3974" i="13" s="1"/>
  <c r="BE3789" i="13"/>
  <c r="BF3789" i="13" s="1"/>
  <c r="BH3789" i="13" s="1"/>
  <c r="BE3545" i="13"/>
  <c r="BF3545" i="13" s="1"/>
  <c r="BH3545" i="13" s="1"/>
  <c r="BE4946" i="13"/>
  <c r="BF4946" i="13" s="1"/>
  <c r="BH4946" i="13" s="1"/>
  <c r="BE4757" i="13"/>
  <c r="BF4757" i="13" s="1"/>
  <c r="BH4757" i="13" s="1"/>
  <c r="BE4501" i="13"/>
  <c r="BF4501" i="13" s="1"/>
  <c r="BH4501" i="13" s="1"/>
  <c r="BE4286" i="13"/>
  <c r="BF4286" i="13" s="1"/>
  <c r="BH4286" i="13" s="1"/>
  <c r="BE4052" i="13"/>
  <c r="BF4052" i="13" s="1"/>
  <c r="BH4052" i="13" s="1"/>
  <c r="BE3796" i="13"/>
  <c r="BF3796" i="13" s="1"/>
  <c r="BH3796" i="13" s="1"/>
  <c r="BE3605" i="13"/>
  <c r="BF3605" i="13" s="1"/>
  <c r="BH3605" i="13" s="1"/>
  <c r="BE3388" i="13"/>
  <c r="BF3388" i="13" s="1"/>
  <c r="BH3388" i="13" s="1"/>
  <c r="BE4534" i="13"/>
  <c r="BF4534" i="13" s="1"/>
  <c r="BH4534" i="13" s="1"/>
  <c r="BE4188" i="13"/>
  <c r="BF4188" i="13" s="1"/>
  <c r="BH4188" i="13" s="1"/>
  <c r="BE4354" i="13"/>
  <c r="BF4354" i="13" s="1"/>
  <c r="BH4354" i="13" s="1"/>
  <c r="BE6044" i="13"/>
  <c r="BF6044" i="13" s="1"/>
  <c r="BH6044" i="13" s="1"/>
  <c r="BE8305" i="13"/>
  <c r="BF8305" i="13" s="1"/>
  <c r="BH8305" i="13" s="1"/>
  <c r="BE5953" i="13"/>
  <c r="BF5953" i="13" s="1"/>
  <c r="BH5953" i="13" s="1"/>
  <c r="BE6354" i="13"/>
  <c r="BF6354" i="13" s="1"/>
  <c r="BH6354" i="13" s="1"/>
  <c r="BE6075" i="13"/>
  <c r="BF6075" i="13" s="1"/>
  <c r="BH6075" i="13" s="1"/>
  <c r="BE9589" i="13"/>
  <c r="BF9589" i="13" s="1"/>
  <c r="BH9589" i="13" s="1"/>
  <c r="BE5938" i="13"/>
  <c r="BF5938" i="13" s="1"/>
  <c r="BH5938" i="13" s="1"/>
  <c r="BE7558" i="13"/>
  <c r="BF7558" i="13" s="1"/>
  <c r="BH7558" i="13" s="1"/>
  <c r="BE7945" i="13"/>
  <c r="BF7945" i="13" s="1"/>
  <c r="BH7945" i="13" s="1"/>
  <c r="BE6305" i="13"/>
  <c r="BF6305" i="13" s="1"/>
  <c r="BH6305" i="13" s="1"/>
  <c r="BE6246" i="13"/>
  <c r="BF6246" i="13" s="1"/>
  <c r="BH6246" i="13" s="1"/>
  <c r="BE8381" i="13"/>
  <c r="BF8381" i="13" s="1"/>
  <c r="BH8381" i="13" s="1"/>
  <c r="BE5869" i="13"/>
  <c r="BF5869" i="13" s="1"/>
  <c r="BH5869" i="13" s="1"/>
  <c r="BE8907" i="13"/>
  <c r="BF8907" i="13" s="1"/>
  <c r="BH8907" i="13" s="1"/>
  <c r="BE9412" i="13"/>
  <c r="BF9412" i="13" s="1"/>
  <c r="BH9412" i="13" s="1"/>
  <c r="BE5447" i="13"/>
  <c r="BF5447" i="13" s="1"/>
  <c r="BH5447" i="13" s="1"/>
  <c r="BE6811" i="13"/>
  <c r="BF6811" i="13" s="1"/>
  <c r="BH6811" i="13" s="1"/>
  <c r="BE5339" i="13"/>
  <c r="BF5339" i="13" s="1"/>
  <c r="BH5339" i="13" s="1"/>
  <c r="BE7973" i="13"/>
  <c r="BF7973" i="13" s="1"/>
  <c r="BH7973" i="13" s="1"/>
  <c r="BE5193" i="13"/>
  <c r="BF5193" i="13" s="1"/>
  <c r="BH5193" i="13" s="1"/>
  <c r="BE5663" i="13"/>
  <c r="BF5663" i="13" s="1"/>
  <c r="BH5663" i="13" s="1"/>
  <c r="BE8363" i="13"/>
  <c r="BF8363" i="13" s="1"/>
  <c r="BH8363" i="13" s="1"/>
  <c r="BE6364" i="13"/>
  <c r="BF6364" i="13" s="1"/>
  <c r="BH6364" i="13" s="1"/>
  <c r="BE9350" i="13"/>
  <c r="BF9350" i="13" s="1"/>
  <c r="BH9350" i="13" s="1"/>
  <c r="BE5738" i="13"/>
  <c r="BF5738" i="13" s="1"/>
  <c r="BH5738" i="13" s="1"/>
  <c r="BE8237" i="13"/>
  <c r="BF8237" i="13" s="1"/>
  <c r="BH8237" i="13" s="1"/>
  <c r="BE6162" i="13"/>
  <c r="BF6162" i="13" s="1"/>
  <c r="BH6162" i="13" s="1"/>
  <c r="BE8914" i="13"/>
  <c r="BF8914" i="13" s="1"/>
  <c r="BH8914" i="13" s="1"/>
  <c r="BE7788" i="13"/>
  <c r="BF7788" i="13" s="1"/>
  <c r="BH7788" i="13" s="1"/>
  <c r="BE8135" i="13"/>
  <c r="BF8135" i="13" s="1"/>
  <c r="BH8135" i="13" s="1"/>
  <c r="BE5799" i="13"/>
  <c r="BF5799" i="13" s="1"/>
  <c r="BH5799" i="13" s="1"/>
  <c r="BE8197" i="13"/>
  <c r="BF8197" i="13" s="1"/>
  <c r="BH8197" i="13" s="1"/>
  <c r="BE6250" i="13"/>
  <c r="BF6250" i="13" s="1"/>
  <c r="BH6250" i="13" s="1"/>
  <c r="BE9418" i="13"/>
  <c r="BF9418" i="13" s="1"/>
  <c r="BH9418" i="13" s="1"/>
  <c r="BE7038" i="13"/>
  <c r="BF7038" i="13" s="1"/>
  <c r="BH7038" i="13" s="1"/>
  <c r="BE9087" i="13"/>
  <c r="BF9087" i="13" s="1"/>
  <c r="BH9087" i="13" s="1"/>
  <c r="BE7403" i="13"/>
  <c r="BF7403" i="13" s="1"/>
  <c r="BH7403" i="13" s="1"/>
  <c r="BE9728" i="13"/>
  <c r="BF9728" i="13" s="1"/>
  <c r="BH9728" i="13" s="1"/>
  <c r="BE5713" i="13"/>
  <c r="BF5713" i="13" s="1"/>
  <c r="BH5713" i="13" s="1"/>
  <c r="BE8335" i="13"/>
  <c r="BF8335" i="13" s="1"/>
  <c r="BH8335" i="13" s="1"/>
  <c r="BE5057" i="13"/>
  <c r="BF5057" i="13" s="1"/>
  <c r="BH5057" i="13" s="1"/>
  <c r="BE4574" i="13"/>
  <c r="BF4574" i="13" s="1"/>
  <c r="BH4574" i="13" s="1"/>
  <c r="BE4306" i="13"/>
  <c r="BF4306" i="13" s="1"/>
  <c r="BH4306" i="13" s="1"/>
  <c r="BE3519" i="13"/>
  <c r="BF3519" i="13" s="1"/>
  <c r="BH3519" i="13" s="1"/>
  <c r="BE4578" i="13"/>
  <c r="BF4578" i="13" s="1"/>
  <c r="BH4578" i="13" s="1"/>
  <c r="BE3956" i="13"/>
  <c r="BF3956" i="13" s="1"/>
  <c r="BH3956" i="13" s="1"/>
  <c r="BE3420" i="13"/>
  <c r="BF3420" i="13" s="1"/>
  <c r="BH3420" i="13" s="1"/>
  <c r="BE4439" i="13"/>
  <c r="BF4439" i="13" s="1"/>
  <c r="BH4439" i="13" s="1"/>
  <c r="BE3835" i="13"/>
  <c r="BF3835" i="13" s="1"/>
  <c r="BH3835" i="13" s="1"/>
  <c r="BE4211" i="13"/>
  <c r="BF4211" i="13" s="1"/>
  <c r="BH4211" i="13" s="1"/>
  <c r="BE4965" i="13"/>
  <c r="BF4965" i="13" s="1"/>
  <c r="BH4965" i="13" s="1"/>
  <c r="BE4571" i="13"/>
  <c r="BF4571" i="13" s="1"/>
  <c r="BH4571" i="13" s="1"/>
  <c r="BE4624" i="13"/>
  <c r="BF4624" i="13" s="1"/>
  <c r="BH4624" i="13" s="1"/>
  <c r="BE4084" i="13"/>
  <c r="BF4084" i="13" s="1"/>
  <c r="BH4084" i="13" s="1"/>
  <c r="BE3459" i="13"/>
  <c r="BF3459" i="13" s="1"/>
  <c r="BH3459" i="13" s="1"/>
  <c r="BE4637" i="13"/>
  <c r="BF4637" i="13" s="1"/>
  <c r="BH4637" i="13" s="1"/>
  <c r="BE4153" i="13"/>
  <c r="BF4153" i="13" s="1"/>
  <c r="BH4153" i="13" s="1"/>
  <c r="BE3791" i="13"/>
  <c r="BF3791" i="13" s="1"/>
  <c r="BH3791" i="13" s="1"/>
  <c r="BE4948" i="13"/>
  <c r="BF4948" i="13" s="1"/>
  <c r="BH4948" i="13" s="1"/>
  <c r="BE4436" i="13"/>
  <c r="BF4436" i="13" s="1"/>
  <c r="BH4436" i="13" s="1"/>
  <c r="BE4018" i="13"/>
  <c r="BF4018" i="13" s="1"/>
  <c r="BH4018" i="13" s="1"/>
  <c r="BE3541" i="13"/>
  <c r="BF3541" i="13" s="1"/>
  <c r="BH3541" i="13" s="1"/>
  <c r="BE3806" i="13"/>
  <c r="BF3806" i="13" s="1"/>
  <c r="BH3806" i="13" s="1"/>
  <c r="BE4661" i="13"/>
  <c r="BF4661" i="13" s="1"/>
  <c r="BH4661" i="13" s="1"/>
  <c r="BE4081" i="13"/>
  <c r="BF4081" i="13" s="1"/>
  <c r="BH4081" i="13" s="1"/>
  <c r="BE4976" i="13"/>
  <c r="BF4976" i="13" s="1"/>
  <c r="BH4976" i="13" s="1"/>
  <c r="BE4557" i="13"/>
  <c r="BF4557" i="13" s="1"/>
  <c r="BH4557" i="13" s="1"/>
  <c r="BE4077" i="13"/>
  <c r="BF4077" i="13" s="1"/>
  <c r="BH4077" i="13" s="1"/>
  <c r="BE3542" i="13"/>
  <c r="BF3542" i="13" s="1"/>
  <c r="BH3542" i="13" s="1"/>
  <c r="BE4756" i="13"/>
  <c r="BF4756" i="13" s="1"/>
  <c r="BH4756" i="13" s="1"/>
  <c r="BE4277" i="13"/>
  <c r="BF4277" i="13" s="1"/>
  <c r="BH4277" i="13" s="1"/>
  <c r="BE3866" i="13"/>
  <c r="BF3866" i="13" s="1"/>
  <c r="BH3866" i="13" s="1"/>
  <c r="BE3443" i="13"/>
  <c r="BF3443" i="13" s="1"/>
  <c r="BH3443" i="13" s="1"/>
  <c r="BE4635" i="13"/>
  <c r="BF4635" i="13" s="1"/>
  <c r="BH4635" i="13" s="1"/>
  <c r="BE4149" i="13"/>
  <c r="BF4149" i="13" s="1"/>
  <c r="BH4149" i="13" s="1"/>
  <c r="BE3732" i="13"/>
  <c r="BF3732" i="13" s="1"/>
  <c r="BH3732" i="13" s="1"/>
  <c r="BE3468" i="13"/>
  <c r="BF3468" i="13" s="1"/>
  <c r="BH3468" i="13" s="1"/>
  <c r="BE3723" i="13"/>
  <c r="BF3723" i="13" s="1"/>
  <c r="BH3723" i="13" s="1"/>
  <c r="BE3660" i="13"/>
  <c r="BF3660" i="13" s="1"/>
  <c r="BH3660" i="13" s="1"/>
  <c r="BE3643" i="13"/>
  <c r="BF3643" i="13" s="1"/>
  <c r="BH3643" i="13" s="1"/>
  <c r="BE4781" i="13"/>
  <c r="BF4781" i="13" s="1"/>
  <c r="BH4781" i="13" s="1"/>
  <c r="BE4716" i="13"/>
  <c r="BF4716" i="13" s="1"/>
  <c r="BH4716" i="13" s="1"/>
  <c r="BE4663" i="13"/>
  <c r="BF4663" i="13" s="1"/>
  <c r="BH4663" i="13" s="1"/>
  <c r="BE4102" i="13"/>
  <c r="BF4102" i="13" s="1"/>
  <c r="BH4102" i="13" s="1"/>
  <c r="BE4133" i="13"/>
  <c r="BF4133" i="13" s="1"/>
  <c r="BH4133" i="13" s="1"/>
  <c r="BE4939" i="13"/>
  <c r="BF4939" i="13" s="1"/>
  <c r="BH4939" i="13" s="1"/>
  <c r="BE4810" i="13"/>
  <c r="BF4810" i="13" s="1"/>
  <c r="BH4810" i="13" s="1"/>
  <c r="BE4696" i="13"/>
  <c r="BF4696" i="13" s="1"/>
  <c r="BH4696" i="13" s="1"/>
  <c r="BE4597" i="13"/>
  <c r="BF4597" i="13" s="1"/>
  <c r="BH4597" i="13" s="1"/>
  <c r="BE4472" i="13"/>
  <c r="BF4472" i="13" s="1"/>
  <c r="BH4472" i="13" s="1"/>
  <c r="BE4352" i="13"/>
  <c r="BF4352" i="13" s="1"/>
  <c r="BH4352" i="13" s="1"/>
  <c r="BE4254" i="13"/>
  <c r="BF4254" i="13" s="1"/>
  <c r="BH4254" i="13" s="1"/>
  <c r="BE4127" i="13"/>
  <c r="BF4127" i="13" s="1"/>
  <c r="BH4127" i="13" s="1"/>
  <c r="BE4019" i="13"/>
  <c r="BF4019" i="13" s="1"/>
  <c r="BH4019" i="13" s="1"/>
  <c r="BE3887" i="13"/>
  <c r="BF3887" i="13" s="1"/>
  <c r="BH3887" i="13" s="1"/>
  <c r="BE3728" i="13"/>
  <c r="BF3728" i="13" s="1"/>
  <c r="BH3728" i="13" s="1"/>
  <c r="BE3616" i="13"/>
  <c r="BF3616" i="13" s="1"/>
  <c r="BH3616" i="13" s="1"/>
  <c r="BE3521" i="13"/>
  <c r="BF3521" i="13" s="1"/>
  <c r="BH3521" i="13" s="1"/>
  <c r="BE3399" i="13"/>
  <c r="BF3399" i="13" s="1"/>
  <c r="BH3399" i="13" s="1"/>
  <c r="BE4904" i="13"/>
  <c r="BF4904" i="13" s="1"/>
  <c r="BH4904" i="13" s="1"/>
  <c r="BE4786" i="13"/>
  <c r="BF4786" i="13" s="1"/>
  <c r="BH4786" i="13" s="1"/>
  <c r="BE4662" i="13"/>
  <c r="BF4662" i="13" s="1"/>
  <c r="BH4662" i="13" s="1"/>
  <c r="BE4565" i="13"/>
  <c r="BF4565" i="13" s="1"/>
  <c r="BH4565" i="13" s="1"/>
  <c r="BE4459" i="13"/>
  <c r="BF4459" i="13" s="1"/>
  <c r="BH4459" i="13" s="1"/>
  <c r="BE4325" i="13"/>
  <c r="BF4325" i="13" s="1"/>
  <c r="BH4325" i="13" s="1"/>
  <c r="BE4208" i="13"/>
  <c r="BF4208" i="13" s="1"/>
  <c r="BH4208" i="13" s="1"/>
  <c r="BE4115" i="13"/>
  <c r="BF4115" i="13" s="1"/>
  <c r="BH4115" i="13" s="1"/>
  <c r="BE3999" i="13"/>
  <c r="BF3999" i="13" s="1"/>
  <c r="BH3999" i="13" s="1"/>
  <c r="BE3901" i="13"/>
  <c r="BF3901" i="13" s="1"/>
  <c r="BH3901" i="13" s="1"/>
  <c r="BE3809" i="13"/>
  <c r="BF3809" i="13" s="1"/>
  <c r="BH3809" i="13" s="1"/>
  <c r="BE3696" i="13"/>
  <c r="BF3696" i="13" s="1"/>
  <c r="BH3696" i="13" s="1"/>
  <c r="BE3595" i="13"/>
  <c r="BF3595" i="13" s="1"/>
  <c r="BH3595" i="13" s="1"/>
  <c r="BE3491" i="13"/>
  <c r="BF3491" i="13" s="1"/>
  <c r="BH3491" i="13" s="1"/>
  <c r="BE4986" i="13"/>
  <c r="BF4986" i="13" s="1"/>
  <c r="BH4986" i="13" s="1"/>
  <c r="BE4889" i="13"/>
  <c r="BF4889" i="13" s="1"/>
  <c r="BH4889" i="13" s="1"/>
  <c r="BE4783" i="13"/>
  <c r="BF4783" i="13" s="1"/>
  <c r="BH4783" i="13" s="1"/>
  <c r="BE4660" i="13"/>
  <c r="BF4660" i="13" s="1"/>
  <c r="BH4660" i="13" s="1"/>
  <c r="BE4550" i="13"/>
  <c r="BF4550" i="13" s="1"/>
  <c r="BH4550" i="13" s="1"/>
  <c r="BE4431" i="13"/>
  <c r="BF4431" i="13" s="1"/>
  <c r="BH4431" i="13" s="1"/>
  <c r="BE4307" i="13"/>
  <c r="BF4307" i="13" s="1"/>
  <c r="BH4307" i="13" s="1"/>
  <c r="BE4204" i="13"/>
  <c r="BF4204" i="13" s="1"/>
  <c r="BH4204" i="13" s="1"/>
  <c r="BE4097" i="13"/>
  <c r="BF4097" i="13" s="1"/>
  <c r="BH4097" i="13" s="1"/>
  <c r="BE3966" i="13"/>
  <c r="BF3966" i="13" s="1"/>
  <c r="BH3966" i="13" s="1"/>
  <c r="BE3851" i="13"/>
  <c r="BF3851" i="13" s="1"/>
  <c r="BH3851" i="13" s="1"/>
  <c r="BE3758" i="13"/>
  <c r="BF3758" i="13" s="1"/>
  <c r="BH3758" i="13" s="1"/>
  <c r="BE3631" i="13"/>
  <c r="BF3631" i="13" s="1"/>
  <c r="BH3631" i="13" s="1"/>
  <c r="BE3496" i="13"/>
  <c r="BF3496" i="13" s="1"/>
  <c r="BH3496" i="13" s="1"/>
  <c r="BE3398" i="13"/>
  <c r="BF3398" i="13" s="1"/>
  <c r="BH3398" i="13" s="1"/>
  <c r="BE3648" i="13"/>
  <c r="BF3648" i="13" s="1"/>
  <c r="BH3648" i="13" s="1"/>
  <c r="BE3627" i="13"/>
  <c r="BF3627" i="13" s="1"/>
  <c r="BH3627" i="13" s="1"/>
  <c r="BE4737" i="13"/>
  <c r="BF4737" i="13" s="1"/>
  <c r="BH4737" i="13" s="1"/>
  <c r="BE4348" i="13"/>
  <c r="BF4348" i="13" s="1"/>
  <c r="BH4348" i="13" s="1"/>
  <c r="BE4331" i="13"/>
  <c r="BF4331" i="13" s="1"/>
  <c r="BH4331" i="13" s="1"/>
  <c r="BE4262" i="13"/>
  <c r="BF4262" i="13" s="1"/>
  <c r="BH4262" i="13" s="1"/>
  <c r="BE3833" i="13"/>
  <c r="BF3833" i="13" s="1"/>
  <c r="BH3833" i="13" s="1"/>
  <c r="BE3354" i="13"/>
  <c r="BF3354" i="13" s="1"/>
  <c r="BH3354" i="13" s="1"/>
  <c r="BE3235" i="13"/>
  <c r="BF3235" i="13" s="1"/>
  <c r="BH3235" i="13" s="1"/>
  <c r="BE3257" i="13"/>
  <c r="BF3257" i="13" s="1"/>
  <c r="BH3257" i="13" s="1"/>
  <c r="BE3324" i="13"/>
  <c r="BF3324" i="13" s="1"/>
  <c r="BH3324" i="13" s="1"/>
  <c r="BE3339" i="13"/>
  <c r="BF3339" i="13" s="1"/>
  <c r="BH3339" i="13" s="1"/>
  <c r="BE3319" i="13"/>
  <c r="BF3319" i="13" s="1"/>
  <c r="BH3319" i="13" s="1"/>
  <c r="BE3349" i="13"/>
  <c r="BF3349" i="13" s="1"/>
  <c r="BH3349" i="13" s="1"/>
  <c r="BE3322" i="13"/>
  <c r="BF3322" i="13" s="1"/>
  <c r="BH3322" i="13" s="1"/>
  <c r="BE3292" i="13"/>
  <c r="BF3292" i="13" s="1"/>
  <c r="BH3292" i="13" s="1"/>
  <c r="BE3307" i="13"/>
  <c r="BF3307" i="13" s="1"/>
  <c r="BH3307" i="13" s="1"/>
  <c r="BE3258" i="13"/>
  <c r="BF3258" i="13" s="1"/>
  <c r="BH3258" i="13" s="1"/>
  <c r="BE3311" i="13"/>
  <c r="BF3311" i="13" s="1"/>
  <c r="BH3311" i="13" s="1"/>
  <c r="BE3346" i="13"/>
  <c r="BF3346" i="13" s="1"/>
  <c r="BH3346" i="13" s="1"/>
  <c r="BE3282" i="13"/>
  <c r="BF3282" i="13" s="1"/>
  <c r="BH3282" i="13" s="1"/>
  <c r="BE3224" i="13"/>
  <c r="BF3224" i="13" s="1"/>
  <c r="BH3224" i="13" s="1"/>
  <c r="BE3363" i="13"/>
  <c r="BF3363" i="13" s="1"/>
  <c r="BH3363" i="13" s="1"/>
  <c r="BE3283" i="13"/>
  <c r="BF3283" i="13" s="1"/>
  <c r="BH3283" i="13" s="1"/>
  <c r="BE3359" i="13"/>
  <c r="BF3359" i="13" s="1"/>
  <c r="BH3359" i="13" s="1"/>
  <c r="BE3301" i="13"/>
  <c r="BF3301" i="13" s="1"/>
  <c r="BH3301" i="13" s="1"/>
  <c r="BE3318" i="13"/>
  <c r="BF3318" i="13" s="1"/>
  <c r="BH3318" i="13" s="1"/>
  <c r="BE2215" i="13"/>
  <c r="BF2215" i="13" s="1"/>
  <c r="BH2215" i="13" s="1"/>
  <c r="BE275" i="13"/>
  <c r="BF275" i="13" s="1"/>
  <c r="BH275" i="13" s="1"/>
  <c r="BE2593" i="13"/>
  <c r="BF2593" i="13" s="1"/>
  <c r="BH2593" i="13" s="1"/>
  <c r="BE2113" i="13"/>
  <c r="BF2113" i="13" s="1"/>
  <c r="BH2113" i="13" s="1"/>
  <c r="BE2827" i="13"/>
  <c r="BF2827" i="13" s="1"/>
  <c r="BH2827" i="13" s="1"/>
  <c r="BE629" i="13"/>
  <c r="BF629" i="13" s="1"/>
  <c r="BH629" i="13" s="1"/>
  <c r="BE1551" i="13"/>
  <c r="BF1551" i="13" s="1"/>
  <c r="BH1551" i="13" s="1"/>
  <c r="BE247" i="13"/>
  <c r="BF247" i="13" s="1"/>
  <c r="BH247" i="13" s="1"/>
  <c r="BE2449" i="13"/>
  <c r="BF2449" i="13" s="1"/>
  <c r="BH2449" i="13" s="1"/>
  <c r="BE1889" i="13"/>
  <c r="BF1889" i="13" s="1"/>
  <c r="BH1889" i="13" s="1"/>
  <c r="BE2741" i="13"/>
  <c r="BF2741" i="13" s="1"/>
  <c r="BH2741" i="13" s="1"/>
  <c r="BE1479" i="13"/>
  <c r="BF1479" i="13" s="1"/>
  <c r="BH1479" i="13" s="1"/>
  <c r="BE343" i="13"/>
  <c r="BF343" i="13" s="1"/>
  <c r="BH343" i="13" s="1"/>
  <c r="BE25" i="13"/>
  <c r="BF25" i="13" s="1"/>
  <c r="BH25" i="13" s="1"/>
  <c r="BE91" i="13"/>
  <c r="BF91" i="13" s="1"/>
  <c r="BH91" i="13" s="1"/>
  <c r="BE355" i="13"/>
  <c r="BF355" i="13" s="1"/>
  <c r="BH355" i="13" s="1"/>
  <c r="BE1847" i="13"/>
  <c r="BF1847" i="13" s="1"/>
  <c r="BH1847" i="13" s="1"/>
  <c r="BE1403" i="13"/>
  <c r="BF1403" i="13" s="1"/>
  <c r="BH1403" i="13" s="1"/>
  <c r="BE1761" i="13"/>
  <c r="BF1761" i="13" s="1"/>
  <c r="BH1761" i="13" s="1"/>
  <c r="BE1174" i="13"/>
  <c r="BF1174" i="13" s="1"/>
  <c r="BH1174" i="13" s="1"/>
  <c r="BE1228" i="13"/>
  <c r="BF1228" i="13" s="1"/>
  <c r="BH1228" i="13" s="1"/>
  <c r="BE785" i="13"/>
  <c r="BF785" i="13" s="1"/>
  <c r="BH785" i="13" s="1"/>
  <c r="BE1217" i="13"/>
  <c r="BF1217" i="13" s="1"/>
  <c r="BH1217" i="13" s="1"/>
  <c r="BE1949" i="13"/>
  <c r="BF1949" i="13" s="1"/>
  <c r="BH1949" i="13" s="1"/>
  <c r="BE1439" i="13"/>
  <c r="BF1439" i="13" s="1"/>
  <c r="BH1439" i="13" s="1"/>
  <c r="BE3039" i="13"/>
  <c r="BF3039" i="13" s="1"/>
  <c r="BH3039" i="13" s="1"/>
  <c r="BE2081" i="13"/>
  <c r="BF2081" i="13" s="1"/>
  <c r="BH2081" i="13" s="1"/>
  <c r="BE507" i="13"/>
  <c r="BF507" i="13" s="1"/>
  <c r="BH507" i="13" s="1"/>
  <c r="BE2031" i="13"/>
  <c r="BF2031" i="13" s="1"/>
  <c r="BH2031" i="13" s="1"/>
  <c r="BE1990" i="13"/>
  <c r="BF1990" i="13" s="1"/>
  <c r="BH1990" i="13" s="1"/>
  <c r="BE2332" i="13"/>
  <c r="BF2332" i="13" s="1"/>
  <c r="BH2332" i="13" s="1"/>
  <c r="BE3106" i="13"/>
  <c r="BF3106" i="13" s="1"/>
  <c r="BH3106" i="13" s="1"/>
  <c r="BE3205" i="13"/>
  <c r="BF3205" i="13" s="1"/>
  <c r="BH3205" i="13" s="1"/>
  <c r="BE39" i="13"/>
  <c r="BF39" i="13" s="1"/>
  <c r="BH39" i="13" s="1"/>
  <c r="BE1793" i="13"/>
  <c r="BF1793" i="13" s="1"/>
  <c r="BH1793" i="13" s="1"/>
  <c r="BE2111" i="13"/>
  <c r="BF2111" i="13" s="1"/>
  <c r="BH2111" i="13" s="1"/>
  <c r="BE2261" i="13"/>
  <c r="BF2261" i="13" s="1"/>
  <c r="BH2261" i="13" s="1"/>
  <c r="BE2987" i="13"/>
  <c r="BF2987" i="13" s="1"/>
  <c r="BH2987" i="13" s="1"/>
  <c r="BE2895" i="13"/>
  <c r="BF2895" i="13" s="1"/>
  <c r="BH2895" i="13" s="1"/>
  <c r="BE2277" i="13"/>
  <c r="BF2277" i="13" s="1"/>
  <c r="BH2277" i="13" s="1"/>
  <c r="BE1757" i="13"/>
  <c r="BF1757" i="13" s="1"/>
  <c r="BH1757" i="13" s="1"/>
  <c r="BE3201" i="13"/>
  <c r="BF3201" i="13" s="1"/>
  <c r="BH3201" i="13" s="1"/>
  <c r="BE639" i="13"/>
  <c r="BF639" i="13" s="1"/>
  <c r="BH639" i="13" s="1"/>
  <c r="BE460" i="13"/>
  <c r="BF460" i="13" s="1"/>
  <c r="BH460" i="13" s="1"/>
  <c r="BE532" i="13"/>
  <c r="BF532" i="13" s="1"/>
  <c r="BH532" i="13" s="1"/>
  <c r="BE1096" i="13"/>
  <c r="BF1096" i="13" s="1"/>
  <c r="BH1096" i="13" s="1"/>
  <c r="BE1051" i="13"/>
  <c r="BF1051" i="13" s="1"/>
  <c r="BH1051" i="13" s="1"/>
  <c r="BE1415" i="13"/>
  <c r="BF1415" i="13" s="1"/>
  <c r="BH1415" i="13" s="1"/>
  <c r="BE1025" i="13"/>
  <c r="BF1025" i="13" s="1"/>
  <c r="BH1025" i="13" s="1"/>
  <c r="BE2951" i="13"/>
  <c r="BF2951" i="13" s="1"/>
  <c r="BH2951" i="13" s="1"/>
  <c r="BE1409" i="13"/>
  <c r="BF1409" i="13" s="1"/>
  <c r="BH1409" i="13" s="1"/>
  <c r="BE1469" i="13"/>
  <c r="BF1469" i="13" s="1"/>
  <c r="BH1469" i="13" s="1"/>
  <c r="BE879" i="13"/>
  <c r="BF879" i="13" s="1"/>
  <c r="BH879" i="13" s="1"/>
  <c r="BE2577" i="13"/>
  <c r="BF2577" i="13" s="1"/>
  <c r="BH2577" i="13" s="1"/>
  <c r="BE1797" i="13"/>
  <c r="BF1797" i="13" s="1"/>
  <c r="BH1797" i="13" s="1"/>
  <c r="BE1047" i="13"/>
  <c r="BF1047" i="13" s="1"/>
  <c r="BH1047" i="13" s="1"/>
  <c r="BE3099" i="13"/>
  <c r="BF3099" i="13" s="1"/>
  <c r="BH3099" i="13" s="1"/>
  <c r="BE94" i="13"/>
  <c r="BF94" i="13" s="1"/>
  <c r="BH94" i="13" s="1"/>
  <c r="BE268" i="13"/>
  <c r="BF268" i="13" s="1"/>
  <c r="BH268" i="13" s="1"/>
  <c r="BE1216" i="13"/>
  <c r="BF1216" i="13" s="1"/>
  <c r="BH1216" i="13" s="1"/>
  <c r="BE2686" i="13"/>
  <c r="BF2686" i="13" s="1"/>
  <c r="BH2686" i="13" s="1"/>
  <c r="BE1046" i="13"/>
  <c r="BF1046" i="13" s="1"/>
  <c r="BH1046" i="13" s="1"/>
  <c r="BE1856" i="13"/>
  <c r="BF1856" i="13" s="1"/>
  <c r="BH1856" i="13" s="1"/>
  <c r="BE244" i="13"/>
  <c r="BF244" i="13" s="1"/>
  <c r="BH244" i="13" s="1"/>
  <c r="BE2950" i="13"/>
  <c r="BF2950" i="13" s="1"/>
  <c r="BH2950" i="13" s="1"/>
  <c r="BE1346" i="13"/>
  <c r="BF1346" i="13" s="1"/>
  <c r="BH1346" i="13" s="1"/>
  <c r="BE1996" i="13"/>
  <c r="BF1996" i="13" s="1"/>
  <c r="BH1996" i="13" s="1"/>
  <c r="BE196" i="13"/>
  <c r="BF196" i="13" s="1"/>
  <c r="BH196" i="13" s="1"/>
  <c r="BE876" i="13"/>
  <c r="BF876" i="13" s="1"/>
  <c r="BH876" i="13" s="1"/>
  <c r="BE536" i="13"/>
  <c r="BF536" i="13" s="1"/>
  <c r="BH536" i="13" s="1"/>
  <c r="BE334" i="13"/>
  <c r="BF334" i="13" s="1"/>
  <c r="BH334" i="13" s="1"/>
  <c r="BE986" i="13"/>
  <c r="BF986" i="13" s="1"/>
  <c r="BH986" i="13" s="1"/>
  <c r="BE1166" i="13"/>
  <c r="BF1166" i="13" s="1"/>
  <c r="BH1166" i="13" s="1"/>
  <c r="BE2160" i="13"/>
  <c r="BF2160" i="13" s="1"/>
  <c r="BH2160" i="13" s="1"/>
  <c r="BE1248" i="13"/>
  <c r="BF1248" i="13" s="1"/>
  <c r="BH1248" i="13" s="1"/>
  <c r="BE468" i="13"/>
  <c r="BF468" i="13" s="1"/>
  <c r="BH468" i="13" s="1"/>
  <c r="BE800" i="13"/>
  <c r="BF800" i="13" s="1"/>
  <c r="BH800" i="13" s="1"/>
  <c r="BE2388" i="13"/>
  <c r="BF2388" i="13" s="1"/>
  <c r="BH2388" i="13" s="1"/>
  <c r="BE2112" i="13"/>
  <c r="BF2112" i="13" s="1"/>
  <c r="BH2112" i="13" s="1"/>
  <c r="BE1640" i="13"/>
  <c r="BF1640" i="13" s="1"/>
  <c r="BH1640" i="13" s="1"/>
  <c r="BE134" i="13"/>
  <c r="BF134" i="13" s="1"/>
  <c r="BH134" i="13" s="1"/>
  <c r="BE1880" i="13"/>
  <c r="BF1880" i="13" s="1"/>
  <c r="BH1880" i="13" s="1"/>
  <c r="BE444" i="13"/>
  <c r="BF444" i="13" s="1"/>
  <c r="BH444" i="13" s="1"/>
  <c r="BE2744" i="13"/>
  <c r="BF2744" i="13" s="1"/>
  <c r="BH2744" i="13" s="1"/>
  <c r="BE1128" i="13"/>
  <c r="BF1128" i="13" s="1"/>
  <c r="BH1128" i="13" s="1"/>
  <c r="BE2268" i="13"/>
  <c r="BF2268" i="13" s="1"/>
  <c r="BH2268" i="13" s="1"/>
  <c r="BE2282" i="13"/>
  <c r="BF2282" i="13" s="1"/>
  <c r="BH2282" i="13" s="1"/>
  <c r="BE408" i="13"/>
  <c r="BF408" i="13" s="1"/>
  <c r="BH408" i="13" s="1"/>
  <c r="BE2750" i="13"/>
  <c r="BF2750" i="13" s="1"/>
  <c r="BH2750" i="13" s="1"/>
  <c r="BE1112" i="13"/>
  <c r="BF1112" i="13" s="1"/>
  <c r="BH1112" i="13" s="1"/>
  <c r="BE938" i="13"/>
  <c r="BF938" i="13" s="1"/>
  <c r="BH938" i="13" s="1"/>
  <c r="BE1718" i="13"/>
  <c r="BF1718" i="13" s="1"/>
  <c r="BH1718" i="13" s="1"/>
  <c r="BE2060" i="13"/>
  <c r="BF2060" i="13" s="1"/>
  <c r="BH2060" i="13" s="1"/>
  <c r="BE632" i="13"/>
  <c r="BF632" i="13" s="1"/>
  <c r="BH632" i="13" s="1"/>
  <c r="BE2154" i="13"/>
  <c r="BF2154" i="13" s="1"/>
  <c r="BH2154" i="13" s="1"/>
  <c r="BE198" i="13"/>
  <c r="BF198" i="13" s="1"/>
  <c r="BH198" i="13" s="1"/>
  <c r="BE2978" i="13"/>
  <c r="BF2978" i="13" s="1"/>
  <c r="BH2978" i="13" s="1"/>
  <c r="BE174" i="13"/>
  <c r="BF174" i="13" s="1"/>
  <c r="BH174" i="13" s="1"/>
  <c r="BE1098" i="13"/>
  <c r="BF1098" i="13" s="1"/>
  <c r="BH1098" i="13" s="1"/>
  <c r="BE450" i="13"/>
  <c r="BF450" i="13" s="1"/>
  <c r="BH450" i="13" s="1"/>
  <c r="BE2688" i="13"/>
  <c r="BF2688" i="13" s="1"/>
  <c r="BH2688" i="13" s="1"/>
  <c r="BE1542" i="13"/>
  <c r="BF1542" i="13" s="1"/>
  <c r="BH1542" i="13" s="1"/>
  <c r="BE984" i="13"/>
  <c r="BF984" i="13" s="1"/>
  <c r="BH984" i="13" s="1"/>
  <c r="BE1837" i="13"/>
  <c r="BF1837" i="13" s="1"/>
  <c r="BH1837" i="13" s="1"/>
  <c r="BE697" i="13"/>
  <c r="BF697" i="13" s="1"/>
  <c r="BH697" i="13" s="1"/>
  <c r="BE1327" i="13"/>
  <c r="BF1327" i="13" s="1"/>
  <c r="BH1327" i="13" s="1"/>
  <c r="BE2927" i="13"/>
  <c r="BF2927" i="13" s="1"/>
  <c r="BH2927" i="13" s="1"/>
  <c r="BE1751" i="13"/>
  <c r="BF1751" i="13" s="1"/>
  <c r="BH1751" i="13" s="1"/>
  <c r="BE145" i="13"/>
  <c r="BF145" i="13" s="1"/>
  <c r="BH145" i="13" s="1"/>
  <c r="BE555" i="13"/>
  <c r="BF555" i="13" s="1"/>
  <c r="BH555" i="13" s="1"/>
  <c r="BE2247" i="13"/>
  <c r="BF2247" i="13" s="1"/>
  <c r="BH2247" i="13" s="1"/>
  <c r="BE403" i="13"/>
  <c r="BF403" i="13" s="1"/>
  <c r="BH403" i="13" s="1"/>
  <c r="BE3217" i="13"/>
  <c r="BF3217" i="13" s="1"/>
  <c r="BH3217" i="13" s="1"/>
  <c r="BE2761" i="13"/>
  <c r="BF2761" i="13" s="1"/>
  <c r="BH2761" i="13" s="1"/>
  <c r="BE883" i="13"/>
  <c r="BF883" i="13" s="1"/>
  <c r="BH883" i="13" s="1"/>
  <c r="BE2921" i="13"/>
  <c r="BF2921" i="13" s="1"/>
  <c r="BH2921" i="13" s="1"/>
  <c r="BE1875" i="13"/>
  <c r="BF1875" i="13" s="1"/>
  <c r="BH1875" i="13" s="1"/>
  <c r="BE777" i="13"/>
  <c r="BF777" i="13" s="1"/>
  <c r="BH777" i="13" s="1"/>
  <c r="BE1615" i="13"/>
  <c r="BF1615" i="13" s="1"/>
  <c r="BH1615" i="13" s="1"/>
  <c r="BE2863" i="13"/>
  <c r="BF2863" i="13" s="1"/>
  <c r="BH2863" i="13" s="1"/>
  <c r="BE649" i="13"/>
  <c r="BF649" i="13" s="1"/>
  <c r="BH649" i="13" s="1"/>
  <c r="BE1789" i="13"/>
  <c r="BF1789" i="13" s="1"/>
  <c r="BH1789" i="13" s="1"/>
  <c r="BE2381" i="13"/>
  <c r="BF2381" i="13" s="1"/>
  <c r="BH2381" i="13" s="1"/>
  <c r="BE953" i="13"/>
  <c r="BF953" i="13" s="1"/>
  <c r="BH953" i="13" s="1"/>
  <c r="BE2781" i="13"/>
  <c r="BF2781" i="13" s="1"/>
  <c r="BH2781" i="13" s="1"/>
  <c r="BE2521" i="13"/>
  <c r="BF2521" i="13" s="1"/>
  <c r="BH2521" i="13" s="1"/>
  <c r="BE2431" i="13"/>
  <c r="BF2431" i="13" s="1"/>
  <c r="BH2431" i="13" s="1"/>
  <c r="BE2623" i="13"/>
  <c r="BF2623" i="13" s="1"/>
  <c r="BH2623" i="13" s="1"/>
  <c r="BE1405" i="13"/>
  <c r="BF1405" i="13" s="1"/>
  <c r="BH1405" i="13" s="1"/>
  <c r="BE527" i="13"/>
  <c r="BF527" i="13" s="1"/>
  <c r="BH527" i="13" s="1"/>
  <c r="BE521" i="13"/>
  <c r="BF521" i="13" s="1"/>
  <c r="BH521" i="13" s="1"/>
  <c r="BE2775" i="13"/>
  <c r="BF2775" i="13" s="1"/>
  <c r="BH2775" i="13" s="1"/>
  <c r="BE262" i="13"/>
  <c r="BF262" i="13" s="1"/>
  <c r="BH262" i="13" s="1"/>
  <c r="BE2710" i="13"/>
  <c r="BF2710" i="13" s="1"/>
  <c r="BH2710" i="13" s="1"/>
  <c r="BE2033" i="13"/>
  <c r="BF2033" i="13" s="1"/>
  <c r="BH2033" i="13" s="1"/>
  <c r="BE2099" i="13"/>
  <c r="BF2099" i="13" s="1"/>
  <c r="BH2099" i="13" s="1"/>
  <c r="BE773" i="13"/>
  <c r="BF773" i="13" s="1"/>
  <c r="BH773" i="13" s="1"/>
  <c r="BE1791" i="13"/>
  <c r="BF1791" i="13" s="1"/>
  <c r="BH1791" i="13" s="1"/>
  <c r="BE1857" i="13"/>
  <c r="BF1857" i="13" s="1"/>
  <c r="BH1857" i="13" s="1"/>
  <c r="BE2627" i="13"/>
  <c r="BF2627" i="13" s="1"/>
  <c r="BH2627" i="13" s="1"/>
  <c r="BE587" i="13"/>
  <c r="BF587" i="13" s="1"/>
  <c r="BH587" i="13" s="1"/>
  <c r="BE2631" i="13"/>
  <c r="BF2631" i="13" s="1"/>
  <c r="BH2631" i="13" s="1"/>
  <c r="BE1972" i="13"/>
  <c r="BF1972" i="13" s="1"/>
  <c r="BH1972" i="13" s="1"/>
  <c r="BE568" i="13"/>
  <c r="BF568" i="13" s="1"/>
  <c r="BH568" i="13" s="1"/>
  <c r="BE2716" i="13"/>
  <c r="BF2716" i="13" s="1"/>
  <c r="BH2716" i="13" s="1"/>
  <c r="BE40" i="13"/>
  <c r="BF40" i="13" s="1"/>
  <c r="BH40" i="13" s="1"/>
  <c r="BE2065" i="13"/>
  <c r="BF2065" i="13" s="1"/>
  <c r="BH2065" i="13" s="1"/>
  <c r="BE2117" i="13"/>
  <c r="BF2117" i="13" s="1"/>
  <c r="BH2117" i="13" s="1"/>
  <c r="BE1937" i="13"/>
  <c r="BF1937" i="13" s="1"/>
  <c r="BH1937" i="13" s="1"/>
  <c r="BE1475" i="13"/>
  <c r="BF1475" i="13" s="1"/>
  <c r="BH1475" i="13" s="1"/>
  <c r="BE791" i="13"/>
  <c r="BF791" i="13" s="1"/>
  <c r="BH791" i="13" s="1"/>
  <c r="BE2603" i="13"/>
  <c r="BF2603" i="13" s="1"/>
  <c r="BH2603" i="13" s="1"/>
  <c r="BE1653" i="13"/>
  <c r="BF1653" i="13" s="1"/>
  <c r="BH1653" i="13" s="1"/>
  <c r="BE1581" i="13"/>
  <c r="BF1581" i="13" s="1"/>
  <c r="BH1581" i="13" s="1"/>
  <c r="BE2637" i="13"/>
  <c r="BF2637" i="13" s="1"/>
  <c r="BH2637" i="13" s="1"/>
  <c r="BE2061" i="13"/>
  <c r="BF2061" i="13" s="1"/>
  <c r="BH2061" i="13" s="1"/>
  <c r="BE87" i="13"/>
  <c r="BF87" i="13" s="1"/>
  <c r="BH87" i="13" s="1"/>
  <c r="BE1798" i="13"/>
  <c r="BF1798" i="13" s="1"/>
  <c r="BH1798" i="13" s="1"/>
  <c r="BE874" i="13"/>
  <c r="BF874" i="13" s="1"/>
  <c r="BH874" i="13" s="1"/>
  <c r="BE2224" i="13"/>
  <c r="BF2224" i="13" s="1"/>
  <c r="BH2224" i="13" s="1"/>
  <c r="BE1357" i="13"/>
  <c r="BF1357" i="13" s="1"/>
  <c r="BH1357" i="13" s="1"/>
  <c r="BE1305" i="13"/>
  <c r="BF1305" i="13" s="1"/>
  <c r="BH1305" i="13" s="1"/>
  <c r="BE1601" i="13"/>
  <c r="BF1601" i="13" s="1"/>
  <c r="BH1601" i="13" s="1"/>
  <c r="BE2351" i="13"/>
  <c r="BF2351" i="13" s="1"/>
  <c r="BH2351" i="13" s="1"/>
  <c r="BE1457" i="13"/>
  <c r="BF1457" i="13" s="1"/>
  <c r="BH1457" i="13" s="1"/>
  <c r="BE3017" i="13"/>
  <c r="BF3017" i="13" s="1"/>
  <c r="BH3017" i="13" s="1"/>
  <c r="BE2487" i="13"/>
  <c r="BF2487" i="13" s="1"/>
  <c r="BH2487" i="13" s="1"/>
  <c r="BE2229" i="13"/>
  <c r="BF2229" i="13" s="1"/>
  <c r="BH2229" i="13" s="1"/>
  <c r="BE2943" i="13"/>
  <c r="BF2943" i="13" s="1"/>
  <c r="BH2943" i="13" s="1"/>
  <c r="BE1175" i="13"/>
  <c r="BF1175" i="13" s="1"/>
  <c r="BH1175" i="13" s="1"/>
  <c r="BE2523" i="13"/>
  <c r="BF2523" i="13" s="1"/>
  <c r="BH2523" i="13" s="1"/>
  <c r="BE2380" i="13"/>
  <c r="BF2380" i="13" s="1"/>
  <c r="BH2380" i="13" s="1"/>
  <c r="BE1744" i="13"/>
  <c r="BF1744" i="13" s="1"/>
  <c r="BH1744" i="13" s="1"/>
  <c r="BE2326" i="13"/>
  <c r="BF2326" i="13" s="1"/>
  <c r="BH2326" i="13" s="1"/>
  <c r="BE1822" i="13"/>
  <c r="BF1822" i="13" s="1"/>
  <c r="BH1822" i="13" s="1"/>
  <c r="BE1886" i="13"/>
  <c r="BF1886" i="13" s="1"/>
  <c r="BH1886" i="13" s="1"/>
  <c r="BE686" i="13"/>
  <c r="BF686" i="13" s="1"/>
  <c r="BH686" i="13" s="1"/>
  <c r="BE994" i="13"/>
  <c r="BF994" i="13" s="1"/>
  <c r="BH994" i="13" s="1"/>
  <c r="BE1330" i="13"/>
  <c r="BF1330" i="13" s="1"/>
  <c r="BH1330" i="13" s="1"/>
  <c r="BE696" i="13"/>
  <c r="BF696" i="13" s="1"/>
  <c r="BH696" i="13" s="1"/>
  <c r="BE16" i="13"/>
  <c r="BF16" i="13" s="1"/>
  <c r="BH16" i="13" s="1"/>
  <c r="BE850" i="13"/>
  <c r="BF850" i="13" s="1"/>
  <c r="BH850" i="13" s="1"/>
  <c r="BE296" i="13"/>
  <c r="BF296" i="13" s="1"/>
  <c r="BH296" i="13" s="1"/>
  <c r="BE56" i="13"/>
  <c r="BF56" i="13" s="1"/>
  <c r="BH56" i="13" s="1"/>
  <c r="BE3118" i="13"/>
  <c r="BF3118" i="13" s="1"/>
  <c r="BH3118" i="13" s="1"/>
  <c r="BE1136" i="13"/>
  <c r="BF1136" i="13" s="1"/>
  <c r="BH1136" i="13" s="1"/>
  <c r="BE1116" i="13"/>
  <c r="BF1116" i="13" s="1"/>
  <c r="BH1116" i="13" s="1"/>
  <c r="BE2150" i="13"/>
  <c r="BF2150" i="13" s="1"/>
  <c r="BH2150" i="13" s="1"/>
  <c r="BE452" i="13"/>
  <c r="BF452" i="13" s="1"/>
  <c r="BH452" i="13" s="1"/>
  <c r="BE438" i="13"/>
  <c r="BF438" i="13" s="1"/>
  <c r="BH438" i="13" s="1"/>
  <c r="BE950" i="13"/>
  <c r="BF950" i="13" s="1"/>
  <c r="BH950" i="13" s="1"/>
  <c r="BE2570" i="13"/>
  <c r="BF2570" i="13" s="1"/>
  <c r="BH2570" i="13" s="1"/>
  <c r="BE1334" i="13"/>
  <c r="BF1334" i="13" s="1"/>
  <c r="BH1334" i="13" s="1"/>
  <c r="BE572" i="13"/>
  <c r="BF572" i="13" s="1"/>
  <c r="BH572" i="13" s="1"/>
  <c r="BE722" i="13"/>
  <c r="BF722" i="13" s="1"/>
  <c r="BH722" i="13" s="1"/>
  <c r="BE530" i="13"/>
  <c r="BF530" i="13" s="1"/>
  <c r="BH530" i="13" s="1"/>
  <c r="BE2384" i="13"/>
  <c r="BF2384" i="13" s="1"/>
  <c r="BH2384" i="13" s="1"/>
  <c r="BE248" i="13"/>
  <c r="BF248" i="13" s="1"/>
  <c r="BH248" i="13" s="1"/>
  <c r="BE1044" i="13"/>
  <c r="BF1044" i="13" s="1"/>
  <c r="BH1044" i="13" s="1"/>
  <c r="BE2832" i="13"/>
  <c r="BF2832" i="13" s="1"/>
  <c r="BH2832" i="13" s="1"/>
  <c r="BE1874" i="13"/>
  <c r="BF1874" i="13" s="1"/>
  <c r="BH1874" i="13" s="1"/>
  <c r="BE2322" i="13"/>
  <c r="BF2322" i="13" s="1"/>
  <c r="BH2322" i="13" s="1"/>
  <c r="BE1032" i="13"/>
  <c r="BF1032" i="13" s="1"/>
  <c r="BH1032" i="13" s="1"/>
  <c r="BE998" i="13"/>
  <c r="BF998" i="13" s="1"/>
  <c r="BH998" i="13" s="1"/>
  <c r="BE3168" i="13"/>
  <c r="BF3168" i="13" s="1"/>
  <c r="BH3168" i="13" s="1"/>
  <c r="BE84" i="13"/>
  <c r="BF84" i="13" s="1"/>
  <c r="BH84" i="13" s="1"/>
  <c r="BE1158" i="13"/>
  <c r="BF1158" i="13" s="1"/>
  <c r="BH1158" i="13" s="1"/>
  <c r="BE3078" i="13"/>
  <c r="BF3078" i="13" s="1"/>
  <c r="BH3078" i="13" s="1"/>
  <c r="BE1460" i="13"/>
  <c r="BF1460" i="13" s="1"/>
  <c r="BH1460" i="13" s="1"/>
  <c r="BE80" i="13"/>
  <c r="BF80" i="13" s="1"/>
  <c r="BH80" i="13" s="1"/>
  <c r="BE2280" i="13"/>
  <c r="BF2280" i="13" s="1"/>
  <c r="BH2280" i="13" s="1"/>
  <c r="BE2918" i="13"/>
  <c r="BF2918" i="13" s="1"/>
  <c r="BH2918" i="13" s="1"/>
  <c r="BE522" i="13"/>
  <c r="BF522" i="13" s="1"/>
  <c r="BH522" i="13" s="1"/>
  <c r="BE420" i="13"/>
  <c r="BF420" i="13" s="1"/>
  <c r="BH420" i="13" s="1"/>
  <c r="BE2088" i="13"/>
  <c r="BF2088" i="13" s="1"/>
  <c r="BH2088" i="13" s="1"/>
  <c r="BE48" i="13"/>
  <c r="BF48" i="13" s="1"/>
  <c r="BH48" i="13" s="1"/>
  <c r="BE128" i="13"/>
  <c r="BF128" i="13" s="1"/>
  <c r="BH128" i="13" s="1"/>
  <c r="BE367" i="13"/>
  <c r="BF367" i="13" s="1"/>
  <c r="BH367" i="13" s="1"/>
  <c r="BE1309" i="13"/>
  <c r="BF1309" i="13" s="1"/>
  <c r="BH1309" i="13" s="1"/>
  <c r="BE997" i="13"/>
  <c r="BF997" i="13" s="1"/>
  <c r="BH997" i="13" s="1"/>
  <c r="BE745" i="13"/>
  <c r="BF745" i="13" s="1"/>
  <c r="BH745" i="13" s="1"/>
  <c r="BE2961" i="13"/>
  <c r="BF2961" i="13" s="1"/>
  <c r="BH2961" i="13" s="1"/>
  <c r="BE2509" i="13"/>
  <c r="BF2509" i="13" s="1"/>
  <c r="BH2509" i="13" s="1"/>
  <c r="BE2527" i="13"/>
  <c r="BF2527" i="13" s="1"/>
  <c r="BH2527" i="13" s="1"/>
  <c r="BE2989" i="13"/>
  <c r="BF2989" i="13" s="1"/>
  <c r="BH2989" i="13" s="1"/>
  <c r="BE1049" i="13"/>
  <c r="BF1049" i="13" s="1"/>
  <c r="BH1049" i="13" s="1"/>
  <c r="BE1473" i="13"/>
  <c r="BF1473" i="13" s="1"/>
  <c r="BH1473" i="13" s="1"/>
  <c r="BE2638" i="13"/>
  <c r="BF2638" i="13" s="1"/>
  <c r="BH2638" i="13" s="1"/>
  <c r="BE2359" i="13"/>
  <c r="BF2359" i="13" s="1"/>
  <c r="BH2359" i="13" s="1"/>
  <c r="BE1567" i="13"/>
  <c r="BF1567" i="13" s="1"/>
  <c r="BH1567" i="13" s="1"/>
  <c r="BE409" i="13"/>
  <c r="BF409" i="13" s="1"/>
  <c r="BH409" i="13" s="1"/>
  <c r="BE2749" i="13"/>
  <c r="BF2749" i="13" s="1"/>
  <c r="BH2749" i="13" s="1"/>
  <c r="BE523" i="13"/>
  <c r="BF523" i="13" s="1"/>
  <c r="BH523" i="13" s="1"/>
  <c r="BE2421" i="13"/>
  <c r="BF2421" i="13" s="1"/>
  <c r="BH2421" i="13" s="1"/>
  <c r="BE1811" i="13"/>
  <c r="BF1811" i="13" s="1"/>
  <c r="BH1811" i="13" s="1"/>
  <c r="BE1803" i="13"/>
  <c r="BF1803" i="13" s="1"/>
  <c r="BH1803" i="13" s="1"/>
  <c r="BE3131" i="13"/>
  <c r="BF3131" i="13" s="1"/>
  <c r="BH3131" i="13" s="1"/>
  <c r="BE2935" i="13"/>
  <c r="BF2935" i="13" s="1"/>
  <c r="BH2935" i="13" s="1"/>
  <c r="BE709" i="13"/>
  <c r="BF709" i="13" s="1"/>
  <c r="BH709" i="13" s="1"/>
  <c r="BE1159" i="13"/>
  <c r="BF1159" i="13" s="1"/>
  <c r="BH1159" i="13" s="1"/>
  <c r="BE2233" i="13"/>
  <c r="BF2233" i="13" s="1"/>
  <c r="BH2233" i="13" s="1"/>
  <c r="BE151" i="13"/>
  <c r="BF151" i="13" s="1"/>
  <c r="BH151" i="13" s="1"/>
  <c r="BE601" i="13"/>
  <c r="BF601" i="13" s="1"/>
  <c r="BH601" i="13" s="1"/>
  <c r="BE2015" i="13"/>
  <c r="BF2015" i="13" s="1"/>
  <c r="BH2015" i="13" s="1"/>
  <c r="BE1731" i="13"/>
  <c r="BF1731" i="13" s="1"/>
  <c r="BH1731" i="13" s="1"/>
  <c r="BE1907" i="13"/>
  <c r="BF1907" i="13" s="1"/>
  <c r="BH1907" i="13" s="1"/>
  <c r="BE1138" i="13"/>
  <c r="BF1138" i="13" s="1"/>
  <c r="BH1138" i="13" s="1"/>
  <c r="BE73" i="13"/>
  <c r="BF73" i="13" s="1"/>
  <c r="BH73" i="13" s="1"/>
  <c r="BE3169" i="13"/>
  <c r="BF3169" i="13" s="1"/>
  <c r="BH3169" i="13" s="1"/>
  <c r="BE1933" i="13"/>
  <c r="BF1933" i="13" s="1"/>
  <c r="BH1933" i="13" s="1"/>
  <c r="BE1075" i="13"/>
  <c r="BF1075" i="13" s="1"/>
  <c r="BH1075" i="13" s="1"/>
  <c r="BE1597" i="13"/>
  <c r="BF1597" i="13" s="1"/>
  <c r="BH1597" i="13" s="1"/>
  <c r="BE3125" i="13"/>
  <c r="BF3125" i="13" s="1"/>
  <c r="BH3125" i="13" s="1"/>
  <c r="BE2369" i="13"/>
  <c r="BF2369" i="13" s="1"/>
  <c r="BH2369" i="13" s="1"/>
  <c r="BE2727" i="13"/>
  <c r="BF2727" i="13" s="1"/>
  <c r="BH2727" i="13" s="1"/>
  <c r="BE2553" i="13"/>
  <c r="BF2553" i="13" s="1"/>
  <c r="BH2553" i="13" s="1"/>
  <c r="BE2956" i="13"/>
  <c r="BF2956" i="13" s="1"/>
  <c r="BH2956" i="13" s="1"/>
  <c r="BE688" i="13"/>
  <c r="BF688" i="13" s="1"/>
  <c r="BH688" i="13" s="1"/>
  <c r="BE881" i="13"/>
  <c r="BF881" i="13" s="1"/>
  <c r="BH881" i="13" s="1"/>
  <c r="BE2435" i="13"/>
  <c r="BF2435" i="13" s="1"/>
  <c r="BH2435" i="13" s="1"/>
  <c r="BE2169" i="13"/>
  <c r="BF2169" i="13" s="1"/>
  <c r="BH2169" i="13" s="1"/>
  <c r="BE2819" i="13"/>
  <c r="BF2819" i="13" s="1"/>
  <c r="BH2819" i="13" s="1"/>
  <c r="BE3065" i="13"/>
  <c r="BF3065" i="13" s="1"/>
  <c r="BH3065" i="13" s="1"/>
  <c r="BE1695" i="13"/>
  <c r="BF1695" i="13" s="1"/>
  <c r="BH1695" i="13" s="1"/>
  <c r="BE1635" i="13"/>
  <c r="BF1635" i="13" s="1"/>
  <c r="BH1635" i="13" s="1"/>
  <c r="BE687" i="13"/>
  <c r="BF687" i="13" s="1"/>
  <c r="BH687" i="13" s="1"/>
  <c r="BE1827" i="13"/>
  <c r="BF1827" i="13" s="1"/>
  <c r="BH1827" i="13" s="1"/>
  <c r="BE2079" i="13"/>
  <c r="BF2079" i="13" s="1"/>
  <c r="BH2079" i="13" s="1"/>
  <c r="BE2211" i="13"/>
  <c r="BF2211" i="13" s="1"/>
  <c r="BH2211" i="13" s="1"/>
  <c r="BE2416" i="13"/>
  <c r="BF2416" i="13" s="1"/>
  <c r="BH2416" i="13" s="1"/>
  <c r="BE2014" i="13"/>
  <c r="BF2014" i="13" s="1"/>
  <c r="BH2014" i="13" s="1"/>
  <c r="BE2692" i="13"/>
  <c r="BF2692" i="13" s="1"/>
  <c r="BH2692" i="13" s="1"/>
  <c r="BE2494" i="13"/>
  <c r="BF2494" i="13" s="1"/>
  <c r="BH2494" i="13" s="1"/>
  <c r="BE868" i="13"/>
  <c r="BF868" i="13" s="1"/>
  <c r="BH868" i="13" s="1"/>
  <c r="BE625" i="13"/>
  <c r="BF625" i="13" s="1"/>
  <c r="BH625" i="13" s="1"/>
  <c r="BE1819" i="13"/>
  <c r="BF1819" i="13" s="1"/>
  <c r="BH1819" i="13" s="1"/>
  <c r="BE1079" i="13"/>
  <c r="BF1079" i="13" s="1"/>
  <c r="BH1079" i="13" s="1"/>
  <c r="BE1805" i="13"/>
  <c r="BF1805" i="13" s="1"/>
  <c r="BH1805" i="13" s="1"/>
  <c r="BE1979" i="13"/>
  <c r="BF1979" i="13" s="1"/>
  <c r="BH1979" i="13" s="1"/>
  <c r="BE1643" i="13"/>
  <c r="BF1643" i="13" s="1"/>
  <c r="BH1643" i="13" s="1"/>
  <c r="BE1973" i="13"/>
  <c r="BF1973" i="13" s="1"/>
  <c r="BH1973" i="13" s="1"/>
  <c r="BE1085" i="13"/>
  <c r="BF1085" i="13" s="1"/>
  <c r="BH1085" i="13" s="1"/>
  <c r="BE459" i="13"/>
  <c r="BF459" i="13" s="1"/>
  <c r="BH459" i="13" s="1"/>
  <c r="BE1151" i="13"/>
  <c r="BF1151" i="13" s="1"/>
  <c r="BH1151" i="13" s="1"/>
  <c r="BE2511" i="13"/>
  <c r="BF2511" i="13" s="1"/>
  <c r="BH2511" i="13" s="1"/>
  <c r="BE425" i="13"/>
  <c r="BF425" i="13" s="1"/>
  <c r="BH425" i="13" s="1"/>
  <c r="BE231" i="13"/>
  <c r="BF231" i="13" s="1"/>
  <c r="BH231" i="13" s="1"/>
  <c r="BE2505" i="13"/>
  <c r="BF2505" i="13" s="1"/>
  <c r="BH2505" i="13" s="1"/>
  <c r="BE177" i="13"/>
  <c r="BF177" i="13" s="1"/>
  <c r="BH177" i="13" s="1"/>
  <c r="BE370" i="13"/>
  <c r="BF370" i="13" s="1"/>
  <c r="BH370" i="13" s="1"/>
  <c r="BE2104" i="13"/>
  <c r="BF2104" i="13" s="1"/>
  <c r="BH2104" i="13" s="1"/>
  <c r="BE2038" i="13"/>
  <c r="BF2038" i="13" s="1"/>
  <c r="BH2038" i="13" s="1"/>
  <c r="BE2260" i="13"/>
  <c r="BF2260" i="13" s="1"/>
  <c r="BH2260" i="13" s="1"/>
  <c r="BE1873" i="13"/>
  <c r="BF1873" i="13" s="1"/>
  <c r="BH1873" i="13" s="1"/>
  <c r="BE1861" i="13"/>
  <c r="BF1861" i="13" s="1"/>
  <c r="BH1861" i="13" s="1"/>
  <c r="BE2147" i="13"/>
  <c r="BF2147" i="13" s="1"/>
  <c r="BH2147" i="13" s="1"/>
  <c r="BE2825" i="13"/>
  <c r="BF2825" i="13" s="1"/>
  <c r="BH2825" i="13" s="1"/>
  <c r="BE1223" i="13"/>
  <c r="BF1223" i="13" s="1"/>
  <c r="BH1223" i="13" s="1"/>
  <c r="BE1169" i="13"/>
  <c r="BF1169" i="13" s="1"/>
  <c r="BH1169" i="13" s="1"/>
  <c r="BE3083" i="13"/>
  <c r="BF3083" i="13" s="1"/>
  <c r="BH3083" i="13" s="1"/>
  <c r="BE1001" i="13"/>
  <c r="BF1001" i="13" s="1"/>
  <c r="BH1001" i="13" s="1"/>
  <c r="BE1167" i="13"/>
  <c r="BF1167" i="13" s="1"/>
  <c r="BH1167" i="13" s="1"/>
  <c r="BE2103" i="13"/>
  <c r="BF2103" i="13" s="1"/>
  <c r="BH2103" i="13" s="1"/>
  <c r="BE1077" i="13"/>
  <c r="BF1077" i="13" s="1"/>
  <c r="BH1077" i="13" s="1"/>
  <c r="BE2925" i="13"/>
  <c r="BF2925" i="13" s="1"/>
  <c r="BH2925" i="13" s="1"/>
  <c r="BE1869" i="13"/>
  <c r="BF1869" i="13" s="1"/>
  <c r="BH1869" i="13" s="1"/>
  <c r="BE2145" i="13"/>
  <c r="BF2145" i="13" s="1"/>
  <c r="BH2145" i="13" s="1"/>
  <c r="BE388" i="13"/>
  <c r="BF388" i="13" s="1"/>
  <c r="BH388" i="13" s="1"/>
  <c r="BE1504" i="13"/>
  <c r="BF1504" i="13" s="1"/>
  <c r="BH1504" i="13" s="1"/>
  <c r="BE3196" i="13"/>
  <c r="BF3196" i="13" s="1"/>
  <c r="BH3196" i="13" s="1"/>
  <c r="BE1984" i="13"/>
  <c r="BF1984" i="13" s="1"/>
  <c r="BH1984" i="13" s="1"/>
  <c r="BE298" i="13"/>
  <c r="BF298" i="13" s="1"/>
  <c r="BH298" i="13" s="1"/>
  <c r="BE706" i="13"/>
  <c r="BF706" i="13" s="1"/>
  <c r="BH706" i="13" s="1"/>
  <c r="BE1264" i="13"/>
  <c r="BF1264" i="13" s="1"/>
  <c r="BH1264" i="13" s="1"/>
  <c r="BE1226" i="13"/>
  <c r="BF1226" i="13" s="1"/>
  <c r="BH1226" i="13" s="1"/>
  <c r="BE116" i="13"/>
  <c r="BF116" i="13" s="1"/>
  <c r="BH116" i="13" s="1"/>
  <c r="BE1252" i="13"/>
  <c r="BF1252" i="13" s="1"/>
  <c r="BH1252" i="13" s="1"/>
  <c r="BE1476" i="13"/>
  <c r="BF1476" i="13" s="1"/>
  <c r="BH1476" i="13" s="1"/>
  <c r="BE3186" i="13"/>
  <c r="BF3186" i="13" s="1"/>
  <c r="BH3186" i="13" s="1"/>
  <c r="BE1090" i="13"/>
  <c r="BF1090" i="13" s="1"/>
  <c r="BH1090" i="13" s="1"/>
  <c r="BE1318" i="13"/>
  <c r="BF1318" i="13" s="1"/>
  <c r="BH1318" i="13" s="1"/>
  <c r="BE516" i="13"/>
  <c r="BF516" i="13" s="1"/>
  <c r="BH516" i="13" s="1"/>
  <c r="BE2756" i="13"/>
  <c r="BF2756" i="13" s="1"/>
  <c r="BH2756" i="13" s="1"/>
  <c r="BE778" i="13"/>
  <c r="BF778" i="13" s="1"/>
  <c r="BH778" i="13" s="1"/>
  <c r="BE1624" i="13"/>
  <c r="BF1624" i="13" s="1"/>
  <c r="BH1624" i="13" s="1"/>
  <c r="BE2256" i="13"/>
  <c r="BF2256" i="13" s="1"/>
  <c r="BH2256" i="13" s="1"/>
  <c r="BE1026" i="13"/>
  <c r="BF1026" i="13" s="1"/>
  <c r="BH1026" i="13" s="1"/>
  <c r="BE2192" i="13"/>
  <c r="BF2192" i="13" s="1"/>
  <c r="BH2192" i="13" s="1"/>
  <c r="BE2948" i="13"/>
  <c r="BF2948" i="13" s="1"/>
  <c r="BH2948" i="13" s="1"/>
  <c r="BE1164" i="13"/>
  <c r="BF1164" i="13" s="1"/>
  <c r="BH1164" i="13" s="1"/>
  <c r="BE3170" i="13"/>
  <c r="BF3170" i="13" s="1"/>
  <c r="BH3170" i="13" s="1"/>
  <c r="BE13" i="13"/>
  <c r="BF13" i="13" s="1"/>
  <c r="BH13" i="13" s="1"/>
  <c r="BE2040" i="13"/>
  <c r="BF2040" i="13" s="1"/>
  <c r="BH2040" i="13" s="1"/>
  <c r="BE1674" i="13"/>
  <c r="BF1674" i="13" s="1"/>
  <c r="BH1674" i="13" s="1"/>
  <c r="BE548" i="13"/>
  <c r="BF548" i="13" s="1"/>
  <c r="BH548" i="13" s="1"/>
  <c r="BE2634" i="13"/>
  <c r="BF2634" i="13" s="1"/>
  <c r="BH2634" i="13" s="1"/>
  <c r="BE908" i="13"/>
  <c r="BF908" i="13" s="1"/>
  <c r="BH908" i="13" s="1"/>
  <c r="BE2850" i="13"/>
  <c r="BF2850" i="13" s="1"/>
  <c r="BH2850" i="13" s="1"/>
  <c r="BE2994" i="13"/>
  <c r="BF2994" i="13" s="1"/>
  <c r="BH2994" i="13" s="1"/>
  <c r="BE2844" i="13"/>
  <c r="BF2844" i="13" s="1"/>
  <c r="BH2844" i="13" s="1"/>
  <c r="BE1578" i="13"/>
  <c r="BF1578" i="13" s="1"/>
  <c r="BH1578" i="13" s="1"/>
  <c r="BE1940" i="13"/>
  <c r="BF1940" i="13" s="1"/>
  <c r="BH1940" i="13" s="1"/>
  <c r="BE1814" i="13"/>
  <c r="BF1814" i="13" s="1"/>
  <c r="BH1814" i="13" s="1"/>
  <c r="BE2130" i="13"/>
  <c r="BF2130" i="13" s="1"/>
  <c r="BH2130" i="13" s="1"/>
  <c r="BE3042" i="13"/>
  <c r="BF3042" i="13" s="1"/>
  <c r="BH3042" i="13" s="1"/>
  <c r="BE2960" i="13"/>
  <c r="BF2960" i="13" s="1"/>
  <c r="BH2960" i="13" s="1"/>
  <c r="BE68" i="13"/>
  <c r="BF68" i="13" s="1"/>
  <c r="BH68" i="13" s="1"/>
  <c r="BE888" i="13"/>
  <c r="BF888" i="13" s="1"/>
  <c r="BH888" i="13" s="1"/>
  <c r="BE774" i="13"/>
  <c r="BF774" i="13" s="1"/>
  <c r="BH774" i="13" s="1"/>
  <c r="BE2454" i="13"/>
  <c r="BF2454" i="13" s="1"/>
  <c r="BH2454" i="13" s="1"/>
  <c r="BE2648" i="13"/>
  <c r="BF2648" i="13" s="1"/>
  <c r="BH2648" i="13" s="1"/>
  <c r="BE114" i="13"/>
  <c r="BF114" i="13" s="1"/>
  <c r="BH114" i="13" s="1"/>
  <c r="BE2898" i="13"/>
  <c r="BF2898" i="13" s="1"/>
  <c r="BH2898" i="13" s="1"/>
  <c r="BE1994" i="13"/>
  <c r="BF1994" i="13" s="1"/>
  <c r="BH1994" i="13" s="1"/>
  <c r="BE2184" i="13"/>
  <c r="BF2184" i="13" s="1"/>
  <c r="BH2184" i="13" s="1"/>
  <c r="BE2768" i="13"/>
  <c r="BF2768" i="13" s="1"/>
  <c r="BH2768" i="13" s="1"/>
  <c r="BE3000" i="13"/>
  <c r="BF3000" i="13" s="1"/>
  <c r="BH3000" i="13" s="1"/>
  <c r="BE2202" i="13"/>
  <c r="BF2202" i="13" s="1"/>
  <c r="BH2202" i="13" s="1"/>
  <c r="BE2838" i="13"/>
  <c r="BF2838" i="13" s="1"/>
  <c r="BH2838" i="13" s="1"/>
  <c r="BE2700" i="13"/>
  <c r="BF2700" i="13" s="1"/>
  <c r="BH2700" i="13" s="1"/>
  <c r="BE2018" i="13"/>
  <c r="BF2018" i="13" s="1"/>
  <c r="BH2018" i="13" s="1"/>
  <c r="BE2958" i="13"/>
  <c r="BF2958" i="13" s="1"/>
  <c r="BH2958" i="13" s="1"/>
  <c r="BE272" i="13"/>
  <c r="BF272" i="13" s="1"/>
  <c r="BH272" i="13" s="1"/>
  <c r="BE2460" i="13"/>
  <c r="BF2460" i="13" s="1"/>
  <c r="BH2460" i="13" s="1"/>
  <c r="BE1512" i="13"/>
  <c r="BF1512" i="13" s="1"/>
  <c r="BH1512" i="13" s="1"/>
  <c r="BE860" i="13"/>
  <c r="BF860" i="13" s="1"/>
  <c r="BH860" i="13" s="1"/>
  <c r="BE342" i="13"/>
  <c r="BF342" i="13" s="1"/>
  <c r="BH342" i="13" s="1"/>
  <c r="BE2190" i="13"/>
  <c r="BF2190" i="13" s="1"/>
  <c r="BH2190" i="13" s="1"/>
  <c r="BE3013" i="13"/>
  <c r="BF3013" i="13" s="1"/>
  <c r="BH3013" i="13" s="1"/>
  <c r="BE451" i="13"/>
  <c r="BF451" i="13" s="1"/>
  <c r="BH451" i="13" s="1"/>
  <c r="BE3061" i="13"/>
  <c r="BF3061" i="13" s="1"/>
  <c r="BH3061" i="13" s="1"/>
  <c r="BE109" i="13"/>
  <c r="BF109" i="13" s="1"/>
  <c r="BH109" i="13" s="1"/>
  <c r="BE715" i="13"/>
  <c r="BF715" i="13" s="1"/>
  <c r="BH715" i="13" s="1"/>
  <c r="BE1177" i="13"/>
  <c r="BF1177" i="13" s="1"/>
  <c r="BH1177" i="13" s="1"/>
  <c r="BE865" i="13"/>
  <c r="BF865" i="13" s="1"/>
  <c r="BH865" i="13" s="1"/>
  <c r="BE1325" i="13"/>
  <c r="BF1325" i="13" s="1"/>
  <c r="BH1325" i="13" s="1"/>
  <c r="BE2273" i="13"/>
  <c r="BF2273" i="13" s="1"/>
  <c r="BH2273" i="13" s="1"/>
  <c r="BE609" i="13"/>
  <c r="BF609" i="13" s="1"/>
  <c r="BH609" i="13" s="1"/>
  <c r="BE1083" i="13"/>
  <c r="BF1083" i="13" s="1"/>
  <c r="BH1083" i="13" s="1"/>
  <c r="BE1905" i="13"/>
  <c r="BF1905" i="13" s="1"/>
  <c r="BH1905" i="13" s="1"/>
  <c r="BE2920" i="13"/>
  <c r="BF2920" i="13" s="1"/>
  <c r="BH2920" i="13" s="1"/>
  <c r="BE1729" i="13"/>
  <c r="BF1729" i="13" s="1"/>
  <c r="BH1729" i="13" s="1"/>
  <c r="BE2695" i="13"/>
  <c r="BF2695" i="13" s="1"/>
  <c r="BH2695" i="13" s="1"/>
  <c r="BE3151" i="13"/>
  <c r="BF3151" i="13" s="1"/>
  <c r="BH3151" i="13" s="1"/>
  <c r="BE2281" i="13"/>
  <c r="BF2281" i="13" s="1"/>
  <c r="BH2281" i="13" s="1"/>
  <c r="BE1033" i="13"/>
  <c r="BF1033" i="13" s="1"/>
  <c r="BH1033" i="13" s="1"/>
  <c r="BE1117" i="13"/>
  <c r="BF1117" i="13" s="1"/>
  <c r="BH1117" i="13" s="1"/>
  <c r="BE3139" i="13"/>
  <c r="BF3139" i="13" s="1"/>
  <c r="BH3139" i="13" s="1"/>
  <c r="BE725" i="13"/>
  <c r="BF725" i="13" s="1"/>
  <c r="BH725" i="13" s="1"/>
  <c r="BE3161" i="13"/>
  <c r="BF3161" i="13" s="1"/>
  <c r="BH3161" i="13" s="1"/>
  <c r="BE1155" i="13"/>
  <c r="BF1155" i="13" s="1"/>
  <c r="BH1155" i="13" s="1"/>
  <c r="BE2739" i="13"/>
  <c r="BF2739" i="13" s="1"/>
  <c r="BH2739" i="13" s="1"/>
  <c r="BE286" i="13"/>
  <c r="BF286" i="13" s="1"/>
  <c r="BH286" i="13" s="1"/>
  <c r="BE2797" i="13"/>
  <c r="BF2797" i="13" s="1"/>
  <c r="BH2797" i="13" s="1"/>
  <c r="BE319" i="13"/>
  <c r="BF319" i="13" s="1"/>
  <c r="BH319" i="13" s="1"/>
  <c r="BE2911" i="13"/>
  <c r="BF2911" i="13" s="1"/>
  <c r="BH2911" i="13" s="1"/>
  <c r="BE2875" i="13"/>
  <c r="BF2875" i="13" s="1"/>
  <c r="BH2875" i="13" s="1"/>
  <c r="BE211" i="13"/>
  <c r="BF211" i="13" s="1"/>
  <c r="BH211" i="13" s="1"/>
  <c r="BE2551" i="13"/>
  <c r="BF2551" i="13" s="1"/>
  <c r="BH2551" i="13" s="1"/>
  <c r="BE3001" i="13"/>
  <c r="BF3001" i="13" s="1"/>
  <c r="BH3001" i="13" s="1"/>
  <c r="BE1487" i="13"/>
  <c r="BF1487" i="13" s="1"/>
  <c r="BH1487" i="13" s="1"/>
  <c r="BE3215" i="13"/>
  <c r="BF3215" i="13" s="1"/>
  <c r="BH3215" i="13" s="1"/>
  <c r="BE1823" i="13"/>
  <c r="BF1823" i="13" s="1"/>
  <c r="BH1823" i="13" s="1"/>
  <c r="BE63" i="13"/>
  <c r="BF63" i="13" s="1"/>
  <c r="BH63" i="13" s="1"/>
  <c r="BE2307" i="13"/>
  <c r="BF2307" i="13" s="1"/>
  <c r="BH2307" i="13" s="1"/>
  <c r="BE382" i="13"/>
  <c r="BF382" i="13" s="1"/>
  <c r="BH382" i="13" s="1"/>
  <c r="BE454" i="13"/>
  <c r="BF454" i="13" s="1"/>
  <c r="BH454" i="13" s="1"/>
  <c r="BE1108" i="13"/>
  <c r="BF1108" i="13" s="1"/>
  <c r="BH1108" i="13" s="1"/>
  <c r="BE473" i="13"/>
  <c r="BF473" i="13" s="1"/>
  <c r="BH473" i="13" s="1"/>
  <c r="BE2873" i="13"/>
  <c r="BF2873" i="13" s="1"/>
  <c r="BH2873" i="13" s="1"/>
  <c r="BE497" i="13"/>
  <c r="BF497" i="13" s="1"/>
  <c r="BH497" i="13" s="1"/>
  <c r="BE41" i="13"/>
  <c r="BF41" i="13" s="1"/>
  <c r="BH41" i="13" s="1"/>
  <c r="BE2525" i="13"/>
  <c r="BF2525" i="13" s="1"/>
  <c r="BH2525" i="13" s="1"/>
  <c r="BE3113" i="13"/>
  <c r="BF3113" i="13" s="1"/>
  <c r="BH3113" i="13" s="1"/>
  <c r="BE1005" i="13"/>
  <c r="BF1005" i="13" s="1"/>
  <c r="BH1005" i="13" s="1"/>
  <c r="BE1943" i="13"/>
  <c r="BF1943" i="13" s="1"/>
  <c r="BH1943" i="13" s="1"/>
  <c r="BE821" i="13"/>
  <c r="BF821" i="13" s="1"/>
  <c r="BH821" i="13" s="1"/>
  <c r="BE1719" i="13"/>
  <c r="BF1719" i="13" s="1"/>
  <c r="BH1719" i="13" s="1"/>
  <c r="BE2697" i="13"/>
  <c r="BF2697" i="13" s="1"/>
  <c r="BH2697" i="13" s="1"/>
  <c r="BE351" i="13"/>
  <c r="BF351" i="13" s="1"/>
  <c r="BH351" i="13" s="1"/>
  <c r="BE1347" i="13"/>
  <c r="BF1347" i="13" s="1"/>
  <c r="BH1347" i="13" s="1"/>
  <c r="BE2475" i="13"/>
  <c r="BF2475" i="13" s="1"/>
  <c r="BH2475" i="13" s="1"/>
  <c r="BE975" i="13"/>
  <c r="BF975" i="13" s="1"/>
  <c r="BH975" i="13" s="1"/>
  <c r="BE2170" i="13"/>
  <c r="BF2170" i="13" s="1"/>
  <c r="BH2170" i="13" s="1"/>
  <c r="BE226" i="13"/>
  <c r="BF226" i="13" s="1"/>
  <c r="BH226" i="13" s="1"/>
  <c r="BE970" i="13"/>
  <c r="BF970" i="13" s="1"/>
  <c r="BH970" i="13" s="1"/>
  <c r="BE898" i="13"/>
  <c r="BF898" i="13" s="1"/>
  <c r="BH898" i="13" s="1"/>
  <c r="BE988" i="13"/>
  <c r="BF988" i="13" s="1"/>
  <c r="BH988" i="13" s="1"/>
  <c r="BE2578" i="13"/>
  <c r="BF2578" i="13" s="1"/>
  <c r="BH2578" i="13" s="1"/>
  <c r="BE1831" i="13"/>
  <c r="BF1831" i="13" s="1"/>
  <c r="BH1831" i="13" s="1"/>
  <c r="BE259" i="13"/>
  <c r="BF259" i="13" s="1"/>
  <c r="BH259" i="13" s="1"/>
  <c r="BE877" i="13"/>
  <c r="BF877" i="13" s="1"/>
  <c r="BH877" i="13" s="1"/>
  <c r="BE1813" i="13"/>
  <c r="BF1813" i="13" s="1"/>
  <c r="BH1813" i="13" s="1"/>
  <c r="BE2975" i="13"/>
  <c r="BF2975" i="13" s="1"/>
  <c r="BH2975" i="13" s="1"/>
  <c r="BE3029" i="13"/>
  <c r="BF3029" i="13" s="1"/>
  <c r="BH3029" i="13" s="1"/>
  <c r="BE905" i="13"/>
  <c r="BF905" i="13" s="1"/>
  <c r="BH905" i="13" s="1"/>
  <c r="BE1091" i="13"/>
  <c r="BF1091" i="13" s="1"/>
  <c r="BH1091" i="13" s="1"/>
  <c r="BE677" i="13"/>
  <c r="BF677" i="13" s="1"/>
  <c r="BH677" i="13" s="1"/>
  <c r="BE1865" i="13"/>
  <c r="BF1865" i="13" s="1"/>
  <c r="BH1865" i="13" s="1"/>
  <c r="BE3053" i="13"/>
  <c r="BF3053" i="13" s="1"/>
  <c r="BH3053" i="13" s="1"/>
  <c r="BE2933" i="13"/>
  <c r="BF2933" i="13" s="1"/>
  <c r="BH2933" i="13" s="1"/>
  <c r="BE657" i="13"/>
  <c r="BF657" i="13" s="1"/>
  <c r="BH657" i="13" s="1"/>
  <c r="BE3141" i="13"/>
  <c r="BF3141" i="13" s="1"/>
  <c r="BH3141" i="13" s="1"/>
  <c r="BE321" i="13"/>
  <c r="BF321" i="13" s="1"/>
  <c r="BH321" i="13" s="1"/>
  <c r="BE123" i="13"/>
  <c r="BF123" i="13" s="1"/>
  <c r="BH123" i="13" s="1"/>
  <c r="BE2271" i="13"/>
  <c r="BF2271" i="13" s="1"/>
  <c r="BH2271" i="13" s="1"/>
  <c r="BE1335" i="13"/>
  <c r="BF1335" i="13" s="1"/>
  <c r="BH1335" i="13" s="1"/>
  <c r="BE3117" i="13"/>
  <c r="BF3117" i="13" s="1"/>
  <c r="BH3117" i="13" s="1"/>
  <c r="BE951" i="13"/>
  <c r="BF951" i="13" s="1"/>
  <c r="BH951" i="13" s="1"/>
  <c r="BE814" i="13"/>
  <c r="BF814" i="13" s="1"/>
  <c r="BH814" i="13" s="1"/>
  <c r="BE2848" i="13"/>
  <c r="BF2848" i="13" s="1"/>
  <c r="BH2848" i="13" s="1"/>
  <c r="BE670" i="13"/>
  <c r="BF670" i="13" s="1"/>
  <c r="BH670" i="13" s="1"/>
  <c r="BE478" i="13"/>
  <c r="BF478" i="13" s="1"/>
  <c r="BH478" i="13" s="1"/>
  <c r="BE292" i="13"/>
  <c r="BF292" i="13" s="1"/>
  <c r="BH292" i="13" s="1"/>
  <c r="BE70" i="13"/>
  <c r="BF70" i="13" s="1"/>
  <c r="BH70" i="13" s="1"/>
  <c r="BE3064" i="13"/>
  <c r="BF3064" i="13" s="1"/>
  <c r="BH3064" i="13" s="1"/>
  <c r="BE2947" i="13"/>
  <c r="BF2947" i="13" s="1"/>
  <c r="BH2947" i="13" s="1"/>
  <c r="BE3057" i="13"/>
  <c r="BF3057" i="13" s="1"/>
  <c r="BH3057" i="13" s="1"/>
  <c r="BE911" i="13"/>
  <c r="BF911" i="13" s="1"/>
  <c r="BH911" i="13" s="1"/>
  <c r="BE1709" i="13"/>
  <c r="BF1709" i="13" s="1"/>
  <c r="BH1709" i="13" s="1"/>
  <c r="BE2105" i="13"/>
  <c r="BF2105" i="13" s="1"/>
  <c r="BH2105" i="13" s="1"/>
  <c r="BE2855" i="13"/>
  <c r="BF2855" i="13" s="1"/>
  <c r="BH2855" i="13" s="1"/>
  <c r="BE3191" i="13"/>
  <c r="BF3191" i="13" s="1"/>
  <c r="BH3191" i="13" s="1"/>
  <c r="BE2699" i="13"/>
  <c r="BF2699" i="13" s="1"/>
  <c r="BH2699" i="13" s="1"/>
  <c r="BE2447" i="13"/>
  <c r="BF2447" i="13" s="1"/>
  <c r="BH2447" i="13" s="1"/>
  <c r="BE213" i="13"/>
  <c r="BF213" i="13" s="1"/>
  <c r="BH213" i="13" s="1"/>
  <c r="BE1419" i="13"/>
  <c r="BF1419" i="13" s="1"/>
  <c r="BH1419" i="13" s="1"/>
  <c r="BE669" i="13"/>
  <c r="BF669" i="13" s="1"/>
  <c r="BH669" i="13" s="1"/>
  <c r="BE399" i="13"/>
  <c r="BF399" i="13" s="1"/>
  <c r="BH399" i="13" s="1"/>
  <c r="BE2129" i="13"/>
  <c r="BF2129" i="13" s="1"/>
  <c r="BH2129" i="13" s="1"/>
  <c r="BE3207" i="13"/>
  <c r="BF3207" i="13" s="1"/>
  <c r="BH3207" i="13" s="1"/>
  <c r="BE813" i="13"/>
  <c r="BF813" i="13" s="1"/>
  <c r="BH813" i="13" s="1"/>
  <c r="BE45" i="13"/>
  <c r="BF45" i="13" s="1"/>
  <c r="BH45" i="13" s="1"/>
  <c r="BE2387" i="13"/>
  <c r="BF2387" i="13" s="1"/>
  <c r="BH2387" i="13" s="1"/>
  <c r="BE1282" i="13"/>
  <c r="BF1282" i="13" s="1"/>
  <c r="BH1282" i="13" s="1"/>
  <c r="BE886" i="13"/>
  <c r="BF886" i="13" s="1"/>
  <c r="BH886" i="13" s="1"/>
  <c r="BE1876" i="13"/>
  <c r="BF1876" i="13" s="1"/>
  <c r="BH1876" i="13" s="1"/>
  <c r="BE1786" i="13"/>
  <c r="BF1786" i="13" s="1"/>
  <c r="BH1786" i="13" s="1"/>
  <c r="BE1570" i="13"/>
  <c r="BF1570" i="13" s="1"/>
  <c r="BH1570" i="13" s="1"/>
  <c r="BE2908" i="13"/>
  <c r="BF2908" i="13" s="1"/>
  <c r="BH2908" i="13" s="1"/>
  <c r="BE1978" i="13"/>
  <c r="BF1978" i="13" s="1"/>
  <c r="BH1978" i="13" s="1"/>
  <c r="BE412" i="13"/>
  <c r="BF412" i="13" s="1"/>
  <c r="BH412" i="13" s="1"/>
  <c r="BE956" i="13"/>
  <c r="BF956" i="13" s="1"/>
  <c r="BH956" i="13" s="1"/>
  <c r="BE1566" i="13"/>
  <c r="BF1566" i="13" s="1"/>
  <c r="BH1566" i="13" s="1"/>
  <c r="BE2516" i="13"/>
  <c r="BF2516" i="13" s="1"/>
  <c r="BH2516" i="13" s="1"/>
  <c r="BE726" i="13"/>
  <c r="BF726" i="13" s="1"/>
  <c r="BH726" i="13" s="1"/>
  <c r="BE2032" i="13"/>
  <c r="BF2032" i="13" s="1"/>
  <c r="BH2032" i="13" s="1"/>
  <c r="BE2410" i="13"/>
  <c r="BF2410" i="13" s="1"/>
  <c r="BH2410" i="13" s="1"/>
  <c r="BE2696" i="13"/>
  <c r="BF2696" i="13" s="1"/>
  <c r="BH2696" i="13" s="1"/>
  <c r="BE2096" i="13"/>
  <c r="BF2096" i="13" s="1"/>
  <c r="BH2096" i="13" s="1"/>
  <c r="BE66" i="13"/>
  <c r="BF66" i="13" s="1"/>
  <c r="BH66" i="13" s="1"/>
  <c r="BE2242" i="13"/>
  <c r="BF2242" i="13" s="1"/>
  <c r="BH2242" i="13" s="1"/>
  <c r="BE304" i="13"/>
  <c r="BF304" i="13" s="1"/>
  <c r="BH304" i="13" s="1"/>
  <c r="BE1300" i="13"/>
  <c r="BF1300" i="13" s="1"/>
  <c r="BH1300" i="13" s="1"/>
  <c r="BE396" i="13"/>
  <c r="BF396" i="13" s="1"/>
  <c r="BH396" i="13" s="1"/>
  <c r="BE3176" i="13"/>
  <c r="BF3176" i="13" s="1"/>
  <c r="BH3176" i="13" s="1"/>
  <c r="BE846" i="13"/>
  <c r="BF846" i="13" s="1"/>
  <c r="BH846" i="13" s="1"/>
  <c r="BE880" i="13"/>
  <c r="BF880" i="13" s="1"/>
  <c r="BH880" i="13" s="1"/>
  <c r="BE2680" i="13"/>
  <c r="BF2680" i="13" s="1"/>
  <c r="BH2680" i="13" s="1"/>
  <c r="BE606" i="13"/>
  <c r="BF606" i="13" s="1"/>
  <c r="BH606" i="13" s="1"/>
  <c r="BE3096" i="13"/>
  <c r="BF3096" i="13" s="1"/>
  <c r="BH3096" i="13" s="1"/>
  <c r="BE1596" i="13"/>
  <c r="BF1596" i="13" s="1"/>
  <c r="BH1596" i="13" s="1"/>
  <c r="BE6" i="13"/>
  <c r="BF6" i="13" s="1"/>
  <c r="BH6" i="13" s="1"/>
  <c r="BE680" i="13"/>
  <c r="BF680" i="13" s="1"/>
  <c r="BH680" i="13" s="1"/>
  <c r="BE2892" i="13"/>
  <c r="BF2892" i="13" s="1"/>
  <c r="BH2892" i="13" s="1"/>
  <c r="BE1070" i="13"/>
  <c r="BF1070" i="13" s="1"/>
  <c r="BH1070" i="13" s="1"/>
  <c r="BE792" i="13"/>
  <c r="BF792" i="13" s="1"/>
  <c r="BH792" i="13" s="1"/>
  <c r="BE2244" i="13"/>
  <c r="BF2244" i="13" s="1"/>
  <c r="BH2244" i="13" s="1"/>
  <c r="BE1094" i="13"/>
  <c r="BF1094" i="13" s="1"/>
  <c r="BH1094" i="13" s="1"/>
  <c r="BE2498" i="13"/>
  <c r="BF2498" i="13" s="1"/>
  <c r="BH2498" i="13" s="1"/>
  <c r="BE2430" i="13"/>
  <c r="BF2430" i="13" s="1"/>
  <c r="BH2430" i="13" s="1"/>
  <c r="BE2178" i="13"/>
  <c r="BF2178" i="13" s="1"/>
  <c r="BH2178" i="13" s="1"/>
  <c r="BE3204" i="13"/>
  <c r="BF3204" i="13" s="1"/>
  <c r="BH3204" i="13" s="1"/>
  <c r="BE2274" i="13"/>
  <c r="BF2274" i="13" s="1"/>
  <c r="BH2274" i="13" s="1"/>
  <c r="BE308" i="13"/>
  <c r="BF308" i="13" s="1"/>
  <c r="BH308" i="13" s="1"/>
  <c r="BE762" i="13"/>
  <c r="BF762" i="13" s="1"/>
  <c r="BH762" i="13" s="1"/>
  <c r="BE540" i="13"/>
  <c r="BF540" i="13" s="1"/>
  <c r="BH540" i="13" s="1"/>
  <c r="BE1520" i="13"/>
  <c r="BF1520" i="13" s="1"/>
  <c r="BH1520" i="13" s="1"/>
  <c r="BE1308" i="13"/>
  <c r="BF1308" i="13" s="1"/>
  <c r="BH1308" i="13" s="1"/>
  <c r="BE168" i="13"/>
  <c r="BF168" i="13" s="1"/>
  <c r="BH168" i="13" s="1"/>
  <c r="BE200" i="13"/>
  <c r="BF200" i="13" s="1"/>
  <c r="BH200" i="13" s="1"/>
  <c r="BE1830" i="13"/>
  <c r="BF1830" i="13" s="1"/>
  <c r="BH1830" i="13" s="1"/>
  <c r="BE2640" i="13"/>
  <c r="BF2640" i="13" s="1"/>
  <c r="BH2640" i="13" s="1"/>
  <c r="BE344" i="13"/>
  <c r="BF344" i="13" s="1"/>
  <c r="BH344" i="13" s="1"/>
  <c r="BE1004" i="13"/>
  <c r="BF1004" i="13" s="1"/>
  <c r="BH1004" i="13" s="1"/>
  <c r="BE972" i="13"/>
  <c r="BF972" i="13" s="1"/>
  <c r="BH972" i="13" s="1"/>
  <c r="BE1280" i="13"/>
  <c r="BF1280" i="13" s="1"/>
  <c r="BH1280" i="13" s="1"/>
  <c r="BE102" i="13"/>
  <c r="BF102" i="13" s="1"/>
  <c r="BH102" i="13" s="1"/>
  <c r="BE2982" i="13"/>
  <c r="BF2982" i="13" s="1"/>
  <c r="BH2982" i="13" s="1"/>
  <c r="BE614" i="13"/>
  <c r="BF614" i="13" s="1"/>
  <c r="BH614" i="13" s="1"/>
  <c r="BE2100" i="13"/>
  <c r="BF2100" i="13" s="1"/>
  <c r="BH2100" i="13" s="1"/>
  <c r="BE2678" i="13"/>
  <c r="BF2678" i="13" s="1"/>
  <c r="BH2678" i="13" s="1"/>
  <c r="BE684" i="13"/>
  <c r="BF684" i="13" s="1"/>
  <c r="BH684" i="13" s="1"/>
  <c r="BE3218" i="13"/>
  <c r="BF3218" i="13" s="1"/>
  <c r="BH3218" i="13" s="1"/>
  <c r="BE668" i="13"/>
  <c r="BF668" i="13" s="1"/>
  <c r="BH668" i="13" s="1"/>
  <c r="BE1710" i="13"/>
  <c r="BF1710" i="13" s="1"/>
  <c r="BH1710" i="13" s="1"/>
  <c r="BE1748" i="13"/>
  <c r="BF1748" i="13" s="1"/>
  <c r="BH1748" i="13" s="1"/>
  <c r="BE2414" i="13"/>
  <c r="BF2414" i="13" s="1"/>
  <c r="BH2414" i="13" s="1"/>
  <c r="BE1314" i="13"/>
  <c r="BF1314" i="13" s="1"/>
  <c r="BH1314" i="13" s="1"/>
  <c r="BE720" i="13"/>
  <c r="BF720" i="13" s="1"/>
  <c r="BH720" i="13" s="1"/>
  <c r="BE2390" i="13"/>
  <c r="BF2390" i="13" s="1"/>
  <c r="BH2390" i="13" s="1"/>
  <c r="BE1328" i="13"/>
  <c r="BF1328" i="13" s="1"/>
  <c r="BH1328" i="13" s="1"/>
  <c r="BE1818" i="13"/>
  <c r="BF1818" i="13" s="1"/>
  <c r="BH1818" i="13" s="1"/>
  <c r="BE3030" i="13"/>
  <c r="BF3030" i="13" s="1"/>
  <c r="BH3030" i="13" s="1"/>
  <c r="BE3198" i="13"/>
  <c r="BF3198" i="13" s="1"/>
  <c r="BH3198" i="13" s="1"/>
  <c r="BE1934" i="13"/>
  <c r="BF1934" i="13" s="1"/>
  <c r="BH1934" i="13" s="1"/>
  <c r="BE648" i="13"/>
  <c r="BF648" i="13" s="1"/>
  <c r="BH648" i="13" s="1"/>
  <c r="BE350" i="13"/>
  <c r="BF350" i="13" s="1"/>
  <c r="BH350" i="13" s="1"/>
  <c r="BE2142" i="13"/>
  <c r="BF2142" i="13" s="1"/>
  <c r="BH2142" i="13" s="1"/>
  <c r="BE1298" i="13"/>
  <c r="BF1298" i="13" s="1"/>
  <c r="BH1298" i="13" s="1"/>
  <c r="BE504" i="13"/>
  <c r="BF504" i="13" s="1"/>
  <c r="BH504" i="13" s="1"/>
  <c r="BE1928" i="13"/>
  <c r="BF1928" i="13" s="1"/>
  <c r="BH1928" i="13" s="1"/>
  <c r="BE752" i="13"/>
  <c r="BF752" i="13" s="1"/>
  <c r="BH752" i="13" s="1"/>
  <c r="BE3012" i="13"/>
  <c r="BF3012" i="13" s="1"/>
  <c r="BH3012" i="13" s="1"/>
  <c r="BE1922" i="13"/>
  <c r="BF1922" i="13" s="1"/>
  <c r="BH1922" i="13" s="1"/>
  <c r="BE1992" i="13"/>
  <c r="BF1992" i="13" s="1"/>
  <c r="BH1992" i="13" s="1"/>
  <c r="BE2090" i="13"/>
  <c r="BF2090" i="13" s="1"/>
  <c r="BH2090" i="13" s="1"/>
  <c r="BE3452" i="13"/>
  <c r="BF3452" i="13" s="1"/>
  <c r="BH3452" i="13" s="1"/>
  <c r="BE4502" i="13"/>
  <c r="BF4502" i="13" s="1"/>
  <c r="BH4502" i="13" s="1"/>
  <c r="BE4269" i="13"/>
  <c r="BF4269" i="13" s="1"/>
  <c r="BH4269" i="13" s="1"/>
  <c r="BE4460" i="13"/>
  <c r="BF4460" i="13" s="1"/>
  <c r="BH4460" i="13" s="1"/>
  <c r="BE4171" i="13"/>
  <c r="BF4171" i="13" s="1"/>
  <c r="BH4171" i="13" s="1"/>
  <c r="BE3810" i="13"/>
  <c r="BF3810" i="13" s="1"/>
  <c r="BH3810" i="13" s="1"/>
  <c r="BE3717" i="13"/>
  <c r="BF3717" i="13" s="1"/>
  <c r="BH3717" i="13" s="1"/>
  <c r="BE4890" i="13"/>
  <c r="BF4890" i="13" s="1"/>
  <c r="BH4890" i="13" s="1"/>
  <c r="BE4796" i="13"/>
  <c r="BF4796" i="13" s="1"/>
  <c r="BH4796" i="13" s="1"/>
  <c r="BE4683" i="13"/>
  <c r="BF4683" i="13" s="1"/>
  <c r="BH4683" i="13" s="1"/>
  <c r="BE4554" i="13"/>
  <c r="BF4554" i="13" s="1"/>
  <c r="BH4554" i="13" s="1"/>
  <c r="BE4440" i="13"/>
  <c r="BF4440" i="13" s="1"/>
  <c r="BH4440" i="13" s="1"/>
  <c r="BE4341" i="13"/>
  <c r="BF4341" i="13" s="1"/>
  <c r="BH4341" i="13" s="1"/>
  <c r="BE4219" i="13"/>
  <c r="BF4219" i="13" s="1"/>
  <c r="BH4219" i="13" s="1"/>
  <c r="BE4105" i="13"/>
  <c r="BF4105" i="13" s="1"/>
  <c r="BH4105" i="13" s="1"/>
  <c r="BE3978" i="13"/>
  <c r="BF3978" i="13" s="1"/>
  <c r="BH3978" i="13" s="1"/>
  <c r="BE3825" i="13"/>
  <c r="BF3825" i="13" s="1"/>
  <c r="BH3825" i="13" s="1"/>
  <c r="BE3710" i="13"/>
  <c r="BF3710" i="13" s="1"/>
  <c r="BH3710" i="13" s="1"/>
  <c r="BE3604" i="13"/>
  <c r="BF3604" i="13" s="1"/>
  <c r="BH3604" i="13" s="1"/>
  <c r="BE3481" i="13"/>
  <c r="BF3481" i="13" s="1"/>
  <c r="BH3481" i="13" s="1"/>
  <c r="BE4985" i="13"/>
  <c r="BF4985" i="13" s="1"/>
  <c r="BH4985" i="13" s="1"/>
  <c r="BE4886" i="13"/>
  <c r="BF4886" i="13" s="1"/>
  <c r="BH4886" i="13" s="1"/>
  <c r="BE4754" i="13"/>
  <c r="BF4754" i="13" s="1"/>
  <c r="BH4754" i="13" s="1"/>
  <c r="BE4648" i="13"/>
  <c r="BF4648" i="13" s="1"/>
  <c r="BH4648" i="13" s="1"/>
  <c r="BE4530" i="13"/>
  <c r="BF4530" i="13" s="1"/>
  <c r="BH4530" i="13" s="1"/>
  <c r="BE4406" i="13"/>
  <c r="BF4406" i="13" s="1"/>
  <c r="BH4406" i="13" s="1"/>
  <c r="BE4309" i="13"/>
  <c r="BF4309" i="13" s="1"/>
  <c r="BH4309" i="13" s="1"/>
  <c r="BE4196" i="13"/>
  <c r="BF4196" i="13" s="1"/>
  <c r="BH4196" i="13" s="1"/>
  <c r="BE4068" i="13"/>
  <c r="BF4068" i="13" s="1"/>
  <c r="BH4068" i="13" s="1"/>
  <c r="BE3972" i="13"/>
  <c r="BF3972" i="13" s="1"/>
  <c r="BH3972" i="13" s="1"/>
  <c r="BE3892" i="13"/>
  <c r="BF3892" i="13" s="1"/>
  <c r="BH3892" i="13" s="1"/>
  <c r="BE3782" i="13"/>
  <c r="BF3782" i="13" s="1"/>
  <c r="BH3782" i="13" s="1"/>
  <c r="BE3675" i="13"/>
  <c r="BF3675" i="13" s="1"/>
  <c r="BH3675" i="13" s="1"/>
  <c r="BE3572" i="13"/>
  <c r="BF3572" i="13" s="1"/>
  <c r="BH3572" i="13" s="1"/>
  <c r="BE3441" i="13"/>
  <c r="BF3441" i="13" s="1"/>
  <c r="BH3441" i="13" s="1"/>
  <c r="BE4969" i="13"/>
  <c r="BF4969" i="13" s="1"/>
  <c r="BH4969" i="13" s="1"/>
  <c r="BE4868" i="13"/>
  <c r="BF4868" i="13" s="1"/>
  <c r="BH4868" i="13" s="1"/>
  <c r="BE4730" i="13"/>
  <c r="BF4730" i="13" s="1"/>
  <c r="BH4730" i="13" s="1"/>
  <c r="BE4633" i="13"/>
  <c r="BF4633" i="13" s="1"/>
  <c r="BH4633" i="13" s="1"/>
  <c r="BE4527" i="13"/>
  <c r="BF4527" i="13" s="1"/>
  <c r="BH4527" i="13" s="1"/>
  <c r="BE4404" i="13"/>
  <c r="BF4404" i="13" s="1"/>
  <c r="BH4404" i="13" s="1"/>
  <c r="BE4294" i="13"/>
  <c r="BF4294" i="13" s="1"/>
  <c r="BH4294" i="13" s="1"/>
  <c r="BE4173" i="13"/>
  <c r="BF4173" i="13" s="1"/>
  <c r="BH4173" i="13" s="1"/>
  <c r="BE4043" i="13"/>
  <c r="BF4043" i="13" s="1"/>
  <c r="BH4043" i="13" s="1"/>
  <c r="BE3950" i="13"/>
  <c r="BF3950" i="13" s="1"/>
  <c r="BH3950" i="13" s="1"/>
  <c r="BE3838" i="13"/>
  <c r="BF3838" i="13" s="1"/>
  <c r="BH3838" i="13" s="1"/>
  <c r="BE3709" i="13"/>
  <c r="BF3709" i="13" s="1"/>
  <c r="BH3709" i="13" s="1"/>
  <c r="BE3582" i="13"/>
  <c r="BF3582" i="13" s="1"/>
  <c r="BH3582" i="13" s="1"/>
  <c r="BE3482" i="13"/>
  <c r="BF3482" i="13" s="1"/>
  <c r="BH3482" i="13" s="1"/>
  <c r="BE3371" i="13"/>
  <c r="BF3371" i="13" s="1"/>
  <c r="BH3371" i="13" s="1"/>
  <c r="BE3416" i="13"/>
  <c r="BF3416" i="13" s="1"/>
  <c r="BH3416" i="13" s="1"/>
  <c r="BE4486" i="13"/>
  <c r="BF4486" i="13" s="1"/>
  <c r="BH4486" i="13" s="1"/>
  <c r="BE4009" i="13"/>
  <c r="BF4009" i="13" s="1"/>
  <c r="BH4009" i="13" s="1"/>
  <c r="BE4124" i="13"/>
  <c r="BF4124" i="13" s="1"/>
  <c r="BH4124" i="13" s="1"/>
  <c r="BE4079" i="13"/>
  <c r="BF4079" i="13" s="1"/>
  <c r="BH4079" i="13" s="1"/>
  <c r="BE3442" i="13"/>
  <c r="BF3442" i="13" s="1"/>
  <c r="BH3442" i="13" s="1"/>
  <c r="BE4944" i="13"/>
  <c r="BF4944" i="13" s="1"/>
  <c r="BH4944" i="13" s="1"/>
  <c r="BE3358" i="13"/>
  <c r="BF3358" i="13" s="1"/>
  <c r="BH3358" i="13" s="1"/>
  <c r="BE3353" i="13"/>
  <c r="BF3353" i="13" s="1"/>
  <c r="BH3353" i="13" s="1"/>
  <c r="BE3223" i="13"/>
  <c r="BF3223" i="13" s="1"/>
  <c r="BH3223" i="13" s="1"/>
  <c r="BE3355" i="13"/>
  <c r="BF3355" i="13" s="1"/>
  <c r="BH3355" i="13" s="1"/>
  <c r="BE3366" i="13"/>
  <c r="BF3366" i="13" s="1"/>
  <c r="BH3366" i="13" s="1"/>
  <c r="BE3262" i="13"/>
  <c r="BF3262" i="13" s="1"/>
  <c r="BH3262" i="13" s="1"/>
  <c r="BE3263" i="13"/>
  <c r="BF3263" i="13" s="1"/>
  <c r="BH3263" i="13" s="1"/>
  <c r="BE3348" i="13"/>
  <c r="BF3348" i="13" s="1"/>
  <c r="BH3348" i="13" s="1"/>
  <c r="BE3328" i="13"/>
  <c r="BF3328" i="13" s="1"/>
  <c r="BH3328" i="13" s="1"/>
  <c r="BE3320" i="13"/>
  <c r="BF3320" i="13" s="1"/>
  <c r="BH3320" i="13" s="1"/>
  <c r="BE3274" i="13"/>
  <c r="BF3274" i="13" s="1"/>
  <c r="BH3274" i="13" s="1"/>
  <c r="BE3254" i="13"/>
  <c r="BF3254" i="13" s="1"/>
  <c r="BH3254" i="13" s="1"/>
  <c r="BE3279" i="13"/>
  <c r="BF3279" i="13" s="1"/>
  <c r="BH3279" i="13" s="1"/>
  <c r="BE3280" i="13"/>
  <c r="BF3280" i="13" s="1"/>
  <c r="BH3280" i="13" s="1"/>
  <c r="BE3268" i="13"/>
  <c r="BF3268" i="13" s="1"/>
  <c r="BH3268" i="13" s="1"/>
  <c r="BE3226" i="13"/>
  <c r="BF3226" i="13" s="1"/>
  <c r="BH3226" i="13" s="1"/>
  <c r="BE3267" i="13"/>
  <c r="BF3267" i="13" s="1"/>
  <c r="BH3267" i="13" s="1"/>
  <c r="BE3306" i="13"/>
  <c r="BF3306" i="13" s="1"/>
  <c r="BH3306" i="13" s="1"/>
  <c r="BE3326" i="13"/>
  <c r="BF3326" i="13" s="1"/>
  <c r="BH3326" i="13" s="1"/>
  <c r="BE3227" i="13"/>
  <c r="BF3227" i="13" s="1"/>
  <c r="BH3227" i="13" s="1"/>
  <c r="BE1363" i="13"/>
  <c r="BF1363" i="13" s="1"/>
  <c r="BH1363" i="13" s="1"/>
  <c r="BE1219" i="13"/>
  <c r="BF1219" i="13" s="1"/>
  <c r="BH1219" i="13" s="1"/>
  <c r="BE2173" i="13"/>
  <c r="BF2173" i="13" s="1"/>
  <c r="BH2173" i="13" s="1"/>
  <c r="BE853" i="13"/>
  <c r="BF853" i="13" s="1"/>
  <c r="BH853" i="13" s="1"/>
  <c r="BE517" i="13"/>
  <c r="BF517" i="13" s="1"/>
  <c r="BH517" i="13" s="1"/>
  <c r="BE2771" i="13"/>
  <c r="BF2771" i="13" s="1"/>
  <c r="BH2771" i="13" s="1"/>
  <c r="BE2379" i="13"/>
  <c r="BF2379" i="13" s="1"/>
  <c r="BH2379" i="13" s="1"/>
  <c r="BE301" i="13"/>
  <c r="BF301" i="13" s="1"/>
  <c r="BH301" i="13" s="1"/>
  <c r="BE2503" i="13"/>
  <c r="BF2503" i="13" s="1"/>
  <c r="BH2503" i="13" s="1"/>
  <c r="BE3159" i="13"/>
  <c r="BF3159" i="13" s="1"/>
  <c r="BH3159" i="13" s="1"/>
  <c r="BE143" i="13"/>
  <c r="BF143" i="13" s="1"/>
  <c r="BH143" i="13" s="1"/>
  <c r="BE202" i="13"/>
  <c r="BF202" i="13" s="1"/>
  <c r="BH202" i="13" s="1"/>
  <c r="BE187" i="13"/>
  <c r="BF187" i="13" s="1"/>
  <c r="BH187" i="13" s="1"/>
  <c r="BE2167" i="13"/>
  <c r="BF2167" i="13" s="1"/>
  <c r="BH2167" i="13" s="1"/>
  <c r="BE829" i="13"/>
  <c r="BF829" i="13" s="1"/>
  <c r="BH829" i="13" s="1"/>
  <c r="BE3175" i="13"/>
  <c r="BF3175" i="13" s="1"/>
  <c r="BH3175" i="13" s="1"/>
  <c r="BE491" i="13"/>
  <c r="BF491" i="13" s="1"/>
  <c r="BH491" i="13" s="1"/>
  <c r="BE3147" i="13"/>
  <c r="BF3147" i="13" s="1"/>
  <c r="BH3147" i="13" s="1"/>
  <c r="BE345" i="13"/>
  <c r="BF345" i="13" s="1"/>
  <c r="BH345" i="13" s="1"/>
  <c r="BE178" i="13"/>
  <c r="BF178" i="13" s="1"/>
  <c r="BH178" i="13" s="1"/>
  <c r="BE1997" i="13"/>
  <c r="BF1997" i="13" s="1"/>
  <c r="BH1997" i="13" s="1"/>
  <c r="BE1745" i="13"/>
  <c r="BF1745" i="13" s="1"/>
  <c r="BH1745" i="13" s="1"/>
  <c r="BE1511" i="13"/>
  <c r="BF1511" i="13" s="1"/>
  <c r="BH1511" i="13" s="1"/>
  <c r="BE33" i="13"/>
  <c r="BF33" i="13" s="1"/>
  <c r="BH33" i="13" s="1"/>
  <c r="BE2457" i="13"/>
  <c r="BF2457" i="13" s="1"/>
  <c r="BH2457" i="13" s="1"/>
  <c r="BE3069" i="13"/>
  <c r="BF3069" i="13" s="1"/>
  <c r="BH3069" i="13" s="1"/>
  <c r="BE2193" i="13"/>
  <c r="BF2193" i="13" s="1"/>
  <c r="BH2193" i="13" s="1"/>
  <c r="BE1019" i="13"/>
  <c r="BF1019" i="13" s="1"/>
  <c r="BH1019" i="13" s="1"/>
  <c r="BE1251" i="13"/>
  <c r="BF1251" i="13" s="1"/>
  <c r="BH1251" i="13" s="1"/>
  <c r="BE2656" i="13"/>
  <c r="BF2656" i="13" s="1"/>
  <c r="BH2656" i="13" s="1"/>
  <c r="BE2500" i="13"/>
  <c r="BF2500" i="13" s="1"/>
  <c r="BH2500" i="13" s="1"/>
  <c r="BE1378" i="13"/>
  <c r="BF1378" i="13" s="1"/>
  <c r="BH1378" i="13" s="1"/>
  <c r="BE931" i="13"/>
  <c r="BF931" i="13" s="1"/>
  <c r="BH931" i="13" s="1"/>
  <c r="BE2959" i="13"/>
  <c r="BF2959" i="13" s="1"/>
  <c r="BH2959" i="13" s="1"/>
  <c r="BE983" i="13"/>
  <c r="BF983" i="13" s="1"/>
  <c r="BH983" i="13" s="1"/>
  <c r="BE2333" i="13"/>
  <c r="BF2333" i="13" s="1"/>
  <c r="BH2333" i="13" s="1"/>
  <c r="BE665" i="13"/>
  <c r="BF665" i="13" s="1"/>
  <c r="BH665" i="13" s="1"/>
  <c r="BE1901" i="13"/>
  <c r="BF1901" i="13" s="1"/>
  <c r="BH1901" i="13" s="1"/>
  <c r="BE29" i="13"/>
  <c r="BF29" i="13" s="1"/>
  <c r="BH29" i="13" s="1"/>
  <c r="BE183" i="13"/>
  <c r="BF183" i="13" s="1"/>
  <c r="BH183" i="13" s="1"/>
  <c r="BE2979" i="13"/>
  <c r="BF2979" i="13" s="1"/>
  <c r="BH2979" i="13" s="1"/>
  <c r="BE1371" i="13"/>
  <c r="BF1371" i="13" s="1"/>
  <c r="BH1371" i="13" s="1"/>
  <c r="BE1701" i="13"/>
  <c r="BF1701" i="13" s="1"/>
  <c r="BH1701" i="13" s="1"/>
  <c r="BE3045" i="13"/>
  <c r="BF3045" i="13" s="1"/>
  <c r="BH3045" i="13" s="1"/>
  <c r="BE2536" i="13"/>
  <c r="BF2536" i="13" s="1"/>
  <c r="BH2536" i="13" s="1"/>
  <c r="BE772" i="13"/>
  <c r="BF772" i="13" s="1"/>
  <c r="BH772" i="13" s="1"/>
  <c r="BE3202" i="13"/>
  <c r="BF3202" i="13" s="1"/>
  <c r="BH3202" i="13" s="1"/>
  <c r="BE3121" i="13"/>
  <c r="BF3121" i="13" s="1"/>
  <c r="BH3121" i="13" s="1"/>
  <c r="BE995" i="13"/>
  <c r="BF995" i="13" s="1"/>
  <c r="BH995" i="13" s="1"/>
  <c r="BE965" i="13"/>
  <c r="BF965" i="13" s="1"/>
  <c r="BH965" i="13" s="1"/>
  <c r="BE875" i="13"/>
  <c r="BF875" i="13" s="1"/>
  <c r="BH875" i="13" s="1"/>
  <c r="BE269" i="13"/>
  <c r="BF269" i="13" s="1"/>
  <c r="BH269" i="13" s="1"/>
  <c r="BE593" i="13"/>
  <c r="BF593" i="13" s="1"/>
  <c r="BH593" i="13" s="1"/>
  <c r="BE3105" i="13"/>
  <c r="BF3105" i="13" s="1"/>
  <c r="BH3105" i="13" s="1"/>
  <c r="BE1029" i="13"/>
  <c r="BF1029" i="13" s="1"/>
  <c r="BH1029" i="13" s="1"/>
  <c r="BE1491" i="13"/>
  <c r="BF1491" i="13" s="1"/>
  <c r="BH1491" i="13" s="1"/>
  <c r="BE1341" i="13"/>
  <c r="BF1341" i="13" s="1"/>
  <c r="BH1341" i="13" s="1"/>
  <c r="BE2254" i="13"/>
  <c r="BF2254" i="13" s="1"/>
  <c r="BH2254" i="13" s="1"/>
  <c r="BE2602" i="13"/>
  <c r="BF2602" i="13" s="1"/>
  <c r="BH2602" i="13" s="1"/>
  <c r="BE2248" i="13"/>
  <c r="BF2248" i="13" s="1"/>
  <c r="BH2248" i="13" s="1"/>
  <c r="BE1714" i="13"/>
  <c r="BF1714" i="13" s="1"/>
  <c r="BH1714" i="13" s="1"/>
  <c r="BE2146" i="13"/>
  <c r="BF2146" i="13" s="1"/>
  <c r="BH2146" i="13" s="1"/>
  <c r="BE786" i="13"/>
  <c r="BF786" i="13" s="1"/>
  <c r="BH786" i="13" s="1"/>
  <c r="BE806" i="13"/>
  <c r="BF806" i="13" s="1"/>
  <c r="BH806" i="13" s="1"/>
  <c r="BE214" i="13"/>
  <c r="BF214" i="13" s="1"/>
  <c r="BH214" i="13" s="1"/>
  <c r="BE1806" i="13"/>
  <c r="BF1806" i="13" s="1"/>
  <c r="BH1806" i="13" s="1"/>
  <c r="BE426" i="13"/>
  <c r="BF426" i="13" s="1"/>
  <c r="BH426" i="13" s="1"/>
  <c r="BE484" i="13"/>
  <c r="BF484" i="13" s="1"/>
  <c r="BH484" i="13" s="1"/>
  <c r="BE896" i="13"/>
  <c r="BF896" i="13" s="1"/>
  <c r="BH896" i="13" s="1"/>
  <c r="BE2886" i="13"/>
  <c r="BF2886" i="13" s="1"/>
  <c r="BH2886" i="13" s="1"/>
  <c r="BE1942" i="13"/>
  <c r="BF1942" i="13" s="1"/>
  <c r="BH1942" i="13" s="1"/>
  <c r="BE418" i="13"/>
  <c r="BF418" i="13" s="1"/>
  <c r="BH418" i="13" s="1"/>
  <c r="BE1676" i="13"/>
  <c r="BF1676" i="13" s="1"/>
  <c r="BH1676" i="13" s="1"/>
  <c r="BE19" i="13"/>
  <c r="BF19" i="13" s="1"/>
  <c r="BH19" i="13" s="1"/>
  <c r="BE2024" i="13"/>
  <c r="BF2024" i="13" s="1"/>
  <c r="BH2024" i="13" s="1"/>
  <c r="BE23" i="13"/>
  <c r="BF23" i="13" s="1"/>
  <c r="BH23" i="13" s="1"/>
  <c r="BE7" i="13"/>
  <c r="BF7" i="13" s="1"/>
  <c r="BH7" i="13" s="1"/>
  <c r="BE2234" i="13"/>
  <c r="BF2234" i="13" s="1"/>
  <c r="BH2234" i="13" s="1"/>
  <c r="BE4" i="13"/>
  <c r="BF4" i="13" s="1"/>
  <c r="BH4" i="13" s="1"/>
  <c r="BE2954" i="13"/>
  <c r="BF2954" i="13" s="1"/>
  <c r="BH2954" i="13" s="1"/>
  <c r="BE1754" i="13"/>
  <c r="BF1754" i="13" s="1"/>
  <c r="BH1754" i="13" s="1"/>
  <c r="BE974" i="13"/>
  <c r="BF974" i="13" s="1"/>
  <c r="BH974" i="13" s="1"/>
  <c r="BE524" i="13"/>
  <c r="BF524" i="13" s="1"/>
  <c r="BH524" i="13" s="1"/>
  <c r="BE978" i="13"/>
  <c r="BF978" i="13" s="1"/>
  <c r="BH978" i="13" s="1"/>
  <c r="BE1734" i="13"/>
  <c r="BF1734" i="13" s="1"/>
  <c r="BH1734" i="13" s="1"/>
  <c r="BE1590" i="13"/>
  <c r="BF1590" i="13" s="1"/>
  <c r="BH1590" i="13" s="1"/>
  <c r="BE1178" i="13"/>
  <c r="BF1178" i="13" s="1"/>
  <c r="BH1178" i="13" s="1"/>
  <c r="BE1442" i="13"/>
  <c r="BF1442" i="13" s="1"/>
  <c r="BH1442" i="13" s="1"/>
  <c r="BE1412" i="13"/>
  <c r="BF1412" i="13" s="1"/>
  <c r="BH1412" i="13" s="1"/>
  <c r="BE1722" i="13"/>
  <c r="BF1722" i="13" s="1"/>
  <c r="BH1722" i="13" s="1"/>
  <c r="BE1082" i="13"/>
  <c r="BF1082" i="13" s="1"/>
  <c r="BH1082" i="13" s="1"/>
  <c r="BE234" i="13"/>
  <c r="BF234" i="13" s="1"/>
  <c r="BH234" i="13" s="1"/>
  <c r="BE2574" i="13"/>
  <c r="BF2574" i="13" s="1"/>
  <c r="BH2574" i="13" s="1"/>
  <c r="BE2778" i="13"/>
  <c r="BF2778" i="13" s="1"/>
  <c r="BH2778" i="13" s="1"/>
  <c r="BE362" i="13"/>
  <c r="BF362" i="13" s="1"/>
  <c r="BH362" i="13" s="1"/>
  <c r="BE782" i="13"/>
  <c r="BF782" i="13" s="1"/>
  <c r="BH782" i="13" s="1"/>
  <c r="BE2802" i="13"/>
  <c r="BF2802" i="13" s="1"/>
  <c r="BH2802" i="13" s="1"/>
  <c r="BE650" i="13"/>
  <c r="BF650" i="13" s="1"/>
  <c r="BH650" i="13" s="1"/>
  <c r="BE1290" i="13"/>
  <c r="BF1290" i="13" s="1"/>
  <c r="BH1290" i="13" s="1"/>
  <c r="BE2658" i="13"/>
  <c r="BF2658" i="13" s="1"/>
  <c r="BH2658" i="13" s="1"/>
  <c r="BE1682" i="13"/>
  <c r="BF1682" i="13" s="1"/>
  <c r="BH1682" i="13" s="1"/>
  <c r="BE242" i="13"/>
  <c r="BF242" i="13" s="1"/>
  <c r="BH242" i="13" s="1"/>
  <c r="BE2382" i="13"/>
  <c r="BF2382" i="13" s="1"/>
  <c r="BH2382" i="13" s="1"/>
  <c r="BE2340" i="13"/>
  <c r="BF2340" i="13" s="1"/>
  <c r="BH2340" i="13" s="1"/>
  <c r="BE3114" i="13"/>
  <c r="BF3114" i="13" s="1"/>
  <c r="BH3114" i="13" s="1"/>
  <c r="BE265" i="13"/>
  <c r="BF265" i="13" s="1"/>
  <c r="BH265" i="13" s="1"/>
  <c r="BE2035" i="13"/>
  <c r="BF2035" i="13" s="1"/>
  <c r="BH2035" i="13" s="1"/>
  <c r="BE3145" i="13"/>
  <c r="BF3145" i="13" s="1"/>
  <c r="BH3145" i="13" s="1"/>
  <c r="BE61" i="13"/>
  <c r="BF61" i="13" s="1"/>
  <c r="BH61" i="13" s="1"/>
  <c r="BE1595" i="13"/>
  <c r="BF1595" i="13" s="1"/>
  <c r="BH1595" i="13" s="1"/>
  <c r="BE769" i="13"/>
  <c r="BF769" i="13" s="1"/>
  <c r="BH769" i="13" s="1"/>
  <c r="BE621" i="13"/>
  <c r="BF621" i="13" s="1"/>
  <c r="BH621" i="13" s="1"/>
  <c r="BE1474" i="13"/>
  <c r="BF1474" i="13" s="1"/>
  <c r="BH1474" i="13" s="1"/>
  <c r="BE1465" i="13"/>
  <c r="BF1465" i="13" s="1"/>
  <c r="BH1465" i="13" s="1"/>
  <c r="BE1423" i="13"/>
  <c r="BF1423" i="13" s="1"/>
  <c r="BH1423" i="13" s="1"/>
  <c r="BE835" i="13"/>
  <c r="BF835" i="13" s="1"/>
  <c r="BH835" i="13" s="1"/>
  <c r="BE1549" i="13"/>
  <c r="BF1549" i="13" s="1"/>
  <c r="BH1549" i="13" s="1"/>
  <c r="BE719" i="13"/>
  <c r="BF719" i="13" s="1"/>
  <c r="BH719" i="13" s="1"/>
  <c r="BE1947" i="13"/>
  <c r="BF1947" i="13" s="1"/>
  <c r="BH1947" i="13" s="1"/>
  <c r="BE1816" i="13"/>
  <c r="BF1816" i="13" s="1"/>
  <c r="BH1816" i="13" s="1"/>
  <c r="BE2119" i="13"/>
  <c r="BF2119" i="13" s="1"/>
  <c r="BH2119" i="13" s="1"/>
  <c r="BE985" i="13"/>
  <c r="BF985" i="13" s="1"/>
  <c r="BH985" i="13" s="1"/>
  <c r="BE2713" i="13"/>
  <c r="BF2713" i="13" s="1"/>
  <c r="BH2713" i="13" s="1"/>
  <c r="BE469" i="13"/>
  <c r="BF469" i="13" s="1"/>
  <c r="BH469" i="13" s="1"/>
  <c r="BE3203" i="13"/>
  <c r="BF3203" i="13" s="1"/>
  <c r="BH3203" i="13" s="1"/>
  <c r="BE1503" i="13"/>
  <c r="BF1503" i="13" s="1"/>
  <c r="BH1503" i="13" s="1"/>
  <c r="BE1569" i="13"/>
  <c r="BF1569" i="13" s="1"/>
  <c r="BH1569" i="13" s="1"/>
  <c r="BE1891" i="13"/>
  <c r="BF1891" i="13" s="1"/>
  <c r="BH1891" i="13" s="1"/>
  <c r="BE1381" i="13"/>
  <c r="BF1381" i="13" s="1"/>
  <c r="BH1381" i="13" s="1"/>
  <c r="BE583" i="13"/>
  <c r="BF583" i="13" s="1"/>
  <c r="BH583" i="13" s="1"/>
  <c r="BE727" i="13"/>
  <c r="BF727" i="13" s="1"/>
  <c r="BH727" i="13" s="1"/>
  <c r="BE2225" i="13"/>
  <c r="BF2225" i="13" s="1"/>
  <c r="BH2225" i="13" s="1"/>
  <c r="BE2175" i="13"/>
  <c r="BF2175" i="13" s="1"/>
  <c r="BH2175" i="13" s="1"/>
  <c r="BE171" i="13"/>
  <c r="BF171" i="13" s="1"/>
  <c r="BH171" i="13" s="1"/>
  <c r="BE1048" i="13"/>
  <c r="BF1048" i="13" s="1"/>
  <c r="BH1048" i="13" s="1"/>
  <c r="BE2621" i="13"/>
  <c r="BF2621" i="13" s="1"/>
  <c r="BH2621" i="13" s="1"/>
  <c r="BE647" i="13"/>
  <c r="BF647" i="13" s="1"/>
  <c r="BH647" i="13" s="1"/>
  <c r="BE1631" i="13"/>
  <c r="BF1631" i="13" s="1"/>
  <c r="BH1631" i="13" s="1"/>
  <c r="BE1571" i="13"/>
  <c r="BF1571" i="13" s="1"/>
  <c r="BH1571" i="13" s="1"/>
  <c r="BE1931" i="13"/>
  <c r="BF1931" i="13" s="1"/>
  <c r="BH1931" i="13" s="1"/>
  <c r="BE2787" i="13"/>
  <c r="BF2787" i="13" s="1"/>
  <c r="BH2787" i="13" s="1"/>
  <c r="BE1971" i="13"/>
  <c r="BF1971" i="13" s="1"/>
  <c r="BH1971" i="13" s="1"/>
  <c r="BE2415" i="13"/>
  <c r="BF2415" i="13" s="1"/>
  <c r="BH2415" i="13" s="1"/>
  <c r="BE2097" i="13"/>
  <c r="BF2097" i="13" s="1"/>
  <c r="BH2097" i="13" s="1"/>
  <c r="BE2632" i="13"/>
  <c r="BF2632" i="13" s="1"/>
  <c r="BH2632" i="13" s="1"/>
  <c r="BE2734" i="13"/>
  <c r="BF2734" i="13" s="1"/>
  <c r="BH2734" i="13" s="1"/>
  <c r="BE2488" i="13"/>
  <c r="BF2488" i="13" s="1"/>
  <c r="BH2488" i="13" s="1"/>
  <c r="BE283" i="13"/>
  <c r="BF283" i="13" s="1"/>
  <c r="BH283" i="13" s="1"/>
  <c r="BE1507" i="13"/>
  <c r="BF1507" i="13" s="1"/>
  <c r="BH1507" i="13" s="1"/>
  <c r="BE2177" i="13"/>
  <c r="BF2177" i="13" s="1"/>
  <c r="BH2177" i="13" s="1"/>
  <c r="BE1089" i="13"/>
  <c r="BF1089" i="13" s="1"/>
  <c r="BH1089" i="13" s="1"/>
  <c r="BE3077" i="13"/>
  <c r="BF3077" i="13" s="1"/>
  <c r="BH3077" i="13" s="1"/>
  <c r="BE1121" i="13"/>
  <c r="BF1121" i="13" s="1"/>
  <c r="BH1121" i="13" s="1"/>
  <c r="BE2813" i="13"/>
  <c r="BF2813" i="13" s="1"/>
  <c r="BH2813" i="13" s="1"/>
  <c r="BE1221" i="13"/>
  <c r="BF1221" i="13" s="1"/>
  <c r="BH1221" i="13" s="1"/>
  <c r="BE1209" i="13"/>
  <c r="BF1209" i="13" s="1"/>
  <c r="BH1209" i="13" s="1"/>
  <c r="BE2799" i="13"/>
  <c r="BF2799" i="13" s="1"/>
  <c r="BH2799" i="13" s="1"/>
  <c r="BE869" i="13"/>
  <c r="BF869" i="13" s="1"/>
  <c r="BH869" i="13" s="1"/>
  <c r="BE1281" i="13"/>
  <c r="BF1281" i="13" s="1"/>
  <c r="BH1281" i="13" s="1"/>
  <c r="BE790" i="13"/>
  <c r="BF790" i="13" s="1"/>
  <c r="BH790" i="13" s="1"/>
  <c r="BE2542" i="13"/>
  <c r="BF2542" i="13" s="1"/>
  <c r="BH2542" i="13" s="1"/>
  <c r="BE1240" i="13"/>
  <c r="BF1240" i="13" s="1"/>
  <c r="BH1240" i="13" s="1"/>
  <c r="BE655" i="13"/>
  <c r="BF655" i="13" s="1"/>
  <c r="BH655" i="13" s="1"/>
  <c r="BE2339" i="13"/>
  <c r="BF2339" i="13" s="1"/>
  <c r="BH2339" i="13" s="1"/>
  <c r="BE2883" i="13"/>
  <c r="BF2883" i="13" s="1"/>
  <c r="BH2883" i="13" s="1"/>
  <c r="BE2123" i="13"/>
  <c r="BF2123" i="13" s="1"/>
  <c r="BH2123" i="13" s="1"/>
  <c r="BE1781" i="13"/>
  <c r="BF1781" i="13" s="1"/>
  <c r="BH1781" i="13" s="1"/>
  <c r="BE561" i="13"/>
  <c r="BF561" i="13" s="1"/>
  <c r="BH561" i="13" s="1"/>
  <c r="BE2121" i="13"/>
  <c r="BF2121" i="13" s="1"/>
  <c r="BH2121" i="13" s="1"/>
  <c r="BE2019" i="13"/>
  <c r="BF2019" i="13" s="1"/>
  <c r="BH2019" i="13" s="1"/>
  <c r="BE501" i="13"/>
  <c r="BF501" i="13" s="1"/>
  <c r="BH501" i="13" s="1"/>
  <c r="BE1683" i="13"/>
  <c r="BF1683" i="13" s="1"/>
  <c r="BH1683" i="13" s="1"/>
  <c r="BE3142" i="13"/>
  <c r="BF3142" i="13" s="1"/>
  <c r="BH3142" i="13" s="1"/>
  <c r="BE784" i="13"/>
  <c r="BF784" i="13" s="1"/>
  <c r="BH784" i="13" s="1"/>
  <c r="BE472" i="13"/>
  <c r="BF472" i="13" s="1"/>
  <c r="BH472" i="13" s="1"/>
  <c r="BE2752" i="13"/>
  <c r="BF2752" i="13" s="1"/>
  <c r="BH2752" i="13" s="1"/>
  <c r="BE1840" i="13"/>
  <c r="BF1840" i="13" s="1"/>
  <c r="BH1840" i="13" s="1"/>
  <c r="BE546" i="13"/>
  <c r="BF546" i="13" s="1"/>
  <c r="BH546" i="13" s="1"/>
  <c r="BE936" i="13"/>
  <c r="BF936" i="13" s="1"/>
  <c r="BH936" i="13" s="1"/>
  <c r="BE2434" i="13"/>
  <c r="BF2434" i="13" s="1"/>
  <c r="BH2434" i="13" s="1"/>
  <c r="BE1656" i="13"/>
  <c r="BF1656" i="13" s="1"/>
  <c r="BH1656" i="13" s="1"/>
  <c r="BE1826" i="13"/>
  <c r="BF1826" i="13" s="1"/>
  <c r="BH1826" i="13" s="1"/>
  <c r="BE2704" i="13"/>
  <c r="BF2704" i="13" s="1"/>
  <c r="BH2704" i="13" s="1"/>
  <c r="BE2436" i="13"/>
  <c r="BF2436" i="13" s="1"/>
  <c r="BH2436" i="13" s="1"/>
  <c r="BE2586" i="13"/>
  <c r="BF2586" i="13" s="1"/>
  <c r="BH2586" i="13" s="1"/>
  <c r="BE1186" i="13"/>
  <c r="BF1186" i="13" s="1"/>
  <c r="BH1186" i="13" s="1"/>
  <c r="BE2929" i="13"/>
  <c r="BF2929" i="13" s="1"/>
  <c r="BH2929" i="13" s="1"/>
  <c r="BE1016" i="13"/>
  <c r="BF1016" i="13" s="1"/>
  <c r="BH1016" i="13" s="1"/>
  <c r="BE1836" i="13"/>
  <c r="BF1836" i="13" s="1"/>
  <c r="BH1836" i="13" s="1"/>
  <c r="BE5" i="13"/>
  <c r="BF5" i="13" s="1"/>
  <c r="BH5" i="13" s="1"/>
  <c r="BE15" i="13"/>
  <c r="BF15" i="13" s="1"/>
  <c r="BH15" i="13" s="1"/>
  <c r="BE3" i="13"/>
  <c r="BF3" i="13" s="1"/>
  <c r="BH3" i="13" s="1"/>
  <c r="BE2990" i="13"/>
  <c r="BF2990" i="13" s="1"/>
  <c r="BH2990" i="13" s="1"/>
  <c r="BE1632" i="13"/>
  <c r="BF1632" i="13" s="1"/>
  <c r="BH1632" i="13" s="1"/>
  <c r="BE2252" i="13"/>
  <c r="BF2252" i="13" s="1"/>
  <c r="BH2252" i="13" s="1"/>
  <c r="BE1074" i="13"/>
  <c r="BF1074" i="13" s="1"/>
  <c r="BH1074" i="13" s="1"/>
  <c r="BE2724" i="13"/>
  <c r="BF2724" i="13" s="1"/>
  <c r="BH2724" i="13" s="1"/>
  <c r="BE3050" i="13"/>
  <c r="BF3050" i="13" s="1"/>
  <c r="BH3050" i="13" s="1"/>
  <c r="BE2132" i="13"/>
  <c r="BF2132" i="13" s="1"/>
  <c r="BH2132" i="13" s="1"/>
  <c r="BE1214" i="13"/>
  <c r="BF1214" i="13" s="1"/>
  <c r="BH1214" i="13" s="1"/>
  <c r="BE1688" i="13"/>
  <c r="BF1688" i="13" s="1"/>
  <c r="BH1688" i="13" s="1"/>
  <c r="BE354" i="13"/>
  <c r="BF354" i="13" s="1"/>
  <c r="BH354" i="13" s="1"/>
  <c r="BE674" i="13"/>
  <c r="BF674" i="13" s="1"/>
  <c r="BH674" i="13" s="1"/>
  <c r="BE644" i="13"/>
  <c r="BF644" i="13" s="1"/>
  <c r="BH644" i="13" s="1"/>
  <c r="BE2522" i="13"/>
  <c r="BF2522" i="13" s="1"/>
  <c r="BH2522" i="13" s="1"/>
  <c r="BE108" i="13"/>
  <c r="BF108" i="13" s="1"/>
  <c r="BH108" i="13" s="1"/>
  <c r="BE1122" i="13"/>
  <c r="BF1122" i="13" s="1"/>
  <c r="BH1122" i="13" s="1"/>
  <c r="BE864" i="13"/>
  <c r="BF864" i="13" s="1"/>
  <c r="BH864" i="13" s="1"/>
  <c r="BE1224" i="13"/>
  <c r="BF1224" i="13" s="1"/>
  <c r="BH1224" i="13" s="1"/>
  <c r="BE768" i="13"/>
  <c r="BF768" i="13" s="1"/>
  <c r="BH768" i="13" s="1"/>
  <c r="BE188" i="13"/>
  <c r="BF188" i="13" s="1"/>
  <c r="BH188" i="13" s="1"/>
  <c r="BE824" i="13"/>
  <c r="BF824" i="13" s="1"/>
  <c r="BH824" i="13" s="1"/>
  <c r="BE1220" i="13"/>
  <c r="BF1220" i="13" s="1"/>
  <c r="BH1220" i="13" s="1"/>
  <c r="BE492" i="13"/>
  <c r="BF492" i="13" s="1"/>
  <c r="BH492" i="13" s="1"/>
  <c r="BE192" i="13"/>
  <c r="BF192" i="13" s="1"/>
  <c r="BH192" i="13" s="1"/>
  <c r="BE2204" i="13"/>
  <c r="BF2204" i="13" s="1"/>
  <c r="BH2204" i="13" s="1"/>
  <c r="BE1574" i="13"/>
  <c r="BF1574" i="13" s="1"/>
  <c r="BH1574" i="13" s="1"/>
  <c r="BE1344" i="13"/>
  <c r="BF1344" i="13" s="1"/>
  <c r="BH1344" i="13" s="1"/>
  <c r="BE1608" i="13"/>
  <c r="BF1608" i="13" s="1"/>
  <c r="BH1608" i="13" s="1"/>
  <c r="BK3" i="13"/>
  <c r="BE2743" i="13"/>
  <c r="BF2743" i="13" s="1"/>
  <c r="BH2743" i="13" s="1"/>
  <c r="BE505" i="13"/>
  <c r="BF505" i="13" s="1"/>
  <c r="BH505" i="13" s="1"/>
  <c r="BE1483" i="13"/>
  <c r="BF1483" i="13" s="1"/>
  <c r="BH1483" i="13" s="1"/>
  <c r="BE1585" i="13"/>
  <c r="BF1585" i="13" s="1"/>
  <c r="BH1585" i="13" s="1"/>
  <c r="BE1859" i="13"/>
  <c r="BF1859" i="13" s="1"/>
  <c r="BH1859" i="13" s="1"/>
  <c r="BE1591" i="13"/>
  <c r="BF1591" i="13" s="1"/>
  <c r="BH1591" i="13" s="1"/>
  <c r="BE2077" i="13"/>
  <c r="BF2077" i="13" s="1"/>
  <c r="BH2077" i="13" s="1"/>
  <c r="BE1307" i="13"/>
  <c r="BF1307" i="13" s="1"/>
  <c r="BH1307" i="13" s="1"/>
  <c r="BE1593" i="13"/>
  <c r="BF1593" i="13" s="1"/>
  <c r="BH1593" i="13" s="1"/>
  <c r="BE3091" i="13"/>
  <c r="BF3091" i="13" s="1"/>
  <c r="BH3091" i="13" s="1"/>
  <c r="BE508" i="13"/>
  <c r="BF508" i="13" s="1"/>
  <c r="BH508" i="13" s="1"/>
  <c r="BE781" i="13"/>
  <c r="BF781" i="13" s="1"/>
  <c r="BH781" i="13" s="1"/>
  <c r="BE1855" i="13"/>
  <c r="BF1855" i="13" s="1"/>
  <c r="BH1855" i="13" s="1"/>
  <c r="BE907" i="13"/>
  <c r="BF907" i="13" s="1"/>
  <c r="BH907" i="13" s="1"/>
  <c r="BE787" i="13"/>
  <c r="BF787" i="13" s="1"/>
  <c r="BH787" i="13" s="1"/>
  <c r="BE2269" i="13"/>
  <c r="BF2269" i="13" s="1"/>
  <c r="BH2269" i="13" s="1"/>
  <c r="BE2957" i="13"/>
  <c r="BF2957" i="13" s="1"/>
  <c r="BH2957" i="13" s="1"/>
  <c r="BE1235" i="13"/>
  <c r="BF1235" i="13" s="1"/>
  <c r="BH1235" i="13" s="1"/>
  <c r="BE1629" i="13"/>
  <c r="BF1629" i="13" s="1"/>
  <c r="BH1629" i="13" s="1"/>
  <c r="BE1060" i="13"/>
  <c r="BF1060" i="13" s="1"/>
  <c r="BH1060" i="13" s="1"/>
  <c r="BE1291" i="13"/>
  <c r="BF1291" i="13" s="1"/>
  <c r="BH1291" i="13" s="1"/>
  <c r="BE2323" i="13"/>
  <c r="BF2323" i="13" s="1"/>
  <c r="BH2323" i="13" s="1"/>
  <c r="BE1093" i="13"/>
  <c r="BF1093" i="13" s="1"/>
  <c r="BH1093" i="13" s="1"/>
  <c r="BE1129" i="13"/>
  <c r="BF1129" i="13" s="1"/>
  <c r="BH1129" i="13" s="1"/>
  <c r="BE2101" i="13"/>
  <c r="BF2101" i="13" s="1"/>
  <c r="BH2101" i="13" s="1"/>
  <c r="BE3143" i="13"/>
  <c r="BF3143" i="13" s="1"/>
  <c r="BH3143" i="13" s="1"/>
  <c r="BE941" i="13"/>
  <c r="BF941" i="13" s="1"/>
  <c r="BH941" i="13" s="1"/>
  <c r="BE1623" i="13"/>
  <c r="BF1623" i="13" s="1"/>
  <c r="BH1623" i="13" s="1"/>
  <c r="BE2679" i="13"/>
  <c r="BF2679" i="13" s="1"/>
  <c r="BH2679" i="13" s="1"/>
  <c r="BE1888" i="13"/>
  <c r="BF1888" i="13" s="1"/>
  <c r="BH1888" i="13" s="1"/>
  <c r="BE2803" i="13"/>
  <c r="BF2803" i="13" s="1"/>
  <c r="BH2803" i="13" s="1"/>
  <c r="BE2377" i="13"/>
  <c r="BF2377" i="13" s="1"/>
  <c r="BH2377" i="13" s="1"/>
  <c r="BE1015" i="13"/>
  <c r="BF1015" i="13" s="1"/>
  <c r="BH1015" i="13" s="1"/>
  <c r="BE2383" i="13"/>
  <c r="BF2383" i="13" s="1"/>
  <c r="BH2383" i="13" s="1"/>
  <c r="BE457" i="13"/>
  <c r="BF457" i="13" s="1"/>
  <c r="BH457" i="13" s="1"/>
  <c r="BE1269" i="13"/>
  <c r="BF1269" i="13" s="1"/>
  <c r="BH1269" i="13" s="1"/>
  <c r="BE1397" i="13"/>
  <c r="BF1397" i="13" s="1"/>
  <c r="BH1397" i="13" s="1"/>
  <c r="BE2691" i="13"/>
  <c r="BF2691" i="13" s="1"/>
  <c r="BH2691" i="13" s="1"/>
  <c r="BE1024" i="13"/>
  <c r="BF1024" i="13" s="1"/>
  <c r="BH1024" i="13" s="1"/>
  <c r="BE1930" i="13"/>
  <c r="BF1930" i="13" s="1"/>
  <c r="BH1930" i="13" s="1"/>
  <c r="BE2572" i="13"/>
  <c r="BF2572" i="13" s="1"/>
  <c r="BH2572" i="13" s="1"/>
  <c r="BE1431" i="13"/>
  <c r="BF1431" i="13" s="1"/>
  <c r="BH1431" i="13" s="1"/>
  <c r="BE1097" i="13"/>
  <c r="BF1097" i="13" s="1"/>
  <c r="BH1097" i="13" s="1"/>
  <c r="BE671" i="13"/>
  <c r="BF671" i="13" s="1"/>
  <c r="BH671" i="13" s="1"/>
  <c r="BE2663" i="13"/>
  <c r="BF2663" i="13" s="1"/>
  <c r="BH2663" i="13" s="1"/>
  <c r="BE513" i="13"/>
  <c r="BF513" i="13" s="1"/>
  <c r="BH513" i="13" s="1"/>
  <c r="BE2591" i="13"/>
  <c r="BF2591" i="13" s="1"/>
  <c r="BH2591" i="13" s="1"/>
  <c r="BE1395" i="13"/>
  <c r="BF1395" i="13" s="1"/>
  <c r="BH1395" i="13" s="1"/>
  <c r="BE1577" i="13"/>
  <c r="BF1577" i="13" s="1"/>
  <c r="BH1577" i="13" s="1"/>
  <c r="BE471" i="13"/>
  <c r="BF471" i="13" s="1"/>
  <c r="BH471" i="13" s="1"/>
  <c r="BE929" i="13"/>
  <c r="BF929" i="13" s="1"/>
  <c r="BH929" i="13" s="1"/>
  <c r="BE611" i="13"/>
  <c r="BF611" i="13" s="1"/>
  <c r="BH611" i="13" s="1"/>
  <c r="BE664" i="13"/>
  <c r="BF664" i="13" s="1"/>
  <c r="BH664" i="13" s="1"/>
  <c r="BE1750" i="13"/>
  <c r="BF1750" i="13" s="1"/>
  <c r="BH1750" i="13" s="1"/>
  <c r="BE2284" i="13"/>
  <c r="BF2284" i="13" s="1"/>
  <c r="BH2284" i="13" s="1"/>
  <c r="BE2074" i="13"/>
  <c r="BF2074" i="13" s="1"/>
  <c r="BH2074" i="13" s="1"/>
  <c r="BE2518" i="13"/>
  <c r="BF2518" i="13" s="1"/>
  <c r="BH2518" i="13" s="1"/>
  <c r="BE127" i="13"/>
  <c r="BF127" i="13" s="1"/>
  <c r="BH127" i="13" s="1"/>
  <c r="BE2971" i="13"/>
  <c r="BF2971" i="13" s="1"/>
  <c r="BH2971" i="13" s="1"/>
  <c r="BE2939" i="13"/>
  <c r="BF2939" i="13" s="1"/>
  <c r="BH2939" i="13" s="1"/>
  <c r="BE2249" i="13"/>
  <c r="BF2249" i="13" s="1"/>
  <c r="BH2249" i="13" s="1"/>
  <c r="BE2027" i="13"/>
  <c r="BF2027" i="13" s="1"/>
  <c r="BH2027" i="13" s="1"/>
  <c r="BE407" i="13"/>
  <c r="BF407" i="13" s="1"/>
  <c r="BH407" i="13" s="1"/>
  <c r="BE2429" i="13"/>
  <c r="BF2429" i="13" s="1"/>
  <c r="BH2429" i="13" s="1"/>
  <c r="BE2399" i="13"/>
  <c r="BF2399" i="13" s="1"/>
  <c r="BH2399" i="13" s="1"/>
  <c r="BE1563" i="13"/>
  <c r="BF1563" i="13" s="1"/>
  <c r="BH1563" i="13" s="1"/>
  <c r="BE1359" i="13"/>
  <c r="BF1359" i="13" s="1"/>
  <c r="BH1359" i="13" s="1"/>
  <c r="BE2391" i="13"/>
  <c r="BF2391" i="13" s="1"/>
  <c r="BH2391" i="13" s="1"/>
  <c r="BE381" i="13"/>
  <c r="BF381" i="13" s="1"/>
  <c r="BH381" i="13" s="1"/>
  <c r="BE1787" i="13"/>
  <c r="BF1787" i="13" s="1"/>
  <c r="BH1787" i="13" s="1"/>
  <c r="BE333" i="13"/>
  <c r="BF333" i="13" s="1"/>
  <c r="BH333" i="13" s="1"/>
  <c r="BE1287" i="13"/>
  <c r="BF1287" i="13" s="1"/>
  <c r="BH1287" i="13" s="1"/>
  <c r="BE742" i="13"/>
  <c r="BF742" i="13" s="1"/>
  <c r="BH742" i="13" s="1"/>
  <c r="BE1528" i="13"/>
  <c r="BF1528" i="13" s="1"/>
  <c r="BH1528" i="13" s="1"/>
  <c r="BE1030" i="13"/>
  <c r="BF1030" i="13" s="1"/>
  <c r="BH1030" i="13" s="1"/>
  <c r="BE2566" i="13"/>
  <c r="BF2566" i="13" s="1"/>
  <c r="BH2566" i="13" s="1"/>
  <c r="BE661" i="13"/>
  <c r="BF661" i="13" s="1"/>
  <c r="BH661" i="13" s="1"/>
  <c r="BE1489" i="13"/>
  <c r="BF1489" i="13" s="1"/>
  <c r="BH1489" i="13" s="1"/>
  <c r="BE1649" i="13"/>
  <c r="BF1649" i="13" s="1"/>
  <c r="BH1649" i="13" s="1"/>
  <c r="BE585" i="13"/>
  <c r="BF585" i="13" s="1"/>
  <c r="BH585" i="13" s="1"/>
  <c r="BE1401" i="13"/>
  <c r="BF1401" i="13" s="1"/>
  <c r="BH1401" i="13" s="1"/>
  <c r="BE1433" i="13"/>
  <c r="BF1433" i="13" s="1"/>
  <c r="BH1433" i="13" s="1"/>
  <c r="BE2963" i="13"/>
  <c r="BF2963" i="13" s="1"/>
  <c r="BH2963" i="13" s="1"/>
  <c r="BE2343" i="13"/>
  <c r="BF2343" i="13" s="1"/>
  <c r="BH2343" i="13" s="1"/>
  <c r="BE987" i="13"/>
  <c r="BF987" i="13" s="1"/>
  <c r="BH987" i="13" s="1"/>
  <c r="BE1425" i="13"/>
  <c r="BF1425" i="13" s="1"/>
  <c r="BH1425" i="13" s="1"/>
  <c r="BE2187" i="13"/>
  <c r="BF2187" i="13" s="1"/>
  <c r="BH2187" i="13" s="1"/>
  <c r="BE525" i="13"/>
  <c r="BF525" i="13" s="1"/>
  <c r="BH525" i="13" s="1"/>
  <c r="BE653" i="13"/>
  <c r="BF653" i="13" s="1"/>
  <c r="BH653" i="13" s="1"/>
  <c r="BE1809" i="13"/>
  <c r="BF1809" i="13" s="1"/>
  <c r="BH1809" i="13" s="1"/>
  <c r="BE922" i="13"/>
  <c r="BF922" i="13" s="1"/>
  <c r="BH922" i="13" s="1"/>
  <c r="BE2428" i="13"/>
  <c r="BF2428" i="13" s="1"/>
  <c r="BH2428" i="13" s="1"/>
  <c r="BE2620" i="13"/>
  <c r="BF2620" i="13" s="1"/>
  <c r="BH2620" i="13" s="1"/>
  <c r="BE1924" i="13"/>
  <c r="BF1924" i="13" s="1"/>
  <c r="BH1924" i="13" s="1"/>
  <c r="BE3160" i="13"/>
  <c r="BF3160" i="13" s="1"/>
  <c r="BH3160" i="13" s="1"/>
  <c r="BE2776" i="13"/>
  <c r="BF2776" i="13" s="1"/>
  <c r="BH2776" i="13" s="1"/>
  <c r="BE2816" i="13"/>
  <c r="BF2816" i="13" s="1"/>
  <c r="BH2816" i="13" s="1"/>
  <c r="BE506" i="13"/>
  <c r="BF506" i="13" s="1"/>
  <c r="BH506" i="13" s="1"/>
  <c r="BE2196" i="13"/>
  <c r="BF2196" i="13" s="1"/>
  <c r="BH2196" i="13" s="1"/>
  <c r="BE1906" i="13"/>
  <c r="BF1906" i="13" s="1"/>
  <c r="BH1906" i="13" s="1"/>
  <c r="BE3070" i="13"/>
  <c r="BF3070" i="13" s="1"/>
  <c r="BH3070" i="13" s="1"/>
  <c r="BE2276" i="13"/>
  <c r="BF2276" i="13" s="1"/>
  <c r="BH2276" i="13" s="1"/>
  <c r="BE2876" i="13"/>
  <c r="BF2876" i="13" s="1"/>
  <c r="BH2876" i="13" s="1"/>
  <c r="BE2644" i="13"/>
  <c r="BF2644" i="13" s="1"/>
  <c r="BH2644" i="13" s="1"/>
  <c r="BE1496" i="13"/>
  <c r="BF1496" i="13" s="1"/>
  <c r="BH1496" i="13" s="1"/>
  <c r="BE1106" i="13"/>
  <c r="BF1106" i="13" s="1"/>
  <c r="BH1106" i="13" s="1"/>
  <c r="BE176" i="13"/>
  <c r="BF176" i="13" s="1"/>
  <c r="BH176" i="13" s="1"/>
  <c r="BE826" i="13"/>
  <c r="BF826" i="13" s="1"/>
  <c r="BH826" i="13" s="1"/>
  <c r="BE2668" i="13"/>
  <c r="BF2668" i="13" s="1"/>
  <c r="BH2668" i="13" s="1"/>
  <c r="BE2406" i="13"/>
  <c r="BF2406" i="13" s="1"/>
  <c r="BH2406" i="13" s="1"/>
  <c r="BE2396" i="13"/>
  <c r="BF2396" i="13" s="1"/>
  <c r="BH2396" i="13" s="1"/>
  <c r="BE2000" i="13"/>
  <c r="BF2000" i="13" s="1"/>
  <c r="BH2000" i="13" s="1"/>
  <c r="BE2894" i="13"/>
  <c r="BF2894" i="13" s="1"/>
  <c r="BH2894" i="13" s="1"/>
  <c r="BE1764" i="13"/>
  <c r="BF1764" i="13" s="1"/>
  <c r="BH1764" i="13" s="1"/>
  <c r="BE324" i="13"/>
  <c r="BF324" i="13" s="1"/>
  <c r="BH324" i="13" s="1"/>
  <c r="BE1982" i="13"/>
  <c r="BF1982" i="13" s="1"/>
  <c r="BH1982" i="13" s="1"/>
  <c r="BE1842" i="13"/>
  <c r="BF1842" i="13" s="1"/>
  <c r="BH1842" i="13" s="1"/>
  <c r="BE1562" i="13"/>
  <c r="BF1562" i="13" s="1"/>
  <c r="BH1562" i="13" s="1"/>
  <c r="BE534" i="13"/>
  <c r="BF534" i="13" s="1"/>
  <c r="BH534" i="13" s="1"/>
  <c r="BE2702" i="13"/>
  <c r="BF2702" i="13" s="1"/>
  <c r="BH2702" i="13" s="1"/>
  <c r="BE3092" i="13"/>
  <c r="BF3092" i="13" s="1"/>
  <c r="BH3092" i="13" s="1"/>
  <c r="BE582" i="13"/>
  <c r="BF582" i="13" s="1"/>
  <c r="BH582" i="13" s="1"/>
  <c r="BE1422" i="13"/>
  <c r="BF1422" i="13" s="1"/>
  <c r="BH1422" i="13" s="1"/>
  <c r="BE2862" i="13"/>
  <c r="BF2862" i="13" s="1"/>
  <c r="BH2862" i="13" s="1"/>
  <c r="BE338" i="13"/>
  <c r="BF338" i="13" s="1"/>
  <c r="BH338" i="13" s="1"/>
  <c r="BE1802" i="13"/>
  <c r="BF1802" i="13" s="1"/>
  <c r="BH1802" i="13" s="1"/>
  <c r="BE2808" i="13"/>
  <c r="BF2808" i="13" s="1"/>
  <c r="BH2808" i="13" s="1"/>
  <c r="BE2" i="13"/>
  <c r="BF2" i="13" s="1"/>
  <c r="BH2" i="13" s="1"/>
  <c r="BE2610" i="13"/>
  <c r="BF2610" i="13" s="1"/>
  <c r="BH2610" i="13" s="1"/>
  <c r="BE1398" i="13"/>
  <c r="BF1398" i="13" s="1"/>
  <c r="BH1398" i="13" s="1"/>
  <c r="BE2828" i="13"/>
  <c r="BF2828" i="13" s="1"/>
  <c r="BH2828" i="13" s="1"/>
  <c r="BE2214" i="13"/>
  <c r="BF2214" i="13" s="1"/>
  <c r="BH2214" i="13" s="1"/>
  <c r="BE1782" i="13"/>
  <c r="BF1782" i="13" s="1"/>
  <c r="BH1782" i="13" s="1"/>
  <c r="BE3150" i="13"/>
  <c r="BF3150" i="13" s="1"/>
  <c r="BH3150" i="13" s="1"/>
  <c r="BE2568" i="13"/>
  <c r="BF2568" i="13" s="1"/>
  <c r="BH2568" i="13" s="1"/>
  <c r="BE818" i="13"/>
  <c r="BF818" i="13" s="1"/>
  <c r="BH818" i="13" s="1"/>
  <c r="BE1490" i="13"/>
  <c r="BF1490" i="13" s="1"/>
  <c r="BH1490" i="13" s="1"/>
  <c r="BE464" i="13"/>
  <c r="BF464" i="13" s="1"/>
  <c r="BH464" i="13" s="1"/>
  <c r="BE2874" i="13"/>
  <c r="BF2874" i="13" s="1"/>
  <c r="BH2874" i="13" s="1"/>
  <c r="BE2972" i="13"/>
  <c r="BF2972" i="13" s="1"/>
  <c r="BH2972" i="13" s="1"/>
  <c r="BE3020" i="13"/>
  <c r="BF3020" i="13" s="1"/>
  <c r="BH3020" i="13" s="1"/>
  <c r="BE2012" i="13"/>
  <c r="BF2012" i="13" s="1"/>
  <c r="BH2012" i="13" s="1"/>
  <c r="BE594" i="13"/>
  <c r="BF594" i="13" s="1"/>
  <c r="BH594" i="13" s="1"/>
  <c r="BE380" i="13"/>
  <c r="BF380" i="13" s="1"/>
  <c r="BH380" i="13" s="1"/>
  <c r="BE458" i="13"/>
  <c r="BF458" i="13" s="1"/>
  <c r="BH458" i="13" s="1"/>
  <c r="BE642" i="13"/>
  <c r="BF642" i="13" s="1"/>
  <c r="BH642" i="13" s="1"/>
  <c r="BE404" i="13"/>
  <c r="BF404" i="13" s="1"/>
  <c r="BH404" i="13" s="1"/>
  <c r="BE828" i="13"/>
  <c r="BF828" i="13" s="1"/>
  <c r="BH828" i="13" s="1"/>
  <c r="BE660" i="13"/>
  <c r="BF660" i="13" s="1"/>
  <c r="BH660" i="13" s="1"/>
  <c r="BE2418" i="13"/>
  <c r="BF2418" i="13" s="1"/>
  <c r="BH2418" i="13" s="1"/>
  <c r="BE2168" i="13"/>
  <c r="BF2168" i="13" s="1"/>
  <c r="BH2168" i="13" s="1"/>
  <c r="BE104" i="13"/>
  <c r="BF104" i="13" s="1"/>
  <c r="BH104" i="13" s="1"/>
  <c r="BE590" i="13"/>
  <c r="BF590" i="13" s="1"/>
  <c r="BH590" i="13" s="1"/>
  <c r="BE2053" i="13"/>
  <c r="BF2053" i="13" s="1"/>
  <c r="BH2053" i="13" s="1"/>
  <c r="BE1663" i="13"/>
  <c r="BF1663" i="13" s="1"/>
  <c r="BH1663" i="13" s="1"/>
  <c r="BE3211" i="13"/>
  <c r="BF3211" i="13" s="1"/>
  <c r="BH3211" i="13" s="1"/>
  <c r="BE2785" i="13"/>
  <c r="BF2785" i="13" s="1"/>
  <c r="BH2785" i="13" s="1"/>
  <c r="BE2485" i="13"/>
  <c r="BF2485" i="13" s="1"/>
  <c r="BH2485" i="13" s="1"/>
  <c r="BE277" i="13"/>
  <c r="BF277" i="13" s="1"/>
  <c r="BH277" i="13" s="1"/>
  <c r="BE2413" i="13"/>
  <c r="BF2413" i="13" s="1"/>
  <c r="BH2413" i="13" s="1"/>
  <c r="BE2507" i="13"/>
  <c r="BF2507" i="13" s="1"/>
  <c r="BH2507" i="13" s="1"/>
  <c r="BE2069" i="13"/>
  <c r="BF2069" i="13" s="1"/>
  <c r="BH2069" i="13" s="1"/>
  <c r="BE543" i="13"/>
  <c r="BF543" i="13" s="1"/>
  <c r="BH543" i="13" s="1"/>
  <c r="BE921" i="13"/>
  <c r="BF921" i="13" s="1"/>
  <c r="BH921" i="13" s="1"/>
  <c r="BE1679" i="13"/>
  <c r="BF1679" i="13" s="1"/>
  <c r="BH1679" i="13" s="1"/>
  <c r="BE1456" i="13"/>
  <c r="BF1456" i="13" s="1"/>
  <c r="BH1456" i="13" s="1"/>
  <c r="BE619" i="13"/>
  <c r="BF619" i="13" s="1"/>
  <c r="BH619" i="13" s="1"/>
  <c r="BE97" i="13"/>
  <c r="BF97" i="13" s="1"/>
  <c r="BH97" i="13" s="1"/>
  <c r="BE991" i="13"/>
  <c r="BF991" i="13" s="1"/>
  <c r="BH991" i="13" s="1"/>
  <c r="BE1057" i="13"/>
  <c r="BF1057" i="13" s="1"/>
  <c r="BH1057" i="13" s="1"/>
  <c r="BE2689" i="13"/>
  <c r="BF2689" i="13" s="1"/>
  <c r="BH2689" i="13" s="1"/>
  <c r="BE1753" i="13"/>
  <c r="BF1753" i="13" s="1"/>
  <c r="BH1753" i="13" s="1"/>
  <c r="BE1723" i="13"/>
  <c r="BF1723" i="13" s="1"/>
  <c r="BH1723" i="13" s="1"/>
  <c r="BE125" i="13"/>
  <c r="BF125" i="13" s="1"/>
  <c r="BH125" i="13" s="1"/>
  <c r="BE1367" i="13"/>
  <c r="BF1367" i="13" s="1"/>
  <c r="BH1367" i="13" s="1"/>
  <c r="BE819" i="13"/>
  <c r="BF819" i="13" s="1"/>
  <c r="BH819" i="13" s="1"/>
  <c r="BE2495" i="13"/>
  <c r="BF2495" i="13" s="1"/>
  <c r="BH2495" i="13" s="1"/>
  <c r="BE976" i="13"/>
  <c r="BF976" i="13" s="1"/>
  <c r="BH976" i="13" s="1"/>
  <c r="BE1285" i="13"/>
  <c r="BF1285" i="13" s="1"/>
  <c r="BH1285" i="13" s="1"/>
  <c r="BE1705" i="13"/>
  <c r="BF1705" i="13" s="1"/>
  <c r="BH1705" i="13" s="1"/>
  <c r="BE2587" i="13"/>
  <c r="BF2587" i="13" s="1"/>
  <c r="BH2587" i="13" s="1"/>
  <c r="BE175" i="13"/>
  <c r="BF175" i="13" s="1"/>
  <c r="BH175" i="13" s="1"/>
  <c r="BE2575" i="13"/>
  <c r="BF2575" i="13" s="1"/>
  <c r="BH2575" i="13" s="1"/>
  <c r="BE889" i="13"/>
  <c r="BF889" i="13" s="1"/>
  <c r="BH889" i="13" s="1"/>
  <c r="BE703" i="13"/>
  <c r="BF703" i="13" s="1"/>
  <c r="BH703" i="13" s="1"/>
  <c r="BE767" i="13"/>
  <c r="BF767" i="13" s="1"/>
  <c r="BH767" i="13" s="1"/>
  <c r="BE1451" i="13"/>
  <c r="BF1451" i="13" s="1"/>
  <c r="BH1451" i="13" s="1"/>
  <c r="BE65" i="13"/>
  <c r="BF65" i="13" s="1"/>
  <c r="BH65" i="13" s="1"/>
  <c r="BE3011" i="13"/>
  <c r="BF3011" i="13" s="1"/>
  <c r="BH3011" i="13" s="1"/>
  <c r="BE225" i="13"/>
  <c r="BF225" i="13" s="1"/>
  <c r="BH225" i="13" s="1"/>
  <c r="BE2608" i="13"/>
  <c r="BF2608" i="13" s="1"/>
  <c r="BH2608" i="13" s="1"/>
  <c r="BE1732" i="13"/>
  <c r="BF1732" i="13" s="1"/>
  <c r="BH1732" i="13" s="1"/>
  <c r="BE130" i="13"/>
  <c r="BF130" i="13" s="1"/>
  <c r="BH130" i="13" s="1"/>
  <c r="BE1817" i="13"/>
  <c r="BF1817" i="13" s="1"/>
  <c r="BH1817" i="13" s="1"/>
  <c r="BE185" i="13"/>
  <c r="BF185" i="13" s="1"/>
  <c r="BH185" i="13" s="1"/>
  <c r="BE419" i="13"/>
  <c r="BF419" i="13" s="1"/>
  <c r="BH419" i="13" s="1"/>
  <c r="BE329" i="13"/>
  <c r="BF329" i="13" s="1"/>
  <c r="BH329" i="13" s="1"/>
  <c r="BE239" i="13"/>
  <c r="BF239" i="13" s="1"/>
  <c r="BH239" i="13" s="1"/>
  <c r="BE77" i="13"/>
  <c r="BF77" i="13" s="1"/>
  <c r="BH77" i="13" s="1"/>
  <c r="BE2805" i="13"/>
  <c r="BF2805" i="13" s="1"/>
  <c r="BH2805" i="13" s="1"/>
  <c r="BE963" i="13"/>
  <c r="BF963" i="13" s="1"/>
  <c r="BH963" i="13" s="1"/>
  <c r="BE189" i="13"/>
  <c r="BF189" i="13" s="1"/>
  <c r="BH189" i="13" s="1"/>
  <c r="BE3213" i="13"/>
  <c r="BF3213" i="13" s="1"/>
  <c r="BH3213" i="13" s="1"/>
  <c r="BE1697" i="13"/>
  <c r="BF1697" i="13" s="1"/>
  <c r="BH1697" i="13" s="1"/>
  <c r="BE2375" i="13"/>
  <c r="BF2375" i="13" s="1"/>
  <c r="BH2375" i="13" s="1"/>
  <c r="BE1023" i="13"/>
  <c r="BF1023" i="13" s="1"/>
  <c r="BH1023" i="13" s="1"/>
  <c r="BE2871" i="13"/>
  <c r="BF2871" i="13" s="1"/>
  <c r="BH2871" i="13" s="1"/>
  <c r="BE315" i="13"/>
  <c r="BF315" i="13" s="1"/>
  <c r="BH315" i="13" s="1"/>
  <c r="BE2068" i="13"/>
  <c r="BF2068" i="13" s="1"/>
  <c r="BH2068" i="13" s="1"/>
  <c r="BE598" i="13"/>
  <c r="BF598" i="13" s="1"/>
  <c r="BH598" i="13" s="1"/>
  <c r="BE3148" i="13"/>
  <c r="BF3148" i="13" s="1"/>
  <c r="BH3148" i="13" s="1"/>
  <c r="BE2044" i="13"/>
  <c r="BF2044" i="13" s="1"/>
  <c r="BH2044" i="13" s="1"/>
  <c r="BE2824" i="13"/>
  <c r="BF2824" i="13" s="1"/>
  <c r="BH2824" i="13" s="1"/>
  <c r="BE2026" i="13"/>
  <c r="BF2026" i="13" s="1"/>
  <c r="BH2026" i="13" s="1"/>
  <c r="BE1525" i="13"/>
  <c r="BF1525" i="13" s="1"/>
  <c r="BH1525" i="13" s="1"/>
  <c r="BE1279" i="13"/>
  <c r="BF1279" i="13" s="1"/>
  <c r="BH1279" i="13" s="1"/>
  <c r="BE1897" i="13"/>
  <c r="BF1897" i="13" s="1"/>
  <c r="BH1897" i="13" s="1"/>
  <c r="BE3073" i="13"/>
  <c r="BF3073" i="13" s="1"/>
  <c r="BH3073" i="13" s="1"/>
  <c r="BE563" i="13"/>
  <c r="BF563" i="13" s="1"/>
  <c r="BH563" i="13" s="1"/>
  <c r="BE1589" i="13"/>
  <c r="BF1589" i="13" s="1"/>
  <c r="BH1589" i="13" s="1"/>
  <c r="BE197" i="13"/>
  <c r="BF197" i="13" s="1"/>
  <c r="BH197" i="13" s="1"/>
  <c r="BE53" i="13"/>
  <c r="BF53" i="13" s="1"/>
  <c r="BH53" i="13" s="1"/>
  <c r="BE2469" i="13"/>
  <c r="BF2469" i="13" s="1"/>
  <c r="BH2469" i="13" s="1"/>
  <c r="BE1721" i="13"/>
  <c r="BF1721" i="13" s="1"/>
  <c r="BH1721" i="13" s="1"/>
  <c r="BE1283" i="13"/>
  <c r="BF1283" i="13" s="1"/>
  <c r="BH1283" i="13" s="1"/>
  <c r="BE939" i="13"/>
  <c r="BF939" i="13" s="1"/>
  <c r="BH939" i="13" s="1"/>
  <c r="BE755" i="13"/>
  <c r="BF755" i="13" s="1"/>
  <c r="BH755" i="13" s="1"/>
  <c r="BE137" i="13"/>
  <c r="BF137" i="13" s="1"/>
  <c r="BH137" i="13" s="1"/>
  <c r="BE1233" i="13"/>
  <c r="BF1233" i="13" s="1"/>
  <c r="BH1233" i="13" s="1"/>
  <c r="BE1131" i="13"/>
  <c r="BF1131" i="13" s="1"/>
  <c r="BH1131" i="13" s="1"/>
  <c r="BE303" i="13"/>
  <c r="BF303" i="13" s="1"/>
  <c r="BH303" i="13" s="1"/>
  <c r="BE531" i="13"/>
  <c r="BF531" i="13" s="1"/>
  <c r="BH531" i="13" s="1"/>
  <c r="BE2241" i="13"/>
  <c r="BF2241" i="13" s="1"/>
  <c r="BH2241" i="13" s="1"/>
  <c r="BE597" i="13"/>
  <c r="BF597" i="13" s="1"/>
  <c r="BH597" i="13" s="1"/>
  <c r="BE1534" i="13"/>
  <c r="BF1534" i="13" s="1"/>
  <c r="BH1534" i="13" s="1"/>
  <c r="BE424" i="13"/>
  <c r="BF424" i="13" s="1"/>
  <c r="BH424" i="13" s="1"/>
  <c r="BE928" i="13"/>
  <c r="BF928" i="13" s="1"/>
  <c r="BH928" i="13" s="1"/>
  <c r="BE1120" i="13"/>
  <c r="BF1120" i="13" s="1"/>
  <c r="BH1120" i="13" s="1"/>
  <c r="BE1654" i="13"/>
  <c r="BF1654" i="13" s="1"/>
  <c r="BH1654" i="13" s="1"/>
  <c r="BE1354" i="13"/>
  <c r="BF1354" i="13" s="1"/>
  <c r="BH1354" i="13" s="1"/>
  <c r="BE1783" i="13"/>
  <c r="BF1783" i="13" s="1"/>
  <c r="BH1783" i="13" s="1"/>
  <c r="BE2965" i="13"/>
  <c r="BF2965" i="13" s="1"/>
  <c r="BH2965" i="13" s="1"/>
  <c r="BE2645" i="13"/>
  <c r="BF2645" i="13" s="1"/>
  <c r="BH2645" i="13" s="1"/>
  <c r="BE1385" i="13"/>
  <c r="BF1385" i="13" s="1"/>
  <c r="BH1385" i="13" s="1"/>
  <c r="BE209" i="13"/>
  <c r="BF209" i="13" s="1"/>
  <c r="BH209" i="13" s="1"/>
  <c r="BE2195" i="13"/>
  <c r="BF2195" i="13" s="1"/>
  <c r="BH2195" i="13" s="1"/>
  <c r="BE1253" i="13"/>
  <c r="BF1253" i="13" s="1"/>
  <c r="BH1253" i="13" s="1"/>
  <c r="BE1277" i="13"/>
  <c r="BF1277" i="13" s="1"/>
  <c r="BH1277" i="13" s="1"/>
  <c r="BE2063" i="13"/>
  <c r="BF2063" i="13" s="1"/>
  <c r="BH2063" i="13" s="1"/>
  <c r="BE2231" i="13"/>
  <c r="BF2231" i="13" s="1"/>
  <c r="BH2231" i="13" s="1"/>
  <c r="BE1317" i="13"/>
  <c r="BF1317" i="13" s="1"/>
  <c r="BH1317" i="13" s="1"/>
  <c r="BE1535" i="13"/>
  <c r="BF1535" i="13" s="1"/>
  <c r="BH1535" i="13" s="1"/>
  <c r="BE969" i="13"/>
  <c r="BF969" i="13" s="1"/>
  <c r="BH969" i="13" s="1"/>
  <c r="BE1101" i="13"/>
  <c r="BF1101" i="13" s="1"/>
  <c r="BH1101" i="13" s="1"/>
  <c r="BE3219" i="13"/>
  <c r="BF3219" i="13" s="1"/>
  <c r="BH3219" i="13" s="1"/>
  <c r="BE309" i="13"/>
  <c r="BF309" i="13" s="1"/>
  <c r="BH309" i="13" s="1"/>
  <c r="BE1779" i="13"/>
  <c r="BF1779" i="13" s="1"/>
  <c r="BH1779" i="13" s="1"/>
  <c r="BE2445" i="13"/>
  <c r="BF2445" i="13" s="1"/>
  <c r="BH2445" i="13" s="1"/>
  <c r="BE339" i="13"/>
  <c r="BF339" i="13" s="1"/>
  <c r="BH339" i="13" s="1"/>
  <c r="BE142" i="13"/>
  <c r="BF142" i="13" s="1"/>
  <c r="BH142" i="13" s="1"/>
  <c r="BE88" i="13"/>
  <c r="BF88" i="13" s="1"/>
  <c r="BH88" i="13" s="1"/>
  <c r="BE238" i="13"/>
  <c r="BF238" i="13" s="1"/>
  <c r="BH238" i="13" s="1"/>
  <c r="BE796" i="13"/>
  <c r="BF796" i="13" s="1"/>
  <c r="BH796" i="13" s="1"/>
  <c r="BE1072" i="13"/>
  <c r="BF1072" i="13" s="1"/>
  <c r="BH1072" i="13" s="1"/>
  <c r="BE1114" i="13"/>
  <c r="BF1114" i="13" s="1"/>
  <c r="BH1114" i="13" s="1"/>
  <c r="BE2758" i="13"/>
  <c r="BF2758" i="13" s="1"/>
  <c r="BH2758" i="13" s="1"/>
  <c r="BE1684" i="13"/>
  <c r="BF1684" i="13" s="1"/>
  <c r="BH1684" i="13" s="1"/>
  <c r="BE126" i="13"/>
  <c r="BF126" i="13" s="1"/>
  <c r="BH126" i="13" s="1"/>
  <c r="BE2606" i="13"/>
  <c r="BF2606" i="13" s="1"/>
  <c r="BH2606" i="13" s="1"/>
  <c r="BE1446" i="13"/>
  <c r="BF1446" i="13" s="1"/>
  <c r="BH1446" i="13" s="1"/>
  <c r="BE21" i="13"/>
  <c r="BF21" i="13" s="1"/>
  <c r="BH21" i="13" s="1"/>
  <c r="BE1018" i="13"/>
  <c r="BF1018" i="13" s="1"/>
  <c r="BH1018" i="13" s="1"/>
  <c r="BE2998" i="13"/>
  <c r="BF2998" i="13" s="1"/>
  <c r="BH2998" i="13" s="1"/>
  <c r="BE86" i="13"/>
  <c r="BF86" i="13" s="1"/>
  <c r="BH86" i="13" s="1"/>
  <c r="BE626" i="13"/>
  <c r="BF626" i="13" s="1"/>
  <c r="BH626" i="13" s="1"/>
  <c r="BE1206" i="13"/>
  <c r="BF1206" i="13" s="1"/>
  <c r="BH1206" i="13" s="1"/>
  <c r="BE1426" i="13"/>
  <c r="BF1426" i="13" s="1"/>
  <c r="BH1426" i="13" s="1"/>
  <c r="BE2698" i="13"/>
  <c r="BF2698" i="13" s="1"/>
  <c r="BH2698" i="13" s="1"/>
  <c r="BE446" i="13"/>
  <c r="BF446" i="13" s="1"/>
  <c r="BH446" i="13" s="1"/>
  <c r="BE2376" i="13"/>
  <c r="BF2376" i="13" s="1"/>
  <c r="BH2376" i="13" s="1"/>
  <c r="BE1316" i="13"/>
  <c r="BF1316" i="13" s="1"/>
  <c r="BH1316" i="13" s="1"/>
  <c r="BE1776" i="13"/>
  <c r="BF1776" i="13" s="1"/>
  <c r="BH1776" i="13" s="1"/>
  <c r="BE2974" i="13"/>
  <c r="BF2974" i="13" s="1"/>
  <c r="BH2974" i="13" s="1"/>
  <c r="BE1276" i="13"/>
  <c r="BF1276" i="13" s="1"/>
  <c r="BH1276" i="13" s="1"/>
  <c r="BE486" i="13"/>
  <c r="BF486" i="13" s="1"/>
  <c r="BH486" i="13" s="1"/>
  <c r="BE7322" i="13"/>
  <c r="BF7322" i="13" s="1"/>
  <c r="BH7322" i="13" s="1"/>
  <c r="BE7648" i="13"/>
  <c r="BF7648" i="13" s="1"/>
  <c r="BH7648" i="13" s="1"/>
  <c r="BE8279" i="13"/>
  <c r="BF8279" i="13" s="1"/>
  <c r="BH8279" i="13" s="1"/>
  <c r="BE5514" i="13"/>
  <c r="BF5514" i="13" s="1"/>
  <c r="BH5514" i="13" s="1"/>
  <c r="BE8782" i="13"/>
  <c r="BF8782" i="13" s="1"/>
  <c r="BH8782" i="13" s="1"/>
  <c r="BE9737" i="13"/>
  <c r="BF9737" i="13" s="1"/>
  <c r="BH9737" i="13" s="1"/>
  <c r="BE5051" i="13"/>
  <c r="BF5051" i="13" s="1"/>
  <c r="BH5051" i="13" s="1"/>
  <c r="BE6700" i="13"/>
  <c r="BF6700" i="13" s="1"/>
  <c r="BH6700" i="13" s="1"/>
  <c r="BE8286" i="13"/>
  <c r="BF8286" i="13" s="1"/>
  <c r="BH8286" i="13" s="1"/>
  <c r="BE8251" i="13"/>
  <c r="BF8251" i="13" s="1"/>
  <c r="BH8251" i="13" s="1"/>
  <c r="BE5796" i="13"/>
  <c r="BF5796" i="13" s="1"/>
  <c r="BH5796" i="13" s="1"/>
  <c r="BE6053" i="13"/>
  <c r="BF6053" i="13" s="1"/>
  <c r="BH6053" i="13" s="1"/>
  <c r="BE8458" i="13"/>
  <c r="BF8458" i="13" s="1"/>
  <c r="BH8458" i="13" s="1"/>
  <c r="BE8841" i="13"/>
  <c r="BF8841" i="13" s="1"/>
  <c r="BH8841" i="13" s="1"/>
  <c r="BE7184" i="13"/>
  <c r="BF7184" i="13" s="1"/>
  <c r="BH7184" i="13" s="1"/>
  <c r="BE8622" i="13"/>
  <c r="BF8622" i="13" s="1"/>
  <c r="BH8622" i="13" s="1"/>
  <c r="BE5196" i="13"/>
  <c r="BF5196" i="13" s="1"/>
  <c r="BH5196" i="13" s="1"/>
  <c r="BE9193" i="13"/>
  <c r="BF9193" i="13" s="1"/>
  <c r="BH9193" i="13" s="1"/>
  <c r="BE7627" i="13"/>
  <c r="BF7627" i="13" s="1"/>
  <c r="BH7627" i="13" s="1"/>
  <c r="BE9304" i="13"/>
  <c r="BF9304" i="13" s="1"/>
  <c r="BH9304" i="13" s="1"/>
  <c r="BE5545" i="13"/>
  <c r="BF5545" i="13" s="1"/>
  <c r="BH5545" i="13" s="1"/>
  <c r="BE5608" i="13"/>
  <c r="BF5608" i="13" s="1"/>
  <c r="BH5608" i="13" s="1"/>
  <c r="BE9628" i="13"/>
  <c r="BF9628" i="13" s="1"/>
  <c r="BH9628" i="13" s="1"/>
  <c r="BE5381" i="13"/>
  <c r="BF5381" i="13" s="1"/>
  <c r="BH5381" i="13" s="1"/>
  <c r="BE7673" i="13"/>
  <c r="BF7673" i="13" s="1"/>
  <c r="BH7673" i="13" s="1"/>
  <c r="BE5029" i="13"/>
  <c r="BF5029" i="13" s="1"/>
  <c r="BH5029" i="13" s="1"/>
  <c r="BE6401" i="13"/>
  <c r="BF6401" i="13" s="1"/>
  <c r="BH6401" i="13" s="1"/>
  <c r="BE5977" i="13"/>
  <c r="BF5977" i="13" s="1"/>
  <c r="BH5977" i="13" s="1"/>
  <c r="BE8636" i="13"/>
  <c r="BF8636" i="13" s="1"/>
  <c r="BH8636" i="13" s="1"/>
  <c r="BE7532" i="13"/>
  <c r="BF7532" i="13" s="1"/>
  <c r="BH7532" i="13" s="1"/>
  <c r="BE6987" i="13"/>
  <c r="BF6987" i="13" s="1"/>
  <c r="BH6987" i="13" s="1"/>
  <c r="BE9608" i="13"/>
  <c r="BF9608" i="13" s="1"/>
  <c r="BH9608" i="13" s="1"/>
  <c r="BE5006" i="13"/>
  <c r="BF5006" i="13" s="1"/>
  <c r="BH5006" i="13" s="1"/>
  <c r="BE5366" i="13"/>
  <c r="BF5366" i="13" s="1"/>
  <c r="BH5366" i="13" s="1"/>
  <c r="BE6876" i="13"/>
  <c r="BF6876" i="13" s="1"/>
  <c r="BH6876" i="13" s="1"/>
  <c r="BE6869" i="13"/>
  <c r="BF6869" i="13" s="1"/>
  <c r="BH6869" i="13" s="1"/>
  <c r="BE7346" i="13"/>
  <c r="BF7346" i="13" s="1"/>
  <c r="BH7346" i="13" s="1"/>
  <c r="BE8853" i="13"/>
  <c r="BF8853" i="13" s="1"/>
  <c r="BH8853" i="13" s="1"/>
  <c r="BE6519" i="13"/>
  <c r="BF6519" i="13" s="1"/>
  <c r="BH6519" i="13" s="1"/>
  <c r="BE4714" i="13"/>
  <c r="BF4714" i="13" s="1"/>
  <c r="BH4714" i="13" s="1"/>
  <c r="BE4818" i="13"/>
  <c r="BF4818" i="13" s="1"/>
  <c r="BH4818" i="13" s="1"/>
  <c r="BE4017" i="13"/>
  <c r="BF4017" i="13" s="1"/>
  <c r="BH4017" i="13" s="1"/>
  <c r="BE4932" i="13"/>
  <c r="BF4932" i="13" s="1"/>
  <c r="BH4932" i="13" s="1"/>
  <c r="BE4390" i="13"/>
  <c r="BF4390" i="13" s="1"/>
  <c r="BH4390" i="13" s="1"/>
  <c r="BE3793" i="13"/>
  <c r="BF3793" i="13" s="1"/>
  <c r="BH3793" i="13" s="1"/>
  <c r="BE4803" i="13"/>
  <c r="BF4803" i="13" s="1"/>
  <c r="BH4803" i="13" s="1"/>
  <c r="BE4223" i="13"/>
  <c r="BF4223" i="13" s="1"/>
  <c r="BH4223" i="13" s="1"/>
  <c r="BE3580" i="13"/>
  <c r="BF3580" i="13" s="1"/>
  <c r="BH3580" i="13" s="1"/>
  <c r="BE4185" i="13"/>
  <c r="BF4185" i="13" s="1"/>
  <c r="BH4185" i="13" s="1"/>
  <c r="BE4199" i="13"/>
  <c r="BF4199" i="13" s="1"/>
  <c r="BH4199" i="13" s="1"/>
  <c r="BE4021" i="13"/>
  <c r="BF4021" i="13" s="1"/>
  <c r="BH4021" i="13" s="1"/>
  <c r="BE4399" i="13"/>
  <c r="BF4399" i="13" s="1"/>
  <c r="BH4399" i="13" s="1"/>
  <c r="BE3815" i="13"/>
  <c r="BF3815" i="13" s="1"/>
  <c r="BH3815" i="13" s="1"/>
  <c r="BE4923" i="13"/>
  <c r="BF4923" i="13" s="1"/>
  <c r="BH4923" i="13" s="1"/>
  <c r="BE4448" i="13"/>
  <c r="BF4448" i="13" s="1"/>
  <c r="BH4448" i="13" s="1"/>
  <c r="BE4003" i="13"/>
  <c r="BF4003" i="13" s="1"/>
  <c r="BH4003" i="13" s="1"/>
  <c r="BE3607" i="13"/>
  <c r="BF3607" i="13" s="1"/>
  <c r="BH3607" i="13" s="1"/>
  <c r="BE4801" i="13"/>
  <c r="BF4801" i="13" s="1"/>
  <c r="BH4801" i="13" s="1"/>
  <c r="BE4289" i="13"/>
  <c r="BF4289" i="13" s="1"/>
  <c r="BH4289" i="13" s="1"/>
  <c r="BE3862" i="13"/>
  <c r="BF3862" i="13" s="1"/>
  <c r="BH3862" i="13" s="1"/>
  <c r="BE3393" i="13"/>
  <c r="BF3393" i="13" s="1"/>
  <c r="BH3393" i="13" s="1"/>
  <c r="BE4012" i="13"/>
  <c r="BF4012" i="13" s="1"/>
  <c r="BH4012" i="13" s="1"/>
  <c r="BE3948" i="13"/>
  <c r="BF3948" i="13" s="1"/>
  <c r="BH3948" i="13" s="1"/>
  <c r="BE4491" i="13"/>
  <c r="BF4491" i="13" s="1"/>
  <c r="BH4491" i="13" s="1"/>
  <c r="BE4813" i="13"/>
  <c r="BF4813" i="13" s="1"/>
  <c r="BH4813" i="13" s="1"/>
  <c r="BE4357" i="13"/>
  <c r="BF4357" i="13" s="1"/>
  <c r="BH4357" i="13" s="1"/>
  <c r="BE3889" i="13"/>
  <c r="BF3889" i="13" s="1"/>
  <c r="BH3889" i="13" s="1"/>
  <c r="BE3384" i="13"/>
  <c r="BF3384" i="13" s="1"/>
  <c r="BH3384" i="13" s="1"/>
  <c r="BE4609" i="13"/>
  <c r="BF4609" i="13" s="1"/>
  <c r="BH4609" i="13" s="1"/>
  <c r="BE4120" i="13"/>
  <c r="BF4120" i="13" s="1"/>
  <c r="BH4120" i="13" s="1"/>
  <c r="BE3701" i="13"/>
  <c r="BF3701" i="13" s="1"/>
  <c r="BH3701" i="13" s="1"/>
  <c r="BE4921" i="13"/>
  <c r="BF4921" i="13" s="1"/>
  <c r="BH4921" i="13" s="1"/>
  <c r="BE4434" i="13"/>
  <c r="BF4434" i="13" s="1"/>
  <c r="BH4434" i="13" s="1"/>
  <c r="BE3988" i="13"/>
  <c r="BF3988" i="13" s="1"/>
  <c r="BH3988" i="13" s="1"/>
  <c r="BE3536" i="13"/>
  <c r="BF3536" i="13" s="1"/>
  <c r="BH3536" i="13" s="1"/>
  <c r="BE3998" i="13"/>
  <c r="BF3998" i="13" s="1"/>
  <c r="BH3998" i="13" s="1"/>
  <c r="BE4345" i="13"/>
  <c r="BF4345" i="13" s="1"/>
  <c r="BH4345" i="13" s="1"/>
  <c r="BE6379" i="13"/>
  <c r="BF6379" i="13" s="1"/>
  <c r="BH6379" i="13" s="1"/>
  <c r="BE7829" i="13"/>
  <c r="BF7829" i="13" s="1"/>
  <c r="BH7829" i="13" s="1"/>
  <c r="BE7978" i="13"/>
  <c r="BF7978" i="13" s="1"/>
  <c r="BH7978" i="13" s="1"/>
  <c r="BE7605" i="13"/>
  <c r="BF7605" i="13" s="1"/>
  <c r="BH7605" i="13" s="1"/>
  <c r="BE8566" i="13"/>
  <c r="BF8566" i="13" s="1"/>
  <c r="BH8566" i="13" s="1"/>
  <c r="BE9378" i="13"/>
  <c r="BF9378" i="13" s="1"/>
  <c r="BH9378" i="13" s="1"/>
  <c r="BE7653" i="13"/>
  <c r="BF7653" i="13" s="1"/>
  <c r="BH7653" i="13" s="1"/>
  <c r="BE7086" i="13"/>
  <c r="BF7086" i="13" s="1"/>
  <c r="BH7086" i="13" s="1"/>
  <c r="BE8857" i="13"/>
  <c r="BF8857" i="13" s="1"/>
  <c r="BH8857" i="13" s="1"/>
  <c r="BE9392" i="13"/>
  <c r="BF9392" i="13" s="1"/>
  <c r="BH9392" i="13" s="1"/>
  <c r="BE5568" i="13"/>
  <c r="BF5568" i="13" s="1"/>
  <c r="BH5568" i="13" s="1"/>
  <c r="BE5178" i="13"/>
  <c r="BF5178" i="13" s="1"/>
  <c r="BH5178" i="13" s="1"/>
  <c r="BE8579" i="13"/>
  <c r="BF8579" i="13" s="1"/>
  <c r="BH8579" i="13" s="1"/>
  <c r="BE8810" i="13"/>
  <c r="BF8810" i="13" s="1"/>
  <c r="BH8810" i="13" s="1"/>
  <c r="BE6028" i="13"/>
  <c r="BF6028" i="13" s="1"/>
  <c r="BH6028" i="13" s="1"/>
  <c r="BE9361" i="13"/>
  <c r="BF9361" i="13" s="1"/>
  <c r="BH9361" i="13" s="1"/>
  <c r="BE6922" i="13"/>
  <c r="BF6922" i="13" s="1"/>
  <c r="BH6922" i="13" s="1"/>
  <c r="BE4693" i="13"/>
  <c r="BF4693" i="13" s="1"/>
  <c r="BH4693" i="13" s="1"/>
  <c r="BE3861" i="13"/>
  <c r="BF3861" i="13" s="1"/>
  <c r="BH3861" i="13" s="1"/>
  <c r="BE4252" i="13"/>
  <c r="BF4252" i="13" s="1"/>
  <c r="BH4252" i="13" s="1"/>
  <c r="BE4727" i="13"/>
  <c r="BF4727" i="13" s="1"/>
  <c r="BH4727" i="13" s="1"/>
  <c r="BE3543" i="13"/>
  <c r="BF3543" i="13" s="1"/>
  <c r="BH3543" i="13" s="1"/>
  <c r="BE4110" i="13"/>
  <c r="BF4110" i="13" s="1"/>
  <c r="BH4110" i="13" s="1"/>
  <c r="BE4368" i="13"/>
  <c r="BF4368" i="13" s="1"/>
  <c r="BH4368" i="13" s="1"/>
  <c r="BE4831" i="13"/>
  <c r="BF4831" i="13" s="1"/>
  <c r="BH4831" i="13" s="1"/>
  <c r="BE3949" i="13"/>
  <c r="BF3949" i="13" s="1"/>
  <c r="BH3949" i="13" s="1"/>
  <c r="BE4725" i="13"/>
  <c r="BF4725" i="13" s="1"/>
  <c r="BH4725" i="13" s="1"/>
  <c r="BE3762" i="13"/>
  <c r="BF3762" i="13" s="1"/>
  <c r="BH3762" i="13" s="1"/>
  <c r="BE3568" i="13"/>
  <c r="BF3568" i="13" s="1"/>
  <c r="BH3568" i="13" s="1"/>
  <c r="BE3911" i="13"/>
  <c r="BF3911" i="13" s="1"/>
  <c r="BH3911" i="13" s="1"/>
  <c r="BE4301" i="13"/>
  <c r="BF4301" i="13" s="1"/>
  <c r="BH4301" i="13" s="1"/>
  <c r="BE4988" i="13"/>
  <c r="BF4988" i="13" s="1"/>
  <c r="BH4988" i="13" s="1"/>
  <c r="BE4082" i="13"/>
  <c r="BF4082" i="13" s="1"/>
  <c r="BH4082" i="13" s="1"/>
  <c r="BE4822" i="13"/>
  <c r="BF4822" i="13" s="1"/>
  <c r="BH4822" i="13" s="1"/>
  <c r="BE3924" i="13"/>
  <c r="BF3924" i="13" s="1"/>
  <c r="BH3924" i="13" s="1"/>
  <c r="BE4561" i="13"/>
  <c r="BF4561" i="13" s="1"/>
  <c r="BH4561" i="13" s="1"/>
  <c r="BE4323" i="13"/>
  <c r="BF4323" i="13" s="1"/>
  <c r="BH4323" i="13" s="1"/>
  <c r="BE4025" i="13"/>
  <c r="BF4025" i="13" s="1"/>
  <c r="BH4025" i="13" s="1"/>
  <c r="BE3499" i="13"/>
  <c r="BF3499" i="13" s="1"/>
  <c r="BH3499" i="13" s="1"/>
  <c r="BE4984" i="13"/>
  <c r="BF4984" i="13" s="1"/>
  <c r="BH4984" i="13" s="1"/>
  <c r="BE4766" i="13"/>
  <c r="BF4766" i="13" s="1"/>
  <c r="BH4766" i="13" s="1"/>
  <c r="BE4540" i="13"/>
  <c r="BF4540" i="13" s="1"/>
  <c r="BH4540" i="13" s="1"/>
  <c r="BE4298" i="13"/>
  <c r="BF4298" i="13" s="1"/>
  <c r="BH4298" i="13" s="1"/>
  <c r="BE4091" i="13"/>
  <c r="BF4091" i="13" s="1"/>
  <c r="BH4091" i="13" s="1"/>
  <c r="BE3804" i="13"/>
  <c r="BF3804" i="13" s="1"/>
  <c r="BH3804" i="13" s="1"/>
  <c r="BE3558" i="13"/>
  <c r="BF3558" i="13" s="1"/>
  <c r="BH3558" i="13" s="1"/>
  <c r="BE4971" i="13"/>
  <c r="BF4971" i="13" s="1"/>
  <c r="BH4971" i="13" s="1"/>
  <c r="BE4729" i="13"/>
  <c r="BF4729" i="13" s="1"/>
  <c r="BH4729" i="13" s="1"/>
  <c r="BE4498" i="13"/>
  <c r="BF4498" i="13" s="1"/>
  <c r="BH4498" i="13" s="1"/>
  <c r="BE4274" i="13"/>
  <c r="BF4274" i="13" s="1"/>
  <c r="BH4274" i="13" s="1"/>
  <c r="BE4051" i="13"/>
  <c r="BF4051" i="13" s="1"/>
  <c r="BH4051" i="13" s="1"/>
  <c r="BE3853" i="13"/>
  <c r="BF3853" i="13" s="1"/>
  <c r="BH3853" i="13" s="1"/>
  <c r="BE3659" i="13"/>
  <c r="BF3659" i="13" s="1"/>
  <c r="BH3659" i="13" s="1"/>
  <c r="BE3422" i="13"/>
  <c r="BF3422" i="13" s="1"/>
  <c r="BH3422" i="13" s="1"/>
  <c r="BE4819" i="13"/>
  <c r="BF4819" i="13" s="1"/>
  <c r="BH4819" i="13" s="1"/>
  <c r="BE4612" i="13"/>
  <c r="BF4612" i="13" s="1"/>
  <c r="BH4612" i="13" s="1"/>
  <c r="BE4377" i="13"/>
  <c r="BF4377" i="13" s="1"/>
  <c r="BH4377" i="13" s="1"/>
  <c r="BE4140" i="13"/>
  <c r="BF4140" i="13" s="1"/>
  <c r="BH4140" i="13" s="1"/>
  <c r="BE3915" i="13"/>
  <c r="BF3915" i="13" s="1"/>
  <c r="BH3915" i="13" s="1"/>
  <c r="BE3692" i="13"/>
  <c r="BF3692" i="13" s="1"/>
  <c r="BH3692" i="13" s="1"/>
  <c r="BE3439" i="13"/>
  <c r="BF3439" i="13" s="1"/>
  <c r="BH3439" i="13" s="1"/>
  <c r="BE4795" i="13"/>
  <c r="BF4795" i="13" s="1"/>
  <c r="BH4795" i="13" s="1"/>
  <c r="BE3801" i="13"/>
  <c r="BF3801" i="13" s="1"/>
  <c r="BH3801" i="13" s="1"/>
  <c r="BE4774" i="13"/>
  <c r="BF4774" i="13" s="1"/>
  <c r="BH4774" i="13" s="1"/>
  <c r="BE3310" i="13"/>
  <c r="BF3310" i="13" s="1"/>
  <c r="BH3310" i="13" s="1"/>
  <c r="BE3255" i="13"/>
  <c r="BF3255" i="13" s="1"/>
  <c r="BH3255" i="13" s="1"/>
  <c r="BE3232" i="13"/>
  <c r="BF3232" i="13" s="1"/>
  <c r="BH3232" i="13" s="1"/>
  <c r="BE3300" i="13"/>
  <c r="BF3300" i="13" s="1"/>
  <c r="BH3300" i="13" s="1"/>
  <c r="BE3237" i="13"/>
  <c r="BF3237" i="13" s="1"/>
  <c r="BH3237" i="13" s="1"/>
  <c r="BE3222" i="13"/>
  <c r="BF3222" i="13" s="1"/>
  <c r="BH3222" i="13" s="1"/>
  <c r="BE3345" i="13"/>
  <c r="BF3345" i="13" s="1"/>
  <c r="BH3345" i="13" s="1"/>
  <c r="BE3296" i="13"/>
  <c r="BF3296" i="13" s="1"/>
  <c r="BH3296" i="13" s="1"/>
  <c r="BE3334" i="13"/>
  <c r="BF3334" i="13" s="1"/>
  <c r="BH3334" i="13" s="1"/>
  <c r="BE3277" i="13"/>
  <c r="BF3277" i="13" s="1"/>
  <c r="BH3277" i="13" s="1"/>
  <c r="BE3250" i="13"/>
  <c r="BF3250" i="13" s="1"/>
  <c r="BH3250" i="13" s="1"/>
  <c r="BE1657" i="13"/>
  <c r="BF1657" i="13" s="1"/>
  <c r="BH1657" i="13" s="1"/>
  <c r="BE353" i="13"/>
  <c r="BF353" i="13" s="1"/>
  <c r="BH353" i="13" s="1"/>
  <c r="BE1977" i="13"/>
  <c r="BF1977" i="13" s="1"/>
  <c r="BH1977" i="13" s="1"/>
  <c r="BE805" i="13"/>
  <c r="BF805" i="13" s="1"/>
  <c r="BH805" i="13" s="1"/>
  <c r="BE323" i="13"/>
  <c r="BF323" i="13" s="1"/>
  <c r="BH323" i="13" s="1"/>
  <c r="BE646" i="13"/>
  <c r="BF646" i="13" s="1"/>
  <c r="BH646" i="13" s="1"/>
  <c r="BE2497" i="13"/>
  <c r="BF2497" i="13" s="1"/>
  <c r="BH2497" i="13" s="1"/>
  <c r="BE2665" i="13"/>
  <c r="BF2665" i="13" s="1"/>
  <c r="BH2665" i="13" s="1"/>
  <c r="BE675" i="13"/>
  <c r="BF675" i="13" s="1"/>
  <c r="BH675" i="13" s="1"/>
  <c r="BE2938" i="13"/>
  <c r="BF2938" i="13" s="1"/>
  <c r="BH2938" i="13" s="1"/>
  <c r="BE989" i="13"/>
  <c r="BF989" i="13" s="1"/>
  <c r="BH989" i="13" s="1"/>
  <c r="BE1625" i="13"/>
  <c r="BF1625" i="13" s="1"/>
  <c r="BH1625" i="13" s="1"/>
  <c r="BE1725" i="13"/>
  <c r="BF1725" i="13" s="1"/>
  <c r="BH1725" i="13" s="1"/>
  <c r="BE2835" i="13"/>
  <c r="BF2835" i="13" s="1"/>
  <c r="BH2835" i="13" s="1"/>
  <c r="BE3100" i="13"/>
  <c r="BF3100" i="13" s="1"/>
  <c r="BH3100" i="13" s="1"/>
  <c r="BE154" i="13"/>
  <c r="BF154" i="13" s="1"/>
  <c r="BH154" i="13" s="1"/>
  <c r="BE577" i="13"/>
  <c r="BF577" i="13" s="1"/>
  <c r="BH577" i="13" s="1"/>
  <c r="BE1007" i="13"/>
  <c r="BF1007" i="13" s="1"/>
  <c r="BH1007" i="13" s="1"/>
  <c r="BE503" i="13"/>
  <c r="BF503" i="13" s="1"/>
  <c r="BH503" i="13" s="1"/>
  <c r="BE2295" i="13"/>
  <c r="BF2295" i="13" s="1"/>
  <c r="BH2295" i="13" s="1"/>
  <c r="BE105" i="13"/>
  <c r="BF105" i="13" s="1"/>
  <c r="BH105" i="13" s="1"/>
  <c r="BE2596" i="13"/>
  <c r="BF2596" i="13" s="1"/>
  <c r="BH2596" i="13" s="1"/>
  <c r="BE1204" i="13"/>
  <c r="BF1204" i="13" s="1"/>
  <c r="BH1204" i="13" s="1"/>
  <c r="BE3007" i="13"/>
  <c r="BF3007" i="13" s="1"/>
  <c r="BH3007" i="13" s="1"/>
  <c r="BE1605" i="13"/>
  <c r="BF1605" i="13" s="1"/>
  <c r="BH1605" i="13" s="1"/>
  <c r="BE1163" i="13"/>
  <c r="BF1163" i="13" s="1"/>
  <c r="BH1163" i="13" s="1"/>
  <c r="BE2769" i="13"/>
  <c r="BF2769" i="13" s="1"/>
  <c r="BH2769" i="13" s="1"/>
  <c r="BE1095" i="13"/>
  <c r="BF1095" i="13" s="1"/>
  <c r="BH1095" i="13" s="1"/>
  <c r="BE2872" i="13"/>
  <c r="BF2872" i="13" s="1"/>
  <c r="BH2872" i="13" s="1"/>
  <c r="BE1492" i="13"/>
  <c r="BF1492" i="13" s="1"/>
  <c r="BH1492" i="13" s="1"/>
  <c r="BE46" i="13"/>
  <c r="BF46" i="13" s="1"/>
  <c r="BH46" i="13" s="1"/>
  <c r="BE566" i="13"/>
  <c r="BF566" i="13" s="1"/>
  <c r="BH566" i="13" s="1"/>
  <c r="BE3026" i="13"/>
  <c r="BF3026" i="13" s="1"/>
  <c r="BH3026" i="13" s="1"/>
  <c r="BE748" i="13"/>
  <c r="BF748" i="13" s="1"/>
  <c r="BH748" i="13" s="1"/>
  <c r="BE2306" i="13"/>
  <c r="BF2306" i="13" s="1"/>
  <c r="BH2306" i="13" s="1"/>
  <c r="BE2646" i="13"/>
  <c r="BF2646" i="13" s="1"/>
  <c r="BH2646" i="13" s="1"/>
  <c r="BE9" i="13"/>
  <c r="BF9" i="13" s="1"/>
  <c r="BH9" i="13" s="1"/>
  <c r="BE3144" i="13"/>
  <c r="BF3144" i="13" s="1"/>
  <c r="BH3144" i="13" s="1"/>
  <c r="BE3158" i="13"/>
  <c r="BF3158" i="13" s="1"/>
  <c r="BH3158" i="13" s="1"/>
  <c r="BE2324" i="13"/>
  <c r="BF2324" i="13" s="1"/>
  <c r="BH2324" i="13" s="1"/>
  <c r="BE428" i="13"/>
  <c r="BF428" i="13" s="1"/>
  <c r="BH428" i="13" s="1"/>
  <c r="BE2004" i="13"/>
  <c r="BF2004" i="13" s="1"/>
  <c r="BH2004" i="13" s="1"/>
  <c r="BE1340" i="13"/>
  <c r="BF1340" i="13" s="1"/>
  <c r="BH1340" i="13" s="1"/>
  <c r="BE678" i="13"/>
  <c r="BF678" i="13" s="1"/>
  <c r="BH678" i="13" s="1"/>
  <c r="BE1680" i="13"/>
  <c r="BF1680" i="13" s="1"/>
  <c r="BH1680" i="13" s="1"/>
  <c r="BE1230" i="13"/>
  <c r="BF1230" i="13" s="1"/>
  <c r="BH1230" i="13" s="1"/>
  <c r="BE2732" i="13"/>
  <c r="BF2732" i="13" s="1"/>
  <c r="BH2732" i="13" s="1"/>
  <c r="BE654" i="13"/>
  <c r="BF654" i="13" s="1"/>
  <c r="BH654" i="13" s="1"/>
  <c r="BE1130" i="13"/>
  <c r="BF1130" i="13" s="1"/>
  <c r="BH1130" i="13" s="1"/>
  <c r="BE2162" i="13"/>
  <c r="BF2162" i="13" s="1"/>
  <c r="BH2162" i="13" s="1"/>
  <c r="BE2984" i="13"/>
  <c r="BF2984" i="13" s="1"/>
  <c r="BH2984" i="13" s="1"/>
  <c r="BE3104" i="13"/>
  <c r="BF3104" i="13" s="1"/>
  <c r="BH3104" i="13" s="1"/>
  <c r="BE1777" i="13"/>
  <c r="BF1777" i="13" s="1"/>
  <c r="BH1777" i="13" s="1"/>
  <c r="BE2563" i="13"/>
  <c r="BF2563" i="13" s="1"/>
  <c r="BH2563" i="13" s="1"/>
  <c r="BE955" i="13"/>
  <c r="BF955" i="13" s="1"/>
  <c r="BH955" i="13" s="1"/>
  <c r="BE2291" i="13"/>
  <c r="BF2291" i="13" s="1"/>
  <c r="BH2291" i="13" s="1"/>
  <c r="BE2557" i="13"/>
  <c r="BF2557" i="13" s="1"/>
  <c r="BH2557" i="13" s="1"/>
  <c r="BE847" i="13"/>
  <c r="BF847" i="13" s="1"/>
  <c r="BH847" i="13" s="1"/>
  <c r="BE2795" i="13"/>
  <c r="BF2795" i="13" s="1"/>
  <c r="BH2795" i="13" s="1"/>
  <c r="BE1895" i="13"/>
  <c r="BF1895" i="13" s="1"/>
  <c r="BH1895" i="13" s="1"/>
  <c r="BE427" i="13"/>
  <c r="BF427" i="13" s="1"/>
  <c r="BH427" i="13" s="1"/>
  <c r="BE1321" i="13"/>
  <c r="BF1321" i="13" s="1"/>
  <c r="BH1321" i="13" s="1"/>
  <c r="BE599" i="13"/>
  <c r="BF599" i="13" s="1"/>
  <c r="BH599" i="13" s="1"/>
  <c r="BE1312" i="13"/>
  <c r="BF1312" i="13" s="1"/>
  <c r="BH1312" i="13" s="1"/>
  <c r="BE439" i="13"/>
  <c r="BF439" i="13" s="1"/>
  <c r="BH439" i="13" s="1"/>
  <c r="BE841" i="13"/>
  <c r="BF841" i="13" s="1"/>
  <c r="BH841" i="13" s="1"/>
  <c r="BE1557" i="13"/>
  <c r="BF1557" i="13" s="1"/>
  <c r="BH1557" i="13" s="1"/>
  <c r="BE2230" i="13"/>
  <c r="BF2230" i="13" s="1"/>
  <c r="BH2230" i="13" s="1"/>
  <c r="BE1835" i="13"/>
  <c r="BF1835" i="13" s="1"/>
  <c r="BH1835" i="13" s="1"/>
  <c r="BE2745" i="13"/>
  <c r="BF2745" i="13" s="1"/>
  <c r="BH2745" i="13" s="1"/>
  <c r="BE1107" i="13"/>
  <c r="BF1107" i="13" s="1"/>
  <c r="BH1107" i="13" s="1"/>
  <c r="BE1323" i="13"/>
  <c r="BF1323" i="13" s="1"/>
  <c r="BH1323" i="13" s="1"/>
  <c r="BE2302" i="13"/>
  <c r="BF2302" i="13" s="1"/>
  <c r="BH2302" i="13" s="1"/>
  <c r="BE892" i="13"/>
  <c r="BF892" i="13" s="1"/>
  <c r="BH892" i="13" s="1"/>
  <c r="BE1027" i="13"/>
  <c r="BF1027" i="13" s="1"/>
  <c r="BH1027" i="13" s="1"/>
  <c r="BE959" i="13"/>
  <c r="BF959" i="13" s="1"/>
  <c r="BH959" i="13" s="1"/>
  <c r="BE1145" i="13"/>
  <c r="BF1145" i="13" s="1"/>
  <c r="BH1145" i="13" s="1"/>
  <c r="BE1521" i="13"/>
  <c r="BF1521" i="13" s="1"/>
  <c r="BH1521" i="13" s="1"/>
  <c r="BE2763" i="13"/>
  <c r="BF2763" i="13" s="1"/>
  <c r="BH2763" i="13" s="1"/>
  <c r="BE1066" i="13"/>
  <c r="BF1066" i="13" s="1"/>
  <c r="BH1066" i="13" s="1"/>
  <c r="BE2128" i="13"/>
  <c r="BF2128" i="13" s="1"/>
  <c r="BH2128" i="13" s="1"/>
  <c r="BE1951" i="13"/>
  <c r="BF1951" i="13" s="1"/>
  <c r="BH1951" i="13" s="1"/>
  <c r="BE3119" i="13"/>
  <c r="BF3119" i="13" s="1"/>
  <c r="BH3119" i="13" s="1"/>
  <c r="BE623" i="13"/>
  <c r="BF623" i="13" s="1"/>
  <c r="BH623" i="13" s="1"/>
  <c r="BE207" i="13"/>
  <c r="BF207" i="13" s="1"/>
  <c r="BH207" i="13" s="1"/>
  <c r="BE291" i="13"/>
  <c r="BF291" i="13" s="1"/>
  <c r="BH291" i="13" s="1"/>
  <c r="BE34" i="13"/>
  <c r="BF34" i="13" s="1"/>
  <c r="BH34" i="13" s="1"/>
  <c r="BE406" i="13"/>
  <c r="BF406" i="13" s="1"/>
  <c r="BH406" i="13" s="1"/>
  <c r="BE316" i="13"/>
  <c r="BF316" i="13" s="1"/>
  <c r="BH316" i="13" s="1"/>
  <c r="BE2476" i="13"/>
  <c r="BF2476" i="13" s="1"/>
  <c r="BH2476" i="13" s="1"/>
  <c r="BE2036" i="13"/>
  <c r="BF2036" i="13" s="1"/>
  <c r="BH2036" i="13" s="1"/>
  <c r="BE586" i="13"/>
  <c r="BF586" i="13" s="1"/>
  <c r="BH586" i="13" s="1"/>
  <c r="BE366" i="13"/>
  <c r="BF366" i="13" s="1"/>
  <c r="BH366" i="13" s="1"/>
  <c r="BE1266" i="13"/>
  <c r="BF1266" i="13" s="1"/>
  <c r="BH1266" i="13" s="1"/>
  <c r="BE2792" i="13"/>
  <c r="BF2792" i="13" s="1"/>
  <c r="BH2792" i="13" s="1"/>
  <c r="BE2552" i="13"/>
  <c r="BF2552" i="13" s="1"/>
  <c r="BH2552" i="13" s="1"/>
  <c r="BE2822" i="13"/>
  <c r="BF2822" i="13" s="1"/>
  <c r="BH2822" i="13" s="1"/>
  <c r="BE402" i="13"/>
  <c r="BF402" i="13" s="1"/>
  <c r="BH402" i="13" s="1"/>
  <c r="BE14" i="13"/>
  <c r="BF14" i="13" s="1"/>
  <c r="BH14" i="13" s="1"/>
  <c r="BE1262" i="13"/>
  <c r="BF1262" i="13" s="1"/>
  <c r="BH1262" i="13" s="1"/>
  <c r="BE1820" i="13"/>
  <c r="BF1820" i="13" s="1"/>
  <c r="BH1820" i="13" s="1"/>
  <c r="BE1430" i="13"/>
  <c r="BF1430" i="13" s="1"/>
  <c r="BH1430" i="13" s="1"/>
  <c r="BE1374" i="13"/>
  <c r="BF1374" i="13" s="1"/>
  <c r="BH1374" i="13" s="1"/>
  <c r="BE1838" i="13"/>
  <c r="BF1838" i="13" s="1"/>
  <c r="BH1838" i="13" s="1"/>
  <c r="BE728" i="13"/>
  <c r="BF728" i="13" s="1"/>
  <c r="BH728" i="13" s="1"/>
  <c r="BE258" i="13"/>
  <c r="BF258" i="13" s="1"/>
  <c r="BH258" i="13" s="1"/>
  <c r="BE1938" i="13"/>
  <c r="BF1938" i="13" s="1"/>
  <c r="BH1938" i="13" s="1"/>
  <c r="BE1088" i="13"/>
  <c r="BF1088" i="13" s="1"/>
  <c r="BH1088" i="13" s="1"/>
  <c r="BE230" i="13"/>
  <c r="BF230" i="13" s="1"/>
  <c r="BH230" i="13" s="1"/>
  <c r="BE739" i="13"/>
  <c r="BF739" i="13" s="1"/>
  <c r="BH739" i="13" s="1"/>
  <c r="BE3047" i="13"/>
  <c r="BF3047" i="13" s="1"/>
  <c r="BH3047" i="13" s="1"/>
  <c r="BE1945" i="13"/>
  <c r="BF1945" i="13" s="1"/>
  <c r="BH1945" i="13" s="1"/>
  <c r="BE2701" i="13"/>
  <c r="BF2701" i="13" s="1"/>
  <c r="BH2701" i="13" s="1"/>
  <c r="BE2991" i="13"/>
  <c r="BF2991" i="13" s="1"/>
  <c r="BH2991" i="13" s="1"/>
  <c r="BE3094" i="13"/>
  <c r="BF3094" i="13" s="1"/>
  <c r="BH3094" i="13" s="1"/>
  <c r="BE3181" i="13"/>
  <c r="BF3181" i="13" s="1"/>
  <c r="BH3181" i="13" s="1"/>
  <c r="BE2671" i="13"/>
  <c r="BF2671" i="13" s="1"/>
  <c r="BH2671" i="13" s="1"/>
  <c r="BE3041" i="13"/>
  <c r="BF3041" i="13" s="1"/>
  <c r="BH3041" i="13" s="1"/>
  <c r="BE759" i="13"/>
  <c r="BF759" i="13" s="1"/>
  <c r="BH759" i="13" s="1"/>
  <c r="BE1687" i="13"/>
  <c r="BF1687" i="13" s="1"/>
  <c r="BH1687" i="13" s="1"/>
  <c r="BE2335" i="13"/>
  <c r="BF2335" i="13" s="1"/>
  <c r="BH2335" i="13" s="1"/>
  <c r="BE2779" i="13"/>
  <c r="BF2779" i="13" s="1"/>
  <c r="BH2779" i="13" s="1"/>
  <c r="BE1445" i="13"/>
  <c r="BF1445" i="13" s="1"/>
  <c r="BH1445" i="13" s="1"/>
  <c r="BE885" i="13"/>
  <c r="BF885" i="13" s="1"/>
  <c r="BH885" i="13" s="1"/>
  <c r="BE1387" i="13"/>
  <c r="BF1387" i="13" s="1"/>
  <c r="BH1387" i="13" s="1"/>
  <c r="BE43" i="13"/>
  <c r="BF43" i="13" s="1"/>
  <c r="BH43" i="13" s="1"/>
  <c r="BE3193" i="13"/>
  <c r="BF3193" i="13" s="1"/>
  <c r="BH3193" i="13" s="1"/>
  <c r="BE1293" i="13"/>
  <c r="BF1293" i="13" s="1"/>
  <c r="BH1293" i="13" s="1"/>
  <c r="BE232" i="13"/>
  <c r="BF232" i="13" s="1"/>
  <c r="BH232" i="13" s="1"/>
  <c r="BE2585" i="13"/>
  <c r="BF2585" i="13" s="1"/>
  <c r="BH2585" i="13" s="1"/>
  <c r="BE1619" i="13"/>
  <c r="BF1619" i="13" s="1"/>
  <c r="BH1619" i="13" s="1"/>
  <c r="BE1355" i="13"/>
  <c r="BF1355" i="13" s="1"/>
  <c r="BH1355" i="13" s="1"/>
  <c r="BE771" i="13"/>
  <c r="BF771" i="13" s="1"/>
  <c r="BH771" i="13" s="1"/>
  <c r="BE1263" i="13"/>
  <c r="BF1263" i="13" s="1"/>
  <c r="BH1263" i="13" s="1"/>
  <c r="BE615" i="13"/>
  <c r="BF615" i="13" s="1"/>
  <c r="BH615" i="13" s="1"/>
  <c r="BE2794" i="13"/>
  <c r="BF2794" i="13" s="1"/>
  <c r="BH2794" i="13" s="1"/>
  <c r="BE2122" i="13"/>
  <c r="BF2122" i="13" s="1"/>
  <c r="BH2122" i="13" s="1"/>
  <c r="BE2773" i="13"/>
  <c r="BF2773" i="13" s="1"/>
  <c r="BH2773" i="13" s="1"/>
  <c r="BE3043" i="13"/>
  <c r="BF3043" i="13" s="1"/>
  <c r="BH3043" i="13" s="1"/>
  <c r="BE101" i="13"/>
  <c r="BF101" i="13" s="1"/>
  <c r="BH101" i="13" s="1"/>
  <c r="BE2915" i="13"/>
  <c r="BF2915" i="13" s="1"/>
  <c r="BH2915" i="13" s="1"/>
  <c r="BE161" i="13"/>
  <c r="BF161" i="13" s="1"/>
  <c r="BH161" i="13" s="1"/>
  <c r="BE801" i="13"/>
  <c r="BF801" i="13" s="1"/>
  <c r="BH801" i="13" s="1"/>
  <c r="BE1203" i="13"/>
  <c r="BF1203" i="13" s="1"/>
  <c r="BH1203" i="13" s="1"/>
  <c r="BE3021" i="13"/>
  <c r="BF3021" i="13" s="1"/>
  <c r="BH3021" i="13" s="1"/>
  <c r="BE1042" i="13"/>
  <c r="BF1042" i="13" s="1"/>
  <c r="BH1042" i="13" s="1"/>
  <c r="BE544" i="13"/>
  <c r="BF544" i="13" s="1"/>
  <c r="BH544" i="13" s="1"/>
  <c r="BE1921" i="13"/>
  <c r="BF1921" i="13" s="1"/>
  <c r="BH1921" i="13" s="1"/>
  <c r="BE1481" i="13"/>
  <c r="BF1481" i="13" s="1"/>
  <c r="BH1481" i="13" s="1"/>
  <c r="BE3005" i="13"/>
  <c r="BF3005" i="13" s="1"/>
  <c r="BH3005" i="13" s="1"/>
  <c r="BE1229" i="13"/>
  <c r="BF1229" i="13" s="1"/>
  <c r="BH1229" i="13" s="1"/>
  <c r="BE519" i="13"/>
  <c r="BF519" i="13" s="1"/>
  <c r="BH519" i="13" s="1"/>
  <c r="BE3003" i="13"/>
  <c r="BF3003" i="13" s="1"/>
  <c r="BH3003" i="13" s="1"/>
  <c r="BE249" i="13"/>
  <c r="BF249" i="13" s="1"/>
  <c r="BH249" i="13" s="1"/>
  <c r="BE658" i="13"/>
  <c r="BF658" i="13" s="1"/>
  <c r="BH658" i="13" s="1"/>
  <c r="BE352" i="13"/>
  <c r="BF352" i="13" s="1"/>
  <c r="BH352" i="13" s="1"/>
  <c r="BE604" i="13"/>
  <c r="BF604" i="13" s="1"/>
  <c r="BH604" i="13" s="1"/>
  <c r="BE3036" i="13"/>
  <c r="BF3036" i="13" s="1"/>
  <c r="BH3036" i="13" s="1"/>
  <c r="BE1916" i="13"/>
  <c r="BF1916" i="13" s="1"/>
  <c r="BH1916" i="13" s="1"/>
  <c r="BE2576" i="13"/>
  <c r="BF2576" i="13" s="1"/>
  <c r="BH2576" i="13" s="1"/>
  <c r="BE1556" i="13"/>
  <c r="BF1556" i="13" s="1"/>
  <c r="BH1556" i="13" s="1"/>
  <c r="BE1356" i="13"/>
  <c r="BF1356" i="13" s="1"/>
  <c r="BH1356" i="13" s="1"/>
  <c r="BE2466" i="13"/>
  <c r="BF2466" i="13" s="1"/>
  <c r="BH2466" i="13" s="1"/>
  <c r="BE3086" i="13"/>
  <c r="BF3086" i="13" s="1"/>
  <c r="BH3086" i="13" s="1"/>
  <c r="BE2426" i="13"/>
  <c r="BF2426" i="13" s="1"/>
  <c r="BH2426" i="13" s="1"/>
  <c r="BE1170" i="13"/>
  <c r="BF1170" i="13" s="1"/>
  <c r="BH1170" i="13" s="1"/>
  <c r="BE1698" i="13"/>
  <c r="BF1698" i="13" s="1"/>
  <c r="BH1698" i="13" s="1"/>
  <c r="BE1604" i="13"/>
  <c r="BF1604" i="13" s="1"/>
  <c r="BH1604" i="13" s="1"/>
  <c r="BE1700" i="13"/>
  <c r="BF1700" i="13" s="1"/>
  <c r="BH1700" i="13" s="1"/>
  <c r="BE294" i="13"/>
  <c r="BF294" i="13" s="1"/>
  <c r="BH294" i="13" s="1"/>
  <c r="BE30" i="13"/>
  <c r="BF30" i="13" s="1"/>
  <c r="BH30" i="13" s="1"/>
  <c r="BE500" i="13"/>
  <c r="BF500" i="13" s="1"/>
  <c r="BH500" i="13" s="1"/>
  <c r="BE1548" i="13"/>
  <c r="BF1548" i="13" s="1"/>
  <c r="BH1548" i="13" s="1"/>
  <c r="BE564" i="13"/>
  <c r="BF564" i="13" s="1"/>
  <c r="BH564" i="13" s="1"/>
  <c r="BE1760" i="13"/>
  <c r="BF1760" i="13" s="1"/>
  <c r="BH1760" i="13" s="1"/>
  <c r="BE98" i="13"/>
  <c r="BF98" i="13" s="1"/>
  <c r="BH98" i="13" s="1"/>
  <c r="BE1812" i="13"/>
  <c r="BF1812" i="13" s="1"/>
  <c r="BH1812" i="13" s="1"/>
  <c r="BE672" i="13"/>
  <c r="BF672" i="13" s="1"/>
  <c r="BH672" i="13" s="1"/>
  <c r="BE510" i="13"/>
  <c r="BF510" i="13" s="1"/>
  <c r="BH510" i="13" s="1"/>
  <c r="BE384" i="13"/>
  <c r="BF384" i="13" s="1"/>
  <c r="BH384" i="13" s="1"/>
  <c r="BE1572" i="13"/>
  <c r="BF1572" i="13" s="1"/>
  <c r="BH1572" i="13" s="1"/>
  <c r="BE1550" i="13"/>
  <c r="BF1550" i="13" s="1"/>
  <c r="BH1550" i="13" s="1"/>
  <c r="BE2342" i="13"/>
  <c r="BF2342" i="13" s="1"/>
  <c r="BH2342" i="13" s="1"/>
  <c r="BE2642" i="13"/>
  <c r="BF2642" i="13" s="1"/>
  <c r="BH2642" i="13" s="1"/>
  <c r="BE2288" i="13"/>
  <c r="BF2288" i="13" s="1"/>
  <c r="BH2288" i="13" s="1"/>
  <c r="BE1246" i="13"/>
  <c r="BF1246" i="13" s="1"/>
  <c r="BH1246" i="13" s="1"/>
  <c r="BE1975" i="13"/>
  <c r="BF1975" i="13" s="1"/>
  <c r="BH1975" i="13" s="1"/>
  <c r="BE1513" i="13"/>
  <c r="BF1513" i="13" s="1"/>
  <c r="BH1513" i="13" s="1"/>
  <c r="BE2611" i="13"/>
  <c r="BF2611" i="13" s="1"/>
  <c r="BH2611" i="13" s="1"/>
  <c r="BE89" i="13"/>
  <c r="BF89" i="13" s="1"/>
  <c r="BH89" i="13" s="1"/>
  <c r="BE1727" i="13"/>
  <c r="BF1727" i="13" s="1"/>
  <c r="BH1727" i="13" s="1"/>
  <c r="BE58" i="13"/>
  <c r="BF58" i="13" s="1"/>
  <c r="BH58" i="13" s="1"/>
  <c r="BE961" i="13"/>
  <c r="BF961" i="13" s="1"/>
  <c r="BH961" i="13" s="1"/>
  <c r="BE2473" i="13"/>
  <c r="BF2473" i="13" s="1"/>
  <c r="BH2473" i="13" s="1"/>
  <c r="BE139" i="13"/>
  <c r="BF139" i="13" s="1"/>
  <c r="BH139" i="13" s="1"/>
  <c r="BE485" i="13"/>
  <c r="BF485" i="13" s="1"/>
  <c r="BH485" i="13" s="1"/>
  <c r="BE3009" i="13"/>
  <c r="BF3009" i="13" s="1"/>
  <c r="BH3009" i="13" s="1"/>
  <c r="BE993" i="13"/>
  <c r="BF993" i="13" s="1"/>
  <c r="BH993" i="13" s="1"/>
  <c r="BE553" i="13"/>
  <c r="BF553" i="13" s="1"/>
  <c r="BH553" i="13" s="1"/>
  <c r="BE919" i="13"/>
  <c r="BF919" i="13" s="1"/>
  <c r="BH919" i="13" s="1"/>
  <c r="BE1021" i="13"/>
  <c r="BF1021" i="13" s="1"/>
  <c r="BH1021" i="13" s="1"/>
  <c r="BE2905" i="13"/>
  <c r="BF2905" i="13" s="1"/>
  <c r="BH2905" i="13" s="1"/>
  <c r="BE1715" i="13"/>
  <c r="BF1715" i="13" s="1"/>
  <c r="BH1715" i="13" s="1"/>
  <c r="BE57" i="13"/>
  <c r="BF57" i="13" s="1"/>
  <c r="BH57" i="13" s="1"/>
  <c r="BE2932" i="13"/>
  <c r="BF2932" i="13" s="1"/>
  <c r="BH2932" i="13" s="1"/>
  <c r="BE2152" i="13"/>
  <c r="BF2152" i="13" s="1"/>
  <c r="BH2152" i="13" s="1"/>
  <c r="BE1533" i="13"/>
  <c r="BF1533" i="13" s="1"/>
  <c r="BH1533" i="13" s="1"/>
  <c r="BE2489" i="13"/>
  <c r="BF2489" i="13" s="1"/>
  <c r="BH2489" i="13" s="1"/>
  <c r="BE1193" i="13"/>
  <c r="BF1193" i="13" s="1"/>
  <c r="BH1193" i="13" s="1"/>
  <c r="BE693" i="13"/>
  <c r="BF693" i="13" s="1"/>
  <c r="BH693" i="13" s="1"/>
  <c r="BE117" i="13"/>
  <c r="BF117" i="13" s="1"/>
  <c r="BH117" i="13" s="1"/>
  <c r="BE731" i="13"/>
  <c r="BF731" i="13" s="1"/>
  <c r="BH731" i="13" s="1"/>
  <c r="BE2463" i="13"/>
  <c r="BF2463" i="13" s="1"/>
  <c r="BH2463" i="13" s="1"/>
  <c r="BE982" i="13"/>
  <c r="BF982" i="13" s="1"/>
  <c r="BH982" i="13" s="1"/>
  <c r="BE3016" i="13"/>
  <c r="BF3016" i="13" s="1"/>
  <c r="BH3016" i="13" s="1"/>
  <c r="BE2788" i="13"/>
  <c r="BF2788" i="13" s="1"/>
  <c r="BH2788" i="13" s="1"/>
  <c r="BE979" i="13"/>
  <c r="BF979" i="13" s="1"/>
  <c r="BH979" i="13" s="1"/>
  <c r="BE2881" i="13"/>
  <c r="BF2881" i="13" s="1"/>
  <c r="BH2881" i="13" s="1"/>
  <c r="BE221" i="13"/>
  <c r="BF221" i="13" s="1"/>
  <c r="BH221" i="13" s="1"/>
  <c r="BE347" i="13"/>
  <c r="BF347" i="13" s="1"/>
  <c r="BH347" i="13" s="1"/>
  <c r="BE551" i="13"/>
  <c r="BF551" i="13" s="1"/>
  <c r="BH551" i="13" s="1"/>
  <c r="BE557" i="13"/>
  <c r="BF557" i="13" s="1"/>
  <c r="BH557" i="13" s="1"/>
  <c r="BE1743" i="13"/>
  <c r="BF1743" i="13" s="1"/>
  <c r="BH1743" i="13" s="1"/>
  <c r="BE2565" i="13"/>
  <c r="BF2565" i="13" s="1"/>
  <c r="BH2565" i="13" s="1"/>
  <c r="BE1983" i="13"/>
  <c r="BF1983" i="13" s="1"/>
  <c r="BH1983" i="13" s="1"/>
  <c r="BE1665" i="13"/>
  <c r="BF1665" i="13" s="1"/>
  <c r="BH1665" i="13" s="1"/>
  <c r="BE112" i="13"/>
  <c r="BF112" i="13" s="1"/>
  <c r="BH112" i="13" s="1"/>
  <c r="BE2584" i="13"/>
  <c r="BF2584" i="13" s="1"/>
  <c r="BH2584" i="13" s="1"/>
  <c r="BE1222" i="13"/>
  <c r="BF1222" i="13" s="1"/>
  <c r="BH1222" i="13" s="1"/>
  <c r="BE397" i="13"/>
  <c r="BF397" i="13" s="1"/>
  <c r="BH397" i="13" s="1"/>
  <c r="BE2363" i="13"/>
  <c r="BF2363" i="13" s="1"/>
  <c r="BH2363" i="13" s="1"/>
  <c r="BE449" i="13"/>
  <c r="BF449" i="13" s="1"/>
  <c r="BH449" i="13" s="1"/>
  <c r="BE2519" i="13"/>
  <c r="BF2519" i="13" s="1"/>
  <c r="BH2519" i="13" s="1"/>
  <c r="BE1349" i="13"/>
  <c r="BF1349" i="13" s="1"/>
  <c r="BH1349" i="13" s="1"/>
  <c r="BE1245" i="13"/>
  <c r="BF1245" i="13" s="1"/>
  <c r="BH1245" i="13" s="1"/>
  <c r="BE549" i="13"/>
  <c r="BF549" i="13" s="1"/>
  <c r="BH549" i="13" s="1"/>
  <c r="BE267" i="13"/>
  <c r="BF267" i="13" s="1"/>
  <c r="BH267" i="13" s="1"/>
  <c r="BE2901" i="13"/>
  <c r="BF2901" i="13" s="1"/>
  <c r="BH2901" i="13" s="1"/>
  <c r="BE2471" i="13"/>
  <c r="BF2471" i="13" s="1"/>
  <c r="BH2471" i="13" s="1"/>
  <c r="BE1948" i="13"/>
  <c r="BF1948" i="13" s="1"/>
  <c r="BH1948" i="13" s="1"/>
  <c r="BE1606" i="13"/>
  <c r="BF1606" i="13" s="1"/>
  <c r="BH1606" i="13" s="1"/>
  <c r="BE1000" i="13"/>
  <c r="BF1000" i="13" s="1"/>
  <c r="BH1000" i="13" s="1"/>
  <c r="BE430" i="13"/>
  <c r="BF430" i="13" s="1"/>
  <c r="BH430" i="13" s="1"/>
  <c r="BE1716" i="13"/>
  <c r="BF1716" i="13" s="1"/>
  <c r="BH1716" i="13" s="1"/>
  <c r="BE910" i="13"/>
  <c r="BF910" i="13" s="1"/>
  <c r="BH910" i="13" s="1"/>
  <c r="BE2106" i="13"/>
  <c r="BF2106" i="13" s="1"/>
  <c r="BH2106" i="13" s="1"/>
  <c r="BE2936" i="13"/>
  <c r="BF2936" i="13" s="1"/>
  <c r="BH2936" i="13" s="1"/>
  <c r="BE2962" i="13"/>
  <c r="BF2962" i="13" s="1"/>
  <c r="BH2962" i="13" s="1"/>
  <c r="BE2166" i="13"/>
  <c r="BF2166" i="13" s="1"/>
  <c r="BH2166" i="13" s="1"/>
  <c r="BE306" i="13"/>
  <c r="BF306" i="13" s="1"/>
  <c r="BH306" i="13" s="1"/>
  <c r="BE2722" i="13"/>
  <c r="BF2722" i="13" s="1"/>
  <c r="BH2722" i="13" s="1"/>
  <c r="BE2616" i="13"/>
  <c r="BF2616" i="13" s="1"/>
  <c r="BH2616" i="13" s="1"/>
  <c r="BE836" i="13"/>
  <c r="BF836" i="13" s="1"/>
  <c r="BH836" i="13" s="1"/>
  <c r="BE1010" i="13"/>
  <c r="BF1010" i="13" s="1"/>
  <c r="BH1010" i="13" s="1"/>
  <c r="BE3212" i="13"/>
  <c r="BF3212" i="13" s="1"/>
  <c r="BH3212" i="13" s="1"/>
  <c r="BE812" i="13"/>
  <c r="BF812" i="13" s="1"/>
  <c r="BH812" i="13" s="1"/>
  <c r="BE1664" i="13"/>
  <c r="BF1664" i="13" s="1"/>
  <c r="BH1664" i="13" s="1"/>
  <c r="BE3102" i="13"/>
  <c r="BF3102" i="13" s="1"/>
  <c r="BH3102" i="13" s="1"/>
  <c r="BE1052" i="13"/>
  <c r="BF1052" i="13" s="1"/>
  <c r="BH1052" i="13" s="1"/>
  <c r="BE1142" i="13"/>
  <c r="BF1142" i="13" s="1"/>
  <c r="BH1142" i="13" s="1"/>
  <c r="BE2042" i="13"/>
  <c r="BF2042" i="13" s="1"/>
  <c r="BH2042" i="13" s="1"/>
  <c r="BE794" i="13"/>
  <c r="BF794" i="13" s="1"/>
  <c r="BH794" i="13" s="1"/>
  <c r="BE1440" i="13"/>
  <c r="BF1440" i="13" s="1"/>
  <c r="BH1440" i="13" s="1"/>
  <c r="BE22" i="13"/>
  <c r="BF22" i="13" s="1"/>
  <c r="BH22" i="13" s="1"/>
  <c r="BE3018" i="13"/>
  <c r="BF3018" i="13" s="1"/>
  <c r="BH3018" i="13" s="1"/>
  <c r="BE2294" i="13"/>
  <c r="BF2294" i="13" s="1"/>
  <c r="BH2294" i="13" s="1"/>
  <c r="BE2144" i="13"/>
  <c r="BF2144" i="13" s="1"/>
  <c r="BH2144" i="13" s="1"/>
  <c r="BE2520" i="13"/>
  <c r="BF2520" i="13" s="1"/>
  <c r="BH2520" i="13" s="1"/>
  <c r="BE512" i="13"/>
  <c r="BF512" i="13" s="1"/>
  <c r="BH512" i="13" s="1"/>
  <c r="BE2780" i="13"/>
  <c r="BF2780" i="13" s="1"/>
  <c r="BH2780" i="13" s="1"/>
  <c r="BE840" i="13"/>
  <c r="BF840" i="13" s="1"/>
  <c r="BH840" i="13" s="1"/>
  <c r="BE2888" i="13"/>
  <c r="BF2888" i="13" s="1"/>
  <c r="BH2888" i="13" s="1"/>
  <c r="BE758" i="13"/>
  <c r="BF758" i="13" s="1"/>
  <c r="BH758" i="13" s="1"/>
  <c r="BE1788" i="13"/>
  <c r="BF1788" i="13" s="1"/>
  <c r="BH1788" i="13" s="1"/>
  <c r="BE1910" i="13"/>
  <c r="BF1910" i="13" s="1"/>
  <c r="BH1910" i="13" s="1"/>
  <c r="BE1368" i="13"/>
  <c r="BF1368" i="13" s="1"/>
  <c r="BH1368" i="13" s="1"/>
  <c r="BE2714" i="13"/>
  <c r="BF2714" i="13" s="1"/>
  <c r="BH2714" i="13" s="1"/>
  <c r="BE1008" i="13"/>
  <c r="BF1008" i="13" s="1"/>
  <c r="BH1008" i="13" s="1"/>
  <c r="BE1832" i="13"/>
  <c r="BF1832" i="13" s="1"/>
  <c r="BH1832" i="13" s="1"/>
  <c r="BE894" i="13"/>
  <c r="BF894" i="13" s="1"/>
  <c r="BH894" i="13" s="1"/>
  <c r="BE2400" i="13"/>
  <c r="BF2400" i="13" s="1"/>
  <c r="BH2400" i="13" s="1"/>
  <c r="BE222" i="13"/>
  <c r="BF222" i="13" s="1"/>
  <c r="BH222" i="13" s="1"/>
  <c r="BE278" i="13"/>
  <c r="BF278" i="13" s="1"/>
  <c r="BH278" i="13" s="1"/>
  <c r="BE914" i="13"/>
  <c r="BF914" i="13" s="1"/>
  <c r="BH914" i="13" s="1"/>
  <c r="BE518" i="13"/>
  <c r="BF518" i="13" s="1"/>
  <c r="BH518" i="13" s="1"/>
  <c r="BE1428" i="13"/>
  <c r="BF1428" i="13" s="1"/>
  <c r="BH1428" i="13" s="1"/>
  <c r="BE1068" i="13"/>
  <c r="BF1068" i="13" s="1"/>
  <c r="BH1068" i="13" s="1"/>
  <c r="BE810" i="13"/>
  <c r="BF810" i="13" s="1"/>
  <c r="BH810" i="13" s="1"/>
  <c r="BE2880" i="13"/>
  <c r="BF2880" i="13" s="1"/>
  <c r="BH2880" i="13" s="1"/>
  <c r="BE1778" i="13"/>
  <c r="BF1778" i="13" s="1"/>
  <c r="BH1778" i="13" s="1"/>
  <c r="BE1592" i="13"/>
  <c r="BF1592" i="13" s="1"/>
  <c r="BH1592" i="13" s="1"/>
  <c r="BE392" i="13"/>
  <c r="BF392" i="13" s="1"/>
  <c r="BH392" i="13" s="1"/>
  <c r="BE2798" i="13"/>
  <c r="BF2798" i="13" s="1"/>
  <c r="BH2798" i="13" s="1"/>
  <c r="BE74" i="13"/>
  <c r="BF74" i="13" s="1"/>
  <c r="BH74" i="13" s="1"/>
  <c r="BE3024" i="13"/>
  <c r="BF3024" i="13" s="1"/>
  <c r="BH3024" i="13" s="1"/>
  <c r="BE7422" i="13"/>
  <c r="BF7422" i="13" s="1"/>
  <c r="BH7422" i="13" s="1"/>
  <c r="BE7832" i="13"/>
  <c r="BF7832" i="13" s="1"/>
  <c r="BH7832" i="13" s="1"/>
  <c r="BE7464" i="13"/>
  <c r="BF7464" i="13" s="1"/>
  <c r="BH7464" i="13" s="1"/>
  <c r="BE9374" i="13"/>
  <c r="BF9374" i="13" s="1"/>
  <c r="BH9374" i="13" s="1"/>
  <c r="BE7745" i="13"/>
  <c r="BF7745" i="13" s="1"/>
  <c r="BH7745" i="13" s="1"/>
  <c r="BE9807" i="13"/>
  <c r="BF9807" i="13" s="1"/>
  <c r="BH9807" i="13" s="1"/>
  <c r="BE8998" i="13"/>
  <c r="BF8998" i="13" s="1"/>
  <c r="BH8998" i="13" s="1"/>
  <c r="BE6392" i="13"/>
  <c r="BF6392" i="13" s="1"/>
  <c r="BH6392" i="13" s="1"/>
  <c r="BE9901" i="13"/>
  <c r="BF9901" i="13" s="1"/>
  <c r="BH9901" i="13" s="1"/>
  <c r="BE8588" i="13"/>
  <c r="BF8588" i="13" s="1"/>
  <c r="BH8588" i="13" s="1"/>
  <c r="BE8403" i="13"/>
  <c r="BF8403" i="13" s="1"/>
  <c r="BH8403" i="13" s="1"/>
  <c r="BE7001" i="13"/>
  <c r="BF7001" i="13" s="1"/>
  <c r="BH7001" i="13" s="1"/>
  <c r="BE6830" i="13"/>
  <c r="BF6830" i="13" s="1"/>
  <c r="BH6830" i="13" s="1"/>
  <c r="BE9136" i="13"/>
  <c r="BF9136" i="13" s="1"/>
  <c r="BH9136" i="13" s="1"/>
  <c r="BE9975" i="13"/>
  <c r="BF9975" i="13" s="1"/>
  <c r="BH9975" i="13" s="1"/>
  <c r="BE5764" i="13"/>
  <c r="BF5764" i="13" s="1"/>
  <c r="BH5764" i="13" s="1"/>
  <c r="BE9900" i="13"/>
  <c r="BF9900" i="13" s="1"/>
  <c r="BH9900" i="13" s="1"/>
  <c r="BE6512" i="13"/>
  <c r="BF6512" i="13" s="1"/>
  <c r="BH6512" i="13" s="1"/>
  <c r="BE8599" i="13"/>
  <c r="BF8599" i="13" s="1"/>
  <c r="BH8599" i="13" s="1"/>
  <c r="BE3423" i="13"/>
  <c r="BF3423" i="13" s="1"/>
  <c r="BH3423" i="13" s="1"/>
  <c r="BE3646" i="13"/>
  <c r="BF3646" i="13" s="1"/>
  <c r="BH3646" i="13" s="1"/>
  <c r="BE4036" i="13"/>
  <c r="BF4036" i="13" s="1"/>
  <c r="BH4036" i="13" s="1"/>
  <c r="BE4547" i="13"/>
  <c r="BF4547" i="13" s="1"/>
  <c r="BH4547" i="13" s="1"/>
  <c r="BE4520" i="13"/>
  <c r="BF4520" i="13" s="1"/>
  <c r="BH4520" i="13" s="1"/>
  <c r="BE3428" i="13"/>
  <c r="BF3428" i="13" s="1"/>
  <c r="BH3428" i="13" s="1"/>
  <c r="BE4117" i="13"/>
  <c r="BF4117" i="13" s="1"/>
  <c r="BH4117" i="13" s="1"/>
  <c r="BE4667" i="13"/>
  <c r="BF4667" i="13" s="1"/>
  <c r="BH4667" i="13" s="1"/>
  <c r="BE3816" i="13"/>
  <c r="BF3816" i="13" s="1"/>
  <c r="BH3816" i="13" s="1"/>
  <c r="BE4545" i="13"/>
  <c r="BF4545" i="13" s="1"/>
  <c r="BH4545" i="13" s="1"/>
  <c r="BE3610" i="13"/>
  <c r="BF3610" i="13" s="1"/>
  <c r="BH3610" i="13" s="1"/>
  <c r="BE4114" i="13"/>
  <c r="BF4114" i="13" s="1"/>
  <c r="BH4114" i="13" s="1"/>
  <c r="BE4421" i="13"/>
  <c r="BF4421" i="13" s="1"/>
  <c r="BH4421" i="13" s="1"/>
  <c r="BE4108" i="13"/>
  <c r="BF4108" i="13" s="1"/>
  <c r="BH4108" i="13" s="1"/>
  <c r="BE4789" i="13"/>
  <c r="BF4789" i="13" s="1"/>
  <c r="BH4789" i="13" s="1"/>
  <c r="BE3921" i="13"/>
  <c r="BF3921" i="13" s="1"/>
  <c r="BH3921" i="13" s="1"/>
  <c r="BE4665" i="13"/>
  <c r="BF4665" i="13" s="1"/>
  <c r="BH4665" i="13" s="1"/>
  <c r="BE3760" i="13"/>
  <c r="BF3760" i="13" s="1"/>
  <c r="BH3760" i="13" s="1"/>
  <c r="BE3756" i="13"/>
  <c r="BF3756" i="13" s="1"/>
  <c r="BH3756" i="13" s="1"/>
  <c r="BE6638" i="13"/>
  <c r="BF6638" i="13" s="1"/>
  <c r="BH6638" i="13" s="1"/>
  <c r="BE7216" i="13"/>
  <c r="BF7216" i="13" s="1"/>
  <c r="BH7216" i="13" s="1"/>
  <c r="BE5564" i="13"/>
  <c r="BF5564" i="13" s="1"/>
  <c r="BH5564" i="13" s="1"/>
  <c r="BE9882" i="13"/>
  <c r="BF9882" i="13" s="1"/>
  <c r="BH9882" i="13" s="1"/>
  <c r="BE7255" i="13"/>
  <c r="BF7255" i="13" s="1"/>
  <c r="BH7255" i="13" s="1"/>
  <c r="BE5240" i="13"/>
  <c r="BF5240" i="13" s="1"/>
  <c r="BH5240" i="13" s="1"/>
  <c r="BE6998" i="13"/>
  <c r="BF6998" i="13" s="1"/>
  <c r="BH6998" i="13" s="1"/>
  <c r="BE8919" i="13"/>
  <c r="BF8919" i="13" s="1"/>
  <c r="BH8919" i="13" s="1"/>
  <c r="BE8009" i="13"/>
  <c r="BF8009" i="13" s="1"/>
  <c r="BH8009" i="13" s="1"/>
  <c r="BE7010" i="13"/>
  <c r="BF7010" i="13" s="1"/>
  <c r="BH7010" i="13" s="1"/>
  <c r="BE9978" i="13"/>
  <c r="BF9978" i="13" s="1"/>
  <c r="BH9978" i="13" s="1"/>
  <c r="BE6515" i="13"/>
  <c r="BF6515" i="13" s="1"/>
  <c r="BH6515" i="13" s="1"/>
  <c r="BE5222" i="13"/>
  <c r="BF5222" i="13" s="1"/>
  <c r="BH5222" i="13" s="1"/>
  <c r="BE9716" i="13"/>
  <c r="BF9716" i="13" s="1"/>
  <c r="BH9716" i="13" s="1"/>
  <c r="BE7539" i="13"/>
  <c r="BF7539" i="13" s="1"/>
  <c r="BH7539" i="13" s="1"/>
  <c r="BE8918" i="13"/>
  <c r="BF8918" i="13" s="1"/>
  <c r="BH8918" i="13" s="1"/>
  <c r="BE7565" i="13"/>
  <c r="BF7565" i="13" s="1"/>
  <c r="BH7565" i="13" s="1"/>
  <c r="BE4694" i="13"/>
  <c r="BF4694" i="13" s="1"/>
  <c r="BH4694" i="13" s="1"/>
  <c r="BE4902" i="13"/>
  <c r="BF4902" i="13" s="1"/>
  <c r="BH4902" i="13" s="1"/>
  <c r="BE3738" i="13"/>
  <c r="BF3738" i="13" s="1"/>
  <c r="BH3738" i="13" s="1"/>
  <c r="BE4095" i="13"/>
  <c r="BF4095" i="13" s="1"/>
  <c r="BH4095" i="13" s="1"/>
  <c r="BE4292" i="13"/>
  <c r="BF4292" i="13" s="1"/>
  <c r="BH4292" i="13" s="1"/>
  <c r="BE4979" i="13"/>
  <c r="BF4979" i="13" s="1"/>
  <c r="BH4979" i="13" s="1"/>
  <c r="BE3667" i="13"/>
  <c r="BF3667" i="13" s="1"/>
  <c r="BH3667" i="13" s="1"/>
  <c r="BE4411" i="13"/>
  <c r="BF4411" i="13" s="1"/>
  <c r="BH4411" i="13" s="1"/>
  <c r="BE3547" i="13"/>
  <c r="BF3547" i="13" s="1"/>
  <c r="BH3547" i="13" s="1"/>
  <c r="BE4250" i="13"/>
  <c r="BF4250" i="13" s="1"/>
  <c r="BH4250" i="13" s="1"/>
  <c r="BE4688" i="13"/>
  <c r="BF4688" i="13" s="1"/>
  <c r="BH4688" i="13" s="1"/>
  <c r="BE4135" i="13"/>
  <c r="BF4135" i="13" s="1"/>
  <c r="BH4135" i="13" s="1"/>
  <c r="BE4753" i="13"/>
  <c r="BF4753" i="13" s="1"/>
  <c r="BH4753" i="13" s="1"/>
  <c r="BE3813" i="13"/>
  <c r="BF3813" i="13" s="1"/>
  <c r="BH3813" i="13" s="1"/>
  <c r="BE4500" i="13"/>
  <c r="BF4500" i="13" s="1"/>
  <c r="BH4500" i="13" s="1"/>
  <c r="BE3668" i="13"/>
  <c r="BF3668" i="13" s="1"/>
  <c r="BH3668" i="13" s="1"/>
  <c r="BE4409" i="13"/>
  <c r="BF4409" i="13" s="1"/>
  <c r="BH4409" i="13" s="1"/>
  <c r="BE3474" i="13"/>
  <c r="BF3474" i="13" s="1"/>
  <c r="BH3474" i="13" s="1"/>
  <c r="BE3893" i="13"/>
  <c r="BF3893" i="13" s="1"/>
  <c r="BH3893" i="13" s="1"/>
  <c r="BE4596" i="13"/>
  <c r="BF4596" i="13" s="1"/>
  <c r="BH4596" i="13" s="1"/>
  <c r="BE4246" i="13"/>
  <c r="BF4246" i="13" s="1"/>
  <c r="BH4246" i="13" s="1"/>
  <c r="BE3788" i="13"/>
  <c r="BF3788" i="13" s="1"/>
  <c r="BH3788" i="13" s="1"/>
  <c r="BE3546" i="13"/>
  <c r="BF3546" i="13" s="1"/>
  <c r="BH3546" i="13" s="1"/>
  <c r="BE4864" i="13"/>
  <c r="BF4864" i="13" s="1"/>
  <c r="BH4864" i="13" s="1"/>
  <c r="BE4634" i="13"/>
  <c r="BF4634" i="13" s="1"/>
  <c r="BH4634" i="13" s="1"/>
  <c r="BE4427" i="13"/>
  <c r="BF4427" i="13" s="1"/>
  <c r="BH4427" i="13" s="1"/>
  <c r="BE4191" i="13"/>
  <c r="BF4191" i="13" s="1"/>
  <c r="BH4191" i="13" s="1"/>
  <c r="BE3943" i="13"/>
  <c r="BF3943" i="13" s="1"/>
  <c r="BH3943" i="13" s="1"/>
  <c r="BE3677" i="13"/>
  <c r="BF3677" i="13" s="1"/>
  <c r="BH3677" i="13" s="1"/>
  <c r="BE3471" i="13"/>
  <c r="BF3471" i="13" s="1"/>
  <c r="BH3471" i="13" s="1"/>
  <c r="BE4837" i="13"/>
  <c r="BF4837" i="13" s="1"/>
  <c r="BH4837" i="13" s="1"/>
  <c r="BE4630" i="13"/>
  <c r="BF4630" i="13" s="1"/>
  <c r="BH4630" i="13" s="1"/>
  <c r="BE4392" i="13"/>
  <c r="BF4392" i="13" s="1"/>
  <c r="BH4392" i="13" s="1"/>
  <c r="BE4144" i="13"/>
  <c r="BF4144" i="13" s="1"/>
  <c r="BH4144" i="13" s="1"/>
  <c r="BE3958" i="13"/>
  <c r="BF3958" i="13" s="1"/>
  <c r="BH3958" i="13" s="1"/>
  <c r="BE3754" i="13"/>
  <c r="BF3754" i="13" s="1"/>
  <c r="BH3754" i="13" s="1"/>
  <c r="BE3540" i="13"/>
  <c r="BF3540" i="13" s="1"/>
  <c r="BH3540" i="13" s="1"/>
  <c r="BE4943" i="13"/>
  <c r="BF4943" i="13" s="1"/>
  <c r="BH4943" i="13" s="1"/>
  <c r="BE4713" i="13"/>
  <c r="BF4713" i="13" s="1"/>
  <c r="BH4713" i="13" s="1"/>
  <c r="BE4474" i="13"/>
  <c r="BF4474" i="13" s="1"/>
  <c r="BH4474" i="13" s="1"/>
  <c r="BE4271" i="13"/>
  <c r="BF4271" i="13" s="1"/>
  <c r="BH4271" i="13" s="1"/>
  <c r="BE4030" i="13"/>
  <c r="BF4030" i="13" s="1"/>
  <c r="BH4030" i="13" s="1"/>
  <c r="BE3787" i="13"/>
  <c r="BF3787" i="13" s="1"/>
  <c r="BH3787" i="13" s="1"/>
  <c r="BE3563" i="13"/>
  <c r="BF3563" i="13" s="1"/>
  <c r="BH3563" i="13" s="1"/>
  <c r="BE4556" i="13"/>
  <c r="BF4556" i="13" s="1"/>
  <c r="BH4556" i="13" s="1"/>
  <c r="BE3934" i="13"/>
  <c r="BF3934" i="13" s="1"/>
  <c r="BH3934" i="13" s="1"/>
  <c r="BE3684" i="13"/>
  <c r="BF3684" i="13" s="1"/>
  <c r="BH3684" i="13" s="1"/>
  <c r="BE4809" i="13"/>
  <c r="BF4809" i="13" s="1"/>
  <c r="BH4809" i="13" s="1"/>
  <c r="BE3360" i="13"/>
  <c r="BF3360" i="13" s="1"/>
  <c r="BH3360" i="13" s="1"/>
  <c r="BE3269" i="13"/>
  <c r="BF3269" i="13" s="1"/>
  <c r="BH3269" i="13" s="1"/>
  <c r="BE3337" i="13"/>
  <c r="BF3337" i="13" s="1"/>
  <c r="BH3337" i="13" s="1"/>
  <c r="BE3253" i="13"/>
  <c r="BF3253" i="13" s="1"/>
  <c r="BH3253" i="13" s="1"/>
  <c r="BE3335" i="13"/>
  <c r="BF3335" i="13" s="1"/>
  <c r="BH3335" i="13" s="1"/>
  <c r="BE3297" i="13"/>
  <c r="BF3297" i="13" s="1"/>
  <c r="BH3297" i="13" s="1"/>
  <c r="BE3287" i="13"/>
  <c r="BF3287" i="13" s="1"/>
  <c r="BH3287" i="13" s="1"/>
  <c r="BE3295" i="13"/>
  <c r="BF3295" i="13" s="1"/>
  <c r="BH3295" i="13" s="1"/>
  <c r="BE3221" i="13"/>
  <c r="BF3221" i="13" s="1"/>
  <c r="BH3221" i="13" s="1"/>
  <c r="BE3248" i="13"/>
  <c r="BF3248" i="13" s="1"/>
  <c r="BH3248" i="13" s="1"/>
  <c r="BE1627" i="13"/>
  <c r="BF1627" i="13" s="1"/>
  <c r="BH1627" i="13" s="1"/>
  <c r="BE2437" i="13"/>
  <c r="BF2437" i="13" s="1"/>
  <c r="BH2437" i="13" s="1"/>
  <c r="BE395" i="13"/>
  <c r="BF395" i="13" s="1"/>
  <c r="BH395" i="13" s="1"/>
  <c r="BE2764" i="13"/>
  <c r="BF2764" i="13" s="1"/>
  <c r="BH2764" i="13" s="1"/>
  <c r="BE3127" i="13"/>
  <c r="BF3127" i="13" s="1"/>
  <c r="BH3127" i="13" s="1"/>
  <c r="BE633" i="13"/>
  <c r="BF633" i="13" s="1"/>
  <c r="BH633" i="13" s="1"/>
  <c r="BE1717" i="13"/>
  <c r="BF1717" i="13" s="1"/>
  <c r="BH1717" i="13" s="1"/>
  <c r="BE223" i="13"/>
  <c r="BF223" i="13" s="1"/>
  <c r="BH223" i="13" s="1"/>
  <c r="BE2945" i="13"/>
  <c r="BF2945" i="13" s="1"/>
  <c r="BH2945" i="13" s="1"/>
  <c r="BE862" i="13"/>
  <c r="BF862" i="13" s="1"/>
  <c r="BH862" i="13" s="1"/>
  <c r="BE2357" i="13"/>
  <c r="BF2357" i="13" s="1"/>
  <c r="BH2357" i="13" s="1"/>
  <c r="BE605" i="13"/>
  <c r="BF605" i="13" s="1"/>
  <c r="BH605" i="13" s="1"/>
  <c r="BE999" i="13"/>
  <c r="BF999" i="13" s="1"/>
  <c r="BH999" i="13" s="1"/>
  <c r="BE1389" i="13"/>
  <c r="BF1389" i="13" s="1"/>
  <c r="BH1389" i="13" s="1"/>
  <c r="BE2931" i="13"/>
  <c r="BF2931" i="13" s="1"/>
  <c r="BH2931" i="13" s="1"/>
  <c r="BE2218" i="13"/>
  <c r="BF2218" i="13" s="1"/>
  <c r="BH2218" i="13" s="1"/>
  <c r="BE2539" i="13"/>
  <c r="BF2539" i="13" s="1"/>
  <c r="BH2539" i="13" s="1"/>
  <c r="BE809" i="13"/>
  <c r="BF809" i="13" s="1"/>
  <c r="BH809" i="13" s="1"/>
  <c r="BE2373" i="13"/>
  <c r="BF2373" i="13" s="1"/>
  <c r="BH2373" i="13" s="1"/>
  <c r="BE69" i="13"/>
  <c r="BF69" i="13" s="1"/>
  <c r="BH69" i="13" s="1"/>
  <c r="BE2255" i="13"/>
  <c r="BF2255" i="13" s="1"/>
  <c r="BH2255" i="13" s="1"/>
  <c r="BE1995" i="13"/>
  <c r="BF1995" i="13" s="1"/>
  <c r="BH1995" i="13" s="1"/>
  <c r="BE3220" i="13"/>
  <c r="BF3220" i="13" s="1"/>
  <c r="BH3220" i="13" s="1"/>
  <c r="BE1672" i="13"/>
  <c r="BF1672" i="13" s="1"/>
  <c r="BH1672" i="13" s="1"/>
  <c r="BE431" i="13"/>
  <c r="BF431" i="13" s="1"/>
  <c r="BH431" i="13" s="1"/>
  <c r="BE2693" i="13"/>
  <c r="BF2693" i="13" s="1"/>
  <c r="BH2693" i="13" s="1"/>
  <c r="BE147" i="13"/>
  <c r="BF147" i="13" s="1"/>
  <c r="BH147" i="13" s="1"/>
  <c r="BE2703" i="13"/>
  <c r="BF2703" i="13" s="1"/>
  <c r="BH2703" i="13" s="1"/>
  <c r="BE1821" i="13"/>
  <c r="BF1821" i="13" s="1"/>
  <c r="BH1821" i="13" s="1"/>
  <c r="BE2056" i="13"/>
  <c r="BF2056" i="13" s="1"/>
  <c r="BH2056" i="13" s="1"/>
  <c r="BE2392" i="13"/>
  <c r="BF2392" i="13" s="1"/>
  <c r="BH2392" i="13" s="1"/>
  <c r="BE2676" i="13"/>
  <c r="BF2676" i="13" s="1"/>
  <c r="BH2676" i="13" s="1"/>
  <c r="BE364" i="13"/>
  <c r="BF364" i="13" s="1"/>
  <c r="BH364" i="13" s="1"/>
  <c r="BE3216" i="13"/>
  <c r="BF3216" i="13" s="1"/>
  <c r="BH3216" i="13" s="1"/>
  <c r="BE2066" i="13"/>
  <c r="BF2066" i="13" s="1"/>
  <c r="BH2066" i="13" s="1"/>
  <c r="BE2440" i="13"/>
  <c r="BF2440" i="13" s="1"/>
  <c r="BH2440" i="13" s="1"/>
  <c r="BE2186" i="13"/>
  <c r="BF2186" i="13" s="1"/>
  <c r="BH2186" i="13" s="1"/>
  <c r="BE2472" i="13"/>
  <c r="BF2472" i="13" s="1"/>
  <c r="BH2472" i="13" s="1"/>
  <c r="BE140" i="13"/>
  <c r="BF140" i="13" s="1"/>
  <c r="BH140" i="13" s="1"/>
  <c r="BE1484" i="13"/>
  <c r="BF1484" i="13" s="1"/>
  <c r="BH1484" i="13" s="1"/>
  <c r="BE3110" i="13"/>
  <c r="BF3110" i="13" s="1"/>
  <c r="BH3110" i="13" s="1"/>
  <c r="BE1160" i="13"/>
  <c r="BF1160" i="13" s="1"/>
  <c r="BH1160" i="13" s="1"/>
  <c r="BE204" i="13"/>
  <c r="BF204" i="13" s="1"/>
  <c r="BH204" i="13" s="1"/>
  <c r="BE2790" i="13"/>
  <c r="BF2790" i="13" s="1"/>
  <c r="BH2790" i="13" s="1"/>
  <c r="BE1304" i="13"/>
  <c r="BF1304" i="13" s="1"/>
  <c r="BH1304" i="13" s="1"/>
  <c r="BE858" i="13"/>
  <c r="BF858" i="13" s="1"/>
  <c r="BH858" i="13" s="1"/>
  <c r="BE2232" i="13"/>
  <c r="BF2232" i="13" s="1"/>
  <c r="BH2232" i="13" s="1"/>
  <c r="BE228" i="13"/>
  <c r="BF228" i="13" s="1"/>
  <c r="BH228" i="13" s="1"/>
  <c r="BE3038" i="13"/>
  <c r="BF3038" i="13" s="1"/>
  <c r="BH3038" i="13" s="1"/>
  <c r="BE2222" i="13"/>
  <c r="BF2222" i="13" s="1"/>
  <c r="BH2222" i="13" s="1"/>
  <c r="BE612" i="13"/>
  <c r="BF612" i="13" s="1"/>
  <c r="BH612" i="13" s="1"/>
  <c r="BE378" i="13"/>
  <c r="BF378" i="13" s="1"/>
  <c r="BH378" i="13" s="1"/>
  <c r="BE67" i="13"/>
  <c r="BF67" i="13" s="1"/>
  <c r="BH67" i="13" s="1"/>
  <c r="BE1195" i="13"/>
  <c r="BF1195" i="13" s="1"/>
  <c r="BH1195" i="13" s="1"/>
  <c r="BE1999" i="13"/>
  <c r="BF1999" i="13" s="1"/>
  <c r="BH1999" i="13" s="1"/>
  <c r="BE1247" i="13"/>
  <c r="BF1247" i="13" s="1"/>
  <c r="BH1247" i="13" s="1"/>
  <c r="BE385" i="13"/>
  <c r="BF385" i="13" s="1"/>
  <c r="BH385" i="13" s="1"/>
  <c r="BE1207" i="13"/>
  <c r="BF1207" i="13" s="1"/>
  <c r="BH1207" i="13" s="1"/>
  <c r="BE341" i="13"/>
  <c r="BF341" i="13" s="1"/>
  <c r="BH341" i="13" s="1"/>
  <c r="BE235" i="13"/>
  <c r="BF235" i="13" s="1"/>
  <c r="BH235" i="13" s="1"/>
  <c r="BE1261" i="13"/>
  <c r="BF1261" i="13" s="1"/>
  <c r="BH1261" i="13" s="1"/>
  <c r="BE389" i="13"/>
  <c r="BF389" i="13" s="1"/>
  <c r="BH389" i="13" s="1"/>
  <c r="BE2607" i="13"/>
  <c r="BF2607" i="13" s="1"/>
  <c r="BH2607" i="13" s="1"/>
  <c r="BE1993" i="13"/>
  <c r="BF1993" i="13" s="1"/>
  <c r="BH1993" i="13" s="1"/>
  <c r="BE2467" i="13"/>
  <c r="BF2467" i="13" s="1"/>
  <c r="BH2467" i="13" s="1"/>
  <c r="BE2201" i="13"/>
  <c r="BF2201" i="13" s="1"/>
  <c r="BH2201" i="13" s="1"/>
  <c r="BE1102" i="13"/>
  <c r="BF1102" i="13" s="1"/>
  <c r="BH1102" i="13" s="1"/>
  <c r="BE2709" i="13"/>
  <c r="BF2709" i="13" s="1"/>
  <c r="BH2709" i="13" s="1"/>
  <c r="BE3189" i="13"/>
  <c r="BF3189" i="13" s="1"/>
  <c r="BH3189" i="13" s="1"/>
  <c r="BE2163" i="13"/>
  <c r="BF2163" i="13" s="1"/>
  <c r="BH2163" i="13" s="1"/>
  <c r="BE251" i="13"/>
  <c r="BF251" i="13" s="1"/>
  <c r="BH251" i="13" s="1"/>
  <c r="BE2086" i="13"/>
  <c r="BF2086" i="13" s="1"/>
  <c r="BH2086" i="13" s="1"/>
  <c r="BE964" i="13"/>
  <c r="BF964" i="13" s="1"/>
  <c r="BH964" i="13" s="1"/>
  <c r="BE637" i="13"/>
  <c r="BF637" i="13" s="1"/>
  <c r="BH637" i="13" s="1"/>
  <c r="BE2321" i="13"/>
  <c r="BF2321" i="13" s="1"/>
  <c r="BH2321" i="13" s="1"/>
  <c r="BE2183" i="13"/>
  <c r="BF2183" i="13" s="1"/>
  <c r="BH2183" i="13" s="1"/>
  <c r="BE1437" i="13"/>
  <c r="BF1437" i="13" s="1"/>
  <c r="BH1437" i="13" s="1"/>
  <c r="BE3209" i="13"/>
  <c r="BF3209" i="13" s="1"/>
  <c r="BH3209" i="13" s="1"/>
  <c r="BE2439" i="13"/>
  <c r="BF2439" i="13" s="1"/>
  <c r="BH2439" i="13" s="1"/>
  <c r="BE280" i="13"/>
  <c r="BF280" i="13" s="1"/>
  <c r="BH280" i="13" s="1"/>
  <c r="BE3190" i="13"/>
  <c r="BF3190" i="13" s="1"/>
  <c r="BH3190" i="13" s="1"/>
  <c r="BE173" i="13"/>
  <c r="BF173" i="13" s="1"/>
  <c r="BH173" i="13" s="1"/>
  <c r="BE3137" i="13"/>
  <c r="BF3137" i="13" s="1"/>
  <c r="BH3137" i="13" s="1"/>
  <c r="BE387" i="13"/>
  <c r="BF387" i="13" s="1"/>
  <c r="BH387" i="13" s="1"/>
  <c r="BE1845" i="13"/>
  <c r="BF1845" i="13" s="1"/>
  <c r="BH1845" i="13" s="1"/>
  <c r="BE255" i="13"/>
  <c r="BF255" i="13" s="1"/>
  <c r="BH255" i="13" s="1"/>
  <c r="BE2296" i="13"/>
  <c r="BF2296" i="13" s="1"/>
  <c r="BH2296" i="13" s="1"/>
  <c r="BE1054" i="13"/>
  <c r="BF1054" i="13" s="1"/>
  <c r="BH1054" i="13" s="1"/>
  <c r="BE2946" i="13"/>
  <c r="BF2946" i="13" s="1"/>
  <c r="BH2946" i="13" s="1"/>
  <c r="BE1576" i="13"/>
  <c r="BF1576" i="13" s="1"/>
  <c r="BH1576" i="13" s="1"/>
  <c r="BE156" i="13"/>
  <c r="BF156" i="13" s="1"/>
  <c r="BH156" i="13" s="1"/>
  <c r="BE2526" i="13"/>
  <c r="BF2526" i="13" s="1"/>
  <c r="BH2526" i="13" s="1"/>
  <c r="BE2728" i="13"/>
  <c r="BF2728" i="13" s="1"/>
  <c r="BH2728" i="13" s="1"/>
  <c r="BE3126" i="13"/>
  <c r="BF3126" i="13" s="1"/>
  <c r="BH3126" i="13" s="1"/>
  <c r="BE60" i="13"/>
  <c r="BF60" i="13" s="1"/>
  <c r="BH60" i="13" s="1"/>
  <c r="BE44" i="13"/>
  <c r="BF44" i="13" s="1"/>
  <c r="BH44" i="13" s="1"/>
  <c r="BE788" i="13"/>
  <c r="BF788" i="13" s="1"/>
  <c r="BH788" i="13" s="1"/>
  <c r="BE954" i="13"/>
  <c r="BF954" i="13" s="1"/>
  <c r="BH954" i="13" s="1"/>
  <c r="BE1388" i="13"/>
  <c r="BF1388" i="13" s="1"/>
  <c r="BH1388" i="13" s="1"/>
  <c r="BE1002" i="13"/>
  <c r="BF1002" i="13" s="1"/>
  <c r="BH1002" i="13" s="1"/>
  <c r="BE2690" i="13"/>
  <c r="BF2690" i="13" s="1"/>
  <c r="BH2690" i="13" s="1"/>
  <c r="BE704" i="13"/>
  <c r="BF704" i="13" s="1"/>
  <c r="BH704" i="13" s="1"/>
  <c r="BE1302" i="13"/>
  <c r="BF1302" i="13" s="1"/>
  <c r="BH1302" i="13" s="1"/>
  <c r="BE2330" i="13"/>
  <c r="BF2330" i="13" s="1"/>
  <c r="BH2330" i="13" s="1"/>
  <c r="BE462" i="13"/>
  <c r="BF462" i="13" s="1"/>
  <c r="BH462" i="13" s="1"/>
  <c r="BE138" i="13"/>
  <c r="BF138" i="13" s="1"/>
  <c r="BH138" i="13" s="1"/>
  <c r="BE734" i="13"/>
  <c r="BF734" i="13" s="1"/>
  <c r="BH734" i="13" s="1"/>
  <c r="BE822" i="13"/>
  <c r="BF822" i="13" s="1"/>
  <c r="BH822" i="13" s="1"/>
  <c r="BE3068" i="13"/>
  <c r="BF3068" i="13" s="1"/>
  <c r="BH3068" i="13" s="1"/>
  <c r="BE1609" i="13"/>
  <c r="BF1609" i="13" s="1"/>
  <c r="BH1609" i="13" s="1"/>
  <c r="BE27" i="13"/>
  <c r="BF27" i="13" s="1"/>
  <c r="BH27" i="13" s="1"/>
  <c r="BE1645" i="13"/>
  <c r="BF1645" i="13" s="1"/>
  <c r="BH1645" i="13" s="1"/>
  <c r="BE2263" i="13"/>
  <c r="BF2263" i="13" s="1"/>
  <c r="BH2263" i="13" s="1"/>
  <c r="BE461" i="13"/>
  <c r="BF461" i="13" s="1"/>
  <c r="BH461" i="13" s="1"/>
  <c r="BE2481" i="13"/>
  <c r="BF2481" i="13" s="1"/>
  <c r="BH2481" i="13" s="1"/>
  <c r="BE2617" i="13"/>
  <c r="BF2617" i="13" s="1"/>
  <c r="BH2617" i="13" s="1"/>
  <c r="BE1579" i="13"/>
  <c r="BF1579" i="13" s="1"/>
  <c r="BH1579" i="13" s="1"/>
  <c r="BE2857" i="13"/>
  <c r="BF2857" i="13" s="1"/>
  <c r="BH2857" i="13" s="1"/>
  <c r="BE3087" i="13"/>
  <c r="BF3087" i="13" s="1"/>
  <c r="BH3087" i="13" s="1"/>
  <c r="BE2362" i="13"/>
  <c r="BF2362" i="13" s="1"/>
  <c r="BH2362" i="13" s="1"/>
  <c r="BE1153" i="13"/>
  <c r="BF1153" i="13" s="1"/>
  <c r="BH1153" i="13" s="1"/>
  <c r="BE757" i="13"/>
  <c r="BF757" i="13" s="1"/>
  <c r="BH757" i="13" s="1"/>
  <c r="BE59" i="13"/>
  <c r="BF59" i="13" s="1"/>
  <c r="BH59" i="13" s="1"/>
  <c r="BE1485" i="13"/>
  <c r="BF1485" i="13" s="1"/>
  <c r="BH1485" i="13" s="1"/>
  <c r="BE3049" i="13"/>
  <c r="BF3049" i="13" s="1"/>
  <c r="BH3049" i="13" s="1"/>
  <c r="BE2017" i="13"/>
  <c r="BF2017" i="13" s="1"/>
  <c r="BH2017" i="13" s="1"/>
  <c r="BE775" i="13"/>
  <c r="BF775" i="13" s="1"/>
  <c r="BH775" i="13" s="1"/>
  <c r="BE1769" i="13"/>
  <c r="BF1769" i="13" s="1"/>
  <c r="BH1769" i="13" s="1"/>
  <c r="BE2735" i="13"/>
  <c r="BF2735" i="13" s="1"/>
  <c r="BH2735" i="13" s="1"/>
  <c r="BE64" i="13"/>
  <c r="BF64" i="13" s="1"/>
  <c r="BH64" i="13" s="1"/>
  <c r="BE413" i="13"/>
  <c r="BF413" i="13" s="1"/>
  <c r="BH413" i="13" s="1"/>
  <c r="BE1673" i="13"/>
  <c r="BF1673" i="13" s="1"/>
  <c r="BH1673" i="13" s="1"/>
  <c r="BE2811" i="13"/>
  <c r="BF2811" i="13" s="1"/>
  <c r="BH2811" i="13" s="1"/>
  <c r="BE1911" i="13"/>
  <c r="BF1911" i="13" s="1"/>
  <c r="BH1911" i="13" s="1"/>
  <c r="BE2085" i="13"/>
  <c r="BF2085" i="13" s="1"/>
  <c r="BH2085" i="13" s="1"/>
  <c r="BE2595" i="13"/>
  <c r="BF2595" i="13" s="1"/>
  <c r="BH2595" i="13" s="1"/>
  <c r="BE1690" i="13"/>
  <c r="BF1690" i="13" s="1"/>
  <c r="BH1690" i="13" s="1"/>
  <c r="BE322" i="13"/>
  <c r="BF322" i="13" s="1"/>
  <c r="BH322" i="13" s="1"/>
  <c r="BE55" i="13"/>
  <c r="BF55" i="13" s="1"/>
  <c r="BH55" i="13" s="1"/>
  <c r="BE2969" i="13"/>
  <c r="BF2969" i="13" s="1"/>
  <c r="BH2969" i="13" s="1"/>
  <c r="BE689" i="13"/>
  <c r="BF689" i="13" s="1"/>
  <c r="BH689" i="13" s="1"/>
  <c r="BE893" i="13"/>
  <c r="BF893" i="13" s="1"/>
  <c r="BH893" i="13" s="1"/>
  <c r="BE1427" i="13"/>
  <c r="BF1427" i="13" s="1"/>
  <c r="BH1427" i="13" s="1"/>
  <c r="BE2043" i="13"/>
  <c r="BF2043" i="13" s="1"/>
  <c r="BH2043" i="13" s="1"/>
  <c r="BE95" i="13"/>
  <c r="BF95" i="13" s="1"/>
  <c r="BH95" i="13" s="1"/>
  <c r="BE1936" i="13"/>
  <c r="BF1936" i="13" s="1"/>
  <c r="BH1936" i="13" s="1"/>
  <c r="BE1180" i="13"/>
  <c r="BF1180" i="13" s="1"/>
  <c r="BH1180" i="13" s="1"/>
  <c r="BE256" i="13"/>
  <c r="BF256" i="13" s="1"/>
  <c r="BH256" i="13" s="1"/>
  <c r="BE2039" i="13"/>
  <c r="BF2039" i="13" s="1"/>
  <c r="BH2039" i="13" s="1"/>
  <c r="BE2267" i="13"/>
  <c r="BF2267" i="13" s="1"/>
  <c r="BH2267" i="13" s="1"/>
  <c r="BE377" i="13"/>
  <c r="BF377" i="13" s="1"/>
  <c r="BH377" i="13" s="1"/>
  <c r="BE2655" i="13"/>
  <c r="BF2655" i="13" s="1"/>
  <c r="BH2655" i="13" s="1"/>
  <c r="BE153" i="13"/>
  <c r="BF153" i="13" s="1"/>
  <c r="BH153" i="13" s="1"/>
  <c r="BE2451" i="13"/>
  <c r="BF2451" i="13" s="1"/>
  <c r="BH2451" i="13" s="1"/>
  <c r="BE2259" i="13"/>
  <c r="BF2259" i="13" s="1"/>
  <c r="BH2259" i="13" s="1"/>
  <c r="BE2110" i="13"/>
  <c r="BF2110" i="13" s="1"/>
  <c r="BH2110" i="13" s="1"/>
  <c r="BE940" i="13"/>
  <c r="BF940" i="13" s="1"/>
  <c r="BH940" i="13" s="1"/>
  <c r="BE106" i="13"/>
  <c r="BF106" i="13" s="1"/>
  <c r="BH106" i="13" s="1"/>
  <c r="BE1076" i="13"/>
  <c r="BF1076" i="13" s="1"/>
  <c r="BH1076" i="13" s="1"/>
  <c r="BE2980" i="13"/>
  <c r="BF2980" i="13" s="1"/>
  <c r="BH2980" i="13" s="1"/>
  <c r="BE2736" i="13"/>
  <c r="BF2736" i="13" s="1"/>
  <c r="BH2736" i="13" s="1"/>
  <c r="BE2800" i="13"/>
  <c r="BF2800" i="13" s="1"/>
  <c r="BH2800" i="13" s="1"/>
  <c r="BE2556" i="13"/>
  <c r="BF2556" i="13" s="1"/>
  <c r="BH2556" i="13" s="1"/>
  <c r="BE220" i="13"/>
  <c r="BF220" i="13" s="1"/>
  <c r="BH220" i="13" s="1"/>
  <c r="BE2856" i="13"/>
  <c r="BF2856" i="13" s="1"/>
  <c r="BH2856" i="13" s="1"/>
  <c r="BE944" i="13"/>
  <c r="BF944" i="13" s="1"/>
  <c r="BH944" i="13" s="1"/>
  <c r="BE2034" i="13"/>
  <c r="BF2034" i="13" s="1"/>
  <c r="BH2034" i="13" s="1"/>
  <c r="BE2664" i="13"/>
  <c r="BF2664" i="13" s="1"/>
  <c r="BH2664" i="13" s="1"/>
  <c r="BE78" i="13"/>
  <c r="BF78" i="13" s="1"/>
  <c r="BH78" i="13" s="1"/>
  <c r="BE884" i="13"/>
  <c r="BF884" i="13" s="1"/>
  <c r="BH884" i="13" s="1"/>
  <c r="BE1380" i="13"/>
  <c r="BF1380" i="13" s="1"/>
  <c r="BH1380" i="13" s="1"/>
  <c r="BE2240" i="13"/>
  <c r="BF2240" i="13" s="1"/>
  <c r="BH2240" i="13" s="1"/>
  <c r="BE2964" i="13"/>
  <c r="BF2964" i="13" s="1"/>
  <c r="BH2964" i="13" s="1"/>
  <c r="BE870" i="13"/>
  <c r="BF870" i="13" s="1"/>
  <c r="BH870" i="13" s="1"/>
  <c r="BE830" i="13"/>
  <c r="BF830" i="13" s="1"/>
  <c r="BH830" i="13" s="1"/>
  <c r="BE2102" i="13"/>
  <c r="BF2102" i="13" s="1"/>
  <c r="BH2102" i="13" s="1"/>
  <c r="BE1742" i="13"/>
  <c r="BF1742" i="13" s="1"/>
  <c r="BH1742" i="13" s="1"/>
  <c r="BE2354" i="13"/>
  <c r="BF2354" i="13" s="1"/>
  <c r="BH2354" i="13" s="1"/>
  <c r="BE1152" i="13"/>
  <c r="BF1152" i="13" s="1"/>
  <c r="BH1152" i="13" s="1"/>
  <c r="BE2408" i="13"/>
  <c r="BF2408" i="13" s="1"/>
  <c r="BH2408" i="13" s="1"/>
  <c r="BE2448" i="13"/>
  <c r="BF2448" i="13" s="1"/>
  <c r="BH2448" i="13" s="1"/>
  <c r="BE1218" i="13"/>
  <c r="BF1218" i="13" s="1"/>
  <c r="BH1218" i="13" s="1"/>
  <c r="BE1692" i="13"/>
  <c r="BF1692" i="13" s="1"/>
  <c r="BH1692" i="13" s="1"/>
  <c r="BE474" i="13"/>
  <c r="BF474" i="13" s="1"/>
  <c r="BH474" i="13" s="1"/>
  <c r="BE1998" i="13"/>
  <c r="BF1998" i="13" s="1"/>
  <c r="BH1998" i="13" s="1"/>
  <c r="BE158" i="13"/>
  <c r="BF158" i="13" s="1"/>
  <c r="BH158" i="13" s="1"/>
  <c r="BE2582" i="13"/>
  <c r="BF2582" i="13" s="1"/>
  <c r="BH2582" i="13" s="1"/>
  <c r="BE733" i="13"/>
  <c r="BF733" i="13" s="1"/>
  <c r="BH733" i="13" s="1"/>
  <c r="BE2491" i="13"/>
  <c r="BF2491" i="13" s="1"/>
  <c r="BH2491" i="13" s="1"/>
  <c r="BE163" i="13"/>
  <c r="BF163" i="13" s="1"/>
  <c r="BH163" i="13" s="1"/>
  <c r="BE2815" i="13"/>
  <c r="BF2815" i="13" s="1"/>
  <c r="BH2815" i="13" s="1"/>
  <c r="BE569" i="13"/>
  <c r="BF569" i="13" s="1"/>
  <c r="BH569" i="13" s="1"/>
  <c r="BE2265" i="13"/>
  <c r="BF2265" i="13" s="1"/>
  <c r="BH2265" i="13" s="1"/>
  <c r="BE79" i="13"/>
  <c r="BF79" i="13" s="1"/>
  <c r="BH79" i="13" s="1"/>
  <c r="BE2341" i="13"/>
  <c r="BF2341" i="13" s="1"/>
  <c r="BH2341" i="13" s="1"/>
  <c r="BE1213" i="13"/>
  <c r="BF1213" i="13" s="1"/>
  <c r="BH1213" i="13" s="1"/>
  <c r="BE2227" i="13"/>
  <c r="BF2227" i="13" s="1"/>
  <c r="BH2227" i="13" s="1"/>
  <c r="BE257" i="13"/>
  <c r="BF257" i="13" s="1"/>
  <c r="BH257" i="13" s="1"/>
  <c r="BE579" i="13"/>
  <c r="BF579" i="13" s="1"/>
  <c r="BH579" i="13" s="1"/>
  <c r="BE1156" i="13"/>
  <c r="BF1156" i="13" s="1"/>
  <c r="BH1156" i="13" s="1"/>
  <c r="BE1801" i="13"/>
  <c r="BF1801" i="13" s="1"/>
  <c r="BH1801" i="13" s="1"/>
  <c r="BE1399" i="13"/>
  <c r="BF1399" i="13" s="1"/>
  <c r="BH1399" i="13" s="1"/>
  <c r="BE1603" i="13"/>
  <c r="BF1603" i="13" s="1"/>
  <c r="BH1603" i="13" s="1"/>
  <c r="BE1691" i="13"/>
  <c r="BF1691" i="13" s="1"/>
  <c r="BH1691" i="13" s="1"/>
  <c r="BE699" i="13"/>
  <c r="BF699" i="13" s="1"/>
  <c r="BH699" i="13" s="1"/>
  <c r="BE1420" i="13"/>
  <c r="BF1420" i="13" s="1"/>
  <c r="BH1420" i="13" s="1"/>
  <c r="BE1918" i="13"/>
  <c r="BF1918" i="13" s="1"/>
  <c r="BH1918" i="13" s="1"/>
  <c r="BE1553" i="13"/>
  <c r="BF1553" i="13" s="1"/>
  <c r="BH1553" i="13" s="1"/>
  <c r="BE359" i="13"/>
  <c r="BF359" i="13" s="1"/>
  <c r="BH359" i="13" s="1"/>
  <c r="BE695" i="13"/>
  <c r="BF695" i="13" s="1"/>
  <c r="BH695" i="13" s="1"/>
  <c r="BE429" i="13"/>
  <c r="BF429" i="13" s="1"/>
  <c r="BH429" i="13" s="1"/>
  <c r="BE681" i="13"/>
  <c r="BF681" i="13" s="1"/>
  <c r="BH681" i="13" s="1"/>
  <c r="BE1329" i="13"/>
  <c r="BF1329" i="13" s="1"/>
  <c r="BH1329" i="13" s="1"/>
  <c r="BE861" i="13"/>
  <c r="BF861" i="13" s="1"/>
  <c r="BH861" i="13" s="1"/>
  <c r="BE441" i="13"/>
  <c r="BF441" i="13" s="1"/>
  <c r="BH441" i="13" s="1"/>
  <c r="BE2116" i="13"/>
  <c r="BF2116" i="13" s="1"/>
  <c r="BH2116" i="13" s="1"/>
  <c r="BE1960" i="13"/>
  <c r="BF1960" i="13" s="1"/>
  <c r="BH1960" i="13" s="1"/>
  <c r="BE1084" i="13"/>
  <c r="BF1084" i="13" s="1"/>
  <c r="BH1084" i="13" s="1"/>
  <c r="BE2983" i="13"/>
  <c r="BF2983" i="13" s="1"/>
  <c r="BH2983" i="13" s="1"/>
  <c r="BE2217" i="13"/>
  <c r="BF2217" i="13" s="1"/>
  <c r="BH2217" i="13" s="1"/>
  <c r="BE1733" i="13"/>
  <c r="BF1733" i="13" s="1"/>
  <c r="BH1733" i="13" s="1"/>
  <c r="BE1379" i="13"/>
  <c r="BF1379" i="13" s="1"/>
  <c r="BH1379" i="13" s="1"/>
  <c r="BE539" i="13"/>
  <c r="BF539" i="13" s="1"/>
  <c r="BH539" i="13" s="1"/>
  <c r="BE2613" i="13"/>
  <c r="BF2613" i="13" s="1"/>
  <c r="BH2613" i="13" s="1"/>
  <c r="BE2949" i="13"/>
  <c r="BF2949" i="13" s="1"/>
  <c r="BH2949" i="13" s="1"/>
  <c r="BE1265" i="13"/>
  <c r="BF1265" i="13" s="1"/>
  <c r="BH1265" i="13" s="1"/>
  <c r="BE3059" i="13"/>
  <c r="BF3059" i="13" s="1"/>
  <c r="BH3059" i="13" s="1"/>
  <c r="BE2253" i="13"/>
  <c r="BF2253" i="13" s="1"/>
  <c r="BH2253" i="13" s="1"/>
  <c r="BE628" i="13"/>
  <c r="BF628" i="13" s="1"/>
  <c r="BH628" i="13" s="1"/>
  <c r="BE1720" i="13"/>
  <c r="BF1720" i="13" s="1"/>
  <c r="BH1720" i="13" s="1"/>
  <c r="BE1050" i="13"/>
  <c r="BF1050" i="13" s="1"/>
  <c r="BH1050" i="13" s="1"/>
  <c r="BE1878" i="13"/>
  <c r="BF1878" i="13" s="1"/>
  <c r="BH1878" i="13" s="1"/>
  <c r="BE1952" i="13"/>
  <c r="BF1952" i="13" s="1"/>
  <c r="BH1952" i="13" s="1"/>
  <c r="BE1518" i="13"/>
  <c r="BF1518" i="13" s="1"/>
  <c r="BH1518" i="13" s="1"/>
  <c r="BE930" i="13"/>
  <c r="BF930" i="13" s="1"/>
  <c r="BH930" i="13" s="1"/>
  <c r="BE1958" i="13"/>
  <c r="BF1958" i="13" s="1"/>
  <c r="BH1958" i="13" s="1"/>
  <c r="BE432" i="13"/>
  <c r="BF432" i="13" s="1"/>
  <c r="BH432" i="13" s="1"/>
  <c r="BE2624" i="13"/>
  <c r="BF2624" i="13" s="1"/>
  <c r="BH2624" i="13" s="1"/>
  <c r="BE1530" i="13"/>
  <c r="BF1530" i="13" s="1"/>
  <c r="BH1530" i="13" s="1"/>
  <c r="BE2858" i="13"/>
  <c r="BF2858" i="13" s="1"/>
  <c r="BH2858" i="13" s="1"/>
  <c r="BE368" i="13"/>
  <c r="BF368" i="13" s="1"/>
  <c r="BH368" i="13" s="1"/>
  <c r="BE2930" i="13"/>
  <c r="BF2930" i="13" s="1"/>
  <c r="BH2930" i="13" s="1"/>
  <c r="BE480" i="13"/>
  <c r="BF480" i="13" s="1"/>
  <c r="BH480" i="13" s="1"/>
  <c r="BE1610" i="13"/>
  <c r="BF1610" i="13" s="1"/>
  <c r="BH1610" i="13" s="1"/>
  <c r="BE3194" i="13"/>
  <c r="BF3194" i="13" s="1"/>
  <c r="BH3194" i="13" s="1"/>
  <c r="BE2712" i="13"/>
  <c r="BF2712" i="13" s="1"/>
  <c r="BH2712" i="13" s="1"/>
  <c r="BE1200" i="13"/>
  <c r="BF1200" i="13" s="1"/>
  <c r="BH1200" i="13" s="1"/>
  <c r="BE1362" i="13"/>
  <c r="BF1362" i="13" s="1"/>
  <c r="BH1362" i="13" s="1"/>
  <c r="BE332" i="13"/>
  <c r="BF332" i="13" s="1"/>
  <c r="BH332" i="13" s="1"/>
  <c r="BE2262" i="13"/>
  <c r="BF2262" i="13" s="1"/>
  <c r="BH2262" i="13" s="1"/>
  <c r="BE320" i="13"/>
  <c r="BF320" i="13" s="1"/>
  <c r="BH320" i="13" s="1"/>
  <c r="BE1232" i="13"/>
  <c r="BF1232" i="13" s="1"/>
  <c r="BH1232" i="13" s="1"/>
  <c r="BE224" i="13"/>
  <c r="BF224" i="13" s="1"/>
  <c r="BH224" i="13" s="1"/>
  <c r="BE1394" i="13"/>
  <c r="BF1394" i="13" s="1"/>
  <c r="BH1394" i="13" s="1"/>
  <c r="BE1482" i="13"/>
  <c r="BF1482" i="13" s="1"/>
  <c r="BH1482" i="13" s="1"/>
  <c r="BE3098" i="13"/>
  <c r="BF3098" i="13" s="1"/>
  <c r="BH3098" i="13" s="1"/>
  <c r="BE834" i="13"/>
  <c r="BF834" i="13" s="1"/>
  <c r="BH834" i="13" s="1"/>
  <c r="BE2510" i="13"/>
  <c r="BF2510" i="13" s="1"/>
  <c r="BH2510" i="13" s="1"/>
  <c r="BE180" i="13"/>
  <c r="BF180" i="13" s="1"/>
  <c r="BH180" i="13" s="1"/>
  <c r="BE212" i="13"/>
  <c r="BF212" i="13" s="1"/>
  <c r="BH212" i="13" s="1"/>
  <c r="BE1202" i="13"/>
  <c r="BF1202" i="13" s="1"/>
  <c r="BH1202" i="13" s="1"/>
  <c r="BE1616" i="13"/>
  <c r="BF1616" i="13" s="1"/>
  <c r="BH1616" i="13" s="1"/>
  <c r="BE276" i="13"/>
  <c r="BF276" i="13" s="1"/>
  <c r="BH276" i="13" s="1"/>
  <c r="BE2746" i="13"/>
  <c r="BF2746" i="13" s="1"/>
  <c r="BH2746" i="13" s="1"/>
  <c r="BE2666" i="13"/>
  <c r="BF2666" i="13" s="1"/>
  <c r="BH2666" i="13" s="1"/>
  <c r="BE3076" i="13"/>
  <c r="BF3076" i="13" s="1"/>
  <c r="BH3076" i="13" s="1"/>
  <c r="BE1526" i="13"/>
  <c r="BF1526" i="13" s="1"/>
  <c r="BH1526" i="13" s="1"/>
  <c r="BE1210" i="13"/>
  <c r="BF1210" i="13" s="1"/>
  <c r="BH1210" i="13" s="1"/>
  <c r="BE2016" i="13"/>
  <c r="BF2016" i="13" s="1"/>
  <c r="BH2016" i="13" s="1"/>
  <c r="BE1870" i="13"/>
  <c r="BF1870" i="13" s="1"/>
  <c r="BH1870" i="13" s="1"/>
  <c r="BE2176" i="13"/>
  <c r="BF2176" i="13" s="1"/>
  <c r="BH2176" i="13" s="1"/>
  <c r="BE1804" i="13"/>
  <c r="BF1804" i="13" s="1"/>
  <c r="BH1804" i="13" s="1"/>
  <c r="BE1041" i="13"/>
  <c r="BF1041" i="13" s="1"/>
  <c r="BH1041" i="13" s="1"/>
  <c r="BE2127" i="13"/>
  <c r="BF2127" i="13" s="1"/>
  <c r="BH2127" i="13" s="1"/>
  <c r="BE2037" i="13"/>
  <c r="BF2037" i="13" s="1"/>
  <c r="BH2037" i="13" s="1"/>
  <c r="BE2139" i="13"/>
  <c r="BF2139" i="13" s="1"/>
  <c r="BH2139" i="13" s="1"/>
  <c r="BE1685" i="13"/>
  <c r="BF1685" i="13" s="1"/>
  <c r="BH1685" i="13" s="1"/>
  <c r="BE749" i="13"/>
  <c r="BF749" i="13" s="1"/>
  <c r="BH749" i="13" s="1"/>
  <c r="BE2329" i="13"/>
  <c r="BF2329" i="13" s="1"/>
  <c r="BH2329" i="13" s="1"/>
  <c r="BE1882" i="13"/>
  <c r="BF1882" i="13" s="1"/>
  <c r="BH1882" i="13" s="1"/>
  <c r="BE2854" i="13"/>
  <c r="BF2854" i="13" s="1"/>
  <c r="BH2854" i="13" s="1"/>
  <c r="BE1179" i="13"/>
  <c r="BF1179" i="13" s="1"/>
  <c r="BH1179" i="13" s="1"/>
  <c r="BE807" i="13"/>
  <c r="BF807" i="13" s="1"/>
  <c r="BH807" i="13" s="1"/>
  <c r="BE833" i="13"/>
  <c r="BF833" i="13" s="1"/>
  <c r="BH833" i="13" s="1"/>
  <c r="BE1517" i="13"/>
  <c r="BF1517" i="13" s="1"/>
  <c r="BH1517" i="13" s="1"/>
  <c r="BE1183" i="13"/>
  <c r="BF1183" i="13" s="1"/>
  <c r="BH1183" i="13" s="1"/>
  <c r="BE1132" i="13"/>
  <c r="BF1132" i="13" s="1"/>
  <c r="BH1132" i="13" s="1"/>
  <c r="BE1689" i="13"/>
  <c r="BF1689" i="13" s="1"/>
  <c r="BH1689" i="13" s="1"/>
  <c r="BE135" i="13"/>
  <c r="BF135" i="13" s="1"/>
  <c r="BH135" i="13" s="1"/>
  <c r="BE855" i="13"/>
  <c r="BF855" i="13" s="1"/>
  <c r="BH855" i="13" s="1"/>
  <c r="BE1763" i="13"/>
  <c r="BF1763" i="13" s="1"/>
  <c r="BH1763" i="13" s="1"/>
  <c r="BE1234" i="13"/>
  <c r="BF1234" i="13" s="1"/>
  <c r="BH1234" i="13" s="1"/>
  <c r="BE2859" i="13"/>
  <c r="BF2859" i="13" s="1"/>
  <c r="BH2859" i="13" s="1"/>
  <c r="BE1561" i="13"/>
  <c r="BF1561" i="13" s="1"/>
  <c r="BH1561" i="13" s="1"/>
  <c r="BE271" i="13"/>
  <c r="BF271" i="13" s="1"/>
  <c r="BH271" i="13" s="1"/>
  <c r="BE2441" i="13"/>
  <c r="BF2441" i="13" s="1"/>
  <c r="BH2441" i="13" s="1"/>
  <c r="BE2131" i="13"/>
  <c r="BF2131" i="13" s="1"/>
  <c r="BH2131" i="13" s="1"/>
  <c r="BE1651" i="13"/>
  <c r="BF1651" i="13" s="1"/>
  <c r="BH1651" i="13" s="1"/>
  <c r="BE1061" i="13"/>
  <c r="BF1061" i="13" s="1"/>
  <c r="BH1061" i="13" s="1"/>
  <c r="BE1531" i="13"/>
  <c r="BF1531" i="13" s="1"/>
  <c r="BH1531" i="13" s="1"/>
  <c r="BE493" i="13"/>
  <c r="BF493" i="13" s="1"/>
  <c r="BH493" i="13" s="1"/>
  <c r="BE1434" i="13"/>
  <c r="BF1434" i="13" s="1"/>
  <c r="BH1434" i="13" s="1"/>
  <c r="BE2118" i="13"/>
  <c r="BF2118" i="13" s="1"/>
  <c r="BH2118" i="13" s="1"/>
  <c r="BE2328" i="13"/>
  <c r="BF2328" i="13" s="1"/>
  <c r="BH2328" i="13" s="1"/>
  <c r="BE2348" i="13"/>
  <c r="BF2348" i="13" s="1"/>
  <c r="BH2348" i="13" s="1"/>
  <c r="BE1728" i="13"/>
  <c r="BF1728" i="13" s="1"/>
  <c r="BH1728" i="13" s="1"/>
  <c r="BE2810" i="13"/>
  <c r="BF2810" i="13" s="1"/>
  <c r="BH2810" i="13" s="1"/>
  <c r="BE288" i="13"/>
  <c r="BF288" i="13" s="1"/>
  <c r="BH288" i="13" s="1"/>
  <c r="BE968" i="13"/>
  <c r="BF968" i="13" s="1"/>
  <c r="BH968" i="13" s="1"/>
  <c r="BE560" i="13"/>
  <c r="BF560" i="13" s="1"/>
  <c r="BH560" i="13" s="1"/>
  <c r="BE528" i="13"/>
  <c r="BF528" i="13" s="1"/>
  <c r="BH528" i="13" s="1"/>
  <c r="BE96" i="13"/>
  <c r="BF96" i="13" s="1"/>
  <c r="BH96" i="13" s="1"/>
  <c r="BE11" i="13"/>
  <c r="BF11" i="13" s="1"/>
  <c r="BH11" i="13" s="1"/>
  <c r="BE1406" i="13"/>
  <c r="BF1406" i="13" s="1"/>
  <c r="BH1406" i="13" s="1"/>
  <c r="BE1462" i="13"/>
  <c r="BF1462" i="13" s="1"/>
  <c r="BH1462" i="13" s="1"/>
  <c r="BE442" i="13"/>
  <c r="BF442" i="13" s="1"/>
  <c r="BH442" i="13" s="1"/>
  <c r="BE1366" i="13"/>
  <c r="BF1366" i="13" s="1"/>
  <c r="BH1366" i="13" s="1"/>
  <c r="BE1065" i="13"/>
  <c r="BF1065" i="13" s="1"/>
  <c r="BH1065" i="13" s="1"/>
  <c r="BE2981" i="13"/>
  <c r="BF2981" i="13" s="1"/>
  <c r="BH2981" i="13" s="1"/>
  <c r="BE1613" i="13"/>
  <c r="BF1613" i="13" s="1"/>
  <c r="BH1613" i="13" s="1"/>
  <c r="BE2470" i="13"/>
  <c r="BF2470" i="13" s="1"/>
  <c r="BH2470" i="13" s="1"/>
  <c r="BE1755" i="13"/>
  <c r="BF1755" i="13" s="1"/>
  <c r="BH1755" i="13" s="1"/>
  <c r="BE1137" i="13"/>
  <c r="BF1137" i="13" s="1"/>
  <c r="BH1137" i="13" s="1"/>
  <c r="BE1031" i="13"/>
  <c r="BF1031" i="13" s="1"/>
  <c r="BH1031" i="13" s="1"/>
  <c r="BE121" i="13"/>
  <c r="BF121" i="13" s="1"/>
  <c r="BH121" i="13" s="1"/>
  <c r="BE2890" i="13"/>
  <c r="BF2890" i="13" s="1"/>
  <c r="BH2890" i="13" s="1"/>
  <c r="BE2433" i="13"/>
  <c r="BF2433" i="13" s="1"/>
  <c r="BH2433" i="13" s="1"/>
  <c r="BE1467" i="13"/>
  <c r="BF1467" i="13" s="1"/>
  <c r="BH1467" i="13" s="1"/>
  <c r="BE2807" i="13"/>
  <c r="BF2807" i="13" s="1"/>
  <c r="BH2807" i="13" s="1"/>
  <c r="BE1594" i="13"/>
  <c r="BF1594" i="13" s="1"/>
  <c r="BH1594" i="13" s="1"/>
  <c r="BE437" i="13"/>
  <c r="BF437" i="13" s="1"/>
  <c r="BH437" i="13" s="1"/>
  <c r="BE925" i="13"/>
  <c r="BF925" i="13" s="1"/>
  <c r="BH925" i="13" s="1"/>
  <c r="BE215" i="13"/>
  <c r="BF215" i="13" s="1"/>
  <c r="BH215" i="13" s="1"/>
  <c r="BE2245" i="13"/>
  <c r="BF2245" i="13" s="1"/>
  <c r="BH2245" i="13" s="1"/>
  <c r="BE2223" i="13"/>
  <c r="BF2223" i="13" s="1"/>
  <c r="BH2223" i="13" s="1"/>
  <c r="BE1441" i="13"/>
  <c r="BF1441" i="13" s="1"/>
  <c r="BH1441" i="13" s="1"/>
  <c r="BE2203" i="13"/>
  <c r="BF2203" i="13" s="1"/>
  <c r="BH2203" i="13" s="1"/>
  <c r="BE1501" i="13"/>
  <c r="BF1501" i="13" s="1"/>
  <c r="BH1501" i="13" s="1"/>
  <c r="BE1429" i="13"/>
  <c r="BF1429" i="13" s="1"/>
  <c r="BH1429" i="13" s="1"/>
  <c r="BE1808" i="13"/>
  <c r="BF1808" i="13" s="1"/>
  <c r="BH1808" i="13" s="1"/>
  <c r="BE3084" i="13"/>
  <c r="BF3084" i="13" s="1"/>
  <c r="BH3084" i="13" s="1"/>
  <c r="BE1182" i="13"/>
  <c r="BF1182" i="13" s="1"/>
  <c r="BH1182" i="13" s="1"/>
  <c r="BE780" i="13"/>
  <c r="BF780" i="13" s="1"/>
  <c r="BH780" i="13" s="1"/>
  <c r="BE732" i="13"/>
  <c r="BF732" i="13" s="1"/>
  <c r="BH732" i="13" s="1"/>
  <c r="BE2108" i="13"/>
  <c r="BF2108" i="13" s="1"/>
  <c r="BH2108" i="13" s="1"/>
  <c r="BE92" i="13"/>
  <c r="BF92" i="13" s="1"/>
  <c r="BH92" i="13" s="1"/>
  <c r="BE1464" i="13"/>
  <c r="BF1464" i="13" s="1"/>
  <c r="BH1464" i="13" s="1"/>
  <c r="BE3156" i="13"/>
  <c r="BF3156" i="13" s="1"/>
  <c r="BH3156" i="13" s="1"/>
  <c r="BE1146" i="13"/>
  <c r="BF1146" i="13" s="1"/>
  <c r="BH1146" i="13" s="1"/>
  <c r="BE208" i="13"/>
  <c r="BF208" i="13" s="1"/>
  <c r="BH208" i="13" s="1"/>
  <c r="BE1288" i="13"/>
  <c r="BF1288" i="13" s="1"/>
  <c r="BH1288" i="13" s="1"/>
  <c r="BE2301" i="13"/>
  <c r="BF2301" i="13" s="1"/>
  <c r="BH2301" i="13" s="1"/>
  <c r="BE2207" i="13"/>
  <c r="BF2207" i="13" s="1"/>
  <c r="BH2207" i="13" s="1"/>
  <c r="BE358" i="13"/>
  <c r="BF358" i="13" s="1"/>
  <c r="BH358" i="13" s="1"/>
  <c r="BE717" i="13"/>
  <c r="BF717" i="13" s="1"/>
  <c r="BH717" i="13" s="1"/>
  <c r="BE2837" i="13"/>
  <c r="BF2837" i="13" s="1"/>
  <c r="BH2837" i="13" s="1"/>
  <c r="BE2425" i="13"/>
  <c r="BF2425" i="13" s="1"/>
  <c r="BH2425" i="13" s="1"/>
  <c r="BE100" i="13"/>
  <c r="BF100" i="13" s="1"/>
  <c r="BH100" i="13" s="1"/>
  <c r="BE273" i="13"/>
  <c r="BF273" i="13" s="1"/>
  <c r="BH273" i="13" s="1"/>
  <c r="BE371" i="13"/>
  <c r="BF371" i="13" s="1"/>
  <c r="BH371" i="13" s="1"/>
  <c r="BE2397" i="13"/>
  <c r="BF2397" i="13" s="1"/>
  <c r="BH2397" i="13" s="1"/>
  <c r="BE1537" i="13"/>
  <c r="BF1537" i="13" s="1"/>
  <c r="BH1537" i="13" s="1"/>
  <c r="BE1991" i="13"/>
  <c r="BF1991" i="13" s="1"/>
  <c r="BH1991" i="13" s="1"/>
  <c r="BE2311" i="13"/>
  <c r="BF2311" i="13" s="1"/>
  <c r="BH2311" i="13" s="1"/>
  <c r="BE2569" i="13"/>
  <c r="BF2569" i="13" s="1"/>
  <c r="BH2569" i="13" s="1"/>
  <c r="BE1696" i="13"/>
  <c r="BF1696" i="13" s="1"/>
  <c r="BH1696" i="13" s="1"/>
  <c r="BE943" i="13"/>
  <c r="BF943" i="13" s="1"/>
  <c r="BH943" i="13" s="1"/>
  <c r="BE2660" i="13"/>
  <c r="BF2660" i="13" s="1"/>
  <c r="BH2660" i="13" s="1"/>
  <c r="BE1650" i="13"/>
  <c r="BF1650" i="13" s="1"/>
  <c r="BH1650" i="13" s="1"/>
  <c r="BE2534" i="13"/>
  <c r="BF2534" i="13" s="1"/>
  <c r="BH2534" i="13" s="1"/>
  <c r="BE3182" i="13"/>
  <c r="BF3182" i="13" s="1"/>
  <c r="BH3182" i="13" s="1"/>
  <c r="BE854" i="13"/>
  <c r="BF854" i="13" s="1"/>
  <c r="BH854" i="13" s="1"/>
  <c r="BE152" i="13"/>
  <c r="BF152" i="13" s="1"/>
  <c r="BH152" i="13" s="1"/>
  <c r="BE600" i="13"/>
  <c r="BF600" i="13" s="1"/>
  <c r="BH600" i="13" s="1"/>
  <c r="BE2882" i="13"/>
  <c r="BF2882" i="13" s="1"/>
  <c r="BH2882" i="13" s="1"/>
  <c r="BE1514" i="13"/>
  <c r="BF1514" i="13" s="1"/>
  <c r="BH1514" i="13" s="1"/>
  <c r="BE1962" i="13"/>
  <c r="BF1962" i="13" s="1"/>
  <c r="BH1962" i="13" s="1"/>
  <c r="BE1988" i="13"/>
  <c r="BF1988" i="13" s="1"/>
  <c r="BH1988" i="13" s="1"/>
  <c r="BE1014" i="13"/>
  <c r="BF1014" i="13" s="1"/>
  <c r="BH1014" i="13" s="1"/>
  <c r="BE2730" i="13"/>
  <c r="BF2730" i="13" s="1"/>
  <c r="BH2730" i="13" s="1"/>
  <c r="BE2592" i="13"/>
  <c r="BF2592" i="13" s="1"/>
  <c r="BH2592" i="13" s="1"/>
  <c r="BE2084" i="13"/>
  <c r="BF2084" i="13" s="1"/>
  <c r="BH2084" i="13" s="1"/>
  <c r="BE1902" i="13"/>
  <c r="BF1902" i="13" s="1"/>
  <c r="BH1902" i="13" s="1"/>
  <c r="BE1532" i="13"/>
  <c r="BF1532" i="13" s="1"/>
  <c r="BH1532" i="13" s="1"/>
  <c r="BE2372" i="13"/>
  <c r="BF2372" i="13" s="1"/>
  <c r="BH2372" i="13" s="1"/>
  <c r="BE252" i="13"/>
  <c r="BF252" i="13" s="1"/>
  <c r="BH252" i="13" s="1"/>
  <c r="BE2684" i="13"/>
  <c r="BF2684" i="13" s="1"/>
  <c r="BH2684" i="13" s="1"/>
  <c r="BE1884" i="13"/>
  <c r="BF1884" i="13" s="1"/>
  <c r="BH1884" i="13" s="1"/>
  <c r="BE1752" i="13"/>
  <c r="BF1752" i="13" s="1"/>
  <c r="BH1752" i="13" s="1"/>
  <c r="BE2784" i="13"/>
  <c r="BF2784" i="13" s="1"/>
  <c r="BH2784" i="13" s="1"/>
  <c r="BE50" i="13"/>
  <c r="BF50" i="13" s="1"/>
  <c r="BH50" i="13" s="1"/>
  <c r="BE3134" i="13"/>
  <c r="BF3134" i="13" s="1"/>
  <c r="BH3134" i="13" s="1"/>
  <c r="BE2310" i="13"/>
  <c r="BF2310" i="13" s="1"/>
  <c r="BH2310" i="13" s="1"/>
  <c r="BE330" i="13"/>
  <c r="BF330" i="13" s="1"/>
  <c r="BH330" i="13" s="1"/>
  <c r="BE2358" i="13"/>
  <c r="BF2358" i="13" s="1"/>
  <c r="BH2358" i="13" s="1"/>
  <c r="BE2912" i="13"/>
  <c r="BF2912" i="13" s="1"/>
  <c r="BH2912" i="13" s="1"/>
  <c r="BE1652" i="13"/>
  <c r="BF1652" i="13" s="1"/>
  <c r="BH1652" i="13" s="1"/>
  <c r="BE1118" i="13"/>
  <c r="BF1118" i="13" s="1"/>
  <c r="BH1118" i="13" s="1"/>
  <c r="BE3056" i="13"/>
  <c r="BF3056" i="13" s="1"/>
  <c r="BH3056" i="13" s="1"/>
  <c r="BE1706" i="13"/>
  <c r="BF1706" i="13" s="1"/>
  <c r="BH1706" i="13" s="1"/>
  <c r="BE2506" i="13"/>
  <c r="BF2506" i="13" s="1"/>
  <c r="BH2506" i="13" s="1"/>
  <c r="BE2456" i="13"/>
  <c r="BF2456" i="13" s="1"/>
  <c r="BH2456" i="13" s="1"/>
  <c r="BE2126" i="13"/>
  <c r="BF2126" i="13" s="1"/>
  <c r="BH2126" i="13" s="1"/>
  <c r="BE2336" i="13"/>
  <c r="BF2336" i="13" s="1"/>
  <c r="BH2336" i="13" s="1"/>
  <c r="BE538" i="13"/>
  <c r="BF538" i="13" s="1"/>
  <c r="BH538" i="13" s="1"/>
  <c r="BE246" i="13"/>
  <c r="BF246" i="13" s="1"/>
  <c r="BH246" i="13" s="1"/>
  <c r="BE2614" i="13"/>
  <c r="BF2614" i="13" s="1"/>
  <c r="BH2614" i="13" s="1"/>
  <c r="BE52" i="13"/>
  <c r="BF52" i="13" s="1"/>
  <c r="BH52" i="13" s="1"/>
  <c r="BE832" i="13"/>
  <c r="BF832" i="13" s="1"/>
  <c r="BH832" i="13" s="1"/>
  <c r="BE1659" i="13"/>
  <c r="BF1659" i="13" s="1"/>
  <c r="BH1659" i="13" s="1"/>
  <c r="BE837" i="13"/>
  <c r="BF837" i="13" s="1"/>
  <c r="BH837" i="13" s="1"/>
  <c r="BE923" i="13"/>
  <c r="BF923" i="13" s="1"/>
  <c r="BH923" i="13" s="1"/>
  <c r="BE2993" i="13"/>
  <c r="BF2993" i="13" s="1"/>
  <c r="BH2993" i="13" s="1"/>
  <c r="BE1547" i="13"/>
  <c r="BF1547" i="13" s="1"/>
  <c r="BH1547" i="13" s="1"/>
  <c r="BE977" i="13"/>
  <c r="BF977" i="13" s="1"/>
  <c r="BH977" i="13" s="1"/>
  <c r="BE331" i="13"/>
  <c r="BF331" i="13" s="1"/>
  <c r="BH331" i="13" s="1"/>
  <c r="BE2344" i="13"/>
  <c r="BF2344" i="13" s="1"/>
  <c r="BH2344" i="13" s="1"/>
  <c r="BE2290" i="13"/>
  <c r="BF2290" i="13" s="1"/>
  <c r="BH2290" i="13" s="1"/>
  <c r="BE1883" i="13"/>
  <c r="BF1883" i="13" s="1"/>
  <c r="BH1883" i="13" s="1"/>
  <c r="BE489" i="13"/>
  <c r="BF489" i="13" s="1"/>
  <c r="BH489" i="13" s="1"/>
  <c r="BE2513" i="13"/>
  <c r="BF2513" i="13" s="1"/>
  <c r="BH2513" i="13" s="1"/>
  <c r="BE1545" i="13"/>
  <c r="BF1545" i="13" s="1"/>
  <c r="BH1545" i="13" s="1"/>
  <c r="BE2545" i="13"/>
  <c r="BF2545" i="13" s="1"/>
  <c r="BH2545" i="13" s="1"/>
  <c r="BE754" i="13"/>
  <c r="BF754" i="13" s="1"/>
  <c r="BH754" i="13" s="1"/>
  <c r="BE1017" i="13"/>
  <c r="BF1017" i="13" s="1"/>
  <c r="BH1017" i="13" s="1"/>
  <c r="BE3093" i="13"/>
  <c r="BF3093" i="13" s="1"/>
  <c r="BH3093" i="13" s="1"/>
  <c r="BE293" i="13"/>
  <c r="BF293" i="13" s="1"/>
  <c r="BH293" i="13" s="1"/>
  <c r="BE2219" i="13"/>
  <c r="BF2219" i="13" s="1"/>
  <c r="BH2219" i="13" s="1"/>
  <c r="BE436" i="13"/>
  <c r="BF436" i="13" s="1"/>
  <c r="BH436" i="13" s="1"/>
  <c r="BE1541" i="13"/>
  <c r="BF1541" i="13" s="1"/>
  <c r="BH1541" i="13" s="1"/>
  <c r="BE1477" i="13"/>
  <c r="BF1477" i="13" s="1"/>
  <c r="BH1477" i="13" s="1"/>
  <c r="BE2479" i="13"/>
  <c r="BF2479" i="13" s="1"/>
  <c r="BH2479" i="13" s="1"/>
  <c r="BE2973" i="13"/>
  <c r="BF2973" i="13" s="1"/>
  <c r="BH2973" i="13" s="1"/>
  <c r="BE1633" i="13"/>
  <c r="BF1633" i="13" s="1"/>
  <c r="BH1633" i="13" s="1"/>
  <c r="BE2443" i="13"/>
  <c r="BF2443" i="13" s="1"/>
  <c r="BH2443" i="13" s="1"/>
  <c r="BE1257" i="13"/>
  <c r="BF1257" i="13" s="1"/>
  <c r="BH1257" i="13" s="1"/>
  <c r="BE2041" i="13"/>
  <c r="BF2041" i="13" s="1"/>
  <c r="BH2041" i="13" s="1"/>
  <c r="BE2515" i="13"/>
  <c r="BF2515" i="13" s="1"/>
  <c r="BH2515" i="13" s="1"/>
  <c r="BE2900" i="13"/>
  <c r="BF2900" i="13" s="1"/>
  <c r="BH2900" i="13" s="1"/>
  <c r="BE1502" i="13"/>
  <c r="BF1502" i="13" s="1"/>
  <c r="BH1502" i="13" s="1"/>
  <c r="BE1172" i="13"/>
  <c r="BF1172" i="13" s="1"/>
  <c r="BH1172" i="13" s="1"/>
  <c r="BE1284" i="13"/>
  <c r="BF1284" i="13" s="1"/>
  <c r="BH1284" i="13" s="1"/>
  <c r="BE1848" i="13"/>
  <c r="BF1848" i="13" s="1"/>
  <c r="BH1848" i="13" s="1"/>
  <c r="BE1020" i="13"/>
  <c r="BF1020" i="13" s="1"/>
  <c r="BH1020" i="13" s="1"/>
  <c r="BE2250" i="13"/>
  <c r="BF2250" i="13" s="1"/>
  <c r="BH2250" i="13" s="1"/>
  <c r="BE170" i="13"/>
  <c r="BF170" i="13" s="1"/>
  <c r="BH170" i="13" s="1"/>
  <c r="BE764" i="13"/>
  <c r="BF764" i="13" s="1"/>
  <c r="BH764" i="13" s="1"/>
  <c r="BE32" i="13"/>
  <c r="BF32" i="13" s="1"/>
  <c r="BH32" i="13" s="1"/>
  <c r="BE2934" i="13"/>
  <c r="BF2934" i="13" s="1"/>
  <c r="BH2934" i="13" s="1"/>
  <c r="BE2546" i="13"/>
  <c r="BF2546" i="13" s="1"/>
  <c r="BH2546" i="13" s="1"/>
  <c r="BE1466" i="13"/>
  <c r="BF1466" i="13" s="1"/>
  <c r="BH1466" i="13" s="1"/>
  <c r="BE186" i="13"/>
  <c r="BF186" i="13" s="1"/>
  <c r="BH186" i="13" s="1"/>
  <c r="BE1376" i="13"/>
  <c r="BF1376" i="13" s="1"/>
  <c r="BH1376" i="13" s="1"/>
  <c r="BE3214" i="13"/>
  <c r="BF3214" i="13" s="1"/>
  <c r="BH3214" i="13" s="1"/>
  <c r="BE435" i="13"/>
  <c r="BF435" i="13" s="1"/>
  <c r="BH435" i="13" s="1"/>
  <c r="BE2751" i="13"/>
  <c r="BF2751" i="13" s="1"/>
  <c r="BH2751" i="13" s="1"/>
  <c r="BE2405" i="13"/>
  <c r="BF2405" i="13" s="1"/>
  <c r="BH2405" i="13" s="1"/>
  <c r="BE467" i="13"/>
  <c r="BF467" i="13" s="1"/>
  <c r="BH467" i="13" s="1"/>
  <c r="BE1726" i="13"/>
  <c r="BF1726" i="13" s="1"/>
  <c r="BH1726" i="13" s="1"/>
  <c r="BE1899" i="13"/>
  <c r="BF1899" i="13" s="1"/>
  <c r="BH1899" i="13" s="1"/>
  <c r="BE1455" i="13"/>
  <c r="BF1455" i="13" s="1"/>
  <c r="BH1455" i="13" s="1"/>
  <c r="BE3089" i="13"/>
  <c r="BF3089" i="13" s="1"/>
  <c r="BH3089" i="13" s="1"/>
  <c r="BE1903" i="13"/>
  <c r="BF1903" i="13" s="1"/>
  <c r="BH1903" i="13" s="1"/>
  <c r="BE2080" i="13"/>
  <c r="BF2080" i="13" s="1"/>
  <c r="BH2080" i="13" s="1"/>
  <c r="BE867" i="13"/>
  <c r="BF867" i="13" s="1"/>
  <c r="BH867" i="13" s="1"/>
  <c r="BE1539" i="13"/>
  <c r="BF1539" i="13" s="1"/>
  <c r="BH1539" i="13" s="1"/>
  <c r="BE2999" i="13"/>
  <c r="BF2999" i="13" s="1"/>
  <c r="BH2999" i="13" s="1"/>
  <c r="BE1677" i="13"/>
  <c r="BF1677" i="13" s="1"/>
  <c r="BH1677" i="13" s="1"/>
  <c r="BE673" i="13"/>
  <c r="BF673" i="13" s="1"/>
  <c r="BH673" i="13" s="1"/>
  <c r="BE2143" i="13"/>
  <c r="BF2143" i="13" s="1"/>
  <c r="BH2143" i="13" s="1"/>
  <c r="BE245" i="13"/>
  <c r="BF245" i="13" s="1"/>
  <c r="BH245" i="13" s="1"/>
  <c r="BE1981" i="13"/>
  <c r="BF1981" i="13" s="1"/>
  <c r="BH1981" i="13" s="1"/>
  <c r="BE873" i="13"/>
  <c r="BF873" i="13" s="1"/>
  <c r="BH873" i="13" s="1"/>
  <c r="BE217" i="13"/>
  <c r="BF217" i="13" s="1"/>
  <c r="BH217" i="13" s="1"/>
  <c r="BE2181" i="13"/>
  <c r="BF2181" i="13" s="1"/>
  <c r="BH2181" i="13" s="1"/>
  <c r="BE1205" i="13"/>
  <c r="BF1205" i="13" s="1"/>
  <c r="BH1205" i="13" s="1"/>
  <c r="BE895" i="13"/>
  <c r="BF895" i="13" s="1"/>
  <c r="BH895" i="13" s="1"/>
  <c r="BE254" i="13"/>
  <c r="BF254" i="13" s="1"/>
  <c r="BH254" i="13" s="1"/>
  <c r="BE2048" i="13"/>
  <c r="BF2048" i="13" s="1"/>
  <c r="BH2048" i="13" s="1"/>
  <c r="BE1410" i="13"/>
  <c r="BF1410" i="13" s="1"/>
  <c r="BH1410" i="13" s="1"/>
  <c r="BE2124" i="13"/>
  <c r="BF2124" i="13" s="1"/>
  <c r="BH2124" i="13" s="1"/>
  <c r="BE8" i="13"/>
  <c r="BF8" i="13" s="1"/>
  <c r="BH8" i="13" s="1"/>
  <c r="BE1292" i="13"/>
  <c r="BF1292" i="13" s="1"/>
  <c r="BH1292" i="13" s="1"/>
  <c r="BE2052" i="13"/>
  <c r="BF2052" i="13" s="1"/>
  <c r="BH2052" i="13" s="1"/>
  <c r="BE216" i="13"/>
  <c r="BF216" i="13" s="1"/>
  <c r="BH216" i="13" s="1"/>
  <c r="BE816" i="13"/>
  <c r="BF816" i="13" s="1"/>
  <c r="BH816" i="13" s="1"/>
  <c r="BE496" i="13"/>
  <c r="BF496" i="13" s="1"/>
  <c r="BH496" i="13" s="1"/>
  <c r="BE1834" i="13"/>
  <c r="BF1834" i="13" s="1"/>
  <c r="BH1834" i="13" s="1"/>
  <c r="BE705" i="13"/>
  <c r="BF705" i="13" s="1"/>
  <c r="BH705" i="13" s="1"/>
  <c r="BE2499" i="13"/>
  <c r="BF2499" i="13" s="1"/>
  <c r="BH2499" i="13" s="1"/>
  <c r="BE2777" i="13"/>
  <c r="BF2777" i="13" s="1"/>
  <c r="BH2777" i="13" s="1"/>
  <c r="BE3004" i="13"/>
  <c r="BF3004" i="13" s="1"/>
  <c r="BH3004" i="13" s="1"/>
  <c r="BE363" i="13"/>
  <c r="BF363" i="13" s="1"/>
  <c r="BH363" i="13" s="1"/>
  <c r="BE659" i="13"/>
  <c r="BF659" i="13" s="1"/>
  <c r="BH659" i="13" s="1"/>
  <c r="BE2137" i="13"/>
  <c r="BF2137" i="13" s="1"/>
  <c r="BH2137" i="13" s="1"/>
  <c r="BE111" i="13"/>
  <c r="BF111" i="13" s="1"/>
  <c r="BH111" i="13" s="1"/>
  <c r="BE1527" i="13"/>
  <c r="BF1527" i="13" s="1"/>
  <c r="BH1527" i="13" s="1"/>
  <c r="BE2897" i="13"/>
  <c r="BF2897" i="13" s="1"/>
  <c r="BH2897" i="13" s="1"/>
  <c r="BE285" i="13"/>
  <c r="BF285" i="13" s="1"/>
  <c r="BH285" i="13" s="1"/>
  <c r="BE49" i="13"/>
  <c r="BF49" i="13" s="1"/>
  <c r="BH49" i="13" s="1"/>
  <c r="BE799" i="13"/>
  <c r="BF799" i="13" s="1"/>
  <c r="BH799" i="13" s="1"/>
  <c r="BE82" i="13"/>
  <c r="BF82" i="13" s="1"/>
  <c r="BH82" i="13" s="1"/>
  <c r="BE1069" i="13"/>
  <c r="BF1069" i="13" s="1"/>
  <c r="BH1069" i="13" s="1"/>
  <c r="BE2853" i="13"/>
  <c r="BF2853" i="13" s="1"/>
  <c r="BH2853" i="13" s="1"/>
  <c r="BE1957" i="13"/>
  <c r="BF1957" i="13" s="1"/>
  <c r="BH1957" i="13" s="1"/>
  <c r="BE2378" i="13"/>
  <c r="BF2378" i="13" s="1"/>
  <c r="BH2378" i="13" s="1"/>
  <c r="BE1370" i="13"/>
  <c r="BF1370" i="13" s="1"/>
  <c r="BH1370" i="13" s="1"/>
  <c r="BE2210" i="13"/>
  <c r="BF2210" i="13" s="1"/>
  <c r="BH2210" i="13" s="1"/>
  <c r="BE3054" i="13"/>
  <c r="BF3054" i="13" s="1"/>
  <c r="BH3054" i="13" s="1"/>
  <c r="BE2870" i="13"/>
  <c r="BF2870" i="13" s="1"/>
  <c r="BH2870" i="13" s="1"/>
  <c r="BE1212" i="13"/>
  <c r="BF1212" i="13" s="1"/>
  <c r="BH1212" i="13" s="1"/>
  <c r="BE2474" i="13"/>
  <c r="BF2474" i="13" s="1"/>
  <c r="BH2474" i="13" s="1"/>
  <c r="BE3152" i="13"/>
  <c r="BF3152" i="13" s="1"/>
  <c r="BH3152" i="13" s="1"/>
  <c r="BE2786" i="13"/>
  <c r="BF2786" i="13" s="1"/>
  <c r="BH2786" i="13" s="1"/>
  <c r="BE2496" i="13"/>
  <c r="BF2496" i="13" s="1"/>
  <c r="BH2496" i="13" s="1"/>
  <c r="BE1618" i="13"/>
  <c r="BF1618" i="13" s="1"/>
  <c r="BH1618" i="13" s="1"/>
  <c r="BE1396" i="13"/>
  <c r="BF1396" i="13" s="1"/>
  <c r="BH1396" i="13" s="1"/>
  <c r="BE831" i="13"/>
  <c r="BF831" i="13" s="1"/>
  <c r="BH831" i="13" s="1"/>
  <c r="BE465" i="13"/>
  <c r="BF465" i="13" s="1"/>
  <c r="BH465" i="13" s="1"/>
  <c r="BE2237" i="13"/>
  <c r="BF2237" i="13" s="1"/>
  <c r="BH2237" i="13" s="1"/>
  <c r="BE172" i="13"/>
  <c r="BF172" i="13" s="1"/>
  <c r="BH172" i="13" s="1"/>
  <c r="BE2549" i="13"/>
  <c r="BF2549" i="13" s="1"/>
  <c r="BH2549" i="13" s="1"/>
  <c r="BE2729" i="13"/>
  <c r="BF2729" i="13" s="1"/>
  <c r="BH2729" i="13" s="1"/>
  <c r="BE1771" i="13"/>
  <c r="BF1771" i="13" s="1"/>
  <c r="BH1771" i="13" s="1"/>
  <c r="BE718" i="13"/>
  <c r="BF718" i="13" s="1"/>
  <c r="BH718" i="13" s="1"/>
  <c r="BE783" i="13"/>
  <c r="BF783" i="13" s="1"/>
  <c r="BH783" i="13" s="1"/>
  <c r="BE2141" i="13"/>
  <c r="BF2141" i="13" s="1"/>
  <c r="BH2141" i="13" s="1"/>
  <c r="BE37" i="13"/>
  <c r="BF37" i="13" s="1"/>
  <c r="BH37" i="13" s="1"/>
  <c r="BE2071" i="13"/>
  <c r="BF2071" i="13" s="1"/>
  <c r="BH2071" i="13" s="1"/>
  <c r="BE3031" i="13"/>
  <c r="BF3031" i="13" s="1"/>
  <c r="BH3031" i="13" s="1"/>
  <c r="BE167" i="13"/>
  <c r="BF167" i="13" s="1"/>
  <c r="BH167" i="13" s="1"/>
  <c r="BE1099" i="13"/>
  <c r="BF1099" i="13" s="1"/>
  <c r="BH1099" i="13" s="1"/>
  <c r="BE3241" i="13"/>
  <c r="BF3241" i="13" s="1"/>
  <c r="BH3241" i="13" s="1"/>
  <c r="BE3309" i="13"/>
  <c r="BF3309" i="13" s="1"/>
  <c r="BH3309" i="13" s="1"/>
  <c r="BE3276" i="13"/>
  <c r="BF3276" i="13" s="1"/>
  <c r="BH3276" i="13" s="1"/>
  <c r="BE3308" i="13"/>
  <c r="BF3308" i="13" s="1"/>
  <c r="BH3308" i="13" s="1"/>
  <c r="BE3362" i="13"/>
  <c r="BF3362" i="13" s="1"/>
  <c r="BH3362" i="13" s="1"/>
  <c r="BE4843" i="13"/>
  <c r="BF4843" i="13" s="1"/>
  <c r="BH4843" i="13" s="1"/>
  <c r="BE4300" i="13"/>
  <c r="BF4300" i="13" s="1"/>
  <c r="BH4300" i="13" s="1"/>
  <c r="BE3774" i="13"/>
  <c r="BF3774" i="13" s="1"/>
  <c r="BH3774" i="13" s="1"/>
  <c r="BE4225" i="13"/>
  <c r="BF4225" i="13" s="1"/>
  <c r="BH4225" i="13" s="1"/>
  <c r="BE4687" i="13"/>
  <c r="BF4687" i="13" s="1"/>
  <c r="BH4687" i="13" s="1"/>
  <c r="BE3513" i="13"/>
  <c r="BF3513" i="13" s="1"/>
  <c r="BH3513" i="13" s="1"/>
  <c r="BE3919" i="13"/>
  <c r="BF3919" i="13" s="1"/>
  <c r="BH3919" i="13" s="1"/>
  <c r="BE4374" i="13"/>
  <c r="BF4374" i="13" s="1"/>
  <c r="BH4374" i="13" s="1"/>
  <c r="BE4821" i="13"/>
  <c r="BF4821" i="13" s="1"/>
  <c r="BH4821" i="13" s="1"/>
  <c r="BE3649" i="13"/>
  <c r="BF3649" i="13" s="1"/>
  <c r="BH3649" i="13" s="1"/>
  <c r="BE4169" i="13"/>
  <c r="BF4169" i="13" s="1"/>
  <c r="BH4169" i="13" s="1"/>
  <c r="BE4608" i="13"/>
  <c r="BF4608" i="13" s="1"/>
  <c r="BH4608" i="13" s="1"/>
  <c r="BE4385" i="13"/>
  <c r="BF4385" i="13" s="1"/>
  <c r="BH4385" i="13" s="1"/>
  <c r="BE3702" i="13"/>
  <c r="BF3702" i="13" s="1"/>
  <c r="BH3702" i="13" s="1"/>
  <c r="BE3515" i="13"/>
  <c r="BF3515" i="13" s="1"/>
  <c r="BH3515" i="13" s="1"/>
  <c r="BE4593" i="13"/>
  <c r="BF4593" i="13" s="1"/>
  <c r="BH4593" i="13" s="1"/>
  <c r="BE4247" i="13"/>
  <c r="BF4247" i="13" s="1"/>
  <c r="BH4247" i="13" s="1"/>
  <c r="BE3899" i="13"/>
  <c r="BF3899" i="13" s="1"/>
  <c r="BH3899" i="13" s="1"/>
  <c r="BE6352" i="13"/>
  <c r="BF6352" i="13" s="1"/>
  <c r="BH6352" i="13" s="1"/>
  <c r="BE9054" i="13"/>
  <c r="BF9054" i="13" s="1"/>
  <c r="BH9054" i="13" s="1"/>
  <c r="BE8670" i="13"/>
  <c r="BF8670" i="13" s="1"/>
  <c r="BH8670" i="13" s="1"/>
  <c r="BE7201" i="13"/>
  <c r="BF7201" i="13" s="1"/>
  <c r="BH7201" i="13" s="1"/>
  <c r="BE6035" i="13"/>
  <c r="BF6035" i="13" s="1"/>
  <c r="BH6035" i="13" s="1"/>
  <c r="BE8955" i="13"/>
  <c r="BF8955" i="13" s="1"/>
  <c r="BH8955" i="13" s="1"/>
  <c r="BE1358" i="13"/>
  <c r="BF1358" i="13" s="1"/>
  <c r="BH1358" i="13" s="1"/>
  <c r="BE2820" i="13"/>
  <c r="BF2820" i="13" s="1"/>
  <c r="BH2820" i="13" s="1"/>
  <c r="BE570" i="13"/>
  <c r="BF570" i="13" s="1"/>
  <c r="BH570" i="13" s="1"/>
  <c r="BE578" i="13"/>
  <c r="BF578" i="13" s="1"/>
  <c r="BH578" i="13" s="1"/>
  <c r="BE3002" i="13"/>
  <c r="BF3002" i="13" s="1"/>
  <c r="BH3002" i="13" s="1"/>
  <c r="BE1472" i="13"/>
  <c r="BF1472" i="13" s="1"/>
  <c r="BH1472" i="13" s="1"/>
  <c r="BE1892" i="13"/>
  <c r="BF1892" i="13" s="1"/>
  <c r="BH1892" i="13" s="1"/>
  <c r="BE2258" i="13"/>
  <c r="BF2258" i="13" s="1"/>
  <c r="BH2258" i="13" s="1"/>
  <c r="BE1382" i="13"/>
  <c r="BF1382" i="13" s="1"/>
  <c r="BH1382" i="13" s="1"/>
  <c r="BE2438" i="13"/>
  <c r="BF2438" i="13" s="1"/>
  <c r="BH2438" i="13" s="1"/>
  <c r="BE3210" i="13"/>
  <c r="BF3210" i="13" s="1"/>
  <c r="BH3210" i="13" s="1"/>
  <c r="BE1904" i="13"/>
  <c r="BF1904" i="13" s="1"/>
  <c r="BH1904" i="13" s="1"/>
  <c r="BE3188" i="13"/>
  <c r="BF3188" i="13" s="1"/>
  <c r="BH3188" i="13" s="1"/>
  <c r="BE1080" i="13"/>
  <c r="BF1080" i="13" s="1"/>
  <c r="BH1080" i="13" s="1"/>
  <c r="BE2370" i="13"/>
  <c r="BF2370" i="13" s="1"/>
  <c r="BH2370" i="13" s="1"/>
  <c r="BE1418" i="13"/>
  <c r="BF1418" i="13" s="1"/>
  <c r="BH1418" i="13" s="1"/>
  <c r="BE2868" i="13"/>
  <c r="BF2868" i="13" s="1"/>
  <c r="BH2868" i="13" s="1"/>
  <c r="BE20" i="13"/>
  <c r="BF20" i="13" s="1"/>
  <c r="BH20" i="13" s="1"/>
  <c r="BE3032" i="13"/>
  <c r="BF3032" i="13" s="1"/>
  <c r="BH3032" i="13" s="1"/>
  <c r="BE374" i="13"/>
  <c r="BF374" i="13" s="1"/>
  <c r="BH374" i="13" s="1"/>
  <c r="BE1862" i="13"/>
  <c r="BF1862" i="13" s="1"/>
  <c r="BH1862" i="13" s="1"/>
  <c r="BE2318" i="13"/>
  <c r="BF2318" i="13" s="1"/>
  <c r="BH2318" i="13" s="1"/>
  <c r="BE2174" i="13"/>
  <c r="BF2174" i="13" s="1"/>
  <c r="BH2174" i="13" s="1"/>
  <c r="BE3048" i="13"/>
  <c r="BF3048" i="13" s="1"/>
  <c r="BH3048" i="13" s="1"/>
  <c r="BE3044" i="13"/>
  <c r="BF3044" i="13" s="1"/>
  <c r="BH3044" i="13" s="1"/>
  <c r="BE848" i="13"/>
  <c r="BF848" i="13" s="1"/>
  <c r="BH848" i="13" s="1"/>
  <c r="BE414" i="13"/>
  <c r="BF414" i="13" s="1"/>
  <c r="BH414" i="13" s="1"/>
  <c r="BE890" i="13"/>
  <c r="BF890" i="13" s="1"/>
  <c r="BH890" i="13" s="1"/>
  <c r="BE624" i="13"/>
  <c r="BF624" i="13" s="1"/>
  <c r="BH624" i="13" s="1"/>
  <c r="BE2774" i="13"/>
  <c r="BF2774" i="13" s="1"/>
  <c r="BH2774" i="13" s="1"/>
  <c r="BE1506" i="13"/>
  <c r="BF1506" i="13" s="1"/>
  <c r="BH1506" i="13" s="1"/>
  <c r="BE3040" i="13"/>
  <c r="BF3040" i="13" s="1"/>
  <c r="BH3040" i="13" s="1"/>
  <c r="BE2966" i="13"/>
  <c r="BF2966" i="13" s="1"/>
  <c r="BH2966" i="13" s="1"/>
  <c r="BE1168" i="13"/>
  <c r="BF1168" i="13" s="1"/>
  <c r="BH1168" i="13" s="1"/>
  <c r="BE576" i="13"/>
  <c r="BF576" i="13" s="1"/>
  <c r="BH576" i="13" s="1"/>
  <c r="BE146" i="13"/>
  <c r="BF146" i="13" s="1"/>
  <c r="BH146" i="13" s="1"/>
  <c r="BE1256" i="13"/>
  <c r="BF1256" i="13" s="1"/>
  <c r="BH1256" i="13" s="1"/>
  <c r="BE1946" i="13"/>
  <c r="BF1946" i="13" s="1"/>
  <c r="BH1946" i="13" s="1"/>
  <c r="BE2314" i="13"/>
  <c r="BF2314" i="13" s="1"/>
  <c r="BH2314" i="13" s="1"/>
  <c r="BE1510" i="13"/>
  <c r="BF1510" i="13" s="1"/>
  <c r="BH1510" i="13" s="1"/>
  <c r="BE2878" i="13"/>
  <c r="BF2878" i="13" s="1"/>
  <c r="BH2878" i="13" s="1"/>
  <c r="BE2313" i="13"/>
  <c r="BF2313" i="13" s="1"/>
  <c r="BH2313" i="13" s="1"/>
  <c r="BE591" i="13"/>
  <c r="BF591" i="13" s="1"/>
  <c r="BH591" i="13" s="1"/>
  <c r="BE3167" i="13"/>
  <c r="BF3167" i="13" s="1"/>
  <c r="BH3167" i="13" s="1"/>
  <c r="BE2783" i="13"/>
  <c r="BF2783" i="13" s="1"/>
  <c r="BH2783" i="13" s="1"/>
  <c r="BE617" i="13"/>
  <c r="BF617" i="13" s="1"/>
  <c r="BH617" i="13" s="1"/>
  <c r="BE2861" i="13"/>
  <c r="BF2861" i="13" s="1"/>
  <c r="BH2861" i="13" s="1"/>
  <c r="BE1339" i="13"/>
  <c r="BF1339" i="13" s="1"/>
  <c r="BH1339" i="13" s="1"/>
  <c r="BE2404" i="13"/>
  <c r="BF2404" i="13" s="1"/>
  <c r="BH2404" i="13" s="1"/>
  <c r="BE2919" i="13"/>
  <c r="BF2919" i="13" s="1"/>
  <c r="BH2919" i="13" s="1"/>
  <c r="BE1299" i="13"/>
  <c r="BF1299" i="13" s="1"/>
  <c r="BH1299" i="13" s="1"/>
  <c r="BE93" i="13"/>
  <c r="BF93" i="13" s="1"/>
  <c r="BH93" i="13" s="1"/>
  <c r="BE1055" i="13"/>
  <c r="BF1055" i="13" s="1"/>
  <c r="BH1055" i="13" s="1"/>
  <c r="BE803" i="13"/>
  <c r="BF803" i="13" s="1"/>
  <c r="BH803" i="13" s="1"/>
  <c r="BE2530" i="13"/>
  <c r="BF2530" i="13" s="1"/>
  <c r="BH2530" i="13" s="1"/>
  <c r="BE802" i="13"/>
  <c r="BF802" i="13" s="1"/>
  <c r="BH802" i="13" s="1"/>
  <c r="BE2517" i="13"/>
  <c r="BF2517" i="13" s="1"/>
  <c r="BH2517" i="13" s="1"/>
  <c r="BE483" i="13"/>
  <c r="BF483" i="13" s="1"/>
  <c r="BH483" i="13" s="1"/>
  <c r="BE383" i="13"/>
  <c r="BF383" i="13" s="1"/>
  <c r="BH383" i="13" s="1"/>
  <c r="BE1185" i="13"/>
  <c r="BF1185" i="13" s="1"/>
  <c r="BH1185" i="13" s="1"/>
  <c r="BE1408" i="13"/>
  <c r="BF1408" i="13" s="1"/>
  <c r="BH1408" i="13" s="1"/>
  <c r="BE1337" i="13"/>
  <c r="BF1337" i="13" s="1"/>
  <c r="BH1337" i="13" s="1"/>
  <c r="BE643" i="13"/>
  <c r="BF643" i="13" s="1"/>
  <c r="BH643" i="13" s="1"/>
  <c r="BE1486" i="13"/>
  <c r="BF1486" i="13" s="1"/>
  <c r="BH1486" i="13" s="1"/>
  <c r="BE2285" i="13"/>
  <c r="BF2285" i="13" s="1"/>
  <c r="BH2285" i="13" s="1"/>
  <c r="BE1915" i="13"/>
  <c r="BF1915" i="13" s="1"/>
  <c r="BH1915" i="13" s="1"/>
  <c r="BE751" i="13"/>
  <c r="BF751" i="13" s="1"/>
  <c r="BH751" i="13" s="1"/>
  <c r="BE1583" i="13"/>
  <c r="BF1583" i="13" s="1"/>
  <c r="BH1583" i="13" s="1"/>
  <c r="BE1081" i="13"/>
  <c r="BF1081" i="13" s="1"/>
  <c r="BH1081" i="13" s="1"/>
  <c r="BE691" i="13"/>
  <c r="BF691" i="13" s="1"/>
  <c r="BH691" i="13" s="1"/>
  <c r="BE1560" i="13"/>
  <c r="BF1560" i="13" s="1"/>
  <c r="BH1560" i="13" s="1"/>
  <c r="BE1724" i="13"/>
  <c r="BF1724" i="13" s="1"/>
  <c r="BH1724" i="13" s="1"/>
  <c r="BE2022" i="13"/>
  <c r="BF2022" i="13" s="1"/>
  <c r="BH2022" i="13" s="1"/>
  <c r="BE2618" i="13"/>
  <c r="BF2618" i="13" s="1"/>
  <c r="BH2618" i="13" s="1"/>
  <c r="BE1622" i="13"/>
  <c r="BF1622" i="13" s="1"/>
  <c r="BH1622" i="13" s="1"/>
  <c r="BE318" i="13"/>
  <c r="BF318" i="13" s="1"/>
  <c r="BH318" i="13" s="1"/>
  <c r="BE1062" i="13"/>
  <c r="BF1062" i="13" s="1"/>
  <c r="BH1062" i="13" s="1"/>
  <c r="BE164" i="13"/>
  <c r="BF164" i="13" s="1"/>
  <c r="BH164" i="13" s="1"/>
  <c r="BE150" i="13"/>
  <c r="BF150" i="13" s="1"/>
  <c r="BH150" i="13" s="1"/>
  <c r="BE638" i="13"/>
  <c r="BF638" i="13" s="1"/>
  <c r="BH638" i="13" s="1"/>
  <c r="BE18" i="13"/>
  <c r="BF18" i="13" s="1"/>
  <c r="BH18" i="13" s="1"/>
  <c r="BE2246" i="13"/>
  <c r="BF2246" i="13" s="1"/>
  <c r="BH2246" i="13" s="1"/>
  <c r="BE1056" i="13"/>
  <c r="BF1056" i="13" s="1"/>
  <c r="BH1056" i="13" s="1"/>
  <c r="BE2826" i="13"/>
  <c r="BF2826" i="13" s="1"/>
  <c r="BH2826" i="13" s="1"/>
  <c r="BE2796" i="13"/>
  <c r="BF2796" i="13" s="1"/>
  <c r="BH2796" i="13" s="1"/>
  <c r="BE2188" i="13"/>
  <c r="BF2188" i="13" s="1"/>
  <c r="BH2188" i="13" s="1"/>
  <c r="BE3081" i="13"/>
  <c r="BF3081" i="13" s="1"/>
  <c r="BH3081" i="13" s="1"/>
  <c r="BE1851" i="13"/>
  <c r="BF1851" i="13" s="1"/>
  <c r="BH1851" i="13" s="1"/>
  <c r="BE2337" i="13"/>
  <c r="BF2337" i="13" s="1"/>
  <c r="BH2337" i="13" s="1"/>
  <c r="BE2851" i="13"/>
  <c r="BF2851" i="13" s="1"/>
  <c r="BH2851" i="13" s="1"/>
  <c r="BE1738" i="13"/>
  <c r="BF1738" i="13" s="1"/>
  <c r="BH1738" i="13" s="1"/>
  <c r="BE839" i="13"/>
  <c r="BF839" i="13" s="1"/>
  <c r="BH839" i="13" s="1"/>
  <c r="BE1773" i="13"/>
  <c r="BF1773" i="13" s="1"/>
  <c r="BH1773" i="13" s="1"/>
  <c r="BE761" i="13"/>
  <c r="BF761" i="13" s="1"/>
  <c r="BH761" i="13" s="1"/>
  <c r="BE1621" i="13"/>
  <c r="BF1621" i="13" s="1"/>
  <c r="BH1621" i="13" s="1"/>
  <c r="BE1564" i="13"/>
  <c r="BF1564" i="13" s="1"/>
  <c r="BH1564" i="13" s="1"/>
  <c r="BE1059" i="13"/>
  <c r="BF1059" i="13" s="1"/>
  <c r="BH1059" i="13" s="1"/>
  <c r="BE3071" i="13"/>
  <c r="BF3071" i="13" s="1"/>
  <c r="BH3071" i="13" s="1"/>
  <c r="BE2453" i="13"/>
  <c r="BF2453" i="13" s="1"/>
  <c r="BH2453" i="13" s="1"/>
  <c r="BE81" i="13"/>
  <c r="BF81" i="13" s="1"/>
  <c r="BH81" i="13" s="1"/>
  <c r="BE2149" i="13"/>
  <c r="BF2149" i="13" s="1"/>
  <c r="BH2149" i="13" s="1"/>
  <c r="BE556" i="13"/>
  <c r="BF556" i="13" s="1"/>
  <c r="BH556" i="13" s="1"/>
  <c r="BE3199" i="13"/>
  <c r="BF3199" i="13" s="1"/>
  <c r="BH3199" i="13" s="1"/>
  <c r="BE2029" i="13"/>
  <c r="BF2029" i="13" s="1"/>
  <c r="BH2029" i="13" s="1"/>
  <c r="BE935" i="13"/>
  <c r="BF935" i="13" s="1"/>
  <c r="BH935" i="13" s="1"/>
  <c r="BE2095" i="13"/>
  <c r="BF2095" i="13" s="1"/>
  <c r="BH2095" i="13" s="1"/>
  <c r="BE957" i="13"/>
  <c r="BF957" i="13" s="1"/>
  <c r="BH957" i="13" s="1"/>
  <c r="BE1459" i="13"/>
  <c r="BF1459" i="13" s="1"/>
  <c r="BH1459" i="13" s="1"/>
  <c r="BE2347" i="13"/>
  <c r="BF2347" i="13" s="1"/>
  <c r="BH2347" i="13" s="1"/>
  <c r="BE2352" i="13"/>
  <c r="BF2352" i="13" s="1"/>
  <c r="BH2352" i="13" s="1"/>
  <c r="BE2412" i="13"/>
  <c r="BF2412" i="13" s="1"/>
  <c r="BH2412" i="13" s="1"/>
  <c r="BE390" i="13"/>
  <c r="BF390" i="13" s="1"/>
  <c r="BH390" i="13" s="1"/>
  <c r="BE2852" i="13"/>
  <c r="BF2852" i="13" s="1"/>
  <c r="BH2852" i="13" s="1"/>
  <c r="BE54" i="13"/>
  <c r="BF54" i="13" s="1"/>
  <c r="BH54" i="13" s="1"/>
  <c r="BE1614" i="13"/>
  <c r="BF1614" i="13" s="1"/>
  <c r="BH1614" i="13" s="1"/>
  <c r="BE2220" i="13"/>
  <c r="BF2220" i="13" s="1"/>
  <c r="BH2220" i="13" s="1"/>
  <c r="BE1536" i="13"/>
  <c r="BF1536" i="13" s="1"/>
  <c r="BH1536" i="13" s="1"/>
  <c r="BE952" i="13"/>
  <c r="BF952" i="13" s="1"/>
  <c r="BH952" i="13" s="1"/>
  <c r="BE2286" i="13"/>
  <c r="BF2286" i="13" s="1"/>
  <c r="BH2286" i="13" s="1"/>
  <c r="BE3058" i="13"/>
  <c r="BF3058" i="13" s="1"/>
  <c r="BH3058" i="13" s="1"/>
  <c r="BE2411" i="13"/>
  <c r="BF2411" i="13" s="1"/>
  <c r="BH2411" i="13" s="1"/>
  <c r="BE2675" i="13"/>
  <c r="BF2675" i="13" s="1"/>
  <c r="BH2675" i="13" s="1"/>
  <c r="BE1171" i="13"/>
  <c r="BF1171" i="13" s="1"/>
  <c r="BH1171" i="13" s="1"/>
  <c r="BE1480" i="13"/>
  <c r="BF1480" i="13" s="1"/>
  <c r="BH1480" i="13" s="1"/>
  <c r="BE1515" i="13"/>
  <c r="BF1515" i="13" s="1"/>
  <c r="BH1515" i="13" s="1"/>
  <c r="BE729" i="13"/>
  <c r="BF729" i="13" s="1"/>
  <c r="BH729" i="13" s="1"/>
  <c r="BE1306" i="13"/>
  <c r="BF1306" i="13" s="1"/>
  <c r="BH1306" i="13" s="1"/>
  <c r="BE2917" i="13"/>
  <c r="BF2917" i="13" s="1"/>
  <c r="BH2917" i="13" s="1"/>
  <c r="BE365" i="13"/>
  <c r="BF365" i="13" s="1"/>
  <c r="BH365" i="13" s="1"/>
  <c r="BE2830" i="13"/>
  <c r="BF2830" i="13" s="1"/>
  <c r="BH2830" i="13" s="1"/>
  <c r="BE1939" i="13"/>
  <c r="BF1939" i="13" s="1"/>
  <c r="BH1939" i="13" s="1"/>
  <c r="BE1468" i="13"/>
  <c r="BF1468" i="13" s="1"/>
  <c r="BH1468" i="13" s="1"/>
  <c r="BE2401" i="13"/>
  <c r="BF2401" i="13" s="1"/>
  <c r="BH2401" i="13" s="1"/>
  <c r="BE711" i="13"/>
  <c r="BF711" i="13" s="1"/>
  <c r="BH711" i="13" s="1"/>
  <c r="BE313" i="13"/>
  <c r="BF313" i="13" s="1"/>
  <c r="BH313" i="13" s="1"/>
  <c r="BE3197" i="13"/>
  <c r="BF3197" i="13" s="1"/>
  <c r="BH3197" i="13" s="1"/>
  <c r="BE2677" i="13"/>
  <c r="BF2677" i="13" s="1"/>
  <c r="BH2677" i="13" s="1"/>
  <c r="BE2942" i="13"/>
  <c r="BF2942" i="13" s="1"/>
  <c r="BH2942" i="13" s="1"/>
  <c r="BE1790" i="13"/>
  <c r="BF1790" i="13" s="1"/>
  <c r="BH1790" i="13" s="1"/>
  <c r="BE1448" i="13"/>
  <c r="BF1448" i="13" s="1"/>
  <c r="BH1448" i="13" s="1"/>
  <c r="BE1034" i="13"/>
  <c r="BF1034" i="13" s="1"/>
  <c r="BH1034" i="13" s="1"/>
  <c r="BE42" i="13"/>
  <c r="BF42" i="13" s="1"/>
  <c r="BH42" i="13" s="1"/>
  <c r="BE1124" i="13"/>
  <c r="BF1124" i="13" s="1"/>
  <c r="BH1124" i="13" s="1"/>
  <c r="BE992" i="13"/>
  <c r="BF992" i="13" s="1"/>
  <c r="BH992" i="13" s="1"/>
  <c r="BE1796" i="13"/>
  <c r="BF1796" i="13" s="1"/>
  <c r="BH1796" i="13" s="1"/>
  <c r="BE3052" i="13"/>
  <c r="BF3052" i="13" s="1"/>
  <c r="BH3052" i="13" s="1"/>
  <c r="BE3136" i="13"/>
  <c r="BF3136" i="13" s="1"/>
  <c r="BH3136" i="13" s="1"/>
  <c r="BE3172" i="13"/>
  <c r="BF3172" i="13" s="1"/>
  <c r="BH3172" i="13" s="1"/>
  <c r="BE261" i="13"/>
  <c r="BF261" i="13" s="1"/>
  <c r="BH261" i="13" s="1"/>
  <c r="BE71" i="13"/>
  <c r="BF71" i="13" s="1"/>
  <c r="BH71" i="13" s="1"/>
  <c r="BE1045" i="13"/>
  <c r="BF1045" i="13" s="1"/>
  <c r="BH1045" i="13" s="1"/>
  <c r="BE1846" i="13"/>
  <c r="BF1846" i="13" s="1"/>
  <c r="BH1846" i="13" s="1"/>
  <c r="BE2547" i="13"/>
  <c r="BF2547" i="13" s="1"/>
  <c r="BH2547" i="13" s="1"/>
  <c r="BE2537" i="13"/>
  <c r="BF2537" i="13" s="1"/>
  <c r="BH2537" i="13" s="1"/>
  <c r="BE2020" i="13"/>
  <c r="BF2020" i="13" s="1"/>
  <c r="BH2020" i="13" s="1"/>
  <c r="BE753" i="13"/>
  <c r="BF753" i="13" s="1"/>
  <c r="BH753" i="13" s="1"/>
  <c r="BE1125" i="13"/>
  <c r="BF1125" i="13" s="1"/>
  <c r="BH1125" i="13" s="1"/>
  <c r="BE1150" i="13"/>
  <c r="BF1150" i="13" s="1"/>
  <c r="BH1150" i="13" s="1"/>
  <c r="BE575" i="13"/>
  <c r="BF575" i="13" s="1"/>
  <c r="BH575" i="13" s="1"/>
  <c r="BE1894" i="13"/>
  <c r="BF1894" i="13" s="1"/>
  <c r="BH1894" i="13" s="1"/>
  <c r="BE1747" i="13"/>
  <c r="BF1747" i="13" s="1"/>
  <c r="BH1747" i="13" s="1"/>
  <c r="BE1087" i="13"/>
  <c r="BF1087" i="13" s="1"/>
  <c r="BH1087" i="13" s="1"/>
  <c r="BE3252" i="13"/>
  <c r="BF3252" i="13" s="1"/>
  <c r="BH3252" i="13" s="1"/>
  <c r="BE3256" i="13"/>
  <c r="BF3256" i="13" s="1"/>
  <c r="BH3256" i="13" s="1"/>
  <c r="BE3233" i="13"/>
  <c r="BF3233" i="13" s="1"/>
  <c r="BH3233" i="13" s="1"/>
  <c r="BE3284" i="13"/>
  <c r="BF3284" i="13" s="1"/>
  <c r="BH3284" i="13" s="1"/>
  <c r="BE3316" i="13"/>
  <c r="BF3316" i="13" s="1"/>
  <c r="BH3316" i="13" s="1"/>
  <c r="BE3344" i="13"/>
  <c r="BF3344" i="13" s="1"/>
  <c r="BH3344" i="13" s="1"/>
  <c r="BE3557" i="13"/>
  <c r="BF3557" i="13" s="1"/>
  <c r="BH3557" i="13" s="1"/>
  <c r="BE3427" i="13"/>
  <c r="BF3427" i="13" s="1"/>
  <c r="BH3427" i="13" s="1"/>
  <c r="BE3886" i="13"/>
  <c r="BF3886" i="13" s="1"/>
  <c r="BH3886" i="13" s="1"/>
  <c r="BE4356" i="13"/>
  <c r="BF4356" i="13" s="1"/>
  <c r="BH4356" i="13" s="1"/>
  <c r="BE4806" i="13"/>
  <c r="BF4806" i="13" s="1"/>
  <c r="BH4806" i="13" s="1"/>
  <c r="BE3614" i="13"/>
  <c r="BF3614" i="13" s="1"/>
  <c r="BH3614" i="13" s="1"/>
  <c r="BE4024" i="13"/>
  <c r="BF4024" i="13" s="1"/>
  <c r="BH4024" i="13" s="1"/>
  <c r="BE4473" i="13"/>
  <c r="BF4473" i="13" s="1"/>
  <c r="BH4473" i="13" s="1"/>
  <c r="BE4918" i="13"/>
  <c r="BF4918" i="13" s="1"/>
  <c r="BH4918" i="13" s="1"/>
  <c r="BE3784" i="13"/>
  <c r="BF3784" i="13" s="1"/>
  <c r="BH3784" i="13" s="1"/>
  <c r="BE4284" i="13"/>
  <c r="BF4284" i="13" s="1"/>
  <c r="BH4284" i="13" s="1"/>
  <c r="BE4728" i="13"/>
  <c r="BF4728" i="13" s="1"/>
  <c r="BH4728" i="13" s="1"/>
  <c r="BE4882" i="13"/>
  <c r="BF4882" i="13" s="1"/>
  <c r="BH4882" i="13" s="1"/>
  <c r="BE4071" i="13"/>
  <c r="BF4071" i="13" s="1"/>
  <c r="BH4071" i="13" s="1"/>
  <c r="BE4353" i="13"/>
  <c r="BF4353" i="13" s="1"/>
  <c r="BH4353" i="13" s="1"/>
  <c r="BE4874" i="13"/>
  <c r="BF4874" i="13" s="1"/>
  <c r="BH4874" i="13" s="1"/>
  <c r="BE3512" i="13"/>
  <c r="BF3512" i="13" s="1"/>
  <c r="BH3512" i="13" s="1"/>
  <c r="BE3489" i="13"/>
  <c r="BF3489" i="13" s="1"/>
  <c r="BH3489" i="13" s="1"/>
  <c r="BE7460" i="13"/>
  <c r="BF7460" i="13" s="1"/>
  <c r="BH7460" i="13" s="1"/>
  <c r="BE7573" i="13"/>
  <c r="BF7573" i="13" s="1"/>
  <c r="BH7573" i="13" s="1"/>
  <c r="BE7675" i="13"/>
  <c r="BF7675" i="13" s="1"/>
  <c r="BH7675" i="13" s="1"/>
  <c r="BE8804" i="13"/>
  <c r="BF8804" i="13" s="1"/>
  <c r="BH8804" i="13" s="1"/>
  <c r="BE7274" i="13"/>
  <c r="BF7274" i="13" s="1"/>
  <c r="BH7274" i="13" s="1"/>
  <c r="BE4000" i="13"/>
  <c r="BF4000" i="13" s="1"/>
  <c r="BH4000" i="13" s="1"/>
  <c r="BE700" i="13"/>
  <c r="BF700" i="13" s="1"/>
  <c r="BH700" i="13" s="1"/>
  <c r="BE7560" i="13"/>
  <c r="BF7560" i="13" s="1"/>
  <c r="BH7560" i="13" s="1"/>
  <c r="BE4150" i="13"/>
  <c r="BF4150" i="13" s="1"/>
  <c r="BH4150" i="13" s="1"/>
  <c r="BE2450" i="13"/>
  <c r="BF2450" i="13" s="1"/>
  <c r="BH2450" i="13" s="1"/>
  <c r="BE550" i="13"/>
  <c r="BF550" i="13" s="1"/>
  <c r="BH550" i="13" s="1"/>
  <c r="BE6330" i="13"/>
  <c r="BF6330" i="13" s="1"/>
  <c r="BH6330" i="13" s="1"/>
  <c r="BE5580" i="13"/>
  <c r="BF5580" i="13" s="1"/>
  <c r="BH5580" i="13" s="1"/>
  <c r="BE6360" i="13"/>
  <c r="BF6360" i="13" s="1"/>
  <c r="BH6360" i="13" s="1"/>
  <c r="BE1400" i="13"/>
  <c r="BF1400" i="13" s="1"/>
  <c r="BH1400" i="13" s="1"/>
  <c r="BE9460" i="13"/>
  <c r="BF9460" i="13" s="1"/>
  <c r="BH9460" i="13" s="1"/>
  <c r="BE9540" i="13"/>
  <c r="BF9540" i="13" s="1"/>
  <c r="BH9540" i="13" s="1"/>
  <c r="BE9390" i="13"/>
  <c r="BF9390" i="13" s="1"/>
  <c r="BH9390" i="13" s="1"/>
  <c r="BE8250" i="13"/>
  <c r="BF8250" i="13" s="1"/>
  <c r="BH8250" i="13" s="1"/>
  <c r="BE9990" i="13"/>
  <c r="BF9990" i="13" s="1"/>
  <c r="BH9990" i="13" s="1"/>
  <c r="BE4900" i="13"/>
  <c r="BF4900" i="13" s="1"/>
  <c r="BH4900" i="13" s="1"/>
  <c r="BE2200" i="13"/>
  <c r="BF2200" i="13" s="1"/>
  <c r="BH2200" i="13" s="1"/>
  <c r="BE8940" i="13"/>
  <c r="BF8940" i="13" s="1"/>
  <c r="BH8940" i="13" s="1"/>
  <c r="BE5550" i="13"/>
  <c r="BF5550" i="13" s="1"/>
  <c r="BH5550" i="13" s="1"/>
  <c r="BE2600" i="13"/>
  <c r="BF2600" i="13" s="1"/>
  <c r="BH2600" i="13" s="1"/>
  <c r="BE4600" i="13"/>
  <c r="BF4600" i="13" s="1"/>
  <c r="BH4600" i="13" s="1"/>
  <c r="BE8900" i="13"/>
  <c r="BF8900" i="13" s="1"/>
  <c r="BH8900" i="13" s="1"/>
  <c r="BE1350" i="13"/>
  <c r="BF1350" i="13" s="1"/>
  <c r="BH1350" i="13" s="1"/>
  <c r="BE1450" i="13"/>
  <c r="BF1450" i="13" s="1"/>
  <c r="BH1450" i="13" s="1"/>
  <c r="BE4857" i="13"/>
  <c r="BF4857" i="13" s="1"/>
  <c r="BH4857" i="13" s="1"/>
  <c r="BE4887" i="13"/>
  <c r="BF4887" i="13" s="1"/>
  <c r="BH4887" i="13" s="1"/>
  <c r="BE4057" i="13"/>
  <c r="BF4057" i="13" s="1"/>
  <c r="BH4057" i="13" s="1"/>
  <c r="BE3403" i="13"/>
  <c r="BF3403" i="13" s="1"/>
  <c r="BH3403" i="13" s="1"/>
  <c r="BE4884" i="13"/>
  <c r="BF4884" i="13" s="1"/>
  <c r="BH4884" i="13" s="1"/>
  <c r="BE3501" i="13"/>
  <c r="BF3501" i="13" s="1"/>
  <c r="BH3501" i="13" s="1"/>
  <c r="BE3671" i="13"/>
  <c r="BF3671" i="13" s="1"/>
  <c r="BH3671" i="13" s="1"/>
  <c r="BE3860" i="13"/>
  <c r="BF3860" i="13" s="1"/>
  <c r="BH3860" i="13" s="1"/>
  <c r="BE4016" i="13"/>
  <c r="BF4016" i="13" s="1"/>
  <c r="BH4016" i="13" s="1"/>
  <c r="BE4180" i="13"/>
  <c r="BF4180" i="13" s="1"/>
  <c r="BH4180" i="13" s="1"/>
  <c r="BE4379" i="13"/>
  <c r="BF4379" i="13" s="1"/>
  <c r="BH4379" i="13" s="1"/>
  <c r="BE4542" i="13"/>
  <c r="BF4542" i="13" s="1"/>
  <c r="BH4542" i="13" s="1"/>
  <c r="BE4690" i="13"/>
  <c r="BF4690" i="13" s="1"/>
  <c r="BH4690" i="13" s="1"/>
  <c r="BE4891" i="13"/>
  <c r="BF4891" i="13" s="1"/>
  <c r="BH4891" i="13" s="1"/>
  <c r="BE3407" i="13"/>
  <c r="BF3407" i="13" s="1"/>
  <c r="BH3407" i="13" s="1"/>
  <c r="BE3574" i="13"/>
  <c r="BF3574" i="13" s="1"/>
  <c r="BH3574" i="13" s="1"/>
  <c r="BE3757" i="13"/>
  <c r="BF3757" i="13" s="1"/>
  <c r="BH3757" i="13" s="1"/>
  <c r="BE3894" i="13"/>
  <c r="BF3894" i="13" s="1"/>
  <c r="BH3894" i="13" s="1"/>
  <c r="BE4026" i="13"/>
  <c r="BF4026" i="13" s="1"/>
  <c r="BH4026" i="13" s="1"/>
  <c r="BE4210" i="13"/>
  <c r="BF4210" i="13" s="1"/>
  <c r="BH4210" i="13" s="1"/>
  <c r="BE4376" i="13"/>
  <c r="BF4376" i="13" s="1"/>
  <c r="BH4376" i="13" s="1"/>
  <c r="BE4533" i="13"/>
  <c r="BF4533" i="13" s="1"/>
  <c r="BH4533" i="13" s="1"/>
  <c r="BE4732" i="13"/>
  <c r="BF4732" i="13" s="1"/>
  <c r="BH4732" i="13" s="1"/>
  <c r="BE4888" i="13"/>
  <c r="BF4888" i="13" s="1"/>
  <c r="BH4888" i="13" s="1"/>
  <c r="BE3419" i="13"/>
  <c r="BF3419" i="13" s="1"/>
  <c r="BH3419" i="13" s="1"/>
  <c r="BE3606" i="13"/>
  <c r="BF3606" i="13" s="1"/>
  <c r="BH3606" i="13" s="1"/>
  <c r="BE3775" i="13"/>
  <c r="BF3775" i="13" s="1"/>
  <c r="BH3775" i="13" s="1"/>
  <c r="BE3969" i="13"/>
  <c r="BF3969" i="13" s="1"/>
  <c r="BH3969" i="13" s="1"/>
  <c r="BE4172" i="13"/>
  <c r="BF4172" i="13" s="1"/>
  <c r="BH4172" i="13" s="1"/>
  <c r="BE4327" i="13"/>
  <c r="BF4327" i="13" s="1"/>
  <c r="BH4327" i="13" s="1"/>
  <c r="BE4497" i="13"/>
  <c r="BF4497" i="13" s="1"/>
  <c r="BH4497" i="13" s="1"/>
  <c r="BE4686" i="13"/>
  <c r="BF4686" i="13" s="1"/>
  <c r="BH4686" i="13" s="1"/>
  <c r="BE4839" i="13"/>
  <c r="BF4839" i="13" s="1"/>
  <c r="BH4839" i="13" s="1"/>
  <c r="BE3497" i="13"/>
  <c r="BF3497" i="13" s="1"/>
  <c r="BH3497" i="13" s="1"/>
  <c r="BE4962" i="13"/>
  <c r="BF4962" i="13" s="1"/>
  <c r="BH4962" i="13" s="1"/>
  <c r="BE4272" i="13"/>
  <c r="BF4272" i="13" s="1"/>
  <c r="BH4272" i="13" s="1"/>
  <c r="BE3502" i="13"/>
  <c r="BF3502" i="13" s="1"/>
  <c r="BH3502" i="13" s="1"/>
  <c r="BE3504" i="13"/>
  <c r="BF3504" i="13" s="1"/>
  <c r="BH3504" i="13" s="1"/>
  <c r="BE4157" i="13"/>
  <c r="BF4157" i="13" s="1"/>
  <c r="BH4157" i="13" s="1"/>
  <c r="BE3539" i="13"/>
  <c r="BF3539" i="13" s="1"/>
  <c r="BH3539" i="13" s="1"/>
  <c r="BE3421" i="13"/>
  <c r="BF3421" i="13" s="1"/>
  <c r="BH3421" i="13" s="1"/>
  <c r="BE4362" i="13"/>
  <c r="BF4362" i="13" s="1"/>
  <c r="BH4362" i="13" s="1"/>
  <c r="BE3772" i="13"/>
  <c r="BF3772" i="13" s="1"/>
  <c r="BH3772" i="13" s="1"/>
  <c r="BE3476" i="13"/>
  <c r="BF3476" i="13" s="1"/>
  <c r="BH3476" i="13" s="1"/>
  <c r="BE3638" i="13"/>
  <c r="BF3638" i="13" s="1"/>
  <c r="BH3638" i="13" s="1"/>
  <c r="BE3798" i="13"/>
  <c r="BF3798" i="13" s="1"/>
  <c r="BH3798" i="13" s="1"/>
  <c r="BE3990" i="13"/>
  <c r="BF3990" i="13" s="1"/>
  <c r="BH3990" i="13" s="1"/>
  <c r="BE4151" i="13"/>
  <c r="BF4151" i="13" s="1"/>
  <c r="BH4151" i="13" s="1"/>
  <c r="BE4312" i="13"/>
  <c r="BF4312" i="13" s="1"/>
  <c r="BH4312" i="13" s="1"/>
  <c r="BE4506" i="13"/>
  <c r="BF4506" i="13" s="1"/>
  <c r="BH4506" i="13" s="1"/>
  <c r="BE4692" i="13"/>
  <c r="BF4692" i="13" s="1"/>
  <c r="BH4692" i="13" s="1"/>
  <c r="BE4856" i="13"/>
  <c r="BF4856" i="13" s="1"/>
  <c r="BH4856" i="13" s="1"/>
  <c r="BE3409" i="13"/>
  <c r="BF3409" i="13" s="1"/>
  <c r="BH3409" i="13" s="1"/>
  <c r="BE3577" i="13"/>
  <c r="BF3577" i="13" s="1"/>
  <c r="BH3577" i="13" s="1"/>
  <c r="BE3736" i="13"/>
  <c r="BF3736" i="13" s="1"/>
  <c r="BH3736" i="13" s="1"/>
  <c r="BE3896" i="13"/>
  <c r="BF3896" i="13" s="1"/>
  <c r="BH3896" i="13" s="1"/>
  <c r="BE4029" i="13"/>
  <c r="BF4029" i="13" s="1"/>
  <c r="BH4029" i="13" s="1"/>
  <c r="BE4186" i="13"/>
  <c r="BF4186" i="13" s="1"/>
  <c r="BH4186" i="13" s="1"/>
  <c r="BE4381" i="13"/>
  <c r="BF4381" i="13" s="1"/>
  <c r="BH4381" i="13" s="1"/>
  <c r="BE4535" i="13"/>
  <c r="BF4535" i="13" s="1"/>
  <c r="BH4535" i="13" s="1"/>
  <c r="BE4704" i="13"/>
  <c r="BF4704" i="13" s="1"/>
  <c r="BH4704" i="13" s="1"/>
  <c r="BE4893" i="13"/>
  <c r="BF4893" i="13" s="1"/>
  <c r="BH4893" i="13" s="1"/>
  <c r="BE3426" i="13"/>
  <c r="BF3426" i="13" s="1"/>
  <c r="BH3426" i="13" s="1"/>
  <c r="BE3576" i="13"/>
  <c r="BF3576" i="13" s="1"/>
  <c r="BH3576" i="13" s="1"/>
  <c r="BE3777" i="13"/>
  <c r="BF3777" i="13" s="1"/>
  <c r="BH3777" i="13" s="1"/>
  <c r="BE3971" i="13"/>
  <c r="BF3971" i="13" s="1"/>
  <c r="BH3971" i="13" s="1"/>
  <c r="BE4148" i="13"/>
  <c r="BF4148" i="13" s="1"/>
  <c r="BH4148" i="13" s="1"/>
  <c r="BE4329" i="13"/>
  <c r="BF4329" i="13" s="1"/>
  <c r="BH4329" i="13" s="1"/>
  <c r="BE4505" i="13"/>
  <c r="BF4505" i="13" s="1"/>
  <c r="BH4505" i="13" s="1"/>
  <c r="BE4655" i="13"/>
  <c r="BF4655" i="13" s="1"/>
  <c r="BH4655" i="13" s="1"/>
  <c r="BE4841" i="13"/>
  <c r="BF4841" i="13" s="1"/>
  <c r="BH4841" i="13" s="1"/>
  <c r="BE3573" i="13"/>
  <c r="BF3573" i="13" s="1"/>
  <c r="BH3573" i="13" s="1"/>
  <c r="BE4494" i="13"/>
  <c r="BF4494" i="13" s="1"/>
  <c r="BH4494" i="13" s="1"/>
  <c r="BE4320" i="13"/>
  <c r="BF4320" i="13" s="1"/>
  <c r="BH4320" i="13" s="1"/>
  <c r="BE3566" i="13"/>
  <c r="BF3566" i="13" s="1"/>
  <c r="BH3566" i="13" s="1"/>
  <c r="BE4703" i="13"/>
  <c r="BF4703" i="13" s="1"/>
  <c r="BH4703" i="13" s="1"/>
  <c r="BE4453" i="13"/>
  <c r="BF4453" i="13" s="1"/>
  <c r="BH4453" i="13" s="1"/>
  <c r="BE3975" i="13"/>
  <c r="BF3975" i="13" s="1"/>
  <c r="BH3975" i="13" s="1"/>
  <c r="BE4804" i="13"/>
  <c r="BF4804" i="13" s="1"/>
  <c r="BH4804" i="13" s="1"/>
  <c r="BE4698" i="13"/>
  <c r="BF4698" i="13" s="1"/>
  <c r="BH4698" i="13" s="1"/>
  <c r="BE4028" i="13"/>
  <c r="BF4028" i="13" s="1"/>
  <c r="BH4028" i="13" s="1"/>
  <c r="BE3451" i="13"/>
  <c r="BF3451" i="13" s="1"/>
  <c r="BH3451" i="13" s="1"/>
  <c r="BE3645" i="13"/>
  <c r="BF3645" i="13" s="1"/>
  <c r="BH3645" i="13" s="1"/>
  <c r="BE3803" i="13"/>
  <c r="BF3803" i="13" s="1"/>
  <c r="BH3803" i="13" s="1"/>
  <c r="BE3963" i="13"/>
  <c r="BF3963" i="13" s="1"/>
  <c r="BH3963" i="13" s="1"/>
  <c r="BE4159" i="13"/>
  <c r="BF4159" i="13" s="1"/>
  <c r="BH4159" i="13" s="1"/>
  <c r="BE4317" i="13"/>
  <c r="BF4317" i="13" s="1"/>
  <c r="BH4317" i="13" s="1"/>
  <c r="BE4471" i="13"/>
  <c r="BF4471" i="13" s="1"/>
  <c r="BH4471" i="13" s="1"/>
  <c r="BE4671" i="13"/>
  <c r="BF4671" i="13" s="1"/>
  <c r="BH4671" i="13" s="1"/>
  <c r="BE4829" i="13"/>
  <c r="BF4829" i="13" s="1"/>
  <c r="BH4829" i="13" s="1"/>
  <c r="BE4983" i="13"/>
  <c r="BF4983" i="13" s="1"/>
  <c r="BH4983" i="13" s="1"/>
  <c r="BE3549" i="13"/>
  <c r="BF3549" i="13" s="1"/>
  <c r="BH3549" i="13" s="1"/>
  <c r="BE3711" i="13"/>
  <c r="BF3711" i="13" s="1"/>
  <c r="BH3711" i="13" s="1"/>
  <c r="BE3846" i="13"/>
  <c r="BF3846" i="13" s="1"/>
  <c r="BH3846" i="13" s="1"/>
  <c r="BE4008" i="13"/>
  <c r="BF4008" i="13" s="1"/>
  <c r="BH4008" i="13" s="1"/>
  <c r="BE4156" i="13"/>
  <c r="BF4156" i="13" s="1"/>
  <c r="BH4156" i="13" s="1"/>
  <c r="BE4322" i="13"/>
  <c r="BF4322" i="13" s="1"/>
  <c r="BH4322" i="13" s="1"/>
  <c r="BE4508" i="13"/>
  <c r="BF4508" i="13" s="1"/>
  <c r="BH4508" i="13" s="1"/>
  <c r="BE4676" i="13"/>
  <c r="BF4676" i="13" s="1"/>
  <c r="BH4676" i="13" s="1"/>
  <c r="BE4834" i="13"/>
  <c r="BF4834" i="13" s="1"/>
  <c r="BH4834" i="13" s="1"/>
  <c r="BE3394" i="13"/>
  <c r="BF3394" i="13" s="1"/>
  <c r="BH3394" i="13" s="1"/>
  <c r="BE3553" i="13"/>
  <c r="BF3553" i="13" s="1"/>
  <c r="BH3553" i="13" s="1"/>
  <c r="BE3708" i="13"/>
  <c r="BF3708" i="13" s="1"/>
  <c r="BH3708" i="13" s="1"/>
  <c r="BE3941" i="13"/>
  <c r="BF3941" i="13" s="1"/>
  <c r="BH3941" i="13" s="1"/>
  <c r="BE4183" i="13"/>
  <c r="BF4183" i="13" s="1"/>
  <c r="BH4183" i="13" s="1"/>
  <c r="BE4414" i="13"/>
  <c r="BF4414" i="13" s="1"/>
  <c r="BH4414" i="13" s="1"/>
  <c r="BE4670" i="13"/>
  <c r="BF4670" i="13" s="1"/>
  <c r="BH4670" i="13" s="1"/>
  <c r="BE4850" i="13"/>
  <c r="BF4850" i="13" s="1"/>
  <c r="BH4850" i="13" s="1"/>
  <c r="BE4569" i="13"/>
  <c r="BF4569" i="13" s="1"/>
  <c r="BH4569" i="13" s="1"/>
  <c r="BE3936" i="13"/>
  <c r="BF3936" i="13" s="1"/>
  <c r="BH3936" i="13" s="1"/>
  <c r="BE4174" i="13"/>
  <c r="BF4174" i="13" s="1"/>
  <c r="BH4174" i="13" s="1"/>
  <c r="BE4048" i="13"/>
  <c r="BF4048" i="13" s="1"/>
  <c r="BH4048" i="13" s="1"/>
  <c r="BE5235" i="13"/>
  <c r="BF5235" i="13" s="1"/>
  <c r="BH5235" i="13" s="1"/>
  <c r="BE6913" i="13"/>
  <c r="BF6913" i="13" s="1"/>
  <c r="BH6913" i="13" s="1"/>
  <c r="BE7031" i="13"/>
  <c r="BF7031" i="13" s="1"/>
  <c r="BH7031" i="13" s="1"/>
  <c r="BE9645" i="13"/>
  <c r="BF9645" i="13" s="1"/>
  <c r="BH9645" i="13" s="1"/>
  <c r="BE5457" i="13"/>
  <c r="BF5457" i="13" s="1"/>
  <c r="BH5457" i="13" s="1"/>
  <c r="BE7024" i="13"/>
  <c r="BF7024" i="13" s="1"/>
  <c r="BH7024" i="13" s="1"/>
  <c r="BE6666" i="13"/>
  <c r="BF6666" i="13" s="1"/>
  <c r="BH6666" i="13" s="1"/>
  <c r="BE7858" i="13"/>
  <c r="BF7858" i="13" s="1"/>
  <c r="BH7858" i="13" s="1"/>
  <c r="BE9942" i="13"/>
  <c r="BF9942" i="13" s="1"/>
  <c r="BH9942" i="13" s="1"/>
  <c r="BE5301" i="13"/>
  <c r="BF5301" i="13" s="1"/>
  <c r="BH5301" i="13" s="1"/>
  <c r="BE7795" i="13"/>
  <c r="BF7795" i="13" s="1"/>
  <c r="BH7795" i="13" s="1"/>
  <c r="BE6131" i="13"/>
  <c r="BF6131" i="13" s="1"/>
  <c r="BH6131" i="13" s="1"/>
  <c r="BE8571" i="13"/>
  <c r="BF8571" i="13" s="1"/>
  <c r="BH8571" i="13" s="1"/>
  <c r="BE8281" i="13"/>
  <c r="BF8281" i="13" s="1"/>
  <c r="BH8281" i="13" s="1"/>
  <c r="BE8809" i="13"/>
  <c r="BF8809" i="13" s="1"/>
  <c r="BH8809" i="13" s="1"/>
  <c r="BE5170" i="13"/>
  <c r="BF5170" i="13" s="1"/>
  <c r="BH5170" i="13" s="1"/>
  <c r="BE7132" i="13"/>
  <c r="BF7132" i="13" s="1"/>
  <c r="BH7132" i="13" s="1"/>
  <c r="BE5926" i="13"/>
  <c r="BF5926" i="13" s="1"/>
  <c r="BH5926" i="13" s="1"/>
  <c r="BE7472" i="13"/>
  <c r="BF7472" i="13" s="1"/>
  <c r="BH7472" i="13" s="1"/>
  <c r="BE7897" i="13"/>
  <c r="BF7897" i="13" s="1"/>
  <c r="BH7897" i="13" s="1"/>
  <c r="BE5963" i="13"/>
  <c r="BF5963" i="13" s="1"/>
  <c r="BH5963" i="13" s="1"/>
  <c r="BE6921" i="13"/>
  <c r="BF6921" i="13" s="1"/>
  <c r="BH6921" i="13" s="1"/>
  <c r="BE7039" i="13"/>
  <c r="BF7039" i="13" s="1"/>
  <c r="BH7039" i="13" s="1"/>
  <c r="BE9525" i="13"/>
  <c r="BF9525" i="13" s="1"/>
  <c r="BH9525" i="13" s="1"/>
  <c r="BE9523" i="13"/>
  <c r="BF9523" i="13" s="1"/>
  <c r="BH9523" i="13" s="1"/>
  <c r="BE5208" i="13"/>
  <c r="BF5208" i="13" s="1"/>
  <c r="BH5208" i="13" s="1"/>
  <c r="BE6776" i="13"/>
  <c r="BF6776" i="13" s="1"/>
  <c r="BH6776" i="13" s="1"/>
  <c r="BE7816" i="13"/>
  <c r="BF7816" i="13" s="1"/>
  <c r="BH7816" i="13" s="1"/>
  <c r="BE7738" i="13"/>
  <c r="BF7738" i="13" s="1"/>
  <c r="BH7738" i="13" s="1"/>
  <c r="BE9822" i="13"/>
  <c r="BF9822" i="13" s="1"/>
  <c r="BH9822" i="13" s="1"/>
  <c r="BE9851" i="13"/>
  <c r="BF9851" i="13" s="1"/>
  <c r="BH9851" i="13" s="1"/>
  <c r="BE5845" i="13"/>
  <c r="BF5845" i="13" s="1"/>
  <c r="BH5845" i="13" s="1"/>
  <c r="BE7931" i="13"/>
  <c r="BF7931" i="13" s="1"/>
  <c r="BH7931" i="13" s="1"/>
  <c r="BE6139" i="13"/>
  <c r="BF6139" i="13" s="1"/>
  <c r="BH6139" i="13" s="1"/>
  <c r="BE8323" i="13"/>
  <c r="BF8323" i="13" s="1"/>
  <c r="BH8323" i="13" s="1"/>
  <c r="BE5341" i="13"/>
  <c r="BF5341" i="13" s="1"/>
  <c r="BH5341" i="13" s="1"/>
  <c r="BE6884" i="13"/>
  <c r="BF6884" i="13" s="1"/>
  <c r="BH6884" i="13" s="1"/>
  <c r="BE6662" i="13"/>
  <c r="BF6662" i="13" s="1"/>
  <c r="BH6662" i="13" s="1"/>
  <c r="BE8414" i="13"/>
  <c r="BF8414" i="13" s="1"/>
  <c r="BH8414" i="13" s="1"/>
  <c r="BE9938" i="13"/>
  <c r="BF9938" i="13" s="1"/>
  <c r="BH9938" i="13" s="1"/>
  <c r="BE5662" i="13"/>
  <c r="BF5662" i="13" s="1"/>
  <c r="BH5662" i="13" s="1"/>
  <c r="BE6833" i="13"/>
  <c r="BF6833" i="13" s="1"/>
  <c r="BH6833" i="13" s="1"/>
  <c r="BE7367" i="13"/>
  <c r="BF7367" i="13" s="1"/>
  <c r="BH7367" i="13" s="1"/>
  <c r="BE9309" i="13"/>
  <c r="BF9309" i="13" s="1"/>
  <c r="BH9309" i="13" s="1"/>
  <c r="BE9819" i="13"/>
  <c r="BF9819" i="13" s="1"/>
  <c r="BH9819" i="13" s="1"/>
  <c r="BE5377" i="13"/>
  <c r="BF5377" i="13" s="1"/>
  <c r="BH5377" i="13" s="1"/>
  <c r="BE7200" i="13"/>
  <c r="BF7200" i="13" s="1"/>
  <c r="BH7200" i="13" s="1"/>
  <c r="BE5994" i="13"/>
  <c r="BF5994" i="13" s="1"/>
  <c r="BH5994" i="13" s="1"/>
  <c r="BE7906" i="13"/>
  <c r="BF7906" i="13" s="1"/>
  <c r="BH7906" i="13" s="1"/>
  <c r="BE7853" i="13"/>
  <c r="BF7853" i="13" s="1"/>
  <c r="BH7853" i="13" s="1"/>
  <c r="BE7466" i="13"/>
  <c r="BF7466" i="13" s="1"/>
  <c r="BH7466" i="13" s="1"/>
  <c r="BE9862" i="13"/>
  <c r="BF9862" i="13" s="1"/>
  <c r="BH9862" i="13" s="1"/>
  <c r="BE5626" i="13"/>
  <c r="BF5626" i="13" s="1"/>
  <c r="BH5626" i="13" s="1"/>
  <c r="BE6917" i="13"/>
  <c r="BF6917" i="13" s="1"/>
  <c r="BH6917" i="13" s="1"/>
  <c r="BE7027" i="13"/>
  <c r="BF7027" i="13" s="1"/>
  <c r="BH7027" i="13" s="1"/>
  <c r="BE9409" i="13"/>
  <c r="BF9409" i="13" s="1"/>
  <c r="BH9409" i="13" s="1"/>
  <c r="BE9647" i="13"/>
  <c r="BF9647" i="13" s="1"/>
  <c r="BH9647" i="13" s="1"/>
  <c r="BE5804" i="13"/>
  <c r="BF5804" i="13" s="1"/>
  <c r="BH5804" i="13" s="1"/>
  <c r="BE6796" i="13"/>
  <c r="BF6796" i="13" s="1"/>
  <c r="BH6796" i="13" s="1"/>
  <c r="BE7956" i="13"/>
  <c r="BF7956" i="13" s="1"/>
  <c r="BH7956" i="13" s="1"/>
  <c r="BE7782" i="13"/>
  <c r="BF7782" i="13" s="1"/>
  <c r="BH7782" i="13" s="1"/>
  <c r="BE9722" i="13"/>
  <c r="BF9722" i="13" s="1"/>
  <c r="BH9722" i="13" s="1"/>
  <c r="BE5019" i="13"/>
  <c r="BF5019" i="13" s="1"/>
  <c r="BH5019" i="13" s="1"/>
  <c r="BE6145" i="13"/>
  <c r="BF6145" i="13" s="1"/>
  <c r="BH6145" i="13" s="1"/>
  <c r="BE6607" i="13"/>
  <c r="BF6607" i="13" s="1"/>
  <c r="BH6607" i="13" s="1"/>
  <c r="BE9349" i="13"/>
  <c r="BF9349" i="13" s="1"/>
  <c r="BH9349" i="13" s="1"/>
  <c r="BE9475" i="13"/>
  <c r="BF9475" i="13" s="1"/>
  <c r="BH9475" i="13" s="1"/>
  <c r="BE5288" i="13"/>
  <c r="BF5288" i="13" s="1"/>
  <c r="BH5288" i="13" s="1"/>
  <c r="BE6728" i="13"/>
  <c r="BF6728" i="13" s="1"/>
  <c r="BH6728" i="13" s="1"/>
  <c r="BE5906" i="13"/>
  <c r="BF5906" i="13" s="1"/>
  <c r="BH5906" i="13" s="1"/>
  <c r="BE7690" i="13"/>
  <c r="BF7690" i="13" s="1"/>
  <c r="BH7690" i="13" s="1"/>
  <c r="BE9560" i="13"/>
  <c r="BF9560" i="13" s="1"/>
  <c r="BH9560" i="13" s="1"/>
  <c r="BE9262" i="13"/>
  <c r="BF9262" i="13" s="1"/>
  <c r="BH9262" i="13" s="1"/>
  <c r="BE8038" i="13"/>
  <c r="BF8038" i="13" s="1"/>
  <c r="BH8038" i="13" s="1"/>
  <c r="BE5797" i="13"/>
  <c r="BF5797" i="13" s="1"/>
  <c r="BH5797" i="13" s="1"/>
  <c r="BE7883" i="13"/>
  <c r="BF7883" i="13" s="1"/>
  <c r="BH7883" i="13" s="1"/>
  <c r="BE7609" i="13"/>
  <c r="BF7609" i="13" s="1"/>
  <c r="BH7609" i="13" s="1"/>
  <c r="BE8659" i="13"/>
  <c r="BF8659" i="13" s="1"/>
  <c r="BH8659" i="13" s="1"/>
  <c r="BE8641" i="13"/>
  <c r="BF8641" i="13" s="1"/>
  <c r="BH8641" i="13" s="1"/>
  <c r="BE5844" i="13"/>
  <c r="BF5844" i="13" s="1"/>
  <c r="BH5844" i="13" s="1"/>
  <c r="BE6708" i="13"/>
  <c r="BF6708" i="13" s="1"/>
  <c r="BH6708" i="13" s="1"/>
  <c r="BE6614" i="13"/>
  <c r="BF6614" i="13" s="1"/>
  <c r="BH6614" i="13" s="1"/>
  <c r="BE7566" i="13"/>
  <c r="BF7566" i="13" s="1"/>
  <c r="BH7566" i="13" s="1"/>
  <c r="BE9890" i="13"/>
  <c r="BF9890" i="13" s="1"/>
  <c r="BH9890" i="13" s="1"/>
  <c r="BE7290" i="13"/>
  <c r="BF7290" i="13" s="1"/>
  <c r="BH7290" i="13" s="1"/>
  <c r="BE9805" i="13"/>
  <c r="BF9805" i="13" s="1"/>
  <c r="BH9805" i="13" s="1"/>
  <c r="BE5667" i="13"/>
  <c r="BF5667" i="13" s="1"/>
  <c r="BH5667" i="13" s="1"/>
  <c r="BE8834" i="13"/>
  <c r="BF8834" i="13" s="1"/>
  <c r="BH8834" i="13" s="1"/>
  <c r="BE7699" i="13"/>
  <c r="BF7699" i="13" s="1"/>
  <c r="BH7699" i="13" s="1"/>
  <c r="BE6558" i="13"/>
  <c r="BF6558" i="13" s="1"/>
  <c r="BH6558" i="13" s="1"/>
  <c r="BE5120" i="13"/>
  <c r="BF5120" i="13" s="1"/>
  <c r="BH5120" i="13" s="1"/>
  <c r="BE5714" i="13"/>
  <c r="BF5714" i="13" s="1"/>
  <c r="BH5714" i="13" s="1"/>
  <c r="BE9427" i="13"/>
  <c r="BF9427" i="13" s="1"/>
  <c r="BH9427" i="13" s="1"/>
  <c r="BE7153" i="13"/>
  <c r="BF7153" i="13" s="1"/>
  <c r="BH7153" i="13" s="1"/>
  <c r="BE9640" i="13"/>
  <c r="BF9640" i="13" s="1"/>
  <c r="BH9640" i="13" s="1"/>
  <c r="BE8246" i="13"/>
  <c r="BF8246" i="13" s="1"/>
  <c r="BH8246" i="13" s="1"/>
  <c r="BE5354" i="13"/>
  <c r="BF5354" i="13" s="1"/>
  <c r="BH5354" i="13" s="1"/>
  <c r="BE9940" i="13"/>
  <c r="BF9940" i="13" s="1"/>
  <c r="BH9940" i="13" s="1"/>
  <c r="BE8883" i="13"/>
  <c r="BF8883" i="13" s="1"/>
  <c r="BH8883" i="13" s="1"/>
  <c r="BE6694" i="13"/>
  <c r="BF6694" i="13" s="1"/>
  <c r="BH6694" i="13" s="1"/>
  <c r="BE8248" i="13"/>
  <c r="BF8248" i="13" s="1"/>
  <c r="BH8248" i="13" s="1"/>
  <c r="BE9879" i="13"/>
  <c r="BF9879" i="13" s="1"/>
  <c r="BH9879" i="13" s="1"/>
  <c r="BE5344" i="13"/>
  <c r="BF5344" i="13" s="1"/>
  <c r="BH5344" i="13" s="1"/>
  <c r="BE7210" i="13"/>
  <c r="BF7210" i="13" s="1"/>
  <c r="BH7210" i="13" s="1"/>
  <c r="BE8957" i="13"/>
  <c r="BF8957" i="13" s="1"/>
  <c r="BH8957" i="13" s="1"/>
  <c r="BE7632" i="13"/>
  <c r="BF7632" i="13" s="1"/>
  <c r="BH7632" i="13" s="1"/>
  <c r="BE5917" i="13"/>
  <c r="BF5917" i="13" s="1"/>
  <c r="BH5917" i="13" s="1"/>
  <c r="BE6675" i="13"/>
  <c r="BF6675" i="13" s="1"/>
  <c r="BH6675" i="13" s="1"/>
  <c r="BE7732" i="13"/>
  <c r="BF7732" i="13" s="1"/>
  <c r="BH7732" i="13" s="1"/>
  <c r="BE9660" i="13"/>
  <c r="BF9660" i="13" s="1"/>
  <c r="BH9660" i="13" s="1"/>
  <c r="BE8154" i="13"/>
  <c r="BF8154" i="13" s="1"/>
  <c r="BH8154" i="13" s="1"/>
  <c r="BE7033" i="13"/>
  <c r="BF7033" i="13" s="1"/>
  <c r="BH7033" i="13" s="1"/>
  <c r="BE9765" i="13"/>
  <c r="BF9765" i="13" s="1"/>
  <c r="BH9765" i="13" s="1"/>
  <c r="BE9861" i="13"/>
  <c r="BF9861" i="13" s="1"/>
  <c r="BH9861" i="13" s="1"/>
  <c r="BE9963" i="13"/>
  <c r="BF9963" i="13" s="1"/>
  <c r="BH9963" i="13" s="1"/>
  <c r="BE5829" i="13"/>
  <c r="BF5829" i="13" s="1"/>
  <c r="BH5829" i="13" s="1"/>
  <c r="BE7991" i="13"/>
  <c r="BF7991" i="13" s="1"/>
  <c r="BH7991" i="13" s="1"/>
  <c r="BE7446" i="13"/>
  <c r="BF7446" i="13" s="1"/>
  <c r="BH7446" i="13" s="1"/>
  <c r="BE7383" i="13"/>
  <c r="BF7383" i="13" s="1"/>
  <c r="BH7383" i="13" s="1"/>
  <c r="BE7869" i="13"/>
  <c r="BF7869" i="13" s="1"/>
  <c r="BH7869" i="13" s="1"/>
  <c r="BE6556" i="13"/>
  <c r="BF6556" i="13" s="1"/>
  <c r="BH6556" i="13" s="1"/>
  <c r="BE5781" i="13"/>
  <c r="BF5781" i="13" s="1"/>
  <c r="BH5781" i="13" s="1"/>
  <c r="BE9177" i="13"/>
  <c r="BF9177" i="13" s="1"/>
  <c r="BH9177" i="13" s="1"/>
  <c r="BE6564" i="13"/>
  <c r="BF6564" i="13" s="1"/>
  <c r="BH6564" i="13" s="1"/>
  <c r="BE5939" i="13"/>
  <c r="BF5939" i="13" s="1"/>
  <c r="BH5939" i="13" s="1"/>
  <c r="BE7779" i="13"/>
  <c r="BF7779" i="13" s="1"/>
  <c r="BH7779" i="13" s="1"/>
  <c r="BE9029" i="13"/>
  <c r="BF9029" i="13" s="1"/>
  <c r="BH9029" i="13" s="1"/>
  <c r="BE5943" i="13"/>
  <c r="BF5943" i="13" s="1"/>
  <c r="BH5943" i="13" s="1"/>
  <c r="BE4450" i="13"/>
  <c r="BF4450" i="13" s="1"/>
  <c r="BH4450" i="13" s="1"/>
  <c r="BE250" i="13"/>
  <c r="BF250" i="13" s="1"/>
  <c r="BH250" i="13" s="1"/>
  <c r="BE6620" i="13"/>
  <c r="BF6620" i="13" s="1"/>
  <c r="BH6620" i="13" s="1"/>
  <c r="BE8760" i="13"/>
  <c r="BF8760" i="13" s="1"/>
  <c r="BH8760" i="13" s="1"/>
  <c r="BE9050" i="13"/>
  <c r="BF9050" i="13" s="1"/>
  <c r="BH9050" i="13" s="1"/>
  <c r="BE7918" i="13"/>
  <c r="BF7918" i="13" s="1"/>
  <c r="BH7918" i="13" s="1"/>
  <c r="BE6431" i="13"/>
  <c r="BF6431" i="13" s="1"/>
  <c r="BH6431" i="13" s="1"/>
  <c r="BE7838" i="13"/>
  <c r="BF7838" i="13" s="1"/>
  <c r="BH7838" i="13" s="1"/>
  <c r="BE9081" i="13"/>
  <c r="BF9081" i="13" s="1"/>
  <c r="BH9081" i="13" s="1"/>
  <c r="BE8876" i="13"/>
  <c r="BF8876" i="13" s="1"/>
  <c r="BH8876" i="13" s="1"/>
  <c r="BE5035" i="13"/>
  <c r="BF5035" i="13" s="1"/>
  <c r="BH5035" i="13" s="1"/>
  <c r="BE6251" i="13"/>
  <c r="BF6251" i="13" s="1"/>
  <c r="BH6251" i="13" s="1"/>
  <c r="BE8927" i="13"/>
  <c r="BF8927" i="13" s="1"/>
  <c r="BH8927" i="13" s="1"/>
  <c r="BE6563" i="13"/>
  <c r="BF6563" i="13" s="1"/>
  <c r="BH6563" i="13" s="1"/>
  <c r="BE9476" i="13"/>
  <c r="BF9476" i="13" s="1"/>
  <c r="BH9476" i="13" s="1"/>
  <c r="BE9239" i="13"/>
  <c r="BF9239" i="13" s="1"/>
  <c r="BH9239" i="13" s="1"/>
  <c r="BE7777" i="13"/>
  <c r="BF7777" i="13" s="1"/>
  <c r="BH7777" i="13" s="1"/>
  <c r="BE5332" i="13"/>
  <c r="BF5332" i="13" s="1"/>
  <c r="BH5332" i="13" s="1"/>
  <c r="BE8570" i="13"/>
  <c r="BF8570" i="13" s="1"/>
  <c r="BH8570" i="13" s="1"/>
  <c r="BE6664" i="13"/>
  <c r="BF6664" i="13" s="1"/>
  <c r="BH6664" i="13" s="1"/>
  <c r="BE6543" i="13"/>
  <c r="BF6543" i="13" s="1"/>
  <c r="BH6543" i="13" s="1"/>
  <c r="BE8612" i="13"/>
  <c r="BF8612" i="13" s="1"/>
  <c r="BH8612" i="13" s="1"/>
  <c r="BE7244" i="13"/>
  <c r="BF7244" i="13" s="1"/>
  <c r="BH7244" i="13" s="1"/>
  <c r="BE8811" i="13"/>
  <c r="BF8811" i="13" s="1"/>
  <c r="BH8811" i="13" s="1"/>
  <c r="BE5157" i="13"/>
  <c r="BF5157" i="13" s="1"/>
  <c r="BH5157" i="13" s="1"/>
  <c r="BE9798" i="13"/>
  <c r="BF9798" i="13" s="1"/>
  <c r="BH9798" i="13" s="1"/>
  <c r="BE9072" i="13"/>
  <c r="BF9072" i="13" s="1"/>
  <c r="BH9072" i="13" s="1"/>
  <c r="BE8447" i="13"/>
  <c r="BF8447" i="13" s="1"/>
  <c r="BH8447" i="13" s="1"/>
  <c r="BE7313" i="13"/>
  <c r="BF7313" i="13" s="1"/>
  <c r="BH7313" i="13" s="1"/>
  <c r="BE7243" i="13"/>
  <c r="BF7243" i="13" s="1"/>
  <c r="BH7243" i="13" s="1"/>
  <c r="BE5863" i="13"/>
  <c r="BF5863" i="13" s="1"/>
  <c r="BH5863" i="13" s="1"/>
  <c r="BE7496" i="13"/>
  <c r="BF7496" i="13" s="1"/>
  <c r="BH7496" i="13" s="1"/>
  <c r="BE8947" i="13"/>
  <c r="BF8947" i="13" s="1"/>
  <c r="BH8947" i="13" s="1"/>
  <c r="BE5305" i="13"/>
  <c r="BF5305" i="13" s="1"/>
  <c r="BH5305" i="13" s="1"/>
  <c r="BE7165" i="13"/>
  <c r="BF7165" i="13" s="1"/>
  <c r="BH7165" i="13" s="1"/>
  <c r="BE9023" i="13"/>
  <c r="BF9023" i="13" s="1"/>
  <c r="BH9023" i="13" s="1"/>
  <c r="BE7859" i="13"/>
  <c r="BF7859" i="13" s="1"/>
  <c r="BH7859" i="13" s="1"/>
  <c r="BE8014" i="13"/>
  <c r="BF8014" i="13" s="1"/>
  <c r="BH8014" i="13" s="1"/>
  <c r="BE8866" i="13"/>
  <c r="BF8866" i="13" s="1"/>
  <c r="BH8866" i="13" s="1"/>
  <c r="BE6704" i="13"/>
  <c r="BF6704" i="13" s="1"/>
  <c r="BH6704" i="13" s="1"/>
  <c r="BE8939" i="13"/>
  <c r="BF8939" i="13" s="1"/>
  <c r="BH8939" i="13" s="1"/>
  <c r="BE8066" i="13"/>
  <c r="BF8066" i="13" s="1"/>
  <c r="BH8066" i="13" s="1"/>
  <c r="BE8620" i="13"/>
  <c r="BF8620" i="13" s="1"/>
  <c r="BH8620" i="13" s="1"/>
  <c r="BE7982" i="13"/>
  <c r="BF7982" i="13" s="1"/>
  <c r="BH7982" i="13" s="1"/>
  <c r="BE5918" i="13"/>
  <c r="BF5918" i="13" s="1"/>
  <c r="BH5918" i="13" s="1"/>
  <c r="BE6148" i="13"/>
  <c r="BF6148" i="13" s="1"/>
  <c r="BH6148" i="13" s="1"/>
  <c r="BE8417" i="13"/>
  <c r="BF8417" i="13" s="1"/>
  <c r="BH8417" i="13" s="1"/>
  <c r="BE8691" i="13"/>
  <c r="BF8691" i="13" s="1"/>
  <c r="BH8691" i="13" s="1"/>
  <c r="BE6326" i="13"/>
  <c r="BF6326" i="13" s="1"/>
  <c r="BH6326" i="13" s="1"/>
  <c r="BE6180" i="13"/>
  <c r="BF6180" i="13" s="1"/>
  <c r="BH6180" i="13" s="1"/>
  <c r="BE7468" i="13"/>
  <c r="BF7468" i="13" s="1"/>
  <c r="BH7468" i="13" s="1"/>
  <c r="BE7672" i="13"/>
  <c r="BF7672" i="13" s="1"/>
  <c r="BH7672" i="13" s="1"/>
  <c r="BE5627" i="13"/>
  <c r="BF5627" i="13" s="1"/>
  <c r="BH5627" i="13" s="1"/>
  <c r="BE9763" i="13"/>
  <c r="BF9763" i="13" s="1"/>
  <c r="BH9763" i="13" s="1"/>
  <c r="BE9253" i="13"/>
  <c r="BF9253" i="13" s="1"/>
  <c r="BH9253" i="13" s="1"/>
  <c r="BE6039" i="13"/>
  <c r="BF6039" i="13" s="1"/>
  <c r="BH6039" i="13" s="1"/>
  <c r="BE7703" i="13"/>
  <c r="BF7703" i="13" s="1"/>
  <c r="BH7703" i="13" s="1"/>
  <c r="BE5512" i="13"/>
  <c r="BF5512" i="13" s="1"/>
  <c r="BH5512" i="13" s="1"/>
  <c r="BE8324" i="13"/>
  <c r="BF8324" i="13" s="1"/>
  <c r="BH8324" i="13" s="1"/>
  <c r="BE8870" i="13"/>
  <c r="BF8870" i="13" s="1"/>
  <c r="BH8870" i="13" s="1"/>
  <c r="BE6235" i="13"/>
  <c r="BF6235" i="13" s="1"/>
  <c r="BH6235" i="13" s="1"/>
  <c r="BE6421" i="13"/>
  <c r="BF6421" i="13" s="1"/>
  <c r="BH6421" i="13" s="1"/>
  <c r="BE5439" i="13"/>
  <c r="BF5439" i="13" s="1"/>
  <c r="BH5439" i="13" s="1"/>
  <c r="BE9825" i="13"/>
  <c r="BF9825" i="13" s="1"/>
  <c r="BH9825" i="13" s="1"/>
  <c r="BE7355" i="13"/>
  <c r="BF7355" i="13" s="1"/>
  <c r="BH7355" i="13" s="1"/>
  <c r="BE6821" i="13"/>
  <c r="BF6821" i="13" s="1"/>
  <c r="BH6821" i="13" s="1"/>
  <c r="BE5159" i="13"/>
  <c r="BF5159" i="13" s="1"/>
  <c r="BH5159" i="13" s="1"/>
  <c r="BE7938" i="13"/>
  <c r="BF7938" i="13" s="1"/>
  <c r="BH7938" i="13" s="1"/>
  <c r="BE5898" i="13"/>
  <c r="BF5898" i="13" s="1"/>
  <c r="BH5898" i="13" s="1"/>
  <c r="BE6592" i="13"/>
  <c r="BF6592" i="13" s="1"/>
  <c r="BH6592" i="13" s="1"/>
  <c r="BE9469" i="13"/>
  <c r="BF9469" i="13" s="1"/>
  <c r="BH9469" i="13" s="1"/>
  <c r="BE7111" i="13"/>
  <c r="BF7111" i="13" s="1"/>
  <c r="BH7111" i="13" s="1"/>
  <c r="BE6737" i="13"/>
  <c r="BF6737" i="13" s="1"/>
  <c r="BH6737" i="13" s="1"/>
  <c r="BE5438" i="13"/>
  <c r="BF5438" i="13" s="1"/>
  <c r="BH5438" i="13" s="1"/>
  <c r="BE8242" i="13"/>
  <c r="BF8242" i="13" s="1"/>
  <c r="BH8242" i="13" s="1"/>
  <c r="BE9748" i="13"/>
  <c r="BF9748" i="13" s="1"/>
  <c r="BH9748" i="13" s="1"/>
  <c r="BE7211" i="13"/>
  <c r="BF7211" i="13" s="1"/>
  <c r="BH7211" i="13" s="1"/>
  <c r="BE7564" i="13"/>
  <c r="BF7564" i="13" s="1"/>
  <c r="BH7564" i="13" s="1"/>
  <c r="BE5391" i="13"/>
  <c r="BF5391" i="13" s="1"/>
  <c r="BH5391" i="13" s="1"/>
  <c r="BE8593" i="13"/>
  <c r="BF8593" i="13" s="1"/>
  <c r="BH8593" i="13" s="1"/>
  <c r="BE7665" i="13"/>
  <c r="BF7665" i="13" s="1"/>
  <c r="BH7665" i="13" s="1"/>
  <c r="BE7443" i="13"/>
  <c r="BF7443" i="13" s="1"/>
  <c r="BH7443" i="13" s="1"/>
  <c r="BE6909" i="13"/>
  <c r="BF6909" i="13" s="1"/>
  <c r="BH6909" i="13" s="1"/>
  <c r="BE6356" i="13"/>
  <c r="BF6356" i="13" s="1"/>
  <c r="BH6356" i="13" s="1"/>
  <c r="BE9342" i="13"/>
  <c r="BF9342" i="13" s="1"/>
  <c r="BH9342" i="13" s="1"/>
  <c r="BE9128" i="13"/>
  <c r="BF9128" i="13" s="1"/>
  <c r="BH9128" i="13" s="1"/>
  <c r="BE6962" i="13"/>
  <c r="BF6962" i="13" s="1"/>
  <c r="BH6962" i="13" s="1"/>
  <c r="BE7320" i="13"/>
  <c r="BF7320" i="13" s="1"/>
  <c r="BH7320" i="13" s="1"/>
  <c r="BE5497" i="13"/>
  <c r="BF5497" i="13" s="1"/>
  <c r="BH5497" i="13" s="1"/>
  <c r="BE8915" i="13"/>
  <c r="BF8915" i="13" s="1"/>
  <c r="BH8915" i="13" s="1"/>
  <c r="BE8101" i="13"/>
  <c r="BF8101" i="13" s="1"/>
  <c r="BH8101" i="13" s="1"/>
  <c r="BE8375" i="13"/>
  <c r="BF8375" i="13" s="1"/>
  <c r="BH8375" i="13" s="1"/>
  <c r="BE8211" i="13"/>
  <c r="BF8211" i="13" s="1"/>
  <c r="BH8211" i="13" s="1"/>
  <c r="BE6282" i="13"/>
  <c r="BF6282" i="13" s="1"/>
  <c r="BH6282" i="13" s="1"/>
  <c r="BE7879" i="13"/>
  <c r="BF7879" i="13" s="1"/>
  <c r="BH7879" i="13" s="1"/>
  <c r="BE5145" i="13"/>
  <c r="BF5145" i="13" s="1"/>
  <c r="BH5145" i="13" s="1"/>
  <c r="BE9322" i="13"/>
  <c r="BF9322" i="13" s="1"/>
  <c r="BH9322" i="13" s="1"/>
  <c r="BE7070" i="13"/>
  <c r="BF7070" i="13" s="1"/>
  <c r="BH7070" i="13" s="1"/>
  <c r="BE7420" i="13"/>
  <c r="BF7420" i="13" s="1"/>
  <c r="BH7420" i="13" s="1"/>
  <c r="BE5493" i="13"/>
  <c r="BF5493" i="13" s="1"/>
  <c r="BH5493" i="13" s="1"/>
  <c r="BE9503" i="13"/>
  <c r="BF9503" i="13" s="1"/>
  <c r="BH9503" i="13" s="1"/>
  <c r="BE9777" i="13"/>
  <c r="BF9777" i="13" s="1"/>
  <c r="BH9777" i="13" s="1"/>
  <c r="BE8603" i="13"/>
  <c r="BF8603" i="13" s="1"/>
  <c r="BH8603" i="13" s="1"/>
  <c r="BE6366" i="13"/>
  <c r="BF6366" i="13" s="1"/>
  <c r="BH6366" i="13" s="1"/>
  <c r="BE9206" i="13"/>
  <c r="BF9206" i="13" s="1"/>
  <c r="BH9206" i="13" s="1"/>
  <c r="BE9376" i="13"/>
  <c r="BF9376" i="13" s="1"/>
  <c r="BH9376" i="13" s="1"/>
  <c r="BE6191" i="13"/>
  <c r="BF6191" i="13" s="1"/>
  <c r="BH6191" i="13" s="1"/>
  <c r="BE6385" i="13"/>
  <c r="BF6385" i="13" s="1"/>
  <c r="BH6385" i="13" s="1"/>
  <c r="BE5206" i="13"/>
  <c r="BF5206" i="13" s="1"/>
  <c r="BH5206" i="13" s="1"/>
  <c r="BE9291" i="13"/>
  <c r="BF9291" i="13" s="1"/>
  <c r="BH9291" i="13" s="1"/>
  <c r="BE9293" i="13"/>
  <c r="BF9293" i="13" s="1"/>
  <c r="BH9293" i="13" s="1"/>
  <c r="BE7351" i="13"/>
  <c r="BF7351" i="13" s="1"/>
  <c r="BH7351" i="13" s="1"/>
  <c r="BE6817" i="13"/>
  <c r="BF6817" i="13" s="1"/>
  <c r="BH6817" i="13" s="1"/>
  <c r="BE5518" i="13"/>
  <c r="BF5518" i="13" s="1"/>
  <c r="BH5518" i="13" s="1"/>
  <c r="BE7054" i="13"/>
  <c r="BF7054" i="13" s="1"/>
  <c r="BH7054" i="13" s="1"/>
  <c r="BE9505" i="13"/>
  <c r="BF9505" i="13" s="1"/>
  <c r="BH9505" i="13" s="1"/>
  <c r="BE8613" i="13"/>
  <c r="BF8613" i="13" s="1"/>
  <c r="BH8613" i="13" s="1"/>
  <c r="BE6845" i="13"/>
  <c r="BF6845" i="13" s="1"/>
  <c r="BH6845" i="13" s="1"/>
  <c r="BE7007" i="13"/>
  <c r="BF7007" i="13" s="1"/>
  <c r="BH7007" i="13" s="1"/>
  <c r="BE5319" i="13"/>
  <c r="BF5319" i="13" s="1"/>
  <c r="BH5319" i="13" s="1"/>
  <c r="BE7763" i="13"/>
  <c r="BF7763" i="13" s="1"/>
  <c r="BH7763" i="13" s="1"/>
  <c r="BE9312" i="13"/>
  <c r="BF9312" i="13" s="1"/>
  <c r="BH9312" i="13" s="1"/>
  <c r="BE9442" i="13"/>
  <c r="BF9442" i="13" s="1"/>
  <c r="BH9442" i="13" s="1"/>
  <c r="BE5639" i="13"/>
  <c r="BF5639" i="13" s="1"/>
  <c r="BH5639" i="13" s="1"/>
  <c r="BE6230" i="13"/>
  <c r="BF6230" i="13" s="1"/>
  <c r="BH6230" i="13" s="1"/>
  <c r="BE9838" i="13"/>
  <c r="BF9838" i="13" s="1"/>
  <c r="BH9838" i="13" s="1"/>
  <c r="BE6098" i="13"/>
  <c r="BF6098" i="13" s="1"/>
  <c r="BH6098" i="13" s="1"/>
  <c r="BE5913" i="13"/>
  <c r="BF5913" i="13" s="1"/>
  <c r="BH5913" i="13" s="1"/>
  <c r="BE8064" i="13"/>
  <c r="BF8064" i="13" s="1"/>
  <c r="BH8064" i="13" s="1"/>
  <c r="BE6226" i="13"/>
  <c r="BF6226" i="13" s="1"/>
  <c r="BH6226" i="13" s="1"/>
  <c r="BE5308" i="13"/>
  <c r="BF5308" i="13" s="1"/>
  <c r="BH5308" i="13" s="1"/>
  <c r="BE9159" i="13"/>
  <c r="BF9159" i="13" s="1"/>
  <c r="BH9159" i="13" s="1"/>
  <c r="BE9672" i="13"/>
  <c r="BF9672" i="13" s="1"/>
  <c r="BH9672" i="13" s="1"/>
  <c r="BE5401" i="13"/>
  <c r="BF5401" i="13" s="1"/>
  <c r="BH5401" i="13" s="1"/>
  <c r="BE6719" i="13"/>
  <c r="BF6719" i="13" s="1"/>
  <c r="BH6719" i="13" s="1"/>
  <c r="BE9738" i="13"/>
  <c r="BF9738" i="13" s="1"/>
  <c r="BH9738" i="13" s="1"/>
  <c r="BE7926" i="13"/>
  <c r="BF7926" i="13" s="1"/>
  <c r="BH7926" i="13" s="1"/>
  <c r="BE6531" i="13"/>
  <c r="BF6531" i="13" s="1"/>
  <c r="BH6531" i="13" s="1"/>
  <c r="BE5882" i="13"/>
  <c r="BF5882" i="13" s="1"/>
  <c r="BH5882" i="13" s="1"/>
  <c r="BE6306" i="13"/>
  <c r="BF6306" i="13" s="1"/>
  <c r="BH6306" i="13" s="1"/>
  <c r="BE9666" i="13"/>
  <c r="BF9666" i="13" s="1"/>
  <c r="BH9666" i="13" s="1"/>
  <c r="BE9961" i="13"/>
  <c r="BF9961" i="13" s="1"/>
  <c r="BH9961" i="13" s="1"/>
  <c r="BE7291" i="13"/>
  <c r="BF7291" i="13" s="1"/>
  <c r="BH7291" i="13" s="1"/>
  <c r="BE6205" i="13"/>
  <c r="BF6205" i="13" s="1"/>
  <c r="BH6205" i="13" s="1"/>
  <c r="BE5876" i="13"/>
  <c r="BF5876" i="13" s="1"/>
  <c r="BH5876" i="13" s="1"/>
  <c r="BE8951" i="13"/>
  <c r="BF8951" i="13" s="1"/>
  <c r="BH8951" i="13" s="1"/>
  <c r="BE7641" i="13"/>
  <c r="BF7641" i="13" s="1"/>
  <c r="BH7641" i="13" s="1"/>
  <c r="BE5015" i="13"/>
  <c r="BF5015" i="13" s="1"/>
  <c r="BH5015" i="13" s="1"/>
  <c r="BE8504" i="13"/>
  <c r="BF8504" i="13" s="1"/>
  <c r="BH8504" i="13" s="1"/>
  <c r="BE9336" i="13"/>
  <c r="BF9336" i="13" s="1"/>
  <c r="BH9336" i="13" s="1"/>
  <c r="BE6786" i="13"/>
  <c r="BF6786" i="13" s="1"/>
  <c r="BH6786" i="13" s="1"/>
  <c r="BE6632" i="13"/>
  <c r="BF6632" i="13" s="1"/>
  <c r="BH6632" i="13" s="1"/>
  <c r="BE7765" i="13"/>
  <c r="BF7765" i="13" s="1"/>
  <c r="BH7765" i="13" s="1"/>
  <c r="BE6895" i="13"/>
  <c r="BF6895" i="13" s="1"/>
  <c r="BH6895" i="13" s="1"/>
  <c r="BE6216" i="13"/>
  <c r="BF6216" i="13" s="1"/>
  <c r="BH6216" i="13" s="1"/>
  <c r="BE9370" i="13"/>
  <c r="BF9370" i="13" s="1"/>
  <c r="BH9370" i="13" s="1"/>
  <c r="BE8358" i="13"/>
  <c r="BF8358" i="13" s="1"/>
  <c r="BH8358" i="13" s="1"/>
  <c r="BE6006" i="13"/>
  <c r="BF6006" i="13" s="1"/>
  <c r="BH6006" i="13" s="1"/>
  <c r="BE8779" i="13"/>
  <c r="BF8779" i="13" s="1"/>
  <c r="BH8779" i="13" s="1"/>
  <c r="BE9852" i="13"/>
  <c r="BF9852" i="13" s="1"/>
  <c r="BH9852" i="13" s="1"/>
  <c r="BE6093" i="13"/>
  <c r="BF6093" i="13" s="1"/>
  <c r="BH6093" i="13" s="1"/>
  <c r="BE5652" i="13"/>
  <c r="BF5652" i="13" s="1"/>
  <c r="BH5652" i="13" s="1"/>
  <c r="BE9296" i="13"/>
  <c r="BF9296" i="13" s="1"/>
  <c r="BH9296" i="13" s="1"/>
  <c r="BE6746" i="13"/>
  <c r="BF6746" i="13" s="1"/>
  <c r="BH6746" i="13" s="1"/>
  <c r="BE5459" i="13"/>
  <c r="BF5459" i="13" s="1"/>
  <c r="BH5459" i="13" s="1"/>
  <c r="BE9467" i="13"/>
  <c r="BF9467" i="13" s="1"/>
  <c r="BH9467" i="13" s="1"/>
  <c r="BE8141" i="13"/>
  <c r="BF8141" i="13" s="1"/>
  <c r="BH8141" i="13" s="1"/>
  <c r="BE6599" i="13"/>
  <c r="BF6599" i="13" s="1"/>
  <c r="BH6599" i="13" s="1"/>
  <c r="BE6432" i="13"/>
  <c r="BF6432" i="13" s="1"/>
  <c r="BH6432" i="13" s="1"/>
  <c r="BE8702" i="13"/>
  <c r="BF8702" i="13" s="1"/>
  <c r="BH8702" i="13" s="1"/>
  <c r="BE5838" i="13"/>
  <c r="BF5838" i="13" s="1"/>
  <c r="BH5838" i="13" s="1"/>
  <c r="BE5629" i="13"/>
  <c r="BF5629" i="13" s="1"/>
  <c r="BH5629" i="13" s="1"/>
  <c r="BE8611" i="13"/>
  <c r="BF8611" i="13" s="1"/>
  <c r="BH8611" i="13" s="1"/>
  <c r="BE6763" i="13"/>
  <c r="BF6763" i="13" s="1"/>
  <c r="BH6763" i="13" s="1"/>
  <c r="BE5925" i="13"/>
  <c r="BF5925" i="13" s="1"/>
  <c r="BH5925" i="13" s="1"/>
  <c r="BE5021" i="13"/>
  <c r="BF5021" i="13" s="1"/>
  <c r="BH5021" i="13" s="1"/>
  <c r="BE8808" i="13"/>
  <c r="BF8808" i="13" s="1"/>
  <c r="BH8808" i="13" s="1"/>
  <c r="BE6327" i="13"/>
  <c r="BF6327" i="13" s="1"/>
  <c r="BH6327" i="13" s="1"/>
  <c r="BE6808" i="13"/>
  <c r="BF6808" i="13" s="1"/>
  <c r="BH6808" i="13" s="1"/>
  <c r="BE8917" i="13"/>
  <c r="BF8917" i="13" s="1"/>
  <c r="BH8917" i="13" s="1"/>
  <c r="BE7071" i="13"/>
  <c r="BF7071" i="13" s="1"/>
  <c r="BH7071" i="13" s="1"/>
  <c r="BE7369" i="13"/>
  <c r="BF7369" i="13" s="1"/>
  <c r="BH7369" i="13" s="1"/>
  <c r="BE5398" i="13"/>
  <c r="BF5398" i="13" s="1"/>
  <c r="BH5398" i="13" s="1"/>
  <c r="BE9834" i="13"/>
  <c r="BF9834" i="13" s="1"/>
  <c r="BH9834" i="13" s="1"/>
  <c r="BE8112" i="13"/>
  <c r="BF8112" i="13" s="1"/>
  <c r="BH8112" i="13" s="1"/>
  <c r="BE7766" i="13"/>
  <c r="BF7766" i="13" s="1"/>
  <c r="BH7766" i="13" s="1"/>
  <c r="BE7261" i="13"/>
  <c r="BF7261" i="13" s="1"/>
  <c r="BH7261" i="13" s="1"/>
  <c r="BE5268" i="13"/>
  <c r="BF5268" i="13" s="1"/>
  <c r="BH5268" i="13" s="1"/>
  <c r="BE8991" i="13"/>
  <c r="BF8991" i="13" s="1"/>
  <c r="BH8991" i="13" s="1"/>
  <c r="BE9009" i="13"/>
  <c r="BF9009" i="13" s="1"/>
  <c r="BH9009" i="13" s="1"/>
  <c r="BE8031" i="13"/>
  <c r="BF8031" i="13" s="1"/>
  <c r="BH8031" i="13" s="1"/>
  <c r="BE6517" i="13"/>
  <c r="BF6517" i="13" s="1"/>
  <c r="BH6517" i="13" s="1"/>
  <c r="BE5604" i="13"/>
  <c r="BF5604" i="13" s="1"/>
  <c r="BH5604" i="13" s="1"/>
  <c r="BE8544" i="13"/>
  <c r="BF8544" i="13" s="1"/>
  <c r="BH8544" i="13" s="1"/>
  <c r="BE7837" i="13"/>
  <c r="BF7837" i="13" s="1"/>
  <c r="BH7837" i="13" s="1"/>
  <c r="BE8322" i="13"/>
  <c r="BF8322" i="13" s="1"/>
  <c r="BH8322" i="13" s="1"/>
  <c r="BE7712" i="13"/>
  <c r="BF7712" i="13" s="1"/>
  <c r="BH7712" i="13" s="1"/>
  <c r="BE5361" i="13"/>
  <c r="BF5361" i="13" s="1"/>
  <c r="BH5361" i="13" s="1"/>
  <c r="BE9803" i="13"/>
  <c r="BF9803" i="13" s="1"/>
  <c r="BH9803" i="13" s="1"/>
  <c r="BE8367" i="13"/>
  <c r="BF8367" i="13" s="1"/>
  <c r="BH8367" i="13" s="1"/>
  <c r="BE8893" i="13"/>
  <c r="BF8893" i="13" s="1"/>
  <c r="BH8893" i="13" s="1"/>
  <c r="BE5961" i="13"/>
  <c r="BF5961" i="13" s="1"/>
  <c r="BH5961" i="13" s="1"/>
  <c r="BE5680" i="13"/>
  <c r="BF5680" i="13" s="1"/>
  <c r="BH5680" i="13" s="1"/>
  <c r="BE9927" i="13"/>
  <c r="BF9927" i="13" s="1"/>
  <c r="BH9927" i="13" s="1"/>
  <c r="BE9122" i="13"/>
  <c r="BF9122" i="13" s="1"/>
  <c r="BH9122" i="13" s="1"/>
  <c r="BE8168" i="13"/>
  <c r="BF8168" i="13" s="1"/>
  <c r="BH8168" i="13" s="1"/>
  <c r="BE9668" i="13"/>
  <c r="BF9668" i="13" s="1"/>
  <c r="BH9668" i="13" s="1"/>
  <c r="BE8366" i="13"/>
  <c r="BF8366" i="13" s="1"/>
  <c r="BH8366" i="13" s="1"/>
  <c r="BE6371" i="13"/>
  <c r="BF6371" i="13" s="1"/>
  <c r="BH6371" i="13" s="1"/>
  <c r="BE6014" i="13"/>
  <c r="BF6014" i="13" s="1"/>
  <c r="BH6014" i="13" s="1"/>
  <c r="BE6173" i="13"/>
  <c r="BF6173" i="13" s="1"/>
  <c r="BH6173" i="13" s="1"/>
  <c r="BE6116" i="13"/>
  <c r="BF6116" i="13" s="1"/>
  <c r="BH6116" i="13" s="1"/>
  <c r="BE5677" i="13"/>
  <c r="BF5677" i="13" s="1"/>
  <c r="BH5677" i="13" s="1"/>
  <c r="BE9431" i="13"/>
  <c r="BF9431" i="13" s="1"/>
  <c r="BH9431" i="13" s="1"/>
  <c r="BE8385" i="13"/>
  <c r="BF8385" i="13" s="1"/>
  <c r="BH8385" i="13" s="1"/>
  <c r="BE8937" i="13"/>
  <c r="BF8937" i="13" s="1"/>
  <c r="BH8937" i="13" s="1"/>
  <c r="BE7067" i="13"/>
  <c r="BF7067" i="13" s="1"/>
  <c r="BH7067" i="13" s="1"/>
  <c r="BE7182" i="13"/>
  <c r="BF7182" i="13" s="1"/>
  <c r="BH7182" i="13" s="1"/>
  <c r="BE6701" i="13"/>
  <c r="BF6701" i="13" s="1"/>
  <c r="BH6701" i="13" s="1"/>
  <c r="BE6404" i="13"/>
  <c r="BF6404" i="13" s="1"/>
  <c r="BH6404" i="13" s="1"/>
  <c r="BE5410" i="13"/>
  <c r="BF5410" i="13" s="1"/>
  <c r="BH5410" i="13" s="1"/>
  <c r="BE8294" i="13"/>
  <c r="BF8294" i="13" s="1"/>
  <c r="BH8294" i="13" s="1"/>
  <c r="BE9006" i="13"/>
  <c r="BF9006" i="13" s="1"/>
  <c r="BH9006" i="13" s="1"/>
  <c r="BE8886" i="13"/>
  <c r="BF8886" i="13" s="1"/>
  <c r="BH8886" i="13" s="1"/>
  <c r="BE9816" i="13"/>
  <c r="BF9816" i="13" s="1"/>
  <c r="BH9816" i="13" s="1"/>
  <c r="BE8762" i="13"/>
  <c r="BF8762" i="13" s="1"/>
  <c r="BH8762" i="13" s="1"/>
  <c r="BE7263" i="13"/>
  <c r="BF7263" i="13" s="1"/>
  <c r="BH7263" i="13" s="1"/>
  <c r="BE6754" i="13"/>
  <c r="BF6754" i="13" s="1"/>
  <c r="BH6754" i="13" s="1"/>
  <c r="BE7640" i="13"/>
  <c r="BF7640" i="13" s="1"/>
  <c r="BH7640" i="13" s="1"/>
  <c r="BE7112" i="13"/>
  <c r="BF7112" i="13" s="1"/>
  <c r="BH7112" i="13" s="1"/>
  <c r="BE5595" i="13"/>
  <c r="BF5595" i="13" s="1"/>
  <c r="BH5595" i="13" s="1"/>
  <c r="BE5105" i="13"/>
  <c r="BF5105" i="13" s="1"/>
  <c r="BH5105" i="13" s="1"/>
  <c r="BE9731" i="13"/>
  <c r="BF9731" i="13" s="1"/>
  <c r="BH9731" i="13" s="1"/>
  <c r="BE8685" i="13"/>
  <c r="BF8685" i="13" s="1"/>
  <c r="BH8685" i="13" s="1"/>
  <c r="BE9093" i="13"/>
  <c r="BF9093" i="13" s="1"/>
  <c r="BH9093" i="13" s="1"/>
  <c r="BE7119" i="13"/>
  <c r="BF7119" i="13" s="1"/>
  <c r="BH7119" i="13" s="1"/>
  <c r="BE7218" i="13"/>
  <c r="BF7218" i="13" s="1"/>
  <c r="BH7218" i="13" s="1"/>
  <c r="BE6745" i="13"/>
  <c r="BF6745" i="13" s="1"/>
  <c r="BH6745" i="13" s="1"/>
  <c r="BE6440" i="13"/>
  <c r="BF6440" i="13" s="1"/>
  <c r="BH6440" i="13" s="1"/>
  <c r="BE5446" i="13"/>
  <c r="BF5446" i="13" s="1"/>
  <c r="BH5446" i="13" s="1"/>
  <c r="BE5352" i="13"/>
  <c r="BF5352" i="13" s="1"/>
  <c r="BH5352" i="13" s="1"/>
  <c r="BE9466" i="13"/>
  <c r="BF9466" i="13" s="1"/>
  <c r="BH9466" i="13" s="1"/>
  <c r="BE8548" i="13"/>
  <c r="BF8548" i="13" s="1"/>
  <c r="BH8548" i="13" s="1"/>
  <c r="BE9372" i="13"/>
  <c r="BF9372" i="13" s="1"/>
  <c r="BH9372" i="13" s="1"/>
  <c r="BE8326" i="13"/>
  <c r="BF8326" i="13" s="1"/>
  <c r="BH8326" i="13" s="1"/>
  <c r="BE6203" i="13"/>
  <c r="BF6203" i="13" s="1"/>
  <c r="BH6203" i="13" s="1"/>
  <c r="BE5974" i="13"/>
  <c r="BF5974" i="13" s="1"/>
  <c r="BH5974" i="13" s="1"/>
  <c r="BE6261" i="13"/>
  <c r="BF6261" i="13" s="1"/>
  <c r="BH6261" i="13" s="1"/>
  <c r="BE6076" i="13"/>
  <c r="BF6076" i="13" s="1"/>
  <c r="BH6076" i="13" s="1"/>
  <c r="BE5637" i="13"/>
  <c r="BF5637" i="13" s="1"/>
  <c r="BH5637" i="13" s="1"/>
  <c r="BE9391" i="13"/>
  <c r="BF9391" i="13" s="1"/>
  <c r="BH9391" i="13" s="1"/>
  <c r="BE8345" i="13"/>
  <c r="BF8345" i="13" s="1"/>
  <c r="BH8345" i="13" s="1"/>
  <c r="BE9665" i="13"/>
  <c r="BF9665" i="13" s="1"/>
  <c r="BH9665" i="13" s="1"/>
  <c r="BE8619" i="13"/>
  <c r="BF8619" i="13" s="1"/>
  <c r="BH8619" i="13" s="1"/>
  <c r="BE9948" i="13"/>
  <c r="BF9948" i="13" s="1"/>
  <c r="BH9948" i="13" s="1"/>
  <c r="BE6771" i="13"/>
  <c r="BF6771" i="13" s="1"/>
  <c r="BH6771" i="13" s="1"/>
  <c r="BE6254" i="13"/>
  <c r="BF6254" i="13" s="1"/>
  <c r="BH6254" i="13" s="1"/>
  <c r="BE6061" i="13"/>
  <c r="BF6061" i="13" s="1"/>
  <c r="BH6061" i="13" s="1"/>
  <c r="BE5967" i="13"/>
  <c r="BF5967" i="13" s="1"/>
  <c r="BH5967" i="13" s="1"/>
  <c r="BE5757" i="13"/>
  <c r="BF5757" i="13" s="1"/>
  <c r="BH5757" i="13" s="1"/>
  <c r="BE9891" i="13"/>
  <c r="BF9891" i="13" s="1"/>
  <c r="BH9891" i="13" s="1"/>
  <c r="BE9094" i="13"/>
  <c r="BF9094" i="13" s="1"/>
  <c r="BH9094" i="13" s="1"/>
  <c r="BE9917" i="13"/>
  <c r="BF9917" i="13" s="1"/>
  <c r="BH9917" i="13" s="1"/>
  <c r="BE8722" i="13"/>
  <c r="BF8722" i="13" s="1"/>
  <c r="BH8722" i="13" s="1"/>
  <c r="BE6463" i="13"/>
  <c r="BF6463" i="13" s="1"/>
  <c r="BH6463" i="13" s="1"/>
  <c r="BE6586" i="13"/>
  <c r="BF6586" i="13" s="1"/>
  <c r="BH6586" i="13" s="1"/>
  <c r="BE7289" i="13"/>
  <c r="BF7289" i="13" s="1"/>
  <c r="BH7289" i="13" s="1"/>
  <c r="BE6944" i="13"/>
  <c r="BF6944" i="13" s="1"/>
  <c r="BH6944" i="13" s="1"/>
  <c r="BE5427" i="13"/>
  <c r="BF5427" i="13" s="1"/>
  <c r="BH5427" i="13" s="1"/>
  <c r="BE5776" i="13"/>
  <c r="BF5776" i="13" s="1"/>
  <c r="BH5776" i="13" s="1"/>
  <c r="BE9563" i="13"/>
  <c r="BF9563" i="13" s="1"/>
  <c r="BH9563" i="13" s="1"/>
  <c r="BE8517" i="13"/>
  <c r="BF8517" i="13" s="1"/>
  <c r="BH8517" i="13" s="1"/>
  <c r="BE9821" i="13"/>
  <c r="BF9821" i="13" s="1"/>
  <c r="BH9821" i="13" s="1"/>
  <c r="BE8775" i="13"/>
  <c r="BF8775" i="13" s="1"/>
  <c r="BH8775" i="13" s="1"/>
  <c r="BE6951" i="13"/>
  <c r="BF6951" i="13" s="1"/>
  <c r="BH6951" i="13" s="1"/>
  <c r="BE6418" i="13"/>
  <c r="BF6418" i="13" s="1"/>
  <c r="BH6418" i="13" s="1"/>
  <c r="BE6577" i="13"/>
  <c r="BF6577" i="13" s="1"/>
  <c r="BH6577" i="13" s="1"/>
  <c r="BE6003" i="13"/>
  <c r="BF6003" i="13" s="1"/>
  <c r="BH6003" i="13" s="1"/>
  <c r="BE5809" i="13"/>
  <c r="BF5809" i="13" s="1"/>
  <c r="BH5809" i="13" s="1"/>
  <c r="BE9426" i="13"/>
  <c r="BF9426" i="13" s="1"/>
  <c r="BH9426" i="13" s="1"/>
  <c r="BE9204" i="13"/>
  <c r="BF9204" i="13" s="1"/>
  <c r="BH9204" i="13" s="1"/>
  <c r="BE7870" i="13"/>
  <c r="BF7870" i="13" s="1"/>
  <c r="BH7870" i="13" s="1"/>
  <c r="BE7334" i="13"/>
  <c r="BF7334" i="13" s="1"/>
  <c r="BH7334" i="13" s="1"/>
  <c r="BE5806" i="13"/>
  <c r="BF5806" i="13" s="1"/>
  <c r="BH5806" i="13" s="1"/>
  <c r="BE6221" i="13"/>
  <c r="BF6221" i="13" s="1"/>
  <c r="BH6221" i="13" s="1"/>
  <c r="BE6036" i="13"/>
  <c r="BF6036" i="13" s="1"/>
  <c r="BH6036" i="13" s="1"/>
  <c r="BE5597" i="13"/>
  <c r="BF5597" i="13" s="1"/>
  <c r="BH5597" i="13" s="1"/>
  <c r="BE9351" i="13"/>
  <c r="BF9351" i="13" s="1"/>
  <c r="BH9351" i="13" s="1"/>
  <c r="BE7979" i="13"/>
  <c r="BF7979" i="13" s="1"/>
  <c r="BH7979" i="13" s="1"/>
  <c r="BE8835" i="13"/>
  <c r="BF8835" i="13" s="1"/>
  <c r="BH8835" i="13" s="1"/>
  <c r="BE7411" i="13"/>
  <c r="BF7411" i="13" s="1"/>
  <c r="BH7411" i="13" s="1"/>
  <c r="BE7529" i="13"/>
  <c r="BF7529" i="13" s="1"/>
  <c r="BH7529" i="13" s="1"/>
  <c r="BE6749" i="13"/>
  <c r="BF6749" i="13" s="1"/>
  <c r="BH6749" i="13" s="1"/>
  <c r="BE6452" i="13"/>
  <c r="BF6452" i="13" s="1"/>
  <c r="BH6452" i="13" s="1"/>
  <c r="BE5458" i="13"/>
  <c r="BF5458" i="13" s="1"/>
  <c r="BH5458" i="13" s="1"/>
  <c r="BE5124" i="13"/>
  <c r="BF5124" i="13" s="1"/>
  <c r="BH5124" i="13" s="1"/>
  <c r="BE9566" i="13"/>
  <c r="BF9566" i="13" s="1"/>
  <c r="BH9566" i="13" s="1"/>
  <c r="BE8520" i="13"/>
  <c r="BF8520" i="13" s="1"/>
  <c r="BH8520" i="13" s="1"/>
  <c r="BE9352" i="13"/>
  <c r="BF9352" i="13" s="1"/>
  <c r="BH9352" i="13" s="1"/>
  <c r="BE7972" i="13"/>
  <c r="BF7972" i="13" s="1"/>
  <c r="BH7972" i="13" s="1"/>
  <c r="BE6167" i="13"/>
  <c r="BF6167" i="13" s="1"/>
  <c r="BH6167" i="13" s="1"/>
  <c r="BE5826" i="13"/>
  <c r="BF5826" i="13" s="1"/>
  <c r="BH5826" i="13" s="1"/>
  <c r="BE6233" i="13"/>
  <c r="BF6233" i="13" s="1"/>
  <c r="BH6233" i="13" s="1"/>
  <c r="BE6520" i="13"/>
  <c r="BF6520" i="13" s="1"/>
  <c r="BH6520" i="13" s="1"/>
  <c r="BE5465" i="13"/>
  <c r="BF5465" i="13" s="1"/>
  <c r="BH5465" i="13" s="1"/>
  <c r="BE9779" i="13"/>
  <c r="BF9779" i="13" s="1"/>
  <c r="BH9779" i="13" s="1"/>
  <c r="BE8733" i="13"/>
  <c r="BF8733" i="13" s="1"/>
  <c r="BH8733" i="13" s="1"/>
  <c r="BE9269" i="13"/>
  <c r="BF9269" i="13" s="1"/>
  <c r="BH9269" i="13" s="1"/>
  <c r="BE7781" i="13"/>
  <c r="BF7781" i="13" s="1"/>
  <c r="BH7781" i="13" s="1"/>
  <c r="BE8179" i="13"/>
  <c r="BF8179" i="13" s="1"/>
  <c r="BH8179" i="13" s="1"/>
  <c r="BE6527" i="13"/>
  <c r="BF6527" i="13" s="1"/>
  <c r="BH6527" i="13" s="1"/>
  <c r="BE7337" i="13"/>
  <c r="BF7337" i="13" s="1"/>
  <c r="BH7337" i="13" s="1"/>
  <c r="BE7847" i="13"/>
  <c r="BF7847" i="13" s="1"/>
  <c r="BH7847" i="13" s="1"/>
  <c r="BE5243" i="13"/>
  <c r="BF5243" i="13" s="1"/>
  <c r="BH5243" i="13" s="1"/>
  <c r="BE5065" i="13"/>
  <c r="BF5065" i="13" s="1"/>
  <c r="BH5065" i="13" s="1"/>
  <c r="BE9967" i="13"/>
  <c r="BF9967" i="13" s="1"/>
  <c r="BH9967" i="13" s="1"/>
  <c r="BE8906" i="13"/>
  <c r="BF8906" i="13" s="1"/>
  <c r="BH8906" i="13" s="1"/>
  <c r="BE9969" i="13"/>
  <c r="BF9969" i="13" s="1"/>
  <c r="BH9969" i="13" s="1"/>
  <c r="BE8534" i="13"/>
  <c r="BF8534" i="13" s="1"/>
  <c r="BH8534" i="13" s="1"/>
  <c r="BE6411" i="13"/>
  <c r="BF6411" i="13" s="1"/>
  <c r="BH6411" i="13" s="1"/>
  <c r="BE6526" i="13"/>
  <c r="BF6526" i="13" s="1"/>
  <c r="BH6526" i="13" s="1"/>
  <c r="BE7229" i="13"/>
  <c r="BF7229" i="13" s="1"/>
  <c r="BH7229" i="13" s="1"/>
  <c r="BE7004" i="13"/>
  <c r="BF7004" i="13" s="1"/>
  <c r="BH7004" i="13" s="1"/>
  <c r="BE5615" i="13"/>
  <c r="BF5615" i="13" s="1"/>
  <c r="BH5615" i="13" s="1"/>
  <c r="BE5333" i="13"/>
  <c r="BF5333" i="13" s="1"/>
  <c r="BH5333" i="13" s="1"/>
  <c r="BE9343" i="13"/>
  <c r="BF9343" i="13" s="1"/>
  <c r="BH9343" i="13" s="1"/>
  <c r="BE7971" i="13"/>
  <c r="BF7971" i="13" s="1"/>
  <c r="BH7971" i="13" s="1"/>
  <c r="BE8827" i="13"/>
  <c r="BF8827" i="13" s="1"/>
  <c r="BH8827" i="13" s="1"/>
  <c r="BE6979" i="13"/>
  <c r="BF6979" i="13" s="1"/>
  <c r="BH6979" i="13" s="1"/>
  <c r="BE6462" i="13"/>
  <c r="BF6462" i="13" s="1"/>
  <c r="BH6462" i="13" s="1"/>
  <c r="BE6613" i="13"/>
  <c r="BF6613" i="13" s="1"/>
  <c r="BH6613" i="13" s="1"/>
  <c r="BE6316" i="13"/>
  <c r="BF6316" i="13" s="1"/>
  <c r="BH6316" i="13" s="1"/>
  <c r="BE5130" i="13"/>
  <c r="BF5130" i="13" s="1"/>
  <c r="BH5130" i="13" s="1"/>
  <c r="BE9686" i="13"/>
  <c r="BF9686" i="13" s="1"/>
  <c r="BH9686" i="13" s="1"/>
  <c r="BE7933" i="13"/>
  <c r="BF7933" i="13" s="1"/>
  <c r="BH7933" i="13" s="1"/>
  <c r="BE9472" i="13"/>
  <c r="BF9472" i="13" s="1"/>
  <c r="BH9472" i="13" s="1"/>
  <c r="BE8418" i="13"/>
  <c r="BF8418" i="13" s="1"/>
  <c r="BH8418" i="13" s="1"/>
  <c r="BE6287" i="13"/>
  <c r="BF6287" i="13" s="1"/>
  <c r="BH6287" i="13" s="1"/>
  <c r="BE6074" i="13"/>
  <c r="BF6074" i="13" s="1"/>
  <c r="BH6074" i="13" s="1"/>
  <c r="BE6481" i="13"/>
  <c r="BF6481" i="13" s="1"/>
  <c r="BH6481" i="13" s="1"/>
  <c r="BE6768" i="13"/>
  <c r="BF6768" i="13" s="1"/>
  <c r="BH6768" i="13" s="1"/>
  <c r="BE5302" i="13"/>
  <c r="BF5302" i="13" s="1"/>
  <c r="BH5302" i="13" s="1"/>
  <c r="BE5200" i="13"/>
  <c r="BF5200" i="13" s="1"/>
  <c r="BH5200" i="13" s="1"/>
  <c r="BE9387" i="13"/>
  <c r="BF9387" i="13" s="1"/>
  <c r="BH9387" i="13" s="1"/>
  <c r="BE8341" i="13"/>
  <c r="BF8341" i="13" s="1"/>
  <c r="BH8341" i="13" s="1"/>
  <c r="BE8855" i="13"/>
  <c r="BF8855" i="13" s="1"/>
  <c r="BH8855" i="13" s="1"/>
  <c r="BE9928" i="13"/>
  <c r="BF9928" i="13" s="1"/>
  <c r="BH9928" i="13" s="1"/>
  <c r="BE6775" i="13"/>
  <c r="BF6775" i="13" s="1"/>
  <c r="BH6775" i="13" s="1"/>
  <c r="BE6242" i="13"/>
  <c r="BF6242" i="13" s="1"/>
  <c r="BH6242" i="13" s="1"/>
  <c r="BE6057" i="13"/>
  <c r="BF6057" i="13" s="1"/>
  <c r="BH6057" i="13" s="1"/>
  <c r="BE5955" i="13"/>
  <c r="BF5955" i="13" s="1"/>
  <c r="BH5955" i="13" s="1"/>
  <c r="BE5761" i="13"/>
  <c r="BF5761" i="13" s="1"/>
  <c r="BH5761" i="13" s="1"/>
  <c r="BE4536" i="13"/>
  <c r="BF4536" i="13" s="1"/>
  <c r="BH4536" i="13" s="1"/>
  <c r="BE4243" i="13"/>
  <c r="BF4243" i="13" s="1"/>
  <c r="BH4243" i="13" s="1"/>
  <c r="BE3634" i="13"/>
  <c r="BF3634" i="13" s="1"/>
  <c r="BH3634" i="13" s="1"/>
  <c r="BE4892" i="13"/>
  <c r="BF4892" i="13" s="1"/>
  <c r="BH4892" i="13" s="1"/>
  <c r="BE4615" i="13"/>
  <c r="BF4615" i="13" s="1"/>
  <c r="BH4615" i="13" s="1"/>
  <c r="BE4002" i="13"/>
  <c r="BF4002" i="13" s="1"/>
  <c r="BH4002" i="13" s="1"/>
  <c r="BE3641" i="13"/>
  <c r="BF3641" i="13" s="1"/>
  <c r="BH3641" i="13" s="1"/>
  <c r="BE4885" i="13"/>
  <c r="BF4885" i="13" s="1"/>
  <c r="BH4885" i="13" s="1"/>
  <c r="BE4763" i="13"/>
  <c r="BF4763" i="13" s="1"/>
  <c r="BH4763" i="13" s="1"/>
  <c r="BE4629" i="13"/>
  <c r="BF4629" i="13" s="1"/>
  <c r="BH4629" i="13" s="1"/>
  <c r="BE4507" i="13"/>
  <c r="BF4507" i="13" s="1"/>
  <c r="BH4507" i="13" s="1"/>
  <c r="BE4373" i="13"/>
  <c r="BF4373" i="13" s="1"/>
  <c r="BH4373" i="13" s="1"/>
  <c r="BE4251" i="13"/>
  <c r="BF4251" i="13" s="1"/>
  <c r="BH4251" i="13" s="1"/>
  <c r="BE4119" i="13"/>
  <c r="BF4119" i="13" s="1"/>
  <c r="BH4119" i="13" s="1"/>
  <c r="BE3976" i="13"/>
  <c r="BF3976" i="13" s="1"/>
  <c r="BH3976" i="13" s="1"/>
  <c r="BE7462" i="13"/>
  <c r="BF7462" i="13" s="1"/>
  <c r="BH7462" i="13" s="1"/>
  <c r="BE9377" i="13"/>
  <c r="BF9377" i="13" s="1"/>
  <c r="BH9377" i="13" s="1"/>
  <c r="BE6596" i="13"/>
  <c r="BF6596" i="13" s="1"/>
  <c r="BH6596" i="13" s="1"/>
  <c r="BE9014" i="13"/>
  <c r="BF9014" i="13" s="1"/>
  <c r="BH9014" i="13" s="1"/>
  <c r="BE6025" i="13"/>
  <c r="BF6025" i="13" s="1"/>
  <c r="BH6025" i="13" s="1"/>
  <c r="BE9991" i="13"/>
  <c r="BF9991" i="13" s="1"/>
  <c r="BH9991" i="13" s="1"/>
  <c r="BE5224" i="13"/>
  <c r="BF5224" i="13" s="1"/>
  <c r="BH5224" i="13" s="1"/>
  <c r="BE9667" i="13"/>
  <c r="BF9667" i="13" s="1"/>
  <c r="BH9667" i="13" s="1"/>
  <c r="BE5317" i="13"/>
  <c r="BF5317" i="13" s="1"/>
  <c r="BH5317" i="13" s="1"/>
  <c r="BE9912" i="13"/>
  <c r="BF9912" i="13" s="1"/>
  <c r="BH9912" i="13" s="1"/>
  <c r="BE5742" i="13"/>
  <c r="BF5742" i="13" s="1"/>
  <c r="BH5742" i="13" s="1"/>
  <c r="BE6866" i="13"/>
  <c r="BF6866" i="13" s="1"/>
  <c r="BH6866" i="13" s="1"/>
  <c r="BE7113" i="13"/>
  <c r="BF7113" i="13" s="1"/>
  <c r="BH7113" i="13" s="1"/>
  <c r="BE6846" i="13"/>
  <c r="BF6846" i="13" s="1"/>
  <c r="BH6846" i="13" s="1"/>
  <c r="BE6104" i="13"/>
  <c r="BF6104" i="13" s="1"/>
  <c r="BH6104" i="13" s="1"/>
  <c r="BE7775" i="13"/>
  <c r="BF7775" i="13" s="1"/>
  <c r="BH7775" i="13" s="1"/>
  <c r="BE9828" i="13"/>
  <c r="BF9828" i="13" s="1"/>
  <c r="BH9828" i="13" s="1"/>
  <c r="BE6774" i="13"/>
  <c r="BF6774" i="13" s="1"/>
  <c r="BH6774" i="13" s="1"/>
  <c r="BE5709" i="13"/>
  <c r="BF5709" i="13" s="1"/>
  <c r="BH5709" i="13" s="1"/>
  <c r="BE8145" i="13"/>
  <c r="BF8145" i="13" s="1"/>
  <c r="BH8145" i="13" s="1"/>
  <c r="BE6133" i="13"/>
  <c r="BF6133" i="13" s="1"/>
  <c r="BH6133" i="13" s="1"/>
  <c r="BE8794" i="13"/>
  <c r="BF8794" i="13" s="1"/>
  <c r="BH8794" i="13" s="1"/>
  <c r="BE6345" i="13"/>
  <c r="BF6345" i="13" s="1"/>
  <c r="BH6345" i="13" s="1"/>
  <c r="BE5008" i="13"/>
  <c r="BF5008" i="13" s="1"/>
  <c r="BH5008" i="13" s="1"/>
  <c r="BE8717" i="13"/>
  <c r="BF8717" i="13" s="1"/>
  <c r="BH8717" i="13" s="1"/>
  <c r="BE8719" i="13"/>
  <c r="BF8719" i="13" s="1"/>
  <c r="BH8719" i="13" s="1"/>
  <c r="BE6362" i="13"/>
  <c r="BF6362" i="13" s="1"/>
  <c r="BH6362" i="13" s="1"/>
  <c r="BE5881" i="13"/>
  <c r="BF5881" i="13" s="1"/>
  <c r="BH5881" i="13" s="1"/>
  <c r="BE8836" i="13"/>
  <c r="BF8836" i="13" s="1"/>
  <c r="BH8836" i="13" s="1"/>
  <c r="BE9148" i="13"/>
  <c r="BF9148" i="13" s="1"/>
  <c r="BH9148" i="13" s="1"/>
  <c r="BE6862" i="13"/>
  <c r="BF6862" i="13" s="1"/>
  <c r="BH6862" i="13" s="1"/>
  <c r="BE5541" i="13"/>
  <c r="BF5541" i="13" s="1"/>
  <c r="BH5541" i="13" s="1"/>
  <c r="BE6158" i="13"/>
  <c r="BF6158" i="13" s="1"/>
  <c r="BH6158" i="13" s="1"/>
  <c r="BE9510" i="13"/>
  <c r="BF9510" i="13" s="1"/>
  <c r="BH9510" i="13" s="1"/>
  <c r="BE8878" i="13"/>
  <c r="BF8878" i="13" s="1"/>
  <c r="BH8878" i="13" s="1"/>
  <c r="BE7426" i="13"/>
  <c r="BF7426" i="13" s="1"/>
  <c r="BH7426" i="13" s="1"/>
  <c r="BE5665" i="13"/>
  <c r="BF5665" i="13" s="1"/>
  <c r="BH5665" i="13" s="1"/>
  <c r="BE7919" i="13"/>
  <c r="BF7919" i="13" s="1"/>
  <c r="BH7919" i="13" s="1"/>
  <c r="BE8114" i="13"/>
  <c r="BF8114" i="13" s="1"/>
  <c r="BH8114" i="13" s="1"/>
  <c r="BE8412" i="13"/>
  <c r="BF8412" i="13" s="1"/>
  <c r="BH8412" i="13" s="1"/>
  <c r="BE7902" i="13"/>
  <c r="BF7902" i="13" s="1"/>
  <c r="BH7902" i="13" s="1"/>
  <c r="BE6916" i="13"/>
  <c r="BF6916" i="13" s="1"/>
  <c r="BH6916" i="13" s="1"/>
  <c r="BE9127" i="13"/>
  <c r="BF9127" i="13" s="1"/>
  <c r="BH9127" i="13" s="1"/>
  <c r="BE9145" i="13"/>
  <c r="BF9145" i="13" s="1"/>
  <c r="BH9145" i="13" s="1"/>
  <c r="BE7561" i="13"/>
  <c r="BF7561" i="13" s="1"/>
  <c r="BH7561" i="13" s="1"/>
  <c r="BE5247" i="13"/>
  <c r="BF5247" i="13" s="1"/>
  <c r="BH5247" i="13" s="1"/>
  <c r="BE8148" i="13"/>
  <c r="BF8148" i="13" s="1"/>
  <c r="BH8148" i="13" s="1"/>
  <c r="BE6114" i="13"/>
  <c r="BF6114" i="13" s="1"/>
  <c r="BH6114" i="13" s="1"/>
  <c r="BE5115" i="13"/>
  <c r="BF5115" i="13" s="1"/>
  <c r="BH5115" i="13" s="1"/>
  <c r="BE6443" i="13"/>
  <c r="BF6443" i="13" s="1"/>
  <c r="BH6443" i="13" s="1"/>
  <c r="BE5932" i="13"/>
  <c r="BF5932" i="13" s="1"/>
  <c r="BH5932" i="13" s="1"/>
  <c r="BE8713" i="13"/>
  <c r="BF8713" i="13" s="1"/>
  <c r="BH8713" i="13" s="1"/>
  <c r="BE9521" i="13"/>
  <c r="BF9521" i="13" s="1"/>
  <c r="BH9521" i="13" s="1"/>
  <c r="BE6883" i="13"/>
  <c r="BF6883" i="13" s="1"/>
  <c r="BH6883" i="13" s="1"/>
  <c r="BE5063" i="13"/>
  <c r="BF5063" i="13" s="1"/>
  <c r="BH5063" i="13" s="1"/>
  <c r="BE7506" i="13"/>
  <c r="BF7506" i="13" s="1"/>
  <c r="BH7506" i="13" s="1"/>
  <c r="BE6672" i="13"/>
  <c r="BF6672" i="13" s="1"/>
  <c r="BH6672" i="13" s="1"/>
  <c r="BE8501" i="13"/>
  <c r="BF8501" i="13" s="1"/>
  <c r="BH8501" i="13" s="1"/>
  <c r="BE8759" i="13"/>
  <c r="BF8759" i="13" s="1"/>
  <c r="BH8759" i="13" s="1"/>
  <c r="BE6679" i="13"/>
  <c r="BF6679" i="13" s="1"/>
  <c r="BH6679" i="13" s="1"/>
  <c r="BE5859" i="13"/>
  <c r="BF5859" i="13" s="1"/>
  <c r="BH5859" i="13" s="1"/>
  <c r="BE8162" i="13"/>
  <c r="BF8162" i="13" s="1"/>
  <c r="BH8162" i="13" s="1"/>
  <c r="BE9634" i="13"/>
  <c r="BF9634" i="13" s="1"/>
  <c r="BH9634" i="13" s="1"/>
  <c r="BE7857" i="13"/>
  <c r="BF7857" i="13" s="1"/>
  <c r="BH7857" i="13" s="1"/>
  <c r="BE9156" i="13"/>
  <c r="BF9156" i="13" s="1"/>
  <c r="BH9156" i="13" s="1"/>
  <c r="BE5758" i="13"/>
  <c r="BF5758" i="13" s="1"/>
  <c r="BH5758" i="13" s="1"/>
  <c r="BE6964" i="13"/>
  <c r="BF6964" i="13" s="1"/>
  <c r="BH6964" i="13" s="1"/>
  <c r="BE5258" i="13"/>
  <c r="BF5258" i="13" s="1"/>
  <c r="BH5258" i="13" s="1"/>
  <c r="BE9687" i="13"/>
  <c r="BF9687" i="13" s="1"/>
  <c r="BH9687" i="13" s="1"/>
  <c r="BE8113" i="13"/>
  <c r="BF8113" i="13" s="1"/>
  <c r="BH8113" i="13" s="1"/>
  <c r="BE9449" i="13"/>
  <c r="BF9449" i="13" s="1"/>
  <c r="BH9449" i="13" s="1"/>
  <c r="BE7713" i="13"/>
  <c r="BF7713" i="13" s="1"/>
  <c r="BH7713" i="13" s="1"/>
  <c r="BE9988" i="13"/>
  <c r="BF9988" i="13" s="1"/>
  <c r="BH9988" i="13" s="1"/>
  <c r="BE6555" i="13"/>
  <c r="BF6555" i="13" s="1"/>
  <c r="BH6555" i="13" s="1"/>
  <c r="BE6957" i="13"/>
  <c r="BF6957" i="13" s="1"/>
  <c r="BH6957" i="13" s="1"/>
  <c r="BE6007" i="13"/>
  <c r="BF6007" i="13" s="1"/>
  <c r="BH6007" i="13" s="1"/>
  <c r="BE5077" i="13"/>
  <c r="BF5077" i="13" s="1"/>
  <c r="BH5077" i="13" s="1"/>
  <c r="BE8728" i="13"/>
  <c r="BF8728" i="13" s="1"/>
  <c r="BH8728" i="13" s="1"/>
  <c r="BE8506" i="13"/>
  <c r="BF8506" i="13" s="1"/>
  <c r="BH8506" i="13" s="1"/>
  <c r="BE7434" i="13"/>
  <c r="BF7434" i="13" s="1"/>
  <c r="BH7434" i="13" s="1"/>
  <c r="BE7896" i="13"/>
  <c r="BF7896" i="13" s="1"/>
  <c r="BH7896" i="13" s="1"/>
  <c r="BE6856" i="13"/>
  <c r="BF6856" i="13" s="1"/>
  <c r="BH6856" i="13" s="1"/>
  <c r="BE5134" i="13"/>
  <c r="BF5134" i="13" s="1"/>
  <c r="BH5134" i="13" s="1"/>
  <c r="BE9219" i="13"/>
  <c r="BF9219" i="13" s="1"/>
  <c r="BH9219" i="13" s="1"/>
  <c r="BE8551" i="13"/>
  <c r="BF8551" i="13" s="1"/>
  <c r="BH8551" i="13" s="1"/>
  <c r="BE6863" i="13"/>
  <c r="BF6863" i="13" s="1"/>
  <c r="BH6863" i="13" s="1"/>
  <c r="BE7417" i="13"/>
  <c r="BF7417" i="13" s="1"/>
  <c r="BH7417" i="13" s="1"/>
  <c r="BE7671" i="13"/>
  <c r="BF7671" i="13" s="1"/>
  <c r="BH7671" i="13" s="1"/>
  <c r="BE5849" i="13"/>
  <c r="BF5849" i="13" s="1"/>
  <c r="BH5849" i="13" s="1"/>
  <c r="BE7994" i="13"/>
  <c r="BF7994" i="13" s="1"/>
  <c r="BH7994" i="13" s="1"/>
  <c r="BE9082" i="13"/>
  <c r="BF9082" i="13" s="1"/>
  <c r="BH9082" i="13" s="1"/>
  <c r="BE8128" i="13"/>
  <c r="BF8128" i="13" s="1"/>
  <c r="BH8128" i="13" s="1"/>
  <c r="BE9116" i="13"/>
  <c r="BF9116" i="13" s="1"/>
  <c r="BH9116" i="13" s="1"/>
  <c r="BE7526" i="13"/>
  <c r="BF7526" i="13" s="1"/>
  <c r="BH7526" i="13" s="1"/>
  <c r="BE6574" i="13"/>
  <c r="BF6574" i="13" s="1"/>
  <c r="BH6574" i="13" s="1"/>
  <c r="BE7308" i="13"/>
  <c r="BF7308" i="13" s="1"/>
  <c r="BH7308" i="13" s="1"/>
  <c r="BE5399" i="13"/>
  <c r="BF5399" i="13" s="1"/>
  <c r="BH5399" i="13" s="1"/>
  <c r="BE5156" i="13"/>
  <c r="BF5156" i="13" s="1"/>
  <c r="BH5156" i="13" s="1"/>
  <c r="BE8601" i="13"/>
  <c r="BF8601" i="13" s="1"/>
  <c r="BH8601" i="13" s="1"/>
  <c r="BE8201" i="13"/>
  <c r="BF8201" i="13" s="1"/>
  <c r="BH8201" i="13" s="1"/>
  <c r="BE9153" i="13"/>
  <c r="BF9153" i="13" s="1"/>
  <c r="BH9153" i="13" s="1"/>
  <c r="BE8175" i="13"/>
  <c r="BF8175" i="13" s="1"/>
  <c r="BH8175" i="13" s="1"/>
  <c r="BE7569" i="13"/>
  <c r="BF7569" i="13" s="1"/>
  <c r="BH7569" i="13" s="1"/>
  <c r="BE6661" i="13"/>
  <c r="BF6661" i="13" s="1"/>
  <c r="BH6661" i="13" s="1"/>
  <c r="BE5255" i="13"/>
  <c r="BF5255" i="13" s="1"/>
  <c r="BH5255" i="13" s="1"/>
  <c r="BE5492" i="13"/>
  <c r="BF5492" i="13" s="1"/>
  <c r="BH5492" i="13" s="1"/>
  <c r="BE8816" i="13"/>
  <c r="BF8816" i="13" s="1"/>
  <c r="BH8816" i="13" s="1"/>
  <c r="BE8466" i="13"/>
  <c r="BF8466" i="13" s="1"/>
  <c r="BH8466" i="13" s="1"/>
  <c r="BE7098" i="13"/>
  <c r="BF7098" i="13" s="1"/>
  <c r="BH7098" i="13" s="1"/>
  <c r="BE7728" i="13"/>
  <c r="BF7728" i="13" s="1"/>
  <c r="BH7728" i="13" s="1"/>
  <c r="BE6688" i="13"/>
  <c r="BF6688" i="13" s="1"/>
  <c r="BH6688" i="13" s="1"/>
  <c r="BE5633" i="13"/>
  <c r="BF5633" i="13" s="1"/>
  <c r="BH5633" i="13" s="1"/>
  <c r="BE9051" i="13"/>
  <c r="BF9051" i="13" s="1"/>
  <c r="BH9051" i="13" s="1"/>
  <c r="BE9565" i="13"/>
  <c r="BF9565" i="13" s="1"/>
  <c r="BH9565" i="13" s="1"/>
  <c r="BE7821" i="13"/>
  <c r="BF7821" i="13" s="1"/>
  <c r="BH7821" i="13" s="1"/>
  <c r="BE6695" i="13"/>
  <c r="BF6695" i="13" s="1"/>
  <c r="BH6695" i="13" s="1"/>
  <c r="BE7089" i="13"/>
  <c r="BF7089" i="13" s="1"/>
  <c r="BH7089" i="13" s="1"/>
  <c r="BE7503" i="13"/>
  <c r="BF7503" i="13" s="1"/>
  <c r="BH7503" i="13" s="1"/>
  <c r="BE5153" i="13"/>
  <c r="BF5153" i="13" s="1"/>
  <c r="BH5153" i="13" s="1"/>
  <c r="BE9170" i="13"/>
  <c r="BF9170" i="13" s="1"/>
  <c r="BH9170" i="13" s="1"/>
  <c r="BE7905" i="13"/>
  <c r="BF7905" i="13" s="1"/>
  <c r="BH7905" i="13" s="1"/>
  <c r="BE8948" i="13"/>
  <c r="BF8948" i="13" s="1"/>
  <c r="BH8948" i="13" s="1"/>
  <c r="BE7179" i="13"/>
  <c r="BF7179" i="13" s="1"/>
  <c r="BH7179" i="13" s="1"/>
  <c r="BE6062" i="13"/>
  <c r="BF6062" i="13" s="1"/>
  <c r="BH6062" i="13" s="1"/>
  <c r="BE7268" i="13"/>
  <c r="BF7268" i="13" s="1"/>
  <c r="BH7268" i="13" s="1"/>
  <c r="BE5359" i="13"/>
  <c r="BF5359" i="13" s="1"/>
  <c r="BH5359" i="13" s="1"/>
  <c r="BE5076" i="13"/>
  <c r="BF5076" i="13" s="1"/>
  <c r="BH5076" i="13" s="1"/>
  <c r="BE8561" i="13"/>
  <c r="BF8561" i="13" s="1"/>
  <c r="BH8561" i="13" s="1"/>
  <c r="BE8289" i="13"/>
  <c r="BF8289" i="13" s="1"/>
  <c r="BH8289" i="13" s="1"/>
  <c r="BE9369" i="13"/>
  <c r="BF9369" i="13" s="1"/>
  <c r="BH9369" i="13" s="1"/>
  <c r="BE6731" i="13"/>
  <c r="BF6731" i="13" s="1"/>
  <c r="BH6731" i="13" s="1"/>
  <c r="BE7005" i="13"/>
  <c r="BF7005" i="13" s="1"/>
  <c r="BH7005" i="13" s="1"/>
  <c r="BE6196" i="13"/>
  <c r="BF6196" i="13" s="1"/>
  <c r="BH6196" i="13" s="1"/>
  <c r="BE5181" i="13"/>
  <c r="BF5181" i="13" s="1"/>
  <c r="BH5181" i="13" s="1"/>
  <c r="BE9310" i="13"/>
  <c r="BF9310" i="13" s="1"/>
  <c r="BH9310" i="13" s="1"/>
  <c r="BE8116" i="13"/>
  <c r="BF8116" i="13" s="1"/>
  <c r="BH8116" i="13" s="1"/>
  <c r="BE9096" i="13"/>
  <c r="BF9096" i="13" s="1"/>
  <c r="BH9096" i="13" s="1"/>
  <c r="BE7482" i="13"/>
  <c r="BF7482" i="13" s="1"/>
  <c r="BH7482" i="13" s="1"/>
  <c r="BE6082" i="13"/>
  <c r="BF6082" i="13" s="1"/>
  <c r="BH6082" i="13" s="1"/>
  <c r="BE7288" i="13"/>
  <c r="BF7288" i="13" s="1"/>
  <c r="BH7288" i="13" s="1"/>
  <c r="BE5515" i="13"/>
  <c r="BF5515" i="13" s="1"/>
  <c r="BH5515" i="13" s="1"/>
  <c r="BE9267" i="13"/>
  <c r="BF9267" i="13" s="1"/>
  <c r="BH9267" i="13" s="1"/>
  <c r="BE8735" i="13"/>
  <c r="BF8735" i="13" s="1"/>
  <c r="BH8735" i="13" s="1"/>
  <c r="BE7461" i="13"/>
  <c r="BF7461" i="13" s="1"/>
  <c r="BH7461" i="13" s="1"/>
  <c r="BE7138" i="13"/>
  <c r="BF7138" i="13" s="1"/>
  <c r="BH7138" i="13" s="1"/>
  <c r="BE6065" i="13"/>
  <c r="BF6065" i="13" s="1"/>
  <c r="BH6065" i="13" s="1"/>
  <c r="BE5622" i="13"/>
  <c r="BF5622" i="13" s="1"/>
  <c r="BH5622" i="13" s="1"/>
  <c r="BE9674" i="13"/>
  <c r="BF9674" i="13" s="1"/>
  <c r="BH9674" i="13" s="1"/>
  <c r="BE8372" i="13"/>
  <c r="BF8372" i="13" s="1"/>
  <c r="BH8372" i="13" s="1"/>
  <c r="BE9708" i="13"/>
  <c r="BF9708" i="13" s="1"/>
  <c r="BH9708" i="13" s="1"/>
  <c r="BE7734" i="13"/>
  <c r="BF7734" i="13" s="1"/>
  <c r="BH7734" i="13" s="1"/>
  <c r="BE6782" i="13"/>
  <c r="BF6782" i="13" s="1"/>
  <c r="BH6782" i="13" s="1"/>
  <c r="BE6341" i="13"/>
  <c r="BF6341" i="13" s="1"/>
  <c r="BH6341" i="13" s="1"/>
  <c r="BE5589" i="13"/>
  <c r="BF5589" i="13" s="1"/>
  <c r="BH5589" i="13" s="1"/>
  <c r="BE9599" i="13"/>
  <c r="BF9599" i="13" s="1"/>
  <c r="BH9599" i="13" s="1"/>
  <c r="BE9105" i="13"/>
  <c r="BF9105" i="13" s="1"/>
  <c r="BH9105" i="13" s="1"/>
  <c r="BE8127" i="13"/>
  <c r="BF8127" i="13" s="1"/>
  <c r="BH8127" i="13" s="1"/>
  <c r="BE7521" i="13"/>
  <c r="BF7521" i="13" s="1"/>
  <c r="BH7521" i="13" s="1"/>
  <c r="BE6013" i="13"/>
  <c r="BF6013" i="13" s="1"/>
  <c r="BH6013" i="13" s="1"/>
  <c r="BE5207" i="13"/>
  <c r="BF5207" i="13" s="1"/>
  <c r="BH5207" i="13" s="1"/>
  <c r="BE5444" i="13"/>
  <c r="BF5444" i="13" s="1"/>
  <c r="BH5444" i="13" s="1"/>
  <c r="BE9174" i="13"/>
  <c r="BF9174" i="13" s="1"/>
  <c r="BH9174" i="13" s="1"/>
  <c r="BE8960" i="13"/>
  <c r="BF8960" i="13" s="1"/>
  <c r="BH8960" i="13" s="1"/>
  <c r="BE7175" i="13"/>
  <c r="BF7175" i="13" s="1"/>
  <c r="BH7175" i="13" s="1"/>
  <c r="BE5818" i="13"/>
  <c r="BF5818" i="13" s="1"/>
  <c r="BH5818" i="13" s="1"/>
  <c r="BE7280" i="13"/>
  <c r="BF7280" i="13" s="1"/>
  <c r="BH7280" i="13" s="1"/>
  <c r="BE5507" i="13"/>
  <c r="BF5507" i="13" s="1"/>
  <c r="BH5507" i="13" s="1"/>
  <c r="BE9643" i="13"/>
  <c r="BF9643" i="13" s="1"/>
  <c r="BH9643" i="13" s="1"/>
  <c r="BE8061" i="13"/>
  <c r="BF8061" i="13" s="1"/>
  <c r="BH8061" i="13" s="1"/>
  <c r="BE9133" i="13"/>
  <c r="BF9133" i="13" s="1"/>
  <c r="BH9133" i="13" s="1"/>
  <c r="BE7447" i="13"/>
  <c r="BF7447" i="13" s="1"/>
  <c r="BH7447" i="13" s="1"/>
  <c r="BE7130" i="13"/>
  <c r="BF7130" i="13" s="1"/>
  <c r="BH7130" i="13" s="1"/>
  <c r="BE7839" i="13"/>
  <c r="BF7839" i="13" s="1"/>
  <c r="BH7839" i="13" s="1"/>
  <c r="BE5614" i="13"/>
  <c r="BF5614" i="13" s="1"/>
  <c r="BH5614" i="13" s="1"/>
  <c r="BE5056" i="13"/>
  <c r="BF5056" i="13" s="1"/>
  <c r="BH5056" i="13" s="1"/>
  <c r="BE3603" i="13"/>
  <c r="BF3603" i="13" s="1"/>
  <c r="BH3603" i="13" s="1"/>
  <c r="BE4209" i="13"/>
  <c r="BF4209" i="13" s="1"/>
  <c r="BH4209" i="13" s="1"/>
  <c r="BE3480" i="13"/>
  <c r="BF3480" i="13" s="1"/>
  <c r="BH3480" i="13" s="1"/>
  <c r="BE3490" i="13"/>
  <c r="BF3490" i="13" s="1"/>
  <c r="BH3490" i="13" s="1"/>
  <c r="BE4950" i="13"/>
  <c r="BF4950" i="13" s="1"/>
  <c r="BH4950" i="13" s="1"/>
  <c r="BE4793" i="13"/>
  <c r="BF4793" i="13" s="1"/>
  <c r="BH4793" i="13" s="1"/>
  <c r="BE4594" i="13"/>
  <c r="BF4594" i="13" s="1"/>
  <c r="BH4594" i="13" s="1"/>
  <c r="BE4438" i="13"/>
  <c r="BF4438" i="13" s="1"/>
  <c r="BH4438" i="13" s="1"/>
  <c r="BE4281" i="13"/>
  <c r="BF4281" i="13" s="1"/>
  <c r="BH4281" i="13" s="1"/>
  <c r="BE4086" i="13"/>
  <c r="BF4086" i="13" s="1"/>
  <c r="BH4086" i="13" s="1"/>
  <c r="BE3903" i="13"/>
  <c r="BF3903" i="13" s="1"/>
  <c r="BH3903" i="13" s="1"/>
  <c r="BE3740" i="13"/>
  <c r="BF3740" i="13" s="1"/>
  <c r="BH3740" i="13" s="1"/>
  <c r="BE3611" i="13"/>
  <c r="BF3611" i="13" s="1"/>
  <c r="BH3611" i="13" s="1"/>
  <c r="BE3488" i="13"/>
  <c r="BF3488" i="13" s="1"/>
  <c r="BH3488" i="13" s="1"/>
  <c r="BE4994" i="13"/>
  <c r="BF4994" i="13" s="1"/>
  <c r="BH4994" i="13" s="1"/>
  <c r="BE4870" i="13"/>
  <c r="BF4870" i="13" s="1"/>
  <c r="BH4870" i="13" s="1"/>
  <c r="BE4738" i="13"/>
  <c r="BF4738" i="13" s="1"/>
  <c r="BH4738" i="13" s="1"/>
  <c r="BE4614" i="13"/>
  <c r="BF4614" i="13" s="1"/>
  <c r="BH4614" i="13" s="1"/>
  <c r="BE4482" i="13"/>
  <c r="BF4482" i="13" s="1"/>
  <c r="BH4482" i="13" s="1"/>
  <c r="BE4358" i="13"/>
  <c r="BF4358" i="13" s="1"/>
  <c r="BH4358" i="13" s="1"/>
  <c r="BE4220" i="13"/>
  <c r="BF4220" i="13" s="1"/>
  <c r="BH4220" i="13" s="1"/>
  <c r="BE4092" i="13"/>
  <c r="BF4092" i="13" s="1"/>
  <c r="BH4092" i="13" s="1"/>
  <c r="BE3983" i="13"/>
  <c r="BF3983" i="13" s="1"/>
  <c r="BH3983" i="13" s="1"/>
  <c r="BE3873" i="13"/>
  <c r="BF3873" i="13" s="1"/>
  <c r="BH3873" i="13" s="1"/>
  <c r="BE3766" i="13"/>
  <c r="BF3766" i="13" s="1"/>
  <c r="BH3766" i="13" s="1"/>
  <c r="BE3642" i="13"/>
  <c r="BF3642" i="13" s="1"/>
  <c r="BH3642" i="13" s="1"/>
  <c r="BE3522" i="13"/>
  <c r="BF3522" i="13" s="1"/>
  <c r="BH3522" i="13" s="1"/>
  <c r="BE3385" i="13"/>
  <c r="BF3385" i="13" s="1"/>
  <c r="BH3385" i="13" s="1"/>
  <c r="BE4896" i="13"/>
  <c r="BF4896" i="13" s="1"/>
  <c r="BH4896" i="13" s="1"/>
  <c r="BE4767" i="13"/>
  <c r="BF4767" i="13" s="1"/>
  <c r="BH4767" i="13" s="1"/>
  <c r="BE4640" i="13"/>
  <c r="BF4640" i="13" s="1"/>
  <c r="BH4640" i="13" s="1"/>
  <c r="BE4511" i="13"/>
  <c r="BF4511" i="13" s="1"/>
  <c r="BH4511" i="13" s="1"/>
  <c r="BE4384" i="13"/>
  <c r="BF4384" i="13" s="1"/>
  <c r="BH4384" i="13" s="1"/>
  <c r="BE4255" i="13"/>
  <c r="BF4255" i="13" s="1"/>
  <c r="BH4255" i="13" s="1"/>
  <c r="BE4123" i="13"/>
  <c r="BF4123" i="13" s="1"/>
  <c r="BH4123" i="13" s="1"/>
  <c r="BE3995" i="13"/>
  <c r="BF3995" i="13" s="1"/>
  <c r="BH3995" i="13" s="1"/>
  <c r="BE3867" i="13"/>
  <c r="BF3867" i="13" s="1"/>
  <c r="BH3867" i="13" s="1"/>
  <c r="BE3739" i="13"/>
  <c r="BF3739" i="13" s="1"/>
  <c r="BH3739" i="13" s="1"/>
  <c r="BE3615" i="13"/>
  <c r="BF3615" i="13" s="1"/>
  <c r="BH3615" i="13" s="1"/>
  <c r="BE3479" i="13"/>
  <c r="BF3479" i="13" s="1"/>
  <c r="BH3479" i="13" s="1"/>
  <c r="BE3369" i="13"/>
  <c r="BF3369" i="13" s="1"/>
  <c r="BH3369" i="13" s="1"/>
  <c r="BE4739" i="13"/>
  <c r="BF4739" i="13" s="1"/>
  <c r="BH4739" i="13" s="1"/>
  <c r="BE4154" i="13"/>
  <c r="BF4154" i="13" s="1"/>
  <c r="BH4154" i="13" s="1"/>
  <c r="BE3753" i="13"/>
  <c r="BF3753" i="13" s="1"/>
  <c r="BH3753" i="13" s="1"/>
  <c r="BE3408" i="13"/>
  <c r="BF3408" i="13" s="1"/>
  <c r="BH3408" i="13" s="1"/>
  <c r="BE4478" i="13"/>
  <c r="BF4478" i="13" s="1"/>
  <c r="BH4478" i="13" s="1"/>
  <c r="BE3993" i="13"/>
  <c r="BF3993" i="13" s="1"/>
  <c r="BH3993" i="13" s="1"/>
  <c r="BE3548" i="13"/>
  <c r="BF3548" i="13" s="1"/>
  <c r="BH3548" i="13" s="1"/>
  <c r="BE4658" i="13"/>
  <c r="BF4658" i="13" s="1"/>
  <c r="BH4658" i="13" s="1"/>
  <c r="BE4145" i="13"/>
  <c r="BF4145" i="13" s="1"/>
  <c r="BH4145" i="13" s="1"/>
  <c r="BE3884" i="13"/>
  <c r="BF3884" i="13" s="1"/>
  <c r="BH3884" i="13" s="1"/>
  <c r="BE3367" i="13"/>
  <c r="BF3367" i="13" s="1"/>
  <c r="BH3367" i="13" s="1"/>
  <c r="BE4509" i="13"/>
  <c r="BF4509" i="13" s="1"/>
  <c r="BH4509" i="13" s="1"/>
  <c r="BE4947" i="13"/>
  <c r="BF4947" i="13" s="1"/>
  <c r="BH4947" i="13" s="1"/>
  <c r="BE4815" i="13"/>
  <c r="BF4815" i="13" s="1"/>
  <c r="BH4815" i="13" s="1"/>
  <c r="BE4691" i="13"/>
  <c r="BF4691" i="13" s="1"/>
  <c r="BH4691" i="13" s="1"/>
  <c r="BE4559" i="13"/>
  <c r="BF4559" i="13" s="1"/>
  <c r="BH4559" i="13" s="1"/>
  <c r="BE4435" i="13"/>
  <c r="BF4435" i="13" s="1"/>
  <c r="BH4435" i="13" s="1"/>
  <c r="BE4303" i="13"/>
  <c r="BF4303" i="13" s="1"/>
  <c r="BH4303" i="13" s="1"/>
  <c r="BE4181" i="13"/>
  <c r="BF4181" i="13" s="1"/>
  <c r="BH4181" i="13" s="1"/>
  <c r="BE4053" i="13"/>
  <c r="BF4053" i="13" s="1"/>
  <c r="BH4053" i="13" s="1"/>
  <c r="BE3891" i="13"/>
  <c r="BF3891" i="13" s="1"/>
  <c r="BH3891" i="13" s="1"/>
  <c r="BE3735" i="13"/>
  <c r="BF3735" i="13" s="1"/>
  <c r="BH3735" i="13" s="1"/>
  <c r="BE3609" i="13"/>
  <c r="BF3609" i="13" s="1"/>
  <c r="BH3609" i="13" s="1"/>
  <c r="BE3486" i="13"/>
  <c r="BF3486" i="13" s="1"/>
  <c r="BH3486" i="13" s="1"/>
  <c r="BE4991" i="13"/>
  <c r="BF4991" i="13" s="1"/>
  <c r="BH4991" i="13" s="1"/>
  <c r="BE4867" i="13"/>
  <c r="BF4867" i="13" s="1"/>
  <c r="BH4867" i="13" s="1"/>
  <c r="BE4735" i="13"/>
  <c r="BF4735" i="13" s="1"/>
  <c r="BH4735" i="13" s="1"/>
  <c r="BE4611" i="13"/>
  <c r="BF4611" i="13" s="1"/>
  <c r="BH4611" i="13" s="1"/>
  <c r="BE4479" i="13"/>
  <c r="BF4479" i="13" s="1"/>
  <c r="BH4479" i="13" s="1"/>
  <c r="BE4355" i="13"/>
  <c r="BF4355" i="13" s="1"/>
  <c r="BH4355" i="13" s="1"/>
  <c r="BE4217" i="13"/>
  <c r="BF4217" i="13" s="1"/>
  <c r="BH4217" i="13" s="1"/>
  <c r="BE4089" i="13"/>
  <c r="BF4089" i="13" s="1"/>
  <c r="BH4089" i="13" s="1"/>
  <c r="BE3981" i="13"/>
  <c r="BF3981" i="13" s="1"/>
  <c r="BH3981" i="13" s="1"/>
  <c r="BE3871" i="13"/>
  <c r="BF3871" i="13" s="1"/>
  <c r="BH3871" i="13" s="1"/>
  <c r="BE3764" i="13"/>
  <c r="BF3764" i="13" s="1"/>
  <c r="BH3764" i="13" s="1"/>
  <c r="BE3640" i="13"/>
  <c r="BF3640" i="13" s="1"/>
  <c r="BH3640" i="13" s="1"/>
  <c r="BE3517" i="13"/>
  <c r="BF3517" i="13" s="1"/>
  <c r="BH3517" i="13" s="1"/>
  <c r="BE3378" i="13"/>
  <c r="BF3378" i="13" s="1"/>
  <c r="BH3378" i="13" s="1"/>
  <c r="BE4894" i="13"/>
  <c r="BF4894" i="13" s="1"/>
  <c r="BH4894" i="13" s="1"/>
  <c r="BE4762" i="13"/>
  <c r="BF4762" i="13" s="1"/>
  <c r="BH4762" i="13" s="1"/>
  <c r="BE4638" i="13"/>
  <c r="BF4638" i="13" s="1"/>
  <c r="BH4638" i="13" s="1"/>
  <c r="BE4469" i="13"/>
  <c r="BF4469" i="13" s="1"/>
  <c r="BH4469" i="13" s="1"/>
  <c r="BE4344" i="13"/>
  <c r="BF4344" i="13" s="1"/>
  <c r="BH4344" i="13" s="1"/>
  <c r="BE4215" i="13"/>
  <c r="BF4215" i="13" s="1"/>
  <c r="BH4215" i="13" s="1"/>
  <c r="BE4087" i="13"/>
  <c r="BF4087" i="13" s="1"/>
  <c r="BH4087" i="13" s="1"/>
  <c r="BE3954" i="13"/>
  <c r="BF3954" i="13" s="1"/>
  <c r="BH3954" i="13" s="1"/>
  <c r="BE3826" i="13"/>
  <c r="BF3826" i="13" s="1"/>
  <c r="BH3826" i="13" s="1"/>
  <c r="BE3699" i="13"/>
  <c r="BF3699" i="13" s="1"/>
  <c r="BH3699" i="13" s="1"/>
  <c r="BE3575" i="13"/>
  <c r="BF3575" i="13" s="1"/>
  <c r="BH3575" i="13" s="1"/>
  <c r="BE3449" i="13"/>
  <c r="BF3449" i="13" s="1"/>
  <c r="BH3449" i="13" s="1"/>
  <c r="BE4216" i="13"/>
  <c r="BF4216" i="13" s="1"/>
  <c r="BH4216" i="13" s="1"/>
  <c r="BE3767" i="13"/>
  <c r="BF3767" i="13" s="1"/>
  <c r="BH3767" i="13" s="1"/>
  <c r="BE4877" i="13"/>
  <c r="BF4877" i="13" s="1"/>
  <c r="BH4877" i="13" s="1"/>
  <c r="BE4504" i="13"/>
  <c r="BF4504" i="13" s="1"/>
  <c r="BH4504" i="13" s="1"/>
  <c r="BE4207" i="13"/>
  <c r="BF4207" i="13" s="1"/>
  <c r="BH4207" i="13" s="1"/>
  <c r="BE3578" i="13"/>
  <c r="BF3578" i="13" s="1"/>
  <c r="BH3578" i="13" s="1"/>
  <c r="BE4623" i="13"/>
  <c r="BF4623" i="13" s="1"/>
  <c r="BH4623" i="13" s="1"/>
  <c r="BE4046" i="13"/>
  <c r="BF4046" i="13" s="1"/>
  <c r="BH4046" i="13" s="1"/>
  <c r="BE3669" i="13"/>
  <c r="BF3669" i="13" s="1"/>
  <c r="BH3669" i="13" s="1"/>
  <c r="BE3372" i="13"/>
  <c r="BF3372" i="13" s="1"/>
  <c r="BH3372" i="13" s="1"/>
  <c r="BE3961" i="13"/>
  <c r="BF3961" i="13" s="1"/>
  <c r="BH3961" i="13" s="1"/>
  <c r="BE4908" i="13"/>
  <c r="BF4908" i="13" s="1"/>
  <c r="BH4908" i="13" s="1"/>
  <c r="BE4785" i="13"/>
  <c r="BF4785" i="13" s="1"/>
  <c r="BH4785" i="13" s="1"/>
  <c r="BE4652" i="13"/>
  <c r="BF4652" i="13" s="1"/>
  <c r="BH4652" i="13" s="1"/>
  <c r="BE4529" i="13"/>
  <c r="BF4529" i="13" s="1"/>
  <c r="BH4529" i="13" s="1"/>
  <c r="BE4396" i="13"/>
  <c r="BF4396" i="13" s="1"/>
  <c r="BH4396" i="13" s="1"/>
  <c r="BE4273" i="13"/>
  <c r="BF4273" i="13" s="1"/>
  <c r="BH4273" i="13" s="1"/>
  <c r="BE4141" i="13"/>
  <c r="BF4141" i="13" s="1"/>
  <c r="BH4141" i="13" s="1"/>
  <c r="BE4007" i="13"/>
  <c r="BF4007" i="13" s="1"/>
  <c r="BH4007" i="13" s="1"/>
  <c r="BE3848" i="13"/>
  <c r="BF3848" i="13" s="1"/>
  <c r="BH3848" i="13" s="1"/>
  <c r="BE3698" i="13"/>
  <c r="BF3698" i="13" s="1"/>
  <c r="BH3698" i="13" s="1"/>
  <c r="BE3571" i="13"/>
  <c r="BF3571" i="13" s="1"/>
  <c r="BH3571" i="13" s="1"/>
  <c r="BE3457" i="13"/>
  <c r="BF3457" i="13" s="1"/>
  <c r="BH3457" i="13" s="1"/>
  <c r="BE4958" i="13"/>
  <c r="BF4958" i="13" s="1"/>
  <c r="BH4958" i="13" s="1"/>
  <c r="BE4826" i="13"/>
  <c r="BF4826" i="13" s="1"/>
  <c r="BH4826" i="13" s="1"/>
  <c r="BE4702" i="13"/>
  <c r="BF4702" i="13" s="1"/>
  <c r="BH4702" i="13" s="1"/>
  <c r="BE4570" i="13"/>
  <c r="BF4570" i="13" s="1"/>
  <c r="BH4570" i="13" s="1"/>
  <c r="BE4446" i="13"/>
  <c r="BF4446" i="13" s="1"/>
  <c r="BH4446" i="13" s="1"/>
  <c r="BE4314" i="13"/>
  <c r="BF4314" i="13" s="1"/>
  <c r="BH4314" i="13" s="1"/>
  <c r="BE4184" i="13"/>
  <c r="BF4184" i="13" s="1"/>
  <c r="BH4184" i="13" s="1"/>
  <c r="BE4056" i="13"/>
  <c r="BF4056" i="13" s="1"/>
  <c r="BH4056" i="13" s="1"/>
  <c r="BE3946" i="13"/>
  <c r="BF3946" i="13" s="1"/>
  <c r="BH3946" i="13" s="1"/>
  <c r="BE3837" i="13"/>
  <c r="BF3837" i="13" s="1"/>
  <c r="BH3837" i="13" s="1"/>
  <c r="BE3731" i="13"/>
  <c r="BF3731" i="13" s="1"/>
  <c r="BH3731" i="13" s="1"/>
  <c r="BE3602" i="13"/>
  <c r="BF3602" i="13" s="1"/>
  <c r="BH3602" i="13" s="1"/>
  <c r="BE3469" i="13"/>
  <c r="BF3469" i="13" s="1"/>
  <c r="BH3469" i="13" s="1"/>
  <c r="BE4978" i="13"/>
  <c r="BF4978" i="13" s="1"/>
  <c r="BH4978" i="13" s="1"/>
  <c r="BE4854" i="13"/>
  <c r="BF4854" i="13" s="1"/>
  <c r="BH4854" i="13" s="1"/>
  <c r="BE4722" i="13"/>
  <c r="BF4722" i="13" s="1"/>
  <c r="BH4722" i="13" s="1"/>
  <c r="BE4598" i="13"/>
  <c r="BF4598" i="13" s="1"/>
  <c r="BH4598" i="13" s="1"/>
  <c r="BE4466" i="13"/>
  <c r="BF4466" i="13" s="1"/>
  <c r="BH4466" i="13" s="1"/>
  <c r="BE4342" i="13"/>
  <c r="BF4342" i="13" s="1"/>
  <c r="BH4342" i="13" s="1"/>
  <c r="BE4213" i="13"/>
  <c r="BF4213" i="13" s="1"/>
  <c r="BH4213" i="13" s="1"/>
  <c r="BE4085" i="13"/>
  <c r="BF4085" i="13" s="1"/>
  <c r="BH4085" i="13" s="1"/>
  <c r="BE3952" i="13"/>
  <c r="BF3952" i="13" s="1"/>
  <c r="BH3952" i="13" s="1"/>
  <c r="BE3824" i="13"/>
  <c r="BF3824" i="13" s="1"/>
  <c r="BH3824" i="13" s="1"/>
  <c r="BE3697" i="13"/>
  <c r="BF3697" i="13" s="1"/>
  <c r="BH3697" i="13" s="1"/>
  <c r="BE3570" i="13"/>
  <c r="BF3570" i="13" s="1"/>
  <c r="BH3570" i="13" s="1"/>
  <c r="BE3444" i="13"/>
  <c r="BF3444" i="13" s="1"/>
  <c r="BH3444" i="13" s="1"/>
  <c r="BE4372" i="13"/>
  <c r="BF4372" i="13" s="1"/>
  <c r="BH4372" i="13" s="1"/>
  <c r="BE4083" i="13"/>
  <c r="BF4083" i="13" s="1"/>
  <c r="BH4083" i="13" s="1"/>
  <c r="BE3454" i="13"/>
  <c r="BF3454" i="13" s="1"/>
  <c r="BH3454" i="13" s="1"/>
  <c r="BE4672" i="13"/>
  <c r="BF4672" i="13" s="1"/>
  <c r="BH4672" i="13" s="1"/>
  <c r="BE4375" i="13"/>
  <c r="BF4375" i="13" s="1"/>
  <c r="BH4375" i="13" s="1"/>
  <c r="BE3794" i="13"/>
  <c r="BF3794" i="13" s="1"/>
  <c r="BH3794" i="13" s="1"/>
  <c r="BE3413" i="13"/>
  <c r="BF3413" i="13" s="1"/>
  <c r="BH3413" i="13" s="1"/>
  <c r="BE4852" i="13"/>
  <c r="BF4852" i="13" s="1"/>
  <c r="BH4852" i="13" s="1"/>
  <c r="BE3900" i="13"/>
  <c r="BF3900" i="13" s="1"/>
  <c r="BH3900" i="13" s="1"/>
  <c r="BE4579" i="13"/>
  <c r="BF4579" i="13" s="1"/>
  <c r="BH4579" i="13" s="1"/>
  <c r="BE3379" i="13"/>
  <c r="BF3379" i="13" s="1"/>
  <c r="BH3379" i="13" s="1"/>
  <c r="BE3982" i="13"/>
  <c r="BF3982" i="13" s="1"/>
  <c r="BH3982" i="13" s="1"/>
  <c r="BE4525" i="13"/>
  <c r="BF4525" i="13" s="1"/>
  <c r="BH4525" i="13" s="1"/>
  <c r="BE3601" i="13"/>
  <c r="BF3601" i="13" s="1"/>
  <c r="BH3601" i="13" s="1"/>
  <c r="BE4228" i="13"/>
  <c r="BF4228" i="13" s="1"/>
  <c r="BH4228" i="13" s="1"/>
  <c r="BE4919" i="13"/>
  <c r="BF4919" i="13" s="1"/>
  <c r="BH4919" i="13" s="1"/>
  <c r="BE3783" i="13"/>
  <c r="BF3783" i="13" s="1"/>
  <c r="BH3783" i="13" s="1"/>
  <c r="BE4370" i="13"/>
  <c r="BF4370" i="13" s="1"/>
  <c r="BH4370" i="13" s="1"/>
  <c r="BE4897" i="13"/>
  <c r="BF4897" i="13" s="1"/>
  <c r="BH4897" i="13" s="1"/>
  <c r="BE3909" i="13"/>
  <c r="BF3909" i="13" s="1"/>
  <c r="BH3909" i="13" s="1"/>
  <c r="BE4973" i="13"/>
  <c r="BF4973" i="13" s="1"/>
  <c r="BH4973" i="13" s="1"/>
  <c r="BE4906" i="13"/>
  <c r="BF4906" i="13" s="1"/>
  <c r="BH4906" i="13" s="1"/>
  <c r="BE4836" i="13"/>
  <c r="BF4836" i="13" s="1"/>
  <c r="BH4836" i="13" s="1"/>
  <c r="BE4782" i="13"/>
  <c r="BF4782" i="13" s="1"/>
  <c r="BH4782" i="13" s="1"/>
  <c r="BE4717" i="13"/>
  <c r="BF4717" i="13" s="1"/>
  <c r="BH4717" i="13" s="1"/>
  <c r="BE4650" i="13"/>
  <c r="BF4650" i="13" s="1"/>
  <c r="BH4650" i="13" s="1"/>
  <c r="BE4580" i="13"/>
  <c r="BF4580" i="13" s="1"/>
  <c r="BH4580" i="13" s="1"/>
  <c r="BE4526" i="13"/>
  <c r="BF4526" i="13" s="1"/>
  <c r="BH4526" i="13" s="1"/>
  <c r="BE4461" i="13"/>
  <c r="BF4461" i="13" s="1"/>
  <c r="BH4461" i="13" s="1"/>
  <c r="BE4394" i="13"/>
  <c r="BF4394" i="13" s="1"/>
  <c r="BH4394" i="13" s="1"/>
  <c r="BE4324" i="13"/>
  <c r="BF4324" i="13" s="1"/>
  <c r="BH4324" i="13" s="1"/>
  <c r="BE4270" i="13"/>
  <c r="BF4270" i="13" s="1"/>
  <c r="BH4270" i="13" s="1"/>
  <c r="BE4202" i="13"/>
  <c r="BF4202" i="13" s="1"/>
  <c r="BH4202" i="13" s="1"/>
  <c r="BE4138" i="13"/>
  <c r="BF4138" i="13" s="1"/>
  <c r="BH4138" i="13" s="1"/>
  <c r="BE4074" i="13"/>
  <c r="BF4074" i="13" s="1"/>
  <c r="BH4074" i="13" s="1"/>
  <c r="BE4005" i="13"/>
  <c r="BF4005" i="13" s="1"/>
  <c r="BH4005" i="13" s="1"/>
  <c r="BE3925" i="13"/>
  <c r="BF3925" i="13" s="1"/>
  <c r="BH3925" i="13" s="1"/>
  <c r="BE3843" i="13"/>
  <c r="BF3843" i="13" s="1"/>
  <c r="BH3843" i="13" s="1"/>
  <c r="BE3763" i="13"/>
  <c r="BF3763" i="13" s="1"/>
  <c r="BH3763" i="13" s="1"/>
  <c r="BE3691" i="13"/>
  <c r="BF3691" i="13" s="1"/>
  <c r="BH3691" i="13" s="1"/>
  <c r="BE3632" i="13"/>
  <c r="BF3632" i="13" s="1"/>
  <c r="BH3632" i="13" s="1"/>
  <c r="BE3569" i="13"/>
  <c r="BF3569" i="13" s="1"/>
  <c r="BH3569" i="13" s="1"/>
  <c r="BE3507" i="13"/>
  <c r="BF3507" i="13" s="1"/>
  <c r="BH3507" i="13" s="1"/>
  <c r="BE3450" i="13"/>
  <c r="BF3450" i="13" s="1"/>
  <c r="BH3450" i="13" s="1"/>
  <c r="BE3382" i="13"/>
  <c r="BF3382" i="13" s="1"/>
  <c r="BH3382" i="13" s="1"/>
  <c r="BE4937" i="13"/>
  <c r="BF4937" i="13" s="1"/>
  <c r="BH4937" i="13" s="1"/>
  <c r="BE4872" i="13"/>
  <c r="BF4872" i="13" s="1"/>
  <c r="BH4872" i="13" s="1"/>
  <c r="BE4797" i="13"/>
  <c r="BF4797" i="13" s="1"/>
  <c r="BH4797" i="13" s="1"/>
  <c r="BE4743" i="13"/>
  <c r="BF4743" i="13" s="1"/>
  <c r="BH4743" i="13" s="1"/>
  <c r="BE4681" i="13"/>
  <c r="BF4681" i="13" s="1"/>
  <c r="BH4681" i="13" s="1"/>
  <c r="BE4616" i="13"/>
  <c r="BF4616" i="13" s="1"/>
  <c r="BH4616" i="13" s="1"/>
  <c r="BE4541" i="13"/>
  <c r="BF4541" i="13" s="1"/>
  <c r="BH4541" i="13" s="1"/>
  <c r="BE4487" i="13"/>
  <c r="BF4487" i="13" s="1"/>
  <c r="BH4487" i="13" s="1"/>
  <c r="BE4425" i="13"/>
  <c r="BF4425" i="13" s="1"/>
  <c r="BH4425" i="13" s="1"/>
  <c r="BE4360" i="13"/>
  <c r="BF4360" i="13" s="1"/>
  <c r="BH4360" i="13" s="1"/>
  <c r="BE4285" i="13"/>
  <c r="BF4285" i="13" s="1"/>
  <c r="BH4285" i="13" s="1"/>
  <c r="BE4229" i="13"/>
  <c r="BF4229" i="13" s="1"/>
  <c r="BH4229" i="13" s="1"/>
  <c r="BE4165" i="13"/>
  <c r="BF4165" i="13" s="1"/>
  <c r="BH4165" i="13" s="1"/>
  <c r="BE4101" i="13"/>
  <c r="BF4101" i="13" s="1"/>
  <c r="BH4101" i="13" s="1"/>
  <c r="BE4038" i="13"/>
  <c r="BF4038" i="13" s="1"/>
  <c r="BH4038" i="13" s="1"/>
  <c r="BE3985" i="13"/>
  <c r="BF3985" i="13" s="1"/>
  <c r="BH3985" i="13" s="1"/>
  <c r="BE3930" i="13"/>
  <c r="BF3930" i="13" s="1"/>
  <c r="BH3930" i="13" s="1"/>
  <c r="BE3875" i="13"/>
  <c r="BF3875" i="13" s="1"/>
  <c r="BH3875" i="13" s="1"/>
  <c r="BE3821" i="13"/>
  <c r="BF3821" i="13" s="1"/>
  <c r="BH3821" i="13" s="1"/>
  <c r="BE3768" i="13"/>
  <c r="BF3768" i="13" s="1"/>
  <c r="BH3768" i="13" s="1"/>
  <c r="BE3718" i="13"/>
  <c r="BF3718" i="13" s="1"/>
  <c r="BH3718" i="13" s="1"/>
  <c r="BE3647" i="13"/>
  <c r="BF3647" i="13" s="1"/>
  <c r="BH3647" i="13" s="1"/>
  <c r="BE3584" i="13"/>
  <c r="BF3584" i="13" s="1"/>
  <c r="BH3584" i="13" s="1"/>
  <c r="BE3524" i="13"/>
  <c r="BF3524" i="13" s="1"/>
  <c r="BH3524" i="13" s="1"/>
  <c r="BE3453" i="13"/>
  <c r="BF3453" i="13" s="1"/>
  <c r="BH3453" i="13" s="1"/>
  <c r="BE3387" i="13"/>
  <c r="BF3387" i="13" s="1"/>
  <c r="BH3387" i="13" s="1"/>
  <c r="BE4956" i="13"/>
  <c r="BF4956" i="13" s="1"/>
  <c r="BH4956" i="13" s="1"/>
  <c r="BE4899" i="13"/>
  <c r="BF4899" i="13" s="1"/>
  <c r="BH4899" i="13" s="1"/>
  <c r="BE4838" i="13"/>
  <c r="BF4838" i="13" s="1"/>
  <c r="BH4838" i="13" s="1"/>
  <c r="BE4770" i="13"/>
  <c r="BF4770" i="13" s="1"/>
  <c r="BH4770" i="13" s="1"/>
  <c r="BE4700" i="13"/>
  <c r="BF4700" i="13" s="1"/>
  <c r="BH4700" i="13" s="1"/>
  <c r="BE4643" i="13"/>
  <c r="BF4643" i="13" s="1"/>
  <c r="BH4643" i="13" s="1"/>
  <c r="BE4582" i="13"/>
  <c r="BF4582" i="13" s="1"/>
  <c r="BH4582" i="13" s="1"/>
  <c r="BE4514" i="13"/>
  <c r="BF4514" i="13" s="1"/>
  <c r="BH4514" i="13" s="1"/>
  <c r="BE4444" i="13"/>
  <c r="BF4444" i="13" s="1"/>
  <c r="BH4444" i="13" s="1"/>
  <c r="BE4387" i="13"/>
  <c r="BF4387" i="13" s="1"/>
  <c r="BH4387" i="13" s="1"/>
  <c r="BE4326" i="13"/>
  <c r="BF4326" i="13" s="1"/>
  <c r="BH4326" i="13" s="1"/>
  <c r="BE4258" i="13"/>
  <c r="BF4258" i="13" s="1"/>
  <c r="BH4258" i="13" s="1"/>
  <c r="BE4190" i="13"/>
  <c r="BF4190" i="13" s="1"/>
  <c r="BH4190" i="13" s="1"/>
  <c r="BE4126" i="13"/>
  <c r="BF4126" i="13" s="1"/>
  <c r="BH4126" i="13" s="1"/>
  <c r="BE4062" i="13"/>
  <c r="BF4062" i="13" s="1"/>
  <c r="BH4062" i="13" s="1"/>
  <c r="BE3997" i="13"/>
  <c r="BF3997" i="13" s="1"/>
  <c r="BH3997" i="13" s="1"/>
  <c r="BE3933" i="13"/>
  <c r="BF3933" i="13" s="1"/>
  <c r="BH3933" i="13" s="1"/>
  <c r="BE3869" i="13"/>
  <c r="BF3869" i="13" s="1"/>
  <c r="BH3869" i="13" s="1"/>
  <c r="BE3805" i="13"/>
  <c r="BF3805" i="13" s="1"/>
  <c r="BH3805" i="13" s="1"/>
  <c r="BE3741" i="13"/>
  <c r="BF3741" i="13" s="1"/>
  <c r="BH3741" i="13" s="1"/>
  <c r="BE3681" i="13"/>
  <c r="BF3681" i="13" s="1"/>
  <c r="BH3681" i="13" s="1"/>
  <c r="BE3617" i="13"/>
  <c r="BF3617" i="13" s="1"/>
  <c r="BH3617" i="13" s="1"/>
  <c r="BE3534" i="13"/>
  <c r="BF3534" i="13" s="1"/>
  <c r="BH3534" i="13" s="1"/>
  <c r="BE3472" i="13"/>
  <c r="BF3472" i="13" s="1"/>
  <c r="BH3472" i="13" s="1"/>
  <c r="BE3412" i="13"/>
  <c r="BF3412" i="13" s="1"/>
  <c r="BH3412" i="13" s="1"/>
  <c r="BE4812" i="13"/>
  <c r="BF4812" i="13" s="1"/>
  <c r="BH4812" i="13" s="1"/>
  <c r="BE3872" i="13"/>
  <c r="BF3872" i="13" s="1"/>
  <c r="BH3872" i="13" s="1"/>
  <c r="BE4539" i="13"/>
  <c r="BF4539" i="13" s="1"/>
  <c r="BH4539" i="13" s="1"/>
  <c r="BE4742" i="13"/>
  <c r="BF4742" i="13" s="1"/>
  <c r="BH4742" i="13" s="1"/>
  <c r="BE3674" i="13"/>
  <c r="BF3674" i="13" s="1"/>
  <c r="BH3674" i="13" s="1"/>
  <c r="BE4233" i="13"/>
  <c r="BF4233" i="13" s="1"/>
  <c r="BH4233" i="13" s="1"/>
  <c r="BE4860" i="13"/>
  <c r="BF4860" i="13" s="1"/>
  <c r="BH4860" i="13" s="1"/>
  <c r="BE3916" i="13"/>
  <c r="BF3916" i="13" s="1"/>
  <c r="BH3916" i="13" s="1"/>
  <c r="BE4587" i="13"/>
  <c r="BF4587" i="13" s="1"/>
  <c r="BH4587" i="13" s="1"/>
  <c r="BE3391" i="13"/>
  <c r="BF3391" i="13" s="1"/>
  <c r="BH3391" i="13" s="1"/>
  <c r="BE3986" i="13"/>
  <c r="BF3986" i="13" s="1"/>
  <c r="BH3986" i="13" s="1"/>
  <c r="BE4553" i="13"/>
  <c r="BF4553" i="13" s="1"/>
  <c r="BH4553" i="13" s="1"/>
  <c r="BE3613" i="13"/>
  <c r="BF3613" i="13" s="1"/>
  <c r="BH3613" i="13" s="1"/>
  <c r="BE3331" i="13"/>
  <c r="BF3331" i="13" s="1"/>
  <c r="BH3331" i="13" s="1"/>
  <c r="BE3302" i="13"/>
  <c r="BF3302" i="13" s="1"/>
  <c r="BH3302" i="13" s="1"/>
  <c r="BE3240" i="13"/>
  <c r="BF3240" i="13" s="1"/>
  <c r="BH3240" i="13" s="1"/>
  <c r="BE3261" i="13"/>
  <c r="BF3261" i="13" s="1"/>
  <c r="BH3261" i="13" s="1"/>
  <c r="BE3298" i="13"/>
  <c r="BF3298" i="13" s="1"/>
  <c r="BH3298" i="13" s="1"/>
  <c r="BE3325" i="13"/>
  <c r="BF3325" i="13" s="1"/>
  <c r="BH3325" i="13" s="1"/>
  <c r="BE3347" i="13"/>
  <c r="BF3347" i="13" s="1"/>
  <c r="BH3347" i="13" s="1"/>
  <c r="BE3361" i="13"/>
  <c r="BF3361" i="13" s="1"/>
  <c r="BH3361" i="13" s="1"/>
  <c r="BE3364" i="13"/>
  <c r="BF3364" i="13" s="1"/>
  <c r="BH3364" i="13" s="1"/>
  <c r="BE3299" i="13"/>
  <c r="BF3299" i="13" s="1"/>
  <c r="BH3299" i="13" s="1"/>
  <c r="BE3329" i="13"/>
  <c r="BF3329" i="13" s="1"/>
  <c r="BH3329" i="13" s="1"/>
  <c r="BE3343" i="13"/>
  <c r="BF3343" i="13" s="1"/>
  <c r="BH3343" i="13" s="1"/>
  <c r="BE3365" i="13"/>
  <c r="BF3365" i="13" s="1"/>
  <c r="BH3365" i="13" s="1"/>
  <c r="BE3290" i="13"/>
  <c r="BF3290" i="13" s="1"/>
  <c r="BH3290" i="13" s="1"/>
  <c r="BE3317" i="13"/>
  <c r="BF3317" i="13" s="1"/>
  <c r="BH3317" i="13" s="1"/>
  <c r="BE3315" i="13"/>
  <c r="BF3315" i="13" s="1"/>
  <c r="BH3315" i="13" s="1"/>
  <c r="BE3313" i="13"/>
  <c r="BF3313" i="13" s="1"/>
  <c r="BH3313" i="13" s="1"/>
  <c r="BE3327" i="13"/>
  <c r="BF3327" i="13" s="1"/>
  <c r="BH3327" i="13" s="1"/>
  <c r="BE3259" i="13"/>
  <c r="BF3259" i="13" s="1"/>
  <c r="BH3259" i="13" s="1"/>
  <c r="BE3230" i="13"/>
  <c r="BF3230" i="13" s="1"/>
  <c r="BH3230" i="13" s="1"/>
  <c r="BE3304" i="13"/>
  <c r="BF3304" i="13" s="1"/>
  <c r="BH3304" i="13" s="1"/>
  <c r="BE3231" i="13"/>
  <c r="BF3231" i="13" s="1"/>
  <c r="BH3231" i="13" s="1"/>
  <c r="BE3314" i="13"/>
  <c r="BF3314" i="13" s="1"/>
  <c r="BH3314" i="13" s="1"/>
  <c r="BE3341" i="13"/>
  <c r="BF3341" i="13" s="1"/>
  <c r="BH3341" i="13" s="1"/>
  <c r="BE3234" i="13"/>
  <c r="BF3234" i="13" s="1"/>
  <c r="BH3234" i="13" s="1"/>
  <c r="BE3246" i="13"/>
  <c r="BF3246" i="13" s="1"/>
  <c r="BH3246" i="13" s="1"/>
  <c r="BE3288" i="13"/>
  <c r="BF3288" i="13" s="1"/>
  <c r="BH3288" i="13" s="1"/>
  <c r="BE3266" i="13"/>
  <c r="BF3266" i="13" s="1"/>
  <c r="BH3266" i="13" s="1"/>
  <c r="BE3242" i="13"/>
  <c r="BF3242" i="13" s="1"/>
  <c r="BH3242" i="13" s="1"/>
  <c r="BE3251" i="13"/>
  <c r="BF3251" i="13" s="1"/>
  <c r="BH3251" i="13" s="1"/>
  <c r="BE3351" i="13"/>
  <c r="BF3351" i="13" s="1"/>
  <c r="BH3351" i="13" s="1"/>
  <c r="BE3338" i="13"/>
  <c r="BF3338" i="13" s="1"/>
  <c r="BH3338" i="13" s="1"/>
  <c r="BE3281" i="13"/>
  <c r="BF3281" i="13" s="1"/>
  <c r="BH3281" i="13" s="1"/>
  <c r="BE3239" i="13"/>
  <c r="BF3239" i="13" s="1"/>
  <c r="BH3239" i="13" s="1"/>
  <c r="BE3264" i="13"/>
  <c r="BF3264" i="13" s="1"/>
  <c r="BH3264" i="13" s="1"/>
  <c r="BE3236" i="13"/>
  <c r="BF3236" i="13" s="1"/>
  <c r="BH3236" i="13" s="1"/>
  <c r="BE2791" i="13"/>
  <c r="BF2791" i="13" s="1"/>
  <c r="BH2791" i="13" s="1"/>
  <c r="BE2809" i="13"/>
  <c r="BF2809" i="13" s="1"/>
  <c r="BH2809" i="13" s="1"/>
  <c r="BE2075" i="13"/>
  <c r="BF2075" i="13" s="1"/>
  <c r="BH2075" i="13" s="1"/>
  <c r="BE589" i="13"/>
  <c r="BF589" i="13" s="1"/>
  <c r="BH589" i="13" s="1"/>
  <c r="BE737" i="13"/>
  <c r="BF737" i="13" s="1"/>
  <c r="BH737" i="13" s="1"/>
  <c r="BE2821" i="13"/>
  <c r="BF2821" i="13" s="1"/>
  <c r="BH2821" i="13" s="1"/>
  <c r="BE3129" i="13"/>
  <c r="BF3129" i="13" s="1"/>
  <c r="BH3129" i="13" s="1"/>
  <c r="BE2011" i="13"/>
  <c r="BF2011" i="13" s="1"/>
  <c r="BH2011" i="13" s="1"/>
  <c r="BE2455" i="13"/>
  <c r="BF2455" i="13" s="1"/>
  <c r="BH2455" i="13" s="1"/>
  <c r="BE1173" i="13"/>
  <c r="BF1173" i="13" s="1"/>
  <c r="BH1173" i="13" s="1"/>
  <c r="BE1509" i="13"/>
  <c r="BF1509" i="13" s="1"/>
  <c r="BH1509" i="13" s="1"/>
  <c r="BE1863" i="13"/>
  <c r="BF1863" i="13" s="1"/>
  <c r="BH1863" i="13" s="1"/>
  <c r="BE2398" i="13"/>
  <c r="BF2398" i="13" s="1"/>
  <c r="BH2398" i="13" s="1"/>
  <c r="BE2635" i="13"/>
  <c r="BF2635" i="13" s="1"/>
  <c r="BH2635" i="13" s="1"/>
  <c r="BE2707" i="13"/>
  <c r="BF2707" i="13" s="1"/>
  <c r="BH2707" i="13" s="1"/>
  <c r="BE1447" i="13"/>
  <c r="BF1447" i="13" s="1"/>
  <c r="BH1447" i="13" s="1"/>
  <c r="BE2459" i="13"/>
  <c r="BF2459" i="13" s="1"/>
  <c r="BH2459" i="13" s="1"/>
  <c r="BE3035" i="13"/>
  <c r="BF3035" i="13" s="1"/>
  <c r="BH3035" i="13" s="1"/>
  <c r="BE1275" i="13"/>
  <c r="BF1275" i="13" s="1"/>
  <c r="BH1275" i="13" s="1"/>
  <c r="BE2589" i="13"/>
  <c r="BF2589" i="13" s="1"/>
  <c r="BH2589" i="13" s="1"/>
  <c r="BE3135" i="13"/>
  <c r="BF3135" i="13" s="1"/>
  <c r="BH3135" i="13" s="1"/>
  <c r="BE916" i="13"/>
  <c r="BF916" i="13" s="1"/>
  <c r="BH916" i="13" s="1"/>
  <c r="BE1189" i="13"/>
  <c r="BF1189" i="13" s="1"/>
  <c r="BH1189" i="13" s="1"/>
  <c r="BE685" i="13"/>
  <c r="BF685" i="13" s="1"/>
  <c r="BH685" i="13" s="1"/>
  <c r="BE967" i="13"/>
  <c r="BF967" i="13" s="1"/>
  <c r="BH967" i="13" s="1"/>
  <c r="BE1765" i="13"/>
  <c r="BF1765" i="13" s="1"/>
  <c r="BH1765" i="13" s="1"/>
  <c r="BE667" i="13"/>
  <c r="BF667" i="13" s="1"/>
  <c r="BH667" i="13" s="1"/>
  <c r="BE2239" i="13"/>
  <c r="BF2239" i="13" s="1"/>
  <c r="BH2239" i="13" s="1"/>
  <c r="BE1555" i="13"/>
  <c r="BF1555" i="13" s="1"/>
  <c r="BH1555" i="13" s="1"/>
  <c r="BE2765" i="13"/>
  <c r="BF2765" i="13" s="1"/>
  <c r="BH2765" i="13" s="1"/>
  <c r="BE533" i="13"/>
  <c r="BF533" i="13" s="1"/>
  <c r="BH533" i="13" s="1"/>
  <c r="BE2385" i="13"/>
  <c r="BF2385" i="13" s="1"/>
  <c r="BH2385" i="13" s="1"/>
  <c r="BE651" i="13"/>
  <c r="BF651" i="13" s="1"/>
  <c r="BH651" i="13" s="1"/>
  <c r="BE394" i="13"/>
  <c r="BF394" i="13" s="1"/>
  <c r="BH394" i="13" s="1"/>
  <c r="BE3046" i="13"/>
  <c r="BF3046" i="13" s="1"/>
  <c r="BH3046" i="13" s="1"/>
  <c r="BE305" i="13"/>
  <c r="BF305" i="13" s="1"/>
  <c r="BH305" i="13" s="1"/>
  <c r="BE1967" i="13"/>
  <c r="BF1967" i="13" s="1"/>
  <c r="BH1967" i="13" s="1"/>
  <c r="BE1871" i="13"/>
  <c r="BF1871" i="13" s="1"/>
  <c r="BH1871" i="13" s="1"/>
  <c r="BE707" i="13"/>
  <c r="BF707" i="13" s="1"/>
  <c r="BH707" i="13" s="1"/>
  <c r="BE2477" i="13"/>
  <c r="BF2477" i="13" s="1"/>
  <c r="BH2477" i="13" s="1"/>
  <c r="BE2243" i="13"/>
  <c r="BF2243" i="13" s="1"/>
  <c r="BH2243" i="13" s="1"/>
  <c r="BE113" i="13"/>
  <c r="BF113" i="13" s="1"/>
  <c r="BH113" i="13" s="1"/>
  <c r="BE567" i="13"/>
  <c r="BF567" i="13" s="1"/>
  <c r="BH567" i="13" s="1"/>
  <c r="BE2583" i="13"/>
  <c r="BF2583" i="13" s="1"/>
  <c r="BH2583" i="13" s="1"/>
  <c r="BE2937" i="13"/>
  <c r="BF2937" i="13" s="1"/>
  <c r="BH2937" i="13" s="1"/>
  <c r="BE1607" i="13"/>
  <c r="BF1607" i="13" s="1"/>
  <c r="BH1607" i="13" s="1"/>
  <c r="BE2817" i="13"/>
  <c r="BF2817" i="13" s="1"/>
  <c r="BH2817" i="13" s="1"/>
  <c r="BE1523" i="13"/>
  <c r="BF1523" i="13" s="1"/>
  <c r="BH1523" i="13" s="1"/>
  <c r="BE1965" i="13"/>
  <c r="BF1965" i="13" s="1"/>
  <c r="BH1965" i="13" s="1"/>
  <c r="BE219" i="13"/>
  <c r="BF219" i="13" s="1"/>
  <c r="BH219" i="13" s="1"/>
  <c r="BE1336" i="13"/>
  <c r="BF1336" i="13" s="1"/>
  <c r="BH1336" i="13" s="1"/>
  <c r="BE514" i="13"/>
  <c r="BF514" i="13" s="1"/>
  <c r="BH514" i="13" s="1"/>
  <c r="BE190" i="13"/>
  <c r="BF190" i="13" s="1"/>
  <c r="BH190" i="13" s="1"/>
  <c r="BE1324" i="13"/>
  <c r="BF1324" i="13" s="1"/>
  <c r="BH1324" i="13" s="1"/>
  <c r="BE1852" i="13"/>
  <c r="BF1852" i="13" s="1"/>
  <c r="BH1852" i="13" s="1"/>
  <c r="BE1144" i="13"/>
  <c r="BF1144" i="13" s="1"/>
  <c r="BH1144" i="13" s="1"/>
  <c r="BE2308" i="13"/>
  <c r="BF2308" i="13" s="1"/>
  <c r="BH2308" i="13" s="1"/>
  <c r="BE2047" i="13"/>
  <c r="BF2047" i="13" s="1"/>
  <c r="BH2047" i="13" s="1"/>
  <c r="BE1795" i="13"/>
  <c r="BF1795" i="13" s="1"/>
  <c r="BH1795" i="13" s="1"/>
  <c r="BE31" i="13"/>
  <c r="BF31" i="13" s="1"/>
  <c r="BH31" i="13" s="1"/>
  <c r="BE3185" i="13"/>
  <c r="BF3185" i="13" s="1"/>
  <c r="BH3185" i="13" s="1"/>
  <c r="BE701" i="13"/>
  <c r="BF701" i="13" s="1"/>
  <c r="BH701" i="13" s="1"/>
  <c r="BE3063" i="13"/>
  <c r="BF3063" i="13" s="1"/>
  <c r="BH3063" i="13" s="1"/>
  <c r="BE317" i="13"/>
  <c r="BF317" i="13" s="1"/>
  <c r="BH317" i="13" s="1"/>
  <c r="BE947" i="13"/>
  <c r="BF947" i="13" s="1"/>
  <c r="BH947" i="13" s="1"/>
  <c r="BE2057" i="13"/>
  <c r="BF2057" i="13" s="1"/>
  <c r="BH2057" i="13" s="1"/>
  <c r="BE1463" i="13"/>
  <c r="BF1463" i="13" s="1"/>
  <c r="BH1463" i="13" s="1"/>
  <c r="BE2717" i="13"/>
  <c r="BF2717" i="13" s="1"/>
  <c r="BH2717" i="13" s="1"/>
  <c r="BE311" i="13"/>
  <c r="BF311" i="13" s="1"/>
  <c r="BH311" i="13" s="1"/>
  <c r="BE2423" i="13"/>
  <c r="BF2423" i="13" s="1"/>
  <c r="BH2423" i="13" s="1"/>
  <c r="BE1197" i="13"/>
  <c r="BF1197" i="13" s="1"/>
  <c r="BH1197" i="13" s="1"/>
  <c r="BE1713" i="13"/>
  <c r="BF1713" i="13" s="1"/>
  <c r="BH1713" i="13" s="1"/>
  <c r="BE1989" i="13"/>
  <c r="BF1989" i="13" s="1"/>
  <c r="BH1989" i="13" s="1"/>
  <c r="BE195" i="13"/>
  <c r="BF195" i="13" s="1"/>
  <c r="BH195" i="13" s="1"/>
  <c r="BE2067" i="13"/>
  <c r="BF2067" i="13" s="1"/>
  <c r="BH2067" i="13" s="1"/>
  <c r="BE1767" i="13"/>
  <c r="BF1767" i="13" s="1"/>
  <c r="BH1767" i="13" s="1"/>
  <c r="BE2715" i="13"/>
  <c r="BF2715" i="13" s="1"/>
  <c r="BH2715" i="13" s="1"/>
  <c r="BE2338" i="13"/>
  <c r="BF2338" i="13" s="1"/>
  <c r="BH2338" i="13" s="1"/>
  <c r="BE1516" i="13"/>
  <c r="BF1516" i="13" s="1"/>
  <c r="BH1516" i="13" s="1"/>
  <c r="BE1780" i="13"/>
  <c r="BF1780" i="13" s="1"/>
  <c r="BH1780" i="13" s="1"/>
  <c r="BE2524" i="13"/>
  <c r="BF2524" i="13" s="1"/>
  <c r="BH2524" i="13" s="1"/>
  <c r="BE1582" i="13"/>
  <c r="BF1582" i="13" s="1"/>
  <c r="BH1582" i="13" s="1"/>
  <c r="BE2266" i="13"/>
  <c r="BF2266" i="13" s="1"/>
  <c r="BH2266" i="13" s="1"/>
  <c r="BE1927" i="13"/>
  <c r="BF1927" i="13" s="1"/>
  <c r="BH1927" i="13" s="1"/>
  <c r="BE3067" i="13"/>
  <c r="BF3067" i="13" s="1"/>
  <c r="BH3067" i="13" s="1"/>
  <c r="BE1067" i="13"/>
  <c r="BF1067" i="13" s="1"/>
  <c r="BH1067" i="13" s="1"/>
  <c r="BE797" i="13"/>
  <c r="BF797" i="13" s="1"/>
  <c r="BH797" i="13" s="1"/>
  <c r="BE1919" i="13"/>
  <c r="BF1919" i="13" s="1"/>
  <c r="BH1919" i="13" s="1"/>
  <c r="BE2849" i="13"/>
  <c r="BF2849" i="13" s="1"/>
  <c r="BH2849" i="13" s="1"/>
  <c r="BE515" i="13"/>
  <c r="BF515" i="13" s="1"/>
  <c r="BH515" i="13" s="1"/>
  <c r="BE1289" i="13"/>
  <c r="BF1289" i="13" s="1"/>
  <c r="BH1289" i="13" s="1"/>
  <c r="BE47" i="13"/>
  <c r="BF47" i="13" s="1"/>
  <c r="BH47" i="13" s="1"/>
  <c r="BE2967" i="13"/>
  <c r="BF2967" i="13" s="1"/>
  <c r="BH2967" i="13" s="1"/>
  <c r="BE3177" i="13"/>
  <c r="BF3177" i="13" s="1"/>
  <c r="BH3177" i="13" s="1"/>
  <c r="BE2997" i="13"/>
  <c r="BF2997" i="13" s="1"/>
  <c r="BH2997" i="13" s="1"/>
  <c r="BE933" i="13"/>
  <c r="BF933" i="13" s="1"/>
  <c r="BH933" i="13" s="1"/>
  <c r="BE747" i="13"/>
  <c r="BF747" i="13" s="1"/>
  <c r="BH747" i="13" s="1"/>
  <c r="BE2907" i="13"/>
  <c r="BF2907" i="13" s="1"/>
  <c r="BH2907" i="13" s="1"/>
  <c r="BE573" i="13"/>
  <c r="BF573" i="13" s="1"/>
  <c r="BH573" i="13" s="1"/>
  <c r="BE1941" i="13"/>
  <c r="BF1941" i="13" s="1"/>
  <c r="BH1941" i="13" s="1"/>
  <c r="BE627" i="13"/>
  <c r="BF627" i="13" s="1"/>
  <c r="BH627" i="13" s="1"/>
  <c r="BE1360" i="13"/>
  <c r="BF1360" i="13" s="1"/>
  <c r="BH1360" i="13" s="1"/>
  <c r="BE1438" i="13"/>
  <c r="BF1438" i="13" s="1"/>
  <c r="BH1438" i="13" s="1"/>
  <c r="BE682" i="13"/>
  <c r="BF682" i="13" s="1"/>
  <c r="BH682" i="13" s="1"/>
  <c r="BE622" i="13"/>
  <c r="BF622" i="13" s="1"/>
  <c r="BH622" i="13" s="1"/>
  <c r="BE1444" i="13"/>
  <c r="BF1444" i="13" s="1"/>
  <c r="BH1444" i="13" s="1"/>
  <c r="BE766" i="13"/>
  <c r="BF766" i="13" s="1"/>
  <c r="BH766" i="13" s="1"/>
  <c r="BE1762" i="13"/>
  <c r="BF1762" i="13" s="1"/>
  <c r="BH1762" i="13" s="1"/>
  <c r="BE1270" i="13"/>
  <c r="BF1270" i="13" s="1"/>
  <c r="BH1270" i="13" s="1"/>
  <c r="BE376" i="13"/>
  <c r="BF376" i="13" s="1"/>
  <c r="BH376" i="13" s="1"/>
  <c r="BE2346" i="13"/>
  <c r="BF2346" i="13" s="1"/>
  <c r="BH2346" i="13" s="1"/>
  <c r="BE1416" i="13"/>
  <c r="BF1416" i="13" s="1"/>
  <c r="BH1416" i="13" s="1"/>
  <c r="BE2636" i="13"/>
  <c r="BF2636" i="13" s="1"/>
  <c r="BH2636" i="13" s="1"/>
  <c r="BE3112" i="13"/>
  <c r="BF3112" i="13" s="1"/>
  <c r="BH3112" i="13" s="1"/>
  <c r="BE2866" i="13"/>
  <c r="BF2866" i="13" s="1"/>
  <c r="BH2866" i="13" s="1"/>
  <c r="BE1896" i="13"/>
  <c r="BF1896" i="13" s="1"/>
  <c r="BH1896" i="13" s="1"/>
  <c r="BE2726" i="13"/>
  <c r="BF2726" i="13" s="1"/>
  <c r="BH2726" i="13" s="1"/>
  <c r="BE356" i="13"/>
  <c r="BF356" i="13" s="1"/>
  <c r="BH356" i="13" s="1"/>
  <c r="BE2766" i="13"/>
  <c r="BF2766" i="13" s="1"/>
  <c r="BH2766" i="13" s="1"/>
  <c r="BE1642" i="13"/>
  <c r="BF1642" i="13" s="1"/>
  <c r="BH1642" i="13" s="1"/>
  <c r="BE2986" i="13"/>
  <c r="BF2986" i="13" s="1"/>
  <c r="BH2986" i="13" s="1"/>
  <c r="BE1926" i="13"/>
  <c r="BF1926" i="13" s="1"/>
  <c r="BH1926" i="13" s="1"/>
  <c r="BE926" i="13"/>
  <c r="BF926" i="13" s="1"/>
  <c r="BH926" i="13" s="1"/>
  <c r="BE2706" i="13"/>
  <c r="BF2706" i="13" s="1"/>
  <c r="BH2706" i="13" s="1"/>
  <c r="BE1258" i="13"/>
  <c r="BF1258" i="13" s="1"/>
  <c r="BH1258" i="13" s="1"/>
  <c r="BE3154" i="13"/>
  <c r="BF3154" i="13" s="1"/>
  <c r="BH3154" i="13" s="1"/>
  <c r="BE756" i="13"/>
  <c r="BF756" i="13" s="1"/>
  <c r="BH756" i="13" s="1"/>
  <c r="BE1086" i="13"/>
  <c r="BF1086" i="13" s="1"/>
  <c r="BH1086" i="13" s="1"/>
  <c r="BE966" i="13"/>
  <c r="BF966" i="13" s="1"/>
  <c r="BH966" i="13" s="1"/>
  <c r="BE2226" i="13"/>
  <c r="BF2226" i="13" s="1"/>
  <c r="BH2226" i="13" s="1"/>
  <c r="BE2970" i="13"/>
  <c r="BF2970" i="13" s="1"/>
  <c r="BH2970" i="13" s="1"/>
  <c r="BE17" i="13"/>
  <c r="BF17" i="13" s="1"/>
  <c r="BH17" i="13" s="1"/>
  <c r="BE1694" i="13"/>
  <c r="BF1694" i="13" s="1"/>
  <c r="BH1694" i="13" s="1"/>
  <c r="BE470" i="13"/>
  <c r="BF470" i="13" s="1"/>
  <c r="BH470" i="13" s="1"/>
  <c r="BE1668" i="13"/>
  <c r="BF1668" i="13" s="1"/>
  <c r="BH1668" i="13" s="1"/>
  <c r="BE1730" i="13"/>
  <c r="BF1730" i="13" s="1"/>
  <c r="BH1730" i="13" s="1"/>
  <c r="BE2988" i="13"/>
  <c r="BF2988" i="13" s="1"/>
  <c r="BH2988" i="13" s="1"/>
  <c r="BE2528" i="13"/>
  <c r="BF2528" i="13" s="1"/>
  <c r="BH2528" i="13" s="1"/>
  <c r="BE498" i="13"/>
  <c r="BF498" i="13" s="1"/>
  <c r="BH498" i="13" s="1"/>
  <c r="BE1458" i="13"/>
  <c r="BF1458" i="13" s="1"/>
  <c r="BH1458" i="13" s="1"/>
  <c r="BE440" i="13"/>
  <c r="BF440" i="13" s="1"/>
  <c r="BH440" i="13" s="1"/>
  <c r="BE798" i="13"/>
  <c r="BF798" i="13" s="1"/>
  <c r="BH798" i="13" s="1"/>
  <c r="BE2622" i="13"/>
  <c r="BF2622" i="13" s="1"/>
  <c r="BH2622" i="13" s="1"/>
  <c r="BE932" i="13"/>
  <c r="BF932" i="13" s="1"/>
  <c r="BH932" i="13" s="1"/>
  <c r="BE708" i="13"/>
  <c r="BF708" i="13" s="1"/>
  <c r="BH708" i="13" s="1"/>
  <c r="BE1860" i="13"/>
  <c r="BF1860" i="13" s="1"/>
  <c r="BH1860" i="13" s="1"/>
  <c r="BE2078" i="13"/>
  <c r="BF2078" i="13" s="1"/>
  <c r="BH2078" i="13" s="1"/>
  <c r="BE3122" i="13"/>
  <c r="BF3122" i="13" s="1"/>
  <c r="BH3122" i="13" s="1"/>
  <c r="BE1580" i="13"/>
  <c r="BF1580" i="13" s="1"/>
  <c r="BH1580" i="13" s="1"/>
  <c r="BE1800" i="13"/>
  <c r="BF1800" i="13" s="1"/>
  <c r="BH1800" i="13" s="1"/>
  <c r="BE1634" i="13"/>
  <c r="BF1634" i="13" s="1"/>
  <c r="BH1634" i="13" s="1"/>
  <c r="BE1022" i="13"/>
  <c r="BF1022" i="13" s="1"/>
  <c r="BH1022" i="13" s="1"/>
  <c r="BE2058" i="13"/>
  <c r="BF2058" i="13" s="1"/>
  <c r="BH2058" i="13" s="1"/>
  <c r="BE1194" i="13"/>
  <c r="BF1194" i="13" s="1"/>
  <c r="BH1194" i="13" s="1"/>
  <c r="BE948" i="13"/>
  <c r="BF948" i="13" s="1"/>
  <c r="BH948" i="13" s="1"/>
  <c r="BE3072" i="13"/>
  <c r="BF3072" i="13" s="1"/>
  <c r="BH3072" i="13" s="1"/>
  <c r="BE1704" i="13"/>
  <c r="BF1704" i="13" s="1"/>
  <c r="BH1704" i="13" s="1"/>
  <c r="BE194" i="13"/>
  <c r="BF194" i="13" s="1"/>
  <c r="BH194" i="13" s="1"/>
  <c r="BE1274" i="13"/>
  <c r="BF1274" i="13" s="1"/>
  <c r="BH1274" i="13" s="1"/>
  <c r="BE132" i="13"/>
  <c r="BF132" i="13" s="1"/>
  <c r="BH132" i="13" s="1"/>
  <c r="BE1824" i="13"/>
  <c r="BF1824" i="13" s="1"/>
  <c r="BH1824" i="13" s="1"/>
  <c r="BE2834" i="13"/>
  <c r="BF2834" i="13" s="1"/>
  <c r="BH2834" i="13" s="1"/>
  <c r="BE1544" i="13"/>
  <c r="BF1544" i="13" s="1"/>
  <c r="BH1544" i="13" s="1"/>
  <c r="BE144" i="13"/>
  <c r="BF144" i="13" s="1"/>
  <c r="BH144" i="13" s="1"/>
  <c r="BE1950" i="13"/>
  <c r="BF1950" i="13" s="1"/>
  <c r="BH1950" i="13" s="1"/>
  <c r="BE1872" i="13"/>
  <c r="BF1872" i="13" s="1"/>
  <c r="BH1872" i="13" s="1"/>
  <c r="BE618" i="13"/>
  <c r="BF618" i="13" s="1"/>
  <c r="BH618" i="13" s="1"/>
  <c r="BE1508" i="13"/>
  <c r="BF1508" i="13" s="1"/>
  <c r="BH1508" i="13" s="1"/>
  <c r="BE1712" i="13"/>
  <c r="BF1712" i="13" s="1"/>
  <c r="BH1712" i="13" s="1"/>
  <c r="BE2652" i="13"/>
  <c r="BF2652" i="13" s="1"/>
  <c r="BH2652" i="13" s="1"/>
  <c r="BE744" i="13"/>
  <c r="BF744" i="13" s="1"/>
  <c r="BH744" i="13" s="1"/>
  <c r="BE740" i="13"/>
  <c r="BF740" i="13" s="1"/>
  <c r="BH740" i="13" s="1"/>
  <c r="BE2432" i="13"/>
  <c r="BF2432" i="13" s="1"/>
  <c r="BH2432" i="13" s="1"/>
  <c r="BE2904" i="13"/>
  <c r="BF2904" i="13" s="1"/>
  <c r="BH2904" i="13" s="1"/>
  <c r="BE2550" i="13"/>
  <c r="BF2550" i="13" s="1"/>
  <c r="BH2550" i="13" s="1"/>
  <c r="BE558" i="13"/>
  <c r="BF558" i="13" s="1"/>
  <c r="BH558" i="13" s="1"/>
  <c r="BE2468" i="13"/>
  <c r="BF2468" i="13" s="1"/>
  <c r="BH2468" i="13" s="1"/>
  <c r="BE2540" i="13"/>
  <c r="BF2540" i="13" s="1"/>
  <c r="BH2540" i="13" s="1"/>
  <c r="BE3140" i="13"/>
  <c r="BF3140" i="13" s="1"/>
  <c r="BH3140" i="13" s="1"/>
  <c r="BE872" i="13"/>
  <c r="BF872" i="13" s="1"/>
  <c r="BH872" i="13" s="1"/>
  <c r="BE348" i="13"/>
  <c r="BF348" i="13" s="1"/>
  <c r="BH348" i="13" s="1"/>
  <c r="BE3162" i="13"/>
  <c r="BF3162" i="13" s="1"/>
  <c r="BH3162" i="13" s="1"/>
  <c r="BE1844" i="13"/>
  <c r="BF1844" i="13" s="1"/>
  <c r="BH1844" i="13" s="1"/>
  <c r="BE1165" i="13"/>
  <c r="BF1165" i="13" s="1"/>
  <c r="BH1165" i="13" s="1"/>
  <c r="BE817" i="13"/>
  <c r="BF817" i="13" s="1"/>
  <c r="BH817" i="13" s="1"/>
  <c r="BE565" i="13"/>
  <c r="BF565" i="13" s="1"/>
  <c r="BH565" i="13" s="1"/>
  <c r="BE1961" i="13"/>
  <c r="BF1961" i="13" s="1"/>
  <c r="BH1961" i="13" s="1"/>
  <c r="BE181" i="13"/>
  <c r="BF181" i="13" s="1"/>
  <c r="BH181" i="13" s="1"/>
  <c r="BE1073" i="13"/>
  <c r="BF1073" i="13" s="1"/>
  <c r="BH1073" i="13" s="1"/>
  <c r="BE1711" i="13"/>
  <c r="BF1711" i="13" s="1"/>
  <c r="BH1711" i="13" s="1"/>
  <c r="BE3037" i="13"/>
  <c r="BF3037" i="13" s="1"/>
  <c r="BH3037" i="13" s="1"/>
  <c r="BE1417" i="13"/>
  <c r="BF1417" i="13" s="1"/>
  <c r="BH1417" i="13" s="1"/>
  <c r="BE631" i="13"/>
  <c r="BF631" i="13" s="1"/>
  <c r="BH631" i="13" s="1"/>
  <c r="BE3165" i="13"/>
  <c r="BF3165" i="13" s="1"/>
  <c r="BH3165" i="13" s="1"/>
  <c r="BE2109" i="13"/>
  <c r="BF2109" i="13" s="1"/>
  <c r="BH2109" i="13" s="1"/>
  <c r="BE2985" i="13"/>
  <c r="BF2985" i="13" s="1"/>
  <c r="BH2985" i="13" s="1"/>
  <c r="BE640" i="13"/>
  <c r="BF640" i="13" s="1"/>
  <c r="BH640" i="13" s="1"/>
  <c r="BE2599" i="13"/>
  <c r="BF2599" i="13" s="1"/>
  <c r="BH2599" i="13" s="1"/>
  <c r="BE1411" i="13"/>
  <c r="BF1411" i="13" s="1"/>
  <c r="BH1411" i="13" s="1"/>
  <c r="BE2125" i="13"/>
  <c r="BF2125" i="13" s="1"/>
  <c r="BH2125" i="13" s="1"/>
  <c r="BE2629" i="13"/>
  <c r="BF2629" i="13" s="1"/>
  <c r="BH2629" i="13" s="1"/>
  <c r="BE2155" i="13"/>
  <c r="BF2155" i="13" s="1"/>
  <c r="BH2155" i="13" s="1"/>
  <c r="BE349" i="13"/>
  <c r="BF349" i="13" s="1"/>
  <c r="BH349" i="13" s="1"/>
  <c r="BE1963" i="13"/>
  <c r="BF1963" i="13" s="1"/>
  <c r="BH1963" i="13" s="1"/>
  <c r="BE3107" i="13"/>
  <c r="BF3107" i="13" s="1"/>
  <c r="BH3107" i="13" s="1"/>
  <c r="BE201" i="13"/>
  <c r="BF201" i="13" s="1"/>
  <c r="BH201" i="13" s="1"/>
  <c r="BE825" i="13"/>
  <c r="BF825" i="13" s="1"/>
  <c r="BH825" i="13" s="1"/>
  <c r="BE2021" i="13"/>
  <c r="BF2021" i="13" s="1"/>
  <c r="BH2021" i="13" s="1"/>
  <c r="BE899" i="13"/>
  <c r="BF899" i="13" s="1"/>
  <c r="BH899" i="13" s="1"/>
  <c r="BE2512" i="13"/>
  <c r="BF2512" i="13" s="1"/>
  <c r="BH2512" i="13" s="1"/>
  <c r="BE2317" i="13"/>
  <c r="BF2317" i="13" s="1"/>
  <c r="BH2317" i="13" s="1"/>
  <c r="BE373" i="13"/>
  <c r="BF373" i="13" s="1"/>
  <c r="BH373" i="13" s="1"/>
  <c r="BE1879" i="13"/>
  <c r="BF1879" i="13" s="1"/>
  <c r="BH1879" i="13" s="1"/>
  <c r="BE2647" i="13"/>
  <c r="BF2647" i="13" s="1"/>
  <c r="BH2647" i="13" s="1"/>
  <c r="BE1849" i="13"/>
  <c r="BF1849" i="13" s="1"/>
  <c r="BH1849" i="13" s="1"/>
  <c r="BE421" i="13"/>
  <c r="BF421" i="13" s="1"/>
  <c r="BH421" i="13" s="1"/>
  <c r="BE1639" i="13"/>
  <c r="BF1639" i="13" s="1"/>
  <c r="BH1639" i="13" s="1"/>
  <c r="BE1637" i="13"/>
  <c r="BF1637" i="13" s="1"/>
  <c r="BH1637" i="13" s="1"/>
  <c r="BE1157" i="13"/>
  <c r="BF1157" i="13" s="1"/>
  <c r="BH1157" i="13" s="1"/>
  <c r="BE1775" i="13"/>
  <c r="BF1775" i="13" s="1"/>
  <c r="BH1775" i="13" s="1"/>
  <c r="BE1935" i="13"/>
  <c r="BF1935" i="13" s="1"/>
  <c r="BH1935" i="13" s="1"/>
  <c r="BE3022" i="13"/>
  <c r="BF3022" i="13" s="1"/>
  <c r="BH3022" i="13" s="1"/>
  <c r="BE3097" i="13"/>
  <c r="BF3097" i="13" s="1"/>
  <c r="BH3097" i="13" s="1"/>
  <c r="BE1111" i="13"/>
  <c r="BF1111" i="13" s="1"/>
  <c r="BH1111" i="13" s="1"/>
  <c r="BE1693" i="13"/>
  <c r="BF1693" i="13" s="1"/>
  <c r="BH1693" i="13" s="1"/>
  <c r="BE1573" i="13"/>
  <c r="BF1573" i="13" s="1"/>
  <c r="BH1573" i="13" s="1"/>
  <c r="BE1375" i="13"/>
  <c r="BF1375" i="13" s="1"/>
  <c r="BH1375" i="13" s="1"/>
  <c r="BE2365" i="13"/>
  <c r="BF2365" i="13" s="1"/>
  <c r="BH2365" i="13" s="1"/>
  <c r="BE2083" i="13"/>
  <c r="BF2083" i="13" s="1"/>
  <c r="BH2083" i="13" s="1"/>
  <c r="BE227" i="13"/>
  <c r="BF227" i="13" s="1"/>
  <c r="BH227" i="13" s="1"/>
  <c r="BE2669" i="13"/>
  <c r="BF2669" i="13" s="1"/>
  <c r="BH2669" i="13" s="1"/>
  <c r="BE1331" i="13"/>
  <c r="BF1331" i="13" s="1"/>
  <c r="BH1331" i="13" s="1"/>
  <c r="BE2355" i="13"/>
  <c r="BF2355" i="13" s="1"/>
  <c r="BH2355" i="13" s="1"/>
  <c r="BE1311" i="13"/>
  <c r="BF1311" i="13" s="1"/>
  <c r="BH1311" i="13" s="1"/>
  <c r="BE2740" i="13"/>
  <c r="BF2740" i="13" s="1"/>
  <c r="BH2740" i="13" s="1"/>
  <c r="BE2992" i="13"/>
  <c r="BF2992" i="13" s="1"/>
  <c r="BH2992" i="13" s="1"/>
  <c r="BE1912" i="13"/>
  <c r="BF1912" i="13" s="1"/>
  <c r="BH1912" i="13" s="1"/>
  <c r="BE2597" i="13"/>
  <c r="BF2597" i="13" s="1"/>
  <c r="BH2597" i="13" s="1"/>
  <c r="BE2879" i="13"/>
  <c r="BF2879" i="13" s="1"/>
  <c r="BH2879" i="13" s="1"/>
  <c r="BE1133" i="13"/>
  <c r="BF1133" i="13" s="1"/>
  <c r="BH1133" i="13" s="1"/>
  <c r="BE1499" i="13"/>
  <c r="BF1499" i="13" s="1"/>
  <c r="BH1499" i="13" s="1"/>
  <c r="BE1413" i="13"/>
  <c r="BF1413" i="13" s="1"/>
  <c r="BH1413" i="13" s="1"/>
  <c r="BE1655" i="13"/>
  <c r="BF1655" i="13" s="1"/>
  <c r="BH1655" i="13" s="1"/>
  <c r="BE2685" i="13"/>
  <c r="BF2685" i="13" s="1"/>
  <c r="BH2685" i="13" s="1"/>
  <c r="BE2013" i="13"/>
  <c r="BF2013" i="13" s="1"/>
  <c r="BH2013" i="13" s="1"/>
  <c r="BE2427" i="13"/>
  <c r="BF2427" i="13" s="1"/>
  <c r="BH2427" i="13" s="1"/>
  <c r="BE1497" i="13"/>
  <c r="BF1497" i="13" s="1"/>
  <c r="BH1497" i="13" s="1"/>
  <c r="BE1149" i="13"/>
  <c r="BF1149" i="13" s="1"/>
  <c r="BH1149" i="13" s="1"/>
  <c r="BE297" i="13"/>
  <c r="BF297" i="13" s="1"/>
  <c r="BH297" i="13" s="1"/>
  <c r="BE1227" i="13"/>
  <c r="BF1227" i="13" s="1"/>
  <c r="BH1227" i="13" s="1"/>
  <c r="BE1053" i="13"/>
  <c r="BF1053" i="13" s="1"/>
  <c r="BH1053" i="13" s="1"/>
  <c r="BE1737" i="13"/>
  <c r="BF1737" i="13" s="1"/>
  <c r="BH1737" i="13" s="1"/>
  <c r="BE2422" i="13"/>
  <c r="BF2422" i="13" s="1"/>
  <c r="BH2422" i="13" s="1"/>
  <c r="BE1954" i="13"/>
  <c r="BF1954" i="13" s="1"/>
  <c r="BH1954" i="13" s="1"/>
  <c r="BE694" i="13"/>
  <c r="BF694" i="13" s="1"/>
  <c r="BH694" i="13" s="1"/>
  <c r="BE2674" i="13"/>
  <c r="BF2674" i="13" s="1"/>
  <c r="BH2674" i="13" s="1"/>
  <c r="BE1648" i="13"/>
  <c r="BF1648" i="13" s="1"/>
  <c r="BH1648" i="13" s="1"/>
  <c r="BE118" i="13"/>
  <c r="BF118" i="13" s="1"/>
  <c r="BH118" i="13" s="1"/>
  <c r="BE823" i="13"/>
  <c r="BF823" i="13" s="1"/>
  <c r="BH823" i="13" s="1"/>
  <c r="BE1141" i="13"/>
  <c r="BF1141" i="13" s="1"/>
  <c r="BH1141" i="13" s="1"/>
  <c r="BE2089" i="13"/>
  <c r="BF2089" i="13" s="1"/>
  <c r="BH2089" i="13" s="1"/>
  <c r="BE2353" i="13"/>
  <c r="BF2353" i="13" s="1"/>
  <c r="BH2353" i="13" s="1"/>
  <c r="BE789" i="13"/>
  <c r="BF789" i="13" s="1"/>
  <c r="BH789" i="13" s="1"/>
  <c r="BE2093" i="13"/>
  <c r="BF2093" i="13" s="1"/>
  <c r="BH2093" i="13" s="1"/>
  <c r="BE2789" i="13"/>
  <c r="BF2789" i="13" s="1"/>
  <c r="BH2789" i="13" s="1"/>
  <c r="BE2153" i="13"/>
  <c r="BF2153" i="13" s="1"/>
  <c r="BH2153" i="13" s="1"/>
  <c r="BE2579" i="13"/>
  <c r="BF2579" i="13" s="1"/>
  <c r="BH2579" i="13" s="1"/>
  <c r="BE1113" i="13"/>
  <c r="BF1113" i="13" s="1"/>
  <c r="BH1113" i="13" s="1"/>
  <c r="BE2393" i="13"/>
  <c r="BF2393" i="13" s="1"/>
  <c r="BH2393" i="13" s="1"/>
  <c r="BE279" i="13"/>
  <c r="BF279" i="13" s="1"/>
  <c r="BH279" i="13" s="1"/>
  <c r="BE1071" i="13"/>
  <c r="BF1071" i="13" s="1"/>
  <c r="BH1071" i="13" s="1"/>
  <c r="BE2007" i="13"/>
  <c r="BF2007" i="13" s="1"/>
  <c r="BH2007" i="13" s="1"/>
  <c r="BE723" i="13"/>
  <c r="BF723" i="13" s="1"/>
  <c r="BH723" i="13" s="1"/>
  <c r="BE2331" i="13"/>
  <c r="BF2331" i="13" s="1"/>
  <c r="BH2331" i="13" s="1"/>
  <c r="BE3123" i="13"/>
  <c r="BF3123" i="13" s="1"/>
  <c r="BH3123" i="13" s="1"/>
  <c r="BE1893" i="13"/>
  <c r="BF1893" i="13" s="1"/>
  <c r="BH1893" i="13" s="1"/>
  <c r="BE603" i="13"/>
  <c r="BF603" i="13" s="1"/>
  <c r="BH603" i="13" s="1"/>
  <c r="BE1953" i="13"/>
  <c r="BF1953" i="13" s="1"/>
  <c r="BH1953" i="13" s="1"/>
  <c r="BE124" i="13"/>
  <c r="BF124" i="13" s="1"/>
  <c r="BH124" i="13" s="1"/>
  <c r="BE1660" i="13"/>
  <c r="BF1660" i="13" s="1"/>
  <c r="BH1660" i="13" s="1"/>
  <c r="BE2320" i="13"/>
  <c r="BF2320" i="13" s="1"/>
  <c r="BH2320" i="13" s="1"/>
  <c r="BE2944" i="13"/>
  <c r="BF2944" i="13" s="1"/>
  <c r="BH2944" i="13" s="1"/>
  <c r="BE2062" i="13"/>
  <c r="BF2062" i="13" s="1"/>
  <c r="BH2062" i="13" s="1"/>
  <c r="BE2836" i="13"/>
  <c r="BF2836" i="13" s="1"/>
  <c r="BH2836" i="13" s="1"/>
  <c r="BE1012" i="13"/>
  <c r="BF1012" i="13" s="1"/>
  <c r="BH1012" i="13" s="1"/>
  <c r="BE3079" i="13"/>
  <c r="BF3079" i="13" s="1"/>
  <c r="BH3079" i="13" s="1"/>
  <c r="BE179" i="13"/>
  <c r="BF179" i="13" s="1"/>
  <c r="BH179" i="13" s="1"/>
  <c r="BE917" i="13"/>
  <c r="BF917" i="13" s="1"/>
  <c r="BH917" i="13" s="1"/>
  <c r="BE1841" i="13"/>
  <c r="BF1841" i="13" s="1"/>
  <c r="BH1841" i="13" s="1"/>
  <c r="BE2483" i="13"/>
  <c r="BF2483" i="13" s="1"/>
  <c r="BH2483" i="13" s="1"/>
  <c r="BE2087" i="13"/>
  <c r="BF2087" i="13" s="1"/>
  <c r="BH2087" i="13" s="1"/>
  <c r="BE2531" i="13"/>
  <c r="BF2531" i="13" s="1"/>
  <c r="BH2531" i="13" s="1"/>
  <c r="BE2073" i="13"/>
  <c r="BF2073" i="13" s="1"/>
  <c r="BH2073" i="13" s="1"/>
  <c r="BE3101" i="13"/>
  <c r="BF3101" i="13" s="1"/>
  <c r="BH3101" i="13" s="1"/>
  <c r="BE741" i="13"/>
  <c r="BF741" i="13" s="1"/>
  <c r="BH741" i="13" s="1"/>
  <c r="BE2403" i="13"/>
  <c r="BF2403" i="13" s="1"/>
  <c r="BH2403" i="13" s="1"/>
  <c r="BE2319" i="13"/>
  <c r="BF2319" i="13" s="1"/>
  <c r="BH2319" i="13" s="1"/>
  <c r="BE1119" i="13"/>
  <c r="BF1119" i="13" s="1"/>
  <c r="BH1119" i="13" s="1"/>
  <c r="BE1301" i="13"/>
  <c r="BF1301" i="13" s="1"/>
  <c r="BH1301" i="13" s="1"/>
  <c r="BE1707" i="13"/>
  <c r="BF1707" i="13" s="1"/>
  <c r="BH1707" i="13" s="1"/>
  <c r="BE3171" i="13"/>
  <c r="BF3171" i="13" s="1"/>
  <c r="BH3171" i="13" s="1"/>
  <c r="BE369" i="13"/>
  <c r="BF369" i="13" s="1"/>
  <c r="BH369" i="13" s="1"/>
  <c r="BE2559" i="13"/>
  <c r="BF2559" i="13" s="1"/>
  <c r="BH2559" i="13" s="1"/>
  <c r="BE1666" i="13"/>
  <c r="BF1666" i="13" s="1"/>
  <c r="BH1666" i="13" s="1"/>
  <c r="BE184" i="13"/>
  <c r="BF184" i="13" s="1"/>
  <c r="BH184" i="13" s="1"/>
  <c r="BE2452" i="13"/>
  <c r="BF2452" i="13" s="1"/>
  <c r="BH2452" i="13" s="1"/>
  <c r="BE838" i="13"/>
  <c r="BF838" i="13" s="1"/>
  <c r="BH838" i="13" s="1"/>
  <c r="BE2374" i="13"/>
  <c r="BF2374" i="13" s="1"/>
  <c r="BH2374" i="13" s="1"/>
  <c r="BE958" i="13"/>
  <c r="BF958" i="13" s="1"/>
  <c r="BH958" i="13" s="1"/>
  <c r="BE2968" i="13"/>
  <c r="BF2968" i="13" s="1"/>
  <c r="BH2968" i="13" s="1"/>
  <c r="BE1432" i="13"/>
  <c r="BF1432" i="13" s="1"/>
  <c r="BH1432" i="13" s="1"/>
  <c r="BE2846" i="13"/>
  <c r="BF2846" i="13" s="1"/>
  <c r="BH2846" i="13" s="1"/>
  <c r="BE596" i="13"/>
  <c r="BF596" i="13" s="1"/>
  <c r="BH596" i="13" s="1"/>
  <c r="BE716" i="13"/>
  <c r="BF716" i="13" s="1"/>
  <c r="BH716" i="13" s="1"/>
  <c r="BE1746" i="13"/>
  <c r="BF1746" i="13" s="1"/>
  <c r="BH1746" i="13" s="1"/>
  <c r="BE2482" i="13"/>
  <c r="BF2482" i="13" s="1"/>
  <c r="BH2482" i="13" s="1"/>
  <c r="BE346" i="13"/>
  <c r="BF346" i="13" s="1"/>
  <c r="BH346" i="13" s="1"/>
  <c r="BE416" i="13"/>
  <c r="BF416" i="13" s="1"/>
  <c r="BH416" i="13" s="1"/>
  <c r="BE326" i="13"/>
  <c r="BF326" i="13" s="1"/>
  <c r="BH326" i="13" s="1"/>
  <c r="BE2916" i="13"/>
  <c r="BF2916" i="13" s="1"/>
  <c r="BH2916" i="13" s="1"/>
  <c r="BE1036" i="13"/>
  <c r="BF1036" i="13" s="1"/>
  <c r="BH1036" i="13" s="1"/>
  <c r="BE1372" i="13"/>
  <c r="BF1372" i="13" s="1"/>
  <c r="BH1372" i="13" s="1"/>
  <c r="BE776" i="13"/>
  <c r="BF776" i="13" s="1"/>
  <c r="BH776" i="13" s="1"/>
  <c r="BE2906" i="13"/>
  <c r="BF2906" i="13" s="1"/>
  <c r="BH2906" i="13" s="1"/>
  <c r="BE1176" i="13"/>
  <c r="BF1176" i="13" s="1"/>
  <c r="BH1176" i="13" s="1"/>
  <c r="BE1956" i="13"/>
  <c r="BF1956" i="13" s="1"/>
  <c r="BH1956" i="13" s="1"/>
  <c r="BE2206" i="13"/>
  <c r="BF2206" i="13" s="1"/>
  <c r="BH2206" i="13" s="1"/>
  <c r="BE466" i="13"/>
  <c r="BF466" i="13" s="1"/>
  <c r="BH466" i="13" s="1"/>
  <c r="BE1586" i="13"/>
  <c r="BF1586" i="13" s="1"/>
  <c r="BH1586" i="13" s="1"/>
  <c r="BE906" i="13"/>
  <c r="BF906" i="13" s="1"/>
  <c r="BH906" i="13" s="1"/>
  <c r="BE2316" i="13"/>
  <c r="BF2316" i="13" s="1"/>
  <c r="BH2316" i="13" s="1"/>
  <c r="BE1898" i="13"/>
  <c r="BF1898" i="13" s="1"/>
  <c r="BH1898" i="13" s="1"/>
  <c r="BE434" i="13"/>
  <c r="BF434" i="13" s="1"/>
  <c r="BH434" i="13" s="1"/>
  <c r="BE162" i="13"/>
  <c r="BF162" i="13" s="1"/>
  <c r="BH162" i="13" s="1"/>
  <c r="BE1670" i="13"/>
  <c r="BF1670" i="13" s="1"/>
  <c r="BH1670" i="13" s="1"/>
  <c r="BE1758" i="13"/>
  <c r="BF1758" i="13" s="1"/>
  <c r="BH1758" i="13" s="1"/>
  <c r="BE2804" i="13"/>
  <c r="BF2804" i="13" s="1"/>
  <c r="BH2804" i="13" s="1"/>
  <c r="BE1620" i="13"/>
  <c r="BF1620" i="13" s="1"/>
  <c r="BH1620" i="13" s="1"/>
  <c r="BE10" i="13"/>
  <c r="BF10" i="13" s="1"/>
  <c r="BH10" i="13" s="1"/>
  <c r="BE2514" i="13"/>
  <c r="BF2514" i="13" s="1"/>
  <c r="BH2514" i="13" s="1"/>
  <c r="BE24" i="13"/>
  <c r="BF24" i="13" s="1"/>
  <c r="BH24" i="13" s="1"/>
  <c r="BE410" i="13"/>
  <c r="BF410" i="13" s="1"/>
  <c r="BH410" i="13" s="1"/>
  <c r="BE662" i="13"/>
  <c r="BF662" i="13" s="1"/>
  <c r="BH662" i="13" s="1"/>
  <c r="BE3132" i="13"/>
  <c r="BF3132" i="13" s="1"/>
  <c r="BH3132" i="13" s="1"/>
  <c r="BE1658" i="13"/>
  <c r="BF1658" i="13" s="1"/>
  <c r="BH1658" i="13" s="1"/>
  <c r="BE2654" i="13"/>
  <c r="BF2654" i="13" s="1"/>
  <c r="BH2654" i="13" s="1"/>
  <c r="BE1338" i="13"/>
  <c r="BF1338" i="13" s="1"/>
  <c r="BH1338" i="13" s="1"/>
  <c r="BE2580" i="13"/>
  <c r="BF2580" i="13" s="1"/>
  <c r="BH2580" i="13" s="1"/>
  <c r="BE3014" i="13"/>
  <c r="BF3014" i="13" s="1"/>
  <c r="BH3014" i="13" s="1"/>
  <c r="BE2760" i="13"/>
  <c r="BF2760" i="13" s="1"/>
  <c r="BH2760" i="13" s="1"/>
  <c r="BE2708" i="13"/>
  <c r="BF2708" i="13" s="1"/>
  <c r="BH2708" i="13" s="1"/>
  <c r="BE750" i="13"/>
  <c r="BF750" i="13" s="1"/>
  <c r="BH750" i="13" s="1"/>
  <c r="BE372" i="13"/>
  <c r="BF372" i="13" s="1"/>
  <c r="BH372" i="13" s="1"/>
  <c r="BE2198" i="13"/>
  <c r="BF2198" i="13" s="1"/>
  <c r="BH2198" i="13" s="1"/>
  <c r="BE1914" i="13"/>
  <c r="BF1914" i="13" s="1"/>
  <c r="BH1914" i="13" s="1"/>
  <c r="BE542" i="13"/>
  <c r="BF542" i="13" s="1"/>
  <c r="BH542" i="13" s="1"/>
  <c r="BE488" i="13"/>
  <c r="BF488" i="13" s="1"/>
  <c r="BH488" i="13" s="1"/>
  <c r="BE2604" i="13"/>
  <c r="BF2604" i="13" s="1"/>
  <c r="BH2604" i="13" s="1"/>
  <c r="BE2924" i="13"/>
  <c r="BF2924" i="13" s="1"/>
  <c r="BH2924" i="13" s="1"/>
  <c r="BE90" i="13"/>
  <c r="BF90" i="13" s="1"/>
  <c r="BH90" i="13" s="1"/>
  <c r="BE962" i="13"/>
  <c r="BF962" i="13" s="1"/>
  <c r="BH962" i="13" s="1"/>
  <c r="BE2558" i="13"/>
  <c r="BF2558" i="13" s="1"/>
  <c r="BH2558" i="13" s="1"/>
  <c r="BE1028" i="13"/>
  <c r="BF1028" i="13" s="1"/>
  <c r="BH1028" i="13" s="1"/>
  <c r="BE2742" i="13"/>
  <c r="BF2742" i="13" s="1"/>
  <c r="BH2742" i="13" s="1"/>
  <c r="BE2594" i="13"/>
  <c r="BF2594" i="13" s="1"/>
  <c r="BH2594" i="13" s="1"/>
  <c r="BE122" i="13"/>
  <c r="BF122" i="13" s="1"/>
  <c r="BH122" i="13" s="1"/>
  <c r="BE804" i="13"/>
  <c r="BF804" i="13" s="1"/>
  <c r="BH804" i="13" s="1"/>
  <c r="BE314" i="13"/>
  <c r="BF314" i="13" s="1"/>
  <c r="BH314" i="13" s="1"/>
  <c r="BE902" i="13"/>
  <c r="BF902" i="13" s="1"/>
  <c r="BH902" i="13" s="1"/>
  <c r="BE2462" i="13"/>
  <c r="BF2462" i="13" s="1"/>
  <c r="BH2462" i="13" s="1"/>
  <c r="BE2544" i="13"/>
  <c r="BF2544" i="13" s="1"/>
  <c r="BH2544" i="13" s="1"/>
  <c r="BE924" i="13"/>
  <c r="BF924" i="13" s="1"/>
  <c r="BH924" i="13" s="1"/>
  <c r="BE3164" i="13"/>
  <c r="BF3164" i="13" s="1"/>
  <c r="BH3164" i="13" s="1"/>
  <c r="BE1364" i="13"/>
  <c r="BF1364" i="13" s="1"/>
  <c r="BH1364" i="13" s="1"/>
  <c r="BE920" i="13"/>
  <c r="BF920" i="13" s="1"/>
  <c r="BH920" i="13" s="1"/>
  <c r="BE2748" i="13"/>
  <c r="BF2748" i="13" s="1"/>
  <c r="BH2748" i="13" s="1"/>
  <c r="BE2840" i="13"/>
  <c r="BF2840" i="13" s="1"/>
  <c r="BH2840" i="13" s="1"/>
  <c r="BE1351" i="13"/>
  <c r="BF1351" i="13" s="1"/>
  <c r="BH1351" i="13" s="1"/>
  <c r="BE1322" i="13"/>
  <c r="BF1322" i="13" s="1"/>
  <c r="BH1322" i="13" s="1"/>
  <c r="BE912" i="13"/>
  <c r="BF912" i="13" s="1"/>
  <c r="BH912" i="13" s="1"/>
  <c r="BE2538" i="13"/>
  <c r="BF2538" i="13" s="1"/>
  <c r="BH2538" i="13" s="1"/>
  <c r="BE2478" i="13"/>
  <c r="BF2478" i="13" s="1"/>
  <c r="BH2478" i="13" s="1"/>
  <c r="BE422" i="13"/>
  <c r="BF422" i="13" s="1"/>
  <c r="BH422" i="13" s="1"/>
  <c r="BE1278" i="13"/>
  <c r="BF1278" i="13" s="1"/>
  <c r="BH1278" i="13" s="1"/>
  <c r="BL16" i="13"/>
  <c r="BL17" i="13" s="1"/>
  <c r="BE937" i="13"/>
  <c r="BF937" i="13" s="1"/>
  <c r="BH937" i="13" s="1"/>
  <c r="BE2120" i="13"/>
  <c r="BF2120" i="13" s="1"/>
  <c r="BH2120" i="13" s="1"/>
  <c r="BE1135" i="13"/>
  <c r="BF1135" i="13" s="1"/>
  <c r="BH1135" i="13" s="1"/>
  <c r="BE2315" i="13"/>
  <c r="BF2315" i="13" s="1"/>
  <c r="BH2315" i="13" s="1"/>
  <c r="BE1987" i="13"/>
  <c r="BF1987" i="13" s="1"/>
  <c r="BH1987" i="13" s="1"/>
  <c r="BE511" i="13"/>
  <c r="BF511" i="13" s="1"/>
  <c r="BH511" i="13" s="1"/>
  <c r="BE2209" i="13"/>
  <c r="BF2209" i="13" s="1"/>
  <c r="BH2209" i="13" s="1"/>
  <c r="BE1741" i="13"/>
  <c r="BF1741" i="13" s="1"/>
  <c r="BH1741" i="13" s="1"/>
  <c r="BE2023" i="13"/>
  <c r="BF2023" i="13" s="1"/>
  <c r="BH2023" i="13" s="1"/>
  <c r="BE811" i="13"/>
  <c r="BF811" i="13" s="1"/>
  <c r="BH811" i="13" s="1"/>
  <c r="BE1181" i="13"/>
  <c r="BF1181" i="13" s="1"/>
  <c r="BH1181" i="13" s="1"/>
  <c r="BE2891" i="13"/>
  <c r="BF2891" i="13" s="1"/>
  <c r="BH2891" i="13" s="1"/>
  <c r="BE2661" i="13"/>
  <c r="BF2661" i="13" s="1"/>
  <c r="BH2661" i="13" s="1"/>
  <c r="BE2554" i="13"/>
  <c r="BF2554" i="13" s="1"/>
  <c r="BH2554" i="13" s="1"/>
  <c r="BE2185" i="13"/>
  <c r="BF2185" i="13" s="1"/>
  <c r="BH2185" i="13" s="1"/>
  <c r="BE1393" i="13"/>
  <c r="BF1393" i="13" s="1"/>
  <c r="BH1393" i="13" s="1"/>
  <c r="BE1249" i="13"/>
  <c r="BF1249" i="13" s="1"/>
  <c r="BH1249" i="13" s="1"/>
  <c r="BE3019" i="13"/>
  <c r="BF3019" i="13" s="1"/>
  <c r="BH3019" i="13" s="1"/>
  <c r="BE1675" i="13"/>
  <c r="BF1675" i="13" s="1"/>
  <c r="BH1675" i="13" s="1"/>
  <c r="BE169" i="13"/>
  <c r="BF169" i="13" s="1"/>
  <c r="BH169" i="13" s="1"/>
  <c r="BE2419" i="13"/>
  <c r="BF2419" i="13" s="1"/>
  <c r="BH2419" i="13" s="1"/>
  <c r="BE2493" i="13"/>
  <c r="BF2493" i="13" s="1"/>
  <c r="BH2493" i="13" s="1"/>
  <c r="BE1343" i="13"/>
  <c r="BF1343" i="13" s="1"/>
  <c r="BH1343" i="13" s="1"/>
  <c r="BE1391" i="13"/>
  <c r="BF1391" i="13" s="1"/>
  <c r="BH1391" i="13" s="1"/>
  <c r="BE2283" i="13"/>
  <c r="BF2283" i="13" s="1"/>
  <c r="BH2283" i="13" s="1"/>
  <c r="BE2877" i="13"/>
  <c r="BF2877" i="13" s="1"/>
  <c r="BH2877" i="13" s="1"/>
  <c r="BE3166" i="13"/>
  <c r="BF3166" i="13" s="1"/>
  <c r="BH3166" i="13" s="1"/>
  <c r="BE1519" i="13"/>
  <c r="BF1519" i="13" s="1"/>
  <c r="BH1519" i="13" s="1"/>
  <c r="BE307" i="13"/>
  <c r="BF307" i="13" s="1"/>
  <c r="BH307" i="13" s="1"/>
  <c r="BE529" i="13"/>
  <c r="BF529" i="13" s="1"/>
  <c r="BH529" i="13" s="1"/>
  <c r="BE325" i="13"/>
  <c r="BF325" i="13" s="1"/>
  <c r="BH325" i="13" s="1"/>
  <c r="BE229" i="13"/>
  <c r="BF229" i="13" s="1"/>
  <c r="BH229" i="13" s="1"/>
  <c r="BE361" i="13"/>
  <c r="BF361" i="13" s="1"/>
  <c r="BH361" i="13" s="1"/>
  <c r="BE2887" i="13"/>
  <c r="BF2887" i="13" s="1"/>
  <c r="BH2887" i="13" s="1"/>
  <c r="BE971" i="13"/>
  <c r="BF971" i="13" s="1"/>
  <c r="BH971" i="13" s="1"/>
  <c r="BE1139" i="13"/>
  <c r="BF1139" i="13" s="1"/>
  <c r="BH1139" i="13" s="1"/>
  <c r="BE1959" i="13"/>
  <c r="BF1959" i="13" s="1"/>
  <c r="BH1959" i="13" s="1"/>
  <c r="BE357" i="13"/>
  <c r="BF357" i="13" s="1"/>
  <c r="BH357" i="13" s="1"/>
  <c r="BE3208" i="13"/>
  <c r="BF3208" i="13" s="1"/>
  <c r="BH3208" i="13" s="1"/>
  <c r="BE133" i="13"/>
  <c r="BF133" i="13" s="1"/>
  <c r="BH133" i="13" s="1"/>
  <c r="BE859" i="13"/>
  <c r="BF859" i="13" s="1"/>
  <c r="BH859" i="13" s="1"/>
  <c r="BE2923" i="13"/>
  <c r="BF2923" i="13" s="1"/>
  <c r="BH2923" i="13" s="1"/>
  <c r="BE2395" i="13"/>
  <c r="BF2395" i="13" s="1"/>
  <c r="BH2395" i="13" s="1"/>
  <c r="BE193" i="13"/>
  <c r="BF193" i="13" s="1"/>
  <c r="BH193" i="13" s="1"/>
  <c r="BE103" i="13"/>
  <c r="BF103" i="13" s="1"/>
  <c r="BH103" i="13" s="1"/>
  <c r="BE1127" i="13"/>
  <c r="BF1127" i="13" s="1"/>
  <c r="BH1127" i="13" s="1"/>
  <c r="BE2571" i="13"/>
  <c r="BF2571" i="13" s="1"/>
  <c r="BH2571" i="13" s="1"/>
  <c r="BE2003" i="13"/>
  <c r="BF2003" i="13" s="1"/>
  <c r="BH2003" i="13" s="1"/>
  <c r="BE375" i="13"/>
  <c r="BF375" i="13" s="1"/>
  <c r="BH375" i="13" s="1"/>
  <c r="BE75" i="13"/>
  <c r="BF75" i="13" s="1"/>
  <c r="BH75" i="13" s="1"/>
  <c r="BE2386" i="13"/>
  <c r="BF2386" i="13" s="1"/>
  <c r="BH2386" i="13" s="1"/>
  <c r="BE2860" i="13"/>
  <c r="BF2860" i="13" s="1"/>
  <c r="BH2860" i="13" s="1"/>
  <c r="BE1498" i="13"/>
  <c r="BF1498" i="13" s="1"/>
  <c r="BH1498" i="13" s="1"/>
  <c r="BE2753" i="13"/>
  <c r="BF2753" i="13" s="1"/>
  <c r="BH2753" i="13" s="1"/>
  <c r="BE2733" i="13"/>
  <c r="BF2733" i="13" s="1"/>
  <c r="BH2733" i="13" s="1"/>
  <c r="BE713" i="13"/>
  <c r="BF713" i="13" s="1"/>
  <c r="BH713" i="13" s="1"/>
  <c r="BE827" i="13"/>
  <c r="BF827" i="13" s="1"/>
  <c r="BH827" i="13" s="1"/>
  <c r="BE2165" i="13"/>
  <c r="BF2165" i="13" s="1"/>
  <c r="BH2165" i="13" s="1"/>
  <c r="BE2159" i="13"/>
  <c r="BF2159" i="13" s="1"/>
  <c r="BH2159" i="13" s="1"/>
  <c r="BE1929" i="13"/>
  <c r="BF1929" i="13" s="1"/>
  <c r="BH1929" i="13" s="1"/>
  <c r="BE51" i="13"/>
  <c r="BF51" i="13" s="1"/>
  <c r="BH51" i="13" s="1"/>
  <c r="BE1377" i="13"/>
  <c r="BF1377" i="13" s="1"/>
  <c r="BH1377" i="13" s="1"/>
  <c r="BE2349" i="13"/>
  <c r="BF2349" i="13" s="1"/>
  <c r="BH2349" i="13" s="1"/>
  <c r="BE2823" i="13"/>
  <c r="BF2823" i="13" s="1"/>
  <c r="BH2823" i="13" s="1"/>
  <c r="BE1599" i="13"/>
  <c r="BF1599" i="13" s="1"/>
  <c r="BH1599" i="13" s="1"/>
  <c r="BE453" i="13"/>
  <c r="BF453" i="13" s="1"/>
  <c r="BH453" i="13" s="1"/>
  <c r="BE2649" i="13"/>
  <c r="BF2649" i="13" s="1"/>
  <c r="BH2649" i="13" s="1"/>
  <c r="BE2235" i="13"/>
  <c r="BF2235" i="13" s="1"/>
  <c r="BH2235" i="13" s="1"/>
  <c r="BE2896" i="13"/>
  <c r="BF2896" i="13" s="1"/>
  <c r="BH2896" i="13" s="1"/>
  <c r="BE1384" i="13"/>
  <c r="BF1384" i="13" s="1"/>
  <c r="BH1384" i="13" s="1"/>
  <c r="BE1522" i="13"/>
  <c r="BF1522" i="13" s="1"/>
  <c r="BH1522" i="13" s="1"/>
  <c r="BE2002" i="13"/>
  <c r="BF2002" i="13" s="1"/>
  <c r="BH2002" i="13" s="1"/>
  <c r="BE2842" i="13"/>
  <c r="BF2842" i="13" s="1"/>
  <c r="BH2842" i="13" s="1"/>
  <c r="BE2818" i="13"/>
  <c r="BF2818" i="13" s="1"/>
  <c r="BH2818" i="13" s="1"/>
  <c r="BE1315" i="13"/>
  <c r="BF1315" i="13" s="1"/>
  <c r="BH1315" i="13" s="1"/>
  <c r="BE199" i="13"/>
  <c r="BF199" i="13" s="1"/>
  <c r="BH199" i="13" s="1"/>
  <c r="BE571" i="13"/>
  <c r="BF571" i="13" s="1"/>
  <c r="BH571" i="13" s="1"/>
  <c r="BE379" i="13"/>
  <c r="BF379" i="13" s="1"/>
  <c r="BH379" i="13" s="1"/>
  <c r="BE1115" i="13"/>
  <c r="BF1115" i="13" s="1"/>
  <c r="BH1115" i="13" s="1"/>
  <c r="BE1925" i="13"/>
  <c r="BF1925" i="13" s="1"/>
  <c r="BH1925" i="13" s="1"/>
  <c r="BE2303" i="13"/>
  <c r="BF2303" i="13" s="1"/>
  <c r="BH2303" i="13" s="1"/>
  <c r="BE743" i="13"/>
  <c r="BF743" i="13" s="1"/>
  <c r="BH743" i="13" s="1"/>
  <c r="BE1187" i="13"/>
  <c r="BF1187" i="13" s="1"/>
  <c r="BH1187" i="13" s="1"/>
  <c r="BE2309" i="13"/>
  <c r="BF2309" i="13" s="1"/>
  <c r="BH2309" i="13" s="1"/>
  <c r="BE1319" i="13"/>
  <c r="BF1319" i="13" s="1"/>
  <c r="BH1319" i="13" s="1"/>
  <c r="BE845" i="13"/>
  <c r="BF845" i="13" s="1"/>
  <c r="BH845" i="13" s="1"/>
  <c r="BE495" i="13"/>
  <c r="BF495" i="13" s="1"/>
  <c r="BH495" i="13" s="1"/>
  <c r="BE2171" i="13"/>
  <c r="BF2171" i="13" s="1"/>
  <c r="BH2171" i="13" s="1"/>
  <c r="BE1239" i="13"/>
  <c r="BF1239" i="13" s="1"/>
  <c r="BH1239" i="13" s="1"/>
  <c r="BE1833" i="13"/>
  <c r="BF1833" i="13" s="1"/>
  <c r="BH1833" i="13" s="1"/>
  <c r="BE663" i="13"/>
  <c r="BF663" i="13" s="1"/>
  <c r="BH663" i="13" s="1"/>
  <c r="BE1917" i="13"/>
  <c r="BF1917" i="13" s="1"/>
  <c r="BH1917" i="13" s="1"/>
  <c r="BE3153" i="13"/>
  <c r="BF3153" i="13" s="1"/>
  <c r="BH3153" i="13" s="1"/>
  <c r="BE1839" i="13"/>
  <c r="BF1839" i="13" s="1"/>
  <c r="BH1839" i="13" s="1"/>
  <c r="BE3015" i="13"/>
  <c r="BF3015" i="13" s="1"/>
  <c r="BH3015" i="13" s="1"/>
  <c r="BE3082" i="13"/>
  <c r="BF3082" i="13" s="1"/>
  <c r="BH3082" i="13" s="1"/>
  <c r="BE1630" i="13"/>
  <c r="BF1630" i="13" s="1"/>
  <c r="BH1630" i="13" s="1"/>
  <c r="BE1588" i="13"/>
  <c r="BF1588" i="13" s="1"/>
  <c r="BH1588" i="13" s="1"/>
  <c r="BE1792" i="13"/>
  <c r="BF1792" i="13" s="1"/>
  <c r="BH1792" i="13" s="1"/>
  <c r="BE1546" i="13"/>
  <c r="BF1546" i="13" s="1"/>
  <c r="BH1546" i="13" s="1"/>
  <c r="BE2368" i="13"/>
  <c r="BF2368" i="13" s="1"/>
  <c r="BH2368" i="13" s="1"/>
  <c r="BE2893" i="13"/>
  <c r="BF2893" i="13" s="1"/>
  <c r="BH2893" i="13" s="1"/>
  <c r="BE83" i="13"/>
  <c r="BF83" i="13" s="1"/>
  <c r="BH83" i="13" s="1"/>
  <c r="BE2651" i="13"/>
  <c r="BF2651" i="13" s="1"/>
  <c r="BH2651" i="13" s="1"/>
  <c r="BE1313" i="13"/>
  <c r="BF1313" i="13" s="1"/>
  <c r="BH1313" i="13" s="1"/>
  <c r="BE2867" i="13"/>
  <c r="BF2867" i="13" s="1"/>
  <c r="BH2867" i="13" s="1"/>
  <c r="BE155" i="13"/>
  <c r="BF155" i="13" s="1"/>
  <c r="BH155" i="13" s="1"/>
  <c r="BE1829" i="13"/>
  <c r="BF1829" i="13" s="1"/>
  <c r="BH1829" i="13" s="1"/>
  <c r="BE2189" i="13"/>
  <c r="BF2189" i="13" s="1"/>
  <c r="BH2189" i="13" s="1"/>
  <c r="BE2327" i="13"/>
  <c r="BF2327" i="13" s="1"/>
  <c r="BH2327" i="13" s="1"/>
  <c r="BE1407" i="13"/>
  <c r="BF1407" i="13" s="1"/>
  <c r="BH1407" i="13" s="1"/>
  <c r="BE2055" i="13"/>
  <c r="BF2055" i="13" s="1"/>
  <c r="BH2055" i="13" s="1"/>
  <c r="BE1749" i="13"/>
  <c r="BF1749" i="13" s="1"/>
  <c r="BH1749" i="13" s="1"/>
  <c r="BE891" i="13"/>
  <c r="BF891" i="13" s="1"/>
  <c r="BH891" i="13" s="1"/>
  <c r="BE2561" i="13"/>
  <c r="BF2561" i="13" s="1"/>
  <c r="BH2561" i="13" s="1"/>
  <c r="BE411" i="13"/>
  <c r="BF411" i="13" s="1"/>
  <c r="BH411" i="13" s="1"/>
  <c r="BE1449" i="13"/>
  <c r="BF1449" i="13" s="1"/>
  <c r="BH1449" i="13" s="1"/>
  <c r="BE1035" i="13"/>
  <c r="BF1035" i="13" s="1"/>
  <c r="BH1035" i="13" s="1"/>
  <c r="BE3051" i="13"/>
  <c r="BF3051" i="13" s="1"/>
  <c r="BH3051" i="13" s="1"/>
  <c r="BE3130" i="13"/>
  <c r="BF3130" i="13" s="1"/>
  <c r="BH3130" i="13" s="1"/>
  <c r="BE2236" i="13"/>
  <c r="BF2236" i="13" s="1"/>
  <c r="BH2236" i="13" s="1"/>
  <c r="BE76" i="13"/>
  <c r="BF76" i="13" s="1"/>
  <c r="BH76" i="13" s="1"/>
  <c r="BE2350" i="13"/>
  <c r="BF2350" i="13" s="1"/>
  <c r="BH2350" i="13" s="1"/>
  <c r="BE736" i="13"/>
  <c r="BF736" i="13" s="1"/>
  <c r="BH736" i="13" s="1"/>
  <c r="BE328" i="13"/>
  <c r="BF328" i="13" s="1"/>
  <c r="BH328" i="13" s="1"/>
  <c r="BE616" i="13"/>
  <c r="BF616" i="13" s="1"/>
  <c r="BH616" i="13" s="1"/>
  <c r="BE448" i="13"/>
  <c r="BF448" i="13" s="1"/>
  <c r="BH448" i="13" s="1"/>
  <c r="BE1976" i="13"/>
  <c r="BF1976" i="13" s="1"/>
  <c r="BH1976" i="13" s="1"/>
  <c r="BE1866" i="13"/>
  <c r="BF1866" i="13" s="1"/>
  <c r="BH1866" i="13" s="1"/>
  <c r="BE1686" i="13"/>
  <c r="BF1686" i="13" s="1"/>
  <c r="BH1686" i="13" s="1"/>
  <c r="BE2996" i="13"/>
  <c r="BF2996" i="13" s="1"/>
  <c r="BH2996" i="13" s="1"/>
  <c r="BE2446" i="13"/>
  <c r="BF2446" i="13" s="1"/>
  <c r="BH2446" i="13" s="1"/>
  <c r="BE1348" i="13"/>
  <c r="BF1348" i="13" s="1"/>
  <c r="BH1348" i="13" s="1"/>
  <c r="BE206" i="13"/>
  <c r="BF206" i="13" s="1"/>
  <c r="BH206" i="13" s="1"/>
  <c r="BE236" i="13"/>
  <c r="BF236" i="13" s="1"/>
  <c r="BH236" i="13" s="1"/>
  <c r="BE36" i="13"/>
  <c r="BF36" i="13" s="1"/>
  <c r="BH36" i="13" s="1"/>
  <c r="BE3034" i="13"/>
  <c r="BF3034" i="13" s="1"/>
  <c r="BH3034" i="13" s="1"/>
  <c r="BE3178" i="13"/>
  <c r="BF3178" i="13" s="1"/>
  <c r="BH3178" i="13" s="1"/>
  <c r="BE2770" i="13"/>
  <c r="BF2770" i="13" s="1"/>
  <c r="BH2770" i="13" s="1"/>
  <c r="BE3206" i="13"/>
  <c r="BF3206" i="13" s="1"/>
  <c r="BH3206" i="13" s="1"/>
  <c r="BE2076" i="13"/>
  <c r="BF2076" i="13" s="1"/>
  <c r="BH2076" i="13" s="1"/>
  <c r="BE2136" i="13"/>
  <c r="BF2136" i="13" s="1"/>
  <c r="BH2136" i="13" s="1"/>
  <c r="BE580" i="13"/>
  <c r="BF580" i="13" s="1"/>
  <c r="BH580" i="13" s="1"/>
  <c r="BE386" i="13"/>
  <c r="BF386" i="13" s="1"/>
  <c r="BH386" i="13" s="1"/>
  <c r="BE1646" i="13"/>
  <c r="BF1646" i="13" s="1"/>
  <c r="BH1646" i="13" s="1"/>
  <c r="BE2486" i="13"/>
  <c r="BF2486" i="13" s="1"/>
  <c r="BH2486" i="13" s="1"/>
  <c r="BE1386" i="13"/>
  <c r="BF1386" i="13" s="1"/>
  <c r="BH1386" i="13" s="1"/>
  <c r="BE960" i="13"/>
  <c r="BF960" i="13" s="1"/>
  <c r="BH960" i="13" s="1"/>
  <c r="BE1478" i="13"/>
  <c r="BF1478" i="13" s="1"/>
  <c r="BH1478" i="13" s="1"/>
  <c r="BE3062" i="13"/>
  <c r="BF3062" i="13" s="1"/>
  <c r="BH3062" i="13" s="1"/>
  <c r="BE1968" i="13"/>
  <c r="BF1968" i="13" s="1"/>
  <c r="BH1968" i="13" s="1"/>
  <c r="BE1794" i="13"/>
  <c r="BF1794" i="13" s="1"/>
  <c r="BH1794" i="13" s="1"/>
  <c r="BE1110" i="13"/>
  <c r="BF1110" i="13" s="1"/>
  <c r="BH1110" i="13" s="1"/>
  <c r="BE2094" i="13"/>
  <c r="BF2094" i="13" s="1"/>
  <c r="BH2094" i="13" s="1"/>
  <c r="BE1058" i="13"/>
  <c r="BF1058" i="13" s="1"/>
  <c r="BH1058" i="13" s="1"/>
  <c r="BE2940" i="13"/>
  <c r="BF2940" i="13" s="1"/>
  <c r="BH2940" i="13" s="1"/>
  <c r="BE698" i="13"/>
  <c r="BF698" i="13" s="1"/>
  <c r="BH698" i="13" s="1"/>
  <c r="BE2054" i="13"/>
  <c r="BF2054" i="13" s="1"/>
  <c r="BH2054" i="13" s="1"/>
  <c r="BE2292" i="13"/>
  <c r="BF2292" i="13" s="1"/>
  <c r="BH2292" i="13" s="1"/>
  <c r="BE218" i="13"/>
  <c r="BF218" i="13" s="1"/>
  <c r="BH218" i="13" s="1"/>
  <c r="BE260" i="13"/>
  <c r="BF260" i="13" s="1"/>
  <c r="BH260" i="13" s="1"/>
  <c r="BE2064" i="13"/>
  <c r="BF2064" i="13" s="1"/>
  <c r="BH2064" i="13" s="1"/>
  <c r="BE608" i="13"/>
  <c r="BF608" i="13" s="1"/>
  <c r="BH608" i="13" s="1"/>
  <c r="BE1320" i="13"/>
  <c r="BF1320" i="13" s="1"/>
  <c r="BH1320" i="13" s="1"/>
  <c r="BE3192" i="13"/>
  <c r="BF3192" i="13" s="1"/>
  <c r="BH3192" i="13" s="1"/>
  <c r="BE302" i="13"/>
  <c r="BF302" i="13" s="1"/>
  <c r="BH302" i="13" s="1"/>
  <c r="BE2598" i="13"/>
  <c r="BF2598" i="13" s="1"/>
  <c r="BH2598" i="13" s="1"/>
  <c r="BE2504" i="13"/>
  <c r="BF2504" i="13" s="1"/>
  <c r="BH2504" i="13" s="1"/>
  <c r="BE1644" i="13"/>
  <c r="BF1644" i="13" s="1"/>
  <c r="BH1644" i="13" s="1"/>
  <c r="BE1970" i="13"/>
  <c r="BF1970" i="13" s="1"/>
  <c r="BH1970" i="13" s="1"/>
  <c r="BE2180" i="13"/>
  <c r="BF2180" i="13" s="1"/>
  <c r="BH2180" i="13" s="1"/>
  <c r="BE2484" i="13"/>
  <c r="BF2484" i="13" s="1"/>
  <c r="BH2484" i="13" s="1"/>
  <c r="BE1260" i="13"/>
  <c r="BF1260" i="13" s="1"/>
  <c r="BH1260" i="13" s="1"/>
  <c r="BE210" i="13"/>
  <c r="BF210" i="13" s="1"/>
  <c r="BH210" i="13" s="1"/>
  <c r="BE690" i="13"/>
  <c r="BF690" i="13" s="1"/>
  <c r="BH690" i="13" s="1"/>
  <c r="BE2718" i="13"/>
  <c r="BF2718" i="13" s="1"/>
  <c r="BH2718" i="13" s="1"/>
  <c r="BE942" i="13"/>
  <c r="BF942" i="13" s="1"/>
  <c r="BH942" i="13" s="1"/>
  <c r="BE264" i="13"/>
  <c r="BF264" i="13" s="1"/>
  <c r="BH264" i="13" s="1"/>
  <c r="BE1092" i="13"/>
  <c r="BF1092" i="13" s="1"/>
  <c r="BH1092" i="13" s="1"/>
  <c r="BE3108" i="13"/>
  <c r="BF3108" i="13" s="1"/>
  <c r="BH3108" i="13" s="1"/>
  <c r="BE270" i="13"/>
  <c r="BF270" i="13" s="1"/>
  <c r="BH270" i="13" s="1"/>
  <c r="BE2952" i="13"/>
  <c r="BF2952" i="13" s="1"/>
  <c r="BH2952" i="13" s="1"/>
  <c r="BE1854" i="13"/>
  <c r="BF1854" i="13" s="1"/>
  <c r="BH1854" i="13" s="1"/>
  <c r="BE3120" i="13"/>
  <c r="BF3120" i="13" s="1"/>
  <c r="BH3120" i="13" s="1"/>
  <c r="BE2148" i="13"/>
  <c r="BF2148" i="13" s="1"/>
  <c r="BH2148" i="13" s="1"/>
  <c r="BE240" i="13"/>
  <c r="BF240" i="13" s="1"/>
  <c r="BH240" i="13" s="1"/>
  <c r="BE1598" i="13"/>
  <c r="BF1598" i="13" s="1"/>
  <c r="BH1598" i="13" s="1"/>
  <c r="BE1554" i="13"/>
  <c r="BF1554" i="13" s="1"/>
  <c r="BH1554" i="13" s="1"/>
  <c r="BE2228" i="13"/>
  <c r="BF2228" i="13" s="1"/>
  <c r="BH2228" i="13" s="1"/>
  <c r="BE2208" i="13"/>
  <c r="BF2208" i="13" s="1"/>
  <c r="BH2208" i="13" s="1"/>
  <c r="BE1154" i="13"/>
  <c r="BF1154" i="13" s="1"/>
  <c r="BH1154" i="13" s="1"/>
  <c r="BE2028" i="13"/>
  <c r="BF2028" i="13" s="1"/>
  <c r="BH2028" i="13" s="1"/>
  <c r="BE2312" i="13"/>
  <c r="BF2312" i="13" s="1"/>
  <c r="BH2312" i="13" s="1"/>
  <c r="BE312" i="13"/>
  <c r="BF312" i="13" s="1"/>
  <c r="BH312" i="13" s="1"/>
  <c r="BE9100" i="13"/>
  <c r="BF9100" i="13" s="1"/>
  <c r="BH9100" i="13" s="1"/>
  <c r="BE3200" i="13"/>
  <c r="BF3200" i="13" s="1"/>
  <c r="BH3200" i="13" s="1"/>
  <c r="BE1100" i="13"/>
  <c r="BF1100" i="13" s="1"/>
  <c r="BH1100" i="13" s="1"/>
  <c r="BE8380" i="13"/>
  <c r="BF8380" i="13" s="1"/>
  <c r="BH8380" i="13" s="1"/>
  <c r="BE5980" i="13"/>
  <c r="BF5980" i="13" s="1"/>
  <c r="BH5980" i="13" s="1"/>
  <c r="BE8160" i="13"/>
  <c r="BF8160" i="13" s="1"/>
  <c r="BH8160" i="13" s="1"/>
  <c r="BE6220" i="13"/>
  <c r="BF6220" i="13" s="1"/>
  <c r="BH6220" i="13" s="1"/>
  <c r="BE9550" i="13"/>
  <c r="BF9550" i="13" s="1"/>
  <c r="BH9550" i="13" s="1"/>
  <c r="BE8640" i="13"/>
  <c r="BF8640" i="13" s="1"/>
  <c r="BH8640" i="13" s="1"/>
  <c r="BE7740" i="13"/>
  <c r="BF7740" i="13" s="1"/>
  <c r="BH7740" i="13" s="1"/>
  <c r="BE5310" i="13"/>
  <c r="BF5310" i="13" s="1"/>
  <c r="BH5310" i="13" s="1"/>
  <c r="BE6750" i="13"/>
  <c r="BF6750" i="13" s="1"/>
  <c r="BH6750" i="13" s="1"/>
  <c r="BE9270" i="13"/>
  <c r="BF9270" i="13" s="1"/>
  <c r="BH9270" i="13" s="1"/>
  <c r="BE6210" i="13"/>
  <c r="BF6210" i="13" s="1"/>
  <c r="BH6210" i="13" s="1"/>
  <c r="BE5220" i="13"/>
  <c r="BF5220" i="13" s="1"/>
  <c r="BH5220" i="13" s="1"/>
  <c r="BE6720" i="13"/>
  <c r="BF6720" i="13" s="1"/>
  <c r="BH6720" i="13" s="1"/>
  <c r="BE9930" i="13"/>
  <c r="BF9930" i="13" s="1"/>
  <c r="BH9930" i="13" s="1"/>
  <c r="BE9090" i="13"/>
  <c r="BF9090" i="13" s="1"/>
  <c r="BH9090" i="13" s="1"/>
  <c r="BE7530" i="13"/>
  <c r="BF7530" i="13" s="1"/>
  <c r="BH7530" i="13" s="1"/>
  <c r="BE9690" i="13"/>
  <c r="BF9690" i="13" s="1"/>
  <c r="BH9690" i="13" s="1"/>
  <c r="BE5910" i="13"/>
  <c r="BF5910" i="13" s="1"/>
  <c r="BH5910" i="13" s="1"/>
  <c r="BE8400" i="13"/>
  <c r="BF8400" i="13" s="1"/>
  <c r="BH8400" i="13" s="1"/>
  <c r="BE6240" i="13"/>
  <c r="BF6240" i="13" s="1"/>
  <c r="BH6240" i="13" s="1"/>
  <c r="BE6630" i="13"/>
  <c r="BF6630" i="13" s="1"/>
  <c r="BH6630" i="13" s="1"/>
  <c r="BE5730" i="13"/>
  <c r="BF5730" i="13" s="1"/>
  <c r="BH5730" i="13" s="1"/>
  <c r="BE7170" i="13"/>
  <c r="BF7170" i="13" s="1"/>
  <c r="BH7170" i="13" s="1"/>
  <c r="BE6270" i="13"/>
  <c r="BF6270" i="13" s="1"/>
  <c r="BH6270" i="13" s="1"/>
  <c r="BE8610" i="13"/>
  <c r="BF8610" i="13" s="1"/>
  <c r="BH8610" i="13" s="1"/>
  <c r="BE6500" i="13"/>
  <c r="BF6500" i="13" s="1"/>
  <c r="BH6500" i="13" s="1"/>
  <c r="BE9700" i="13"/>
  <c r="BF9700" i="13" s="1"/>
  <c r="BH9700" i="13" s="1"/>
  <c r="BE3400" i="13"/>
  <c r="BF3400" i="13" s="1"/>
  <c r="BH3400" i="13" s="1"/>
  <c r="BE8600" i="13"/>
  <c r="BF8600" i="13" s="1"/>
  <c r="BH8600" i="13" s="1"/>
  <c r="BE4093" i="13"/>
  <c r="BF4093" i="13" s="1"/>
  <c r="BH4093" i="13" s="1"/>
  <c r="BE3514" i="13"/>
  <c r="BF3514" i="13" s="1"/>
  <c r="BH3514" i="13" s="1"/>
  <c r="BE4610" i="13"/>
  <c r="BF4610" i="13" s="1"/>
  <c r="BH4610" i="13" s="1"/>
  <c r="BE4143" i="13"/>
  <c r="BF4143" i="13" s="1"/>
  <c r="BH4143" i="13" s="1"/>
  <c r="BE3516" i="13"/>
  <c r="BF3516" i="13" s="1"/>
  <c r="BH3516" i="13" s="1"/>
  <c r="BE4416" i="13"/>
  <c r="BF4416" i="13" s="1"/>
  <c r="BH4416" i="13" s="1"/>
  <c r="BE3845" i="13"/>
  <c r="BF3845" i="13" s="1"/>
  <c r="BH3845" i="13" s="1"/>
  <c r="BE4817" i="13"/>
  <c r="BF4817" i="13" s="1"/>
  <c r="BH4817" i="13" s="1"/>
  <c r="BE4278" i="13"/>
  <c r="BF4278" i="13" s="1"/>
  <c r="BH4278" i="13" s="1"/>
  <c r="BE3695" i="13"/>
  <c r="BF3695" i="13" s="1"/>
  <c r="BH3695" i="13" s="1"/>
  <c r="BE4863" i="13"/>
  <c r="BF4863" i="13" s="1"/>
  <c r="BH4863" i="13" s="1"/>
  <c r="BE4152" i="13"/>
  <c r="BF4152" i="13" s="1"/>
  <c r="BH4152" i="13" s="1"/>
  <c r="BE3374" i="13"/>
  <c r="BF3374" i="13" s="1"/>
  <c r="BH3374" i="13" s="1"/>
  <c r="BE3430" i="13"/>
  <c r="BF3430" i="13" s="1"/>
  <c r="BH3430" i="13" s="1"/>
  <c r="BE3487" i="13"/>
  <c r="BF3487" i="13" s="1"/>
  <c r="BH3487" i="13" s="1"/>
  <c r="BE3552" i="13"/>
  <c r="BF3552" i="13" s="1"/>
  <c r="BH3552" i="13" s="1"/>
  <c r="BE3619" i="13"/>
  <c r="BF3619" i="13" s="1"/>
  <c r="BH3619" i="13" s="1"/>
  <c r="BE3683" i="13"/>
  <c r="BF3683" i="13" s="1"/>
  <c r="BH3683" i="13" s="1"/>
  <c r="BE3748" i="13"/>
  <c r="BF3748" i="13" s="1"/>
  <c r="BH3748" i="13" s="1"/>
  <c r="BE3812" i="13"/>
  <c r="BF3812" i="13" s="1"/>
  <c r="BH3812" i="13" s="1"/>
  <c r="BE3876" i="13"/>
  <c r="BF3876" i="13" s="1"/>
  <c r="BH3876" i="13" s="1"/>
  <c r="BE3940" i="13"/>
  <c r="BF3940" i="13" s="1"/>
  <c r="BH3940" i="13" s="1"/>
  <c r="BE4004" i="13"/>
  <c r="BF4004" i="13" s="1"/>
  <c r="BH4004" i="13" s="1"/>
  <c r="BE4064" i="13"/>
  <c r="BF4064" i="13" s="1"/>
  <c r="BH4064" i="13" s="1"/>
  <c r="BE4128" i="13"/>
  <c r="BF4128" i="13" s="1"/>
  <c r="BH4128" i="13" s="1"/>
  <c r="BE4192" i="13"/>
  <c r="BF4192" i="13" s="1"/>
  <c r="BH4192" i="13" s="1"/>
  <c r="BE4261" i="13"/>
  <c r="BF4261" i="13" s="1"/>
  <c r="BH4261" i="13" s="1"/>
  <c r="BE4328" i="13"/>
  <c r="BF4328" i="13" s="1"/>
  <c r="BH4328" i="13" s="1"/>
  <c r="BE4395" i="13"/>
  <c r="BF4395" i="13" s="1"/>
  <c r="BH4395" i="13" s="1"/>
  <c r="BE4449" i="13"/>
  <c r="BF4449" i="13" s="1"/>
  <c r="BH4449" i="13" s="1"/>
  <c r="BE4517" i="13"/>
  <c r="BF4517" i="13" s="1"/>
  <c r="BH4517" i="13" s="1"/>
  <c r="BE4584" i="13"/>
  <c r="BF4584" i="13" s="1"/>
  <c r="BH4584" i="13" s="1"/>
  <c r="BE4651" i="13"/>
  <c r="BF4651" i="13" s="1"/>
  <c r="BH4651" i="13" s="1"/>
  <c r="BE4705" i="13"/>
  <c r="BF4705" i="13" s="1"/>
  <c r="BH4705" i="13" s="1"/>
  <c r="BE4773" i="13"/>
  <c r="BF4773" i="13" s="1"/>
  <c r="BH4773" i="13" s="1"/>
  <c r="BE4840" i="13"/>
  <c r="BF4840" i="13" s="1"/>
  <c r="BH4840" i="13" s="1"/>
  <c r="BE4907" i="13"/>
  <c r="BF4907" i="13" s="1"/>
  <c r="BH4907" i="13" s="1"/>
  <c r="BE4961" i="13"/>
  <c r="BF4961" i="13" s="1"/>
  <c r="BH4961" i="13" s="1"/>
  <c r="BE3390" i="13"/>
  <c r="BF3390" i="13" s="1"/>
  <c r="BH3390" i="13" s="1"/>
  <c r="BE3455" i="13"/>
  <c r="BF3455" i="13" s="1"/>
  <c r="BH3455" i="13" s="1"/>
  <c r="BE3531" i="13"/>
  <c r="BF3531" i="13" s="1"/>
  <c r="BH3531" i="13" s="1"/>
  <c r="BE3589" i="13"/>
  <c r="BF3589" i="13" s="1"/>
  <c r="BH3589" i="13" s="1"/>
  <c r="BE3652" i="13"/>
  <c r="BF3652" i="13" s="1"/>
  <c r="BH3652" i="13" s="1"/>
  <c r="BE3720" i="13"/>
  <c r="BF3720" i="13" s="1"/>
  <c r="BH3720" i="13" s="1"/>
  <c r="BE3770" i="13"/>
  <c r="BF3770" i="13" s="1"/>
  <c r="BH3770" i="13" s="1"/>
  <c r="BE3828" i="13"/>
  <c r="BF3828" i="13" s="1"/>
  <c r="BH3828" i="13" s="1"/>
  <c r="BE3880" i="13"/>
  <c r="BF3880" i="13" s="1"/>
  <c r="BH3880" i="13" s="1"/>
  <c r="BE3935" i="13"/>
  <c r="BF3935" i="13" s="1"/>
  <c r="BH3935" i="13" s="1"/>
  <c r="BE3987" i="13"/>
  <c r="BF3987" i="13" s="1"/>
  <c r="BH3987" i="13" s="1"/>
  <c r="BE4045" i="13"/>
  <c r="BF4045" i="13" s="1"/>
  <c r="BH4045" i="13" s="1"/>
  <c r="BE4103" i="13"/>
  <c r="BF4103" i="13" s="1"/>
  <c r="BH4103" i="13" s="1"/>
  <c r="BE4167" i="13"/>
  <c r="BF4167" i="13" s="1"/>
  <c r="BH4167" i="13" s="1"/>
  <c r="BE4232" i="13"/>
  <c r="BF4232" i="13" s="1"/>
  <c r="BH4232" i="13" s="1"/>
  <c r="BE4288" i="13"/>
  <c r="BF4288" i="13" s="1"/>
  <c r="BH4288" i="13" s="1"/>
  <c r="BE4363" i="13"/>
  <c r="BF4363" i="13" s="1"/>
  <c r="BH4363" i="13" s="1"/>
  <c r="BE4428" i="13"/>
  <c r="BF4428" i="13" s="1"/>
  <c r="BH4428" i="13" s="1"/>
  <c r="BE4490" i="13"/>
  <c r="BF4490" i="13" s="1"/>
  <c r="BH4490" i="13" s="1"/>
  <c r="BE4544" i="13"/>
  <c r="BF4544" i="13" s="1"/>
  <c r="BH4544" i="13" s="1"/>
  <c r="BE4619" i="13"/>
  <c r="BF4619" i="13" s="1"/>
  <c r="BH4619" i="13" s="1"/>
  <c r="BE4684" i="13"/>
  <c r="BF4684" i="13" s="1"/>
  <c r="BH4684" i="13" s="1"/>
  <c r="BE4746" i="13"/>
  <c r="BF4746" i="13" s="1"/>
  <c r="BH4746" i="13" s="1"/>
  <c r="BE4800" i="13"/>
  <c r="BF4800" i="13" s="1"/>
  <c r="BH4800" i="13" s="1"/>
  <c r="BE4875" i="13"/>
  <c r="BF4875" i="13" s="1"/>
  <c r="BH4875" i="13" s="1"/>
  <c r="BE4940" i="13"/>
  <c r="BF4940" i="13" s="1"/>
  <c r="BH4940" i="13" s="1"/>
  <c r="BE3370" i="13"/>
  <c r="BF3370" i="13" s="1"/>
  <c r="BH3370" i="13" s="1"/>
  <c r="BE3438" i="13"/>
  <c r="BF3438" i="13" s="1"/>
  <c r="BH3438" i="13" s="1"/>
  <c r="BE3495" i="13"/>
  <c r="BF3495" i="13" s="1"/>
  <c r="BH3495" i="13" s="1"/>
  <c r="BE3560" i="13"/>
  <c r="BF3560" i="13" s="1"/>
  <c r="BH3560" i="13" s="1"/>
  <c r="BE3618" i="13"/>
  <c r="BF3618" i="13" s="1"/>
  <c r="BH3618" i="13" s="1"/>
  <c r="BE3682" i="13"/>
  <c r="BF3682" i="13" s="1"/>
  <c r="BH3682" i="13" s="1"/>
  <c r="BE3751" i="13"/>
  <c r="BF3751" i="13" s="1"/>
  <c r="BH3751" i="13" s="1"/>
  <c r="BE3827" i="13"/>
  <c r="BF3827" i="13" s="1"/>
  <c r="BH3827" i="13" s="1"/>
  <c r="BE3907" i="13"/>
  <c r="BF3907" i="13" s="1"/>
  <c r="BH3907" i="13" s="1"/>
  <c r="BE3989" i="13"/>
  <c r="BF3989" i="13" s="1"/>
  <c r="BH3989" i="13" s="1"/>
  <c r="BE4065" i="13"/>
  <c r="BF4065" i="13" s="1"/>
  <c r="BH4065" i="13" s="1"/>
  <c r="BE4129" i="13"/>
  <c r="BF4129" i="13" s="1"/>
  <c r="BH4129" i="13" s="1"/>
  <c r="BE4193" i="13"/>
  <c r="BF4193" i="13" s="1"/>
  <c r="BH4193" i="13" s="1"/>
  <c r="BE4256" i="13"/>
  <c r="BF4256" i="13" s="1"/>
  <c r="BH4256" i="13" s="1"/>
  <c r="BE4311" i="13"/>
  <c r="BF4311" i="13" s="1"/>
  <c r="BH4311" i="13" s="1"/>
  <c r="BE4383" i="13"/>
  <c r="BF4383" i="13" s="1"/>
  <c r="BH4383" i="13" s="1"/>
  <c r="BE4445" i="13"/>
  <c r="BF4445" i="13" s="1"/>
  <c r="BH4445" i="13" s="1"/>
  <c r="BE4512" i="13"/>
  <c r="BF4512" i="13" s="1"/>
  <c r="BH4512" i="13" s="1"/>
  <c r="BE4567" i="13"/>
  <c r="BF4567" i="13" s="1"/>
  <c r="BH4567" i="13" s="1"/>
  <c r="BE4639" i="13"/>
  <c r="BF4639" i="13" s="1"/>
  <c r="BH4639" i="13" s="1"/>
  <c r="BE4701" i="13"/>
  <c r="BF4701" i="13" s="1"/>
  <c r="BH4701" i="13" s="1"/>
  <c r="BE4768" i="13"/>
  <c r="BF4768" i="13" s="1"/>
  <c r="BH4768" i="13" s="1"/>
  <c r="BE4823" i="13"/>
  <c r="BF4823" i="13" s="1"/>
  <c r="BH4823" i="13" s="1"/>
  <c r="BE4895" i="13"/>
  <c r="BF4895" i="13" s="1"/>
  <c r="BH4895" i="13" s="1"/>
  <c r="BE4957" i="13"/>
  <c r="BF4957" i="13" s="1"/>
  <c r="BH4957" i="13" s="1"/>
  <c r="BE3765" i="13"/>
  <c r="BF3765" i="13" s="1"/>
  <c r="BH3765" i="13" s="1"/>
  <c r="BE4677" i="13"/>
  <c r="BF4677" i="13" s="1"/>
  <c r="BH4677" i="13" s="1"/>
  <c r="BE4166" i="13"/>
  <c r="BF4166" i="13" s="1"/>
  <c r="BH4166" i="13" s="1"/>
  <c r="BE3583" i="13"/>
  <c r="BF3583" i="13" s="1"/>
  <c r="BH3583" i="13" s="1"/>
  <c r="BE4747" i="13"/>
  <c r="BF4747" i="13" s="1"/>
  <c r="BH4747" i="13" s="1"/>
  <c r="BE4044" i="13"/>
  <c r="BF4044" i="13" s="1"/>
  <c r="BH4044" i="13" s="1"/>
  <c r="BE3401" i="13"/>
  <c r="BF3401" i="13" s="1"/>
  <c r="BH3401" i="13" s="1"/>
  <c r="BE4337" i="13"/>
  <c r="BF4337" i="13" s="1"/>
  <c r="BH4337" i="13" s="1"/>
  <c r="BE3790" i="13"/>
  <c r="BF3790" i="13" s="1"/>
  <c r="BH3790" i="13" s="1"/>
  <c r="BE4846" i="13"/>
  <c r="BF4846" i="13" s="1"/>
  <c r="BH4846" i="13" s="1"/>
  <c r="BE4367" i="13"/>
  <c r="BF4367" i="13" s="1"/>
  <c r="BH4367" i="13" s="1"/>
  <c r="BE3744" i="13"/>
  <c r="BF3744" i="13" s="1"/>
  <c r="BH3744" i="13" s="1"/>
  <c r="BE4644" i="13"/>
  <c r="BF4644" i="13" s="1"/>
  <c r="BH4644" i="13" s="1"/>
  <c r="BE3945" i="13"/>
  <c r="BF3945" i="13" s="1"/>
  <c r="BH3945" i="13" s="1"/>
  <c r="BE4917" i="13"/>
  <c r="BF4917" i="13" s="1"/>
  <c r="BH4917" i="13" s="1"/>
  <c r="BE4410" i="13"/>
  <c r="BF4410" i="13" s="1"/>
  <c r="BH4410" i="13" s="1"/>
  <c r="BE3847" i="13"/>
  <c r="BF3847" i="13" s="1"/>
  <c r="BH3847" i="13" s="1"/>
  <c r="BE4975" i="13"/>
  <c r="BF4975" i="13" s="1"/>
  <c r="BH4975" i="13" s="1"/>
  <c r="BE4248" i="13"/>
  <c r="BF4248" i="13" s="1"/>
  <c r="BH4248" i="13" s="1"/>
  <c r="BE3705" i="13"/>
  <c r="BF3705" i="13" s="1"/>
  <c r="BH3705" i="13" s="1"/>
  <c r="BE4621" i="13"/>
  <c r="BF4621" i="13" s="1"/>
  <c r="BH4621" i="13" s="1"/>
  <c r="BE4090" i="13"/>
  <c r="BF4090" i="13" s="1"/>
  <c r="BH4090" i="13" s="1"/>
  <c r="BE3463" i="13"/>
  <c r="BF3463" i="13" s="1"/>
  <c r="BH3463" i="13" s="1"/>
  <c r="BE4647" i="13"/>
  <c r="BF4647" i="13" s="1"/>
  <c r="BH4647" i="13" s="1"/>
  <c r="BE3980" i="13"/>
  <c r="BF3980" i="13" s="1"/>
  <c r="BH3980" i="13" s="1"/>
  <c r="BE3376" i="13"/>
  <c r="BF3376" i="13" s="1"/>
  <c r="BH3376" i="13" s="1"/>
  <c r="BE3432" i="13"/>
  <c r="BF3432" i="13" s="1"/>
  <c r="BH3432" i="13" s="1"/>
  <c r="BE3492" i="13"/>
  <c r="BF3492" i="13" s="1"/>
  <c r="BH3492" i="13" s="1"/>
  <c r="BE3559" i="13"/>
  <c r="BF3559" i="13" s="1"/>
  <c r="BH3559" i="13" s="1"/>
  <c r="BE3622" i="13"/>
  <c r="BF3622" i="13" s="1"/>
  <c r="BH3622" i="13" s="1"/>
  <c r="BE3688" i="13"/>
  <c r="BF3688" i="13" s="1"/>
  <c r="BH3688" i="13" s="1"/>
  <c r="BE3750" i="13"/>
  <c r="BF3750" i="13" s="1"/>
  <c r="BH3750" i="13" s="1"/>
  <c r="BE3814" i="13"/>
  <c r="BF3814" i="13" s="1"/>
  <c r="BH3814" i="13" s="1"/>
  <c r="BE3878" i="13"/>
  <c r="BF3878" i="13" s="1"/>
  <c r="BH3878" i="13" s="1"/>
  <c r="BE3942" i="13"/>
  <c r="BF3942" i="13" s="1"/>
  <c r="BH3942" i="13" s="1"/>
  <c r="BE4006" i="13"/>
  <c r="BF4006" i="13" s="1"/>
  <c r="BH4006" i="13" s="1"/>
  <c r="BE4066" i="13"/>
  <c r="BF4066" i="13" s="1"/>
  <c r="BH4066" i="13" s="1"/>
  <c r="BE4130" i="13"/>
  <c r="BF4130" i="13" s="1"/>
  <c r="BH4130" i="13" s="1"/>
  <c r="BE4194" i="13"/>
  <c r="BF4194" i="13" s="1"/>
  <c r="BH4194" i="13" s="1"/>
  <c r="BE4266" i="13"/>
  <c r="BF4266" i="13" s="1"/>
  <c r="BH4266" i="13" s="1"/>
  <c r="BE4333" i="13"/>
  <c r="BF4333" i="13" s="1"/>
  <c r="BH4333" i="13" s="1"/>
  <c r="BE4398" i="13"/>
  <c r="BF4398" i="13" s="1"/>
  <c r="BH4398" i="13" s="1"/>
  <c r="BE4452" i="13"/>
  <c r="BF4452" i="13" s="1"/>
  <c r="BH4452" i="13" s="1"/>
  <c r="BE4522" i="13"/>
  <c r="BF4522" i="13" s="1"/>
  <c r="BH4522" i="13" s="1"/>
  <c r="BE4589" i="13"/>
  <c r="BF4589" i="13" s="1"/>
  <c r="BH4589" i="13" s="1"/>
  <c r="BE4654" i="13"/>
  <c r="BF4654" i="13" s="1"/>
  <c r="BH4654" i="13" s="1"/>
  <c r="BE4708" i="13"/>
  <c r="BF4708" i="13" s="1"/>
  <c r="BH4708" i="13" s="1"/>
  <c r="BE4778" i="13"/>
  <c r="BF4778" i="13" s="1"/>
  <c r="BH4778" i="13" s="1"/>
  <c r="BE4845" i="13"/>
  <c r="BF4845" i="13" s="1"/>
  <c r="BH4845" i="13" s="1"/>
  <c r="BE4910" i="13"/>
  <c r="BF4910" i="13" s="1"/>
  <c r="BH4910" i="13" s="1"/>
  <c r="BE4964" i="13"/>
  <c r="BF4964" i="13" s="1"/>
  <c r="BH4964" i="13" s="1"/>
  <c r="BE3392" i="13"/>
  <c r="BF3392" i="13" s="1"/>
  <c r="BH3392" i="13" s="1"/>
  <c r="BE3460" i="13"/>
  <c r="BF3460" i="13" s="1"/>
  <c r="BH3460" i="13" s="1"/>
  <c r="BE3533" i="13"/>
  <c r="BF3533" i="13" s="1"/>
  <c r="BH3533" i="13" s="1"/>
  <c r="BE3591" i="13"/>
  <c r="BF3591" i="13" s="1"/>
  <c r="BH3591" i="13" s="1"/>
  <c r="BE3655" i="13"/>
  <c r="BF3655" i="13" s="1"/>
  <c r="BH3655" i="13" s="1"/>
  <c r="BE3722" i="13"/>
  <c r="BF3722" i="13" s="1"/>
  <c r="BH3722" i="13" s="1"/>
  <c r="BE3773" i="13"/>
  <c r="BF3773" i="13" s="1"/>
  <c r="BH3773" i="13" s="1"/>
  <c r="BE3830" i="13"/>
  <c r="BF3830" i="13" s="1"/>
  <c r="BH3830" i="13" s="1"/>
  <c r="BE3882" i="13"/>
  <c r="BF3882" i="13" s="1"/>
  <c r="BH3882" i="13" s="1"/>
  <c r="BE3937" i="13"/>
  <c r="BF3937" i="13" s="1"/>
  <c r="BH3937" i="13" s="1"/>
  <c r="BE3992" i="13"/>
  <c r="BF3992" i="13" s="1"/>
  <c r="BH3992" i="13" s="1"/>
  <c r="BE4047" i="13"/>
  <c r="BF4047" i="13" s="1"/>
  <c r="BH4047" i="13" s="1"/>
  <c r="BE4111" i="13"/>
  <c r="BF4111" i="13" s="1"/>
  <c r="BH4111" i="13" s="1"/>
  <c r="BE4175" i="13"/>
  <c r="BF4175" i="13" s="1"/>
  <c r="BH4175" i="13" s="1"/>
  <c r="BE4237" i="13"/>
  <c r="BF4237" i="13" s="1"/>
  <c r="BH4237" i="13" s="1"/>
  <c r="BE4293" i="13"/>
  <c r="BF4293" i="13" s="1"/>
  <c r="BH4293" i="13" s="1"/>
  <c r="BE4366" i="13"/>
  <c r="BF4366" i="13" s="1"/>
  <c r="BH4366" i="13" s="1"/>
  <c r="BE4433" i="13"/>
  <c r="BF4433" i="13" s="1"/>
  <c r="BH4433" i="13" s="1"/>
  <c r="BE4493" i="13"/>
  <c r="BF4493" i="13" s="1"/>
  <c r="BH4493" i="13" s="1"/>
  <c r="BE4549" i="13"/>
  <c r="BF4549" i="13" s="1"/>
  <c r="BH4549" i="13" s="1"/>
  <c r="BE4622" i="13"/>
  <c r="BF4622" i="13" s="1"/>
  <c r="BH4622" i="13" s="1"/>
  <c r="BE4689" i="13"/>
  <c r="BF4689" i="13" s="1"/>
  <c r="BH4689" i="13" s="1"/>
  <c r="BE4749" i="13"/>
  <c r="BF4749" i="13" s="1"/>
  <c r="BH4749" i="13" s="1"/>
  <c r="BE4805" i="13"/>
  <c r="BF4805" i="13" s="1"/>
  <c r="BH4805" i="13" s="1"/>
  <c r="BE4878" i="13"/>
  <c r="BF4878" i="13" s="1"/>
  <c r="BH4878" i="13" s="1"/>
  <c r="BE4945" i="13"/>
  <c r="BF4945" i="13" s="1"/>
  <c r="BH4945" i="13" s="1"/>
  <c r="BE3375" i="13"/>
  <c r="BF3375" i="13" s="1"/>
  <c r="BH3375" i="13" s="1"/>
  <c r="BE3440" i="13"/>
  <c r="BF3440" i="13" s="1"/>
  <c r="BH3440" i="13" s="1"/>
  <c r="BE3500" i="13"/>
  <c r="BF3500" i="13" s="1"/>
  <c r="BH3500" i="13" s="1"/>
  <c r="BE3562" i="13"/>
  <c r="BF3562" i="13" s="1"/>
  <c r="BH3562" i="13" s="1"/>
  <c r="BE3621" i="13"/>
  <c r="BF3621" i="13" s="1"/>
  <c r="BH3621" i="13" s="1"/>
  <c r="BE3687" i="13"/>
  <c r="BF3687" i="13" s="1"/>
  <c r="BH3687" i="13" s="1"/>
  <c r="BE3759" i="13"/>
  <c r="BF3759" i="13" s="1"/>
  <c r="BH3759" i="13" s="1"/>
  <c r="BE3839" i="13"/>
  <c r="BF3839" i="13" s="1"/>
  <c r="BH3839" i="13" s="1"/>
  <c r="BE3912" i="13"/>
  <c r="BF3912" i="13" s="1"/>
  <c r="BH3912" i="13" s="1"/>
  <c r="BE3991" i="13"/>
  <c r="BF3991" i="13" s="1"/>
  <c r="BH3991" i="13" s="1"/>
  <c r="BE4067" i="13"/>
  <c r="BF4067" i="13" s="1"/>
  <c r="BH4067" i="13" s="1"/>
  <c r="BE4131" i="13"/>
  <c r="BF4131" i="13" s="1"/>
  <c r="BH4131" i="13" s="1"/>
  <c r="BE4195" i="13"/>
  <c r="BF4195" i="13" s="1"/>
  <c r="BH4195" i="13" s="1"/>
  <c r="BE4259" i="13"/>
  <c r="BF4259" i="13" s="1"/>
  <c r="BH4259" i="13" s="1"/>
  <c r="BE4316" i="13"/>
  <c r="BF4316" i="13" s="1"/>
  <c r="BH4316" i="13" s="1"/>
  <c r="BE4386" i="13"/>
  <c r="BF4386" i="13" s="1"/>
  <c r="BH4386" i="13" s="1"/>
  <c r="BE4454" i="13"/>
  <c r="BF4454" i="13" s="1"/>
  <c r="BH4454" i="13" s="1"/>
  <c r="BE4515" i="13"/>
  <c r="BF4515" i="13" s="1"/>
  <c r="BH4515" i="13" s="1"/>
  <c r="BE4572" i="13"/>
  <c r="BF4572" i="13" s="1"/>
  <c r="BH4572" i="13" s="1"/>
  <c r="BE4642" i="13"/>
  <c r="BF4642" i="13" s="1"/>
  <c r="BH4642" i="13" s="1"/>
  <c r="BE4710" i="13"/>
  <c r="BF4710" i="13" s="1"/>
  <c r="BH4710" i="13" s="1"/>
  <c r="BE4771" i="13"/>
  <c r="BF4771" i="13" s="1"/>
  <c r="BH4771" i="13" s="1"/>
  <c r="BE4828" i="13"/>
  <c r="BF4828" i="13" s="1"/>
  <c r="BH4828" i="13" s="1"/>
  <c r="BE4898" i="13"/>
  <c r="BF4898" i="13" s="1"/>
  <c r="BH4898" i="13" s="1"/>
  <c r="BE4966" i="13"/>
  <c r="BF4966" i="13" s="1"/>
  <c r="BH4966" i="13" s="1"/>
  <c r="BE3817" i="13"/>
  <c r="BF3817" i="13" s="1"/>
  <c r="BH3817" i="13" s="1"/>
  <c r="BE4765" i="13"/>
  <c r="BF4765" i="13" s="1"/>
  <c r="BH4765" i="13" s="1"/>
  <c r="BE4238" i="13"/>
  <c r="BF4238" i="13" s="1"/>
  <c r="BH4238" i="13" s="1"/>
  <c r="BE3639" i="13"/>
  <c r="BF3639" i="13" s="1"/>
  <c r="BH3639" i="13" s="1"/>
  <c r="BE4827" i="13"/>
  <c r="BF4827" i="13" s="1"/>
  <c r="BH4827" i="13" s="1"/>
  <c r="BE4100" i="13"/>
  <c r="BF4100" i="13" s="1"/>
  <c r="BH4100" i="13" s="1"/>
  <c r="BE3461" i="13"/>
  <c r="BF3461" i="13" s="1"/>
  <c r="BH3461" i="13" s="1"/>
  <c r="BE4393" i="13"/>
  <c r="BF4393" i="13" s="1"/>
  <c r="BH4393" i="13" s="1"/>
  <c r="BE3854" i="13"/>
  <c r="BF3854" i="13" s="1"/>
  <c r="BH3854" i="13" s="1"/>
  <c r="BE4914" i="13"/>
  <c r="BF4914" i="13" s="1"/>
  <c r="BH4914" i="13" s="1"/>
  <c r="BE4447" i="13"/>
  <c r="BF4447" i="13" s="1"/>
  <c r="BH4447" i="13" s="1"/>
  <c r="BE3792" i="13"/>
  <c r="BF3792" i="13" s="1"/>
  <c r="BH3792" i="13" s="1"/>
  <c r="BE4744" i="13"/>
  <c r="BF4744" i="13" s="1"/>
  <c r="BH4744" i="13" s="1"/>
  <c r="BE4221" i="13"/>
  <c r="BF4221" i="13" s="1"/>
  <c r="BH4221" i="13" s="1"/>
  <c r="BE3658" i="13"/>
  <c r="BF3658" i="13" s="1"/>
  <c r="BH3658" i="13" s="1"/>
  <c r="BE4734" i="13"/>
  <c r="BF4734" i="13" s="1"/>
  <c r="BH4734" i="13" s="1"/>
  <c r="BE4275" i="13"/>
  <c r="BF4275" i="13" s="1"/>
  <c r="BH4275" i="13" s="1"/>
  <c r="BE3620" i="13"/>
  <c r="BF3620" i="13" s="1"/>
  <c r="BH3620" i="13" s="1"/>
  <c r="BE4548" i="13"/>
  <c r="BF4548" i="13" s="1"/>
  <c r="BH4548" i="13" s="1"/>
  <c r="BE3957" i="13"/>
  <c r="BF3957" i="13" s="1"/>
  <c r="BH3957" i="13" s="1"/>
  <c r="BE4925" i="13"/>
  <c r="BF4925" i="13" s="1"/>
  <c r="BH4925" i="13" s="1"/>
  <c r="BE4442" i="13"/>
  <c r="BF4442" i="13" s="1"/>
  <c r="BH4442" i="13" s="1"/>
  <c r="BE3895" i="13"/>
  <c r="BF3895" i="13" s="1"/>
  <c r="BH3895" i="13" s="1"/>
  <c r="BE4995" i="13"/>
  <c r="BF4995" i="13" s="1"/>
  <c r="BH4995" i="13" s="1"/>
  <c r="BE4264" i="13"/>
  <c r="BF4264" i="13" s="1"/>
  <c r="BH4264" i="13" s="1"/>
  <c r="BE3381" i="13"/>
  <c r="BF3381" i="13" s="1"/>
  <c r="BH3381" i="13" s="1"/>
  <c r="BE3437" i="13"/>
  <c r="BF3437" i="13" s="1"/>
  <c r="BH3437" i="13" s="1"/>
  <c r="BE3494" i="13"/>
  <c r="BF3494" i="13" s="1"/>
  <c r="BH3494" i="13" s="1"/>
  <c r="BE3561" i="13"/>
  <c r="BF3561" i="13" s="1"/>
  <c r="BH3561" i="13" s="1"/>
  <c r="BE3629" i="13"/>
  <c r="BF3629" i="13" s="1"/>
  <c r="BH3629" i="13" s="1"/>
  <c r="BE3690" i="13"/>
  <c r="BF3690" i="13" s="1"/>
  <c r="BH3690" i="13" s="1"/>
  <c r="BE3755" i="13"/>
  <c r="BF3755" i="13" s="1"/>
  <c r="BH3755" i="13" s="1"/>
  <c r="BE3819" i="13"/>
  <c r="BF3819" i="13" s="1"/>
  <c r="BH3819" i="13" s="1"/>
  <c r="BE3883" i="13"/>
  <c r="BF3883" i="13" s="1"/>
  <c r="BH3883" i="13" s="1"/>
  <c r="BE3947" i="13"/>
  <c r="BF3947" i="13" s="1"/>
  <c r="BH3947" i="13" s="1"/>
  <c r="BE4011" i="13"/>
  <c r="BF4011" i="13" s="1"/>
  <c r="BH4011" i="13" s="1"/>
  <c r="BE4073" i="13"/>
  <c r="BF4073" i="13" s="1"/>
  <c r="BH4073" i="13" s="1"/>
  <c r="BE4137" i="13"/>
  <c r="BF4137" i="13" s="1"/>
  <c r="BH4137" i="13" s="1"/>
  <c r="BE4201" i="13"/>
  <c r="BF4201" i="13" s="1"/>
  <c r="BH4201" i="13" s="1"/>
  <c r="BE4268" i="13"/>
  <c r="BF4268" i="13" s="1"/>
  <c r="BH4268" i="13" s="1"/>
  <c r="BE4336" i="13"/>
  <c r="BF4336" i="13" s="1"/>
  <c r="BH4336" i="13" s="1"/>
  <c r="BE4401" i="13"/>
  <c r="BF4401" i="13" s="1"/>
  <c r="BH4401" i="13" s="1"/>
  <c r="BE4455" i="13"/>
  <c r="BF4455" i="13" s="1"/>
  <c r="BH4455" i="13" s="1"/>
  <c r="BE4524" i="13"/>
  <c r="BF4524" i="13" s="1"/>
  <c r="BH4524" i="13" s="1"/>
  <c r="BE4592" i="13"/>
  <c r="BF4592" i="13" s="1"/>
  <c r="BH4592" i="13" s="1"/>
  <c r="BE4657" i="13"/>
  <c r="BF4657" i="13" s="1"/>
  <c r="BH4657" i="13" s="1"/>
  <c r="BE4711" i="13"/>
  <c r="BF4711" i="13" s="1"/>
  <c r="BH4711" i="13" s="1"/>
  <c r="BE4780" i="13"/>
  <c r="BF4780" i="13" s="1"/>
  <c r="BH4780" i="13" s="1"/>
  <c r="BE4848" i="13"/>
  <c r="BF4848" i="13" s="1"/>
  <c r="BH4848" i="13" s="1"/>
  <c r="BE4913" i="13"/>
  <c r="BF4913" i="13" s="1"/>
  <c r="BH4913" i="13" s="1"/>
  <c r="BE4967" i="13"/>
  <c r="BF4967" i="13" s="1"/>
  <c r="BH4967" i="13" s="1"/>
  <c r="BE3397" i="13"/>
  <c r="BF3397" i="13" s="1"/>
  <c r="BH3397" i="13" s="1"/>
  <c r="BE3462" i="13"/>
  <c r="BF3462" i="13" s="1"/>
  <c r="BH3462" i="13" s="1"/>
  <c r="BE3538" i="13"/>
  <c r="BF3538" i="13" s="1"/>
  <c r="BH3538" i="13" s="1"/>
  <c r="BE3593" i="13"/>
  <c r="BF3593" i="13" s="1"/>
  <c r="BH3593" i="13" s="1"/>
  <c r="BE3657" i="13"/>
  <c r="BF3657" i="13" s="1"/>
  <c r="BH3657" i="13" s="1"/>
  <c r="BE3724" i="13"/>
  <c r="BF3724" i="13" s="1"/>
  <c r="BH3724" i="13" s="1"/>
  <c r="BE3780" i="13"/>
  <c r="BF3780" i="13" s="1"/>
  <c r="BH3780" i="13" s="1"/>
  <c r="BE3832" i="13"/>
  <c r="BF3832" i="13" s="1"/>
  <c r="BH3832" i="13" s="1"/>
  <c r="BE3885" i="13"/>
  <c r="BF3885" i="13" s="1"/>
  <c r="BH3885" i="13" s="1"/>
  <c r="BE3939" i="13"/>
  <c r="BF3939" i="13" s="1"/>
  <c r="BH3939" i="13" s="1"/>
  <c r="BE3994" i="13"/>
  <c r="BF3994" i="13" s="1"/>
  <c r="BH3994" i="13" s="1"/>
  <c r="BE4049" i="13"/>
  <c r="BF4049" i="13" s="1"/>
  <c r="BH4049" i="13" s="1"/>
  <c r="BE4113" i="13"/>
  <c r="BF4113" i="13" s="1"/>
  <c r="BH4113" i="13" s="1"/>
  <c r="BE4177" i="13"/>
  <c r="BF4177" i="13" s="1"/>
  <c r="BH4177" i="13" s="1"/>
  <c r="BE4239" i="13"/>
  <c r="BF4239" i="13" s="1"/>
  <c r="BH4239" i="13" s="1"/>
  <c r="BE4304" i="13"/>
  <c r="BF4304" i="13" s="1"/>
  <c r="BH4304" i="13" s="1"/>
  <c r="BE4371" i="13"/>
  <c r="BF4371" i="13" s="1"/>
  <c r="BH4371" i="13" s="1"/>
  <c r="BE4441" i="13"/>
  <c r="BF4441" i="13" s="1"/>
  <c r="BH4441" i="13" s="1"/>
  <c r="BE4495" i="13"/>
  <c r="BF4495" i="13" s="1"/>
  <c r="BH4495" i="13" s="1"/>
  <c r="BE4560" i="13"/>
  <c r="BF4560" i="13" s="1"/>
  <c r="BH4560" i="13" s="1"/>
  <c r="BE4627" i="13"/>
  <c r="BF4627" i="13" s="1"/>
  <c r="BH4627" i="13" s="1"/>
  <c r="BE4697" i="13"/>
  <c r="BF4697" i="13" s="1"/>
  <c r="BH4697" i="13" s="1"/>
  <c r="BE4751" i="13"/>
  <c r="BF4751" i="13" s="1"/>
  <c r="BH4751" i="13" s="1"/>
  <c r="BE4816" i="13"/>
  <c r="BF4816" i="13" s="1"/>
  <c r="BH4816" i="13" s="1"/>
  <c r="BE4883" i="13"/>
  <c r="BF4883" i="13" s="1"/>
  <c r="BH4883" i="13" s="1"/>
  <c r="BE4953" i="13"/>
  <c r="BF4953" i="13" s="1"/>
  <c r="BH4953" i="13" s="1"/>
  <c r="BE3380" i="13"/>
  <c r="BF3380" i="13" s="1"/>
  <c r="BH3380" i="13" s="1"/>
  <c r="BE3445" i="13"/>
  <c r="BF3445" i="13" s="1"/>
  <c r="BH3445" i="13" s="1"/>
  <c r="BE3505" i="13"/>
  <c r="BF3505" i="13" s="1"/>
  <c r="BH3505" i="13" s="1"/>
  <c r="BE3564" i="13"/>
  <c r="BF3564" i="13" s="1"/>
  <c r="BH3564" i="13" s="1"/>
  <c r="BE3630" i="13"/>
  <c r="BF3630" i="13" s="1"/>
  <c r="BH3630" i="13" s="1"/>
  <c r="BE3689" i="13"/>
  <c r="BF3689" i="13" s="1"/>
  <c r="BH3689" i="13" s="1"/>
  <c r="BE3761" i="13"/>
  <c r="BF3761" i="13" s="1"/>
  <c r="BH3761" i="13" s="1"/>
  <c r="BE3841" i="13"/>
  <c r="BF3841" i="13" s="1"/>
  <c r="BH3841" i="13" s="1"/>
  <c r="BE3914" i="13"/>
  <c r="BF3914" i="13" s="1"/>
  <c r="BH3914" i="13" s="1"/>
  <c r="BE3996" i="13"/>
  <c r="BF3996" i="13" s="1"/>
  <c r="BH3996" i="13" s="1"/>
  <c r="BE4072" i="13"/>
  <c r="BF4072" i="13" s="1"/>
  <c r="BH4072" i="13" s="1"/>
  <c r="BE4136" i="13"/>
  <c r="BF4136" i="13" s="1"/>
  <c r="BH4136" i="13" s="1"/>
  <c r="BE4200" i="13"/>
  <c r="BF4200" i="13" s="1"/>
  <c r="BH4200" i="13" s="1"/>
  <c r="BE4267" i="13"/>
  <c r="BF4267" i="13" s="1"/>
  <c r="BH4267" i="13" s="1"/>
  <c r="BE4321" i="13"/>
  <c r="BF4321" i="13" s="1"/>
  <c r="BH4321" i="13" s="1"/>
  <c r="BE4389" i="13"/>
  <c r="BF4389" i="13" s="1"/>
  <c r="BH4389" i="13" s="1"/>
  <c r="BE4456" i="13"/>
  <c r="BF4456" i="13" s="1"/>
  <c r="BH4456" i="13" s="1"/>
  <c r="BE4523" i="13"/>
  <c r="BF4523" i="13" s="1"/>
  <c r="BH4523" i="13" s="1"/>
  <c r="BE4577" i="13"/>
  <c r="BF4577" i="13" s="1"/>
  <c r="BH4577" i="13" s="1"/>
  <c r="BE4645" i="13"/>
  <c r="BF4645" i="13" s="1"/>
  <c r="BH4645" i="13" s="1"/>
  <c r="BE4712" i="13"/>
  <c r="BF4712" i="13" s="1"/>
  <c r="BH4712" i="13" s="1"/>
  <c r="BE4779" i="13"/>
  <c r="BF4779" i="13" s="1"/>
  <c r="BH4779" i="13" s="1"/>
  <c r="BE4833" i="13"/>
  <c r="BF4833" i="13" s="1"/>
  <c r="BH4833" i="13" s="1"/>
  <c r="BE4901" i="13"/>
  <c r="BF4901" i="13" s="1"/>
  <c r="BH4901" i="13" s="1"/>
  <c r="BE4968" i="13"/>
  <c r="BF4968" i="13" s="1"/>
  <c r="BH4968" i="13" s="1"/>
  <c r="BE3865" i="13"/>
  <c r="BF3865" i="13" s="1"/>
  <c r="BH3865" i="13" s="1"/>
  <c r="BE4825" i="13"/>
  <c r="BF4825" i="13" s="1"/>
  <c r="BH4825" i="13" s="1"/>
  <c r="BE4318" i="13"/>
  <c r="BF4318" i="13" s="1"/>
  <c r="BH4318" i="13" s="1"/>
  <c r="BE3707" i="13"/>
  <c r="BF3707" i="13" s="1"/>
  <c r="BH3707" i="13" s="1"/>
  <c r="BE4871" i="13"/>
  <c r="BF4871" i="13" s="1"/>
  <c r="BH4871" i="13" s="1"/>
  <c r="BE4164" i="13"/>
  <c r="BF4164" i="13" s="1"/>
  <c r="BH4164" i="13" s="1"/>
  <c r="BE3509" i="13"/>
  <c r="BF3509" i="13" s="1"/>
  <c r="BH3509" i="13" s="1"/>
  <c r="BE4437" i="13"/>
  <c r="BF4437" i="13" s="1"/>
  <c r="BH4437" i="13" s="1"/>
  <c r="BE3918" i="13"/>
  <c r="BF3918" i="13" s="1"/>
  <c r="BH3918" i="13" s="1"/>
  <c r="BE4970" i="13"/>
  <c r="BF4970" i="13" s="1"/>
  <c r="BH4970" i="13" s="1"/>
  <c r="BE4499" i="13"/>
  <c r="BF4499" i="13" s="1"/>
  <c r="BH4499" i="13" s="1"/>
  <c r="BE3852" i="13"/>
  <c r="BF3852" i="13" s="1"/>
  <c r="BH3852" i="13" s="1"/>
  <c r="BE4792" i="13"/>
  <c r="BF4792" i="13" s="1"/>
  <c r="BH4792" i="13" s="1"/>
  <c r="BE5648" i="13"/>
  <c r="BF5648" i="13" s="1"/>
  <c r="BH5648" i="13" s="1"/>
  <c r="BE5889" i="13"/>
  <c r="BF5889" i="13" s="1"/>
  <c r="BH5889" i="13" s="1"/>
  <c r="BE5059" i="13"/>
  <c r="BF5059" i="13" s="1"/>
  <c r="BH5059" i="13" s="1"/>
  <c r="BE6224" i="13"/>
  <c r="BF6224" i="13" s="1"/>
  <c r="BH6224" i="13" s="1"/>
  <c r="BE7711" i="13"/>
  <c r="BF7711" i="13" s="1"/>
  <c r="BH7711" i="13" s="1"/>
  <c r="BE6529" i="13"/>
  <c r="BF6529" i="13" s="1"/>
  <c r="BH6529" i="13" s="1"/>
  <c r="BE7041" i="13"/>
  <c r="BF7041" i="13" s="1"/>
  <c r="BH7041" i="13" s="1"/>
  <c r="BE6370" i="13"/>
  <c r="BF6370" i="13" s="1"/>
  <c r="BH6370" i="13" s="1"/>
  <c r="BE6047" i="13"/>
  <c r="BF6047" i="13" s="1"/>
  <c r="BH6047" i="13" s="1"/>
  <c r="BE6903" i="13"/>
  <c r="BF6903" i="13" s="1"/>
  <c r="BH6903" i="13" s="1"/>
  <c r="BE8043" i="13"/>
  <c r="BF8043" i="13" s="1"/>
  <c r="BH8043" i="13" s="1"/>
  <c r="BE7773" i="13"/>
  <c r="BF7773" i="13" s="1"/>
  <c r="BH7773" i="13" s="1"/>
  <c r="BE8727" i="13"/>
  <c r="BF8727" i="13" s="1"/>
  <c r="BH8727" i="13" s="1"/>
  <c r="BE9261" i="13"/>
  <c r="BF9261" i="13" s="1"/>
  <c r="BH9261" i="13" s="1"/>
  <c r="BE9773" i="13"/>
  <c r="BF9773" i="13" s="1"/>
  <c r="BH9773" i="13" s="1"/>
  <c r="BE8725" i="13"/>
  <c r="BF8725" i="13" s="1"/>
  <c r="BH8725" i="13" s="1"/>
  <c r="BE9259" i="13"/>
  <c r="BF9259" i="13" s="1"/>
  <c r="BH9259" i="13" s="1"/>
  <c r="BE9771" i="13"/>
  <c r="BF9771" i="13" s="1"/>
  <c r="BH9771" i="13" s="1"/>
  <c r="BE5016" i="13"/>
  <c r="BF5016" i="13" s="1"/>
  <c r="BH5016" i="13" s="1"/>
  <c r="BE5329" i="13"/>
  <c r="BF5329" i="13" s="1"/>
  <c r="BH5329" i="13" s="1"/>
  <c r="BE5174" i="13"/>
  <c r="BF5174" i="13" s="1"/>
  <c r="BH5174" i="13" s="1"/>
  <c r="BE5635" i="13"/>
  <c r="BF5635" i="13" s="1"/>
  <c r="BH5635" i="13" s="1"/>
  <c r="BE6640" i="13"/>
  <c r="BF6640" i="13" s="1"/>
  <c r="BH6640" i="13" s="1"/>
  <c r="BE7152" i="13"/>
  <c r="BF7152" i="13" s="1"/>
  <c r="BH7152" i="13" s="1"/>
  <c r="BE6353" i="13"/>
  <c r="BF6353" i="13" s="1"/>
  <c r="BH6353" i="13" s="1"/>
  <c r="BE7680" i="13"/>
  <c r="BF7680" i="13" s="1"/>
  <c r="BH7680" i="13" s="1"/>
  <c r="BE5946" i="13"/>
  <c r="BF5946" i="13" s="1"/>
  <c r="BH5946" i="13" s="1"/>
  <c r="BE6794" i="13"/>
  <c r="BF6794" i="13" s="1"/>
  <c r="BH6794" i="13" s="1"/>
  <c r="BE6159" i="13"/>
  <c r="BF6159" i="13" s="1"/>
  <c r="BH6159" i="13" s="1"/>
  <c r="BE7474" i="13"/>
  <c r="BF7474" i="13" s="1"/>
  <c r="BH7474" i="13" s="1"/>
  <c r="BE7964" i="13"/>
  <c r="BF7964" i="13" s="1"/>
  <c r="BH7964" i="13" s="1"/>
  <c r="BE8802" i="13"/>
  <c r="BF8802" i="13" s="1"/>
  <c r="BH8802" i="13" s="1"/>
  <c r="BE9344" i="13"/>
  <c r="BF9344" i="13" s="1"/>
  <c r="BH9344" i="13" s="1"/>
  <c r="BE9869" i="13"/>
  <c r="BF9869" i="13" s="1"/>
  <c r="BH9869" i="13" s="1"/>
  <c r="BE8512" i="13"/>
  <c r="BF8512" i="13" s="1"/>
  <c r="BH8512" i="13" s="1"/>
  <c r="BE9046" i="13"/>
  <c r="BF9046" i="13" s="1"/>
  <c r="BH9046" i="13" s="1"/>
  <c r="BE9558" i="13"/>
  <c r="BF9558" i="13" s="1"/>
  <c r="BH9558" i="13" s="1"/>
  <c r="BE9843" i="13"/>
  <c r="BF9843" i="13" s="1"/>
  <c r="BH9843" i="13" s="1"/>
  <c r="BE5116" i="13"/>
  <c r="BF5116" i="13" s="1"/>
  <c r="BH5116" i="13" s="1"/>
  <c r="BE5173" i="13"/>
  <c r="BF5173" i="13" s="1"/>
  <c r="BH5173" i="13" s="1"/>
  <c r="BE5450" i="13"/>
  <c r="BF5450" i="13" s="1"/>
  <c r="BH5450" i="13" s="1"/>
  <c r="BE5791" i="13"/>
  <c r="BF5791" i="13" s="1"/>
  <c r="BH5791" i="13" s="1"/>
  <c r="BE6444" i="13"/>
  <c r="BF6444" i="13" s="1"/>
  <c r="BH6444" i="13" s="1"/>
  <c r="BE7923" i="13"/>
  <c r="BF7923" i="13" s="1"/>
  <c r="BH7923" i="13" s="1"/>
  <c r="BE6741" i="13"/>
  <c r="BF6741" i="13" s="1"/>
  <c r="BH6741" i="13" s="1"/>
  <c r="BE7421" i="13"/>
  <c r="BF7421" i="13" s="1"/>
  <c r="BH7421" i="13" s="1"/>
  <c r="BE7222" i="13"/>
  <c r="BF7222" i="13" s="1"/>
  <c r="BH7222" i="13" s="1"/>
  <c r="BE6595" i="13"/>
  <c r="BF6595" i="13" s="1"/>
  <c r="BH6595" i="13" s="1"/>
  <c r="BE7107" i="13"/>
  <c r="BF7107" i="13" s="1"/>
  <c r="BH7107" i="13" s="1"/>
  <c r="BE8255" i="13"/>
  <c r="BF8255" i="13" s="1"/>
  <c r="BH8255" i="13" s="1"/>
  <c r="BE8443" i="13"/>
  <c r="BF8443" i="13" s="1"/>
  <c r="BH8443" i="13" s="1"/>
  <c r="BE8977" i="13"/>
  <c r="BF8977" i="13" s="1"/>
  <c r="BH8977" i="13" s="1"/>
  <c r="BE9489" i="13"/>
  <c r="BF9489" i="13" s="1"/>
  <c r="BH9489" i="13" s="1"/>
  <c r="BE8153" i="13"/>
  <c r="BF8153" i="13" s="1"/>
  <c r="BH8153" i="13" s="1"/>
  <c r="BE8425" i="13"/>
  <c r="BF8425" i="13" s="1"/>
  <c r="BH8425" i="13" s="1"/>
  <c r="BE8959" i="13"/>
  <c r="BF8959" i="13" s="1"/>
  <c r="BH8959" i="13" s="1"/>
  <c r="BE9471" i="13"/>
  <c r="BF9471" i="13" s="1"/>
  <c r="BH9471" i="13" s="1"/>
  <c r="BE5884" i="13"/>
  <c r="BF5884" i="13" s="1"/>
  <c r="BH5884" i="13" s="1"/>
  <c r="BE5717" i="13"/>
  <c r="BF5717" i="13" s="1"/>
  <c r="BH5717" i="13" s="1"/>
  <c r="BE5487" i="13"/>
  <c r="BF5487" i="13" s="1"/>
  <c r="BH5487" i="13" s="1"/>
  <c r="BE6156" i="13"/>
  <c r="BF6156" i="13" s="1"/>
  <c r="BH6156" i="13" s="1"/>
  <c r="BE6213" i="13"/>
  <c r="BF6213" i="13" s="1"/>
  <c r="BH6213" i="13" s="1"/>
  <c r="BE7524" i="13"/>
  <c r="BF7524" i="13" s="1"/>
  <c r="BH7524" i="13" s="1"/>
  <c r="BE5798" i="13"/>
  <c r="BF5798" i="13" s="1"/>
  <c r="BH5798" i="13" s="1"/>
  <c r="BE6654" i="13"/>
  <c r="BF6654" i="13" s="1"/>
  <c r="BH6654" i="13" s="1"/>
  <c r="BE7326" i="13"/>
  <c r="BF7326" i="13" s="1"/>
  <c r="BH7326" i="13" s="1"/>
  <c r="BE7171" i="13"/>
  <c r="BF7171" i="13" s="1"/>
  <c r="BH7171" i="13" s="1"/>
  <c r="BE7862" i="13"/>
  <c r="BF7862" i="13" s="1"/>
  <c r="BH7862" i="13" s="1"/>
  <c r="BE8662" i="13"/>
  <c r="BF8662" i="13" s="1"/>
  <c r="BH8662" i="13" s="1"/>
  <c r="BE9324" i="13"/>
  <c r="BF9324" i="13" s="1"/>
  <c r="BH9324" i="13" s="1"/>
  <c r="BE9836" i="13"/>
  <c r="BF9836" i="13" s="1"/>
  <c r="BH9836" i="13" s="1"/>
  <c r="BE9841" i="13"/>
  <c r="BF9841" i="13" s="1"/>
  <c r="BH9841" i="13" s="1"/>
  <c r="BE8500" i="13"/>
  <c r="BF8500" i="13" s="1"/>
  <c r="BH8500" i="13" s="1"/>
  <c r="BE9034" i="13"/>
  <c r="BF9034" i="13" s="1"/>
  <c r="BH9034" i="13" s="1"/>
  <c r="BE9546" i="13"/>
  <c r="BF9546" i="13" s="1"/>
  <c r="BH9546" i="13" s="1"/>
  <c r="BE8896" i="13"/>
  <c r="BF8896" i="13" s="1"/>
  <c r="BH8896" i="13" s="1"/>
  <c r="BE8308" i="13"/>
  <c r="BF8308" i="13" s="1"/>
  <c r="BH8308" i="13" s="1"/>
  <c r="BE5656" i="13"/>
  <c r="BF5656" i="13" s="1"/>
  <c r="BH5656" i="13" s="1"/>
  <c r="BE5897" i="13"/>
  <c r="BF5897" i="13" s="1"/>
  <c r="BH5897" i="13" s="1"/>
  <c r="BE5067" i="13"/>
  <c r="BF5067" i="13" s="1"/>
  <c r="BH5067" i="13" s="1"/>
  <c r="BE6232" i="13"/>
  <c r="BF6232" i="13" s="1"/>
  <c r="BH6232" i="13" s="1"/>
  <c r="BE7719" i="13"/>
  <c r="BF7719" i="13" s="1"/>
  <c r="BH7719" i="13" s="1"/>
  <c r="BE6537" i="13"/>
  <c r="BF6537" i="13" s="1"/>
  <c r="BH6537" i="13" s="1"/>
  <c r="BE7049" i="13"/>
  <c r="BF7049" i="13" s="1"/>
  <c r="BH7049" i="13" s="1"/>
  <c r="BE6378" i="13"/>
  <c r="BF6378" i="13" s="1"/>
  <c r="BH6378" i="13" s="1"/>
  <c r="BE6055" i="13"/>
  <c r="BF6055" i="13" s="1"/>
  <c r="BH6055" i="13" s="1"/>
  <c r="BE6911" i="13"/>
  <c r="BF6911" i="13" s="1"/>
  <c r="BH6911" i="13" s="1"/>
  <c r="BE8051" i="13"/>
  <c r="BF8051" i="13" s="1"/>
  <c r="BH8051" i="13" s="1"/>
  <c r="BE8343" i="13"/>
  <c r="BF8343" i="13" s="1"/>
  <c r="BH8343" i="13" s="1"/>
  <c r="BE8863" i="13"/>
  <c r="BF8863" i="13" s="1"/>
  <c r="BH8863" i="13" s="1"/>
  <c r="BE9397" i="13"/>
  <c r="BF9397" i="13" s="1"/>
  <c r="BH9397" i="13" s="1"/>
  <c r="BE8069" i="13"/>
  <c r="BF8069" i="13" s="1"/>
  <c r="BH8069" i="13" s="1"/>
  <c r="BE8349" i="13"/>
  <c r="BF8349" i="13" s="1"/>
  <c r="BH8349" i="13" s="1"/>
  <c r="BE8861" i="13"/>
  <c r="BF8861" i="13" s="1"/>
  <c r="BH8861" i="13" s="1"/>
  <c r="BE9395" i="13"/>
  <c r="BF9395" i="13" s="1"/>
  <c r="BH9395" i="13" s="1"/>
  <c r="BE5736" i="13"/>
  <c r="BF5736" i="13" s="1"/>
  <c r="BH5736" i="13" s="1"/>
  <c r="BE5593" i="13"/>
  <c r="BF5593" i="13" s="1"/>
  <c r="BH5593" i="13" s="1"/>
  <c r="BE5387" i="13"/>
  <c r="BF5387" i="13" s="1"/>
  <c r="BH5387" i="13" s="1"/>
  <c r="BE6048" i="13"/>
  <c r="BF6048" i="13" s="1"/>
  <c r="BH6048" i="13" s="1"/>
  <c r="BE6904" i="13"/>
  <c r="BF6904" i="13" s="1"/>
  <c r="BH6904" i="13" s="1"/>
  <c r="BE7416" i="13"/>
  <c r="BF7416" i="13" s="1"/>
  <c r="BH7416" i="13" s="1"/>
  <c r="BE7249" i="13"/>
  <c r="BF7249" i="13" s="1"/>
  <c r="BH7249" i="13" s="1"/>
  <c r="BE7944" i="13"/>
  <c r="BF7944" i="13" s="1"/>
  <c r="BH7944" i="13" s="1"/>
  <c r="BE6546" i="13"/>
  <c r="BF6546" i="13" s="1"/>
  <c r="BH6546" i="13" s="1"/>
  <c r="BE7354" i="13"/>
  <c r="BF7354" i="13" s="1"/>
  <c r="BH7354" i="13" s="1"/>
  <c r="BE7183" i="13"/>
  <c r="BF7183" i="13" s="1"/>
  <c r="BH7183" i="13" s="1"/>
  <c r="BE7866" i="13"/>
  <c r="BF7866" i="13" s="1"/>
  <c r="BH7866" i="13" s="1"/>
  <c r="BE8682" i="13"/>
  <c r="BF8682" i="13" s="1"/>
  <c r="BH8682" i="13" s="1"/>
  <c r="BE9224" i="13"/>
  <c r="BF9224" i="13" s="1"/>
  <c r="BH9224" i="13" s="1"/>
  <c r="BE9736" i="13"/>
  <c r="BF9736" i="13" s="1"/>
  <c r="BH9736" i="13" s="1"/>
  <c r="BE8244" i="13"/>
  <c r="BF8244" i="13" s="1"/>
  <c r="BH8244" i="13" s="1"/>
  <c r="BE8392" i="13"/>
  <c r="BF8392" i="13" s="1"/>
  <c r="BH8392" i="13" s="1"/>
  <c r="BE8926" i="13"/>
  <c r="BF8926" i="13" s="1"/>
  <c r="BH8926" i="13" s="1"/>
  <c r="BE9438" i="13"/>
  <c r="BF9438" i="13" s="1"/>
  <c r="BH9438" i="13" s="1"/>
  <c r="BE9950" i="13"/>
  <c r="BF9950" i="13" s="1"/>
  <c r="BH9950" i="13" s="1"/>
  <c r="BE8214" i="13"/>
  <c r="BF8214" i="13" s="1"/>
  <c r="BH8214" i="13" s="1"/>
  <c r="BE5452" i="13"/>
  <c r="BF5452" i="13" s="1"/>
  <c r="BH5452" i="13" s="1"/>
  <c r="BE5309" i="13"/>
  <c r="BF5309" i="13" s="1"/>
  <c r="BH5309" i="13" s="1"/>
  <c r="BE5586" i="13"/>
  <c r="BF5586" i="13" s="1"/>
  <c r="BH5586" i="13" s="1"/>
  <c r="BE5927" i="13"/>
  <c r="BF5927" i="13" s="1"/>
  <c r="BH5927" i="13" s="1"/>
  <c r="BE7547" i="13"/>
  <c r="BF7547" i="13" s="1"/>
  <c r="BH7547" i="13" s="1"/>
  <c r="BE6021" i="13"/>
  <c r="BF6021" i="13" s="1"/>
  <c r="BH6021" i="13" s="1"/>
  <c r="BE6877" i="13"/>
  <c r="BF6877" i="13" s="1"/>
  <c r="BH6877" i="13" s="1"/>
  <c r="BE6214" i="13"/>
  <c r="BF6214" i="13" s="1"/>
  <c r="BH6214" i="13" s="1"/>
  <c r="BE7657" i="13"/>
  <c r="BF7657" i="13" s="1"/>
  <c r="BH7657" i="13" s="1"/>
  <c r="BE6859" i="13"/>
  <c r="BF6859" i="13" s="1"/>
  <c r="BH6859" i="13" s="1"/>
  <c r="BE8007" i="13"/>
  <c r="BF8007" i="13" s="1"/>
  <c r="BH8007" i="13" s="1"/>
  <c r="BE7761" i="13"/>
  <c r="BF7761" i="13" s="1"/>
  <c r="BH7761" i="13" s="1"/>
  <c r="BE8707" i="13"/>
  <c r="BF8707" i="13" s="1"/>
  <c r="BH8707" i="13" s="1"/>
  <c r="BE9241" i="13"/>
  <c r="BF9241" i="13" s="1"/>
  <c r="BH9241" i="13" s="1"/>
  <c r="BE9753" i="13"/>
  <c r="BF9753" i="13" s="1"/>
  <c r="BH9753" i="13" s="1"/>
  <c r="BE8689" i="13"/>
  <c r="BF8689" i="13" s="1"/>
  <c r="BH8689" i="13" s="1"/>
  <c r="BE9223" i="13"/>
  <c r="BF9223" i="13" s="1"/>
  <c r="BH9223" i="13" s="1"/>
  <c r="BE9735" i="13"/>
  <c r="BF9735" i="13" s="1"/>
  <c r="BH9735" i="13" s="1"/>
  <c r="BE5244" i="13"/>
  <c r="BF5244" i="13" s="1"/>
  <c r="BH5244" i="13" s="1"/>
  <c r="BE5469" i="13"/>
  <c r="BF5469" i="13" s="1"/>
  <c r="BH5469" i="13" s="1"/>
  <c r="BE5306" i="13"/>
  <c r="BF5306" i="13" s="1"/>
  <c r="BH5306" i="13" s="1"/>
  <c r="BE5751" i="13"/>
  <c r="BF5751" i="13" s="1"/>
  <c r="BH5751" i="13" s="1"/>
  <c r="BE6756" i="13"/>
  <c r="BF6756" i="13" s="1"/>
  <c r="BH6756" i="13" s="1"/>
  <c r="BE7396" i="13"/>
  <c r="BF7396" i="13" s="1"/>
  <c r="BH7396" i="13" s="1"/>
  <c r="BE7237" i="13"/>
  <c r="BF7237" i="13" s="1"/>
  <c r="BH7237" i="13" s="1"/>
  <c r="BE7916" i="13"/>
  <c r="BF7916" i="13" s="1"/>
  <c r="BH7916" i="13" s="1"/>
  <c r="BE6534" i="13"/>
  <c r="BF6534" i="13" s="1"/>
  <c r="BH6534" i="13" s="1"/>
  <c r="BE7046" i="13"/>
  <c r="BF7046" i="13" s="1"/>
  <c r="BH7046" i="13" s="1"/>
  <c r="BE6419" i="13"/>
  <c r="BF6419" i="13" s="1"/>
  <c r="BH6419" i="13" s="1"/>
  <c r="BE7742" i="13"/>
  <c r="BF7742" i="13" s="1"/>
  <c r="BH7742" i="13" s="1"/>
  <c r="BE8542" i="13"/>
  <c r="BF8542" i="13" s="1"/>
  <c r="BH8542" i="13" s="1"/>
  <c r="BE9076" i="13"/>
  <c r="BF9076" i="13" s="1"/>
  <c r="BH9076" i="13" s="1"/>
  <c r="BE9588" i="13"/>
  <c r="BF9588" i="13" s="1"/>
  <c r="BH9588" i="13" s="1"/>
  <c r="BE8088" i="13"/>
  <c r="BF8088" i="13" s="1"/>
  <c r="BH8088" i="13" s="1"/>
  <c r="BE8764" i="13"/>
  <c r="BF8764" i="13" s="1"/>
  <c r="BH8764" i="13" s="1"/>
  <c r="BE9298" i="13"/>
  <c r="BF9298" i="13" s="1"/>
  <c r="BH9298" i="13" s="1"/>
  <c r="BE9810" i="13"/>
  <c r="BF9810" i="13" s="1"/>
  <c r="BH9810" i="13" s="1"/>
  <c r="BE8082" i="13"/>
  <c r="BF8082" i="13" s="1"/>
  <c r="BH8082" i="13" s="1"/>
  <c r="BE5696" i="13"/>
  <c r="BF5696" i="13" s="1"/>
  <c r="BH5696" i="13" s="1"/>
  <c r="BE5094" i="13"/>
  <c r="BF5094" i="13" s="1"/>
  <c r="BH5094" i="13" s="1"/>
  <c r="BE5155" i="13"/>
  <c r="BF5155" i="13" s="1"/>
  <c r="BH5155" i="13" s="1"/>
  <c r="BE6272" i="13"/>
  <c r="BF6272" i="13" s="1"/>
  <c r="BH6272" i="13" s="1"/>
  <c r="BE7887" i="13"/>
  <c r="BF7887" i="13" s="1"/>
  <c r="BH7887" i="13" s="1"/>
  <c r="BE6705" i="13"/>
  <c r="BF6705" i="13" s="1"/>
  <c r="BH6705" i="13" s="1"/>
  <c r="BE7377" i="13"/>
  <c r="BF7377" i="13" s="1"/>
  <c r="BH7377" i="13" s="1"/>
  <c r="BE7178" i="13"/>
  <c r="BF7178" i="13" s="1"/>
  <c r="BH7178" i="13" s="1"/>
  <c r="BE6567" i="13"/>
  <c r="BF6567" i="13" s="1"/>
  <c r="BH6567" i="13" s="1"/>
  <c r="BE7079" i="13"/>
  <c r="BF7079" i="13" s="1"/>
  <c r="BH7079" i="13" s="1"/>
  <c r="BE8219" i="13"/>
  <c r="BF8219" i="13" s="1"/>
  <c r="BH8219" i="13" s="1"/>
  <c r="BE8383" i="13"/>
  <c r="BF8383" i="13" s="1"/>
  <c r="BH8383" i="13" s="1"/>
  <c r="BE8925" i="13"/>
  <c r="BF8925" i="13" s="1"/>
  <c r="BH8925" i="13" s="1"/>
  <c r="BE9437" i="13"/>
  <c r="BF9437" i="13" s="1"/>
  <c r="BH9437" i="13" s="1"/>
  <c r="BE8109" i="13"/>
  <c r="BF8109" i="13" s="1"/>
  <c r="BH8109" i="13" s="1"/>
  <c r="BE8389" i="13"/>
  <c r="BF8389" i="13" s="1"/>
  <c r="BH8389" i="13" s="1"/>
  <c r="BE8923" i="13"/>
  <c r="BF8923" i="13" s="1"/>
  <c r="BH8923" i="13" s="1"/>
  <c r="BE9435" i="13"/>
  <c r="BF9435" i="13" s="1"/>
  <c r="BH9435" i="13" s="1"/>
  <c r="BE5248" i="13"/>
  <c r="BF5248" i="13" s="1"/>
  <c r="BH5248" i="13" s="1"/>
  <c r="BE5505" i="13"/>
  <c r="BF5505" i="13" s="1"/>
  <c r="BH5505" i="13" s="1"/>
  <c r="BE5123" i="13"/>
  <c r="BF5123" i="13" s="1"/>
  <c r="BH5123" i="13" s="1"/>
  <c r="BE5960" i="13"/>
  <c r="BF5960" i="13" s="1"/>
  <c r="BH5960" i="13" s="1"/>
  <c r="BE6816" i="13"/>
  <c r="BF6816" i="13" s="1"/>
  <c r="BH6816" i="13" s="1"/>
  <c r="BE7328" i="13"/>
  <c r="BF7328" i="13" s="1"/>
  <c r="BH7328" i="13" s="1"/>
  <c r="BE7161" i="13"/>
  <c r="BF7161" i="13" s="1"/>
  <c r="BH7161" i="13" s="1"/>
  <c r="BE7856" i="13"/>
  <c r="BF7856" i="13" s="1"/>
  <c r="BH7856" i="13" s="1"/>
  <c r="BE6122" i="13"/>
  <c r="BF6122" i="13" s="1"/>
  <c r="BH6122" i="13" s="1"/>
  <c r="BE6970" i="13"/>
  <c r="BF6970" i="13" s="1"/>
  <c r="BH6970" i="13" s="1"/>
  <c r="BE6335" i="13"/>
  <c r="BF6335" i="13" s="1"/>
  <c r="BH6335" i="13" s="1"/>
  <c r="BE7778" i="13"/>
  <c r="BF7778" i="13" s="1"/>
  <c r="BH7778" i="13" s="1"/>
  <c r="BE8594" i="13"/>
  <c r="BF8594" i="13" s="1"/>
  <c r="BH8594" i="13" s="1"/>
  <c r="BE9264" i="13"/>
  <c r="BF9264" i="13" s="1"/>
  <c r="BH9264" i="13" s="1"/>
  <c r="BE9776" i="13"/>
  <c r="BF9776" i="13" s="1"/>
  <c r="BH9776" i="13" s="1"/>
  <c r="BE8284" i="13"/>
  <c r="BF8284" i="13" s="1"/>
  <c r="BH8284" i="13" s="1"/>
  <c r="BE8432" i="13"/>
  <c r="BF8432" i="13" s="1"/>
  <c r="BH8432" i="13" s="1"/>
  <c r="BE8966" i="13"/>
  <c r="BF8966" i="13" s="1"/>
  <c r="BH8966" i="13" s="1"/>
  <c r="BE9478" i="13"/>
  <c r="BF9478" i="13" s="1"/>
  <c r="BH9478" i="13" s="1"/>
  <c r="BE8254" i="13"/>
  <c r="BF8254" i="13" s="1"/>
  <c r="BH8254" i="13" s="1"/>
  <c r="BE5356" i="13"/>
  <c r="BF5356" i="13" s="1"/>
  <c r="BH5356" i="13" s="1"/>
  <c r="BE5221" i="13"/>
  <c r="BF5221" i="13" s="1"/>
  <c r="BH5221" i="13" s="1"/>
  <c r="BE5498" i="13"/>
  <c r="BF5498" i="13" s="1"/>
  <c r="BH5498" i="13" s="1"/>
  <c r="BE5839" i="13"/>
  <c r="BF5839" i="13" s="1"/>
  <c r="BH5839" i="13" s="1"/>
  <c r="BE6492" i="13"/>
  <c r="BF6492" i="13" s="1"/>
  <c r="BH6492" i="13" s="1"/>
  <c r="BE5933" i="13"/>
  <c r="BF5933" i="13" s="1"/>
  <c r="BH5933" i="13" s="1"/>
  <c r="BE6789" i="13"/>
  <c r="BF6789" i="13" s="1"/>
  <c r="BH6789" i="13" s="1"/>
  <c r="BE5694" i="13"/>
  <c r="BF5694" i="13" s="1"/>
  <c r="BH5694" i="13" s="1"/>
  <c r="BE7270" i="13"/>
  <c r="BF7270" i="13" s="1"/>
  <c r="BH7270" i="13" s="1"/>
  <c r="BE6643" i="13"/>
  <c r="BF6643" i="13" s="1"/>
  <c r="BH6643" i="13" s="1"/>
  <c r="BE7323" i="13"/>
  <c r="BF7323" i="13" s="1"/>
  <c r="BH7323" i="13" s="1"/>
  <c r="BE8303" i="13"/>
  <c r="BF8303" i="13" s="1"/>
  <c r="BH8303" i="13" s="1"/>
  <c r="BE8491" i="13"/>
  <c r="BF8491" i="13" s="1"/>
  <c r="BH8491" i="13" s="1"/>
  <c r="BE9025" i="13"/>
  <c r="BF9025" i="13" s="1"/>
  <c r="BH9025" i="13" s="1"/>
  <c r="BE9537" i="13"/>
  <c r="BF9537" i="13" s="1"/>
  <c r="BH9537" i="13" s="1"/>
  <c r="BE8891" i="13"/>
  <c r="BF8891" i="13" s="1"/>
  <c r="BH8891" i="13" s="1"/>
  <c r="BE8729" i="13"/>
  <c r="BF8729" i="13" s="1"/>
  <c r="BH8729" i="13" s="1"/>
  <c r="BE9263" i="13"/>
  <c r="BF9263" i="13" s="1"/>
  <c r="BH9263" i="13" s="1"/>
  <c r="BE9775" i="13"/>
  <c r="BF9775" i="13" s="1"/>
  <c r="BH9775" i="13" s="1"/>
  <c r="BE5284" i="13"/>
  <c r="BF5284" i="13" s="1"/>
  <c r="BH5284" i="13" s="1"/>
  <c r="BE5509" i="13"/>
  <c r="BF5509" i="13" s="1"/>
  <c r="BH5509" i="13" s="1"/>
  <c r="BE5095" i="13"/>
  <c r="BF5095" i="13" s="1"/>
  <c r="BH5095" i="13" s="1"/>
  <c r="BE5948" i="13"/>
  <c r="BF5948" i="13" s="1"/>
  <c r="BH5948" i="13" s="1"/>
  <c r="BE6924" i="13"/>
  <c r="BF6924" i="13" s="1"/>
  <c r="BH6924" i="13" s="1"/>
  <c r="BE7436" i="13"/>
  <c r="BF7436" i="13" s="1"/>
  <c r="BH7436" i="13" s="1"/>
  <c r="BE7277" i="13"/>
  <c r="BF7277" i="13" s="1"/>
  <c r="BH7277" i="13" s="1"/>
  <c r="BE5846" i="13"/>
  <c r="BF5846" i="13" s="1"/>
  <c r="BH5846" i="13" s="1"/>
  <c r="BE6702" i="13"/>
  <c r="BF6702" i="13" s="1"/>
  <c r="BH6702" i="13" s="1"/>
  <c r="BE7374" i="13"/>
  <c r="BF7374" i="13" s="1"/>
  <c r="BH7374" i="13" s="1"/>
  <c r="BE7219" i="13"/>
  <c r="BF7219" i="13" s="1"/>
  <c r="BH7219" i="13" s="1"/>
  <c r="BE7910" i="13"/>
  <c r="BF7910" i="13" s="1"/>
  <c r="BH7910" i="13" s="1"/>
  <c r="BE8710" i="13"/>
  <c r="BF8710" i="13" s="1"/>
  <c r="BH8710" i="13" s="1"/>
  <c r="BE9244" i="13"/>
  <c r="BF9244" i="13" s="1"/>
  <c r="BH9244" i="13" s="1"/>
  <c r="BE9756" i="13"/>
  <c r="BF9756" i="13" s="1"/>
  <c r="BH9756" i="13" s="1"/>
  <c r="BE8256" i="13"/>
  <c r="BF8256" i="13" s="1"/>
  <c r="BH8256" i="13" s="1"/>
  <c r="BE8420" i="13"/>
  <c r="BF8420" i="13" s="1"/>
  <c r="BH8420" i="13" s="1"/>
  <c r="BE9594" i="13"/>
  <c r="BF9594" i="13" s="1"/>
  <c r="BH9594" i="13" s="1"/>
  <c r="BE9887" i="13"/>
  <c r="BF9887" i="13" s="1"/>
  <c r="BH9887" i="13" s="1"/>
  <c r="BE5017" i="13"/>
  <c r="BF5017" i="13" s="1"/>
  <c r="BH5017" i="13" s="1"/>
  <c r="BE5318" i="13"/>
  <c r="BF5318" i="13" s="1"/>
  <c r="BH5318" i="13" s="1"/>
  <c r="BE5195" i="13"/>
  <c r="BF5195" i="13" s="1"/>
  <c r="BH5195" i="13" s="1"/>
  <c r="BE6312" i="13"/>
  <c r="BF6312" i="13" s="1"/>
  <c r="BH6312" i="13" s="1"/>
  <c r="BE7799" i="13"/>
  <c r="BF7799" i="13" s="1"/>
  <c r="BH7799" i="13" s="1"/>
  <c r="BE6617" i="13"/>
  <c r="BF6617" i="13" s="1"/>
  <c r="BH6617" i="13" s="1"/>
  <c r="BE7129" i="13"/>
  <c r="BF7129" i="13" s="1"/>
  <c r="BH7129" i="13" s="1"/>
  <c r="BE6458" i="13"/>
  <c r="BF6458" i="13" s="1"/>
  <c r="BH6458" i="13" s="1"/>
  <c r="BE6135" i="13"/>
  <c r="BF6135" i="13" s="1"/>
  <c r="BH6135" i="13" s="1"/>
  <c r="BE6991" i="13"/>
  <c r="BF6991" i="13" s="1"/>
  <c r="BH6991" i="13" s="1"/>
  <c r="BE8131" i="13"/>
  <c r="BF8131" i="13" s="1"/>
  <c r="BH8131" i="13" s="1"/>
  <c r="BE8423" i="13"/>
  <c r="BF8423" i="13" s="1"/>
  <c r="BH8423" i="13" s="1"/>
  <c r="BE8965" i="13"/>
  <c r="BF8965" i="13" s="1"/>
  <c r="BH8965" i="13" s="1"/>
  <c r="BE9477" i="13"/>
  <c r="BF9477" i="13" s="1"/>
  <c r="BH9477" i="13" s="1"/>
  <c r="BE8277" i="13"/>
  <c r="BF8277" i="13" s="1"/>
  <c r="BH8277" i="13" s="1"/>
  <c r="BE8557" i="13"/>
  <c r="BF8557" i="13" s="1"/>
  <c r="BH8557" i="13" s="1"/>
  <c r="BE9091" i="13"/>
  <c r="BF9091" i="13" s="1"/>
  <c r="BH9091" i="13" s="1"/>
  <c r="BE9603" i="13"/>
  <c r="BF9603" i="13" s="1"/>
  <c r="BH9603" i="13" s="1"/>
  <c r="BE5816" i="13"/>
  <c r="BF5816" i="13" s="1"/>
  <c r="BH5816" i="13" s="1"/>
  <c r="BE5673" i="13"/>
  <c r="BF5673" i="13" s="1"/>
  <c r="BH5673" i="13" s="1"/>
  <c r="BE5467" i="13"/>
  <c r="BF5467" i="13" s="1"/>
  <c r="BH5467" i="13" s="1"/>
  <c r="BE7240" i="13"/>
  <c r="BF7240" i="13" s="1"/>
  <c r="BH7240" i="13" s="1"/>
  <c r="BE6441" i="13"/>
  <c r="BF6441" i="13" s="1"/>
  <c r="BH6441" i="13" s="1"/>
  <c r="BE7768" i="13"/>
  <c r="BF7768" i="13" s="1"/>
  <c r="BH7768" i="13" s="1"/>
  <c r="BE6034" i="13"/>
  <c r="BF6034" i="13" s="1"/>
  <c r="BH6034" i="13" s="1"/>
  <c r="BE6882" i="13"/>
  <c r="BF6882" i="13" s="1"/>
  <c r="BH6882" i="13" s="1"/>
  <c r="BE6247" i="13"/>
  <c r="BF6247" i="13" s="1"/>
  <c r="BH6247" i="13" s="1"/>
  <c r="BE7562" i="13"/>
  <c r="BF7562" i="13" s="1"/>
  <c r="BH7562" i="13" s="1"/>
  <c r="BE8378" i="13"/>
  <c r="BF8378" i="13" s="1"/>
  <c r="BH8378" i="13" s="1"/>
  <c r="BE8920" i="13"/>
  <c r="BF8920" i="13" s="1"/>
  <c r="BH8920" i="13" s="1"/>
  <c r="BE9432" i="13"/>
  <c r="BF9432" i="13" s="1"/>
  <c r="BH9432" i="13" s="1"/>
  <c r="BE7893" i="13"/>
  <c r="BF7893" i="13" s="1"/>
  <c r="BH7893" i="13" s="1"/>
  <c r="BE9957" i="13"/>
  <c r="BF9957" i="13" s="1"/>
  <c r="BH9957" i="13" s="1"/>
  <c r="BE9134" i="13"/>
  <c r="BF9134" i="13" s="1"/>
  <c r="BH9134" i="13" s="1"/>
  <c r="BE9646" i="13"/>
  <c r="BF9646" i="13" s="1"/>
  <c r="BH9646" i="13" s="1"/>
  <c r="BE9931" i="13"/>
  <c r="BF9931" i="13" s="1"/>
  <c r="BH9931" i="13" s="1"/>
  <c r="BE5660" i="13"/>
  <c r="BF5660" i="13" s="1"/>
  <c r="BH5660" i="13" s="1"/>
  <c r="BE5090" i="13"/>
  <c r="BF5090" i="13" s="1"/>
  <c r="BH5090" i="13" s="1"/>
  <c r="BE5167" i="13"/>
  <c r="BF5167" i="13" s="1"/>
  <c r="BH5167" i="13" s="1"/>
  <c r="BE6276" i="13"/>
  <c r="BF6276" i="13" s="1"/>
  <c r="BH6276" i="13" s="1"/>
  <c r="BE7755" i="13"/>
  <c r="BF7755" i="13" s="1"/>
  <c r="BH7755" i="13" s="1"/>
  <c r="BE6573" i="13"/>
  <c r="BF6573" i="13" s="1"/>
  <c r="BH6573" i="13" s="1"/>
  <c r="BE7085" i="13"/>
  <c r="BF7085" i="13" s="1"/>
  <c r="BH7085" i="13" s="1"/>
  <c r="BE6422" i="13"/>
  <c r="BF6422" i="13" s="1"/>
  <c r="BH6422" i="13" s="1"/>
  <c r="BE6091" i="13"/>
  <c r="BF6091" i="13" s="1"/>
  <c r="BH6091" i="13" s="1"/>
  <c r="BE6939" i="13"/>
  <c r="BF6939" i="13" s="1"/>
  <c r="BH6939" i="13" s="1"/>
  <c r="BE8087" i="13"/>
  <c r="BF8087" i="13" s="1"/>
  <c r="BH8087" i="13" s="1"/>
  <c r="BE7953" i="13"/>
  <c r="BF7953" i="13" s="1"/>
  <c r="BH7953" i="13" s="1"/>
  <c r="BE8787" i="13"/>
  <c r="BF8787" i="13" s="1"/>
  <c r="BH8787" i="13" s="1"/>
  <c r="BE9321" i="13"/>
  <c r="BF9321" i="13" s="1"/>
  <c r="BH9321" i="13" s="1"/>
  <c r="BE9833" i="13"/>
  <c r="BF9833" i="13" s="1"/>
  <c r="BH9833" i="13" s="1"/>
  <c r="BE8769" i="13"/>
  <c r="BF8769" i="13" s="1"/>
  <c r="BH8769" i="13" s="1"/>
  <c r="BE9303" i="13"/>
  <c r="BF9303" i="13" s="1"/>
  <c r="BH9303" i="13" s="1"/>
  <c r="BE9815" i="13"/>
  <c r="BF9815" i="13" s="1"/>
  <c r="BH9815" i="13" s="1"/>
  <c r="BE5404" i="13"/>
  <c r="BF5404" i="13" s="1"/>
  <c r="BH5404" i="13" s="1"/>
  <c r="BE5549" i="13"/>
  <c r="BF5549" i="13" s="1"/>
  <c r="BH5549" i="13" s="1"/>
  <c r="BE5311" i="13"/>
  <c r="BF5311" i="13" s="1"/>
  <c r="BH5311" i="13" s="1"/>
  <c r="BE5988" i="13"/>
  <c r="BF5988" i="13" s="1"/>
  <c r="BH5988" i="13" s="1"/>
  <c r="BE6836" i="13"/>
  <c r="BF6836" i="13" s="1"/>
  <c r="BH6836" i="13" s="1"/>
  <c r="BE7348" i="13"/>
  <c r="BF7348" i="13" s="1"/>
  <c r="BH7348" i="13" s="1"/>
  <c r="BE7189" i="13"/>
  <c r="BF7189" i="13" s="1"/>
  <c r="BH7189" i="13" s="1"/>
  <c r="BE7868" i="13"/>
  <c r="BF7868" i="13" s="1"/>
  <c r="BH7868" i="13" s="1"/>
  <c r="BE6142" i="13"/>
  <c r="BF6142" i="13" s="1"/>
  <c r="BH6142" i="13" s="1"/>
  <c r="BE7126" i="13"/>
  <c r="BF7126" i="13" s="1"/>
  <c r="BH7126" i="13" s="1"/>
  <c r="BE7131" i="13"/>
  <c r="BF7131" i="13" s="1"/>
  <c r="BH7131" i="13" s="1"/>
  <c r="BE7822" i="13"/>
  <c r="BF7822" i="13" s="1"/>
  <c r="BH7822" i="13" s="1"/>
  <c r="BE8750" i="13"/>
  <c r="BF8750" i="13" s="1"/>
  <c r="BH8750" i="13" s="1"/>
  <c r="BE9284" i="13"/>
  <c r="BF9284" i="13" s="1"/>
  <c r="BH9284" i="13" s="1"/>
  <c r="BE9796" i="13"/>
  <c r="BF9796" i="13" s="1"/>
  <c r="BH9796" i="13" s="1"/>
  <c r="BE8296" i="13"/>
  <c r="BF8296" i="13" s="1"/>
  <c r="BH8296" i="13" s="1"/>
  <c r="BE8716" i="13"/>
  <c r="BF8716" i="13" s="1"/>
  <c r="BH8716" i="13" s="1"/>
  <c r="BE9250" i="13"/>
  <c r="BF9250" i="13" s="1"/>
  <c r="BH9250" i="13" s="1"/>
  <c r="BE9762" i="13"/>
  <c r="BF9762" i="13" s="1"/>
  <c r="BH9762" i="13" s="1"/>
  <c r="BE8034" i="13"/>
  <c r="BF8034" i="13" s="1"/>
  <c r="BH8034" i="13" s="1"/>
  <c r="BE5265" i="13"/>
  <c r="BF5265" i="13" s="1"/>
  <c r="BH5265" i="13" s="1"/>
  <c r="BE5139" i="13"/>
  <c r="BF5139" i="13" s="1"/>
  <c r="BH5139" i="13" s="1"/>
  <c r="BE7743" i="13"/>
  <c r="BF7743" i="13" s="1"/>
  <c r="BH7743" i="13" s="1"/>
  <c r="BE7073" i="13"/>
  <c r="BF7073" i="13" s="1"/>
  <c r="BH7073" i="13" s="1"/>
  <c r="BE6079" i="13"/>
  <c r="BF6079" i="13" s="1"/>
  <c r="BH6079" i="13" s="1"/>
  <c r="BE8075" i="13"/>
  <c r="BF8075" i="13" s="1"/>
  <c r="BH8075" i="13" s="1"/>
  <c r="BE9037" i="13"/>
  <c r="BF9037" i="13" s="1"/>
  <c r="BH9037" i="13" s="1"/>
  <c r="BE9035" i="13"/>
  <c r="BF9035" i="13" s="1"/>
  <c r="BH9035" i="13" s="1"/>
  <c r="BE5617" i="13"/>
  <c r="BF5617" i="13" s="1"/>
  <c r="BH5617" i="13" s="1"/>
  <c r="BE6072" i="13"/>
  <c r="BF6072" i="13" s="1"/>
  <c r="BH6072" i="13" s="1"/>
  <c r="BE7440" i="13"/>
  <c r="BF7440" i="13" s="1"/>
  <c r="BH7440" i="13" s="1"/>
  <c r="BE5722" i="13"/>
  <c r="BF5722" i="13" s="1"/>
  <c r="BH5722" i="13" s="1"/>
  <c r="BE7082" i="13"/>
  <c r="BF7082" i="13" s="1"/>
  <c r="BH7082" i="13" s="1"/>
  <c r="BE7762" i="13"/>
  <c r="BF7762" i="13" s="1"/>
  <c r="BH7762" i="13" s="1"/>
  <c r="BE9120" i="13"/>
  <c r="BF9120" i="13" s="1"/>
  <c r="BH9120" i="13" s="1"/>
  <c r="BE9462" i="13"/>
  <c r="BF9462" i="13" s="1"/>
  <c r="BH9462" i="13" s="1"/>
  <c r="BE5340" i="13"/>
  <c r="BF5340" i="13" s="1"/>
  <c r="BH5340" i="13" s="1"/>
  <c r="BE5482" i="13"/>
  <c r="BF5482" i="13" s="1"/>
  <c r="BH5482" i="13" s="1"/>
  <c r="BE6476" i="13"/>
  <c r="BF6476" i="13" s="1"/>
  <c r="BH6476" i="13" s="1"/>
  <c r="BE6773" i="13"/>
  <c r="BF6773" i="13" s="1"/>
  <c r="BH6773" i="13" s="1"/>
  <c r="BE7254" i="13"/>
  <c r="BF7254" i="13" s="1"/>
  <c r="BH7254" i="13" s="1"/>
  <c r="BE7307" i="13"/>
  <c r="BF7307" i="13" s="1"/>
  <c r="BH7307" i="13" s="1"/>
  <c r="BE8731" i="13"/>
  <c r="BF8731" i="13" s="1"/>
  <c r="BH8731" i="13" s="1"/>
  <c r="BE8185" i="13"/>
  <c r="BF8185" i="13" s="1"/>
  <c r="BH8185" i="13" s="1"/>
  <c r="BE9759" i="13"/>
  <c r="BF9759" i="13" s="1"/>
  <c r="BH9759" i="13" s="1"/>
  <c r="BE5026" i="13"/>
  <c r="BF5026" i="13" s="1"/>
  <c r="BH5026" i="13" s="1"/>
  <c r="BE6524" i="13"/>
  <c r="BF6524" i="13" s="1"/>
  <c r="BH6524" i="13" s="1"/>
  <c r="BE6373" i="13"/>
  <c r="BF6373" i="13" s="1"/>
  <c r="BH6373" i="13" s="1"/>
  <c r="BE5958" i="13"/>
  <c r="BF5958" i="13" s="1"/>
  <c r="BH5958" i="13" s="1"/>
  <c r="BE6187" i="13"/>
  <c r="BF6187" i="13" s="1"/>
  <c r="BH6187" i="13" s="1"/>
  <c r="BE8310" i="13"/>
  <c r="BF8310" i="13" s="1"/>
  <c r="BH8310" i="13" s="1"/>
  <c r="BE9356" i="13"/>
  <c r="BF9356" i="13" s="1"/>
  <c r="BH9356" i="13" s="1"/>
  <c r="BE8532" i="13"/>
  <c r="BF8532" i="13" s="1"/>
  <c r="BH8532" i="13" s="1"/>
  <c r="BE9578" i="13"/>
  <c r="BF9578" i="13" s="1"/>
  <c r="BH9578" i="13" s="1"/>
  <c r="BE5801" i="13"/>
  <c r="BF5801" i="13" s="1"/>
  <c r="BH5801" i="13" s="1"/>
  <c r="BE5995" i="13"/>
  <c r="BF5995" i="13" s="1"/>
  <c r="BH5995" i="13" s="1"/>
  <c r="BE6097" i="13"/>
  <c r="BF6097" i="13" s="1"/>
  <c r="BH6097" i="13" s="1"/>
  <c r="BE6559" i="13"/>
  <c r="BF6559" i="13" s="1"/>
  <c r="BH6559" i="13" s="1"/>
  <c r="BE8013" i="13"/>
  <c r="BF8013" i="13" s="1"/>
  <c r="BH8013" i="13" s="1"/>
  <c r="BE7685" i="13"/>
  <c r="BF7685" i="13" s="1"/>
  <c r="BH7685" i="13" s="1"/>
  <c r="BE9173" i="13"/>
  <c r="BF9173" i="13" s="1"/>
  <c r="BH9173" i="13" s="1"/>
  <c r="BE8637" i="13"/>
  <c r="BF8637" i="13" s="1"/>
  <c r="BH8637" i="13" s="1"/>
  <c r="BE9683" i="13"/>
  <c r="BF9683" i="13" s="1"/>
  <c r="BH9683" i="13" s="1"/>
  <c r="BE5896" i="13"/>
  <c r="BF5896" i="13" s="1"/>
  <c r="BH5896" i="13" s="1"/>
  <c r="BE5547" i="13"/>
  <c r="BF5547" i="13" s="1"/>
  <c r="BH5547" i="13" s="1"/>
  <c r="BE7064" i="13"/>
  <c r="BF7064" i="13" s="1"/>
  <c r="BH7064" i="13" s="1"/>
  <c r="BE7592" i="13"/>
  <c r="BF7592" i="13" s="1"/>
  <c r="BH7592" i="13" s="1"/>
  <c r="BE6706" i="13"/>
  <c r="BF6706" i="13" s="1"/>
  <c r="BH6706" i="13" s="1"/>
  <c r="BE7215" i="13"/>
  <c r="BF7215" i="13" s="1"/>
  <c r="BH7215" i="13" s="1"/>
  <c r="BE8714" i="13"/>
  <c r="BF8714" i="13" s="1"/>
  <c r="BH8714" i="13" s="1"/>
  <c r="BE9909" i="13"/>
  <c r="BF9909" i="13" s="1"/>
  <c r="BH9909" i="13" s="1"/>
  <c r="BE9086" i="13"/>
  <c r="BF9086" i="13" s="1"/>
  <c r="BH9086" i="13" s="1"/>
  <c r="BE5749" i="13"/>
  <c r="BF5749" i="13" s="1"/>
  <c r="BH5749" i="13" s="1"/>
  <c r="BE5959" i="13"/>
  <c r="BF5959" i="13" s="1"/>
  <c r="BH5959" i="13" s="1"/>
  <c r="BE7333" i="13"/>
  <c r="BF7333" i="13" s="1"/>
  <c r="BH7333" i="13" s="1"/>
  <c r="BE6507" i="13"/>
  <c r="BF6507" i="13" s="1"/>
  <c r="BH6507" i="13" s="1"/>
  <c r="BE8167" i="13"/>
  <c r="BF8167" i="13" s="1"/>
  <c r="BH8167" i="13" s="1"/>
  <c r="BE8355" i="13"/>
  <c r="BF8355" i="13" s="1"/>
  <c r="BH8355" i="13" s="1"/>
  <c r="BE9401" i="13"/>
  <c r="BF9401" i="13" s="1"/>
  <c r="BH9401" i="13" s="1"/>
  <c r="BE8065" i="13"/>
  <c r="BF8065" i="13" s="1"/>
  <c r="BH8065" i="13" s="1"/>
  <c r="BE8849" i="13"/>
  <c r="BF8849" i="13" s="1"/>
  <c r="BH8849" i="13" s="1"/>
  <c r="BE5148" i="13"/>
  <c r="BF5148" i="13" s="1"/>
  <c r="BH5148" i="13" s="1"/>
  <c r="BE5210" i="13"/>
  <c r="BF5210" i="13" s="1"/>
  <c r="BH5210" i="13" s="1"/>
  <c r="BE6660" i="13"/>
  <c r="BF6660" i="13" s="1"/>
  <c r="BH6660" i="13" s="1"/>
  <c r="BE7141" i="13"/>
  <c r="BF7141" i="13" s="1"/>
  <c r="BH7141" i="13" s="1"/>
  <c r="BE6094" i="13"/>
  <c r="BF6094" i="13" s="1"/>
  <c r="BH6094" i="13" s="1"/>
  <c r="BE6323" i="13"/>
  <c r="BF6323" i="13" s="1"/>
  <c r="BH6323" i="13" s="1"/>
  <c r="BE8446" i="13"/>
  <c r="BF8446" i="13" s="1"/>
  <c r="BH8446" i="13" s="1"/>
  <c r="BE9492" i="13"/>
  <c r="BF9492" i="13" s="1"/>
  <c r="BH9492" i="13" s="1"/>
  <c r="BE7992" i="13"/>
  <c r="BF7992" i="13" s="1"/>
  <c r="BH7992" i="13" s="1"/>
  <c r="BE8668" i="13"/>
  <c r="BF8668" i="13" s="1"/>
  <c r="BH8668" i="13" s="1"/>
  <c r="BE9842" i="13"/>
  <c r="BF9842" i="13" s="1"/>
  <c r="BH9842" i="13" s="1"/>
  <c r="BE5600" i="13"/>
  <c r="BF5600" i="13" s="1"/>
  <c r="BH5600" i="13" s="1"/>
  <c r="BE5011" i="13"/>
  <c r="BF5011" i="13" s="1"/>
  <c r="BH5011" i="13" s="1"/>
  <c r="BE7663" i="13"/>
  <c r="BF7663" i="13" s="1"/>
  <c r="BH7663" i="13" s="1"/>
  <c r="BE6993" i="13"/>
  <c r="BF6993" i="13" s="1"/>
  <c r="BH6993" i="13" s="1"/>
  <c r="BE7645" i="13"/>
  <c r="BF7645" i="13" s="1"/>
  <c r="BH7645" i="13" s="1"/>
  <c r="BE7995" i="13"/>
  <c r="BF7995" i="13" s="1"/>
  <c r="BH7995" i="13" s="1"/>
  <c r="BE7725" i="13"/>
  <c r="BF7725" i="13" s="1"/>
  <c r="BH7725" i="13" s="1"/>
  <c r="BE9213" i="13"/>
  <c r="BF9213" i="13" s="1"/>
  <c r="BH9213" i="13" s="1"/>
  <c r="BE8677" i="13"/>
  <c r="BF8677" i="13" s="1"/>
  <c r="BH8677" i="13" s="1"/>
  <c r="BE9723" i="13"/>
  <c r="BF9723" i="13" s="1"/>
  <c r="BH9723" i="13" s="1"/>
  <c r="BE5409" i="13"/>
  <c r="BF5409" i="13" s="1"/>
  <c r="BH5409" i="13" s="1"/>
  <c r="BE5715" i="13"/>
  <c r="BF5715" i="13" s="1"/>
  <c r="BH5715" i="13" s="1"/>
  <c r="BE7360" i="13"/>
  <c r="BF7360" i="13" s="1"/>
  <c r="BH7360" i="13" s="1"/>
  <c r="BE7888" i="13"/>
  <c r="BF7888" i="13" s="1"/>
  <c r="BH7888" i="13" s="1"/>
  <c r="BE7002" i="13"/>
  <c r="BF7002" i="13" s="1"/>
  <c r="BH7002" i="13" s="1"/>
  <c r="BE7682" i="13"/>
  <c r="BF7682" i="13" s="1"/>
  <c r="BH7682" i="13" s="1"/>
  <c r="BE9040" i="13"/>
  <c r="BF9040" i="13" s="1"/>
  <c r="BH9040" i="13" s="1"/>
  <c r="BE9254" i="13"/>
  <c r="BF9254" i="13" s="1"/>
  <c r="BH9254" i="13" s="1"/>
  <c r="BE5388" i="13"/>
  <c r="BF5388" i="13" s="1"/>
  <c r="BH5388" i="13" s="1"/>
  <c r="BE5530" i="13"/>
  <c r="BF5530" i="13" s="1"/>
  <c r="BH5530" i="13" s="1"/>
  <c r="BE7491" i="13"/>
  <c r="BF7491" i="13" s="1"/>
  <c r="BH7491" i="13" s="1"/>
  <c r="BE6565" i="13"/>
  <c r="BF6565" i="13" s="1"/>
  <c r="BH6565" i="13" s="1"/>
  <c r="BE6414" i="13"/>
  <c r="BF6414" i="13" s="1"/>
  <c r="BH6414" i="13" s="1"/>
  <c r="BE6931" i="13"/>
  <c r="BF6931" i="13" s="1"/>
  <c r="BH6931" i="13" s="1"/>
  <c r="BE8523" i="13"/>
  <c r="BF8523" i="13" s="1"/>
  <c r="BH8523" i="13" s="1"/>
  <c r="BE9569" i="13"/>
  <c r="BF9569" i="13" s="1"/>
  <c r="BH9569" i="13" s="1"/>
  <c r="BE8233" i="13"/>
  <c r="BF8233" i="13" s="1"/>
  <c r="BH8233" i="13" s="1"/>
  <c r="BE9039" i="13"/>
  <c r="BF9039" i="13" s="1"/>
  <c r="BH9039" i="13" s="1"/>
  <c r="BE5020" i="13"/>
  <c r="BF5020" i="13" s="1"/>
  <c r="BH5020" i="13" s="1"/>
  <c r="BE5074" i="13"/>
  <c r="BF5074" i="13" s="1"/>
  <c r="BH5074" i="13" s="1"/>
  <c r="BE6108" i="13"/>
  <c r="BF6108" i="13" s="1"/>
  <c r="BH6108" i="13" s="1"/>
  <c r="BE6165" i="13"/>
  <c r="BF6165" i="13" s="1"/>
  <c r="BH6165" i="13" s="1"/>
  <c r="BE5750" i="13"/>
  <c r="BF5750" i="13" s="1"/>
  <c r="BH5750" i="13" s="1"/>
  <c r="BE7118" i="13"/>
  <c r="BF7118" i="13" s="1"/>
  <c r="BH7118" i="13" s="1"/>
  <c r="BE9921" i="13"/>
  <c r="BF9921" i="13" s="1"/>
  <c r="BH9921" i="13" s="1"/>
  <c r="BE9114" i="13"/>
  <c r="BF9114" i="13" s="1"/>
  <c r="BH9114" i="13" s="1"/>
  <c r="BE9919" i="13"/>
  <c r="BF9919" i="13" s="1"/>
  <c r="BH9919" i="13" s="1"/>
  <c r="BE5478" i="13"/>
  <c r="BF5478" i="13" s="1"/>
  <c r="BH5478" i="13" s="1"/>
  <c r="BE6472" i="13"/>
  <c r="BF6472" i="13" s="1"/>
  <c r="BH6472" i="13" s="1"/>
  <c r="BE6777" i="13"/>
  <c r="BF6777" i="13" s="1"/>
  <c r="BH6777" i="13" s="1"/>
  <c r="BE7250" i="13"/>
  <c r="BF7250" i="13" s="1"/>
  <c r="BH7250" i="13" s="1"/>
  <c r="BE7311" i="13"/>
  <c r="BF7311" i="13" s="1"/>
  <c r="BH7311" i="13" s="1"/>
  <c r="BE8997" i="13"/>
  <c r="BF8997" i="13" s="1"/>
  <c r="BH8997" i="13" s="1"/>
  <c r="BE8461" i="13"/>
  <c r="BF8461" i="13" s="1"/>
  <c r="BH8461" i="13" s="1"/>
  <c r="BE9507" i="13"/>
  <c r="BF9507" i="13" s="1"/>
  <c r="BH9507" i="13" s="1"/>
  <c r="BE5720" i="13"/>
  <c r="BF5720" i="13" s="1"/>
  <c r="BH5720" i="13" s="1"/>
  <c r="BE5371" i="13"/>
  <c r="BF5371" i="13" s="1"/>
  <c r="BH5371" i="13" s="1"/>
  <c r="BE6888" i="13"/>
  <c r="BF6888" i="13" s="1"/>
  <c r="BH6888" i="13" s="1"/>
  <c r="BE7233" i="13"/>
  <c r="BF7233" i="13" s="1"/>
  <c r="BH7233" i="13" s="1"/>
  <c r="BE6530" i="13"/>
  <c r="BF6530" i="13" s="1"/>
  <c r="BH6530" i="13" s="1"/>
  <c r="BE6407" i="13"/>
  <c r="BF6407" i="13" s="1"/>
  <c r="BH6407" i="13" s="1"/>
  <c r="BE8538" i="13"/>
  <c r="BF8538" i="13" s="1"/>
  <c r="BH8538" i="13" s="1"/>
  <c r="BE9592" i="13"/>
  <c r="BF9592" i="13" s="1"/>
  <c r="BH9592" i="13" s="1"/>
  <c r="BE8100" i="13"/>
  <c r="BF8100" i="13" s="1"/>
  <c r="BH8100" i="13" s="1"/>
  <c r="BE9806" i="13"/>
  <c r="BF9806" i="13" s="1"/>
  <c r="BH9806" i="13" s="1"/>
  <c r="BE8198" i="13"/>
  <c r="BF8198" i="13" s="1"/>
  <c r="BH8198" i="13" s="1"/>
  <c r="BE5165" i="13"/>
  <c r="BF5165" i="13" s="1"/>
  <c r="BH5165" i="13" s="1"/>
  <c r="BE5783" i="13"/>
  <c r="BF5783" i="13" s="1"/>
  <c r="BH5783" i="13" s="1"/>
  <c r="BE7915" i="13"/>
  <c r="BF7915" i="13" s="1"/>
  <c r="BH7915" i="13" s="1"/>
  <c r="BE7413" i="13"/>
  <c r="BF7413" i="13" s="1"/>
  <c r="BH7413" i="13" s="1"/>
  <c r="BE6587" i="13"/>
  <c r="BF6587" i="13" s="1"/>
  <c r="BH6587" i="13" s="1"/>
  <c r="BE8247" i="13"/>
  <c r="BF8247" i="13" s="1"/>
  <c r="BH8247" i="13" s="1"/>
  <c r="BE8435" i="13"/>
  <c r="BF8435" i="13" s="1"/>
  <c r="BH8435" i="13" s="1"/>
  <c r="BE9481" i="13"/>
  <c r="BF9481" i="13" s="1"/>
  <c r="BH9481" i="13" s="1"/>
  <c r="BE8673" i="13"/>
  <c r="BF8673" i="13" s="1"/>
  <c r="BH8673" i="13" s="1"/>
  <c r="BE9719" i="13"/>
  <c r="BF9719" i="13" s="1"/>
  <c r="BH9719" i="13" s="1"/>
  <c r="BE5228" i="13"/>
  <c r="BF5228" i="13" s="1"/>
  <c r="BH5228" i="13" s="1"/>
  <c r="BE5290" i="13"/>
  <c r="BF5290" i="13" s="1"/>
  <c r="BH5290" i="13" s="1"/>
  <c r="BE6740" i="13"/>
  <c r="BF6740" i="13" s="1"/>
  <c r="BH6740" i="13" s="1"/>
  <c r="BE6461" i="13"/>
  <c r="BF6461" i="13" s="1"/>
  <c r="BH6461" i="13" s="1"/>
  <c r="BE6518" i="13"/>
  <c r="BF6518" i="13" s="1"/>
  <c r="BH6518" i="13" s="1"/>
  <c r="BE6403" i="13"/>
  <c r="BF6403" i="13" s="1"/>
  <c r="BH6403" i="13" s="1"/>
  <c r="BE8526" i="13"/>
  <c r="BF8526" i="13" s="1"/>
  <c r="BH8526" i="13" s="1"/>
  <c r="BE9572" i="13"/>
  <c r="BF9572" i="13" s="1"/>
  <c r="BH9572" i="13" s="1"/>
  <c r="BE8072" i="13"/>
  <c r="BF8072" i="13" s="1"/>
  <c r="BH8072" i="13" s="1"/>
  <c r="BE8898" i="13"/>
  <c r="BF8898" i="13" s="1"/>
  <c r="BH8898" i="13" s="1"/>
  <c r="BE9922" i="13"/>
  <c r="BF9922" i="13" s="1"/>
  <c r="BH9922" i="13" s="1"/>
  <c r="BE8888" i="13"/>
  <c r="BF8888" i="13" s="1"/>
  <c r="BH8888" i="13" s="1"/>
  <c r="BE5712" i="13"/>
  <c r="BF5712" i="13" s="1"/>
  <c r="BH5712" i="13" s="1"/>
  <c r="BE6849" i="13"/>
  <c r="BF6849" i="13" s="1"/>
  <c r="BH6849" i="13" s="1"/>
  <c r="BE9992" i="13"/>
  <c r="BF9992" i="13" s="1"/>
  <c r="BH9992" i="13" s="1"/>
  <c r="BE9325" i="13"/>
  <c r="BF9325" i="13" s="1"/>
  <c r="BH9325" i="13" s="1"/>
  <c r="BE8533" i="13"/>
  <c r="BF8533" i="13" s="1"/>
  <c r="BH8533" i="13" s="1"/>
  <c r="BE6858" i="13"/>
  <c r="BF6858" i="13" s="1"/>
  <c r="BH6858" i="13" s="1"/>
  <c r="BE9664" i="13"/>
  <c r="BF9664" i="13" s="1"/>
  <c r="BH9664" i="13" s="1"/>
  <c r="BE8704" i="13"/>
  <c r="BF8704" i="13" s="1"/>
  <c r="BH8704" i="13" s="1"/>
  <c r="BE5045" i="13"/>
  <c r="BF5045" i="13" s="1"/>
  <c r="BH5045" i="13" s="1"/>
  <c r="BE6805" i="13"/>
  <c r="BF6805" i="13" s="1"/>
  <c r="BH6805" i="13" s="1"/>
  <c r="BE7339" i="13"/>
  <c r="BF7339" i="13" s="1"/>
  <c r="BH7339" i="13" s="1"/>
  <c r="BE8217" i="13"/>
  <c r="BF8217" i="13" s="1"/>
  <c r="BH8217" i="13" s="1"/>
  <c r="BE9663" i="13"/>
  <c r="BF9663" i="13" s="1"/>
  <c r="BH9663" i="13" s="1"/>
  <c r="BE5111" i="13"/>
  <c r="BF5111" i="13" s="1"/>
  <c r="BH5111" i="13" s="1"/>
  <c r="BE5862" i="13"/>
  <c r="BF5862" i="13" s="1"/>
  <c r="BH5862" i="13" s="1"/>
  <c r="BE8854" i="13"/>
  <c r="BF8854" i="13" s="1"/>
  <c r="BH8854" i="13" s="1"/>
  <c r="BE8272" i="13"/>
  <c r="BF8272" i="13" s="1"/>
  <c r="BH8272" i="13" s="1"/>
  <c r="BE9610" i="13"/>
  <c r="BF9610" i="13" s="1"/>
  <c r="BH9610" i="13" s="1"/>
  <c r="BE6001" i="13"/>
  <c r="BF6001" i="13" s="1"/>
  <c r="BH6001" i="13" s="1"/>
  <c r="BE8115" i="13"/>
  <c r="BF8115" i="13" s="1"/>
  <c r="BH8115" i="13" s="1"/>
  <c r="BE8949" i="13"/>
  <c r="BF8949" i="13" s="1"/>
  <c r="BH8949" i="13" s="1"/>
  <c r="BE7224" i="13"/>
  <c r="BF7224" i="13" s="1"/>
  <c r="BH7224" i="13" s="1"/>
  <c r="BE6487" i="13"/>
  <c r="BF6487" i="13" s="1"/>
  <c r="BH6487" i="13" s="1"/>
  <c r="BE8052" i="13"/>
  <c r="BF8052" i="13" s="1"/>
  <c r="BH8052" i="13" s="1"/>
  <c r="BE7739" i="13"/>
  <c r="BF7739" i="13" s="1"/>
  <c r="BH7739" i="13" s="1"/>
  <c r="BE8071" i="13"/>
  <c r="BF8071" i="13" s="1"/>
  <c r="BH8071" i="13" s="1"/>
  <c r="BE6157" i="13"/>
  <c r="BF6157" i="13" s="1"/>
  <c r="BH6157" i="13" s="1"/>
  <c r="BE8734" i="13"/>
  <c r="BF8734" i="13" s="1"/>
  <c r="BH8734" i="13" s="1"/>
  <c r="BE8146" i="13"/>
  <c r="BF8146" i="13" s="1"/>
  <c r="BH8146" i="13" s="1"/>
  <c r="BE5041" i="13"/>
  <c r="BF5041" i="13" s="1"/>
  <c r="BH5041" i="13" s="1"/>
  <c r="BE7823" i="13"/>
  <c r="BF7823" i="13" s="1"/>
  <c r="BH7823" i="13" s="1"/>
  <c r="BE6887" i="13"/>
  <c r="BF6887" i="13" s="1"/>
  <c r="BH6887" i="13" s="1"/>
  <c r="BE9373" i="13"/>
  <c r="BF9373" i="13" s="1"/>
  <c r="BH9373" i="13" s="1"/>
  <c r="BE7008" i="13"/>
  <c r="BF7008" i="13" s="1"/>
  <c r="BH7008" i="13" s="1"/>
  <c r="BE7842" i="13"/>
  <c r="BF7842" i="13" s="1"/>
  <c r="BH7842" i="13" s="1"/>
  <c r="BE6981" i="13"/>
  <c r="BF6981" i="13" s="1"/>
  <c r="BH6981" i="13" s="1"/>
  <c r="BE5599" i="13"/>
  <c r="BF5599" i="13" s="1"/>
  <c r="BH5599" i="13" s="1"/>
  <c r="BE6395" i="13"/>
  <c r="BF6395" i="13" s="1"/>
  <c r="BH6395" i="13" s="1"/>
  <c r="BE5104" i="13"/>
  <c r="BF5104" i="13" s="1"/>
  <c r="BH5104" i="13" s="1"/>
  <c r="BE7353" i="13"/>
  <c r="BF7353" i="13" s="1"/>
  <c r="BH7353" i="13" s="1"/>
  <c r="BE7669" i="13"/>
  <c r="BF7669" i="13" s="1"/>
  <c r="BH7669" i="13" s="1"/>
  <c r="BE7432" i="13"/>
  <c r="BF7432" i="13" s="1"/>
  <c r="BH7432" i="13" s="1"/>
  <c r="BE7498" i="13"/>
  <c r="BF7498" i="13" s="1"/>
  <c r="BH7498" i="13" s="1"/>
  <c r="BE6509" i="13"/>
  <c r="BF6509" i="13" s="1"/>
  <c r="BH6509" i="13" s="1"/>
  <c r="BE5613" i="13"/>
  <c r="BF5613" i="13" s="1"/>
  <c r="BH5613" i="13" s="1"/>
  <c r="BE6678" i="13"/>
  <c r="BF6678" i="13" s="1"/>
  <c r="BH6678" i="13" s="1"/>
  <c r="BE7921" i="13"/>
  <c r="BF7921" i="13" s="1"/>
  <c r="BH7921" i="13" s="1"/>
  <c r="BE5857" i="13"/>
  <c r="BF5857" i="13" s="1"/>
  <c r="BH5857" i="13" s="1"/>
  <c r="BE8973" i="13"/>
  <c r="BF8973" i="13" s="1"/>
  <c r="BH8973" i="13" s="1"/>
  <c r="BE5603" i="13"/>
  <c r="BF5603" i="13" s="1"/>
  <c r="BH5603" i="13" s="1"/>
  <c r="BE5141" i="13"/>
  <c r="BF5141" i="13" s="1"/>
  <c r="BH5141" i="13" s="1"/>
  <c r="BE7075" i="13"/>
  <c r="BF7075" i="13" s="1"/>
  <c r="BH7075" i="13" s="1"/>
  <c r="BE7197" i="13"/>
  <c r="BF7197" i="13" s="1"/>
  <c r="BH7197" i="13" s="1"/>
  <c r="BE9292" i="13"/>
  <c r="BF9292" i="13" s="1"/>
  <c r="BH9292" i="13" s="1"/>
  <c r="BE7433" i="13"/>
  <c r="BF7433" i="13" s="1"/>
  <c r="BH7433" i="13" s="1"/>
  <c r="BE8317" i="13"/>
  <c r="BF8317" i="13" s="1"/>
  <c r="BH8317" i="13" s="1"/>
  <c r="BE9832" i="13"/>
  <c r="BF9832" i="13" s="1"/>
  <c r="BH9832" i="13" s="1"/>
  <c r="BE5426" i="13"/>
  <c r="BF5426" i="13" s="1"/>
  <c r="BH5426" i="13" s="1"/>
  <c r="BE9172" i="13"/>
  <c r="BF9172" i="13" s="1"/>
  <c r="BH9172" i="13" s="1"/>
  <c r="BE6656" i="13"/>
  <c r="BF6656" i="13" s="1"/>
  <c r="BH6656" i="13" s="1"/>
  <c r="BE9946" i="13"/>
  <c r="BF9946" i="13" s="1"/>
  <c r="BH9946" i="13" s="1"/>
  <c r="BE7186" i="13"/>
  <c r="BF7186" i="13" s="1"/>
  <c r="BH7186" i="13" s="1"/>
  <c r="BE9015" i="13"/>
  <c r="BF9015" i="13" s="1"/>
  <c r="BH9015" i="13" s="1"/>
  <c r="BE8130" i="13"/>
  <c r="BF8130" i="13" s="1"/>
  <c r="BH8130" i="13" s="1"/>
  <c r="BE10000" i="13"/>
  <c r="BF10000" i="13" s="1"/>
  <c r="BH10000" i="13" s="1"/>
  <c r="BE3693" i="13"/>
  <c r="BF3693" i="13" s="1"/>
  <c r="BH3693" i="13" s="1"/>
  <c r="BE4601" i="13"/>
  <c r="BF4601" i="13" s="1"/>
  <c r="BH4601" i="13" s="1"/>
  <c r="BE4050" i="13"/>
  <c r="BF4050" i="13" s="1"/>
  <c r="BH4050" i="13" s="1"/>
  <c r="BE3447" i="13"/>
  <c r="BF3447" i="13" s="1"/>
  <c r="BH3447" i="13" s="1"/>
  <c r="BE4631" i="13"/>
  <c r="BF4631" i="13" s="1"/>
  <c r="BH4631" i="13" s="1"/>
  <c r="BE3964" i="13"/>
  <c r="BF3964" i="13" s="1"/>
  <c r="BH3964" i="13" s="1"/>
  <c r="BE4928" i="13"/>
  <c r="BF4928" i="13" s="1"/>
  <c r="BH4928" i="13" s="1"/>
  <c r="BE4305" i="13"/>
  <c r="BF4305" i="13" s="1"/>
  <c r="BH4305" i="13" s="1"/>
  <c r="BE3742" i="13"/>
  <c r="BF3742" i="13" s="1"/>
  <c r="BH3742" i="13" s="1"/>
  <c r="BE4790" i="13"/>
  <c r="BF4790" i="13" s="1"/>
  <c r="BH4790" i="13" s="1"/>
  <c r="BE4351" i="13"/>
  <c r="BF4351" i="13" s="1"/>
  <c r="BH4351" i="13" s="1"/>
  <c r="BE3700" i="13"/>
  <c r="BF3700" i="13" s="1"/>
  <c r="BH3700" i="13" s="1"/>
  <c r="BE4628" i="13"/>
  <c r="BF4628" i="13" s="1"/>
  <c r="BH4628" i="13" s="1"/>
  <c r="BE3465" i="13"/>
  <c r="BF3465" i="13" s="1"/>
  <c r="BH3465" i="13" s="1"/>
  <c r="BE3520" i="13"/>
  <c r="BF3520" i="13" s="1"/>
  <c r="BH3520" i="13" s="1"/>
  <c r="BE3585" i="13"/>
  <c r="BF3585" i="13" s="1"/>
  <c r="BH3585" i="13" s="1"/>
  <c r="BE3653" i="13"/>
  <c r="BF3653" i="13" s="1"/>
  <c r="BH3653" i="13" s="1"/>
  <c r="BE3714" i="13"/>
  <c r="BF3714" i="13" s="1"/>
  <c r="BH3714" i="13" s="1"/>
  <c r="BE3776" i="13"/>
  <c r="BF3776" i="13" s="1"/>
  <c r="BH3776" i="13" s="1"/>
  <c r="BE3840" i="13"/>
  <c r="BF3840" i="13" s="1"/>
  <c r="BH3840" i="13" s="1"/>
  <c r="BE3904" i="13"/>
  <c r="BF3904" i="13" s="1"/>
  <c r="BH3904" i="13" s="1"/>
  <c r="BE3968" i="13"/>
  <c r="BF3968" i="13" s="1"/>
  <c r="BH3968" i="13" s="1"/>
  <c r="BE4032" i="13"/>
  <c r="BF4032" i="13" s="1"/>
  <c r="BH4032" i="13" s="1"/>
  <c r="BE4099" i="13"/>
  <c r="BF4099" i="13" s="1"/>
  <c r="BH4099" i="13" s="1"/>
  <c r="BE4163" i="13"/>
  <c r="BF4163" i="13" s="1"/>
  <c r="BH4163" i="13" s="1"/>
  <c r="BE4227" i="13"/>
  <c r="BF4227" i="13" s="1"/>
  <c r="BH4227" i="13" s="1"/>
  <c r="BE4296" i="13"/>
  <c r="BF4296" i="13" s="1"/>
  <c r="BH4296" i="13" s="1"/>
  <c r="BE4361" i="13"/>
  <c r="BF4361" i="13" s="1"/>
  <c r="BH4361" i="13" s="1"/>
  <c r="BE4423" i="13"/>
  <c r="BF4423" i="13" s="1"/>
  <c r="BH4423" i="13" s="1"/>
  <c r="BE4477" i="13"/>
  <c r="BF4477" i="13" s="1"/>
  <c r="BH4477" i="13" s="1"/>
  <c r="BE4552" i="13"/>
  <c r="BF4552" i="13" s="1"/>
  <c r="BH4552" i="13" s="1"/>
  <c r="BE4617" i="13"/>
  <c r="BF4617" i="13" s="1"/>
  <c r="BH4617" i="13" s="1"/>
  <c r="BE4679" i="13"/>
  <c r="BF4679" i="13" s="1"/>
  <c r="BH4679" i="13" s="1"/>
  <c r="BE4733" i="13"/>
  <c r="BF4733" i="13" s="1"/>
  <c r="BH4733" i="13" s="1"/>
  <c r="BE4808" i="13"/>
  <c r="BF4808" i="13" s="1"/>
  <c r="BH4808" i="13" s="1"/>
  <c r="BE4873" i="13"/>
  <c r="BF4873" i="13" s="1"/>
  <c r="BH4873" i="13" s="1"/>
  <c r="BE4935" i="13"/>
  <c r="BF4935" i="13" s="1"/>
  <c r="BH4935" i="13" s="1"/>
  <c r="BE4989" i="13"/>
  <c r="BF4989" i="13" s="1"/>
  <c r="BH4989" i="13" s="1"/>
  <c r="BE3424" i="13"/>
  <c r="BF3424" i="13" s="1"/>
  <c r="BH3424" i="13" s="1"/>
  <c r="BE3498" i="13"/>
  <c r="BF3498" i="13" s="1"/>
  <c r="BH3498" i="13" s="1"/>
  <c r="BE3556" i="13"/>
  <c r="BF3556" i="13" s="1"/>
  <c r="BH3556" i="13" s="1"/>
  <c r="BE3624" i="13"/>
  <c r="BF3624" i="13" s="1"/>
  <c r="BH3624" i="13" s="1"/>
  <c r="BE3680" i="13"/>
  <c r="BF3680" i="13" s="1"/>
  <c r="BH3680" i="13" s="1"/>
  <c r="BE3745" i="13"/>
  <c r="BF3745" i="13" s="1"/>
  <c r="BH3745" i="13" s="1"/>
  <c r="BE3800" i="13"/>
  <c r="BF3800" i="13" s="1"/>
  <c r="BH3800" i="13" s="1"/>
  <c r="BE3855" i="13"/>
  <c r="BF3855" i="13" s="1"/>
  <c r="BH3855" i="13" s="1"/>
  <c r="BE3908" i="13"/>
  <c r="BF3908" i="13" s="1"/>
  <c r="BH3908" i="13" s="1"/>
  <c r="BE3960" i="13"/>
  <c r="BF3960" i="13" s="1"/>
  <c r="BH3960" i="13" s="1"/>
  <c r="BE4013" i="13"/>
  <c r="BF4013" i="13" s="1"/>
  <c r="BH4013" i="13" s="1"/>
  <c r="BE4070" i="13"/>
  <c r="BF4070" i="13" s="1"/>
  <c r="BH4070" i="13" s="1"/>
  <c r="BE4134" i="13"/>
  <c r="BF4134" i="13" s="1"/>
  <c r="BH4134" i="13" s="1"/>
  <c r="BE4198" i="13"/>
  <c r="BF4198" i="13" s="1"/>
  <c r="BH4198" i="13" s="1"/>
  <c r="BE4260" i="13"/>
  <c r="BF4260" i="13" s="1"/>
  <c r="BH4260" i="13" s="1"/>
  <c r="BE4330" i="13"/>
  <c r="BF4330" i="13" s="1"/>
  <c r="BH4330" i="13" s="1"/>
  <c r="BE4397" i="13"/>
  <c r="BF4397" i="13" s="1"/>
  <c r="BH4397" i="13" s="1"/>
  <c r="BE4462" i="13"/>
  <c r="BF4462" i="13" s="1"/>
  <c r="BH4462" i="13" s="1"/>
  <c r="BE4516" i="13"/>
  <c r="BF4516" i="13" s="1"/>
  <c r="BH4516" i="13" s="1"/>
  <c r="BE4586" i="13"/>
  <c r="BF4586" i="13" s="1"/>
  <c r="BH4586" i="13" s="1"/>
  <c r="BE4653" i="13"/>
  <c r="BF4653" i="13" s="1"/>
  <c r="BH4653" i="13" s="1"/>
  <c r="BE4718" i="13"/>
  <c r="BF4718" i="13" s="1"/>
  <c r="BH4718" i="13" s="1"/>
  <c r="BE4772" i="13"/>
  <c r="BF4772" i="13" s="1"/>
  <c r="BH4772" i="13" s="1"/>
  <c r="BE4842" i="13"/>
  <c r="BF4842" i="13" s="1"/>
  <c r="BH4842" i="13" s="1"/>
  <c r="BE4909" i="13"/>
  <c r="BF4909" i="13" s="1"/>
  <c r="BH4909" i="13" s="1"/>
  <c r="BE4974" i="13"/>
  <c r="BF4974" i="13" s="1"/>
  <c r="BH4974" i="13" s="1"/>
  <c r="BE3404" i="13"/>
  <c r="BF3404" i="13" s="1"/>
  <c r="BH3404" i="13" s="1"/>
  <c r="BE3473" i="13"/>
  <c r="BF3473" i="13" s="1"/>
  <c r="BH3473" i="13" s="1"/>
  <c r="BE3526" i="13"/>
  <c r="BF3526" i="13" s="1"/>
  <c r="BH3526" i="13" s="1"/>
  <c r="BE3588" i="13"/>
  <c r="BF3588" i="13" s="1"/>
  <c r="BH3588" i="13" s="1"/>
  <c r="BE3651" i="13"/>
  <c r="BF3651" i="13" s="1"/>
  <c r="BH3651" i="13" s="1"/>
  <c r="BE3713" i="13"/>
  <c r="BF3713" i="13" s="1"/>
  <c r="BH3713" i="13" s="1"/>
  <c r="BE3786" i="13"/>
  <c r="BF3786" i="13" s="1"/>
  <c r="BH3786" i="13" s="1"/>
  <c r="BE3868" i="13"/>
  <c r="BF3868" i="13" s="1"/>
  <c r="BH3868" i="13" s="1"/>
  <c r="BE3951" i="13"/>
  <c r="BF3951" i="13" s="1"/>
  <c r="BH3951" i="13" s="1"/>
  <c r="BE4031" i="13"/>
  <c r="BF4031" i="13" s="1"/>
  <c r="BH4031" i="13" s="1"/>
  <c r="BE4094" i="13"/>
  <c r="BF4094" i="13" s="1"/>
  <c r="BH4094" i="13" s="1"/>
  <c r="BE4158" i="13"/>
  <c r="BF4158" i="13" s="1"/>
  <c r="BH4158" i="13" s="1"/>
  <c r="BE4222" i="13"/>
  <c r="BF4222" i="13" s="1"/>
  <c r="BH4222" i="13" s="1"/>
  <c r="BE4287" i="13"/>
  <c r="BF4287" i="13" s="1"/>
  <c r="BH4287" i="13" s="1"/>
  <c r="BE4343" i="13"/>
  <c r="BF4343" i="13" s="1"/>
  <c r="BH4343" i="13" s="1"/>
  <c r="BE4419" i="13"/>
  <c r="BF4419" i="13" s="1"/>
  <c r="BH4419" i="13" s="1"/>
  <c r="BE4475" i="13"/>
  <c r="BF4475" i="13" s="1"/>
  <c r="BH4475" i="13" s="1"/>
  <c r="BE4543" i="13"/>
  <c r="BF4543" i="13" s="1"/>
  <c r="BH4543" i="13" s="1"/>
  <c r="BE4599" i="13"/>
  <c r="BF4599" i="13" s="1"/>
  <c r="BH4599" i="13" s="1"/>
  <c r="BE4675" i="13"/>
  <c r="BF4675" i="13" s="1"/>
  <c r="BH4675" i="13" s="1"/>
  <c r="BE4731" i="13"/>
  <c r="BF4731" i="13" s="1"/>
  <c r="BH4731" i="13" s="1"/>
  <c r="BE4799" i="13"/>
  <c r="BF4799" i="13" s="1"/>
  <c r="BH4799" i="13" s="1"/>
  <c r="BE4855" i="13"/>
  <c r="BF4855" i="13" s="1"/>
  <c r="BH4855" i="13" s="1"/>
  <c r="BE4931" i="13"/>
  <c r="BF4931" i="13" s="1"/>
  <c r="BH4931" i="13" s="1"/>
  <c r="BE4987" i="13"/>
  <c r="BF4987" i="13" s="1"/>
  <c r="BH4987" i="13" s="1"/>
  <c r="BE4197" i="13"/>
  <c r="BF4197" i="13" s="1"/>
  <c r="BH4197" i="13" s="1"/>
  <c r="BE3594" i="13"/>
  <c r="BF3594" i="13" s="1"/>
  <c r="BH3594" i="13" s="1"/>
  <c r="BE4706" i="13"/>
  <c r="BF4706" i="13" s="1"/>
  <c r="BH4706" i="13" s="1"/>
  <c r="BE4231" i="13"/>
  <c r="BF4231" i="13" s="1"/>
  <c r="BH4231" i="13" s="1"/>
  <c r="BE3596" i="13"/>
  <c r="BF3596" i="13" s="1"/>
  <c r="BH3596" i="13" s="1"/>
  <c r="BE4528" i="13"/>
  <c r="BF4528" i="13" s="1"/>
  <c r="BH4528" i="13" s="1"/>
  <c r="BE3881" i="13"/>
  <c r="BF3881" i="13" s="1"/>
  <c r="BH3881" i="13" s="1"/>
  <c r="BE4849" i="13"/>
  <c r="BF4849" i="13" s="1"/>
  <c r="BH4849" i="13" s="1"/>
  <c r="BE4334" i="13"/>
  <c r="BF4334" i="13" s="1"/>
  <c r="BH4334" i="13" s="1"/>
  <c r="BE3719" i="13"/>
  <c r="BF3719" i="13" s="1"/>
  <c r="BH3719" i="13" s="1"/>
  <c r="BE4879" i="13"/>
  <c r="BF4879" i="13" s="1"/>
  <c r="BH4879" i="13" s="1"/>
  <c r="BE4176" i="13"/>
  <c r="BF4176" i="13" s="1"/>
  <c r="BH4176" i="13" s="1"/>
  <c r="BE3477" i="13"/>
  <c r="BF3477" i="13" s="1"/>
  <c r="BH3477" i="13" s="1"/>
  <c r="BE4405" i="13"/>
  <c r="BF4405" i="13" s="1"/>
  <c r="BH4405" i="13" s="1"/>
  <c r="BE3858" i="13"/>
  <c r="BF3858" i="13" s="1"/>
  <c r="BH3858" i="13" s="1"/>
  <c r="BE4922" i="13"/>
  <c r="BF4922" i="13" s="1"/>
  <c r="BH4922" i="13" s="1"/>
  <c r="BE4463" i="13"/>
  <c r="BF4463" i="13" s="1"/>
  <c r="BH4463" i="13" s="1"/>
  <c r="BE3808" i="13"/>
  <c r="BF3808" i="13" s="1"/>
  <c r="BH3808" i="13" s="1"/>
  <c r="BE4760" i="13"/>
  <c r="BF4760" i="13" s="1"/>
  <c r="BH4760" i="13" s="1"/>
  <c r="BE4121" i="13"/>
  <c r="BF4121" i="13" s="1"/>
  <c r="BH4121" i="13" s="1"/>
  <c r="BE3530" i="13"/>
  <c r="BF3530" i="13" s="1"/>
  <c r="BH3530" i="13" s="1"/>
  <c r="BE4618" i="13"/>
  <c r="BF4618" i="13" s="1"/>
  <c r="BH4618" i="13" s="1"/>
  <c r="BE4147" i="13"/>
  <c r="BF4147" i="13" s="1"/>
  <c r="BH4147" i="13" s="1"/>
  <c r="BE3532" i="13"/>
  <c r="BF3532" i="13" s="1"/>
  <c r="BH3532" i="13" s="1"/>
  <c r="BE4432" i="13"/>
  <c r="BF4432" i="13" s="1"/>
  <c r="BH4432" i="13" s="1"/>
  <c r="BE3405" i="13"/>
  <c r="BF3405" i="13" s="1"/>
  <c r="BH3405" i="13" s="1"/>
  <c r="BE3467" i="13"/>
  <c r="BF3467" i="13" s="1"/>
  <c r="BH3467" i="13" s="1"/>
  <c r="BE3527" i="13"/>
  <c r="BF3527" i="13" s="1"/>
  <c r="BH3527" i="13" s="1"/>
  <c r="BE3587" i="13"/>
  <c r="BF3587" i="13" s="1"/>
  <c r="BH3587" i="13" s="1"/>
  <c r="BE3662" i="13"/>
  <c r="BF3662" i="13" s="1"/>
  <c r="BH3662" i="13" s="1"/>
  <c r="BE3716" i="13"/>
  <c r="BF3716" i="13" s="1"/>
  <c r="BH3716" i="13" s="1"/>
  <c r="BE3778" i="13"/>
  <c r="BF3778" i="13" s="1"/>
  <c r="BH3778" i="13" s="1"/>
  <c r="BE3842" i="13"/>
  <c r="BF3842" i="13" s="1"/>
  <c r="BH3842" i="13" s="1"/>
  <c r="BE3906" i="13"/>
  <c r="BF3906" i="13" s="1"/>
  <c r="BH3906" i="13" s="1"/>
  <c r="BE3970" i="13"/>
  <c r="BF3970" i="13" s="1"/>
  <c r="BH3970" i="13" s="1"/>
  <c r="BE4034" i="13"/>
  <c r="BF4034" i="13" s="1"/>
  <c r="BH4034" i="13" s="1"/>
  <c r="BE4104" i="13"/>
  <c r="BF4104" i="13" s="1"/>
  <c r="BH4104" i="13" s="1"/>
  <c r="BE4168" i="13"/>
  <c r="BF4168" i="13" s="1"/>
  <c r="BH4168" i="13" s="1"/>
  <c r="BE4230" i="13"/>
  <c r="BF4230" i="13" s="1"/>
  <c r="BH4230" i="13" s="1"/>
  <c r="BE4299" i="13"/>
  <c r="BF4299" i="13" s="1"/>
  <c r="BH4299" i="13" s="1"/>
  <c r="BE4364" i="13"/>
  <c r="BF4364" i="13" s="1"/>
  <c r="BH4364" i="13" s="1"/>
  <c r="BE4426" i="13"/>
  <c r="BF4426" i="13" s="1"/>
  <c r="BH4426" i="13" s="1"/>
  <c r="BE4480" i="13"/>
  <c r="BF4480" i="13" s="1"/>
  <c r="BH4480" i="13" s="1"/>
  <c r="BE4555" i="13"/>
  <c r="BF4555" i="13" s="1"/>
  <c r="BH4555" i="13" s="1"/>
  <c r="BE4620" i="13"/>
  <c r="BF4620" i="13" s="1"/>
  <c r="BH4620" i="13" s="1"/>
  <c r="BE4682" i="13"/>
  <c r="BF4682" i="13" s="1"/>
  <c r="BH4682" i="13" s="1"/>
  <c r="BE4736" i="13"/>
  <c r="BF4736" i="13" s="1"/>
  <c r="BH4736" i="13" s="1"/>
  <c r="BE4811" i="13"/>
  <c r="BF4811" i="13" s="1"/>
  <c r="BH4811" i="13" s="1"/>
  <c r="BE4876" i="13"/>
  <c r="BF4876" i="13" s="1"/>
  <c r="BH4876" i="13" s="1"/>
  <c r="BE4938" i="13"/>
  <c r="BF4938" i="13" s="1"/>
  <c r="BH4938" i="13" s="1"/>
  <c r="BE4992" i="13"/>
  <c r="BF4992" i="13" s="1"/>
  <c r="BH4992" i="13" s="1"/>
  <c r="BE3429" i="13"/>
  <c r="BF3429" i="13" s="1"/>
  <c r="BH3429" i="13" s="1"/>
  <c r="BE3503" i="13"/>
  <c r="BF3503" i="13" s="1"/>
  <c r="BH3503" i="13" s="1"/>
  <c r="BE3565" i="13"/>
  <c r="BF3565" i="13" s="1"/>
  <c r="BH3565" i="13" s="1"/>
  <c r="BE3626" i="13"/>
  <c r="BF3626" i="13" s="1"/>
  <c r="BH3626" i="13" s="1"/>
  <c r="BE3685" i="13"/>
  <c r="BF3685" i="13" s="1"/>
  <c r="BH3685" i="13" s="1"/>
  <c r="BE3747" i="13"/>
  <c r="BF3747" i="13" s="1"/>
  <c r="BH3747" i="13" s="1"/>
  <c r="BE3802" i="13"/>
  <c r="BF3802" i="13" s="1"/>
  <c r="BH3802" i="13" s="1"/>
  <c r="BE3857" i="13"/>
  <c r="BF3857" i="13" s="1"/>
  <c r="BH3857" i="13" s="1"/>
  <c r="BE3910" i="13"/>
  <c r="BF3910" i="13" s="1"/>
  <c r="BH3910" i="13" s="1"/>
  <c r="BE3962" i="13"/>
  <c r="BF3962" i="13" s="1"/>
  <c r="BH3962" i="13" s="1"/>
  <c r="BE4020" i="13"/>
  <c r="BF4020" i="13" s="1"/>
  <c r="BH4020" i="13" s="1"/>
  <c r="BE4075" i="13"/>
  <c r="BF4075" i="13" s="1"/>
  <c r="BH4075" i="13" s="1"/>
  <c r="BE4139" i="13"/>
  <c r="BF4139" i="13" s="1"/>
  <c r="BH4139" i="13" s="1"/>
  <c r="BE4203" i="13"/>
  <c r="BF4203" i="13" s="1"/>
  <c r="BH4203" i="13" s="1"/>
  <c r="BE4263" i="13"/>
  <c r="BF4263" i="13" s="1"/>
  <c r="BH4263" i="13" s="1"/>
  <c r="BE4332" i="13"/>
  <c r="BF4332" i="13" s="1"/>
  <c r="BH4332" i="13" s="1"/>
  <c r="BE4400" i="13"/>
  <c r="BF4400" i="13" s="1"/>
  <c r="BH4400" i="13" s="1"/>
  <c r="BE4465" i="13"/>
  <c r="BF4465" i="13" s="1"/>
  <c r="BH4465" i="13" s="1"/>
  <c r="BE4519" i="13"/>
  <c r="BF4519" i="13" s="1"/>
  <c r="BH4519" i="13" s="1"/>
  <c r="BE4588" i="13"/>
  <c r="BF4588" i="13" s="1"/>
  <c r="BH4588" i="13" s="1"/>
  <c r="BE4656" i="13"/>
  <c r="BF4656" i="13" s="1"/>
  <c r="BH4656" i="13" s="1"/>
  <c r="BE4721" i="13"/>
  <c r="BF4721" i="13" s="1"/>
  <c r="BH4721" i="13" s="1"/>
  <c r="BE4775" i="13"/>
  <c r="BF4775" i="13" s="1"/>
  <c r="BH4775" i="13" s="1"/>
  <c r="BE4844" i="13"/>
  <c r="BF4844" i="13" s="1"/>
  <c r="BH4844" i="13" s="1"/>
  <c r="BE4912" i="13"/>
  <c r="BF4912" i="13" s="1"/>
  <c r="BH4912" i="13" s="1"/>
  <c r="BE4977" i="13"/>
  <c r="BF4977" i="13" s="1"/>
  <c r="BH4977" i="13" s="1"/>
  <c r="BE3411" i="13"/>
  <c r="BF3411" i="13" s="1"/>
  <c r="BH3411" i="13" s="1"/>
  <c r="BE3475" i="13"/>
  <c r="BF3475" i="13" s="1"/>
  <c r="BH3475" i="13" s="1"/>
  <c r="BE3528" i="13"/>
  <c r="BF3528" i="13" s="1"/>
  <c r="BH3528" i="13" s="1"/>
  <c r="BE3597" i="13"/>
  <c r="BF3597" i="13" s="1"/>
  <c r="BH3597" i="13" s="1"/>
  <c r="BE3654" i="13"/>
  <c r="BF3654" i="13" s="1"/>
  <c r="BH3654" i="13" s="1"/>
  <c r="BE3715" i="13"/>
  <c r="BF3715" i="13" s="1"/>
  <c r="BH3715" i="13" s="1"/>
  <c r="BE3797" i="13"/>
  <c r="BF3797" i="13" s="1"/>
  <c r="BH3797" i="13" s="1"/>
  <c r="BE3877" i="13"/>
  <c r="BF3877" i="13" s="1"/>
  <c r="BH3877" i="13" s="1"/>
  <c r="BE3953" i="13"/>
  <c r="BF3953" i="13" s="1"/>
  <c r="BH3953" i="13" s="1"/>
  <c r="BE4033" i="13"/>
  <c r="BF4033" i="13" s="1"/>
  <c r="BH4033" i="13" s="1"/>
  <c r="BE4096" i="13"/>
  <c r="BF4096" i="13" s="1"/>
  <c r="BH4096" i="13" s="1"/>
  <c r="BE4160" i="13"/>
  <c r="BF4160" i="13" s="1"/>
  <c r="BH4160" i="13" s="1"/>
  <c r="BE4224" i="13"/>
  <c r="BF4224" i="13" s="1"/>
  <c r="BH4224" i="13" s="1"/>
  <c r="BE4290" i="13"/>
  <c r="BF4290" i="13" s="1"/>
  <c r="BH4290" i="13" s="1"/>
  <c r="BE4346" i="13"/>
  <c r="BF4346" i="13" s="1"/>
  <c r="BH4346" i="13" s="1"/>
  <c r="BE4422" i="13"/>
  <c r="BF4422" i="13" s="1"/>
  <c r="BH4422" i="13" s="1"/>
  <c r="BE4484" i="13"/>
  <c r="BF4484" i="13" s="1"/>
  <c r="BH4484" i="13" s="1"/>
  <c r="BE4546" i="13"/>
  <c r="BF4546" i="13" s="1"/>
  <c r="BH4546" i="13" s="1"/>
  <c r="BE4602" i="13"/>
  <c r="BF4602" i="13" s="1"/>
  <c r="BH4602" i="13" s="1"/>
  <c r="BE4678" i="13"/>
  <c r="BF4678" i="13" s="1"/>
  <c r="BH4678" i="13" s="1"/>
  <c r="BE4740" i="13"/>
  <c r="BF4740" i="13" s="1"/>
  <c r="BH4740" i="13" s="1"/>
  <c r="BE4802" i="13"/>
  <c r="BF4802" i="13" s="1"/>
  <c r="BH4802" i="13" s="1"/>
  <c r="BE4858" i="13"/>
  <c r="BF4858" i="13" s="1"/>
  <c r="BH4858" i="13" s="1"/>
  <c r="BE4934" i="13"/>
  <c r="BF4934" i="13" s="1"/>
  <c r="BH4934" i="13" s="1"/>
  <c r="BE4996" i="13"/>
  <c r="BF4996" i="13" s="1"/>
  <c r="BH4996" i="13" s="1"/>
  <c r="BE4253" i="13"/>
  <c r="BF4253" i="13" s="1"/>
  <c r="BH4253" i="13" s="1"/>
  <c r="BE3686" i="13"/>
  <c r="BF3686" i="13" s="1"/>
  <c r="BH3686" i="13" s="1"/>
  <c r="BE4750" i="13"/>
  <c r="BF4750" i="13" s="1"/>
  <c r="BH4750" i="13" s="1"/>
  <c r="BE4315" i="13"/>
  <c r="BF4315" i="13" s="1"/>
  <c r="BH4315" i="13" s="1"/>
  <c r="BE3656" i="13"/>
  <c r="BF3656" i="13" s="1"/>
  <c r="BH3656" i="13" s="1"/>
  <c r="BE4576" i="13"/>
  <c r="BF4576" i="13" s="1"/>
  <c r="BH4576" i="13" s="1"/>
  <c r="BE3929" i="13"/>
  <c r="BF3929" i="13" s="1"/>
  <c r="BH3929" i="13" s="1"/>
  <c r="BE4905" i="13"/>
  <c r="BF4905" i="13" s="1"/>
  <c r="BH4905" i="13" s="1"/>
  <c r="BE4402" i="13"/>
  <c r="BF4402" i="13" s="1"/>
  <c r="BH4402" i="13" s="1"/>
  <c r="BE3831" i="13"/>
  <c r="BF3831" i="13" s="1"/>
  <c r="BH3831" i="13" s="1"/>
  <c r="BE4959" i="13"/>
  <c r="BF4959" i="13" s="1"/>
  <c r="BH4959" i="13" s="1"/>
  <c r="BE4236" i="13"/>
  <c r="BF4236" i="13" s="1"/>
  <c r="BH4236" i="13" s="1"/>
  <c r="BE3781" i="13"/>
  <c r="BF3781" i="13" s="1"/>
  <c r="BH3781" i="13" s="1"/>
  <c r="BE4709" i="13"/>
  <c r="BF4709" i="13" s="1"/>
  <c r="BH4709" i="13" s="1"/>
  <c r="BE4178" i="13"/>
  <c r="BF4178" i="13" s="1"/>
  <c r="BH4178" i="13" s="1"/>
  <c r="BE3623" i="13"/>
  <c r="BF3623" i="13" s="1"/>
  <c r="BH3623" i="13" s="1"/>
  <c r="BE4787" i="13"/>
  <c r="BF4787" i="13" s="1"/>
  <c r="BH4787" i="13" s="1"/>
  <c r="BE4060" i="13"/>
  <c r="BF4060" i="13" s="1"/>
  <c r="BH4060" i="13" s="1"/>
  <c r="BE3485" i="13"/>
  <c r="BF3485" i="13" s="1"/>
  <c r="BH3485" i="13" s="1"/>
  <c r="BE4413" i="13"/>
  <c r="BF4413" i="13" s="1"/>
  <c r="BH4413" i="13" s="1"/>
  <c r="BE3870" i="13"/>
  <c r="BF3870" i="13" s="1"/>
  <c r="BH3870" i="13" s="1"/>
  <c r="BE4954" i="13"/>
  <c r="BF4954" i="13" s="1"/>
  <c r="BH4954" i="13" s="1"/>
  <c r="BE4483" i="13"/>
  <c r="BF4483" i="13" s="1"/>
  <c r="BH4483" i="13" s="1"/>
  <c r="BE3820" i="13"/>
  <c r="BF3820" i="13" s="1"/>
  <c r="BH3820" i="13" s="1"/>
  <c r="BE4776" i="13"/>
  <c r="BF4776" i="13" s="1"/>
  <c r="BH4776" i="13" s="1"/>
  <c r="BE3410" i="13"/>
  <c r="BF3410" i="13" s="1"/>
  <c r="BH3410" i="13" s="1"/>
  <c r="BE3470" i="13"/>
  <c r="BF3470" i="13" s="1"/>
  <c r="BH3470" i="13" s="1"/>
  <c r="BE3529" i="13"/>
  <c r="BF3529" i="13" s="1"/>
  <c r="BH3529" i="13" s="1"/>
  <c r="BE3598" i="13"/>
  <c r="BF3598" i="13" s="1"/>
  <c r="BH3598" i="13" s="1"/>
  <c r="BE3664" i="13"/>
  <c r="BF3664" i="13" s="1"/>
  <c r="BH3664" i="13" s="1"/>
  <c r="BE3725" i="13"/>
  <c r="BF3725" i="13" s="1"/>
  <c r="BH3725" i="13" s="1"/>
  <c r="BE3785" i="13"/>
  <c r="BF3785" i="13" s="1"/>
  <c r="BH3785" i="13" s="1"/>
  <c r="BE3849" i="13"/>
  <c r="BF3849" i="13" s="1"/>
  <c r="BH3849" i="13" s="1"/>
  <c r="BE3913" i="13"/>
  <c r="BF3913" i="13" s="1"/>
  <c r="BH3913" i="13" s="1"/>
  <c r="BE3977" i="13"/>
  <c r="BF3977" i="13" s="1"/>
  <c r="BH3977" i="13" s="1"/>
  <c r="BE4041" i="13"/>
  <c r="BF4041" i="13" s="1"/>
  <c r="BH4041" i="13" s="1"/>
  <c r="BE4106" i="13"/>
  <c r="BF4106" i="13" s="1"/>
  <c r="BH4106" i="13" s="1"/>
  <c r="BE4170" i="13"/>
  <c r="BF4170" i="13" s="1"/>
  <c r="BH4170" i="13" s="1"/>
  <c r="BE4235" i="13"/>
  <c r="BF4235" i="13" s="1"/>
  <c r="BH4235" i="13" s="1"/>
  <c r="BE4302" i="13"/>
  <c r="BF4302" i="13" s="1"/>
  <c r="BH4302" i="13" s="1"/>
  <c r="BE4369" i="13"/>
  <c r="BF4369" i="13" s="1"/>
  <c r="BH4369" i="13" s="1"/>
  <c r="BE4429" i="13"/>
  <c r="BF4429" i="13" s="1"/>
  <c r="BH4429" i="13" s="1"/>
  <c r="BE4485" i="13"/>
  <c r="BF4485" i="13" s="1"/>
  <c r="BH4485" i="13" s="1"/>
  <c r="BE4558" i="13"/>
  <c r="BF4558" i="13" s="1"/>
  <c r="BH4558" i="13" s="1"/>
  <c r="BE4625" i="13"/>
  <c r="BF4625" i="13" s="1"/>
  <c r="BH4625" i="13" s="1"/>
  <c r="BE4685" i="13"/>
  <c r="BF4685" i="13" s="1"/>
  <c r="BH4685" i="13" s="1"/>
  <c r="BE4741" i="13"/>
  <c r="BF4741" i="13" s="1"/>
  <c r="BH4741" i="13" s="1"/>
  <c r="BE4814" i="13"/>
  <c r="BF4814" i="13" s="1"/>
  <c r="BH4814" i="13" s="1"/>
  <c r="BE4881" i="13"/>
  <c r="BF4881" i="13" s="1"/>
  <c r="BH4881" i="13" s="1"/>
  <c r="BE4941" i="13"/>
  <c r="BF4941" i="13" s="1"/>
  <c r="BH4941" i="13" s="1"/>
  <c r="BE4997" i="13"/>
  <c r="BF4997" i="13" s="1"/>
  <c r="BH4997" i="13" s="1"/>
  <c r="BE3434" i="13"/>
  <c r="BF3434" i="13" s="1"/>
  <c r="BH3434" i="13" s="1"/>
  <c r="BE3508" i="13"/>
  <c r="BF3508" i="13" s="1"/>
  <c r="BH3508" i="13" s="1"/>
  <c r="BE3567" i="13"/>
  <c r="BF3567" i="13" s="1"/>
  <c r="BH3567" i="13" s="1"/>
  <c r="BE3628" i="13"/>
  <c r="BF3628" i="13" s="1"/>
  <c r="BH3628" i="13" s="1"/>
  <c r="BE3694" i="13"/>
  <c r="BF3694" i="13" s="1"/>
  <c r="BH3694" i="13" s="1"/>
  <c r="BE3752" i="13"/>
  <c r="BF3752" i="13" s="1"/>
  <c r="BH3752" i="13" s="1"/>
  <c r="BE3807" i="13"/>
  <c r="BF3807" i="13" s="1"/>
  <c r="BH3807" i="13" s="1"/>
  <c r="BE3859" i="13"/>
  <c r="BF3859" i="13" s="1"/>
  <c r="BH3859" i="13" s="1"/>
  <c r="BE3917" i="13"/>
  <c r="BF3917" i="13" s="1"/>
  <c r="BH3917" i="13" s="1"/>
  <c r="BE3965" i="13"/>
  <c r="BF3965" i="13" s="1"/>
  <c r="BH3965" i="13" s="1"/>
  <c r="BE4022" i="13"/>
  <c r="BF4022" i="13" s="1"/>
  <c r="BH4022" i="13" s="1"/>
  <c r="BE4078" i="13"/>
  <c r="BF4078" i="13" s="1"/>
  <c r="BH4078" i="13" s="1"/>
  <c r="BE4142" i="13"/>
  <c r="BF4142" i="13" s="1"/>
  <c r="BH4142" i="13" s="1"/>
  <c r="BE4206" i="13"/>
  <c r="BF4206" i="13" s="1"/>
  <c r="BH4206" i="13" s="1"/>
  <c r="BE4265" i="13"/>
  <c r="BF4265" i="13" s="1"/>
  <c r="BH4265" i="13" s="1"/>
  <c r="BE4335" i="13"/>
  <c r="BF4335" i="13" s="1"/>
  <c r="BH4335" i="13" s="1"/>
  <c r="BE4403" i="13"/>
  <c r="BF4403" i="13" s="1"/>
  <c r="BH4403" i="13" s="1"/>
  <c r="BE4468" i="13"/>
  <c r="BF4468" i="13" s="1"/>
  <c r="BH4468" i="13" s="1"/>
  <c r="BE4521" i="13"/>
  <c r="BF4521" i="13" s="1"/>
  <c r="BH4521" i="13" s="1"/>
  <c r="BE4591" i="13"/>
  <c r="BF4591" i="13" s="1"/>
  <c r="BH4591" i="13" s="1"/>
  <c r="BE4659" i="13"/>
  <c r="BF4659" i="13" s="1"/>
  <c r="BH4659" i="13" s="1"/>
  <c r="BE4724" i="13"/>
  <c r="BF4724" i="13" s="1"/>
  <c r="BH4724" i="13" s="1"/>
  <c r="BE4777" i="13"/>
  <c r="BF4777" i="13" s="1"/>
  <c r="BH4777" i="13" s="1"/>
  <c r="BE4847" i="13"/>
  <c r="BF4847" i="13" s="1"/>
  <c r="BH4847" i="13" s="1"/>
  <c r="BE4915" i="13"/>
  <c r="BF4915" i="13" s="1"/>
  <c r="BH4915" i="13" s="1"/>
  <c r="BE4980" i="13"/>
  <c r="BF4980" i="13" s="1"/>
  <c r="BH4980" i="13" s="1"/>
  <c r="BE3414" i="13"/>
  <c r="BF3414" i="13" s="1"/>
  <c r="BH3414" i="13" s="1"/>
  <c r="BE3478" i="13"/>
  <c r="BF3478" i="13" s="1"/>
  <c r="BH3478" i="13" s="1"/>
  <c r="BE3535" i="13"/>
  <c r="BF3535" i="13" s="1"/>
  <c r="BH3535" i="13" s="1"/>
  <c r="BE3599" i="13"/>
  <c r="BF3599" i="13" s="1"/>
  <c r="BH3599" i="13" s="1"/>
  <c r="BE3661" i="13"/>
  <c r="BF3661" i="13" s="1"/>
  <c r="BH3661" i="13" s="1"/>
  <c r="BE3726" i="13"/>
  <c r="BF3726" i="13" s="1"/>
  <c r="BH3726" i="13" s="1"/>
  <c r="BE3799" i="13"/>
  <c r="BF3799" i="13" s="1"/>
  <c r="BH3799" i="13" s="1"/>
  <c r="BE3879" i="13"/>
  <c r="BF3879" i="13" s="1"/>
  <c r="BH3879" i="13" s="1"/>
  <c r="BE3955" i="13"/>
  <c r="BF3955" i="13" s="1"/>
  <c r="BH3955" i="13" s="1"/>
  <c r="BE4035" i="13"/>
  <c r="BF4035" i="13" s="1"/>
  <c r="BH4035" i="13" s="1"/>
  <c r="BE4098" i="13"/>
  <c r="BF4098" i="13" s="1"/>
  <c r="BH4098" i="13" s="1"/>
  <c r="BE4162" i="13"/>
  <c r="BF4162" i="13" s="1"/>
  <c r="BH4162" i="13" s="1"/>
  <c r="BE4226" i="13"/>
  <c r="BF4226" i="13" s="1"/>
  <c r="BH4226" i="13" s="1"/>
  <c r="BE4295" i="13"/>
  <c r="BF4295" i="13" s="1"/>
  <c r="BH4295" i="13" s="1"/>
  <c r="BE4349" i="13"/>
  <c r="BF4349" i="13" s="1"/>
  <c r="BH4349" i="13" s="1"/>
  <c r="BE4424" i="13"/>
  <c r="BF4424" i="13" s="1"/>
  <c r="BH4424" i="13" s="1"/>
  <c r="BE4489" i="13"/>
  <c r="BF4489" i="13" s="1"/>
  <c r="BH4489" i="13" s="1"/>
  <c r="BE4551" i="13"/>
  <c r="BF4551" i="13" s="1"/>
  <c r="BH4551" i="13" s="1"/>
  <c r="BE4605" i="13"/>
  <c r="BF4605" i="13" s="1"/>
  <c r="BH4605" i="13" s="1"/>
  <c r="BE4680" i="13"/>
  <c r="BF4680" i="13" s="1"/>
  <c r="BH4680" i="13" s="1"/>
  <c r="BE4745" i="13"/>
  <c r="BF4745" i="13" s="1"/>
  <c r="BH4745" i="13" s="1"/>
  <c r="BE4807" i="13"/>
  <c r="BF4807" i="13" s="1"/>
  <c r="BH4807" i="13" s="1"/>
  <c r="BE4861" i="13"/>
  <c r="BF4861" i="13" s="1"/>
  <c r="BH4861" i="13" s="1"/>
  <c r="BE4936" i="13"/>
  <c r="BF4936" i="13" s="1"/>
  <c r="BH4936" i="13" s="1"/>
  <c r="BE3377" i="13"/>
  <c r="BF3377" i="13" s="1"/>
  <c r="BH3377" i="13" s="1"/>
  <c r="BE4313" i="13"/>
  <c r="BF4313" i="13" s="1"/>
  <c r="BH4313" i="13" s="1"/>
  <c r="BE3746" i="13"/>
  <c r="BF3746" i="13" s="1"/>
  <c r="BH3746" i="13" s="1"/>
  <c r="BE4830" i="13"/>
  <c r="BF4830" i="13" s="1"/>
  <c r="BH4830" i="13" s="1"/>
  <c r="BE4359" i="13"/>
  <c r="BF4359" i="13" s="1"/>
  <c r="BH4359" i="13" s="1"/>
  <c r="BE3712" i="13"/>
  <c r="BF3712" i="13" s="1"/>
  <c r="BH3712" i="13" s="1"/>
  <c r="BE4636" i="13"/>
  <c r="BF4636" i="13" s="1"/>
  <c r="BH4636" i="13" s="1"/>
  <c r="BE3973" i="13"/>
  <c r="BF3973" i="13" s="1"/>
  <c r="BH3973" i="13" s="1"/>
  <c r="BE4949" i="13"/>
  <c r="BF4949" i="13" s="1"/>
  <c r="BH4949" i="13" s="1"/>
  <c r="BE4458" i="13"/>
  <c r="BF4458" i="13" s="1"/>
  <c r="BH4458" i="13" s="1"/>
  <c r="BE3959" i="13"/>
  <c r="BF3959" i="13" s="1"/>
  <c r="BH3959" i="13" s="1"/>
  <c r="BE3396" i="13"/>
  <c r="BF3396" i="13" s="1"/>
  <c r="BH3396" i="13" s="1"/>
  <c r="BE4280" i="13"/>
  <c r="BF4280" i="13" s="1"/>
  <c r="BH4280" i="13" s="1"/>
  <c r="BE5392" i="13"/>
  <c r="BF5392" i="13" s="1"/>
  <c r="BH5392" i="13" s="1"/>
  <c r="BE5233" i="13"/>
  <c r="BF5233" i="13" s="1"/>
  <c r="BH5233" i="13" s="1"/>
  <c r="BE5486" i="13"/>
  <c r="BF5486" i="13" s="1"/>
  <c r="BH5486" i="13" s="1"/>
  <c r="BE5827" i="13"/>
  <c r="BF5827" i="13" s="1"/>
  <c r="BH5827" i="13" s="1"/>
  <c r="BE6480" i="13"/>
  <c r="BF6480" i="13" s="1"/>
  <c r="BH6480" i="13" s="1"/>
  <c r="BE5929" i="13"/>
  <c r="BF5929" i="13" s="1"/>
  <c r="BH5929" i="13" s="1"/>
  <c r="BE6785" i="13"/>
  <c r="BF6785" i="13" s="1"/>
  <c r="BH6785" i="13" s="1"/>
  <c r="BE7455" i="13"/>
  <c r="BF7455" i="13" s="1"/>
  <c r="BH7455" i="13" s="1"/>
  <c r="BE7258" i="13"/>
  <c r="BF7258" i="13" s="1"/>
  <c r="BH7258" i="13" s="1"/>
  <c r="BE6647" i="13"/>
  <c r="BF6647" i="13" s="1"/>
  <c r="BH6647" i="13" s="1"/>
  <c r="BE7319" i="13"/>
  <c r="BF7319" i="13" s="1"/>
  <c r="BH7319" i="13" s="1"/>
  <c r="BE8299" i="13"/>
  <c r="BF8299" i="13" s="1"/>
  <c r="BH8299" i="13" s="1"/>
  <c r="BE8463" i="13"/>
  <c r="BF8463" i="13" s="1"/>
  <c r="BH8463" i="13" s="1"/>
  <c r="BE9005" i="13"/>
  <c r="BF9005" i="13" s="1"/>
  <c r="BH9005" i="13" s="1"/>
  <c r="BE9517" i="13"/>
  <c r="BF9517" i="13" s="1"/>
  <c r="BH9517" i="13" s="1"/>
  <c r="BE8189" i="13"/>
  <c r="BF8189" i="13" s="1"/>
  <c r="BH8189" i="13" s="1"/>
  <c r="BE8469" i="13"/>
  <c r="BF8469" i="13" s="1"/>
  <c r="BH8469" i="13" s="1"/>
  <c r="BE9003" i="13"/>
  <c r="BF9003" i="13" s="1"/>
  <c r="BH9003" i="13" s="1"/>
  <c r="BE9515" i="13"/>
  <c r="BF9515" i="13" s="1"/>
  <c r="BH9515" i="13" s="1"/>
  <c r="BE5728" i="13"/>
  <c r="BF5728" i="13" s="1"/>
  <c r="BH5728" i="13" s="1"/>
  <c r="BE5585" i="13"/>
  <c r="BF5585" i="13" s="1"/>
  <c r="BH5585" i="13" s="1"/>
  <c r="BE5379" i="13"/>
  <c r="BF5379" i="13" s="1"/>
  <c r="BH5379" i="13" s="1"/>
  <c r="BE6040" i="13"/>
  <c r="BF6040" i="13" s="1"/>
  <c r="BH6040" i="13" s="1"/>
  <c r="BE6896" i="13"/>
  <c r="BF6896" i="13" s="1"/>
  <c r="BH6896" i="13" s="1"/>
  <c r="BE7408" i="13"/>
  <c r="BF7408" i="13" s="1"/>
  <c r="BH7408" i="13" s="1"/>
  <c r="BE7241" i="13"/>
  <c r="BF7241" i="13" s="1"/>
  <c r="BH7241" i="13" s="1"/>
  <c r="BE7936" i="13"/>
  <c r="BF7936" i="13" s="1"/>
  <c r="BH7936" i="13" s="1"/>
  <c r="BE6538" i="13"/>
  <c r="BF6538" i="13" s="1"/>
  <c r="BH6538" i="13" s="1"/>
  <c r="BE7050" i="13"/>
  <c r="BF7050" i="13" s="1"/>
  <c r="BH7050" i="13" s="1"/>
  <c r="BE6415" i="13"/>
  <c r="BF6415" i="13" s="1"/>
  <c r="BH6415" i="13" s="1"/>
  <c r="BE7730" i="13"/>
  <c r="BF7730" i="13" s="1"/>
  <c r="BH7730" i="13" s="1"/>
  <c r="BE8546" i="13"/>
  <c r="BF8546" i="13" s="1"/>
  <c r="BH8546" i="13" s="1"/>
  <c r="BE9088" i="13"/>
  <c r="BF9088" i="13" s="1"/>
  <c r="BH9088" i="13" s="1"/>
  <c r="BE9600" i="13"/>
  <c r="BF9600" i="13" s="1"/>
  <c r="BH9600" i="13" s="1"/>
  <c r="BE8108" i="13"/>
  <c r="BF8108" i="13" s="1"/>
  <c r="BH8108" i="13" s="1"/>
  <c r="BE8768" i="13"/>
  <c r="BF8768" i="13" s="1"/>
  <c r="BH8768" i="13" s="1"/>
  <c r="BE9302" i="13"/>
  <c r="BF9302" i="13" s="1"/>
  <c r="BH9302" i="13" s="1"/>
  <c r="BE9814" i="13"/>
  <c r="BF9814" i="13" s="1"/>
  <c r="BH9814" i="13" s="1"/>
  <c r="BE8078" i="13"/>
  <c r="BF8078" i="13" s="1"/>
  <c r="BH8078" i="13" s="1"/>
  <c r="BE5572" i="13"/>
  <c r="BF5572" i="13" s="1"/>
  <c r="BH5572" i="13" s="1"/>
  <c r="BE5837" i="13"/>
  <c r="BF5837" i="13" s="1"/>
  <c r="BH5837" i="13" s="1"/>
  <c r="BE5023" i="13"/>
  <c r="BF5023" i="13" s="1"/>
  <c r="BH5023" i="13" s="1"/>
  <c r="BE6188" i="13"/>
  <c r="BF6188" i="13" s="1"/>
  <c r="BH6188" i="13" s="1"/>
  <c r="BE7667" i="13"/>
  <c r="BF7667" i="13" s="1"/>
  <c r="BH7667" i="13" s="1"/>
  <c r="BE6141" i="13"/>
  <c r="BF6141" i="13" s="1"/>
  <c r="BH6141" i="13" s="1"/>
  <c r="BE6997" i="13"/>
  <c r="BF6997" i="13" s="1"/>
  <c r="BH6997" i="13" s="1"/>
  <c r="BE6334" i="13"/>
  <c r="BF6334" i="13" s="1"/>
  <c r="BH6334" i="13" s="1"/>
  <c r="BE7649" i="13"/>
  <c r="BF7649" i="13" s="1"/>
  <c r="BH7649" i="13" s="1"/>
  <c r="BE6851" i="13"/>
  <c r="BF6851" i="13" s="1"/>
  <c r="BH6851" i="13" s="1"/>
  <c r="BE7999" i="13"/>
  <c r="BF7999" i="13" s="1"/>
  <c r="BH7999" i="13" s="1"/>
  <c r="BE7753" i="13"/>
  <c r="BF7753" i="13" s="1"/>
  <c r="BH7753" i="13" s="1"/>
  <c r="BE8699" i="13"/>
  <c r="BF8699" i="13" s="1"/>
  <c r="BH8699" i="13" s="1"/>
  <c r="BE9233" i="13"/>
  <c r="BF9233" i="13" s="1"/>
  <c r="BH9233" i="13" s="1"/>
  <c r="BE9745" i="13"/>
  <c r="BF9745" i="13" s="1"/>
  <c r="BH9745" i="13" s="1"/>
  <c r="BE8681" i="13"/>
  <c r="BF8681" i="13" s="1"/>
  <c r="BH8681" i="13" s="1"/>
  <c r="BE9215" i="13"/>
  <c r="BF9215" i="13" s="1"/>
  <c r="BH9215" i="13" s="1"/>
  <c r="BE9727" i="13"/>
  <c r="BF9727" i="13" s="1"/>
  <c r="BH9727" i="13" s="1"/>
  <c r="BE5236" i="13"/>
  <c r="BF5236" i="13" s="1"/>
  <c r="BH5236" i="13" s="1"/>
  <c r="BE5461" i="13"/>
  <c r="BF5461" i="13" s="1"/>
  <c r="BH5461" i="13" s="1"/>
  <c r="BE5298" i="13"/>
  <c r="BF5298" i="13" s="1"/>
  <c r="BH5298" i="13" s="1"/>
  <c r="BE5743" i="13"/>
  <c r="BF5743" i="13" s="1"/>
  <c r="BH5743" i="13" s="1"/>
  <c r="BE6748" i="13"/>
  <c r="BF6748" i="13" s="1"/>
  <c r="BH6748" i="13" s="1"/>
  <c r="BE7260" i="13"/>
  <c r="BF7260" i="13" s="1"/>
  <c r="BH7260" i="13" s="1"/>
  <c r="BE6469" i="13"/>
  <c r="BF6469" i="13" s="1"/>
  <c r="BH6469" i="13" s="1"/>
  <c r="BE7780" i="13"/>
  <c r="BF7780" i="13" s="1"/>
  <c r="BH7780" i="13" s="1"/>
  <c r="BE6054" i="13"/>
  <c r="BF6054" i="13" s="1"/>
  <c r="BH6054" i="13" s="1"/>
  <c r="BE6910" i="13"/>
  <c r="BF6910" i="13" s="1"/>
  <c r="BH6910" i="13" s="1"/>
  <c r="BE6283" i="13"/>
  <c r="BF6283" i="13" s="1"/>
  <c r="BH6283" i="13" s="1"/>
  <c r="BE7606" i="13"/>
  <c r="BF7606" i="13" s="1"/>
  <c r="BH7606" i="13" s="1"/>
  <c r="BE8406" i="13"/>
  <c r="BF8406" i="13" s="1"/>
  <c r="BH8406" i="13" s="1"/>
  <c r="BE9068" i="13"/>
  <c r="BF9068" i="13" s="1"/>
  <c r="BH9068" i="13" s="1"/>
  <c r="BE9580" i="13"/>
  <c r="BF9580" i="13" s="1"/>
  <c r="BH9580" i="13" s="1"/>
  <c r="BE8080" i="13"/>
  <c r="BF8080" i="13" s="1"/>
  <c r="BH8080" i="13" s="1"/>
  <c r="BE8756" i="13"/>
  <c r="BF8756" i="13" s="1"/>
  <c r="BH8756" i="13" s="1"/>
  <c r="BE9290" i="13"/>
  <c r="BF9290" i="13" s="1"/>
  <c r="BH9290" i="13" s="1"/>
  <c r="BE9802" i="13"/>
  <c r="BF9802" i="13" s="1"/>
  <c r="BH9802" i="13" s="1"/>
  <c r="BE8074" i="13"/>
  <c r="BF8074" i="13" s="1"/>
  <c r="BH8074" i="13" s="1"/>
  <c r="BE5088" i="13"/>
  <c r="BF5088" i="13" s="1"/>
  <c r="BH5088" i="13" s="1"/>
  <c r="BE5241" i="13"/>
  <c r="BF5241" i="13" s="1"/>
  <c r="BH5241" i="13" s="1"/>
  <c r="BE5494" i="13"/>
  <c r="BF5494" i="13" s="1"/>
  <c r="BH5494" i="13" s="1"/>
  <c r="BE5835" i="13"/>
  <c r="BF5835" i="13" s="1"/>
  <c r="BH5835" i="13" s="1"/>
  <c r="BE6488" i="13"/>
  <c r="BF6488" i="13" s="1"/>
  <c r="BH6488" i="13" s="1"/>
  <c r="BE5937" i="13"/>
  <c r="BF5937" i="13" s="1"/>
  <c r="BH5937" i="13" s="1"/>
  <c r="BE6793" i="13"/>
  <c r="BF6793" i="13" s="1"/>
  <c r="BH6793" i="13" s="1"/>
  <c r="BE7463" i="13"/>
  <c r="BF7463" i="13" s="1"/>
  <c r="BH7463" i="13" s="1"/>
  <c r="BE7266" i="13"/>
  <c r="BF7266" i="13" s="1"/>
  <c r="BH7266" i="13" s="1"/>
  <c r="BE6655" i="13"/>
  <c r="BF6655" i="13" s="1"/>
  <c r="BH6655" i="13" s="1"/>
  <c r="BE7327" i="13"/>
  <c r="BF7327" i="13" s="1"/>
  <c r="BH7327" i="13" s="1"/>
  <c r="BE8307" i="13"/>
  <c r="BF8307" i="13" s="1"/>
  <c r="BH8307" i="13" s="1"/>
  <c r="BE8607" i="13"/>
  <c r="BF8607" i="13" s="1"/>
  <c r="BH8607" i="13" s="1"/>
  <c r="BE9141" i="13"/>
  <c r="BF9141" i="13" s="1"/>
  <c r="BH9141" i="13" s="1"/>
  <c r="BE9653" i="13"/>
  <c r="BF9653" i="13" s="1"/>
  <c r="BH9653" i="13" s="1"/>
  <c r="BE8895" i="13"/>
  <c r="BF8895" i="13" s="1"/>
  <c r="BH8895" i="13" s="1"/>
  <c r="BE8605" i="13"/>
  <c r="BF8605" i="13" s="1"/>
  <c r="BH8605" i="13" s="1"/>
  <c r="BE9139" i="13"/>
  <c r="BF9139" i="13" s="1"/>
  <c r="BH9139" i="13" s="1"/>
  <c r="BE9651" i="13"/>
  <c r="BF9651" i="13" s="1"/>
  <c r="BH9651" i="13" s="1"/>
  <c r="BE5024" i="13"/>
  <c r="BF5024" i="13" s="1"/>
  <c r="BH5024" i="13" s="1"/>
  <c r="BE5337" i="13"/>
  <c r="BF5337" i="13" s="1"/>
  <c r="BH5337" i="13" s="1"/>
  <c r="BE5182" i="13"/>
  <c r="BF5182" i="13" s="1"/>
  <c r="BH5182" i="13" s="1"/>
  <c r="BE5643" i="13"/>
  <c r="BF5643" i="13" s="1"/>
  <c r="BH5643" i="13" s="1"/>
  <c r="BE6648" i="13"/>
  <c r="BF6648" i="13" s="1"/>
  <c r="BH6648" i="13" s="1"/>
  <c r="BE7160" i="13"/>
  <c r="BF7160" i="13" s="1"/>
  <c r="BH7160" i="13" s="1"/>
  <c r="BE6361" i="13"/>
  <c r="BF6361" i="13" s="1"/>
  <c r="BH6361" i="13" s="1"/>
  <c r="BE7688" i="13"/>
  <c r="BF7688" i="13" s="1"/>
  <c r="BH7688" i="13" s="1"/>
  <c r="BE5954" i="13"/>
  <c r="BF5954" i="13" s="1"/>
  <c r="BH5954" i="13" s="1"/>
  <c r="BE6802" i="13"/>
  <c r="BF6802" i="13" s="1"/>
  <c r="BH6802" i="13" s="1"/>
  <c r="BE6295" i="13"/>
  <c r="BF6295" i="13" s="1"/>
  <c r="BH6295" i="13" s="1"/>
  <c r="BE7610" i="13"/>
  <c r="BF7610" i="13" s="1"/>
  <c r="BH7610" i="13" s="1"/>
  <c r="BE8426" i="13"/>
  <c r="BF8426" i="13" s="1"/>
  <c r="BH8426" i="13" s="1"/>
  <c r="BE8968" i="13"/>
  <c r="BF8968" i="13" s="1"/>
  <c r="BH8968" i="13" s="1"/>
  <c r="BE9480" i="13"/>
  <c r="BF9480" i="13" s="1"/>
  <c r="BH9480" i="13" s="1"/>
  <c r="BE7988" i="13"/>
  <c r="BF7988" i="13" s="1"/>
  <c r="BH7988" i="13" s="1"/>
  <c r="BE8648" i="13"/>
  <c r="BF8648" i="13" s="1"/>
  <c r="BH8648" i="13" s="1"/>
  <c r="BE9182" i="13"/>
  <c r="BF9182" i="13" s="1"/>
  <c r="BH9182" i="13" s="1"/>
  <c r="BE9694" i="13"/>
  <c r="BF9694" i="13" s="1"/>
  <c r="BH9694" i="13" s="1"/>
  <c r="BE9979" i="13"/>
  <c r="BF9979" i="13" s="1"/>
  <c r="BH9979" i="13" s="1"/>
  <c r="BE5708" i="13"/>
  <c r="BF5708" i="13" s="1"/>
  <c r="BH5708" i="13" s="1"/>
  <c r="BE5322" i="13"/>
  <c r="BF5322" i="13" s="1"/>
  <c r="BH5322" i="13" s="1"/>
  <c r="BE5215" i="13"/>
  <c r="BF5215" i="13" s="1"/>
  <c r="BH5215" i="13" s="1"/>
  <c r="BE6324" i="13"/>
  <c r="BF6324" i="13" s="1"/>
  <c r="BH6324" i="13" s="1"/>
  <c r="BE7803" i="13"/>
  <c r="BF7803" i="13" s="1"/>
  <c r="BH7803" i="13" s="1"/>
  <c r="BE6621" i="13"/>
  <c r="BF6621" i="13" s="1"/>
  <c r="BH6621" i="13" s="1"/>
  <c r="BE7301" i="13"/>
  <c r="BF7301" i="13" s="1"/>
  <c r="BH7301" i="13" s="1"/>
  <c r="BE6470" i="13"/>
  <c r="BF6470" i="13" s="1"/>
  <c r="BH6470" i="13" s="1"/>
  <c r="BE6603" i="13"/>
  <c r="BF6603" i="13" s="1"/>
  <c r="BH6603" i="13" s="1"/>
  <c r="BE7115" i="13"/>
  <c r="BF7115" i="13" s="1"/>
  <c r="BH7115" i="13" s="1"/>
  <c r="BE8263" i="13"/>
  <c r="BF8263" i="13" s="1"/>
  <c r="BH8263" i="13" s="1"/>
  <c r="BE8451" i="13"/>
  <c r="BF8451" i="13" s="1"/>
  <c r="BH8451" i="13" s="1"/>
  <c r="BE8985" i="13"/>
  <c r="BF8985" i="13" s="1"/>
  <c r="BH8985" i="13" s="1"/>
  <c r="BE9497" i="13"/>
  <c r="BF9497" i="13" s="1"/>
  <c r="BH9497" i="13" s="1"/>
  <c r="BE8161" i="13"/>
  <c r="BF8161" i="13" s="1"/>
  <c r="BH8161" i="13" s="1"/>
  <c r="BE8433" i="13"/>
  <c r="BF8433" i="13" s="1"/>
  <c r="BH8433" i="13" s="1"/>
  <c r="BE8967" i="13"/>
  <c r="BF8967" i="13" s="1"/>
  <c r="BH8967" i="13" s="1"/>
  <c r="BE9479" i="13"/>
  <c r="BF9479" i="13" s="1"/>
  <c r="BH9479" i="13" s="1"/>
  <c r="BE5892" i="13"/>
  <c r="BF5892" i="13" s="1"/>
  <c r="BH5892" i="13" s="1"/>
  <c r="BE5002" i="13"/>
  <c r="BF5002" i="13" s="1"/>
  <c r="BH5002" i="13" s="1"/>
  <c r="BE5495" i="13"/>
  <c r="BF5495" i="13" s="1"/>
  <c r="BH5495" i="13" s="1"/>
  <c r="BE7012" i="13"/>
  <c r="BF7012" i="13" s="1"/>
  <c r="BH7012" i="13" s="1"/>
  <c r="BE6349" i="13"/>
  <c r="BF6349" i="13" s="1"/>
  <c r="BH6349" i="13" s="1"/>
  <c r="BE7660" i="13"/>
  <c r="BF7660" i="13" s="1"/>
  <c r="BH7660" i="13" s="1"/>
  <c r="BE5934" i="13"/>
  <c r="BF5934" i="13" s="1"/>
  <c r="BH5934" i="13" s="1"/>
  <c r="BE6790" i="13"/>
  <c r="BF6790" i="13" s="1"/>
  <c r="BH6790" i="13" s="1"/>
  <c r="BE6163" i="13"/>
  <c r="BF6163" i="13" s="1"/>
  <c r="BH6163" i="13" s="1"/>
  <c r="BE7486" i="13"/>
  <c r="BF7486" i="13" s="1"/>
  <c r="BH7486" i="13" s="1"/>
  <c r="BE7968" i="13"/>
  <c r="BF7968" i="13" s="1"/>
  <c r="BH7968" i="13" s="1"/>
  <c r="BE8798" i="13"/>
  <c r="BF8798" i="13" s="1"/>
  <c r="BH8798" i="13" s="1"/>
  <c r="BE9332" i="13"/>
  <c r="BF9332" i="13" s="1"/>
  <c r="BH9332" i="13" s="1"/>
  <c r="BE9849" i="13"/>
  <c r="BF9849" i="13" s="1"/>
  <c r="BH9849" i="13" s="1"/>
  <c r="BE8508" i="13"/>
  <c r="BF8508" i="13" s="1"/>
  <c r="BH8508" i="13" s="1"/>
  <c r="BE9042" i="13"/>
  <c r="BF9042" i="13" s="1"/>
  <c r="BH9042" i="13" s="1"/>
  <c r="BE9554" i="13"/>
  <c r="BF9554" i="13" s="1"/>
  <c r="BH9554" i="13" s="1"/>
  <c r="BE9847" i="13"/>
  <c r="BF9847" i="13" s="1"/>
  <c r="BH9847" i="13" s="1"/>
  <c r="BE5440" i="13"/>
  <c r="BF5440" i="13" s="1"/>
  <c r="BH5440" i="13" s="1"/>
  <c r="BE5281" i="13"/>
  <c r="BF5281" i="13" s="1"/>
  <c r="BH5281" i="13" s="1"/>
  <c r="BE5534" i="13"/>
  <c r="BF5534" i="13" s="1"/>
  <c r="BH5534" i="13" s="1"/>
  <c r="BE5875" i="13"/>
  <c r="BF5875" i="13" s="1"/>
  <c r="BH5875" i="13" s="1"/>
  <c r="BE7631" i="13"/>
  <c r="BF7631" i="13" s="1"/>
  <c r="BH7631" i="13" s="1"/>
  <c r="BE6105" i="13"/>
  <c r="BF6105" i="13" s="1"/>
  <c r="BH6105" i="13" s="1"/>
  <c r="BE6961" i="13"/>
  <c r="BF6961" i="13" s="1"/>
  <c r="BH6961" i="13" s="1"/>
  <c r="BE6290" i="13"/>
  <c r="BF6290" i="13" s="1"/>
  <c r="BH6290" i="13" s="1"/>
  <c r="BE7613" i="13"/>
  <c r="BF7613" i="13" s="1"/>
  <c r="BH7613" i="13" s="1"/>
  <c r="BE6823" i="13"/>
  <c r="BF6823" i="13" s="1"/>
  <c r="BH6823" i="13" s="1"/>
  <c r="BE8021" i="13"/>
  <c r="BF8021" i="13" s="1"/>
  <c r="BH8021" i="13" s="1"/>
  <c r="BE9976" i="13"/>
  <c r="BF9976" i="13" s="1"/>
  <c r="BH9976" i="13" s="1"/>
  <c r="BE7693" i="13"/>
  <c r="BF7693" i="13" s="1"/>
  <c r="BH7693" i="13" s="1"/>
  <c r="BE8647" i="13"/>
  <c r="BF8647" i="13" s="1"/>
  <c r="BH8647" i="13" s="1"/>
  <c r="BE9181" i="13"/>
  <c r="BF9181" i="13" s="1"/>
  <c r="BH9181" i="13" s="1"/>
  <c r="BE9693" i="13"/>
  <c r="BF9693" i="13" s="1"/>
  <c r="BH9693" i="13" s="1"/>
  <c r="BE8645" i="13"/>
  <c r="BF8645" i="13" s="1"/>
  <c r="BH8645" i="13" s="1"/>
  <c r="BE9179" i="13"/>
  <c r="BF9179" i="13" s="1"/>
  <c r="BH9179" i="13" s="1"/>
  <c r="BE9691" i="13"/>
  <c r="BF9691" i="13" s="1"/>
  <c r="BH9691" i="13" s="1"/>
  <c r="BE5904" i="13"/>
  <c r="BF5904" i="13" s="1"/>
  <c r="BH5904" i="13" s="1"/>
  <c r="BE5046" i="13"/>
  <c r="BF5046" i="13" s="1"/>
  <c r="BH5046" i="13" s="1"/>
  <c r="BE5555" i="13"/>
  <c r="BF5555" i="13" s="1"/>
  <c r="BH5555" i="13" s="1"/>
  <c r="BE6560" i="13"/>
  <c r="BF6560" i="13" s="1"/>
  <c r="BH6560" i="13" s="1"/>
  <c r="BE7072" i="13"/>
  <c r="BF7072" i="13" s="1"/>
  <c r="BH7072" i="13" s="1"/>
  <c r="BE6273" i="13"/>
  <c r="BF6273" i="13" s="1"/>
  <c r="BH6273" i="13" s="1"/>
  <c r="BE7600" i="13"/>
  <c r="BF7600" i="13" s="1"/>
  <c r="BH7600" i="13" s="1"/>
  <c r="BE5866" i="13"/>
  <c r="BF5866" i="13" s="1"/>
  <c r="BH5866" i="13" s="1"/>
  <c r="BE6714" i="13"/>
  <c r="BF6714" i="13" s="1"/>
  <c r="BH6714" i="13" s="1"/>
  <c r="BE7394" i="13"/>
  <c r="BF7394" i="13" s="1"/>
  <c r="BH7394" i="13" s="1"/>
  <c r="BE7223" i="13"/>
  <c r="BF7223" i="13" s="1"/>
  <c r="BH7223" i="13" s="1"/>
  <c r="BE8338" i="13"/>
  <c r="BF8338" i="13" s="1"/>
  <c r="BH8338" i="13" s="1"/>
  <c r="BE9008" i="13"/>
  <c r="BF9008" i="13" s="1"/>
  <c r="BH9008" i="13" s="1"/>
  <c r="BE9520" i="13"/>
  <c r="BF9520" i="13" s="1"/>
  <c r="BH9520" i="13" s="1"/>
  <c r="BE8028" i="13"/>
  <c r="BF8028" i="13" s="1"/>
  <c r="BH8028" i="13" s="1"/>
  <c r="BE8688" i="13"/>
  <c r="BF8688" i="13" s="1"/>
  <c r="BH8688" i="13" s="1"/>
  <c r="BE9222" i="13"/>
  <c r="BF9222" i="13" s="1"/>
  <c r="BH9222" i="13" s="1"/>
  <c r="BE9734" i="13"/>
  <c r="BF9734" i="13" s="1"/>
  <c r="BH9734" i="13" s="1"/>
  <c r="BE7998" i="13"/>
  <c r="BF7998" i="13" s="1"/>
  <c r="BH7998" i="13" s="1"/>
  <c r="BE5620" i="13"/>
  <c r="BF5620" i="13" s="1"/>
  <c r="BH5620" i="13" s="1"/>
  <c r="BE5885" i="13"/>
  <c r="BF5885" i="13" s="1"/>
  <c r="BH5885" i="13" s="1"/>
  <c r="BE5079" i="13"/>
  <c r="BF5079" i="13" s="1"/>
  <c r="BH5079" i="13" s="1"/>
  <c r="BE6236" i="13"/>
  <c r="BF6236" i="13" s="1"/>
  <c r="BH6236" i="13" s="1"/>
  <c r="BE7715" i="13"/>
  <c r="BF7715" i="13" s="1"/>
  <c r="BH7715" i="13" s="1"/>
  <c r="BE6533" i="13"/>
  <c r="BF6533" i="13" s="1"/>
  <c r="BH6533" i="13" s="1"/>
  <c r="BE7045" i="13"/>
  <c r="BF7045" i="13" s="1"/>
  <c r="BH7045" i="13" s="1"/>
  <c r="BE6382" i="13"/>
  <c r="BF6382" i="13" s="1"/>
  <c r="BH6382" i="13" s="1"/>
  <c r="BE6051" i="13"/>
  <c r="BF6051" i="13" s="1"/>
  <c r="BH6051" i="13" s="1"/>
  <c r="BE6899" i="13"/>
  <c r="BF6899" i="13" s="1"/>
  <c r="BH6899" i="13" s="1"/>
  <c r="BE8047" i="13"/>
  <c r="BF8047" i="13" s="1"/>
  <c r="BH8047" i="13" s="1"/>
  <c r="BE7801" i="13"/>
  <c r="BF7801" i="13" s="1"/>
  <c r="BH7801" i="13" s="1"/>
  <c r="BE8747" i="13"/>
  <c r="BF8747" i="13" s="1"/>
  <c r="BH8747" i="13" s="1"/>
  <c r="BE9281" i="13"/>
  <c r="BF9281" i="13" s="1"/>
  <c r="BH9281" i="13" s="1"/>
  <c r="BE9793" i="13"/>
  <c r="BF9793" i="13" s="1"/>
  <c r="BH9793" i="13" s="1"/>
  <c r="BE8073" i="13"/>
  <c r="BF8073" i="13" s="1"/>
  <c r="BH8073" i="13" s="1"/>
  <c r="BE8473" i="13"/>
  <c r="BF8473" i="13" s="1"/>
  <c r="BH8473" i="13" s="1"/>
  <c r="BE9007" i="13"/>
  <c r="BF9007" i="13" s="1"/>
  <c r="BH9007" i="13" s="1"/>
  <c r="BE9519" i="13"/>
  <c r="BF9519" i="13" s="1"/>
  <c r="BH9519" i="13" s="1"/>
  <c r="BE5053" i="13"/>
  <c r="BF5053" i="13" s="1"/>
  <c r="BH5053" i="13" s="1"/>
  <c r="BE5042" i="13"/>
  <c r="BF5042" i="13" s="1"/>
  <c r="BH5042" i="13" s="1"/>
  <c r="BE5535" i="13"/>
  <c r="BF5535" i="13" s="1"/>
  <c r="BH5535" i="13" s="1"/>
  <c r="BE6668" i="13"/>
  <c r="BF6668" i="13" s="1"/>
  <c r="BH6668" i="13" s="1"/>
  <c r="BE7180" i="13"/>
  <c r="BF7180" i="13" s="1"/>
  <c r="BH7180" i="13" s="1"/>
  <c r="BE6389" i="13"/>
  <c r="BF6389" i="13" s="1"/>
  <c r="BH6389" i="13" s="1"/>
  <c r="BE7828" i="13"/>
  <c r="BF7828" i="13" s="1"/>
  <c r="BH7828" i="13" s="1"/>
  <c r="BE6102" i="13"/>
  <c r="BF6102" i="13" s="1"/>
  <c r="BH6102" i="13" s="1"/>
  <c r="BE6958" i="13"/>
  <c r="BF6958" i="13" s="1"/>
  <c r="BH6958" i="13" s="1"/>
  <c r="BE6331" i="13"/>
  <c r="BF6331" i="13" s="1"/>
  <c r="BH6331" i="13" s="1"/>
  <c r="BE7654" i="13"/>
  <c r="BF7654" i="13" s="1"/>
  <c r="BH7654" i="13" s="1"/>
  <c r="BE8454" i="13"/>
  <c r="BF8454" i="13" s="1"/>
  <c r="BH8454" i="13" s="1"/>
  <c r="BE8988" i="13"/>
  <c r="BF8988" i="13" s="1"/>
  <c r="BH8988" i="13" s="1"/>
  <c r="BE9500" i="13"/>
  <c r="BF9500" i="13" s="1"/>
  <c r="BH9500" i="13" s="1"/>
  <c r="BE8000" i="13"/>
  <c r="BF8000" i="13" s="1"/>
  <c r="BH8000" i="13" s="1"/>
  <c r="BE8676" i="13"/>
  <c r="BF8676" i="13" s="1"/>
  <c r="BH8676" i="13" s="1"/>
  <c r="BE9338" i="13"/>
  <c r="BF9338" i="13" s="1"/>
  <c r="BH9338" i="13" s="1"/>
  <c r="BE9850" i="13"/>
  <c r="BF9850" i="13" s="1"/>
  <c r="BH9850" i="13" s="1"/>
  <c r="BE8122" i="13"/>
  <c r="BF8122" i="13" s="1"/>
  <c r="BH8122" i="13" s="1"/>
  <c r="BE5480" i="13"/>
  <c r="BF5480" i="13" s="1"/>
  <c r="BH5480" i="13" s="1"/>
  <c r="BE5721" i="13"/>
  <c r="BF5721" i="13" s="1"/>
  <c r="BH5721" i="13" s="1"/>
  <c r="BE5574" i="13"/>
  <c r="BF5574" i="13" s="1"/>
  <c r="BH5574" i="13" s="1"/>
  <c r="BE5915" i="13"/>
  <c r="BF5915" i="13" s="1"/>
  <c r="BH5915" i="13" s="1"/>
  <c r="BE7543" i="13"/>
  <c r="BF7543" i="13" s="1"/>
  <c r="BH7543" i="13" s="1"/>
  <c r="BE6017" i="13"/>
  <c r="BF6017" i="13" s="1"/>
  <c r="BH6017" i="13" s="1"/>
  <c r="BE6873" i="13"/>
  <c r="BF6873" i="13" s="1"/>
  <c r="BH6873" i="13" s="1"/>
  <c r="BE6202" i="13"/>
  <c r="BF6202" i="13" s="1"/>
  <c r="BH6202" i="13" s="1"/>
  <c r="BE7525" i="13"/>
  <c r="BF7525" i="13" s="1"/>
  <c r="BH7525" i="13" s="1"/>
  <c r="BE6735" i="13"/>
  <c r="BF6735" i="13" s="1"/>
  <c r="BH6735" i="13" s="1"/>
  <c r="BE7407" i="13"/>
  <c r="BF7407" i="13" s="1"/>
  <c r="BH7407" i="13" s="1"/>
  <c r="BE9888" i="13"/>
  <c r="BF9888" i="13" s="1"/>
  <c r="BH9888" i="13" s="1"/>
  <c r="BE7733" i="13"/>
  <c r="BF7733" i="13" s="1"/>
  <c r="BH7733" i="13" s="1"/>
  <c r="BE8687" i="13"/>
  <c r="BF8687" i="13" s="1"/>
  <c r="BH8687" i="13" s="1"/>
  <c r="BE9221" i="13"/>
  <c r="BF9221" i="13" s="1"/>
  <c r="BH9221" i="13" s="1"/>
  <c r="BE9733" i="13"/>
  <c r="BF9733" i="13" s="1"/>
  <c r="BH9733" i="13" s="1"/>
  <c r="BE7983" i="13"/>
  <c r="BF7983" i="13" s="1"/>
  <c r="BH7983" i="13" s="1"/>
  <c r="BE8813" i="13"/>
  <c r="BF8813" i="13" s="1"/>
  <c r="BH8813" i="13" s="1"/>
  <c r="BE9347" i="13"/>
  <c r="BF9347" i="13" s="1"/>
  <c r="BH9347" i="13" s="1"/>
  <c r="BE5160" i="13"/>
  <c r="BF5160" i="13" s="1"/>
  <c r="BH5160" i="13" s="1"/>
  <c r="BE5417" i="13"/>
  <c r="BF5417" i="13" s="1"/>
  <c r="BH5417" i="13" s="1"/>
  <c r="BE5262" i="13"/>
  <c r="BF5262" i="13" s="1"/>
  <c r="BH5262" i="13" s="1"/>
  <c r="BE5723" i="13"/>
  <c r="BF5723" i="13" s="1"/>
  <c r="BH5723" i="13" s="1"/>
  <c r="BE6984" i="13"/>
  <c r="BF6984" i="13" s="1"/>
  <c r="BH6984" i="13" s="1"/>
  <c r="BE6185" i="13"/>
  <c r="BF6185" i="13" s="1"/>
  <c r="BH6185" i="13" s="1"/>
  <c r="BE7512" i="13"/>
  <c r="BF7512" i="13" s="1"/>
  <c r="BH7512" i="13" s="1"/>
  <c r="BE5778" i="13"/>
  <c r="BF5778" i="13" s="1"/>
  <c r="BH5778" i="13" s="1"/>
  <c r="BE6626" i="13"/>
  <c r="BF6626" i="13" s="1"/>
  <c r="BH6626" i="13" s="1"/>
  <c r="BE7306" i="13"/>
  <c r="BF7306" i="13" s="1"/>
  <c r="BH7306" i="13" s="1"/>
  <c r="BE7135" i="13"/>
  <c r="BF7135" i="13" s="1"/>
  <c r="BH7135" i="13" s="1"/>
  <c r="BE7818" i="13"/>
  <c r="BF7818" i="13" s="1"/>
  <c r="BH7818" i="13" s="1"/>
  <c r="BE8634" i="13"/>
  <c r="BF8634" i="13" s="1"/>
  <c r="BH8634" i="13" s="1"/>
  <c r="BE9176" i="13"/>
  <c r="BF9176" i="13" s="1"/>
  <c r="BH9176" i="13" s="1"/>
  <c r="BE9688" i="13"/>
  <c r="BF9688" i="13" s="1"/>
  <c r="BH9688" i="13" s="1"/>
  <c r="BE8196" i="13"/>
  <c r="BF8196" i="13" s="1"/>
  <c r="BH8196" i="13" s="1"/>
  <c r="BE8344" i="13"/>
  <c r="BF8344" i="13" s="1"/>
  <c r="BH8344" i="13" s="1"/>
  <c r="BE8856" i="13"/>
  <c r="BF8856" i="13" s="1"/>
  <c r="BH8856" i="13" s="1"/>
  <c r="BE9902" i="13"/>
  <c r="BF9902" i="13" s="1"/>
  <c r="BH9902" i="13" s="1"/>
  <c r="BE8166" i="13"/>
  <c r="BF8166" i="13" s="1"/>
  <c r="BH8166" i="13" s="1"/>
  <c r="BE5396" i="13"/>
  <c r="BF5396" i="13" s="1"/>
  <c r="BH5396" i="13" s="1"/>
  <c r="BE5261" i="13"/>
  <c r="BF5261" i="13" s="1"/>
  <c r="BH5261" i="13" s="1"/>
  <c r="BE5538" i="13"/>
  <c r="BF5538" i="13" s="1"/>
  <c r="BH5538" i="13" s="1"/>
  <c r="BE5879" i="13"/>
  <c r="BF5879" i="13" s="1"/>
  <c r="BH5879" i="13" s="1"/>
  <c r="BE7499" i="13"/>
  <c r="BF7499" i="13" s="1"/>
  <c r="BH7499" i="13" s="1"/>
  <c r="BE5973" i="13"/>
  <c r="BF5973" i="13" s="1"/>
  <c r="BH5973" i="13" s="1"/>
  <c r="BE6829" i="13"/>
  <c r="BF6829" i="13" s="1"/>
  <c r="BH6829" i="13" s="1"/>
  <c r="BE6166" i="13"/>
  <c r="BF6166" i="13" s="1"/>
  <c r="BH6166" i="13" s="1"/>
  <c r="BE7481" i="13"/>
  <c r="BF7481" i="13" s="1"/>
  <c r="BH7481" i="13" s="1"/>
  <c r="BE6683" i="13"/>
  <c r="BF6683" i="13" s="1"/>
  <c r="BH6683" i="13" s="1"/>
  <c r="BE7363" i="13"/>
  <c r="BF7363" i="13" s="1"/>
  <c r="BH7363" i="13" s="1"/>
  <c r="BE9860" i="13"/>
  <c r="BF9860" i="13" s="1"/>
  <c r="BH9860" i="13" s="1"/>
  <c r="BE8531" i="13"/>
  <c r="BF8531" i="13" s="1"/>
  <c r="BH8531" i="13" s="1"/>
  <c r="BE9065" i="13"/>
  <c r="BF9065" i="13" s="1"/>
  <c r="BH9065" i="13" s="1"/>
  <c r="BE9577" i="13"/>
  <c r="BF9577" i="13" s="1"/>
  <c r="BH9577" i="13" s="1"/>
  <c r="BE8241" i="13"/>
  <c r="BF8241" i="13" s="1"/>
  <c r="BH8241" i="13" s="1"/>
  <c r="BE8513" i="13"/>
  <c r="BF8513" i="13" s="1"/>
  <c r="BH8513" i="13" s="1"/>
  <c r="BE9047" i="13"/>
  <c r="BF9047" i="13" s="1"/>
  <c r="BH9047" i="13" s="1"/>
  <c r="BE9559" i="13"/>
  <c r="BF9559" i="13" s="1"/>
  <c r="BH9559" i="13" s="1"/>
  <c r="BE5028" i="13"/>
  <c r="BF5028" i="13" s="1"/>
  <c r="BH5028" i="13" s="1"/>
  <c r="BE5117" i="13"/>
  <c r="BF5117" i="13" s="1"/>
  <c r="BH5117" i="13" s="1"/>
  <c r="BE5082" i="13"/>
  <c r="BF5082" i="13" s="1"/>
  <c r="BH5082" i="13" s="1"/>
  <c r="BE5575" i="13"/>
  <c r="BF5575" i="13" s="1"/>
  <c r="BH5575" i="13" s="1"/>
  <c r="BE6580" i="13"/>
  <c r="BF6580" i="13" s="1"/>
  <c r="BH6580" i="13" s="1"/>
  <c r="BE7092" i="13"/>
  <c r="BF7092" i="13" s="1"/>
  <c r="BH7092" i="13" s="1"/>
  <c r="BE6301" i="13"/>
  <c r="BF6301" i="13" s="1"/>
  <c r="BH6301" i="13" s="1"/>
  <c r="BE7612" i="13"/>
  <c r="BF7612" i="13" s="1"/>
  <c r="BH7612" i="13" s="1"/>
  <c r="BE5886" i="13"/>
  <c r="BF5886" i="13" s="1"/>
  <c r="BH5886" i="13" s="1"/>
  <c r="BE6742" i="13"/>
  <c r="BF6742" i="13" s="1"/>
  <c r="BH6742" i="13" s="1"/>
  <c r="BE6243" i="13"/>
  <c r="BF6243" i="13" s="1"/>
  <c r="BH6243" i="13" s="1"/>
  <c r="BE8494" i="13"/>
  <c r="BF8494" i="13" s="1"/>
  <c r="BH8494" i="13" s="1"/>
  <c r="BE9028" i="13"/>
  <c r="BF9028" i="13" s="1"/>
  <c r="BH9028" i="13" s="1"/>
  <c r="BE8040" i="13"/>
  <c r="BF8040" i="13" s="1"/>
  <c r="BH8040" i="13" s="1"/>
  <c r="BE8332" i="13"/>
  <c r="BF8332" i="13" s="1"/>
  <c r="BH8332" i="13" s="1"/>
  <c r="BE8994" i="13"/>
  <c r="BF8994" i="13" s="1"/>
  <c r="BH8994" i="13" s="1"/>
  <c r="BE9506" i="13"/>
  <c r="BF9506" i="13" s="1"/>
  <c r="BH9506" i="13" s="1"/>
  <c r="BE8290" i="13"/>
  <c r="BF8290" i="13" s="1"/>
  <c r="BH8290" i="13" s="1"/>
  <c r="BE5424" i="13"/>
  <c r="BF5424" i="13" s="1"/>
  <c r="BH5424" i="13" s="1"/>
  <c r="BE5921" i="13"/>
  <c r="BF5921" i="13" s="1"/>
  <c r="BH5921" i="13" s="1"/>
  <c r="BE6256" i="13"/>
  <c r="BF6256" i="13" s="1"/>
  <c r="BH6256" i="13" s="1"/>
  <c r="BE6561" i="13"/>
  <c r="BF6561" i="13" s="1"/>
  <c r="BH6561" i="13" s="1"/>
  <c r="BE6402" i="13"/>
  <c r="BF6402" i="13" s="1"/>
  <c r="BH6402" i="13" s="1"/>
  <c r="BE6935" i="13"/>
  <c r="BF6935" i="13" s="1"/>
  <c r="BH6935" i="13" s="1"/>
  <c r="BE8495" i="13"/>
  <c r="BF8495" i="13" s="1"/>
  <c r="BH8495" i="13" s="1"/>
  <c r="BE9549" i="13"/>
  <c r="BF9549" i="13" s="1"/>
  <c r="BH9549" i="13" s="1"/>
  <c r="BE8221" i="13"/>
  <c r="BF8221" i="13" s="1"/>
  <c r="BH8221" i="13" s="1"/>
  <c r="BE8757" i="13"/>
  <c r="BF8757" i="13" s="1"/>
  <c r="BH8757" i="13" s="1"/>
  <c r="BE9547" i="13"/>
  <c r="BF9547" i="13" s="1"/>
  <c r="BH9547" i="13" s="1"/>
  <c r="BE5760" i="13"/>
  <c r="BF5760" i="13" s="1"/>
  <c r="BH5760" i="13" s="1"/>
  <c r="BE5411" i="13"/>
  <c r="BF5411" i="13" s="1"/>
  <c r="BH5411" i="13" s="1"/>
  <c r="BE6928" i="13"/>
  <c r="BF6928" i="13" s="1"/>
  <c r="BH6928" i="13" s="1"/>
  <c r="BE7273" i="13"/>
  <c r="BF7273" i="13" s="1"/>
  <c r="BH7273" i="13" s="1"/>
  <c r="BE6570" i="13"/>
  <c r="BF6570" i="13" s="1"/>
  <c r="BH6570" i="13" s="1"/>
  <c r="BE6447" i="13"/>
  <c r="BF6447" i="13" s="1"/>
  <c r="BH6447" i="13" s="1"/>
  <c r="BE8578" i="13"/>
  <c r="BF8578" i="13" s="1"/>
  <c r="BH8578" i="13" s="1"/>
  <c r="BE8140" i="13"/>
  <c r="BF8140" i="13" s="1"/>
  <c r="BH8140" i="13" s="1"/>
  <c r="BE8950" i="13"/>
  <c r="BF8950" i="13" s="1"/>
  <c r="BH8950" i="13" s="1"/>
  <c r="BE9974" i="13"/>
  <c r="BF9974" i="13" s="1"/>
  <c r="BH9974" i="13" s="1"/>
  <c r="BE8238" i="13"/>
  <c r="BF8238" i="13" s="1"/>
  <c r="BH8238" i="13" s="1"/>
  <c r="BE5205" i="13"/>
  <c r="BF5205" i="13" s="1"/>
  <c r="BH5205" i="13" s="1"/>
  <c r="BE5823" i="13"/>
  <c r="BF5823" i="13" s="1"/>
  <c r="BH5823" i="13" s="1"/>
  <c r="BE7955" i="13"/>
  <c r="BF7955" i="13" s="1"/>
  <c r="BH7955" i="13" s="1"/>
  <c r="BE7459" i="13"/>
  <c r="BF7459" i="13" s="1"/>
  <c r="BH7459" i="13" s="1"/>
  <c r="BE6627" i="13"/>
  <c r="BF6627" i="13" s="1"/>
  <c r="BH6627" i="13" s="1"/>
  <c r="BE8287" i="13"/>
  <c r="BF8287" i="13" s="1"/>
  <c r="BH8287" i="13" s="1"/>
  <c r="BE8475" i="13"/>
  <c r="BF8475" i="13" s="1"/>
  <c r="BH8475" i="13" s="1"/>
  <c r="BE9265" i="13"/>
  <c r="BF9265" i="13" s="1"/>
  <c r="BH9265" i="13" s="1"/>
  <c r="BE8457" i="13"/>
  <c r="BF8457" i="13" s="1"/>
  <c r="BH8457" i="13" s="1"/>
  <c r="BE9247" i="13"/>
  <c r="BF9247" i="13" s="1"/>
  <c r="BH9247" i="13" s="1"/>
  <c r="BE5916" i="13"/>
  <c r="BF5916" i="13" s="1"/>
  <c r="BH5916" i="13" s="1"/>
  <c r="BE5519" i="13"/>
  <c r="BF5519" i="13" s="1"/>
  <c r="BH5519" i="13" s="1"/>
  <c r="BE7164" i="13"/>
  <c r="BF7164" i="13" s="1"/>
  <c r="BH7164" i="13" s="1"/>
  <c r="BE7684" i="13"/>
  <c r="BF7684" i="13" s="1"/>
  <c r="BH7684" i="13" s="1"/>
  <c r="BE6814" i="13"/>
  <c r="BF6814" i="13" s="1"/>
  <c r="BH6814" i="13" s="1"/>
  <c r="BE7510" i="13"/>
  <c r="BF7510" i="13" s="1"/>
  <c r="BH7510" i="13" s="1"/>
  <c r="BE8822" i="13"/>
  <c r="BF8822" i="13" s="1"/>
  <c r="BH8822" i="13" s="1"/>
  <c r="BE9873" i="13"/>
  <c r="BF9873" i="13" s="1"/>
  <c r="BH9873" i="13" s="1"/>
  <c r="BE9066" i="13"/>
  <c r="BF9066" i="13" s="1"/>
  <c r="BH9066" i="13" s="1"/>
  <c r="BE9871" i="13"/>
  <c r="BF9871" i="13" s="1"/>
  <c r="BH9871" i="13" s="1"/>
  <c r="BE5560" i="13"/>
  <c r="BF5560" i="13" s="1"/>
  <c r="BH5560" i="13" s="1"/>
  <c r="BE5654" i="13"/>
  <c r="BF5654" i="13" s="1"/>
  <c r="BH5654" i="13" s="1"/>
  <c r="BE7623" i="13"/>
  <c r="BF7623" i="13" s="1"/>
  <c r="BH7623" i="13" s="1"/>
  <c r="BE6953" i="13"/>
  <c r="BF6953" i="13" s="1"/>
  <c r="BH6953" i="13" s="1"/>
  <c r="BE6815" i="13"/>
  <c r="BF6815" i="13" s="1"/>
  <c r="BH6815" i="13" s="1"/>
  <c r="BE9968" i="13"/>
  <c r="BF9968" i="13" s="1"/>
  <c r="BH9968" i="13" s="1"/>
  <c r="BE8639" i="13"/>
  <c r="BF8639" i="13" s="1"/>
  <c r="BH8639" i="13" s="1"/>
  <c r="BE9685" i="13"/>
  <c r="BF9685" i="13" s="1"/>
  <c r="BH9685" i="13" s="1"/>
  <c r="BE9171" i="13"/>
  <c r="BF9171" i="13" s="1"/>
  <c r="BH9171" i="13" s="1"/>
  <c r="BE5038" i="13"/>
  <c r="BF5038" i="13" s="1"/>
  <c r="BH5038" i="13" s="1"/>
  <c r="BE6552" i="13"/>
  <c r="BF6552" i="13" s="1"/>
  <c r="BH6552" i="13" s="1"/>
  <c r="BE6265" i="13"/>
  <c r="BF6265" i="13" s="1"/>
  <c r="BH6265" i="13" s="1"/>
  <c r="BE5858" i="13"/>
  <c r="BF5858" i="13" s="1"/>
  <c r="BH5858" i="13" s="1"/>
  <c r="BE7386" i="13"/>
  <c r="BF7386" i="13" s="1"/>
  <c r="BH7386" i="13" s="1"/>
  <c r="BE7898" i="13"/>
  <c r="BF7898" i="13" s="1"/>
  <c r="BH7898" i="13" s="1"/>
  <c r="BE9384" i="13"/>
  <c r="BF9384" i="13" s="1"/>
  <c r="BH9384" i="13" s="1"/>
  <c r="BE7845" i="13"/>
  <c r="BF7845" i="13" s="1"/>
  <c r="BH7845" i="13" s="1"/>
  <c r="BE8552" i="13"/>
  <c r="BF8552" i="13" s="1"/>
  <c r="BH8552" i="13" s="1"/>
  <c r="BE9598" i="13"/>
  <c r="BF9598" i="13" s="1"/>
  <c r="BH9598" i="13" s="1"/>
  <c r="BE7990" i="13"/>
  <c r="BF7990" i="13" s="1"/>
  <c r="BH7990" i="13" s="1"/>
  <c r="BE5484" i="13"/>
  <c r="BF5484" i="13" s="1"/>
  <c r="BH5484" i="13" s="1"/>
  <c r="BE5618" i="13"/>
  <c r="BF5618" i="13" s="1"/>
  <c r="BH5618" i="13" s="1"/>
  <c r="BE7579" i="13"/>
  <c r="BF7579" i="13" s="1"/>
  <c r="BH7579" i="13" s="1"/>
  <c r="BE6653" i="13"/>
  <c r="BF6653" i="13" s="1"/>
  <c r="BH6653" i="13" s="1"/>
  <c r="BE7134" i="13"/>
  <c r="BF7134" i="13" s="1"/>
  <c r="BH7134" i="13" s="1"/>
  <c r="BE7019" i="13"/>
  <c r="BF7019" i="13" s="1"/>
  <c r="BH7019" i="13" s="1"/>
  <c r="BE8867" i="13"/>
  <c r="BF8867" i="13" s="1"/>
  <c r="BH8867" i="13" s="1"/>
  <c r="BE8337" i="13"/>
  <c r="BF8337" i="13" s="1"/>
  <c r="BH8337" i="13" s="1"/>
  <c r="BE9383" i="13"/>
  <c r="BF9383" i="13" s="1"/>
  <c r="BH9383" i="13" s="1"/>
  <c r="BE5373" i="13"/>
  <c r="BF5373" i="13" s="1"/>
  <c r="BH5373" i="13" s="1"/>
  <c r="BE5655" i="13"/>
  <c r="BF5655" i="13" s="1"/>
  <c r="BH5655" i="13" s="1"/>
  <c r="BE7172" i="13"/>
  <c r="BF7172" i="13" s="1"/>
  <c r="BH7172" i="13" s="1"/>
  <c r="BE7820" i="13"/>
  <c r="BF7820" i="13" s="1"/>
  <c r="BH7820" i="13" s="1"/>
  <c r="BE6950" i="13"/>
  <c r="BF6950" i="13" s="1"/>
  <c r="BH6950" i="13" s="1"/>
  <c r="BE7646" i="13"/>
  <c r="BF7646" i="13" s="1"/>
  <c r="BH7646" i="13" s="1"/>
  <c r="BE8980" i="13"/>
  <c r="BF8980" i="13" s="1"/>
  <c r="BH8980" i="13" s="1"/>
  <c r="BE9202" i="13"/>
  <c r="BF9202" i="13" s="1"/>
  <c r="BH9202" i="13" s="1"/>
  <c r="BE5841" i="13"/>
  <c r="BF5841" i="13" s="1"/>
  <c r="BH5841" i="13" s="1"/>
  <c r="BE6176" i="13"/>
  <c r="BF6176" i="13" s="1"/>
  <c r="BH6176" i="13" s="1"/>
  <c r="BE6137" i="13"/>
  <c r="BF6137" i="13" s="1"/>
  <c r="BH6137" i="13" s="1"/>
  <c r="BE6322" i="13"/>
  <c r="BF6322" i="13" s="1"/>
  <c r="BH6322" i="13" s="1"/>
  <c r="BE6855" i="13"/>
  <c r="BF6855" i="13" s="1"/>
  <c r="BH6855" i="13" s="1"/>
  <c r="BE8679" i="13"/>
  <c r="BF8679" i="13" s="1"/>
  <c r="BH8679" i="13" s="1"/>
  <c r="BE9725" i="13"/>
  <c r="BF9725" i="13" s="1"/>
  <c r="BH9725" i="13" s="1"/>
  <c r="BE9211" i="13"/>
  <c r="BF9211" i="13" s="1"/>
  <c r="BH9211" i="13" s="1"/>
  <c r="BE5254" i="13"/>
  <c r="BF5254" i="13" s="1"/>
  <c r="BH5254" i="13" s="1"/>
  <c r="BE6848" i="13"/>
  <c r="BF6848" i="13" s="1"/>
  <c r="BH6848" i="13" s="1"/>
  <c r="BE7193" i="13"/>
  <c r="BF7193" i="13" s="1"/>
  <c r="BH7193" i="13" s="1"/>
  <c r="BE6154" i="13"/>
  <c r="BF6154" i="13" s="1"/>
  <c r="BH6154" i="13" s="1"/>
  <c r="BE6367" i="13"/>
  <c r="BF6367" i="13" s="1"/>
  <c r="BH6367" i="13" s="1"/>
  <c r="BE8498" i="13"/>
  <c r="BF8498" i="13" s="1"/>
  <c r="BH8498" i="13" s="1"/>
  <c r="BE9552" i="13"/>
  <c r="BF9552" i="13" s="1"/>
  <c r="BH9552" i="13" s="1"/>
  <c r="BE8060" i="13"/>
  <c r="BF8060" i="13" s="1"/>
  <c r="BH8060" i="13" s="1"/>
  <c r="BE8720" i="13"/>
  <c r="BF8720" i="13" s="1"/>
  <c r="BH8720" i="13" s="1"/>
  <c r="BE9766" i="13"/>
  <c r="BF9766" i="13" s="1"/>
  <c r="BH9766" i="13" s="1"/>
  <c r="BE8030" i="13"/>
  <c r="BF8030" i="13" s="1"/>
  <c r="BH8030" i="13" s="1"/>
  <c r="BE5253" i="13"/>
  <c r="BF5253" i="13" s="1"/>
  <c r="BH5253" i="13" s="1"/>
  <c r="BE5871" i="13"/>
  <c r="BF5871" i="13" s="1"/>
  <c r="BH5871" i="13" s="1"/>
  <c r="BE5965" i="13"/>
  <c r="BF5965" i="13" s="1"/>
  <c r="BH5965" i="13" s="1"/>
  <c r="BE7077" i="13"/>
  <c r="BF7077" i="13" s="1"/>
  <c r="BH7077" i="13" s="1"/>
  <c r="BE6083" i="13"/>
  <c r="BF6083" i="13" s="1"/>
  <c r="BH6083" i="13" s="1"/>
  <c r="BE8079" i="13"/>
  <c r="BF8079" i="13" s="1"/>
  <c r="BH8079" i="13" s="1"/>
  <c r="BE9057" i="13"/>
  <c r="BF9057" i="13" s="1"/>
  <c r="BH9057" i="13" s="1"/>
  <c r="BE8505" i="13"/>
  <c r="BF8505" i="13" s="1"/>
  <c r="BH8505" i="13" s="1"/>
  <c r="BE9551" i="13"/>
  <c r="BF9551" i="13" s="1"/>
  <c r="BH9551" i="13" s="1"/>
  <c r="BE5109" i="13"/>
  <c r="BF5109" i="13" s="1"/>
  <c r="BH5109" i="13" s="1"/>
  <c r="BE5695" i="13"/>
  <c r="BF5695" i="13" s="1"/>
  <c r="BH5695" i="13" s="1"/>
  <c r="BE6956" i="13"/>
  <c r="BF6956" i="13" s="1"/>
  <c r="BH6956" i="13" s="1"/>
  <c r="BE7476" i="13"/>
  <c r="BF7476" i="13" s="1"/>
  <c r="BH7476" i="13" s="1"/>
  <c r="BE6606" i="13"/>
  <c r="BF6606" i="13" s="1"/>
  <c r="BH6606" i="13" s="1"/>
  <c r="BE6491" i="13"/>
  <c r="BF6491" i="13" s="1"/>
  <c r="BH6491" i="13" s="1"/>
  <c r="BE8614" i="13"/>
  <c r="BF8614" i="13" s="1"/>
  <c r="BH8614" i="13" s="1"/>
  <c r="BE9404" i="13"/>
  <c r="BF9404" i="13" s="1"/>
  <c r="BH9404" i="13" s="1"/>
  <c r="BE7849" i="13"/>
  <c r="BF7849" i="13" s="1"/>
  <c r="BH7849" i="13" s="1"/>
  <c r="BE8580" i="13"/>
  <c r="BF8580" i="13" s="1"/>
  <c r="BH8580" i="13" s="1"/>
  <c r="BE9626" i="13"/>
  <c r="BF9626" i="13" s="1"/>
  <c r="BH9626" i="13" s="1"/>
  <c r="BE5225" i="13"/>
  <c r="BF5225" i="13" s="1"/>
  <c r="BH5225" i="13" s="1"/>
  <c r="BE5819" i="13"/>
  <c r="BF5819" i="13" s="1"/>
  <c r="BH5819" i="13" s="1"/>
  <c r="BE7959" i="13"/>
  <c r="BF7959" i="13" s="1"/>
  <c r="BH7959" i="13" s="1"/>
  <c r="BE7449" i="13"/>
  <c r="BF7449" i="13" s="1"/>
  <c r="BH7449" i="13" s="1"/>
  <c r="BE6639" i="13"/>
  <c r="BF6639" i="13" s="1"/>
  <c r="BH6639" i="13" s="1"/>
  <c r="BE8291" i="13"/>
  <c r="BF8291" i="13" s="1"/>
  <c r="BH8291" i="13" s="1"/>
  <c r="BE8455" i="13"/>
  <c r="BF8455" i="13" s="1"/>
  <c r="BH8455" i="13" s="1"/>
  <c r="BE9509" i="13"/>
  <c r="BF9509" i="13" s="1"/>
  <c r="BH9509" i="13" s="1"/>
  <c r="BE8181" i="13"/>
  <c r="BF8181" i="13" s="1"/>
  <c r="BH8181" i="13" s="1"/>
  <c r="BE8995" i="13"/>
  <c r="BF8995" i="13" s="1"/>
  <c r="BH8995" i="13" s="1"/>
  <c r="BE5577" i="13"/>
  <c r="BF5577" i="13" s="1"/>
  <c r="BH5577" i="13" s="1"/>
  <c r="BE6032" i="13"/>
  <c r="BF6032" i="13" s="1"/>
  <c r="BH6032" i="13" s="1"/>
  <c r="BE7400" i="13"/>
  <c r="BF7400" i="13" s="1"/>
  <c r="BH7400" i="13" s="1"/>
  <c r="BE7928" i="13"/>
  <c r="BF7928" i="13" s="1"/>
  <c r="BH7928" i="13" s="1"/>
  <c r="BE7042" i="13"/>
  <c r="BF7042" i="13" s="1"/>
  <c r="BH7042" i="13" s="1"/>
  <c r="BE7722" i="13"/>
  <c r="BF7722" i="13" s="1"/>
  <c r="BH7722" i="13" s="1"/>
  <c r="BE9080" i="13"/>
  <c r="BF9080" i="13" s="1"/>
  <c r="BH9080" i="13" s="1"/>
  <c r="BE9294" i="13"/>
  <c r="BF9294" i="13" s="1"/>
  <c r="BH9294" i="13" s="1"/>
  <c r="BE5108" i="13"/>
  <c r="BF5108" i="13" s="1"/>
  <c r="BH5108" i="13" s="1"/>
  <c r="BE5442" i="13"/>
  <c r="BF5442" i="13" s="1"/>
  <c r="BH5442" i="13" s="1"/>
  <c r="BE6436" i="13"/>
  <c r="BF6436" i="13" s="1"/>
  <c r="BH6436" i="13" s="1"/>
  <c r="BE6733" i="13"/>
  <c r="BF6733" i="13" s="1"/>
  <c r="BH6733" i="13" s="1"/>
  <c r="BE7214" i="13"/>
  <c r="BF7214" i="13" s="1"/>
  <c r="BH7214" i="13" s="1"/>
  <c r="BE7099" i="13"/>
  <c r="BF7099" i="13" s="1"/>
  <c r="BH7099" i="13" s="1"/>
  <c r="BE8969" i="13"/>
  <c r="BF8969" i="13" s="1"/>
  <c r="BH8969" i="13" s="1"/>
  <c r="BE9207" i="13"/>
  <c r="BF9207" i="13" s="1"/>
  <c r="BH9207" i="13" s="1"/>
  <c r="BE5453" i="13"/>
  <c r="BF5453" i="13" s="1"/>
  <c r="BH5453" i="13" s="1"/>
  <c r="BE5735" i="13"/>
  <c r="BF5735" i="13" s="1"/>
  <c r="BH5735" i="13" s="1"/>
  <c r="BE7252" i="13"/>
  <c r="BF7252" i="13" s="1"/>
  <c r="BH7252" i="13" s="1"/>
  <c r="BE7772" i="13"/>
  <c r="BF7772" i="13" s="1"/>
  <c r="BH7772" i="13" s="1"/>
  <c r="BE7030" i="13"/>
  <c r="BF7030" i="13" s="1"/>
  <c r="BH7030" i="13" s="1"/>
  <c r="BE7726" i="13"/>
  <c r="BF7726" i="13" s="1"/>
  <c r="BH7726" i="13" s="1"/>
  <c r="BE9060" i="13"/>
  <c r="BF9060" i="13" s="1"/>
  <c r="BH9060" i="13" s="1"/>
  <c r="BE8364" i="13"/>
  <c r="BF8364" i="13" s="1"/>
  <c r="BH8364" i="13" s="1"/>
  <c r="BE9410" i="13"/>
  <c r="BF9410" i="13" s="1"/>
  <c r="BH9410" i="13" s="1"/>
  <c r="BE6160" i="13"/>
  <c r="BF6160" i="13" s="1"/>
  <c r="BH6160" i="13" s="1"/>
  <c r="BE6111" i="13"/>
  <c r="BF6111" i="13" s="1"/>
  <c r="BH6111" i="13" s="1"/>
  <c r="BE9323" i="13"/>
  <c r="BF9323" i="13" s="1"/>
  <c r="BH9323" i="13" s="1"/>
  <c r="BE5238" i="13"/>
  <c r="BF5238" i="13" s="1"/>
  <c r="BH5238" i="13" s="1"/>
  <c r="BE7177" i="13"/>
  <c r="BF7177" i="13" s="1"/>
  <c r="BH7177" i="13" s="1"/>
  <c r="BE7922" i="13"/>
  <c r="BF7922" i="13" s="1"/>
  <c r="BH7922" i="13" s="1"/>
  <c r="BE6252" i="13"/>
  <c r="BF6252" i="13" s="1"/>
  <c r="BH6252" i="13" s="1"/>
  <c r="BE6398" i="13"/>
  <c r="BF6398" i="13" s="1"/>
  <c r="BH6398" i="13" s="1"/>
  <c r="BE9169" i="13"/>
  <c r="BF9169" i="13" s="1"/>
  <c r="BH9169" i="13" s="1"/>
  <c r="BE8361" i="13"/>
  <c r="BF8361" i="13" s="1"/>
  <c r="BH8361" i="13" s="1"/>
  <c r="BE7196" i="13"/>
  <c r="BF7196" i="13" s="1"/>
  <c r="BH7196" i="13" s="1"/>
  <c r="BE6347" i="13"/>
  <c r="BF6347" i="13" s="1"/>
  <c r="BH6347" i="13" s="1"/>
  <c r="BE9388" i="13"/>
  <c r="BF9388" i="13" s="1"/>
  <c r="BH9388" i="13" s="1"/>
  <c r="BE9994" i="13"/>
  <c r="BF9994" i="13" s="1"/>
  <c r="BH9994" i="13" s="1"/>
  <c r="BE5179" i="13"/>
  <c r="BF5179" i="13" s="1"/>
  <c r="BH5179" i="13" s="1"/>
  <c r="BE7202" i="13"/>
  <c r="BF7202" i="13" s="1"/>
  <c r="BH7202" i="13" s="1"/>
  <c r="BE9587" i="13"/>
  <c r="BF9587" i="13" s="1"/>
  <c r="BH9587" i="13" s="1"/>
  <c r="BE5451" i="13"/>
  <c r="BF5451" i="13" s="1"/>
  <c r="BH5451" i="13" s="1"/>
  <c r="BE5890" i="13"/>
  <c r="BF5890" i="13" s="1"/>
  <c r="BH5890" i="13" s="1"/>
  <c r="BE8904" i="13"/>
  <c r="BF8904" i="13" s="1"/>
  <c r="BH8904" i="13" s="1"/>
  <c r="BE8584" i="13"/>
  <c r="BF8584" i="13" s="1"/>
  <c r="BH8584" i="13" s="1"/>
  <c r="BE7697" i="13"/>
  <c r="BF7697" i="13" s="1"/>
  <c r="BH7697" i="13" s="1"/>
  <c r="BE5119" i="13"/>
  <c r="BF5119" i="13" s="1"/>
  <c r="BH5119" i="13" s="1"/>
  <c r="BE6982" i="13"/>
  <c r="BF6982" i="13" s="1"/>
  <c r="BH6982" i="13" s="1"/>
  <c r="BE9012" i="13"/>
  <c r="BF9012" i="13" s="1"/>
  <c r="BH9012" i="13" s="1"/>
  <c r="BE9234" i="13"/>
  <c r="BF9234" i="13" s="1"/>
  <c r="BH9234" i="13" s="1"/>
  <c r="BE5873" i="13"/>
  <c r="BF5873" i="13" s="1"/>
  <c r="BH5873" i="13" s="1"/>
  <c r="BE5129" i="13"/>
  <c r="BF5129" i="13" s="1"/>
  <c r="BH5129" i="13" s="1"/>
  <c r="BE5930" i="13"/>
  <c r="BF5930" i="13" s="1"/>
  <c r="BH5930" i="13" s="1"/>
  <c r="BE8752" i="13"/>
  <c r="BF8752" i="13" s="1"/>
  <c r="BH8752" i="13" s="1"/>
  <c r="BE9955" i="13"/>
  <c r="BF9955" i="13" s="1"/>
  <c r="BH9955" i="13" s="1"/>
  <c r="BE5775" i="13"/>
  <c r="BF5775" i="13" s="1"/>
  <c r="BH5775" i="13" s="1"/>
  <c r="BE7387" i="13"/>
  <c r="BF7387" i="13" s="1"/>
  <c r="BH7387" i="13" s="1"/>
  <c r="BE9729" i="13"/>
  <c r="BF9729" i="13" s="1"/>
  <c r="BH9729" i="13" s="1"/>
  <c r="BE7508" i="13"/>
  <c r="BF7508" i="13" s="1"/>
  <c r="BH7508" i="13" s="1"/>
  <c r="BE9692" i="13"/>
  <c r="BF9692" i="13" s="1"/>
  <c r="BH9692" i="13" s="1"/>
  <c r="BE9530" i="13"/>
  <c r="BF9530" i="13" s="1"/>
  <c r="BH9530" i="13" s="1"/>
  <c r="BE6248" i="13"/>
  <c r="BF6248" i="13" s="1"/>
  <c r="BH6248" i="13" s="1"/>
  <c r="BE8067" i="13"/>
  <c r="BF8067" i="13" s="1"/>
  <c r="BH8067" i="13" s="1"/>
  <c r="BE8749" i="13"/>
  <c r="BF8749" i="13" s="1"/>
  <c r="BH8749" i="13" s="1"/>
  <c r="BE5198" i="13"/>
  <c r="BF5198" i="13" s="1"/>
  <c r="BH5198" i="13" s="1"/>
  <c r="BE9624" i="13"/>
  <c r="BF9624" i="13" s="1"/>
  <c r="BH9624" i="13" s="1"/>
  <c r="BE8792" i="13"/>
  <c r="BF8792" i="13" s="1"/>
  <c r="BH8792" i="13" s="1"/>
  <c r="BE5338" i="13"/>
  <c r="BF5338" i="13" s="1"/>
  <c r="BH5338" i="13" s="1"/>
  <c r="BE6619" i="13"/>
  <c r="BF6619" i="13" s="1"/>
  <c r="BH6619" i="13" s="1"/>
  <c r="BE9257" i="13"/>
  <c r="BF9257" i="13" s="1"/>
  <c r="BH9257" i="13" s="1"/>
  <c r="BE8321" i="13"/>
  <c r="BF8321" i="13" s="1"/>
  <c r="BH8321" i="13" s="1"/>
  <c r="BE7284" i="13"/>
  <c r="BF7284" i="13" s="1"/>
  <c r="BH7284" i="13" s="1"/>
  <c r="BE8430" i="13"/>
  <c r="BF8430" i="13" s="1"/>
  <c r="BH8430" i="13" s="1"/>
  <c r="BE6143" i="13"/>
  <c r="BF6143" i="13" s="1"/>
  <c r="BH6143" i="13" s="1"/>
  <c r="BE9227" i="13"/>
  <c r="BF9227" i="13" s="1"/>
  <c r="BH9227" i="13" s="1"/>
  <c r="BE6255" i="13"/>
  <c r="BF6255" i="13" s="1"/>
  <c r="BH6255" i="13" s="1"/>
  <c r="BE8174" i="13"/>
  <c r="BF8174" i="13" s="1"/>
  <c r="BH8174" i="13" s="1"/>
  <c r="BE7190" i="13"/>
  <c r="BF7190" i="13" s="1"/>
  <c r="BH7190" i="13" s="1"/>
  <c r="BE8539" i="13"/>
  <c r="BF8539" i="13" s="1"/>
  <c r="BH8539" i="13" s="1"/>
  <c r="BE9514" i="13"/>
  <c r="BF9514" i="13" s="1"/>
  <c r="BH9514" i="13" s="1"/>
  <c r="BE7256" i="13"/>
  <c r="BF7256" i="13" s="1"/>
  <c r="BH7256" i="13" s="1"/>
  <c r="BE9876" i="13"/>
  <c r="BF9876" i="13" s="1"/>
  <c r="BH9876" i="13" s="1"/>
  <c r="BE7302" i="13"/>
  <c r="BF7302" i="13" s="1"/>
  <c r="BH7302" i="13" s="1"/>
  <c r="BE9650" i="13"/>
  <c r="BF9650" i="13" s="1"/>
  <c r="BH9650" i="13" s="1"/>
  <c r="BE8656" i="13"/>
  <c r="BF8656" i="13" s="1"/>
  <c r="BH8656" i="13" s="1"/>
  <c r="BE9701" i="13"/>
  <c r="BF9701" i="13" s="1"/>
  <c r="BH9701" i="13" s="1"/>
  <c r="BE6244" i="13"/>
  <c r="BF6244" i="13" s="1"/>
  <c r="BH6244" i="13" s="1"/>
  <c r="BE2298" i="13"/>
  <c r="BF2298" i="13" s="1"/>
  <c r="BH2298" i="13" s="1"/>
  <c r="BE2926" i="13"/>
  <c r="BF2926" i="13" s="1"/>
  <c r="BH2926" i="13" s="1"/>
  <c r="BE2865" i="13"/>
  <c r="BF2865" i="13" s="1"/>
  <c r="BH2865" i="13" s="1"/>
  <c r="BE1617" i="13"/>
  <c r="BF1617" i="13" s="1"/>
  <c r="BH1617" i="13" s="1"/>
  <c r="BE8002" i="13"/>
  <c r="BF8002" i="13" s="1"/>
  <c r="BH8002" i="13" s="1"/>
  <c r="BE9730" i="13"/>
  <c r="BF9730" i="13" s="1"/>
  <c r="BH9730" i="13" s="1"/>
  <c r="BE9218" i="13"/>
  <c r="BF9218" i="13" s="1"/>
  <c r="BH9218" i="13" s="1"/>
  <c r="BE8684" i="13"/>
  <c r="BF8684" i="13" s="1"/>
  <c r="BH8684" i="13" s="1"/>
  <c r="BE8008" i="13"/>
  <c r="BF8008" i="13" s="1"/>
  <c r="BH8008" i="13" s="1"/>
  <c r="BE9508" i="13"/>
  <c r="BF9508" i="13" s="1"/>
  <c r="BH9508" i="13" s="1"/>
  <c r="BE8996" i="13"/>
  <c r="BF8996" i="13" s="1"/>
  <c r="BH8996" i="13" s="1"/>
  <c r="BE8462" i="13"/>
  <c r="BF8462" i="13" s="1"/>
  <c r="BH8462" i="13" s="1"/>
  <c r="BE7662" i="13"/>
  <c r="BF7662" i="13" s="1"/>
  <c r="BH7662" i="13" s="1"/>
  <c r="BE6339" i="13"/>
  <c r="BF6339" i="13" s="1"/>
  <c r="BH6339" i="13" s="1"/>
  <c r="BE6966" i="13"/>
  <c r="BF6966" i="13" s="1"/>
  <c r="BH6966" i="13" s="1"/>
  <c r="BE6110" i="13"/>
  <c r="BF6110" i="13" s="1"/>
  <c r="BH6110" i="13" s="1"/>
  <c r="BE7836" i="13"/>
  <c r="BF7836" i="13" s="1"/>
  <c r="BH7836" i="13" s="1"/>
  <c r="BE7157" i="13"/>
  <c r="BF7157" i="13" s="1"/>
  <c r="BH7157" i="13" s="1"/>
  <c r="BE7316" i="13"/>
  <c r="BF7316" i="13" s="1"/>
  <c r="BH7316" i="13" s="1"/>
  <c r="BE6804" i="13"/>
  <c r="BF6804" i="13" s="1"/>
  <c r="BH6804" i="13" s="1"/>
  <c r="BE5956" i="13"/>
  <c r="BF5956" i="13" s="1"/>
  <c r="BH5956" i="13" s="1"/>
  <c r="BE5103" i="13"/>
  <c r="BF5103" i="13" s="1"/>
  <c r="BH5103" i="13" s="1"/>
  <c r="BE5517" i="13"/>
  <c r="BF5517" i="13" s="1"/>
  <c r="BH5517" i="13" s="1"/>
  <c r="BE5292" i="13"/>
  <c r="BF5292" i="13" s="1"/>
  <c r="BH5292" i="13" s="1"/>
  <c r="BE9783" i="13"/>
  <c r="BF9783" i="13" s="1"/>
  <c r="BH9783" i="13" s="1"/>
  <c r="BE9271" i="13"/>
  <c r="BF9271" i="13" s="1"/>
  <c r="BH9271" i="13" s="1"/>
  <c r="BE8737" i="13"/>
  <c r="BF8737" i="13" s="1"/>
  <c r="BH8737" i="13" s="1"/>
  <c r="BE9673" i="13"/>
  <c r="BF9673" i="13" s="1"/>
  <c r="BH9673" i="13" s="1"/>
  <c r="BE9161" i="13"/>
  <c r="BF9161" i="13" s="1"/>
  <c r="BH9161" i="13" s="1"/>
  <c r="BE8627" i="13"/>
  <c r="BF8627" i="13" s="1"/>
  <c r="BH8627" i="13" s="1"/>
  <c r="BE4998" i="13"/>
  <c r="BF4998" i="13" s="1"/>
  <c r="BH4998" i="13" s="1"/>
  <c r="BE1858" i="13"/>
  <c r="BF1858" i="13" s="1"/>
  <c r="BH1858" i="13" s="1"/>
  <c r="BE9986" i="13"/>
  <c r="BF9986" i="13" s="1"/>
  <c r="BH9986" i="13" s="1"/>
  <c r="BE9346" i="13"/>
  <c r="BF9346" i="13" s="1"/>
  <c r="BH9346" i="13" s="1"/>
  <c r="BE8556" i="13"/>
  <c r="BF8556" i="13" s="1"/>
  <c r="BH8556" i="13" s="1"/>
  <c r="BE7825" i="13"/>
  <c r="BF7825" i="13" s="1"/>
  <c r="BH7825" i="13" s="1"/>
  <c r="BE9764" i="13"/>
  <c r="BF9764" i="13" s="1"/>
  <c r="BH9764" i="13" s="1"/>
  <c r="BE9124" i="13"/>
  <c r="BF9124" i="13" s="1"/>
  <c r="BH9124" i="13" s="1"/>
  <c r="BE8334" i="13"/>
  <c r="BF8334" i="13" s="1"/>
  <c r="BH8334" i="13" s="1"/>
  <c r="BE7227" i="13"/>
  <c r="BF7227" i="13" s="1"/>
  <c r="BH7227" i="13" s="1"/>
  <c r="BE7094" i="13"/>
  <c r="BF7094" i="13" s="1"/>
  <c r="BH7094" i="13" s="1"/>
  <c r="BE5982" i="13"/>
  <c r="BF5982" i="13" s="1"/>
  <c r="BH5982" i="13" s="1"/>
  <c r="BE7580" i="13"/>
  <c r="BF7580" i="13" s="1"/>
  <c r="BH7580" i="13" s="1"/>
  <c r="BE7444" i="13"/>
  <c r="BF7444" i="13" s="1"/>
  <c r="BH7444" i="13" s="1"/>
  <c r="BE6676" i="13"/>
  <c r="BF6676" i="13" s="1"/>
  <c r="BH6676" i="13" s="1"/>
  <c r="BE5543" i="13"/>
  <c r="BF5543" i="13" s="1"/>
  <c r="BH5543" i="13" s="1"/>
  <c r="BE5645" i="13"/>
  <c r="BF5645" i="13" s="1"/>
  <c r="BH5645" i="13" s="1"/>
  <c r="BE5164" i="13"/>
  <c r="BF5164" i="13" s="1"/>
  <c r="BH5164" i="13" s="1"/>
  <c r="BE9527" i="13"/>
  <c r="BF9527" i="13" s="1"/>
  <c r="BH9527" i="13" s="1"/>
  <c r="BE8865" i="13"/>
  <c r="BF8865" i="13" s="1"/>
  <c r="BH8865" i="13" s="1"/>
  <c r="BE9545" i="13"/>
  <c r="BF9545" i="13" s="1"/>
  <c r="BH9545" i="13" s="1"/>
  <c r="BE8905" i="13"/>
  <c r="BF8905" i="13" s="1"/>
  <c r="BH8905" i="13" s="1"/>
  <c r="BE7809" i="13"/>
  <c r="BF7809" i="13" s="1"/>
  <c r="BH7809" i="13" s="1"/>
  <c r="BE9956" i="13"/>
  <c r="BF9956" i="13" s="1"/>
  <c r="BH9956" i="13" s="1"/>
  <c r="BE7465" i="13"/>
  <c r="BF7465" i="13" s="1"/>
  <c r="BH7465" i="13" s="1"/>
  <c r="BE6779" i="13"/>
  <c r="BF6779" i="13" s="1"/>
  <c r="BH6779" i="13" s="1"/>
  <c r="BE7577" i="13"/>
  <c r="BF7577" i="13" s="1"/>
  <c r="BH7577" i="13" s="1"/>
  <c r="BE5702" i="13"/>
  <c r="BF5702" i="13" s="1"/>
  <c r="BH5702" i="13" s="1"/>
  <c r="BE6797" i="13"/>
  <c r="BF6797" i="13" s="1"/>
  <c r="BH6797" i="13" s="1"/>
  <c r="BE5941" i="13"/>
  <c r="BF5941" i="13" s="1"/>
  <c r="BH5941" i="13" s="1"/>
  <c r="BE7451" i="13"/>
  <c r="BF7451" i="13" s="1"/>
  <c r="BH7451" i="13" s="1"/>
  <c r="BE5847" i="13"/>
  <c r="BF5847" i="13" s="1"/>
  <c r="BH5847" i="13" s="1"/>
  <c r="BE5506" i="13"/>
  <c r="BF5506" i="13" s="1"/>
  <c r="BH5506" i="13" s="1"/>
  <c r="BE5037" i="13"/>
  <c r="BF5037" i="13" s="1"/>
  <c r="BH5037" i="13" s="1"/>
  <c r="BE9899" i="13"/>
  <c r="BF9899" i="13" s="1"/>
  <c r="BH9899" i="13" s="1"/>
  <c r="BE9614" i="13"/>
  <c r="BF9614" i="13" s="1"/>
  <c r="BH9614" i="13" s="1"/>
  <c r="BE9102" i="13"/>
  <c r="BF9102" i="13" s="1"/>
  <c r="BH9102" i="13" s="1"/>
  <c r="BE8568" i="13"/>
  <c r="BF8568" i="13" s="1"/>
  <c r="BH8568" i="13" s="1"/>
  <c r="BE8292" i="13"/>
  <c r="BF8292" i="13" s="1"/>
  <c r="BH8292" i="13" s="1"/>
  <c r="BE9784" i="13"/>
  <c r="BF9784" i="13" s="1"/>
  <c r="BH9784" i="13" s="1"/>
  <c r="BE9144" i="13"/>
  <c r="BF9144" i="13" s="1"/>
  <c r="BH9144" i="13" s="1"/>
  <c r="BE8474" i="13"/>
  <c r="BF8474" i="13" s="1"/>
  <c r="BH8474" i="13" s="1"/>
  <c r="BE7658" i="13"/>
  <c r="BF7658" i="13" s="1"/>
  <c r="BH7658" i="13" s="1"/>
  <c r="BE6343" i="13"/>
  <c r="BF6343" i="13" s="1"/>
  <c r="BH6343" i="13" s="1"/>
  <c r="BE6978" i="13"/>
  <c r="BF6978" i="13" s="1"/>
  <c r="BH6978" i="13" s="1"/>
  <c r="BE6130" i="13"/>
  <c r="BF6130" i="13" s="1"/>
  <c r="BH6130" i="13" s="1"/>
  <c r="BE7864" i="13"/>
  <c r="BF7864" i="13" s="1"/>
  <c r="BH7864" i="13" s="1"/>
  <c r="BE7169" i="13"/>
  <c r="BF7169" i="13" s="1"/>
  <c r="BH7169" i="13" s="1"/>
  <c r="BE7336" i="13"/>
  <c r="BF7336" i="13" s="1"/>
  <c r="BH7336" i="13" s="1"/>
  <c r="BE6696" i="13"/>
  <c r="BF6696" i="13" s="1"/>
  <c r="BH6696" i="13" s="1"/>
  <c r="BE5691" i="13"/>
  <c r="BF5691" i="13" s="1"/>
  <c r="BH5691" i="13" s="1"/>
  <c r="BE5230" i="13"/>
  <c r="BF5230" i="13" s="1"/>
  <c r="BH5230" i="13" s="1"/>
  <c r="BE5385" i="13"/>
  <c r="BF5385" i="13" s="1"/>
  <c r="BH5385" i="13" s="1"/>
  <c r="BE9699" i="13"/>
  <c r="BF9699" i="13" s="1"/>
  <c r="BH9699" i="13" s="1"/>
  <c r="BE9187" i="13"/>
  <c r="BF9187" i="13" s="1"/>
  <c r="BH9187" i="13" s="1"/>
  <c r="BE8653" i="13"/>
  <c r="BF8653" i="13" s="1"/>
  <c r="BH8653" i="13" s="1"/>
  <c r="BE8245" i="13"/>
  <c r="BF8245" i="13" s="1"/>
  <c r="BH8245" i="13" s="1"/>
  <c r="BE9573" i="13"/>
  <c r="BF9573" i="13" s="1"/>
  <c r="BH9573" i="13" s="1"/>
  <c r="BE9061" i="13"/>
  <c r="BF9061" i="13" s="1"/>
  <c r="BH9061" i="13" s="1"/>
  <c r="BE8519" i="13"/>
  <c r="BF8519" i="13" s="1"/>
  <c r="BH8519" i="13" s="1"/>
  <c r="BE9856" i="13"/>
  <c r="BF9856" i="13" s="1"/>
  <c r="BH9856" i="13" s="1"/>
  <c r="BE7375" i="13"/>
  <c r="BF7375" i="13" s="1"/>
  <c r="BH7375" i="13" s="1"/>
  <c r="BE6703" i="13"/>
  <c r="BF6703" i="13" s="1"/>
  <c r="BH6703" i="13" s="1"/>
  <c r="BE7493" i="13"/>
  <c r="BF7493" i="13" s="1"/>
  <c r="BH7493" i="13" s="1"/>
  <c r="BE6170" i="13"/>
  <c r="BF6170" i="13" s="1"/>
  <c r="BH6170" i="13" s="1"/>
  <c r="BE6841" i="13"/>
  <c r="BF6841" i="13" s="1"/>
  <c r="BH6841" i="13" s="1"/>
  <c r="BE5985" i="13"/>
  <c r="BF5985" i="13" s="1"/>
  <c r="BH5985" i="13" s="1"/>
  <c r="BE7511" i="13"/>
  <c r="BF7511" i="13" s="1"/>
  <c r="BH7511" i="13" s="1"/>
  <c r="BE5883" i="13"/>
  <c r="BF5883" i="13" s="1"/>
  <c r="BH5883" i="13" s="1"/>
  <c r="BE5542" i="13"/>
  <c r="BF5542" i="13" s="1"/>
  <c r="BH5542" i="13" s="1"/>
  <c r="BE5289" i="13"/>
  <c r="BF5289" i="13" s="1"/>
  <c r="BH5289" i="13" s="1"/>
  <c r="BE5448" i="13"/>
  <c r="BF5448" i="13" s="1"/>
  <c r="BH5448" i="13" s="1"/>
  <c r="BE8090" i="13"/>
  <c r="BF8090" i="13" s="1"/>
  <c r="BH8090" i="13" s="1"/>
  <c r="BE9818" i="13"/>
  <c r="BF9818" i="13" s="1"/>
  <c r="BH9818" i="13" s="1"/>
  <c r="BE9306" i="13"/>
  <c r="BF9306" i="13" s="1"/>
  <c r="BH9306" i="13" s="1"/>
  <c r="BE8772" i="13"/>
  <c r="BF8772" i="13" s="1"/>
  <c r="BH8772" i="13" s="1"/>
  <c r="BE8096" i="13"/>
  <c r="BF8096" i="13" s="1"/>
  <c r="BH8096" i="13" s="1"/>
  <c r="BE9596" i="13"/>
  <c r="BF9596" i="13" s="1"/>
  <c r="BH9596" i="13" s="1"/>
  <c r="BE8956" i="13"/>
  <c r="BF8956" i="13" s="1"/>
  <c r="BH8956" i="13" s="1"/>
  <c r="BE7976" i="13"/>
  <c r="BF7976" i="13" s="1"/>
  <c r="BH7976" i="13" s="1"/>
  <c r="BE7494" i="13"/>
  <c r="BF7494" i="13" s="1"/>
  <c r="BH7494" i="13" s="1"/>
  <c r="BE6171" i="13"/>
  <c r="BF6171" i="13" s="1"/>
  <c r="BH6171" i="13" s="1"/>
  <c r="BE6798" i="13"/>
  <c r="BF6798" i="13" s="1"/>
  <c r="BH6798" i="13" s="1"/>
  <c r="BE5942" i="13"/>
  <c r="BF5942" i="13" s="1"/>
  <c r="BH5942" i="13" s="1"/>
  <c r="BE7668" i="13"/>
  <c r="BF7668" i="13" s="1"/>
  <c r="BH7668" i="13" s="1"/>
  <c r="BE6229" i="13"/>
  <c r="BF6229" i="13" s="1"/>
  <c r="BH6229" i="13" s="1"/>
  <c r="BE6892" i="13"/>
  <c r="BF6892" i="13" s="1"/>
  <c r="BH6892" i="13" s="1"/>
  <c r="BE5367" i="13"/>
  <c r="BF5367" i="13" s="1"/>
  <c r="BH5367" i="13" s="1"/>
  <c r="BE5605" i="13"/>
  <c r="BF5605" i="13" s="1"/>
  <c r="BH5605" i="13" s="1"/>
  <c r="BE5252" i="13"/>
  <c r="BF5252" i="13" s="1"/>
  <c r="BH5252" i="13" s="1"/>
  <c r="BE9743" i="13"/>
  <c r="BF9743" i="13" s="1"/>
  <c r="BH9743" i="13" s="1"/>
  <c r="BE9231" i="13"/>
  <c r="BF9231" i="13" s="1"/>
  <c r="BH9231" i="13" s="1"/>
  <c r="BE8697" i="13"/>
  <c r="BF8697" i="13" s="1"/>
  <c r="BH8697" i="13" s="1"/>
  <c r="BE9761" i="13"/>
  <c r="BF9761" i="13" s="1"/>
  <c r="BH9761" i="13" s="1"/>
  <c r="BE9249" i="13"/>
  <c r="BF9249" i="13" s="1"/>
  <c r="BH9249" i="13" s="1"/>
  <c r="BE8715" i="13"/>
  <c r="BF8715" i="13" s="1"/>
  <c r="BH8715" i="13" s="1"/>
  <c r="BE7769" i="13"/>
  <c r="BF7769" i="13" s="1"/>
  <c r="BH7769" i="13" s="1"/>
  <c r="BE8015" i="13"/>
  <c r="BF8015" i="13" s="1"/>
  <c r="BH8015" i="13" s="1"/>
  <c r="BE6867" i="13"/>
  <c r="BF6867" i="13" s="1"/>
  <c r="BH6867" i="13" s="1"/>
  <c r="BE6019" i="13"/>
  <c r="BF6019" i="13" s="1"/>
  <c r="BH6019" i="13" s="1"/>
  <c r="BE6350" i="13"/>
  <c r="BF6350" i="13" s="1"/>
  <c r="BH6350" i="13" s="1"/>
  <c r="BE7013" i="13"/>
  <c r="BF7013" i="13" s="1"/>
  <c r="BH7013" i="13" s="1"/>
  <c r="BE6501" i="13"/>
  <c r="BF6501" i="13" s="1"/>
  <c r="BH6501" i="13" s="1"/>
  <c r="BE7683" i="13"/>
  <c r="BF7683" i="13" s="1"/>
  <c r="BH7683" i="13" s="1"/>
  <c r="BE6204" i="13"/>
  <c r="BF6204" i="13" s="1"/>
  <c r="BH6204" i="13" s="1"/>
  <c r="BE5039" i="13"/>
  <c r="BF5039" i="13" s="1"/>
  <c r="BH5039" i="13" s="1"/>
  <c r="BE5853" i="13"/>
  <c r="BF5853" i="13" s="1"/>
  <c r="BH5853" i="13" s="1"/>
  <c r="BE5588" i="13"/>
  <c r="BF5588" i="13" s="1"/>
  <c r="BH5588" i="13" s="1"/>
  <c r="BE8094" i="13"/>
  <c r="BF8094" i="13" s="1"/>
  <c r="BH8094" i="13" s="1"/>
  <c r="BE9830" i="13"/>
  <c r="BF9830" i="13" s="1"/>
  <c r="BH9830" i="13" s="1"/>
  <c r="BE9318" i="13"/>
  <c r="BF9318" i="13" s="1"/>
  <c r="BH9318" i="13" s="1"/>
  <c r="BE8784" i="13"/>
  <c r="BF8784" i="13" s="1"/>
  <c r="BH8784" i="13" s="1"/>
  <c r="BE8124" i="13"/>
  <c r="BF8124" i="13" s="1"/>
  <c r="BH8124" i="13" s="1"/>
  <c r="BE9616" i="13"/>
  <c r="BF9616" i="13" s="1"/>
  <c r="BH9616" i="13" s="1"/>
  <c r="BE8976" i="13"/>
  <c r="BF8976" i="13" s="1"/>
  <c r="BH8976" i="13" s="1"/>
  <c r="BE8434" i="13"/>
  <c r="BF8434" i="13" s="1"/>
  <c r="BH8434" i="13" s="1"/>
  <c r="BE7490" i="13"/>
  <c r="BF7490" i="13" s="1"/>
  <c r="BH7490" i="13" s="1"/>
  <c r="BE6175" i="13"/>
  <c r="BF6175" i="13" s="1"/>
  <c r="BH6175" i="13" s="1"/>
  <c r="BE6810" i="13"/>
  <c r="BF6810" i="13" s="1"/>
  <c r="BH6810" i="13" s="1"/>
  <c r="BE5962" i="13"/>
  <c r="BF5962" i="13" s="1"/>
  <c r="BH5962" i="13" s="1"/>
  <c r="BE7696" i="13"/>
  <c r="BF7696" i="13" s="1"/>
  <c r="BH7696" i="13" s="1"/>
  <c r="BE6369" i="13"/>
  <c r="BF6369" i="13" s="1"/>
  <c r="BH6369" i="13" s="1"/>
  <c r="BE7168" i="13"/>
  <c r="BF7168" i="13" s="1"/>
  <c r="BH7168" i="13" s="1"/>
  <c r="BE6528" i="13"/>
  <c r="BF6528" i="13" s="1"/>
  <c r="BH6528" i="13" s="1"/>
  <c r="BE5523" i="13"/>
  <c r="BF5523" i="13" s="1"/>
  <c r="BH5523" i="13" s="1"/>
  <c r="BE5014" i="13"/>
  <c r="BF5014" i="13" s="1"/>
  <c r="BH5014" i="13" s="1"/>
  <c r="BE5872" i="13"/>
  <c r="BF5872" i="13" s="1"/>
  <c r="BH5872" i="13" s="1"/>
  <c r="BE9659" i="13"/>
  <c r="BF9659" i="13" s="1"/>
  <c r="BH9659" i="13" s="1"/>
  <c r="BE9147" i="13"/>
  <c r="BF9147" i="13" s="1"/>
  <c r="BH9147" i="13" s="1"/>
  <c r="BE9661" i="13"/>
  <c r="BF9661" i="13" s="1"/>
  <c r="BH9661" i="13" s="1"/>
  <c r="BE9149" i="13"/>
  <c r="BF9149" i="13" s="1"/>
  <c r="BH9149" i="13" s="1"/>
  <c r="BE8615" i="13"/>
  <c r="BF8615" i="13" s="1"/>
  <c r="BH8615" i="13" s="1"/>
  <c r="BE7469" i="13"/>
  <c r="BF7469" i="13" s="1"/>
  <c r="BH7469" i="13" s="1"/>
  <c r="BE8187" i="13"/>
  <c r="BF8187" i="13" s="1"/>
  <c r="BH8187" i="13" s="1"/>
  <c r="BE7047" i="13"/>
  <c r="BF7047" i="13" s="1"/>
  <c r="BH7047" i="13" s="1"/>
  <c r="BE6535" i="13"/>
  <c r="BF6535" i="13" s="1"/>
  <c r="BH6535" i="13" s="1"/>
  <c r="BE7146" i="13"/>
  <c r="BF7146" i="13" s="1"/>
  <c r="BH7146" i="13" s="1"/>
  <c r="BE7345" i="13"/>
  <c r="BF7345" i="13" s="1"/>
  <c r="BH7345" i="13" s="1"/>
  <c r="BE6673" i="13"/>
  <c r="BF6673" i="13" s="1"/>
  <c r="BH6673" i="13" s="1"/>
  <c r="BE7855" i="13"/>
  <c r="BF7855" i="13" s="1"/>
  <c r="BH7855" i="13" s="1"/>
  <c r="BE6368" i="13"/>
  <c r="BF6368" i="13" s="1"/>
  <c r="BH6368" i="13" s="1"/>
  <c r="BE5251" i="13"/>
  <c r="BF5251" i="13" s="1"/>
  <c r="BH5251" i="13" s="1"/>
  <c r="BE5374" i="13"/>
  <c r="BF5374" i="13" s="1"/>
  <c r="BH5374" i="13" s="1"/>
  <c r="BE5073" i="13"/>
  <c r="BF5073" i="13" s="1"/>
  <c r="BH5073" i="13" s="1"/>
  <c r="BE5096" i="13"/>
  <c r="BF5096" i="13" s="1"/>
  <c r="BH5096" i="13" s="1"/>
  <c r="BE8050" i="13"/>
  <c r="BF8050" i="13" s="1"/>
  <c r="BH8050" i="13" s="1"/>
  <c r="BE9778" i="13"/>
  <c r="BF9778" i="13" s="1"/>
  <c r="BH9778" i="13" s="1"/>
  <c r="BE9266" i="13"/>
  <c r="BF9266" i="13" s="1"/>
  <c r="BH9266" i="13" s="1"/>
  <c r="BE8732" i="13"/>
  <c r="BF8732" i="13" s="1"/>
  <c r="BH8732" i="13" s="1"/>
  <c r="BE8056" i="13"/>
  <c r="BF8056" i="13" s="1"/>
  <c r="BH8056" i="13" s="1"/>
  <c r="BE9556" i="13"/>
  <c r="BF9556" i="13" s="1"/>
  <c r="BH9556" i="13" s="1"/>
  <c r="BE8916" i="13"/>
  <c r="BF8916" i="13" s="1"/>
  <c r="BH8916" i="13" s="1"/>
  <c r="BE8382" i="13"/>
  <c r="BF8382" i="13" s="1"/>
  <c r="BH8382" i="13" s="1"/>
  <c r="BE7582" i="13"/>
  <c r="BF7582" i="13" s="1"/>
  <c r="BH7582" i="13" s="1"/>
  <c r="BE6259" i="13"/>
  <c r="BF6259" i="13" s="1"/>
  <c r="BH6259" i="13" s="1"/>
  <c r="BE6886" i="13"/>
  <c r="BF6886" i="13" s="1"/>
  <c r="BH6886" i="13" s="1"/>
  <c r="BE5902" i="13"/>
  <c r="BF5902" i="13" s="1"/>
  <c r="BH5902" i="13" s="1"/>
  <c r="BE7628" i="13"/>
  <c r="BF7628" i="13" s="1"/>
  <c r="BH7628" i="13" s="1"/>
  <c r="BE6189" i="13"/>
  <c r="BF6189" i="13" s="1"/>
  <c r="BH6189" i="13" s="1"/>
  <c r="BE6852" i="13"/>
  <c r="BF6852" i="13" s="1"/>
  <c r="BH6852" i="13" s="1"/>
  <c r="BE6004" i="13"/>
  <c r="BF6004" i="13" s="1"/>
  <c r="BH6004" i="13" s="1"/>
  <c r="BE5327" i="13"/>
  <c r="BF5327" i="13" s="1"/>
  <c r="BH5327" i="13" s="1"/>
  <c r="BE5565" i="13"/>
  <c r="BF5565" i="13" s="1"/>
  <c r="BH5565" i="13" s="1"/>
  <c r="BE5212" i="13"/>
  <c r="BF5212" i="13" s="1"/>
  <c r="BH5212" i="13" s="1"/>
  <c r="BE9575" i="13"/>
  <c r="BF9575" i="13" s="1"/>
  <c r="BH9575" i="13" s="1"/>
  <c r="BE9063" i="13"/>
  <c r="BF9063" i="13" s="1"/>
  <c r="BH9063" i="13" s="1"/>
  <c r="BE8529" i="13"/>
  <c r="BF8529" i="13" s="1"/>
  <c r="BH8529" i="13" s="1"/>
  <c r="BE8257" i="13"/>
  <c r="BF8257" i="13" s="1"/>
  <c r="BH8257" i="13" s="1"/>
  <c r="BE9465" i="13"/>
  <c r="BF9465" i="13" s="1"/>
  <c r="BH9465" i="13" s="1"/>
  <c r="BE8953" i="13"/>
  <c r="BF8953" i="13" s="1"/>
  <c r="BH8953" i="13" s="1"/>
  <c r="BE8419" i="13"/>
  <c r="BF8419" i="13" s="1"/>
  <c r="BH8419" i="13" s="1"/>
  <c r="BE8103" i="13"/>
  <c r="BF8103" i="13" s="1"/>
  <c r="BH8103" i="13" s="1"/>
  <c r="BE6955" i="13"/>
  <c r="BF6955" i="13" s="1"/>
  <c r="BH6955" i="13" s="1"/>
  <c r="BE6107" i="13"/>
  <c r="BF6107" i="13" s="1"/>
  <c r="BH6107" i="13" s="1"/>
  <c r="BE6438" i="13"/>
  <c r="BF6438" i="13" s="1"/>
  <c r="BH6438" i="13" s="1"/>
  <c r="BE7101" i="13"/>
  <c r="BF7101" i="13" s="1"/>
  <c r="BH7101" i="13" s="1"/>
  <c r="BE6589" i="13"/>
  <c r="BF6589" i="13" s="1"/>
  <c r="BH6589" i="13" s="1"/>
  <c r="BE7771" i="13"/>
  <c r="BF7771" i="13" s="1"/>
  <c r="BH7771" i="13" s="1"/>
  <c r="BE6292" i="13"/>
  <c r="BF6292" i="13" s="1"/>
  <c r="BH6292" i="13" s="1"/>
  <c r="BE5183" i="13"/>
  <c r="BF5183" i="13" s="1"/>
  <c r="BH5183" i="13" s="1"/>
  <c r="BE5106" i="13"/>
  <c r="BF5106" i="13" s="1"/>
  <c r="BH5106" i="13" s="1"/>
  <c r="BE5676" i="13"/>
  <c r="BF5676" i="13" s="1"/>
  <c r="BH5676" i="13" s="1"/>
  <c r="BE8054" i="13"/>
  <c r="BF8054" i="13" s="1"/>
  <c r="BH8054" i="13" s="1"/>
  <c r="BE9790" i="13"/>
  <c r="BF9790" i="13" s="1"/>
  <c r="BH9790" i="13" s="1"/>
  <c r="BE9278" i="13"/>
  <c r="BF9278" i="13" s="1"/>
  <c r="BH9278" i="13" s="1"/>
  <c r="BE8744" i="13"/>
  <c r="BF8744" i="13" s="1"/>
  <c r="BH8744" i="13" s="1"/>
  <c r="BE8084" i="13"/>
  <c r="BF8084" i="13" s="1"/>
  <c r="BH8084" i="13" s="1"/>
  <c r="BE9576" i="13"/>
  <c r="BF9576" i="13" s="1"/>
  <c r="BH9576" i="13" s="1"/>
  <c r="BE8936" i="13"/>
  <c r="BF8936" i="13" s="1"/>
  <c r="BH8936" i="13" s="1"/>
  <c r="BE8394" i="13"/>
  <c r="BF8394" i="13" s="1"/>
  <c r="BH8394" i="13" s="1"/>
  <c r="BE7578" i="13"/>
  <c r="BF7578" i="13" s="1"/>
  <c r="BH7578" i="13" s="1"/>
  <c r="BE6263" i="13"/>
  <c r="BF6263" i="13" s="1"/>
  <c r="BH6263" i="13" s="1"/>
  <c r="BE6898" i="13"/>
  <c r="BF6898" i="13" s="1"/>
  <c r="BH6898" i="13" s="1"/>
  <c r="BE5922" i="13"/>
  <c r="BF5922" i="13" s="1"/>
  <c r="BH5922" i="13" s="1"/>
  <c r="BE7656" i="13"/>
  <c r="BF7656" i="13" s="1"/>
  <c r="BH7656" i="13" s="1"/>
  <c r="BE6329" i="13"/>
  <c r="BF6329" i="13" s="1"/>
  <c r="BH6329" i="13" s="1"/>
  <c r="BE7128" i="13"/>
  <c r="BF7128" i="13" s="1"/>
  <c r="BH7128" i="13" s="1"/>
  <c r="BE6144" i="13"/>
  <c r="BF6144" i="13" s="1"/>
  <c r="BH6144" i="13" s="1"/>
  <c r="BE5483" i="13"/>
  <c r="BF5483" i="13" s="1"/>
  <c r="BH5483" i="13" s="1"/>
  <c r="BE5689" i="13"/>
  <c r="BF5689" i="13" s="1"/>
  <c r="BH5689" i="13" s="1"/>
  <c r="BE5832" i="13"/>
  <c r="BF5832" i="13" s="1"/>
  <c r="BH5832" i="13" s="1"/>
  <c r="BE9619" i="13"/>
  <c r="BF9619" i="13" s="1"/>
  <c r="BH9619" i="13" s="1"/>
  <c r="BE9107" i="13"/>
  <c r="BF9107" i="13" s="1"/>
  <c r="BH9107" i="13" s="1"/>
  <c r="BE8573" i="13"/>
  <c r="BF8573" i="13" s="1"/>
  <c r="BH8573" i="13" s="1"/>
  <c r="BE8293" i="13"/>
  <c r="BF8293" i="13" s="1"/>
  <c r="BH8293" i="13" s="1"/>
  <c r="BE9621" i="13"/>
  <c r="BF9621" i="13" s="1"/>
  <c r="BH9621" i="13" s="1"/>
  <c r="BE9109" i="13"/>
  <c r="BF9109" i="13" s="1"/>
  <c r="BH9109" i="13" s="1"/>
  <c r="BE8567" i="13"/>
  <c r="BF8567" i="13" s="1"/>
  <c r="BH8567" i="13" s="1"/>
  <c r="BE9904" i="13"/>
  <c r="BF9904" i="13" s="1"/>
  <c r="BH9904" i="13" s="1"/>
  <c r="BE7423" i="13"/>
  <c r="BF7423" i="13" s="1"/>
  <c r="BH7423" i="13" s="1"/>
  <c r="BE6751" i="13"/>
  <c r="BF6751" i="13" s="1"/>
  <c r="BH6751" i="13" s="1"/>
  <c r="BE7541" i="13"/>
  <c r="BF7541" i="13" s="1"/>
  <c r="BH7541" i="13" s="1"/>
  <c r="BE6218" i="13"/>
  <c r="BF6218" i="13" s="1"/>
  <c r="BH6218" i="13" s="1"/>
  <c r="BE6889" i="13"/>
  <c r="BF6889" i="13" s="1"/>
  <c r="BH6889" i="13" s="1"/>
  <c r="BE6033" i="13"/>
  <c r="BF6033" i="13" s="1"/>
  <c r="BH6033" i="13" s="1"/>
  <c r="BE7559" i="13"/>
  <c r="BF7559" i="13" s="1"/>
  <c r="BH7559" i="13" s="1"/>
  <c r="BE5931" i="13"/>
  <c r="BF5931" i="13" s="1"/>
  <c r="BH5931" i="13" s="1"/>
  <c r="BE5590" i="13"/>
  <c r="BF5590" i="13" s="1"/>
  <c r="BH5590" i="13" s="1"/>
  <c r="BE5737" i="13"/>
  <c r="BF5737" i="13" s="1"/>
  <c r="BH5737" i="13" s="1"/>
  <c r="BE5496" i="13"/>
  <c r="BF5496" i="13" s="1"/>
  <c r="BH5496" i="13" s="1"/>
  <c r="BE5001" i="13"/>
  <c r="BF5001" i="13" s="1"/>
  <c r="BH5001" i="13" s="1"/>
  <c r="BE1162" i="13"/>
  <c r="BF1162" i="13" s="1"/>
  <c r="BH1162" i="13" s="1"/>
  <c r="BE9895" i="13"/>
  <c r="BF9895" i="13" s="1"/>
  <c r="BH9895" i="13" s="1"/>
  <c r="BE9474" i="13"/>
  <c r="BF9474" i="13" s="1"/>
  <c r="BH9474" i="13" s="1"/>
  <c r="BE8428" i="13"/>
  <c r="BF8428" i="13" s="1"/>
  <c r="BH8428" i="13" s="1"/>
  <c r="BE8136" i="13"/>
  <c r="BF8136" i="13" s="1"/>
  <c r="BH8136" i="13" s="1"/>
  <c r="BE9636" i="13"/>
  <c r="BF9636" i="13" s="1"/>
  <c r="BH9636" i="13" s="1"/>
  <c r="BE8718" i="13"/>
  <c r="BF8718" i="13" s="1"/>
  <c r="BH8718" i="13" s="1"/>
  <c r="BE7534" i="13"/>
  <c r="BF7534" i="13" s="1"/>
  <c r="BH7534" i="13" s="1"/>
  <c r="BE6838" i="13"/>
  <c r="BF6838" i="13" s="1"/>
  <c r="BH6838" i="13" s="1"/>
  <c r="BE5726" i="13"/>
  <c r="BF5726" i="13" s="1"/>
  <c r="BH5726" i="13" s="1"/>
  <c r="BE6269" i="13"/>
  <c r="BF6269" i="13" s="1"/>
  <c r="BH6269" i="13" s="1"/>
  <c r="BE6548" i="13"/>
  <c r="BF6548" i="13" s="1"/>
  <c r="BH6548" i="13" s="1"/>
  <c r="BE5226" i="13"/>
  <c r="BF5226" i="13" s="1"/>
  <c r="BH5226" i="13" s="1"/>
  <c r="BE5812" i="13"/>
  <c r="BF5812" i="13" s="1"/>
  <c r="BH5812" i="13" s="1"/>
  <c r="BE9143" i="13"/>
  <c r="BF9143" i="13" s="1"/>
  <c r="BH9143" i="13" s="1"/>
  <c r="BE8353" i="13"/>
  <c r="BF8353" i="13" s="1"/>
  <c r="BH8353" i="13" s="1"/>
  <c r="BE9033" i="13"/>
  <c r="BF9033" i="13" s="1"/>
  <c r="BH9033" i="13" s="1"/>
  <c r="BE7681" i="13"/>
  <c r="BF7681" i="13" s="1"/>
  <c r="BH7681" i="13" s="1"/>
  <c r="BE7331" i="13"/>
  <c r="BF7331" i="13" s="1"/>
  <c r="BH7331" i="13" s="1"/>
  <c r="BE6523" i="13"/>
  <c r="BF6523" i="13" s="1"/>
  <c r="BH6523" i="13" s="1"/>
  <c r="BE6262" i="13"/>
  <c r="BF6262" i="13" s="1"/>
  <c r="BH6262" i="13" s="1"/>
  <c r="BE6669" i="13"/>
  <c r="BF6669" i="13" s="1"/>
  <c r="BH6669" i="13" s="1"/>
  <c r="BE7723" i="13"/>
  <c r="BF7723" i="13" s="1"/>
  <c r="BH7723" i="13" s="1"/>
  <c r="BE5975" i="13"/>
  <c r="BF5975" i="13" s="1"/>
  <c r="BH5975" i="13" s="1"/>
  <c r="BE5893" i="13"/>
  <c r="BF5893" i="13" s="1"/>
  <c r="BH5893" i="13" s="1"/>
  <c r="BE5364" i="13"/>
  <c r="BF5364" i="13" s="1"/>
  <c r="BH5364" i="13" s="1"/>
  <c r="BE8006" i="13"/>
  <c r="BF8006" i="13" s="1"/>
  <c r="BH8006" i="13" s="1"/>
  <c r="BE9998" i="13"/>
  <c r="BF9998" i="13" s="1"/>
  <c r="BH9998" i="13" s="1"/>
  <c r="BE9358" i="13"/>
  <c r="BF9358" i="13" s="1"/>
  <c r="BH9358" i="13" s="1"/>
  <c r="BE8696" i="13"/>
  <c r="BF8696" i="13" s="1"/>
  <c r="BH8696" i="13" s="1"/>
  <c r="BE7861" i="13"/>
  <c r="BF7861" i="13" s="1"/>
  <c r="BH7861" i="13" s="1"/>
  <c r="BE9656" i="13"/>
  <c r="BF9656" i="13" s="1"/>
  <c r="BH9656" i="13" s="1"/>
  <c r="BE8858" i="13"/>
  <c r="BF8858" i="13" s="1"/>
  <c r="BH8858" i="13" s="1"/>
  <c r="BE7786" i="13"/>
  <c r="BF7786" i="13" s="1"/>
  <c r="BH7786" i="13" s="1"/>
  <c r="BE6215" i="13"/>
  <c r="BF6215" i="13" s="1"/>
  <c r="BH6215" i="13" s="1"/>
  <c r="BE6722" i="13"/>
  <c r="BF6722" i="13" s="1"/>
  <c r="BH6722" i="13" s="1"/>
  <c r="BE5746" i="13"/>
  <c r="BF5746" i="13" s="1"/>
  <c r="BH5746" i="13" s="1"/>
  <c r="BE6409" i="13"/>
  <c r="BF6409" i="13" s="1"/>
  <c r="BH6409" i="13" s="1"/>
  <c r="BE6952" i="13"/>
  <c r="BF6952" i="13" s="1"/>
  <c r="BH6952" i="13" s="1"/>
  <c r="BE5968" i="13"/>
  <c r="BF5968" i="13" s="1"/>
  <c r="BH5968" i="13" s="1"/>
  <c r="BE5054" i="13"/>
  <c r="BF5054" i="13" s="1"/>
  <c r="BH5054" i="13" s="1"/>
  <c r="BE5784" i="13"/>
  <c r="BF5784" i="13" s="1"/>
  <c r="BH5784" i="13" s="1"/>
  <c r="BE9827" i="13"/>
  <c r="BF9827" i="13" s="1"/>
  <c r="BH9827" i="13" s="1"/>
  <c r="BE9059" i="13"/>
  <c r="BF9059" i="13" s="1"/>
  <c r="BH9059" i="13" s="1"/>
  <c r="BE8397" i="13"/>
  <c r="BF8397" i="13" s="1"/>
  <c r="BH8397" i="13" s="1"/>
  <c r="BE8117" i="13"/>
  <c r="BF8117" i="13" s="1"/>
  <c r="BH8117" i="13" s="1"/>
  <c r="BE9829" i="13"/>
  <c r="BF9829" i="13" s="1"/>
  <c r="BH9829" i="13" s="1"/>
  <c r="BE9189" i="13"/>
  <c r="BF9189" i="13" s="1"/>
  <c r="BH9189" i="13" s="1"/>
  <c r="BE8391" i="13"/>
  <c r="BF8391" i="13" s="1"/>
  <c r="BH8391" i="13" s="1"/>
  <c r="BE8227" i="13"/>
  <c r="BF8227" i="13" s="1"/>
  <c r="BH8227" i="13" s="1"/>
  <c r="BE6959" i="13"/>
  <c r="BF6959" i="13" s="1"/>
  <c r="BH6959" i="13" s="1"/>
  <c r="BE7621" i="13"/>
  <c r="BF7621" i="13" s="1"/>
  <c r="BH7621" i="13" s="1"/>
  <c r="BE7385" i="13"/>
  <c r="BF7385" i="13" s="1"/>
  <c r="BH7385" i="13" s="1"/>
  <c r="BE6585" i="13"/>
  <c r="BF6585" i="13" s="1"/>
  <c r="BH6585" i="13" s="1"/>
  <c r="BE7639" i="13"/>
  <c r="BF7639" i="13" s="1"/>
  <c r="BH7639" i="13" s="1"/>
  <c r="BE5291" i="13"/>
  <c r="BF5291" i="13" s="1"/>
  <c r="BH5291" i="13" s="1"/>
  <c r="BE5102" i="13"/>
  <c r="BF5102" i="13" s="1"/>
  <c r="BH5102" i="13" s="1"/>
  <c r="BE5576" i="13"/>
  <c r="BF5576" i="13" s="1"/>
  <c r="BH5576" i="13" s="1"/>
  <c r="BE9855" i="13"/>
  <c r="BF9855" i="13" s="1"/>
  <c r="BH9855" i="13" s="1"/>
  <c r="BE8388" i="13"/>
  <c r="BF8388" i="13" s="1"/>
  <c r="BH8388" i="13" s="1"/>
  <c r="BE9857" i="13"/>
  <c r="BF9857" i="13" s="1"/>
  <c r="BH9857" i="13" s="1"/>
  <c r="BE9468" i="13"/>
  <c r="BF9468" i="13" s="1"/>
  <c r="BH9468" i="13" s="1"/>
  <c r="BE8678" i="13"/>
  <c r="BF8678" i="13" s="1"/>
  <c r="BH8678" i="13" s="1"/>
  <c r="BE7622" i="13"/>
  <c r="BF7622" i="13" s="1"/>
  <c r="BH7622" i="13" s="1"/>
  <c r="BE7342" i="13"/>
  <c r="BF7342" i="13" s="1"/>
  <c r="BH7342" i="13" s="1"/>
  <c r="BE6542" i="13"/>
  <c r="BF6542" i="13" s="1"/>
  <c r="BH6542" i="13" s="1"/>
  <c r="BE7796" i="13"/>
  <c r="BF7796" i="13" s="1"/>
  <c r="BH7796" i="13" s="1"/>
  <c r="BE7404" i="13"/>
  <c r="BF7404" i="13" s="1"/>
  <c r="BH7404" i="13" s="1"/>
  <c r="BE6636" i="13"/>
  <c r="BF6636" i="13" s="1"/>
  <c r="BH6636" i="13" s="1"/>
  <c r="BE5631" i="13"/>
  <c r="BF5631" i="13" s="1"/>
  <c r="BH5631" i="13" s="1"/>
  <c r="BE5010" i="13"/>
  <c r="BF5010" i="13" s="1"/>
  <c r="BH5010" i="13" s="1"/>
  <c r="BE5084" i="13"/>
  <c r="BF5084" i="13" s="1"/>
  <c r="BH5084" i="13" s="1"/>
  <c r="BE9487" i="13"/>
  <c r="BF9487" i="13" s="1"/>
  <c r="BH9487" i="13" s="1"/>
  <c r="BE8825" i="13"/>
  <c r="BF8825" i="13" s="1"/>
  <c r="BH8825" i="13" s="1"/>
  <c r="BE8041" i="13"/>
  <c r="BF8041" i="13" s="1"/>
  <c r="BH8041" i="13" s="1"/>
  <c r="BE9633" i="13"/>
  <c r="BF9633" i="13" s="1"/>
  <c r="BH9633" i="13" s="1"/>
  <c r="BE8993" i="13"/>
  <c r="BF8993" i="13" s="1"/>
  <c r="BH8993" i="13" s="1"/>
  <c r="BE8331" i="13"/>
  <c r="BF8331" i="13" s="1"/>
  <c r="BH8331" i="13" s="1"/>
  <c r="BE8271" i="13"/>
  <c r="BF8271" i="13" s="1"/>
  <c r="BH8271" i="13" s="1"/>
  <c r="BE6995" i="13"/>
  <c r="BF6995" i="13" s="1"/>
  <c r="BH6995" i="13" s="1"/>
  <c r="BE7537" i="13"/>
  <c r="BF7537" i="13" s="1"/>
  <c r="BH7537" i="13" s="1"/>
  <c r="BE7437" i="13"/>
  <c r="BF7437" i="13" s="1"/>
  <c r="BH7437" i="13" s="1"/>
  <c r="BE6629" i="13"/>
  <c r="BF6629" i="13" s="1"/>
  <c r="BH6629" i="13" s="1"/>
  <c r="BE7555" i="13"/>
  <c r="BF7555" i="13" s="1"/>
  <c r="BH7555" i="13" s="1"/>
  <c r="BE5807" i="13"/>
  <c r="BF5807" i="13" s="1"/>
  <c r="BH5807" i="13" s="1"/>
  <c r="BE5330" i="13"/>
  <c r="BF5330" i="13" s="1"/>
  <c r="BH5330" i="13" s="1"/>
  <c r="BE5460" i="13"/>
  <c r="BF5460" i="13" s="1"/>
  <c r="BH5460" i="13" s="1"/>
  <c r="BE9987" i="13"/>
  <c r="BF9987" i="13" s="1"/>
  <c r="BH9987" i="13" s="1"/>
  <c r="BE9958" i="13"/>
  <c r="BF9958" i="13" s="1"/>
  <c r="BH9958" i="13" s="1"/>
  <c r="BE9190" i="13"/>
  <c r="BF9190" i="13" s="1"/>
  <c r="BH9190" i="13" s="1"/>
  <c r="BE8528" i="13"/>
  <c r="BF8528" i="13" s="1"/>
  <c r="BH8528" i="13" s="1"/>
  <c r="BE9744" i="13"/>
  <c r="BF9744" i="13" s="1"/>
  <c r="BH9744" i="13" s="1"/>
  <c r="BE8818" i="13"/>
  <c r="BF8818" i="13" s="1"/>
  <c r="BH8818" i="13" s="1"/>
  <c r="BE7746" i="13"/>
  <c r="BF7746" i="13" s="1"/>
  <c r="BH7746" i="13" s="1"/>
  <c r="BE6303" i="13"/>
  <c r="BF6303" i="13" s="1"/>
  <c r="BH6303" i="13" s="1"/>
  <c r="BE6682" i="13"/>
  <c r="BF6682" i="13" s="1"/>
  <c r="BH6682" i="13" s="1"/>
  <c r="BE7952" i="13"/>
  <c r="BF7952" i="13" s="1"/>
  <c r="BH7952" i="13" s="1"/>
  <c r="BE6497" i="13"/>
  <c r="BF6497" i="13" s="1"/>
  <c r="BH6497" i="13" s="1"/>
  <c r="BE6912" i="13"/>
  <c r="BF6912" i="13" s="1"/>
  <c r="BH6912" i="13" s="1"/>
  <c r="BE5928" i="13"/>
  <c r="BF5928" i="13" s="1"/>
  <c r="BH5928" i="13" s="1"/>
  <c r="BE5190" i="13"/>
  <c r="BF5190" i="13" s="1"/>
  <c r="BH5190" i="13" s="1"/>
  <c r="BE5744" i="13"/>
  <c r="BF5744" i="13" s="1"/>
  <c r="BH5744" i="13" s="1"/>
  <c r="BE9275" i="13"/>
  <c r="BF9275" i="13" s="1"/>
  <c r="BH9275" i="13" s="1"/>
  <c r="BE9533" i="13"/>
  <c r="BF9533" i="13" s="1"/>
  <c r="BH9533" i="13" s="1"/>
  <c r="BE8871" i="13"/>
  <c r="BF8871" i="13" s="1"/>
  <c r="BH8871" i="13" s="1"/>
  <c r="BE7789" i="13"/>
  <c r="BF7789" i="13" s="1"/>
  <c r="BH7789" i="13" s="1"/>
  <c r="BE9944" i="13"/>
  <c r="BF9944" i="13" s="1"/>
  <c r="BH9944" i="13" s="1"/>
  <c r="BE7335" i="13"/>
  <c r="BF7335" i="13" s="1"/>
  <c r="BH7335" i="13" s="1"/>
  <c r="BE6063" i="13"/>
  <c r="BF6063" i="13" s="1"/>
  <c r="BH6063" i="13" s="1"/>
  <c r="BE6258" i="13"/>
  <c r="BF6258" i="13" s="1"/>
  <c r="BH6258" i="13" s="1"/>
  <c r="BE6801" i="13"/>
  <c r="BF6801" i="13" s="1"/>
  <c r="BH6801" i="13" s="1"/>
  <c r="BE7727" i="13"/>
  <c r="BF7727" i="13" s="1"/>
  <c r="BH7727" i="13" s="1"/>
  <c r="BE5971" i="13"/>
  <c r="BF5971" i="13" s="1"/>
  <c r="BH5971" i="13" s="1"/>
  <c r="BE5502" i="13"/>
  <c r="BF5502" i="13" s="1"/>
  <c r="BH5502" i="13" s="1"/>
  <c r="BE5664" i="13"/>
  <c r="BF5664" i="13" s="1"/>
  <c r="BH5664" i="13" s="1"/>
  <c r="BE9943" i="13"/>
  <c r="BF9943" i="13" s="1"/>
  <c r="BH9943" i="13" s="1"/>
  <c r="BE9906" i="13"/>
  <c r="BF9906" i="13" s="1"/>
  <c r="BH9906" i="13" s="1"/>
  <c r="BE9138" i="13"/>
  <c r="BF9138" i="13" s="1"/>
  <c r="BH9138" i="13" s="1"/>
  <c r="BE8476" i="13"/>
  <c r="BF8476" i="13" s="1"/>
  <c r="BH8476" i="13" s="1"/>
  <c r="BE9945" i="13"/>
  <c r="BF9945" i="13" s="1"/>
  <c r="BH9945" i="13" s="1"/>
  <c r="BE9684" i="13"/>
  <c r="BF9684" i="13" s="1"/>
  <c r="BH9684" i="13" s="1"/>
  <c r="BE8766" i="13"/>
  <c r="BF8766" i="13" s="1"/>
  <c r="BH8766" i="13" s="1"/>
  <c r="BE6387" i="13"/>
  <c r="BF6387" i="13" s="1"/>
  <c r="BH6387" i="13" s="1"/>
  <c r="BE6758" i="13"/>
  <c r="BF6758" i="13" s="1"/>
  <c r="BH6758" i="13" s="1"/>
  <c r="BE7884" i="13"/>
  <c r="BF7884" i="13" s="1"/>
  <c r="BH7884" i="13" s="1"/>
  <c r="BE6317" i="13"/>
  <c r="BF6317" i="13" s="1"/>
  <c r="BH6317" i="13" s="1"/>
  <c r="BE6724" i="13"/>
  <c r="BF6724" i="13" s="1"/>
  <c r="BH6724" i="13" s="1"/>
  <c r="BE5591" i="13"/>
  <c r="BF5591" i="13" s="1"/>
  <c r="BH5591" i="13" s="1"/>
  <c r="BE5693" i="13"/>
  <c r="BF5693" i="13" s="1"/>
  <c r="BH5693" i="13" s="1"/>
  <c r="BE5044" i="13"/>
  <c r="BF5044" i="13" s="1"/>
  <c r="BH5044" i="13" s="1"/>
  <c r="BE9831" i="13"/>
  <c r="BF9831" i="13" s="1"/>
  <c r="BH9831" i="13" s="1"/>
  <c r="BE9191" i="13"/>
  <c r="BF9191" i="13" s="1"/>
  <c r="BH9191" i="13" s="1"/>
  <c r="BE8401" i="13"/>
  <c r="BF8401" i="13" s="1"/>
  <c r="BH8401" i="13" s="1"/>
  <c r="BE9209" i="13"/>
  <c r="BF9209" i="13" s="1"/>
  <c r="BH9209" i="13" s="1"/>
  <c r="BE8547" i="13"/>
  <c r="BF8547" i="13" s="1"/>
  <c r="BH8547" i="13" s="1"/>
  <c r="BE8231" i="13"/>
  <c r="BF8231" i="13" s="1"/>
  <c r="BH8231" i="13" s="1"/>
  <c r="BE6827" i="13"/>
  <c r="BF6827" i="13" s="1"/>
  <c r="BH6827" i="13" s="1"/>
  <c r="BE7497" i="13"/>
  <c r="BF7497" i="13" s="1"/>
  <c r="BH7497" i="13" s="1"/>
  <c r="BE7397" i="13"/>
  <c r="BF7397" i="13" s="1"/>
  <c r="BH7397" i="13" s="1"/>
  <c r="BE6117" i="13"/>
  <c r="BF6117" i="13" s="1"/>
  <c r="BH6117" i="13" s="1"/>
  <c r="BE7515" i="13"/>
  <c r="BF7515" i="13" s="1"/>
  <c r="BH7515" i="13" s="1"/>
  <c r="BE5407" i="13"/>
  <c r="BF5407" i="13" s="1"/>
  <c r="BH5407" i="13" s="1"/>
  <c r="BE5813" i="13"/>
  <c r="BF5813" i="13" s="1"/>
  <c r="BH5813" i="13" s="1"/>
  <c r="BE5420" i="13"/>
  <c r="BF5420" i="13" s="1"/>
  <c r="BH5420" i="13" s="1"/>
  <c r="BE9947" i="13"/>
  <c r="BF9947" i="13" s="1"/>
  <c r="BH9947" i="13" s="1"/>
  <c r="BE9918" i="13"/>
  <c r="BF9918" i="13" s="1"/>
  <c r="BH9918" i="13" s="1"/>
  <c r="BE9150" i="13"/>
  <c r="BF9150" i="13" s="1"/>
  <c r="BH9150" i="13" s="1"/>
  <c r="BE8488" i="13"/>
  <c r="BF8488" i="13" s="1"/>
  <c r="BH8488" i="13" s="1"/>
  <c r="BE9973" i="13"/>
  <c r="BF9973" i="13" s="1"/>
  <c r="BH9973" i="13" s="1"/>
  <c r="BE9704" i="13"/>
  <c r="BF9704" i="13" s="1"/>
  <c r="BH9704" i="13" s="1"/>
  <c r="BE8778" i="13"/>
  <c r="BF8778" i="13" s="1"/>
  <c r="BH8778" i="13" s="1"/>
  <c r="BE7834" i="13"/>
  <c r="BF7834" i="13" s="1"/>
  <c r="BH7834" i="13" s="1"/>
  <c r="BE6391" i="13"/>
  <c r="BF6391" i="13" s="1"/>
  <c r="BH6391" i="13" s="1"/>
  <c r="BE6770" i="13"/>
  <c r="BF6770" i="13" s="1"/>
  <c r="BH6770" i="13" s="1"/>
  <c r="BE7912" i="13"/>
  <c r="BF7912" i="13" s="1"/>
  <c r="BH7912" i="13" s="1"/>
  <c r="BE6457" i="13"/>
  <c r="BF6457" i="13" s="1"/>
  <c r="BH6457" i="13" s="1"/>
  <c r="BE6872" i="13"/>
  <c r="BF6872" i="13" s="1"/>
  <c r="BH6872" i="13" s="1"/>
  <c r="BE5739" i="13"/>
  <c r="BF5739" i="13" s="1"/>
  <c r="BH5739" i="13" s="1"/>
  <c r="BE5150" i="13"/>
  <c r="BF5150" i="13" s="1"/>
  <c r="BH5150" i="13" s="1"/>
  <c r="BE5304" i="13"/>
  <c r="BF5304" i="13" s="1"/>
  <c r="BH5304" i="13" s="1"/>
  <c r="BE9235" i="13"/>
  <c r="BF9235" i="13" s="1"/>
  <c r="BH9235" i="13" s="1"/>
  <c r="BE8445" i="13"/>
  <c r="BF8445" i="13" s="1"/>
  <c r="BH8445" i="13" s="1"/>
  <c r="BE9365" i="13"/>
  <c r="BF9365" i="13" s="1"/>
  <c r="BH9365" i="13" s="1"/>
  <c r="BE8703" i="13"/>
  <c r="BF8703" i="13" s="1"/>
  <c r="BH8703" i="13" s="1"/>
  <c r="BE7295" i="13"/>
  <c r="BF7295" i="13" s="1"/>
  <c r="BH7295" i="13" s="1"/>
  <c r="BE6151" i="13"/>
  <c r="BF6151" i="13" s="1"/>
  <c r="BH6151" i="13" s="1"/>
  <c r="BE6346" i="13"/>
  <c r="BF6346" i="13" s="1"/>
  <c r="BH6346" i="13" s="1"/>
  <c r="BE6761" i="13"/>
  <c r="BF6761" i="13" s="1"/>
  <c r="BH6761" i="13" s="1"/>
  <c r="BE7815" i="13"/>
  <c r="BF7815" i="13" s="1"/>
  <c r="BH7815" i="13" s="1"/>
  <c r="BE6200" i="13"/>
  <c r="BF6200" i="13" s="1"/>
  <c r="BH6200" i="13" s="1"/>
  <c r="BE5462" i="13"/>
  <c r="BF5462" i="13" s="1"/>
  <c r="BH5462" i="13" s="1"/>
  <c r="BE5033" i="13"/>
  <c r="BF5033" i="13" s="1"/>
  <c r="BH5033" i="13" s="1"/>
  <c r="BE9935" i="13"/>
  <c r="BF9935" i="13" s="1"/>
  <c r="BH9935" i="13" s="1"/>
  <c r="BE9642" i="13"/>
  <c r="BF9642" i="13" s="1"/>
  <c r="BH9642" i="13" s="1"/>
  <c r="BE9130" i="13"/>
  <c r="BF9130" i="13" s="1"/>
  <c r="BH9130" i="13" s="1"/>
  <c r="BE8596" i="13"/>
  <c r="BF8596" i="13" s="1"/>
  <c r="BH8596" i="13" s="1"/>
  <c r="BE8176" i="13"/>
  <c r="BF8176" i="13" s="1"/>
  <c r="BH8176" i="13" s="1"/>
  <c r="BE9676" i="13"/>
  <c r="BF9676" i="13" s="1"/>
  <c r="BH9676" i="13" s="1"/>
  <c r="BE9036" i="13"/>
  <c r="BF9036" i="13" s="1"/>
  <c r="BH9036" i="13" s="1"/>
  <c r="BE8502" i="13"/>
  <c r="BF8502" i="13" s="1"/>
  <c r="BH8502" i="13" s="1"/>
  <c r="BE7574" i="13"/>
  <c r="BF7574" i="13" s="1"/>
  <c r="BH7574" i="13" s="1"/>
  <c r="BE6878" i="13"/>
  <c r="BF6878" i="13" s="1"/>
  <c r="BH6878" i="13" s="1"/>
  <c r="BE6022" i="13"/>
  <c r="BF6022" i="13" s="1"/>
  <c r="BH6022" i="13" s="1"/>
  <c r="BE7748" i="13"/>
  <c r="BF7748" i="13" s="1"/>
  <c r="BH7748" i="13" s="1"/>
  <c r="BE6309" i="13"/>
  <c r="BF6309" i="13" s="1"/>
  <c r="BH6309" i="13" s="1"/>
  <c r="BE6972" i="13"/>
  <c r="BF6972" i="13" s="1"/>
  <c r="BH6972" i="13" s="1"/>
  <c r="BE6124" i="13"/>
  <c r="BF6124" i="13" s="1"/>
  <c r="BH6124" i="13" s="1"/>
  <c r="BE5455" i="13"/>
  <c r="BF5455" i="13" s="1"/>
  <c r="BH5455" i="13" s="1"/>
  <c r="BE5685" i="13"/>
  <c r="BF5685" i="13" s="1"/>
  <c r="BH5685" i="13" s="1"/>
  <c r="BE5852" i="13"/>
  <c r="BF5852" i="13" s="1"/>
  <c r="BH5852" i="13" s="1"/>
  <c r="BE9823" i="13"/>
  <c r="BF9823" i="13" s="1"/>
  <c r="BH9823" i="13" s="1"/>
  <c r="BE9311" i="13"/>
  <c r="BF9311" i="13" s="1"/>
  <c r="BH9311" i="13" s="1"/>
  <c r="BE8777" i="13"/>
  <c r="BF8777" i="13" s="1"/>
  <c r="BH8777" i="13" s="1"/>
  <c r="BE9329" i="13"/>
  <c r="BF9329" i="13" s="1"/>
  <c r="BH9329" i="13" s="1"/>
  <c r="BE8795" i="13"/>
  <c r="BF8795" i="13" s="1"/>
  <c r="BH8795" i="13" s="1"/>
  <c r="BE7961" i="13"/>
  <c r="BF7961" i="13" s="1"/>
  <c r="BH7961" i="13" s="1"/>
  <c r="BE9996" i="13"/>
  <c r="BF9996" i="13" s="1"/>
  <c r="BH9996" i="13" s="1"/>
  <c r="BE8017" i="13"/>
  <c r="BF8017" i="13" s="1"/>
  <c r="BH8017" i="13" s="1"/>
  <c r="BE6819" i="13"/>
  <c r="BF6819" i="13" s="1"/>
  <c r="BH6819" i="13" s="1"/>
  <c r="BE7617" i="13"/>
  <c r="BF7617" i="13" s="1"/>
  <c r="BH7617" i="13" s="1"/>
  <c r="BE6302" i="13"/>
  <c r="BF6302" i="13" s="1"/>
  <c r="BH6302" i="13" s="1"/>
  <c r="BE6965" i="13"/>
  <c r="BF6965" i="13" s="1"/>
  <c r="BH6965" i="13" s="1"/>
  <c r="BE6109" i="13"/>
  <c r="BF6109" i="13" s="1"/>
  <c r="BH6109" i="13" s="1"/>
  <c r="BE7635" i="13"/>
  <c r="BF7635" i="13" s="1"/>
  <c r="BH7635" i="13" s="1"/>
  <c r="BE6015" i="13"/>
  <c r="BF6015" i="13" s="1"/>
  <c r="BH6015" i="13" s="1"/>
  <c r="BE5674" i="13"/>
  <c r="BF5674" i="13" s="1"/>
  <c r="BH5674" i="13" s="1"/>
  <c r="BE5805" i="13"/>
  <c r="BF5805" i="13" s="1"/>
  <c r="BH5805" i="13" s="1"/>
  <c r="BE5540" i="13"/>
  <c r="BF5540" i="13" s="1"/>
  <c r="BH5540" i="13" s="1"/>
  <c r="BE8046" i="13"/>
  <c r="BF8046" i="13" s="1"/>
  <c r="BH8046" i="13" s="1"/>
  <c r="BE9782" i="13"/>
  <c r="BF9782" i="13" s="1"/>
  <c r="BH9782" i="13" s="1"/>
  <c r="BE8736" i="13"/>
  <c r="BF8736" i="13" s="1"/>
  <c r="BH8736" i="13" s="1"/>
  <c r="BE8076" i="13"/>
  <c r="BF8076" i="13" s="1"/>
  <c r="BH8076" i="13" s="1"/>
  <c r="BE9568" i="13"/>
  <c r="BF9568" i="13" s="1"/>
  <c r="BH9568" i="13" s="1"/>
  <c r="BE9056" i="13"/>
  <c r="BF9056" i="13" s="1"/>
  <c r="BH9056" i="13" s="1"/>
  <c r="BE8514" i="13"/>
  <c r="BF8514" i="13" s="1"/>
  <c r="BH8514" i="13" s="1"/>
  <c r="BE7698" i="13"/>
  <c r="BF7698" i="13" s="1"/>
  <c r="BH7698" i="13" s="1"/>
  <c r="BE6383" i="13"/>
  <c r="BF6383" i="13" s="1"/>
  <c r="BH6383" i="13" s="1"/>
  <c r="BE7018" i="13"/>
  <c r="BF7018" i="13" s="1"/>
  <c r="BH7018" i="13" s="1"/>
  <c r="BE6506" i="13"/>
  <c r="BF6506" i="13" s="1"/>
  <c r="BH6506" i="13" s="1"/>
  <c r="BE7904" i="13"/>
  <c r="BF7904" i="13" s="1"/>
  <c r="BH7904" i="13" s="1"/>
  <c r="BE6449" i="13"/>
  <c r="BF6449" i="13" s="1"/>
  <c r="BH6449" i="13" s="1"/>
  <c r="BE7248" i="13"/>
  <c r="BF7248" i="13" s="1"/>
  <c r="BH7248" i="13" s="1"/>
  <c r="BE6736" i="13"/>
  <c r="BF6736" i="13" s="1"/>
  <c r="BH6736" i="13" s="1"/>
  <c r="BE5731" i="13"/>
  <c r="BF5731" i="13" s="1"/>
  <c r="BH5731" i="13" s="1"/>
  <c r="BE5270" i="13"/>
  <c r="BF5270" i="13" s="1"/>
  <c r="BH5270" i="13" s="1"/>
  <c r="BE5425" i="13"/>
  <c r="BF5425" i="13" s="1"/>
  <c r="BH5425" i="13" s="1"/>
  <c r="BE5168" i="13"/>
  <c r="BF5168" i="13" s="1"/>
  <c r="BH5168" i="13" s="1"/>
  <c r="BE9355" i="13"/>
  <c r="BF9355" i="13" s="1"/>
  <c r="BH9355" i="13" s="1"/>
  <c r="BE8821" i="13"/>
  <c r="BF8821" i="13" s="1"/>
  <c r="BH8821" i="13" s="1"/>
  <c r="BE8309" i="13"/>
  <c r="BF8309" i="13" s="1"/>
  <c r="BH8309" i="13" s="1"/>
  <c r="BE9613" i="13"/>
  <c r="BF9613" i="13" s="1"/>
  <c r="BH9613" i="13" s="1"/>
  <c r="BE9101" i="13"/>
  <c r="BF9101" i="13" s="1"/>
  <c r="BH9101" i="13" s="1"/>
  <c r="BE8559" i="13"/>
  <c r="BF8559" i="13" s="1"/>
  <c r="BH8559" i="13" s="1"/>
  <c r="BE8267" i="13"/>
  <c r="BF8267" i="13" s="1"/>
  <c r="BH8267" i="13" s="1"/>
  <c r="BE7127" i="13"/>
  <c r="BF7127" i="13" s="1"/>
  <c r="BH7127" i="13" s="1"/>
  <c r="BE6615" i="13"/>
  <c r="BF6615" i="13" s="1"/>
  <c r="BH6615" i="13" s="1"/>
  <c r="BE7226" i="13"/>
  <c r="BF7226" i="13" s="1"/>
  <c r="BH7226" i="13" s="1"/>
  <c r="BE7425" i="13"/>
  <c r="BF7425" i="13" s="1"/>
  <c r="BH7425" i="13" s="1"/>
  <c r="BE6753" i="13"/>
  <c r="BF6753" i="13" s="1"/>
  <c r="BH6753" i="13" s="1"/>
  <c r="BE7935" i="13"/>
  <c r="BF7935" i="13" s="1"/>
  <c r="BH7935" i="13" s="1"/>
  <c r="BE6448" i="13"/>
  <c r="BF6448" i="13" s="1"/>
  <c r="BH6448" i="13" s="1"/>
  <c r="BE5795" i="13"/>
  <c r="BF5795" i="13" s="1"/>
  <c r="BH5795" i="13" s="1"/>
  <c r="BE5454" i="13"/>
  <c r="BF5454" i="13" s="1"/>
  <c r="BH5454" i="13" s="1"/>
  <c r="BE5201" i="13"/>
  <c r="BF5201" i="13" s="1"/>
  <c r="BH5201" i="13" s="1"/>
  <c r="BE5360" i="13"/>
  <c r="BF5360" i="13" s="1"/>
  <c r="BH5360" i="13" s="1"/>
  <c r="BE9863" i="13"/>
  <c r="BF9863" i="13" s="1"/>
  <c r="BH9863" i="13" s="1"/>
  <c r="BE9570" i="13"/>
  <c r="BF9570" i="13" s="1"/>
  <c r="BH9570" i="13" s="1"/>
  <c r="BE9058" i="13"/>
  <c r="BF9058" i="13" s="1"/>
  <c r="BH9058" i="13" s="1"/>
  <c r="BE8396" i="13"/>
  <c r="BF8396" i="13" s="1"/>
  <c r="BH8396" i="13" s="1"/>
  <c r="BE8232" i="13"/>
  <c r="BF8232" i="13" s="1"/>
  <c r="BH8232" i="13" s="1"/>
  <c r="BE9732" i="13"/>
  <c r="BF9732" i="13" s="1"/>
  <c r="BH9732" i="13" s="1"/>
  <c r="BE9092" i="13"/>
  <c r="BF9092" i="13" s="1"/>
  <c r="BH9092" i="13" s="1"/>
  <c r="BE8558" i="13"/>
  <c r="BF8558" i="13" s="1"/>
  <c r="BH8558" i="13" s="1"/>
  <c r="BE7758" i="13"/>
  <c r="BF7758" i="13" s="1"/>
  <c r="BH7758" i="13" s="1"/>
  <c r="BE6435" i="13"/>
  <c r="BF6435" i="13" s="1"/>
  <c r="BH6435" i="13" s="1"/>
  <c r="BE7062" i="13"/>
  <c r="BF7062" i="13" s="1"/>
  <c r="BH7062" i="13" s="1"/>
  <c r="BE6550" i="13"/>
  <c r="BF6550" i="13" s="1"/>
  <c r="BH6550" i="13" s="1"/>
  <c r="BE7932" i="13"/>
  <c r="BF7932" i="13" s="1"/>
  <c r="BH7932" i="13" s="1"/>
  <c r="BE7253" i="13"/>
  <c r="BF7253" i="13" s="1"/>
  <c r="BH7253" i="13" s="1"/>
  <c r="BE7412" i="13"/>
  <c r="BF7412" i="13" s="1"/>
  <c r="BH7412" i="13" s="1"/>
  <c r="BE6772" i="13"/>
  <c r="BF6772" i="13" s="1"/>
  <c r="BH6772" i="13" s="1"/>
  <c r="BE5767" i="13"/>
  <c r="BF5767" i="13" s="1"/>
  <c r="BH5767" i="13" s="1"/>
  <c r="BE5402" i="13"/>
  <c r="BF5402" i="13" s="1"/>
  <c r="BH5402" i="13" s="1"/>
  <c r="BE5485" i="13"/>
  <c r="BF5485" i="13" s="1"/>
  <c r="BH5485" i="13" s="1"/>
  <c r="BE5132" i="13"/>
  <c r="BF5132" i="13" s="1"/>
  <c r="BH5132" i="13" s="1"/>
  <c r="BE9623" i="13"/>
  <c r="BF9623" i="13" s="1"/>
  <c r="BH9623" i="13" s="1"/>
  <c r="BE9111" i="13"/>
  <c r="BF9111" i="13" s="1"/>
  <c r="BH9111" i="13" s="1"/>
  <c r="BE8577" i="13"/>
  <c r="BF8577" i="13" s="1"/>
  <c r="BH8577" i="13" s="1"/>
  <c r="BE9513" i="13"/>
  <c r="BF9513" i="13" s="1"/>
  <c r="BH9513" i="13" s="1"/>
  <c r="BE9001" i="13"/>
  <c r="BF9001" i="13" s="1"/>
  <c r="BH9001" i="13" s="1"/>
  <c r="BE8467" i="13"/>
  <c r="BF8467" i="13" s="1"/>
  <c r="BH8467" i="13" s="1"/>
  <c r="BE8151" i="13"/>
  <c r="BF8151" i="13" s="1"/>
  <c r="BH8151" i="13" s="1"/>
  <c r="BE7003" i="13"/>
  <c r="BF7003" i="13" s="1"/>
  <c r="BH7003" i="13" s="1"/>
  <c r="BE6155" i="13"/>
  <c r="BF6155" i="13" s="1"/>
  <c r="BH6155" i="13" s="1"/>
  <c r="BE6486" i="13"/>
  <c r="BF6486" i="13" s="1"/>
  <c r="BH6486" i="13" s="1"/>
  <c r="BE7317" i="13"/>
  <c r="BF7317" i="13" s="1"/>
  <c r="BH7317" i="13" s="1"/>
  <c r="BE6637" i="13"/>
  <c r="BF6637" i="13" s="1"/>
  <c r="BH6637" i="13" s="1"/>
  <c r="BE7819" i="13"/>
  <c r="BF7819" i="13" s="1"/>
  <c r="BH7819" i="13" s="1"/>
  <c r="BE6212" i="13"/>
  <c r="BF6212" i="13" s="1"/>
  <c r="BH6212" i="13" s="1"/>
  <c r="BE5047" i="13"/>
  <c r="BF5047" i="13" s="1"/>
  <c r="BH5047" i="13" s="1"/>
  <c r="BE5861" i="13"/>
  <c r="BF5861" i="13" s="1"/>
  <c r="BH5861" i="13" s="1"/>
  <c r="BE5596" i="13"/>
  <c r="BF5596" i="13" s="1"/>
  <c r="BH5596" i="13" s="1"/>
  <c r="BE8230" i="13"/>
  <c r="BF8230" i="13" s="1"/>
  <c r="BH8230" i="13" s="1"/>
  <c r="BE9966" i="13"/>
  <c r="BF9966" i="13" s="1"/>
  <c r="BH9966" i="13" s="1"/>
  <c r="BE9454" i="13"/>
  <c r="BF9454" i="13" s="1"/>
  <c r="BH9454" i="13" s="1"/>
  <c r="BE8942" i="13"/>
  <c r="BF8942" i="13" s="1"/>
  <c r="BH8942" i="13" s="1"/>
  <c r="BE8408" i="13"/>
  <c r="BF8408" i="13" s="1"/>
  <c r="BH8408" i="13" s="1"/>
  <c r="BE8260" i="13"/>
  <c r="BF8260" i="13" s="1"/>
  <c r="BH8260" i="13" s="1"/>
  <c r="BE9752" i="13"/>
  <c r="BF9752" i="13" s="1"/>
  <c r="BH9752" i="13" s="1"/>
  <c r="BE9240" i="13"/>
  <c r="BF9240" i="13" s="1"/>
  <c r="BH9240" i="13" s="1"/>
  <c r="BE8698" i="13"/>
  <c r="BF8698" i="13" s="1"/>
  <c r="BH8698" i="13" s="1"/>
  <c r="BE7882" i="13"/>
  <c r="BF7882" i="13" s="1"/>
  <c r="BH7882" i="13" s="1"/>
  <c r="BE7199" i="13"/>
  <c r="BF7199" i="13" s="1"/>
  <c r="BH7199" i="13" s="1"/>
  <c r="BE7370" i="13"/>
  <c r="BF7370" i="13" s="1"/>
  <c r="BH7370" i="13" s="1"/>
  <c r="BE6690" i="13"/>
  <c r="BF6690" i="13" s="1"/>
  <c r="BH6690" i="13" s="1"/>
  <c r="BE5842" i="13"/>
  <c r="BF5842" i="13" s="1"/>
  <c r="BH5842" i="13" s="1"/>
  <c r="BE7576" i="13"/>
  <c r="BF7576" i="13" s="1"/>
  <c r="BH7576" i="13" s="1"/>
  <c r="BE6249" i="13"/>
  <c r="BF6249" i="13" s="1"/>
  <c r="BH6249" i="13" s="1"/>
  <c r="BE7048" i="13"/>
  <c r="BF7048" i="13" s="1"/>
  <c r="BH7048" i="13" s="1"/>
  <c r="BE6536" i="13"/>
  <c r="BF6536" i="13" s="1"/>
  <c r="BH6536" i="13" s="1"/>
  <c r="BE5531" i="13"/>
  <c r="BF5531" i="13" s="1"/>
  <c r="BH5531" i="13" s="1"/>
  <c r="BE5022" i="13"/>
  <c r="BF5022" i="13" s="1"/>
  <c r="BH5022" i="13" s="1"/>
  <c r="BE5880" i="13"/>
  <c r="BF5880" i="13" s="1"/>
  <c r="BH5880" i="13" s="1"/>
  <c r="BE9411" i="13"/>
  <c r="BF9411" i="13" s="1"/>
  <c r="BH9411" i="13" s="1"/>
  <c r="BE8899" i="13"/>
  <c r="BF8899" i="13" s="1"/>
  <c r="BH8899" i="13" s="1"/>
  <c r="BE8365" i="13"/>
  <c r="BF8365" i="13" s="1"/>
  <c r="BH8365" i="13" s="1"/>
  <c r="BE9797" i="13"/>
  <c r="BF9797" i="13" s="1"/>
  <c r="BH9797" i="13" s="1"/>
  <c r="BE9285" i="13"/>
  <c r="BF9285" i="13" s="1"/>
  <c r="BH9285" i="13" s="1"/>
  <c r="BE8751" i="13"/>
  <c r="BF8751" i="13" s="1"/>
  <c r="BH8751" i="13" s="1"/>
  <c r="BE7797" i="13"/>
  <c r="BF7797" i="13" s="1"/>
  <c r="BH7797" i="13" s="1"/>
  <c r="BE9952" i="13"/>
  <c r="BF9952" i="13" s="1"/>
  <c r="BH9952" i="13" s="1"/>
  <c r="BE7997" i="13"/>
  <c r="BF7997" i="13" s="1"/>
  <c r="BH7997" i="13" s="1"/>
  <c r="BE6799" i="13"/>
  <c r="BF6799" i="13" s="1"/>
  <c r="BH6799" i="13" s="1"/>
  <c r="BE7589" i="13"/>
  <c r="BF7589" i="13" s="1"/>
  <c r="BH7589" i="13" s="1"/>
  <c r="BE6266" i="13"/>
  <c r="BF6266" i="13" s="1"/>
  <c r="BH6266" i="13" s="1"/>
  <c r="BE6937" i="13"/>
  <c r="BF6937" i="13" s="1"/>
  <c r="BH6937" i="13" s="1"/>
  <c r="BE6081" i="13"/>
  <c r="BF6081" i="13" s="1"/>
  <c r="BH6081" i="13" s="1"/>
  <c r="BE7607" i="13"/>
  <c r="BF7607" i="13" s="1"/>
  <c r="BH7607" i="13" s="1"/>
  <c r="BE5979" i="13"/>
  <c r="BF5979" i="13" s="1"/>
  <c r="BH5979" i="13" s="1"/>
  <c r="BE5638" i="13"/>
  <c r="BF5638" i="13" s="1"/>
  <c r="BH5638" i="13" s="1"/>
  <c r="BE5785" i="13"/>
  <c r="BF5785" i="13" s="1"/>
  <c r="BH5785" i="13" s="1"/>
  <c r="BE5544" i="13"/>
  <c r="BF5544" i="13" s="1"/>
  <c r="BH5544" i="13" s="1"/>
  <c r="BE8186" i="13"/>
  <c r="BF8186" i="13" s="1"/>
  <c r="BH8186" i="13" s="1"/>
  <c r="BE9914" i="13"/>
  <c r="BF9914" i="13" s="1"/>
  <c r="BH9914" i="13" s="1"/>
  <c r="BE9402" i="13"/>
  <c r="BF9402" i="13" s="1"/>
  <c r="BH9402" i="13" s="1"/>
  <c r="BE8868" i="13"/>
  <c r="BF8868" i="13" s="1"/>
  <c r="BH8868" i="13" s="1"/>
  <c r="BE8356" i="13"/>
  <c r="BF8356" i="13" s="1"/>
  <c r="BH8356" i="13" s="1"/>
  <c r="BE8192" i="13"/>
  <c r="BF8192" i="13" s="1"/>
  <c r="BH8192" i="13" s="1"/>
  <c r="BE9564" i="13"/>
  <c r="BF9564" i="13" s="1"/>
  <c r="BH9564" i="13" s="1"/>
  <c r="BE8924" i="13"/>
  <c r="BF8924" i="13" s="1"/>
  <c r="BH8924" i="13" s="1"/>
  <c r="BE8390" i="13"/>
  <c r="BF8390" i="13" s="1"/>
  <c r="BH8390" i="13" s="1"/>
  <c r="BE7283" i="13"/>
  <c r="BF7283" i="13" s="1"/>
  <c r="BH7283" i="13" s="1"/>
  <c r="BE7438" i="13"/>
  <c r="BF7438" i="13" s="1"/>
  <c r="BH7438" i="13" s="1"/>
  <c r="BE6766" i="13"/>
  <c r="BF6766" i="13" s="1"/>
  <c r="BH6766" i="13" s="1"/>
  <c r="BE7636" i="13"/>
  <c r="BF7636" i="13" s="1"/>
  <c r="BH7636" i="13" s="1"/>
  <c r="BE6325" i="13"/>
  <c r="BF6325" i="13" s="1"/>
  <c r="BH6325" i="13" s="1"/>
  <c r="BE7116" i="13"/>
  <c r="BF7116" i="13" s="1"/>
  <c r="BH7116" i="13" s="1"/>
  <c r="BE6012" i="13"/>
  <c r="BF6012" i="13" s="1"/>
  <c r="BH6012" i="13" s="1"/>
  <c r="BE5335" i="13"/>
  <c r="BF5335" i="13" s="1"/>
  <c r="BH5335" i="13" s="1"/>
  <c r="BE5573" i="13"/>
  <c r="BF5573" i="13" s="1"/>
  <c r="BH5573" i="13" s="1"/>
  <c r="BE9711" i="13"/>
  <c r="BF9711" i="13" s="1"/>
  <c r="BH9711" i="13" s="1"/>
  <c r="BE9199" i="13"/>
  <c r="BF9199" i="13" s="1"/>
  <c r="BH9199" i="13" s="1"/>
  <c r="BE8665" i="13"/>
  <c r="BF8665" i="13" s="1"/>
  <c r="BH8665" i="13" s="1"/>
  <c r="BE9601" i="13"/>
  <c r="BF9601" i="13" s="1"/>
  <c r="BH9601" i="13" s="1"/>
  <c r="BE9089" i="13"/>
  <c r="BF9089" i="13" s="1"/>
  <c r="BH9089" i="13" s="1"/>
  <c r="BE8555" i="13"/>
  <c r="BF8555" i="13" s="1"/>
  <c r="BH8555" i="13" s="1"/>
  <c r="BE8239" i="13"/>
  <c r="BF8239" i="13" s="1"/>
  <c r="BH8239" i="13" s="1"/>
  <c r="BE7091" i="13"/>
  <c r="BF7091" i="13" s="1"/>
  <c r="BH7091" i="13" s="1"/>
  <c r="BE6579" i="13"/>
  <c r="BF6579" i="13" s="1"/>
  <c r="BH6579" i="13" s="1"/>
  <c r="BE7206" i="13"/>
  <c r="BF7206" i="13" s="1"/>
  <c r="BH7206" i="13" s="1"/>
  <c r="BE7405" i="13"/>
  <c r="BF7405" i="13" s="1"/>
  <c r="BH7405" i="13" s="1"/>
  <c r="BE6725" i="13"/>
  <c r="BF6725" i="13" s="1"/>
  <c r="BH6725" i="13" s="1"/>
  <c r="BE7907" i="13"/>
  <c r="BF7907" i="13" s="1"/>
  <c r="BH7907" i="13" s="1"/>
  <c r="BE6428" i="13"/>
  <c r="BF6428" i="13" s="1"/>
  <c r="BH6428" i="13" s="1"/>
  <c r="BE5191" i="13"/>
  <c r="BF5191" i="13" s="1"/>
  <c r="BH5191" i="13" s="1"/>
  <c r="BE5114" i="13"/>
  <c r="BF5114" i="13" s="1"/>
  <c r="BH5114" i="13" s="1"/>
  <c r="BE5684" i="13"/>
  <c r="BF5684" i="13" s="1"/>
  <c r="BH5684" i="13" s="1"/>
  <c r="BE8190" i="13"/>
  <c r="BF8190" i="13" s="1"/>
  <c r="BH8190" i="13" s="1"/>
  <c r="BE9926" i="13"/>
  <c r="BF9926" i="13" s="1"/>
  <c r="BH9926" i="13" s="1"/>
  <c r="BE9414" i="13"/>
  <c r="BF9414" i="13" s="1"/>
  <c r="BH9414" i="13" s="1"/>
  <c r="BE8902" i="13"/>
  <c r="BF8902" i="13" s="1"/>
  <c r="BH8902" i="13" s="1"/>
  <c r="BE8368" i="13"/>
  <c r="BF8368" i="13" s="1"/>
  <c r="BH8368" i="13" s="1"/>
  <c r="BE8092" i="13"/>
  <c r="BF8092" i="13" s="1"/>
  <c r="BH8092" i="13" s="1"/>
  <c r="BE9584" i="13"/>
  <c r="BF9584" i="13" s="1"/>
  <c r="BH9584" i="13" s="1"/>
  <c r="BE8944" i="13"/>
  <c r="BF8944" i="13" s="1"/>
  <c r="BH8944" i="13" s="1"/>
  <c r="BE8402" i="13"/>
  <c r="BF8402" i="13" s="1"/>
  <c r="BH8402" i="13" s="1"/>
  <c r="BE7586" i="13"/>
  <c r="BF7586" i="13" s="1"/>
  <c r="BH7586" i="13" s="1"/>
  <c r="BE6271" i="13"/>
  <c r="BF6271" i="13" s="1"/>
  <c r="BH6271" i="13" s="1"/>
  <c r="BE6906" i="13"/>
  <c r="BF6906" i="13" s="1"/>
  <c r="BH6906" i="13" s="1"/>
  <c r="BE6058" i="13"/>
  <c r="BF6058" i="13" s="1"/>
  <c r="BH6058" i="13" s="1"/>
  <c r="BE7792" i="13"/>
  <c r="BF7792" i="13" s="1"/>
  <c r="BH7792" i="13" s="1"/>
  <c r="BE6465" i="13"/>
  <c r="BF6465" i="13" s="1"/>
  <c r="BH6465" i="13" s="1"/>
  <c r="BE7264" i="13"/>
  <c r="BF7264" i="13" s="1"/>
  <c r="BH7264" i="13" s="1"/>
  <c r="BE6752" i="13"/>
  <c r="BF6752" i="13" s="1"/>
  <c r="BH6752" i="13" s="1"/>
  <c r="BE5747" i="13"/>
  <c r="BF5747" i="13" s="1"/>
  <c r="BH5747" i="13" s="1"/>
  <c r="BE5286" i="13"/>
  <c r="BF5286" i="13" s="1"/>
  <c r="BH5286" i="13" s="1"/>
  <c r="BE5441" i="13"/>
  <c r="BF5441" i="13" s="1"/>
  <c r="BH5441" i="13" s="1"/>
  <c r="BE9627" i="13"/>
  <c r="BF9627" i="13" s="1"/>
  <c r="BH9627" i="13" s="1"/>
  <c r="BE9115" i="13"/>
  <c r="BF9115" i="13" s="1"/>
  <c r="BH9115" i="13" s="1"/>
  <c r="BE8581" i="13"/>
  <c r="BF8581" i="13" s="1"/>
  <c r="BH8581" i="13" s="1"/>
  <c r="BE8301" i="13"/>
  <c r="BF8301" i="13" s="1"/>
  <c r="BH8301" i="13" s="1"/>
  <c r="BE9629" i="13"/>
  <c r="BF9629" i="13" s="1"/>
  <c r="BH9629" i="13" s="1"/>
  <c r="BE9117" i="13"/>
  <c r="BF9117" i="13" s="1"/>
  <c r="BH9117" i="13" s="1"/>
  <c r="BE8575" i="13"/>
  <c r="BF8575" i="13" s="1"/>
  <c r="BH8575" i="13" s="1"/>
  <c r="BE8283" i="13"/>
  <c r="BF8283" i="13" s="1"/>
  <c r="BH8283" i="13" s="1"/>
  <c r="BE7303" i="13"/>
  <c r="BF7303" i="13" s="1"/>
  <c r="BH7303" i="13" s="1"/>
  <c r="BE6631" i="13"/>
  <c r="BF6631" i="13" s="1"/>
  <c r="BH6631" i="13" s="1"/>
  <c r="BE7242" i="13"/>
  <c r="BF7242" i="13" s="1"/>
  <c r="BH7242" i="13" s="1"/>
  <c r="BE7441" i="13"/>
  <c r="BF7441" i="13" s="1"/>
  <c r="BH7441" i="13" s="1"/>
  <c r="BE6769" i="13"/>
  <c r="BF6769" i="13" s="1"/>
  <c r="BH6769" i="13" s="1"/>
  <c r="BE7951" i="13"/>
  <c r="BF7951" i="13" s="1"/>
  <c r="BH7951" i="13" s="1"/>
  <c r="BE6464" i="13"/>
  <c r="BF6464" i="13" s="1"/>
  <c r="BH6464" i="13" s="1"/>
  <c r="BE5811" i="13"/>
  <c r="BF5811" i="13" s="1"/>
  <c r="BH5811" i="13" s="1"/>
  <c r="BE5470" i="13"/>
  <c r="BF5470" i="13" s="1"/>
  <c r="BH5470" i="13" s="1"/>
  <c r="BE5217" i="13"/>
  <c r="BF5217" i="13" s="1"/>
  <c r="BH5217" i="13" s="1"/>
  <c r="BE5376" i="13"/>
  <c r="BF5376" i="13" s="1"/>
  <c r="BH5376" i="13" s="1"/>
  <c r="BE8274" i="13"/>
  <c r="BF8274" i="13" s="1"/>
  <c r="BH8274" i="13" s="1"/>
  <c r="BE9490" i="13"/>
  <c r="BF9490" i="13" s="1"/>
  <c r="BH9490" i="13" s="1"/>
  <c r="BE8978" i="13"/>
  <c r="BF8978" i="13" s="1"/>
  <c r="BH8978" i="13" s="1"/>
  <c r="BE8316" i="13"/>
  <c r="BF8316" i="13" s="1"/>
  <c r="BH8316" i="13" s="1"/>
  <c r="BE8024" i="13"/>
  <c r="BF8024" i="13" s="1"/>
  <c r="BH8024" i="13" s="1"/>
  <c r="BE9396" i="13"/>
  <c r="BF9396" i="13" s="1"/>
  <c r="BH9396" i="13" s="1"/>
  <c r="BE8350" i="13"/>
  <c r="BF8350" i="13" s="1"/>
  <c r="BH8350" i="13" s="1"/>
  <c r="BE6227" i="13"/>
  <c r="BF6227" i="13" s="1"/>
  <c r="BH6227" i="13" s="1"/>
  <c r="BE6854" i="13"/>
  <c r="BF6854" i="13" s="1"/>
  <c r="BH6854" i="13" s="1"/>
  <c r="BE5998" i="13"/>
  <c r="BF5998" i="13" s="1"/>
  <c r="BH5998" i="13" s="1"/>
  <c r="BE7724" i="13"/>
  <c r="BF7724" i="13" s="1"/>
  <c r="BH7724" i="13" s="1"/>
  <c r="BE6413" i="13"/>
  <c r="BF6413" i="13" s="1"/>
  <c r="BH6413" i="13" s="1"/>
  <c r="BE7204" i="13"/>
  <c r="BF7204" i="13" s="1"/>
  <c r="BH7204" i="13" s="1"/>
  <c r="BE6692" i="13"/>
  <c r="BF6692" i="13" s="1"/>
  <c r="BH6692" i="13" s="1"/>
  <c r="BE5687" i="13"/>
  <c r="BF5687" i="13" s="1"/>
  <c r="BH5687" i="13" s="1"/>
  <c r="BE5242" i="13"/>
  <c r="BF5242" i="13" s="1"/>
  <c r="BH5242" i="13" s="1"/>
  <c r="BE5405" i="13"/>
  <c r="BF5405" i="13" s="1"/>
  <c r="BH5405" i="13" s="1"/>
  <c r="BE5012" i="13"/>
  <c r="BF5012" i="13" s="1"/>
  <c r="BH5012" i="13" s="1"/>
  <c r="BE9543" i="13"/>
  <c r="BF9543" i="13" s="1"/>
  <c r="BH9543" i="13" s="1"/>
  <c r="BE9031" i="13"/>
  <c r="BF9031" i="13" s="1"/>
  <c r="BH9031" i="13" s="1"/>
  <c r="BE8497" i="13"/>
  <c r="BF8497" i="13" s="1"/>
  <c r="BH8497" i="13" s="1"/>
  <c r="BE8225" i="13"/>
  <c r="BF8225" i="13" s="1"/>
  <c r="BH8225" i="13" s="1"/>
  <c r="BE9561" i="13"/>
  <c r="BF9561" i="13" s="1"/>
  <c r="BH9561" i="13" s="1"/>
  <c r="BE9049" i="13"/>
  <c r="BF9049" i="13" s="1"/>
  <c r="BH9049" i="13" s="1"/>
  <c r="BE8515" i="13"/>
  <c r="BF8515" i="13" s="1"/>
  <c r="BH8515" i="13" s="1"/>
  <c r="BE8199" i="13"/>
  <c r="BF8199" i="13" s="1"/>
  <c r="BH8199" i="13" s="1"/>
  <c r="BE7051" i="13"/>
  <c r="BF7051" i="13" s="1"/>
  <c r="BH7051" i="13" s="1"/>
  <c r="BE6539" i="13"/>
  <c r="BF6539" i="13" s="1"/>
  <c r="BH6539" i="13" s="1"/>
  <c r="BE7166" i="13"/>
  <c r="BF7166" i="13" s="1"/>
  <c r="BH7166" i="13" s="1"/>
  <c r="BE7365" i="13"/>
  <c r="BF7365" i="13" s="1"/>
  <c r="BH7365" i="13" s="1"/>
  <c r="BE6685" i="13"/>
  <c r="BF6685" i="13" s="1"/>
  <c r="BH6685" i="13" s="1"/>
  <c r="BE7867" i="13"/>
  <c r="BF7867" i="13" s="1"/>
  <c r="BH7867" i="13" s="1"/>
  <c r="BE6388" i="13"/>
  <c r="BF6388" i="13" s="1"/>
  <c r="BH6388" i="13" s="1"/>
  <c r="BE5279" i="13"/>
  <c r="BF5279" i="13" s="1"/>
  <c r="BH5279" i="13" s="1"/>
  <c r="BE5386" i="13"/>
  <c r="BF5386" i="13" s="1"/>
  <c r="BH5386" i="13" s="1"/>
  <c r="BE5061" i="13"/>
  <c r="BF5061" i="13" s="1"/>
  <c r="BH5061" i="13" s="1"/>
  <c r="BE9915" i="13"/>
  <c r="BF9915" i="13" s="1"/>
  <c r="BH9915" i="13" s="1"/>
  <c r="BE9502" i="13"/>
  <c r="BF9502" i="13" s="1"/>
  <c r="BH9502" i="13" s="1"/>
  <c r="BE8990" i="13"/>
  <c r="BF8990" i="13" s="1"/>
  <c r="BH8990" i="13" s="1"/>
  <c r="BE8456" i="13"/>
  <c r="BF8456" i="13" s="1"/>
  <c r="BH8456" i="13" s="1"/>
  <c r="BE8591" i="13"/>
  <c r="BF8591" i="13" s="1"/>
  <c r="BH8591" i="13" s="1"/>
  <c r="BE4999" i="13"/>
  <c r="BF4999" i="13" s="1"/>
  <c r="BH4999" i="13" s="1"/>
  <c r="BE8258" i="13"/>
  <c r="BF8258" i="13" s="1"/>
  <c r="BH8258" i="13" s="1"/>
  <c r="BE9858" i="13"/>
  <c r="BF9858" i="13" s="1"/>
  <c r="BH9858" i="13" s="1"/>
  <c r="BE8812" i="13"/>
  <c r="BF8812" i="13" s="1"/>
  <c r="BH8812" i="13" s="1"/>
  <c r="BE8846" i="13"/>
  <c r="BF8846" i="13" s="1"/>
  <c r="BH8846" i="13" s="1"/>
  <c r="BE6467" i="13"/>
  <c r="BF6467" i="13" s="1"/>
  <c r="BH6467" i="13" s="1"/>
  <c r="BE6582" i="13"/>
  <c r="BF6582" i="13" s="1"/>
  <c r="BH6582" i="13" s="1"/>
  <c r="BE6397" i="13"/>
  <c r="BF6397" i="13" s="1"/>
  <c r="BH6397" i="13" s="1"/>
  <c r="BE6084" i="13"/>
  <c r="BF6084" i="13" s="1"/>
  <c r="BH6084" i="13" s="1"/>
  <c r="BE5389" i="13"/>
  <c r="BF5389" i="13" s="1"/>
  <c r="BH5389" i="13" s="1"/>
  <c r="BE9399" i="13"/>
  <c r="BF9399" i="13" s="1"/>
  <c r="BH9399" i="13" s="1"/>
  <c r="BE8081" i="13"/>
  <c r="BF8081" i="13" s="1"/>
  <c r="BH8081" i="13" s="1"/>
  <c r="BE9289" i="13"/>
  <c r="BF9289" i="13" s="1"/>
  <c r="BH9289" i="13" s="1"/>
  <c r="BE8055" i="13"/>
  <c r="BF8055" i="13" s="1"/>
  <c r="BH8055" i="13" s="1"/>
  <c r="BE6059" i="13"/>
  <c r="BF6059" i="13" s="1"/>
  <c r="BH6059" i="13" s="1"/>
  <c r="BE7053" i="13"/>
  <c r="BF7053" i="13" s="1"/>
  <c r="BH7053" i="13" s="1"/>
  <c r="BE7851" i="13"/>
  <c r="BF7851" i="13" s="1"/>
  <c r="BH7851" i="13" s="1"/>
  <c r="BE5263" i="13"/>
  <c r="BF5263" i="13" s="1"/>
  <c r="BH5263" i="13" s="1"/>
  <c r="BE5229" i="13"/>
  <c r="BF5229" i="13" s="1"/>
  <c r="BH5229" i="13" s="1"/>
  <c r="BE8134" i="13"/>
  <c r="BF8134" i="13" s="1"/>
  <c r="BH8134" i="13" s="1"/>
  <c r="BE9870" i="13"/>
  <c r="BF9870" i="13" s="1"/>
  <c r="BH9870" i="13" s="1"/>
  <c r="BE8974" i="13"/>
  <c r="BF8974" i="13" s="1"/>
  <c r="BH8974" i="13" s="1"/>
  <c r="BE9925" i="13"/>
  <c r="BF9925" i="13" s="1"/>
  <c r="BH9925" i="13" s="1"/>
  <c r="BE9016" i="13"/>
  <c r="BF9016" i="13" s="1"/>
  <c r="BH9016" i="13" s="1"/>
  <c r="BE7106" i="13"/>
  <c r="BF7106" i="13" s="1"/>
  <c r="BH7106" i="13" s="1"/>
  <c r="BE5874" i="13"/>
  <c r="BF5874" i="13" s="1"/>
  <c r="BH5874" i="13" s="1"/>
  <c r="BE6281" i="13"/>
  <c r="BF6281" i="13" s="1"/>
  <c r="BH6281" i="13" s="1"/>
  <c r="BE6568" i="13"/>
  <c r="BF6568" i="13" s="1"/>
  <c r="BH6568" i="13" s="1"/>
  <c r="BE5131" i="13"/>
  <c r="BF5131" i="13" s="1"/>
  <c r="BH5131" i="13" s="1"/>
  <c r="BE5256" i="13"/>
  <c r="BF5256" i="13" s="1"/>
  <c r="BH5256" i="13" s="1"/>
  <c r="BE9315" i="13"/>
  <c r="BF9315" i="13" s="1"/>
  <c r="BH9315" i="13" s="1"/>
  <c r="BE8933" i="13"/>
  <c r="BF8933" i="13" s="1"/>
  <c r="BH8933" i="13" s="1"/>
  <c r="BE7701" i="13"/>
  <c r="BF7701" i="13" s="1"/>
  <c r="BH7701" i="13" s="1"/>
  <c r="BE8099" i="13"/>
  <c r="BF8099" i="13" s="1"/>
  <c r="BH8099" i="13" s="1"/>
  <c r="BE6575" i="13"/>
  <c r="BF6575" i="13" s="1"/>
  <c r="BH6575" i="13" s="1"/>
  <c r="BE6298" i="13"/>
  <c r="BF6298" i="13" s="1"/>
  <c r="BH6298" i="13" s="1"/>
  <c r="BE6113" i="13"/>
  <c r="BF6113" i="13" s="1"/>
  <c r="BH6113" i="13" s="1"/>
  <c r="BE6280" i="13"/>
  <c r="BF6280" i="13" s="1"/>
  <c r="BH6280" i="13" s="1"/>
  <c r="BE5414" i="13"/>
  <c r="BF5414" i="13" s="1"/>
  <c r="BH5414" i="13" s="1"/>
  <c r="BE5320" i="13"/>
  <c r="BF5320" i="13" s="1"/>
  <c r="BH5320" i="13" s="1"/>
  <c r="BE8218" i="13"/>
  <c r="BF8218" i="13" s="1"/>
  <c r="BH8218" i="13" s="1"/>
  <c r="BE9178" i="13"/>
  <c r="BF9178" i="13" s="1"/>
  <c r="BH9178" i="13" s="1"/>
  <c r="BE8516" i="13"/>
  <c r="BF8516" i="13" s="1"/>
  <c r="BH8516" i="13" s="1"/>
  <c r="BE7913" i="13"/>
  <c r="BF7913" i="13" s="1"/>
  <c r="BH7913" i="13" s="1"/>
  <c r="BE9724" i="13"/>
  <c r="BF9724" i="13" s="1"/>
  <c r="BH9724" i="13" s="1"/>
  <c r="BE8422" i="13"/>
  <c r="BF8422" i="13" s="1"/>
  <c r="BH8422" i="13" s="1"/>
  <c r="BE6427" i="13"/>
  <c r="BF6427" i="13" s="1"/>
  <c r="BH6427" i="13" s="1"/>
  <c r="BE6670" i="13"/>
  <c r="BF6670" i="13" s="1"/>
  <c r="BH6670" i="13" s="1"/>
  <c r="BE7245" i="13"/>
  <c r="BF7245" i="13" s="1"/>
  <c r="BH7245" i="13" s="1"/>
  <c r="BE7148" i="13"/>
  <c r="BF7148" i="13" s="1"/>
  <c r="BH7148" i="13" s="1"/>
  <c r="BE5759" i="13"/>
  <c r="BF5759" i="13" s="1"/>
  <c r="BH5759" i="13" s="1"/>
  <c r="BE5477" i="13"/>
  <c r="BF5477" i="13" s="1"/>
  <c r="BH5477" i="13" s="1"/>
  <c r="BE9615" i="13"/>
  <c r="BF9615" i="13" s="1"/>
  <c r="BH9615" i="13" s="1"/>
  <c r="BE8569" i="13"/>
  <c r="BF8569" i="13" s="1"/>
  <c r="BH8569" i="13" s="1"/>
  <c r="BE8169" i="13"/>
  <c r="BF8169" i="13" s="1"/>
  <c r="BH8169" i="13" s="1"/>
  <c r="BE8587" i="13"/>
  <c r="BF8587" i="13" s="1"/>
  <c r="BH8587" i="13" s="1"/>
  <c r="BE7419" i="13"/>
  <c r="BF7419" i="13" s="1"/>
  <c r="BH7419" i="13" s="1"/>
  <c r="BE6147" i="13"/>
  <c r="BF6147" i="13" s="1"/>
  <c r="BH6147" i="13" s="1"/>
  <c r="BE7309" i="13"/>
  <c r="BF7309" i="13" s="1"/>
  <c r="BH7309" i="13" s="1"/>
  <c r="BE7939" i="13"/>
  <c r="BF7939" i="13" s="1"/>
  <c r="BH7939" i="13" s="1"/>
  <c r="BE5935" i="13"/>
  <c r="BF5935" i="13" s="1"/>
  <c r="BH5935" i="13" s="1"/>
  <c r="BE5725" i="13"/>
  <c r="BF5725" i="13" s="1"/>
  <c r="BH5725" i="13" s="1"/>
  <c r="BE8222" i="13"/>
  <c r="BF8222" i="13" s="1"/>
  <c r="BH8222" i="13" s="1"/>
  <c r="BE9062" i="13"/>
  <c r="BF9062" i="13" s="1"/>
  <c r="BH9062" i="13" s="1"/>
  <c r="BE9232" i="13"/>
  <c r="BF9232" i="13" s="1"/>
  <c r="BH9232" i="13" s="1"/>
  <c r="BE7874" i="13"/>
  <c r="BF7874" i="13" s="1"/>
  <c r="BH7874" i="13" s="1"/>
  <c r="BE7362" i="13"/>
  <c r="BF7362" i="13" s="1"/>
  <c r="BH7362" i="13" s="1"/>
  <c r="BE6090" i="13"/>
  <c r="BF6090" i="13" s="1"/>
  <c r="BH6090" i="13" s="1"/>
  <c r="BE7257" i="13"/>
  <c r="BF7257" i="13" s="1"/>
  <c r="BH7257" i="13" s="1"/>
  <c r="BE6784" i="13"/>
  <c r="BF6784" i="13" s="1"/>
  <c r="BH6784" i="13" s="1"/>
  <c r="BE5395" i="13"/>
  <c r="BF5395" i="13" s="1"/>
  <c r="BH5395" i="13" s="1"/>
  <c r="BE5345" i="13"/>
  <c r="BF5345" i="13" s="1"/>
  <c r="BH5345" i="13" s="1"/>
  <c r="BE9531" i="13"/>
  <c r="BF9531" i="13" s="1"/>
  <c r="BH9531" i="13" s="1"/>
  <c r="BE8741" i="13"/>
  <c r="BF8741" i="13" s="1"/>
  <c r="BH8741" i="13" s="1"/>
  <c r="BE9021" i="13"/>
  <c r="BF9021" i="13" s="1"/>
  <c r="BH9021" i="13" s="1"/>
  <c r="BE7989" i="13"/>
  <c r="BF7989" i="13" s="1"/>
  <c r="BH7989" i="13" s="1"/>
  <c r="BE7581" i="13"/>
  <c r="BF7581" i="13" s="1"/>
  <c r="BH7581" i="13" s="1"/>
  <c r="BE7057" i="13"/>
  <c r="BF7057" i="13" s="1"/>
  <c r="BH7057" i="13" s="1"/>
  <c r="BE5945" i="13"/>
  <c r="BF5945" i="13" s="1"/>
  <c r="BH5945" i="13" s="1"/>
  <c r="BE5843" i="13"/>
  <c r="BF5843" i="13" s="1"/>
  <c r="BH5843" i="13" s="1"/>
  <c r="BE5777" i="13"/>
  <c r="BF5777" i="13" s="1"/>
  <c r="BH5777" i="13" s="1"/>
  <c r="BE8306" i="13"/>
  <c r="BF8306" i="13" s="1"/>
  <c r="BH8306" i="13" s="1"/>
  <c r="BE9394" i="13"/>
  <c r="BF9394" i="13" s="1"/>
  <c r="BH9394" i="13" s="1"/>
  <c r="BE8348" i="13"/>
  <c r="BF8348" i="13" s="1"/>
  <c r="BH8348" i="13" s="1"/>
  <c r="BE7873" i="13"/>
  <c r="BF7873" i="13" s="1"/>
  <c r="BH7873" i="13" s="1"/>
  <c r="BE9428" i="13"/>
  <c r="BF9428" i="13" s="1"/>
  <c r="BH9428" i="13" s="1"/>
  <c r="BE8510" i="13"/>
  <c r="BF8510" i="13" s="1"/>
  <c r="BH8510" i="13" s="1"/>
  <c r="BE7275" i="13"/>
  <c r="BF7275" i="13" s="1"/>
  <c r="BH7275" i="13" s="1"/>
  <c r="BE7014" i="13"/>
  <c r="BF7014" i="13" s="1"/>
  <c r="BH7014" i="13" s="1"/>
  <c r="BE7756" i="13"/>
  <c r="BF7756" i="13" s="1"/>
  <c r="BH7756" i="13" s="1"/>
  <c r="BE7236" i="13"/>
  <c r="BF7236" i="13" s="1"/>
  <c r="BH7236" i="13" s="1"/>
  <c r="BE5719" i="13"/>
  <c r="BF5719" i="13" s="1"/>
  <c r="BH5719" i="13" s="1"/>
  <c r="BE5437" i="13"/>
  <c r="BF5437" i="13" s="1"/>
  <c r="BH5437" i="13" s="1"/>
  <c r="BE8935" i="13"/>
  <c r="BF8935" i="13" s="1"/>
  <c r="BH8935" i="13" s="1"/>
  <c r="BE9721" i="13"/>
  <c r="BF9721" i="13" s="1"/>
  <c r="BH9721" i="13" s="1"/>
  <c r="BE8803" i="13"/>
  <c r="BF8803" i="13" s="1"/>
  <c r="BH8803" i="13" s="1"/>
  <c r="BE7379" i="13"/>
  <c r="BF7379" i="13" s="1"/>
  <c r="BH7379" i="13" s="1"/>
  <c r="BE7625" i="13"/>
  <c r="BF7625" i="13" s="1"/>
  <c r="BH7625" i="13" s="1"/>
  <c r="BE6973" i="13"/>
  <c r="BF6973" i="13" s="1"/>
  <c r="BH6973" i="13" s="1"/>
  <c r="BE7899" i="13"/>
  <c r="BF7899" i="13" s="1"/>
  <c r="BH7899" i="13" s="1"/>
  <c r="BE5895" i="13"/>
  <c r="BF5895" i="13" s="1"/>
  <c r="BH5895" i="13" s="1"/>
  <c r="BE5277" i="13"/>
  <c r="BF5277" i="13" s="1"/>
  <c r="BH5277" i="13" s="1"/>
  <c r="BE8182" i="13"/>
  <c r="BF8182" i="13" s="1"/>
  <c r="BH8182" i="13" s="1"/>
  <c r="BE9022" i="13"/>
  <c r="BF9022" i="13" s="1"/>
  <c r="BH9022" i="13" s="1"/>
  <c r="BE9192" i="13"/>
  <c r="BF9192" i="13" s="1"/>
  <c r="BH9192" i="13" s="1"/>
  <c r="BE7962" i="13"/>
  <c r="BF7962" i="13" s="1"/>
  <c r="BH7962" i="13" s="1"/>
  <c r="BE7456" i="13"/>
  <c r="BF7456" i="13" s="1"/>
  <c r="BH7456" i="13" s="1"/>
  <c r="BE6514" i="13"/>
  <c r="BF6514" i="13" s="1"/>
  <c r="BH6514" i="13" s="1"/>
  <c r="BE7217" i="13"/>
  <c r="BF7217" i="13" s="1"/>
  <c r="BH7217" i="13" s="1"/>
  <c r="BE6744" i="13"/>
  <c r="BF6744" i="13" s="1"/>
  <c r="BH6744" i="13" s="1"/>
  <c r="BE5355" i="13"/>
  <c r="BF5355" i="13" s="1"/>
  <c r="BH5355" i="13" s="1"/>
  <c r="BE5121" i="13"/>
  <c r="BF5121" i="13" s="1"/>
  <c r="BH5121" i="13" s="1"/>
  <c r="BE9491" i="13"/>
  <c r="BF9491" i="13" s="1"/>
  <c r="BH9491" i="13" s="1"/>
  <c r="BE8701" i="13"/>
  <c r="BF8701" i="13" s="1"/>
  <c r="BH8701" i="13" s="1"/>
  <c r="BE9493" i="13"/>
  <c r="BF9493" i="13" s="1"/>
  <c r="BH9493" i="13" s="1"/>
  <c r="BE8439" i="13"/>
  <c r="BF8439" i="13" s="1"/>
  <c r="BH8439" i="13" s="1"/>
  <c r="BE7234" i="13"/>
  <c r="BF7234" i="13" s="1"/>
  <c r="BH7234" i="13" s="1"/>
  <c r="BE7017" i="13"/>
  <c r="BF7017" i="13" s="1"/>
  <c r="BH7017" i="13" s="1"/>
  <c r="BE7687" i="13"/>
  <c r="BF7687" i="13" s="1"/>
  <c r="BH7687" i="13" s="1"/>
  <c r="BE5211" i="13"/>
  <c r="BF5211" i="13" s="1"/>
  <c r="BH5211" i="13" s="1"/>
  <c r="BE5209" i="13"/>
  <c r="BF5209" i="13" s="1"/>
  <c r="BH5209" i="13" s="1"/>
  <c r="BE8042" i="13"/>
  <c r="BF8042" i="13" s="1"/>
  <c r="BH8042" i="13" s="1"/>
  <c r="BE9386" i="13"/>
  <c r="BF9386" i="13" s="1"/>
  <c r="BH9386" i="13" s="1"/>
  <c r="BE8724" i="13"/>
  <c r="BF8724" i="13" s="1"/>
  <c r="BH8724" i="13" s="1"/>
  <c r="BE9937" i="13"/>
  <c r="BF9937" i="13" s="1"/>
  <c r="BH9937" i="13" s="1"/>
  <c r="BE9548" i="13"/>
  <c r="BF9548" i="13" s="1"/>
  <c r="BH9548" i="13" s="1"/>
  <c r="BE8758" i="13"/>
  <c r="BF8758" i="13" s="1"/>
  <c r="BH8758" i="13" s="1"/>
  <c r="BE7702" i="13"/>
  <c r="BF7702" i="13" s="1"/>
  <c r="BH7702" i="13" s="1"/>
  <c r="BE5766" i="13"/>
  <c r="BF5766" i="13" s="1"/>
  <c r="BH5766" i="13" s="1"/>
  <c r="BE6437" i="13"/>
  <c r="BF6437" i="13" s="1"/>
  <c r="BH6437" i="13" s="1"/>
  <c r="BE6844" i="13"/>
  <c r="BF6844" i="13" s="1"/>
  <c r="BH6844" i="13" s="1"/>
  <c r="BE5711" i="13"/>
  <c r="BF5711" i="13" s="1"/>
  <c r="BH5711" i="13" s="1"/>
  <c r="BE5138" i="13"/>
  <c r="BF5138" i="13" s="1"/>
  <c r="BH5138" i="13" s="1"/>
  <c r="BE5724" i="13"/>
  <c r="BF5724" i="13" s="1"/>
  <c r="BH5724" i="13" s="1"/>
  <c r="BE9439" i="13"/>
  <c r="BF9439" i="13" s="1"/>
  <c r="BH9439" i="13" s="1"/>
  <c r="BE8649" i="13"/>
  <c r="BF8649" i="13" s="1"/>
  <c r="BH8649" i="13" s="1"/>
  <c r="BE8121" i="13"/>
  <c r="BF8121" i="13" s="1"/>
  <c r="BH8121" i="13" s="1"/>
  <c r="BE9713" i="13"/>
  <c r="BF9713" i="13" s="1"/>
  <c r="BH9713" i="13" s="1"/>
  <c r="BE9073" i="13"/>
  <c r="BF9073" i="13" s="1"/>
  <c r="BH9073" i="13" s="1"/>
  <c r="BE8411" i="13"/>
  <c r="BF8411" i="13" s="1"/>
  <c r="BH8411" i="13" s="1"/>
  <c r="BE8223" i="13"/>
  <c r="BF8223" i="13" s="1"/>
  <c r="BH8223" i="13" s="1"/>
  <c r="BE6947" i="13"/>
  <c r="BF6947" i="13" s="1"/>
  <c r="BH6947" i="13" s="1"/>
  <c r="BE7489" i="13"/>
  <c r="BF7489" i="13" s="1"/>
  <c r="BH7489" i="13" s="1"/>
  <c r="BE7389" i="13"/>
  <c r="BF7389" i="13" s="1"/>
  <c r="BH7389" i="13" s="1"/>
  <c r="BE6581" i="13"/>
  <c r="BF6581" i="13" s="1"/>
  <c r="BH6581" i="13" s="1"/>
  <c r="BE7507" i="13"/>
  <c r="BF7507" i="13" s="1"/>
  <c r="BH7507" i="13" s="1"/>
  <c r="BE5303" i="13"/>
  <c r="BF5303" i="13" s="1"/>
  <c r="BH5303" i="13" s="1"/>
  <c r="BE5098" i="13"/>
  <c r="BF5098" i="13" s="1"/>
  <c r="BH5098" i="13" s="1"/>
  <c r="BE5412" i="13"/>
  <c r="BF5412" i="13" s="1"/>
  <c r="BH5412" i="13" s="1"/>
  <c r="BE9939" i="13"/>
  <c r="BF9939" i="13" s="1"/>
  <c r="BH9939" i="13" s="1"/>
  <c r="BE9910" i="13"/>
  <c r="BF9910" i="13" s="1"/>
  <c r="BH9910" i="13" s="1"/>
  <c r="BE9142" i="13"/>
  <c r="BF9142" i="13" s="1"/>
  <c r="BH9142" i="13" s="1"/>
  <c r="BE8480" i="13"/>
  <c r="BF8480" i="13" s="1"/>
  <c r="BH8480" i="13" s="1"/>
  <c r="BE9965" i="13"/>
  <c r="BF9965" i="13" s="1"/>
  <c r="BH9965" i="13" s="1"/>
  <c r="BE9696" i="13"/>
  <c r="BF9696" i="13" s="1"/>
  <c r="BH9696" i="13" s="1"/>
  <c r="BE8928" i="13"/>
  <c r="BF8928" i="13" s="1"/>
  <c r="BH8928" i="13" s="1"/>
  <c r="BE7954" i="13"/>
  <c r="BF7954" i="13" s="1"/>
  <c r="BH7954" i="13" s="1"/>
  <c r="BE7143" i="13"/>
  <c r="BF7143" i="13" s="1"/>
  <c r="BH7143" i="13" s="1"/>
  <c r="BE6890" i="13"/>
  <c r="BF6890" i="13" s="1"/>
  <c r="BH6890" i="13" s="1"/>
  <c r="BE5914" i="13"/>
  <c r="BF5914" i="13" s="1"/>
  <c r="BH5914" i="13" s="1"/>
  <c r="BE7209" i="13"/>
  <c r="BF7209" i="13" s="1"/>
  <c r="BH7209" i="13" s="1"/>
  <c r="BE7120" i="13"/>
  <c r="BF7120" i="13" s="1"/>
  <c r="BH7120" i="13" s="1"/>
  <c r="BE6136" i="13"/>
  <c r="BF6136" i="13" s="1"/>
  <c r="BH6136" i="13" s="1"/>
  <c r="BE5347" i="13"/>
  <c r="BF5347" i="13" s="1"/>
  <c r="BH5347" i="13" s="1"/>
  <c r="BE5113" i="13"/>
  <c r="BF5113" i="13" s="1"/>
  <c r="BH5113" i="13" s="1"/>
  <c r="BE9483" i="13"/>
  <c r="BF9483" i="13" s="1"/>
  <c r="BH9483" i="13" s="1"/>
  <c r="BE8693" i="13"/>
  <c r="BF8693" i="13" s="1"/>
  <c r="BH8693" i="13" s="1"/>
  <c r="BE9357" i="13"/>
  <c r="BF9357" i="13" s="1"/>
  <c r="BH9357" i="13" s="1"/>
  <c r="BE8695" i="13"/>
  <c r="BF8695" i="13" s="1"/>
  <c r="BH8695" i="13" s="1"/>
  <c r="BE9896" i="13"/>
  <c r="BF9896" i="13" s="1"/>
  <c r="BH9896" i="13" s="1"/>
  <c r="BE6999" i="13"/>
  <c r="BF6999" i="13" s="1"/>
  <c r="BH6999" i="13" s="1"/>
  <c r="BE7661" i="13"/>
  <c r="BF7661" i="13" s="1"/>
  <c r="BH7661" i="13" s="1"/>
  <c r="BE6625" i="13"/>
  <c r="BF6625" i="13" s="1"/>
  <c r="BH6625" i="13" s="1"/>
  <c r="BE7679" i="13"/>
  <c r="BF7679" i="13" s="1"/>
  <c r="BH7679" i="13" s="1"/>
  <c r="BE5923" i="13"/>
  <c r="BF5923" i="13" s="1"/>
  <c r="BH5923" i="13" s="1"/>
  <c r="BE5326" i="13"/>
  <c r="BF5326" i="13" s="1"/>
  <c r="BH5326" i="13" s="1"/>
  <c r="BE5616" i="13"/>
  <c r="BF5616" i="13" s="1"/>
  <c r="BH5616" i="13" s="1"/>
  <c r="BE9954" i="13"/>
  <c r="BF9954" i="13" s="1"/>
  <c r="BH9954" i="13" s="1"/>
  <c r="BE9314" i="13"/>
  <c r="BF9314" i="13" s="1"/>
  <c r="BH9314" i="13" s="1"/>
  <c r="BE8524" i="13"/>
  <c r="BF8524" i="13" s="1"/>
  <c r="BH8524" i="13" s="1"/>
  <c r="BE9993" i="13"/>
  <c r="BF9993" i="13" s="1"/>
  <c r="BH9993" i="13" s="1"/>
  <c r="BE9604" i="13"/>
  <c r="BF9604" i="13" s="1"/>
  <c r="BH9604" i="13" s="1"/>
  <c r="BE8814" i="13"/>
  <c r="BF8814" i="13" s="1"/>
  <c r="BH8814" i="13" s="1"/>
  <c r="BE7886" i="13"/>
  <c r="BF7886" i="13" s="1"/>
  <c r="BH7886" i="13" s="1"/>
  <c r="BE6307" i="13"/>
  <c r="BF6307" i="13" s="1"/>
  <c r="BH6307" i="13" s="1"/>
  <c r="BE6806" i="13"/>
  <c r="BF6806" i="13" s="1"/>
  <c r="BH6806" i="13" s="1"/>
  <c r="BE5822" i="13"/>
  <c r="BF5822" i="13" s="1"/>
  <c r="BH5822" i="13" s="1"/>
  <c r="BE6493" i="13"/>
  <c r="BF6493" i="13" s="1"/>
  <c r="BH6493" i="13" s="1"/>
  <c r="BE7156" i="13"/>
  <c r="BF7156" i="13" s="1"/>
  <c r="BH7156" i="13" s="1"/>
  <c r="BE6052" i="13"/>
  <c r="BF6052" i="13" s="1"/>
  <c r="BH6052" i="13" s="1"/>
  <c r="BE5194" i="13"/>
  <c r="BF5194" i="13" s="1"/>
  <c r="BH5194" i="13" s="1"/>
  <c r="BE5908" i="13"/>
  <c r="BF5908" i="13" s="1"/>
  <c r="BH5908" i="13" s="1"/>
  <c r="BE9495" i="13"/>
  <c r="BF9495" i="13" s="1"/>
  <c r="BH9495" i="13" s="1"/>
  <c r="BE8833" i="13"/>
  <c r="BF8833" i="13" s="1"/>
  <c r="BH8833" i="13" s="1"/>
  <c r="BE8177" i="13"/>
  <c r="BF8177" i="13" s="1"/>
  <c r="BH8177" i="13" s="1"/>
  <c r="BE9769" i="13"/>
  <c r="BF9769" i="13" s="1"/>
  <c r="BH9769" i="13" s="1"/>
  <c r="BE9129" i="13"/>
  <c r="BF9129" i="13" s="1"/>
  <c r="BH9129" i="13" s="1"/>
  <c r="BE8339" i="13"/>
  <c r="BF8339" i="13" s="1"/>
  <c r="BH8339" i="13" s="1"/>
  <c r="BE8023" i="13"/>
  <c r="BF8023" i="13" s="1"/>
  <c r="BH8023" i="13" s="1"/>
  <c r="BE6747" i="13"/>
  <c r="BF6747" i="13" s="1"/>
  <c r="BH6747" i="13" s="1"/>
  <c r="BE7246" i="13"/>
  <c r="BF7246" i="13" s="1"/>
  <c r="BH7246" i="13" s="1"/>
  <c r="BE7021" i="13"/>
  <c r="BF7021" i="13" s="1"/>
  <c r="BH7021" i="13" s="1"/>
  <c r="BE6037" i="13"/>
  <c r="BF6037" i="13" s="1"/>
  <c r="BH6037" i="13" s="1"/>
  <c r="BE6468" i="13"/>
  <c r="BF6468" i="13" s="1"/>
  <c r="BH6468" i="13" s="1"/>
  <c r="BE5602" i="13"/>
  <c r="BF5602" i="13" s="1"/>
  <c r="BH5602" i="13" s="1"/>
  <c r="BE5197" i="13"/>
  <c r="BF5197" i="13" s="1"/>
  <c r="BH5197" i="13" s="1"/>
  <c r="BE9867" i="13"/>
  <c r="BF9867" i="13" s="1"/>
  <c r="BH9867" i="13" s="1"/>
  <c r="BE9710" i="13"/>
  <c r="BF9710" i="13" s="1"/>
  <c r="BH9710" i="13" s="1"/>
  <c r="BE9070" i="13"/>
  <c r="BF9070" i="13" s="1"/>
  <c r="BH9070" i="13" s="1"/>
  <c r="BE9893" i="13"/>
  <c r="BF9893" i="13" s="1"/>
  <c r="BH9893" i="13" s="1"/>
  <c r="BE9496" i="13"/>
  <c r="BF9496" i="13" s="1"/>
  <c r="BH9496" i="13" s="1"/>
  <c r="BE8826" i="13"/>
  <c r="BF8826" i="13" s="1"/>
  <c r="BH8826" i="13" s="1"/>
  <c r="BE7754" i="13"/>
  <c r="BF7754" i="13" s="1"/>
  <c r="BH7754" i="13" s="1"/>
  <c r="BE6311" i="13"/>
  <c r="BF6311" i="13" s="1"/>
  <c r="BH6311" i="13" s="1"/>
  <c r="BE6818" i="13"/>
  <c r="BF6818" i="13" s="1"/>
  <c r="BH6818" i="13" s="1"/>
  <c r="BE7960" i="13"/>
  <c r="BF7960" i="13" s="1"/>
  <c r="BH7960" i="13" s="1"/>
  <c r="BE7137" i="13"/>
  <c r="BF7137" i="13" s="1"/>
  <c r="BH7137" i="13" s="1"/>
  <c r="BE7176" i="13"/>
  <c r="BF7176" i="13" s="1"/>
  <c r="BH7176" i="13" s="1"/>
  <c r="BE6064" i="13"/>
  <c r="BF6064" i="13" s="1"/>
  <c r="BH6064" i="13" s="1"/>
  <c r="BE5099" i="13"/>
  <c r="BF5099" i="13" s="1"/>
  <c r="BH5099" i="13" s="1"/>
  <c r="BE5353" i="13"/>
  <c r="BF5353" i="13" s="1"/>
  <c r="BH5353" i="13" s="1"/>
  <c r="BE9283" i="13"/>
  <c r="BF9283" i="13" s="1"/>
  <c r="BH9283" i="13" s="1"/>
  <c r="BE8621" i="13"/>
  <c r="BF8621" i="13" s="1"/>
  <c r="BH8621" i="13" s="1"/>
  <c r="BE9413" i="13"/>
  <c r="BF9413" i="13" s="1"/>
  <c r="BH9413" i="13" s="1"/>
  <c r="BE8623" i="13"/>
  <c r="BF8623" i="13" s="1"/>
  <c r="BH8623" i="13" s="1"/>
  <c r="BE8885" i="13"/>
  <c r="BF8885" i="13" s="1"/>
  <c r="BH8885" i="13" s="1"/>
  <c r="BE7055" i="13"/>
  <c r="BF7055" i="13" s="1"/>
  <c r="BH7055" i="13" s="1"/>
  <c r="BE6071" i="13"/>
  <c r="BF6071" i="13" s="1"/>
  <c r="BH6071" i="13" s="1"/>
  <c r="BE5698" i="13"/>
  <c r="BF5698" i="13" s="1"/>
  <c r="BH5698" i="13" s="1"/>
  <c r="BE6681" i="13"/>
  <c r="BF6681" i="13" s="1"/>
  <c r="BH6681" i="13" s="1"/>
  <c r="BE7735" i="13"/>
  <c r="BF7735" i="13" s="1"/>
  <c r="BH7735" i="13" s="1"/>
  <c r="BE5851" i="13"/>
  <c r="BF5851" i="13" s="1"/>
  <c r="BH5851" i="13" s="1"/>
  <c r="BE5382" i="13"/>
  <c r="BF5382" i="13" s="1"/>
  <c r="BH5382" i="13" s="1"/>
  <c r="BE5672" i="13"/>
  <c r="BF5672" i="13" s="1"/>
  <c r="BH5672" i="13" s="1"/>
  <c r="BE9786" i="13"/>
  <c r="BF9786" i="13" s="1"/>
  <c r="BH9786" i="13" s="1"/>
  <c r="BE9146" i="13"/>
  <c r="BF9146" i="13" s="1"/>
  <c r="BH9146" i="13" s="1"/>
  <c r="BE8484" i="13"/>
  <c r="BF8484" i="13" s="1"/>
  <c r="BH8484" i="13" s="1"/>
  <c r="BE9953" i="13"/>
  <c r="BF9953" i="13" s="1"/>
  <c r="BH9953" i="13" s="1"/>
  <c r="BE9436" i="13"/>
  <c r="BF9436" i="13" s="1"/>
  <c r="BH9436" i="13" s="1"/>
  <c r="BE8646" i="13"/>
  <c r="BF8646" i="13" s="1"/>
  <c r="BH8646" i="13" s="1"/>
  <c r="BE7718" i="13"/>
  <c r="BF7718" i="13" s="1"/>
  <c r="BH7718" i="13" s="1"/>
  <c r="BE7310" i="13"/>
  <c r="BF7310" i="13" s="1"/>
  <c r="BH7310" i="13" s="1"/>
  <c r="BE6510" i="13"/>
  <c r="BF6510" i="13" s="1"/>
  <c r="BH6510" i="13" s="1"/>
  <c r="BE7764" i="13"/>
  <c r="BF7764" i="13" s="1"/>
  <c r="BH7764" i="13" s="1"/>
  <c r="BE6197" i="13"/>
  <c r="BF6197" i="13" s="1"/>
  <c r="BH6197" i="13" s="1"/>
  <c r="BE6732" i="13"/>
  <c r="BF6732" i="13" s="1"/>
  <c r="BH6732" i="13" s="1"/>
  <c r="BE5471" i="13"/>
  <c r="BF5471" i="13" s="1"/>
  <c r="BH5471" i="13" s="1"/>
  <c r="BE5445" i="13"/>
  <c r="BF5445" i="13" s="1"/>
  <c r="BH5445" i="13" s="1"/>
  <c r="BE9839" i="13"/>
  <c r="BF9839" i="13" s="1"/>
  <c r="BH9839" i="13" s="1"/>
  <c r="BE9071" i="13"/>
  <c r="BF9071" i="13" s="1"/>
  <c r="BH9071" i="13" s="1"/>
  <c r="BE8409" i="13"/>
  <c r="BF8409" i="13" s="1"/>
  <c r="BH8409" i="13" s="1"/>
  <c r="BE8265" i="13"/>
  <c r="BF8265" i="13" s="1"/>
  <c r="BH8265" i="13" s="1"/>
  <c r="BE9217" i="13"/>
  <c r="BF9217" i="13" s="1"/>
  <c r="BH9217" i="13" s="1"/>
  <c r="BE8427" i="13"/>
  <c r="BF8427" i="13" s="1"/>
  <c r="BH8427" i="13" s="1"/>
  <c r="BE8111" i="13"/>
  <c r="BF8111" i="13" s="1"/>
  <c r="BH8111" i="13" s="1"/>
  <c r="BE6835" i="13"/>
  <c r="BF6835" i="13" s="1"/>
  <c r="BH6835" i="13" s="1"/>
  <c r="BE7505" i="13"/>
  <c r="BF7505" i="13" s="1"/>
  <c r="BH7505" i="13" s="1"/>
  <c r="BE7109" i="13"/>
  <c r="BF7109" i="13" s="1"/>
  <c r="BH7109" i="13" s="1"/>
  <c r="BE6125" i="13"/>
  <c r="BF6125" i="13" s="1"/>
  <c r="BH6125" i="13" s="1"/>
  <c r="BE7523" i="13"/>
  <c r="BF7523" i="13" s="1"/>
  <c r="BH7523" i="13" s="1"/>
  <c r="BE5007" i="13"/>
  <c r="BF5007" i="13" s="1"/>
  <c r="BH5007" i="13" s="1"/>
  <c r="BE5285" i="13"/>
  <c r="BF5285" i="13" s="1"/>
  <c r="BH5285" i="13" s="1"/>
  <c r="BE8884" i="13"/>
  <c r="BF8884" i="13" s="1"/>
  <c r="BH8884" i="13" s="1"/>
  <c r="BE9670" i="13"/>
  <c r="BF9670" i="13" s="1"/>
  <c r="BH9670" i="13" s="1"/>
  <c r="BE9030" i="13"/>
  <c r="BF9030" i="13" s="1"/>
  <c r="BH9030" i="13" s="1"/>
  <c r="BE9853" i="13"/>
  <c r="BF9853" i="13" s="1"/>
  <c r="BH9853" i="13" s="1"/>
  <c r="BE9328" i="13"/>
  <c r="BF9328" i="13" s="1"/>
  <c r="BH9328" i="13" s="1"/>
  <c r="BE8530" i="13"/>
  <c r="BF8530" i="13" s="1"/>
  <c r="BH8530" i="13" s="1"/>
  <c r="BE7287" i="13"/>
  <c r="BF7287" i="13" s="1"/>
  <c r="BH7287" i="13" s="1"/>
  <c r="BE7330" i="13"/>
  <c r="BF7330" i="13" s="1"/>
  <c r="BH7330" i="13" s="1"/>
  <c r="BE6522" i="13"/>
  <c r="BF6522" i="13" s="1"/>
  <c r="BH6522" i="13" s="1"/>
  <c r="BE7664" i="13"/>
  <c r="BF7664" i="13" s="1"/>
  <c r="BH7664" i="13" s="1"/>
  <c r="BE6209" i="13"/>
  <c r="BF6209" i="13" s="1"/>
  <c r="BH6209" i="13" s="1"/>
  <c r="BE6880" i="13"/>
  <c r="BF6880" i="13" s="1"/>
  <c r="BH6880" i="13" s="1"/>
  <c r="BE5619" i="13"/>
  <c r="BF5619" i="13" s="1"/>
  <c r="BH5619" i="13" s="1"/>
  <c r="BE5697" i="13"/>
  <c r="BF5697" i="13" s="1"/>
  <c r="BH5697" i="13" s="1"/>
  <c r="BE5184" i="13"/>
  <c r="BF5184" i="13" s="1"/>
  <c r="BH5184" i="13" s="1"/>
  <c r="BE9499" i="13"/>
  <c r="BF9499" i="13" s="1"/>
  <c r="BH9499" i="13" s="1"/>
  <c r="BE8837" i="13"/>
  <c r="BF8837" i="13" s="1"/>
  <c r="BH8837" i="13" s="1"/>
  <c r="BE8045" i="13"/>
  <c r="BF8045" i="13" s="1"/>
  <c r="BH8045" i="13" s="1"/>
  <c r="BE9757" i="13"/>
  <c r="BF9757" i="13" s="1"/>
  <c r="BH9757" i="13" s="1"/>
  <c r="BE8989" i="13"/>
  <c r="BF8989" i="13" s="1"/>
  <c r="BH8989" i="13" s="1"/>
  <c r="BE8319" i="13"/>
  <c r="BF8319" i="13" s="1"/>
  <c r="BH8319" i="13" s="1"/>
  <c r="BE8027" i="13"/>
  <c r="BF8027" i="13" s="1"/>
  <c r="BH8027" i="13" s="1"/>
  <c r="BE6759" i="13"/>
  <c r="BF6759" i="13" s="1"/>
  <c r="BH6759" i="13" s="1"/>
  <c r="BE6482" i="13"/>
  <c r="BF6482" i="13" s="1"/>
  <c r="BH6482" i="13" s="1"/>
  <c r="BE7025" i="13"/>
  <c r="BF7025" i="13" s="1"/>
  <c r="BH7025" i="13" s="1"/>
  <c r="BE6041" i="13"/>
  <c r="BF6041" i="13" s="1"/>
  <c r="BH6041" i="13" s="1"/>
  <c r="BE6336" i="13"/>
  <c r="BF6336" i="13" s="1"/>
  <c r="BH6336" i="13" s="1"/>
  <c r="BE5043" i="13"/>
  <c r="BF5043" i="13" s="1"/>
  <c r="BH5043" i="13" s="1"/>
  <c r="BE9911" i="13"/>
  <c r="BF9911" i="13" s="1"/>
  <c r="BH9911" i="13" s="1"/>
  <c r="BE9746" i="13"/>
  <c r="BF9746" i="13" s="1"/>
  <c r="BH9746" i="13" s="1"/>
  <c r="BE9106" i="13"/>
  <c r="BF9106" i="13" s="1"/>
  <c r="BH9106" i="13" s="1"/>
  <c r="BE8152" i="13"/>
  <c r="BF8152" i="13" s="1"/>
  <c r="BH8152" i="13" s="1"/>
  <c r="BE9140" i="13"/>
  <c r="BF9140" i="13" s="1"/>
  <c r="BH9140" i="13" s="1"/>
  <c r="BE8606" i="13"/>
  <c r="BF8606" i="13" s="1"/>
  <c r="BH8606" i="13" s="1"/>
  <c r="BE7678" i="13"/>
  <c r="BF7678" i="13" s="1"/>
  <c r="BH7678" i="13" s="1"/>
  <c r="BE7398" i="13"/>
  <c r="BF7398" i="13" s="1"/>
  <c r="BH7398" i="13" s="1"/>
  <c r="BE6598" i="13"/>
  <c r="BF6598" i="13" s="1"/>
  <c r="BH6598" i="13" s="1"/>
  <c r="BE7852" i="13"/>
  <c r="BF7852" i="13" s="1"/>
  <c r="BH7852" i="13" s="1"/>
  <c r="BE6285" i="13"/>
  <c r="BF6285" i="13" s="1"/>
  <c r="BH6285" i="13" s="1"/>
  <c r="BE6948" i="13"/>
  <c r="BF6948" i="13" s="1"/>
  <c r="BH6948" i="13" s="1"/>
  <c r="BE5972" i="13"/>
  <c r="BF5972" i="13" s="1"/>
  <c r="BH5972" i="13" s="1"/>
  <c r="BE5066" i="13"/>
  <c r="BF5066" i="13" s="1"/>
  <c r="BH5066" i="13" s="1"/>
  <c r="BE5828" i="13"/>
  <c r="BF5828" i="13" s="1"/>
  <c r="BH5828" i="13" s="1"/>
  <c r="BE9415" i="13"/>
  <c r="BF9415" i="13" s="1"/>
  <c r="BH9415" i="13" s="1"/>
  <c r="BE8753" i="13"/>
  <c r="BF8753" i="13" s="1"/>
  <c r="BH8753" i="13" s="1"/>
  <c r="BE9689" i="13"/>
  <c r="BF9689" i="13" s="1"/>
  <c r="BH9689" i="13" s="1"/>
  <c r="BE8921" i="13"/>
  <c r="BF8921" i="13" s="1"/>
  <c r="BH8921" i="13" s="1"/>
  <c r="BE7937" i="13"/>
  <c r="BF7937" i="13" s="1"/>
  <c r="BH7937" i="13" s="1"/>
  <c r="BE7993" i="13"/>
  <c r="BF7993" i="13" s="1"/>
  <c r="BH7993" i="13" s="1"/>
  <c r="BE6667" i="13"/>
  <c r="BF6667" i="13" s="1"/>
  <c r="BH6667" i="13" s="1"/>
  <c r="BE6941" i="13"/>
  <c r="BF6941" i="13" s="1"/>
  <c r="BH6941" i="13" s="1"/>
  <c r="BE5957" i="13"/>
  <c r="BF5957" i="13" s="1"/>
  <c r="BH5957" i="13" s="1"/>
  <c r="BE6260" i="13"/>
  <c r="BF6260" i="13" s="1"/>
  <c r="BH6260" i="13" s="1"/>
  <c r="BE5650" i="13"/>
  <c r="BF5650" i="13" s="1"/>
  <c r="BH5650" i="13" s="1"/>
  <c r="BE5245" i="13"/>
  <c r="BF5245" i="13" s="1"/>
  <c r="BH5245" i="13" s="1"/>
  <c r="BE9886" i="13"/>
  <c r="BF9886" i="13" s="1"/>
  <c r="BH9886" i="13" s="1"/>
  <c r="BE9118" i="13"/>
  <c r="BF9118" i="13" s="1"/>
  <c r="BH9118" i="13" s="1"/>
  <c r="BE8328" i="13"/>
  <c r="BF8328" i="13" s="1"/>
  <c r="BH8328" i="13" s="1"/>
  <c r="BE9941" i="13"/>
  <c r="BF9941" i="13" s="1"/>
  <c r="BH9941" i="13" s="1"/>
  <c r="BE9544" i="13"/>
  <c r="BF9544" i="13" s="1"/>
  <c r="BH9544" i="13" s="1"/>
  <c r="BE9032" i="13"/>
  <c r="BF9032" i="13" s="1"/>
  <c r="BH9032" i="13" s="1"/>
  <c r="BE8490" i="13"/>
  <c r="BF8490" i="13" s="1"/>
  <c r="BH8490" i="13" s="1"/>
  <c r="BE7674" i="13"/>
  <c r="BF7674" i="13" s="1"/>
  <c r="BH7674" i="13" s="1"/>
  <c r="BE6359" i="13"/>
  <c r="BF6359" i="13" s="1"/>
  <c r="BH6359" i="13" s="1"/>
  <c r="BE6994" i="13"/>
  <c r="BF6994" i="13" s="1"/>
  <c r="BH6994" i="13" s="1"/>
  <c r="BE6146" i="13"/>
  <c r="BF6146" i="13" s="1"/>
  <c r="BH6146" i="13" s="1"/>
  <c r="BE7880" i="13"/>
  <c r="BF7880" i="13" s="1"/>
  <c r="BH7880" i="13" s="1"/>
  <c r="BE7185" i="13"/>
  <c r="BF7185" i="13" s="1"/>
  <c r="BH7185" i="13" s="1"/>
  <c r="BE7352" i="13"/>
  <c r="BF7352" i="13" s="1"/>
  <c r="BH7352" i="13" s="1"/>
  <c r="BE6840" i="13"/>
  <c r="BF6840" i="13" s="1"/>
  <c r="BH6840" i="13" s="1"/>
  <c r="BE5984" i="13"/>
  <c r="BF5984" i="13" s="1"/>
  <c r="BH5984" i="13" s="1"/>
  <c r="BE5323" i="13"/>
  <c r="BF5323" i="13" s="1"/>
  <c r="BH5323" i="13" s="1"/>
  <c r="BE5529" i="13"/>
  <c r="BF5529" i="13" s="1"/>
  <c r="BH5529" i="13" s="1"/>
  <c r="BE5144" i="13"/>
  <c r="BF5144" i="13" s="1"/>
  <c r="BH5144" i="13" s="1"/>
  <c r="BE9331" i="13"/>
  <c r="BF9331" i="13" s="1"/>
  <c r="BH9331" i="13" s="1"/>
  <c r="BE8797" i="13"/>
  <c r="BF8797" i="13" s="1"/>
  <c r="BH8797" i="13" s="1"/>
  <c r="BE7967" i="13"/>
  <c r="BF7967" i="13" s="1"/>
  <c r="BH7967" i="13" s="1"/>
  <c r="BE9717" i="13"/>
  <c r="BF9717" i="13" s="1"/>
  <c r="BH9717" i="13" s="1"/>
  <c r="BE9205" i="13"/>
  <c r="BF9205" i="13" s="1"/>
  <c r="BH9205" i="13" s="1"/>
  <c r="BE8671" i="13"/>
  <c r="BF8671" i="13" s="1"/>
  <c r="BH8671" i="13" s="1"/>
  <c r="BE7717" i="13"/>
  <c r="BF7717" i="13" s="1"/>
  <c r="BH7717" i="13" s="1"/>
  <c r="BE7987" i="13"/>
  <c r="BF7987" i="13" s="1"/>
  <c r="BH7987" i="13" s="1"/>
  <c r="BE6847" i="13"/>
  <c r="BF6847" i="13" s="1"/>
  <c r="BH6847" i="13" s="1"/>
  <c r="BE7637" i="13"/>
  <c r="BF7637" i="13" s="1"/>
  <c r="BH7637" i="13" s="1"/>
  <c r="BE6314" i="13"/>
  <c r="BF6314" i="13" s="1"/>
  <c r="BH6314" i="13" s="1"/>
  <c r="BE6985" i="13"/>
  <c r="BF6985" i="13" s="1"/>
  <c r="BH6985" i="13" s="1"/>
  <c r="BE6129" i="13"/>
  <c r="BF6129" i="13" s="1"/>
  <c r="BH6129" i="13" s="1"/>
  <c r="BE7655" i="13"/>
  <c r="BF7655" i="13" s="1"/>
  <c r="BH7655" i="13" s="1"/>
  <c r="BE6168" i="13"/>
  <c r="BF6168" i="13" s="1"/>
  <c r="BH6168" i="13" s="1"/>
  <c r="BE5003" i="13"/>
  <c r="BF5003" i="13" s="1"/>
  <c r="BH5003" i="13" s="1"/>
  <c r="BE5833" i="13"/>
  <c r="BF5833" i="13" s="1"/>
  <c r="BH5833" i="13" s="1"/>
  <c r="BE5464" i="13"/>
  <c r="BF5464" i="13" s="1"/>
  <c r="BH5464" i="13" s="1"/>
  <c r="BE8138" i="13"/>
  <c r="BF8138" i="13" s="1"/>
  <c r="BH8138" i="13" s="1"/>
  <c r="BE9866" i="13"/>
  <c r="BF9866" i="13" s="1"/>
  <c r="BH9866" i="13" s="1"/>
  <c r="BE9354" i="13"/>
  <c r="BF9354" i="13" s="1"/>
  <c r="BH9354" i="13" s="1"/>
  <c r="BE8820" i="13"/>
  <c r="BF8820" i="13" s="1"/>
  <c r="BH8820" i="13" s="1"/>
  <c r="BE7450" i="13"/>
  <c r="BF7450" i="13" s="1"/>
  <c r="BH7450" i="13" s="1"/>
  <c r="BE8144" i="13"/>
  <c r="BF8144" i="13" s="1"/>
  <c r="BH8144" i="13" s="1"/>
  <c r="BE9644" i="13"/>
  <c r="BF9644" i="13" s="1"/>
  <c r="BH9644" i="13" s="1"/>
  <c r="BE8598" i="13"/>
  <c r="BF8598" i="13" s="1"/>
  <c r="BH8598" i="13" s="1"/>
  <c r="BE7798" i="13"/>
  <c r="BF7798" i="13" s="1"/>
  <c r="BH7798" i="13" s="1"/>
  <c r="BE6475" i="13"/>
  <c r="BF6475" i="13" s="1"/>
  <c r="BH6475" i="13" s="1"/>
  <c r="BE7102" i="13"/>
  <c r="BF7102" i="13" s="1"/>
  <c r="BH7102" i="13" s="1"/>
  <c r="BE6590" i="13"/>
  <c r="BF6590" i="13" s="1"/>
  <c r="BH6590" i="13" s="1"/>
  <c r="BE5734" i="13"/>
  <c r="BF5734" i="13" s="1"/>
  <c r="BH5734" i="13" s="1"/>
  <c r="BE7293" i="13"/>
  <c r="BF7293" i="13" s="1"/>
  <c r="BH7293" i="13" s="1"/>
  <c r="BE7458" i="13"/>
  <c r="BF7458" i="13" s="1"/>
  <c r="BH7458" i="13" s="1"/>
  <c r="BE6940" i="13"/>
  <c r="BF6940" i="13" s="1"/>
  <c r="BH6940" i="13" s="1"/>
  <c r="BE6092" i="13"/>
  <c r="BF6092" i="13" s="1"/>
  <c r="BH6092" i="13" s="1"/>
  <c r="BE5423" i="13"/>
  <c r="BF5423" i="13" s="1"/>
  <c r="BH5423" i="13" s="1"/>
  <c r="BE5653" i="13"/>
  <c r="BF5653" i="13" s="1"/>
  <c r="BH5653" i="13" s="1"/>
  <c r="BE5820" i="13"/>
  <c r="BF5820" i="13" s="1"/>
  <c r="BH5820" i="13" s="1"/>
  <c r="BE9791" i="13"/>
  <c r="BF9791" i="13" s="1"/>
  <c r="BH9791" i="13" s="1"/>
  <c r="BE9279" i="13"/>
  <c r="BF9279" i="13" s="1"/>
  <c r="BH9279" i="13" s="1"/>
  <c r="BE8745" i="13"/>
  <c r="BF8745" i="13" s="1"/>
  <c r="BH8745" i="13" s="1"/>
  <c r="BE9809" i="13"/>
  <c r="BF9809" i="13" s="1"/>
  <c r="BH9809" i="13" s="1"/>
  <c r="BE9297" i="13"/>
  <c r="BF9297" i="13" s="1"/>
  <c r="BH9297" i="13" s="1"/>
  <c r="BE8763" i="13"/>
  <c r="BF8763" i="13" s="1"/>
  <c r="BH8763" i="13" s="1"/>
  <c r="BE7817" i="13"/>
  <c r="BF7817" i="13" s="1"/>
  <c r="BH7817" i="13" s="1"/>
  <c r="BE9964" i="13"/>
  <c r="BF9964" i="13" s="1"/>
  <c r="BH9964" i="13" s="1"/>
  <c r="BE7471" i="13"/>
  <c r="BF7471" i="13" s="1"/>
  <c r="BH7471" i="13" s="1"/>
  <c r="BE6787" i="13"/>
  <c r="BF6787" i="13" s="1"/>
  <c r="BH6787" i="13" s="1"/>
  <c r="BE7585" i="13"/>
  <c r="BF7585" i="13" s="1"/>
  <c r="BH7585" i="13" s="1"/>
  <c r="BE6933" i="13"/>
  <c r="BF6933" i="13" s="1"/>
  <c r="BH6933" i="13" s="1"/>
  <c r="BE6077" i="13"/>
  <c r="BF6077" i="13" s="1"/>
  <c r="BH6077" i="13" s="1"/>
  <c r="BE7603" i="13"/>
  <c r="BF7603" i="13" s="1"/>
  <c r="BH7603" i="13" s="1"/>
  <c r="BE5983" i="13"/>
  <c r="BF5983" i="13" s="1"/>
  <c r="BH5983" i="13" s="1"/>
  <c r="BE5642" i="13"/>
  <c r="BF5642" i="13" s="1"/>
  <c r="BH5642" i="13" s="1"/>
  <c r="BE5773" i="13"/>
  <c r="BF5773" i="13" s="1"/>
  <c r="BH5773" i="13" s="1"/>
  <c r="BE5508" i="13"/>
  <c r="BF5508" i="13" s="1"/>
  <c r="BH5508" i="13" s="1"/>
  <c r="BE9907" i="13"/>
  <c r="BF9907" i="13" s="1"/>
  <c r="BH9907" i="13" s="1"/>
  <c r="BE9622" i="13"/>
  <c r="BF9622" i="13" s="1"/>
  <c r="BH9622" i="13" s="1"/>
  <c r="BE9110" i="13"/>
  <c r="BF9110" i="13" s="1"/>
  <c r="BH9110" i="13" s="1"/>
  <c r="BE8576" i="13"/>
  <c r="BF8576" i="13" s="1"/>
  <c r="BH8576" i="13" s="1"/>
  <c r="BE9933" i="13"/>
  <c r="BF9933" i="13" s="1"/>
  <c r="BH9933" i="13" s="1"/>
  <c r="BE9792" i="13"/>
  <c r="BF9792" i="13" s="1"/>
  <c r="BH9792" i="13" s="1"/>
  <c r="BE9152" i="13"/>
  <c r="BF9152" i="13" s="1"/>
  <c r="BH9152" i="13" s="1"/>
  <c r="BE7794" i="13"/>
  <c r="BF7794" i="13" s="1"/>
  <c r="BH7794" i="13" s="1"/>
  <c r="BE6479" i="13"/>
  <c r="BF6479" i="13" s="1"/>
  <c r="BH6479" i="13" s="1"/>
  <c r="BE7114" i="13"/>
  <c r="BF7114" i="13" s="1"/>
  <c r="BH7114" i="13" s="1"/>
  <c r="BE6602" i="13"/>
  <c r="BF6602" i="13" s="1"/>
  <c r="BH6602" i="13" s="1"/>
  <c r="BE5754" i="13"/>
  <c r="BF5754" i="13" s="1"/>
  <c r="BH5754" i="13" s="1"/>
  <c r="BE7488" i="13"/>
  <c r="BF7488" i="13" s="1"/>
  <c r="BH7488" i="13" s="1"/>
  <c r="BE6161" i="13"/>
  <c r="BF6161" i="13" s="1"/>
  <c r="BH6161" i="13" s="1"/>
  <c r="BE6832" i="13"/>
  <c r="BF6832" i="13" s="1"/>
  <c r="BH6832" i="13" s="1"/>
  <c r="BE5976" i="13"/>
  <c r="BF5976" i="13" s="1"/>
  <c r="BH5976" i="13" s="1"/>
  <c r="BE5315" i="13"/>
  <c r="BF5315" i="13" s="1"/>
  <c r="BH5315" i="13" s="1"/>
  <c r="BE5521" i="13"/>
  <c r="BF5521" i="13" s="1"/>
  <c r="BH5521" i="13" s="1"/>
  <c r="BE5264" i="13"/>
  <c r="BF5264" i="13" s="1"/>
  <c r="BH5264" i="13" s="1"/>
  <c r="BE9451" i="13"/>
  <c r="BF9451" i="13" s="1"/>
  <c r="BH9451" i="13" s="1"/>
  <c r="BE8405" i="13"/>
  <c r="BF8405" i="13" s="1"/>
  <c r="BH8405" i="13" s="1"/>
  <c r="BE8125" i="13"/>
  <c r="BF8125" i="13" s="1"/>
  <c r="BH8125" i="13" s="1"/>
  <c r="BE9453" i="13"/>
  <c r="BF9453" i="13" s="1"/>
  <c r="BH9453" i="13" s="1"/>
  <c r="BE8941" i="13"/>
  <c r="BF8941" i="13" s="1"/>
  <c r="BH8941" i="13" s="1"/>
  <c r="BE8399" i="13"/>
  <c r="BF8399" i="13" s="1"/>
  <c r="BH8399" i="13" s="1"/>
  <c r="BE8235" i="13"/>
  <c r="BF8235" i="13" s="1"/>
  <c r="BH8235" i="13" s="1"/>
  <c r="BE7095" i="13"/>
  <c r="BF7095" i="13" s="1"/>
  <c r="BH7095" i="13" s="1"/>
  <c r="BE6583" i="13"/>
  <c r="BF6583" i="13" s="1"/>
  <c r="BH6583" i="13" s="1"/>
  <c r="BE7194" i="13"/>
  <c r="BF7194" i="13" s="1"/>
  <c r="BH7194" i="13" s="1"/>
  <c r="BE7393" i="13"/>
  <c r="BF7393" i="13" s="1"/>
  <c r="BH7393" i="13" s="1"/>
  <c r="BE6721" i="13"/>
  <c r="BF6721" i="13" s="1"/>
  <c r="BH6721" i="13" s="1"/>
  <c r="BE7903" i="13"/>
  <c r="BF7903" i="13" s="1"/>
  <c r="BH7903" i="13" s="1"/>
  <c r="BE6416" i="13"/>
  <c r="BF6416" i="13" s="1"/>
  <c r="BH6416" i="13" s="1"/>
  <c r="BE5299" i="13"/>
  <c r="BF5299" i="13" s="1"/>
  <c r="BH5299" i="13" s="1"/>
  <c r="BE5422" i="13"/>
  <c r="BF5422" i="13" s="1"/>
  <c r="BH5422" i="13" s="1"/>
  <c r="BE5169" i="13"/>
  <c r="BF5169" i="13" s="1"/>
  <c r="BH5169" i="13" s="1"/>
  <c r="BE5328" i="13"/>
  <c r="BF5328" i="13" s="1"/>
  <c r="BH5328" i="13" s="1"/>
  <c r="BE2182" i="13"/>
  <c r="BF2182" i="13" s="1"/>
  <c r="BH2182" i="13" s="1"/>
  <c r="BE2673" i="13"/>
  <c r="BF2673" i="13" s="1"/>
  <c r="BH2673" i="13" s="1"/>
  <c r="BE2356" i="13"/>
  <c r="BF2356" i="13" s="1"/>
  <c r="BH2356" i="13" s="1"/>
  <c r="BE8962" i="13"/>
  <c r="BF8962" i="13" s="1"/>
  <c r="BH8962" i="13" s="1"/>
  <c r="BE9897" i="13"/>
  <c r="BF9897" i="13" s="1"/>
  <c r="BH9897" i="13" s="1"/>
  <c r="BE9380" i="13"/>
  <c r="BF9380" i="13" s="1"/>
  <c r="BH9380" i="13" s="1"/>
  <c r="BE7790" i="13"/>
  <c r="BF7790" i="13" s="1"/>
  <c r="BH7790" i="13" s="1"/>
  <c r="BE5854" i="13"/>
  <c r="BF5854" i="13" s="1"/>
  <c r="BH5854" i="13" s="1"/>
  <c r="BE7060" i="13"/>
  <c r="BF7060" i="13" s="1"/>
  <c r="BH7060" i="13" s="1"/>
  <c r="BE5050" i="13"/>
  <c r="BF5050" i="13" s="1"/>
  <c r="BH5050" i="13" s="1"/>
  <c r="BE8609" i="13"/>
  <c r="BF8609" i="13" s="1"/>
  <c r="BH8609" i="13" s="1"/>
  <c r="BE8209" i="13"/>
  <c r="BF8209" i="13" s="1"/>
  <c r="BH8209" i="13" s="1"/>
  <c r="BE8755" i="13"/>
  <c r="BF8755" i="13" s="1"/>
  <c r="BH8755" i="13" s="1"/>
  <c r="BE8881" i="13"/>
  <c r="BF8881" i="13" s="1"/>
  <c r="BH8881" i="13" s="1"/>
  <c r="BE6651" i="13"/>
  <c r="BF6651" i="13" s="1"/>
  <c r="BH6651" i="13" s="1"/>
  <c r="BE6925" i="13"/>
  <c r="BF6925" i="13" s="1"/>
  <c r="BH6925" i="13" s="1"/>
  <c r="BE6372" i="13"/>
  <c r="BF6372" i="13" s="1"/>
  <c r="BH6372" i="13" s="1"/>
  <c r="BE5765" i="13"/>
  <c r="BF5765" i="13" s="1"/>
  <c r="BH5765" i="13" s="1"/>
  <c r="BE9230" i="13"/>
  <c r="BF9230" i="13" s="1"/>
  <c r="BH9230" i="13" s="1"/>
  <c r="BE8036" i="13"/>
  <c r="BF8036" i="13" s="1"/>
  <c r="BH8036" i="13" s="1"/>
  <c r="BE9272" i="13"/>
  <c r="BF9272" i="13" s="1"/>
  <c r="BH9272" i="13" s="1"/>
  <c r="BE7231" i="13"/>
  <c r="BF7231" i="13" s="1"/>
  <c r="BH7231" i="13" s="1"/>
  <c r="BE6594" i="13"/>
  <c r="BF6594" i="13" s="1"/>
  <c r="BH6594" i="13" s="1"/>
  <c r="BE7480" i="13"/>
  <c r="BF7480" i="13" s="1"/>
  <c r="BH7480" i="13" s="1"/>
  <c r="BE6096" i="13"/>
  <c r="BF6096" i="13" s="1"/>
  <c r="BH6096" i="13" s="1"/>
  <c r="BE5513" i="13"/>
  <c r="BF5513" i="13" s="1"/>
  <c r="BH5513" i="13" s="1"/>
  <c r="BE9571" i="13"/>
  <c r="BF9571" i="13" s="1"/>
  <c r="BH9571" i="13" s="1"/>
  <c r="BE8525" i="13"/>
  <c r="BF8525" i="13" s="1"/>
  <c r="BH8525" i="13" s="1"/>
  <c r="BE9445" i="13"/>
  <c r="BF9445" i="13" s="1"/>
  <c r="BH9445" i="13" s="1"/>
  <c r="BE7941" i="13"/>
  <c r="BF7941" i="13" s="1"/>
  <c r="BH7941" i="13" s="1"/>
  <c r="BE7087" i="13"/>
  <c r="BF7087" i="13" s="1"/>
  <c r="BH7087" i="13" s="1"/>
  <c r="BE6426" i="13"/>
  <c r="BF6426" i="13" s="1"/>
  <c r="BH6426" i="13" s="1"/>
  <c r="BE7895" i="13"/>
  <c r="BF7895" i="13" s="1"/>
  <c r="BH7895" i="13" s="1"/>
  <c r="BE5163" i="13"/>
  <c r="BF5163" i="13" s="1"/>
  <c r="BH5163" i="13" s="1"/>
  <c r="BE5704" i="13"/>
  <c r="BF5704" i="13" s="1"/>
  <c r="BH5704" i="13" s="1"/>
  <c r="BE8224" i="13"/>
  <c r="BF8224" i="13" s="1"/>
  <c r="BH8224" i="13" s="1"/>
  <c r="BE9212" i="13"/>
  <c r="BF9212" i="13" s="1"/>
  <c r="BH9212" i="13" s="1"/>
  <c r="BE7750" i="13"/>
  <c r="BF7750" i="13" s="1"/>
  <c r="BH7750" i="13" s="1"/>
  <c r="BE6926" i="13"/>
  <c r="BF6926" i="13" s="1"/>
  <c r="BH6926" i="13" s="1"/>
  <c r="BE6485" i="13"/>
  <c r="BF6485" i="13" s="1"/>
  <c r="BH6485" i="13" s="1"/>
  <c r="BE6508" i="13"/>
  <c r="BF6508" i="13" s="1"/>
  <c r="BH6508" i="13" s="1"/>
  <c r="BE5186" i="13"/>
  <c r="BF5186" i="13" s="1"/>
  <c r="BH5186" i="13" s="1"/>
  <c r="BE9359" i="13"/>
  <c r="BF9359" i="13" s="1"/>
  <c r="BH9359" i="13" s="1"/>
  <c r="BE8313" i="13"/>
  <c r="BF8313" i="13" s="1"/>
  <c r="BH8313" i="13" s="1"/>
  <c r="BE8297" i="13"/>
  <c r="BF8297" i="13" s="1"/>
  <c r="BH8297" i="13" s="1"/>
  <c r="BE8459" i="13"/>
  <c r="BF8459" i="13" s="1"/>
  <c r="BH8459" i="13" s="1"/>
  <c r="BE8143" i="13"/>
  <c r="BF8143" i="13" s="1"/>
  <c r="BH8143" i="13" s="1"/>
  <c r="BE7238" i="13"/>
  <c r="BF7238" i="13" s="1"/>
  <c r="BH7238" i="13" s="1"/>
  <c r="BE6757" i="13"/>
  <c r="BF6757" i="13" s="1"/>
  <c r="BH6757" i="13" s="1"/>
  <c r="BE6332" i="13"/>
  <c r="BF6332" i="13" s="1"/>
  <c r="BH6332" i="13" s="1"/>
  <c r="BE5189" i="13"/>
  <c r="BF5189" i="13" s="1"/>
  <c r="BH5189" i="13" s="1"/>
  <c r="BE8934" i="13"/>
  <c r="BF8934" i="13" s="1"/>
  <c r="BH8934" i="13" s="1"/>
  <c r="BE7996" i="13"/>
  <c r="BF7996" i="13" s="1"/>
  <c r="BH7996" i="13" s="1"/>
  <c r="BE9104" i="13"/>
  <c r="BF9104" i="13" s="1"/>
  <c r="BH9104" i="13" s="1"/>
  <c r="BE7191" i="13"/>
  <c r="BF7191" i="13" s="1"/>
  <c r="BH7191" i="13" s="1"/>
  <c r="BE6554" i="13"/>
  <c r="BF6554" i="13" s="1"/>
  <c r="BH6554" i="13" s="1"/>
  <c r="BE2098" i="13"/>
  <c r="BF2098" i="13" s="1"/>
  <c r="BH2098" i="13" s="1"/>
  <c r="BE9602" i="13"/>
  <c r="BF9602" i="13" s="1"/>
  <c r="BH9602" i="13" s="1"/>
  <c r="BE8590" i="13"/>
  <c r="BF8590" i="13" s="1"/>
  <c r="BH8590" i="13" s="1"/>
  <c r="BE7382" i="13"/>
  <c r="BF7382" i="13" s="1"/>
  <c r="BH7382" i="13" s="1"/>
  <c r="BE7285" i="13"/>
  <c r="BF7285" i="13" s="1"/>
  <c r="BH7285" i="13" s="1"/>
  <c r="BE5671" i="13"/>
  <c r="BF5671" i="13" s="1"/>
  <c r="BH5671" i="13" s="1"/>
  <c r="BE9655" i="13"/>
  <c r="BF9655" i="13" s="1"/>
  <c r="BH9655" i="13" s="1"/>
  <c r="BE9801" i="13"/>
  <c r="BF9801" i="13" s="1"/>
  <c r="BH9801" i="13" s="1"/>
  <c r="BE8371" i="13"/>
  <c r="BF8371" i="13" s="1"/>
  <c r="BH8371" i="13" s="1"/>
  <c r="BE7035" i="13"/>
  <c r="BF7035" i="13" s="1"/>
  <c r="BH7035" i="13" s="1"/>
  <c r="BE7150" i="13"/>
  <c r="BF7150" i="13" s="1"/>
  <c r="BH7150" i="13" s="1"/>
  <c r="BE6069" i="13"/>
  <c r="BF6069" i="13" s="1"/>
  <c r="BH6069" i="13" s="1"/>
  <c r="BE5135" i="13"/>
  <c r="BF5135" i="13" s="1"/>
  <c r="BH5135" i="13" s="1"/>
  <c r="BE8262" i="13"/>
  <c r="BF8262" i="13" s="1"/>
  <c r="BH8262" i="13" s="1"/>
  <c r="BE9742" i="13"/>
  <c r="BF9742" i="13" s="1"/>
  <c r="BH9742" i="13" s="1"/>
  <c r="BE8440" i="13"/>
  <c r="BF8440" i="13" s="1"/>
  <c r="BH8440" i="13" s="1"/>
  <c r="BE8346" i="13"/>
  <c r="BF8346" i="13" s="1"/>
  <c r="BH8346" i="13" s="1"/>
  <c r="BE7402" i="13"/>
  <c r="BF7402" i="13" s="1"/>
  <c r="BH7402" i="13" s="1"/>
  <c r="BE7736" i="13"/>
  <c r="BF7736" i="13" s="1"/>
  <c r="BH7736" i="13" s="1"/>
  <c r="BE7208" i="13"/>
  <c r="BF7208" i="13" s="1"/>
  <c r="BH7208" i="13" s="1"/>
  <c r="BE5435" i="13"/>
  <c r="BF5435" i="13" s="1"/>
  <c r="BH5435" i="13" s="1"/>
  <c r="BE8931" i="13"/>
  <c r="BF8931" i="13" s="1"/>
  <c r="BH8931" i="13" s="1"/>
  <c r="BE8783" i="13"/>
  <c r="BF8783" i="13" s="1"/>
  <c r="BH8783" i="13" s="1"/>
  <c r="BE9984" i="13"/>
  <c r="BF9984" i="13" s="1"/>
  <c r="BH9984" i="13" s="1"/>
  <c r="BE6103" i="13"/>
  <c r="BF6103" i="13" s="1"/>
  <c r="BH6103" i="13" s="1"/>
  <c r="BE6969" i="13"/>
  <c r="BF6969" i="13" s="1"/>
  <c r="BH6969" i="13" s="1"/>
  <c r="BE6408" i="13"/>
  <c r="BF6408" i="13" s="1"/>
  <c r="BH6408" i="13" s="1"/>
  <c r="BE5817" i="13"/>
  <c r="BF5817" i="13" s="1"/>
  <c r="BH5817" i="13" s="1"/>
  <c r="BE9562" i="13"/>
  <c r="BF9562" i="13" s="1"/>
  <c r="BH9562" i="13" s="1"/>
  <c r="BE8644" i="13"/>
  <c r="BF8644" i="13" s="1"/>
  <c r="BH8644" i="13" s="1"/>
  <c r="BE8806" i="13"/>
  <c r="BF8806" i="13" s="1"/>
  <c r="BH8806" i="13" s="1"/>
  <c r="BE6299" i="13"/>
  <c r="BF6299" i="13" s="1"/>
  <c r="BH6299" i="13" s="1"/>
  <c r="BE5814" i="13"/>
  <c r="BF5814" i="13" s="1"/>
  <c r="BH5814" i="13" s="1"/>
  <c r="BE7276" i="13"/>
  <c r="BF7276" i="13" s="1"/>
  <c r="BH7276" i="13" s="1"/>
  <c r="BE5503" i="13"/>
  <c r="BF5503" i="13" s="1"/>
  <c r="BH5503" i="13" s="1"/>
  <c r="BE5772" i="13"/>
  <c r="BF5772" i="13" s="1"/>
  <c r="BH5772" i="13" s="1"/>
  <c r="BE8975" i="13"/>
  <c r="BF8975" i="13" s="1"/>
  <c r="BH8975" i="13" s="1"/>
  <c r="BE9121" i="13"/>
  <c r="BF9121" i="13" s="1"/>
  <c r="BH9121" i="13" s="1"/>
  <c r="BE6739" i="13"/>
  <c r="BF6739" i="13" s="1"/>
  <c r="BH6739" i="13" s="1"/>
  <c r="BE6222" i="13"/>
  <c r="BF6222" i="13" s="1"/>
  <c r="BH6222" i="13" s="1"/>
  <c r="BE7811" i="13"/>
  <c r="BF7811" i="13" s="1"/>
  <c r="BH7811" i="13" s="1"/>
  <c r="BE5594" i="13"/>
  <c r="BF5594" i="13" s="1"/>
  <c r="BH5594" i="13" s="1"/>
  <c r="BE5324" i="13"/>
  <c r="BF5324" i="13" s="1"/>
  <c r="BH5324" i="13" s="1"/>
  <c r="BE9574" i="13"/>
  <c r="BF9574" i="13" s="1"/>
  <c r="BH9574" i="13" s="1"/>
  <c r="BE9885" i="13"/>
  <c r="BF9885" i="13" s="1"/>
  <c r="BH9885" i="13" s="1"/>
  <c r="BE8562" i="13"/>
  <c r="BF8562" i="13" s="1"/>
  <c r="BH8562" i="13" s="1"/>
  <c r="BE7066" i="13"/>
  <c r="BF7066" i="13" s="1"/>
  <c r="BH7066" i="13" s="1"/>
  <c r="BE8264" i="13"/>
  <c r="BF8264" i="13" s="1"/>
  <c r="BH8264" i="13" s="1"/>
  <c r="BE6211" i="13"/>
  <c r="BF6211" i="13" s="1"/>
  <c r="BH6211" i="13" s="1"/>
  <c r="BE6932" i="13"/>
  <c r="BF6932" i="13" s="1"/>
  <c r="BH6932" i="13" s="1"/>
  <c r="BE6907" i="13"/>
  <c r="BF6907" i="13" s="1"/>
  <c r="BH6907" i="13" s="1"/>
  <c r="BE7595" i="13"/>
  <c r="BF7595" i="13" s="1"/>
  <c r="BH7595" i="13" s="1"/>
  <c r="BE9486" i="13"/>
  <c r="BF9486" i="13" s="1"/>
  <c r="BH9486" i="13" s="1"/>
  <c r="BE8164" i="13"/>
  <c r="BF8164" i="13" s="1"/>
  <c r="BH8164" i="13" s="1"/>
  <c r="BE7914" i="13"/>
  <c r="BF7914" i="13" s="1"/>
  <c r="BH7914" i="13" s="1"/>
  <c r="BE7608" i="13"/>
  <c r="BF7608" i="13" s="1"/>
  <c r="BH7608" i="13" s="1"/>
  <c r="BE5641" i="13"/>
  <c r="BF5641" i="13" s="1"/>
  <c r="BH5641" i="13" s="1"/>
  <c r="BE9317" i="13"/>
  <c r="BF9317" i="13" s="1"/>
  <c r="BH9317" i="13" s="1"/>
  <c r="BE7097" i="13"/>
  <c r="BF7097" i="13" s="1"/>
  <c r="BH7097" i="13" s="1"/>
  <c r="BE5670" i="13"/>
  <c r="BF5670" i="13" s="1"/>
  <c r="BH5670" i="13" s="1"/>
  <c r="BE9434" i="13"/>
  <c r="BF9434" i="13" s="1"/>
  <c r="BH9434" i="13" s="1"/>
  <c r="BE9084" i="13"/>
  <c r="BF9084" i="13" s="1"/>
  <c r="BH9084" i="13" s="1"/>
  <c r="BE6070" i="13"/>
  <c r="BF6070" i="13" s="1"/>
  <c r="BH6070" i="13" s="1"/>
  <c r="BE9103" i="13"/>
  <c r="BF9103" i="13" s="1"/>
  <c r="BH9103" i="13" s="1"/>
  <c r="BE8843" i="13"/>
  <c r="BF8843" i="13" s="1"/>
  <c r="BH8843" i="13" s="1"/>
  <c r="BE6478" i="13"/>
  <c r="BF6478" i="13" s="1"/>
  <c r="BH6478" i="13" s="1"/>
  <c r="BE5223" i="13"/>
  <c r="BF5223" i="13" s="1"/>
  <c r="BH5223" i="13" s="1"/>
  <c r="BE9446" i="13"/>
  <c r="BF9446" i="13" s="1"/>
  <c r="BH9446" i="13" s="1"/>
  <c r="BE8252" i="13"/>
  <c r="BF8252" i="13" s="1"/>
  <c r="BH8252" i="13" s="1"/>
  <c r="BE7618" i="13"/>
  <c r="BF7618" i="13" s="1"/>
  <c r="BH7618" i="13" s="1"/>
  <c r="BE7824" i="13"/>
  <c r="BF7824" i="13" s="1"/>
  <c r="BH7824" i="13" s="1"/>
  <c r="BE7296" i="13"/>
  <c r="BF7296" i="13" s="1"/>
  <c r="BH7296" i="13" s="1"/>
  <c r="BE5091" i="13"/>
  <c r="BF5091" i="13" s="1"/>
  <c r="BH5091" i="13" s="1"/>
  <c r="BE5032" i="13"/>
  <c r="BF5032" i="13" s="1"/>
  <c r="BH5032" i="13" s="1"/>
  <c r="BE9403" i="13"/>
  <c r="BF9403" i="13" s="1"/>
  <c r="BH9403" i="13" s="1"/>
  <c r="BE8485" i="13"/>
  <c r="BF8485" i="13" s="1"/>
  <c r="BH8485" i="13" s="1"/>
  <c r="BE9789" i="13"/>
  <c r="BF9789" i="13" s="1"/>
  <c r="BH9789" i="13" s="1"/>
  <c r="BE8479" i="13"/>
  <c r="BF8479" i="13" s="1"/>
  <c r="BH8479" i="13" s="1"/>
  <c r="BE6919" i="13"/>
  <c r="BF6919" i="13" s="1"/>
  <c r="BH6919" i="13" s="1"/>
  <c r="BE6386" i="13"/>
  <c r="BF6386" i="13" s="1"/>
  <c r="BH6386" i="13" s="1"/>
  <c r="BE6073" i="13"/>
  <c r="BF6073" i="13" s="1"/>
  <c r="BH6073" i="13" s="1"/>
  <c r="BE5075" i="13"/>
  <c r="BF5075" i="13" s="1"/>
  <c r="BH5075" i="13" s="1"/>
  <c r="BE5536" i="13"/>
  <c r="BF5536" i="13" s="1"/>
  <c r="BH5536" i="13" s="1"/>
  <c r="BE8860" i="13"/>
  <c r="BF8860" i="13" s="1"/>
  <c r="BH8860" i="13" s="1"/>
  <c r="BE9044" i="13"/>
  <c r="BF9044" i="13" s="1"/>
  <c r="BH9044" i="13" s="1"/>
  <c r="BE7710" i="13"/>
  <c r="BF7710" i="13" s="1"/>
  <c r="BH7710" i="13" s="1"/>
  <c r="BE6445" i="13"/>
  <c r="BF6445" i="13" s="1"/>
  <c r="BH6445" i="13" s="1"/>
  <c r="BE6132" i="13"/>
  <c r="BF6132" i="13" s="1"/>
  <c r="BH6132" i="13" s="1"/>
  <c r="BE5133" i="13"/>
  <c r="BF5133" i="13" s="1"/>
  <c r="BH5133" i="13" s="1"/>
  <c r="BE8785" i="13"/>
  <c r="BF8785" i="13" s="1"/>
  <c r="BH8785" i="13" s="1"/>
  <c r="BE8675" i="13"/>
  <c r="BF8675" i="13" s="1"/>
  <c r="BH8675" i="13" s="1"/>
  <c r="BE8025" i="13"/>
  <c r="BF8025" i="13" s="1"/>
  <c r="BH8025" i="13" s="1"/>
  <c r="BE7198" i="13"/>
  <c r="BF7198" i="13" s="1"/>
  <c r="BH7198" i="13" s="1"/>
  <c r="BE6717" i="13"/>
  <c r="BF6717" i="13" s="1"/>
  <c r="BH6717" i="13" s="1"/>
  <c r="BE6164" i="13"/>
  <c r="BF6164" i="13" s="1"/>
  <c r="BH6164" i="13" s="1"/>
  <c r="BE5149" i="13"/>
  <c r="BF5149" i="13" s="1"/>
  <c r="BH5149" i="13" s="1"/>
  <c r="BE8872" i="13"/>
  <c r="BF8872" i="13" s="1"/>
  <c r="BH8872" i="13" s="1"/>
  <c r="BE8212" i="13"/>
  <c r="BF8212" i="13" s="1"/>
  <c r="BH8212" i="13" s="1"/>
  <c r="BE9448" i="13"/>
  <c r="BF9448" i="13" s="1"/>
  <c r="BH9448" i="13" s="1"/>
  <c r="BE7706" i="13"/>
  <c r="BF7706" i="13" s="1"/>
  <c r="BH7706" i="13" s="1"/>
  <c r="BE7026" i="13"/>
  <c r="BF7026" i="13" s="1"/>
  <c r="BH7026" i="13" s="1"/>
  <c r="BE7528" i="13"/>
  <c r="BF7528" i="13" s="1"/>
  <c r="BH7528" i="13" s="1"/>
  <c r="BE6616" i="13"/>
  <c r="BF6616" i="13" s="1"/>
  <c r="BH6616" i="13" s="1"/>
  <c r="BE5561" i="13"/>
  <c r="BF5561" i="13" s="1"/>
  <c r="BH5561" i="13" s="1"/>
  <c r="BE8829" i="13"/>
  <c r="BF8829" i="13" s="1"/>
  <c r="BH8829" i="13" s="1"/>
  <c r="BE8831" i="13"/>
  <c r="BF8831" i="13" s="1"/>
  <c r="BH8831" i="13" s="1"/>
  <c r="BE8147" i="13"/>
  <c r="BF8147" i="13" s="1"/>
  <c r="BH8147" i="13" s="1"/>
  <c r="BE6623" i="13"/>
  <c r="BF6623" i="13" s="1"/>
  <c r="BH6623" i="13" s="1"/>
  <c r="BE7305" i="13"/>
  <c r="BF7305" i="13" s="1"/>
  <c r="BH7305" i="13" s="1"/>
  <c r="BE6456" i="13"/>
  <c r="BF6456" i="13" s="1"/>
  <c r="BH6456" i="13" s="1"/>
  <c r="BE5334" i="13"/>
  <c r="BF5334" i="13" s="1"/>
  <c r="BH5334" i="13" s="1"/>
  <c r="BE9770" i="13"/>
  <c r="BF9770" i="13" s="1"/>
  <c r="BH9770" i="13" s="1"/>
  <c r="BE8852" i="13"/>
  <c r="BF8852" i="13" s="1"/>
  <c r="BH8852" i="13" s="1"/>
  <c r="BE8048" i="13"/>
  <c r="BF8048" i="13" s="1"/>
  <c r="BH8048" i="13" s="1"/>
  <c r="BE9804" i="13"/>
  <c r="BF9804" i="13" s="1"/>
  <c r="BH9804" i="13" s="1"/>
  <c r="BE8630" i="13"/>
  <c r="BF8630" i="13" s="1"/>
  <c r="BH8630" i="13" s="1"/>
  <c r="BE7139" i="13"/>
  <c r="BF7139" i="13" s="1"/>
  <c r="BH7139" i="13" s="1"/>
  <c r="BE7294" i="13"/>
  <c r="BF7294" i="13" s="1"/>
  <c r="BH7294" i="13" s="1"/>
  <c r="BE5894" i="13"/>
  <c r="BF5894" i="13" s="1"/>
  <c r="BH5894" i="13" s="1"/>
  <c r="BE6181" i="13"/>
  <c r="BF6181" i="13" s="1"/>
  <c r="BH6181" i="13" s="1"/>
  <c r="BE6588" i="13"/>
  <c r="BF6588" i="13" s="1"/>
  <c r="BH6588" i="13" s="1"/>
  <c r="BE5266" i="13"/>
  <c r="BF5266" i="13" s="1"/>
  <c r="BH5266" i="13" s="1"/>
  <c r="BE5204" i="13"/>
  <c r="BF5204" i="13" s="1"/>
  <c r="BH5204" i="13" s="1"/>
  <c r="BE9567" i="13"/>
  <c r="BF9567" i="13" s="1"/>
  <c r="BH9567" i="13" s="1"/>
  <c r="BE8521" i="13"/>
  <c r="BF8521" i="13" s="1"/>
  <c r="BH8521" i="13" s="1"/>
  <c r="BE8249" i="13"/>
  <c r="BF8249" i="13" s="1"/>
  <c r="BH8249" i="13" s="1"/>
  <c r="BE9585" i="13"/>
  <c r="BF9585" i="13" s="1"/>
  <c r="BH9585" i="13" s="1"/>
  <c r="BE8667" i="13"/>
  <c r="BF8667" i="13" s="1"/>
  <c r="BH8667" i="13" s="1"/>
  <c r="BE7371" i="13"/>
  <c r="BF7371" i="13" s="1"/>
  <c r="BH7371" i="13" s="1"/>
  <c r="BE6099" i="13"/>
  <c r="BF6099" i="13" s="1"/>
  <c r="BH6099" i="13" s="1"/>
  <c r="BE7093" i="13"/>
  <c r="BF7093" i="13" s="1"/>
  <c r="BH7093" i="13" s="1"/>
  <c r="BE7891" i="13"/>
  <c r="BF7891" i="13" s="1"/>
  <c r="BH7891" i="13" s="1"/>
  <c r="BE5887" i="13"/>
  <c r="BF5887" i="13" s="1"/>
  <c r="BH5887" i="13" s="1"/>
  <c r="BE5269" i="13"/>
  <c r="BF5269" i="13" s="1"/>
  <c r="BH5269" i="13" s="1"/>
  <c r="BE8302" i="13"/>
  <c r="BF8302" i="13" s="1"/>
  <c r="BH8302" i="13" s="1"/>
  <c r="BE9398" i="13"/>
  <c r="BF9398" i="13" s="1"/>
  <c r="BH9398" i="13" s="1"/>
  <c r="BE8352" i="13"/>
  <c r="BF8352" i="13" s="1"/>
  <c r="BH8352" i="13" s="1"/>
  <c r="BE7901" i="13"/>
  <c r="BF7901" i="13" s="1"/>
  <c r="BH7901" i="13" s="1"/>
  <c r="BE9440" i="13"/>
  <c r="BF9440" i="13" s="1"/>
  <c r="BH9440" i="13" s="1"/>
  <c r="BE8642" i="13"/>
  <c r="BF8642" i="13" s="1"/>
  <c r="BH8642" i="13" s="1"/>
  <c r="BE7271" i="13"/>
  <c r="BF7271" i="13" s="1"/>
  <c r="BH7271" i="13" s="1"/>
  <c r="BE6762" i="13"/>
  <c r="BF6762" i="13" s="1"/>
  <c r="BH6762" i="13" s="1"/>
  <c r="BE7776" i="13"/>
  <c r="BF7776" i="13" s="1"/>
  <c r="BH7776" i="13" s="1"/>
  <c r="BE7376" i="13"/>
  <c r="BF7376" i="13" s="1"/>
  <c r="BH7376" i="13" s="1"/>
  <c r="BE6008" i="13"/>
  <c r="BF6008" i="13" s="1"/>
  <c r="BH6008" i="13" s="1"/>
  <c r="BE5681" i="13"/>
  <c r="BF5681" i="13" s="1"/>
  <c r="BH5681" i="13" s="1"/>
  <c r="BE9099" i="13"/>
  <c r="BF9099" i="13" s="1"/>
  <c r="BH9099" i="13" s="1"/>
  <c r="BE9741" i="13"/>
  <c r="BF9741" i="13" s="1"/>
  <c r="BH9741" i="13" s="1"/>
  <c r="BE8823" i="13"/>
  <c r="BF8823" i="13" s="1"/>
  <c r="BH8823" i="13" s="1"/>
  <c r="BE7415" i="13"/>
  <c r="BF7415" i="13" s="1"/>
  <c r="BH7415" i="13" s="1"/>
  <c r="BE7533" i="13"/>
  <c r="BF7533" i="13" s="1"/>
  <c r="BH7533" i="13" s="1"/>
  <c r="BE7009" i="13"/>
  <c r="BF7009" i="13" s="1"/>
  <c r="BH7009" i="13" s="1"/>
  <c r="BE7807" i="13"/>
  <c r="BF7807" i="13" s="1"/>
  <c r="BH7807" i="13" s="1"/>
  <c r="BE5203" i="13"/>
  <c r="BF5203" i="13" s="1"/>
  <c r="BH5203" i="13" s="1"/>
  <c r="BE5729" i="13"/>
  <c r="BF5729" i="13" s="1"/>
  <c r="BH5729" i="13" s="1"/>
  <c r="BE490" i="13"/>
  <c r="BF490" i="13" s="1"/>
  <c r="BH490" i="13" s="1"/>
  <c r="BE9252" i="13"/>
  <c r="BF9252" i="13" s="1"/>
  <c r="BH9252" i="13" s="1"/>
  <c r="BE7708" i="13"/>
  <c r="BF7708" i="13" s="1"/>
  <c r="BH7708" i="13" s="1"/>
  <c r="BE5085" i="13"/>
  <c r="BF5085" i="13" s="1"/>
  <c r="BH5085" i="13" s="1"/>
  <c r="BE8481" i="13"/>
  <c r="BF8481" i="13" s="1"/>
  <c r="BH8481" i="13" s="1"/>
  <c r="BE8499" i="13"/>
  <c r="BF8499" i="13" s="1"/>
  <c r="BH8499" i="13" s="1"/>
  <c r="BE7349" i="13"/>
  <c r="BF7349" i="13" s="1"/>
  <c r="BH7349" i="13" s="1"/>
  <c r="BE5634" i="13"/>
  <c r="BF5634" i="13" s="1"/>
  <c r="BH5634" i="13" s="1"/>
  <c r="BE8312" i="13"/>
  <c r="BF8312" i="13" s="1"/>
  <c r="BH8312" i="13" s="1"/>
  <c r="BE9528" i="13"/>
  <c r="BF9528" i="13" s="1"/>
  <c r="BH9528" i="13" s="1"/>
  <c r="BE6850" i="13"/>
  <c r="BF6850" i="13" s="1"/>
  <c r="BH6850" i="13" s="1"/>
  <c r="BE6824" i="13"/>
  <c r="BF6824" i="13" s="1"/>
  <c r="BH6824" i="13" s="1"/>
  <c r="BE9443" i="13"/>
  <c r="BF9443" i="13" s="1"/>
  <c r="BH9443" i="13" s="1"/>
  <c r="BE6831" i="13"/>
  <c r="BF6831" i="13" s="1"/>
  <c r="BH6831" i="13" s="1"/>
  <c r="BE7767" i="13"/>
  <c r="BF7767" i="13" s="1"/>
  <c r="BH7767" i="13" s="1"/>
  <c r="BE8922" i="13"/>
  <c r="BF8922" i="13" s="1"/>
  <c r="BH8922" i="13" s="1"/>
  <c r="BE7187" i="13"/>
  <c r="BF7187" i="13" s="1"/>
  <c r="BH7187" i="13" s="1"/>
  <c r="BE6357" i="13"/>
  <c r="BF6357" i="13" s="1"/>
  <c r="BH6357" i="13" s="1"/>
  <c r="BE5349" i="13"/>
  <c r="BF5349" i="13" s="1"/>
  <c r="BH5349" i="13" s="1"/>
  <c r="BE7123" i="13"/>
  <c r="BF7123" i="13" s="1"/>
  <c r="BH7123" i="13" s="1"/>
  <c r="BE6029" i="13"/>
  <c r="BF6029" i="13" s="1"/>
  <c r="BH6029" i="13" s="1"/>
  <c r="BE5716" i="13"/>
  <c r="BF5716" i="13" s="1"/>
  <c r="BH5716" i="13" s="1"/>
  <c r="BE9488" i="13"/>
  <c r="BF9488" i="13" s="1"/>
  <c r="BH9488" i="13" s="1"/>
  <c r="BE6938" i="13"/>
  <c r="BF6938" i="13" s="1"/>
  <c r="BH6938" i="13" s="1"/>
  <c r="BE6241" i="13"/>
  <c r="BF6241" i="13" s="1"/>
  <c r="BH6241" i="13" s="1"/>
  <c r="BE6056" i="13"/>
  <c r="BF6056" i="13" s="1"/>
  <c r="BH6056" i="13" s="1"/>
  <c r="BE5473" i="13"/>
  <c r="BF5473" i="13" s="1"/>
  <c r="BH5473" i="13" s="1"/>
  <c r="BE8869" i="13"/>
  <c r="BF8869" i="13" s="1"/>
  <c r="BH8869" i="13" s="1"/>
  <c r="BE8077" i="13"/>
  <c r="BF8077" i="13" s="1"/>
  <c r="BH8077" i="13" s="1"/>
  <c r="BE9277" i="13"/>
  <c r="BF9277" i="13" s="1"/>
  <c r="BH9277" i="13" s="1"/>
  <c r="BE8877" i="13"/>
  <c r="BF8877" i="13" s="1"/>
  <c r="BH8877" i="13" s="1"/>
  <c r="BE6663" i="13"/>
  <c r="BF6663" i="13" s="1"/>
  <c r="BH6663" i="13" s="1"/>
  <c r="BE6929" i="13"/>
  <c r="BF6929" i="13" s="1"/>
  <c r="BH6929" i="13" s="1"/>
  <c r="BE6496" i="13"/>
  <c r="BF6496" i="13" s="1"/>
  <c r="BH6496" i="13" s="1"/>
  <c r="BE5905" i="13"/>
  <c r="BF5905" i="13" s="1"/>
  <c r="BH5905" i="13" s="1"/>
  <c r="BE9522" i="13"/>
  <c r="BF9522" i="13" s="1"/>
  <c r="BH9522" i="13" s="1"/>
  <c r="BE8874" i="13"/>
  <c r="BF8874" i="13" s="1"/>
  <c r="BH8874" i="13" s="1"/>
  <c r="BE9812" i="13"/>
  <c r="BF9812" i="13" s="1"/>
  <c r="BH9812" i="13" s="1"/>
  <c r="BE7966" i="13"/>
  <c r="BF7966" i="13" s="1"/>
  <c r="BH7966" i="13" s="1"/>
  <c r="BE7430" i="13"/>
  <c r="BF7430" i="13" s="1"/>
  <c r="BH7430" i="13" s="1"/>
  <c r="BE5774" i="13"/>
  <c r="BF5774" i="13" s="1"/>
  <c r="BH5774" i="13" s="1"/>
  <c r="BE7108" i="13"/>
  <c r="BF7108" i="13" s="1"/>
  <c r="BH7108" i="13" s="1"/>
  <c r="BE5274" i="13"/>
  <c r="BF5274" i="13" s="1"/>
  <c r="BH5274" i="13" s="1"/>
  <c r="BE9447" i="13"/>
  <c r="BF9447" i="13" s="1"/>
  <c r="BH9447" i="13" s="1"/>
  <c r="BE8129" i="13"/>
  <c r="BF8129" i="13" s="1"/>
  <c r="BH8129" i="13" s="1"/>
  <c r="BE9337" i="13"/>
  <c r="BF9337" i="13" s="1"/>
  <c r="BH9337" i="13" s="1"/>
  <c r="BE7729" i="13"/>
  <c r="BF7729" i="13" s="1"/>
  <c r="BH7729" i="13" s="1"/>
  <c r="BE6699" i="13"/>
  <c r="BF6699" i="13" s="1"/>
  <c r="BH6699" i="13" s="1"/>
  <c r="BE6182" i="13"/>
  <c r="BF6182" i="13" s="1"/>
  <c r="BH6182" i="13" s="1"/>
  <c r="BE7643" i="13"/>
  <c r="BF7643" i="13" s="1"/>
  <c r="BH7643" i="13" s="1"/>
  <c r="BE5554" i="13"/>
  <c r="BF5554" i="13" s="1"/>
  <c r="BH5554" i="13" s="1"/>
  <c r="BE5092" i="13"/>
  <c r="BF5092" i="13" s="1"/>
  <c r="BH5092" i="13" s="1"/>
  <c r="BE9534" i="13"/>
  <c r="BF9534" i="13" s="1"/>
  <c r="BH9534" i="13" s="1"/>
  <c r="BE8360" i="13"/>
  <c r="BF8360" i="13" s="1"/>
  <c r="BH8360" i="13" s="1"/>
  <c r="BE8650" i="13"/>
  <c r="BF8650" i="13" s="1"/>
  <c r="BH8650" i="13" s="1"/>
  <c r="BE7151" i="13"/>
  <c r="BF7151" i="13" s="1"/>
  <c r="BH7151" i="13" s="1"/>
  <c r="BE5794" i="13"/>
  <c r="BF5794" i="13" s="1"/>
  <c r="BH5794" i="13" s="1"/>
  <c r="BE7384" i="13"/>
  <c r="BF7384" i="13" s="1"/>
  <c r="BH7384" i="13" s="1"/>
  <c r="BE5611" i="13"/>
  <c r="BF5611" i="13" s="1"/>
  <c r="BH5611" i="13" s="1"/>
  <c r="BE5176" i="13"/>
  <c r="BF5176" i="13" s="1"/>
  <c r="BH5176" i="13" s="1"/>
  <c r="BE9363" i="13"/>
  <c r="BF9363" i="13" s="1"/>
  <c r="BH9363" i="13" s="1"/>
  <c r="BE8165" i="13"/>
  <c r="BF8165" i="13" s="1"/>
  <c r="BH8165" i="13" s="1"/>
  <c r="BE9237" i="13"/>
  <c r="BF9237" i="13" s="1"/>
  <c r="BH9237" i="13" s="1"/>
  <c r="BE7749" i="13"/>
  <c r="BF7749" i="13" s="1"/>
  <c r="BH7749" i="13" s="1"/>
  <c r="BE6474" i="13"/>
  <c r="BF6474" i="13" s="1"/>
  <c r="BH6474" i="13" s="1"/>
  <c r="BE6505" i="13"/>
  <c r="BF6505" i="13" s="1"/>
  <c r="BH6505" i="13" s="1"/>
  <c r="BE5803" i="13"/>
  <c r="BF5803" i="13" s="1"/>
  <c r="BH5803" i="13" s="1"/>
  <c r="BE8298" i="13"/>
  <c r="BF8298" i="13" s="1"/>
  <c r="BH8298" i="13" s="1"/>
  <c r="BE9258" i="13"/>
  <c r="BF9258" i="13" s="1"/>
  <c r="BH9258" i="13" s="1"/>
  <c r="BE9164" i="13"/>
  <c r="BF9164" i="13" s="1"/>
  <c r="BH9164" i="13" s="1"/>
  <c r="BE7958" i="13"/>
  <c r="BF7958" i="13" s="1"/>
  <c r="BH7958" i="13" s="1"/>
  <c r="BE6622" i="13"/>
  <c r="BF6622" i="13" s="1"/>
  <c r="BH6622" i="13" s="1"/>
  <c r="BE7492" i="13"/>
  <c r="BF7492" i="13" s="1"/>
  <c r="BH7492" i="13" s="1"/>
  <c r="BE7228" i="13"/>
  <c r="BF7228" i="13" s="1"/>
  <c r="BH7228" i="13" s="1"/>
  <c r="BE5583" i="13"/>
  <c r="BF5583" i="13" s="1"/>
  <c r="BH5583" i="13" s="1"/>
  <c r="BE5429" i="13"/>
  <c r="BF5429" i="13" s="1"/>
  <c r="BH5429" i="13" s="1"/>
  <c r="BE9055" i="13"/>
  <c r="BF9055" i="13" s="1"/>
  <c r="BH9055" i="13" s="1"/>
  <c r="BE9201" i="13"/>
  <c r="BF9201" i="13" s="1"/>
  <c r="BH9201" i="13" s="1"/>
  <c r="BE7721" i="13"/>
  <c r="BF7721" i="13" s="1"/>
  <c r="BH7721" i="13" s="1"/>
  <c r="BE9868" i="13"/>
  <c r="BF9868" i="13" s="1"/>
  <c r="BH9868" i="13" s="1"/>
  <c r="BE6691" i="13"/>
  <c r="BF6691" i="13" s="1"/>
  <c r="BH6691" i="13" s="1"/>
  <c r="BE6430" i="13"/>
  <c r="BF6430" i="13" s="1"/>
  <c r="BH6430" i="13" s="1"/>
  <c r="BE6709" i="13"/>
  <c r="BF6709" i="13" s="1"/>
  <c r="BH6709" i="13" s="1"/>
  <c r="BE6412" i="13"/>
  <c r="BF6412" i="13" s="1"/>
  <c r="BH6412" i="13" s="1"/>
  <c r="BE5546" i="13"/>
  <c r="BF5546" i="13" s="1"/>
  <c r="BH5546" i="13" s="1"/>
  <c r="BE5668" i="13"/>
  <c r="BF5668" i="13" s="1"/>
  <c r="BH5668" i="13" s="1"/>
  <c r="BE9654" i="13"/>
  <c r="BF9654" i="13" s="1"/>
  <c r="BH9654" i="13" s="1"/>
  <c r="BE8864" i="13"/>
  <c r="BF8864" i="13" s="1"/>
  <c r="BH8864" i="13" s="1"/>
  <c r="BE8894" i="13"/>
  <c r="BF8894" i="13" s="1"/>
  <c r="BH8894" i="13" s="1"/>
  <c r="BE9184" i="13"/>
  <c r="BF9184" i="13" s="1"/>
  <c r="BH9184" i="13" s="1"/>
  <c r="BE7826" i="13"/>
  <c r="BF7826" i="13" s="1"/>
  <c r="BH7826" i="13" s="1"/>
  <c r="BE7442" i="13"/>
  <c r="BF7442" i="13" s="1"/>
  <c r="BH7442" i="13" s="1"/>
  <c r="BE6042" i="13"/>
  <c r="BF6042" i="13" s="1"/>
  <c r="BH6042" i="13" s="1"/>
  <c r="BE6321" i="13"/>
  <c r="BF6321" i="13" s="1"/>
  <c r="BH6321" i="13" s="1"/>
  <c r="BE6864" i="13"/>
  <c r="BF6864" i="13" s="1"/>
  <c r="BH6864" i="13" s="1"/>
  <c r="BE5475" i="13"/>
  <c r="BF5475" i="13" s="1"/>
  <c r="BH5475" i="13" s="1"/>
  <c r="BE5824" i="13"/>
  <c r="BF5824" i="13" s="1"/>
  <c r="BH5824" i="13" s="1"/>
  <c r="BE9611" i="13"/>
  <c r="BF9611" i="13" s="1"/>
  <c r="BH9611" i="13" s="1"/>
  <c r="BE8565" i="13"/>
  <c r="BF8565" i="13" s="1"/>
  <c r="BH8565" i="13" s="1"/>
  <c r="BE8157" i="13"/>
  <c r="BF8157" i="13" s="1"/>
  <c r="BH8157" i="13" s="1"/>
  <c r="BE9229" i="13"/>
  <c r="BF9229" i="13" s="1"/>
  <c r="BH9229" i="13" s="1"/>
  <c r="BE7981" i="13"/>
  <c r="BF7981" i="13" s="1"/>
  <c r="BH7981" i="13" s="1"/>
  <c r="BE8139" i="13"/>
  <c r="BF8139" i="13" s="1"/>
  <c r="BH8139" i="13" s="1"/>
  <c r="BE6743" i="13"/>
  <c r="BF6743" i="13" s="1"/>
  <c r="BH6743" i="13" s="1"/>
  <c r="BE6338" i="13"/>
  <c r="BF6338" i="13" s="1"/>
  <c r="BH6338" i="13" s="1"/>
  <c r="BE6153" i="13"/>
  <c r="BF6153" i="13" s="1"/>
  <c r="BH6153" i="13" s="1"/>
  <c r="BE6320" i="13"/>
  <c r="BF6320" i="13" s="1"/>
  <c r="BH6320" i="13" s="1"/>
  <c r="BE5582" i="13"/>
  <c r="BF5582" i="13" s="1"/>
  <c r="BH5582" i="13" s="1"/>
  <c r="BE5488" i="13"/>
  <c r="BF5488" i="13" s="1"/>
  <c r="BH5488" i="13" s="1"/>
  <c r="BE5415" i="13"/>
  <c r="BF5415" i="13" s="1"/>
  <c r="BH5415" i="13" s="1"/>
  <c r="BE8183" i="13"/>
  <c r="BF8183" i="13" s="1"/>
  <c r="BH8183" i="13" s="1"/>
  <c r="BE5628" i="13"/>
  <c r="BF5628" i="13" s="1"/>
  <c r="BH5628" i="13" s="1"/>
  <c r="BE8602" i="13"/>
  <c r="BF8602" i="13" s="1"/>
  <c r="BH8602" i="13" s="1"/>
  <c r="BE5563" i="13"/>
  <c r="BF5563" i="13" s="1"/>
  <c r="BH5563" i="13" s="1"/>
  <c r="BE8655" i="13"/>
  <c r="BF8655" i="13" s="1"/>
  <c r="BH8655" i="13" s="1"/>
  <c r="BE6713" i="13"/>
  <c r="BF6713" i="13" s="1"/>
  <c r="BH6713" i="13" s="1"/>
  <c r="BE7878" i="13"/>
  <c r="BF7878" i="13" s="1"/>
  <c r="BH7878" i="13" s="1"/>
  <c r="BE6460" i="13"/>
  <c r="BF6460" i="13" s="1"/>
  <c r="BH6460" i="13" s="1"/>
  <c r="BE5834" i="13"/>
  <c r="BF5834" i="13" s="1"/>
  <c r="BH5834" i="13" s="1"/>
  <c r="BE5651" i="13"/>
  <c r="BF5651" i="13" s="1"/>
  <c r="BH5651" i="13" s="1"/>
  <c r="BE9019" i="13"/>
  <c r="BF9019" i="13" s="1"/>
  <c r="BH9019" i="13" s="1"/>
  <c r="BE8205" i="13"/>
  <c r="BF8205" i="13" s="1"/>
  <c r="BH8205" i="13" s="1"/>
  <c r="BE8351" i="13"/>
  <c r="BF8351" i="13" s="1"/>
  <c r="BH8351" i="13" s="1"/>
  <c r="BE6791" i="13"/>
  <c r="BF6791" i="13" s="1"/>
  <c r="BH6791" i="13" s="1"/>
  <c r="BE7599" i="13"/>
  <c r="BF7599" i="13" s="1"/>
  <c r="BH7599" i="13" s="1"/>
  <c r="BE5408" i="13"/>
  <c r="BF5408" i="13" s="1"/>
  <c r="BH5408" i="13" s="1"/>
  <c r="BE7147" i="13"/>
  <c r="BF7147" i="13" s="1"/>
  <c r="BH7147" i="13" s="1"/>
  <c r="BE7364" i="13"/>
  <c r="BF7364" i="13" s="1"/>
  <c r="BH7364" i="13" s="1"/>
  <c r="BE5732" i="13"/>
  <c r="BF5732" i="13" s="1"/>
  <c r="BH5732" i="13" s="1"/>
  <c r="BE9703" i="13"/>
  <c r="BF9703" i="13" s="1"/>
  <c r="BH9703" i="13" s="1"/>
  <c r="BE7969" i="13"/>
  <c r="BF7969" i="13" s="1"/>
  <c r="BH7969" i="13" s="1"/>
  <c r="BE7083" i="13"/>
  <c r="BF7083" i="13" s="1"/>
  <c r="BH7083" i="13" s="1"/>
  <c r="BE5989" i="13"/>
  <c r="BF5989" i="13" s="1"/>
  <c r="BH5989" i="13" s="1"/>
  <c r="BE5548" i="13"/>
  <c r="BF5548" i="13" s="1"/>
  <c r="BH5548" i="13" s="1"/>
  <c r="BE9662" i="13"/>
  <c r="BF9662" i="13" s="1"/>
  <c r="BH9662" i="13" s="1"/>
  <c r="BE9064" i="13"/>
  <c r="BF9064" i="13" s="1"/>
  <c r="BH9064" i="13" s="1"/>
  <c r="BE6642" i="13"/>
  <c r="BF6642" i="13" s="1"/>
  <c r="BH6642" i="13" s="1"/>
  <c r="BE6016" i="13"/>
  <c r="BF6016" i="13" s="1"/>
  <c r="BH6016" i="13" s="1"/>
  <c r="BE8979" i="13"/>
  <c r="BF8979" i="13" s="1"/>
  <c r="BH8979" i="13" s="1"/>
  <c r="BE6633" i="13"/>
  <c r="BF6633" i="13" s="1"/>
  <c r="BH6633" i="13" s="1"/>
  <c r="BE5865" i="13"/>
  <c r="BF5865" i="13" s="1"/>
  <c r="BH5865" i="13" s="1"/>
  <c r="BE8170" i="13"/>
  <c r="BF8170" i="13" s="1"/>
  <c r="BH8170" i="13" s="1"/>
  <c r="BE9002" i="13"/>
  <c r="BF9002" i="13" s="1"/>
  <c r="BH9002" i="13" s="1"/>
  <c r="BE8304" i="13"/>
  <c r="BF8304" i="13" s="1"/>
  <c r="BH8304" i="13" s="1"/>
  <c r="BE8908" i="13"/>
  <c r="BF8908" i="13" s="1"/>
  <c r="BH8908" i="13" s="1"/>
  <c r="BE7876" i="13"/>
  <c r="BF7876" i="13" s="1"/>
  <c r="BH7876" i="13" s="1"/>
  <c r="BE5996" i="13"/>
  <c r="BF5996" i="13" s="1"/>
  <c r="BH5996" i="13" s="1"/>
  <c r="BE5036" i="13"/>
  <c r="BF5036" i="13" s="1"/>
  <c r="BH5036" i="13" s="1"/>
  <c r="BE9183" i="13"/>
  <c r="BF9183" i="13" s="1"/>
  <c r="BH9183" i="13" s="1"/>
  <c r="BE8095" i="13"/>
  <c r="BF8095" i="13" s="1"/>
  <c r="BH8095" i="13" s="1"/>
  <c r="BE6174" i="13"/>
  <c r="BF6174" i="13" s="1"/>
  <c r="BH6174" i="13" s="1"/>
  <c r="BE6284" i="13"/>
  <c r="BF6284" i="13" s="1"/>
  <c r="BH6284" i="13" s="1"/>
  <c r="BE8608" i="13"/>
  <c r="BF8608" i="13" s="1"/>
  <c r="BH8608" i="13" s="1"/>
  <c r="BE8204" i="13"/>
  <c r="BF8204" i="13" s="1"/>
  <c r="BH8204" i="13" s="1"/>
  <c r="BE8770" i="13"/>
  <c r="BF8770" i="13" s="1"/>
  <c r="BH8770" i="13" s="1"/>
  <c r="BE7314" i="13"/>
  <c r="BF7314" i="13" s="1"/>
  <c r="BH7314" i="13" s="1"/>
  <c r="BE6193" i="13"/>
  <c r="BF6193" i="13" s="1"/>
  <c r="BH6193" i="13" s="1"/>
  <c r="BE5142" i="13"/>
  <c r="BF5142" i="13" s="1"/>
  <c r="BH5142" i="13" s="1"/>
  <c r="BE8971" i="13"/>
  <c r="BF8971" i="13" s="1"/>
  <c r="BH8971" i="13" s="1"/>
  <c r="BE8285" i="13"/>
  <c r="BF8285" i="13" s="1"/>
  <c r="BH8285" i="13" s="1"/>
  <c r="BE8431" i="13"/>
  <c r="BF8431" i="13" s="1"/>
  <c r="BH8431" i="13" s="1"/>
  <c r="BE6466" i="13"/>
  <c r="BF6466" i="13" s="1"/>
  <c r="BH6466" i="13" s="1"/>
  <c r="BE7551" i="13"/>
  <c r="BF7551" i="13" s="1"/>
  <c r="BH7551" i="13" s="1"/>
  <c r="BE5025" i="13"/>
  <c r="BF5025" i="13" s="1"/>
  <c r="BH5025" i="13" s="1"/>
  <c r="BE9698" i="13"/>
  <c r="BF9698" i="13" s="1"/>
  <c r="BH9698" i="13" s="1"/>
  <c r="BE8652" i="13"/>
  <c r="BF8652" i="13" s="1"/>
  <c r="BH8652" i="13" s="1"/>
  <c r="BE8104" i="13"/>
  <c r="BF8104" i="13" s="1"/>
  <c r="BH8104" i="13" s="1"/>
  <c r="BE8686" i="13"/>
  <c r="BF8686" i="13" s="1"/>
  <c r="BH8686" i="13" s="1"/>
  <c r="BE7502" i="13"/>
  <c r="BF7502" i="13" s="1"/>
  <c r="BH7502" i="13" s="1"/>
  <c r="BE6934" i="13"/>
  <c r="BF6934" i="13" s="1"/>
  <c r="BH6934" i="13" s="1"/>
  <c r="BE7804" i="13"/>
  <c r="BF7804" i="13" s="1"/>
  <c r="BH7804" i="13" s="1"/>
  <c r="BE6237" i="13"/>
  <c r="BF6237" i="13" s="1"/>
  <c r="BH6237" i="13" s="1"/>
  <c r="BE6516" i="13"/>
  <c r="BF6516" i="13" s="1"/>
  <c r="BH6516" i="13" s="1"/>
  <c r="BE5018" i="13"/>
  <c r="BF5018" i="13" s="1"/>
  <c r="BH5018" i="13" s="1"/>
  <c r="BE9367" i="13"/>
  <c r="BF9367" i="13" s="1"/>
  <c r="BH9367" i="13" s="1"/>
  <c r="BE8449" i="13"/>
  <c r="BF8449" i="13" s="1"/>
  <c r="BH8449" i="13" s="1"/>
  <c r="BE8049" i="13"/>
  <c r="BF8049" i="13" s="1"/>
  <c r="BH8049" i="13" s="1"/>
  <c r="BE9385" i="13"/>
  <c r="BF9385" i="13" s="1"/>
  <c r="BH9385" i="13" s="1"/>
  <c r="BE8595" i="13"/>
  <c r="BF8595" i="13" s="1"/>
  <c r="BH8595" i="13" s="1"/>
  <c r="BE9924" i="13"/>
  <c r="BF9924" i="13" s="1"/>
  <c r="BH9924" i="13" s="1"/>
  <c r="BE6875" i="13"/>
  <c r="BF6875" i="13" s="1"/>
  <c r="BH6875" i="13" s="1"/>
  <c r="BE6358" i="13"/>
  <c r="BF6358" i="13" s="1"/>
  <c r="BH6358" i="13" s="1"/>
  <c r="BE6765" i="13"/>
  <c r="BF6765" i="13" s="1"/>
  <c r="BH6765" i="13" s="1"/>
  <c r="BE7563" i="13"/>
  <c r="BF7563" i="13" s="1"/>
  <c r="BH7563" i="13" s="1"/>
  <c r="BE5474" i="13"/>
  <c r="BF5474" i="13" s="1"/>
  <c r="BH5474" i="13" s="1"/>
  <c r="BE5468" i="13"/>
  <c r="BF5468" i="13" s="1"/>
  <c r="BH5468" i="13" s="1"/>
  <c r="BE8102" i="13"/>
  <c r="BF8102" i="13" s="1"/>
  <c r="BH8102" i="13" s="1"/>
  <c r="BE9198" i="13"/>
  <c r="BF9198" i="13" s="1"/>
  <c r="BH9198" i="13" s="1"/>
  <c r="BE9368" i="13"/>
  <c r="BF9368" i="13" s="1"/>
  <c r="BH9368" i="13" s="1"/>
  <c r="BE8442" i="13"/>
  <c r="BF8442" i="13" s="1"/>
  <c r="BH8442" i="13" s="1"/>
  <c r="BE6439" i="13"/>
  <c r="BF6439" i="13" s="1"/>
  <c r="BH6439" i="13" s="1"/>
  <c r="BE6562" i="13"/>
  <c r="BF6562" i="13" s="1"/>
  <c r="BH6562" i="13" s="1"/>
  <c r="BE7704" i="13"/>
  <c r="BF7704" i="13" s="1"/>
  <c r="BH7704" i="13" s="1"/>
  <c r="BE7304" i="13"/>
  <c r="BF7304" i="13" s="1"/>
  <c r="BH7304" i="13" s="1"/>
  <c r="BE5936" i="13"/>
  <c r="BF5936" i="13" s="1"/>
  <c r="BH5936" i="13" s="1"/>
  <c r="BE5609" i="13"/>
  <c r="BF5609" i="13" s="1"/>
  <c r="BH5609" i="13" s="1"/>
  <c r="BE9539" i="13"/>
  <c r="BF9539" i="13" s="1"/>
  <c r="BH9539" i="13" s="1"/>
  <c r="BE8493" i="13"/>
  <c r="BF8493" i="13" s="1"/>
  <c r="BH8493" i="13" s="1"/>
  <c r="BE9157" i="13"/>
  <c r="BF9157" i="13" s="1"/>
  <c r="BH9157" i="13" s="1"/>
  <c r="BE8359" i="13"/>
  <c r="BF8359" i="13" s="1"/>
  <c r="BH8359" i="13" s="1"/>
  <c r="BE8195" i="13"/>
  <c r="BF8195" i="13" s="1"/>
  <c r="BH8195" i="13" s="1"/>
  <c r="BE6671" i="13"/>
  <c r="BF6671" i="13" s="1"/>
  <c r="BH6671" i="13" s="1"/>
  <c r="BE6394" i="13"/>
  <c r="BF6394" i="13" s="1"/>
  <c r="BH6394" i="13" s="1"/>
  <c r="BE6553" i="13"/>
  <c r="BF6553" i="13" s="1"/>
  <c r="BH6553" i="13" s="1"/>
  <c r="BE6376" i="13"/>
  <c r="BF6376" i="13" s="1"/>
  <c r="BH6376" i="13" s="1"/>
  <c r="BE5510" i="13"/>
  <c r="BF5510" i="13" s="1"/>
  <c r="BH5510" i="13" s="1"/>
  <c r="BE5416" i="13"/>
  <c r="BF5416" i="13" s="1"/>
  <c r="BH5416" i="13" s="1"/>
  <c r="BE9951" i="13"/>
  <c r="BF9951" i="13" s="1"/>
  <c r="BH9951" i="13" s="1"/>
  <c r="BE9274" i="13"/>
  <c r="BF9274" i="13" s="1"/>
  <c r="BH9274" i="13" s="1"/>
  <c r="BE7881" i="13"/>
  <c r="BF7881" i="13" s="1"/>
  <c r="BH7881" i="13" s="1"/>
  <c r="BE9308" i="13"/>
  <c r="BF9308" i="13" s="1"/>
  <c r="BH9308" i="13" s="1"/>
  <c r="BE7974" i="13"/>
  <c r="BF7974" i="13" s="1"/>
  <c r="BH7974" i="13" s="1"/>
  <c r="BE6267" i="13"/>
  <c r="BF6267" i="13" s="1"/>
  <c r="BH6267" i="13" s="1"/>
  <c r="BE6038" i="13"/>
  <c r="BF6038" i="13" s="1"/>
  <c r="BH6038" i="13" s="1"/>
  <c r="BE7213" i="13"/>
  <c r="BF7213" i="13" s="1"/>
  <c r="BH7213" i="13" s="1"/>
  <c r="BE6988" i="13"/>
  <c r="BF6988" i="13" s="1"/>
  <c r="BH6988" i="13" s="1"/>
  <c r="BE5282" i="13"/>
  <c r="BF5282" i="13" s="1"/>
  <c r="BH5282" i="13" s="1"/>
  <c r="BE5868" i="13"/>
  <c r="BF5868" i="13" s="1"/>
  <c r="BH5868" i="13" s="1"/>
  <c r="BE9583" i="13"/>
  <c r="BF9583" i="13" s="1"/>
  <c r="BH9583" i="13" s="1"/>
  <c r="BE8793" i="13"/>
  <c r="BF8793" i="13" s="1"/>
  <c r="BH8793" i="13" s="1"/>
  <c r="BE8137" i="13"/>
  <c r="BF8137" i="13" s="1"/>
  <c r="BH8137" i="13" s="1"/>
  <c r="BE9473" i="13"/>
  <c r="BF9473" i="13" s="1"/>
  <c r="BH9473" i="13" s="1"/>
  <c r="BE8683" i="13"/>
  <c r="BF8683" i="13" s="1"/>
  <c r="BH8683" i="13" s="1"/>
  <c r="BE6963" i="13"/>
  <c r="BF6963" i="13" s="1"/>
  <c r="BH6963" i="13" s="1"/>
  <c r="BE6446" i="13"/>
  <c r="BF6446" i="13" s="1"/>
  <c r="BH6446" i="13" s="1"/>
  <c r="BE6853" i="13"/>
  <c r="BF6853" i="13" s="1"/>
  <c r="BH6853" i="13" s="1"/>
  <c r="BE7651" i="13"/>
  <c r="BF7651" i="13" s="1"/>
  <c r="BH7651" i="13" s="1"/>
  <c r="BE5562" i="13"/>
  <c r="BF5562" i="13" s="1"/>
  <c r="BH5562" i="13" s="1"/>
  <c r="BE5556" i="13"/>
  <c r="BF5556" i="13" s="1"/>
  <c r="BH5556" i="13" s="1"/>
  <c r="BE9542" i="13"/>
  <c r="BF9542" i="13" s="1"/>
  <c r="BH9542" i="13" s="1"/>
  <c r="BE8624" i="13"/>
  <c r="BF8624" i="13" s="1"/>
  <c r="BH8624" i="13" s="1"/>
  <c r="BE9981" i="13"/>
  <c r="BF9981" i="13" s="1"/>
  <c r="BH9981" i="13" s="1"/>
  <c r="BE8786" i="13"/>
  <c r="BF8786" i="13" s="1"/>
  <c r="BH8786" i="13" s="1"/>
  <c r="BE7714" i="13"/>
  <c r="BF7714" i="13" s="1"/>
  <c r="BH7714" i="13" s="1"/>
  <c r="BE7034" i="13"/>
  <c r="BF7034" i="13" s="1"/>
  <c r="BH7034" i="13" s="1"/>
  <c r="BE5802" i="13"/>
  <c r="BF5802" i="13" s="1"/>
  <c r="BH5802" i="13" s="1"/>
  <c r="BE6337" i="13"/>
  <c r="BF6337" i="13" s="1"/>
  <c r="BH6337" i="13" s="1"/>
  <c r="BE6624" i="13"/>
  <c r="BF6624" i="13" s="1"/>
  <c r="BH6624" i="13" s="1"/>
  <c r="BE5363" i="13"/>
  <c r="BF5363" i="13" s="1"/>
  <c r="BH5363" i="13" s="1"/>
  <c r="BE5312" i="13"/>
  <c r="BF5312" i="13" s="1"/>
  <c r="BH5312" i="13" s="1"/>
  <c r="BE9243" i="13"/>
  <c r="BF9243" i="13" s="1"/>
  <c r="BH9243" i="13" s="1"/>
  <c r="BE8325" i="13"/>
  <c r="BF8325" i="13" s="1"/>
  <c r="BH8325" i="13" s="1"/>
  <c r="BE9245" i="13"/>
  <c r="BF9245" i="13" s="1"/>
  <c r="BH9245" i="13" s="1"/>
  <c r="BE7757" i="13"/>
  <c r="BF7757" i="13" s="1"/>
  <c r="BH7757" i="13" s="1"/>
  <c r="BE8155" i="13"/>
  <c r="BF8155" i="13" s="1"/>
  <c r="BH8155" i="13" s="1"/>
  <c r="BE6503" i="13"/>
  <c r="BF6503" i="13" s="1"/>
  <c r="BH6503" i="13" s="1"/>
  <c r="BE6513" i="13"/>
  <c r="BF6513" i="13" s="1"/>
  <c r="BH6513" i="13" s="1"/>
  <c r="BE6208" i="13"/>
  <c r="BF6208" i="13" s="1"/>
  <c r="BH6208" i="13" s="1"/>
  <c r="BE5342" i="13"/>
  <c r="BF5342" i="13" s="1"/>
  <c r="BH5342" i="13" s="1"/>
  <c r="BE5632" i="13"/>
  <c r="BF5632" i="13" s="1"/>
  <c r="BH5632" i="13" s="1"/>
  <c r="BE8018" i="13"/>
  <c r="BF8018" i="13" s="1"/>
  <c r="BH8018" i="13" s="1"/>
  <c r="BE9874" i="13"/>
  <c r="BF9874" i="13" s="1"/>
  <c r="BH9874" i="13" s="1"/>
  <c r="BE8828" i="13"/>
  <c r="BF8828" i="13" s="1"/>
  <c r="BH8828" i="13" s="1"/>
  <c r="BE9913" i="13"/>
  <c r="BF9913" i="13" s="1"/>
  <c r="BH9913" i="13" s="1"/>
  <c r="BE9652" i="13"/>
  <c r="BF9652" i="13" s="1"/>
  <c r="BH9652" i="13" s="1"/>
  <c r="BE7806" i="13"/>
  <c r="BF7806" i="13" s="1"/>
  <c r="BH7806" i="13" s="1"/>
  <c r="BE7110" i="13"/>
  <c r="BF7110" i="13" s="1"/>
  <c r="BH7110" i="13" s="1"/>
  <c r="BE5870" i="13"/>
  <c r="BF5870" i="13" s="1"/>
  <c r="BH5870" i="13" s="1"/>
  <c r="BE7173" i="13"/>
  <c r="BF7173" i="13" s="1"/>
  <c r="BH7173" i="13" s="1"/>
  <c r="BE6820" i="13"/>
  <c r="BF6820" i="13" s="1"/>
  <c r="BH6820" i="13" s="1"/>
  <c r="BE5431" i="13"/>
  <c r="BF5431" i="13" s="1"/>
  <c r="BH5431" i="13" s="1"/>
  <c r="BE5101" i="13"/>
  <c r="BF5101" i="13" s="1"/>
  <c r="BH5101" i="13" s="1"/>
  <c r="BE9799" i="13"/>
  <c r="BF9799" i="13" s="1"/>
  <c r="BH9799" i="13" s="1"/>
  <c r="BE8903" i="13"/>
  <c r="BF8903" i="13" s="1"/>
  <c r="BH8903" i="13" s="1"/>
  <c r="BE9817" i="13"/>
  <c r="BF9817" i="13" s="1"/>
  <c r="BH9817" i="13" s="1"/>
  <c r="BE8771" i="13"/>
  <c r="BF8771" i="13" s="1"/>
  <c r="BH8771" i="13" s="1"/>
  <c r="BE7347" i="13"/>
  <c r="BF7347" i="13" s="1"/>
  <c r="BH7347" i="13" s="1"/>
  <c r="BE7593" i="13"/>
  <c r="BF7593" i="13" s="1"/>
  <c r="BH7593" i="13" s="1"/>
  <c r="BE5718" i="13"/>
  <c r="BF5718" i="13" s="1"/>
  <c r="BH5718" i="13" s="1"/>
  <c r="BE6085" i="13"/>
  <c r="BF6085" i="13" s="1"/>
  <c r="BH6085" i="13" s="1"/>
  <c r="BE5991" i="13"/>
  <c r="BF5991" i="13" s="1"/>
  <c r="BH5991" i="13" s="1"/>
  <c r="BE5909" i="13"/>
  <c r="BF5909" i="13" s="1"/>
  <c r="BH5909" i="13" s="1"/>
  <c r="BE8022" i="13"/>
  <c r="BF8022" i="13" s="1"/>
  <c r="BH8022" i="13" s="1"/>
  <c r="BE9758" i="13"/>
  <c r="BF9758" i="13" s="1"/>
  <c r="BH9758" i="13" s="1"/>
  <c r="BE8712" i="13"/>
  <c r="BF8712" i="13" s="1"/>
  <c r="BH8712" i="13" s="1"/>
  <c r="BE8180" i="13"/>
  <c r="BF8180" i="13" s="1"/>
  <c r="BH8180" i="13" s="1"/>
  <c r="BE9160" i="13"/>
  <c r="BF9160" i="13" s="1"/>
  <c r="BH9160" i="13" s="1"/>
  <c r="BE8362" i="13"/>
  <c r="BF8362" i="13" s="1"/>
  <c r="BH8362" i="13" s="1"/>
  <c r="BE7247" i="13"/>
  <c r="BF7247" i="13" s="1"/>
  <c r="BH7247" i="13" s="1"/>
  <c r="BE7122" i="13"/>
  <c r="BF7122" i="13" s="1"/>
  <c r="BH7122" i="13" s="1"/>
  <c r="BE6018" i="13"/>
  <c r="BF6018" i="13" s="1"/>
  <c r="BH6018" i="13" s="1"/>
  <c r="BE7624" i="13"/>
  <c r="BF7624" i="13" s="1"/>
  <c r="BH7624" i="13" s="1"/>
  <c r="BE6169" i="13"/>
  <c r="BF6169" i="13" s="1"/>
  <c r="BH6169" i="13" s="1"/>
  <c r="BE6712" i="13"/>
  <c r="BF6712" i="13" s="1"/>
  <c r="BH6712" i="13" s="1"/>
  <c r="BE5579" i="13"/>
  <c r="BF5579" i="13" s="1"/>
  <c r="BH5579" i="13" s="1"/>
  <c r="BE5657" i="13"/>
  <c r="BF5657" i="13" s="1"/>
  <c r="BH5657" i="13" s="1"/>
  <c r="BE9715" i="13"/>
  <c r="BF9715" i="13" s="1"/>
  <c r="BH9715" i="13" s="1"/>
  <c r="BE9075" i="13"/>
  <c r="BF9075" i="13" s="1"/>
  <c r="BH9075" i="13" s="1"/>
  <c r="BE8413" i="13"/>
  <c r="BF8413" i="13" s="1"/>
  <c r="BH8413" i="13" s="1"/>
  <c r="BE8133" i="13"/>
  <c r="BF8133" i="13" s="1"/>
  <c r="BH8133" i="13" s="1"/>
  <c r="BE9077" i="13"/>
  <c r="BF9077" i="13" s="1"/>
  <c r="BH9077" i="13" s="1"/>
  <c r="BE8407" i="13"/>
  <c r="BF8407" i="13" s="1"/>
  <c r="BH8407" i="13" s="1"/>
  <c r="BE8243" i="13"/>
  <c r="BF8243" i="13" s="1"/>
  <c r="BH8243" i="13" s="1"/>
  <c r="BE6975" i="13"/>
  <c r="BF6975" i="13" s="1"/>
  <c r="BH6975" i="13" s="1"/>
  <c r="BE7509" i="13"/>
  <c r="BF7509" i="13" s="1"/>
  <c r="BH7509" i="13" s="1"/>
  <c r="BE7401" i="13"/>
  <c r="BF7401" i="13" s="1"/>
  <c r="BH7401" i="13" s="1"/>
  <c r="BE6601" i="13"/>
  <c r="BF6601" i="13" s="1"/>
  <c r="BH6601" i="13" s="1"/>
  <c r="BE7527" i="13"/>
  <c r="BF7527" i="13" s="1"/>
  <c r="BH7527" i="13" s="1"/>
  <c r="BE5307" i="13"/>
  <c r="BF5307" i="13" s="1"/>
  <c r="BH5307" i="13" s="1"/>
  <c r="BE5118" i="13"/>
  <c r="BF5118" i="13" s="1"/>
  <c r="BH5118" i="13" s="1"/>
  <c r="BE5336" i="13"/>
  <c r="BF5336" i="13" s="1"/>
  <c r="BH5336" i="13" s="1"/>
  <c r="BE8010" i="13"/>
  <c r="BF8010" i="13" s="1"/>
  <c r="BH8010" i="13" s="1"/>
  <c r="BE9482" i="13"/>
  <c r="BF9482" i="13" s="1"/>
  <c r="BH9482" i="13" s="1"/>
  <c r="BE8692" i="13"/>
  <c r="BF8692" i="13" s="1"/>
  <c r="BH8692" i="13" s="1"/>
  <c r="BE8016" i="13"/>
  <c r="BF8016" i="13" s="1"/>
  <c r="BH8016" i="13" s="1"/>
  <c r="BE9260" i="13"/>
  <c r="BF9260" i="13" s="1"/>
  <c r="BH9260" i="13" s="1"/>
  <c r="BE8726" i="13"/>
  <c r="BF8726" i="13" s="1"/>
  <c r="BH8726" i="13" s="1"/>
  <c r="BE7670" i="13"/>
  <c r="BF7670" i="13" s="1"/>
  <c r="BH7670" i="13" s="1"/>
  <c r="BE6219" i="13"/>
  <c r="BF6219" i="13" s="1"/>
  <c r="BH6219" i="13" s="1"/>
  <c r="BE6718" i="13"/>
  <c r="BF6718" i="13" s="1"/>
  <c r="BH6718" i="13" s="1"/>
  <c r="BE7844" i="13"/>
  <c r="BF7844" i="13" s="1"/>
  <c r="BH7844" i="13" s="1"/>
  <c r="BE6405" i="13"/>
  <c r="BF6405" i="13" s="1"/>
  <c r="BH6405" i="13" s="1"/>
  <c r="BE7068" i="13"/>
  <c r="BF7068" i="13" s="1"/>
  <c r="BH7068" i="13" s="1"/>
  <c r="BE5964" i="13"/>
  <c r="BF5964" i="13" s="1"/>
  <c r="BH5964" i="13" s="1"/>
  <c r="BE5234" i="13"/>
  <c r="BF5234" i="13" s="1"/>
  <c r="BH5234" i="13" s="1"/>
  <c r="BE5093" i="13"/>
  <c r="BF5093" i="13" s="1"/>
  <c r="BH5093" i="13" s="1"/>
  <c r="BE9535" i="13"/>
  <c r="BF9535" i="13" s="1"/>
  <c r="BH9535" i="13" s="1"/>
  <c r="BE8873" i="13"/>
  <c r="BF8873" i="13" s="1"/>
  <c r="BH8873" i="13" s="1"/>
  <c r="BE8089" i="13"/>
  <c r="BF8089" i="13" s="1"/>
  <c r="BH8089" i="13" s="1"/>
  <c r="BE9681" i="13"/>
  <c r="BF9681" i="13" s="1"/>
  <c r="BH9681" i="13" s="1"/>
  <c r="BE9041" i="13"/>
  <c r="BF9041" i="13" s="1"/>
  <c r="BH9041" i="13" s="1"/>
  <c r="BE8379" i="13"/>
  <c r="BF8379" i="13" s="1"/>
  <c r="BH8379" i="13" s="1"/>
  <c r="BE8063" i="13"/>
  <c r="BF8063" i="13" s="1"/>
  <c r="BH8063" i="13" s="1"/>
  <c r="BE6659" i="13"/>
  <c r="BF6659" i="13" s="1"/>
  <c r="BH6659" i="13" s="1"/>
  <c r="BE7158" i="13"/>
  <c r="BF7158" i="13" s="1"/>
  <c r="BH7158" i="13" s="1"/>
  <c r="BE7061" i="13"/>
  <c r="BF7061" i="13" s="1"/>
  <c r="BH7061" i="13" s="1"/>
  <c r="BE5949" i="13"/>
  <c r="BF5949" i="13" s="1"/>
  <c r="BH5949" i="13" s="1"/>
  <c r="BE6380" i="13"/>
  <c r="BF6380" i="13" s="1"/>
  <c r="BH6380" i="13" s="1"/>
  <c r="BE5143" i="13"/>
  <c r="BF5143" i="13" s="1"/>
  <c r="BH5143" i="13" s="1"/>
  <c r="BE5237" i="13"/>
  <c r="BF5237" i="13" s="1"/>
  <c r="BH5237" i="13" s="1"/>
  <c r="BE8142" i="13"/>
  <c r="BF8142" i="13" s="1"/>
  <c r="BH8142" i="13" s="1"/>
  <c r="BE9494" i="13"/>
  <c r="BF9494" i="13" s="1"/>
  <c r="BH9494" i="13" s="1"/>
  <c r="BE8832" i="13"/>
  <c r="BF8832" i="13" s="1"/>
  <c r="BH8832" i="13" s="1"/>
  <c r="BE8044" i="13"/>
  <c r="BF8044" i="13" s="1"/>
  <c r="BH8044" i="13" s="1"/>
  <c r="BE9024" i="13"/>
  <c r="BF9024" i="13" s="1"/>
  <c r="BH9024" i="13" s="1"/>
  <c r="BE8354" i="13"/>
  <c r="BF8354" i="13" s="1"/>
  <c r="BH8354" i="13" s="1"/>
  <c r="BE7239" i="13"/>
  <c r="BF7239" i="13" s="1"/>
  <c r="BH7239" i="13" s="1"/>
  <c r="BE6986" i="13"/>
  <c r="BF6986" i="13" s="1"/>
  <c r="BH6986" i="13" s="1"/>
  <c r="BE6010" i="13"/>
  <c r="BF6010" i="13" s="1"/>
  <c r="BH6010" i="13" s="1"/>
  <c r="BE7616" i="13"/>
  <c r="BF7616" i="13" s="1"/>
  <c r="BH7616" i="13" s="1"/>
  <c r="BE7344" i="13"/>
  <c r="BF7344" i="13" s="1"/>
  <c r="BH7344" i="13" s="1"/>
  <c r="BE6576" i="13"/>
  <c r="BF6576" i="13" s="1"/>
  <c r="BH6576" i="13" s="1"/>
  <c r="BE5443" i="13"/>
  <c r="BF5443" i="13" s="1"/>
  <c r="BH5443" i="13" s="1"/>
  <c r="BE5393" i="13"/>
  <c r="BF5393" i="13" s="1"/>
  <c r="BH5393" i="13" s="1"/>
  <c r="BE9579" i="13"/>
  <c r="BF9579" i="13" s="1"/>
  <c r="BH9579" i="13" s="1"/>
  <c r="BE8253" i="13"/>
  <c r="BF8253" i="13" s="1"/>
  <c r="BH8253" i="13" s="1"/>
  <c r="BE9837" i="13"/>
  <c r="BF9837" i="13" s="1"/>
  <c r="BH9837" i="13" s="1"/>
  <c r="BE9197" i="13"/>
  <c r="BF9197" i="13" s="1"/>
  <c r="BH9197" i="13" s="1"/>
  <c r="BE8527" i="13"/>
  <c r="BF8527" i="13" s="1"/>
  <c r="BH8527" i="13" s="1"/>
  <c r="BE9864" i="13"/>
  <c r="BF9864" i="13" s="1"/>
  <c r="BH9864" i="13" s="1"/>
  <c r="BE6967" i="13"/>
  <c r="BF6967" i="13" s="1"/>
  <c r="BH6967" i="13" s="1"/>
  <c r="BE7629" i="13"/>
  <c r="BF7629" i="13" s="1"/>
  <c r="BH7629" i="13" s="1"/>
  <c r="BE6178" i="13"/>
  <c r="BF6178" i="13" s="1"/>
  <c r="BH6178" i="13" s="1"/>
  <c r="BE6593" i="13"/>
  <c r="BF6593" i="13" s="1"/>
  <c r="BH6593" i="13" s="1"/>
  <c r="BE7647" i="13"/>
  <c r="BF7647" i="13" s="1"/>
  <c r="BH7647" i="13" s="1"/>
  <c r="BE5891" i="13"/>
  <c r="BF5891" i="13" s="1"/>
  <c r="BH5891" i="13" s="1"/>
  <c r="BE5110" i="13"/>
  <c r="BF5110" i="13" s="1"/>
  <c r="BH5110" i="13" s="1"/>
  <c r="BE5584" i="13"/>
  <c r="BF5584" i="13" s="1"/>
  <c r="BH5584" i="13" s="1"/>
  <c r="BE6710" i="13"/>
  <c r="BF6710" i="13" s="1"/>
  <c r="BH6710" i="13" s="1"/>
  <c r="BE6541" i="13"/>
  <c r="BF6541" i="13" s="1"/>
  <c r="BH6541" i="13" s="1"/>
  <c r="BE6002" i="13"/>
  <c r="BF6002" i="13" s="1"/>
  <c r="BH6002" i="13" s="1"/>
  <c r="BE8029" i="13"/>
  <c r="BF8029" i="13" s="1"/>
  <c r="BH8029" i="13" s="1"/>
  <c r="BE5161" i="13"/>
  <c r="BF5161" i="13" s="1"/>
  <c r="BH5161" i="13" s="1"/>
  <c r="BE9983" i="13"/>
  <c r="BF9983" i="13" s="1"/>
  <c r="BH9983" i="13" s="1"/>
  <c r="BE9985" i="13"/>
  <c r="BF9985" i="13" s="1"/>
  <c r="BH9985" i="13" s="1"/>
  <c r="BE7924" i="13"/>
  <c r="BF7924" i="13" s="1"/>
  <c r="BH7924" i="13" s="1"/>
  <c r="BE6611" i="13"/>
  <c r="BF6611" i="13" s="1"/>
  <c r="BH6611" i="13" s="1"/>
  <c r="BE9702" i="13"/>
  <c r="BF9702" i="13" s="1"/>
  <c r="BH9702" i="13" s="1"/>
  <c r="BE8690" i="13"/>
  <c r="BF8690" i="13" s="1"/>
  <c r="BH8690" i="13" s="1"/>
  <c r="BE7424" i="13"/>
  <c r="BF7424" i="13" s="1"/>
  <c r="BH7424" i="13" s="1"/>
  <c r="BE5216" i="13"/>
  <c r="BF5216" i="13" s="1"/>
  <c r="BH5216" i="13" s="1"/>
  <c r="BE8357" i="13"/>
  <c r="BF8357" i="13" s="1"/>
  <c r="BH8357" i="13" s="1"/>
  <c r="BE9405" i="13"/>
  <c r="BF9405" i="13" s="1"/>
  <c r="BH9405" i="13" s="1"/>
  <c r="BE5690" i="13"/>
  <c r="BF5690" i="13" s="1"/>
  <c r="BH5690" i="13" s="1"/>
  <c r="BE5630" i="13"/>
  <c r="BF5630" i="13" s="1"/>
  <c r="BH5630" i="13" s="1"/>
  <c r="BE9010" i="13"/>
  <c r="BF9010" i="13" s="1"/>
  <c r="BH9010" i="13" s="1"/>
  <c r="BE8638" i="13"/>
  <c r="BF8638" i="13" s="1"/>
  <c r="BH8638" i="13" s="1"/>
  <c r="BE6502" i="13"/>
  <c r="BF6502" i="13" s="1"/>
  <c r="BH6502" i="13" s="1"/>
  <c r="BE5463" i="13"/>
  <c r="BF5463" i="13" s="1"/>
  <c r="BH5463" i="13" s="1"/>
  <c r="BE8657" i="13"/>
  <c r="BF8657" i="13" s="1"/>
  <c r="BH8657" i="13" s="1"/>
  <c r="BE9593" i="13"/>
  <c r="BF9593" i="13" s="1"/>
  <c r="BH9593" i="13" s="1"/>
  <c r="BE6310" i="13"/>
  <c r="BF6310" i="13" s="1"/>
  <c r="BH6310" i="13" s="1"/>
  <c r="BE5682" i="13"/>
  <c r="BF5682" i="13" s="1"/>
  <c r="BH5682" i="13" s="1"/>
  <c r="BE8616" i="13"/>
  <c r="BF8616" i="13" s="1"/>
  <c r="BH8616" i="13" s="1"/>
  <c r="BE7909" i="13"/>
  <c r="BF7909" i="13" s="1"/>
  <c r="BH7909" i="13" s="1"/>
  <c r="BE7279" i="13"/>
  <c r="BF7279" i="13" s="1"/>
  <c r="BH7279" i="13" s="1"/>
  <c r="BE6201" i="13"/>
  <c r="BF6201" i="13" s="1"/>
  <c r="BH6201" i="13" s="1"/>
  <c r="BE5433" i="13"/>
  <c r="BF5433" i="13" s="1"/>
  <c r="BH5433" i="13" s="1"/>
  <c r="BE8981" i="13"/>
  <c r="BF8981" i="13" s="1"/>
  <c r="BH8981" i="13" s="1"/>
  <c r="BE8275" i="13"/>
  <c r="BF8275" i="13" s="1"/>
  <c r="BH8275" i="13" s="1"/>
  <c r="BE6023" i="13"/>
  <c r="BF6023" i="13" s="1"/>
  <c r="BH6023" i="13" s="1"/>
  <c r="BE6328" i="13"/>
  <c r="BF6328" i="13" s="1"/>
  <c r="BH6328" i="13" s="1"/>
  <c r="BE5368" i="13"/>
  <c r="BF5368" i="13" s="1"/>
  <c r="BH5368" i="13" s="1"/>
  <c r="BE9898" i="13"/>
  <c r="BF9898" i="13" s="1"/>
  <c r="BH9898" i="13" s="1"/>
  <c r="BE7267" i="13"/>
  <c r="BF7267" i="13" s="1"/>
  <c r="BH7267" i="13" s="1"/>
  <c r="BE7006" i="13"/>
  <c r="BF7006" i="13" s="1"/>
  <c r="BH7006" i="13" s="1"/>
  <c r="BE7356" i="13"/>
  <c r="BF7356" i="13" s="1"/>
  <c r="BH7356" i="13" s="1"/>
  <c r="BE5557" i="13"/>
  <c r="BF5557" i="13" s="1"/>
  <c r="BH5557" i="13" s="1"/>
  <c r="BE8393" i="13"/>
  <c r="BF8393" i="13" s="1"/>
  <c r="BH8393" i="13" s="1"/>
  <c r="BE8945" i="13"/>
  <c r="BF8945" i="13" s="1"/>
  <c r="BH8945" i="13" s="1"/>
  <c r="BE5981" i="13"/>
  <c r="BF5981" i="13" s="1"/>
  <c r="BH5981" i="13" s="1"/>
  <c r="BE5418" i="13"/>
  <c r="BF5418" i="13" s="1"/>
  <c r="BH5418" i="13" s="1"/>
  <c r="BE9526" i="13"/>
  <c r="BF9526" i="13" s="1"/>
  <c r="BH9526" i="13" s="1"/>
  <c r="BE9824" i="13"/>
  <c r="BF9824" i="13" s="1"/>
  <c r="BH9824" i="13" s="1"/>
  <c r="BE7570" i="13"/>
  <c r="BF7570" i="13" s="1"/>
  <c r="BH7570" i="13" s="1"/>
  <c r="BE5786" i="13"/>
  <c r="BF5786" i="13" s="1"/>
  <c r="BH5786" i="13" s="1"/>
  <c r="BE6608" i="13"/>
  <c r="BF6608" i="13" s="1"/>
  <c r="BH6608" i="13" s="1"/>
  <c r="BE5296" i="13"/>
  <c r="BF5296" i="13" s="1"/>
  <c r="BH5296" i="13" s="1"/>
  <c r="BE9739" i="13"/>
  <c r="BF9739" i="13" s="1"/>
  <c r="BH9739" i="13" s="1"/>
  <c r="BE9485" i="13"/>
  <c r="BF9485" i="13" s="1"/>
  <c r="BH9485" i="13" s="1"/>
  <c r="BE6871" i="13"/>
  <c r="BF6871" i="13" s="1"/>
  <c r="BH6871" i="13" s="1"/>
  <c r="BE6881" i="13"/>
  <c r="BF6881" i="13" s="1"/>
  <c r="BH6881" i="13" s="1"/>
  <c r="BE5027" i="13"/>
  <c r="BF5027" i="13" s="1"/>
  <c r="BH5027" i="13" s="1"/>
  <c r="BE8226" i="13"/>
  <c r="BF8226" i="13" s="1"/>
  <c r="BH8226" i="13" s="1"/>
  <c r="BE9186" i="13"/>
  <c r="BF9186" i="13" s="1"/>
  <c r="BH9186" i="13" s="1"/>
  <c r="BE9348" i="13"/>
  <c r="BF9348" i="13" s="1"/>
  <c r="BH9348" i="13" s="1"/>
  <c r="BE7984" i="13"/>
  <c r="BF7984" i="13" s="1"/>
  <c r="BH7984" i="13" s="1"/>
  <c r="BE6179" i="13"/>
  <c r="BF6179" i="13" s="1"/>
  <c r="BH6179" i="13" s="1"/>
  <c r="BE6078" i="13"/>
  <c r="BF6078" i="13" s="1"/>
  <c r="BH6078" i="13" s="1"/>
  <c r="BE7548" i="13"/>
  <c r="BF7548" i="13" s="1"/>
  <c r="BH7548" i="13" s="1"/>
  <c r="BE7028" i="13"/>
  <c r="BF7028" i="13" s="1"/>
  <c r="BH7028" i="13" s="1"/>
  <c r="BE5511" i="13"/>
  <c r="BF5511" i="13" s="1"/>
  <c r="BH5511" i="13" s="1"/>
  <c r="BE5357" i="13"/>
  <c r="BF5357" i="13" s="1"/>
  <c r="BH5357" i="13" s="1"/>
  <c r="BE8983" i="13"/>
  <c r="BF8983" i="13" s="1"/>
  <c r="BH8983" i="13" s="1"/>
  <c r="BE8851" i="13"/>
  <c r="BF8851" i="13" s="1"/>
  <c r="BH8851" i="13" s="1"/>
  <c r="BE7427" i="13"/>
  <c r="BF7427" i="13" s="1"/>
  <c r="BH7427" i="13" s="1"/>
  <c r="BE6027" i="13"/>
  <c r="BF6027" i="13" s="1"/>
  <c r="BH6027" i="13" s="1"/>
  <c r="BE7445" i="13"/>
  <c r="BF7445" i="13" s="1"/>
  <c r="BH7445" i="13" s="1"/>
  <c r="BE7947" i="13"/>
  <c r="BF7947" i="13" s="1"/>
  <c r="BH7947" i="13" s="1"/>
  <c r="BE5815" i="13"/>
  <c r="BF5815" i="13" s="1"/>
  <c r="BH5815" i="13" s="1"/>
  <c r="BE5733" i="13"/>
  <c r="BF5733" i="13" s="1"/>
  <c r="BH5733" i="13" s="1"/>
  <c r="BE9582" i="13"/>
  <c r="BF9582" i="13" s="1"/>
  <c r="BH9582" i="13" s="1"/>
  <c r="BE8664" i="13"/>
  <c r="BF8664" i="13" s="1"/>
  <c r="BH8664" i="13" s="1"/>
  <c r="BE8132" i="13"/>
  <c r="BF8132" i="13" s="1"/>
  <c r="BH8132" i="13" s="1"/>
  <c r="BE8984" i="13"/>
  <c r="BF8984" i="13" s="1"/>
  <c r="BH8984" i="13" s="1"/>
  <c r="BE7626" i="13"/>
  <c r="BF7626" i="13" s="1"/>
  <c r="BH7626" i="13" s="1"/>
  <c r="BE7074" i="13"/>
  <c r="BF7074" i="13" s="1"/>
  <c r="BH7074" i="13" s="1"/>
  <c r="BE5970" i="13"/>
  <c r="BF5970" i="13" s="1"/>
  <c r="BH5970" i="13" s="1"/>
  <c r="BE6377" i="13"/>
  <c r="BF6377" i="13" s="1"/>
  <c r="BH6377" i="13" s="1"/>
  <c r="BE6792" i="13"/>
  <c r="BF6792" i="13" s="1"/>
  <c r="BH6792" i="13" s="1"/>
  <c r="BE5403" i="13"/>
  <c r="BF5403" i="13" s="1"/>
  <c r="BH5403" i="13" s="1"/>
  <c r="BE5752" i="13"/>
  <c r="BF5752" i="13" s="1"/>
  <c r="BH5752" i="13" s="1"/>
  <c r="BE9795" i="13"/>
  <c r="BF9795" i="13" s="1"/>
  <c r="BH9795" i="13" s="1"/>
  <c r="BE9027" i="13"/>
  <c r="BF9027" i="13" s="1"/>
  <c r="BH9027" i="13" s="1"/>
  <c r="BE8213" i="13"/>
  <c r="BF8213" i="13" s="1"/>
  <c r="BH8213" i="13" s="1"/>
  <c r="BE9669" i="13"/>
  <c r="BF9669" i="13" s="1"/>
  <c r="BH9669" i="13" s="1"/>
  <c r="BE8901" i="13"/>
  <c r="BF8901" i="13" s="1"/>
  <c r="BH8901" i="13" s="1"/>
  <c r="BE7343" i="13"/>
  <c r="BF7343" i="13" s="1"/>
  <c r="BH7343" i="13" s="1"/>
  <c r="BE7282" i="13"/>
  <c r="BF7282" i="13" s="1"/>
  <c r="BH7282" i="13" s="1"/>
  <c r="BE7065" i="13"/>
  <c r="BF7065" i="13" s="1"/>
  <c r="BH7065" i="13" s="1"/>
  <c r="BE7863" i="13"/>
  <c r="BF7863" i="13" s="1"/>
  <c r="BH7863" i="13" s="1"/>
  <c r="BE5259" i="13"/>
  <c r="BF5259" i="13" s="1"/>
  <c r="BH5259" i="13" s="1"/>
  <c r="BE5257" i="13"/>
  <c r="BF5257" i="13" s="1"/>
  <c r="BH5257" i="13" s="1"/>
  <c r="BE9658" i="13"/>
  <c r="BF9658" i="13" s="1"/>
  <c r="BH9658" i="13" s="1"/>
  <c r="BE8740" i="13"/>
  <c r="BF8740" i="13" s="1"/>
  <c r="BH8740" i="13" s="1"/>
  <c r="BE8882" i="13"/>
  <c r="BF8882" i="13" s="1"/>
  <c r="BH8882" i="13" s="1"/>
  <c r="BE8774" i="13"/>
  <c r="BF8774" i="13" s="1"/>
  <c r="BH8774" i="13" s="1"/>
  <c r="BE7155" i="13"/>
  <c r="BF7155" i="13" s="1"/>
  <c r="BH7155" i="13" s="1"/>
  <c r="BE6894" i="13"/>
  <c r="BF6894" i="13" s="1"/>
  <c r="BH6894" i="13" s="1"/>
  <c r="BE7892" i="13"/>
  <c r="BF7892" i="13" s="1"/>
  <c r="BH7892" i="13" s="1"/>
  <c r="BE7372" i="13"/>
  <c r="BF7372" i="13" s="1"/>
  <c r="BH7372" i="13" s="1"/>
  <c r="BE5727" i="13"/>
  <c r="BF5727" i="13" s="1"/>
  <c r="BH5727" i="13" s="1"/>
  <c r="BE5701" i="13"/>
  <c r="BF5701" i="13" s="1"/>
  <c r="BH5701" i="13" s="1"/>
  <c r="BE9327" i="13"/>
  <c r="BF9327" i="13" s="1"/>
  <c r="BH9327" i="13" s="1"/>
  <c r="BE8961" i="13"/>
  <c r="BF8961" i="13" s="1"/>
  <c r="BH8961" i="13" s="1"/>
  <c r="BE7737" i="13"/>
  <c r="BF7737" i="13" s="1"/>
  <c r="BH7737" i="13" s="1"/>
  <c r="BE8033" i="13"/>
  <c r="BF8033" i="13" s="1"/>
  <c r="BH8033" i="13" s="1"/>
  <c r="BE6115" i="13"/>
  <c r="BF6115" i="13" s="1"/>
  <c r="BH6115" i="13" s="1"/>
  <c r="BE6190" i="13"/>
  <c r="BF6190" i="13" s="1"/>
  <c r="BH6190" i="13" s="1"/>
  <c r="BE5997" i="13"/>
  <c r="BF5997" i="13" s="1"/>
  <c r="BH5997" i="13" s="1"/>
  <c r="BE5903" i="13"/>
  <c r="BF5903" i="13" s="1"/>
  <c r="BH5903" i="13" s="1"/>
  <c r="BE5821" i="13"/>
  <c r="BF5821" i="13" s="1"/>
  <c r="BH5821" i="13" s="1"/>
  <c r="BE9158" i="13"/>
  <c r="BF9158" i="13" s="1"/>
  <c r="BH9158" i="13" s="1"/>
  <c r="BE9456" i="13"/>
  <c r="BF9456" i="13" s="1"/>
  <c r="BH9456" i="13" s="1"/>
  <c r="BE7970" i="13"/>
  <c r="BF7970" i="13" s="1"/>
  <c r="BH7970" i="13" s="1"/>
  <c r="BE6399" i="13"/>
  <c r="BF6399" i="13" s="1"/>
  <c r="BH6399" i="13" s="1"/>
  <c r="BE6650" i="13"/>
  <c r="BF6650" i="13" s="1"/>
  <c r="BH6650" i="13" s="1"/>
  <c r="BE7536" i="13"/>
  <c r="BF7536" i="13" s="1"/>
  <c r="BH7536" i="13" s="1"/>
  <c r="BE7136" i="13"/>
  <c r="BF7136" i="13" s="1"/>
  <c r="BH7136" i="13" s="1"/>
  <c r="BE6024" i="13"/>
  <c r="BF6024" i="13" s="1"/>
  <c r="BH6024" i="13" s="1"/>
  <c r="BE5569" i="13"/>
  <c r="BF5569" i="13" s="1"/>
  <c r="BH5569" i="13" s="1"/>
  <c r="BE9755" i="13"/>
  <c r="BF9755" i="13" s="1"/>
  <c r="BH9755" i="13" s="1"/>
  <c r="BE8709" i="13"/>
  <c r="BF8709" i="13" s="1"/>
  <c r="BH8709" i="13" s="1"/>
  <c r="BE8173" i="13"/>
  <c r="BF8173" i="13" s="1"/>
  <c r="BH8173" i="13" s="1"/>
  <c r="BE9501" i="13"/>
  <c r="BF9501" i="13" s="1"/>
  <c r="BH9501" i="13" s="1"/>
  <c r="BE8711" i="13"/>
  <c r="BF8711" i="13" s="1"/>
  <c r="BH8711" i="13" s="1"/>
  <c r="BE7015" i="13"/>
  <c r="BF7015" i="13" s="1"/>
  <c r="BH7015" i="13" s="1"/>
  <c r="BE7549" i="13"/>
  <c r="BF7549" i="13" s="1"/>
  <c r="BH7549" i="13" s="1"/>
  <c r="BE6897" i="13"/>
  <c r="BF6897" i="13" s="1"/>
  <c r="BH6897" i="13" s="1"/>
  <c r="BE7695" i="13"/>
  <c r="BF7695" i="13" s="1"/>
  <c r="BH7695" i="13" s="1"/>
  <c r="BE5219" i="13"/>
  <c r="BF5219" i="13" s="1"/>
  <c r="BH5219" i="13" s="1"/>
  <c r="BE9362" i="13"/>
  <c r="BF9362" i="13" s="1"/>
  <c r="BH9362" i="13" s="1"/>
  <c r="BE8444" i="13"/>
  <c r="BF8444" i="13" s="1"/>
  <c r="BH8444" i="13" s="1"/>
  <c r="BE9268" i="13"/>
  <c r="BF9268" i="13" s="1"/>
  <c r="BH9268" i="13" s="1"/>
  <c r="BE8478" i="13"/>
  <c r="BF8478" i="13" s="1"/>
  <c r="BH8478" i="13" s="1"/>
  <c r="BE6483" i="13"/>
  <c r="BF6483" i="13" s="1"/>
  <c r="BH6483" i="13" s="1"/>
  <c r="BE6726" i="13"/>
  <c r="BF6726" i="13" s="1"/>
  <c r="BH6726" i="13" s="1"/>
  <c r="BE7596" i="13"/>
  <c r="BF7596" i="13" s="1"/>
  <c r="BH7596" i="13" s="1"/>
  <c r="BE7332" i="13"/>
  <c r="BF7332" i="13" s="1"/>
  <c r="BH7332" i="13" s="1"/>
  <c r="BE6100" i="13"/>
  <c r="BF6100" i="13" s="1"/>
  <c r="BH6100" i="13" s="1"/>
  <c r="BE5661" i="13"/>
  <c r="BF5661" i="13" s="1"/>
  <c r="BH5661" i="13" s="1"/>
  <c r="BE9287" i="13"/>
  <c r="BF9287" i="13" s="1"/>
  <c r="BH9287" i="13" s="1"/>
  <c r="BE8369" i="13"/>
  <c r="BF8369" i="13" s="1"/>
  <c r="BH8369" i="13" s="1"/>
  <c r="BE9305" i="13"/>
  <c r="BF9305" i="13" s="1"/>
  <c r="BH9305" i="13" s="1"/>
  <c r="BE8387" i="13"/>
  <c r="BF8387" i="13" s="1"/>
  <c r="BH8387" i="13" s="1"/>
  <c r="BE9844" i="13"/>
  <c r="BF9844" i="13" s="1"/>
  <c r="BH9844" i="13" s="1"/>
  <c r="BE6795" i="13"/>
  <c r="BF6795" i="13" s="1"/>
  <c r="BH6795" i="13" s="1"/>
  <c r="BE6813" i="13"/>
  <c r="BF6813" i="13" s="1"/>
  <c r="BH6813" i="13" s="1"/>
  <c r="BE7611" i="13"/>
  <c r="BF7611" i="13" s="1"/>
  <c r="BH7611" i="13" s="1"/>
  <c r="BE5151" i="13"/>
  <c r="BF5151" i="13" s="1"/>
  <c r="BH5151" i="13" s="1"/>
  <c r="BE5644" i="13"/>
  <c r="BF5644" i="13" s="1"/>
  <c r="BH5644" i="13" s="1"/>
  <c r="BE8278" i="13"/>
  <c r="BF8278" i="13" s="1"/>
  <c r="BH8278" i="13" s="1"/>
  <c r="BE9246" i="13"/>
  <c r="BF9246" i="13" s="1"/>
  <c r="BH9246" i="13" s="1"/>
  <c r="BE7877" i="13"/>
  <c r="BF7877" i="13" s="1"/>
  <c r="BH7877" i="13" s="1"/>
  <c r="BE9416" i="13"/>
  <c r="BF9416" i="13" s="1"/>
  <c r="BH9416" i="13" s="1"/>
  <c r="BE8746" i="13"/>
  <c r="BF8746" i="13" s="1"/>
  <c r="BH8746" i="13" s="1"/>
  <c r="BE7802" i="13"/>
  <c r="BF7802" i="13" s="1"/>
  <c r="BH7802" i="13" s="1"/>
  <c r="BE6231" i="13"/>
  <c r="BF6231" i="13" s="1"/>
  <c r="BH6231" i="13" s="1"/>
  <c r="BE6738" i="13"/>
  <c r="BF6738" i="13" s="1"/>
  <c r="BH6738" i="13" s="1"/>
  <c r="BE5762" i="13"/>
  <c r="BF5762" i="13" s="1"/>
  <c r="BH5762" i="13" s="1"/>
  <c r="BE6425" i="13"/>
  <c r="BF6425" i="13" s="1"/>
  <c r="BH6425" i="13" s="1"/>
  <c r="BE7096" i="13"/>
  <c r="BF7096" i="13" s="1"/>
  <c r="BH7096" i="13" s="1"/>
  <c r="BE6112" i="13"/>
  <c r="BF6112" i="13" s="1"/>
  <c r="BH6112" i="13" s="1"/>
  <c r="BE5246" i="13"/>
  <c r="BF5246" i="13" s="1"/>
  <c r="BH5246" i="13" s="1"/>
  <c r="BE5089" i="13"/>
  <c r="BF5089" i="13" s="1"/>
  <c r="BH5089" i="13" s="1"/>
  <c r="BE9459" i="13"/>
  <c r="BF9459" i="13" s="1"/>
  <c r="BH9459" i="13" s="1"/>
  <c r="BE8669" i="13"/>
  <c r="BF8669" i="13" s="1"/>
  <c r="BH8669" i="13" s="1"/>
  <c r="BE9461" i="13"/>
  <c r="BF9461" i="13" s="1"/>
  <c r="BH9461" i="13" s="1"/>
  <c r="BE8799" i="13"/>
  <c r="BF8799" i="13" s="1"/>
  <c r="BH8799" i="13" s="1"/>
  <c r="BE7391" i="13"/>
  <c r="BF7391" i="13" s="1"/>
  <c r="BH7391" i="13" s="1"/>
  <c r="BE6591" i="13"/>
  <c r="BF6591" i="13" s="1"/>
  <c r="BH6591" i="13" s="1"/>
  <c r="BE6442" i="13"/>
  <c r="BF6442" i="13" s="1"/>
  <c r="BH6442" i="13" s="1"/>
  <c r="BE6857" i="13"/>
  <c r="BF6857" i="13" s="1"/>
  <c r="BH6857" i="13" s="1"/>
  <c r="BE7911" i="13"/>
  <c r="BF7911" i="13" s="1"/>
  <c r="BH7911" i="13" s="1"/>
  <c r="BE6296" i="13"/>
  <c r="BF6296" i="13" s="1"/>
  <c r="BH6296" i="13" s="1"/>
  <c r="BE5558" i="13"/>
  <c r="BF5558" i="13" s="1"/>
  <c r="BH5558" i="13" s="1"/>
  <c r="BE5177" i="13"/>
  <c r="BF5177" i="13" s="1"/>
  <c r="BH5177" i="13" s="1"/>
  <c r="BE9903" i="13"/>
  <c r="BF9903" i="13" s="1"/>
  <c r="BH9903" i="13" s="1"/>
  <c r="BE9098" i="13"/>
  <c r="BF9098" i="13" s="1"/>
  <c r="BH9098" i="13" s="1"/>
  <c r="BE8436" i="13"/>
  <c r="BF8436" i="13" s="1"/>
  <c r="BH8436" i="13" s="1"/>
  <c r="BE9905" i="13"/>
  <c r="BF9905" i="13" s="1"/>
  <c r="BH9905" i="13" s="1"/>
  <c r="BE9516" i="13"/>
  <c r="BF9516" i="13" s="1"/>
  <c r="BH9516" i="13" s="1"/>
  <c r="BE9004" i="13"/>
  <c r="BF9004" i="13" s="1"/>
  <c r="BH9004" i="13" s="1"/>
  <c r="BE8342" i="13"/>
  <c r="BF8342" i="13" s="1"/>
  <c r="BH8342" i="13" s="1"/>
  <c r="BE7235" i="13"/>
  <c r="BF7235" i="13" s="1"/>
  <c r="BH7235" i="13" s="1"/>
  <c r="BE6974" i="13"/>
  <c r="BF6974" i="13" s="1"/>
  <c r="BH6974" i="13" s="1"/>
  <c r="BE5990" i="13"/>
  <c r="BF5990" i="13" s="1"/>
  <c r="BH5990" i="13" s="1"/>
  <c r="BE7588" i="13"/>
  <c r="BF7588" i="13" s="1"/>
  <c r="BH7588" i="13" s="1"/>
  <c r="BE7324" i="13"/>
  <c r="BF7324" i="13" s="1"/>
  <c r="BH7324" i="13" s="1"/>
  <c r="BE6684" i="13"/>
  <c r="BF6684" i="13" s="1"/>
  <c r="BH6684" i="13" s="1"/>
  <c r="BE5551" i="13"/>
  <c r="BF5551" i="13" s="1"/>
  <c r="BH5551" i="13" s="1"/>
  <c r="BE5525" i="13"/>
  <c r="BF5525" i="13" s="1"/>
  <c r="BH5525" i="13" s="1"/>
  <c r="BE5004" i="13"/>
  <c r="BF5004" i="13" s="1"/>
  <c r="BH5004" i="13" s="1"/>
  <c r="BE9151" i="13"/>
  <c r="BF9151" i="13" s="1"/>
  <c r="BH9151" i="13" s="1"/>
  <c r="BE8489" i="13"/>
  <c r="BF8489" i="13" s="1"/>
  <c r="BH8489" i="13" s="1"/>
  <c r="BE9425" i="13"/>
  <c r="BF9425" i="13" s="1"/>
  <c r="BH9425" i="13" s="1"/>
  <c r="BE8635" i="13"/>
  <c r="BF8635" i="13" s="1"/>
  <c r="BH8635" i="13" s="1"/>
  <c r="BE8889" i="13"/>
  <c r="BF8889" i="13" s="1"/>
  <c r="BH8889" i="13" s="1"/>
  <c r="BE7043" i="13"/>
  <c r="BF7043" i="13" s="1"/>
  <c r="BH7043" i="13" s="1"/>
  <c r="BE6067" i="13"/>
  <c r="BF6067" i="13" s="1"/>
  <c r="BH6067" i="13" s="1"/>
  <c r="BE5710" i="13"/>
  <c r="BF5710" i="13" s="1"/>
  <c r="BH5710" i="13" s="1"/>
  <c r="BE6677" i="13"/>
  <c r="BF6677" i="13" s="1"/>
  <c r="BH6677" i="13" s="1"/>
  <c r="BE7731" i="13"/>
  <c r="BF7731" i="13" s="1"/>
  <c r="BH7731" i="13" s="1"/>
  <c r="BE5855" i="13"/>
  <c r="BF5855" i="13" s="1"/>
  <c r="BH5855" i="13" s="1"/>
  <c r="BE5378" i="13"/>
  <c r="BF5378" i="13" s="1"/>
  <c r="BH5378" i="13" s="1"/>
  <c r="BE5636" i="13"/>
  <c r="BF5636" i="13" s="1"/>
  <c r="BH5636" i="13" s="1"/>
  <c r="BE9878" i="13"/>
  <c r="BF9878" i="13" s="1"/>
  <c r="BH9878" i="13" s="1"/>
  <c r="BE9238" i="13"/>
  <c r="BF9238" i="13" s="1"/>
  <c r="BH9238" i="13" s="1"/>
  <c r="BE8448" i="13"/>
  <c r="BF8448" i="13" s="1"/>
  <c r="BH8448" i="13" s="1"/>
  <c r="BE9536" i="13"/>
  <c r="BF9536" i="13" s="1"/>
  <c r="BH9536" i="13" s="1"/>
  <c r="BE8738" i="13"/>
  <c r="BF8738" i="13" s="1"/>
  <c r="BH8738" i="13" s="1"/>
  <c r="BE7666" i="13"/>
  <c r="BF7666" i="13" s="1"/>
  <c r="BH7666" i="13" s="1"/>
  <c r="BE6223" i="13"/>
  <c r="BF6223" i="13" s="1"/>
  <c r="BH6223" i="13" s="1"/>
  <c r="BE6730" i="13"/>
  <c r="BF6730" i="13" s="1"/>
  <c r="BH6730" i="13" s="1"/>
  <c r="BE7872" i="13"/>
  <c r="BF7872" i="13" s="1"/>
  <c r="BH7872" i="13" s="1"/>
  <c r="BE6417" i="13"/>
  <c r="BF6417" i="13" s="1"/>
  <c r="BH6417" i="13" s="1"/>
  <c r="BE7088" i="13"/>
  <c r="BF7088" i="13" s="1"/>
  <c r="BH7088" i="13" s="1"/>
  <c r="BE5699" i="13"/>
  <c r="BF5699" i="13" s="1"/>
  <c r="BH5699" i="13" s="1"/>
  <c r="BE5062" i="13"/>
  <c r="BF5062" i="13" s="1"/>
  <c r="BH5062" i="13" s="1"/>
  <c r="BE5792" i="13"/>
  <c r="BF5792" i="13" s="1"/>
  <c r="BH5792" i="13" s="1"/>
  <c r="BE9835" i="13"/>
  <c r="BF9835" i="13" s="1"/>
  <c r="BH9835" i="13" s="1"/>
  <c r="BE9195" i="13"/>
  <c r="BF9195" i="13" s="1"/>
  <c r="BH9195" i="13" s="1"/>
  <c r="BE8661" i="13"/>
  <c r="BF8661" i="13" s="1"/>
  <c r="BH8661" i="13" s="1"/>
  <c r="BE9581" i="13"/>
  <c r="BF9581" i="13" s="1"/>
  <c r="BH9581" i="13" s="1"/>
  <c r="BE8791" i="13"/>
  <c r="BF8791" i="13" s="1"/>
  <c r="BH8791" i="13" s="1"/>
  <c r="BE7709" i="13"/>
  <c r="BF7709" i="13" s="1"/>
  <c r="BH7709" i="13" s="1"/>
  <c r="BE8037" i="13"/>
  <c r="BF8037" i="13" s="1"/>
  <c r="BH8037" i="13" s="1"/>
  <c r="BE6711" i="13"/>
  <c r="BF6711" i="13" s="1"/>
  <c r="BH6711" i="13" s="1"/>
  <c r="BE6434" i="13"/>
  <c r="BF6434" i="13" s="1"/>
  <c r="BH6434" i="13" s="1"/>
  <c r="BE6977" i="13"/>
  <c r="BF6977" i="13" s="1"/>
  <c r="BH6977" i="13" s="1"/>
  <c r="BE5993" i="13"/>
  <c r="BF5993" i="13" s="1"/>
  <c r="BH5993" i="13" s="1"/>
  <c r="BE6288" i="13"/>
  <c r="BF6288" i="13" s="1"/>
  <c r="BH6288" i="13" s="1"/>
  <c r="BE5678" i="13"/>
  <c r="BF5678" i="13" s="1"/>
  <c r="BH5678" i="13" s="1"/>
  <c r="BE5297" i="13"/>
  <c r="BF5297" i="13" s="1"/>
  <c r="BH5297" i="13" s="1"/>
  <c r="BE7188" i="13"/>
  <c r="BF7188" i="13" s="1"/>
  <c r="BH7188" i="13" s="1"/>
  <c r="BE7278" i="13"/>
  <c r="BF7278" i="13" s="1"/>
  <c r="BH7278" i="13" s="1"/>
  <c r="BE6471" i="13"/>
  <c r="BF6471" i="13" s="1"/>
  <c r="BH6471" i="13" s="1"/>
  <c r="BE5314" i="13"/>
  <c r="BF5314" i="13" s="1"/>
  <c r="BH5314" i="13" s="1"/>
  <c r="BE8441" i="13"/>
  <c r="BF8441" i="13" s="1"/>
  <c r="BH8441" i="13" s="1"/>
  <c r="BE5466" i="13"/>
  <c r="BF5466" i="13" s="1"/>
  <c r="BH5466" i="13" s="1"/>
  <c r="BE9859" i="13"/>
  <c r="BF9859" i="13" s="1"/>
  <c r="BH9859" i="13" s="1"/>
  <c r="BE7568" i="13"/>
  <c r="BF7568" i="13" s="1"/>
  <c r="BH7568" i="13" s="1"/>
  <c r="BE8059" i="13"/>
  <c r="BF8059" i="13" s="1"/>
  <c r="BH8059" i="13" s="1"/>
  <c r="BE5249" i="13"/>
  <c r="BF5249" i="13" s="1"/>
  <c r="BH5249" i="13" s="1"/>
  <c r="BE8178" i="13"/>
  <c r="BF8178" i="13" s="1"/>
  <c r="BH8178" i="13" s="1"/>
  <c r="BE8184" i="13"/>
  <c r="BF8184" i="13" s="1"/>
  <c r="BH8184" i="13" s="1"/>
  <c r="BE7205" i="13"/>
  <c r="BF7205" i="13" s="1"/>
  <c r="BH7205" i="13" s="1"/>
  <c r="BE6571" i="13"/>
  <c r="BF6571" i="13" s="1"/>
  <c r="BH6571" i="13" s="1"/>
  <c r="BE9845" i="13"/>
  <c r="BF9845" i="13" s="1"/>
  <c r="BH9845" i="13" s="1"/>
  <c r="BE7784" i="13"/>
  <c r="BF7784" i="13" s="1"/>
  <c r="BH7784" i="13" s="1"/>
  <c r="BE8019" i="13"/>
  <c r="BF8019" i="13" s="1"/>
  <c r="BH8019" i="13" s="1"/>
  <c r="BE7943" i="13"/>
  <c r="BF7943" i="13" s="1"/>
  <c r="BH7943" i="13" s="1"/>
  <c r="BE7865" i="13"/>
  <c r="BF7865" i="13" s="1"/>
  <c r="BH7865" i="13" s="1"/>
  <c r="BE6716" i="13"/>
  <c r="BF6716" i="13" s="1"/>
  <c r="BH6716" i="13" s="1"/>
  <c r="BE9457" i="13"/>
  <c r="BF9457" i="13" s="1"/>
  <c r="BH9457" i="13" s="1"/>
  <c r="BE6837" i="13"/>
  <c r="BF6837" i="13" s="1"/>
  <c r="BH6837" i="13" s="1"/>
  <c r="BE8386" i="13"/>
  <c r="BF8386" i="13" s="1"/>
  <c r="BH8386" i="13" s="1"/>
  <c r="BE6992" i="13"/>
  <c r="BF6992" i="13" s="1"/>
  <c r="BH6992" i="13" s="1"/>
  <c r="BE8437" i="13"/>
  <c r="BF8437" i="13" s="1"/>
  <c r="BH8437" i="13" s="1"/>
  <c r="BE7741" i="13"/>
  <c r="BF7741" i="13" s="1"/>
  <c r="BH7741" i="13" s="1"/>
  <c r="BE7297" i="13"/>
  <c r="BF7297" i="13" s="1"/>
  <c r="BH7297" i="13" s="1"/>
  <c r="BE9826" i="13"/>
  <c r="BF9826" i="13" s="1"/>
  <c r="BH9826" i="13" s="1"/>
  <c r="BE7630" i="13"/>
  <c r="BF7630" i="13" s="1"/>
  <c r="BH7630" i="13" s="1"/>
  <c r="BE5950" i="13"/>
  <c r="BF5950" i="13" s="1"/>
  <c r="BH5950" i="13" s="1"/>
  <c r="BE6644" i="13"/>
  <c r="BF6644" i="13" s="1"/>
  <c r="BH6644" i="13" s="1"/>
  <c r="BE5260" i="13"/>
  <c r="BF5260" i="13" s="1"/>
  <c r="BH5260" i="13" s="1"/>
  <c r="BE9751" i="13"/>
  <c r="BF9751" i="13" s="1"/>
  <c r="BH9751" i="13" s="1"/>
  <c r="BE9641" i="13"/>
  <c r="BF9641" i="13" s="1"/>
  <c r="BH9641" i="13" s="1"/>
  <c r="BE7299" i="13"/>
  <c r="BF7299" i="13" s="1"/>
  <c r="BH7299" i="13" s="1"/>
  <c r="BE6893" i="13"/>
  <c r="BF6893" i="13" s="1"/>
  <c r="BH6893" i="13" s="1"/>
  <c r="BE5231" i="13"/>
  <c r="BF5231" i="13" s="1"/>
  <c r="BH5231" i="13" s="1"/>
  <c r="BE9995" i="13"/>
  <c r="BF9995" i="13" s="1"/>
  <c r="BH9995" i="13" s="1"/>
  <c r="BE9326" i="13"/>
  <c r="BF9326" i="13" s="1"/>
  <c r="BH9326" i="13" s="1"/>
  <c r="BE8314" i="13"/>
  <c r="BF8314" i="13" s="1"/>
  <c r="BH8314" i="13" s="1"/>
  <c r="BE6920" i="13"/>
  <c r="BF6920" i="13" s="1"/>
  <c r="BH6920" i="13" s="1"/>
  <c r="BE5481" i="13"/>
  <c r="BF5481" i="13" s="1"/>
  <c r="BH5481" i="13" s="1"/>
  <c r="BE8085" i="13"/>
  <c r="BF8085" i="13" s="1"/>
  <c r="BH8085" i="13" s="1"/>
  <c r="BE8487" i="13"/>
  <c r="BF8487" i="13" s="1"/>
  <c r="BH8487" i="13" s="1"/>
  <c r="BE7154" i="13"/>
  <c r="BF7154" i="13" s="1"/>
  <c r="BH7154" i="13" s="1"/>
  <c r="BE7479" i="13"/>
  <c r="BF7479" i="13" s="1"/>
  <c r="BH7479" i="13" s="1"/>
  <c r="BE5081" i="13"/>
  <c r="BF5081" i="13" s="1"/>
  <c r="BH5081" i="13" s="1"/>
  <c r="BE8058" i="13"/>
  <c r="BF8058" i="13" s="1"/>
  <c r="BH8058" i="13" s="1"/>
  <c r="BE9018" i="13"/>
  <c r="BF9018" i="13" s="1"/>
  <c r="BH9018" i="13" s="1"/>
  <c r="BE9052" i="13"/>
  <c r="BF9052" i="13" s="1"/>
  <c r="BH9052" i="13" s="1"/>
  <c r="BE7022" i="13"/>
  <c r="BF7022" i="13" s="1"/>
  <c r="BH7022" i="13" s="1"/>
  <c r="BE6453" i="13"/>
  <c r="BF6453" i="13" s="1"/>
  <c r="BH6453" i="13" s="1"/>
  <c r="BE5154" i="13"/>
  <c r="BF5154" i="13" s="1"/>
  <c r="BH5154" i="13" s="1"/>
  <c r="BE8537" i="13"/>
  <c r="BF8537" i="13" s="1"/>
  <c r="BH8537" i="13" s="1"/>
  <c r="BE7977" i="13"/>
  <c r="BF7977" i="13" s="1"/>
  <c r="BH7977" i="13" s="1"/>
  <c r="BE9884" i="13"/>
  <c r="BF9884" i="13" s="1"/>
  <c r="BH9884" i="13" s="1"/>
  <c r="BE6318" i="13"/>
  <c r="BF6318" i="13" s="1"/>
  <c r="BH6318" i="13" s="1"/>
  <c r="BE6172" i="13"/>
  <c r="BF6172" i="13" s="1"/>
  <c r="BH6172" i="13" s="1"/>
  <c r="BE5428" i="13"/>
  <c r="BF5428" i="13" s="1"/>
  <c r="BH5428" i="13" s="1"/>
  <c r="BE9286" i="13"/>
  <c r="BF9286" i="13" s="1"/>
  <c r="BH9286" i="13" s="1"/>
  <c r="BE9712" i="13"/>
  <c r="BF9712" i="13" s="1"/>
  <c r="BH9712" i="13" s="1"/>
  <c r="BE7159" i="13"/>
  <c r="BF7159" i="13" s="1"/>
  <c r="BH7159" i="13" s="1"/>
  <c r="BE7920" i="13"/>
  <c r="BF7920" i="13" s="1"/>
  <c r="BH7920" i="13" s="1"/>
  <c r="BE6152" i="13"/>
  <c r="BF6152" i="13" s="1"/>
  <c r="BH6152" i="13" s="1"/>
  <c r="BE9371" i="13"/>
  <c r="BF9371" i="13" s="1"/>
  <c r="BH9371" i="13" s="1"/>
  <c r="BE7431" i="13"/>
  <c r="BF7431" i="13" s="1"/>
  <c r="BH7431" i="13" s="1"/>
  <c r="BE7567" i="13"/>
  <c r="BF7567" i="13" s="1"/>
  <c r="BH7567" i="13" s="1"/>
  <c r="BE9618" i="13"/>
  <c r="BF9618" i="13" s="1"/>
  <c r="BH9618" i="13" s="1"/>
  <c r="BE9524" i="13"/>
  <c r="BF9524" i="13" s="1"/>
  <c r="BH9524" i="13" s="1"/>
  <c r="BE7934" i="13"/>
  <c r="BF7934" i="13" s="1"/>
  <c r="BH7934" i="13" s="1"/>
  <c r="BE6126" i="13"/>
  <c r="BF6126" i="13" s="1"/>
  <c r="BH6126" i="13" s="1"/>
  <c r="BE7076" i="13"/>
  <c r="BF7076" i="13" s="1"/>
  <c r="BH7076" i="13" s="1"/>
  <c r="BE5533" i="13"/>
  <c r="BF5533" i="13" s="1"/>
  <c r="BH5533" i="13" s="1"/>
  <c r="BE8625" i="13"/>
  <c r="BF8625" i="13" s="1"/>
  <c r="BH8625" i="13" s="1"/>
  <c r="BE8097" i="13"/>
  <c r="BF8097" i="13" s="1"/>
  <c r="BH8097" i="13" s="1"/>
  <c r="BE8643" i="13"/>
  <c r="BF8643" i="13" s="1"/>
  <c r="BH8643" i="13" s="1"/>
  <c r="BE9972" i="13"/>
  <c r="BF9972" i="13" s="1"/>
  <c r="BH9972" i="13" s="1"/>
  <c r="BE7467" i="13"/>
  <c r="BF7467" i="13" s="1"/>
  <c r="BH7467" i="13" s="1"/>
  <c r="BE6557" i="13"/>
  <c r="BF6557" i="13" s="1"/>
  <c r="BH6557" i="13" s="1"/>
  <c r="BE5522" i="13"/>
  <c r="BF5522" i="13" s="1"/>
  <c r="BH5522" i="13" s="1"/>
  <c r="BE8150" i="13"/>
  <c r="BF8150" i="13" s="1"/>
  <c r="BH8150" i="13" s="1"/>
  <c r="BE8840" i="13"/>
  <c r="BF8840" i="13" s="1"/>
  <c r="BH8840" i="13" s="1"/>
  <c r="BE9288" i="13"/>
  <c r="BF9288" i="13" s="1"/>
  <c r="BH9288" i="13" s="1"/>
  <c r="BE7546" i="13"/>
  <c r="BF7546" i="13" s="1"/>
  <c r="BH7546" i="13" s="1"/>
  <c r="BE6610" i="13"/>
  <c r="BF6610" i="13" s="1"/>
  <c r="BH6610" i="13" s="1"/>
  <c r="BE6297" i="13"/>
  <c r="BF6297" i="13" s="1"/>
  <c r="BH6297" i="13" s="1"/>
  <c r="BE5707" i="13"/>
  <c r="BF5707" i="13" s="1"/>
  <c r="BH5707" i="13" s="1"/>
  <c r="BE5272" i="13"/>
  <c r="BF5272" i="13" s="1"/>
  <c r="BH5272" i="13" s="1"/>
  <c r="BE8541" i="13"/>
  <c r="BF8541" i="13" s="1"/>
  <c r="BH8541" i="13" s="1"/>
  <c r="BE8261" i="13"/>
  <c r="BF8261" i="13" s="1"/>
  <c r="BH8261" i="13" s="1"/>
  <c r="BE9333" i="13"/>
  <c r="BF9333" i="13" s="1"/>
  <c r="BH9333" i="13" s="1"/>
  <c r="BE9872" i="13"/>
  <c r="BF9872" i="13" s="1"/>
  <c r="BH9872" i="13" s="1"/>
  <c r="BE6119" i="13"/>
  <c r="BF6119" i="13" s="1"/>
  <c r="BH6119" i="13" s="1"/>
  <c r="BE6729" i="13"/>
  <c r="BF6729" i="13" s="1"/>
  <c r="BH6729" i="13" s="1"/>
  <c r="BE5899" i="13"/>
  <c r="BF5899" i="13" s="1"/>
  <c r="BH5899" i="13" s="1"/>
  <c r="BE5592" i="13"/>
  <c r="BF5592" i="13" s="1"/>
  <c r="BH5592" i="13" s="1"/>
  <c r="BE9226" i="13"/>
  <c r="BF9226" i="13" s="1"/>
  <c r="BH9226" i="13" s="1"/>
  <c r="BE7833" i="13"/>
  <c r="BF7833" i="13" s="1"/>
  <c r="BH7833" i="13" s="1"/>
  <c r="BE7542" i="13"/>
  <c r="BF7542" i="13" s="1"/>
  <c r="BH7542" i="13" s="1"/>
  <c r="BE6118" i="13"/>
  <c r="BF6118" i="13" s="1"/>
  <c r="BH6118" i="13" s="1"/>
  <c r="BE6277" i="13"/>
  <c r="BF6277" i="13" s="1"/>
  <c r="BH6277" i="13" s="1"/>
  <c r="BE5679" i="13"/>
  <c r="BF5679" i="13" s="1"/>
  <c r="BH5679" i="13" s="1"/>
  <c r="BE5172" i="13"/>
  <c r="BF5172" i="13" s="1"/>
  <c r="BH5172" i="13" s="1"/>
  <c r="BE8617" i="13"/>
  <c r="BF8617" i="13" s="1"/>
  <c r="BH8617" i="13" s="1"/>
  <c r="BE9553" i="13"/>
  <c r="BF9553" i="13" s="1"/>
  <c r="BH9553" i="13" s="1"/>
  <c r="BE7689" i="13"/>
  <c r="BF7689" i="13" s="1"/>
  <c r="BH7689" i="13" s="1"/>
  <c r="BE6915" i="13"/>
  <c r="BF6915" i="13" s="1"/>
  <c r="BH6915" i="13" s="1"/>
  <c r="BE7475" i="13"/>
  <c r="BF7475" i="13" s="1"/>
  <c r="BH7475" i="13" s="1"/>
  <c r="BE5901" i="13"/>
  <c r="BF5901" i="13" s="1"/>
  <c r="BH5901" i="13" s="1"/>
  <c r="BE8982" i="13"/>
  <c r="BF8982" i="13" s="1"/>
  <c r="BH8982" i="13" s="1"/>
  <c r="BE8482" i="13"/>
  <c r="BF8482" i="13" s="1"/>
  <c r="BH8482" i="13" s="1"/>
  <c r="BE7410" i="13"/>
  <c r="BF7410" i="13" s="1"/>
  <c r="BH7410" i="13" s="1"/>
  <c r="BE7744" i="13"/>
  <c r="BF7744" i="13" s="1"/>
  <c r="BH7744" i="13" s="1"/>
  <c r="BE5649" i="13"/>
  <c r="BF5649" i="13" s="1"/>
  <c r="BH5649" i="13" s="1"/>
  <c r="BE9067" i="13"/>
  <c r="BF9067" i="13" s="1"/>
  <c r="BH9067" i="13" s="1"/>
  <c r="BE9069" i="13"/>
  <c r="BF9069" i="13" s="1"/>
  <c r="BH9069" i="13" s="1"/>
  <c r="BE8107" i="13"/>
  <c r="BF8107" i="13" s="1"/>
  <c r="BH8107" i="13" s="1"/>
  <c r="BE7501" i="13"/>
  <c r="BF7501" i="13" s="1"/>
  <c r="BH7501" i="13" s="1"/>
  <c r="BE6121" i="13"/>
  <c r="BF6121" i="13" s="1"/>
  <c r="BH6121" i="13" s="1"/>
  <c r="BE5171" i="13"/>
  <c r="BF5171" i="13" s="1"/>
  <c r="BH5171" i="13" s="1"/>
  <c r="BE5456" i="13"/>
  <c r="BF5456" i="13" s="1"/>
  <c r="BH5456" i="13" s="1"/>
  <c r="BE8194" i="13"/>
  <c r="BF8194" i="13" s="1"/>
  <c r="BH8194" i="13" s="1"/>
  <c r="BE9794" i="13"/>
  <c r="BF9794" i="13" s="1"/>
  <c r="BH9794" i="13" s="1"/>
  <c r="BE9282" i="13"/>
  <c r="BF9282" i="13" s="1"/>
  <c r="BH9282" i="13" s="1"/>
  <c r="BE8748" i="13"/>
  <c r="BF8748" i="13" s="1"/>
  <c r="BH8748" i="13" s="1"/>
  <c r="BE7889" i="13"/>
  <c r="BF7889" i="13" s="1"/>
  <c r="BH7889" i="13" s="1"/>
  <c r="BE9444" i="13"/>
  <c r="BF9444" i="13" s="1"/>
  <c r="BH9444" i="13" s="1"/>
  <c r="BE8932" i="13"/>
  <c r="BF8932" i="13" s="1"/>
  <c r="BH8932" i="13" s="1"/>
  <c r="BE8398" i="13"/>
  <c r="BF8398" i="13" s="1"/>
  <c r="BH8398" i="13" s="1"/>
  <c r="BE7598" i="13"/>
  <c r="BF7598" i="13" s="1"/>
  <c r="BH7598" i="13" s="1"/>
  <c r="BE6275" i="13"/>
  <c r="BF6275" i="13" s="1"/>
  <c r="BH6275" i="13" s="1"/>
  <c r="BE6902" i="13"/>
  <c r="BF6902" i="13" s="1"/>
  <c r="BH6902" i="13" s="1"/>
  <c r="BE6046" i="13"/>
  <c r="BF6046" i="13" s="1"/>
  <c r="BH6046" i="13" s="1"/>
  <c r="BE7644" i="13"/>
  <c r="BF7644" i="13" s="1"/>
  <c r="BH7644" i="13" s="1"/>
  <c r="BE6333" i="13"/>
  <c r="BF6333" i="13" s="1"/>
  <c r="BH6333" i="13" s="1"/>
  <c r="BE7124" i="13"/>
  <c r="BF7124" i="13" s="1"/>
  <c r="BH7124" i="13" s="1"/>
  <c r="BE6612" i="13"/>
  <c r="BF6612" i="13" s="1"/>
  <c r="BH6612" i="13" s="1"/>
  <c r="BE5607" i="13"/>
  <c r="BF5607" i="13" s="1"/>
  <c r="BH5607" i="13" s="1"/>
  <c r="BE5162" i="13"/>
  <c r="BF5162" i="13" s="1"/>
  <c r="BH5162" i="13" s="1"/>
  <c r="BE5325" i="13"/>
  <c r="BF5325" i="13" s="1"/>
  <c r="BH5325" i="13" s="1"/>
  <c r="BE5060" i="13"/>
  <c r="BF5060" i="13" s="1"/>
  <c r="BH5060" i="13" s="1"/>
  <c r="BE9591" i="13"/>
  <c r="BF9591" i="13" s="1"/>
  <c r="BH9591" i="13" s="1"/>
  <c r="BE9079" i="13"/>
  <c r="BF9079" i="13" s="1"/>
  <c r="BH9079" i="13" s="1"/>
  <c r="BE8545" i="13"/>
  <c r="BF8545" i="13" s="1"/>
  <c r="BH8545" i="13" s="1"/>
  <c r="BE8273" i="13"/>
  <c r="BF8273" i="13" s="1"/>
  <c r="BH8273" i="13" s="1"/>
  <c r="BE9609" i="13"/>
  <c r="BF9609" i="13" s="1"/>
  <c r="BH9609" i="13" s="1"/>
  <c r="BE9097" i="13"/>
  <c r="BF9097" i="13" s="1"/>
  <c r="BH9097" i="13" s="1"/>
  <c r="BE8563" i="13"/>
  <c r="BF8563" i="13" s="1"/>
  <c r="BH8563" i="13" s="1"/>
  <c r="BE9892" i="13"/>
  <c r="BF9892" i="13" s="1"/>
  <c r="BH9892" i="13" s="1"/>
  <c r="BE7395" i="13"/>
  <c r="BF7395" i="13" s="1"/>
  <c r="BH7395" i="13" s="1"/>
  <c r="BE6715" i="13"/>
  <c r="BF6715" i="13" s="1"/>
  <c r="BH6715" i="13" s="1"/>
  <c r="BE7513" i="13"/>
  <c r="BF7513" i="13" s="1"/>
  <c r="BH7513" i="13" s="1"/>
  <c r="BE6198" i="13"/>
  <c r="BF6198" i="13" s="1"/>
  <c r="BH6198" i="13" s="1"/>
  <c r="BE6861" i="13"/>
  <c r="BF6861" i="13" s="1"/>
  <c r="BH6861" i="13" s="1"/>
  <c r="BE6005" i="13"/>
  <c r="BF6005" i="13" s="1"/>
  <c r="BH6005" i="13" s="1"/>
  <c r="BE7531" i="13"/>
  <c r="BF7531" i="13" s="1"/>
  <c r="BH7531" i="13" s="1"/>
  <c r="BE5911" i="13"/>
  <c r="BF5911" i="13" s="1"/>
  <c r="BH5911" i="13" s="1"/>
  <c r="BE5570" i="13"/>
  <c r="BF5570" i="13" s="1"/>
  <c r="BH5570" i="13" s="1"/>
  <c r="BE5293" i="13"/>
  <c r="BF5293" i="13" s="1"/>
  <c r="BH5293" i="13" s="1"/>
  <c r="BE5436" i="13"/>
  <c r="BF5436" i="13" s="1"/>
  <c r="BH5436" i="13" s="1"/>
  <c r="BE8892" i="13"/>
  <c r="BF8892" i="13" s="1"/>
  <c r="BH8892" i="13" s="1"/>
  <c r="BE9934" i="13"/>
  <c r="BF9934" i="13" s="1"/>
  <c r="BH9934" i="13" s="1"/>
  <c r="BE9422" i="13"/>
  <c r="BF9422" i="13" s="1"/>
  <c r="BH9422" i="13" s="1"/>
  <c r="BE8910" i="13"/>
  <c r="BF8910" i="13" s="1"/>
  <c r="BH8910" i="13" s="1"/>
  <c r="BE8376" i="13"/>
  <c r="BF8376" i="13" s="1"/>
  <c r="BH8376" i="13" s="1"/>
  <c r="BE8228" i="13"/>
  <c r="BF8228" i="13" s="1"/>
  <c r="BH8228" i="13" s="1"/>
  <c r="BE9720" i="13"/>
  <c r="BF9720" i="13" s="1"/>
  <c r="BH9720" i="13" s="1"/>
  <c r="BE9208" i="13"/>
  <c r="BF9208" i="13" s="1"/>
  <c r="BH9208" i="13" s="1"/>
  <c r="BE8666" i="13"/>
  <c r="BF8666" i="13" s="1"/>
  <c r="BH8666" i="13" s="1"/>
  <c r="BE7850" i="13"/>
  <c r="BF7850" i="13" s="1"/>
  <c r="BH7850" i="13" s="1"/>
  <c r="BE7167" i="13"/>
  <c r="BF7167" i="13" s="1"/>
  <c r="BH7167" i="13" s="1"/>
  <c r="BE7338" i="13"/>
  <c r="BF7338" i="13" s="1"/>
  <c r="BH7338" i="13" s="1"/>
  <c r="BE6658" i="13"/>
  <c r="BF6658" i="13" s="1"/>
  <c r="BH6658" i="13" s="1"/>
  <c r="BE5810" i="13"/>
  <c r="BF5810" i="13" s="1"/>
  <c r="BH5810" i="13" s="1"/>
  <c r="BE7544" i="13"/>
  <c r="BF7544" i="13" s="1"/>
  <c r="BH7544" i="13" s="1"/>
  <c r="BE6217" i="13"/>
  <c r="BF6217" i="13" s="1"/>
  <c r="BH6217" i="13" s="1"/>
  <c r="BE7016" i="13"/>
  <c r="BF7016" i="13" s="1"/>
  <c r="BH7016" i="13" s="1"/>
  <c r="BE6504" i="13"/>
  <c r="BF6504" i="13" s="1"/>
  <c r="BH6504" i="13" s="1"/>
  <c r="BE5499" i="13"/>
  <c r="BF5499" i="13" s="1"/>
  <c r="BH5499" i="13" s="1"/>
  <c r="BE5705" i="13"/>
  <c r="BF5705" i="13" s="1"/>
  <c r="BH5705" i="13" s="1"/>
  <c r="BE5848" i="13"/>
  <c r="BF5848" i="13" s="1"/>
  <c r="BH5848" i="13" s="1"/>
  <c r="BE9635" i="13"/>
  <c r="BF9635" i="13" s="1"/>
  <c r="BH9635" i="13" s="1"/>
  <c r="BE9123" i="13"/>
  <c r="BF9123" i="13" s="1"/>
  <c r="BH9123" i="13" s="1"/>
  <c r="BE8589" i="13"/>
  <c r="BF8589" i="13" s="1"/>
  <c r="BH8589" i="13" s="1"/>
  <c r="BE8879" i="13"/>
  <c r="BF8879" i="13" s="1"/>
  <c r="BH8879" i="13" s="1"/>
  <c r="BE9637" i="13"/>
  <c r="BF9637" i="13" s="1"/>
  <c r="BH9637" i="13" s="1"/>
  <c r="BE9125" i="13"/>
  <c r="BF9125" i="13" s="1"/>
  <c r="BH9125" i="13" s="1"/>
  <c r="BE8583" i="13"/>
  <c r="BF8583" i="13" s="1"/>
  <c r="BH8583" i="13" s="1"/>
  <c r="BE9920" i="13"/>
  <c r="BF9920" i="13" s="1"/>
  <c r="BH9920" i="13" s="1"/>
  <c r="BE7439" i="13"/>
  <c r="BF7439" i="13" s="1"/>
  <c r="BH7439" i="13" s="1"/>
  <c r="BE6767" i="13"/>
  <c r="BF6767" i="13" s="1"/>
  <c r="BH6767" i="13" s="1"/>
  <c r="BE7557" i="13"/>
  <c r="BF7557" i="13" s="1"/>
  <c r="BH7557" i="13" s="1"/>
  <c r="BE6234" i="13"/>
  <c r="BF6234" i="13" s="1"/>
  <c r="BH6234" i="13" s="1"/>
  <c r="BE6905" i="13"/>
  <c r="BF6905" i="13" s="1"/>
  <c r="BH6905" i="13" s="1"/>
  <c r="BE6049" i="13"/>
  <c r="BF6049" i="13" s="1"/>
  <c r="BH6049" i="13" s="1"/>
  <c r="BE7575" i="13"/>
  <c r="BF7575" i="13" s="1"/>
  <c r="BH7575" i="13" s="1"/>
  <c r="BE5947" i="13"/>
  <c r="BF5947" i="13" s="1"/>
  <c r="BH5947" i="13" s="1"/>
  <c r="BE5606" i="13"/>
  <c r="BF5606" i="13" s="1"/>
  <c r="BH5606" i="13" s="1"/>
  <c r="BE5753" i="13"/>
  <c r="BF5753" i="13" s="1"/>
  <c r="BH5753" i="13" s="1"/>
  <c r="BE5384" i="13"/>
  <c r="BF5384" i="13" s="1"/>
  <c r="BH5384" i="13" s="1"/>
  <c r="BE8026" i="13"/>
  <c r="BF8026" i="13" s="1"/>
  <c r="BH8026" i="13" s="1"/>
  <c r="BE9754" i="13"/>
  <c r="BF9754" i="13" s="1"/>
  <c r="BH9754" i="13" s="1"/>
  <c r="BE9242" i="13"/>
  <c r="BF9242" i="13" s="1"/>
  <c r="BH9242" i="13" s="1"/>
  <c r="BE8708" i="13"/>
  <c r="BF8708" i="13" s="1"/>
  <c r="BH8708" i="13" s="1"/>
  <c r="BE8032" i="13"/>
  <c r="BF8032" i="13" s="1"/>
  <c r="BH8032" i="13" s="1"/>
  <c r="BE9532" i="13"/>
  <c r="BF9532" i="13" s="1"/>
  <c r="BH9532" i="13" s="1"/>
  <c r="BE8486" i="13"/>
  <c r="BF8486" i="13" s="1"/>
  <c r="BH8486" i="13" s="1"/>
  <c r="BE7686" i="13"/>
  <c r="BF7686" i="13" s="1"/>
  <c r="BH7686" i="13" s="1"/>
  <c r="BE6363" i="13"/>
  <c r="BF6363" i="13" s="1"/>
  <c r="BH6363" i="13" s="1"/>
  <c r="BE6990" i="13"/>
  <c r="BF6990" i="13" s="1"/>
  <c r="BH6990" i="13" s="1"/>
  <c r="BE6134" i="13"/>
  <c r="BF6134" i="13" s="1"/>
  <c r="BH6134" i="13" s="1"/>
  <c r="BE7860" i="13"/>
  <c r="BF7860" i="13" s="1"/>
  <c r="BH7860" i="13" s="1"/>
  <c r="BE7181" i="13"/>
  <c r="BF7181" i="13" s="1"/>
  <c r="BH7181" i="13" s="1"/>
  <c r="BE7340" i="13"/>
  <c r="BF7340" i="13" s="1"/>
  <c r="BH7340" i="13" s="1"/>
  <c r="BE6828" i="13"/>
  <c r="BF6828" i="13" s="1"/>
  <c r="BH6828" i="13" s="1"/>
  <c r="BE5127" i="13"/>
  <c r="BF5127" i="13" s="1"/>
  <c r="BH5127" i="13" s="1"/>
  <c r="BE5413" i="13"/>
  <c r="BF5413" i="13" s="1"/>
  <c r="BH5413" i="13" s="1"/>
  <c r="BE5188" i="13"/>
  <c r="BF5188" i="13" s="1"/>
  <c r="BH5188" i="13" s="1"/>
  <c r="BE9679" i="13"/>
  <c r="BF9679" i="13" s="1"/>
  <c r="BH9679" i="13" s="1"/>
  <c r="BE9167" i="13"/>
  <c r="BF9167" i="13" s="1"/>
  <c r="BH9167" i="13" s="1"/>
  <c r="BE8633" i="13"/>
  <c r="BF8633" i="13" s="1"/>
  <c r="BH8633" i="13" s="1"/>
  <c r="BE9697" i="13"/>
  <c r="BF9697" i="13" s="1"/>
  <c r="BH9697" i="13" s="1"/>
  <c r="BE9185" i="13"/>
  <c r="BF9185" i="13" s="1"/>
  <c r="BH9185" i="13" s="1"/>
  <c r="BE8651" i="13"/>
  <c r="BF8651" i="13" s="1"/>
  <c r="BH8651" i="13" s="1"/>
  <c r="BE7705" i="13"/>
  <c r="BF7705" i="13" s="1"/>
  <c r="BH7705" i="13" s="1"/>
  <c r="BE9980" i="13"/>
  <c r="BF9980" i="13" s="1"/>
  <c r="BH9980" i="13" s="1"/>
  <c r="BE8001" i="13"/>
  <c r="BF8001" i="13" s="1"/>
  <c r="BH8001" i="13" s="1"/>
  <c r="BE6803" i="13"/>
  <c r="BF6803" i="13" s="1"/>
  <c r="BH6803" i="13" s="1"/>
  <c r="BE7601" i="13"/>
  <c r="BF7601" i="13" s="1"/>
  <c r="BH7601" i="13" s="1"/>
  <c r="BE6286" i="13"/>
  <c r="BF6286" i="13" s="1"/>
  <c r="BH6286" i="13" s="1"/>
  <c r="BE6949" i="13"/>
  <c r="BF6949" i="13" s="1"/>
  <c r="BH6949" i="13" s="1"/>
  <c r="BE7619" i="13"/>
  <c r="BF7619" i="13" s="1"/>
  <c r="BH7619" i="13" s="1"/>
  <c r="BE5999" i="13"/>
  <c r="BF5999" i="13" s="1"/>
  <c r="BH5999" i="13" s="1"/>
  <c r="BE5658" i="13"/>
  <c r="BF5658" i="13" s="1"/>
  <c r="BH5658" i="13" s="1"/>
  <c r="BE5789" i="13"/>
  <c r="BF5789" i="13" s="1"/>
  <c r="BH5789" i="13" s="1"/>
  <c r="BE5524" i="13"/>
  <c r="BF5524" i="13" s="1"/>
  <c r="BH5524" i="13" s="1"/>
  <c r="BE9923" i="13"/>
  <c r="BF9923" i="13" s="1"/>
  <c r="BH9923" i="13" s="1"/>
  <c r="BE9638" i="13"/>
  <c r="BF9638" i="13" s="1"/>
  <c r="BH9638" i="13" s="1"/>
  <c r="BE9126" i="13"/>
  <c r="BF9126" i="13" s="1"/>
  <c r="BH9126" i="13" s="1"/>
  <c r="BE8592" i="13"/>
  <c r="BF8592" i="13" s="1"/>
  <c r="BH8592" i="13" s="1"/>
  <c r="BE9949" i="13"/>
  <c r="BF9949" i="13" s="1"/>
  <c r="BH9949" i="13" s="1"/>
  <c r="BE7885" i="13"/>
  <c r="BF7885" i="13" s="1"/>
  <c r="BH7885" i="13" s="1"/>
  <c r="BE9424" i="13"/>
  <c r="BF9424" i="13" s="1"/>
  <c r="BH9424" i="13" s="1"/>
  <c r="BE8912" i="13"/>
  <c r="BF8912" i="13" s="1"/>
  <c r="BH8912" i="13" s="1"/>
  <c r="BE8370" i="13"/>
  <c r="BF8370" i="13" s="1"/>
  <c r="BH8370" i="13" s="1"/>
  <c r="BE7554" i="13"/>
  <c r="BF7554" i="13" s="1"/>
  <c r="BH7554" i="13" s="1"/>
  <c r="BE6239" i="13"/>
  <c r="BF6239" i="13" s="1"/>
  <c r="BH6239" i="13" s="1"/>
  <c r="BE6874" i="13"/>
  <c r="BF6874" i="13" s="1"/>
  <c r="BH6874" i="13" s="1"/>
  <c r="BE6026" i="13"/>
  <c r="BF6026" i="13" s="1"/>
  <c r="BH6026" i="13" s="1"/>
  <c r="BE7760" i="13"/>
  <c r="BF7760" i="13" s="1"/>
  <c r="BH7760" i="13" s="1"/>
  <c r="BE6433" i="13"/>
  <c r="BF6433" i="13" s="1"/>
  <c r="BH6433" i="13" s="1"/>
  <c r="BE7232" i="13"/>
  <c r="BF7232" i="13" s="1"/>
  <c r="BH7232" i="13" s="1"/>
  <c r="BE5587" i="13"/>
  <c r="BF5587" i="13" s="1"/>
  <c r="BH5587" i="13" s="1"/>
  <c r="BE5078" i="13"/>
  <c r="BF5078" i="13" s="1"/>
  <c r="BH5078" i="13" s="1"/>
  <c r="BE5097" i="13"/>
  <c r="BF5097" i="13" s="1"/>
  <c r="BH5097" i="13" s="1"/>
  <c r="BE9595" i="13"/>
  <c r="BF9595" i="13" s="1"/>
  <c r="BH9595" i="13" s="1"/>
  <c r="BE9083" i="13"/>
  <c r="BF9083" i="13" s="1"/>
  <c r="BH9083" i="13" s="1"/>
  <c r="BE8549" i="13"/>
  <c r="BF8549" i="13" s="1"/>
  <c r="BH8549" i="13" s="1"/>
  <c r="BE8269" i="13"/>
  <c r="BF8269" i="13" s="1"/>
  <c r="BH8269" i="13" s="1"/>
  <c r="BE9597" i="13"/>
  <c r="BF9597" i="13" s="1"/>
  <c r="BH9597" i="13" s="1"/>
  <c r="BE9085" i="13"/>
  <c r="BF9085" i="13" s="1"/>
  <c r="BH9085" i="13" s="1"/>
  <c r="BE8543" i="13"/>
  <c r="BF8543" i="13" s="1"/>
  <c r="BH8543" i="13" s="1"/>
  <c r="BE9880" i="13"/>
  <c r="BF9880" i="13" s="1"/>
  <c r="BH9880" i="13" s="1"/>
  <c r="BE7399" i="13"/>
  <c r="BF7399" i="13" s="1"/>
  <c r="BH7399" i="13" s="1"/>
  <c r="BE6727" i="13"/>
  <c r="BF6727" i="13" s="1"/>
  <c r="BH6727" i="13" s="1"/>
  <c r="BE7517" i="13"/>
  <c r="BF7517" i="13" s="1"/>
  <c r="BH7517" i="13" s="1"/>
  <c r="BE6194" i="13"/>
  <c r="BF6194" i="13" s="1"/>
  <c r="BH6194" i="13" s="1"/>
  <c r="BE6865" i="13"/>
  <c r="BF6865" i="13" s="1"/>
  <c r="BH6865" i="13" s="1"/>
  <c r="BE6009" i="13"/>
  <c r="BF6009" i="13" s="1"/>
  <c r="BH6009" i="13" s="1"/>
  <c r="BE7535" i="13"/>
  <c r="BF7535" i="13" s="1"/>
  <c r="BH7535" i="13" s="1"/>
  <c r="BE5907" i="13"/>
  <c r="BF5907" i="13" s="1"/>
  <c r="BH5907" i="13" s="1"/>
  <c r="BE5566" i="13"/>
  <c r="BF5566" i="13" s="1"/>
  <c r="BH5566" i="13" s="1"/>
  <c r="BE5313" i="13"/>
  <c r="BF5313" i="13" s="1"/>
  <c r="BH5313" i="13" s="1"/>
  <c r="BE5472" i="13"/>
  <c r="BF5472" i="13" s="1"/>
  <c r="BH5472" i="13" s="1"/>
  <c r="BE7986" i="13"/>
  <c r="BF7986" i="13" s="1"/>
  <c r="BH7986" i="13" s="1"/>
  <c r="BE9714" i="13"/>
  <c r="BF9714" i="13" s="1"/>
  <c r="BH9714" i="13" s="1"/>
  <c r="BE9074" i="13"/>
  <c r="BF9074" i="13" s="1"/>
  <c r="BH9074" i="13" s="1"/>
  <c r="BE8540" i="13"/>
  <c r="BF8540" i="13" s="1"/>
  <c r="BH8540" i="13" s="1"/>
  <c r="BE9881" i="13"/>
  <c r="BF9881" i="13" s="1"/>
  <c r="BH9881" i="13" s="1"/>
  <c r="BE9364" i="13"/>
  <c r="BF9364" i="13" s="1"/>
  <c r="BH9364" i="13" s="1"/>
  <c r="BE8830" i="13"/>
  <c r="BF8830" i="13" s="1"/>
  <c r="BH8830" i="13" s="1"/>
  <c r="BE8318" i="13"/>
  <c r="BF8318" i="13" s="1"/>
  <c r="BH8318" i="13" s="1"/>
  <c r="BE7518" i="13"/>
  <c r="BF7518" i="13" s="1"/>
  <c r="BH7518" i="13" s="1"/>
  <c r="BE6195" i="13"/>
  <c r="BF6195" i="13" s="1"/>
  <c r="BH6195" i="13" s="1"/>
  <c r="BE6822" i="13"/>
  <c r="BF6822" i="13" s="1"/>
  <c r="BH6822" i="13" s="1"/>
  <c r="BE5966" i="13"/>
  <c r="BF5966" i="13" s="1"/>
  <c r="BH5966" i="13" s="1"/>
  <c r="BE7692" i="13"/>
  <c r="BF7692" i="13" s="1"/>
  <c r="BH7692" i="13" s="1"/>
  <c r="BE6381" i="13"/>
  <c r="BF6381" i="13" s="1"/>
  <c r="BH6381" i="13" s="1"/>
  <c r="BE7044" i="13"/>
  <c r="BF7044" i="13" s="1"/>
  <c r="BH7044" i="13" s="1"/>
  <c r="BE6532" i="13"/>
  <c r="BF6532" i="13" s="1"/>
  <c r="BH6532" i="13" s="1"/>
  <c r="BE5527" i="13"/>
  <c r="BF5527" i="13" s="1"/>
  <c r="BH5527" i="13" s="1"/>
  <c r="BE5034" i="13"/>
  <c r="BF5034" i="13" s="1"/>
  <c r="BH5034" i="13" s="1"/>
  <c r="BE5924" i="13"/>
  <c r="BF5924" i="13" s="1"/>
  <c r="BH5924" i="13" s="1"/>
  <c r="BE9511" i="13"/>
  <c r="BF9511" i="13" s="1"/>
  <c r="BH9511" i="13" s="1"/>
  <c r="BE8999" i="13"/>
  <c r="BF8999" i="13" s="1"/>
  <c r="BH8999" i="13" s="1"/>
  <c r="BE8465" i="13"/>
  <c r="BF8465" i="13" s="1"/>
  <c r="BH8465" i="13" s="1"/>
  <c r="BE8193" i="13"/>
  <c r="BF8193" i="13" s="1"/>
  <c r="BH8193" i="13" s="1"/>
  <c r="BE9529" i="13"/>
  <c r="BF9529" i="13" s="1"/>
  <c r="BH9529" i="13" s="1"/>
  <c r="BE9017" i="13"/>
  <c r="BF9017" i="13" s="1"/>
  <c r="BH9017" i="13" s="1"/>
  <c r="BE8483" i="13"/>
  <c r="BF8483" i="13" s="1"/>
  <c r="BH8483" i="13" s="1"/>
  <c r="BE8295" i="13"/>
  <c r="BF8295" i="13" s="1"/>
  <c r="BH8295" i="13" s="1"/>
  <c r="BE7315" i="13"/>
  <c r="BF7315" i="13" s="1"/>
  <c r="BH7315" i="13" s="1"/>
  <c r="BE6635" i="13"/>
  <c r="BF6635" i="13" s="1"/>
  <c r="BH6635" i="13" s="1"/>
  <c r="BE7262" i="13"/>
  <c r="BF7262" i="13" s="1"/>
  <c r="BH7262" i="13" s="1"/>
  <c r="BE5686" i="13"/>
  <c r="BF5686" i="13" s="1"/>
  <c r="BH5686" i="13" s="1"/>
  <c r="BE6781" i="13"/>
  <c r="BF6781" i="13" s="1"/>
  <c r="BH6781" i="13" s="1"/>
  <c r="BE6484" i="13"/>
  <c r="BF6484" i="13" s="1"/>
  <c r="BH6484" i="13" s="1"/>
  <c r="BE5831" i="13"/>
  <c r="BF5831" i="13" s="1"/>
  <c r="BH5831" i="13" s="1"/>
  <c r="BE5490" i="13"/>
  <c r="BF5490" i="13" s="1"/>
  <c r="BH5490" i="13" s="1"/>
  <c r="BE5213" i="13"/>
  <c r="BF5213" i="13" s="1"/>
  <c r="BH5213" i="13" s="1"/>
  <c r="BE5348" i="13"/>
  <c r="BF5348" i="13" s="1"/>
  <c r="BH5348" i="13" s="1"/>
  <c r="BE9883" i="13"/>
  <c r="BF9883" i="13" s="1"/>
  <c r="BH9883" i="13" s="1"/>
  <c r="BE9982" i="13"/>
  <c r="BF9982" i="13" s="1"/>
  <c r="BH9982" i="13" s="1"/>
  <c r="BE9470" i="13"/>
  <c r="BF9470" i="13" s="1"/>
  <c r="BH9470" i="13" s="1"/>
  <c r="BE8958" i="13"/>
  <c r="BF8958" i="13" s="1"/>
  <c r="BH8958" i="13" s="1"/>
  <c r="BE8424" i="13"/>
  <c r="BF8424" i="13" s="1"/>
  <c r="BH8424" i="13" s="1"/>
  <c r="BE8276" i="13"/>
  <c r="BF8276" i="13" s="1"/>
  <c r="BH8276" i="13" s="1"/>
  <c r="BE9768" i="13"/>
  <c r="BF9768" i="13" s="1"/>
  <c r="BH9768" i="13" s="1"/>
  <c r="BE9256" i="13"/>
  <c r="BF9256" i="13" s="1"/>
  <c r="BH9256" i="13" s="1"/>
  <c r="BE8586" i="13"/>
  <c r="BF8586" i="13" s="1"/>
  <c r="BH8586" i="13" s="1"/>
  <c r="BE7770" i="13"/>
  <c r="BF7770" i="13" s="1"/>
  <c r="BH7770" i="13" s="1"/>
  <c r="BE6455" i="13"/>
  <c r="BF6455" i="13" s="1"/>
  <c r="BH6455" i="13" s="1"/>
  <c r="BE7090" i="13"/>
  <c r="BF7090" i="13" s="1"/>
  <c r="BH7090" i="13" s="1"/>
  <c r="BE6578" i="13"/>
  <c r="BF6578" i="13" s="1"/>
  <c r="BH6578" i="13" s="1"/>
  <c r="BE7281" i="13"/>
  <c r="BF7281" i="13" s="1"/>
  <c r="BH7281" i="13" s="1"/>
  <c r="BE7448" i="13"/>
  <c r="BF7448" i="13" s="1"/>
  <c r="BH7448" i="13" s="1"/>
  <c r="BE6936" i="13"/>
  <c r="BF6936" i="13" s="1"/>
  <c r="BH6936" i="13" s="1"/>
  <c r="BE6080" i="13"/>
  <c r="BF6080" i="13" s="1"/>
  <c r="BH6080" i="13" s="1"/>
  <c r="BE5419" i="13"/>
  <c r="BF5419" i="13" s="1"/>
  <c r="BH5419" i="13" s="1"/>
  <c r="BE5625" i="13"/>
  <c r="BF5625" i="13" s="1"/>
  <c r="BH5625" i="13" s="1"/>
  <c r="BE5768" i="13"/>
  <c r="BF5768" i="13" s="1"/>
  <c r="BH5768" i="13" s="1"/>
  <c r="BE9555" i="13"/>
  <c r="BF9555" i="13" s="1"/>
  <c r="BH9555" i="13" s="1"/>
  <c r="BE9043" i="13"/>
  <c r="BF9043" i="13" s="1"/>
  <c r="BH9043" i="13" s="1"/>
  <c r="BE8509" i="13"/>
  <c r="BF8509" i="13" s="1"/>
  <c r="BH8509" i="13" s="1"/>
  <c r="BE8229" i="13"/>
  <c r="BF8229" i="13" s="1"/>
  <c r="BH8229" i="13" s="1"/>
  <c r="BE9557" i="13"/>
  <c r="BF9557" i="13" s="1"/>
  <c r="BH9557" i="13" s="1"/>
  <c r="BE9045" i="13"/>
  <c r="BF9045" i="13" s="1"/>
  <c r="BH9045" i="13" s="1"/>
  <c r="BE8503" i="13"/>
  <c r="BF8503" i="13" s="1"/>
  <c r="BH8503" i="13" s="1"/>
  <c r="BE9840" i="13"/>
  <c r="BF9840" i="13" s="1"/>
  <c r="BH9840" i="13" s="1"/>
  <c r="BE7359" i="13"/>
  <c r="BF7359" i="13" s="1"/>
  <c r="BH7359" i="13" s="1"/>
  <c r="BE7477" i="13"/>
  <c r="BF7477" i="13" s="1"/>
  <c r="BH7477" i="13" s="1"/>
  <c r="BE6825" i="13"/>
  <c r="BF6825" i="13" s="1"/>
  <c r="BH6825" i="13" s="1"/>
  <c r="BE5969" i="13"/>
  <c r="BF5969" i="13" s="1"/>
  <c r="BH5969" i="13" s="1"/>
  <c r="BE7495" i="13"/>
  <c r="BF7495" i="13" s="1"/>
  <c r="BH7495" i="13" s="1"/>
  <c r="BE5867" i="13"/>
  <c r="BF5867" i="13" s="1"/>
  <c r="BH5867" i="13" s="1"/>
  <c r="BE5526" i="13"/>
  <c r="BF5526" i="13" s="1"/>
  <c r="BH5526" i="13" s="1"/>
  <c r="BE5273" i="13"/>
  <c r="BF5273" i="13" s="1"/>
  <c r="BH5273" i="13" s="1"/>
  <c r="BE5432" i="13"/>
  <c r="BF5432" i="13" s="1"/>
  <c r="BH5432" i="13" s="1"/>
  <c r="BE8234" i="13"/>
  <c r="BF8234" i="13" s="1"/>
  <c r="BH8234" i="13" s="1"/>
  <c r="BE9962" i="13"/>
  <c r="BF9962" i="13" s="1"/>
  <c r="BH9962" i="13" s="1"/>
  <c r="BE9450" i="13"/>
  <c r="BF9450" i="13" s="1"/>
  <c r="BH9450" i="13" s="1"/>
  <c r="BE8938" i="13"/>
  <c r="BF8938" i="13" s="1"/>
  <c r="BH8938" i="13" s="1"/>
  <c r="BE8404" i="13"/>
  <c r="BF8404" i="13" s="1"/>
  <c r="BH8404" i="13" s="1"/>
  <c r="BE8240" i="13"/>
  <c r="BF8240" i="13" s="1"/>
  <c r="BH8240" i="13" s="1"/>
  <c r="BE9740" i="13"/>
  <c r="BF9740" i="13" s="1"/>
  <c r="BH9740" i="13" s="1"/>
  <c r="BE9228" i="13"/>
  <c r="BF9228" i="13" s="1"/>
  <c r="BH9228" i="13" s="1"/>
  <c r="BE8694" i="13"/>
  <c r="BF8694" i="13" s="1"/>
  <c r="BH8694" i="13" s="1"/>
  <c r="BE7894" i="13"/>
  <c r="BF7894" i="13" s="1"/>
  <c r="BH7894" i="13" s="1"/>
  <c r="BE7203" i="13"/>
  <c r="BF7203" i="13" s="1"/>
  <c r="BH7203" i="13" s="1"/>
  <c r="BE7358" i="13"/>
  <c r="BF7358" i="13" s="1"/>
  <c r="BH7358" i="13" s="1"/>
  <c r="BE6686" i="13"/>
  <c r="BF6686" i="13" s="1"/>
  <c r="BH6686" i="13" s="1"/>
  <c r="BE5830" i="13"/>
  <c r="BF5830" i="13" s="1"/>
  <c r="BH5830" i="13" s="1"/>
  <c r="BE7556" i="13"/>
  <c r="BF7556" i="13" s="1"/>
  <c r="BH7556" i="13" s="1"/>
  <c r="BE6245" i="13"/>
  <c r="BF6245" i="13" s="1"/>
  <c r="BH6245" i="13" s="1"/>
  <c r="BE7036" i="13"/>
  <c r="BF7036" i="13" s="1"/>
  <c r="BH7036" i="13" s="1"/>
  <c r="BE6060" i="13"/>
  <c r="BF6060" i="13" s="1"/>
  <c r="BH6060" i="13" s="1"/>
  <c r="BE5383" i="13"/>
  <c r="BF5383" i="13" s="1"/>
  <c r="BH5383" i="13" s="1"/>
  <c r="BE5621" i="13"/>
  <c r="BF5621" i="13" s="1"/>
  <c r="BH5621" i="13" s="1"/>
  <c r="BE5788" i="13"/>
  <c r="BF5788" i="13" s="1"/>
  <c r="BH5788" i="13" s="1"/>
  <c r="BE9375" i="13"/>
  <c r="BF9375" i="13" s="1"/>
  <c r="BH9375" i="13" s="1"/>
  <c r="BE8329" i="13"/>
  <c r="BF8329" i="13" s="1"/>
  <c r="BH8329" i="13" s="1"/>
  <c r="BE8057" i="13"/>
  <c r="BF8057" i="13" s="1"/>
  <c r="BH8057" i="13" s="1"/>
  <c r="BE9393" i="13"/>
  <c r="BF9393" i="13" s="1"/>
  <c r="BH9393" i="13" s="1"/>
  <c r="BE8859" i="13"/>
  <c r="BF8859" i="13" s="1"/>
  <c r="BH8859" i="13" s="1"/>
  <c r="BE8347" i="13"/>
  <c r="BF8347" i="13" s="1"/>
  <c r="BH8347" i="13" s="1"/>
  <c r="BE8159" i="13"/>
  <c r="BF8159" i="13" s="1"/>
  <c r="BH8159" i="13" s="1"/>
  <c r="BE7011" i="13"/>
  <c r="BF7011" i="13" s="1"/>
  <c r="BH7011" i="13" s="1"/>
  <c r="BE6499" i="13"/>
  <c r="BF6499" i="13" s="1"/>
  <c r="BH6499" i="13" s="1"/>
  <c r="BE6494" i="13"/>
  <c r="BF6494" i="13" s="1"/>
  <c r="BH6494" i="13" s="1"/>
  <c r="BE7325" i="13"/>
  <c r="BF7325" i="13" s="1"/>
  <c r="BH7325" i="13" s="1"/>
  <c r="BE6645" i="13"/>
  <c r="BF6645" i="13" s="1"/>
  <c r="BH6645" i="13" s="1"/>
  <c r="BE7827" i="13"/>
  <c r="BF7827" i="13" s="1"/>
  <c r="BH7827" i="13" s="1"/>
  <c r="BE6348" i="13"/>
  <c r="BF6348" i="13" s="1"/>
  <c r="BH6348" i="13" s="1"/>
  <c r="BE5239" i="13"/>
  <c r="BF5239" i="13" s="1"/>
  <c r="BH5239" i="13" s="1"/>
  <c r="BE5346" i="13"/>
  <c r="BF5346" i="13" s="1"/>
  <c r="BH5346" i="13" s="1"/>
  <c r="BE5013" i="13"/>
  <c r="BF5013" i="13" s="1"/>
  <c r="BH5013" i="13" s="1"/>
  <c r="BE8110" i="13"/>
  <c r="BF8110" i="13" s="1"/>
  <c r="BH8110" i="13" s="1"/>
  <c r="BE9846" i="13"/>
  <c r="BF9846" i="13" s="1"/>
  <c r="BH9846" i="13" s="1"/>
  <c r="BE9334" i="13"/>
  <c r="BF9334" i="13" s="1"/>
  <c r="BH9334" i="13" s="1"/>
  <c r="BE8672" i="13"/>
  <c r="BF8672" i="13" s="1"/>
  <c r="BH8672" i="13" s="1"/>
  <c r="BE8012" i="13"/>
  <c r="BF8012" i="13" s="1"/>
  <c r="BH8012" i="13" s="1"/>
  <c r="BE9504" i="13"/>
  <c r="BF9504" i="13" s="1"/>
  <c r="BH9504" i="13" s="1"/>
  <c r="BE8992" i="13"/>
  <c r="BF8992" i="13" s="1"/>
  <c r="BH8992" i="13" s="1"/>
  <c r="BE8450" i="13"/>
  <c r="BF8450" i="13" s="1"/>
  <c r="BH8450" i="13" s="1"/>
  <c r="BE7634" i="13"/>
  <c r="BF7634" i="13" s="1"/>
  <c r="BH7634" i="13" s="1"/>
  <c r="BE6319" i="13"/>
  <c r="BF6319" i="13" s="1"/>
  <c r="BH6319" i="13" s="1"/>
  <c r="BE6954" i="13"/>
  <c r="BF6954" i="13" s="1"/>
  <c r="BH6954" i="13" s="1"/>
  <c r="BE6106" i="13"/>
  <c r="BF6106" i="13" s="1"/>
  <c r="BH6106" i="13" s="1"/>
  <c r="BE7840" i="13"/>
  <c r="BF7840" i="13" s="1"/>
  <c r="BH7840" i="13" s="1"/>
  <c r="BE7145" i="13"/>
  <c r="BF7145" i="13" s="1"/>
  <c r="BH7145" i="13" s="1"/>
  <c r="BE7312" i="13"/>
  <c r="BF7312" i="13" s="1"/>
  <c r="BH7312" i="13" s="1"/>
  <c r="BE6800" i="13"/>
  <c r="BF6800" i="13" s="1"/>
  <c r="BH6800" i="13" s="1"/>
  <c r="BE5944" i="13"/>
  <c r="BF5944" i="13" s="1"/>
  <c r="BH5944" i="13" s="1"/>
  <c r="BE5107" i="13"/>
  <c r="BF5107" i="13" s="1"/>
  <c r="BH5107" i="13" s="1"/>
  <c r="BE5489" i="13"/>
  <c r="BF5489" i="13" s="1"/>
  <c r="BH5489" i="13" s="1"/>
  <c r="BE5232" i="13"/>
  <c r="BF5232" i="13" s="1"/>
  <c r="BH5232" i="13" s="1"/>
  <c r="BE9419" i="13"/>
  <c r="BF9419" i="13" s="1"/>
  <c r="BH9419" i="13" s="1"/>
  <c r="BE8373" i="13"/>
  <c r="BF8373" i="13" s="1"/>
  <c r="BH8373" i="13" s="1"/>
  <c r="BE8093" i="13"/>
  <c r="BF8093" i="13" s="1"/>
  <c r="BH8093" i="13" s="1"/>
  <c r="BE9421" i="13"/>
  <c r="BF9421" i="13" s="1"/>
  <c r="BH9421" i="13" s="1"/>
  <c r="BE8909" i="13"/>
  <c r="BF8909" i="13" s="1"/>
  <c r="BH8909" i="13" s="1"/>
  <c r="BE8203" i="13"/>
  <c r="BF8203" i="13" s="1"/>
  <c r="BH8203" i="13" s="1"/>
  <c r="BE7063" i="13"/>
  <c r="BF7063" i="13" s="1"/>
  <c r="BH7063" i="13" s="1"/>
  <c r="BE6551" i="13"/>
  <c r="BF6551" i="13" s="1"/>
  <c r="BH6551" i="13" s="1"/>
  <c r="BE7162" i="13"/>
  <c r="BF7162" i="13" s="1"/>
  <c r="BH7162" i="13" s="1"/>
  <c r="BE7361" i="13"/>
  <c r="BF7361" i="13" s="1"/>
  <c r="BH7361" i="13" s="1"/>
  <c r="BE6689" i="13"/>
  <c r="BF6689" i="13" s="1"/>
  <c r="BH6689" i="13" s="1"/>
  <c r="BE7871" i="13"/>
  <c r="BF7871" i="13" s="1"/>
  <c r="BH7871" i="13" s="1"/>
  <c r="BE6384" i="13"/>
  <c r="BF6384" i="13" s="1"/>
  <c r="BH6384" i="13" s="1"/>
  <c r="BE5267" i="13"/>
  <c r="BF5267" i="13" s="1"/>
  <c r="BH5267" i="13" s="1"/>
  <c r="BE5390" i="13"/>
  <c r="BF5390" i="13" s="1"/>
  <c r="BH5390" i="13" s="1"/>
  <c r="BE5137" i="13"/>
  <c r="BF5137" i="13" s="1"/>
  <c r="BH5137" i="13" s="1"/>
  <c r="BE5112" i="13"/>
  <c r="BF5112" i="13" s="1"/>
  <c r="BH5112" i="13" s="1"/>
  <c r="BE9417" i="13"/>
  <c r="BF9417" i="13" s="1"/>
  <c r="BH9417" i="13" s="1"/>
  <c r="BE8824" i="13"/>
  <c r="BF8824" i="13" s="1"/>
  <c r="BH8824" i="13" s="1"/>
  <c r="BE5912" i="13"/>
  <c r="BF5912" i="13" s="1"/>
  <c r="BH5912" i="13" s="1"/>
  <c r="BE8781" i="13"/>
  <c r="BF8781" i="13" s="1"/>
  <c r="BH8781" i="13" s="1"/>
  <c r="BE6011" i="13"/>
  <c r="BF6011" i="13" s="1"/>
  <c r="BH6011" i="13" s="1"/>
  <c r="BE6764" i="13"/>
  <c r="BF6764" i="13" s="1"/>
  <c r="BH6764" i="13" s="1"/>
  <c r="BE9916" i="13"/>
  <c r="BF9916" i="13" s="1"/>
  <c r="BH9916" i="13" s="1"/>
  <c r="BE5601" i="13"/>
  <c r="BF5601" i="13" s="1"/>
  <c r="BH5601" i="13" s="1"/>
  <c r="BE9787" i="13"/>
  <c r="BF9787" i="13" s="1"/>
  <c r="BH9787" i="13" s="1"/>
  <c r="BE8743" i="13"/>
  <c r="BF8743" i="13" s="1"/>
  <c r="BH8743" i="13" s="1"/>
  <c r="BE6545" i="13"/>
  <c r="BF6545" i="13" s="1"/>
  <c r="BH6545" i="13" s="1"/>
  <c r="BE8604" i="13"/>
  <c r="BF8604" i="13" s="1"/>
  <c r="BH8604" i="13" s="1"/>
  <c r="BE5146" i="13"/>
  <c r="BF5146" i="13" s="1"/>
  <c r="BH5146" i="13" s="1"/>
  <c r="BE9319" i="13"/>
  <c r="BF9319" i="13" s="1"/>
  <c r="BH9319" i="13" s="1"/>
  <c r="BE6420" i="13"/>
  <c r="BF6420" i="13" s="1"/>
  <c r="BH6420" i="13" s="1"/>
  <c r="BE9406" i="13"/>
  <c r="BF9406" i="13" s="1"/>
  <c r="BH9406" i="13" s="1"/>
  <c r="BE8522" i="13"/>
  <c r="BF8522" i="13" s="1"/>
  <c r="BH8522" i="13" s="1"/>
  <c r="BE5278" i="13"/>
  <c r="BF5278" i="13" s="1"/>
  <c r="BH5278" i="13" s="1"/>
  <c r="BE9747" i="13"/>
  <c r="BF9747" i="13" s="1"/>
  <c r="BH9747" i="13" s="1"/>
  <c r="BE8311" i="13"/>
  <c r="BF8311" i="13" s="1"/>
  <c r="BH8311" i="13" s="1"/>
  <c r="BE6879" i="13"/>
  <c r="BF6879" i="13" s="1"/>
  <c r="BH6879" i="13" s="1"/>
  <c r="BE8468" i="13"/>
  <c r="BF8468" i="13" s="1"/>
  <c r="BH8468" i="13" s="1"/>
  <c r="BE8374" i="13"/>
  <c r="BF8374" i="13" s="1"/>
  <c r="BH8374" i="13" s="1"/>
  <c r="BE6150" i="13"/>
  <c r="BF6150" i="13" s="1"/>
  <c r="BH6150" i="13" s="1"/>
  <c r="BE5125" i="13"/>
  <c r="BF5125" i="13" s="1"/>
  <c r="BH5125" i="13" s="1"/>
  <c r="BE9695" i="13"/>
  <c r="BF9695" i="13" s="1"/>
  <c r="BH9695" i="13" s="1"/>
  <c r="BE5175" i="13"/>
  <c r="BF5175" i="13" s="1"/>
  <c r="BH5175" i="13" s="1"/>
  <c r="BE6634" i="13"/>
  <c r="BF6634" i="13" s="1"/>
  <c r="BH6634" i="13" s="1"/>
  <c r="BE5553" i="13"/>
  <c r="BF5553" i="13" s="1"/>
  <c r="BH5553" i="13" s="1"/>
  <c r="BE8011" i="13"/>
  <c r="BF8011" i="13" s="1"/>
  <c r="BH8011" i="13" s="1"/>
  <c r="BE6192" i="13"/>
  <c r="BF6192" i="13" s="1"/>
  <c r="BH6192" i="13" s="1"/>
  <c r="BE8098" i="13"/>
  <c r="BF8098" i="13" s="1"/>
  <c r="BH8098" i="13" s="1"/>
  <c r="BE8930" i="13"/>
  <c r="BF8930" i="13" s="1"/>
  <c r="BH8930" i="13" s="1"/>
  <c r="BE9865" i="13"/>
  <c r="BF9865" i="13" s="1"/>
  <c r="BH9865" i="13" s="1"/>
  <c r="BE8964" i="13"/>
  <c r="BF8964" i="13" s="1"/>
  <c r="BH8964" i="13" s="1"/>
  <c r="BE7350" i="13"/>
  <c r="BF7350" i="13" s="1"/>
  <c r="BH7350" i="13" s="1"/>
  <c r="BE6365" i="13"/>
  <c r="BF6365" i="13" s="1"/>
  <c r="BH6365" i="13" s="1"/>
  <c r="BE5375" i="13"/>
  <c r="BF5375" i="13" s="1"/>
  <c r="BH5375" i="13" s="1"/>
  <c r="BE8705" i="13"/>
  <c r="BF8705" i="13" s="1"/>
  <c r="BH8705" i="13" s="1"/>
  <c r="BE8723" i="13"/>
  <c r="BF8723" i="13" s="1"/>
  <c r="BH8723" i="13" s="1"/>
  <c r="BE7545" i="13"/>
  <c r="BF7545" i="13" s="1"/>
  <c r="BH7545" i="13" s="1"/>
  <c r="BE7691" i="13"/>
  <c r="BF7691" i="13" s="1"/>
  <c r="BH7691" i="13" s="1"/>
  <c r="BE5005" i="13"/>
  <c r="BF5005" i="13" s="1"/>
  <c r="BH5005" i="13" s="1"/>
  <c r="BE8536" i="13"/>
  <c r="BF8536" i="13" s="1"/>
  <c r="BH8536" i="13" s="1"/>
  <c r="BE8004" i="13"/>
  <c r="BF8004" i="13" s="1"/>
  <c r="BH8004" i="13" s="1"/>
  <c r="BE9112" i="13"/>
  <c r="BF9112" i="13" s="1"/>
  <c r="BH9112" i="13" s="1"/>
  <c r="BE6183" i="13"/>
  <c r="BF6183" i="13" s="1"/>
  <c r="BH6183" i="13" s="1"/>
  <c r="BE7265" i="13"/>
  <c r="BF7265" i="13" s="1"/>
  <c r="BH7265" i="13" s="1"/>
  <c r="BE5659" i="13"/>
  <c r="BF5659" i="13" s="1"/>
  <c r="BH5659" i="13" s="1"/>
  <c r="BE9155" i="13"/>
  <c r="BF9155" i="13" s="1"/>
  <c r="BH9155" i="13" s="1"/>
  <c r="BE9541" i="13"/>
  <c r="BF9541" i="13" s="1"/>
  <c r="BH9541" i="13" s="1"/>
  <c r="BE6927" i="13"/>
  <c r="BF6927" i="13" s="1"/>
  <c r="BH6927" i="13" s="1"/>
  <c r="BE6809" i="13"/>
  <c r="BF6809" i="13" s="1"/>
  <c r="BH6809" i="13" s="1"/>
  <c r="BE5083" i="13"/>
  <c r="BF5083" i="13" s="1"/>
  <c r="BH5083" i="13" s="1"/>
  <c r="BE7846" i="13"/>
  <c r="BF7846" i="13" s="1"/>
  <c r="BH7846" i="13" s="1"/>
  <c r="BE5782" i="13"/>
  <c r="BF5782" i="13" s="1"/>
  <c r="BH5782" i="13" s="1"/>
  <c r="BE6604" i="13"/>
  <c r="BF6604" i="13" s="1"/>
  <c r="BH6604" i="13" s="1"/>
  <c r="BE5052" i="13"/>
  <c r="BF5052" i="13" s="1"/>
  <c r="BH5052" i="13" s="1"/>
  <c r="BE9455" i="13"/>
  <c r="BF9455" i="13" s="1"/>
  <c r="BH9455" i="13" s="1"/>
  <c r="BE9345" i="13"/>
  <c r="BF9345" i="13" s="1"/>
  <c r="BH9345" i="13" s="1"/>
  <c r="BE6707" i="13"/>
  <c r="BF6707" i="13" s="1"/>
  <c r="BH6707" i="13" s="1"/>
  <c r="BE6597" i="13"/>
  <c r="BF6597" i="13" s="1"/>
  <c r="BH6597" i="13" s="1"/>
  <c r="BE5434" i="13"/>
  <c r="BF5434" i="13" s="1"/>
  <c r="BH5434" i="13" s="1"/>
  <c r="BE8496" i="13"/>
  <c r="BF8496" i="13" s="1"/>
  <c r="BH8496" i="13" s="1"/>
  <c r="BE7917" i="13"/>
  <c r="BF7917" i="13" s="1"/>
  <c r="BH7917" i="13" s="1"/>
  <c r="BE8658" i="13"/>
  <c r="BF8658" i="13" s="1"/>
  <c r="BH8658" i="13" s="1"/>
  <c r="BE6778" i="13"/>
  <c r="BF6778" i="13" s="1"/>
  <c r="BH6778" i="13" s="1"/>
  <c r="BE7392" i="13"/>
  <c r="BF7392" i="13" s="1"/>
  <c r="BH7392" i="13" s="1"/>
  <c r="BE5158" i="13"/>
  <c r="BF5158" i="13" s="1"/>
  <c r="BH5158" i="13" s="1"/>
  <c r="BE8453" i="13"/>
  <c r="BF8453" i="13" s="1"/>
  <c r="BH8453" i="13" s="1"/>
  <c r="BE8839" i="13"/>
  <c r="BF8839" i="13" s="1"/>
  <c r="BH8839" i="13" s="1"/>
  <c r="BE6031" i="13"/>
  <c r="BF6031" i="13" s="1"/>
  <c r="BH6031" i="13" s="1"/>
  <c r="BE6641" i="13"/>
  <c r="BF6641" i="13" s="1"/>
  <c r="BH6641" i="13" s="1"/>
  <c r="BE5598" i="13"/>
  <c r="BF5598" i="13" s="1"/>
  <c r="BH5598" i="13" s="1"/>
  <c r="BE5504" i="13"/>
  <c r="BF5504" i="13" s="1"/>
  <c r="BH5504" i="13" s="1"/>
  <c r="BE8572" i="13"/>
  <c r="BF8572" i="13" s="1"/>
  <c r="BH8572" i="13" s="1"/>
  <c r="BE7841" i="13"/>
  <c r="BF7841" i="13" s="1"/>
  <c r="BH7841" i="13" s="1"/>
  <c r="BE6355" i="13"/>
  <c r="BF6355" i="13" s="1"/>
  <c r="BH6355" i="13" s="1"/>
  <c r="BE7452" i="13"/>
  <c r="BF7452" i="13" s="1"/>
  <c r="BH7452" i="13" s="1"/>
  <c r="BE5559" i="13"/>
  <c r="BF5559" i="13" s="1"/>
  <c r="BH5559" i="13" s="1"/>
  <c r="BE9671" i="13"/>
  <c r="BF9671" i="13" s="1"/>
  <c r="BH9671" i="13" s="1"/>
  <c r="BE9433" i="13"/>
  <c r="BF9433" i="13" s="1"/>
  <c r="BH9433" i="13" s="1"/>
  <c r="BE6923" i="13"/>
  <c r="BF6923" i="13" s="1"/>
  <c r="BH6923" i="13" s="1"/>
  <c r="BE6278" i="13"/>
  <c r="BF6278" i="13" s="1"/>
  <c r="BH6278" i="13" s="1"/>
  <c r="BE7483" i="13"/>
  <c r="BF7483" i="13" s="1"/>
  <c r="BH7483" i="13" s="1"/>
  <c r="BE5516" i="13"/>
  <c r="BF5516" i="13" s="1"/>
  <c r="BH5516" i="13" s="1"/>
  <c r="BE8618" i="13"/>
  <c r="BF8618" i="13" s="1"/>
  <c r="BH8618" i="13" s="1"/>
  <c r="BE7418" i="13"/>
  <c r="BF7418" i="13" s="1"/>
  <c r="BH7418" i="13" s="1"/>
  <c r="BE7752" i="13"/>
  <c r="BF7752" i="13" s="1"/>
  <c r="BH7752" i="13" s="1"/>
  <c r="BE6968" i="13"/>
  <c r="BF6968" i="13" s="1"/>
  <c r="BH6968" i="13" s="1"/>
  <c r="BE5070" i="13"/>
  <c r="BF5070" i="13" s="1"/>
  <c r="BH5070" i="13" s="1"/>
  <c r="BE9203" i="13"/>
  <c r="BF9203" i="13" s="1"/>
  <c r="BH9203" i="13" s="1"/>
  <c r="BE8535" i="13"/>
  <c r="BF8535" i="13" s="1"/>
  <c r="BH8535" i="13" s="1"/>
  <c r="BE7103" i="13"/>
  <c r="BF7103" i="13" s="1"/>
  <c r="BH7103" i="13" s="1"/>
  <c r="BE6186" i="13"/>
  <c r="BF6186" i="13" s="1"/>
  <c r="BH6186" i="13" s="1"/>
  <c r="BE7783" i="13"/>
  <c r="BF7783" i="13" s="1"/>
  <c r="BH7783" i="13" s="1"/>
  <c r="BE5430" i="13"/>
  <c r="BF5430" i="13" s="1"/>
  <c r="BH5430" i="13" s="1"/>
  <c r="BE8266" i="13"/>
  <c r="BF8266" i="13" s="1"/>
  <c r="BH8266" i="13" s="1"/>
  <c r="BE8564" i="13"/>
  <c r="BF8564" i="13" s="1"/>
  <c r="BH8564" i="13" s="1"/>
  <c r="BE9772" i="13"/>
  <c r="BF9772" i="13" s="1"/>
  <c r="BH9772" i="13" s="1"/>
  <c r="BE8470" i="13"/>
  <c r="BF8470" i="13" s="1"/>
  <c r="BH8470" i="13" s="1"/>
  <c r="BE7390" i="13"/>
  <c r="BF7390" i="13" s="1"/>
  <c r="BH7390" i="13" s="1"/>
  <c r="BE7716" i="13"/>
  <c r="BF7716" i="13" s="1"/>
  <c r="BH7716" i="13" s="1"/>
  <c r="BE6812" i="13"/>
  <c r="BF6812" i="13" s="1"/>
  <c r="BH6812" i="13" s="1"/>
  <c r="BE5058" i="13"/>
  <c r="BF5058" i="13" s="1"/>
  <c r="BH5058" i="13" s="1"/>
  <c r="BE9407" i="13"/>
  <c r="BF9407" i="13" s="1"/>
  <c r="BH9407" i="13" s="1"/>
  <c r="BE8913" i="13"/>
  <c r="BF8913" i="13" s="1"/>
  <c r="BH8913" i="13" s="1"/>
  <c r="BE8191" i="13"/>
  <c r="BF8191" i="13" s="1"/>
  <c r="BH8191" i="13" s="1"/>
  <c r="BE7286" i="13"/>
  <c r="BF7286" i="13" s="1"/>
  <c r="BH7286" i="13" s="1"/>
  <c r="BE6549" i="13"/>
  <c r="BF6549" i="13" s="1"/>
  <c r="BH6549" i="13" s="1"/>
  <c r="BE5271" i="13"/>
  <c r="BF5271" i="13" s="1"/>
  <c r="BH5271" i="13" s="1"/>
  <c r="BE5372" i="13"/>
  <c r="BF5372" i="13" s="1"/>
  <c r="BH5372" i="13" s="1"/>
  <c r="BE8270" i="13"/>
  <c r="BF8270" i="13" s="1"/>
  <c r="BH8270" i="13" s="1"/>
  <c r="BE9750" i="13"/>
  <c r="BF9750" i="13" s="1"/>
  <c r="BH9750" i="13" s="1"/>
  <c r="BE8320" i="13"/>
  <c r="BF8320" i="13" s="1"/>
  <c r="BH8320" i="13" s="1"/>
  <c r="BE8172" i="13"/>
  <c r="BF8172" i="13" s="1"/>
  <c r="BH8172" i="13" s="1"/>
  <c r="BE9408" i="13"/>
  <c r="BF9408" i="13" s="1"/>
  <c r="BH9408" i="13" s="1"/>
  <c r="BE7538" i="13"/>
  <c r="BF7538" i="13" s="1"/>
  <c r="BH7538" i="13" s="1"/>
  <c r="BE6138" i="13"/>
  <c r="BF6138" i="13" s="1"/>
  <c r="BH6138" i="13" s="1"/>
  <c r="BE6289" i="13"/>
  <c r="BF6289" i="13" s="1"/>
  <c r="BH6289" i="13" s="1"/>
  <c r="BE5571" i="13"/>
  <c r="BF5571" i="13" s="1"/>
  <c r="BH5571" i="13" s="1"/>
  <c r="BE5136" i="13"/>
  <c r="BF5136" i="13" s="1"/>
  <c r="BH5136" i="13" s="1"/>
  <c r="BE9707" i="13"/>
  <c r="BF9707" i="13" s="1"/>
  <c r="BH9707" i="13" s="1"/>
  <c r="BE8789" i="13"/>
  <c r="BF8789" i="13" s="1"/>
  <c r="BH8789" i="13" s="1"/>
  <c r="BE9709" i="13"/>
  <c r="BF9709" i="13" s="1"/>
  <c r="BH9709" i="13" s="1"/>
  <c r="BE7949" i="13"/>
  <c r="BF7949" i="13" s="1"/>
  <c r="BH7949" i="13" s="1"/>
  <c r="BE6839" i="13"/>
  <c r="BF6839" i="13" s="1"/>
  <c r="BH6839" i="13" s="1"/>
  <c r="BE7105" i="13"/>
  <c r="BF7105" i="13" s="1"/>
  <c r="BH7105" i="13" s="1"/>
  <c r="BE7519" i="13"/>
  <c r="BF7519" i="13" s="1"/>
  <c r="BH7519" i="13" s="1"/>
  <c r="BE5825" i="13"/>
  <c r="BF5825" i="13" s="1"/>
  <c r="BH5825" i="13" s="1"/>
  <c r="BE9959" i="13"/>
  <c r="BF9959" i="13" s="1"/>
  <c r="BH9959" i="13" s="1"/>
  <c r="BE9538" i="13"/>
  <c r="BF9538" i="13" s="1"/>
  <c r="BH9538" i="13" s="1"/>
  <c r="BE9026" i="13"/>
  <c r="BF9026" i="13" s="1"/>
  <c r="BH9026" i="13" s="1"/>
  <c r="BE8492" i="13"/>
  <c r="BF8492" i="13" s="1"/>
  <c r="BH8492" i="13" s="1"/>
  <c r="BE8890" i="13"/>
  <c r="BF8890" i="13" s="1"/>
  <c r="BH8890" i="13" s="1"/>
  <c r="BE9188" i="13"/>
  <c r="BF9188" i="13" s="1"/>
  <c r="BH9188" i="13" s="1"/>
  <c r="BE8654" i="13"/>
  <c r="BF8654" i="13" s="1"/>
  <c r="BH8654" i="13" s="1"/>
  <c r="BE7854" i="13"/>
  <c r="BF7854" i="13" s="1"/>
  <c r="BH7854" i="13" s="1"/>
  <c r="BE7163" i="13"/>
  <c r="BF7163" i="13" s="1"/>
  <c r="BH7163" i="13" s="1"/>
  <c r="BE7318" i="13"/>
  <c r="BF7318" i="13" s="1"/>
  <c r="BH7318" i="13" s="1"/>
  <c r="BE6646" i="13"/>
  <c r="BF6646" i="13" s="1"/>
  <c r="BH6646" i="13" s="1"/>
  <c r="BE7900" i="13"/>
  <c r="BF7900" i="13" s="1"/>
  <c r="BH7900" i="13" s="1"/>
  <c r="BE7221" i="13"/>
  <c r="BF7221" i="13" s="1"/>
  <c r="BH7221" i="13" s="1"/>
  <c r="BE7380" i="13"/>
  <c r="BF7380" i="13" s="1"/>
  <c r="BH7380" i="13" s="1"/>
  <c r="BE6868" i="13"/>
  <c r="BF6868" i="13" s="1"/>
  <c r="BH6868" i="13" s="1"/>
  <c r="BE6020" i="13"/>
  <c r="BF6020" i="13" s="1"/>
  <c r="BH6020" i="13" s="1"/>
  <c r="BE5343" i="13"/>
  <c r="BF5343" i="13" s="1"/>
  <c r="BH5343" i="13" s="1"/>
  <c r="BE5581" i="13"/>
  <c r="BF5581" i="13" s="1"/>
  <c r="BH5581" i="13" s="1"/>
  <c r="BE5748" i="13"/>
  <c r="BF5748" i="13" s="1"/>
  <c r="BH5748" i="13" s="1"/>
  <c r="BE9335" i="13"/>
  <c r="BF9335" i="13" s="1"/>
  <c r="BH9335" i="13" s="1"/>
  <c r="BE8801" i="13"/>
  <c r="BF8801" i="13" s="1"/>
  <c r="BH8801" i="13" s="1"/>
  <c r="BE7963" i="13"/>
  <c r="BF7963" i="13" s="1"/>
  <c r="BH7963" i="13" s="1"/>
  <c r="BE9353" i="13"/>
  <c r="BF9353" i="13" s="1"/>
  <c r="BH9353" i="13" s="1"/>
  <c r="BE8819" i="13"/>
  <c r="BF8819" i="13" s="1"/>
  <c r="BH8819" i="13" s="1"/>
  <c r="BE7985" i="13"/>
  <c r="BF7985" i="13" s="1"/>
  <c r="BH7985" i="13" s="1"/>
  <c r="BE8119" i="13"/>
  <c r="BF8119" i="13" s="1"/>
  <c r="BH8119" i="13" s="1"/>
  <c r="BE6971" i="13"/>
  <c r="BF6971" i="13" s="1"/>
  <c r="BH6971" i="13" s="1"/>
  <c r="BE6123" i="13"/>
  <c r="BF6123" i="13" s="1"/>
  <c r="BH6123" i="13" s="1"/>
  <c r="BE6454" i="13"/>
  <c r="BF6454" i="13" s="1"/>
  <c r="BH6454" i="13" s="1"/>
  <c r="BE7117" i="13"/>
  <c r="BF7117" i="13" s="1"/>
  <c r="BH7117" i="13" s="1"/>
  <c r="BE6605" i="13"/>
  <c r="BF6605" i="13" s="1"/>
  <c r="BH6605" i="13" s="1"/>
  <c r="BE7787" i="13"/>
  <c r="BF7787" i="13" s="1"/>
  <c r="BH7787" i="13" s="1"/>
  <c r="BE6308" i="13"/>
  <c r="BF6308" i="13" s="1"/>
  <c r="BH6308" i="13" s="1"/>
  <c r="BE5199" i="13"/>
  <c r="BF5199" i="13" s="1"/>
  <c r="BH5199" i="13" s="1"/>
  <c r="BE5122" i="13"/>
  <c r="BF5122" i="13" s="1"/>
  <c r="BH5122" i="13" s="1"/>
  <c r="BE5692" i="13"/>
  <c r="BF5692" i="13" s="1"/>
  <c r="BH5692" i="13" s="1"/>
  <c r="BE9678" i="13"/>
  <c r="BF9678" i="13" s="1"/>
  <c r="BH9678" i="13" s="1"/>
  <c r="BE9166" i="13"/>
  <c r="BF9166" i="13" s="1"/>
  <c r="BH9166" i="13" s="1"/>
  <c r="BE8632" i="13"/>
  <c r="BF8632" i="13" s="1"/>
  <c r="BH8632" i="13" s="1"/>
  <c r="BE9989" i="13"/>
  <c r="BF9989" i="13" s="1"/>
  <c r="BH9989" i="13" s="1"/>
  <c r="BE7925" i="13"/>
  <c r="BF7925" i="13" s="1"/>
  <c r="BH7925" i="13" s="1"/>
  <c r="BE9464" i="13"/>
  <c r="BF9464" i="13" s="1"/>
  <c r="BH9464" i="13" s="1"/>
  <c r="BE8952" i="13"/>
  <c r="BF8952" i="13" s="1"/>
  <c r="BH8952" i="13" s="1"/>
  <c r="BE8410" i="13"/>
  <c r="BF8410" i="13" s="1"/>
  <c r="BH8410" i="13" s="1"/>
  <c r="BE7594" i="13"/>
  <c r="BF7594" i="13" s="1"/>
  <c r="BH7594" i="13" s="1"/>
  <c r="BE6279" i="13"/>
  <c r="BF6279" i="13" s="1"/>
  <c r="BH6279" i="13" s="1"/>
  <c r="BE6914" i="13"/>
  <c r="BF6914" i="13" s="1"/>
  <c r="BH6914" i="13" s="1"/>
  <c r="BE6066" i="13"/>
  <c r="BF6066" i="13" s="1"/>
  <c r="BH6066" i="13" s="1"/>
  <c r="BE7800" i="13"/>
  <c r="BF7800" i="13" s="1"/>
  <c r="BH7800" i="13" s="1"/>
  <c r="BE6473" i="13"/>
  <c r="BF6473" i="13" s="1"/>
  <c r="BH6473" i="13" s="1"/>
  <c r="BE7272" i="13"/>
  <c r="BF7272" i="13" s="1"/>
  <c r="BH7272" i="13" s="1"/>
  <c r="BE6760" i="13"/>
  <c r="BF6760" i="13" s="1"/>
  <c r="BH6760" i="13" s="1"/>
  <c r="BE5755" i="13"/>
  <c r="BF5755" i="13" s="1"/>
  <c r="BH5755" i="13" s="1"/>
  <c r="BE5294" i="13"/>
  <c r="BF5294" i="13" s="1"/>
  <c r="BH5294" i="13" s="1"/>
  <c r="BE5449" i="13"/>
  <c r="BF5449" i="13" s="1"/>
  <c r="BH5449" i="13" s="1"/>
  <c r="BE5192" i="13"/>
  <c r="BF5192" i="13" s="1"/>
  <c r="BH5192" i="13" s="1"/>
  <c r="BE9379" i="13"/>
  <c r="BF9379" i="13" s="1"/>
  <c r="BH9379" i="13" s="1"/>
  <c r="BE8845" i="13"/>
  <c r="BF8845" i="13" s="1"/>
  <c r="BH8845" i="13" s="1"/>
  <c r="BE8333" i="13"/>
  <c r="BF8333" i="13" s="1"/>
  <c r="BH8333" i="13" s="1"/>
  <c r="BE8053" i="13"/>
  <c r="BF8053" i="13" s="1"/>
  <c r="BH8053" i="13" s="1"/>
  <c r="BE9381" i="13"/>
  <c r="BF9381" i="13" s="1"/>
  <c r="BH9381" i="13" s="1"/>
  <c r="BE8847" i="13"/>
  <c r="BF8847" i="13" s="1"/>
  <c r="BH8847" i="13" s="1"/>
  <c r="BE8327" i="13"/>
  <c r="BF8327" i="13" s="1"/>
  <c r="BH8327" i="13" s="1"/>
  <c r="BE8163" i="13"/>
  <c r="BF8163" i="13" s="1"/>
  <c r="BH8163" i="13" s="1"/>
  <c r="BE7023" i="13"/>
  <c r="BF7023" i="13" s="1"/>
  <c r="BH7023" i="13" s="1"/>
  <c r="BE6511" i="13"/>
  <c r="BF6511" i="13" s="1"/>
  <c r="BH6511" i="13" s="1"/>
  <c r="BE6490" i="13"/>
  <c r="BF6490" i="13" s="1"/>
  <c r="BH6490" i="13" s="1"/>
  <c r="BE7321" i="13"/>
  <c r="BF7321" i="13" s="1"/>
  <c r="BH7321" i="13" s="1"/>
  <c r="BE6649" i="13"/>
  <c r="BF6649" i="13" s="1"/>
  <c r="BH6649" i="13" s="1"/>
  <c r="BE7831" i="13"/>
  <c r="BF7831" i="13" s="1"/>
  <c r="BH7831" i="13" s="1"/>
  <c r="BE6344" i="13"/>
  <c r="BF6344" i="13" s="1"/>
  <c r="BH6344" i="13" s="1"/>
  <c r="BE5227" i="13"/>
  <c r="BF5227" i="13" s="1"/>
  <c r="BH5227" i="13" s="1"/>
  <c r="BE5350" i="13"/>
  <c r="BF5350" i="13" s="1"/>
  <c r="BH5350" i="13" s="1"/>
  <c r="BE5049" i="13"/>
  <c r="BF5049" i="13" s="1"/>
  <c r="BH5049" i="13" s="1"/>
  <c r="BE8282" i="13"/>
  <c r="BF8282" i="13" s="1"/>
  <c r="BH8282" i="13" s="1"/>
  <c r="BE9498" i="13"/>
  <c r="BF9498" i="13" s="1"/>
  <c r="BH9498" i="13" s="1"/>
  <c r="BE8986" i="13"/>
  <c r="BF8986" i="13" s="1"/>
  <c r="BH8986" i="13" s="1"/>
  <c r="BE8452" i="13"/>
  <c r="BF8452" i="13" s="1"/>
  <c r="BH8452" i="13" s="1"/>
  <c r="BE8288" i="13"/>
  <c r="BF8288" i="13" s="1"/>
  <c r="BH8288" i="13" s="1"/>
  <c r="BE9788" i="13"/>
  <c r="BF9788" i="13" s="1"/>
  <c r="BH9788" i="13" s="1"/>
  <c r="BE9276" i="13"/>
  <c r="BF9276" i="13" s="1"/>
  <c r="BH9276" i="13" s="1"/>
  <c r="BE8742" i="13"/>
  <c r="BF8742" i="13" s="1"/>
  <c r="BH8742" i="13" s="1"/>
  <c r="BE7942" i="13"/>
  <c r="BF7942" i="13" s="1"/>
  <c r="BH7942" i="13" s="1"/>
  <c r="BE7251" i="13"/>
  <c r="BF7251" i="13" s="1"/>
  <c r="BH7251" i="13" s="1"/>
  <c r="BE7406" i="13"/>
  <c r="BF7406" i="13" s="1"/>
  <c r="BH7406" i="13" s="1"/>
  <c r="BE6734" i="13"/>
  <c r="BF6734" i="13" s="1"/>
  <c r="BH6734" i="13" s="1"/>
  <c r="BE5878" i="13"/>
  <c r="BF5878" i="13" s="1"/>
  <c r="BH5878" i="13" s="1"/>
  <c r="BE7604" i="13"/>
  <c r="BF7604" i="13" s="1"/>
  <c r="BH7604" i="13" s="1"/>
  <c r="BE6293" i="13"/>
  <c r="BF6293" i="13" s="1"/>
  <c r="BH6293" i="13" s="1"/>
  <c r="BE7084" i="13"/>
  <c r="BF7084" i="13" s="1"/>
  <c r="BH7084" i="13" s="1"/>
  <c r="BE6572" i="13"/>
  <c r="BF6572" i="13" s="1"/>
  <c r="BH6572" i="13" s="1"/>
  <c r="BE5567" i="13"/>
  <c r="BF5567" i="13" s="1"/>
  <c r="BH5567" i="13" s="1"/>
  <c r="BE5669" i="13"/>
  <c r="BF5669" i="13" s="1"/>
  <c r="BH5669" i="13" s="1"/>
  <c r="BE5836" i="13"/>
  <c r="BF5836" i="13" s="1"/>
  <c r="BH5836" i="13" s="1"/>
  <c r="BE9423" i="13"/>
  <c r="BF9423" i="13" s="1"/>
  <c r="BH9423" i="13" s="1"/>
  <c r="BE8911" i="13"/>
  <c r="BF8911" i="13" s="1"/>
  <c r="BH8911" i="13" s="1"/>
  <c r="BE8377" i="13"/>
  <c r="BF8377" i="13" s="1"/>
  <c r="BH8377" i="13" s="1"/>
  <c r="BE8105" i="13"/>
  <c r="BF8105" i="13" s="1"/>
  <c r="BH8105" i="13" s="1"/>
  <c r="BE9441" i="13"/>
  <c r="BF9441" i="13" s="1"/>
  <c r="BH9441" i="13" s="1"/>
  <c r="BE8929" i="13"/>
  <c r="BF8929" i="13" s="1"/>
  <c r="BH8929" i="13" s="1"/>
  <c r="BE8395" i="13"/>
  <c r="BF8395" i="13" s="1"/>
  <c r="BH8395" i="13" s="1"/>
  <c r="BE8207" i="13"/>
  <c r="BF8207" i="13" s="1"/>
  <c r="BH8207" i="13" s="1"/>
  <c r="BE7059" i="13"/>
  <c r="BF7059" i="13" s="1"/>
  <c r="BH7059" i="13" s="1"/>
  <c r="BE6547" i="13"/>
  <c r="BF6547" i="13" s="1"/>
  <c r="BH6547" i="13" s="1"/>
  <c r="BE7174" i="13"/>
  <c r="BF7174" i="13" s="1"/>
  <c r="BH7174" i="13" s="1"/>
  <c r="BE7373" i="13"/>
  <c r="BF7373" i="13" s="1"/>
  <c r="BH7373" i="13" s="1"/>
  <c r="BE6693" i="13"/>
  <c r="BF6693" i="13" s="1"/>
  <c r="BH6693" i="13" s="1"/>
  <c r="BE7875" i="13"/>
  <c r="BF7875" i="13" s="1"/>
  <c r="BH7875" i="13" s="1"/>
  <c r="BE6396" i="13"/>
  <c r="BF6396" i="13" s="1"/>
  <c r="BH6396" i="13" s="1"/>
  <c r="BE5287" i="13"/>
  <c r="BF5287" i="13" s="1"/>
  <c r="BH5287" i="13" s="1"/>
  <c r="BE5394" i="13"/>
  <c r="BF5394" i="13" s="1"/>
  <c r="BH5394" i="13" s="1"/>
  <c r="BE5069" i="13"/>
  <c r="BF5069" i="13" s="1"/>
  <c r="BH5069" i="13" s="1"/>
  <c r="BE8158" i="13"/>
  <c r="BF8158" i="13" s="1"/>
  <c r="BH8158" i="13" s="1"/>
  <c r="BE9894" i="13"/>
  <c r="BF9894" i="13" s="1"/>
  <c r="BH9894" i="13" s="1"/>
  <c r="BE9382" i="13"/>
  <c r="BF9382" i="13" s="1"/>
  <c r="BH9382" i="13" s="1"/>
  <c r="BE8848" i="13"/>
  <c r="BF8848" i="13" s="1"/>
  <c r="BH8848" i="13" s="1"/>
  <c r="BE8336" i="13"/>
  <c r="BF8336" i="13" s="1"/>
  <c r="BH8336" i="13" s="1"/>
  <c r="BE8188" i="13"/>
  <c r="BF8188" i="13" s="1"/>
  <c r="BH8188" i="13" s="1"/>
  <c r="BE9680" i="13"/>
  <c r="BF9680" i="13" s="1"/>
  <c r="BH9680" i="13" s="1"/>
  <c r="BE9168" i="13"/>
  <c r="BF9168" i="13" s="1"/>
  <c r="BH9168" i="13" s="1"/>
  <c r="BE8626" i="13"/>
  <c r="BF8626" i="13" s="1"/>
  <c r="BH8626" i="13" s="1"/>
  <c r="BE7810" i="13"/>
  <c r="BF7810" i="13" s="1"/>
  <c r="BH7810" i="13" s="1"/>
  <c r="BE6495" i="13"/>
  <c r="BF6495" i="13" s="1"/>
  <c r="BH6495" i="13" s="1"/>
  <c r="BE7298" i="13"/>
  <c r="BF7298" i="13" s="1"/>
  <c r="BH7298" i="13" s="1"/>
  <c r="BE6618" i="13"/>
  <c r="BF6618" i="13" s="1"/>
  <c r="BH6618" i="13" s="1"/>
  <c r="BE5770" i="13"/>
  <c r="BF5770" i="13" s="1"/>
  <c r="BH5770" i="13" s="1"/>
  <c r="BE7504" i="13"/>
  <c r="BF7504" i="13" s="1"/>
  <c r="BH7504" i="13" s="1"/>
  <c r="BE6177" i="13"/>
  <c r="BF6177" i="13" s="1"/>
  <c r="BH6177" i="13" s="1"/>
  <c r="BE6976" i="13"/>
  <c r="BF6976" i="13" s="1"/>
  <c r="BH6976" i="13" s="1"/>
  <c r="BE5992" i="13"/>
  <c r="BF5992" i="13" s="1"/>
  <c r="BH5992" i="13" s="1"/>
  <c r="BE5331" i="13"/>
  <c r="BF5331" i="13" s="1"/>
  <c r="BH5331" i="13" s="1"/>
  <c r="BE5537" i="13"/>
  <c r="BF5537" i="13" s="1"/>
  <c r="BH5537" i="13" s="1"/>
  <c r="BE5152" i="13"/>
  <c r="BF5152" i="13" s="1"/>
  <c r="BH5152" i="13" s="1"/>
  <c r="BE9339" i="13"/>
  <c r="BF9339" i="13" s="1"/>
  <c r="BH9339" i="13" s="1"/>
  <c r="BE8805" i="13"/>
  <c r="BF8805" i="13" s="1"/>
  <c r="BH8805" i="13" s="1"/>
  <c r="BE7975" i="13"/>
  <c r="BF7975" i="13" s="1"/>
  <c r="BH7975" i="13" s="1"/>
  <c r="BE9341" i="13"/>
  <c r="BF9341" i="13" s="1"/>
  <c r="BH9341" i="13" s="1"/>
  <c r="BE8807" i="13"/>
  <c r="BF8807" i="13" s="1"/>
  <c r="BH8807" i="13" s="1"/>
  <c r="BE7965" i="13"/>
  <c r="BF7965" i="13" s="1"/>
  <c r="BH7965" i="13" s="1"/>
  <c r="BE8123" i="13"/>
  <c r="BF8123" i="13" s="1"/>
  <c r="BH8123" i="13" s="1"/>
  <c r="BE6983" i="13"/>
  <c r="BF6983" i="13" s="1"/>
  <c r="BH6983" i="13" s="1"/>
  <c r="BE6127" i="13"/>
  <c r="BF6127" i="13" s="1"/>
  <c r="BH6127" i="13" s="1"/>
  <c r="BE6450" i="13"/>
  <c r="BF6450" i="13" s="1"/>
  <c r="BH6450" i="13" s="1"/>
  <c r="BE7121" i="13"/>
  <c r="BF7121" i="13" s="1"/>
  <c r="BH7121" i="13" s="1"/>
  <c r="BE6609" i="13"/>
  <c r="BF6609" i="13" s="1"/>
  <c r="BH6609" i="13" s="1"/>
  <c r="BE7791" i="13"/>
  <c r="BF7791" i="13" s="1"/>
  <c r="BH7791" i="13" s="1"/>
  <c r="BE6304" i="13"/>
  <c r="BF6304" i="13" s="1"/>
  <c r="BH6304" i="13" s="1"/>
  <c r="BE5187" i="13"/>
  <c r="BF5187" i="13" s="1"/>
  <c r="BH5187" i="13" s="1"/>
  <c r="BE5126" i="13"/>
  <c r="BF5126" i="13" s="1"/>
  <c r="BH5126" i="13" s="1"/>
  <c r="BE5009" i="13"/>
  <c r="BF5009" i="13" s="1"/>
  <c r="BH5009" i="13" s="1"/>
  <c r="BE9970" i="13"/>
  <c r="BF9970" i="13" s="1"/>
  <c r="BH9970" i="13" s="1"/>
  <c r="BE9458" i="13"/>
  <c r="BF9458" i="13" s="1"/>
  <c r="BH9458" i="13" s="1"/>
  <c r="BE8796" i="13"/>
  <c r="BF8796" i="13" s="1"/>
  <c r="BH8796" i="13" s="1"/>
  <c r="BE8120" i="13"/>
  <c r="BF8120" i="13" s="1"/>
  <c r="BH8120" i="13" s="1"/>
  <c r="BE9620" i="13"/>
  <c r="BF9620" i="13" s="1"/>
  <c r="BH9620" i="13" s="1"/>
  <c r="BE9108" i="13"/>
  <c r="BF9108" i="13" s="1"/>
  <c r="BH9108" i="13" s="1"/>
  <c r="BE8574" i="13"/>
  <c r="BF8574" i="13" s="1"/>
  <c r="BH8574" i="13" s="1"/>
  <c r="BE7774" i="13"/>
  <c r="BF7774" i="13" s="1"/>
  <c r="BH7774" i="13" s="1"/>
  <c r="BE6451" i="13"/>
  <c r="BF6451" i="13" s="1"/>
  <c r="BH6451" i="13" s="1"/>
  <c r="BE7078" i="13"/>
  <c r="BF7078" i="13" s="1"/>
  <c r="BH7078" i="13" s="1"/>
  <c r="BE6566" i="13"/>
  <c r="BF6566" i="13" s="1"/>
  <c r="BH6566" i="13" s="1"/>
  <c r="BE7948" i="13"/>
  <c r="BF7948" i="13" s="1"/>
  <c r="BH7948" i="13" s="1"/>
  <c r="BE7269" i="13"/>
  <c r="BF7269" i="13" s="1"/>
  <c r="BH7269" i="13" s="1"/>
  <c r="BE7428" i="13"/>
  <c r="BF7428" i="13" s="1"/>
  <c r="BH7428" i="13" s="1"/>
  <c r="BE6788" i="13"/>
  <c r="BF6788" i="13" s="1"/>
  <c r="BH6788" i="13" s="1"/>
  <c r="BE5940" i="13"/>
  <c r="BF5940" i="13" s="1"/>
  <c r="BH5940" i="13" s="1"/>
  <c r="BE5087" i="13"/>
  <c r="BF5087" i="13" s="1"/>
  <c r="BH5087" i="13" s="1"/>
  <c r="BE5501" i="13"/>
  <c r="BF5501" i="13" s="1"/>
  <c r="BH5501" i="13" s="1"/>
  <c r="BE5276" i="13"/>
  <c r="BF5276" i="13" s="1"/>
  <c r="BH5276" i="13" s="1"/>
  <c r="BE9767" i="13"/>
  <c r="BF9767" i="13" s="1"/>
  <c r="BH9767" i="13" s="1"/>
  <c r="BE9255" i="13"/>
  <c r="BF9255" i="13" s="1"/>
  <c r="BH9255" i="13" s="1"/>
  <c r="BE8721" i="13"/>
  <c r="BF8721" i="13" s="1"/>
  <c r="BH8721" i="13" s="1"/>
  <c r="BE9785" i="13"/>
  <c r="BF9785" i="13" s="1"/>
  <c r="BH9785" i="13" s="1"/>
  <c r="BE9273" i="13"/>
  <c r="BF9273" i="13" s="1"/>
  <c r="BH9273" i="13" s="1"/>
  <c r="BE8739" i="13"/>
  <c r="BF8739" i="13" s="1"/>
  <c r="BH8739" i="13" s="1"/>
  <c r="BE7793" i="13"/>
  <c r="BF7793" i="13" s="1"/>
  <c r="BH7793" i="13" s="1"/>
  <c r="BE8039" i="13"/>
  <c r="BF8039" i="13" s="1"/>
  <c r="BH8039" i="13" s="1"/>
  <c r="BE6891" i="13"/>
  <c r="BF6891" i="13" s="1"/>
  <c r="BH6891" i="13" s="1"/>
  <c r="BE6043" i="13"/>
  <c r="BF6043" i="13" s="1"/>
  <c r="BH6043" i="13" s="1"/>
  <c r="BE6374" i="13"/>
  <c r="BF6374" i="13" s="1"/>
  <c r="BH6374" i="13" s="1"/>
  <c r="BE7037" i="13"/>
  <c r="BF7037" i="13" s="1"/>
  <c r="BH7037" i="13" s="1"/>
  <c r="BE6525" i="13"/>
  <c r="BF6525" i="13" s="1"/>
  <c r="BH6525" i="13" s="1"/>
  <c r="BE7707" i="13"/>
  <c r="BF7707" i="13" s="1"/>
  <c r="BH7707" i="13" s="1"/>
  <c r="BE6228" i="13"/>
  <c r="BF6228" i="13" s="1"/>
  <c r="BH6228" i="13" s="1"/>
  <c r="BE5071" i="13"/>
  <c r="BF5071" i="13" s="1"/>
  <c r="BH5071" i="13" s="1"/>
  <c r="BE5877" i="13"/>
  <c r="BF5877" i="13" s="1"/>
  <c r="BH5877" i="13" s="1"/>
  <c r="BE5612" i="13"/>
  <c r="BF5612" i="13" s="1"/>
  <c r="BH5612" i="13" s="1"/>
  <c r="BE8118" i="13"/>
  <c r="BF8118" i="13" s="1"/>
  <c r="BH8118" i="13" s="1"/>
  <c r="BE9726" i="13"/>
  <c r="BF9726" i="13" s="1"/>
  <c r="BH9726" i="13" s="1"/>
  <c r="BE9214" i="13"/>
  <c r="BF9214" i="13" s="1"/>
  <c r="BH9214" i="13" s="1"/>
  <c r="BE8680" i="13"/>
  <c r="BF8680" i="13" s="1"/>
  <c r="BH8680" i="13" s="1"/>
  <c r="BE8020" i="13"/>
  <c r="BF8020" i="13" s="1"/>
  <c r="BH8020" i="13" s="1"/>
  <c r="BE9512" i="13"/>
  <c r="BF9512" i="13" s="1"/>
  <c r="BH9512" i="13" s="1"/>
  <c r="BE8842" i="13"/>
  <c r="BF8842" i="13" s="1"/>
  <c r="BH8842" i="13" s="1"/>
  <c r="BE8330" i="13"/>
  <c r="BF8330" i="13" s="1"/>
  <c r="BH8330" i="13" s="1"/>
  <c r="BE7514" i="13"/>
  <c r="BF7514" i="13" s="1"/>
  <c r="BH7514" i="13" s="1"/>
  <c r="BE6199" i="13"/>
  <c r="BF6199" i="13" s="1"/>
  <c r="BH6199" i="13" s="1"/>
  <c r="BE6834" i="13"/>
  <c r="BF6834" i="13" s="1"/>
  <c r="BH6834" i="13" s="1"/>
  <c r="BE5986" i="13"/>
  <c r="BF5986" i="13" s="1"/>
  <c r="BH5986" i="13" s="1"/>
  <c r="BE7720" i="13"/>
  <c r="BF7720" i="13" s="1"/>
  <c r="BH7720" i="13" s="1"/>
  <c r="BE6393" i="13"/>
  <c r="BF6393" i="13" s="1"/>
  <c r="BH6393" i="13" s="1"/>
  <c r="BE7192" i="13"/>
  <c r="BF7192" i="13" s="1"/>
  <c r="BH7192" i="13" s="1"/>
  <c r="BE6680" i="13"/>
  <c r="BF6680" i="13" s="1"/>
  <c r="BH6680" i="13" s="1"/>
  <c r="BE5675" i="13"/>
  <c r="BF5675" i="13" s="1"/>
  <c r="BH5675" i="13" s="1"/>
  <c r="BE5214" i="13"/>
  <c r="BF5214" i="13" s="1"/>
  <c r="BH5214" i="13" s="1"/>
  <c r="BE5369" i="13"/>
  <c r="BF5369" i="13" s="1"/>
  <c r="BH5369" i="13" s="1"/>
  <c r="BE5064" i="13"/>
  <c r="BF5064" i="13" s="1"/>
  <c r="BH5064" i="13" s="1"/>
  <c r="BE9811" i="13"/>
  <c r="BF9811" i="13" s="1"/>
  <c r="BH9811" i="13" s="1"/>
  <c r="BE9299" i="13"/>
  <c r="BF9299" i="13" s="1"/>
  <c r="BH9299" i="13" s="1"/>
  <c r="BE8765" i="13"/>
  <c r="BF8765" i="13" s="1"/>
  <c r="BH8765" i="13" s="1"/>
  <c r="BE9813" i="13"/>
  <c r="BF9813" i="13" s="1"/>
  <c r="BH9813" i="13" s="1"/>
  <c r="BE9301" i="13"/>
  <c r="BF9301" i="13" s="1"/>
  <c r="BH9301" i="13" s="1"/>
  <c r="BE8767" i="13"/>
  <c r="BF8767" i="13" s="1"/>
  <c r="BH8767" i="13" s="1"/>
  <c r="BE7813" i="13"/>
  <c r="BF7813" i="13" s="1"/>
  <c r="BH7813" i="13" s="1"/>
  <c r="BE8083" i="13"/>
  <c r="BF8083" i="13" s="1"/>
  <c r="BH8083" i="13" s="1"/>
  <c r="BE6943" i="13"/>
  <c r="BF6943" i="13" s="1"/>
  <c r="BH6943" i="13" s="1"/>
  <c r="BE6087" i="13"/>
  <c r="BF6087" i="13" s="1"/>
  <c r="BH6087" i="13" s="1"/>
  <c r="BE6410" i="13"/>
  <c r="BF6410" i="13" s="1"/>
  <c r="BH6410" i="13" s="1"/>
  <c r="BE7081" i="13"/>
  <c r="BF7081" i="13" s="1"/>
  <c r="BH7081" i="13" s="1"/>
  <c r="BE6569" i="13"/>
  <c r="BF6569" i="13" s="1"/>
  <c r="BH6569" i="13" s="1"/>
  <c r="BE7751" i="13"/>
  <c r="BF7751" i="13" s="1"/>
  <c r="BH7751" i="13" s="1"/>
  <c r="BE6264" i="13"/>
  <c r="BF6264" i="13" s="1"/>
  <c r="BH6264" i="13" s="1"/>
  <c r="BE5147" i="13"/>
  <c r="BF5147" i="13" s="1"/>
  <c r="BH5147" i="13" s="1"/>
  <c r="BE5086" i="13"/>
  <c r="BF5086" i="13" s="1"/>
  <c r="BH5086" i="13" s="1"/>
  <c r="BE5688" i="13"/>
  <c r="BF5688" i="13" s="1"/>
  <c r="BH5688" i="13" s="1"/>
  <c r="BE9999" i="13"/>
  <c r="BF9999" i="13" s="1"/>
  <c r="BH9999" i="13" s="1"/>
  <c r="BE9706" i="13"/>
  <c r="BF9706" i="13" s="1"/>
  <c r="BH9706" i="13" s="1"/>
  <c r="BE9194" i="13"/>
  <c r="BF9194" i="13" s="1"/>
  <c r="BH9194" i="13" s="1"/>
  <c r="BE8660" i="13"/>
  <c r="BF8660" i="13" s="1"/>
  <c r="BH8660" i="13" s="1"/>
  <c r="BE10001" i="13"/>
  <c r="BF10001" i="13" s="1"/>
  <c r="BH10001" i="13" s="1"/>
  <c r="BE7929" i="13"/>
  <c r="BF7929" i="13" s="1"/>
  <c r="BH7929" i="13" s="1"/>
  <c r="BE9484" i="13"/>
  <c r="BF9484" i="13" s="1"/>
  <c r="BH9484" i="13" s="1"/>
  <c r="BE8972" i="13"/>
  <c r="BF8972" i="13" s="1"/>
  <c r="BH8972" i="13" s="1"/>
  <c r="BE8438" i="13"/>
  <c r="BF8438" i="13" s="1"/>
  <c r="BH8438" i="13" s="1"/>
  <c r="BE7638" i="13"/>
  <c r="BF7638" i="13" s="1"/>
  <c r="BH7638" i="13" s="1"/>
  <c r="BE6315" i="13"/>
  <c r="BF6315" i="13" s="1"/>
  <c r="BH6315" i="13" s="1"/>
  <c r="BE6942" i="13"/>
  <c r="BF6942" i="13" s="1"/>
  <c r="BH6942" i="13" s="1"/>
  <c r="BE6086" i="13"/>
  <c r="BF6086" i="13" s="1"/>
  <c r="BH6086" i="13" s="1"/>
  <c r="BE7812" i="13"/>
  <c r="BF7812" i="13" s="1"/>
  <c r="BH7812" i="13" s="1"/>
  <c r="BE7133" i="13"/>
  <c r="BF7133" i="13" s="1"/>
  <c r="BH7133" i="13" s="1"/>
  <c r="BE7292" i="13"/>
  <c r="BF7292" i="13" s="1"/>
  <c r="BH7292" i="13" s="1"/>
  <c r="BE6652" i="13"/>
  <c r="BF6652" i="13" s="1"/>
  <c r="BH6652" i="13" s="1"/>
  <c r="BE5647" i="13"/>
  <c r="BF5647" i="13" s="1"/>
  <c r="BH5647" i="13" s="1"/>
  <c r="BE5202" i="13"/>
  <c r="BF5202" i="13" s="1"/>
  <c r="BH5202" i="13" s="1"/>
  <c r="BE5365" i="13"/>
  <c r="BF5365" i="13" s="1"/>
  <c r="BH5365" i="13" s="1"/>
  <c r="BE5140" i="13"/>
  <c r="BF5140" i="13" s="1"/>
  <c r="BH5140" i="13" s="1"/>
  <c r="BE9631" i="13"/>
  <c r="BF9631" i="13" s="1"/>
  <c r="BH9631" i="13" s="1"/>
  <c r="BE9119" i="13"/>
  <c r="BF9119" i="13" s="1"/>
  <c r="BH9119" i="13" s="1"/>
  <c r="BE8585" i="13"/>
  <c r="BF8585" i="13" s="1"/>
  <c r="BH8585" i="13" s="1"/>
  <c r="BE8875" i="13"/>
  <c r="BF8875" i="13" s="1"/>
  <c r="BH8875" i="13" s="1"/>
  <c r="BE9137" i="13"/>
  <c r="BF9137" i="13" s="1"/>
  <c r="BH9137" i="13" s="1"/>
  <c r="BE7453" i="13"/>
  <c r="BF7453" i="13" s="1"/>
  <c r="BH7453" i="13" s="1"/>
  <c r="BE9932" i="13"/>
  <c r="BF9932" i="13" s="1"/>
  <c r="BH9932" i="13" s="1"/>
  <c r="BE7435" i="13"/>
  <c r="BF7435" i="13" s="1"/>
  <c r="BH7435" i="13" s="1"/>
  <c r="BE6755" i="13"/>
  <c r="BF6755" i="13" s="1"/>
  <c r="BH6755" i="13" s="1"/>
  <c r="BE7553" i="13"/>
  <c r="BF7553" i="13" s="1"/>
  <c r="BH7553" i="13" s="1"/>
  <c r="BE6238" i="13"/>
  <c r="BF6238" i="13" s="1"/>
  <c r="BH6238" i="13" s="1"/>
  <c r="BE6901" i="13"/>
  <c r="BF6901" i="13" s="1"/>
  <c r="BH6901" i="13" s="1"/>
  <c r="BE6045" i="13"/>
  <c r="BF6045" i="13" s="1"/>
  <c r="BH6045" i="13" s="1"/>
  <c r="BE7571" i="13"/>
  <c r="BF7571" i="13" s="1"/>
  <c r="BH7571" i="13" s="1"/>
  <c r="BE5951" i="13"/>
  <c r="BF5951" i="13" s="1"/>
  <c r="BH5951" i="13" s="1"/>
  <c r="BE5610" i="13"/>
  <c r="BF5610" i="13" s="1"/>
  <c r="BH5610" i="13" s="1"/>
  <c r="BE5741" i="13"/>
  <c r="BF5741" i="13" s="1"/>
  <c r="BH5741" i="13" s="1"/>
  <c r="BE5476" i="13"/>
  <c r="BF5476" i="13" s="1"/>
  <c r="BH5476" i="13" s="1"/>
  <c r="BE9875" i="13"/>
  <c r="BF9875" i="13" s="1"/>
  <c r="BH9875" i="13" s="1"/>
  <c r="BE9590" i="13"/>
  <c r="BF9590" i="13" s="1"/>
  <c r="BH9590" i="13" s="1"/>
  <c r="BE9078" i="13"/>
  <c r="BF9078" i="13" s="1"/>
  <c r="BH9078" i="13" s="1"/>
  <c r="BE8416" i="13"/>
  <c r="BF8416" i="13" s="1"/>
  <c r="BH8416" i="13" s="1"/>
  <c r="BE8268" i="13"/>
  <c r="BF8268" i="13" s="1"/>
  <c r="BH8268" i="13" s="1"/>
  <c r="BE9760" i="13"/>
  <c r="BF9760" i="13" s="1"/>
  <c r="BH9760" i="13" s="1"/>
  <c r="BE9248" i="13"/>
  <c r="BF9248" i="13" s="1"/>
  <c r="BH9248" i="13" s="1"/>
  <c r="BE8706" i="13"/>
  <c r="BF8706" i="13" s="1"/>
  <c r="BH8706" i="13" s="1"/>
  <c r="BE7890" i="13"/>
  <c r="BF7890" i="13" s="1"/>
  <c r="BH7890" i="13" s="1"/>
  <c r="BE7207" i="13"/>
  <c r="BF7207" i="13" s="1"/>
  <c r="BH7207" i="13" s="1"/>
  <c r="BE7378" i="13"/>
  <c r="BF7378" i="13" s="1"/>
  <c r="BH7378" i="13" s="1"/>
  <c r="BE6698" i="13"/>
  <c r="BF6698" i="13" s="1"/>
  <c r="BH6698" i="13" s="1"/>
  <c r="BE5850" i="13"/>
  <c r="BF5850" i="13" s="1"/>
  <c r="BH5850" i="13" s="1"/>
  <c r="BE7584" i="13"/>
  <c r="BF7584" i="13" s="1"/>
  <c r="BH7584" i="13" s="1"/>
  <c r="BE6257" i="13"/>
  <c r="BF6257" i="13" s="1"/>
  <c r="BH6257" i="13" s="1"/>
  <c r="BE7056" i="13"/>
  <c r="BF7056" i="13" s="1"/>
  <c r="BH7056" i="13" s="1"/>
  <c r="BE6544" i="13"/>
  <c r="BF6544" i="13" s="1"/>
  <c r="BH6544" i="13" s="1"/>
  <c r="BE5539" i="13"/>
  <c r="BF5539" i="13" s="1"/>
  <c r="BH5539" i="13" s="1"/>
  <c r="BE5030" i="13"/>
  <c r="BF5030" i="13" s="1"/>
  <c r="BH5030" i="13" s="1"/>
  <c r="BE5888" i="13"/>
  <c r="BF5888" i="13" s="1"/>
  <c r="BH5888" i="13" s="1"/>
  <c r="BE9675" i="13"/>
  <c r="BF9675" i="13" s="1"/>
  <c r="BH9675" i="13" s="1"/>
  <c r="BE9163" i="13"/>
  <c r="BF9163" i="13" s="1"/>
  <c r="BH9163" i="13" s="1"/>
  <c r="BE8629" i="13"/>
  <c r="BF8629" i="13" s="1"/>
  <c r="BH8629" i="13" s="1"/>
  <c r="BE9677" i="13"/>
  <c r="BF9677" i="13" s="1"/>
  <c r="BH9677" i="13" s="1"/>
  <c r="BE9165" i="13"/>
  <c r="BF9165" i="13" s="1"/>
  <c r="BH9165" i="13" s="1"/>
  <c r="BE8631" i="13"/>
  <c r="BF8631" i="13" s="1"/>
  <c r="BH8631" i="13" s="1"/>
  <c r="BE7677" i="13"/>
  <c r="BF7677" i="13" s="1"/>
  <c r="BH7677" i="13" s="1"/>
  <c r="BE9960" i="13"/>
  <c r="BF9960" i="13" s="1"/>
  <c r="BH9960" i="13" s="1"/>
  <c r="BE8005" i="13"/>
  <c r="BF8005" i="13" s="1"/>
  <c r="BH8005" i="13" s="1"/>
  <c r="BE6807" i="13"/>
  <c r="BF6807" i="13" s="1"/>
  <c r="BH6807" i="13" s="1"/>
  <c r="BE7597" i="13"/>
  <c r="BF7597" i="13" s="1"/>
  <c r="BH7597" i="13" s="1"/>
  <c r="BE6274" i="13"/>
  <c r="BF6274" i="13" s="1"/>
  <c r="BH6274" i="13" s="1"/>
  <c r="BE6945" i="13"/>
  <c r="BF6945" i="13" s="1"/>
  <c r="BH6945" i="13" s="1"/>
  <c r="BE6089" i="13"/>
  <c r="BF6089" i="13" s="1"/>
  <c r="BH6089" i="13" s="1"/>
  <c r="BE7615" i="13"/>
  <c r="BF7615" i="13" s="1"/>
  <c r="BH7615" i="13" s="1"/>
  <c r="BE5987" i="13"/>
  <c r="BF5987" i="13" s="1"/>
  <c r="BH5987" i="13" s="1"/>
  <c r="BE5646" i="13"/>
  <c r="BF5646" i="13" s="1"/>
  <c r="BH5646" i="13" s="1"/>
  <c r="BE5552" i="13"/>
  <c r="BF5552" i="13" s="1"/>
  <c r="BH5552" i="13" s="1"/>
  <c r="BE7550" i="13"/>
  <c r="BF7550" i="13" s="1"/>
  <c r="BH7550" i="13" s="1"/>
  <c r="BE7830" i="13"/>
  <c r="BF7830" i="13" s="1"/>
  <c r="BH7830" i="13" s="1"/>
  <c r="BE5370" i="13"/>
  <c r="BF5370" i="13" s="1"/>
  <c r="BH5370" i="13" s="1"/>
  <c r="BE8730" i="13"/>
  <c r="BF8730" i="13" s="1"/>
  <c r="BH8730" i="13" s="1"/>
  <c r="BE8460" i="13"/>
  <c r="BF8460" i="13" s="1"/>
  <c r="BH8460" i="13" s="1"/>
  <c r="BE9210" i="13"/>
  <c r="BF9210" i="13" s="1"/>
  <c r="BH9210" i="13" s="1"/>
  <c r="BE1575" i="13"/>
  <c r="BF1575" i="13" s="1"/>
  <c r="BH1575" i="13" s="1"/>
  <c r="BE3179" i="13"/>
  <c r="BF3179" i="13" s="1"/>
  <c r="BH3179" i="13" s="1"/>
  <c r="BE2371" i="13"/>
  <c r="BF2371" i="13" s="1"/>
  <c r="BH2371" i="13" s="1"/>
  <c r="BE1969" i="13"/>
  <c r="BF1969" i="13" s="1"/>
  <c r="BH1969" i="13" s="1"/>
  <c r="BE1201" i="13"/>
  <c r="BF1201" i="13" s="1"/>
  <c r="BH1201" i="13" s="1"/>
  <c r="BE205" i="13"/>
  <c r="BF205" i="13" s="1"/>
  <c r="BH205" i="13" s="1"/>
  <c r="BE2361" i="13"/>
  <c r="BF2361" i="13" s="1"/>
  <c r="BH2361" i="13" s="1"/>
  <c r="BE2757" i="13"/>
  <c r="BF2757" i="13" s="1"/>
  <c r="BH2757" i="13" s="1"/>
  <c r="BE475" i="13"/>
  <c r="BF475" i="13" s="1"/>
  <c r="BH475" i="13" s="1"/>
  <c r="BE2725" i="13"/>
  <c r="BF2725" i="13" s="1"/>
  <c r="BH2725" i="13" s="1"/>
  <c r="BE1543" i="13"/>
  <c r="BF1543" i="13" s="1"/>
  <c r="BH1543" i="13" s="1"/>
  <c r="BE535" i="13"/>
  <c r="BF535" i="13" s="1"/>
  <c r="BH535" i="13" s="1"/>
  <c r="BE1647" i="13"/>
  <c r="BF1647" i="13" s="1"/>
  <c r="BH1647" i="13" s="1"/>
  <c r="BE1529" i="13"/>
  <c r="BF1529" i="13" s="1"/>
  <c r="BH1529" i="13" s="1"/>
  <c r="BE2297" i="13"/>
  <c r="BF2297" i="13" s="1"/>
  <c r="BH2297" i="13" s="1"/>
  <c r="BE1267" i="13"/>
  <c r="BF1267" i="13" s="1"/>
  <c r="BH1267" i="13" s="1"/>
  <c r="BE2107" i="13"/>
  <c r="BF2107" i="13" s="1"/>
  <c r="BH2107" i="13" s="1"/>
  <c r="BE2197" i="13"/>
  <c r="BF2197" i="13" s="1"/>
  <c r="BH2197" i="13" s="1"/>
  <c r="BE253" i="13"/>
  <c r="BF253" i="13" s="1"/>
  <c r="BH253" i="13" s="1"/>
  <c r="BE2059" i="13"/>
  <c r="BF2059" i="13" s="1"/>
  <c r="BH2059" i="13" s="1"/>
  <c r="BE481" i="13"/>
  <c r="BF481" i="13" s="1"/>
  <c r="BH481" i="13" s="1"/>
  <c r="BE2653" i="13"/>
  <c r="BF2653" i="13" s="1"/>
  <c r="BH2653" i="13" s="1"/>
  <c r="BE447" i="13"/>
  <c r="BF447" i="13" s="1"/>
  <c r="BH447" i="13" s="1"/>
  <c r="BE1361" i="13"/>
  <c r="BF1361" i="13" s="1"/>
  <c r="BH1361" i="13" s="1"/>
  <c r="BE2581" i="13"/>
  <c r="BF2581" i="13" s="1"/>
  <c r="BH2581" i="13" s="1"/>
  <c r="BE2299" i="13"/>
  <c r="BF2299" i="13" s="1"/>
  <c r="BH2299" i="13" s="1"/>
  <c r="BE1453" i="13"/>
  <c r="BF1453" i="13" s="1"/>
  <c r="BH1453" i="13" s="1"/>
  <c r="BE2899" i="13"/>
  <c r="BF2899" i="13" s="1"/>
  <c r="BH2899" i="13" s="1"/>
  <c r="BE2115" i="13"/>
  <c r="BF2115" i="13" s="1"/>
  <c r="BH2115" i="13" s="1"/>
  <c r="BE581" i="13"/>
  <c r="BF581" i="13" s="1"/>
  <c r="BH581" i="13" s="1"/>
  <c r="BE115" i="13"/>
  <c r="BF115" i="13" s="1"/>
  <c r="BH115" i="13" s="1"/>
  <c r="BE1867" i="13"/>
  <c r="BF1867" i="13" s="1"/>
  <c r="BH1867" i="13" s="1"/>
  <c r="BE2995" i="13"/>
  <c r="BF2995" i="13" s="1"/>
  <c r="BH2995" i="13" s="1"/>
  <c r="BE2005" i="13"/>
  <c r="BF2005" i="13" s="1"/>
  <c r="BH2005" i="13" s="1"/>
  <c r="BE1443" i="13"/>
  <c r="BF1443" i="13" s="1"/>
  <c r="BH1443" i="13" s="1"/>
  <c r="BE263" i="13"/>
  <c r="BF263" i="13" s="1"/>
  <c r="BH263" i="13" s="1"/>
  <c r="BE2687" i="13"/>
  <c r="BF2687" i="13" s="1"/>
  <c r="BH2687" i="13" s="1"/>
  <c r="BE537" i="13"/>
  <c r="BF537" i="13" s="1"/>
  <c r="BH537" i="13" s="1"/>
  <c r="BE295" i="13"/>
  <c r="BF295" i="13" s="1"/>
  <c r="BH295" i="13" s="1"/>
  <c r="BE2287" i="13"/>
  <c r="BF2287" i="13" s="1"/>
  <c r="BH2287" i="13" s="1"/>
  <c r="BE1843" i="13"/>
  <c r="BF1843" i="13" s="1"/>
  <c r="BH1843" i="13" s="1"/>
  <c r="BE1735" i="13"/>
  <c r="BF1735" i="13" s="1"/>
  <c r="BH1735" i="13" s="1"/>
  <c r="BE1495" i="13"/>
  <c r="BF1495" i="13" s="1"/>
  <c r="BH1495" i="13" s="1"/>
  <c r="BE559" i="13"/>
  <c r="BF559" i="13" s="1"/>
  <c r="BH559" i="13" s="1"/>
  <c r="BE1009" i="13"/>
  <c r="BF1009" i="13" s="1"/>
  <c r="BH1009" i="13" s="1"/>
  <c r="BE1373" i="13"/>
  <c r="BF1373" i="13" s="1"/>
  <c r="BH1373" i="13" s="1"/>
  <c r="BE849" i="13"/>
  <c r="BF849" i="13" s="1"/>
  <c r="BH849" i="13" s="1"/>
  <c r="BE1661" i="13"/>
  <c r="BF1661" i="13" s="1"/>
  <c r="BH1661" i="13" s="1"/>
  <c r="BE3033" i="13"/>
  <c r="BF3033" i="13" s="1"/>
  <c r="BH3033" i="13" s="1"/>
  <c r="BE2293" i="13"/>
  <c r="BF2293" i="13" s="1"/>
  <c r="BH2293" i="13" s="1"/>
  <c r="BE1435" i="13"/>
  <c r="BF1435" i="13" s="1"/>
  <c r="BH1435" i="13" s="1"/>
  <c r="BE1881" i="13"/>
  <c r="BF1881" i="13" s="1"/>
  <c r="BH1881" i="13" s="1"/>
  <c r="BE3115" i="13"/>
  <c r="BF3115" i="13" s="1"/>
  <c r="BH3115" i="13" s="1"/>
  <c r="BE2657" i="13"/>
  <c r="BF2657" i="13" s="1"/>
  <c r="BH2657" i="13" s="1"/>
  <c r="BE3133" i="13"/>
  <c r="BF3133" i="13" s="1"/>
  <c r="BH3133" i="13" s="1"/>
  <c r="BE241" i="13"/>
  <c r="BF241" i="13" s="1"/>
  <c r="BH241" i="13" s="1"/>
  <c r="BE1669" i="13"/>
  <c r="BF1669" i="13" s="1"/>
  <c r="BH1669" i="13" s="1"/>
  <c r="BE2615" i="13"/>
  <c r="BF2615" i="13" s="1"/>
  <c r="BH2615" i="13" s="1"/>
  <c r="BE2049" i="13"/>
  <c r="BF2049" i="13" s="1"/>
  <c r="BH2049" i="13" s="1"/>
  <c r="BE2051" i="13"/>
  <c r="BF2051" i="13" s="1"/>
  <c r="BH2051" i="13" s="1"/>
  <c r="BE2841" i="13"/>
  <c r="BF2841" i="13" s="1"/>
  <c r="BH2841" i="13" s="1"/>
  <c r="BE547" i="13"/>
  <c r="BF547" i="13" s="1"/>
  <c r="BH547" i="13" s="1"/>
  <c r="BE1759" i="13"/>
  <c r="BF1759" i="13" s="1"/>
  <c r="BH1759" i="13" s="1"/>
  <c r="BE871" i="13"/>
  <c r="BF871" i="13" s="1"/>
  <c r="BH871" i="13" s="1"/>
  <c r="BE2257" i="13"/>
  <c r="BF2257" i="13" s="1"/>
  <c r="BH2257" i="13" s="1"/>
  <c r="BE3109" i="13"/>
  <c r="BF3109" i="13" s="1"/>
  <c r="BH3109" i="13" s="1"/>
  <c r="BE2533" i="13"/>
  <c r="BF2533" i="13" s="1"/>
  <c r="BH2533" i="13" s="1"/>
  <c r="BE2251" i="13"/>
  <c r="BF2251" i="13" s="1"/>
  <c r="BH2251" i="13" s="1"/>
  <c r="BE7140" i="13"/>
  <c r="BF7140" i="13" s="1"/>
  <c r="BH7140" i="13" s="1"/>
  <c r="BE6030" i="13"/>
  <c r="BF6030" i="13" s="1"/>
  <c r="BH6030" i="13" s="1"/>
  <c r="BE2667" i="13"/>
  <c r="BF2667" i="13" s="1"/>
  <c r="BH2667" i="13" s="1"/>
  <c r="BE1273" i="13"/>
  <c r="BF1273" i="13" s="1"/>
  <c r="BH1273" i="13" s="1"/>
  <c r="BE433" i="13"/>
  <c r="BF433" i="13" s="1"/>
  <c r="BH433" i="13" s="1"/>
  <c r="BE949" i="13"/>
  <c r="BF949" i="13" s="1"/>
  <c r="BH949" i="13" s="1"/>
  <c r="BE545" i="13"/>
  <c r="BF545" i="13" s="1"/>
  <c r="BH545" i="13" s="1"/>
  <c r="BE2157" i="13"/>
  <c r="BF2157" i="13" s="1"/>
  <c r="BH2157" i="13" s="1"/>
  <c r="BE2275" i="13"/>
  <c r="BF2275" i="13" s="1"/>
  <c r="BH2275" i="13" s="1"/>
  <c r="BE391" i="13"/>
  <c r="BF391" i="13" s="1"/>
  <c r="BH391" i="13" s="1"/>
  <c r="BE1013" i="13"/>
  <c r="BF1013" i="13" s="1"/>
  <c r="BH1013" i="13" s="1"/>
  <c r="BE2941" i="13"/>
  <c r="BF2941" i="13" s="1"/>
  <c r="BH2941" i="13" s="1"/>
  <c r="BE3183" i="13"/>
  <c r="BF3183" i="13" s="1"/>
  <c r="BH3183" i="13" s="1"/>
  <c r="BE779" i="13"/>
  <c r="BF779" i="13" s="1"/>
  <c r="BH779" i="13" s="1"/>
  <c r="BE2625" i="13"/>
  <c r="BF2625" i="13" s="1"/>
  <c r="BH2625" i="13" s="1"/>
  <c r="BE1703" i="13"/>
  <c r="BF1703" i="13" s="1"/>
  <c r="BH1703" i="13" s="1"/>
  <c r="BE1225" i="13"/>
  <c r="BF1225" i="13" s="1"/>
  <c r="BH1225" i="13" s="1"/>
  <c r="BE499" i="13"/>
  <c r="BF499" i="13" s="1"/>
  <c r="BH499" i="13" s="1"/>
  <c r="BE541" i="13"/>
  <c r="BF541" i="13" s="1"/>
  <c r="BH541" i="13" s="1"/>
  <c r="BE2833" i="13"/>
  <c r="BF2833" i="13" s="1"/>
  <c r="BH2833" i="13" s="1"/>
  <c r="BE3157" i="13"/>
  <c r="BF3157" i="13" s="1"/>
  <c r="BH3157" i="13" s="1"/>
  <c r="BE415" i="13"/>
  <c r="BF415" i="13" s="1"/>
  <c r="BH415" i="13" s="1"/>
  <c r="BE85" i="13"/>
  <c r="BF85" i="13" s="1"/>
  <c r="BH85" i="13" s="1"/>
  <c r="BE5000" i="13"/>
  <c r="BF5000" i="13" s="1"/>
  <c r="BH5000" i="13" s="1"/>
  <c r="BE7950" i="13"/>
  <c r="BF7950" i="13" s="1"/>
  <c r="BH7950" i="13" s="1"/>
  <c r="BE6600" i="13"/>
  <c r="BF6600" i="13" s="1"/>
  <c r="BH6600" i="13" s="1"/>
  <c r="BE8850" i="13"/>
  <c r="BF8850" i="13" s="1"/>
  <c r="BH8850" i="13" s="1"/>
  <c r="BE5250" i="13"/>
  <c r="BF5250" i="13" s="1"/>
  <c r="BH5250" i="13" s="1"/>
  <c r="BE6050" i="13"/>
  <c r="BF6050" i="13" s="1"/>
  <c r="BH6050" i="13" s="1"/>
  <c r="BE5380" i="13"/>
  <c r="BF5380" i="13" s="1"/>
  <c r="BH5380" i="13" s="1"/>
  <c r="BE5180" i="13"/>
  <c r="BF5180" i="13" s="1"/>
  <c r="BH5180" i="13" s="1"/>
  <c r="BE5100" i="13"/>
  <c r="BF5100" i="13" s="1"/>
  <c r="BH5100" i="13" s="1"/>
  <c r="BE6140" i="13"/>
  <c r="BF6140" i="13" s="1"/>
  <c r="BH6140" i="13" s="1"/>
  <c r="BE9220" i="13"/>
  <c r="BF9220" i="13" s="1"/>
  <c r="BH9220" i="13" s="1"/>
  <c r="BE7520" i="13"/>
  <c r="BF7520" i="13" s="1"/>
  <c r="BH7520" i="13" s="1"/>
  <c r="BE8340" i="13"/>
  <c r="BF8340" i="13" s="1"/>
  <c r="BH8340" i="13" s="1"/>
  <c r="BE7000" i="13"/>
  <c r="BF7000" i="13" s="1"/>
  <c r="BH7000" i="13" s="1"/>
  <c r="BE9320" i="13"/>
  <c r="BF9320" i="13" s="1"/>
  <c r="BH9320" i="13" s="1"/>
  <c r="BE5860" i="13"/>
  <c r="BF5860" i="13" s="1"/>
  <c r="BH5860" i="13" s="1"/>
  <c r="BE6980" i="13"/>
  <c r="BF6980" i="13" s="1"/>
  <c r="BH6980" i="13" s="1"/>
  <c r="BE7040" i="13"/>
  <c r="BF7040" i="13" s="1"/>
  <c r="BH7040" i="13" s="1"/>
  <c r="BE7020" i="13"/>
  <c r="BF7020" i="13" s="1"/>
  <c r="BH7020" i="13" s="1"/>
  <c r="BE7540" i="13"/>
  <c r="BF7540" i="13" s="1"/>
  <c r="BH7540" i="13" s="1"/>
  <c r="BE9340" i="13"/>
  <c r="BF9340" i="13" s="1"/>
  <c r="BH9340" i="13" s="1"/>
  <c r="BE5080" i="13"/>
  <c r="BF5080" i="13" s="1"/>
  <c r="BH5080" i="13" s="1"/>
  <c r="BE9400" i="13"/>
  <c r="BF9400" i="13" s="1"/>
  <c r="BH9400" i="13" s="1"/>
  <c r="BE5500" i="13"/>
  <c r="BF5500" i="13" s="1"/>
  <c r="BH5500" i="13" s="1"/>
  <c r="BE6120" i="13"/>
  <c r="BF6120" i="13" s="1"/>
  <c r="BH6120" i="13" s="1"/>
  <c r="BE5400" i="13"/>
  <c r="BF5400" i="13" s="1"/>
  <c r="BH5400" i="13" s="1"/>
  <c r="BE9180" i="13"/>
  <c r="BF9180" i="13" s="1"/>
  <c r="BH9180" i="13" s="1"/>
  <c r="BE9360" i="13"/>
  <c r="BF9360" i="13" s="1"/>
  <c r="BH9360" i="13" s="1"/>
  <c r="BE7300" i="13"/>
  <c r="BF7300" i="13" s="1"/>
  <c r="BH7300" i="13" s="1"/>
  <c r="BE8200" i="13"/>
  <c r="BF8200" i="13" s="1"/>
  <c r="BH8200" i="13" s="1"/>
  <c r="BE9000" i="13"/>
  <c r="BF9000" i="13" s="1"/>
  <c r="BH9000" i="13" s="1"/>
  <c r="BE6400" i="13"/>
  <c r="BF6400" i="13" s="1"/>
  <c r="BH6400" i="13" s="1"/>
  <c r="BE7700" i="13"/>
  <c r="BF7700" i="13" s="1"/>
  <c r="BH7700" i="13" s="1"/>
  <c r="BE8800" i="13"/>
  <c r="BF8800" i="13" s="1"/>
  <c r="BH8800" i="13" s="1"/>
  <c r="BE9280" i="13"/>
  <c r="BF9280" i="13" s="1"/>
  <c r="BH9280" i="13" s="1"/>
  <c r="BE5300" i="13"/>
  <c r="BF5300" i="13" s="1"/>
  <c r="BH5300" i="13" s="1"/>
  <c r="BE9780" i="13"/>
  <c r="BF9780" i="13" s="1"/>
  <c r="BH9780" i="13" s="1"/>
  <c r="BE8280" i="13"/>
  <c r="BF8280" i="13" s="1"/>
  <c r="BH8280" i="13" s="1"/>
  <c r="BE5840" i="13"/>
  <c r="BF5840" i="13" s="1"/>
  <c r="BH5840" i="13" s="1"/>
  <c r="BE9200" i="13"/>
  <c r="BF9200" i="13" s="1"/>
  <c r="BH9200" i="13" s="1"/>
  <c r="BE8220" i="13"/>
  <c r="BF8220" i="13" s="1"/>
  <c r="BH8220" i="13" s="1"/>
  <c r="BE6300" i="13"/>
  <c r="BF6300" i="13" s="1"/>
  <c r="BH6300" i="13" s="1"/>
  <c r="BE5740" i="13"/>
  <c r="BF5740" i="13" s="1"/>
  <c r="BH5740" i="13" s="1"/>
  <c r="BE6860" i="13"/>
  <c r="BF6860" i="13" s="1"/>
  <c r="BH6860" i="13" s="1"/>
  <c r="BE9820" i="13"/>
  <c r="BF9820" i="13" s="1"/>
  <c r="BH9820" i="13" s="1"/>
  <c r="BE8880" i="13"/>
  <c r="BF8880" i="13" s="1"/>
  <c r="BH8880" i="13" s="1"/>
  <c r="BE5040" i="13"/>
  <c r="BF5040" i="13" s="1"/>
  <c r="BH5040" i="13" s="1"/>
  <c r="BE6340" i="13"/>
  <c r="BF6340" i="13" s="1"/>
  <c r="BH6340" i="13" s="1"/>
  <c r="BE5780" i="13"/>
  <c r="BF5780" i="13" s="1"/>
  <c r="BH5780" i="13" s="1"/>
  <c r="BE6900" i="13"/>
  <c r="BF6900" i="13" s="1"/>
  <c r="BH6900" i="13" s="1"/>
  <c r="BE8780" i="13"/>
  <c r="BF8780" i="13" s="1"/>
  <c r="BH8780" i="13" s="1"/>
  <c r="BE9300" i="13"/>
  <c r="BF9300" i="13" s="1"/>
  <c r="BH9300" i="13" s="1"/>
  <c r="BE7080" i="13"/>
  <c r="BF7080" i="13" s="1"/>
  <c r="BH7080" i="13" s="1"/>
  <c r="BE2560" i="13"/>
  <c r="BF2560" i="13" s="1"/>
  <c r="BH2560" i="13" s="1"/>
  <c r="BE5900" i="13"/>
  <c r="BF5900" i="13" s="1"/>
  <c r="BH5900" i="13" s="1"/>
  <c r="Q38" i="13"/>
  <c r="DW14" i="13"/>
  <c r="DX14" i="13" s="1"/>
  <c r="DV13" i="13"/>
  <c r="DY13" i="13" s="1"/>
  <c r="EB15" i="13"/>
  <c r="EB16" i="13" s="1"/>
  <c r="EB14" i="13"/>
  <c r="EA12" i="13"/>
  <c r="EC12" i="13" s="1"/>
  <c r="EC13" i="13" s="1"/>
  <c r="BL20" i="13" l="1"/>
  <c r="BL21" i="13" s="1"/>
  <c r="Q36" i="13" s="1"/>
  <c r="BK2" i="13"/>
  <c r="Q34" i="13" s="1"/>
  <c r="DV14" i="13"/>
  <c r="DY14" i="13" s="1"/>
  <c r="DW15" i="13"/>
  <c r="DX15" i="13" s="1"/>
  <c r="EA15" i="13"/>
  <c r="EC16" i="13" s="1"/>
  <c r="EC15" i="13" s="1"/>
  <c r="EB17" i="13"/>
  <c r="EB18" i="13"/>
  <c r="EB19" i="13" s="1"/>
  <c r="EB21" i="13" l="1"/>
  <c r="EB22" i="13" s="1"/>
  <c r="EA18" i="13"/>
  <c r="EC19" i="13" s="1"/>
  <c r="EC18" i="13" s="1"/>
  <c r="EB20" i="13"/>
  <c r="DV15" i="13"/>
  <c r="DY15" i="13" s="1"/>
  <c r="DW16" i="13"/>
  <c r="DX16" i="13" s="1"/>
  <c r="DW17" i="13" l="1"/>
  <c r="DX17" i="13" s="1"/>
  <c r="DV16" i="13"/>
  <c r="DY16" i="13" s="1"/>
  <c r="EA21" i="13"/>
  <c r="EC22" i="13" s="1"/>
  <c r="EC21" i="13" s="1"/>
  <c r="EB23" i="13"/>
  <c r="EB24" i="13"/>
  <c r="EB25" i="13" s="1"/>
  <c r="EB27" i="13" l="1"/>
  <c r="EB28" i="13" s="1"/>
  <c r="EB26" i="13"/>
  <c r="EA24" i="13"/>
  <c r="EC25" i="13" s="1"/>
  <c r="EC24" i="13" s="1"/>
  <c r="DW18" i="13"/>
  <c r="DX18" i="13" s="1"/>
  <c r="DV17" i="13"/>
  <c r="DY17" i="13" s="1"/>
  <c r="EA27" i="13" l="1"/>
  <c r="EC28" i="13" s="1"/>
  <c r="EC27" i="13" s="1"/>
  <c r="EB29" i="13"/>
  <c r="EB30" i="13"/>
  <c r="EB31" i="13" s="1"/>
  <c r="DW19" i="13"/>
  <c r="DX19" i="13" s="1"/>
  <c r="DV18" i="13"/>
  <c r="DY18" i="13" s="1"/>
  <c r="DV19" i="13" l="1"/>
  <c r="DY19" i="13" s="1"/>
  <c r="DW20" i="13"/>
  <c r="DX20" i="13" s="1"/>
  <c r="EB32" i="13"/>
  <c r="EA30" i="13"/>
  <c r="EC31" i="13" s="1"/>
  <c r="EC30" i="13" s="1"/>
  <c r="EB33" i="13"/>
  <c r="EB34" i="13" s="1"/>
  <c r="EA33" i="13" l="1"/>
  <c r="EB35" i="13"/>
  <c r="EB36" i="13" s="1"/>
  <c r="EB37" i="13" s="1"/>
  <c r="DV20" i="13"/>
  <c r="DY20" i="13" s="1"/>
  <c r="DW21" i="13"/>
  <c r="DX21" i="13" s="1"/>
  <c r="DV21" i="13" s="1"/>
  <c r="DY21" i="13" l="1"/>
  <c r="EB38" i="13"/>
  <c r="EB39" i="13" s="1"/>
  <c r="EB40" i="13" s="1"/>
  <c r="EA36" i="13"/>
  <c r="EA39" i="13" l="1"/>
  <c r="EB41" i="13"/>
  <c r="EB42" i="13" s="1"/>
  <c r="EB43" i="13" s="1"/>
  <c r="EB44" i="13" l="1"/>
  <c r="EB45" i="13" s="1"/>
  <c r="EB46" i="13" s="1"/>
  <c r="EA42" i="13"/>
  <c r="EB47" i="13" l="1"/>
  <c r="EB48" i="13" s="1"/>
  <c r="EB49" i="13" s="1"/>
  <c r="EA45" i="13"/>
  <c r="EB50" i="13" l="1"/>
  <c r="EB51" i="13" s="1"/>
  <c r="EB52" i="13" s="1"/>
  <c r="EA48" i="13"/>
  <c r="EB53" i="13" l="1"/>
  <c r="EB54" i="13" s="1"/>
  <c r="EB55" i="13" s="1"/>
  <c r="EA51" i="13"/>
  <c r="EB56" i="13" l="1"/>
  <c r="EB57" i="13" s="1"/>
  <c r="EB58" i="13" s="1"/>
  <c r="EA54" i="13"/>
  <c r="EB59" i="13" l="1"/>
  <c r="EB60" i="13" s="1"/>
  <c r="EB61" i="13" s="1"/>
  <c r="EB62" i="13" s="1"/>
  <c r="EB63" i="13" s="1"/>
  <c r="EB64" i="13" s="1"/>
  <c r="EB65" i="13" s="1"/>
  <c r="EB66" i="13" s="1"/>
  <c r="EB67" i="13" s="1"/>
  <c r="EB68" i="13" s="1"/>
  <c r="EB69" i="13" s="1"/>
  <c r="EB70" i="13" s="1"/>
  <c r="EB71" i="13" s="1"/>
  <c r="EB72" i="13" s="1"/>
  <c r="EB73" i="13" s="1"/>
  <c r="EB74" i="13" s="1"/>
  <c r="EB75" i="13" s="1"/>
  <c r="EB76" i="13" s="1"/>
  <c r="EB77" i="13" s="1"/>
  <c r="EB78" i="13" s="1"/>
  <c r="EB79" i="13" s="1"/>
  <c r="EB80" i="13" s="1"/>
  <c r="EB81" i="13" s="1"/>
  <c r="EB82" i="13" s="1"/>
  <c r="EB83" i="13" s="1"/>
  <c r="EB84" i="13" s="1"/>
  <c r="EB85" i="13" s="1"/>
  <c r="EB86" i="13" s="1"/>
  <c r="EB87" i="13" s="1"/>
  <c r="EB88" i="13" s="1"/>
  <c r="EB89" i="13" s="1"/>
  <c r="EB90" i="13" s="1"/>
  <c r="EB91" i="13" s="1"/>
  <c r="EB92" i="13" s="1"/>
  <c r="EB93" i="13" s="1"/>
  <c r="EB94" i="13" s="1"/>
  <c r="EB95" i="13" s="1"/>
  <c r="EB96" i="13" s="1"/>
  <c r="EB97" i="13" s="1"/>
  <c r="EB98" i="13" s="1"/>
  <c r="EB99" i="13" s="1"/>
  <c r="EB100" i="13" s="1"/>
  <c r="EB101" i="13" s="1"/>
  <c r="EB102" i="13" s="1"/>
  <c r="EB103" i="13" s="1"/>
  <c r="EB104" i="13" s="1"/>
  <c r="EB105" i="13" s="1"/>
  <c r="EB106" i="13" s="1"/>
  <c r="EB107" i="13" s="1"/>
  <c r="EB108" i="13" s="1"/>
  <c r="EB109" i="13" s="1"/>
  <c r="EB110" i="13" s="1"/>
  <c r="EB111" i="13" s="1"/>
  <c r="EB112" i="13" s="1"/>
  <c r="EB113" i="13" s="1"/>
  <c r="EB114" i="13" s="1"/>
  <c r="EB115" i="13" s="1"/>
  <c r="EB116" i="13" s="1"/>
  <c r="EB117" i="13" s="1"/>
  <c r="EB118" i="13" s="1"/>
  <c r="EB119" i="13" s="1"/>
  <c r="EB120" i="13" s="1"/>
  <c r="EB121" i="13" s="1"/>
  <c r="EB122" i="13" s="1"/>
  <c r="EB123" i="13" s="1"/>
  <c r="EB124" i="13" s="1"/>
  <c r="EB125" i="13" s="1"/>
  <c r="EB126" i="13" s="1"/>
  <c r="EB127" i="13" s="1"/>
  <c r="EB128" i="13" s="1"/>
  <c r="EB129" i="13" s="1"/>
  <c r="EB130" i="13" s="1"/>
  <c r="EB131" i="13" s="1"/>
  <c r="EA57" i="13"/>
  <c r="EC34" i="13" l="1"/>
  <c r="EC33" i="13" s="1"/>
  <c r="EC35" i="13"/>
  <c r="EC37" i="13"/>
  <c r="EC36" i="13" s="1"/>
  <c r="EC38" i="13"/>
  <c r="EC40" i="13"/>
  <c r="EC39" i="13" s="1"/>
  <c r="EC41" i="13"/>
  <c r="EC43" i="13"/>
  <c r="EC42" i="13" s="1"/>
  <c r="EC44" i="13"/>
  <c r="EC46" i="13"/>
  <c r="EC45" i="13" s="1"/>
  <c r="EC47" i="13"/>
  <c r="EC49" i="13"/>
  <c r="EC48" i="13" s="1"/>
  <c r="EC50" i="13"/>
  <c r="EC52" i="13"/>
  <c r="EC51" i="13" s="1"/>
  <c r="EC53" i="13"/>
  <c r="EC55" i="13"/>
  <c r="EC54" i="13" s="1"/>
  <c r="EC56" i="13"/>
  <c r="EC58" i="13"/>
  <c r="EC57" i="13" s="1"/>
  <c r="EC59" i="13"/>
  <c r="EC60" i="13"/>
  <c r="EC61" i="13" s="1"/>
  <c r="EC62" i="13" s="1"/>
  <c r="EC63" i="13" s="1"/>
  <c r="EC64" i="13" s="1"/>
  <c r="EC65" i="13" s="1"/>
  <c r="EC66" i="13" s="1"/>
  <c r="EC67" i="13" s="1"/>
  <c r="EC68" i="13" s="1"/>
  <c r="EC69" i="13" s="1"/>
  <c r="EC70" i="13" s="1"/>
  <c r="EC71" i="13" s="1"/>
  <c r="EC72" i="13" s="1"/>
  <c r="EC73" i="13" s="1"/>
  <c r="EC74" i="13" s="1"/>
  <c r="EC75" i="13" s="1"/>
  <c r="EC76" i="13" s="1"/>
  <c r="EC77" i="13" s="1"/>
  <c r="EC78" i="13" s="1"/>
  <c r="EC79" i="13" s="1"/>
  <c r="EC80" i="13" s="1"/>
  <c r="EC81" i="13" s="1"/>
  <c r="EC82" i="13" s="1"/>
  <c r="EC83" i="13" s="1"/>
  <c r="EC84" i="13" s="1"/>
  <c r="EC85" i="13" s="1"/>
  <c r="EC86" i="13" s="1"/>
  <c r="EC87" i="13" s="1"/>
  <c r="EC88" i="13" s="1"/>
  <c r="EC89" i="13" s="1"/>
  <c r="EC90" i="13" s="1"/>
  <c r="EC91" i="13" s="1"/>
  <c r="EC92" i="13" s="1"/>
  <c r="EC93" i="13" s="1"/>
  <c r="EC94" i="13" s="1"/>
  <c r="EC95" i="13" s="1"/>
  <c r="EC96" i="13" s="1"/>
  <c r="EC97" i="13" s="1"/>
  <c r="EC98" i="13" s="1"/>
  <c r="EC99" i="13" s="1"/>
  <c r="EC100" i="13" s="1"/>
  <c r="EC101" i="13" s="1"/>
  <c r="EC102" i="13" s="1"/>
  <c r="EC103" i="13" s="1"/>
  <c r="EC104" i="13" s="1"/>
  <c r="EC105" i="13" s="1"/>
  <c r="EC106" i="13" s="1"/>
  <c r="EC107" i="13" s="1"/>
  <c r="EC108" i="13" s="1"/>
  <c r="EC109" i="13" s="1"/>
  <c r="EC110" i="13" s="1"/>
  <c r="EC111" i="13" s="1"/>
  <c r="EC112" i="13" s="1"/>
  <c r="EC113" i="13" s="1"/>
  <c r="EC114" i="13" s="1"/>
  <c r="EC115" i="13" s="1"/>
  <c r="EC116" i="13" s="1"/>
  <c r="EC117" i="13" s="1"/>
  <c r="EC118" i="13" s="1"/>
  <c r="EC119" i="13" s="1"/>
  <c r="EC120" i="13" s="1"/>
  <c r="EC121" i="13" s="1"/>
  <c r="EC122" i="13" s="1"/>
  <c r="EC123" i="13" s="1"/>
  <c r="EC124" i="13" s="1"/>
  <c r="EC125" i="13" s="1"/>
  <c r="EC126" i="13" s="1"/>
  <c r="EC127" i="13" s="1"/>
  <c r="EC128" i="13" s="1"/>
  <c r="EC129" i="13" s="1"/>
  <c r="EC130" i="13" s="1"/>
  <c r="EC131" i="13" s="1"/>
</calcChain>
</file>

<file path=xl/sharedStrings.xml><?xml version="1.0" encoding="utf-8"?>
<sst xmlns="http://schemas.openxmlformats.org/spreadsheetml/2006/main" count="161" uniqueCount="158">
  <si>
    <t>Data</t>
  </si>
  <si>
    <t>Random
Row</t>
  </si>
  <si>
    <t>Sample 
Means</t>
  </si>
  <si>
    <t>Sample Size for
Sample Means</t>
  </si>
  <si>
    <t xml:space="preserve"> </t>
  </si>
  <si>
    <t>rank</t>
  </si>
  <si>
    <t>Rank
percentile</t>
  </si>
  <si>
    <t>rank-based 
z-score</t>
  </si>
  <si>
    <t>This is used to make the histogram on the left.</t>
  </si>
  <si>
    <t>r</t>
  </si>
  <si>
    <t>≠</t>
  </si>
  <si>
    <t>Make sure that the data you wish to simulate looks like</t>
  </si>
  <si>
    <t>Critical</t>
  </si>
  <si>
    <t>&lt;</t>
  </si>
  <si>
    <t>what you want it to.</t>
  </si>
  <si>
    <t>n</t>
  </si>
  <si>
    <t>&gt;</t>
  </si>
  <si>
    <t>count</t>
  </si>
  <si>
    <t>min</t>
  </si>
  <si>
    <t>Start value</t>
  </si>
  <si>
    <t>Describing Quantitative Data</t>
  </si>
  <si>
    <t>Stop value</t>
  </si>
  <si>
    <t>Count:</t>
  </si>
  <si>
    <t>max</t>
  </si>
  <si>
    <t>Step Size</t>
  </si>
  <si>
    <t>Quantitative Summaries</t>
  </si>
  <si>
    <t>Boxplot</t>
  </si>
  <si>
    <t>spread</t>
  </si>
  <si>
    <t>Mean:</t>
  </si>
  <si>
    <t>Q-Q Plot</t>
  </si>
  <si>
    <t>Hidden</t>
  </si>
  <si>
    <t>MEASURES OF SHAPE</t>
  </si>
  <si>
    <t>StepSize</t>
  </si>
  <si>
    <t>Standard Deviation:</t>
  </si>
  <si>
    <t>Variance:</t>
  </si>
  <si>
    <t>Visible</t>
  </si>
  <si>
    <t>Skewness</t>
  </si>
  <si>
    <t>Maximum:</t>
  </si>
  <si>
    <t>Std err</t>
  </si>
  <si>
    <t>Third Quartile:</t>
  </si>
  <si>
    <t>Z_g1</t>
  </si>
  <si>
    <t>Median:</t>
  </si>
  <si>
    <t>Kurtosis</t>
  </si>
  <si>
    <t>First Quartile:</t>
  </si>
  <si>
    <t>Minimum:</t>
  </si>
  <si>
    <t>Z_g2</t>
  </si>
  <si>
    <t>Range:</t>
  </si>
  <si>
    <t>Sample Means:</t>
  </si>
  <si>
    <t>DP</t>
  </si>
  <si>
    <t>Histogram</t>
  </si>
  <si>
    <t>P-Value</t>
  </si>
  <si>
    <t>Alpha</t>
  </si>
  <si>
    <t>RYAN-JOINER NORMALITY TEST 
(from the plot correlation)</t>
  </si>
  <si>
    <t>D'AGOSTINO-PEARSON NORMALITY TEST 
(Shape)</t>
  </si>
  <si>
    <t>Test for Outliers</t>
  </si>
  <si>
    <t xml:space="preserve">Number of Bins:  </t>
  </si>
  <si>
    <t>Percentiles</t>
  </si>
  <si>
    <t>1st percentile:</t>
  </si>
  <si>
    <t>2nd percentile:</t>
  </si>
  <si>
    <t>3rd percentile:</t>
  </si>
  <si>
    <t>4th percentile:</t>
  </si>
  <si>
    <t>5th percentile:</t>
  </si>
  <si>
    <t>6th percentile:</t>
  </si>
  <si>
    <t>7th percentile:</t>
  </si>
  <si>
    <t>8th percentile:</t>
  </si>
  <si>
    <t>9th percentile:</t>
  </si>
  <si>
    <t>10th percentile:</t>
  </si>
  <si>
    <t>11th percentile:</t>
  </si>
  <si>
    <t>12th percentile:</t>
  </si>
  <si>
    <t>13th percentile:</t>
  </si>
  <si>
    <t>14th percentile:</t>
  </si>
  <si>
    <t>15th percentile:</t>
  </si>
  <si>
    <t>16th percentile:</t>
  </si>
  <si>
    <t>17th percentile:</t>
  </si>
  <si>
    <t>18th percentile:</t>
  </si>
  <si>
    <t>19th percentile:</t>
  </si>
  <si>
    <t>20th percentile:</t>
  </si>
  <si>
    <t>21st percentile:</t>
  </si>
  <si>
    <t>22nd percentile:</t>
  </si>
  <si>
    <t>23rd percentile:</t>
  </si>
  <si>
    <t>24th percentile:</t>
  </si>
  <si>
    <t>25th percentile:</t>
  </si>
  <si>
    <t>26th percentile:</t>
  </si>
  <si>
    <t>27th percentile:</t>
  </si>
  <si>
    <t>28th percentile:</t>
  </si>
  <si>
    <t>29th percentile:</t>
  </si>
  <si>
    <t>30th percentile:</t>
  </si>
  <si>
    <t>31st percentile:</t>
  </si>
  <si>
    <t>32nd percentile:</t>
  </si>
  <si>
    <t>33rd percentile:</t>
  </si>
  <si>
    <t>34th percentile:</t>
  </si>
  <si>
    <t>35th percentile:</t>
  </si>
  <si>
    <t>36th percentile:</t>
  </si>
  <si>
    <t>37th percentile:</t>
  </si>
  <si>
    <t>38th percentile:</t>
  </si>
  <si>
    <t>39th percentile:</t>
  </si>
  <si>
    <t>40th percentile:</t>
  </si>
  <si>
    <t>41st percentile:</t>
  </si>
  <si>
    <t>42nd percentile:</t>
  </si>
  <si>
    <t>43rd percentile:</t>
  </si>
  <si>
    <t>44th percentile:</t>
  </si>
  <si>
    <t>45th percentile:</t>
  </si>
  <si>
    <t>46th percentile:</t>
  </si>
  <si>
    <t>47th percentile:</t>
  </si>
  <si>
    <t>48th percentile:</t>
  </si>
  <si>
    <t>49th percentile:</t>
  </si>
  <si>
    <t>50th percentile:</t>
  </si>
  <si>
    <t>51st percentile:</t>
  </si>
  <si>
    <t>52nd percentile:</t>
  </si>
  <si>
    <t>53rd percentile:</t>
  </si>
  <si>
    <t>54th percentile:</t>
  </si>
  <si>
    <t>55th percentile:</t>
  </si>
  <si>
    <t>56th percentile:</t>
  </si>
  <si>
    <t>57th percentile:</t>
  </si>
  <si>
    <t>58th percentile:</t>
  </si>
  <si>
    <t>59th percentile:</t>
  </si>
  <si>
    <t>60th percentile:</t>
  </si>
  <si>
    <t>61st percentile:</t>
  </si>
  <si>
    <t>62nd percentile:</t>
  </si>
  <si>
    <t>63rd percentile:</t>
  </si>
  <si>
    <t>64th percentile:</t>
  </si>
  <si>
    <t>65th percentile:</t>
  </si>
  <si>
    <t>66th percentile:</t>
  </si>
  <si>
    <t>67th percentile:</t>
  </si>
  <si>
    <t>68th percentile:</t>
  </si>
  <si>
    <t>69th percentile:</t>
  </si>
  <si>
    <t>70th percentile:</t>
  </si>
  <si>
    <t>71st percentile:</t>
  </si>
  <si>
    <t>72nd percentile:</t>
  </si>
  <si>
    <t>73rd percentile:</t>
  </si>
  <si>
    <t>74th percentile:</t>
  </si>
  <si>
    <t>75th percentile:</t>
  </si>
  <si>
    <t>76th percentile:</t>
  </si>
  <si>
    <t>77th percentile:</t>
  </si>
  <si>
    <t>78th percentile:</t>
  </si>
  <si>
    <t>79th percentile:</t>
  </si>
  <si>
    <t>80th percentile:</t>
  </si>
  <si>
    <t>81st percentile:</t>
  </si>
  <si>
    <t>82nd percentile:</t>
  </si>
  <si>
    <t>83rd percentile:</t>
  </si>
  <si>
    <t>84th percentile:</t>
  </si>
  <si>
    <t>85th percentile:</t>
  </si>
  <si>
    <t>86th percentile:</t>
  </si>
  <si>
    <t>87th percentile:</t>
  </si>
  <si>
    <t>88th percentile:</t>
  </si>
  <si>
    <t>89th percentile:</t>
  </si>
  <si>
    <t>90th percentile:</t>
  </si>
  <si>
    <t>91st percentile:</t>
  </si>
  <si>
    <t>92nd percentile:</t>
  </si>
  <si>
    <t>93rd percentile:</t>
  </si>
  <si>
    <t>94th percentile:</t>
  </si>
  <si>
    <t>95th percentile:</t>
  </si>
  <si>
    <t>96th percentile:</t>
  </si>
  <si>
    <t>97th percentile:</t>
  </si>
  <si>
    <t>98th percentile:</t>
  </si>
  <si>
    <t>99th percentile:</t>
  </si>
  <si>
    <t>Sturges' Rule</t>
  </si>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</sst>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8" formatCode="&quot;$&quot;#,##0.00_);[Red]\(&quot;$&quot;#,##0.00\)"/>
    <numFmt numFmtId="164" formatCode="0.000"/>
    <numFmt numFmtId="165" formatCode="0.0000000000000"/>
  </numFmts>
  <fonts count="2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2"/>
      <color theme="2"/>
      <name val="Calibri"/>
      <family val="2"/>
      <scheme val="minor"/>
    </font>
    <font>
      <sz val="10"/>
      <name val="Verdana"/>
      <family val="2"/>
    </font>
    <font>
      <b/>
      <sz val="12"/>
      <color theme="0"/>
      <name val="Verdana"/>
      <family val="2"/>
    </font>
    <font>
      <sz val="10"/>
      <color theme="3"/>
      <name val="Calibri"/>
      <family val="2"/>
    </font>
    <font>
      <i/>
      <sz val="18"/>
      <color theme="1"/>
      <name val="Copperplate Gothic Light"/>
      <family val="2"/>
    </font>
    <font>
      <sz val="12"/>
      <color theme="0"/>
      <name val="Calibri"/>
      <family val="2"/>
      <scheme val="minor"/>
    </font>
    <font>
      <sz val="12"/>
      <color theme="0"/>
      <name val="Copperplate Gothic Light"/>
      <family val="2"/>
    </font>
    <font>
      <i/>
      <sz val="16"/>
      <color theme="1"/>
      <name val="Copperplate Gothic Light"/>
      <family val="2"/>
    </font>
    <font>
      <i/>
      <sz val="16"/>
      <color theme="3"/>
      <name val="Copperplate Gothic Light"/>
      <family val="2"/>
    </font>
    <font>
      <sz val="12"/>
      <color theme="3"/>
      <name val="Arial"/>
      <family val="2"/>
    </font>
    <font>
      <sz val="10"/>
      <color theme="0" tint="-0.249977111117893"/>
      <name val="Arial"/>
      <family val="2"/>
    </font>
    <font>
      <sz val="10"/>
      <color theme="4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theme="4" tint="0.59996337778862885"/>
      </left>
      <right style="thin">
        <color theme="4" tint="0.59996337778862885"/>
      </right>
      <top style="thin">
        <color theme="4" tint="0.59996337778862885"/>
      </top>
      <bottom style="thin">
        <color theme="4" tint="0.59996337778862885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/>
      <bottom style="medium">
        <color indexed="64"/>
      </bottom>
      <diagonal/>
    </border>
  </borders>
  <cellStyleXfs count="5">
    <xf numFmtId="0" fontId="0" fillId="0" borderId="0"/>
    <xf numFmtId="0" fontId="4" fillId="0" borderId="0"/>
    <xf numFmtId="0" fontId="7" fillId="0" borderId="0"/>
    <xf numFmtId="0" fontId="5" fillId="0" borderId="0"/>
    <xf numFmtId="0" fontId="1" fillId="0" borderId="0"/>
  </cellStyleXfs>
  <cellXfs count="80">
    <xf numFmtId="0" fontId="0" fillId="0" borderId="0" xfId="0"/>
    <xf numFmtId="0" fontId="0" fillId="0" borderId="0" xfId="0" applyFill="1"/>
    <xf numFmtId="0" fontId="4" fillId="2" borderId="0" xfId="1" applyFill="1"/>
    <xf numFmtId="0" fontId="7" fillId="2" borderId="0" xfId="2" applyFill="1"/>
    <xf numFmtId="0" fontId="7" fillId="2" borderId="0" xfId="2" applyFont="1" applyFill="1" applyAlignment="1">
      <alignment wrapText="1"/>
    </xf>
    <xf numFmtId="0" fontId="8" fillId="4" borderId="6" xfId="2" applyFont="1" applyFill="1" applyBorder="1" applyAlignment="1">
      <alignment horizontal="center" vertical="center"/>
    </xf>
    <xf numFmtId="0" fontId="5" fillId="2" borderId="0" xfId="3" applyFill="1"/>
    <xf numFmtId="0" fontId="5" fillId="2" borderId="0" xfId="3" applyFont="1" applyFill="1"/>
    <xf numFmtId="0" fontId="4" fillId="2" borderId="0" xfId="1" applyFill="1" applyAlignment="1">
      <alignment horizontal="center"/>
    </xf>
    <xf numFmtId="0" fontId="7" fillId="3" borderId="6" xfId="2" applyFill="1" applyBorder="1" applyAlignment="1">
      <alignment horizontal="center"/>
    </xf>
    <xf numFmtId="164" fontId="4" fillId="2" borderId="0" xfId="1" applyNumberFormat="1" applyFill="1"/>
    <xf numFmtId="0" fontId="4" fillId="5" borderId="0" xfId="1" applyFill="1"/>
    <xf numFmtId="0" fontId="10" fillId="2" borderId="7" xfId="1" applyFont="1" applyFill="1" applyBorder="1"/>
    <xf numFmtId="0" fontId="4" fillId="2" borderId="7" xfId="1" applyFill="1" applyBorder="1"/>
    <xf numFmtId="0" fontId="4" fillId="2" borderId="0" xfId="1" applyFill="1" applyBorder="1" applyAlignment="1">
      <alignment horizontal="center"/>
    </xf>
    <xf numFmtId="0" fontId="12" fillId="5" borderId="9" xfId="1" applyFont="1" applyFill="1" applyBorder="1" applyAlignment="1">
      <alignment vertical="center"/>
    </xf>
    <xf numFmtId="0" fontId="4" fillId="6" borderId="11" xfId="1" applyFont="1" applyFill="1" applyBorder="1" applyAlignment="1">
      <alignment horizontal="right"/>
    </xf>
    <xf numFmtId="164" fontId="4" fillId="7" borderId="11" xfId="1" applyNumberFormat="1" applyFont="1" applyFill="1" applyBorder="1" applyAlignment="1">
      <alignment horizontal="center" vertical="center"/>
    </xf>
    <xf numFmtId="0" fontId="13" fillId="8" borderId="9" xfId="1" applyFont="1" applyFill="1" applyBorder="1" applyAlignment="1"/>
    <xf numFmtId="0" fontId="4" fillId="2" borderId="0" xfId="1" applyFill="1" applyBorder="1" applyAlignment="1">
      <alignment horizontal="center" wrapText="1"/>
    </xf>
    <xf numFmtId="0" fontId="4" fillId="4" borderId="8" xfId="1" applyFill="1" applyBorder="1" applyAlignment="1">
      <alignment horizontal="right"/>
    </xf>
    <xf numFmtId="0" fontId="4" fillId="4" borderId="9" xfId="1" applyFill="1" applyBorder="1"/>
    <xf numFmtId="0" fontId="4" fillId="2" borderId="0" xfId="1" applyFill="1" applyAlignment="1">
      <alignment horizontal="right"/>
    </xf>
    <xf numFmtId="0" fontId="4" fillId="5" borderId="0" xfId="1" applyFill="1" applyAlignment="1">
      <alignment horizontal="center"/>
    </xf>
    <xf numFmtId="0" fontId="4" fillId="2" borderId="7" xfId="1" applyFill="1" applyBorder="1" applyAlignment="1">
      <alignment horizontal="center"/>
    </xf>
    <xf numFmtId="0" fontId="16" fillId="2" borderId="0" xfId="1" applyFont="1" applyFill="1" applyAlignment="1">
      <alignment horizontal="center"/>
    </xf>
    <xf numFmtId="0" fontId="3" fillId="0" borderId="0" xfId="0" applyFont="1"/>
    <xf numFmtId="0" fontId="11" fillId="4" borderId="1" xfId="1" applyFont="1" applyFill="1" applyBorder="1" applyAlignment="1">
      <alignment horizontal="center" vertical="center"/>
    </xf>
    <xf numFmtId="0" fontId="4" fillId="4" borderId="1" xfId="1" applyFill="1" applyBorder="1"/>
    <xf numFmtId="0" fontId="4" fillId="4" borderId="12" xfId="1" applyFill="1" applyBorder="1" applyAlignment="1">
      <alignment horizontal="right"/>
    </xf>
    <xf numFmtId="0" fontId="4" fillId="4" borderId="13" xfId="1" applyFill="1" applyBorder="1"/>
    <xf numFmtId="0" fontId="4" fillId="4" borderId="13" xfId="1" applyFill="1" applyBorder="1" applyAlignment="1">
      <alignment horizontal="center"/>
    </xf>
    <xf numFmtId="0" fontId="4" fillId="4" borderId="14" xfId="1" applyFill="1" applyBorder="1"/>
    <xf numFmtId="0" fontId="4" fillId="4" borderId="15" xfId="1" applyFill="1" applyBorder="1" applyAlignment="1">
      <alignment horizontal="right"/>
    </xf>
    <xf numFmtId="0" fontId="11" fillId="4" borderId="0" xfId="1" applyFont="1" applyFill="1" applyBorder="1" applyAlignment="1">
      <alignment horizontal="right"/>
    </xf>
    <xf numFmtId="0" fontId="4" fillId="4" borderId="17" xfId="1" applyFill="1" applyBorder="1"/>
    <xf numFmtId="0" fontId="4" fillId="4" borderId="3" xfId="1" applyFill="1" applyBorder="1" applyAlignment="1">
      <alignment horizontal="right"/>
    </xf>
    <xf numFmtId="0" fontId="4" fillId="4" borderId="7" xfId="1" applyFill="1" applyBorder="1" applyAlignment="1">
      <alignment horizontal="right"/>
    </xf>
    <xf numFmtId="0" fontId="4" fillId="0" borderId="0" xfId="1" applyFill="1"/>
    <xf numFmtId="0" fontId="0" fillId="0" borderId="0" xfId="0" applyFill="1" applyAlignment="1">
      <alignment wrapText="1"/>
    </xf>
    <xf numFmtId="0" fontId="4" fillId="0" borderId="0" xfId="1" applyFill="1" applyAlignment="1">
      <alignment horizontal="right"/>
    </xf>
    <xf numFmtId="0" fontId="2" fillId="0" borderId="0" xfId="0" applyFont="1" applyFill="1" applyBorder="1" applyAlignment="1" applyProtection="1">
      <alignment vertical="center" wrapText="1"/>
    </xf>
    <xf numFmtId="0" fontId="0" fillId="0" borderId="0" xfId="0" applyFill="1" applyAlignment="1"/>
    <xf numFmtId="2" fontId="0" fillId="0" borderId="0" xfId="0" applyNumberFormat="1" applyFill="1" applyAlignment="1"/>
    <xf numFmtId="2" fontId="0" fillId="0" borderId="0" xfId="0" applyNumberFormat="1" applyFill="1"/>
    <xf numFmtId="2" fontId="0" fillId="0" borderId="0" xfId="0" applyNumberFormat="1" applyFill="1" applyAlignment="1">
      <alignment wrapText="1"/>
    </xf>
    <xf numFmtId="165" fontId="4" fillId="0" borderId="0" xfId="1" applyNumberFormat="1" applyFill="1"/>
    <xf numFmtId="0" fontId="4" fillId="2" borderId="0" xfId="1" applyFill="1" applyAlignment="1">
      <alignment horizontal="center" wrapText="1"/>
    </xf>
    <xf numFmtId="0" fontId="6" fillId="2" borderId="0" xfId="1" applyFont="1" applyFill="1" applyBorder="1" applyAlignment="1">
      <alignment vertical="center"/>
    </xf>
    <xf numFmtId="0" fontId="7" fillId="2" borderId="0" xfId="2" applyFill="1" applyAlignment="1">
      <alignment horizontal="center"/>
    </xf>
    <xf numFmtId="0" fontId="9" fillId="10" borderId="6" xfId="1" applyFont="1" applyFill="1" applyBorder="1" applyAlignment="1">
      <alignment horizontal="center"/>
    </xf>
    <xf numFmtId="8" fontId="15" fillId="10" borderId="6" xfId="1" applyNumberFormat="1" applyFont="1" applyFill="1" applyBorder="1" applyAlignment="1">
      <alignment horizontal="center"/>
    </xf>
    <xf numFmtId="0" fontId="19" fillId="10" borderId="6" xfId="1" applyFont="1" applyFill="1" applyBorder="1" applyAlignment="1">
      <alignment horizontal="center" vertical="center" wrapText="1"/>
    </xf>
    <xf numFmtId="0" fontId="4" fillId="4" borderId="9" xfId="1" applyFill="1" applyBorder="1" applyAlignment="1">
      <alignment horizontal="center"/>
    </xf>
    <xf numFmtId="0" fontId="18" fillId="2" borderId="0" xfId="1" applyFont="1" applyFill="1" applyBorder="1" applyAlignment="1">
      <alignment horizontal="center" vertical="center" wrapText="1"/>
    </xf>
    <xf numFmtId="0" fontId="4" fillId="11" borderId="0" xfId="1" applyFill="1" applyAlignment="1" applyProtection="1">
      <alignment horizontal="center"/>
      <protection locked="0"/>
    </xf>
    <xf numFmtId="0" fontId="0" fillId="11" borderId="0" xfId="0" applyFill="1" applyAlignment="1" applyProtection="1">
      <alignment horizontal="center"/>
      <protection locked="0"/>
    </xf>
    <xf numFmtId="0" fontId="18" fillId="11" borderId="0" xfId="1" applyFont="1" applyFill="1" applyBorder="1" applyAlignment="1" applyProtection="1">
      <alignment horizontal="center" vertical="center"/>
      <protection locked="0"/>
    </xf>
    <xf numFmtId="0" fontId="17" fillId="3" borderId="16" xfId="1" applyFont="1" applyFill="1" applyBorder="1" applyAlignment="1" applyProtection="1">
      <alignment horizontal="center" vertical="center"/>
      <protection locked="0"/>
    </xf>
    <xf numFmtId="0" fontId="4" fillId="4" borderId="7" xfId="1" applyNumberFormat="1" applyFill="1" applyBorder="1" applyAlignment="1">
      <alignment horizontal="center"/>
    </xf>
    <xf numFmtId="0" fontId="4" fillId="4" borderId="18" xfId="1" applyNumberFormat="1" applyFill="1" applyBorder="1" applyAlignment="1">
      <alignment horizontal="right"/>
    </xf>
    <xf numFmtId="0" fontId="2" fillId="0" borderId="0" xfId="0" applyFont="1" applyFill="1" applyBorder="1" applyAlignment="1" applyProtection="1">
      <alignment horizontal="center" vertical="center" wrapText="1"/>
    </xf>
    <xf numFmtId="0" fontId="2" fillId="0" borderId="19" xfId="0" applyFont="1" applyBorder="1" applyAlignment="1" applyProtection="1">
      <alignment horizontal="center" vertical="center" wrapText="1"/>
    </xf>
    <xf numFmtId="0" fontId="2" fillId="0" borderId="20" xfId="0" applyFont="1" applyBorder="1" applyAlignment="1" applyProtection="1">
      <alignment horizontal="center" vertical="center" wrapText="1"/>
    </xf>
    <xf numFmtId="0" fontId="2" fillId="0" borderId="21" xfId="0" applyFont="1" applyBorder="1" applyAlignment="1" applyProtection="1">
      <alignment horizontal="center" vertical="center" wrapText="1"/>
    </xf>
    <xf numFmtId="0" fontId="2" fillId="0" borderId="5" xfId="0" applyFont="1" applyBorder="1" applyAlignment="1" applyProtection="1">
      <alignment horizontal="center" vertical="center" wrapText="1"/>
    </xf>
    <xf numFmtId="0" fontId="2" fillId="0" borderId="23" xfId="0" applyFont="1" applyBorder="1" applyAlignment="1" applyProtection="1">
      <alignment horizontal="center" vertical="center" wrapText="1"/>
    </xf>
    <xf numFmtId="0" fontId="2" fillId="0" borderId="2" xfId="0" applyFont="1" applyBorder="1" applyAlignment="1" applyProtection="1">
      <alignment horizontal="center" vertical="center" wrapText="1"/>
    </xf>
    <xf numFmtId="0" fontId="0" fillId="9" borderId="22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0" fontId="12" fillId="5" borderId="10" xfId="1" applyFont="1" applyFill="1" applyBorder="1" applyAlignment="1">
      <alignment horizontal="center" vertical="center"/>
    </xf>
    <xf numFmtId="0" fontId="13" fillId="8" borderId="8" xfId="1" applyFont="1" applyFill="1" applyBorder="1" applyAlignment="1">
      <alignment horizontal="center"/>
    </xf>
    <xf numFmtId="0" fontId="13" fillId="8" borderId="10" xfId="1" applyFont="1" applyFill="1" applyBorder="1" applyAlignment="1">
      <alignment horizontal="center"/>
    </xf>
    <xf numFmtId="0" fontId="14" fillId="3" borderId="10" xfId="1" applyFont="1" applyFill="1" applyBorder="1" applyAlignment="1">
      <alignment horizontal="center"/>
    </xf>
    <xf numFmtId="0" fontId="11" fillId="4" borderId="8" xfId="1" applyFont="1" applyFill="1" applyBorder="1" applyAlignment="1">
      <alignment horizontal="center" vertical="center"/>
    </xf>
    <xf numFmtId="0" fontId="11" fillId="4" borderId="10" xfId="1" applyFont="1" applyFill="1" applyBorder="1" applyAlignment="1">
      <alignment horizontal="center" vertical="center"/>
    </xf>
    <xf numFmtId="0" fontId="11" fillId="4" borderId="9" xfId="1" applyFont="1" applyFill="1" applyBorder="1" applyAlignment="1">
      <alignment horizontal="center" vertical="center"/>
    </xf>
    <xf numFmtId="0" fontId="11" fillId="4" borderId="8" xfId="1" applyFont="1" applyFill="1" applyBorder="1" applyAlignment="1">
      <alignment horizontal="center"/>
    </xf>
    <xf numFmtId="0" fontId="11" fillId="4" borderId="9" xfId="1" applyFont="1" applyFill="1" applyBorder="1" applyAlignment="1">
      <alignment horizontal="center"/>
    </xf>
    <xf numFmtId="0" fontId="12" fillId="5" borderId="8" xfId="1" applyFont="1" applyFill="1" applyBorder="1" applyAlignment="1">
      <alignment horizontal="center" vertical="center"/>
    </xf>
  </cellXfs>
  <cellStyles count="5">
    <cellStyle name="Normal" xfId="0" builtinId="0"/>
    <cellStyle name="Normal 2" xfId="1"/>
    <cellStyle name="Normal 3" xfId="4"/>
    <cellStyle name="Normal 4" xfId="2"/>
    <cellStyle name="Normal 5" xfId="3"/>
  </cellStyles>
  <dxfs count="1">
    <dxf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FF3300"/>
      <color rgb="FF00FA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492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'Descriptive Stats'!$EB$11:$EB$131</c:f>
              <c:numCache>
                <c:formatCode>General</c:formatCode>
                <c:ptCount val="121"/>
                <c:pt idx="0">
                  <c:v>1E-14</c:v>
                </c:pt>
                <c:pt idx="1">
                  <c:v>1E-14</c:v>
                </c:pt>
                <c:pt idx="2">
                  <c:v>1.18750000000001</c:v>
                </c:pt>
                <c:pt idx="3">
                  <c:v>1.18750000000001</c:v>
                </c:pt>
                <c:pt idx="4">
                  <c:v>1.18750000000001</c:v>
                </c:pt>
                <c:pt idx="5">
                  <c:v>2.3750000000000098</c:v>
                </c:pt>
                <c:pt idx="6">
                  <c:v>2.3750000000000098</c:v>
                </c:pt>
                <c:pt idx="7">
                  <c:v>2.3750000000000098</c:v>
                </c:pt>
                <c:pt idx="8">
                  <c:v>3.5625000000000098</c:v>
                </c:pt>
                <c:pt idx="9">
                  <c:v>3.5625000000000098</c:v>
                </c:pt>
                <c:pt idx="10">
                  <c:v>3.5625000000000098</c:v>
                </c:pt>
                <c:pt idx="11">
                  <c:v>4.7500000000000098</c:v>
                </c:pt>
                <c:pt idx="12">
                  <c:v>4.7500000000000098</c:v>
                </c:pt>
                <c:pt idx="13">
                  <c:v>4.7500000000000098</c:v>
                </c:pt>
                <c:pt idx="14">
                  <c:v>5.9375000000000098</c:v>
                </c:pt>
                <c:pt idx="15">
                  <c:v>5.9375000000000098</c:v>
                </c:pt>
                <c:pt idx="16">
                  <c:v>5.9375000000000098</c:v>
                </c:pt>
                <c:pt idx="17">
                  <c:v>7.1250000000000098</c:v>
                </c:pt>
                <c:pt idx="18">
                  <c:v>7.1250000000000098</c:v>
                </c:pt>
                <c:pt idx="19">
                  <c:v>7.1250000000000098</c:v>
                </c:pt>
                <c:pt idx="20">
                  <c:v>8.3125000000000107</c:v>
                </c:pt>
                <c:pt idx="21">
                  <c:v>8.3125000000000107</c:v>
                </c:pt>
                <c:pt idx="22">
                  <c:v>8.3125000000000107</c:v>
                </c:pt>
                <c:pt idx="23">
                  <c:v>9.5000000000000107</c:v>
                </c:pt>
                <c:pt idx="24">
                  <c:v>9.5000000000000107</c:v>
                </c:pt>
                <c:pt idx="25">
                  <c:v>9.5000000000000107</c:v>
                </c:pt>
                <c:pt idx="26">
                  <c:v>10.687500000000011</c:v>
                </c:pt>
                <c:pt idx="27">
                  <c:v>10.687500000000011</c:v>
                </c:pt>
                <c:pt idx="28">
                  <c:v>10.687500000000011</c:v>
                </c:pt>
                <c:pt idx="29">
                  <c:v>11.875000000000011</c:v>
                </c:pt>
                <c:pt idx="30">
                  <c:v>11.875000000000011</c:v>
                </c:pt>
                <c:pt idx="31">
                  <c:v>11.875000000000011</c:v>
                </c:pt>
                <c:pt idx="32">
                  <c:v>13.062500000000011</c:v>
                </c:pt>
                <c:pt idx="33">
                  <c:v>13.062500000000011</c:v>
                </c:pt>
                <c:pt idx="34">
                  <c:v>13.062500000000011</c:v>
                </c:pt>
                <c:pt idx="35">
                  <c:v>14.250000000000011</c:v>
                </c:pt>
                <c:pt idx="36">
                  <c:v>14.250000000000011</c:v>
                </c:pt>
                <c:pt idx="37">
                  <c:v>14.250000000000011</c:v>
                </c:pt>
                <c:pt idx="38">
                  <c:v>15.437500000000011</c:v>
                </c:pt>
                <c:pt idx="39">
                  <c:v>15.437500000000011</c:v>
                </c:pt>
                <c:pt idx="40">
                  <c:v>15.437500000000011</c:v>
                </c:pt>
                <c:pt idx="41">
                  <c:v>16.625000000000011</c:v>
                </c:pt>
                <c:pt idx="42">
                  <c:v>16.625000000000011</c:v>
                </c:pt>
                <c:pt idx="43">
                  <c:v>16.625000000000011</c:v>
                </c:pt>
                <c:pt idx="44">
                  <c:v>17.812500000000011</c:v>
                </c:pt>
                <c:pt idx="45">
                  <c:v>17.812500000000011</c:v>
                </c:pt>
                <c:pt idx="46">
                  <c:v>17.812500000000011</c:v>
                </c:pt>
                <c:pt idx="47">
                  <c:v>19.000000000000011</c:v>
                </c:pt>
                <c:pt idx="48">
                  <c:v>19.000000000000011</c:v>
                </c:pt>
                <c:pt idx="49">
                  <c:v>19.000000000000011</c:v>
                </c:pt>
                <c:pt idx="50">
                  <c:v>19.000000000000011</c:v>
                </c:pt>
                <c:pt idx="51">
                  <c:v>19.000000000000011</c:v>
                </c:pt>
                <c:pt idx="52">
                  <c:v>19.000000000000011</c:v>
                </c:pt>
                <c:pt idx="53">
                  <c:v>19.000000000000011</c:v>
                </c:pt>
                <c:pt idx="54">
                  <c:v>19.000000000000011</c:v>
                </c:pt>
                <c:pt idx="55">
                  <c:v>19.000000000000011</c:v>
                </c:pt>
                <c:pt idx="56">
                  <c:v>19.000000000000011</c:v>
                </c:pt>
                <c:pt idx="57">
                  <c:v>19.000000000000011</c:v>
                </c:pt>
                <c:pt idx="58">
                  <c:v>19.000000000000011</c:v>
                </c:pt>
                <c:pt idx="59">
                  <c:v>19.000000000000011</c:v>
                </c:pt>
                <c:pt idx="60">
                  <c:v>19.000000000000011</c:v>
                </c:pt>
                <c:pt idx="61">
                  <c:v>19.000000000000011</c:v>
                </c:pt>
                <c:pt idx="62">
                  <c:v>19.000000000000011</c:v>
                </c:pt>
                <c:pt idx="63">
                  <c:v>19.000000000000011</c:v>
                </c:pt>
                <c:pt idx="64">
                  <c:v>19.000000000000011</c:v>
                </c:pt>
                <c:pt idx="65">
                  <c:v>19.000000000000011</c:v>
                </c:pt>
                <c:pt idx="66">
                  <c:v>19.000000000000011</c:v>
                </c:pt>
                <c:pt idx="67">
                  <c:v>19.000000000000011</c:v>
                </c:pt>
                <c:pt idx="68">
                  <c:v>19.000000000000011</c:v>
                </c:pt>
                <c:pt idx="69">
                  <c:v>19.000000000000011</c:v>
                </c:pt>
                <c:pt idx="70">
                  <c:v>19.000000000000011</c:v>
                </c:pt>
                <c:pt idx="71">
                  <c:v>19.000000000000011</c:v>
                </c:pt>
                <c:pt idx="72">
                  <c:v>19.000000000000011</c:v>
                </c:pt>
                <c:pt idx="73">
                  <c:v>19.000000000000011</c:v>
                </c:pt>
                <c:pt idx="74">
                  <c:v>19.000000000000011</c:v>
                </c:pt>
                <c:pt idx="75">
                  <c:v>19.000000000000011</c:v>
                </c:pt>
                <c:pt idx="76">
                  <c:v>19.000000000000011</c:v>
                </c:pt>
                <c:pt idx="77">
                  <c:v>19.000000000000011</c:v>
                </c:pt>
                <c:pt idx="78">
                  <c:v>19.000000000000011</c:v>
                </c:pt>
                <c:pt idx="79">
                  <c:v>19.000000000000011</c:v>
                </c:pt>
                <c:pt idx="80">
                  <c:v>19.000000000000011</c:v>
                </c:pt>
                <c:pt idx="81">
                  <c:v>19.000000000000011</c:v>
                </c:pt>
                <c:pt idx="82">
                  <c:v>19.000000000000011</c:v>
                </c:pt>
                <c:pt idx="83">
                  <c:v>19.000000000000011</c:v>
                </c:pt>
                <c:pt idx="84">
                  <c:v>19.000000000000011</c:v>
                </c:pt>
                <c:pt idx="85">
                  <c:v>19.000000000000011</c:v>
                </c:pt>
                <c:pt idx="86">
                  <c:v>19.000000000000011</c:v>
                </c:pt>
                <c:pt idx="87">
                  <c:v>19.000000000000011</c:v>
                </c:pt>
                <c:pt idx="88">
                  <c:v>19.000000000000011</c:v>
                </c:pt>
                <c:pt idx="89">
                  <c:v>19.000000000000011</c:v>
                </c:pt>
                <c:pt idx="90">
                  <c:v>19.000000000000011</c:v>
                </c:pt>
                <c:pt idx="91">
                  <c:v>19.000000000000011</c:v>
                </c:pt>
                <c:pt idx="92">
                  <c:v>19.000000000000011</c:v>
                </c:pt>
                <c:pt idx="93">
                  <c:v>19.000000000000011</c:v>
                </c:pt>
                <c:pt idx="94">
                  <c:v>19.000000000000011</c:v>
                </c:pt>
                <c:pt idx="95">
                  <c:v>19.000000000000011</c:v>
                </c:pt>
                <c:pt idx="96">
                  <c:v>19.000000000000011</c:v>
                </c:pt>
                <c:pt idx="97">
                  <c:v>19.000000000000011</c:v>
                </c:pt>
                <c:pt idx="98">
                  <c:v>19.000000000000011</c:v>
                </c:pt>
                <c:pt idx="99">
                  <c:v>19.000000000000011</c:v>
                </c:pt>
                <c:pt idx="100">
                  <c:v>19.000000000000011</c:v>
                </c:pt>
                <c:pt idx="101">
                  <c:v>19.000000000000011</c:v>
                </c:pt>
                <c:pt idx="102">
                  <c:v>19.000000000000011</c:v>
                </c:pt>
                <c:pt idx="103">
                  <c:v>19.000000000000011</c:v>
                </c:pt>
                <c:pt idx="104">
                  <c:v>19.000000000000011</c:v>
                </c:pt>
                <c:pt idx="105">
                  <c:v>19.000000000000011</c:v>
                </c:pt>
                <c:pt idx="106">
                  <c:v>19.000000000000011</c:v>
                </c:pt>
                <c:pt idx="107">
                  <c:v>19.000000000000011</c:v>
                </c:pt>
                <c:pt idx="108">
                  <c:v>19.000000000000011</c:v>
                </c:pt>
                <c:pt idx="109">
                  <c:v>19.000000000000011</c:v>
                </c:pt>
                <c:pt idx="110">
                  <c:v>19.000000000000011</c:v>
                </c:pt>
                <c:pt idx="111">
                  <c:v>19.000000000000011</c:v>
                </c:pt>
                <c:pt idx="112">
                  <c:v>19.000000000000011</c:v>
                </c:pt>
                <c:pt idx="113">
                  <c:v>19.000000000000011</c:v>
                </c:pt>
                <c:pt idx="114">
                  <c:v>19.000000000000011</c:v>
                </c:pt>
                <c:pt idx="115">
                  <c:v>19.000000000000011</c:v>
                </c:pt>
                <c:pt idx="116">
                  <c:v>19.000000000000011</c:v>
                </c:pt>
                <c:pt idx="117">
                  <c:v>19.000000000000011</c:v>
                </c:pt>
                <c:pt idx="118">
                  <c:v>19.000000000000011</c:v>
                </c:pt>
                <c:pt idx="119">
                  <c:v>19.000000000000011</c:v>
                </c:pt>
                <c:pt idx="120">
                  <c:v>19.000000000000011</c:v>
                </c:pt>
              </c:numCache>
            </c:numRef>
          </c:xVal>
          <c:yVal>
            <c:numRef>
              <c:f>'Descriptive Stats'!$EC$11:$EC$131</c:f>
              <c:numCache>
                <c:formatCode>General</c:formatCode>
                <c:ptCount val="121"/>
                <c:pt idx="0">
                  <c:v>0</c:v>
                </c:pt>
                <c:pt idx="1">
                  <c:v>3916</c:v>
                </c:pt>
                <c:pt idx="2">
                  <c:v>3916</c:v>
                </c:pt>
                <c:pt idx="3">
                  <c:v>0</c:v>
                </c:pt>
                <c:pt idx="4">
                  <c:v>1777</c:v>
                </c:pt>
                <c:pt idx="5">
                  <c:v>1777</c:v>
                </c:pt>
                <c:pt idx="6">
                  <c:v>0</c:v>
                </c:pt>
                <c:pt idx="7">
                  <c:v>424</c:v>
                </c:pt>
                <c:pt idx="8">
                  <c:v>424</c:v>
                </c:pt>
                <c:pt idx="9">
                  <c:v>0</c:v>
                </c:pt>
                <c:pt idx="10">
                  <c:v>426</c:v>
                </c:pt>
                <c:pt idx="11">
                  <c:v>426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2159</c:v>
                </c:pt>
                <c:pt idx="17">
                  <c:v>2159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416</c:v>
                </c:pt>
                <c:pt idx="23">
                  <c:v>416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439</c:v>
                </c:pt>
                <c:pt idx="38">
                  <c:v>439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443</c:v>
                </c:pt>
                <c:pt idx="47">
                  <c:v>443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A1-4DC5-B721-8853CCF06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14272"/>
        <c:axId val="557610744"/>
      </c:scatterChart>
      <c:valAx>
        <c:axId val="557614272"/>
        <c:scaling>
          <c:orientation val="minMax"/>
        </c:scaling>
        <c:delete val="0"/>
        <c:axPos val="b"/>
        <c:title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57610744"/>
        <c:crosses val="autoZero"/>
        <c:crossBetween val="midCat"/>
      </c:valAx>
      <c:valAx>
        <c:axId val="557610744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  <a:alpha val="22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57614272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'Descriptive Stats'!$EM$2:$EM$35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xVal>
          <c:yVal>
            <c:numRef>
              <c:f>'Descriptive Stats'!$EN$2:$EN$35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3C-4A4F-A14A-A0F7C951C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11528"/>
        <c:axId val="557615448"/>
      </c:scatterChart>
      <c:valAx>
        <c:axId val="557611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57615448"/>
        <c:crosses val="autoZero"/>
        <c:crossBetween val="midCat"/>
      </c:valAx>
      <c:valAx>
        <c:axId val="5576154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5761152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6250000000000004"/>
          <c:y val="0.45493562231759699"/>
          <c:w val="0.11874999999999999"/>
          <c:h val="7.7253218884120206E-2"/>
        </c:manualLayout>
      </c:layout>
      <c:overlay val="0"/>
      <c:txPr>
        <a:bodyPr/>
        <a:lstStyle/>
        <a:p>
          <a:pPr>
            <a:defRPr sz="71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7"/>
    </mc:Choice>
    <mc:Fallback>
      <c:style val="17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/>
          </c:spPr>
          <c:marker>
            <c:symbol val="none"/>
          </c:marker>
          <c:xVal>
            <c:numRef>
              <c:f>'Descriptive Stats'!$EY$3:$EY$22</c:f>
              <c:numCache>
                <c:formatCode>General</c:formatCode>
                <c:ptCount val="20"/>
                <c:pt idx="0">
                  <c:v>1.2</c:v>
                </c:pt>
                <c:pt idx="1">
                  <c:v>1</c:v>
                </c:pt>
                <c:pt idx="2">
                  <c:v>1</c:v>
                </c:pt>
                <c:pt idx="3">
                  <c:v>1.5</c:v>
                </c:pt>
                <c:pt idx="4">
                  <c:v>1.5</c:v>
                </c:pt>
                <c:pt idx="5">
                  <c:v>0.5</c:v>
                </c:pt>
                <c:pt idx="6">
                  <c:v>0.5</c:v>
                </c:pt>
                <c:pt idx="7">
                  <c:v>1</c:v>
                </c:pt>
                <c:pt idx="8">
                  <c:v>1</c:v>
                </c:pt>
                <c:pt idx="9">
                  <c:v>0.8</c:v>
                </c:pt>
                <c:pt idx="10">
                  <c:v>1.2</c:v>
                </c:pt>
                <c:pt idx="11">
                  <c:v>1</c:v>
                </c:pt>
                <c:pt idx="12">
                  <c:v>1</c:v>
                </c:pt>
                <c:pt idx="13">
                  <c:v>1.5</c:v>
                </c:pt>
                <c:pt idx="14">
                  <c:v>1.5</c:v>
                </c:pt>
                <c:pt idx="15">
                  <c:v>0.5</c:v>
                </c:pt>
                <c:pt idx="16">
                  <c:v>0.5</c:v>
                </c:pt>
                <c:pt idx="17">
                  <c:v>1</c:v>
                </c:pt>
                <c:pt idx="18">
                  <c:v>1</c:v>
                </c:pt>
                <c:pt idx="19">
                  <c:v>0.8</c:v>
                </c:pt>
              </c:numCache>
            </c:numRef>
          </c:xVal>
          <c:yVal>
            <c:numRef>
              <c:f>'Descriptive Stats'!$EZ$3:$EZ$22</c:f>
              <c:numCache>
                <c:formatCode>0.000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6</c:v>
                </c:pt>
                <c:pt idx="7">
                  <c:v>6</c:v>
                </c:pt>
                <c:pt idx="8">
                  <c:v>19</c:v>
                </c:pt>
                <c:pt idx="9">
                  <c:v>19</c:v>
                </c:pt>
                <c:pt idx="10">
                  <c:v>19</c:v>
                </c:pt>
                <c:pt idx="11">
                  <c:v>19</c:v>
                </c:pt>
                <c:pt idx="12">
                  <c:v>6</c:v>
                </c:pt>
                <c:pt idx="13">
                  <c:v>6</c:v>
                </c:pt>
                <c:pt idx="14">
                  <c:v>2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C1-4556-A505-6EE3EF5A6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12312"/>
        <c:axId val="557616232"/>
      </c:scatterChart>
      <c:valAx>
        <c:axId val="5576123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7616232"/>
        <c:crosses val="autoZero"/>
        <c:crossBetween val="midCat"/>
      </c:valAx>
      <c:valAx>
        <c:axId val="557616232"/>
        <c:scaling>
          <c:orientation val="minMax"/>
        </c:scaling>
        <c:delete val="0"/>
        <c:axPos val="l"/>
        <c:numFmt formatCode="0.000" sourceLinked="1"/>
        <c:majorTickMark val="out"/>
        <c:minorTickMark val="none"/>
        <c:tickLblPos val="nextTo"/>
        <c:crossAx val="5576123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25" b="1" i="0" u="none" strike="noStrike" baseline="0">
                <a:solidFill>
                  <a:srgbClr val="000000"/>
                </a:solidFill>
                <a:latin typeface="Verdana"/>
                <a:ea typeface="Verdana"/>
                <a:cs typeface="Verdana"/>
              </a:defRPr>
            </a:pPr>
            <a:r>
              <a:rPr lang="en-US"/>
              <a:t>Normal Quantile Plot</a:t>
            </a:r>
          </a:p>
        </c:rich>
      </c:tx>
      <c:layout>
        <c:manualLayout>
          <c:xMode val="edge"/>
          <c:yMode val="edge"/>
          <c:x val="0.33125251235487502"/>
          <c:y val="5.670699876182470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4605504201533501E-2"/>
          <c:y val="0.15827375195254401"/>
          <c:w val="0.88522300177588797"/>
          <c:h val="0.70236426061414303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'Descriptive Stats'!$BI$1</c:f>
              <c:strCache>
                <c:ptCount val="1"/>
                <c:pt idx="0">
                  <c:v>Data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trendlineType val="linear"/>
            <c:dispRSqr val="0"/>
            <c:dispEq val="0"/>
          </c:trendline>
          <c:xVal>
            <c:numRef>
              <c:f>'Descriptive Stats'!$BH$2:$BH$20264</c:f>
              <c:numCache>
                <c:formatCode>General</c:formatCode>
                <c:ptCount val="20263"/>
                <c:pt idx="0">
                  <c:v>-1.3950525282585462</c:v>
                </c:pt>
                <c:pt idx="1">
                  <c:v>-0.40116316278173481</c:v>
                </c:pt>
                <c:pt idx="2">
                  <c:v>1.2784152420787677E-2</c:v>
                </c:pt>
                <c:pt idx="3">
                  <c:v>-1.3950525282585462</c:v>
                </c:pt>
                <c:pt idx="4">
                  <c:v>-0.13248586824472414</c:v>
                </c:pt>
                <c:pt idx="5">
                  <c:v>7.3636031452008061E-2</c:v>
                </c:pt>
                <c:pt idx="6">
                  <c:v>-0.2794493539703507</c:v>
                </c:pt>
                <c:pt idx="7">
                  <c:v>-0.88881967520906158</c:v>
                </c:pt>
                <c:pt idx="8">
                  <c:v>-0.88881967520906158</c:v>
                </c:pt>
                <c:pt idx="9">
                  <c:v>-0.88881967520906158</c:v>
                </c:pt>
                <c:pt idx="10">
                  <c:v>-1.3950525282585462</c:v>
                </c:pt>
                <c:pt idx="11">
                  <c:v>-0.6450419512753276</c:v>
                </c:pt>
                <c:pt idx="12">
                  <c:v>-0.13248586824472414</c:v>
                </c:pt>
                <c:pt idx="13">
                  <c:v>-0.2794493539703507</c:v>
                </c:pt>
                <c:pt idx="14">
                  <c:v>-0.2794493539703507</c:v>
                </c:pt>
                <c:pt idx="15">
                  <c:v>-1.3950525282585462</c:v>
                </c:pt>
                <c:pt idx="16">
                  <c:v>-1.3950525282585462</c:v>
                </c:pt>
                <c:pt idx="17">
                  <c:v>-1.3950525282585462</c:v>
                </c:pt>
                <c:pt idx="18">
                  <c:v>-0.46783862043457014</c:v>
                </c:pt>
                <c:pt idx="19">
                  <c:v>-4.5511009098988427E-2</c:v>
                </c:pt>
                <c:pt idx="20">
                  <c:v>-1.3950525282585462</c:v>
                </c:pt>
                <c:pt idx="21">
                  <c:v>-0.88881967520906158</c:v>
                </c:pt>
                <c:pt idx="22">
                  <c:v>-1.3950525282585462</c:v>
                </c:pt>
                <c:pt idx="23">
                  <c:v>-0.2794493539703507</c:v>
                </c:pt>
                <c:pt idx="24">
                  <c:v>-0.88881967520906158</c:v>
                </c:pt>
                <c:pt idx="25">
                  <c:v>-1.3950525282585462</c:v>
                </c:pt>
                <c:pt idx="26">
                  <c:v>-0.6450419512753276</c:v>
                </c:pt>
                <c:pt idx="27">
                  <c:v>-0.6450419512753276</c:v>
                </c:pt>
                <c:pt idx="28">
                  <c:v>-1.3950525282585462</c:v>
                </c:pt>
                <c:pt idx="29">
                  <c:v>-0.46783862043457014</c:v>
                </c:pt>
                <c:pt idx="30">
                  <c:v>-1.3950525282585462</c:v>
                </c:pt>
                <c:pt idx="31">
                  <c:v>-0.46783862043457014</c:v>
                </c:pt>
                <c:pt idx="32">
                  <c:v>-0.40116316278173481</c:v>
                </c:pt>
                <c:pt idx="33">
                  <c:v>-0.6450419512753276</c:v>
                </c:pt>
                <c:pt idx="34">
                  <c:v>-0.6450419512753276</c:v>
                </c:pt>
                <c:pt idx="35">
                  <c:v>-0.6450419512753276</c:v>
                </c:pt>
                <c:pt idx="36">
                  <c:v>-1.3950525282585462</c:v>
                </c:pt>
                <c:pt idx="37">
                  <c:v>-0.46783862043457014</c:v>
                </c:pt>
                <c:pt idx="38">
                  <c:v>-0.46783862043457014</c:v>
                </c:pt>
                <c:pt idx="39">
                  <c:v>-1.3950525282585462</c:v>
                </c:pt>
                <c:pt idx="40">
                  <c:v>-0.2794493539703507</c:v>
                </c:pt>
                <c:pt idx="41">
                  <c:v>-0.40116316278173481</c:v>
                </c:pt>
                <c:pt idx="42">
                  <c:v>-0.46783862043457014</c:v>
                </c:pt>
                <c:pt idx="43">
                  <c:v>1.2784152420787677E-2</c:v>
                </c:pt>
                <c:pt idx="44">
                  <c:v>-0.13248586824472414</c:v>
                </c:pt>
                <c:pt idx="45">
                  <c:v>-1.3950525282585462</c:v>
                </c:pt>
                <c:pt idx="46">
                  <c:v>-0.2794493539703507</c:v>
                </c:pt>
                <c:pt idx="47">
                  <c:v>-0.46783862043457014</c:v>
                </c:pt>
                <c:pt idx="48">
                  <c:v>-1.3950525282585462</c:v>
                </c:pt>
                <c:pt idx="49">
                  <c:v>-0.13248586824472414</c:v>
                </c:pt>
                <c:pt idx="50">
                  <c:v>-1.3950525282585462</c:v>
                </c:pt>
                <c:pt idx="51">
                  <c:v>-0.13248586824472414</c:v>
                </c:pt>
                <c:pt idx="52">
                  <c:v>-0.40116316278173481</c:v>
                </c:pt>
                <c:pt idx="53">
                  <c:v>-1.3950525282585462</c:v>
                </c:pt>
                <c:pt idx="54">
                  <c:v>-0.88881967520906158</c:v>
                </c:pt>
                <c:pt idx="55">
                  <c:v>-1.3950525282585462</c:v>
                </c:pt>
                <c:pt idx="56">
                  <c:v>-1.3950525282585462</c:v>
                </c:pt>
                <c:pt idx="57">
                  <c:v>-1.3950525282585462</c:v>
                </c:pt>
                <c:pt idx="58">
                  <c:v>-0.88881967520906158</c:v>
                </c:pt>
                <c:pt idx="59">
                  <c:v>-0.88881967520906158</c:v>
                </c:pt>
                <c:pt idx="60">
                  <c:v>-0.6450419512753276</c:v>
                </c:pt>
                <c:pt idx="61">
                  <c:v>-1.3950525282585462</c:v>
                </c:pt>
                <c:pt idx="62">
                  <c:v>-4.5511009098988427E-2</c:v>
                </c:pt>
                <c:pt idx="63">
                  <c:v>-0.40116316278173481</c:v>
                </c:pt>
                <c:pt idx="64">
                  <c:v>-4.5511009098988427E-2</c:v>
                </c:pt>
                <c:pt idx="65">
                  <c:v>-1.3950525282585462</c:v>
                </c:pt>
                <c:pt idx="66">
                  <c:v>-0.6450419512753276</c:v>
                </c:pt>
                <c:pt idx="67">
                  <c:v>-1.3950525282585462</c:v>
                </c:pt>
                <c:pt idx="68">
                  <c:v>-1.3950525282585462</c:v>
                </c:pt>
                <c:pt idx="69">
                  <c:v>-1.3950525282585462</c:v>
                </c:pt>
                <c:pt idx="70">
                  <c:v>-0.6450419512753276</c:v>
                </c:pt>
                <c:pt idx="71">
                  <c:v>-0.46783862043457014</c:v>
                </c:pt>
                <c:pt idx="72">
                  <c:v>-0.46783862043457014</c:v>
                </c:pt>
                <c:pt idx="73">
                  <c:v>-0.13248586824472414</c:v>
                </c:pt>
                <c:pt idx="74">
                  <c:v>-0.6450419512753276</c:v>
                </c:pt>
                <c:pt idx="75">
                  <c:v>-0.88881967520906158</c:v>
                </c:pt>
                <c:pt idx="76">
                  <c:v>-0.6450419512753276</c:v>
                </c:pt>
                <c:pt idx="77">
                  <c:v>-0.6450419512753276</c:v>
                </c:pt>
                <c:pt idx="78">
                  <c:v>-4.5511009098988427E-2</c:v>
                </c:pt>
                <c:pt idx="79">
                  <c:v>-1.3950525282585462</c:v>
                </c:pt>
                <c:pt idx="80">
                  <c:v>-1.3950525282585462</c:v>
                </c:pt>
                <c:pt idx="81">
                  <c:v>-0.2794493539703507</c:v>
                </c:pt>
                <c:pt idx="82">
                  <c:v>-0.2794493539703507</c:v>
                </c:pt>
                <c:pt idx="83">
                  <c:v>-1.3950525282585462</c:v>
                </c:pt>
                <c:pt idx="84">
                  <c:v>-4.5511009098988427E-2</c:v>
                </c:pt>
                <c:pt idx="85">
                  <c:v>-0.6450419512753276</c:v>
                </c:pt>
                <c:pt idx="86">
                  <c:v>-0.88881967520906158</c:v>
                </c:pt>
                <c:pt idx="87">
                  <c:v>-4.5511009098988427E-2</c:v>
                </c:pt>
                <c:pt idx="88">
                  <c:v>-0.88881967520906158</c:v>
                </c:pt>
                <c:pt idx="89">
                  <c:v>-0.2794493539703507</c:v>
                </c:pt>
                <c:pt idx="90">
                  <c:v>-0.40116316278173481</c:v>
                </c:pt>
                <c:pt idx="91">
                  <c:v>-0.88881967520906158</c:v>
                </c:pt>
                <c:pt idx="92">
                  <c:v>-1.3950525282585462</c:v>
                </c:pt>
                <c:pt idx="93">
                  <c:v>-0.6450419512753276</c:v>
                </c:pt>
                <c:pt idx="94">
                  <c:v>1.2784152420787677E-2</c:v>
                </c:pt>
                <c:pt idx="95">
                  <c:v>-1.3950525282585462</c:v>
                </c:pt>
                <c:pt idx="96">
                  <c:v>-1.3950525282585462</c:v>
                </c:pt>
                <c:pt idx="97">
                  <c:v>-1.3950525282585462</c:v>
                </c:pt>
                <c:pt idx="98">
                  <c:v>-1.3950525282585462</c:v>
                </c:pt>
                <c:pt idx="99">
                  <c:v>-0.88881967520906158</c:v>
                </c:pt>
                <c:pt idx="100">
                  <c:v>-0.13248586824472414</c:v>
                </c:pt>
                <c:pt idx="101">
                  <c:v>-4.5511009098988427E-2</c:v>
                </c:pt>
                <c:pt idx="102">
                  <c:v>-0.6450419512753276</c:v>
                </c:pt>
                <c:pt idx="103">
                  <c:v>-1.3950525282585462</c:v>
                </c:pt>
                <c:pt idx="104">
                  <c:v>-1.3950525282585462</c:v>
                </c:pt>
                <c:pt idx="105">
                  <c:v>-0.2794493539703507</c:v>
                </c:pt>
                <c:pt idx="106">
                  <c:v>-0.88881967520906158</c:v>
                </c:pt>
                <c:pt idx="107">
                  <c:v>-0.46783862043457014</c:v>
                </c:pt>
                <c:pt idx="108">
                  <c:v>-0.2794493539703507</c:v>
                </c:pt>
                <c:pt idx="109">
                  <c:v>-1.3950525282585462</c:v>
                </c:pt>
                <c:pt idx="110">
                  <c:v>-1.3950525282585462</c:v>
                </c:pt>
                <c:pt idx="111">
                  <c:v>-0.13248586824472414</c:v>
                </c:pt>
                <c:pt idx="112">
                  <c:v>-0.13248586824472414</c:v>
                </c:pt>
                <c:pt idx="113">
                  <c:v>-0.40116316278173481</c:v>
                </c:pt>
                <c:pt idx="114">
                  <c:v>-0.2794493539703507</c:v>
                </c:pt>
                <c:pt idx="115">
                  <c:v>-1.3950525282585462</c:v>
                </c:pt>
                <c:pt idx="116">
                  <c:v>-1.3950525282585462</c:v>
                </c:pt>
                <c:pt idx="117">
                  <c:v>-0.6450419512753276</c:v>
                </c:pt>
                <c:pt idx="118">
                  <c:v>-1.3950525282585462</c:v>
                </c:pt>
                <c:pt idx="119">
                  <c:v>-0.46783862043457014</c:v>
                </c:pt>
                <c:pt idx="120">
                  <c:v>-1.3950525282585462</c:v>
                </c:pt>
                <c:pt idx="121">
                  <c:v>-0.2794493539703507</c:v>
                </c:pt>
                <c:pt idx="122">
                  <c:v>1.2784152420787677E-2</c:v>
                </c:pt>
                <c:pt idx="123">
                  <c:v>1.2784152420787677E-2</c:v>
                </c:pt>
                <c:pt idx="124">
                  <c:v>-1.3950525282585462</c:v>
                </c:pt>
                <c:pt idx="125">
                  <c:v>-1.3950525282585462</c:v>
                </c:pt>
                <c:pt idx="126">
                  <c:v>-1.3950525282585462</c:v>
                </c:pt>
                <c:pt idx="127">
                  <c:v>-1.3950525282585462</c:v>
                </c:pt>
                <c:pt idx="128">
                  <c:v>-1.3950525282585462</c:v>
                </c:pt>
                <c:pt idx="129">
                  <c:v>-0.2794493539703507</c:v>
                </c:pt>
                <c:pt idx="130">
                  <c:v>-0.2794493539703507</c:v>
                </c:pt>
                <c:pt idx="131">
                  <c:v>-0.88881967520906158</c:v>
                </c:pt>
                <c:pt idx="132">
                  <c:v>1.2784152420787677E-2</c:v>
                </c:pt>
                <c:pt idx="133">
                  <c:v>-1.3950525282585462</c:v>
                </c:pt>
                <c:pt idx="134">
                  <c:v>-0.13248586824472414</c:v>
                </c:pt>
                <c:pt idx="135">
                  <c:v>-0.88881967520906158</c:v>
                </c:pt>
                <c:pt idx="136">
                  <c:v>-0.2794493539703507</c:v>
                </c:pt>
                <c:pt idx="137">
                  <c:v>-0.46783862043457014</c:v>
                </c:pt>
                <c:pt idx="138">
                  <c:v>-1.3950525282585462</c:v>
                </c:pt>
                <c:pt idx="139">
                  <c:v>-1.3950525282585462</c:v>
                </c:pt>
                <c:pt idx="140">
                  <c:v>-0.6450419512753276</c:v>
                </c:pt>
                <c:pt idx="141">
                  <c:v>-1.3950525282585462</c:v>
                </c:pt>
                <c:pt idx="142">
                  <c:v>-1.3950525282585462</c:v>
                </c:pt>
                <c:pt idx="143">
                  <c:v>-1.3950525282585462</c:v>
                </c:pt>
                <c:pt idx="144">
                  <c:v>7.3636031452008061E-2</c:v>
                </c:pt>
                <c:pt idx="145">
                  <c:v>-1.3950525282585462</c:v>
                </c:pt>
                <c:pt idx="146">
                  <c:v>-1.3950525282585462</c:v>
                </c:pt>
                <c:pt idx="147">
                  <c:v>-0.88881967520906158</c:v>
                </c:pt>
                <c:pt idx="148">
                  <c:v>-0.40116316278173481</c:v>
                </c:pt>
                <c:pt idx="149">
                  <c:v>-0.13248586824472414</c:v>
                </c:pt>
                <c:pt idx="150">
                  <c:v>-1.3950525282585462</c:v>
                </c:pt>
                <c:pt idx="151">
                  <c:v>-1.3950525282585462</c:v>
                </c:pt>
                <c:pt idx="152">
                  <c:v>-0.13248586824472414</c:v>
                </c:pt>
                <c:pt idx="153">
                  <c:v>-1.3950525282585462</c:v>
                </c:pt>
                <c:pt idx="154">
                  <c:v>-1.3950525282585462</c:v>
                </c:pt>
                <c:pt idx="155">
                  <c:v>-1.3950525282585462</c:v>
                </c:pt>
                <c:pt idx="156">
                  <c:v>-0.2794493539703507</c:v>
                </c:pt>
                <c:pt idx="157">
                  <c:v>-4.5511009098988427E-2</c:v>
                </c:pt>
                <c:pt idx="158">
                  <c:v>-0.88881967520906158</c:v>
                </c:pt>
                <c:pt idx="159">
                  <c:v>-0.46783862043457014</c:v>
                </c:pt>
                <c:pt idx="160">
                  <c:v>-0.6450419512753276</c:v>
                </c:pt>
                <c:pt idx="161">
                  <c:v>-0.40116316278173481</c:v>
                </c:pt>
                <c:pt idx="162">
                  <c:v>-0.2794493539703507</c:v>
                </c:pt>
                <c:pt idx="163">
                  <c:v>-0.6450419512753276</c:v>
                </c:pt>
                <c:pt idx="164">
                  <c:v>-0.46783862043457014</c:v>
                </c:pt>
                <c:pt idx="165">
                  <c:v>7.3636031452008061E-2</c:v>
                </c:pt>
                <c:pt idx="166">
                  <c:v>-0.2794493539703507</c:v>
                </c:pt>
                <c:pt idx="167">
                  <c:v>-1.3950525282585462</c:v>
                </c:pt>
                <c:pt idx="168">
                  <c:v>-1.3950525282585462</c:v>
                </c:pt>
                <c:pt idx="169">
                  <c:v>-1.3950525282585462</c:v>
                </c:pt>
                <c:pt idx="170">
                  <c:v>-0.40116316278173481</c:v>
                </c:pt>
                <c:pt idx="171">
                  <c:v>-0.46783862043457014</c:v>
                </c:pt>
                <c:pt idx="172">
                  <c:v>-1.3950525282585462</c:v>
                </c:pt>
                <c:pt idx="173">
                  <c:v>-4.5511009098988427E-2</c:v>
                </c:pt>
                <c:pt idx="174">
                  <c:v>-0.13248586824472414</c:v>
                </c:pt>
                <c:pt idx="175">
                  <c:v>-1.3950525282585462</c:v>
                </c:pt>
                <c:pt idx="176">
                  <c:v>-1.3950525282585462</c:v>
                </c:pt>
                <c:pt idx="177">
                  <c:v>-1.3950525282585462</c:v>
                </c:pt>
                <c:pt idx="178">
                  <c:v>-0.40116316278173481</c:v>
                </c:pt>
                <c:pt idx="179">
                  <c:v>-1.3950525282585462</c:v>
                </c:pt>
                <c:pt idx="180">
                  <c:v>-1.3950525282585462</c:v>
                </c:pt>
                <c:pt idx="181">
                  <c:v>-0.46783862043457014</c:v>
                </c:pt>
                <c:pt idx="182">
                  <c:v>-0.88881967520906158</c:v>
                </c:pt>
                <c:pt idx="183">
                  <c:v>-1.3950525282585462</c:v>
                </c:pt>
                <c:pt idx="184">
                  <c:v>1.2784152420787677E-2</c:v>
                </c:pt>
                <c:pt idx="185">
                  <c:v>7.3636031452008061E-2</c:v>
                </c:pt>
                <c:pt idx="186">
                  <c:v>-0.6450419512753276</c:v>
                </c:pt>
                <c:pt idx="187">
                  <c:v>-0.6450419512753276</c:v>
                </c:pt>
                <c:pt idx="188">
                  <c:v>-4.5511009098988427E-2</c:v>
                </c:pt>
                <c:pt idx="189">
                  <c:v>-0.88881967520906158</c:v>
                </c:pt>
                <c:pt idx="190">
                  <c:v>-0.6450419512753276</c:v>
                </c:pt>
                <c:pt idx="191">
                  <c:v>-0.6450419512753276</c:v>
                </c:pt>
                <c:pt idx="192">
                  <c:v>-0.6450419512753276</c:v>
                </c:pt>
                <c:pt idx="193">
                  <c:v>-0.2794493539703507</c:v>
                </c:pt>
                <c:pt idx="194">
                  <c:v>-0.6450419512753276</c:v>
                </c:pt>
                <c:pt idx="195">
                  <c:v>-0.6450419512753276</c:v>
                </c:pt>
                <c:pt idx="196">
                  <c:v>-0.13248586824472414</c:v>
                </c:pt>
                <c:pt idx="197">
                  <c:v>-1.3950525282585462</c:v>
                </c:pt>
                <c:pt idx="198">
                  <c:v>-1.3950525282585462</c:v>
                </c:pt>
                <c:pt idx="199">
                  <c:v>-1.3950525282585462</c:v>
                </c:pt>
                <c:pt idx="200">
                  <c:v>-0.2794493539703507</c:v>
                </c:pt>
                <c:pt idx="201">
                  <c:v>-0.6450419512753276</c:v>
                </c:pt>
                <c:pt idx="202">
                  <c:v>-0.13248586824472414</c:v>
                </c:pt>
                <c:pt idx="203">
                  <c:v>-0.13248586824472414</c:v>
                </c:pt>
                <c:pt idx="204">
                  <c:v>-1.3950525282585462</c:v>
                </c:pt>
                <c:pt idx="205">
                  <c:v>1.2784152420787677E-2</c:v>
                </c:pt>
                <c:pt idx="206">
                  <c:v>-0.40116316278173481</c:v>
                </c:pt>
                <c:pt idx="207">
                  <c:v>-1.3950525282585462</c:v>
                </c:pt>
                <c:pt idx="208">
                  <c:v>-0.13248586824472414</c:v>
                </c:pt>
                <c:pt idx="209">
                  <c:v>-1.3950525282585462</c:v>
                </c:pt>
                <c:pt idx="210">
                  <c:v>-0.13248586824472414</c:v>
                </c:pt>
                <c:pt idx="211">
                  <c:v>1.2784152420787677E-2</c:v>
                </c:pt>
                <c:pt idx="212">
                  <c:v>-0.6450419512753276</c:v>
                </c:pt>
                <c:pt idx="213">
                  <c:v>-0.13248586824472414</c:v>
                </c:pt>
                <c:pt idx="214">
                  <c:v>-0.46783862043457014</c:v>
                </c:pt>
                <c:pt idx="215">
                  <c:v>-0.88881967520906158</c:v>
                </c:pt>
                <c:pt idx="216">
                  <c:v>7.3636031452008061E-2</c:v>
                </c:pt>
                <c:pt idx="217">
                  <c:v>-0.88881967520906158</c:v>
                </c:pt>
                <c:pt idx="218">
                  <c:v>-1.3950525282585462</c:v>
                </c:pt>
                <c:pt idx="219">
                  <c:v>1.2784152420787677E-2</c:v>
                </c:pt>
                <c:pt idx="220">
                  <c:v>-1.3950525282585462</c:v>
                </c:pt>
                <c:pt idx="221">
                  <c:v>-0.6450419512753276</c:v>
                </c:pt>
                <c:pt idx="222">
                  <c:v>-1.3950525282585462</c:v>
                </c:pt>
                <c:pt idx="223">
                  <c:v>-0.6450419512753276</c:v>
                </c:pt>
                <c:pt idx="224">
                  <c:v>-1.3950525282585462</c:v>
                </c:pt>
                <c:pt idx="225">
                  <c:v>-0.13248586824472414</c:v>
                </c:pt>
                <c:pt idx="226">
                  <c:v>-0.6450419512753276</c:v>
                </c:pt>
                <c:pt idx="227">
                  <c:v>-0.2794493539703507</c:v>
                </c:pt>
                <c:pt idx="228">
                  <c:v>-0.40116316278173481</c:v>
                </c:pt>
                <c:pt idx="229">
                  <c:v>-1.3950525282585462</c:v>
                </c:pt>
                <c:pt idx="230">
                  <c:v>-0.13248586824472414</c:v>
                </c:pt>
                <c:pt idx="231">
                  <c:v>-0.2794493539703507</c:v>
                </c:pt>
                <c:pt idx="232">
                  <c:v>-0.2794493539703507</c:v>
                </c:pt>
                <c:pt idx="233">
                  <c:v>-0.13248586824472414</c:v>
                </c:pt>
                <c:pt idx="234">
                  <c:v>-0.6450419512753276</c:v>
                </c:pt>
                <c:pt idx="235">
                  <c:v>-0.6450419512753276</c:v>
                </c:pt>
                <c:pt idx="236">
                  <c:v>-0.13248586824472414</c:v>
                </c:pt>
                <c:pt idx="237">
                  <c:v>-0.88881967520906158</c:v>
                </c:pt>
                <c:pt idx="238">
                  <c:v>7.3636031452008061E-2</c:v>
                </c:pt>
                <c:pt idx="239">
                  <c:v>-0.2794493539703507</c:v>
                </c:pt>
                <c:pt idx="240">
                  <c:v>-4.5511009098988427E-2</c:v>
                </c:pt>
                <c:pt idx="241">
                  <c:v>-1.3950525282585462</c:v>
                </c:pt>
                <c:pt idx="242">
                  <c:v>-1.3950525282585462</c:v>
                </c:pt>
                <c:pt idx="243">
                  <c:v>-4.5511009098988427E-2</c:v>
                </c:pt>
                <c:pt idx="244">
                  <c:v>7.3636031452008061E-2</c:v>
                </c:pt>
                <c:pt idx="245">
                  <c:v>-0.6450419512753276</c:v>
                </c:pt>
                <c:pt idx="246">
                  <c:v>-1.3950525282585462</c:v>
                </c:pt>
                <c:pt idx="247">
                  <c:v>-0.2794493539703507</c:v>
                </c:pt>
                <c:pt idx="248">
                  <c:v>-0.88881967520906158</c:v>
                </c:pt>
                <c:pt idx="249">
                  <c:v>-0.2794493539703507</c:v>
                </c:pt>
                <c:pt idx="250">
                  <c:v>-0.6450419512753276</c:v>
                </c:pt>
                <c:pt idx="251">
                  <c:v>-0.88881967520906158</c:v>
                </c:pt>
                <c:pt idx="252">
                  <c:v>-1.3950525282585462</c:v>
                </c:pt>
                <c:pt idx="253">
                  <c:v>-0.2794493539703507</c:v>
                </c:pt>
                <c:pt idx="254">
                  <c:v>-1.3950525282585462</c:v>
                </c:pt>
                <c:pt idx="255">
                  <c:v>-0.6450419512753276</c:v>
                </c:pt>
                <c:pt idx="256">
                  <c:v>-0.40116316278173481</c:v>
                </c:pt>
                <c:pt idx="257">
                  <c:v>-1.3950525282585462</c:v>
                </c:pt>
                <c:pt idx="258">
                  <c:v>-1.3950525282585462</c:v>
                </c:pt>
                <c:pt idx="259">
                  <c:v>-1.3950525282585462</c:v>
                </c:pt>
                <c:pt idx="260">
                  <c:v>-0.88881967520906158</c:v>
                </c:pt>
                <c:pt idx="261">
                  <c:v>-0.6450419512753276</c:v>
                </c:pt>
                <c:pt idx="262">
                  <c:v>-0.2794493539703507</c:v>
                </c:pt>
                <c:pt idx="263">
                  <c:v>-0.46783862043457014</c:v>
                </c:pt>
                <c:pt idx="264">
                  <c:v>-1.3950525282585462</c:v>
                </c:pt>
                <c:pt idx="265">
                  <c:v>-0.6450419512753276</c:v>
                </c:pt>
                <c:pt idx="266">
                  <c:v>-0.2794493539703507</c:v>
                </c:pt>
                <c:pt idx="267">
                  <c:v>-0.2794493539703507</c:v>
                </c:pt>
                <c:pt idx="268">
                  <c:v>-0.2794493539703507</c:v>
                </c:pt>
                <c:pt idx="269">
                  <c:v>-1.3950525282585462</c:v>
                </c:pt>
                <c:pt idx="270">
                  <c:v>-0.2794493539703507</c:v>
                </c:pt>
                <c:pt idx="271">
                  <c:v>-1.3950525282585462</c:v>
                </c:pt>
                <c:pt idx="272">
                  <c:v>-0.13248586824472414</c:v>
                </c:pt>
                <c:pt idx="273">
                  <c:v>-1.3950525282585462</c:v>
                </c:pt>
                <c:pt idx="274">
                  <c:v>-0.2794493539703507</c:v>
                </c:pt>
                <c:pt idx="275">
                  <c:v>-0.40116316278173481</c:v>
                </c:pt>
                <c:pt idx="276">
                  <c:v>-0.6450419512753276</c:v>
                </c:pt>
                <c:pt idx="277">
                  <c:v>-1.3950525282585462</c:v>
                </c:pt>
                <c:pt idx="278">
                  <c:v>-1.3950525282585462</c:v>
                </c:pt>
                <c:pt idx="279">
                  <c:v>-0.40116316278173481</c:v>
                </c:pt>
                <c:pt idx="280">
                  <c:v>-0.2794493539703507</c:v>
                </c:pt>
                <c:pt idx="281">
                  <c:v>7.3636031452008061E-2</c:v>
                </c:pt>
                <c:pt idx="282">
                  <c:v>-0.6450419512753276</c:v>
                </c:pt>
                <c:pt idx="283">
                  <c:v>-1.3950525282585462</c:v>
                </c:pt>
                <c:pt idx="284">
                  <c:v>-1.3950525282585462</c:v>
                </c:pt>
                <c:pt idx="285">
                  <c:v>-0.88881967520906158</c:v>
                </c:pt>
                <c:pt idx="286">
                  <c:v>-0.6450419512753276</c:v>
                </c:pt>
                <c:pt idx="287">
                  <c:v>-0.2794493539703507</c:v>
                </c:pt>
                <c:pt idx="288">
                  <c:v>-0.13248586824472414</c:v>
                </c:pt>
                <c:pt idx="289">
                  <c:v>-0.88881967520906158</c:v>
                </c:pt>
                <c:pt idx="290">
                  <c:v>-1.3950525282585462</c:v>
                </c:pt>
                <c:pt idx="291">
                  <c:v>-0.88881967520906158</c:v>
                </c:pt>
                <c:pt idx="292">
                  <c:v>-4.5511009098988427E-2</c:v>
                </c:pt>
                <c:pt idx="293">
                  <c:v>-1.3950525282585462</c:v>
                </c:pt>
                <c:pt idx="294">
                  <c:v>-0.88881967520906158</c:v>
                </c:pt>
                <c:pt idx="295">
                  <c:v>1.2784152420787677E-2</c:v>
                </c:pt>
                <c:pt idx="296">
                  <c:v>-0.46783862043457014</c:v>
                </c:pt>
                <c:pt idx="297">
                  <c:v>-0.40116316278173481</c:v>
                </c:pt>
                <c:pt idx="298">
                  <c:v>-4.5511009098988427E-2</c:v>
                </c:pt>
                <c:pt idx="299">
                  <c:v>-0.6450419512753276</c:v>
                </c:pt>
                <c:pt idx="300">
                  <c:v>-0.88881967520906158</c:v>
                </c:pt>
                <c:pt idx="301">
                  <c:v>-1.3950525282585462</c:v>
                </c:pt>
                <c:pt idx="302">
                  <c:v>-0.2794493539703507</c:v>
                </c:pt>
                <c:pt idx="303">
                  <c:v>-1.3950525282585462</c:v>
                </c:pt>
                <c:pt idx="304">
                  <c:v>-0.6450419512753276</c:v>
                </c:pt>
                <c:pt idx="305">
                  <c:v>-1.3950525282585462</c:v>
                </c:pt>
                <c:pt idx="306">
                  <c:v>1.2784152420787677E-2</c:v>
                </c:pt>
                <c:pt idx="307">
                  <c:v>-1.3950525282585462</c:v>
                </c:pt>
                <c:pt idx="308">
                  <c:v>7.3636031452008061E-2</c:v>
                </c:pt>
                <c:pt idx="309">
                  <c:v>-1.3950525282585462</c:v>
                </c:pt>
                <c:pt idx="310">
                  <c:v>-1.3950525282585462</c:v>
                </c:pt>
                <c:pt idx="311">
                  <c:v>1.2784152420787677E-2</c:v>
                </c:pt>
                <c:pt idx="312">
                  <c:v>-0.40116316278173481</c:v>
                </c:pt>
                <c:pt idx="313">
                  <c:v>-0.2794493539703507</c:v>
                </c:pt>
                <c:pt idx="314">
                  <c:v>-0.2794493539703507</c:v>
                </c:pt>
                <c:pt idx="315">
                  <c:v>-0.46783862043457014</c:v>
                </c:pt>
                <c:pt idx="316">
                  <c:v>-4.5511009098988427E-2</c:v>
                </c:pt>
                <c:pt idx="317">
                  <c:v>-1.3950525282585462</c:v>
                </c:pt>
                <c:pt idx="318">
                  <c:v>-0.6450419512753276</c:v>
                </c:pt>
                <c:pt idx="319">
                  <c:v>-0.40116316278173481</c:v>
                </c:pt>
                <c:pt idx="320">
                  <c:v>-0.88881967520906158</c:v>
                </c:pt>
                <c:pt idx="321">
                  <c:v>-0.6450419512753276</c:v>
                </c:pt>
                <c:pt idx="322">
                  <c:v>-0.6450419512753276</c:v>
                </c:pt>
                <c:pt idx="323">
                  <c:v>-0.2794493539703507</c:v>
                </c:pt>
                <c:pt idx="324">
                  <c:v>-0.88881967520906158</c:v>
                </c:pt>
                <c:pt idx="325">
                  <c:v>-0.6450419512753276</c:v>
                </c:pt>
                <c:pt idx="326">
                  <c:v>-0.6450419512753276</c:v>
                </c:pt>
                <c:pt idx="327">
                  <c:v>-1.3950525282585462</c:v>
                </c:pt>
                <c:pt idx="328">
                  <c:v>-1.3950525282585462</c:v>
                </c:pt>
                <c:pt idx="329">
                  <c:v>-1.3950525282585462</c:v>
                </c:pt>
                <c:pt idx="330">
                  <c:v>-0.88881967520906158</c:v>
                </c:pt>
                <c:pt idx="331">
                  <c:v>-0.6450419512753276</c:v>
                </c:pt>
                <c:pt idx="332">
                  <c:v>-0.88881967520906158</c:v>
                </c:pt>
                <c:pt idx="333">
                  <c:v>-0.88881967520906158</c:v>
                </c:pt>
                <c:pt idx="334">
                  <c:v>-1.3950525282585462</c:v>
                </c:pt>
                <c:pt idx="335">
                  <c:v>-0.2794493539703507</c:v>
                </c:pt>
                <c:pt idx="336">
                  <c:v>-1.3950525282585462</c:v>
                </c:pt>
                <c:pt idx="337">
                  <c:v>-0.88881967520906158</c:v>
                </c:pt>
                <c:pt idx="338">
                  <c:v>-1.3950525282585462</c:v>
                </c:pt>
                <c:pt idx="339">
                  <c:v>7.3636031452008061E-2</c:v>
                </c:pt>
                <c:pt idx="340">
                  <c:v>-0.6450419512753276</c:v>
                </c:pt>
                <c:pt idx="341">
                  <c:v>-1.3950525282585462</c:v>
                </c:pt>
                <c:pt idx="342">
                  <c:v>-0.6450419512753276</c:v>
                </c:pt>
                <c:pt idx="343">
                  <c:v>1.2784152420787677E-2</c:v>
                </c:pt>
                <c:pt idx="344">
                  <c:v>-0.6450419512753276</c:v>
                </c:pt>
                <c:pt idx="345">
                  <c:v>-0.6450419512753276</c:v>
                </c:pt>
                <c:pt idx="346">
                  <c:v>-0.6450419512753276</c:v>
                </c:pt>
                <c:pt idx="347">
                  <c:v>-0.6450419512753276</c:v>
                </c:pt>
                <c:pt idx="348">
                  <c:v>-4.5511009098988427E-2</c:v>
                </c:pt>
                <c:pt idx="349">
                  <c:v>-0.6450419512753276</c:v>
                </c:pt>
                <c:pt idx="350">
                  <c:v>-0.6450419512753276</c:v>
                </c:pt>
                <c:pt idx="351">
                  <c:v>-1.3950525282585462</c:v>
                </c:pt>
                <c:pt idx="352">
                  <c:v>-1.3950525282585462</c:v>
                </c:pt>
                <c:pt idx="353">
                  <c:v>-0.13248586824472414</c:v>
                </c:pt>
                <c:pt idx="354">
                  <c:v>-1.3950525282585462</c:v>
                </c:pt>
                <c:pt idx="355">
                  <c:v>-0.6450419512753276</c:v>
                </c:pt>
                <c:pt idx="356">
                  <c:v>7.3636031452008061E-2</c:v>
                </c:pt>
                <c:pt idx="357">
                  <c:v>-1.3950525282585462</c:v>
                </c:pt>
                <c:pt idx="358">
                  <c:v>-0.88881967520906158</c:v>
                </c:pt>
                <c:pt idx="359">
                  <c:v>-0.2794493539703507</c:v>
                </c:pt>
                <c:pt idx="360">
                  <c:v>-0.88881967520906158</c:v>
                </c:pt>
                <c:pt idx="361">
                  <c:v>-4.5511009098988427E-2</c:v>
                </c:pt>
                <c:pt idx="362">
                  <c:v>-1.3950525282585462</c:v>
                </c:pt>
                <c:pt idx="363">
                  <c:v>-0.13248586824472414</c:v>
                </c:pt>
                <c:pt idx="364">
                  <c:v>-1.3950525282585462</c:v>
                </c:pt>
                <c:pt idx="365">
                  <c:v>-0.13248586824472414</c:v>
                </c:pt>
                <c:pt idx="366">
                  <c:v>-0.88881967520906158</c:v>
                </c:pt>
                <c:pt idx="367">
                  <c:v>-1.3950525282585462</c:v>
                </c:pt>
                <c:pt idx="368">
                  <c:v>-0.13248586824472414</c:v>
                </c:pt>
                <c:pt idx="369">
                  <c:v>-0.88881967520906158</c:v>
                </c:pt>
                <c:pt idx="370">
                  <c:v>-1.3950525282585462</c:v>
                </c:pt>
                <c:pt idx="371">
                  <c:v>-0.2794493539703507</c:v>
                </c:pt>
                <c:pt idx="372">
                  <c:v>-0.2794493539703507</c:v>
                </c:pt>
                <c:pt idx="373">
                  <c:v>-0.13248586824472414</c:v>
                </c:pt>
                <c:pt idx="374">
                  <c:v>-1.3950525282585462</c:v>
                </c:pt>
                <c:pt idx="375">
                  <c:v>-0.2794493539703507</c:v>
                </c:pt>
                <c:pt idx="376">
                  <c:v>-1.3950525282585462</c:v>
                </c:pt>
                <c:pt idx="377">
                  <c:v>-1.3950525282585462</c:v>
                </c:pt>
                <c:pt idx="378">
                  <c:v>-0.88881967520906158</c:v>
                </c:pt>
                <c:pt idx="379">
                  <c:v>-0.6450419512753276</c:v>
                </c:pt>
                <c:pt idx="380">
                  <c:v>-1.3950525282585462</c:v>
                </c:pt>
                <c:pt idx="381">
                  <c:v>-1.3950525282585462</c:v>
                </c:pt>
                <c:pt idx="382">
                  <c:v>-1.3950525282585462</c:v>
                </c:pt>
                <c:pt idx="383">
                  <c:v>-0.2794493539703507</c:v>
                </c:pt>
                <c:pt idx="384">
                  <c:v>-0.6450419512753276</c:v>
                </c:pt>
                <c:pt idx="385">
                  <c:v>-1.3950525282585462</c:v>
                </c:pt>
                <c:pt idx="386">
                  <c:v>1.2784152420787677E-2</c:v>
                </c:pt>
                <c:pt idx="387">
                  <c:v>1.2784152420787677E-2</c:v>
                </c:pt>
                <c:pt idx="388">
                  <c:v>-0.2794493539703507</c:v>
                </c:pt>
                <c:pt idx="389">
                  <c:v>-0.2794493539703507</c:v>
                </c:pt>
                <c:pt idx="390">
                  <c:v>-0.2794493539703507</c:v>
                </c:pt>
                <c:pt idx="391">
                  <c:v>-0.2794493539703507</c:v>
                </c:pt>
                <c:pt idx="392">
                  <c:v>-0.40116316278173481</c:v>
                </c:pt>
                <c:pt idx="393">
                  <c:v>1.2784152420787677E-2</c:v>
                </c:pt>
                <c:pt idx="394">
                  <c:v>-0.2794493539703507</c:v>
                </c:pt>
                <c:pt idx="395">
                  <c:v>-0.2794493539703507</c:v>
                </c:pt>
                <c:pt idx="396">
                  <c:v>-1.3950525282585462</c:v>
                </c:pt>
                <c:pt idx="397">
                  <c:v>-0.40116316278173481</c:v>
                </c:pt>
                <c:pt idx="398">
                  <c:v>-0.88881967520906158</c:v>
                </c:pt>
                <c:pt idx="399">
                  <c:v>7.3636031452008061E-2</c:v>
                </c:pt>
                <c:pt idx="400">
                  <c:v>-0.46783862043457014</c:v>
                </c:pt>
                <c:pt idx="401">
                  <c:v>-1.3950525282585462</c:v>
                </c:pt>
                <c:pt idx="402">
                  <c:v>-0.6450419512753276</c:v>
                </c:pt>
                <c:pt idx="403">
                  <c:v>-0.40116316278173481</c:v>
                </c:pt>
                <c:pt idx="404">
                  <c:v>-1.3950525282585462</c:v>
                </c:pt>
                <c:pt idx="405">
                  <c:v>-0.13248586824472414</c:v>
                </c:pt>
                <c:pt idx="406">
                  <c:v>7.3636031452008061E-2</c:v>
                </c:pt>
                <c:pt idx="407">
                  <c:v>-4.5511009098988427E-2</c:v>
                </c:pt>
                <c:pt idx="408">
                  <c:v>-1.3950525282585462</c:v>
                </c:pt>
                <c:pt idx="409">
                  <c:v>-1.3950525282585462</c:v>
                </c:pt>
                <c:pt idx="410">
                  <c:v>-1.3950525282585462</c:v>
                </c:pt>
                <c:pt idx="411">
                  <c:v>-0.40116316278173481</c:v>
                </c:pt>
                <c:pt idx="412">
                  <c:v>-0.88881967520906158</c:v>
                </c:pt>
                <c:pt idx="413">
                  <c:v>-1.3950525282585462</c:v>
                </c:pt>
                <c:pt idx="414">
                  <c:v>-1.3950525282585462</c:v>
                </c:pt>
                <c:pt idx="415">
                  <c:v>-0.2794493539703507</c:v>
                </c:pt>
                <c:pt idx="416">
                  <c:v>-1.3950525282585462</c:v>
                </c:pt>
                <c:pt idx="417">
                  <c:v>-0.13248586824472414</c:v>
                </c:pt>
                <c:pt idx="418">
                  <c:v>-4.5511009098988427E-2</c:v>
                </c:pt>
                <c:pt idx="419">
                  <c:v>-0.6450419512753276</c:v>
                </c:pt>
                <c:pt idx="420">
                  <c:v>-1.3950525282585462</c:v>
                </c:pt>
                <c:pt idx="421">
                  <c:v>-0.6450419512753276</c:v>
                </c:pt>
                <c:pt idx="422">
                  <c:v>-0.88881967520906158</c:v>
                </c:pt>
                <c:pt idx="423">
                  <c:v>-0.6450419512753276</c:v>
                </c:pt>
                <c:pt idx="424">
                  <c:v>-0.88881967520906158</c:v>
                </c:pt>
                <c:pt idx="425">
                  <c:v>-0.2794493539703507</c:v>
                </c:pt>
                <c:pt idx="426">
                  <c:v>-0.2794493539703507</c:v>
                </c:pt>
                <c:pt idx="427">
                  <c:v>-1.3950525282585462</c:v>
                </c:pt>
                <c:pt idx="428">
                  <c:v>-0.2794493539703507</c:v>
                </c:pt>
                <c:pt idx="429">
                  <c:v>-0.6450419512753276</c:v>
                </c:pt>
                <c:pt idx="430">
                  <c:v>-0.13248586824472414</c:v>
                </c:pt>
                <c:pt idx="431">
                  <c:v>-0.46783862043457014</c:v>
                </c:pt>
                <c:pt idx="432">
                  <c:v>-1.3950525282585462</c:v>
                </c:pt>
                <c:pt idx="433">
                  <c:v>-0.46783862043457014</c:v>
                </c:pt>
                <c:pt idx="434">
                  <c:v>1.2784152420787677E-2</c:v>
                </c:pt>
                <c:pt idx="435">
                  <c:v>-1.3950525282585462</c:v>
                </c:pt>
                <c:pt idx="436">
                  <c:v>-0.46783862043457014</c:v>
                </c:pt>
                <c:pt idx="437">
                  <c:v>-0.6450419512753276</c:v>
                </c:pt>
                <c:pt idx="438">
                  <c:v>-1.3950525282585462</c:v>
                </c:pt>
                <c:pt idx="439">
                  <c:v>7.3636031452008061E-2</c:v>
                </c:pt>
                <c:pt idx="440">
                  <c:v>-0.6450419512753276</c:v>
                </c:pt>
                <c:pt idx="441">
                  <c:v>-0.6450419512753276</c:v>
                </c:pt>
                <c:pt idx="442">
                  <c:v>-1.3950525282585462</c:v>
                </c:pt>
                <c:pt idx="443">
                  <c:v>-1.3950525282585462</c:v>
                </c:pt>
                <c:pt idx="444">
                  <c:v>7.3636031452008061E-2</c:v>
                </c:pt>
                <c:pt idx="445">
                  <c:v>-1.3950525282585462</c:v>
                </c:pt>
                <c:pt idx="446">
                  <c:v>-1.3950525282585462</c:v>
                </c:pt>
                <c:pt idx="447">
                  <c:v>-1.3950525282585462</c:v>
                </c:pt>
                <c:pt idx="448">
                  <c:v>-0.6450419512753276</c:v>
                </c:pt>
                <c:pt idx="449">
                  <c:v>-0.2794493539703507</c:v>
                </c:pt>
                <c:pt idx="450">
                  <c:v>1.2784152420787677E-2</c:v>
                </c:pt>
                <c:pt idx="451">
                  <c:v>-1.3950525282585462</c:v>
                </c:pt>
                <c:pt idx="452">
                  <c:v>-0.6450419512753276</c:v>
                </c:pt>
                <c:pt idx="453">
                  <c:v>-0.2794493539703507</c:v>
                </c:pt>
                <c:pt idx="454">
                  <c:v>-1.3950525282585462</c:v>
                </c:pt>
                <c:pt idx="455">
                  <c:v>-1.3950525282585462</c:v>
                </c:pt>
                <c:pt idx="456">
                  <c:v>-1.3950525282585462</c:v>
                </c:pt>
                <c:pt idx="457">
                  <c:v>-0.2794493539703507</c:v>
                </c:pt>
                <c:pt idx="458">
                  <c:v>-0.6450419512753276</c:v>
                </c:pt>
                <c:pt idx="459">
                  <c:v>-0.6450419512753276</c:v>
                </c:pt>
                <c:pt idx="460">
                  <c:v>-0.88881967520906158</c:v>
                </c:pt>
                <c:pt idx="461">
                  <c:v>-0.88881967520906158</c:v>
                </c:pt>
                <c:pt idx="462">
                  <c:v>-1.3950525282585462</c:v>
                </c:pt>
                <c:pt idx="463">
                  <c:v>7.3636031452008061E-2</c:v>
                </c:pt>
                <c:pt idx="464">
                  <c:v>-0.88881967520906158</c:v>
                </c:pt>
                <c:pt idx="465">
                  <c:v>-1.3950525282585462</c:v>
                </c:pt>
                <c:pt idx="466">
                  <c:v>-0.88881967520906158</c:v>
                </c:pt>
                <c:pt idx="467">
                  <c:v>-1.3950525282585462</c:v>
                </c:pt>
                <c:pt idx="468">
                  <c:v>-1.3950525282585462</c:v>
                </c:pt>
                <c:pt idx="469">
                  <c:v>-0.46783862043457014</c:v>
                </c:pt>
                <c:pt idx="470">
                  <c:v>-1.3950525282585462</c:v>
                </c:pt>
                <c:pt idx="471">
                  <c:v>-0.6450419512753276</c:v>
                </c:pt>
                <c:pt idx="472">
                  <c:v>-1.3950525282585462</c:v>
                </c:pt>
                <c:pt idx="473">
                  <c:v>-0.46783862043457014</c:v>
                </c:pt>
                <c:pt idx="474">
                  <c:v>-1.3950525282585462</c:v>
                </c:pt>
                <c:pt idx="475">
                  <c:v>-0.2794493539703507</c:v>
                </c:pt>
                <c:pt idx="476">
                  <c:v>-0.2794493539703507</c:v>
                </c:pt>
                <c:pt idx="477">
                  <c:v>-0.40116316278173481</c:v>
                </c:pt>
                <c:pt idx="478">
                  <c:v>-0.6450419512753276</c:v>
                </c:pt>
                <c:pt idx="479">
                  <c:v>-0.6450419512753276</c:v>
                </c:pt>
                <c:pt idx="480">
                  <c:v>-0.2794493539703507</c:v>
                </c:pt>
                <c:pt idx="481">
                  <c:v>-1.3950525282585462</c:v>
                </c:pt>
                <c:pt idx="482">
                  <c:v>-1.3950525282585462</c:v>
                </c:pt>
                <c:pt idx="483">
                  <c:v>-4.5511009098988427E-2</c:v>
                </c:pt>
                <c:pt idx="484">
                  <c:v>-1.3950525282585462</c:v>
                </c:pt>
                <c:pt idx="485">
                  <c:v>-0.6450419512753276</c:v>
                </c:pt>
                <c:pt idx="486">
                  <c:v>-0.13248586824472414</c:v>
                </c:pt>
                <c:pt idx="487">
                  <c:v>-0.6450419512753276</c:v>
                </c:pt>
                <c:pt idx="488">
                  <c:v>-0.6450419512753276</c:v>
                </c:pt>
                <c:pt idx="489">
                  <c:v>-1.3950525282585462</c:v>
                </c:pt>
                <c:pt idx="490">
                  <c:v>-0.88881967520906158</c:v>
                </c:pt>
                <c:pt idx="491">
                  <c:v>-0.13248586824472414</c:v>
                </c:pt>
                <c:pt idx="492">
                  <c:v>-0.2794493539703507</c:v>
                </c:pt>
                <c:pt idx="493">
                  <c:v>7.3636031452008061E-2</c:v>
                </c:pt>
                <c:pt idx="494">
                  <c:v>-1.3950525282585462</c:v>
                </c:pt>
                <c:pt idx="495">
                  <c:v>-0.13248586824472414</c:v>
                </c:pt>
                <c:pt idx="496">
                  <c:v>-0.88881967520906158</c:v>
                </c:pt>
                <c:pt idx="497">
                  <c:v>-0.13248586824472414</c:v>
                </c:pt>
                <c:pt idx="498">
                  <c:v>-0.6450419512753276</c:v>
                </c:pt>
                <c:pt idx="499">
                  <c:v>-0.40116316278173481</c:v>
                </c:pt>
                <c:pt idx="500">
                  <c:v>-0.2794493539703507</c:v>
                </c:pt>
                <c:pt idx="501">
                  <c:v>-4.5511009098988427E-2</c:v>
                </c:pt>
                <c:pt idx="502">
                  <c:v>-0.40116316278173481</c:v>
                </c:pt>
                <c:pt idx="503">
                  <c:v>-0.40116316278173481</c:v>
                </c:pt>
                <c:pt idx="504">
                  <c:v>-0.2794493539703507</c:v>
                </c:pt>
                <c:pt idx="505">
                  <c:v>-0.88881967520906158</c:v>
                </c:pt>
                <c:pt idx="506">
                  <c:v>-0.2794493539703507</c:v>
                </c:pt>
                <c:pt idx="507">
                  <c:v>-1.3950525282585462</c:v>
                </c:pt>
                <c:pt idx="508">
                  <c:v>-1.3950525282585462</c:v>
                </c:pt>
                <c:pt idx="509">
                  <c:v>-4.5511009098988427E-2</c:v>
                </c:pt>
                <c:pt idx="510">
                  <c:v>-1.3950525282585462</c:v>
                </c:pt>
                <c:pt idx="511">
                  <c:v>-1.3950525282585462</c:v>
                </c:pt>
                <c:pt idx="512">
                  <c:v>-0.40116316278173481</c:v>
                </c:pt>
                <c:pt idx="513">
                  <c:v>-1.3950525282585462</c:v>
                </c:pt>
                <c:pt idx="514">
                  <c:v>-1.3950525282585462</c:v>
                </c:pt>
                <c:pt idx="515">
                  <c:v>-0.2794493539703507</c:v>
                </c:pt>
                <c:pt idx="516">
                  <c:v>7.3636031452008061E-2</c:v>
                </c:pt>
                <c:pt idx="517">
                  <c:v>-1.3950525282585462</c:v>
                </c:pt>
                <c:pt idx="518">
                  <c:v>-0.6450419512753276</c:v>
                </c:pt>
                <c:pt idx="519">
                  <c:v>-0.88881967520906158</c:v>
                </c:pt>
                <c:pt idx="520">
                  <c:v>-1.3950525282585462</c:v>
                </c:pt>
                <c:pt idx="521">
                  <c:v>-0.88881967520906158</c:v>
                </c:pt>
                <c:pt idx="522">
                  <c:v>-1.3950525282585462</c:v>
                </c:pt>
                <c:pt idx="523">
                  <c:v>-1.3950525282585462</c:v>
                </c:pt>
                <c:pt idx="524">
                  <c:v>-1.3950525282585462</c:v>
                </c:pt>
                <c:pt idx="525">
                  <c:v>-0.88881967520906158</c:v>
                </c:pt>
                <c:pt idx="526">
                  <c:v>-1.3950525282585462</c:v>
                </c:pt>
                <c:pt idx="527">
                  <c:v>-0.6450419512753276</c:v>
                </c:pt>
                <c:pt idx="528">
                  <c:v>-4.5511009098988427E-2</c:v>
                </c:pt>
                <c:pt idx="529">
                  <c:v>-0.2794493539703507</c:v>
                </c:pt>
                <c:pt idx="530">
                  <c:v>-4.5511009098988427E-2</c:v>
                </c:pt>
                <c:pt idx="531">
                  <c:v>-0.13248586824472414</c:v>
                </c:pt>
                <c:pt idx="532">
                  <c:v>-0.6450419512753276</c:v>
                </c:pt>
                <c:pt idx="533">
                  <c:v>-0.13248586824472414</c:v>
                </c:pt>
                <c:pt idx="534">
                  <c:v>-0.13248586824472414</c:v>
                </c:pt>
                <c:pt idx="535">
                  <c:v>-0.46783862043457014</c:v>
                </c:pt>
                <c:pt idx="536">
                  <c:v>-1.3950525282585462</c:v>
                </c:pt>
                <c:pt idx="537">
                  <c:v>-0.2794493539703507</c:v>
                </c:pt>
                <c:pt idx="538">
                  <c:v>-1.3950525282585462</c:v>
                </c:pt>
                <c:pt idx="539">
                  <c:v>-4.5511009098988427E-2</c:v>
                </c:pt>
                <c:pt idx="540">
                  <c:v>-0.40116316278173481</c:v>
                </c:pt>
                <c:pt idx="541">
                  <c:v>1.2784152420787677E-2</c:v>
                </c:pt>
                <c:pt idx="542">
                  <c:v>-0.6450419512753276</c:v>
                </c:pt>
                <c:pt idx="543">
                  <c:v>-0.6450419512753276</c:v>
                </c:pt>
                <c:pt idx="544">
                  <c:v>-0.88881967520906158</c:v>
                </c:pt>
                <c:pt idx="545">
                  <c:v>-0.6450419512753276</c:v>
                </c:pt>
                <c:pt idx="546">
                  <c:v>-1.3950525282585462</c:v>
                </c:pt>
                <c:pt idx="547">
                  <c:v>-0.2794493539703507</c:v>
                </c:pt>
                <c:pt idx="548">
                  <c:v>-0.6450419512753276</c:v>
                </c:pt>
                <c:pt idx="549">
                  <c:v>-0.13248586824472414</c:v>
                </c:pt>
                <c:pt idx="550">
                  <c:v>-0.13248586824472414</c:v>
                </c:pt>
                <c:pt idx="551">
                  <c:v>-0.40116316278173481</c:v>
                </c:pt>
                <c:pt idx="552">
                  <c:v>-0.6450419512753276</c:v>
                </c:pt>
                <c:pt idx="553">
                  <c:v>-1.3950525282585462</c:v>
                </c:pt>
                <c:pt idx="554">
                  <c:v>-1.3950525282585462</c:v>
                </c:pt>
                <c:pt idx="555">
                  <c:v>-0.2794493539703507</c:v>
                </c:pt>
                <c:pt idx="556">
                  <c:v>-4.5511009098988427E-2</c:v>
                </c:pt>
                <c:pt idx="557">
                  <c:v>-0.6450419512753276</c:v>
                </c:pt>
                <c:pt idx="558">
                  <c:v>-0.6450419512753276</c:v>
                </c:pt>
                <c:pt idx="559">
                  <c:v>-1.3950525282585462</c:v>
                </c:pt>
                <c:pt idx="560">
                  <c:v>-0.88881967520906158</c:v>
                </c:pt>
                <c:pt idx="561">
                  <c:v>-0.6450419512753276</c:v>
                </c:pt>
                <c:pt idx="562">
                  <c:v>-0.6450419512753276</c:v>
                </c:pt>
                <c:pt idx="563">
                  <c:v>-0.2794493539703507</c:v>
                </c:pt>
                <c:pt idx="564">
                  <c:v>-4.5511009098988427E-2</c:v>
                </c:pt>
                <c:pt idx="565">
                  <c:v>-0.6450419512753276</c:v>
                </c:pt>
                <c:pt idx="566">
                  <c:v>7.3636031452008061E-2</c:v>
                </c:pt>
                <c:pt idx="567">
                  <c:v>-0.6450419512753276</c:v>
                </c:pt>
                <c:pt idx="568">
                  <c:v>-1.3950525282585462</c:v>
                </c:pt>
                <c:pt idx="569">
                  <c:v>-0.2794493539703507</c:v>
                </c:pt>
                <c:pt idx="570">
                  <c:v>-0.6450419512753276</c:v>
                </c:pt>
                <c:pt idx="571">
                  <c:v>-1.3950525282585462</c:v>
                </c:pt>
                <c:pt idx="572">
                  <c:v>-1.3950525282585462</c:v>
                </c:pt>
                <c:pt idx="573">
                  <c:v>-0.13248586824472414</c:v>
                </c:pt>
                <c:pt idx="574">
                  <c:v>-0.88881967520906158</c:v>
                </c:pt>
                <c:pt idx="575">
                  <c:v>-0.13248586824472414</c:v>
                </c:pt>
                <c:pt idx="576">
                  <c:v>-0.6450419512753276</c:v>
                </c:pt>
                <c:pt idx="577">
                  <c:v>-0.2794493539703507</c:v>
                </c:pt>
                <c:pt idx="578">
                  <c:v>-0.88881967520906158</c:v>
                </c:pt>
                <c:pt idx="579">
                  <c:v>-4.5511009098988427E-2</c:v>
                </c:pt>
                <c:pt idx="580">
                  <c:v>-1.3950525282585462</c:v>
                </c:pt>
                <c:pt idx="581">
                  <c:v>-0.6450419512753276</c:v>
                </c:pt>
                <c:pt idx="582">
                  <c:v>-1.3950525282585462</c:v>
                </c:pt>
                <c:pt idx="583">
                  <c:v>-0.6450419512753276</c:v>
                </c:pt>
                <c:pt idx="584">
                  <c:v>-0.13248586824472414</c:v>
                </c:pt>
                <c:pt idx="585">
                  <c:v>-0.6450419512753276</c:v>
                </c:pt>
                <c:pt idx="586">
                  <c:v>-0.6450419512753276</c:v>
                </c:pt>
                <c:pt idx="587">
                  <c:v>-0.6450419512753276</c:v>
                </c:pt>
                <c:pt idx="588">
                  <c:v>-0.13248586824472414</c:v>
                </c:pt>
                <c:pt idx="589">
                  <c:v>-4.5511009098988427E-2</c:v>
                </c:pt>
                <c:pt idx="590">
                  <c:v>-0.2794493539703507</c:v>
                </c:pt>
                <c:pt idx="591">
                  <c:v>-4.5511009098988427E-2</c:v>
                </c:pt>
                <c:pt idx="592">
                  <c:v>-1.3950525282585462</c:v>
                </c:pt>
                <c:pt idx="593">
                  <c:v>-0.2794493539703507</c:v>
                </c:pt>
                <c:pt idx="594">
                  <c:v>-1.3950525282585462</c:v>
                </c:pt>
                <c:pt idx="595">
                  <c:v>-0.13248586824472414</c:v>
                </c:pt>
                <c:pt idx="596">
                  <c:v>-0.40116316278173481</c:v>
                </c:pt>
                <c:pt idx="597">
                  <c:v>7.3636031452008061E-2</c:v>
                </c:pt>
                <c:pt idx="598">
                  <c:v>-0.2794493539703507</c:v>
                </c:pt>
                <c:pt idx="599">
                  <c:v>-1.3950525282585462</c:v>
                </c:pt>
                <c:pt idx="600">
                  <c:v>1.2784152420787677E-2</c:v>
                </c:pt>
                <c:pt idx="601">
                  <c:v>-0.2794493539703507</c:v>
                </c:pt>
                <c:pt idx="602">
                  <c:v>7.3636031452008061E-2</c:v>
                </c:pt>
                <c:pt idx="603">
                  <c:v>-1.3950525282585462</c:v>
                </c:pt>
                <c:pt idx="604">
                  <c:v>-1.3950525282585462</c:v>
                </c:pt>
                <c:pt idx="605">
                  <c:v>-0.40116316278173481</c:v>
                </c:pt>
                <c:pt idx="606">
                  <c:v>-0.2794493539703507</c:v>
                </c:pt>
                <c:pt idx="607">
                  <c:v>1.2784152420787677E-2</c:v>
                </c:pt>
                <c:pt idx="608">
                  <c:v>-0.13248586824472414</c:v>
                </c:pt>
                <c:pt idx="609">
                  <c:v>-0.88881967520906158</c:v>
                </c:pt>
                <c:pt idx="610">
                  <c:v>-0.6450419512753276</c:v>
                </c:pt>
                <c:pt idx="611">
                  <c:v>-1.3950525282585462</c:v>
                </c:pt>
                <c:pt idx="612">
                  <c:v>-0.13248586824472414</c:v>
                </c:pt>
                <c:pt idx="613">
                  <c:v>-0.2794493539703507</c:v>
                </c:pt>
                <c:pt idx="614">
                  <c:v>-0.13248586824472414</c:v>
                </c:pt>
                <c:pt idx="615">
                  <c:v>-0.6450419512753276</c:v>
                </c:pt>
                <c:pt idx="616">
                  <c:v>-1.3950525282585462</c:v>
                </c:pt>
                <c:pt idx="617">
                  <c:v>-0.46783862043457014</c:v>
                </c:pt>
                <c:pt idx="618">
                  <c:v>-0.6450419512753276</c:v>
                </c:pt>
                <c:pt idx="619">
                  <c:v>-1.3950525282585462</c:v>
                </c:pt>
                <c:pt idx="620">
                  <c:v>-0.6450419512753276</c:v>
                </c:pt>
                <c:pt idx="621">
                  <c:v>-0.46783862043457014</c:v>
                </c:pt>
                <c:pt idx="622">
                  <c:v>-0.13248586824472414</c:v>
                </c:pt>
                <c:pt idx="623">
                  <c:v>-1.3950525282585462</c:v>
                </c:pt>
                <c:pt idx="624">
                  <c:v>-0.40116316278173481</c:v>
                </c:pt>
                <c:pt idx="625">
                  <c:v>-0.6450419512753276</c:v>
                </c:pt>
                <c:pt idx="626">
                  <c:v>7.3636031452008061E-2</c:v>
                </c:pt>
                <c:pt idx="627">
                  <c:v>-0.40116316278173481</c:v>
                </c:pt>
                <c:pt idx="628">
                  <c:v>-0.2794493539703507</c:v>
                </c:pt>
                <c:pt idx="629">
                  <c:v>-0.2794493539703507</c:v>
                </c:pt>
                <c:pt idx="630">
                  <c:v>-1.3950525282585462</c:v>
                </c:pt>
                <c:pt idx="631">
                  <c:v>-1.3950525282585462</c:v>
                </c:pt>
                <c:pt idx="632">
                  <c:v>-0.6450419512753276</c:v>
                </c:pt>
                <c:pt idx="633">
                  <c:v>-0.2794493539703507</c:v>
                </c:pt>
                <c:pt idx="634">
                  <c:v>-0.2794493539703507</c:v>
                </c:pt>
                <c:pt idx="635">
                  <c:v>-0.6450419512753276</c:v>
                </c:pt>
                <c:pt idx="636">
                  <c:v>-0.13248586824472414</c:v>
                </c:pt>
                <c:pt idx="637">
                  <c:v>1.2784152420787677E-2</c:v>
                </c:pt>
                <c:pt idx="638">
                  <c:v>-0.13248586824472414</c:v>
                </c:pt>
                <c:pt idx="639">
                  <c:v>1.2784152420787677E-2</c:v>
                </c:pt>
                <c:pt idx="640">
                  <c:v>-0.88881967520906158</c:v>
                </c:pt>
                <c:pt idx="641">
                  <c:v>7.3636031452008061E-2</c:v>
                </c:pt>
                <c:pt idx="642">
                  <c:v>-0.2794493539703507</c:v>
                </c:pt>
                <c:pt idx="643">
                  <c:v>-0.6450419512753276</c:v>
                </c:pt>
                <c:pt idx="644">
                  <c:v>-0.2794493539703507</c:v>
                </c:pt>
                <c:pt idx="645">
                  <c:v>-1.3950525282585462</c:v>
                </c:pt>
                <c:pt idx="646">
                  <c:v>-0.13248586824472414</c:v>
                </c:pt>
                <c:pt idx="647">
                  <c:v>-0.6450419512753276</c:v>
                </c:pt>
                <c:pt idx="648">
                  <c:v>-0.2794493539703507</c:v>
                </c:pt>
                <c:pt idx="649">
                  <c:v>-1.3950525282585462</c:v>
                </c:pt>
                <c:pt idx="650">
                  <c:v>-4.5511009098988427E-2</c:v>
                </c:pt>
                <c:pt idx="651">
                  <c:v>-4.5511009098988427E-2</c:v>
                </c:pt>
                <c:pt idx="652">
                  <c:v>-1.3950525282585462</c:v>
                </c:pt>
                <c:pt idx="653">
                  <c:v>-0.2794493539703507</c:v>
                </c:pt>
                <c:pt idx="654">
                  <c:v>-0.13248586824472414</c:v>
                </c:pt>
                <c:pt idx="655">
                  <c:v>-0.40116316278173481</c:v>
                </c:pt>
                <c:pt idx="656">
                  <c:v>-0.46783862043457014</c:v>
                </c:pt>
                <c:pt idx="657">
                  <c:v>-1.3950525282585462</c:v>
                </c:pt>
                <c:pt idx="658">
                  <c:v>-0.6450419512753276</c:v>
                </c:pt>
                <c:pt idx="659">
                  <c:v>7.3636031452008061E-2</c:v>
                </c:pt>
                <c:pt idx="660">
                  <c:v>-0.13248586824472414</c:v>
                </c:pt>
                <c:pt idx="661">
                  <c:v>-1.3950525282585462</c:v>
                </c:pt>
                <c:pt idx="662">
                  <c:v>-0.2794493539703507</c:v>
                </c:pt>
                <c:pt idx="663">
                  <c:v>-0.13248586824472414</c:v>
                </c:pt>
                <c:pt idx="664">
                  <c:v>-0.6450419512753276</c:v>
                </c:pt>
                <c:pt idx="665">
                  <c:v>-1.3950525282585462</c:v>
                </c:pt>
                <c:pt idx="666">
                  <c:v>-0.13248586824472414</c:v>
                </c:pt>
                <c:pt idx="667">
                  <c:v>-0.13248586824472414</c:v>
                </c:pt>
                <c:pt idx="668">
                  <c:v>-0.6450419512753276</c:v>
                </c:pt>
                <c:pt idx="669">
                  <c:v>-0.40116316278173481</c:v>
                </c:pt>
                <c:pt idx="670">
                  <c:v>-1.3950525282585462</c:v>
                </c:pt>
                <c:pt idx="671">
                  <c:v>-1.3950525282585462</c:v>
                </c:pt>
                <c:pt idx="672">
                  <c:v>-0.6450419512753276</c:v>
                </c:pt>
                <c:pt idx="673">
                  <c:v>-1.3950525282585462</c:v>
                </c:pt>
                <c:pt idx="674">
                  <c:v>-1.3950525282585462</c:v>
                </c:pt>
                <c:pt idx="675">
                  <c:v>-1.3950525282585462</c:v>
                </c:pt>
                <c:pt idx="676">
                  <c:v>-0.6450419512753276</c:v>
                </c:pt>
                <c:pt idx="677">
                  <c:v>-0.2794493539703507</c:v>
                </c:pt>
                <c:pt idx="678">
                  <c:v>-1.3950525282585462</c:v>
                </c:pt>
                <c:pt idx="679">
                  <c:v>-0.6450419512753276</c:v>
                </c:pt>
                <c:pt idx="680">
                  <c:v>-1.3950525282585462</c:v>
                </c:pt>
                <c:pt idx="681">
                  <c:v>-0.88881967520906158</c:v>
                </c:pt>
                <c:pt idx="682">
                  <c:v>-1.3950525282585462</c:v>
                </c:pt>
                <c:pt idx="683">
                  <c:v>-0.88881967520906158</c:v>
                </c:pt>
                <c:pt idx="684">
                  <c:v>-0.13248586824472414</c:v>
                </c:pt>
                <c:pt idx="685">
                  <c:v>-0.40116316278173481</c:v>
                </c:pt>
                <c:pt idx="686">
                  <c:v>-0.6450419512753276</c:v>
                </c:pt>
                <c:pt idx="687">
                  <c:v>-1.3950525282585462</c:v>
                </c:pt>
                <c:pt idx="688">
                  <c:v>-0.46783862043457014</c:v>
                </c:pt>
                <c:pt idx="689">
                  <c:v>-0.2794493539703507</c:v>
                </c:pt>
                <c:pt idx="690">
                  <c:v>-0.2794493539703507</c:v>
                </c:pt>
                <c:pt idx="691">
                  <c:v>-0.6450419512753276</c:v>
                </c:pt>
                <c:pt idx="692">
                  <c:v>7.3636031452008061E-2</c:v>
                </c:pt>
                <c:pt idx="693">
                  <c:v>-1.3950525282585462</c:v>
                </c:pt>
                <c:pt idx="694">
                  <c:v>7.3636031452008061E-2</c:v>
                </c:pt>
                <c:pt idx="695">
                  <c:v>-1.3950525282585462</c:v>
                </c:pt>
                <c:pt idx="696">
                  <c:v>-0.2794493539703507</c:v>
                </c:pt>
                <c:pt idx="697">
                  <c:v>-1.3950525282585462</c:v>
                </c:pt>
                <c:pt idx="698">
                  <c:v>-0.2794493539703507</c:v>
                </c:pt>
                <c:pt idx="699">
                  <c:v>-0.6450419512753276</c:v>
                </c:pt>
                <c:pt idx="700">
                  <c:v>-0.40116316278173481</c:v>
                </c:pt>
                <c:pt idx="701">
                  <c:v>-1.3950525282585462</c:v>
                </c:pt>
                <c:pt idx="702">
                  <c:v>-0.6450419512753276</c:v>
                </c:pt>
                <c:pt idx="703">
                  <c:v>-1.3950525282585462</c:v>
                </c:pt>
                <c:pt idx="704">
                  <c:v>-1.3950525282585462</c:v>
                </c:pt>
                <c:pt idx="705">
                  <c:v>7.3636031452008061E-2</c:v>
                </c:pt>
                <c:pt idx="706">
                  <c:v>-0.6450419512753276</c:v>
                </c:pt>
                <c:pt idx="707">
                  <c:v>-1.3950525282585462</c:v>
                </c:pt>
                <c:pt idx="708">
                  <c:v>-0.13248586824472414</c:v>
                </c:pt>
                <c:pt idx="709">
                  <c:v>-0.6450419512753276</c:v>
                </c:pt>
                <c:pt idx="710">
                  <c:v>-0.2794493539703507</c:v>
                </c:pt>
                <c:pt idx="711">
                  <c:v>1.2784152420787677E-2</c:v>
                </c:pt>
                <c:pt idx="712">
                  <c:v>-0.46783862043457014</c:v>
                </c:pt>
                <c:pt idx="713">
                  <c:v>-1.3950525282585462</c:v>
                </c:pt>
                <c:pt idx="714">
                  <c:v>-0.88881967520906158</c:v>
                </c:pt>
                <c:pt idx="715">
                  <c:v>-0.6450419512753276</c:v>
                </c:pt>
                <c:pt idx="716">
                  <c:v>-0.2794493539703507</c:v>
                </c:pt>
                <c:pt idx="717">
                  <c:v>-0.88881967520906158</c:v>
                </c:pt>
                <c:pt idx="718">
                  <c:v>-0.6450419512753276</c:v>
                </c:pt>
                <c:pt idx="719">
                  <c:v>-1.3950525282585462</c:v>
                </c:pt>
                <c:pt idx="720">
                  <c:v>1.2784152420787677E-2</c:v>
                </c:pt>
                <c:pt idx="721">
                  <c:v>1.2784152420787677E-2</c:v>
                </c:pt>
                <c:pt idx="722">
                  <c:v>-1.3950525282585462</c:v>
                </c:pt>
                <c:pt idx="723">
                  <c:v>-1.3950525282585462</c:v>
                </c:pt>
                <c:pt idx="724">
                  <c:v>-0.6450419512753276</c:v>
                </c:pt>
                <c:pt idx="725">
                  <c:v>-0.2794493539703507</c:v>
                </c:pt>
                <c:pt idx="726">
                  <c:v>-0.46783862043457014</c:v>
                </c:pt>
                <c:pt idx="727">
                  <c:v>-1.3950525282585462</c:v>
                </c:pt>
                <c:pt idx="728">
                  <c:v>-1.3950525282585462</c:v>
                </c:pt>
                <c:pt idx="729">
                  <c:v>-0.40116316278173481</c:v>
                </c:pt>
                <c:pt idx="730">
                  <c:v>7.3636031452008061E-2</c:v>
                </c:pt>
                <c:pt idx="731">
                  <c:v>-0.13248586824472414</c:v>
                </c:pt>
                <c:pt idx="732">
                  <c:v>-1.3950525282585462</c:v>
                </c:pt>
                <c:pt idx="733">
                  <c:v>-0.13248586824472414</c:v>
                </c:pt>
                <c:pt idx="734">
                  <c:v>-1.3950525282585462</c:v>
                </c:pt>
                <c:pt idx="735">
                  <c:v>-1.3950525282585462</c:v>
                </c:pt>
                <c:pt idx="736">
                  <c:v>-0.46783862043457014</c:v>
                </c:pt>
                <c:pt idx="737">
                  <c:v>-0.40116316278173481</c:v>
                </c:pt>
                <c:pt idx="738">
                  <c:v>7.3636031452008061E-2</c:v>
                </c:pt>
                <c:pt idx="739">
                  <c:v>-1.3950525282585462</c:v>
                </c:pt>
                <c:pt idx="740">
                  <c:v>-0.2794493539703507</c:v>
                </c:pt>
                <c:pt idx="741">
                  <c:v>-4.5511009098988427E-2</c:v>
                </c:pt>
                <c:pt idx="742">
                  <c:v>-0.6450419512753276</c:v>
                </c:pt>
                <c:pt idx="743">
                  <c:v>-1.3950525282585462</c:v>
                </c:pt>
                <c:pt idx="744">
                  <c:v>-1.3950525282585462</c:v>
                </c:pt>
                <c:pt idx="745">
                  <c:v>-0.13248586824472414</c:v>
                </c:pt>
                <c:pt idx="746">
                  <c:v>1.2784152420787677E-2</c:v>
                </c:pt>
                <c:pt idx="747">
                  <c:v>-1.3950525282585462</c:v>
                </c:pt>
                <c:pt idx="748">
                  <c:v>-0.88881967520906158</c:v>
                </c:pt>
                <c:pt idx="749">
                  <c:v>1.2784152420787677E-2</c:v>
                </c:pt>
                <c:pt idx="750">
                  <c:v>7.3636031452008061E-2</c:v>
                </c:pt>
                <c:pt idx="751">
                  <c:v>7.3636031452008061E-2</c:v>
                </c:pt>
                <c:pt idx="752">
                  <c:v>1.2784152420787677E-2</c:v>
                </c:pt>
                <c:pt idx="753">
                  <c:v>-1.3950525282585462</c:v>
                </c:pt>
                <c:pt idx="754">
                  <c:v>-1.3950525282585462</c:v>
                </c:pt>
                <c:pt idx="755">
                  <c:v>-0.88881967520906158</c:v>
                </c:pt>
                <c:pt idx="756">
                  <c:v>-1.3950525282585462</c:v>
                </c:pt>
                <c:pt idx="757">
                  <c:v>1.2784152420787677E-2</c:v>
                </c:pt>
                <c:pt idx="758">
                  <c:v>-1.3950525282585462</c:v>
                </c:pt>
                <c:pt idx="759">
                  <c:v>-0.13248586824472414</c:v>
                </c:pt>
                <c:pt idx="760">
                  <c:v>-1.3950525282585462</c:v>
                </c:pt>
                <c:pt idx="761">
                  <c:v>-1.3950525282585462</c:v>
                </c:pt>
                <c:pt idx="762">
                  <c:v>-1.3950525282585462</c:v>
                </c:pt>
                <c:pt idx="763">
                  <c:v>1.2784152420787677E-2</c:v>
                </c:pt>
                <c:pt idx="764">
                  <c:v>-1.3950525282585462</c:v>
                </c:pt>
                <c:pt idx="765">
                  <c:v>-0.2794493539703507</c:v>
                </c:pt>
                <c:pt idx="766">
                  <c:v>-0.6450419512753276</c:v>
                </c:pt>
                <c:pt idx="767">
                  <c:v>-1.3950525282585462</c:v>
                </c:pt>
                <c:pt idx="768">
                  <c:v>-1.3950525282585462</c:v>
                </c:pt>
                <c:pt idx="769">
                  <c:v>-0.88881967520906158</c:v>
                </c:pt>
                <c:pt idx="770">
                  <c:v>-0.13248586824472414</c:v>
                </c:pt>
                <c:pt idx="771">
                  <c:v>-0.6450419512753276</c:v>
                </c:pt>
                <c:pt idx="772">
                  <c:v>1.2784152420787677E-2</c:v>
                </c:pt>
                <c:pt idx="773">
                  <c:v>-0.13248586824472414</c:v>
                </c:pt>
                <c:pt idx="774">
                  <c:v>-0.2794493539703507</c:v>
                </c:pt>
                <c:pt idx="775">
                  <c:v>-0.2794493539703507</c:v>
                </c:pt>
                <c:pt idx="776">
                  <c:v>-0.40116316278173481</c:v>
                </c:pt>
                <c:pt idx="777">
                  <c:v>-0.13248586824472414</c:v>
                </c:pt>
                <c:pt idx="778">
                  <c:v>-0.2794493539703507</c:v>
                </c:pt>
                <c:pt idx="779">
                  <c:v>-0.13248586824472414</c:v>
                </c:pt>
                <c:pt idx="780">
                  <c:v>1.2784152420787677E-2</c:v>
                </c:pt>
                <c:pt idx="781">
                  <c:v>-0.6450419512753276</c:v>
                </c:pt>
                <c:pt idx="782">
                  <c:v>-0.88881967520906158</c:v>
                </c:pt>
                <c:pt idx="783">
                  <c:v>-0.6450419512753276</c:v>
                </c:pt>
                <c:pt idx="784">
                  <c:v>-0.40116316278173481</c:v>
                </c:pt>
                <c:pt idx="785">
                  <c:v>-1.3950525282585462</c:v>
                </c:pt>
                <c:pt idx="786">
                  <c:v>-0.2794493539703507</c:v>
                </c:pt>
                <c:pt idx="787">
                  <c:v>1.2784152420787677E-2</c:v>
                </c:pt>
                <c:pt idx="788">
                  <c:v>-0.6450419512753276</c:v>
                </c:pt>
                <c:pt idx="789">
                  <c:v>1.2784152420787677E-2</c:v>
                </c:pt>
                <c:pt idx="790">
                  <c:v>-1.3950525282585462</c:v>
                </c:pt>
                <c:pt idx="791">
                  <c:v>-0.2794493539703507</c:v>
                </c:pt>
                <c:pt idx="792">
                  <c:v>-0.6450419512753276</c:v>
                </c:pt>
                <c:pt idx="793">
                  <c:v>7.3636031452008061E-2</c:v>
                </c:pt>
                <c:pt idx="794">
                  <c:v>-1.3950525282585462</c:v>
                </c:pt>
                <c:pt idx="795">
                  <c:v>-1.3950525282585462</c:v>
                </c:pt>
                <c:pt idx="796">
                  <c:v>1.2784152420787677E-2</c:v>
                </c:pt>
                <c:pt idx="797">
                  <c:v>-1.3950525282585462</c:v>
                </c:pt>
                <c:pt idx="798">
                  <c:v>-0.2794493539703507</c:v>
                </c:pt>
                <c:pt idx="799">
                  <c:v>7.3636031452008061E-2</c:v>
                </c:pt>
                <c:pt idx="800">
                  <c:v>-0.6450419512753276</c:v>
                </c:pt>
                <c:pt idx="801">
                  <c:v>-0.6450419512753276</c:v>
                </c:pt>
                <c:pt idx="802">
                  <c:v>-1.3950525282585462</c:v>
                </c:pt>
                <c:pt idx="803">
                  <c:v>-1.3950525282585462</c:v>
                </c:pt>
                <c:pt idx="804">
                  <c:v>-4.5511009098988427E-2</c:v>
                </c:pt>
                <c:pt idx="805">
                  <c:v>1.2784152420787677E-2</c:v>
                </c:pt>
                <c:pt idx="806">
                  <c:v>-0.88881967520906158</c:v>
                </c:pt>
                <c:pt idx="807">
                  <c:v>-0.13248586824472414</c:v>
                </c:pt>
                <c:pt idx="808">
                  <c:v>-1.3950525282585462</c:v>
                </c:pt>
                <c:pt idx="809">
                  <c:v>-0.13248586824472414</c:v>
                </c:pt>
                <c:pt idx="810">
                  <c:v>-1.3950525282585462</c:v>
                </c:pt>
                <c:pt idx="811">
                  <c:v>-0.2794493539703507</c:v>
                </c:pt>
                <c:pt idx="812">
                  <c:v>-0.6450419512753276</c:v>
                </c:pt>
                <c:pt idx="813">
                  <c:v>-1.3950525282585462</c:v>
                </c:pt>
                <c:pt idx="814">
                  <c:v>-0.2794493539703507</c:v>
                </c:pt>
                <c:pt idx="815">
                  <c:v>-0.2794493539703507</c:v>
                </c:pt>
                <c:pt idx="816">
                  <c:v>-0.13248586824472414</c:v>
                </c:pt>
                <c:pt idx="817">
                  <c:v>-1.3950525282585462</c:v>
                </c:pt>
                <c:pt idx="818">
                  <c:v>-1.3950525282585462</c:v>
                </c:pt>
                <c:pt idx="819">
                  <c:v>1.2784152420787677E-2</c:v>
                </c:pt>
                <c:pt idx="820">
                  <c:v>-1.3950525282585462</c:v>
                </c:pt>
                <c:pt idx="821">
                  <c:v>-1.3950525282585462</c:v>
                </c:pt>
                <c:pt idx="822">
                  <c:v>-0.40116316278173481</c:v>
                </c:pt>
                <c:pt idx="823">
                  <c:v>-0.2794493539703507</c:v>
                </c:pt>
                <c:pt idx="824">
                  <c:v>-0.88881967520906158</c:v>
                </c:pt>
                <c:pt idx="825">
                  <c:v>-1.3950525282585462</c:v>
                </c:pt>
                <c:pt idx="826">
                  <c:v>-1.3950525282585462</c:v>
                </c:pt>
                <c:pt idx="827">
                  <c:v>-0.6450419512753276</c:v>
                </c:pt>
                <c:pt idx="828">
                  <c:v>-1.3950525282585462</c:v>
                </c:pt>
                <c:pt idx="829">
                  <c:v>-0.13248586824472414</c:v>
                </c:pt>
                <c:pt idx="830">
                  <c:v>-1.3950525282585462</c:v>
                </c:pt>
                <c:pt idx="831">
                  <c:v>-0.88881967520906158</c:v>
                </c:pt>
                <c:pt idx="832">
                  <c:v>-1.3950525282585462</c:v>
                </c:pt>
                <c:pt idx="833">
                  <c:v>-0.2794493539703507</c:v>
                </c:pt>
                <c:pt idx="834">
                  <c:v>-0.6450419512753276</c:v>
                </c:pt>
                <c:pt idx="835">
                  <c:v>-0.40116316278173481</c:v>
                </c:pt>
                <c:pt idx="836">
                  <c:v>-0.6450419512753276</c:v>
                </c:pt>
                <c:pt idx="837">
                  <c:v>-0.88881967520906158</c:v>
                </c:pt>
                <c:pt idx="838">
                  <c:v>-0.40116316278173481</c:v>
                </c:pt>
                <c:pt idx="839">
                  <c:v>-1.3950525282585462</c:v>
                </c:pt>
                <c:pt idx="840">
                  <c:v>-1.3950525282585462</c:v>
                </c:pt>
                <c:pt idx="841">
                  <c:v>-0.6450419512753276</c:v>
                </c:pt>
                <c:pt idx="842">
                  <c:v>-0.40116316278173481</c:v>
                </c:pt>
                <c:pt idx="843">
                  <c:v>1.2784152420787677E-2</c:v>
                </c:pt>
                <c:pt idx="844">
                  <c:v>-0.2794493539703507</c:v>
                </c:pt>
                <c:pt idx="845">
                  <c:v>7.3636031452008061E-2</c:v>
                </c:pt>
                <c:pt idx="846">
                  <c:v>-0.40116316278173481</c:v>
                </c:pt>
                <c:pt idx="847">
                  <c:v>7.3636031452008061E-2</c:v>
                </c:pt>
                <c:pt idx="848">
                  <c:v>-4.5511009098988427E-2</c:v>
                </c:pt>
                <c:pt idx="849">
                  <c:v>-0.2794493539703507</c:v>
                </c:pt>
                <c:pt idx="850">
                  <c:v>-4.5511009098988427E-2</c:v>
                </c:pt>
                <c:pt idx="851">
                  <c:v>-0.13248586824472414</c:v>
                </c:pt>
                <c:pt idx="852">
                  <c:v>-0.88881967520906158</c:v>
                </c:pt>
                <c:pt idx="853">
                  <c:v>-0.6450419512753276</c:v>
                </c:pt>
                <c:pt idx="854">
                  <c:v>-1.3950525282585462</c:v>
                </c:pt>
                <c:pt idx="855">
                  <c:v>-1.3950525282585462</c:v>
                </c:pt>
                <c:pt idx="856">
                  <c:v>-1.3950525282585462</c:v>
                </c:pt>
                <c:pt idx="857">
                  <c:v>7.3636031452008061E-2</c:v>
                </c:pt>
                <c:pt idx="858">
                  <c:v>-0.2794493539703507</c:v>
                </c:pt>
                <c:pt idx="859">
                  <c:v>-1.3950525282585462</c:v>
                </c:pt>
                <c:pt idx="860">
                  <c:v>-0.2794493539703507</c:v>
                </c:pt>
                <c:pt idx="861">
                  <c:v>-0.2794493539703507</c:v>
                </c:pt>
                <c:pt idx="862">
                  <c:v>-1.3950525282585462</c:v>
                </c:pt>
                <c:pt idx="863">
                  <c:v>-0.40116316278173481</c:v>
                </c:pt>
                <c:pt idx="864">
                  <c:v>-0.6450419512753276</c:v>
                </c:pt>
                <c:pt idx="865">
                  <c:v>-0.13248586824472414</c:v>
                </c:pt>
                <c:pt idx="866">
                  <c:v>-0.6450419512753276</c:v>
                </c:pt>
                <c:pt idx="867">
                  <c:v>-0.6450419512753276</c:v>
                </c:pt>
                <c:pt idx="868">
                  <c:v>-1.3950525282585462</c:v>
                </c:pt>
                <c:pt idx="869">
                  <c:v>-0.2794493539703507</c:v>
                </c:pt>
                <c:pt idx="870">
                  <c:v>-1.3950525282585462</c:v>
                </c:pt>
                <c:pt idx="871">
                  <c:v>-1.3950525282585462</c:v>
                </c:pt>
                <c:pt idx="872">
                  <c:v>-1.3950525282585462</c:v>
                </c:pt>
                <c:pt idx="873">
                  <c:v>-0.2794493539703507</c:v>
                </c:pt>
                <c:pt idx="874">
                  <c:v>-1.3950525282585462</c:v>
                </c:pt>
                <c:pt idx="875">
                  <c:v>-1.3950525282585462</c:v>
                </c:pt>
                <c:pt idx="876">
                  <c:v>-0.2794493539703507</c:v>
                </c:pt>
                <c:pt idx="877">
                  <c:v>-0.13248586824472414</c:v>
                </c:pt>
                <c:pt idx="878">
                  <c:v>-0.6450419512753276</c:v>
                </c:pt>
                <c:pt idx="879">
                  <c:v>-4.5511009098988427E-2</c:v>
                </c:pt>
                <c:pt idx="880">
                  <c:v>-0.6450419512753276</c:v>
                </c:pt>
                <c:pt idx="881">
                  <c:v>-0.6450419512753276</c:v>
                </c:pt>
                <c:pt idx="882">
                  <c:v>-0.13248586824472414</c:v>
                </c:pt>
                <c:pt idx="883">
                  <c:v>-1.3950525282585462</c:v>
                </c:pt>
                <c:pt idx="884">
                  <c:v>-0.6450419512753276</c:v>
                </c:pt>
                <c:pt idx="885">
                  <c:v>-4.5511009098988427E-2</c:v>
                </c:pt>
                <c:pt idx="886">
                  <c:v>-0.6450419512753276</c:v>
                </c:pt>
                <c:pt idx="887">
                  <c:v>-0.13248586824472414</c:v>
                </c:pt>
                <c:pt idx="888">
                  <c:v>-0.6450419512753276</c:v>
                </c:pt>
                <c:pt idx="889">
                  <c:v>-1.3950525282585462</c:v>
                </c:pt>
                <c:pt idx="890">
                  <c:v>-0.6450419512753276</c:v>
                </c:pt>
                <c:pt idx="891">
                  <c:v>-0.13248586824472414</c:v>
                </c:pt>
                <c:pt idx="892">
                  <c:v>-1.3950525282585462</c:v>
                </c:pt>
                <c:pt idx="893">
                  <c:v>-1.3950525282585462</c:v>
                </c:pt>
                <c:pt idx="894">
                  <c:v>-0.2794493539703507</c:v>
                </c:pt>
                <c:pt idx="895">
                  <c:v>1.2784152420787677E-2</c:v>
                </c:pt>
                <c:pt idx="896">
                  <c:v>-1.3950525282585462</c:v>
                </c:pt>
                <c:pt idx="897">
                  <c:v>-0.46783862043457014</c:v>
                </c:pt>
                <c:pt idx="898">
                  <c:v>-0.13248586824472414</c:v>
                </c:pt>
                <c:pt idx="899">
                  <c:v>-1.3950525282585462</c:v>
                </c:pt>
                <c:pt idx="900">
                  <c:v>1.2784152420787677E-2</c:v>
                </c:pt>
                <c:pt idx="901">
                  <c:v>-0.6450419512753276</c:v>
                </c:pt>
                <c:pt idx="902">
                  <c:v>-0.6450419512753276</c:v>
                </c:pt>
                <c:pt idx="903">
                  <c:v>1.2784152420787677E-2</c:v>
                </c:pt>
                <c:pt idx="904">
                  <c:v>-0.6450419512753276</c:v>
                </c:pt>
                <c:pt idx="905">
                  <c:v>-1.3950525282585462</c:v>
                </c:pt>
                <c:pt idx="906">
                  <c:v>-0.6450419512753276</c:v>
                </c:pt>
                <c:pt idx="907">
                  <c:v>-0.6450419512753276</c:v>
                </c:pt>
                <c:pt idx="908">
                  <c:v>-0.6450419512753276</c:v>
                </c:pt>
                <c:pt idx="909">
                  <c:v>-1.3950525282585462</c:v>
                </c:pt>
                <c:pt idx="910">
                  <c:v>-0.46783862043457014</c:v>
                </c:pt>
                <c:pt idx="911">
                  <c:v>-0.46783862043457014</c:v>
                </c:pt>
                <c:pt idx="912">
                  <c:v>-0.2794493539703507</c:v>
                </c:pt>
                <c:pt idx="913">
                  <c:v>-0.88881967520906158</c:v>
                </c:pt>
                <c:pt idx="914">
                  <c:v>-0.88881967520906158</c:v>
                </c:pt>
                <c:pt idx="915">
                  <c:v>-0.6450419512753276</c:v>
                </c:pt>
                <c:pt idx="916">
                  <c:v>-1.3950525282585462</c:v>
                </c:pt>
                <c:pt idx="917">
                  <c:v>-1.3950525282585462</c:v>
                </c:pt>
                <c:pt idx="918">
                  <c:v>-0.6450419512753276</c:v>
                </c:pt>
                <c:pt idx="919">
                  <c:v>-1.3950525282585462</c:v>
                </c:pt>
                <c:pt idx="920">
                  <c:v>-1.3950525282585462</c:v>
                </c:pt>
                <c:pt idx="921">
                  <c:v>-1.3950525282585462</c:v>
                </c:pt>
                <c:pt idx="922">
                  <c:v>-0.88881967520906158</c:v>
                </c:pt>
                <c:pt idx="923">
                  <c:v>-0.2794493539703507</c:v>
                </c:pt>
                <c:pt idx="924">
                  <c:v>-0.46783862043457014</c:v>
                </c:pt>
                <c:pt idx="925">
                  <c:v>7.3636031452008061E-2</c:v>
                </c:pt>
                <c:pt idx="926">
                  <c:v>-0.6450419512753276</c:v>
                </c:pt>
                <c:pt idx="927">
                  <c:v>-0.46783862043457014</c:v>
                </c:pt>
                <c:pt idx="928">
                  <c:v>-1.3950525282585462</c:v>
                </c:pt>
                <c:pt idx="929">
                  <c:v>1.2784152420787677E-2</c:v>
                </c:pt>
                <c:pt idx="930">
                  <c:v>-0.88881967520906158</c:v>
                </c:pt>
                <c:pt idx="931">
                  <c:v>-0.40116316278173481</c:v>
                </c:pt>
                <c:pt idx="932">
                  <c:v>-0.2794493539703507</c:v>
                </c:pt>
                <c:pt idx="933">
                  <c:v>-1.3950525282585462</c:v>
                </c:pt>
                <c:pt idx="934">
                  <c:v>-0.40116316278173481</c:v>
                </c:pt>
                <c:pt idx="935">
                  <c:v>-0.2794493539703507</c:v>
                </c:pt>
                <c:pt idx="936">
                  <c:v>-0.6450419512753276</c:v>
                </c:pt>
                <c:pt idx="937">
                  <c:v>-0.13248586824472414</c:v>
                </c:pt>
                <c:pt idx="938">
                  <c:v>-1.3950525282585462</c:v>
                </c:pt>
                <c:pt idx="939">
                  <c:v>-1.3950525282585462</c:v>
                </c:pt>
                <c:pt idx="940">
                  <c:v>-1.3950525282585462</c:v>
                </c:pt>
                <c:pt idx="941">
                  <c:v>-1.3950525282585462</c:v>
                </c:pt>
                <c:pt idx="942">
                  <c:v>-0.13248586824472414</c:v>
                </c:pt>
                <c:pt idx="943">
                  <c:v>-0.88881967520906158</c:v>
                </c:pt>
                <c:pt idx="944">
                  <c:v>-0.6450419512753276</c:v>
                </c:pt>
                <c:pt idx="945">
                  <c:v>-0.40116316278173481</c:v>
                </c:pt>
                <c:pt idx="946">
                  <c:v>1.2784152420787677E-2</c:v>
                </c:pt>
                <c:pt idx="947">
                  <c:v>-0.13248586824472414</c:v>
                </c:pt>
                <c:pt idx="948">
                  <c:v>-0.13248586824472414</c:v>
                </c:pt>
                <c:pt idx="949">
                  <c:v>-1.3950525282585462</c:v>
                </c:pt>
                <c:pt idx="950">
                  <c:v>7.3636031452008061E-2</c:v>
                </c:pt>
                <c:pt idx="951">
                  <c:v>-0.46783862043457014</c:v>
                </c:pt>
                <c:pt idx="952">
                  <c:v>-1.3950525282585462</c:v>
                </c:pt>
                <c:pt idx="953">
                  <c:v>-1.3950525282585462</c:v>
                </c:pt>
                <c:pt idx="954">
                  <c:v>-0.6450419512753276</c:v>
                </c:pt>
                <c:pt idx="955">
                  <c:v>-0.13248586824472414</c:v>
                </c:pt>
                <c:pt idx="956">
                  <c:v>-1.3950525282585462</c:v>
                </c:pt>
                <c:pt idx="957">
                  <c:v>-0.6450419512753276</c:v>
                </c:pt>
                <c:pt idx="958">
                  <c:v>-0.13248586824472414</c:v>
                </c:pt>
                <c:pt idx="959">
                  <c:v>-0.13248586824472414</c:v>
                </c:pt>
                <c:pt idx="960">
                  <c:v>-0.2794493539703507</c:v>
                </c:pt>
                <c:pt idx="961">
                  <c:v>-0.6450419512753276</c:v>
                </c:pt>
                <c:pt idx="962">
                  <c:v>-0.2794493539703507</c:v>
                </c:pt>
                <c:pt idx="963">
                  <c:v>-1.3950525282585462</c:v>
                </c:pt>
                <c:pt idx="964">
                  <c:v>-0.6450419512753276</c:v>
                </c:pt>
                <c:pt idx="965">
                  <c:v>-0.40116316278173481</c:v>
                </c:pt>
                <c:pt idx="966">
                  <c:v>7.3636031452008061E-2</c:v>
                </c:pt>
                <c:pt idx="967">
                  <c:v>7.3636031452008061E-2</c:v>
                </c:pt>
                <c:pt idx="968">
                  <c:v>-0.6450419512753276</c:v>
                </c:pt>
                <c:pt idx="969">
                  <c:v>-0.6450419512753276</c:v>
                </c:pt>
                <c:pt idx="970">
                  <c:v>-0.13248586824472414</c:v>
                </c:pt>
                <c:pt idx="971">
                  <c:v>-1.3950525282585462</c:v>
                </c:pt>
                <c:pt idx="972">
                  <c:v>-0.88881967520906158</c:v>
                </c:pt>
                <c:pt idx="973">
                  <c:v>-1.3950525282585462</c:v>
                </c:pt>
                <c:pt idx="974">
                  <c:v>-0.6450419512753276</c:v>
                </c:pt>
                <c:pt idx="975">
                  <c:v>-0.6450419512753276</c:v>
                </c:pt>
                <c:pt idx="976">
                  <c:v>1.2784152420787677E-2</c:v>
                </c:pt>
                <c:pt idx="977">
                  <c:v>-1.3950525282585462</c:v>
                </c:pt>
                <c:pt idx="978">
                  <c:v>-0.13248586824472414</c:v>
                </c:pt>
                <c:pt idx="979">
                  <c:v>-1.3950525282585462</c:v>
                </c:pt>
                <c:pt idx="980">
                  <c:v>-0.40116316278173481</c:v>
                </c:pt>
                <c:pt idx="981">
                  <c:v>-0.2794493539703507</c:v>
                </c:pt>
                <c:pt idx="982">
                  <c:v>-0.40116316278173481</c:v>
                </c:pt>
                <c:pt idx="983">
                  <c:v>1.2784152420787677E-2</c:v>
                </c:pt>
                <c:pt idx="984">
                  <c:v>1.2784152420787677E-2</c:v>
                </c:pt>
                <c:pt idx="985">
                  <c:v>-0.2794493539703507</c:v>
                </c:pt>
                <c:pt idx="986">
                  <c:v>-0.46783862043457014</c:v>
                </c:pt>
                <c:pt idx="987">
                  <c:v>-0.6450419512753276</c:v>
                </c:pt>
                <c:pt idx="988">
                  <c:v>-0.88881967520906158</c:v>
                </c:pt>
                <c:pt idx="989">
                  <c:v>-0.88881967520906158</c:v>
                </c:pt>
                <c:pt idx="990">
                  <c:v>-0.6450419512753276</c:v>
                </c:pt>
                <c:pt idx="991">
                  <c:v>7.3636031452008061E-2</c:v>
                </c:pt>
                <c:pt idx="992">
                  <c:v>-1.3950525282585462</c:v>
                </c:pt>
                <c:pt idx="993">
                  <c:v>-1.3950525282585462</c:v>
                </c:pt>
                <c:pt idx="994">
                  <c:v>-1.3950525282585462</c:v>
                </c:pt>
                <c:pt idx="995">
                  <c:v>-1.3950525282585462</c:v>
                </c:pt>
                <c:pt idx="996">
                  <c:v>-0.6450419512753276</c:v>
                </c:pt>
                <c:pt idx="997">
                  <c:v>-0.40116316278173481</c:v>
                </c:pt>
                <c:pt idx="998">
                  <c:v>-0.2794493539703507</c:v>
                </c:pt>
                <c:pt idx="999">
                  <c:v>-0.88881967520906158</c:v>
                </c:pt>
                <c:pt idx="1000">
                  <c:v>-0.40116316278173481</c:v>
                </c:pt>
                <c:pt idx="1001">
                  <c:v>-1.3950525282585462</c:v>
                </c:pt>
                <c:pt idx="1002">
                  <c:v>-1.3950525282585462</c:v>
                </c:pt>
                <c:pt idx="1003">
                  <c:v>-0.40116316278173481</c:v>
                </c:pt>
                <c:pt idx="1004">
                  <c:v>-1.3950525282585462</c:v>
                </c:pt>
                <c:pt idx="1005">
                  <c:v>-1.3950525282585462</c:v>
                </c:pt>
                <c:pt idx="1006">
                  <c:v>-1.3950525282585462</c:v>
                </c:pt>
                <c:pt idx="1007">
                  <c:v>1.2784152420787677E-2</c:v>
                </c:pt>
                <c:pt idx="1008">
                  <c:v>-1.3950525282585462</c:v>
                </c:pt>
                <c:pt idx="1009">
                  <c:v>-0.6450419512753276</c:v>
                </c:pt>
                <c:pt idx="1010">
                  <c:v>-0.46783862043457014</c:v>
                </c:pt>
                <c:pt idx="1011">
                  <c:v>-0.6450419512753276</c:v>
                </c:pt>
                <c:pt idx="1012">
                  <c:v>-1.3950525282585462</c:v>
                </c:pt>
                <c:pt idx="1013">
                  <c:v>-1.3950525282585462</c:v>
                </c:pt>
                <c:pt idx="1014">
                  <c:v>-1.3950525282585462</c:v>
                </c:pt>
                <c:pt idx="1015">
                  <c:v>-1.3950525282585462</c:v>
                </c:pt>
                <c:pt idx="1016">
                  <c:v>-0.2794493539703507</c:v>
                </c:pt>
                <c:pt idx="1017">
                  <c:v>-1.3950525282585462</c:v>
                </c:pt>
                <c:pt idx="1018">
                  <c:v>-1.3950525282585462</c:v>
                </c:pt>
                <c:pt idx="1019">
                  <c:v>-0.2794493539703507</c:v>
                </c:pt>
                <c:pt idx="1020">
                  <c:v>-0.88881967520906158</c:v>
                </c:pt>
                <c:pt idx="1021">
                  <c:v>-0.88881967520906158</c:v>
                </c:pt>
                <c:pt idx="1022">
                  <c:v>-0.6450419512753276</c:v>
                </c:pt>
                <c:pt idx="1023">
                  <c:v>-1.3950525282585462</c:v>
                </c:pt>
                <c:pt idx="1024">
                  <c:v>-0.2794493539703507</c:v>
                </c:pt>
                <c:pt idx="1025">
                  <c:v>-0.6450419512753276</c:v>
                </c:pt>
                <c:pt idx="1026">
                  <c:v>-1.3950525282585462</c:v>
                </c:pt>
                <c:pt idx="1027">
                  <c:v>-0.40116316278173481</c:v>
                </c:pt>
                <c:pt idx="1028">
                  <c:v>-0.88881967520906158</c:v>
                </c:pt>
                <c:pt idx="1029">
                  <c:v>-1.3950525282585462</c:v>
                </c:pt>
                <c:pt idx="1030">
                  <c:v>-0.13248586824472414</c:v>
                </c:pt>
                <c:pt idx="1031">
                  <c:v>-1.3950525282585462</c:v>
                </c:pt>
                <c:pt idx="1032">
                  <c:v>-0.2794493539703507</c:v>
                </c:pt>
                <c:pt idx="1033">
                  <c:v>-0.40116316278173481</c:v>
                </c:pt>
                <c:pt idx="1034">
                  <c:v>-0.6450419512753276</c:v>
                </c:pt>
                <c:pt idx="1035">
                  <c:v>-0.88881967520906158</c:v>
                </c:pt>
                <c:pt idx="1036">
                  <c:v>-1.3950525282585462</c:v>
                </c:pt>
                <c:pt idx="1037">
                  <c:v>1.2784152420787677E-2</c:v>
                </c:pt>
                <c:pt idx="1038">
                  <c:v>-1.3950525282585462</c:v>
                </c:pt>
                <c:pt idx="1039">
                  <c:v>-1.3950525282585462</c:v>
                </c:pt>
                <c:pt idx="1040">
                  <c:v>-1.3950525282585462</c:v>
                </c:pt>
                <c:pt idx="1041">
                  <c:v>-0.6450419512753276</c:v>
                </c:pt>
                <c:pt idx="1042">
                  <c:v>-1.3950525282585462</c:v>
                </c:pt>
                <c:pt idx="1043">
                  <c:v>-0.88881967520906158</c:v>
                </c:pt>
                <c:pt idx="1044">
                  <c:v>-0.6450419512753276</c:v>
                </c:pt>
                <c:pt idx="1045">
                  <c:v>-0.2794493539703507</c:v>
                </c:pt>
                <c:pt idx="1046">
                  <c:v>7.3636031452008061E-2</c:v>
                </c:pt>
                <c:pt idx="1047">
                  <c:v>-0.6450419512753276</c:v>
                </c:pt>
                <c:pt idx="1048">
                  <c:v>-0.2794493539703507</c:v>
                </c:pt>
                <c:pt idx="1049">
                  <c:v>-0.2794493539703507</c:v>
                </c:pt>
                <c:pt idx="1050">
                  <c:v>-0.2794493539703507</c:v>
                </c:pt>
                <c:pt idx="1051">
                  <c:v>-1.3950525282585462</c:v>
                </c:pt>
                <c:pt idx="1052">
                  <c:v>-4.5511009098988427E-2</c:v>
                </c:pt>
                <c:pt idx="1053">
                  <c:v>-0.40116316278173481</c:v>
                </c:pt>
                <c:pt idx="1054">
                  <c:v>-0.2794493539703507</c:v>
                </c:pt>
                <c:pt idx="1055">
                  <c:v>-1.3950525282585462</c:v>
                </c:pt>
                <c:pt idx="1056">
                  <c:v>-1.3950525282585462</c:v>
                </c:pt>
                <c:pt idx="1057">
                  <c:v>-0.6450419512753276</c:v>
                </c:pt>
                <c:pt idx="1058">
                  <c:v>-1.3950525282585462</c:v>
                </c:pt>
                <c:pt idx="1059">
                  <c:v>-0.6450419512753276</c:v>
                </c:pt>
                <c:pt idx="1060">
                  <c:v>-1.3950525282585462</c:v>
                </c:pt>
                <c:pt idx="1061">
                  <c:v>-1.3950525282585462</c:v>
                </c:pt>
                <c:pt idx="1062">
                  <c:v>-0.2794493539703507</c:v>
                </c:pt>
                <c:pt idx="1063">
                  <c:v>-0.46783862043457014</c:v>
                </c:pt>
                <c:pt idx="1064">
                  <c:v>-0.6450419512753276</c:v>
                </c:pt>
                <c:pt idx="1065">
                  <c:v>7.3636031452008061E-2</c:v>
                </c:pt>
                <c:pt idx="1066">
                  <c:v>-0.46783862043457014</c:v>
                </c:pt>
                <c:pt idx="1067">
                  <c:v>-0.2794493539703507</c:v>
                </c:pt>
                <c:pt idx="1068">
                  <c:v>-0.6450419512753276</c:v>
                </c:pt>
                <c:pt idx="1069">
                  <c:v>-0.6450419512753276</c:v>
                </c:pt>
                <c:pt idx="1070">
                  <c:v>-0.2794493539703507</c:v>
                </c:pt>
                <c:pt idx="1071">
                  <c:v>-4.5511009098988427E-2</c:v>
                </c:pt>
                <c:pt idx="1072">
                  <c:v>7.3636031452008061E-2</c:v>
                </c:pt>
                <c:pt idx="1073">
                  <c:v>-0.13248586824472414</c:v>
                </c:pt>
                <c:pt idx="1074">
                  <c:v>-0.13248586824472414</c:v>
                </c:pt>
                <c:pt idx="1075">
                  <c:v>-1.3950525282585462</c:v>
                </c:pt>
                <c:pt idx="1076">
                  <c:v>1.2784152420787677E-2</c:v>
                </c:pt>
                <c:pt idx="1077">
                  <c:v>-0.2794493539703507</c:v>
                </c:pt>
                <c:pt idx="1078">
                  <c:v>-1.3950525282585462</c:v>
                </c:pt>
                <c:pt idx="1079">
                  <c:v>-0.6450419512753276</c:v>
                </c:pt>
                <c:pt idx="1080">
                  <c:v>-0.2794493539703507</c:v>
                </c:pt>
                <c:pt idx="1081">
                  <c:v>1.2784152420787677E-2</c:v>
                </c:pt>
                <c:pt idx="1082">
                  <c:v>-0.13248586824472414</c:v>
                </c:pt>
                <c:pt idx="1083">
                  <c:v>-1.3950525282585462</c:v>
                </c:pt>
                <c:pt idx="1084">
                  <c:v>-1.3950525282585462</c:v>
                </c:pt>
                <c:pt idx="1085">
                  <c:v>-0.40116316278173481</c:v>
                </c:pt>
                <c:pt idx="1086">
                  <c:v>-0.6450419512753276</c:v>
                </c:pt>
                <c:pt idx="1087">
                  <c:v>-0.2794493539703507</c:v>
                </c:pt>
                <c:pt idx="1088">
                  <c:v>-0.6450419512753276</c:v>
                </c:pt>
                <c:pt idx="1089">
                  <c:v>7.3636031452008061E-2</c:v>
                </c:pt>
                <c:pt idx="1090">
                  <c:v>-0.2794493539703507</c:v>
                </c:pt>
                <c:pt idx="1091">
                  <c:v>-0.6450419512753276</c:v>
                </c:pt>
                <c:pt idx="1092">
                  <c:v>-1.3950525282585462</c:v>
                </c:pt>
                <c:pt idx="1093">
                  <c:v>-0.6450419512753276</c:v>
                </c:pt>
                <c:pt idx="1094">
                  <c:v>-0.88881967520906158</c:v>
                </c:pt>
                <c:pt idx="1095">
                  <c:v>-0.88881967520906158</c:v>
                </c:pt>
                <c:pt idx="1096">
                  <c:v>-0.6450419512753276</c:v>
                </c:pt>
                <c:pt idx="1097">
                  <c:v>-0.88881967520906158</c:v>
                </c:pt>
                <c:pt idx="1098">
                  <c:v>-0.2794493539703507</c:v>
                </c:pt>
                <c:pt idx="1099">
                  <c:v>-1.3950525282585462</c:v>
                </c:pt>
                <c:pt idx="1100">
                  <c:v>-0.2794493539703507</c:v>
                </c:pt>
                <c:pt idx="1101">
                  <c:v>-0.6450419512753276</c:v>
                </c:pt>
                <c:pt idx="1102">
                  <c:v>-1.3950525282585462</c:v>
                </c:pt>
                <c:pt idx="1103">
                  <c:v>1.2784152420787677E-2</c:v>
                </c:pt>
                <c:pt idx="1104">
                  <c:v>-4.5511009098988427E-2</c:v>
                </c:pt>
                <c:pt idx="1105">
                  <c:v>-0.2794493539703507</c:v>
                </c:pt>
                <c:pt idx="1106">
                  <c:v>-0.46783862043457014</c:v>
                </c:pt>
                <c:pt idx="1107">
                  <c:v>7.3636031452008061E-2</c:v>
                </c:pt>
                <c:pt idx="1108">
                  <c:v>-0.88881967520906158</c:v>
                </c:pt>
                <c:pt idx="1109">
                  <c:v>1.2784152420787677E-2</c:v>
                </c:pt>
                <c:pt idx="1110">
                  <c:v>-0.2794493539703507</c:v>
                </c:pt>
                <c:pt idx="1111">
                  <c:v>-1.3950525282585462</c:v>
                </c:pt>
                <c:pt idx="1112">
                  <c:v>-0.6450419512753276</c:v>
                </c:pt>
                <c:pt idx="1113">
                  <c:v>-1.3950525282585462</c:v>
                </c:pt>
                <c:pt idx="1114">
                  <c:v>-1.3950525282585462</c:v>
                </c:pt>
                <c:pt idx="1115">
                  <c:v>-0.2794493539703507</c:v>
                </c:pt>
                <c:pt idx="1116">
                  <c:v>-0.13248586824472414</c:v>
                </c:pt>
                <c:pt idx="1117">
                  <c:v>-0.88881967520906158</c:v>
                </c:pt>
                <c:pt idx="1118">
                  <c:v>-0.2794493539703507</c:v>
                </c:pt>
                <c:pt idx="1119">
                  <c:v>7.3636031452008061E-2</c:v>
                </c:pt>
                <c:pt idx="1120">
                  <c:v>-1.3950525282585462</c:v>
                </c:pt>
                <c:pt idx="1121">
                  <c:v>-0.46783862043457014</c:v>
                </c:pt>
                <c:pt idx="1122">
                  <c:v>-4.5511009098988427E-2</c:v>
                </c:pt>
                <c:pt idx="1123">
                  <c:v>-1.3950525282585462</c:v>
                </c:pt>
                <c:pt idx="1124">
                  <c:v>-1.3950525282585462</c:v>
                </c:pt>
                <c:pt idx="1125">
                  <c:v>-0.6450419512753276</c:v>
                </c:pt>
                <c:pt idx="1126">
                  <c:v>-0.6450419512753276</c:v>
                </c:pt>
                <c:pt idx="1127">
                  <c:v>-1.3950525282585462</c:v>
                </c:pt>
                <c:pt idx="1128">
                  <c:v>-0.88881967520906158</c:v>
                </c:pt>
                <c:pt idx="1129">
                  <c:v>-1.3950525282585462</c:v>
                </c:pt>
                <c:pt idx="1130">
                  <c:v>-0.46783862043457014</c:v>
                </c:pt>
                <c:pt idx="1131">
                  <c:v>-1.3950525282585462</c:v>
                </c:pt>
                <c:pt idx="1132">
                  <c:v>-0.2794493539703507</c:v>
                </c:pt>
                <c:pt idx="1133">
                  <c:v>-0.13248586824472414</c:v>
                </c:pt>
                <c:pt idx="1134">
                  <c:v>-0.6450419512753276</c:v>
                </c:pt>
                <c:pt idx="1135">
                  <c:v>1.2784152420787677E-2</c:v>
                </c:pt>
                <c:pt idx="1136">
                  <c:v>-0.88881967520906158</c:v>
                </c:pt>
                <c:pt idx="1137">
                  <c:v>-0.46783862043457014</c:v>
                </c:pt>
                <c:pt idx="1138">
                  <c:v>1.2784152420787677E-2</c:v>
                </c:pt>
                <c:pt idx="1139">
                  <c:v>-0.2794493539703507</c:v>
                </c:pt>
                <c:pt idx="1140">
                  <c:v>7.3636031452008061E-2</c:v>
                </c:pt>
                <c:pt idx="1141">
                  <c:v>-0.88881967520906158</c:v>
                </c:pt>
                <c:pt idx="1142">
                  <c:v>-1.3950525282585462</c:v>
                </c:pt>
                <c:pt idx="1143">
                  <c:v>-0.2794493539703507</c:v>
                </c:pt>
                <c:pt idx="1144">
                  <c:v>-0.6450419512753276</c:v>
                </c:pt>
                <c:pt idx="1145">
                  <c:v>-4.5511009098988427E-2</c:v>
                </c:pt>
                <c:pt idx="1146">
                  <c:v>-0.2794493539703507</c:v>
                </c:pt>
                <c:pt idx="1147">
                  <c:v>-0.6450419512753276</c:v>
                </c:pt>
                <c:pt idx="1148">
                  <c:v>-1.3950525282585462</c:v>
                </c:pt>
                <c:pt idx="1149">
                  <c:v>-1.3950525282585462</c:v>
                </c:pt>
                <c:pt idx="1150">
                  <c:v>-1.3950525282585462</c:v>
                </c:pt>
                <c:pt idx="1151">
                  <c:v>-1.3950525282585462</c:v>
                </c:pt>
                <c:pt idx="1152">
                  <c:v>-0.2794493539703507</c:v>
                </c:pt>
                <c:pt idx="1153">
                  <c:v>-1.3950525282585462</c:v>
                </c:pt>
                <c:pt idx="1154">
                  <c:v>-0.2794493539703507</c:v>
                </c:pt>
                <c:pt idx="1155">
                  <c:v>-1.3950525282585462</c:v>
                </c:pt>
                <c:pt idx="1156">
                  <c:v>-0.13248586824472414</c:v>
                </c:pt>
                <c:pt idx="1157">
                  <c:v>-0.46783862043457014</c:v>
                </c:pt>
                <c:pt idx="1158">
                  <c:v>-0.2794493539703507</c:v>
                </c:pt>
                <c:pt idx="1159">
                  <c:v>-0.2794493539703507</c:v>
                </c:pt>
                <c:pt idx="1160">
                  <c:v>-0.13248586824472414</c:v>
                </c:pt>
                <c:pt idx="1161">
                  <c:v>-1.3950525282585462</c:v>
                </c:pt>
                <c:pt idx="1162">
                  <c:v>-0.40116316278173481</c:v>
                </c:pt>
                <c:pt idx="1163">
                  <c:v>-1.3950525282585462</c:v>
                </c:pt>
                <c:pt idx="1164">
                  <c:v>-0.2794493539703507</c:v>
                </c:pt>
                <c:pt idx="1165">
                  <c:v>-0.13248586824472414</c:v>
                </c:pt>
                <c:pt idx="1166">
                  <c:v>-0.6450419512753276</c:v>
                </c:pt>
                <c:pt idx="1167">
                  <c:v>7.3636031452008061E-2</c:v>
                </c:pt>
                <c:pt idx="1168">
                  <c:v>-0.88881967520906158</c:v>
                </c:pt>
                <c:pt idx="1169">
                  <c:v>-0.13248586824472414</c:v>
                </c:pt>
                <c:pt idx="1170">
                  <c:v>-0.46783862043457014</c:v>
                </c:pt>
                <c:pt idx="1171">
                  <c:v>-0.6450419512753276</c:v>
                </c:pt>
                <c:pt idx="1172">
                  <c:v>-0.88881967520906158</c:v>
                </c:pt>
                <c:pt idx="1173">
                  <c:v>-0.46783862043457014</c:v>
                </c:pt>
                <c:pt idx="1174">
                  <c:v>-0.88881967520906158</c:v>
                </c:pt>
                <c:pt idx="1175">
                  <c:v>-0.6450419512753276</c:v>
                </c:pt>
                <c:pt idx="1176">
                  <c:v>-1.3950525282585462</c:v>
                </c:pt>
                <c:pt idx="1177">
                  <c:v>-0.88881967520906158</c:v>
                </c:pt>
                <c:pt idx="1178">
                  <c:v>-0.13248586824472414</c:v>
                </c:pt>
                <c:pt idx="1179">
                  <c:v>-0.2794493539703507</c:v>
                </c:pt>
                <c:pt idx="1180">
                  <c:v>-0.13248586824472414</c:v>
                </c:pt>
                <c:pt idx="1181">
                  <c:v>-0.40116316278173481</c:v>
                </c:pt>
                <c:pt idx="1182">
                  <c:v>7.3636031452008061E-2</c:v>
                </c:pt>
                <c:pt idx="1183">
                  <c:v>-1.3950525282585462</c:v>
                </c:pt>
                <c:pt idx="1184">
                  <c:v>-0.2794493539703507</c:v>
                </c:pt>
                <c:pt idx="1185">
                  <c:v>-0.2794493539703507</c:v>
                </c:pt>
                <c:pt idx="1186">
                  <c:v>-0.13248586824472414</c:v>
                </c:pt>
                <c:pt idx="1187">
                  <c:v>-0.6450419512753276</c:v>
                </c:pt>
                <c:pt idx="1188">
                  <c:v>-1.3950525282585462</c:v>
                </c:pt>
                <c:pt idx="1189">
                  <c:v>-4.5511009098988427E-2</c:v>
                </c:pt>
                <c:pt idx="1190">
                  <c:v>-0.2794493539703507</c:v>
                </c:pt>
                <c:pt idx="1191">
                  <c:v>-0.13248586824472414</c:v>
                </c:pt>
                <c:pt idx="1192">
                  <c:v>1.2784152420787677E-2</c:v>
                </c:pt>
                <c:pt idx="1193">
                  <c:v>-1.3950525282585462</c:v>
                </c:pt>
                <c:pt idx="1194">
                  <c:v>-0.46783862043457014</c:v>
                </c:pt>
                <c:pt idx="1195">
                  <c:v>-0.46783862043457014</c:v>
                </c:pt>
                <c:pt idx="1196">
                  <c:v>-0.2794493539703507</c:v>
                </c:pt>
                <c:pt idx="1197">
                  <c:v>-1.3950525282585462</c:v>
                </c:pt>
                <c:pt idx="1198">
                  <c:v>-0.6450419512753276</c:v>
                </c:pt>
                <c:pt idx="1199">
                  <c:v>-0.6450419512753276</c:v>
                </c:pt>
                <c:pt idx="1200">
                  <c:v>-1.3950525282585462</c:v>
                </c:pt>
                <c:pt idx="1201">
                  <c:v>-1.3950525282585462</c:v>
                </c:pt>
                <c:pt idx="1202">
                  <c:v>-0.2794493539703507</c:v>
                </c:pt>
                <c:pt idx="1203">
                  <c:v>-0.6450419512753276</c:v>
                </c:pt>
                <c:pt idx="1204">
                  <c:v>-0.13248586824472414</c:v>
                </c:pt>
                <c:pt idx="1205">
                  <c:v>-0.88881967520906158</c:v>
                </c:pt>
                <c:pt idx="1206">
                  <c:v>-1.3950525282585462</c:v>
                </c:pt>
                <c:pt idx="1207">
                  <c:v>1.2784152420787677E-2</c:v>
                </c:pt>
                <c:pt idx="1208">
                  <c:v>-1.3950525282585462</c:v>
                </c:pt>
                <c:pt idx="1209">
                  <c:v>-0.13248586824472414</c:v>
                </c:pt>
                <c:pt idx="1210">
                  <c:v>-1.3950525282585462</c:v>
                </c:pt>
                <c:pt idx="1211">
                  <c:v>-1.3950525282585462</c:v>
                </c:pt>
                <c:pt idx="1212">
                  <c:v>-0.13248586824472414</c:v>
                </c:pt>
                <c:pt idx="1213">
                  <c:v>-1.3950525282585462</c:v>
                </c:pt>
                <c:pt idx="1214">
                  <c:v>-0.88881967520906158</c:v>
                </c:pt>
                <c:pt idx="1215">
                  <c:v>1.2784152420787677E-2</c:v>
                </c:pt>
                <c:pt idx="1216">
                  <c:v>-1.3950525282585462</c:v>
                </c:pt>
                <c:pt idx="1217">
                  <c:v>-1.3950525282585462</c:v>
                </c:pt>
                <c:pt idx="1218">
                  <c:v>-1.3950525282585462</c:v>
                </c:pt>
                <c:pt idx="1219">
                  <c:v>-0.2794493539703507</c:v>
                </c:pt>
                <c:pt idx="1220">
                  <c:v>-0.6450419512753276</c:v>
                </c:pt>
                <c:pt idx="1221">
                  <c:v>-1.3950525282585462</c:v>
                </c:pt>
                <c:pt idx="1222">
                  <c:v>-0.88881967520906158</c:v>
                </c:pt>
                <c:pt idx="1223">
                  <c:v>-1.3950525282585462</c:v>
                </c:pt>
                <c:pt idx="1224">
                  <c:v>-1.3950525282585462</c:v>
                </c:pt>
                <c:pt idx="1225">
                  <c:v>-0.40116316278173481</c:v>
                </c:pt>
                <c:pt idx="1226">
                  <c:v>-1.3950525282585462</c:v>
                </c:pt>
                <c:pt idx="1227">
                  <c:v>-0.6450419512753276</c:v>
                </c:pt>
                <c:pt idx="1228">
                  <c:v>-1.3950525282585462</c:v>
                </c:pt>
                <c:pt idx="1229">
                  <c:v>-1.3950525282585462</c:v>
                </c:pt>
                <c:pt idx="1230">
                  <c:v>-0.6450419512753276</c:v>
                </c:pt>
                <c:pt idx="1231">
                  <c:v>-0.6450419512753276</c:v>
                </c:pt>
                <c:pt idx="1232">
                  <c:v>-1.3950525282585462</c:v>
                </c:pt>
                <c:pt idx="1233">
                  <c:v>-1.3950525282585462</c:v>
                </c:pt>
                <c:pt idx="1234">
                  <c:v>-0.13248586824472414</c:v>
                </c:pt>
                <c:pt idx="1235">
                  <c:v>-1.3950525282585462</c:v>
                </c:pt>
                <c:pt idx="1236">
                  <c:v>-0.6450419512753276</c:v>
                </c:pt>
                <c:pt idx="1237">
                  <c:v>-0.40116316278173481</c:v>
                </c:pt>
                <c:pt idx="1238">
                  <c:v>-0.88881967520906158</c:v>
                </c:pt>
                <c:pt idx="1239">
                  <c:v>-0.6450419512753276</c:v>
                </c:pt>
                <c:pt idx="1240">
                  <c:v>-0.13248586824472414</c:v>
                </c:pt>
                <c:pt idx="1241">
                  <c:v>-1.3950525282585462</c:v>
                </c:pt>
                <c:pt idx="1242">
                  <c:v>-1.3950525282585462</c:v>
                </c:pt>
                <c:pt idx="1243">
                  <c:v>-1.3950525282585462</c:v>
                </c:pt>
                <c:pt idx="1244">
                  <c:v>-1.3950525282585462</c:v>
                </c:pt>
                <c:pt idx="1245">
                  <c:v>-0.13248586824472414</c:v>
                </c:pt>
                <c:pt idx="1246">
                  <c:v>-1.3950525282585462</c:v>
                </c:pt>
                <c:pt idx="1247">
                  <c:v>-0.13248586824472414</c:v>
                </c:pt>
                <c:pt idx="1248">
                  <c:v>1.2784152420787677E-2</c:v>
                </c:pt>
                <c:pt idx="1249">
                  <c:v>-1.3950525282585462</c:v>
                </c:pt>
                <c:pt idx="1250">
                  <c:v>-0.2794493539703507</c:v>
                </c:pt>
                <c:pt idx="1251">
                  <c:v>-4.5511009098988427E-2</c:v>
                </c:pt>
                <c:pt idx="1252">
                  <c:v>-0.6450419512753276</c:v>
                </c:pt>
                <c:pt idx="1253">
                  <c:v>1.2784152420787677E-2</c:v>
                </c:pt>
                <c:pt idx="1254">
                  <c:v>-0.88881967520906158</c:v>
                </c:pt>
                <c:pt idx="1255">
                  <c:v>-1.3950525282585462</c:v>
                </c:pt>
                <c:pt idx="1256">
                  <c:v>-1.3950525282585462</c:v>
                </c:pt>
                <c:pt idx="1257">
                  <c:v>-0.6450419512753276</c:v>
                </c:pt>
                <c:pt idx="1258">
                  <c:v>-0.2794493539703507</c:v>
                </c:pt>
                <c:pt idx="1259">
                  <c:v>-1.3950525282585462</c:v>
                </c:pt>
                <c:pt idx="1260">
                  <c:v>7.3636031452008061E-2</c:v>
                </c:pt>
                <c:pt idx="1261">
                  <c:v>-0.40116316278173481</c:v>
                </c:pt>
                <c:pt idx="1262">
                  <c:v>-1.3950525282585462</c:v>
                </c:pt>
                <c:pt idx="1263">
                  <c:v>-0.6450419512753276</c:v>
                </c:pt>
                <c:pt idx="1264">
                  <c:v>-0.2794493539703507</c:v>
                </c:pt>
                <c:pt idx="1265">
                  <c:v>-1.3950525282585462</c:v>
                </c:pt>
                <c:pt idx="1266">
                  <c:v>-0.13248586824472414</c:v>
                </c:pt>
                <c:pt idx="1267">
                  <c:v>-0.2794493539703507</c:v>
                </c:pt>
                <c:pt idx="1268">
                  <c:v>-0.13248586824472414</c:v>
                </c:pt>
                <c:pt idx="1269">
                  <c:v>-0.6450419512753276</c:v>
                </c:pt>
                <c:pt idx="1270">
                  <c:v>-0.88881967520906158</c:v>
                </c:pt>
                <c:pt idx="1271">
                  <c:v>-1.3950525282585462</c:v>
                </c:pt>
                <c:pt idx="1272">
                  <c:v>-0.2794493539703507</c:v>
                </c:pt>
                <c:pt idx="1273">
                  <c:v>-0.88881967520906158</c:v>
                </c:pt>
                <c:pt idx="1274">
                  <c:v>1.2784152420787677E-2</c:v>
                </c:pt>
                <c:pt idx="1275">
                  <c:v>-1.3950525282585462</c:v>
                </c:pt>
                <c:pt idx="1276">
                  <c:v>-0.13248586824472414</c:v>
                </c:pt>
                <c:pt idx="1277">
                  <c:v>-0.40116316278173481</c:v>
                </c:pt>
                <c:pt idx="1278">
                  <c:v>-0.40116316278173481</c:v>
                </c:pt>
                <c:pt idx="1279">
                  <c:v>-0.2794493539703507</c:v>
                </c:pt>
                <c:pt idx="1280">
                  <c:v>-0.46783862043457014</c:v>
                </c:pt>
                <c:pt idx="1281">
                  <c:v>-0.88881967520906158</c:v>
                </c:pt>
                <c:pt idx="1282">
                  <c:v>-0.13248586824472414</c:v>
                </c:pt>
                <c:pt idx="1283">
                  <c:v>-0.6450419512753276</c:v>
                </c:pt>
                <c:pt idx="1284">
                  <c:v>-0.2794493539703507</c:v>
                </c:pt>
                <c:pt idx="1285">
                  <c:v>-0.6450419512753276</c:v>
                </c:pt>
                <c:pt idx="1286">
                  <c:v>-0.2794493539703507</c:v>
                </c:pt>
                <c:pt idx="1287">
                  <c:v>-1.3950525282585462</c:v>
                </c:pt>
                <c:pt idx="1288">
                  <c:v>-1.3950525282585462</c:v>
                </c:pt>
                <c:pt idx="1289">
                  <c:v>-0.13248586824472414</c:v>
                </c:pt>
                <c:pt idx="1290">
                  <c:v>-0.6450419512753276</c:v>
                </c:pt>
                <c:pt idx="1291">
                  <c:v>-0.6450419512753276</c:v>
                </c:pt>
                <c:pt idx="1292">
                  <c:v>-1.3950525282585462</c:v>
                </c:pt>
                <c:pt idx="1293">
                  <c:v>-1.3950525282585462</c:v>
                </c:pt>
                <c:pt idx="1294">
                  <c:v>-0.88881967520906158</c:v>
                </c:pt>
                <c:pt idx="1295">
                  <c:v>-0.2794493539703507</c:v>
                </c:pt>
                <c:pt idx="1296">
                  <c:v>-1.3950525282585462</c:v>
                </c:pt>
                <c:pt idx="1297">
                  <c:v>7.3636031452008061E-2</c:v>
                </c:pt>
                <c:pt idx="1298">
                  <c:v>-0.13248586824472414</c:v>
                </c:pt>
                <c:pt idx="1299">
                  <c:v>-0.6450419512753276</c:v>
                </c:pt>
                <c:pt idx="1300">
                  <c:v>-0.13248586824472414</c:v>
                </c:pt>
                <c:pt idx="1301">
                  <c:v>-1.3950525282585462</c:v>
                </c:pt>
                <c:pt idx="1302">
                  <c:v>7.3636031452008061E-2</c:v>
                </c:pt>
                <c:pt idx="1303">
                  <c:v>-0.46783862043457014</c:v>
                </c:pt>
                <c:pt idx="1304">
                  <c:v>-0.6450419512753276</c:v>
                </c:pt>
                <c:pt idx="1305">
                  <c:v>-0.13248586824472414</c:v>
                </c:pt>
                <c:pt idx="1306">
                  <c:v>-1.3950525282585462</c:v>
                </c:pt>
                <c:pt idx="1307">
                  <c:v>1.2784152420787677E-2</c:v>
                </c:pt>
                <c:pt idx="1308">
                  <c:v>-1.3950525282585462</c:v>
                </c:pt>
                <c:pt idx="1309">
                  <c:v>-0.6450419512753276</c:v>
                </c:pt>
                <c:pt idx="1310">
                  <c:v>-0.88881967520906158</c:v>
                </c:pt>
                <c:pt idx="1311">
                  <c:v>-1.3950525282585462</c:v>
                </c:pt>
                <c:pt idx="1312">
                  <c:v>-0.6450419512753276</c:v>
                </c:pt>
                <c:pt idx="1313">
                  <c:v>-0.6450419512753276</c:v>
                </c:pt>
                <c:pt idx="1314">
                  <c:v>-1.3950525282585462</c:v>
                </c:pt>
                <c:pt idx="1315">
                  <c:v>-1.3950525282585462</c:v>
                </c:pt>
                <c:pt idx="1316">
                  <c:v>-1.3950525282585462</c:v>
                </c:pt>
                <c:pt idx="1317">
                  <c:v>-1.3950525282585462</c:v>
                </c:pt>
                <c:pt idx="1318">
                  <c:v>-1.3950525282585462</c:v>
                </c:pt>
                <c:pt idx="1319">
                  <c:v>1.2784152420787677E-2</c:v>
                </c:pt>
                <c:pt idx="1320">
                  <c:v>-1.3950525282585462</c:v>
                </c:pt>
                <c:pt idx="1321">
                  <c:v>-1.3950525282585462</c:v>
                </c:pt>
                <c:pt idx="1322">
                  <c:v>-1.3950525282585462</c:v>
                </c:pt>
                <c:pt idx="1323">
                  <c:v>-0.40116316278173481</c:v>
                </c:pt>
                <c:pt idx="1324">
                  <c:v>7.3636031452008061E-2</c:v>
                </c:pt>
                <c:pt idx="1325">
                  <c:v>-4.5511009098988427E-2</c:v>
                </c:pt>
                <c:pt idx="1326">
                  <c:v>-0.6450419512753276</c:v>
                </c:pt>
                <c:pt idx="1327">
                  <c:v>-0.6450419512753276</c:v>
                </c:pt>
                <c:pt idx="1328">
                  <c:v>-0.2794493539703507</c:v>
                </c:pt>
                <c:pt idx="1329">
                  <c:v>-0.2794493539703507</c:v>
                </c:pt>
                <c:pt idx="1330">
                  <c:v>-0.2794493539703507</c:v>
                </c:pt>
                <c:pt idx="1331">
                  <c:v>-1.3950525282585462</c:v>
                </c:pt>
                <c:pt idx="1332">
                  <c:v>-0.2794493539703507</c:v>
                </c:pt>
                <c:pt idx="1333">
                  <c:v>-1.3950525282585462</c:v>
                </c:pt>
                <c:pt idx="1334">
                  <c:v>-0.88881967520906158</c:v>
                </c:pt>
                <c:pt idx="1335">
                  <c:v>-4.5511009098988427E-2</c:v>
                </c:pt>
                <c:pt idx="1336">
                  <c:v>-0.6450419512753276</c:v>
                </c:pt>
                <c:pt idx="1337">
                  <c:v>-0.2794493539703507</c:v>
                </c:pt>
                <c:pt idx="1338">
                  <c:v>-0.88881967520906158</c:v>
                </c:pt>
                <c:pt idx="1339">
                  <c:v>-1.3950525282585462</c:v>
                </c:pt>
                <c:pt idx="1340">
                  <c:v>-0.13248586824472414</c:v>
                </c:pt>
                <c:pt idx="1341">
                  <c:v>-0.88881967520906158</c:v>
                </c:pt>
                <c:pt idx="1342">
                  <c:v>-0.6450419512753276</c:v>
                </c:pt>
                <c:pt idx="1343">
                  <c:v>-0.88881967520906158</c:v>
                </c:pt>
                <c:pt idx="1344">
                  <c:v>-0.88881967520906158</c:v>
                </c:pt>
                <c:pt idx="1345">
                  <c:v>-0.2794493539703507</c:v>
                </c:pt>
                <c:pt idx="1346">
                  <c:v>-0.13248586824472414</c:v>
                </c:pt>
                <c:pt idx="1347">
                  <c:v>-1.3950525282585462</c:v>
                </c:pt>
                <c:pt idx="1348">
                  <c:v>-4.5511009098988427E-2</c:v>
                </c:pt>
                <c:pt idx="1349">
                  <c:v>1.2784152420787677E-2</c:v>
                </c:pt>
                <c:pt idx="1350">
                  <c:v>-0.2794493539703507</c:v>
                </c:pt>
                <c:pt idx="1351">
                  <c:v>7.3636031452008061E-2</c:v>
                </c:pt>
                <c:pt idx="1352">
                  <c:v>-1.3950525282585462</c:v>
                </c:pt>
                <c:pt idx="1353">
                  <c:v>-0.2794493539703507</c:v>
                </c:pt>
                <c:pt idx="1354">
                  <c:v>-0.6450419512753276</c:v>
                </c:pt>
                <c:pt idx="1355">
                  <c:v>-0.2794493539703507</c:v>
                </c:pt>
                <c:pt idx="1356">
                  <c:v>-0.6450419512753276</c:v>
                </c:pt>
                <c:pt idx="1357">
                  <c:v>-0.6450419512753276</c:v>
                </c:pt>
                <c:pt idx="1358">
                  <c:v>-0.88881967520906158</c:v>
                </c:pt>
                <c:pt idx="1359">
                  <c:v>-1.3950525282585462</c:v>
                </c:pt>
                <c:pt idx="1360">
                  <c:v>-1.3950525282585462</c:v>
                </c:pt>
                <c:pt idx="1361">
                  <c:v>-1.3950525282585462</c:v>
                </c:pt>
                <c:pt idx="1362">
                  <c:v>-4.5511009098988427E-2</c:v>
                </c:pt>
                <c:pt idx="1363">
                  <c:v>-1.3950525282585462</c:v>
                </c:pt>
                <c:pt idx="1364">
                  <c:v>-0.88881967520906158</c:v>
                </c:pt>
                <c:pt idx="1365">
                  <c:v>-1.3950525282585462</c:v>
                </c:pt>
                <c:pt idx="1366">
                  <c:v>1.2784152420787677E-2</c:v>
                </c:pt>
                <c:pt idx="1367">
                  <c:v>-0.13248586824472414</c:v>
                </c:pt>
                <c:pt idx="1368">
                  <c:v>-1.3950525282585462</c:v>
                </c:pt>
                <c:pt idx="1369">
                  <c:v>-0.6450419512753276</c:v>
                </c:pt>
                <c:pt idx="1370">
                  <c:v>-1.3950525282585462</c:v>
                </c:pt>
                <c:pt idx="1371">
                  <c:v>-0.88881967520906158</c:v>
                </c:pt>
                <c:pt idx="1372">
                  <c:v>-0.2794493539703507</c:v>
                </c:pt>
                <c:pt idx="1373">
                  <c:v>7.3636031452008061E-2</c:v>
                </c:pt>
                <c:pt idx="1374">
                  <c:v>-1.3950525282585462</c:v>
                </c:pt>
                <c:pt idx="1375">
                  <c:v>-4.5511009098988427E-2</c:v>
                </c:pt>
                <c:pt idx="1376">
                  <c:v>-0.6450419512753276</c:v>
                </c:pt>
                <c:pt idx="1377">
                  <c:v>-1.3950525282585462</c:v>
                </c:pt>
                <c:pt idx="1378">
                  <c:v>-0.13248586824472414</c:v>
                </c:pt>
                <c:pt idx="1379">
                  <c:v>-4.5511009098988427E-2</c:v>
                </c:pt>
                <c:pt idx="1380">
                  <c:v>-0.2794493539703507</c:v>
                </c:pt>
                <c:pt idx="1381">
                  <c:v>-1.3950525282585462</c:v>
                </c:pt>
                <c:pt idx="1382">
                  <c:v>-0.6450419512753276</c:v>
                </c:pt>
                <c:pt idx="1383">
                  <c:v>-1.3950525282585462</c:v>
                </c:pt>
                <c:pt idx="1384">
                  <c:v>-0.88881967520906158</c:v>
                </c:pt>
                <c:pt idx="1385">
                  <c:v>-0.88881967520906158</c:v>
                </c:pt>
                <c:pt idx="1386">
                  <c:v>-0.40116316278173481</c:v>
                </c:pt>
                <c:pt idx="1387">
                  <c:v>-0.13248586824472414</c:v>
                </c:pt>
                <c:pt idx="1388">
                  <c:v>-1.3950525282585462</c:v>
                </c:pt>
                <c:pt idx="1389">
                  <c:v>7.3636031452008061E-2</c:v>
                </c:pt>
                <c:pt idx="1390">
                  <c:v>1.2784152420787677E-2</c:v>
                </c:pt>
                <c:pt idx="1391">
                  <c:v>-0.6450419512753276</c:v>
                </c:pt>
                <c:pt idx="1392">
                  <c:v>-0.6450419512753276</c:v>
                </c:pt>
                <c:pt idx="1393">
                  <c:v>-0.88881967520906158</c:v>
                </c:pt>
                <c:pt idx="1394">
                  <c:v>-0.88881967520906158</c:v>
                </c:pt>
                <c:pt idx="1395">
                  <c:v>-0.6450419512753276</c:v>
                </c:pt>
                <c:pt idx="1396">
                  <c:v>-0.46783862043457014</c:v>
                </c:pt>
                <c:pt idx="1397">
                  <c:v>-0.2794493539703507</c:v>
                </c:pt>
                <c:pt idx="1398">
                  <c:v>-1.3950525282585462</c:v>
                </c:pt>
                <c:pt idx="1399">
                  <c:v>-0.88881967520906158</c:v>
                </c:pt>
                <c:pt idx="1400">
                  <c:v>-1.3950525282585462</c:v>
                </c:pt>
                <c:pt idx="1401">
                  <c:v>-0.88881967520906158</c:v>
                </c:pt>
                <c:pt idx="1402">
                  <c:v>-4.5511009098988427E-2</c:v>
                </c:pt>
                <c:pt idx="1403">
                  <c:v>-4.5511009098988427E-2</c:v>
                </c:pt>
                <c:pt idx="1404">
                  <c:v>-0.46783862043457014</c:v>
                </c:pt>
                <c:pt idx="1405">
                  <c:v>-0.13248586824472414</c:v>
                </c:pt>
                <c:pt idx="1406">
                  <c:v>-0.6450419512753276</c:v>
                </c:pt>
                <c:pt idx="1407">
                  <c:v>-0.88881967520906158</c:v>
                </c:pt>
                <c:pt idx="1408">
                  <c:v>-0.88881967520906158</c:v>
                </c:pt>
                <c:pt idx="1409">
                  <c:v>-1.3950525282585462</c:v>
                </c:pt>
                <c:pt idx="1410">
                  <c:v>-1.3950525282585462</c:v>
                </c:pt>
                <c:pt idx="1411">
                  <c:v>-0.2794493539703507</c:v>
                </c:pt>
                <c:pt idx="1412">
                  <c:v>-0.6450419512753276</c:v>
                </c:pt>
                <c:pt idx="1413">
                  <c:v>-1.3950525282585462</c:v>
                </c:pt>
                <c:pt idx="1414">
                  <c:v>-0.88881967520906158</c:v>
                </c:pt>
                <c:pt idx="1415">
                  <c:v>-1.3950525282585462</c:v>
                </c:pt>
                <c:pt idx="1416">
                  <c:v>-0.2794493539703507</c:v>
                </c:pt>
                <c:pt idx="1417">
                  <c:v>-0.6450419512753276</c:v>
                </c:pt>
                <c:pt idx="1418">
                  <c:v>-0.2794493539703507</c:v>
                </c:pt>
                <c:pt idx="1419">
                  <c:v>-1.3950525282585462</c:v>
                </c:pt>
                <c:pt idx="1420">
                  <c:v>-0.6450419512753276</c:v>
                </c:pt>
                <c:pt idx="1421">
                  <c:v>-0.46783862043457014</c:v>
                </c:pt>
                <c:pt idx="1422">
                  <c:v>-0.6450419512753276</c:v>
                </c:pt>
                <c:pt idx="1423">
                  <c:v>-0.88881967520906158</c:v>
                </c:pt>
                <c:pt idx="1424">
                  <c:v>-0.40116316278173481</c:v>
                </c:pt>
                <c:pt idx="1425">
                  <c:v>-1.3950525282585462</c:v>
                </c:pt>
                <c:pt idx="1426">
                  <c:v>-0.6450419512753276</c:v>
                </c:pt>
                <c:pt idx="1427">
                  <c:v>-4.5511009098988427E-2</c:v>
                </c:pt>
                <c:pt idx="1428">
                  <c:v>-0.2794493539703507</c:v>
                </c:pt>
                <c:pt idx="1429">
                  <c:v>-1.3950525282585462</c:v>
                </c:pt>
                <c:pt idx="1430">
                  <c:v>-0.6450419512753276</c:v>
                </c:pt>
                <c:pt idx="1431">
                  <c:v>-1.3950525282585462</c:v>
                </c:pt>
                <c:pt idx="1432">
                  <c:v>-0.6450419512753276</c:v>
                </c:pt>
                <c:pt idx="1433">
                  <c:v>-0.6450419512753276</c:v>
                </c:pt>
                <c:pt idx="1434">
                  <c:v>-1.3950525282585462</c:v>
                </c:pt>
                <c:pt idx="1435">
                  <c:v>-0.46783862043457014</c:v>
                </c:pt>
                <c:pt idx="1436">
                  <c:v>-4.5511009098988427E-2</c:v>
                </c:pt>
                <c:pt idx="1437">
                  <c:v>-0.6450419512753276</c:v>
                </c:pt>
                <c:pt idx="1438">
                  <c:v>7.3636031452008061E-2</c:v>
                </c:pt>
                <c:pt idx="1439">
                  <c:v>-0.40116316278173481</c:v>
                </c:pt>
                <c:pt idx="1440">
                  <c:v>-1.3950525282585462</c:v>
                </c:pt>
                <c:pt idx="1441">
                  <c:v>-1.3950525282585462</c:v>
                </c:pt>
                <c:pt idx="1442">
                  <c:v>-0.6450419512753276</c:v>
                </c:pt>
                <c:pt idx="1443">
                  <c:v>-0.6450419512753276</c:v>
                </c:pt>
                <c:pt idx="1444">
                  <c:v>-1.3950525282585462</c:v>
                </c:pt>
                <c:pt idx="1445">
                  <c:v>-0.40116316278173481</c:v>
                </c:pt>
                <c:pt idx="1446">
                  <c:v>-0.2794493539703507</c:v>
                </c:pt>
                <c:pt idx="1447">
                  <c:v>-0.6450419512753276</c:v>
                </c:pt>
                <c:pt idx="1448">
                  <c:v>-0.88881967520906158</c:v>
                </c:pt>
                <c:pt idx="1449">
                  <c:v>-1.3950525282585462</c:v>
                </c:pt>
                <c:pt idx="1450">
                  <c:v>-0.2794493539703507</c:v>
                </c:pt>
                <c:pt idx="1451">
                  <c:v>-0.2794493539703507</c:v>
                </c:pt>
                <c:pt idx="1452">
                  <c:v>-0.13248586824472414</c:v>
                </c:pt>
                <c:pt idx="1453">
                  <c:v>-0.88881967520906158</c:v>
                </c:pt>
                <c:pt idx="1454">
                  <c:v>-0.6450419512753276</c:v>
                </c:pt>
                <c:pt idx="1455">
                  <c:v>-0.6450419512753276</c:v>
                </c:pt>
                <c:pt idx="1456">
                  <c:v>-1.3950525282585462</c:v>
                </c:pt>
                <c:pt idx="1457">
                  <c:v>-0.6450419512753276</c:v>
                </c:pt>
                <c:pt idx="1458">
                  <c:v>-1.3950525282585462</c:v>
                </c:pt>
                <c:pt idx="1459">
                  <c:v>-0.6450419512753276</c:v>
                </c:pt>
                <c:pt idx="1460">
                  <c:v>-0.88881967520906158</c:v>
                </c:pt>
                <c:pt idx="1461">
                  <c:v>-0.13248586824472414</c:v>
                </c:pt>
                <c:pt idx="1462">
                  <c:v>-0.6450419512753276</c:v>
                </c:pt>
                <c:pt idx="1463">
                  <c:v>7.3636031452008061E-2</c:v>
                </c:pt>
                <c:pt idx="1464">
                  <c:v>-0.88881967520906158</c:v>
                </c:pt>
                <c:pt idx="1465">
                  <c:v>-0.13248586824472414</c:v>
                </c:pt>
                <c:pt idx="1466">
                  <c:v>1.2784152420787677E-2</c:v>
                </c:pt>
                <c:pt idx="1467">
                  <c:v>-0.2794493539703507</c:v>
                </c:pt>
                <c:pt idx="1468">
                  <c:v>-0.6450419512753276</c:v>
                </c:pt>
                <c:pt idx="1469">
                  <c:v>-0.13248586824472414</c:v>
                </c:pt>
                <c:pt idx="1470">
                  <c:v>-0.6450419512753276</c:v>
                </c:pt>
                <c:pt idx="1471">
                  <c:v>7.3636031452008061E-2</c:v>
                </c:pt>
                <c:pt idx="1472">
                  <c:v>7.3636031452008061E-2</c:v>
                </c:pt>
                <c:pt idx="1473">
                  <c:v>-0.88881967520906158</c:v>
                </c:pt>
                <c:pt idx="1474">
                  <c:v>-0.6450419512753276</c:v>
                </c:pt>
                <c:pt idx="1475">
                  <c:v>-0.40116316278173481</c:v>
                </c:pt>
                <c:pt idx="1476">
                  <c:v>-1.3950525282585462</c:v>
                </c:pt>
                <c:pt idx="1477">
                  <c:v>-1.3950525282585462</c:v>
                </c:pt>
                <c:pt idx="1478">
                  <c:v>-0.88881967520906158</c:v>
                </c:pt>
                <c:pt idx="1479">
                  <c:v>-0.2794493539703507</c:v>
                </c:pt>
                <c:pt idx="1480">
                  <c:v>-0.6450419512753276</c:v>
                </c:pt>
                <c:pt idx="1481">
                  <c:v>-0.88881967520906158</c:v>
                </c:pt>
                <c:pt idx="1482">
                  <c:v>-1.3950525282585462</c:v>
                </c:pt>
                <c:pt idx="1483">
                  <c:v>-0.2794493539703507</c:v>
                </c:pt>
                <c:pt idx="1484">
                  <c:v>-1.3950525282585462</c:v>
                </c:pt>
                <c:pt idx="1485">
                  <c:v>-1.3950525282585462</c:v>
                </c:pt>
                <c:pt idx="1486">
                  <c:v>-0.6450419512753276</c:v>
                </c:pt>
                <c:pt idx="1487">
                  <c:v>-0.2794493539703507</c:v>
                </c:pt>
                <c:pt idx="1488">
                  <c:v>-0.13248586824472414</c:v>
                </c:pt>
                <c:pt idx="1489">
                  <c:v>-0.88881967520906158</c:v>
                </c:pt>
                <c:pt idx="1490">
                  <c:v>-0.88881967520906158</c:v>
                </c:pt>
                <c:pt idx="1491">
                  <c:v>-1.3950525282585462</c:v>
                </c:pt>
                <c:pt idx="1492">
                  <c:v>-0.6450419512753276</c:v>
                </c:pt>
                <c:pt idx="1493">
                  <c:v>-1.3950525282585462</c:v>
                </c:pt>
                <c:pt idx="1494">
                  <c:v>-1.3950525282585462</c:v>
                </c:pt>
                <c:pt idx="1495">
                  <c:v>-0.6450419512753276</c:v>
                </c:pt>
                <c:pt idx="1496">
                  <c:v>-0.6450419512753276</c:v>
                </c:pt>
                <c:pt idx="1497">
                  <c:v>-0.6450419512753276</c:v>
                </c:pt>
                <c:pt idx="1498">
                  <c:v>-0.2794493539703507</c:v>
                </c:pt>
                <c:pt idx="1499">
                  <c:v>-0.13248586824472414</c:v>
                </c:pt>
                <c:pt idx="1500">
                  <c:v>-1.3950525282585462</c:v>
                </c:pt>
                <c:pt idx="1501">
                  <c:v>-1.3950525282585462</c:v>
                </c:pt>
                <c:pt idx="1502">
                  <c:v>-1.3950525282585462</c:v>
                </c:pt>
                <c:pt idx="1503">
                  <c:v>-1.3950525282585462</c:v>
                </c:pt>
                <c:pt idx="1504">
                  <c:v>-0.13248586824472414</c:v>
                </c:pt>
                <c:pt idx="1505">
                  <c:v>-1.3950525282585462</c:v>
                </c:pt>
                <c:pt idx="1506">
                  <c:v>-0.2794493539703507</c:v>
                </c:pt>
                <c:pt idx="1507">
                  <c:v>-0.2794493539703507</c:v>
                </c:pt>
                <c:pt idx="1508">
                  <c:v>-1.3950525282585462</c:v>
                </c:pt>
                <c:pt idx="1509">
                  <c:v>-0.13248586824472414</c:v>
                </c:pt>
                <c:pt idx="1510">
                  <c:v>-0.6450419512753276</c:v>
                </c:pt>
                <c:pt idx="1511">
                  <c:v>-0.46783862043457014</c:v>
                </c:pt>
                <c:pt idx="1512">
                  <c:v>-0.2794493539703507</c:v>
                </c:pt>
                <c:pt idx="1513">
                  <c:v>-0.13248586824472414</c:v>
                </c:pt>
                <c:pt idx="1514">
                  <c:v>-1.3950525282585462</c:v>
                </c:pt>
                <c:pt idx="1515">
                  <c:v>-1.3950525282585462</c:v>
                </c:pt>
                <c:pt idx="1516">
                  <c:v>-1.3950525282585462</c:v>
                </c:pt>
                <c:pt idx="1517">
                  <c:v>7.3636031452008061E-2</c:v>
                </c:pt>
                <c:pt idx="1518">
                  <c:v>-0.2794493539703507</c:v>
                </c:pt>
                <c:pt idx="1519">
                  <c:v>-0.13248586824472414</c:v>
                </c:pt>
                <c:pt idx="1520">
                  <c:v>-0.2794493539703507</c:v>
                </c:pt>
                <c:pt idx="1521">
                  <c:v>-1.3950525282585462</c:v>
                </c:pt>
                <c:pt idx="1522">
                  <c:v>-0.6450419512753276</c:v>
                </c:pt>
                <c:pt idx="1523">
                  <c:v>-0.6450419512753276</c:v>
                </c:pt>
                <c:pt idx="1524">
                  <c:v>-0.40116316278173481</c:v>
                </c:pt>
                <c:pt idx="1525">
                  <c:v>-1.3950525282585462</c:v>
                </c:pt>
                <c:pt idx="1526">
                  <c:v>-0.13248586824472414</c:v>
                </c:pt>
                <c:pt idx="1527">
                  <c:v>-0.6450419512753276</c:v>
                </c:pt>
                <c:pt idx="1528">
                  <c:v>-0.88881967520906158</c:v>
                </c:pt>
                <c:pt idx="1529">
                  <c:v>-0.2794493539703507</c:v>
                </c:pt>
                <c:pt idx="1530">
                  <c:v>-0.88881967520906158</c:v>
                </c:pt>
                <c:pt idx="1531">
                  <c:v>-0.6450419512753276</c:v>
                </c:pt>
                <c:pt idx="1532">
                  <c:v>-1.3950525282585462</c:v>
                </c:pt>
                <c:pt idx="1533">
                  <c:v>-0.6450419512753276</c:v>
                </c:pt>
                <c:pt idx="1534">
                  <c:v>-1.3950525282585462</c:v>
                </c:pt>
                <c:pt idx="1535">
                  <c:v>-0.40116316278173481</c:v>
                </c:pt>
                <c:pt idx="1536">
                  <c:v>-1.3950525282585462</c:v>
                </c:pt>
                <c:pt idx="1537">
                  <c:v>-0.40116316278173481</c:v>
                </c:pt>
                <c:pt idx="1538">
                  <c:v>-0.88881967520906158</c:v>
                </c:pt>
                <c:pt idx="1539">
                  <c:v>-1.3950525282585462</c:v>
                </c:pt>
                <c:pt idx="1540">
                  <c:v>-0.40116316278173481</c:v>
                </c:pt>
                <c:pt idx="1541">
                  <c:v>-1.3950525282585462</c:v>
                </c:pt>
                <c:pt idx="1542">
                  <c:v>-0.13248586824472414</c:v>
                </c:pt>
                <c:pt idx="1543">
                  <c:v>-1.3950525282585462</c:v>
                </c:pt>
                <c:pt idx="1544">
                  <c:v>7.3636031452008061E-2</c:v>
                </c:pt>
                <c:pt idx="1545">
                  <c:v>-1.3950525282585462</c:v>
                </c:pt>
                <c:pt idx="1546">
                  <c:v>-1.3950525282585462</c:v>
                </c:pt>
                <c:pt idx="1547">
                  <c:v>-0.13248586824472414</c:v>
                </c:pt>
                <c:pt idx="1548">
                  <c:v>-1.3950525282585462</c:v>
                </c:pt>
                <c:pt idx="1549">
                  <c:v>-1.3950525282585462</c:v>
                </c:pt>
                <c:pt idx="1550">
                  <c:v>-1.3950525282585462</c:v>
                </c:pt>
                <c:pt idx="1551">
                  <c:v>-0.6450419512753276</c:v>
                </c:pt>
                <c:pt idx="1552">
                  <c:v>-1.3950525282585462</c:v>
                </c:pt>
                <c:pt idx="1553">
                  <c:v>-0.40116316278173481</c:v>
                </c:pt>
                <c:pt idx="1554">
                  <c:v>-1.3950525282585462</c:v>
                </c:pt>
                <c:pt idx="1555">
                  <c:v>7.3636031452008061E-2</c:v>
                </c:pt>
                <c:pt idx="1556">
                  <c:v>-0.6450419512753276</c:v>
                </c:pt>
                <c:pt idx="1557">
                  <c:v>-1.3950525282585462</c:v>
                </c:pt>
                <c:pt idx="1558">
                  <c:v>-0.13248586824472414</c:v>
                </c:pt>
                <c:pt idx="1559">
                  <c:v>-1.3950525282585462</c:v>
                </c:pt>
                <c:pt idx="1560">
                  <c:v>-1.3950525282585462</c:v>
                </c:pt>
                <c:pt idx="1561">
                  <c:v>-0.6450419512753276</c:v>
                </c:pt>
                <c:pt idx="1562">
                  <c:v>-1.3950525282585462</c:v>
                </c:pt>
                <c:pt idx="1563">
                  <c:v>-0.46783862043457014</c:v>
                </c:pt>
                <c:pt idx="1564">
                  <c:v>1.2784152420787677E-2</c:v>
                </c:pt>
                <c:pt idx="1565">
                  <c:v>-1.3950525282585462</c:v>
                </c:pt>
                <c:pt idx="1566">
                  <c:v>1.2784152420787677E-2</c:v>
                </c:pt>
                <c:pt idx="1567">
                  <c:v>-0.6450419512753276</c:v>
                </c:pt>
                <c:pt idx="1568">
                  <c:v>7.3636031452008061E-2</c:v>
                </c:pt>
                <c:pt idx="1569">
                  <c:v>-0.46783862043457014</c:v>
                </c:pt>
                <c:pt idx="1570">
                  <c:v>-0.13248586824472414</c:v>
                </c:pt>
                <c:pt idx="1571">
                  <c:v>-0.88881967520906158</c:v>
                </c:pt>
                <c:pt idx="1572">
                  <c:v>-0.2794493539703507</c:v>
                </c:pt>
                <c:pt idx="1573">
                  <c:v>-1.3950525282585462</c:v>
                </c:pt>
                <c:pt idx="1574">
                  <c:v>1.2784152420787677E-2</c:v>
                </c:pt>
                <c:pt idx="1575">
                  <c:v>-1.3950525282585462</c:v>
                </c:pt>
                <c:pt idx="1576">
                  <c:v>-1.3950525282585462</c:v>
                </c:pt>
                <c:pt idx="1577">
                  <c:v>1.2784152420787677E-2</c:v>
                </c:pt>
                <c:pt idx="1578">
                  <c:v>-1.3950525282585462</c:v>
                </c:pt>
                <c:pt idx="1579">
                  <c:v>-0.2794493539703507</c:v>
                </c:pt>
                <c:pt idx="1580">
                  <c:v>-4.5511009098988427E-2</c:v>
                </c:pt>
                <c:pt idx="1581">
                  <c:v>-0.88881967520906158</c:v>
                </c:pt>
                <c:pt idx="1582">
                  <c:v>-1.3950525282585462</c:v>
                </c:pt>
                <c:pt idx="1583">
                  <c:v>7.3636031452008061E-2</c:v>
                </c:pt>
                <c:pt idx="1584">
                  <c:v>-0.88881967520906158</c:v>
                </c:pt>
                <c:pt idx="1585">
                  <c:v>-0.13248586824472414</c:v>
                </c:pt>
                <c:pt idx="1586">
                  <c:v>-0.46783862043457014</c:v>
                </c:pt>
                <c:pt idx="1587">
                  <c:v>-0.13248586824472414</c:v>
                </c:pt>
                <c:pt idx="1588">
                  <c:v>-0.40116316278173481</c:v>
                </c:pt>
                <c:pt idx="1589">
                  <c:v>-0.13248586824472414</c:v>
                </c:pt>
                <c:pt idx="1590">
                  <c:v>-1.3950525282585462</c:v>
                </c:pt>
                <c:pt idx="1591">
                  <c:v>-0.2794493539703507</c:v>
                </c:pt>
                <c:pt idx="1592">
                  <c:v>-0.13248586824472414</c:v>
                </c:pt>
                <c:pt idx="1593">
                  <c:v>-4.5511009098988427E-2</c:v>
                </c:pt>
                <c:pt idx="1594">
                  <c:v>-0.88881967520906158</c:v>
                </c:pt>
                <c:pt idx="1595">
                  <c:v>-1.3950525282585462</c:v>
                </c:pt>
                <c:pt idx="1596">
                  <c:v>-0.13248586824472414</c:v>
                </c:pt>
                <c:pt idx="1597">
                  <c:v>7.3636031452008061E-2</c:v>
                </c:pt>
                <c:pt idx="1598">
                  <c:v>-0.2794493539703507</c:v>
                </c:pt>
                <c:pt idx="1599">
                  <c:v>-0.2794493539703507</c:v>
                </c:pt>
                <c:pt idx="1600">
                  <c:v>-0.6450419512753276</c:v>
                </c:pt>
                <c:pt idx="1601">
                  <c:v>-0.2794493539703507</c:v>
                </c:pt>
                <c:pt idx="1602">
                  <c:v>-1.3950525282585462</c:v>
                </c:pt>
                <c:pt idx="1603">
                  <c:v>1.2784152420787677E-2</c:v>
                </c:pt>
                <c:pt idx="1604">
                  <c:v>-1.3950525282585462</c:v>
                </c:pt>
                <c:pt idx="1605">
                  <c:v>-0.6450419512753276</c:v>
                </c:pt>
                <c:pt idx="1606">
                  <c:v>-0.46783862043457014</c:v>
                </c:pt>
                <c:pt idx="1607">
                  <c:v>1.2784152420787677E-2</c:v>
                </c:pt>
                <c:pt idx="1608">
                  <c:v>1.2784152420787677E-2</c:v>
                </c:pt>
                <c:pt idx="1609">
                  <c:v>7.3636031452008061E-2</c:v>
                </c:pt>
                <c:pt idx="1610">
                  <c:v>-1.3950525282585462</c:v>
                </c:pt>
                <c:pt idx="1611">
                  <c:v>-4.5511009098988427E-2</c:v>
                </c:pt>
                <c:pt idx="1612">
                  <c:v>-0.6450419512753276</c:v>
                </c:pt>
                <c:pt idx="1613">
                  <c:v>-0.2794493539703507</c:v>
                </c:pt>
                <c:pt idx="1614">
                  <c:v>-1.3950525282585462</c:v>
                </c:pt>
                <c:pt idx="1615">
                  <c:v>-0.6450419512753276</c:v>
                </c:pt>
                <c:pt idx="1616">
                  <c:v>-1.3950525282585462</c:v>
                </c:pt>
                <c:pt idx="1617">
                  <c:v>-1.3950525282585462</c:v>
                </c:pt>
                <c:pt idx="1618">
                  <c:v>-0.88881967520906158</c:v>
                </c:pt>
                <c:pt idx="1619">
                  <c:v>7.3636031452008061E-2</c:v>
                </c:pt>
                <c:pt idx="1620">
                  <c:v>-0.88881967520906158</c:v>
                </c:pt>
                <c:pt idx="1621">
                  <c:v>1.2784152420787677E-2</c:v>
                </c:pt>
                <c:pt idx="1622">
                  <c:v>-0.13248586824472414</c:v>
                </c:pt>
                <c:pt idx="1623">
                  <c:v>-0.2794493539703507</c:v>
                </c:pt>
                <c:pt idx="1624">
                  <c:v>-1.3950525282585462</c:v>
                </c:pt>
                <c:pt idx="1625">
                  <c:v>-1.3950525282585462</c:v>
                </c:pt>
                <c:pt idx="1626">
                  <c:v>-1.3950525282585462</c:v>
                </c:pt>
                <c:pt idx="1627">
                  <c:v>-1.3950525282585462</c:v>
                </c:pt>
                <c:pt idx="1628">
                  <c:v>-0.88881967520906158</c:v>
                </c:pt>
                <c:pt idx="1629">
                  <c:v>-0.6450419512753276</c:v>
                </c:pt>
                <c:pt idx="1630">
                  <c:v>-1.3950525282585462</c:v>
                </c:pt>
                <c:pt idx="1631">
                  <c:v>-1.3950525282585462</c:v>
                </c:pt>
                <c:pt idx="1632">
                  <c:v>-4.5511009098988427E-2</c:v>
                </c:pt>
                <c:pt idx="1633">
                  <c:v>-0.2794493539703507</c:v>
                </c:pt>
                <c:pt idx="1634">
                  <c:v>-0.13248586824472414</c:v>
                </c:pt>
                <c:pt idx="1635">
                  <c:v>-0.88881967520906158</c:v>
                </c:pt>
                <c:pt idx="1636">
                  <c:v>-0.88881967520906158</c:v>
                </c:pt>
                <c:pt idx="1637">
                  <c:v>-0.88881967520906158</c:v>
                </c:pt>
                <c:pt idx="1638">
                  <c:v>-1.3950525282585462</c:v>
                </c:pt>
                <c:pt idx="1639">
                  <c:v>-1.3950525282585462</c:v>
                </c:pt>
                <c:pt idx="1640">
                  <c:v>-0.2794493539703507</c:v>
                </c:pt>
                <c:pt idx="1641">
                  <c:v>-1.3950525282585462</c:v>
                </c:pt>
                <c:pt idx="1642">
                  <c:v>-1.3950525282585462</c:v>
                </c:pt>
                <c:pt idx="1643">
                  <c:v>-0.13248586824472414</c:v>
                </c:pt>
                <c:pt idx="1644">
                  <c:v>-1.3950525282585462</c:v>
                </c:pt>
                <c:pt idx="1645">
                  <c:v>-1.3950525282585462</c:v>
                </c:pt>
                <c:pt idx="1646">
                  <c:v>-0.6450419512753276</c:v>
                </c:pt>
                <c:pt idx="1647">
                  <c:v>-1.3950525282585462</c:v>
                </c:pt>
                <c:pt idx="1648">
                  <c:v>-0.46783862043457014</c:v>
                </c:pt>
                <c:pt idx="1649">
                  <c:v>-0.2794493539703507</c:v>
                </c:pt>
                <c:pt idx="1650">
                  <c:v>-0.88881967520906158</c:v>
                </c:pt>
                <c:pt idx="1651">
                  <c:v>-0.6450419512753276</c:v>
                </c:pt>
                <c:pt idx="1652">
                  <c:v>-0.13248586824472414</c:v>
                </c:pt>
                <c:pt idx="1653">
                  <c:v>-0.46783862043457014</c:v>
                </c:pt>
                <c:pt idx="1654">
                  <c:v>-1.3950525282585462</c:v>
                </c:pt>
                <c:pt idx="1655">
                  <c:v>-0.46783862043457014</c:v>
                </c:pt>
                <c:pt idx="1656">
                  <c:v>-1.3950525282585462</c:v>
                </c:pt>
                <c:pt idx="1657">
                  <c:v>7.3636031452008061E-2</c:v>
                </c:pt>
                <c:pt idx="1658">
                  <c:v>-4.5511009098988427E-2</c:v>
                </c:pt>
                <c:pt idx="1659">
                  <c:v>-1.3950525282585462</c:v>
                </c:pt>
                <c:pt idx="1660">
                  <c:v>-0.88881967520906158</c:v>
                </c:pt>
                <c:pt idx="1661">
                  <c:v>-0.13248586824472414</c:v>
                </c:pt>
                <c:pt idx="1662">
                  <c:v>-0.40116316278173481</c:v>
                </c:pt>
                <c:pt idx="1663">
                  <c:v>-1.3950525282585462</c:v>
                </c:pt>
                <c:pt idx="1664">
                  <c:v>-1.3950525282585462</c:v>
                </c:pt>
                <c:pt idx="1665">
                  <c:v>-4.5511009098988427E-2</c:v>
                </c:pt>
                <c:pt idx="1666">
                  <c:v>-4.5511009098988427E-2</c:v>
                </c:pt>
                <c:pt idx="1667">
                  <c:v>-0.6450419512753276</c:v>
                </c:pt>
                <c:pt idx="1668">
                  <c:v>-0.13248586824472414</c:v>
                </c:pt>
                <c:pt idx="1669">
                  <c:v>7.3636031452008061E-2</c:v>
                </c:pt>
                <c:pt idx="1670">
                  <c:v>-0.46783862043457014</c:v>
                </c:pt>
                <c:pt idx="1671">
                  <c:v>7.3636031452008061E-2</c:v>
                </c:pt>
                <c:pt idx="1672">
                  <c:v>-1.3950525282585462</c:v>
                </c:pt>
                <c:pt idx="1673">
                  <c:v>-1.3950525282585462</c:v>
                </c:pt>
                <c:pt idx="1674">
                  <c:v>7.3636031452008061E-2</c:v>
                </c:pt>
                <c:pt idx="1675">
                  <c:v>-0.13248586824472414</c:v>
                </c:pt>
                <c:pt idx="1676">
                  <c:v>-1.3950525282585462</c:v>
                </c:pt>
                <c:pt idx="1677">
                  <c:v>-0.2794493539703507</c:v>
                </c:pt>
                <c:pt idx="1678">
                  <c:v>-0.6450419512753276</c:v>
                </c:pt>
                <c:pt idx="1679">
                  <c:v>-1.3950525282585462</c:v>
                </c:pt>
                <c:pt idx="1680">
                  <c:v>-1.3950525282585462</c:v>
                </c:pt>
                <c:pt idx="1681">
                  <c:v>-0.6450419512753276</c:v>
                </c:pt>
                <c:pt idx="1682">
                  <c:v>-0.2794493539703507</c:v>
                </c:pt>
                <c:pt idx="1683">
                  <c:v>-1.3950525282585462</c:v>
                </c:pt>
                <c:pt idx="1684">
                  <c:v>-1.3950525282585462</c:v>
                </c:pt>
                <c:pt idx="1685">
                  <c:v>7.3636031452008061E-2</c:v>
                </c:pt>
                <c:pt idx="1686">
                  <c:v>-1.3950525282585462</c:v>
                </c:pt>
                <c:pt idx="1687">
                  <c:v>-1.3950525282585462</c:v>
                </c:pt>
                <c:pt idx="1688">
                  <c:v>-1.3950525282585462</c:v>
                </c:pt>
                <c:pt idx="1689">
                  <c:v>-1.3950525282585462</c:v>
                </c:pt>
                <c:pt idx="1690">
                  <c:v>-0.2794493539703507</c:v>
                </c:pt>
                <c:pt idx="1691">
                  <c:v>-0.6450419512753276</c:v>
                </c:pt>
                <c:pt idx="1692">
                  <c:v>-0.6450419512753276</c:v>
                </c:pt>
                <c:pt idx="1693">
                  <c:v>-0.2794493539703507</c:v>
                </c:pt>
                <c:pt idx="1694">
                  <c:v>-1.3950525282585462</c:v>
                </c:pt>
                <c:pt idx="1695">
                  <c:v>-0.88881967520906158</c:v>
                </c:pt>
                <c:pt idx="1696">
                  <c:v>-1.3950525282585462</c:v>
                </c:pt>
                <c:pt idx="1697">
                  <c:v>-0.13248586824472414</c:v>
                </c:pt>
                <c:pt idx="1698">
                  <c:v>-0.6450419512753276</c:v>
                </c:pt>
                <c:pt idx="1699">
                  <c:v>-0.6450419512753276</c:v>
                </c:pt>
                <c:pt idx="1700">
                  <c:v>-0.6450419512753276</c:v>
                </c:pt>
                <c:pt idx="1701">
                  <c:v>-1.3950525282585462</c:v>
                </c:pt>
                <c:pt idx="1702">
                  <c:v>-1.3950525282585462</c:v>
                </c:pt>
                <c:pt idx="1703">
                  <c:v>-4.5511009098988427E-2</c:v>
                </c:pt>
                <c:pt idx="1704">
                  <c:v>-4.5511009098988427E-2</c:v>
                </c:pt>
                <c:pt idx="1705">
                  <c:v>-0.6450419512753276</c:v>
                </c:pt>
                <c:pt idx="1706">
                  <c:v>-0.6450419512753276</c:v>
                </c:pt>
                <c:pt idx="1707">
                  <c:v>-0.40116316278173481</c:v>
                </c:pt>
                <c:pt idx="1708">
                  <c:v>-0.6450419512753276</c:v>
                </c:pt>
                <c:pt idx="1709">
                  <c:v>-0.6450419512753276</c:v>
                </c:pt>
                <c:pt idx="1710">
                  <c:v>-0.88881967520906158</c:v>
                </c:pt>
                <c:pt idx="1711">
                  <c:v>-1.3950525282585462</c:v>
                </c:pt>
                <c:pt idx="1712">
                  <c:v>-0.88881967520906158</c:v>
                </c:pt>
                <c:pt idx="1713">
                  <c:v>-0.6450419512753276</c:v>
                </c:pt>
                <c:pt idx="1714">
                  <c:v>-0.13248586824472414</c:v>
                </c:pt>
                <c:pt idx="1715">
                  <c:v>-1.3950525282585462</c:v>
                </c:pt>
                <c:pt idx="1716">
                  <c:v>-0.46783862043457014</c:v>
                </c:pt>
                <c:pt idx="1717">
                  <c:v>1.2784152420787677E-2</c:v>
                </c:pt>
                <c:pt idx="1718">
                  <c:v>-0.13248586824472414</c:v>
                </c:pt>
                <c:pt idx="1719">
                  <c:v>-0.88881967520906158</c:v>
                </c:pt>
                <c:pt idx="1720">
                  <c:v>-0.6450419512753276</c:v>
                </c:pt>
                <c:pt idx="1721">
                  <c:v>7.3636031452008061E-2</c:v>
                </c:pt>
                <c:pt idx="1722">
                  <c:v>-0.13248586824472414</c:v>
                </c:pt>
                <c:pt idx="1723">
                  <c:v>-0.40116316278173481</c:v>
                </c:pt>
                <c:pt idx="1724">
                  <c:v>-0.88881967520906158</c:v>
                </c:pt>
                <c:pt idx="1725">
                  <c:v>-1.3950525282585462</c:v>
                </c:pt>
                <c:pt idx="1726">
                  <c:v>-0.40116316278173481</c:v>
                </c:pt>
                <c:pt idx="1727">
                  <c:v>-1.3950525282585462</c:v>
                </c:pt>
                <c:pt idx="1728">
                  <c:v>-0.6450419512753276</c:v>
                </c:pt>
                <c:pt idx="1729">
                  <c:v>-0.46783862043457014</c:v>
                </c:pt>
                <c:pt idx="1730">
                  <c:v>-0.13248586824472414</c:v>
                </c:pt>
                <c:pt idx="1731">
                  <c:v>-0.46783862043457014</c:v>
                </c:pt>
                <c:pt idx="1732">
                  <c:v>-0.88881967520906158</c:v>
                </c:pt>
                <c:pt idx="1733">
                  <c:v>-1.3950525282585462</c:v>
                </c:pt>
                <c:pt idx="1734">
                  <c:v>-0.13248586824472414</c:v>
                </c:pt>
                <c:pt idx="1735">
                  <c:v>-0.6450419512753276</c:v>
                </c:pt>
                <c:pt idx="1736">
                  <c:v>-0.2794493539703507</c:v>
                </c:pt>
                <c:pt idx="1737">
                  <c:v>-1.3950525282585462</c:v>
                </c:pt>
                <c:pt idx="1738">
                  <c:v>-1.3950525282585462</c:v>
                </c:pt>
                <c:pt idx="1739">
                  <c:v>-0.40116316278173481</c:v>
                </c:pt>
                <c:pt idx="1740">
                  <c:v>-0.46783862043457014</c:v>
                </c:pt>
                <c:pt idx="1741">
                  <c:v>-1.3950525282585462</c:v>
                </c:pt>
                <c:pt idx="1742">
                  <c:v>-0.6450419512753276</c:v>
                </c:pt>
                <c:pt idx="1743">
                  <c:v>-0.6450419512753276</c:v>
                </c:pt>
                <c:pt idx="1744">
                  <c:v>-1.3950525282585462</c:v>
                </c:pt>
                <c:pt idx="1745">
                  <c:v>1.2784152420787677E-2</c:v>
                </c:pt>
                <c:pt idx="1746">
                  <c:v>-1.3950525282585462</c:v>
                </c:pt>
                <c:pt idx="1747">
                  <c:v>-1.3950525282585462</c:v>
                </c:pt>
                <c:pt idx="1748">
                  <c:v>-0.88881967520906158</c:v>
                </c:pt>
                <c:pt idx="1749">
                  <c:v>-0.2794493539703507</c:v>
                </c:pt>
                <c:pt idx="1750">
                  <c:v>-0.2794493539703507</c:v>
                </c:pt>
                <c:pt idx="1751">
                  <c:v>-0.6450419512753276</c:v>
                </c:pt>
                <c:pt idx="1752">
                  <c:v>-0.40116316278173481</c:v>
                </c:pt>
                <c:pt idx="1753">
                  <c:v>-0.88881967520906158</c:v>
                </c:pt>
                <c:pt idx="1754">
                  <c:v>-0.46783862043457014</c:v>
                </c:pt>
                <c:pt idx="1755">
                  <c:v>-0.88881967520906158</c:v>
                </c:pt>
                <c:pt idx="1756">
                  <c:v>-0.88881967520906158</c:v>
                </c:pt>
                <c:pt idx="1757">
                  <c:v>-1.3950525282585462</c:v>
                </c:pt>
                <c:pt idx="1758">
                  <c:v>-1.3950525282585462</c:v>
                </c:pt>
                <c:pt idx="1759">
                  <c:v>-1.3950525282585462</c:v>
                </c:pt>
                <c:pt idx="1760">
                  <c:v>-0.6450419512753276</c:v>
                </c:pt>
                <c:pt idx="1761">
                  <c:v>-0.6450419512753276</c:v>
                </c:pt>
                <c:pt idx="1762">
                  <c:v>-1.3950525282585462</c:v>
                </c:pt>
                <c:pt idx="1763">
                  <c:v>-0.6450419512753276</c:v>
                </c:pt>
                <c:pt idx="1764">
                  <c:v>-1.3950525282585462</c:v>
                </c:pt>
                <c:pt idx="1765">
                  <c:v>-0.6450419512753276</c:v>
                </c:pt>
                <c:pt idx="1766">
                  <c:v>-0.13248586824472414</c:v>
                </c:pt>
                <c:pt idx="1767">
                  <c:v>-1.3950525282585462</c:v>
                </c:pt>
                <c:pt idx="1768">
                  <c:v>1.2784152420787677E-2</c:v>
                </c:pt>
                <c:pt idx="1769">
                  <c:v>-0.2794493539703507</c:v>
                </c:pt>
                <c:pt idx="1770">
                  <c:v>-0.46783862043457014</c:v>
                </c:pt>
                <c:pt idx="1771">
                  <c:v>-0.46783862043457014</c:v>
                </c:pt>
                <c:pt idx="1772">
                  <c:v>-1.3950525282585462</c:v>
                </c:pt>
                <c:pt idx="1773">
                  <c:v>-1.3950525282585462</c:v>
                </c:pt>
                <c:pt idx="1774">
                  <c:v>-0.6450419512753276</c:v>
                </c:pt>
                <c:pt idx="1775">
                  <c:v>-1.3950525282585462</c:v>
                </c:pt>
                <c:pt idx="1776">
                  <c:v>-0.40116316278173481</c:v>
                </c:pt>
                <c:pt idx="1777">
                  <c:v>-4.5511009098988427E-2</c:v>
                </c:pt>
                <c:pt idx="1778">
                  <c:v>1.2784152420787677E-2</c:v>
                </c:pt>
                <c:pt idx="1779">
                  <c:v>-0.6450419512753276</c:v>
                </c:pt>
                <c:pt idx="1780">
                  <c:v>-1.3950525282585462</c:v>
                </c:pt>
                <c:pt idx="1781">
                  <c:v>-0.6450419512753276</c:v>
                </c:pt>
                <c:pt idx="1782">
                  <c:v>-0.2794493539703507</c:v>
                </c:pt>
                <c:pt idx="1783">
                  <c:v>-0.46783862043457014</c:v>
                </c:pt>
                <c:pt idx="1784">
                  <c:v>-1.3950525282585462</c:v>
                </c:pt>
                <c:pt idx="1785">
                  <c:v>-1.3950525282585462</c:v>
                </c:pt>
                <c:pt idx="1786">
                  <c:v>-0.6450419512753276</c:v>
                </c:pt>
                <c:pt idx="1787">
                  <c:v>-0.88881967520906158</c:v>
                </c:pt>
                <c:pt idx="1788">
                  <c:v>-1.3950525282585462</c:v>
                </c:pt>
                <c:pt idx="1789">
                  <c:v>-1.3950525282585462</c:v>
                </c:pt>
                <c:pt idx="1790">
                  <c:v>-0.88881967520906158</c:v>
                </c:pt>
                <c:pt idx="1791">
                  <c:v>-0.2794493539703507</c:v>
                </c:pt>
                <c:pt idx="1792">
                  <c:v>-4.5511009098988427E-2</c:v>
                </c:pt>
                <c:pt idx="1793">
                  <c:v>-0.40116316278173481</c:v>
                </c:pt>
                <c:pt idx="1794">
                  <c:v>-1.3950525282585462</c:v>
                </c:pt>
                <c:pt idx="1795">
                  <c:v>-0.6450419512753276</c:v>
                </c:pt>
                <c:pt idx="1796">
                  <c:v>-0.13248586824472414</c:v>
                </c:pt>
                <c:pt idx="1797">
                  <c:v>7.3636031452008061E-2</c:v>
                </c:pt>
                <c:pt idx="1798">
                  <c:v>-0.6450419512753276</c:v>
                </c:pt>
                <c:pt idx="1799">
                  <c:v>-0.2794493539703507</c:v>
                </c:pt>
                <c:pt idx="1800">
                  <c:v>-1.3950525282585462</c:v>
                </c:pt>
                <c:pt idx="1801">
                  <c:v>-1.3950525282585462</c:v>
                </c:pt>
                <c:pt idx="1802">
                  <c:v>-1.3950525282585462</c:v>
                </c:pt>
                <c:pt idx="1803">
                  <c:v>-1.3950525282585462</c:v>
                </c:pt>
                <c:pt idx="1804">
                  <c:v>-0.40116316278173481</c:v>
                </c:pt>
                <c:pt idx="1805">
                  <c:v>-1.3950525282585462</c:v>
                </c:pt>
                <c:pt idx="1806">
                  <c:v>-0.6450419512753276</c:v>
                </c:pt>
                <c:pt idx="1807">
                  <c:v>-0.2794493539703507</c:v>
                </c:pt>
                <c:pt idx="1808">
                  <c:v>-0.2794493539703507</c:v>
                </c:pt>
                <c:pt idx="1809">
                  <c:v>-0.46783862043457014</c:v>
                </c:pt>
                <c:pt idx="1810">
                  <c:v>-1.3950525282585462</c:v>
                </c:pt>
                <c:pt idx="1811">
                  <c:v>-1.3950525282585462</c:v>
                </c:pt>
                <c:pt idx="1812">
                  <c:v>-1.3950525282585462</c:v>
                </c:pt>
                <c:pt idx="1813">
                  <c:v>-1.3950525282585462</c:v>
                </c:pt>
                <c:pt idx="1814">
                  <c:v>-0.2794493539703507</c:v>
                </c:pt>
                <c:pt idx="1815">
                  <c:v>7.3636031452008061E-2</c:v>
                </c:pt>
                <c:pt idx="1816">
                  <c:v>-1.3950525282585462</c:v>
                </c:pt>
                <c:pt idx="1817">
                  <c:v>-0.88881967520906158</c:v>
                </c:pt>
                <c:pt idx="1818">
                  <c:v>-1.3950525282585462</c:v>
                </c:pt>
                <c:pt idx="1819">
                  <c:v>-0.2794493539703507</c:v>
                </c:pt>
                <c:pt idx="1820">
                  <c:v>-0.2794493539703507</c:v>
                </c:pt>
                <c:pt idx="1821">
                  <c:v>7.3636031452008061E-2</c:v>
                </c:pt>
                <c:pt idx="1822">
                  <c:v>-0.6450419512753276</c:v>
                </c:pt>
                <c:pt idx="1823">
                  <c:v>-0.2794493539703507</c:v>
                </c:pt>
                <c:pt idx="1824">
                  <c:v>-1.3950525282585462</c:v>
                </c:pt>
                <c:pt idx="1825">
                  <c:v>-1.3950525282585462</c:v>
                </c:pt>
                <c:pt idx="1826">
                  <c:v>-1.3950525282585462</c:v>
                </c:pt>
                <c:pt idx="1827">
                  <c:v>-1.3950525282585462</c:v>
                </c:pt>
                <c:pt idx="1828">
                  <c:v>-0.6450419512753276</c:v>
                </c:pt>
                <c:pt idx="1829">
                  <c:v>-0.88881967520906158</c:v>
                </c:pt>
                <c:pt idx="1830">
                  <c:v>-1.3950525282585462</c:v>
                </c:pt>
                <c:pt idx="1831">
                  <c:v>-1.3950525282585462</c:v>
                </c:pt>
                <c:pt idx="1832">
                  <c:v>-1.3950525282585462</c:v>
                </c:pt>
                <c:pt idx="1833">
                  <c:v>-0.6450419512753276</c:v>
                </c:pt>
                <c:pt idx="1834">
                  <c:v>-1.3950525282585462</c:v>
                </c:pt>
                <c:pt idx="1835">
                  <c:v>7.3636031452008061E-2</c:v>
                </c:pt>
                <c:pt idx="1836">
                  <c:v>-1.3950525282585462</c:v>
                </c:pt>
                <c:pt idx="1837">
                  <c:v>-0.6450419512753276</c:v>
                </c:pt>
                <c:pt idx="1838">
                  <c:v>-0.6450419512753276</c:v>
                </c:pt>
                <c:pt idx="1839">
                  <c:v>-0.6450419512753276</c:v>
                </c:pt>
                <c:pt idx="1840">
                  <c:v>-1.3950525282585462</c:v>
                </c:pt>
                <c:pt idx="1841">
                  <c:v>-0.6450419512753276</c:v>
                </c:pt>
                <c:pt idx="1842">
                  <c:v>-1.3950525282585462</c:v>
                </c:pt>
                <c:pt idx="1843">
                  <c:v>-0.6450419512753276</c:v>
                </c:pt>
                <c:pt idx="1844">
                  <c:v>-0.13248586824472414</c:v>
                </c:pt>
                <c:pt idx="1845">
                  <c:v>-1.3950525282585462</c:v>
                </c:pt>
                <c:pt idx="1846">
                  <c:v>-0.13248586824472414</c:v>
                </c:pt>
                <c:pt idx="1847">
                  <c:v>-0.2794493539703507</c:v>
                </c:pt>
                <c:pt idx="1848">
                  <c:v>-1.3950525282585462</c:v>
                </c:pt>
                <c:pt idx="1849">
                  <c:v>-1.3950525282585462</c:v>
                </c:pt>
                <c:pt idx="1850">
                  <c:v>-1.3950525282585462</c:v>
                </c:pt>
                <c:pt idx="1851">
                  <c:v>-0.88881967520906158</c:v>
                </c:pt>
                <c:pt idx="1852">
                  <c:v>-0.6450419512753276</c:v>
                </c:pt>
                <c:pt idx="1853">
                  <c:v>-0.88881967520906158</c:v>
                </c:pt>
                <c:pt idx="1854">
                  <c:v>-1.3950525282585462</c:v>
                </c:pt>
                <c:pt idx="1855">
                  <c:v>-0.40116316278173481</c:v>
                </c:pt>
                <c:pt idx="1856">
                  <c:v>-0.2794493539703507</c:v>
                </c:pt>
                <c:pt idx="1857">
                  <c:v>-0.88881967520906158</c:v>
                </c:pt>
                <c:pt idx="1858">
                  <c:v>-1.3950525282585462</c:v>
                </c:pt>
                <c:pt idx="1859">
                  <c:v>7.3636031452008061E-2</c:v>
                </c:pt>
                <c:pt idx="1860">
                  <c:v>-0.6450419512753276</c:v>
                </c:pt>
                <c:pt idx="1861">
                  <c:v>1.2784152420787677E-2</c:v>
                </c:pt>
                <c:pt idx="1862">
                  <c:v>-0.6450419512753276</c:v>
                </c:pt>
                <c:pt idx="1863">
                  <c:v>-4.5511009098988427E-2</c:v>
                </c:pt>
                <c:pt idx="1864">
                  <c:v>1.2784152420787677E-2</c:v>
                </c:pt>
                <c:pt idx="1865">
                  <c:v>-4.5511009098988427E-2</c:v>
                </c:pt>
                <c:pt idx="1866">
                  <c:v>-0.88881967520906158</c:v>
                </c:pt>
                <c:pt idx="1867">
                  <c:v>-0.88881967520906158</c:v>
                </c:pt>
                <c:pt idx="1868">
                  <c:v>-0.88881967520906158</c:v>
                </c:pt>
                <c:pt idx="1869">
                  <c:v>-0.2794493539703507</c:v>
                </c:pt>
                <c:pt idx="1870">
                  <c:v>-0.13248586824472414</c:v>
                </c:pt>
                <c:pt idx="1871">
                  <c:v>-1.3950525282585462</c:v>
                </c:pt>
                <c:pt idx="1872">
                  <c:v>-1.3950525282585462</c:v>
                </c:pt>
                <c:pt idx="1873">
                  <c:v>-0.40116316278173481</c:v>
                </c:pt>
                <c:pt idx="1874">
                  <c:v>-1.3950525282585462</c:v>
                </c:pt>
                <c:pt idx="1875">
                  <c:v>-0.88881967520906158</c:v>
                </c:pt>
                <c:pt idx="1876">
                  <c:v>-0.6450419512753276</c:v>
                </c:pt>
                <c:pt idx="1877">
                  <c:v>-1.3950525282585462</c:v>
                </c:pt>
                <c:pt idx="1878">
                  <c:v>-0.2794493539703507</c:v>
                </c:pt>
                <c:pt idx="1879">
                  <c:v>-0.88881967520906158</c:v>
                </c:pt>
                <c:pt idx="1880">
                  <c:v>-1.3950525282585462</c:v>
                </c:pt>
                <c:pt idx="1881">
                  <c:v>-0.2794493539703507</c:v>
                </c:pt>
                <c:pt idx="1882">
                  <c:v>-1.3950525282585462</c:v>
                </c:pt>
                <c:pt idx="1883">
                  <c:v>-1.3950525282585462</c:v>
                </c:pt>
                <c:pt idx="1884">
                  <c:v>-0.88881967520906158</c:v>
                </c:pt>
                <c:pt idx="1885">
                  <c:v>7.3636031452008061E-2</c:v>
                </c:pt>
                <c:pt idx="1886">
                  <c:v>-1.3950525282585462</c:v>
                </c:pt>
                <c:pt idx="1887">
                  <c:v>-1.3950525282585462</c:v>
                </c:pt>
                <c:pt idx="1888">
                  <c:v>-1.3950525282585462</c:v>
                </c:pt>
                <c:pt idx="1889">
                  <c:v>-0.13248586824472414</c:v>
                </c:pt>
                <c:pt idx="1890">
                  <c:v>-0.88881967520906158</c:v>
                </c:pt>
                <c:pt idx="1891">
                  <c:v>-1.3950525282585462</c:v>
                </c:pt>
                <c:pt idx="1892">
                  <c:v>-0.6450419512753276</c:v>
                </c:pt>
                <c:pt idx="1893">
                  <c:v>-0.2794493539703507</c:v>
                </c:pt>
                <c:pt idx="1894">
                  <c:v>-0.46783862043457014</c:v>
                </c:pt>
                <c:pt idx="1895">
                  <c:v>-1.3950525282585462</c:v>
                </c:pt>
                <c:pt idx="1896">
                  <c:v>-1.3950525282585462</c:v>
                </c:pt>
                <c:pt idx="1897">
                  <c:v>-1.3950525282585462</c:v>
                </c:pt>
                <c:pt idx="1898">
                  <c:v>-0.88881967520906158</c:v>
                </c:pt>
                <c:pt idx="1899">
                  <c:v>-1.3950525282585462</c:v>
                </c:pt>
                <c:pt idx="1900">
                  <c:v>-1.3950525282585462</c:v>
                </c:pt>
                <c:pt idx="1901">
                  <c:v>-1.3950525282585462</c:v>
                </c:pt>
                <c:pt idx="1902">
                  <c:v>7.3636031452008061E-2</c:v>
                </c:pt>
                <c:pt idx="1903">
                  <c:v>-1.3950525282585462</c:v>
                </c:pt>
                <c:pt idx="1904">
                  <c:v>-1.3950525282585462</c:v>
                </c:pt>
                <c:pt idx="1905">
                  <c:v>-0.88881967520906158</c:v>
                </c:pt>
                <c:pt idx="1906">
                  <c:v>-1.3950525282585462</c:v>
                </c:pt>
                <c:pt idx="1907">
                  <c:v>-1.3950525282585462</c:v>
                </c:pt>
                <c:pt idx="1908">
                  <c:v>-0.2794493539703507</c:v>
                </c:pt>
                <c:pt idx="1909">
                  <c:v>-1.3950525282585462</c:v>
                </c:pt>
                <c:pt idx="1910">
                  <c:v>-0.46783862043457014</c:v>
                </c:pt>
                <c:pt idx="1911">
                  <c:v>-0.13248586824472414</c:v>
                </c:pt>
                <c:pt idx="1912">
                  <c:v>-0.6450419512753276</c:v>
                </c:pt>
                <c:pt idx="1913">
                  <c:v>-0.6450419512753276</c:v>
                </c:pt>
                <c:pt idx="1914">
                  <c:v>-0.40116316278173481</c:v>
                </c:pt>
                <c:pt idx="1915">
                  <c:v>1.2784152420787677E-2</c:v>
                </c:pt>
                <c:pt idx="1916">
                  <c:v>-1.3950525282585462</c:v>
                </c:pt>
                <c:pt idx="1917">
                  <c:v>-0.2794493539703507</c:v>
                </c:pt>
                <c:pt idx="1918">
                  <c:v>-1.3950525282585462</c:v>
                </c:pt>
                <c:pt idx="1919">
                  <c:v>-1.3950525282585462</c:v>
                </c:pt>
                <c:pt idx="1920">
                  <c:v>-0.6450419512753276</c:v>
                </c:pt>
                <c:pt idx="1921">
                  <c:v>-1.3950525282585462</c:v>
                </c:pt>
                <c:pt idx="1922">
                  <c:v>1.2784152420787677E-2</c:v>
                </c:pt>
                <c:pt idx="1923">
                  <c:v>-4.5511009098988427E-2</c:v>
                </c:pt>
                <c:pt idx="1924">
                  <c:v>-0.6450419512753276</c:v>
                </c:pt>
                <c:pt idx="1925">
                  <c:v>-0.6450419512753276</c:v>
                </c:pt>
                <c:pt idx="1926">
                  <c:v>-0.6450419512753276</c:v>
                </c:pt>
                <c:pt idx="1927">
                  <c:v>-1.3950525282585462</c:v>
                </c:pt>
                <c:pt idx="1928">
                  <c:v>-0.2794493539703507</c:v>
                </c:pt>
                <c:pt idx="1929">
                  <c:v>-4.5511009098988427E-2</c:v>
                </c:pt>
                <c:pt idx="1930">
                  <c:v>-0.88881967520906158</c:v>
                </c:pt>
                <c:pt idx="1931">
                  <c:v>-0.6450419512753276</c:v>
                </c:pt>
                <c:pt idx="1932">
                  <c:v>-1.3950525282585462</c:v>
                </c:pt>
                <c:pt idx="1933">
                  <c:v>-1.3950525282585462</c:v>
                </c:pt>
                <c:pt idx="1934">
                  <c:v>-0.6450419512753276</c:v>
                </c:pt>
                <c:pt idx="1935">
                  <c:v>-0.88881967520906158</c:v>
                </c:pt>
                <c:pt idx="1936">
                  <c:v>-0.2794493539703507</c:v>
                </c:pt>
                <c:pt idx="1937">
                  <c:v>-0.6450419512753276</c:v>
                </c:pt>
                <c:pt idx="1938">
                  <c:v>-0.6450419512753276</c:v>
                </c:pt>
                <c:pt idx="1939">
                  <c:v>7.3636031452008061E-2</c:v>
                </c:pt>
                <c:pt idx="1940">
                  <c:v>-0.6450419512753276</c:v>
                </c:pt>
                <c:pt idx="1941">
                  <c:v>-1.3950525282585462</c:v>
                </c:pt>
                <c:pt idx="1942">
                  <c:v>-0.46783862043457014</c:v>
                </c:pt>
                <c:pt idx="1943">
                  <c:v>-0.13248586824472414</c:v>
                </c:pt>
                <c:pt idx="1944">
                  <c:v>-0.13248586824472414</c:v>
                </c:pt>
                <c:pt idx="1945">
                  <c:v>-0.6450419512753276</c:v>
                </c:pt>
                <c:pt idx="1946">
                  <c:v>-4.5511009098988427E-2</c:v>
                </c:pt>
                <c:pt idx="1947">
                  <c:v>-1.3950525282585462</c:v>
                </c:pt>
                <c:pt idx="1948">
                  <c:v>-0.6450419512753276</c:v>
                </c:pt>
                <c:pt idx="1949">
                  <c:v>-1.3950525282585462</c:v>
                </c:pt>
                <c:pt idx="1950">
                  <c:v>-0.13248586824472414</c:v>
                </c:pt>
                <c:pt idx="1951">
                  <c:v>-1.3950525282585462</c:v>
                </c:pt>
                <c:pt idx="1952">
                  <c:v>-4.5511009098988427E-2</c:v>
                </c:pt>
                <c:pt idx="1953">
                  <c:v>-1.3950525282585462</c:v>
                </c:pt>
                <c:pt idx="1954">
                  <c:v>-0.2794493539703507</c:v>
                </c:pt>
                <c:pt idx="1955">
                  <c:v>-0.6450419512753276</c:v>
                </c:pt>
                <c:pt idx="1956">
                  <c:v>-0.6450419512753276</c:v>
                </c:pt>
                <c:pt idx="1957">
                  <c:v>-0.13248586824472414</c:v>
                </c:pt>
                <c:pt idx="1958">
                  <c:v>-1.3950525282585462</c:v>
                </c:pt>
                <c:pt idx="1959">
                  <c:v>-0.6450419512753276</c:v>
                </c:pt>
                <c:pt idx="1960">
                  <c:v>-0.13248586824472414</c:v>
                </c:pt>
                <c:pt idx="1961">
                  <c:v>-0.40116316278173481</c:v>
                </c:pt>
                <c:pt idx="1962">
                  <c:v>-0.88881967520906158</c:v>
                </c:pt>
                <c:pt idx="1963">
                  <c:v>-1.3950525282585462</c:v>
                </c:pt>
                <c:pt idx="1964">
                  <c:v>-0.2794493539703507</c:v>
                </c:pt>
                <c:pt idx="1965">
                  <c:v>-0.88881967520906158</c:v>
                </c:pt>
                <c:pt idx="1966">
                  <c:v>-0.2794493539703507</c:v>
                </c:pt>
                <c:pt idx="1967">
                  <c:v>-0.88881967520906158</c:v>
                </c:pt>
                <c:pt idx="1968">
                  <c:v>-0.6450419512753276</c:v>
                </c:pt>
                <c:pt idx="1969">
                  <c:v>-4.5511009098988427E-2</c:v>
                </c:pt>
                <c:pt idx="1970">
                  <c:v>-1.3950525282585462</c:v>
                </c:pt>
                <c:pt idx="1971">
                  <c:v>-1.3950525282585462</c:v>
                </c:pt>
                <c:pt idx="1972">
                  <c:v>-0.13248586824472414</c:v>
                </c:pt>
                <c:pt idx="1973">
                  <c:v>-1.3950525282585462</c:v>
                </c:pt>
                <c:pt idx="1974">
                  <c:v>-1.3950525282585462</c:v>
                </c:pt>
                <c:pt idx="1975">
                  <c:v>-0.6450419512753276</c:v>
                </c:pt>
                <c:pt idx="1976">
                  <c:v>-0.88881967520906158</c:v>
                </c:pt>
                <c:pt idx="1977">
                  <c:v>-0.6450419512753276</c:v>
                </c:pt>
                <c:pt idx="1978">
                  <c:v>-1.3950525282585462</c:v>
                </c:pt>
                <c:pt idx="1979">
                  <c:v>-0.6450419512753276</c:v>
                </c:pt>
                <c:pt idx="1980">
                  <c:v>-0.6450419512753276</c:v>
                </c:pt>
                <c:pt idx="1981">
                  <c:v>-0.13248586824472414</c:v>
                </c:pt>
                <c:pt idx="1982">
                  <c:v>-1.3950525282585462</c:v>
                </c:pt>
                <c:pt idx="1983">
                  <c:v>-0.2794493539703507</c:v>
                </c:pt>
                <c:pt idx="1984">
                  <c:v>-0.46783862043457014</c:v>
                </c:pt>
                <c:pt idx="1985">
                  <c:v>-0.2794493539703507</c:v>
                </c:pt>
                <c:pt idx="1986">
                  <c:v>7.3636031452008061E-2</c:v>
                </c:pt>
                <c:pt idx="1987">
                  <c:v>-0.88881967520906158</c:v>
                </c:pt>
                <c:pt idx="1988">
                  <c:v>-4.5511009098988427E-2</c:v>
                </c:pt>
                <c:pt idx="1989">
                  <c:v>-0.88881967520906158</c:v>
                </c:pt>
                <c:pt idx="1990">
                  <c:v>-0.46783862043457014</c:v>
                </c:pt>
                <c:pt idx="1991">
                  <c:v>-0.6450419512753276</c:v>
                </c:pt>
                <c:pt idx="1992">
                  <c:v>-0.88881967520906158</c:v>
                </c:pt>
                <c:pt idx="1993">
                  <c:v>-0.13248586824472414</c:v>
                </c:pt>
                <c:pt idx="1994">
                  <c:v>-1.3950525282585462</c:v>
                </c:pt>
                <c:pt idx="1995">
                  <c:v>-1.3950525282585462</c:v>
                </c:pt>
                <c:pt idx="1996">
                  <c:v>-0.6450419512753276</c:v>
                </c:pt>
                <c:pt idx="1997">
                  <c:v>-0.13248586824472414</c:v>
                </c:pt>
                <c:pt idx="1998">
                  <c:v>-0.13248586824472414</c:v>
                </c:pt>
                <c:pt idx="1999">
                  <c:v>-0.88881967520906158</c:v>
                </c:pt>
                <c:pt idx="2000">
                  <c:v>7.3636031452008061E-2</c:v>
                </c:pt>
                <c:pt idx="2001">
                  <c:v>-0.13248586824472414</c:v>
                </c:pt>
                <c:pt idx="2002">
                  <c:v>1.2784152420787677E-2</c:v>
                </c:pt>
                <c:pt idx="2003">
                  <c:v>-1.3950525282585462</c:v>
                </c:pt>
                <c:pt idx="2004">
                  <c:v>-0.6450419512753276</c:v>
                </c:pt>
                <c:pt idx="2005">
                  <c:v>-0.6450419512753276</c:v>
                </c:pt>
                <c:pt idx="2006">
                  <c:v>-0.88881967520906158</c:v>
                </c:pt>
                <c:pt idx="2007">
                  <c:v>-0.46783862043457014</c:v>
                </c:pt>
                <c:pt idx="2008">
                  <c:v>-0.2794493539703507</c:v>
                </c:pt>
                <c:pt idx="2009">
                  <c:v>-0.40116316278173481</c:v>
                </c:pt>
                <c:pt idx="2010">
                  <c:v>-1.3950525282585462</c:v>
                </c:pt>
                <c:pt idx="2011">
                  <c:v>-0.6450419512753276</c:v>
                </c:pt>
                <c:pt idx="2012">
                  <c:v>-1.3950525282585462</c:v>
                </c:pt>
                <c:pt idx="2013">
                  <c:v>-1.3950525282585462</c:v>
                </c:pt>
                <c:pt idx="2014">
                  <c:v>-0.6450419512753276</c:v>
                </c:pt>
                <c:pt idx="2015">
                  <c:v>-1.3950525282585462</c:v>
                </c:pt>
                <c:pt idx="2016">
                  <c:v>-0.13248586824472414</c:v>
                </c:pt>
                <c:pt idx="2017">
                  <c:v>-0.88881967520906158</c:v>
                </c:pt>
                <c:pt idx="2018">
                  <c:v>-1.3950525282585462</c:v>
                </c:pt>
                <c:pt idx="2019">
                  <c:v>1.2784152420787677E-2</c:v>
                </c:pt>
                <c:pt idx="2020">
                  <c:v>-1.3950525282585462</c:v>
                </c:pt>
                <c:pt idx="2021">
                  <c:v>-0.6450419512753276</c:v>
                </c:pt>
                <c:pt idx="2022">
                  <c:v>-0.88881967520906158</c:v>
                </c:pt>
                <c:pt idx="2023">
                  <c:v>-1.3950525282585462</c:v>
                </c:pt>
                <c:pt idx="2024">
                  <c:v>-0.2794493539703507</c:v>
                </c:pt>
                <c:pt idx="2025">
                  <c:v>-1.3950525282585462</c:v>
                </c:pt>
                <c:pt idx="2026">
                  <c:v>-0.6450419512753276</c:v>
                </c:pt>
                <c:pt idx="2027">
                  <c:v>-0.13248586824472414</c:v>
                </c:pt>
                <c:pt idx="2028">
                  <c:v>-0.2794493539703507</c:v>
                </c:pt>
                <c:pt idx="2029">
                  <c:v>-0.2794493539703507</c:v>
                </c:pt>
                <c:pt idx="2030">
                  <c:v>-0.6450419512753276</c:v>
                </c:pt>
                <c:pt idx="2031">
                  <c:v>-0.2794493539703507</c:v>
                </c:pt>
                <c:pt idx="2032">
                  <c:v>-0.88881967520906158</c:v>
                </c:pt>
                <c:pt idx="2033">
                  <c:v>-0.46783862043457014</c:v>
                </c:pt>
                <c:pt idx="2034">
                  <c:v>-0.6450419512753276</c:v>
                </c:pt>
                <c:pt idx="2035">
                  <c:v>-0.46783862043457014</c:v>
                </c:pt>
                <c:pt idx="2036">
                  <c:v>-0.6450419512753276</c:v>
                </c:pt>
                <c:pt idx="2037">
                  <c:v>-0.40116316278173481</c:v>
                </c:pt>
                <c:pt idx="2038">
                  <c:v>-0.46783862043457014</c:v>
                </c:pt>
                <c:pt idx="2039">
                  <c:v>-1.3950525282585462</c:v>
                </c:pt>
                <c:pt idx="2040">
                  <c:v>-1.3950525282585462</c:v>
                </c:pt>
                <c:pt idx="2041">
                  <c:v>-0.6450419512753276</c:v>
                </c:pt>
                <c:pt idx="2042">
                  <c:v>-0.6450419512753276</c:v>
                </c:pt>
                <c:pt idx="2043">
                  <c:v>-0.6450419512753276</c:v>
                </c:pt>
                <c:pt idx="2044">
                  <c:v>-0.6450419512753276</c:v>
                </c:pt>
                <c:pt idx="2045">
                  <c:v>-1.3950525282585462</c:v>
                </c:pt>
                <c:pt idx="2046">
                  <c:v>-4.5511009098988427E-2</c:v>
                </c:pt>
                <c:pt idx="2047">
                  <c:v>-0.13248586824472414</c:v>
                </c:pt>
                <c:pt idx="2048">
                  <c:v>-0.2794493539703507</c:v>
                </c:pt>
                <c:pt idx="2049">
                  <c:v>-0.88881967520906158</c:v>
                </c:pt>
                <c:pt idx="2050">
                  <c:v>-0.2794493539703507</c:v>
                </c:pt>
                <c:pt idx="2051">
                  <c:v>-0.46783862043457014</c:v>
                </c:pt>
                <c:pt idx="2052">
                  <c:v>-1.3950525282585462</c:v>
                </c:pt>
                <c:pt idx="2053">
                  <c:v>-1.3950525282585462</c:v>
                </c:pt>
                <c:pt idx="2054">
                  <c:v>-1.3950525282585462</c:v>
                </c:pt>
                <c:pt idx="2055">
                  <c:v>-1.3950525282585462</c:v>
                </c:pt>
                <c:pt idx="2056">
                  <c:v>-0.46783862043457014</c:v>
                </c:pt>
                <c:pt idx="2057">
                  <c:v>-0.2794493539703507</c:v>
                </c:pt>
                <c:pt idx="2058">
                  <c:v>-0.6450419512753276</c:v>
                </c:pt>
                <c:pt idx="2059">
                  <c:v>-4.5511009098988427E-2</c:v>
                </c:pt>
                <c:pt idx="2060">
                  <c:v>-1.3950525282585462</c:v>
                </c:pt>
                <c:pt idx="2061">
                  <c:v>-1.3950525282585462</c:v>
                </c:pt>
                <c:pt idx="2062">
                  <c:v>-0.6450419512753276</c:v>
                </c:pt>
                <c:pt idx="2063">
                  <c:v>-0.6450419512753276</c:v>
                </c:pt>
                <c:pt idx="2064">
                  <c:v>-0.2794493539703507</c:v>
                </c:pt>
                <c:pt idx="2065">
                  <c:v>-0.6450419512753276</c:v>
                </c:pt>
                <c:pt idx="2066">
                  <c:v>-0.88881967520906158</c:v>
                </c:pt>
                <c:pt idx="2067">
                  <c:v>-0.2794493539703507</c:v>
                </c:pt>
                <c:pt idx="2068">
                  <c:v>-1.3950525282585462</c:v>
                </c:pt>
                <c:pt idx="2069">
                  <c:v>-1.3950525282585462</c:v>
                </c:pt>
                <c:pt idx="2070">
                  <c:v>-0.40116316278173481</c:v>
                </c:pt>
                <c:pt idx="2071">
                  <c:v>7.3636031452008061E-2</c:v>
                </c:pt>
                <c:pt idx="2072">
                  <c:v>-0.88881967520906158</c:v>
                </c:pt>
                <c:pt idx="2073">
                  <c:v>-1.3950525282585462</c:v>
                </c:pt>
                <c:pt idx="2074">
                  <c:v>-4.5511009098988427E-2</c:v>
                </c:pt>
                <c:pt idx="2075">
                  <c:v>1.2784152420787677E-2</c:v>
                </c:pt>
                <c:pt idx="2076">
                  <c:v>-0.46783862043457014</c:v>
                </c:pt>
                <c:pt idx="2077">
                  <c:v>-1.3950525282585462</c:v>
                </c:pt>
                <c:pt idx="2078">
                  <c:v>-1.3950525282585462</c:v>
                </c:pt>
                <c:pt idx="2079">
                  <c:v>-0.2794493539703507</c:v>
                </c:pt>
                <c:pt idx="2080">
                  <c:v>-1.3950525282585462</c:v>
                </c:pt>
                <c:pt idx="2081">
                  <c:v>-1.3950525282585462</c:v>
                </c:pt>
                <c:pt idx="2082">
                  <c:v>-1.3950525282585462</c:v>
                </c:pt>
                <c:pt idx="2083">
                  <c:v>-1.3950525282585462</c:v>
                </c:pt>
                <c:pt idx="2084">
                  <c:v>-0.13248586824472414</c:v>
                </c:pt>
                <c:pt idx="2085">
                  <c:v>-1.3950525282585462</c:v>
                </c:pt>
                <c:pt idx="2086">
                  <c:v>-0.6450419512753276</c:v>
                </c:pt>
                <c:pt idx="2087">
                  <c:v>-0.13248586824472414</c:v>
                </c:pt>
                <c:pt idx="2088">
                  <c:v>-0.6450419512753276</c:v>
                </c:pt>
                <c:pt idx="2089">
                  <c:v>-0.2794493539703507</c:v>
                </c:pt>
                <c:pt idx="2090">
                  <c:v>-1.3950525282585462</c:v>
                </c:pt>
                <c:pt idx="2091">
                  <c:v>-0.88881967520906158</c:v>
                </c:pt>
                <c:pt idx="2092">
                  <c:v>-1.3950525282585462</c:v>
                </c:pt>
                <c:pt idx="2093">
                  <c:v>-0.6450419512753276</c:v>
                </c:pt>
                <c:pt idx="2094">
                  <c:v>-1.3950525282585462</c:v>
                </c:pt>
                <c:pt idx="2095">
                  <c:v>-0.6450419512753276</c:v>
                </c:pt>
                <c:pt idx="2096">
                  <c:v>-0.46783862043457014</c:v>
                </c:pt>
                <c:pt idx="2097">
                  <c:v>-1.3950525282585462</c:v>
                </c:pt>
                <c:pt idx="2098">
                  <c:v>-4.5511009098988427E-2</c:v>
                </c:pt>
                <c:pt idx="2099">
                  <c:v>-1.3950525282585462</c:v>
                </c:pt>
                <c:pt idx="2100">
                  <c:v>-1.3950525282585462</c:v>
                </c:pt>
                <c:pt idx="2101">
                  <c:v>-0.2794493539703507</c:v>
                </c:pt>
                <c:pt idx="2102">
                  <c:v>-0.13248586824472414</c:v>
                </c:pt>
                <c:pt idx="2103">
                  <c:v>-0.13248586824472414</c:v>
                </c:pt>
                <c:pt idx="2104">
                  <c:v>-0.6450419512753276</c:v>
                </c:pt>
                <c:pt idx="2105">
                  <c:v>-0.6450419512753276</c:v>
                </c:pt>
                <c:pt idx="2106">
                  <c:v>-0.13248586824472414</c:v>
                </c:pt>
                <c:pt idx="2107">
                  <c:v>-0.6450419512753276</c:v>
                </c:pt>
                <c:pt idx="2108">
                  <c:v>-4.5511009098988427E-2</c:v>
                </c:pt>
                <c:pt idx="2109">
                  <c:v>-0.40116316278173481</c:v>
                </c:pt>
                <c:pt idx="2110">
                  <c:v>-0.6450419512753276</c:v>
                </c:pt>
                <c:pt idx="2111">
                  <c:v>-0.6450419512753276</c:v>
                </c:pt>
                <c:pt idx="2112">
                  <c:v>-0.6450419512753276</c:v>
                </c:pt>
                <c:pt idx="2113">
                  <c:v>-1.3950525282585462</c:v>
                </c:pt>
                <c:pt idx="2114">
                  <c:v>-1.3950525282585462</c:v>
                </c:pt>
                <c:pt idx="2115">
                  <c:v>-0.6450419512753276</c:v>
                </c:pt>
                <c:pt idx="2116">
                  <c:v>-1.3950525282585462</c:v>
                </c:pt>
                <c:pt idx="2117">
                  <c:v>-1.3950525282585462</c:v>
                </c:pt>
                <c:pt idx="2118">
                  <c:v>-0.6450419512753276</c:v>
                </c:pt>
                <c:pt idx="2119">
                  <c:v>-1.3950525282585462</c:v>
                </c:pt>
                <c:pt idx="2120">
                  <c:v>-0.13248586824472414</c:v>
                </c:pt>
                <c:pt idx="2121">
                  <c:v>7.3636031452008061E-2</c:v>
                </c:pt>
                <c:pt idx="2122">
                  <c:v>-0.13248586824472414</c:v>
                </c:pt>
                <c:pt idx="2123">
                  <c:v>-0.46783862043457014</c:v>
                </c:pt>
                <c:pt idx="2124">
                  <c:v>-0.6450419512753276</c:v>
                </c:pt>
                <c:pt idx="2125">
                  <c:v>-0.46783862043457014</c:v>
                </c:pt>
                <c:pt idx="2126">
                  <c:v>-0.88881967520906158</c:v>
                </c:pt>
                <c:pt idx="2127">
                  <c:v>-0.6450419512753276</c:v>
                </c:pt>
                <c:pt idx="2128">
                  <c:v>-0.13248586824472414</c:v>
                </c:pt>
                <c:pt idx="2129">
                  <c:v>-0.6450419512753276</c:v>
                </c:pt>
                <c:pt idx="2130">
                  <c:v>-0.13248586824472414</c:v>
                </c:pt>
                <c:pt idx="2131">
                  <c:v>-1.3950525282585462</c:v>
                </c:pt>
                <c:pt idx="2132">
                  <c:v>-0.40116316278173481</c:v>
                </c:pt>
                <c:pt idx="2133">
                  <c:v>-1.3950525282585462</c:v>
                </c:pt>
                <c:pt idx="2134">
                  <c:v>-0.6450419512753276</c:v>
                </c:pt>
                <c:pt idx="2135">
                  <c:v>-0.13248586824472414</c:v>
                </c:pt>
                <c:pt idx="2136">
                  <c:v>-0.2794493539703507</c:v>
                </c:pt>
                <c:pt idx="2137">
                  <c:v>-0.6450419512753276</c:v>
                </c:pt>
                <c:pt idx="2138">
                  <c:v>1.2784152420787677E-2</c:v>
                </c:pt>
                <c:pt idx="2139">
                  <c:v>-0.88881967520906158</c:v>
                </c:pt>
                <c:pt idx="2140">
                  <c:v>-1.3950525282585462</c:v>
                </c:pt>
                <c:pt idx="2141">
                  <c:v>-0.46783862043457014</c:v>
                </c:pt>
                <c:pt idx="2142">
                  <c:v>-0.2794493539703507</c:v>
                </c:pt>
                <c:pt idx="2143">
                  <c:v>-1.3950525282585462</c:v>
                </c:pt>
                <c:pt idx="2144">
                  <c:v>-0.6450419512753276</c:v>
                </c:pt>
                <c:pt idx="2145">
                  <c:v>-1.3950525282585462</c:v>
                </c:pt>
                <c:pt idx="2146">
                  <c:v>-1.3950525282585462</c:v>
                </c:pt>
                <c:pt idx="2147">
                  <c:v>-0.46783862043457014</c:v>
                </c:pt>
                <c:pt idx="2148">
                  <c:v>-0.40116316278173481</c:v>
                </c:pt>
                <c:pt idx="2149">
                  <c:v>1.2784152420787677E-2</c:v>
                </c:pt>
                <c:pt idx="2150">
                  <c:v>-0.13248586824472414</c:v>
                </c:pt>
                <c:pt idx="2151">
                  <c:v>-1.3950525282585462</c:v>
                </c:pt>
                <c:pt idx="2152">
                  <c:v>-0.40116316278173481</c:v>
                </c:pt>
                <c:pt idx="2153">
                  <c:v>-0.46783862043457014</c:v>
                </c:pt>
                <c:pt idx="2154">
                  <c:v>-1.3950525282585462</c:v>
                </c:pt>
                <c:pt idx="2155">
                  <c:v>-0.88881967520906158</c:v>
                </c:pt>
                <c:pt idx="2156">
                  <c:v>-0.40116316278173481</c:v>
                </c:pt>
                <c:pt idx="2157">
                  <c:v>-4.5511009098988427E-2</c:v>
                </c:pt>
                <c:pt idx="2158">
                  <c:v>-1.3950525282585462</c:v>
                </c:pt>
                <c:pt idx="2159">
                  <c:v>-1.3950525282585462</c:v>
                </c:pt>
                <c:pt idx="2160">
                  <c:v>-0.6450419512753276</c:v>
                </c:pt>
                <c:pt idx="2161">
                  <c:v>-0.2794493539703507</c:v>
                </c:pt>
                <c:pt idx="2162">
                  <c:v>7.3636031452008061E-2</c:v>
                </c:pt>
                <c:pt idx="2163">
                  <c:v>-1.3950525282585462</c:v>
                </c:pt>
                <c:pt idx="2164">
                  <c:v>-0.13248586824472414</c:v>
                </c:pt>
                <c:pt idx="2165">
                  <c:v>-1.3950525282585462</c:v>
                </c:pt>
                <c:pt idx="2166">
                  <c:v>-1.3950525282585462</c:v>
                </c:pt>
                <c:pt idx="2167">
                  <c:v>-0.40116316278173481</c:v>
                </c:pt>
                <c:pt idx="2168">
                  <c:v>7.3636031452008061E-2</c:v>
                </c:pt>
                <c:pt idx="2169">
                  <c:v>7.3636031452008061E-2</c:v>
                </c:pt>
                <c:pt idx="2170">
                  <c:v>-0.6450419512753276</c:v>
                </c:pt>
                <c:pt idx="2171">
                  <c:v>-0.88881967520906158</c:v>
                </c:pt>
                <c:pt idx="2172">
                  <c:v>-0.88881967520906158</c:v>
                </c:pt>
                <c:pt idx="2173">
                  <c:v>7.3636031452008061E-2</c:v>
                </c:pt>
                <c:pt idx="2174">
                  <c:v>-1.3950525282585462</c:v>
                </c:pt>
                <c:pt idx="2175">
                  <c:v>-4.5511009098988427E-2</c:v>
                </c:pt>
                <c:pt idx="2176">
                  <c:v>-0.2794493539703507</c:v>
                </c:pt>
                <c:pt idx="2177">
                  <c:v>-0.46783862043457014</c:v>
                </c:pt>
                <c:pt idx="2178">
                  <c:v>-4.5511009098988427E-2</c:v>
                </c:pt>
                <c:pt idx="2179">
                  <c:v>1.2784152420787677E-2</c:v>
                </c:pt>
                <c:pt idx="2180">
                  <c:v>-1.3950525282585462</c:v>
                </c:pt>
                <c:pt idx="2181">
                  <c:v>-0.2794493539703507</c:v>
                </c:pt>
                <c:pt idx="2182">
                  <c:v>-0.88881967520906158</c:v>
                </c:pt>
                <c:pt idx="2183">
                  <c:v>1.2784152420787677E-2</c:v>
                </c:pt>
                <c:pt idx="2184">
                  <c:v>-0.13248586824472414</c:v>
                </c:pt>
                <c:pt idx="2185">
                  <c:v>7.3636031452008061E-2</c:v>
                </c:pt>
                <c:pt idx="2186">
                  <c:v>-1.3950525282585462</c:v>
                </c:pt>
                <c:pt idx="2187">
                  <c:v>7.3636031452008061E-2</c:v>
                </c:pt>
                <c:pt idx="2188">
                  <c:v>-0.46783862043457014</c:v>
                </c:pt>
                <c:pt idx="2189">
                  <c:v>-0.2794493539703507</c:v>
                </c:pt>
                <c:pt idx="2190">
                  <c:v>-0.88881967520906158</c:v>
                </c:pt>
                <c:pt idx="2191">
                  <c:v>-0.88881967520906158</c:v>
                </c:pt>
                <c:pt idx="2192">
                  <c:v>-0.88881967520906158</c:v>
                </c:pt>
                <c:pt idx="2193">
                  <c:v>-0.88881967520906158</c:v>
                </c:pt>
                <c:pt idx="2194">
                  <c:v>-1.3950525282585462</c:v>
                </c:pt>
                <c:pt idx="2195">
                  <c:v>-1.3950525282585462</c:v>
                </c:pt>
                <c:pt idx="2196">
                  <c:v>-0.88881967520906158</c:v>
                </c:pt>
                <c:pt idx="2197">
                  <c:v>-0.88881967520906158</c:v>
                </c:pt>
                <c:pt idx="2198">
                  <c:v>-0.46783862043457014</c:v>
                </c:pt>
                <c:pt idx="2199">
                  <c:v>-0.2794493539703507</c:v>
                </c:pt>
                <c:pt idx="2200">
                  <c:v>-1.3950525282585462</c:v>
                </c:pt>
                <c:pt idx="2201">
                  <c:v>-1.3950525282585462</c:v>
                </c:pt>
                <c:pt idx="2202">
                  <c:v>-1.3950525282585462</c:v>
                </c:pt>
                <c:pt idx="2203">
                  <c:v>-0.6450419512753276</c:v>
                </c:pt>
                <c:pt idx="2204">
                  <c:v>-0.2794493539703507</c:v>
                </c:pt>
                <c:pt idx="2205">
                  <c:v>-1.3950525282585462</c:v>
                </c:pt>
                <c:pt idx="2206">
                  <c:v>-1.3950525282585462</c:v>
                </c:pt>
                <c:pt idx="2207">
                  <c:v>-1.3950525282585462</c:v>
                </c:pt>
                <c:pt idx="2208">
                  <c:v>-0.46783862043457014</c:v>
                </c:pt>
                <c:pt idx="2209">
                  <c:v>-0.40116316278173481</c:v>
                </c:pt>
                <c:pt idx="2210">
                  <c:v>-0.6450419512753276</c:v>
                </c:pt>
                <c:pt idx="2211">
                  <c:v>-1.3950525282585462</c:v>
                </c:pt>
                <c:pt idx="2212">
                  <c:v>-0.46783862043457014</c:v>
                </c:pt>
                <c:pt idx="2213">
                  <c:v>-0.88881967520906158</c:v>
                </c:pt>
                <c:pt idx="2214">
                  <c:v>7.3636031452008061E-2</c:v>
                </c:pt>
                <c:pt idx="2215">
                  <c:v>-1.3950525282585462</c:v>
                </c:pt>
                <c:pt idx="2216">
                  <c:v>-0.2794493539703507</c:v>
                </c:pt>
                <c:pt idx="2217">
                  <c:v>-0.2794493539703507</c:v>
                </c:pt>
                <c:pt idx="2218">
                  <c:v>-0.2794493539703507</c:v>
                </c:pt>
                <c:pt idx="2219">
                  <c:v>-0.88881967520906158</c:v>
                </c:pt>
                <c:pt idx="2220">
                  <c:v>-0.6450419512753276</c:v>
                </c:pt>
                <c:pt idx="2221">
                  <c:v>-0.6450419512753276</c:v>
                </c:pt>
                <c:pt idx="2222">
                  <c:v>-0.13248586824472414</c:v>
                </c:pt>
                <c:pt idx="2223">
                  <c:v>-0.88881967520906158</c:v>
                </c:pt>
                <c:pt idx="2224">
                  <c:v>-0.6450419512753276</c:v>
                </c:pt>
                <c:pt idx="2225">
                  <c:v>-0.13248586824472414</c:v>
                </c:pt>
                <c:pt idx="2226">
                  <c:v>7.3636031452008061E-2</c:v>
                </c:pt>
                <c:pt idx="2227">
                  <c:v>-0.2794493539703507</c:v>
                </c:pt>
                <c:pt idx="2228">
                  <c:v>-0.40116316278173481</c:v>
                </c:pt>
                <c:pt idx="2229">
                  <c:v>7.3636031452008061E-2</c:v>
                </c:pt>
                <c:pt idx="2230">
                  <c:v>-0.2794493539703507</c:v>
                </c:pt>
                <c:pt idx="2231">
                  <c:v>-0.13248586824472414</c:v>
                </c:pt>
                <c:pt idx="2232">
                  <c:v>-0.2794493539703507</c:v>
                </c:pt>
                <c:pt idx="2233">
                  <c:v>-1.3950525282585462</c:v>
                </c:pt>
                <c:pt idx="2234">
                  <c:v>-0.6450419512753276</c:v>
                </c:pt>
                <c:pt idx="2235">
                  <c:v>-0.13248586824472414</c:v>
                </c:pt>
                <c:pt idx="2236">
                  <c:v>-0.6450419512753276</c:v>
                </c:pt>
                <c:pt idx="2237">
                  <c:v>-0.6450419512753276</c:v>
                </c:pt>
                <c:pt idx="2238">
                  <c:v>-1.3950525282585462</c:v>
                </c:pt>
                <c:pt idx="2239">
                  <c:v>-1.3950525282585462</c:v>
                </c:pt>
                <c:pt idx="2240">
                  <c:v>-0.13248586824472414</c:v>
                </c:pt>
                <c:pt idx="2241">
                  <c:v>-0.6450419512753276</c:v>
                </c:pt>
                <c:pt idx="2242">
                  <c:v>-0.6450419512753276</c:v>
                </c:pt>
                <c:pt idx="2243">
                  <c:v>-0.2794493539703507</c:v>
                </c:pt>
                <c:pt idx="2244">
                  <c:v>7.3636031452008061E-2</c:v>
                </c:pt>
                <c:pt idx="2245">
                  <c:v>-0.46783862043457014</c:v>
                </c:pt>
                <c:pt idx="2246">
                  <c:v>-0.88881967520906158</c:v>
                </c:pt>
                <c:pt idx="2247">
                  <c:v>-0.2794493539703507</c:v>
                </c:pt>
                <c:pt idx="2248">
                  <c:v>-0.2794493539703507</c:v>
                </c:pt>
                <c:pt idx="2249">
                  <c:v>-1.3950525282585462</c:v>
                </c:pt>
                <c:pt idx="2250">
                  <c:v>-1.3950525282585462</c:v>
                </c:pt>
                <c:pt idx="2251">
                  <c:v>-0.88881967520906158</c:v>
                </c:pt>
                <c:pt idx="2252">
                  <c:v>-4.5511009098988427E-2</c:v>
                </c:pt>
                <c:pt idx="2253">
                  <c:v>-1.3950525282585462</c:v>
                </c:pt>
                <c:pt idx="2254">
                  <c:v>-0.6450419512753276</c:v>
                </c:pt>
                <c:pt idx="2255">
                  <c:v>-4.5511009098988427E-2</c:v>
                </c:pt>
                <c:pt idx="2256">
                  <c:v>-1.3950525282585462</c:v>
                </c:pt>
                <c:pt idx="2257">
                  <c:v>-0.13248586824472414</c:v>
                </c:pt>
                <c:pt idx="2258">
                  <c:v>-0.88881967520906158</c:v>
                </c:pt>
                <c:pt idx="2259">
                  <c:v>-0.40116316278173481</c:v>
                </c:pt>
                <c:pt idx="2260">
                  <c:v>-0.13248586824472414</c:v>
                </c:pt>
                <c:pt idx="2261">
                  <c:v>1.2784152420787677E-2</c:v>
                </c:pt>
                <c:pt idx="2262">
                  <c:v>-0.88881967520906158</c:v>
                </c:pt>
                <c:pt idx="2263">
                  <c:v>-0.13248586824472414</c:v>
                </c:pt>
                <c:pt idx="2264">
                  <c:v>-0.40116316278173481</c:v>
                </c:pt>
                <c:pt idx="2265">
                  <c:v>-1.3950525282585462</c:v>
                </c:pt>
                <c:pt idx="2266">
                  <c:v>-1.3950525282585462</c:v>
                </c:pt>
                <c:pt idx="2267">
                  <c:v>-1.3950525282585462</c:v>
                </c:pt>
                <c:pt idx="2268">
                  <c:v>-1.3950525282585462</c:v>
                </c:pt>
                <c:pt idx="2269">
                  <c:v>-4.5511009098988427E-2</c:v>
                </c:pt>
                <c:pt idx="2270">
                  <c:v>-0.88881967520906158</c:v>
                </c:pt>
                <c:pt idx="2271">
                  <c:v>-1.3950525282585462</c:v>
                </c:pt>
                <c:pt idx="2272">
                  <c:v>-0.88881967520906158</c:v>
                </c:pt>
                <c:pt idx="2273">
                  <c:v>-0.40116316278173481</c:v>
                </c:pt>
                <c:pt idx="2274">
                  <c:v>-0.6450419512753276</c:v>
                </c:pt>
                <c:pt idx="2275">
                  <c:v>-0.2794493539703507</c:v>
                </c:pt>
                <c:pt idx="2276">
                  <c:v>-0.6450419512753276</c:v>
                </c:pt>
                <c:pt idx="2277">
                  <c:v>-4.5511009098988427E-2</c:v>
                </c:pt>
                <c:pt idx="2278">
                  <c:v>7.3636031452008061E-2</c:v>
                </c:pt>
                <c:pt idx="2279">
                  <c:v>-0.46783862043457014</c:v>
                </c:pt>
                <c:pt idx="2280">
                  <c:v>-1.3950525282585462</c:v>
                </c:pt>
                <c:pt idx="2281">
                  <c:v>-4.5511009098988427E-2</c:v>
                </c:pt>
                <c:pt idx="2282">
                  <c:v>-1.3950525282585462</c:v>
                </c:pt>
                <c:pt idx="2283">
                  <c:v>-0.6450419512753276</c:v>
                </c:pt>
                <c:pt idx="2284">
                  <c:v>-0.6450419512753276</c:v>
                </c:pt>
                <c:pt idx="2285">
                  <c:v>-1.3950525282585462</c:v>
                </c:pt>
                <c:pt idx="2286">
                  <c:v>-0.2794493539703507</c:v>
                </c:pt>
                <c:pt idx="2287">
                  <c:v>-1.3950525282585462</c:v>
                </c:pt>
                <c:pt idx="2288">
                  <c:v>-1.3950525282585462</c:v>
                </c:pt>
                <c:pt idx="2289">
                  <c:v>7.3636031452008061E-2</c:v>
                </c:pt>
                <c:pt idx="2290">
                  <c:v>-1.3950525282585462</c:v>
                </c:pt>
                <c:pt idx="2291">
                  <c:v>-1.3950525282585462</c:v>
                </c:pt>
                <c:pt idx="2292">
                  <c:v>-0.2794493539703507</c:v>
                </c:pt>
                <c:pt idx="2293">
                  <c:v>-0.2794493539703507</c:v>
                </c:pt>
                <c:pt idx="2294">
                  <c:v>-1.3950525282585462</c:v>
                </c:pt>
                <c:pt idx="2295">
                  <c:v>-1.3950525282585462</c:v>
                </c:pt>
                <c:pt idx="2296">
                  <c:v>-0.88881967520906158</c:v>
                </c:pt>
                <c:pt idx="2297">
                  <c:v>-0.6450419512753276</c:v>
                </c:pt>
                <c:pt idx="2298">
                  <c:v>-4.5511009098988427E-2</c:v>
                </c:pt>
                <c:pt idx="2299">
                  <c:v>-1.3950525282585462</c:v>
                </c:pt>
                <c:pt idx="2300">
                  <c:v>-1.3950525282585462</c:v>
                </c:pt>
                <c:pt idx="2301">
                  <c:v>-1.3950525282585462</c:v>
                </c:pt>
                <c:pt idx="2302">
                  <c:v>1.2784152420787677E-2</c:v>
                </c:pt>
                <c:pt idx="2303">
                  <c:v>-0.6450419512753276</c:v>
                </c:pt>
                <c:pt idx="2304">
                  <c:v>-1.3950525282585462</c:v>
                </c:pt>
                <c:pt idx="2305">
                  <c:v>-1.3950525282585462</c:v>
                </c:pt>
                <c:pt idx="2306">
                  <c:v>-0.2794493539703507</c:v>
                </c:pt>
                <c:pt idx="2307">
                  <c:v>-1.3950525282585462</c:v>
                </c:pt>
                <c:pt idx="2308">
                  <c:v>-0.88881967520906158</c:v>
                </c:pt>
                <c:pt idx="2309">
                  <c:v>-0.6450419512753276</c:v>
                </c:pt>
                <c:pt idx="2310">
                  <c:v>-1.3950525282585462</c:v>
                </c:pt>
                <c:pt idx="2311">
                  <c:v>-0.13248586824472414</c:v>
                </c:pt>
                <c:pt idx="2312">
                  <c:v>7.3636031452008061E-2</c:v>
                </c:pt>
                <c:pt idx="2313">
                  <c:v>-1.3950525282585462</c:v>
                </c:pt>
                <c:pt idx="2314">
                  <c:v>-0.40116316278173481</c:v>
                </c:pt>
                <c:pt idx="2315">
                  <c:v>-0.2794493539703507</c:v>
                </c:pt>
                <c:pt idx="2316">
                  <c:v>7.3636031452008061E-2</c:v>
                </c:pt>
                <c:pt idx="2317">
                  <c:v>1.2784152420787677E-2</c:v>
                </c:pt>
                <c:pt idx="2318">
                  <c:v>7.3636031452008061E-2</c:v>
                </c:pt>
                <c:pt idx="2319">
                  <c:v>1.2784152420787677E-2</c:v>
                </c:pt>
                <c:pt idx="2320">
                  <c:v>-0.2794493539703507</c:v>
                </c:pt>
                <c:pt idx="2321">
                  <c:v>-0.6450419512753276</c:v>
                </c:pt>
                <c:pt idx="2322">
                  <c:v>-0.88881967520906158</c:v>
                </c:pt>
                <c:pt idx="2323">
                  <c:v>1.2784152420787677E-2</c:v>
                </c:pt>
                <c:pt idx="2324">
                  <c:v>-1.3950525282585462</c:v>
                </c:pt>
                <c:pt idx="2325">
                  <c:v>-1.3950525282585462</c:v>
                </c:pt>
                <c:pt idx="2326">
                  <c:v>-1.3950525282585462</c:v>
                </c:pt>
                <c:pt idx="2327">
                  <c:v>-0.6450419512753276</c:v>
                </c:pt>
                <c:pt idx="2328">
                  <c:v>-0.6450419512753276</c:v>
                </c:pt>
                <c:pt idx="2329">
                  <c:v>-0.2794493539703507</c:v>
                </c:pt>
                <c:pt idx="2330">
                  <c:v>-0.13248586824472414</c:v>
                </c:pt>
                <c:pt idx="2331">
                  <c:v>-1.3950525282585462</c:v>
                </c:pt>
                <c:pt idx="2332">
                  <c:v>-0.2794493539703507</c:v>
                </c:pt>
                <c:pt idx="2333">
                  <c:v>-1.3950525282585462</c:v>
                </c:pt>
                <c:pt idx="2334">
                  <c:v>-1.3950525282585462</c:v>
                </c:pt>
                <c:pt idx="2335">
                  <c:v>-1.3950525282585462</c:v>
                </c:pt>
                <c:pt idx="2336">
                  <c:v>-0.40116316278173481</c:v>
                </c:pt>
                <c:pt idx="2337">
                  <c:v>-0.6450419512753276</c:v>
                </c:pt>
                <c:pt idx="2338">
                  <c:v>-1.3950525282585462</c:v>
                </c:pt>
                <c:pt idx="2339">
                  <c:v>-1.3950525282585462</c:v>
                </c:pt>
                <c:pt idx="2340">
                  <c:v>-0.13248586824472414</c:v>
                </c:pt>
                <c:pt idx="2341">
                  <c:v>-1.3950525282585462</c:v>
                </c:pt>
                <c:pt idx="2342">
                  <c:v>-0.13248586824472414</c:v>
                </c:pt>
                <c:pt idx="2343">
                  <c:v>-1.3950525282585462</c:v>
                </c:pt>
                <c:pt idx="2344">
                  <c:v>-0.6450419512753276</c:v>
                </c:pt>
                <c:pt idx="2345">
                  <c:v>-1.3950525282585462</c:v>
                </c:pt>
                <c:pt idx="2346">
                  <c:v>-0.88881967520906158</c:v>
                </c:pt>
                <c:pt idx="2347">
                  <c:v>-0.6450419512753276</c:v>
                </c:pt>
                <c:pt idx="2348">
                  <c:v>-4.5511009098988427E-2</c:v>
                </c:pt>
                <c:pt idx="2349">
                  <c:v>-1.3950525282585462</c:v>
                </c:pt>
                <c:pt idx="2350">
                  <c:v>-0.13248586824472414</c:v>
                </c:pt>
                <c:pt idx="2351">
                  <c:v>-1.3950525282585462</c:v>
                </c:pt>
                <c:pt idx="2352">
                  <c:v>-1.3950525282585462</c:v>
                </c:pt>
                <c:pt idx="2353">
                  <c:v>-0.88881967520906158</c:v>
                </c:pt>
                <c:pt idx="2354">
                  <c:v>-0.13248586824472414</c:v>
                </c:pt>
                <c:pt idx="2355">
                  <c:v>-0.6450419512753276</c:v>
                </c:pt>
                <c:pt idx="2356">
                  <c:v>-1.3950525282585462</c:v>
                </c:pt>
                <c:pt idx="2357">
                  <c:v>-0.88881967520906158</c:v>
                </c:pt>
                <c:pt idx="2358">
                  <c:v>-1.3950525282585462</c:v>
                </c:pt>
                <c:pt idx="2359">
                  <c:v>-4.5511009098988427E-2</c:v>
                </c:pt>
                <c:pt idx="2360">
                  <c:v>-0.46783862043457014</c:v>
                </c:pt>
                <c:pt idx="2361">
                  <c:v>-0.6450419512753276</c:v>
                </c:pt>
                <c:pt idx="2362">
                  <c:v>-1.3950525282585462</c:v>
                </c:pt>
                <c:pt idx="2363">
                  <c:v>-0.6450419512753276</c:v>
                </c:pt>
                <c:pt idx="2364">
                  <c:v>-0.46783862043457014</c:v>
                </c:pt>
                <c:pt idx="2365">
                  <c:v>-1.3950525282585462</c:v>
                </c:pt>
                <c:pt idx="2366">
                  <c:v>-0.2794493539703507</c:v>
                </c:pt>
                <c:pt idx="2367">
                  <c:v>-0.6450419512753276</c:v>
                </c:pt>
                <c:pt idx="2368">
                  <c:v>1.2784152420787677E-2</c:v>
                </c:pt>
                <c:pt idx="2369">
                  <c:v>-4.5511009098988427E-2</c:v>
                </c:pt>
                <c:pt idx="2370">
                  <c:v>-0.2794493539703507</c:v>
                </c:pt>
                <c:pt idx="2371">
                  <c:v>-0.2794493539703507</c:v>
                </c:pt>
                <c:pt idx="2372">
                  <c:v>-1.3950525282585462</c:v>
                </c:pt>
                <c:pt idx="2373">
                  <c:v>-0.2794493539703507</c:v>
                </c:pt>
                <c:pt idx="2374">
                  <c:v>-4.5511009098988427E-2</c:v>
                </c:pt>
                <c:pt idx="2375">
                  <c:v>-0.88881967520906158</c:v>
                </c:pt>
                <c:pt idx="2376">
                  <c:v>-4.5511009098988427E-2</c:v>
                </c:pt>
                <c:pt idx="2377">
                  <c:v>-1.3950525282585462</c:v>
                </c:pt>
                <c:pt idx="2378">
                  <c:v>-0.88881967520906158</c:v>
                </c:pt>
                <c:pt idx="2379">
                  <c:v>-0.6450419512753276</c:v>
                </c:pt>
                <c:pt idx="2380">
                  <c:v>-0.13248586824472414</c:v>
                </c:pt>
                <c:pt idx="2381">
                  <c:v>7.3636031452008061E-2</c:v>
                </c:pt>
                <c:pt idx="2382">
                  <c:v>-0.13248586824472414</c:v>
                </c:pt>
                <c:pt idx="2383">
                  <c:v>-0.6450419512753276</c:v>
                </c:pt>
                <c:pt idx="2384">
                  <c:v>-0.6450419512753276</c:v>
                </c:pt>
                <c:pt idx="2385">
                  <c:v>-0.6450419512753276</c:v>
                </c:pt>
                <c:pt idx="2386">
                  <c:v>-0.13248586824472414</c:v>
                </c:pt>
                <c:pt idx="2387">
                  <c:v>-1.3950525282585462</c:v>
                </c:pt>
                <c:pt idx="2388">
                  <c:v>-1.3950525282585462</c:v>
                </c:pt>
                <c:pt idx="2389">
                  <c:v>-0.13248586824472414</c:v>
                </c:pt>
                <c:pt idx="2390">
                  <c:v>-0.6450419512753276</c:v>
                </c:pt>
                <c:pt idx="2391">
                  <c:v>-0.88881967520906158</c:v>
                </c:pt>
                <c:pt idx="2392">
                  <c:v>-0.88881967520906158</c:v>
                </c:pt>
                <c:pt idx="2393">
                  <c:v>-4.5511009098988427E-2</c:v>
                </c:pt>
                <c:pt idx="2394">
                  <c:v>-1.3950525282585462</c:v>
                </c:pt>
                <c:pt idx="2395">
                  <c:v>-0.6450419512753276</c:v>
                </c:pt>
                <c:pt idx="2396">
                  <c:v>-0.6450419512753276</c:v>
                </c:pt>
                <c:pt idx="2397">
                  <c:v>1.2784152420787677E-2</c:v>
                </c:pt>
                <c:pt idx="2398">
                  <c:v>-0.13248586824472414</c:v>
                </c:pt>
                <c:pt idx="2399">
                  <c:v>-1.3950525282585462</c:v>
                </c:pt>
                <c:pt idx="2400">
                  <c:v>-1.3950525282585462</c:v>
                </c:pt>
                <c:pt idx="2401">
                  <c:v>-0.2794493539703507</c:v>
                </c:pt>
                <c:pt idx="2402">
                  <c:v>-0.88881967520906158</c:v>
                </c:pt>
                <c:pt idx="2403">
                  <c:v>-0.46783862043457014</c:v>
                </c:pt>
                <c:pt idx="2404">
                  <c:v>-0.2794493539703507</c:v>
                </c:pt>
                <c:pt idx="2405">
                  <c:v>-0.6450419512753276</c:v>
                </c:pt>
                <c:pt idx="2406">
                  <c:v>-1.3950525282585462</c:v>
                </c:pt>
                <c:pt idx="2407">
                  <c:v>-0.13248586824472414</c:v>
                </c:pt>
                <c:pt idx="2408">
                  <c:v>-0.88881967520906158</c:v>
                </c:pt>
                <c:pt idx="2409">
                  <c:v>-1.3950525282585462</c:v>
                </c:pt>
                <c:pt idx="2410">
                  <c:v>-1.3950525282585462</c:v>
                </c:pt>
                <c:pt idx="2411">
                  <c:v>-1.3950525282585462</c:v>
                </c:pt>
                <c:pt idx="2412">
                  <c:v>-1.3950525282585462</c:v>
                </c:pt>
                <c:pt idx="2413">
                  <c:v>-4.5511009098988427E-2</c:v>
                </c:pt>
                <c:pt idx="2414">
                  <c:v>-0.6450419512753276</c:v>
                </c:pt>
                <c:pt idx="2415">
                  <c:v>-0.6450419512753276</c:v>
                </c:pt>
                <c:pt idx="2416">
                  <c:v>-1.3950525282585462</c:v>
                </c:pt>
                <c:pt idx="2417">
                  <c:v>-1.3950525282585462</c:v>
                </c:pt>
                <c:pt idx="2418">
                  <c:v>7.3636031452008061E-2</c:v>
                </c:pt>
                <c:pt idx="2419">
                  <c:v>-0.2794493539703507</c:v>
                </c:pt>
                <c:pt idx="2420">
                  <c:v>-0.2794493539703507</c:v>
                </c:pt>
                <c:pt idx="2421">
                  <c:v>-0.6450419512753276</c:v>
                </c:pt>
                <c:pt idx="2422">
                  <c:v>-1.3950525282585462</c:v>
                </c:pt>
                <c:pt idx="2423">
                  <c:v>-0.6450419512753276</c:v>
                </c:pt>
                <c:pt idx="2424">
                  <c:v>-0.88881967520906158</c:v>
                </c:pt>
                <c:pt idx="2425">
                  <c:v>-0.88881967520906158</c:v>
                </c:pt>
                <c:pt idx="2426">
                  <c:v>7.3636031452008061E-2</c:v>
                </c:pt>
                <c:pt idx="2427">
                  <c:v>-1.3950525282585462</c:v>
                </c:pt>
                <c:pt idx="2428">
                  <c:v>-0.13248586824472414</c:v>
                </c:pt>
                <c:pt idx="2429">
                  <c:v>-1.3950525282585462</c:v>
                </c:pt>
                <c:pt idx="2430">
                  <c:v>-1.3950525282585462</c:v>
                </c:pt>
                <c:pt idx="2431">
                  <c:v>-0.13248586824472414</c:v>
                </c:pt>
                <c:pt idx="2432">
                  <c:v>-0.40116316278173481</c:v>
                </c:pt>
                <c:pt idx="2433">
                  <c:v>-1.3950525282585462</c:v>
                </c:pt>
                <c:pt idx="2434">
                  <c:v>-0.6450419512753276</c:v>
                </c:pt>
                <c:pt idx="2435">
                  <c:v>1.2784152420787677E-2</c:v>
                </c:pt>
                <c:pt idx="2436">
                  <c:v>-0.6450419512753276</c:v>
                </c:pt>
                <c:pt idx="2437">
                  <c:v>-0.6450419512753276</c:v>
                </c:pt>
                <c:pt idx="2438">
                  <c:v>-1.3950525282585462</c:v>
                </c:pt>
                <c:pt idx="2439">
                  <c:v>-0.46783862043457014</c:v>
                </c:pt>
                <c:pt idx="2440">
                  <c:v>-1.3950525282585462</c:v>
                </c:pt>
                <c:pt idx="2441">
                  <c:v>-0.88881967520906158</c:v>
                </c:pt>
                <c:pt idx="2442">
                  <c:v>-1.3950525282585462</c:v>
                </c:pt>
                <c:pt idx="2443">
                  <c:v>-1.3950525282585462</c:v>
                </c:pt>
                <c:pt idx="2444">
                  <c:v>-0.46783862043457014</c:v>
                </c:pt>
                <c:pt idx="2445">
                  <c:v>-1.3950525282585462</c:v>
                </c:pt>
                <c:pt idx="2446">
                  <c:v>-1.3950525282585462</c:v>
                </c:pt>
                <c:pt idx="2447">
                  <c:v>-0.2794493539703507</c:v>
                </c:pt>
                <c:pt idx="2448">
                  <c:v>-0.2794493539703507</c:v>
                </c:pt>
                <c:pt idx="2449">
                  <c:v>-0.2794493539703507</c:v>
                </c:pt>
                <c:pt idx="2450">
                  <c:v>-0.2794493539703507</c:v>
                </c:pt>
                <c:pt idx="2451">
                  <c:v>-0.6450419512753276</c:v>
                </c:pt>
                <c:pt idx="2452">
                  <c:v>-0.88881967520906158</c:v>
                </c:pt>
                <c:pt idx="2453">
                  <c:v>-0.2794493539703507</c:v>
                </c:pt>
                <c:pt idx="2454">
                  <c:v>-0.40116316278173481</c:v>
                </c:pt>
                <c:pt idx="2455">
                  <c:v>-1.3950525282585462</c:v>
                </c:pt>
                <c:pt idx="2456">
                  <c:v>7.3636031452008061E-2</c:v>
                </c:pt>
                <c:pt idx="2457">
                  <c:v>-0.88881967520906158</c:v>
                </c:pt>
                <c:pt idx="2458">
                  <c:v>-0.88881967520906158</c:v>
                </c:pt>
                <c:pt idx="2459">
                  <c:v>-1.3950525282585462</c:v>
                </c:pt>
                <c:pt idx="2460">
                  <c:v>-0.2794493539703507</c:v>
                </c:pt>
                <c:pt idx="2461">
                  <c:v>-0.88881967520906158</c:v>
                </c:pt>
                <c:pt idx="2462">
                  <c:v>1.2784152420787677E-2</c:v>
                </c:pt>
                <c:pt idx="2463">
                  <c:v>-0.2794493539703507</c:v>
                </c:pt>
                <c:pt idx="2464">
                  <c:v>1.2784152420787677E-2</c:v>
                </c:pt>
                <c:pt idx="2465">
                  <c:v>-0.88881967520906158</c:v>
                </c:pt>
                <c:pt idx="2466">
                  <c:v>-0.40116316278173481</c:v>
                </c:pt>
                <c:pt idx="2467">
                  <c:v>-0.40116316278173481</c:v>
                </c:pt>
                <c:pt idx="2468">
                  <c:v>-0.6450419512753276</c:v>
                </c:pt>
                <c:pt idx="2469">
                  <c:v>-0.6450419512753276</c:v>
                </c:pt>
                <c:pt idx="2470">
                  <c:v>-1.3950525282585462</c:v>
                </c:pt>
                <c:pt idx="2471">
                  <c:v>-0.6450419512753276</c:v>
                </c:pt>
                <c:pt idx="2472">
                  <c:v>-0.40116316278173481</c:v>
                </c:pt>
                <c:pt idx="2473">
                  <c:v>-0.6450419512753276</c:v>
                </c:pt>
                <c:pt idx="2474">
                  <c:v>-1.3950525282585462</c:v>
                </c:pt>
                <c:pt idx="2475">
                  <c:v>-1.3950525282585462</c:v>
                </c:pt>
                <c:pt idx="2476">
                  <c:v>-0.88881967520906158</c:v>
                </c:pt>
                <c:pt idx="2477">
                  <c:v>-1.3950525282585462</c:v>
                </c:pt>
                <c:pt idx="2478">
                  <c:v>-1.3950525282585462</c:v>
                </c:pt>
                <c:pt idx="2479">
                  <c:v>-1.3950525282585462</c:v>
                </c:pt>
                <c:pt idx="2480">
                  <c:v>-0.6450419512753276</c:v>
                </c:pt>
                <c:pt idx="2481">
                  <c:v>-0.2794493539703507</c:v>
                </c:pt>
                <c:pt idx="2482">
                  <c:v>-0.88881967520906158</c:v>
                </c:pt>
                <c:pt idx="2483">
                  <c:v>-1.3950525282585462</c:v>
                </c:pt>
                <c:pt idx="2484">
                  <c:v>-4.5511009098988427E-2</c:v>
                </c:pt>
                <c:pt idx="2485">
                  <c:v>-0.13248586824472414</c:v>
                </c:pt>
                <c:pt idx="2486">
                  <c:v>-1.3950525282585462</c:v>
                </c:pt>
                <c:pt idx="2487">
                  <c:v>-1.3950525282585462</c:v>
                </c:pt>
                <c:pt idx="2488">
                  <c:v>-0.6450419512753276</c:v>
                </c:pt>
                <c:pt idx="2489">
                  <c:v>-1.3950525282585462</c:v>
                </c:pt>
                <c:pt idx="2490">
                  <c:v>-1.3950525282585462</c:v>
                </c:pt>
                <c:pt idx="2491">
                  <c:v>-0.46783862043457014</c:v>
                </c:pt>
                <c:pt idx="2492">
                  <c:v>-1.3950525282585462</c:v>
                </c:pt>
                <c:pt idx="2493">
                  <c:v>-1.3950525282585462</c:v>
                </c:pt>
                <c:pt idx="2494">
                  <c:v>-1.3950525282585462</c:v>
                </c:pt>
                <c:pt idx="2495">
                  <c:v>-0.6450419512753276</c:v>
                </c:pt>
                <c:pt idx="2496">
                  <c:v>-0.2794493539703507</c:v>
                </c:pt>
                <c:pt idx="2497">
                  <c:v>-0.6450419512753276</c:v>
                </c:pt>
                <c:pt idx="2498">
                  <c:v>-0.2794493539703507</c:v>
                </c:pt>
                <c:pt idx="2499">
                  <c:v>-0.46783862043457014</c:v>
                </c:pt>
                <c:pt idx="2500">
                  <c:v>-1.3950525282585462</c:v>
                </c:pt>
                <c:pt idx="2501">
                  <c:v>-1.3950525282585462</c:v>
                </c:pt>
                <c:pt idx="2502">
                  <c:v>-0.46783862043457014</c:v>
                </c:pt>
                <c:pt idx="2503">
                  <c:v>-0.40116316278173481</c:v>
                </c:pt>
                <c:pt idx="2504">
                  <c:v>-0.6450419512753276</c:v>
                </c:pt>
                <c:pt idx="2505">
                  <c:v>-0.6450419512753276</c:v>
                </c:pt>
                <c:pt idx="2506">
                  <c:v>-0.6450419512753276</c:v>
                </c:pt>
                <c:pt idx="2507">
                  <c:v>1.2784152420787677E-2</c:v>
                </c:pt>
                <c:pt idx="2508">
                  <c:v>-0.6450419512753276</c:v>
                </c:pt>
                <c:pt idx="2509">
                  <c:v>-0.13248586824472414</c:v>
                </c:pt>
                <c:pt idx="2510">
                  <c:v>-0.13248586824472414</c:v>
                </c:pt>
                <c:pt idx="2511">
                  <c:v>-1.3950525282585462</c:v>
                </c:pt>
                <c:pt idx="2512">
                  <c:v>-4.5511009098988427E-2</c:v>
                </c:pt>
                <c:pt idx="2513">
                  <c:v>-0.46783862043457014</c:v>
                </c:pt>
                <c:pt idx="2514">
                  <c:v>-1.3950525282585462</c:v>
                </c:pt>
                <c:pt idx="2515">
                  <c:v>-0.6450419512753276</c:v>
                </c:pt>
                <c:pt idx="2516">
                  <c:v>-0.2794493539703507</c:v>
                </c:pt>
                <c:pt idx="2517">
                  <c:v>-0.6450419512753276</c:v>
                </c:pt>
                <c:pt idx="2518">
                  <c:v>-0.13248586824472414</c:v>
                </c:pt>
                <c:pt idx="2519">
                  <c:v>-1.3950525282585462</c:v>
                </c:pt>
                <c:pt idx="2520">
                  <c:v>-1.3950525282585462</c:v>
                </c:pt>
                <c:pt idx="2521">
                  <c:v>1.2784152420787677E-2</c:v>
                </c:pt>
                <c:pt idx="2522">
                  <c:v>-0.2794493539703507</c:v>
                </c:pt>
                <c:pt idx="2523">
                  <c:v>-0.6450419512753276</c:v>
                </c:pt>
                <c:pt idx="2524">
                  <c:v>1.2784152420787677E-2</c:v>
                </c:pt>
                <c:pt idx="2525">
                  <c:v>-4.5511009098988427E-2</c:v>
                </c:pt>
                <c:pt idx="2526">
                  <c:v>-0.6450419512753276</c:v>
                </c:pt>
                <c:pt idx="2527">
                  <c:v>-0.6450419512753276</c:v>
                </c:pt>
                <c:pt idx="2528">
                  <c:v>-0.2794493539703507</c:v>
                </c:pt>
                <c:pt idx="2529">
                  <c:v>-0.88881967520906158</c:v>
                </c:pt>
                <c:pt idx="2530">
                  <c:v>-0.13248586824472414</c:v>
                </c:pt>
                <c:pt idx="2531">
                  <c:v>-1.3950525282585462</c:v>
                </c:pt>
                <c:pt idx="2532">
                  <c:v>-0.13248586824472414</c:v>
                </c:pt>
                <c:pt idx="2533">
                  <c:v>1.2784152420787677E-2</c:v>
                </c:pt>
                <c:pt idx="2534">
                  <c:v>-0.6450419512753276</c:v>
                </c:pt>
                <c:pt idx="2535">
                  <c:v>-1.3950525282585462</c:v>
                </c:pt>
                <c:pt idx="2536">
                  <c:v>-0.13248586824472414</c:v>
                </c:pt>
                <c:pt idx="2537">
                  <c:v>-0.2794493539703507</c:v>
                </c:pt>
                <c:pt idx="2538">
                  <c:v>-0.46783862043457014</c:v>
                </c:pt>
                <c:pt idx="2539">
                  <c:v>-0.6450419512753276</c:v>
                </c:pt>
                <c:pt idx="2540">
                  <c:v>-1.3950525282585462</c:v>
                </c:pt>
                <c:pt idx="2541">
                  <c:v>-1.3950525282585462</c:v>
                </c:pt>
                <c:pt idx="2542">
                  <c:v>-1.3950525282585462</c:v>
                </c:pt>
                <c:pt idx="2543">
                  <c:v>-0.46783862043457014</c:v>
                </c:pt>
                <c:pt idx="2544">
                  <c:v>-1.3950525282585462</c:v>
                </c:pt>
                <c:pt idx="2545">
                  <c:v>-1.3950525282585462</c:v>
                </c:pt>
                <c:pt idx="2546">
                  <c:v>-0.2794493539703507</c:v>
                </c:pt>
                <c:pt idx="2547">
                  <c:v>-0.6450419512753276</c:v>
                </c:pt>
                <c:pt idx="2548">
                  <c:v>-1.3950525282585462</c:v>
                </c:pt>
                <c:pt idx="2549">
                  <c:v>-0.2794493539703507</c:v>
                </c:pt>
                <c:pt idx="2550">
                  <c:v>-0.6450419512753276</c:v>
                </c:pt>
                <c:pt idx="2551">
                  <c:v>-1.3950525282585462</c:v>
                </c:pt>
                <c:pt idx="2552">
                  <c:v>7.3636031452008061E-2</c:v>
                </c:pt>
                <c:pt idx="2553">
                  <c:v>-0.6450419512753276</c:v>
                </c:pt>
                <c:pt idx="2554">
                  <c:v>-0.6450419512753276</c:v>
                </c:pt>
                <c:pt idx="2555">
                  <c:v>-0.2794493539703507</c:v>
                </c:pt>
                <c:pt idx="2556">
                  <c:v>-0.88881967520906158</c:v>
                </c:pt>
                <c:pt idx="2557">
                  <c:v>-0.2794493539703507</c:v>
                </c:pt>
                <c:pt idx="2558">
                  <c:v>-0.13248586824472414</c:v>
                </c:pt>
                <c:pt idx="2559">
                  <c:v>-0.2794493539703507</c:v>
                </c:pt>
                <c:pt idx="2560">
                  <c:v>1.2784152420787677E-2</c:v>
                </c:pt>
                <c:pt idx="2561">
                  <c:v>-0.88881967520906158</c:v>
                </c:pt>
                <c:pt idx="2562">
                  <c:v>-0.46783862043457014</c:v>
                </c:pt>
                <c:pt idx="2563">
                  <c:v>-0.13248586824472414</c:v>
                </c:pt>
                <c:pt idx="2564">
                  <c:v>-0.13248586824472414</c:v>
                </c:pt>
                <c:pt idx="2565">
                  <c:v>-0.6450419512753276</c:v>
                </c:pt>
                <c:pt idx="2566">
                  <c:v>1.2784152420787677E-2</c:v>
                </c:pt>
                <c:pt idx="2567">
                  <c:v>1.2784152420787677E-2</c:v>
                </c:pt>
                <c:pt idx="2568">
                  <c:v>1.2784152420787677E-2</c:v>
                </c:pt>
                <c:pt idx="2569">
                  <c:v>-1.3950525282585462</c:v>
                </c:pt>
                <c:pt idx="2570">
                  <c:v>-0.6450419512753276</c:v>
                </c:pt>
                <c:pt idx="2571">
                  <c:v>-0.88881967520906158</c:v>
                </c:pt>
                <c:pt idx="2572">
                  <c:v>-1.3950525282585462</c:v>
                </c:pt>
                <c:pt idx="2573">
                  <c:v>-1.3950525282585462</c:v>
                </c:pt>
                <c:pt idx="2574">
                  <c:v>-0.88881967520906158</c:v>
                </c:pt>
                <c:pt idx="2575">
                  <c:v>-0.6450419512753276</c:v>
                </c:pt>
                <c:pt idx="2576">
                  <c:v>-0.13248586824472414</c:v>
                </c:pt>
                <c:pt idx="2577">
                  <c:v>-1.3950525282585462</c:v>
                </c:pt>
                <c:pt idx="2578">
                  <c:v>-0.6450419512753276</c:v>
                </c:pt>
                <c:pt idx="2579">
                  <c:v>-0.88881967520906158</c:v>
                </c:pt>
                <c:pt idx="2580">
                  <c:v>-0.6450419512753276</c:v>
                </c:pt>
                <c:pt idx="2581">
                  <c:v>-0.88881967520906158</c:v>
                </c:pt>
                <c:pt idx="2582">
                  <c:v>-4.5511009098988427E-2</c:v>
                </c:pt>
                <c:pt idx="2583">
                  <c:v>-1.3950525282585462</c:v>
                </c:pt>
                <c:pt idx="2584">
                  <c:v>-1.3950525282585462</c:v>
                </c:pt>
                <c:pt idx="2585">
                  <c:v>-1.3950525282585462</c:v>
                </c:pt>
                <c:pt idx="2586">
                  <c:v>-0.88881967520906158</c:v>
                </c:pt>
                <c:pt idx="2587">
                  <c:v>-4.5511009098988427E-2</c:v>
                </c:pt>
                <c:pt idx="2588">
                  <c:v>-0.6450419512753276</c:v>
                </c:pt>
                <c:pt idx="2589">
                  <c:v>-0.2794493539703507</c:v>
                </c:pt>
                <c:pt idx="2590">
                  <c:v>-0.6450419512753276</c:v>
                </c:pt>
                <c:pt idx="2591">
                  <c:v>-4.5511009098988427E-2</c:v>
                </c:pt>
                <c:pt idx="2592">
                  <c:v>-1.3950525282585462</c:v>
                </c:pt>
                <c:pt idx="2593">
                  <c:v>-1.3950525282585462</c:v>
                </c:pt>
                <c:pt idx="2594">
                  <c:v>-0.6450419512753276</c:v>
                </c:pt>
                <c:pt idx="2595">
                  <c:v>-0.46783862043457014</c:v>
                </c:pt>
                <c:pt idx="2596">
                  <c:v>-0.13248586824472414</c:v>
                </c:pt>
                <c:pt idx="2597">
                  <c:v>-0.6450419512753276</c:v>
                </c:pt>
                <c:pt idx="2598">
                  <c:v>-1.3950525282585462</c:v>
                </c:pt>
                <c:pt idx="2599">
                  <c:v>1.2784152420787677E-2</c:v>
                </c:pt>
                <c:pt idx="2600">
                  <c:v>-0.88881967520906158</c:v>
                </c:pt>
                <c:pt idx="2601">
                  <c:v>-1.3950525282585462</c:v>
                </c:pt>
                <c:pt idx="2602">
                  <c:v>-0.6450419512753276</c:v>
                </c:pt>
                <c:pt idx="2603">
                  <c:v>-1.3950525282585462</c:v>
                </c:pt>
                <c:pt idx="2604">
                  <c:v>-0.6450419512753276</c:v>
                </c:pt>
                <c:pt idx="2605">
                  <c:v>-0.6450419512753276</c:v>
                </c:pt>
                <c:pt idx="2606">
                  <c:v>-0.6450419512753276</c:v>
                </c:pt>
                <c:pt idx="2607">
                  <c:v>-1.3950525282585462</c:v>
                </c:pt>
                <c:pt idx="2608">
                  <c:v>1.2784152420787677E-2</c:v>
                </c:pt>
                <c:pt idx="2609">
                  <c:v>7.3636031452008061E-2</c:v>
                </c:pt>
                <c:pt idx="2610">
                  <c:v>-0.6450419512753276</c:v>
                </c:pt>
                <c:pt idx="2611">
                  <c:v>7.3636031452008061E-2</c:v>
                </c:pt>
                <c:pt idx="2612">
                  <c:v>-1.3950525282585462</c:v>
                </c:pt>
                <c:pt idx="2613">
                  <c:v>-0.6450419512753276</c:v>
                </c:pt>
                <c:pt idx="2614">
                  <c:v>-4.5511009098988427E-2</c:v>
                </c:pt>
                <c:pt idx="2615">
                  <c:v>-0.6450419512753276</c:v>
                </c:pt>
                <c:pt idx="2616">
                  <c:v>-0.2794493539703507</c:v>
                </c:pt>
                <c:pt idx="2617">
                  <c:v>7.3636031452008061E-2</c:v>
                </c:pt>
                <c:pt idx="2618">
                  <c:v>-4.5511009098988427E-2</c:v>
                </c:pt>
                <c:pt idx="2619">
                  <c:v>-0.46783862043457014</c:v>
                </c:pt>
                <c:pt idx="2620">
                  <c:v>-0.13248586824472414</c:v>
                </c:pt>
                <c:pt idx="2621">
                  <c:v>-0.2794493539703507</c:v>
                </c:pt>
                <c:pt idx="2622">
                  <c:v>-0.88881967520906158</c:v>
                </c:pt>
                <c:pt idx="2623">
                  <c:v>-4.5511009098988427E-2</c:v>
                </c:pt>
                <c:pt idx="2624">
                  <c:v>-1.3950525282585462</c:v>
                </c:pt>
                <c:pt idx="2625">
                  <c:v>-1.3950525282585462</c:v>
                </c:pt>
                <c:pt idx="2626">
                  <c:v>-0.13248586824472414</c:v>
                </c:pt>
                <c:pt idx="2627">
                  <c:v>-1.3950525282585462</c:v>
                </c:pt>
                <c:pt idx="2628">
                  <c:v>-0.46783862043457014</c:v>
                </c:pt>
                <c:pt idx="2629">
                  <c:v>-1.3950525282585462</c:v>
                </c:pt>
                <c:pt idx="2630">
                  <c:v>-1.3950525282585462</c:v>
                </c:pt>
                <c:pt idx="2631">
                  <c:v>7.3636031452008061E-2</c:v>
                </c:pt>
                <c:pt idx="2632">
                  <c:v>-1.3950525282585462</c:v>
                </c:pt>
                <c:pt idx="2633">
                  <c:v>-0.40116316278173481</c:v>
                </c:pt>
                <c:pt idx="2634">
                  <c:v>7.3636031452008061E-2</c:v>
                </c:pt>
                <c:pt idx="2635">
                  <c:v>-0.88881967520906158</c:v>
                </c:pt>
                <c:pt idx="2636">
                  <c:v>-0.40116316278173481</c:v>
                </c:pt>
                <c:pt idx="2637">
                  <c:v>-0.2794493539703507</c:v>
                </c:pt>
                <c:pt idx="2638">
                  <c:v>-0.40116316278173481</c:v>
                </c:pt>
                <c:pt idx="2639">
                  <c:v>-1.3950525282585462</c:v>
                </c:pt>
                <c:pt idx="2640">
                  <c:v>7.3636031452008061E-2</c:v>
                </c:pt>
                <c:pt idx="2641">
                  <c:v>-0.40116316278173481</c:v>
                </c:pt>
                <c:pt idx="2642">
                  <c:v>-1.3950525282585462</c:v>
                </c:pt>
                <c:pt idx="2643">
                  <c:v>-0.46783862043457014</c:v>
                </c:pt>
                <c:pt idx="2644">
                  <c:v>-0.13248586824472414</c:v>
                </c:pt>
                <c:pt idx="2645">
                  <c:v>-0.2794493539703507</c:v>
                </c:pt>
                <c:pt idx="2646">
                  <c:v>-0.6450419512753276</c:v>
                </c:pt>
                <c:pt idx="2647">
                  <c:v>-1.3950525282585462</c:v>
                </c:pt>
                <c:pt idx="2648">
                  <c:v>-1.3950525282585462</c:v>
                </c:pt>
                <c:pt idx="2649">
                  <c:v>-0.88881967520906158</c:v>
                </c:pt>
                <c:pt idx="2650">
                  <c:v>-0.2794493539703507</c:v>
                </c:pt>
                <c:pt idx="2651">
                  <c:v>-1.3950525282585462</c:v>
                </c:pt>
                <c:pt idx="2652">
                  <c:v>-0.6450419512753276</c:v>
                </c:pt>
                <c:pt idx="2653">
                  <c:v>-0.88881967520906158</c:v>
                </c:pt>
                <c:pt idx="2654">
                  <c:v>-0.46783862043457014</c:v>
                </c:pt>
                <c:pt idx="2655">
                  <c:v>-1.3950525282585462</c:v>
                </c:pt>
                <c:pt idx="2656">
                  <c:v>-0.6450419512753276</c:v>
                </c:pt>
                <c:pt idx="2657">
                  <c:v>-0.13248586824472414</c:v>
                </c:pt>
                <c:pt idx="2658">
                  <c:v>-0.88881967520906158</c:v>
                </c:pt>
                <c:pt idx="2659">
                  <c:v>-0.88881967520906158</c:v>
                </c:pt>
                <c:pt idx="2660">
                  <c:v>-1.3950525282585462</c:v>
                </c:pt>
                <c:pt idx="2661">
                  <c:v>1.2784152420787677E-2</c:v>
                </c:pt>
                <c:pt idx="2662">
                  <c:v>-1.3950525282585462</c:v>
                </c:pt>
                <c:pt idx="2663">
                  <c:v>-0.88881967520906158</c:v>
                </c:pt>
                <c:pt idx="2664">
                  <c:v>-0.6450419512753276</c:v>
                </c:pt>
                <c:pt idx="2665">
                  <c:v>7.3636031452008061E-2</c:v>
                </c:pt>
                <c:pt idx="2666">
                  <c:v>-0.6450419512753276</c:v>
                </c:pt>
                <c:pt idx="2667">
                  <c:v>-0.13248586824472414</c:v>
                </c:pt>
                <c:pt idx="2668">
                  <c:v>-0.2794493539703507</c:v>
                </c:pt>
                <c:pt idx="2669">
                  <c:v>-0.2794493539703507</c:v>
                </c:pt>
                <c:pt idx="2670">
                  <c:v>-0.13248586824472414</c:v>
                </c:pt>
                <c:pt idx="2671">
                  <c:v>-0.2794493539703507</c:v>
                </c:pt>
                <c:pt idx="2672">
                  <c:v>-0.6450419512753276</c:v>
                </c:pt>
                <c:pt idx="2673">
                  <c:v>1.2784152420787677E-2</c:v>
                </c:pt>
                <c:pt idx="2674">
                  <c:v>-0.2794493539703507</c:v>
                </c:pt>
                <c:pt idx="2675">
                  <c:v>7.3636031452008061E-2</c:v>
                </c:pt>
                <c:pt idx="2676">
                  <c:v>-0.13248586824472414</c:v>
                </c:pt>
                <c:pt idx="2677">
                  <c:v>-1.3950525282585462</c:v>
                </c:pt>
                <c:pt idx="2678">
                  <c:v>-0.6450419512753276</c:v>
                </c:pt>
                <c:pt idx="2679">
                  <c:v>7.3636031452008061E-2</c:v>
                </c:pt>
                <c:pt idx="2680">
                  <c:v>-1.3950525282585462</c:v>
                </c:pt>
                <c:pt idx="2681">
                  <c:v>-0.2794493539703507</c:v>
                </c:pt>
                <c:pt idx="2682">
                  <c:v>7.3636031452008061E-2</c:v>
                </c:pt>
                <c:pt idx="2683">
                  <c:v>-4.5511009098988427E-2</c:v>
                </c:pt>
                <c:pt idx="2684">
                  <c:v>1.2784152420787677E-2</c:v>
                </c:pt>
                <c:pt idx="2685">
                  <c:v>-1.3950525282585462</c:v>
                </c:pt>
                <c:pt idx="2686">
                  <c:v>-0.88881967520906158</c:v>
                </c:pt>
                <c:pt idx="2687">
                  <c:v>-0.2794493539703507</c:v>
                </c:pt>
                <c:pt idx="2688">
                  <c:v>-0.2794493539703507</c:v>
                </c:pt>
                <c:pt idx="2689">
                  <c:v>-0.6450419512753276</c:v>
                </c:pt>
                <c:pt idx="2690">
                  <c:v>7.3636031452008061E-2</c:v>
                </c:pt>
                <c:pt idx="2691">
                  <c:v>-1.3950525282585462</c:v>
                </c:pt>
                <c:pt idx="2692">
                  <c:v>-0.46783862043457014</c:v>
                </c:pt>
                <c:pt idx="2693">
                  <c:v>-1.3950525282585462</c:v>
                </c:pt>
                <c:pt idx="2694">
                  <c:v>-0.88881967520906158</c:v>
                </c:pt>
                <c:pt idx="2695">
                  <c:v>-1.3950525282585462</c:v>
                </c:pt>
                <c:pt idx="2696">
                  <c:v>-1.3950525282585462</c:v>
                </c:pt>
                <c:pt idx="2697">
                  <c:v>1.2784152420787677E-2</c:v>
                </c:pt>
                <c:pt idx="2698">
                  <c:v>-1.3950525282585462</c:v>
                </c:pt>
                <c:pt idx="2699">
                  <c:v>1.2784152420787677E-2</c:v>
                </c:pt>
                <c:pt idx="2700">
                  <c:v>-0.46783862043457014</c:v>
                </c:pt>
                <c:pt idx="2701">
                  <c:v>-4.5511009098988427E-2</c:v>
                </c:pt>
                <c:pt idx="2702">
                  <c:v>-0.2794493539703507</c:v>
                </c:pt>
                <c:pt idx="2703">
                  <c:v>-0.6450419512753276</c:v>
                </c:pt>
                <c:pt idx="2704">
                  <c:v>-0.2794493539703507</c:v>
                </c:pt>
                <c:pt idx="2705">
                  <c:v>-0.46783862043457014</c:v>
                </c:pt>
                <c:pt idx="2706">
                  <c:v>-1.3950525282585462</c:v>
                </c:pt>
                <c:pt idx="2707">
                  <c:v>-0.6450419512753276</c:v>
                </c:pt>
                <c:pt idx="2708">
                  <c:v>-1.3950525282585462</c:v>
                </c:pt>
                <c:pt idx="2709">
                  <c:v>-0.6450419512753276</c:v>
                </c:pt>
                <c:pt idx="2710">
                  <c:v>-0.6450419512753276</c:v>
                </c:pt>
                <c:pt idx="2711">
                  <c:v>-1.3950525282585462</c:v>
                </c:pt>
                <c:pt idx="2712">
                  <c:v>-0.6450419512753276</c:v>
                </c:pt>
                <c:pt idx="2713">
                  <c:v>-1.3950525282585462</c:v>
                </c:pt>
                <c:pt idx="2714">
                  <c:v>-0.6450419512753276</c:v>
                </c:pt>
                <c:pt idx="2715">
                  <c:v>-0.2794493539703507</c:v>
                </c:pt>
                <c:pt idx="2716">
                  <c:v>-0.88881967520906158</c:v>
                </c:pt>
                <c:pt idx="2717">
                  <c:v>-0.2794493539703507</c:v>
                </c:pt>
                <c:pt idx="2718">
                  <c:v>-1.3950525282585462</c:v>
                </c:pt>
                <c:pt idx="2719">
                  <c:v>-0.6450419512753276</c:v>
                </c:pt>
                <c:pt idx="2720">
                  <c:v>-1.3950525282585462</c:v>
                </c:pt>
                <c:pt idx="2721">
                  <c:v>-0.6450419512753276</c:v>
                </c:pt>
                <c:pt idx="2722">
                  <c:v>-0.2794493539703507</c:v>
                </c:pt>
                <c:pt idx="2723">
                  <c:v>-4.5511009098988427E-2</c:v>
                </c:pt>
                <c:pt idx="2724">
                  <c:v>-1.3950525282585462</c:v>
                </c:pt>
                <c:pt idx="2725">
                  <c:v>-1.3950525282585462</c:v>
                </c:pt>
                <c:pt idx="2726">
                  <c:v>-0.88881967520906158</c:v>
                </c:pt>
                <c:pt idx="2727">
                  <c:v>-0.13248586824472414</c:v>
                </c:pt>
                <c:pt idx="2728">
                  <c:v>-0.6450419512753276</c:v>
                </c:pt>
                <c:pt idx="2729">
                  <c:v>-0.13248586824472414</c:v>
                </c:pt>
                <c:pt idx="2730">
                  <c:v>-0.88881967520906158</c:v>
                </c:pt>
                <c:pt idx="2731">
                  <c:v>-1.3950525282585462</c:v>
                </c:pt>
                <c:pt idx="2732">
                  <c:v>-0.13248586824472414</c:v>
                </c:pt>
                <c:pt idx="2733">
                  <c:v>-1.3950525282585462</c:v>
                </c:pt>
                <c:pt idx="2734">
                  <c:v>1.2784152420787677E-2</c:v>
                </c:pt>
                <c:pt idx="2735">
                  <c:v>-0.13248586824472414</c:v>
                </c:pt>
                <c:pt idx="2736">
                  <c:v>-0.6450419512753276</c:v>
                </c:pt>
                <c:pt idx="2737">
                  <c:v>-0.88881967520906158</c:v>
                </c:pt>
                <c:pt idx="2738">
                  <c:v>-0.13248586824472414</c:v>
                </c:pt>
                <c:pt idx="2739">
                  <c:v>-0.2794493539703507</c:v>
                </c:pt>
                <c:pt idx="2740">
                  <c:v>-4.5511009098988427E-2</c:v>
                </c:pt>
                <c:pt idx="2741">
                  <c:v>-0.88881967520906158</c:v>
                </c:pt>
                <c:pt idx="2742">
                  <c:v>-0.6450419512753276</c:v>
                </c:pt>
                <c:pt idx="2743">
                  <c:v>-0.13248586824472414</c:v>
                </c:pt>
                <c:pt idx="2744">
                  <c:v>-0.6450419512753276</c:v>
                </c:pt>
                <c:pt idx="2745">
                  <c:v>-0.2794493539703507</c:v>
                </c:pt>
                <c:pt idx="2746">
                  <c:v>-0.40116316278173481</c:v>
                </c:pt>
                <c:pt idx="2747">
                  <c:v>1.2784152420787677E-2</c:v>
                </c:pt>
                <c:pt idx="2748">
                  <c:v>-1.3950525282585462</c:v>
                </c:pt>
                <c:pt idx="2749">
                  <c:v>-1.3950525282585462</c:v>
                </c:pt>
                <c:pt idx="2750">
                  <c:v>-0.46783862043457014</c:v>
                </c:pt>
                <c:pt idx="2751">
                  <c:v>-1.3950525282585462</c:v>
                </c:pt>
                <c:pt idx="2752">
                  <c:v>-4.5511009098988427E-2</c:v>
                </c:pt>
                <c:pt idx="2753">
                  <c:v>-0.13248586824472414</c:v>
                </c:pt>
                <c:pt idx="2754">
                  <c:v>-1.3950525282585462</c:v>
                </c:pt>
                <c:pt idx="2755">
                  <c:v>-1.3950525282585462</c:v>
                </c:pt>
                <c:pt idx="2756">
                  <c:v>7.3636031452008061E-2</c:v>
                </c:pt>
                <c:pt idx="2757">
                  <c:v>-0.88881967520906158</c:v>
                </c:pt>
                <c:pt idx="2758">
                  <c:v>-1.3950525282585462</c:v>
                </c:pt>
                <c:pt idx="2759">
                  <c:v>-0.46783862043457014</c:v>
                </c:pt>
                <c:pt idx="2760">
                  <c:v>-0.6450419512753276</c:v>
                </c:pt>
                <c:pt idx="2761">
                  <c:v>-1.3950525282585462</c:v>
                </c:pt>
                <c:pt idx="2762">
                  <c:v>-1.3950525282585462</c:v>
                </c:pt>
                <c:pt idx="2763">
                  <c:v>-0.6450419512753276</c:v>
                </c:pt>
                <c:pt idx="2764">
                  <c:v>-1.3950525282585462</c:v>
                </c:pt>
                <c:pt idx="2765">
                  <c:v>-0.6450419512753276</c:v>
                </c:pt>
                <c:pt idx="2766">
                  <c:v>-1.3950525282585462</c:v>
                </c:pt>
                <c:pt idx="2767">
                  <c:v>-1.3950525282585462</c:v>
                </c:pt>
                <c:pt idx="2768">
                  <c:v>1.2784152420787677E-2</c:v>
                </c:pt>
                <c:pt idx="2769">
                  <c:v>-1.3950525282585462</c:v>
                </c:pt>
                <c:pt idx="2770">
                  <c:v>-0.2794493539703507</c:v>
                </c:pt>
                <c:pt idx="2771">
                  <c:v>-0.13248586824472414</c:v>
                </c:pt>
                <c:pt idx="2772">
                  <c:v>-0.6450419512753276</c:v>
                </c:pt>
                <c:pt idx="2773">
                  <c:v>-1.3950525282585462</c:v>
                </c:pt>
                <c:pt idx="2774">
                  <c:v>-1.3950525282585462</c:v>
                </c:pt>
                <c:pt idx="2775">
                  <c:v>1.2784152420787677E-2</c:v>
                </c:pt>
                <c:pt idx="2776">
                  <c:v>-0.13248586824472414</c:v>
                </c:pt>
                <c:pt idx="2777">
                  <c:v>-0.6450419512753276</c:v>
                </c:pt>
                <c:pt idx="2778">
                  <c:v>-4.5511009098988427E-2</c:v>
                </c:pt>
                <c:pt idx="2779">
                  <c:v>-0.6450419512753276</c:v>
                </c:pt>
                <c:pt idx="2780">
                  <c:v>-1.3950525282585462</c:v>
                </c:pt>
                <c:pt idx="2781">
                  <c:v>-0.6450419512753276</c:v>
                </c:pt>
                <c:pt idx="2782">
                  <c:v>-0.2794493539703507</c:v>
                </c:pt>
                <c:pt idx="2783">
                  <c:v>-1.3950525282585462</c:v>
                </c:pt>
                <c:pt idx="2784">
                  <c:v>-0.88881967520906158</c:v>
                </c:pt>
                <c:pt idx="2785">
                  <c:v>-1.3950525282585462</c:v>
                </c:pt>
                <c:pt idx="2786">
                  <c:v>-0.13248586824472414</c:v>
                </c:pt>
                <c:pt idx="2787">
                  <c:v>-0.13248586824472414</c:v>
                </c:pt>
                <c:pt idx="2788">
                  <c:v>7.3636031452008061E-2</c:v>
                </c:pt>
                <c:pt idx="2789">
                  <c:v>-0.88881967520906158</c:v>
                </c:pt>
                <c:pt idx="2790">
                  <c:v>-0.6450419512753276</c:v>
                </c:pt>
                <c:pt idx="2791">
                  <c:v>-1.3950525282585462</c:v>
                </c:pt>
                <c:pt idx="2792">
                  <c:v>-1.3950525282585462</c:v>
                </c:pt>
                <c:pt idx="2793">
                  <c:v>-0.46783862043457014</c:v>
                </c:pt>
                <c:pt idx="2794">
                  <c:v>-0.13248586824472414</c:v>
                </c:pt>
                <c:pt idx="2795">
                  <c:v>-0.6450419512753276</c:v>
                </c:pt>
                <c:pt idx="2796">
                  <c:v>1.2784152420787677E-2</c:v>
                </c:pt>
                <c:pt idx="2797">
                  <c:v>-1.3950525282585462</c:v>
                </c:pt>
                <c:pt idx="2798">
                  <c:v>-0.6450419512753276</c:v>
                </c:pt>
                <c:pt idx="2799">
                  <c:v>-1.3950525282585462</c:v>
                </c:pt>
                <c:pt idx="2800">
                  <c:v>-0.13248586824472414</c:v>
                </c:pt>
                <c:pt idx="2801">
                  <c:v>-0.13248586824472414</c:v>
                </c:pt>
                <c:pt idx="2802">
                  <c:v>7.3636031452008061E-2</c:v>
                </c:pt>
                <c:pt idx="2803">
                  <c:v>-1.3950525282585462</c:v>
                </c:pt>
                <c:pt idx="2804">
                  <c:v>-0.6450419512753276</c:v>
                </c:pt>
                <c:pt idx="2805">
                  <c:v>-1.3950525282585462</c:v>
                </c:pt>
                <c:pt idx="2806">
                  <c:v>-0.2794493539703507</c:v>
                </c:pt>
                <c:pt idx="2807">
                  <c:v>-0.6450419512753276</c:v>
                </c:pt>
                <c:pt idx="2808">
                  <c:v>-1.3950525282585462</c:v>
                </c:pt>
                <c:pt idx="2809">
                  <c:v>-0.88881967520906158</c:v>
                </c:pt>
                <c:pt idx="2810">
                  <c:v>-0.2794493539703507</c:v>
                </c:pt>
                <c:pt idx="2811">
                  <c:v>-0.2794493539703507</c:v>
                </c:pt>
                <c:pt idx="2812">
                  <c:v>-1.3950525282585462</c:v>
                </c:pt>
                <c:pt idx="2813">
                  <c:v>1.2784152420787677E-2</c:v>
                </c:pt>
                <c:pt idx="2814">
                  <c:v>-1.3950525282585462</c:v>
                </c:pt>
                <c:pt idx="2815">
                  <c:v>-1.3950525282585462</c:v>
                </c:pt>
                <c:pt idx="2816">
                  <c:v>-0.2794493539703507</c:v>
                </c:pt>
                <c:pt idx="2817">
                  <c:v>-1.3950525282585462</c:v>
                </c:pt>
                <c:pt idx="2818">
                  <c:v>-0.46783862043457014</c:v>
                </c:pt>
                <c:pt idx="2819">
                  <c:v>-0.13248586824472414</c:v>
                </c:pt>
                <c:pt idx="2820">
                  <c:v>-1.3950525282585462</c:v>
                </c:pt>
                <c:pt idx="2821">
                  <c:v>-1.3950525282585462</c:v>
                </c:pt>
                <c:pt idx="2822">
                  <c:v>7.3636031452008061E-2</c:v>
                </c:pt>
                <c:pt idx="2823">
                  <c:v>-0.40116316278173481</c:v>
                </c:pt>
                <c:pt idx="2824">
                  <c:v>-1.3950525282585462</c:v>
                </c:pt>
                <c:pt idx="2825">
                  <c:v>-1.3950525282585462</c:v>
                </c:pt>
                <c:pt idx="2826">
                  <c:v>7.3636031452008061E-2</c:v>
                </c:pt>
                <c:pt idx="2827">
                  <c:v>-0.13248586824472414</c:v>
                </c:pt>
                <c:pt idx="2828">
                  <c:v>-0.88881967520906158</c:v>
                </c:pt>
                <c:pt idx="2829">
                  <c:v>-1.3950525282585462</c:v>
                </c:pt>
                <c:pt idx="2830">
                  <c:v>-1.3950525282585462</c:v>
                </c:pt>
                <c:pt idx="2831">
                  <c:v>-4.5511009098988427E-2</c:v>
                </c:pt>
                <c:pt idx="2832">
                  <c:v>7.3636031452008061E-2</c:v>
                </c:pt>
                <c:pt idx="2833">
                  <c:v>1.2784152420787677E-2</c:v>
                </c:pt>
                <c:pt idx="2834">
                  <c:v>-4.5511009098988427E-2</c:v>
                </c:pt>
                <c:pt idx="2835">
                  <c:v>-1.3950525282585462</c:v>
                </c:pt>
                <c:pt idx="2836">
                  <c:v>-0.40116316278173481</c:v>
                </c:pt>
                <c:pt idx="2837">
                  <c:v>-0.13248586824472414</c:v>
                </c:pt>
                <c:pt idx="2838">
                  <c:v>-0.2794493539703507</c:v>
                </c:pt>
                <c:pt idx="2839">
                  <c:v>-0.6450419512753276</c:v>
                </c:pt>
                <c:pt idx="2840">
                  <c:v>-1.3950525282585462</c:v>
                </c:pt>
                <c:pt idx="2841">
                  <c:v>-1.3950525282585462</c:v>
                </c:pt>
                <c:pt idx="2842">
                  <c:v>-0.46783862043457014</c:v>
                </c:pt>
                <c:pt idx="2843">
                  <c:v>-0.46783862043457014</c:v>
                </c:pt>
                <c:pt idx="2844">
                  <c:v>-4.5511009098988427E-2</c:v>
                </c:pt>
                <c:pt idx="2845">
                  <c:v>-1.3950525282585462</c:v>
                </c:pt>
                <c:pt idx="2846">
                  <c:v>-0.6450419512753276</c:v>
                </c:pt>
                <c:pt idx="2847">
                  <c:v>-0.6450419512753276</c:v>
                </c:pt>
                <c:pt idx="2848">
                  <c:v>-0.2794493539703507</c:v>
                </c:pt>
                <c:pt idx="2849">
                  <c:v>-1.3950525282585462</c:v>
                </c:pt>
                <c:pt idx="2850">
                  <c:v>-0.88881967520906158</c:v>
                </c:pt>
                <c:pt idx="2851">
                  <c:v>-0.40116316278173481</c:v>
                </c:pt>
                <c:pt idx="2852">
                  <c:v>-0.40116316278173481</c:v>
                </c:pt>
                <c:pt idx="2853">
                  <c:v>-1.3950525282585462</c:v>
                </c:pt>
                <c:pt idx="2854">
                  <c:v>-0.6450419512753276</c:v>
                </c:pt>
                <c:pt idx="2855">
                  <c:v>-1.3950525282585462</c:v>
                </c:pt>
                <c:pt idx="2856">
                  <c:v>-0.6450419512753276</c:v>
                </c:pt>
                <c:pt idx="2857">
                  <c:v>1.2784152420787677E-2</c:v>
                </c:pt>
                <c:pt idx="2858">
                  <c:v>-0.2794493539703507</c:v>
                </c:pt>
                <c:pt idx="2859">
                  <c:v>-0.6450419512753276</c:v>
                </c:pt>
                <c:pt idx="2860">
                  <c:v>-1.3950525282585462</c:v>
                </c:pt>
                <c:pt idx="2861">
                  <c:v>-1.3950525282585462</c:v>
                </c:pt>
                <c:pt idx="2862">
                  <c:v>-1.3950525282585462</c:v>
                </c:pt>
                <c:pt idx="2863">
                  <c:v>-0.6450419512753276</c:v>
                </c:pt>
                <c:pt idx="2864">
                  <c:v>-0.6450419512753276</c:v>
                </c:pt>
                <c:pt idx="2865">
                  <c:v>-0.6450419512753276</c:v>
                </c:pt>
                <c:pt idx="2866">
                  <c:v>-0.6450419512753276</c:v>
                </c:pt>
                <c:pt idx="2867">
                  <c:v>-0.6450419512753276</c:v>
                </c:pt>
                <c:pt idx="2868">
                  <c:v>-1.3950525282585462</c:v>
                </c:pt>
                <c:pt idx="2869">
                  <c:v>-0.2794493539703507</c:v>
                </c:pt>
                <c:pt idx="2870">
                  <c:v>-0.6450419512753276</c:v>
                </c:pt>
                <c:pt idx="2871">
                  <c:v>-1.3950525282585462</c:v>
                </c:pt>
                <c:pt idx="2872">
                  <c:v>-0.2794493539703507</c:v>
                </c:pt>
                <c:pt idx="2873">
                  <c:v>-0.2794493539703507</c:v>
                </c:pt>
                <c:pt idx="2874">
                  <c:v>1.2784152420787677E-2</c:v>
                </c:pt>
                <c:pt idx="2875">
                  <c:v>-0.40116316278173481</c:v>
                </c:pt>
                <c:pt idx="2876">
                  <c:v>-0.2794493539703507</c:v>
                </c:pt>
                <c:pt idx="2877">
                  <c:v>-0.88881967520906158</c:v>
                </c:pt>
                <c:pt idx="2878">
                  <c:v>-0.13248586824472414</c:v>
                </c:pt>
                <c:pt idx="2879">
                  <c:v>-0.2794493539703507</c:v>
                </c:pt>
                <c:pt idx="2880">
                  <c:v>-0.2794493539703507</c:v>
                </c:pt>
                <c:pt idx="2881">
                  <c:v>-0.6450419512753276</c:v>
                </c:pt>
                <c:pt idx="2882">
                  <c:v>-0.6450419512753276</c:v>
                </c:pt>
                <c:pt idx="2883">
                  <c:v>-1.3950525282585462</c:v>
                </c:pt>
                <c:pt idx="2884">
                  <c:v>-0.2794493539703507</c:v>
                </c:pt>
                <c:pt idx="2885">
                  <c:v>-0.13248586824472414</c:v>
                </c:pt>
                <c:pt idx="2886">
                  <c:v>-0.88881967520906158</c:v>
                </c:pt>
                <c:pt idx="2887">
                  <c:v>-0.6450419512753276</c:v>
                </c:pt>
                <c:pt idx="2888">
                  <c:v>-1.3950525282585462</c:v>
                </c:pt>
                <c:pt idx="2889">
                  <c:v>-1.3950525282585462</c:v>
                </c:pt>
                <c:pt idx="2890">
                  <c:v>-0.40116316278173481</c:v>
                </c:pt>
                <c:pt idx="2891">
                  <c:v>-0.2794493539703507</c:v>
                </c:pt>
                <c:pt idx="2892">
                  <c:v>-0.40116316278173481</c:v>
                </c:pt>
                <c:pt idx="2893">
                  <c:v>-0.6450419512753276</c:v>
                </c:pt>
                <c:pt idx="2894">
                  <c:v>-0.2794493539703507</c:v>
                </c:pt>
                <c:pt idx="2895">
                  <c:v>-0.13248586824472414</c:v>
                </c:pt>
                <c:pt idx="2896">
                  <c:v>-1.3950525282585462</c:v>
                </c:pt>
                <c:pt idx="2897">
                  <c:v>-1.3950525282585462</c:v>
                </c:pt>
                <c:pt idx="2898">
                  <c:v>-0.46783862043457014</c:v>
                </c:pt>
                <c:pt idx="2899">
                  <c:v>-1.3950525282585462</c:v>
                </c:pt>
                <c:pt idx="2900">
                  <c:v>-0.46783862043457014</c:v>
                </c:pt>
                <c:pt idx="2901">
                  <c:v>-0.13248586824472414</c:v>
                </c:pt>
                <c:pt idx="2902">
                  <c:v>-1.3950525282585462</c:v>
                </c:pt>
                <c:pt idx="2903">
                  <c:v>-0.6450419512753276</c:v>
                </c:pt>
                <c:pt idx="2904">
                  <c:v>-0.13248586824472414</c:v>
                </c:pt>
                <c:pt idx="2905">
                  <c:v>-0.6450419512753276</c:v>
                </c:pt>
                <c:pt idx="2906">
                  <c:v>-1.3950525282585462</c:v>
                </c:pt>
                <c:pt idx="2907">
                  <c:v>-0.13248586824472414</c:v>
                </c:pt>
                <c:pt idx="2908">
                  <c:v>-0.46783862043457014</c:v>
                </c:pt>
                <c:pt idx="2909">
                  <c:v>-0.2794493539703507</c:v>
                </c:pt>
                <c:pt idx="2910">
                  <c:v>-1.3950525282585462</c:v>
                </c:pt>
                <c:pt idx="2911">
                  <c:v>1.2784152420787677E-2</c:v>
                </c:pt>
                <c:pt idx="2912">
                  <c:v>-0.6450419512753276</c:v>
                </c:pt>
                <c:pt idx="2913">
                  <c:v>7.3636031452008061E-2</c:v>
                </c:pt>
                <c:pt idx="2914">
                  <c:v>-1.3950525282585462</c:v>
                </c:pt>
                <c:pt idx="2915">
                  <c:v>-0.2794493539703507</c:v>
                </c:pt>
                <c:pt idx="2916">
                  <c:v>1.2784152420787677E-2</c:v>
                </c:pt>
                <c:pt idx="2917">
                  <c:v>7.3636031452008061E-2</c:v>
                </c:pt>
                <c:pt idx="2918">
                  <c:v>7.3636031452008061E-2</c:v>
                </c:pt>
                <c:pt idx="2919">
                  <c:v>-0.2794493539703507</c:v>
                </c:pt>
                <c:pt idx="2920">
                  <c:v>-0.2794493539703507</c:v>
                </c:pt>
                <c:pt idx="2921">
                  <c:v>-0.13248586824472414</c:v>
                </c:pt>
                <c:pt idx="2922">
                  <c:v>-0.6450419512753276</c:v>
                </c:pt>
                <c:pt idx="2923">
                  <c:v>-1.3950525282585462</c:v>
                </c:pt>
                <c:pt idx="2924">
                  <c:v>-0.46783862043457014</c:v>
                </c:pt>
                <c:pt idx="2925">
                  <c:v>-1.3950525282585462</c:v>
                </c:pt>
                <c:pt idx="2926">
                  <c:v>-0.2794493539703507</c:v>
                </c:pt>
                <c:pt idx="2927">
                  <c:v>-1.3950525282585462</c:v>
                </c:pt>
                <c:pt idx="2928">
                  <c:v>-4.5511009098988427E-2</c:v>
                </c:pt>
                <c:pt idx="2929">
                  <c:v>-0.88881967520906158</c:v>
                </c:pt>
                <c:pt idx="2930">
                  <c:v>-0.6450419512753276</c:v>
                </c:pt>
                <c:pt idx="2931">
                  <c:v>-0.88881967520906158</c:v>
                </c:pt>
                <c:pt idx="2932">
                  <c:v>-0.2794493539703507</c:v>
                </c:pt>
                <c:pt idx="2933">
                  <c:v>7.3636031452008061E-2</c:v>
                </c:pt>
                <c:pt idx="2934">
                  <c:v>7.3636031452008061E-2</c:v>
                </c:pt>
                <c:pt idx="2935">
                  <c:v>-1.3950525282585462</c:v>
                </c:pt>
                <c:pt idx="2936">
                  <c:v>-0.6450419512753276</c:v>
                </c:pt>
                <c:pt idx="2937">
                  <c:v>-0.2794493539703507</c:v>
                </c:pt>
                <c:pt idx="2938">
                  <c:v>-0.88881967520906158</c:v>
                </c:pt>
                <c:pt idx="2939">
                  <c:v>-0.6450419512753276</c:v>
                </c:pt>
                <c:pt idx="2940">
                  <c:v>1.2784152420787677E-2</c:v>
                </c:pt>
                <c:pt idx="2941">
                  <c:v>-0.6450419512753276</c:v>
                </c:pt>
                <c:pt idx="2942">
                  <c:v>-0.2794493539703507</c:v>
                </c:pt>
                <c:pt idx="2943">
                  <c:v>-1.3950525282585462</c:v>
                </c:pt>
                <c:pt idx="2944">
                  <c:v>-1.3950525282585462</c:v>
                </c:pt>
                <c:pt idx="2945">
                  <c:v>-0.2794493539703507</c:v>
                </c:pt>
                <c:pt idx="2946">
                  <c:v>-0.88881967520906158</c:v>
                </c:pt>
                <c:pt idx="2947">
                  <c:v>7.3636031452008061E-2</c:v>
                </c:pt>
                <c:pt idx="2948">
                  <c:v>-1.3950525282585462</c:v>
                </c:pt>
                <c:pt idx="2949">
                  <c:v>-0.40116316278173481</c:v>
                </c:pt>
                <c:pt idx="2950">
                  <c:v>-0.13248586824472414</c:v>
                </c:pt>
                <c:pt idx="2951">
                  <c:v>-0.13248586824472414</c:v>
                </c:pt>
                <c:pt idx="2952">
                  <c:v>-0.6450419512753276</c:v>
                </c:pt>
                <c:pt idx="2953">
                  <c:v>-1.3950525282585462</c:v>
                </c:pt>
                <c:pt idx="2954">
                  <c:v>-0.2794493539703507</c:v>
                </c:pt>
                <c:pt idx="2955">
                  <c:v>-1.3950525282585462</c:v>
                </c:pt>
                <c:pt idx="2956">
                  <c:v>-0.6450419512753276</c:v>
                </c:pt>
                <c:pt idx="2957">
                  <c:v>-0.13248586824472414</c:v>
                </c:pt>
                <c:pt idx="2958">
                  <c:v>-1.3950525282585462</c:v>
                </c:pt>
                <c:pt idx="2959">
                  <c:v>-0.2794493539703507</c:v>
                </c:pt>
                <c:pt idx="2960">
                  <c:v>-0.2794493539703507</c:v>
                </c:pt>
                <c:pt idx="2961">
                  <c:v>-0.6450419512753276</c:v>
                </c:pt>
                <c:pt idx="2962">
                  <c:v>1.2784152420787677E-2</c:v>
                </c:pt>
                <c:pt idx="2963">
                  <c:v>-0.6450419512753276</c:v>
                </c:pt>
                <c:pt idx="2964">
                  <c:v>-1.3950525282585462</c:v>
                </c:pt>
                <c:pt idx="2965">
                  <c:v>-1.3950525282585462</c:v>
                </c:pt>
                <c:pt idx="2966">
                  <c:v>-0.46783862043457014</c:v>
                </c:pt>
                <c:pt idx="2967">
                  <c:v>-1.3950525282585462</c:v>
                </c:pt>
                <c:pt idx="2968">
                  <c:v>7.3636031452008061E-2</c:v>
                </c:pt>
                <c:pt idx="2969">
                  <c:v>7.3636031452008061E-2</c:v>
                </c:pt>
                <c:pt idx="2970">
                  <c:v>-1.3950525282585462</c:v>
                </c:pt>
                <c:pt idx="2971">
                  <c:v>-0.46783862043457014</c:v>
                </c:pt>
                <c:pt idx="2972">
                  <c:v>-0.40116316278173481</c:v>
                </c:pt>
                <c:pt idx="2973">
                  <c:v>-0.88881967520906158</c:v>
                </c:pt>
                <c:pt idx="2974">
                  <c:v>-0.6450419512753276</c:v>
                </c:pt>
                <c:pt idx="2975">
                  <c:v>-0.40116316278173481</c:v>
                </c:pt>
                <c:pt idx="2976">
                  <c:v>-0.88881967520906158</c:v>
                </c:pt>
                <c:pt idx="2977">
                  <c:v>-0.88881967520906158</c:v>
                </c:pt>
                <c:pt idx="2978">
                  <c:v>-0.13248586824472414</c:v>
                </c:pt>
                <c:pt idx="2979">
                  <c:v>-1.3950525282585462</c:v>
                </c:pt>
                <c:pt idx="2980">
                  <c:v>-0.13248586824472414</c:v>
                </c:pt>
                <c:pt idx="2981">
                  <c:v>-0.88881967520906158</c:v>
                </c:pt>
                <c:pt idx="2982">
                  <c:v>7.3636031452008061E-2</c:v>
                </c:pt>
                <c:pt idx="2983">
                  <c:v>-1.3950525282585462</c:v>
                </c:pt>
                <c:pt idx="2984">
                  <c:v>-1.3950525282585462</c:v>
                </c:pt>
                <c:pt idx="2985">
                  <c:v>-0.46783862043457014</c:v>
                </c:pt>
                <c:pt idx="2986">
                  <c:v>-1.3950525282585462</c:v>
                </c:pt>
                <c:pt idx="2987">
                  <c:v>-1.3950525282585462</c:v>
                </c:pt>
                <c:pt idx="2988">
                  <c:v>-0.13248586824472414</c:v>
                </c:pt>
                <c:pt idx="2989">
                  <c:v>-0.88881967520906158</c:v>
                </c:pt>
                <c:pt idx="2990">
                  <c:v>-1.3950525282585462</c:v>
                </c:pt>
                <c:pt idx="2991">
                  <c:v>-0.40116316278173481</c:v>
                </c:pt>
                <c:pt idx="2992">
                  <c:v>-0.46783862043457014</c:v>
                </c:pt>
                <c:pt idx="2993">
                  <c:v>1.2784152420787677E-2</c:v>
                </c:pt>
                <c:pt idx="2994">
                  <c:v>-4.5511009098988427E-2</c:v>
                </c:pt>
                <c:pt idx="2995">
                  <c:v>-0.2794493539703507</c:v>
                </c:pt>
                <c:pt idx="2996">
                  <c:v>-4.5511009098988427E-2</c:v>
                </c:pt>
                <c:pt idx="2997">
                  <c:v>-0.6450419512753276</c:v>
                </c:pt>
                <c:pt idx="2998">
                  <c:v>-1.3950525282585462</c:v>
                </c:pt>
                <c:pt idx="2999">
                  <c:v>-0.13248586824472414</c:v>
                </c:pt>
                <c:pt idx="3000">
                  <c:v>-0.13248586824472414</c:v>
                </c:pt>
                <c:pt idx="3001">
                  <c:v>-0.40116316278173481</c:v>
                </c:pt>
                <c:pt idx="3002">
                  <c:v>-0.13248586824472414</c:v>
                </c:pt>
                <c:pt idx="3003">
                  <c:v>-1.3950525282585462</c:v>
                </c:pt>
                <c:pt idx="3004">
                  <c:v>-0.46783862043457014</c:v>
                </c:pt>
                <c:pt idx="3005">
                  <c:v>1.2784152420787677E-2</c:v>
                </c:pt>
                <c:pt idx="3006">
                  <c:v>-1.3950525282585462</c:v>
                </c:pt>
                <c:pt idx="3007">
                  <c:v>1.2784152420787677E-2</c:v>
                </c:pt>
                <c:pt idx="3008">
                  <c:v>-1.3950525282585462</c:v>
                </c:pt>
                <c:pt idx="3009">
                  <c:v>-1.3950525282585462</c:v>
                </c:pt>
                <c:pt idx="3010">
                  <c:v>-0.88881967520906158</c:v>
                </c:pt>
                <c:pt idx="3011">
                  <c:v>1.2784152420787677E-2</c:v>
                </c:pt>
                <c:pt idx="3012">
                  <c:v>-0.6450419512753276</c:v>
                </c:pt>
                <c:pt idx="3013">
                  <c:v>-0.13248586824472414</c:v>
                </c:pt>
                <c:pt idx="3014">
                  <c:v>-0.2794493539703507</c:v>
                </c:pt>
                <c:pt idx="3015">
                  <c:v>1.2784152420787677E-2</c:v>
                </c:pt>
                <c:pt idx="3016">
                  <c:v>-0.88881967520906158</c:v>
                </c:pt>
                <c:pt idx="3017">
                  <c:v>-1.3950525282585462</c:v>
                </c:pt>
                <c:pt idx="3018">
                  <c:v>-0.13248586824472414</c:v>
                </c:pt>
                <c:pt idx="3019">
                  <c:v>-1.3950525282585462</c:v>
                </c:pt>
                <c:pt idx="3020">
                  <c:v>-0.6450419512753276</c:v>
                </c:pt>
                <c:pt idx="3021">
                  <c:v>-1.3950525282585462</c:v>
                </c:pt>
                <c:pt idx="3022">
                  <c:v>-0.6450419512753276</c:v>
                </c:pt>
                <c:pt idx="3023">
                  <c:v>-0.88881967520906158</c:v>
                </c:pt>
                <c:pt idx="3024">
                  <c:v>-0.2794493539703507</c:v>
                </c:pt>
                <c:pt idx="3025">
                  <c:v>-1.3950525282585462</c:v>
                </c:pt>
                <c:pt idx="3026">
                  <c:v>-1.3950525282585462</c:v>
                </c:pt>
                <c:pt idx="3027">
                  <c:v>-1.3950525282585462</c:v>
                </c:pt>
                <c:pt idx="3028">
                  <c:v>-1.3950525282585462</c:v>
                </c:pt>
                <c:pt idx="3029">
                  <c:v>-0.13248586824472414</c:v>
                </c:pt>
                <c:pt idx="3030">
                  <c:v>-0.2794493539703507</c:v>
                </c:pt>
                <c:pt idx="3031">
                  <c:v>-0.6450419512753276</c:v>
                </c:pt>
                <c:pt idx="3032">
                  <c:v>-0.6450419512753276</c:v>
                </c:pt>
                <c:pt idx="3033">
                  <c:v>-0.6450419512753276</c:v>
                </c:pt>
                <c:pt idx="3034">
                  <c:v>-0.6450419512753276</c:v>
                </c:pt>
                <c:pt idx="3035">
                  <c:v>7.3636031452008061E-2</c:v>
                </c:pt>
                <c:pt idx="3036">
                  <c:v>-0.6450419512753276</c:v>
                </c:pt>
                <c:pt idx="3037">
                  <c:v>-1.3950525282585462</c:v>
                </c:pt>
                <c:pt idx="3038">
                  <c:v>-1.3950525282585462</c:v>
                </c:pt>
                <c:pt idx="3039">
                  <c:v>-4.5511009098988427E-2</c:v>
                </c:pt>
                <c:pt idx="3040">
                  <c:v>-0.2794493539703507</c:v>
                </c:pt>
                <c:pt idx="3041">
                  <c:v>-1.3950525282585462</c:v>
                </c:pt>
                <c:pt idx="3042">
                  <c:v>-0.6450419512753276</c:v>
                </c:pt>
                <c:pt idx="3043">
                  <c:v>-0.13248586824472414</c:v>
                </c:pt>
                <c:pt idx="3044">
                  <c:v>-0.6450419512753276</c:v>
                </c:pt>
                <c:pt idx="3045">
                  <c:v>-0.13248586824472414</c:v>
                </c:pt>
                <c:pt idx="3046">
                  <c:v>-1.3950525282585462</c:v>
                </c:pt>
                <c:pt idx="3047">
                  <c:v>-0.2794493539703507</c:v>
                </c:pt>
                <c:pt idx="3048">
                  <c:v>-0.2794493539703507</c:v>
                </c:pt>
                <c:pt idx="3049">
                  <c:v>-1.3950525282585462</c:v>
                </c:pt>
                <c:pt idx="3050">
                  <c:v>-1.3950525282585462</c:v>
                </c:pt>
                <c:pt idx="3051">
                  <c:v>-4.5511009098988427E-2</c:v>
                </c:pt>
                <c:pt idx="3052">
                  <c:v>-1.3950525282585462</c:v>
                </c:pt>
                <c:pt idx="3053">
                  <c:v>-1.3950525282585462</c:v>
                </c:pt>
                <c:pt idx="3054">
                  <c:v>-0.2794493539703507</c:v>
                </c:pt>
                <c:pt idx="3055">
                  <c:v>-0.40116316278173481</c:v>
                </c:pt>
                <c:pt idx="3056">
                  <c:v>-0.6450419512753276</c:v>
                </c:pt>
                <c:pt idx="3057">
                  <c:v>-1.3950525282585462</c:v>
                </c:pt>
                <c:pt idx="3058">
                  <c:v>-1.3950525282585462</c:v>
                </c:pt>
                <c:pt idx="3059">
                  <c:v>-0.6450419512753276</c:v>
                </c:pt>
                <c:pt idx="3060">
                  <c:v>-1.3950525282585462</c:v>
                </c:pt>
                <c:pt idx="3061">
                  <c:v>-1.3950525282585462</c:v>
                </c:pt>
                <c:pt idx="3062">
                  <c:v>-0.6450419512753276</c:v>
                </c:pt>
                <c:pt idx="3063">
                  <c:v>-0.2794493539703507</c:v>
                </c:pt>
                <c:pt idx="3064">
                  <c:v>1.2784152420787677E-2</c:v>
                </c:pt>
                <c:pt idx="3065">
                  <c:v>-0.2794493539703507</c:v>
                </c:pt>
                <c:pt idx="3066">
                  <c:v>-1.3950525282585462</c:v>
                </c:pt>
                <c:pt idx="3067">
                  <c:v>-0.2794493539703507</c:v>
                </c:pt>
                <c:pt idx="3068">
                  <c:v>-0.2794493539703507</c:v>
                </c:pt>
                <c:pt idx="3069">
                  <c:v>-0.88881967520906158</c:v>
                </c:pt>
                <c:pt idx="3070">
                  <c:v>-0.2794493539703507</c:v>
                </c:pt>
                <c:pt idx="3071">
                  <c:v>-0.88881967520906158</c:v>
                </c:pt>
                <c:pt idx="3072">
                  <c:v>-1.3950525282585462</c:v>
                </c:pt>
                <c:pt idx="3073">
                  <c:v>-0.46783862043457014</c:v>
                </c:pt>
                <c:pt idx="3074">
                  <c:v>-0.6450419512753276</c:v>
                </c:pt>
                <c:pt idx="3075">
                  <c:v>-1.3950525282585462</c:v>
                </c:pt>
                <c:pt idx="3076">
                  <c:v>-0.88881967520906158</c:v>
                </c:pt>
                <c:pt idx="3077">
                  <c:v>-1.3950525282585462</c:v>
                </c:pt>
                <c:pt idx="3078">
                  <c:v>-1.3950525282585462</c:v>
                </c:pt>
                <c:pt idx="3079">
                  <c:v>-0.6450419512753276</c:v>
                </c:pt>
                <c:pt idx="3080">
                  <c:v>-1.3950525282585462</c:v>
                </c:pt>
                <c:pt idx="3081">
                  <c:v>-1.3950525282585462</c:v>
                </c:pt>
                <c:pt idx="3082">
                  <c:v>-0.6450419512753276</c:v>
                </c:pt>
                <c:pt idx="3083">
                  <c:v>-0.46783862043457014</c:v>
                </c:pt>
                <c:pt idx="3084">
                  <c:v>-0.13248586824472414</c:v>
                </c:pt>
                <c:pt idx="3085">
                  <c:v>-0.46783862043457014</c:v>
                </c:pt>
                <c:pt idx="3086">
                  <c:v>-0.46783862043457014</c:v>
                </c:pt>
                <c:pt idx="3087">
                  <c:v>-1.3950525282585462</c:v>
                </c:pt>
                <c:pt idx="3088">
                  <c:v>-1.3950525282585462</c:v>
                </c:pt>
                <c:pt idx="3089">
                  <c:v>-0.46783862043457014</c:v>
                </c:pt>
                <c:pt idx="3090">
                  <c:v>-1.3950525282585462</c:v>
                </c:pt>
                <c:pt idx="3091">
                  <c:v>-0.40116316278173481</c:v>
                </c:pt>
                <c:pt idx="3092">
                  <c:v>-0.13248586824472414</c:v>
                </c:pt>
                <c:pt idx="3093">
                  <c:v>-0.88881967520906158</c:v>
                </c:pt>
                <c:pt idx="3094">
                  <c:v>7.3636031452008061E-2</c:v>
                </c:pt>
                <c:pt idx="3095">
                  <c:v>-0.2794493539703507</c:v>
                </c:pt>
                <c:pt idx="3096">
                  <c:v>-0.6450419512753276</c:v>
                </c:pt>
                <c:pt idx="3097">
                  <c:v>-1.3950525282585462</c:v>
                </c:pt>
                <c:pt idx="3098">
                  <c:v>-1.3950525282585462</c:v>
                </c:pt>
                <c:pt idx="3099">
                  <c:v>-0.6450419512753276</c:v>
                </c:pt>
                <c:pt idx="3100">
                  <c:v>-0.46783862043457014</c:v>
                </c:pt>
                <c:pt idx="3101">
                  <c:v>-0.13248586824472414</c:v>
                </c:pt>
                <c:pt idx="3102">
                  <c:v>-1.3950525282585462</c:v>
                </c:pt>
                <c:pt idx="3103">
                  <c:v>-0.6450419512753276</c:v>
                </c:pt>
                <c:pt idx="3104">
                  <c:v>-0.6450419512753276</c:v>
                </c:pt>
                <c:pt idx="3105">
                  <c:v>7.3636031452008061E-2</c:v>
                </c:pt>
                <c:pt idx="3106">
                  <c:v>-0.40116316278173481</c:v>
                </c:pt>
                <c:pt idx="3107">
                  <c:v>-1.3950525282585462</c:v>
                </c:pt>
                <c:pt idx="3108">
                  <c:v>-1.3950525282585462</c:v>
                </c:pt>
                <c:pt idx="3109">
                  <c:v>-0.2794493539703507</c:v>
                </c:pt>
                <c:pt idx="3110">
                  <c:v>-0.6450419512753276</c:v>
                </c:pt>
                <c:pt idx="3111">
                  <c:v>1.2784152420787677E-2</c:v>
                </c:pt>
                <c:pt idx="3112">
                  <c:v>-4.5511009098988427E-2</c:v>
                </c:pt>
                <c:pt idx="3113">
                  <c:v>-0.6450419512753276</c:v>
                </c:pt>
                <c:pt idx="3114">
                  <c:v>-1.3950525282585462</c:v>
                </c:pt>
                <c:pt idx="3115">
                  <c:v>7.3636031452008061E-2</c:v>
                </c:pt>
                <c:pt idx="3116">
                  <c:v>-1.3950525282585462</c:v>
                </c:pt>
                <c:pt idx="3117">
                  <c:v>-0.13248586824472414</c:v>
                </c:pt>
                <c:pt idx="3118">
                  <c:v>-1.3950525282585462</c:v>
                </c:pt>
                <c:pt idx="3119">
                  <c:v>-0.6450419512753276</c:v>
                </c:pt>
                <c:pt idx="3120">
                  <c:v>-0.6450419512753276</c:v>
                </c:pt>
                <c:pt idx="3121">
                  <c:v>-0.2794493539703507</c:v>
                </c:pt>
                <c:pt idx="3122">
                  <c:v>-1.3950525282585462</c:v>
                </c:pt>
                <c:pt idx="3123">
                  <c:v>-0.6450419512753276</c:v>
                </c:pt>
                <c:pt idx="3124">
                  <c:v>-1.3950525282585462</c:v>
                </c:pt>
                <c:pt idx="3125">
                  <c:v>-0.88881967520906158</c:v>
                </c:pt>
                <c:pt idx="3126">
                  <c:v>-0.6450419512753276</c:v>
                </c:pt>
                <c:pt idx="3127">
                  <c:v>-0.6450419512753276</c:v>
                </c:pt>
                <c:pt idx="3128">
                  <c:v>-0.13248586824472414</c:v>
                </c:pt>
                <c:pt idx="3129">
                  <c:v>-1.3950525282585462</c:v>
                </c:pt>
                <c:pt idx="3130">
                  <c:v>-0.13248586824472414</c:v>
                </c:pt>
                <c:pt idx="3131">
                  <c:v>-1.3950525282585462</c:v>
                </c:pt>
                <c:pt idx="3132">
                  <c:v>-0.2794493539703507</c:v>
                </c:pt>
                <c:pt idx="3133">
                  <c:v>-1.3950525282585462</c:v>
                </c:pt>
                <c:pt idx="3134">
                  <c:v>-0.13248586824472414</c:v>
                </c:pt>
                <c:pt idx="3135">
                  <c:v>-0.6450419512753276</c:v>
                </c:pt>
                <c:pt idx="3136">
                  <c:v>-0.40116316278173481</c:v>
                </c:pt>
                <c:pt idx="3137">
                  <c:v>1.2784152420787677E-2</c:v>
                </c:pt>
                <c:pt idx="3138">
                  <c:v>-1.3950525282585462</c:v>
                </c:pt>
                <c:pt idx="3139">
                  <c:v>-0.88881967520906158</c:v>
                </c:pt>
                <c:pt idx="3140">
                  <c:v>-0.6450419512753276</c:v>
                </c:pt>
                <c:pt idx="3141">
                  <c:v>-1.3950525282585462</c:v>
                </c:pt>
                <c:pt idx="3142">
                  <c:v>-4.5511009098988427E-2</c:v>
                </c:pt>
                <c:pt idx="3143">
                  <c:v>1.2784152420787677E-2</c:v>
                </c:pt>
                <c:pt idx="3144">
                  <c:v>-1.3950525282585462</c:v>
                </c:pt>
                <c:pt idx="3145">
                  <c:v>-1.3950525282585462</c:v>
                </c:pt>
                <c:pt idx="3146">
                  <c:v>-0.13248586824472414</c:v>
                </c:pt>
                <c:pt idx="3147">
                  <c:v>-0.13248586824472414</c:v>
                </c:pt>
                <c:pt idx="3148">
                  <c:v>-0.6450419512753276</c:v>
                </c:pt>
                <c:pt idx="3149">
                  <c:v>-0.6450419512753276</c:v>
                </c:pt>
                <c:pt idx="3150">
                  <c:v>-0.88881967520906158</c:v>
                </c:pt>
                <c:pt idx="3151">
                  <c:v>-1.3950525282585462</c:v>
                </c:pt>
                <c:pt idx="3152">
                  <c:v>-0.2794493539703507</c:v>
                </c:pt>
                <c:pt idx="3153">
                  <c:v>-1.3950525282585462</c:v>
                </c:pt>
                <c:pt idx="3154">
                  <c:v>-1.3950525282585462</c:v>
                </c:pt>
                <c:pt idx="3155">
                  <c:v>-0.6450419512753276</c:v>
                </c:pt>
                <c:pt idx="3156">
                  <c:v>-0.2794493539703507</c:v>
                </c:pt>
                <c:pt idx="3157">
                  <c:v>-1.3950525282585462</c:v>
                </c:pt>
                <c:pt idx="3158">
                  <c:v>-0.2794493539703507</c:v>
                </c:pt>
                <c:pt idx="3159">
                  <c:v>-0.88881967520906158</c:v>
                </c:pt>
                <c:pt idx="3160">
                  <c:v>-0.2794493539703507</c:v>
                </c:pt>
                <c:pt idx="3161">
                  <c:v>-0.46783862043457014</c:v>
                </c:pt>
                <c:pt idx="3162">
                  <c:v>-0.2794493539703507</c:v>
                </c:pt>
                <c:pt idx="3163">
                  <c:v>-1.3950525282585462</c:v>
                </c:pt>
                <c:pt idx="3164">
                  <c:v>-0.6450419512753276</c:v>
                </c:pt>
                <c:pt idx="3165">
                  <c:v>-1.3950525282585462</c:v>
                </c:pt>
                <c:pt idx="3166">
                  <c:v>-0.46783862043457014</c:v>
                </c:pt>
                <c:pt idx="3167">
                  <c:v>-1.3950525282585462</c:v>
                </c:pt>
                <c:pt idx="3168">
                  <c:v>-1.3950525282585462</c:v>
                </c:pt>
                <c:pt idx="3169">
                  <c:v>-0.13248586824472414</c:v>
                </c:pt>
                <c:pt idx="3170">
                  <c:v>-4.5511009098988427E-2</c:v>
                </c:pt>
                <c:pt idx="3171">
                  <c:v>7.3636031452008061E-2</c:v>
                </c:pt>
                <c:pt idx="3172">
                  <c:v>-1.3950525282585462</c:v>
                </c:pt>
                <c:pt idx="3173">
                  <c:v>1.2784152420787677E-2</c:v>
                </c:pt>
                <c:pt idx="3174">
                  <c:v>-0.6450419512753276</c:v>
                </c:pt>
                <c:pt idx="3175">
                  <c:v>-0.88881967520906158</c:v>
                </c:pt>
                <c:pt idx="3176">
                  <c:v>-0.2794493539703507</c:v>
                </c:pt>
                <c:pt idx="3177">
                  <c:v>-1.3950525282585462</c:v>
                </c:pt>
                <c:pt idx="3178">
                  <c:v>7.3636031452008061E-2</c:v>
                </c:pt>
                <c:pt idx="3179">
                  <c:v>-0.13248586824472414</c:v>
                </c:pt>
                <c:pt idx="3180">
                  <c:v>-0.6450419512753276</c:v>
                </c:pt>
                <c:pt idx="3181">
                  <c:v>-0.6450419512753276</c:v>
                </c:pt>
                <c:pt idx="3182">
                  <c:v>-1.3950525282585462</c:v>
                </c:pt>
                <c:pt idx="3183">
                  <c:v>-1.3950525282585462</c:v>
                </c:pt>
                <c:pt idx="3184">
                  <c:v>-0.46783862043457014</c:v>
                </c:pt>
                <c:pt idx="3185">
                  <c:v>-0.6450419512753276</c:v>
                </c:pt>
                <c:pt idx="3186">
                  <c:v>-1.3950525282585462</c:v>
                </c:pt>
                <c:pt idx="3187">
                  <c:v>-0.88881967520906158</c:v>
                </c:pt>
                <c:pt idx="3188">
                  <c:v>-0.6450419512753276</c:v>
                </c:pt>
                <c:pt idx="3189">
                  <c:v>-0.6450419512753276</c:v>
                </c:pt>
                <c:pt idx="3190">
                  <c:v>-0.13248586824472414</c:v>
                </c:pt>
                <c:pt idx="3191">
                  <c:v>-0.88881967520906158</c:v>
                </c:pt>
                <c:pt idx="3192">
                  <c:v>-0.13248586824472414</c:v>
                </c:pt>
                <c:pt idx="3193">
                  <c:v>7.3636031452008061E-2</c:v>
                </c:pt>
                <c:pt idx="3194">
                  <c:v>-0.88881967520906158</c:v>
                </c:pt>
                <c:pt idx="3195">
                  <c:v>-1.3950525282585462</c:v>
                </c:pt>
                <c:pt idx="3196">
                  <c:v>-1.3950525282585462</c:v>
                </c:pt>
                <c:pt idx="3197">
                  <c:v>-1.3950525282585462</c:v>
                </c:pt>
                <c:pt idx="3198">
                  <c:v>-0.2794493539703507</c:v>
                </c:pt>
                <c:pt idx="3199">
                  <c:v>-0.2794493539703507</c:v>
                </c:pt>
                <c:pt idx="3200">
                  <c:v>-0.6450419512753276</c:v>
                </c:pt>
                <c:pt idx="3201">
                  <c:v>-1.3950525282585462</c:v>
                </c:pt>
                <c:pt idx="3202">
                  <c:v>-1.3950525282585462</c:v>
                </c:pt>
                <c:pt idx="3203">
                  <c:v>-1.3950525282585462</c:v>
                </c:pt>
                <c:pt idx="3204">
                  <c:v>-1.3950525282585462</c:v>
                </c:pt>
                <c:pt idx="3205">
                  <c:v>-0.2794493539703507</c:v>
                </c:pt>
                <c:pt idx="3206">
                  <c:v>-0.6450419512753276</c:v>
                </c:pt>
                <c:pt idx="3207">
                  <c:v>-0.2794493539703507</c:v>
                </c:pt>
                <c:pt idx="3208">
                  <c:v>-0.88881967520906158</c:v>
                </c:pt>
                <c:pt idx="3209">
                  <c:v>-1.3950525282585462</c:v>
                </c:pt>
                <c:pt idx="3210">
                  <c:v>-0.40116316278173481</c:v>
                </c:pt>
                <c:pt idx="3211">
                  <c:v>-0.13248586824472414</c:v>
                </c:pt>
                <c:pt idx="3212">
                  <c:v>-1.3950525282585462</c:v>
                </c:pt>
                <c:pt idx="3213">
                  <c:v>-0.40116316278173481</c:v>
                </c:pt>
                <c:pt idx="3214">
                  <c:v>-1.3950525282585462</c:v>
                </c:pt>
                <c:pt idx="3215">
                  <c:v>-1.3950525282585462</c:v>
                </c:pt>
                <c:pt idx="3216">
                  <c:v>-0.6450419512753276</c:v>
                </c:pt>
                <c:pt idx="3217">
                  <c:v>-0.88881967520906158</c:v>
                </c:pt>
                <c:pt idx="3218">
                  <c:v>-0.6450419512753276</c:v>
                </c:pt>
                <c:pt idx="3219">
                  <c:v>-0.6450419512753276</c:v>
                </c:pt>
                <c:pt idx="3220">
                  <c:v>-0.88881967520906158</c:v>
                </c:pt>
                <c:pt idx="3221">
                  <c:v>-1.3950525282585462</c:v>
                </c:pt>
                <c:pt idx="3222">
                  <c:v>-0.88881967520906158</c:v>
                </c:pt>
                <c:pt idx="3223">
                  <c:v>-1.3950525282585462</c:v>
                </c:pt>
                <c:pt idx="3224">
                  <c:v>-1.3950525282585462</c:v>
                </c:pt>
                <c:pt idx="3225">
                  <c:v>-0.6450419512753276</c:v>
                </c:pt>
                <c:pt idx="3226">
                  <c:v>-1.3950525282585462</c:v>
                </c:pt>
                <c:pt idx="3227">
                  <c:v>-0.88881967520906158</c:v>
                </c:pt>
                <c:pt idx="3228">
                  <c:v>-0.88881967520906158</c:v>
                </c:pt>
                <c:pt idx="3229">
                  <c:v>-0.2794493539703507</c:v>
                </c:pt>
                <c:pt idx="3230">
                  <c:v>-0.6450419512753276</c:v>
                </c:pt>
                <c:pt idx="3231">
                  <c:v>-1.3950525282585462</c:v>
                </c:pt>
                <c:pt idx="3232">
                  <c:v>-0.2794493539703507</c:v>
                </c:pt>
                <c:pt idx="3233">
                  <c:v>-1.3950525282585462</c:v>
                </c:pt>
                <c:pt idx="3234">
                  <c:v>7.3636031452008061E-2</c:v>
                </c:pt>
                <c:pt idx="3235">
                  <c:v>-1.3950525282585462</c:v>
                </c:pt>
                <c:pt idx="3236">
                  <c:v>-0.2794493539703507</c:v>
                </c:pt>
                <c:pt idx="3237">
                  <c:v>-0.6450419512753276</c:v>
                </c:pt>
                <c:pt idx="3238">
                  <c:v>-0.88881967520906158</c:v>
                </c:pt>
                <c:pt idx="3239">
                  <c:v>-0.6450419512753276</c:v>
                </c:pt>
                <c:pt idx="3240">
                  <c:v>-0.13248586824472414</c:v>
                </c:pt>
                <c:pt idx="3241">
                  <c:v>-1.3950525282585462</c:v>
                </c:pt>
                <c:pt idx="3242">
                  <c:v>-0.46783862043457014</c:v>
                </c:pt>
                <c:pt idx="3243">
                  <c:v>-1.3950525282585462</c:v>
                </c:pt>
                <c:pt idx="3244">
                  <c:v>-0.6450419512753276</c:v>
                </c:pt>
                <c:pt idx="3245">
                  <c:v>-1.3950525282585462</c:v>
                </c:pt>
                <c:pt idx="3246">
                  <c:v>-0.2794493539703507</c:v>
                </c:pt>
                <c:pt idx="3247">
                  <c:v>-4.5511009098988427E-2</c:v>
                </c:pt>
                <c:pt idx="3248">
                  <c:v>-1.3950525282585462</c:v>
                </c:pt>
                <c:pt idx="3249">
                  <c:v>-0.46783862043457014</c:v>
                </c:pt>
                <c:pt idx="3250">
                  <c:v>-0.40116316278173481</c:v>
                </c:pt>
                <c:pt idx="3251">
                  <c:v>-4.5511009098988427E-2</c:v>
                </c:pt>
                <c:pt idx="3252">
                  <c:v>-0.46783862043457014</c:v>
                </c:pt>
                <c:pt idx="3253">
                  <c:v>7.3636031452008061E-2</c:v>
                </c:pt>
                <c:pt idx="3254">
                  <c:v>-1.3950525282585462</c:v>
                </c:pt>
                <c:pt idx="3255">
                  <c:v>-1.3950525282585462</c:v>
                </c:pt>
                <c:pt idx="3256">
                  <c:v>-1.3950525282585462</c:v>
                </c:pt>
                <c:pt idx="3257">
                  <c:v>-0.6450419512753276</c:v>
                </c:pt>
                <c:pt idx="3258">
                  <c:v>-1.3950525282585462</c:v>
                </c:pt>
                <c:pt idx="3259">
                  <c:v>-0.6450419512753276</c:v>
                </c:pt>
                <c:pt idx="3260">
                  <c:v>-0.88881967520906158</c:v>
                </c:pt>
                <c:pt idx="3261">
                  <c:v>-0.88881967520906158</c:v>
                </c:pt>
                <c:pt idx="3262">
                  <c:v>7.3636031452008061E-2</c:v>
                </c:pt>
                <c:pt idx="3263">
                  <c:v>-1.3950525282585462</c:v>
                </c:pt>
                <c:pt idx="3264">
                  <c:v>-0.2794493539703507</c:v>
                </c:pt>
                <c:pt idx="3265">
                  <c:v>-0.13248586824472414</c:v>
                </c:pt>
                <c:pt idx="3266">
                  <c:v>-1.3950525282585462</c:v>
                </c:pt>
                <c:pt idx="3267">
                  <c:v>-0.13248586824472414</c:v>
                </c:pt>
                <c:pt idx="3268">
                  <c:v>-1.3950525282585462</c:v>
                </c:pt>
                <c:pt idx="3269">
                  <c:v>7.3636031452008061E-2</c:v>
                </c:pt>
                <c:pt idx="3270">
                  <c:v>-1.3950525282585462</c:v>
                </c:pt>
                <c:pt idx="3271">
                  <c:v>-0.6450419512753276</c:v>
                </c:pt>
                <c:pt idx="3272">
                  <c:v>-0.88881967520906158</c:v>
                </c:pt>
                <c:pt idx="3273">
                  <c:v>-0.6450419512753276</c:v>
                </c:pt>
                <c:pt idx="3274">
                  <c:v>-1.3950525282585462</c:v>
                </c:pt>
                <c:pt idx="3275">
                  <c:v>1.2784152420787677E-2</c:v>
                </c:pt>
                <c:pt idx="3276">
                  <c:v>-0.6450419512753276</c:v>
                </c:pt>
                <c:pt idx="3277">
                  <c:v>-4.5511009098988427E-2</c:v>
                </c:pt>
                <c:pt idx="3278">
                  <c:v>-0.40116316278173481</c:v>
                </c:pt>
                <c:pt idx="3279">
                  <c:v>-1.3950525282585462</c:v>
                </c:pt>
                <c:pt idx="3280">
                  <c:v>-0.2794493539703507</c:v>
                </c:pt>
                <c:pt idx="3281">
                  <c:v>-0.6450419512753276</c:v>
                </c:pt>
                <c:pt idx="3282">
                  <c:v>-0.13248586824472414</c:v>
                </c:pt>
                <c:pt idx="3283">
                  <c:v>-0.6450419512753276</c:v>
                </c:pt>
                <c:pt idx="3284">
                  <c:v>-0.2794493539703507</c:v>
                </c:pt>
                <c:pt idx="3285">
                  <c:v>-0.2794493539703507</c:v>
                </c:pt>
                <c:pt idx="3286">
                  <c:v>-0.2794493539703507</c:v>
                </c:pt>
                <c:pt idx="3287">
                  <c:v>-1.3950525282585462</c:v>
                </c:pt>
                <c:pt idx="3288">
                  <c:v>-0.2794493539703507</c:v>
                </c:pt>
                <c:pt idx="3289">
                  <c:v>1.2784152420787677E-2</c:v>
                </c:pt>
                <c:pt idx="3290">
                  <c:v>-0.2794493539703507</c:v>
                </c:pt>
                <c:pt idx="3291">
                  <c:v>-0.6450419512753276</c:v>
                </c:pt>
                <c:pt idx="3292">
                  <c:v>-0.6450419512753276</c:v>
                </c:pt>
                <c:pt idx="3293">
                  <c:v>-0.88881967520906158</c:v>
                </c:pt>
                <c:pt idx="3294">
                  <c:v>-0.6450419512753276</c:v>
                </c:pt>
                <c:pt idx="3295">
                  <c:v>-0.6450419512753276</c:v>
                </c:pt>
                <c:pt idx="3296">
                  <c:v>-0.6450419512753276</c:v>
                </c:pt>
                <c:pt idx="3297">
                  <c:v>-1.3950525282585462</c:v>
                </c:pt>
                <c:pt idx="3298">
                  <c:v>-0.88881967520906158</c:v>
                </c:pt>
                <c:pt idx="3299">
                  <c:v>-0.40116316278173481</c:v>
                </c:pt>
                <c:pt idx="3300">
                  <c:v>-1.3950525282585462</c:v>
                </c:pt>
                <c:pt idx="3301">
                  <c:v>-0.6450419512753276</c:v>
                </c:pt>
                <c:pt idx="3302">
                  <c:v>-0.13248586824472414</c:v>
                </c:pt>
                <c:pt idx="3303">
                  <c:v>-0.40116316278173481</c:v>
                </c:pt>
                <c:pt idx="3304">
                  <c:v>-1.3950525282585462</c:v>
                </c:pt>
                <c:pt idx="3305">
                  <c:v>-1.3950525282585462</c:v>
                </c:pt>
                <c:pt idx="3306">
                  <c:v>-1.3950525282585462</c:v>
                </c:pt>
                <c:pt idx="3307">
                  <c:v>-0.2794493539703507</c:v>
                </c:pt>
                <c:pt idx="3308">
                  <c:v>-1.3950525282585462</c:v>
                </c:pt>
                <c:pt idx="3309">
                  <c:v>-0.2794493539703507</c:v>
                </c:pt>
                <c:pt idx="3310">
                  <c:v>-1.3950525282585462</c:v>
                </c:pt>
                <c:pt idx="3311">
                  <c:v>-0.2794493539703507</c:v>
                </c:pt>
                <c:pt idx="3312">
                  <c:v>-0.88881967520906158</c:v>
                </c:pt>
                <c:pt idx="3313">
                  <c:v>1.2784152420787677E-2</c:v>
                </c:pt>
                <c:pt idx="3314">
                  <c:v>-0.6450419512753276</c:v>
                </c:pt>
                <c:pt idx="3315">
                  <c:v>-1.3950525282585462</c:v>
                </c:pt>
                <c:pt idx="3316">
                  <c:v>1.2784152420787677E-2</c:v>
                </c:pt>
                <c:pt idx="3317">
                  <c:v>-1.3950525282585462</c:v>
                </c:pt>
                <c:pt idx="3318">
                  <c:v>-0.2794493539703507</c:v>
                </c:pt>
                <c:pt idx="3319">
                  <c:v>-1.3950525282585462</c:v>
                </c:pt>
                <c:pt idx="3320">
                  <c:v>-4.5511009098988427E-2</c:v>
                </c:pt>
                <c:pt idx="3321">
                  <c:v>-1.3950525282585462</c:v>
                </c:pt>
                <c:pt idx="3322">
                  <c:v>-4.5511009098988427E-2</c:v>
                </c:pt>
                <c:pt idx="3323">
                  <c:v>-0.2794493539703507</c:v>
                </c:pt>
                <c:pt idx="3324">
                  <c:v>-4.5511009098988427E-2</c:v>
                </c:pt>
                <c:pt idx="3325">
                  <c:v>-1.3950525282585462</c:v>
                </c:pt>
                <c:pt idx="3326">
                  <c:v>-1.3950525282585462</c:v>
                </c:pt>
                <c:pt idx="3327">
                  <c:v>-0.2794493539703507</c:v>
                </c:pt>
                <c:pt idx="3328">
                  <c:v>-0.2794493539703507</c:v>
                </c:pt>
                <c:pt idx="3329">
                  <c:v>-1.3950525282585462</c:v>
                </c:pt>
                <c:pt idx="3330">
                  <c:v>-0.88881967520906158</c:v>
                </c:pt>
                <c:pt idx="3331">
                  <c:v>-1.3950525282585462</c:v>
                </c:pt>
                <c:pt idx="3332">
                  <c:v>-1.3950525282585462</c:v>
                </c:pt>
                <c:pt idx="3333">
                  <c:v>-0.46783862043457014</c:v>
                </c:pt>
                <c:pt idx="3334">
                  <c:v>-0.88881967520906158</c:v>
                </c:pt>
                <c:pt idx="3335">
                  <c:v>-0.46783862043457014</c:v>
                </c:pt>
                <c:pt idx="3336">
                  <c:v>-0.6450419512753276</c:v>
                </c:pt>
                <c:pt idx="3337">
                  <c:v>-1.3950525282585462</c:v>
                </c:pt>
                <c:pt idx="3338">
                  <c:v>7.3636031452008061E-2</c:v>
                </c:pt>
                <c:pt idx="3339">
                  <c:v>-1.3950525282585462</c:v>
                </c:pt>
                <c:pt idx="3340">
                  <c:v>-1.3950525282585462</c:v>
                </c:pt>
                <c:pt idx="3341">
                  <c:v>-0.13248586824472414</c:v>
                </c:pt>
                <c:pt idx="3342">
                  <c:v>-0.88881967520906158</c:v>
                </c:pt>
                <c:pt idx="3343">
                  <c:v>-0.6450419512753276</c:v>
                </c:pt>
                <c:pt idx="3344">
                  <c:v>-1.3950525282585462</c:v>
                </c:pt>
                <c:pt idx="3345">
                  <c:v>1.2784152420787677E-2</c:v>
                </c:pt>
                <c:pt idx="3346">
                  <c:v>-4.5511009098988427E-2</c:v>
                </c:pt>
                <c:pt idx="3347">
                  <c:v>-0.13248586824472414</c:v>
                </c:pt>
                <c:pt idx="3348">
                  <c:v>-0.13248586824472414</c:v>
                </c:pt>
                <c:pt idx="3349">
                  <c:v>7.3636031452008061E-2</c:v>
                </c:pt>
                <c:pt idx="3350">
                  <c:v>-0.88881967520906158</c:v>
                </c:pt>
                <c:pt idx="3351">
                  <c:v>-0.6450419512753276</c:v>
                </c:pt>
                <c:pt idx="3352">
                  <c:v>-0.13248586824472414</c:v>
                </c:pt>
                <c:pt idx="3353">
                  <c:v>-1.3950525282585462</c:v>
                </c:pt>
                <c:pt idx="3354">
                  <c:v>-0.13248586824472414</c:v>
                </c:pt>
                <c:pt idx="3355">
                  <c:v>-0.6450419512753276</c:v>
                </c:pt>
                <c:pt idx="3356">
                  <c:v>-0.46783862043457014</c:v>
                </c:pt>
                <c:pt idx="3357">
                  <c:v>-0.88881967520906158</c:v>
                </c:pt>
                <c:pt idx="3358">
                  <c:v>-0.88881967520906158</c:v>
                </c:pt>
                <c:pt idx="3359">
                  <c:v>-0.6450419512753276</c:v>
                </c:pt>
                <c:pt idx="3360">
                  <c:v>-1.3950525282585462</c:v>
                </c:pt>
                <c:pt idx="3361">
                  <c:v>-0.13248586824472414</c:v>
                </c:pt>
                <c:pt idx="3362">
                  <c:v>-0.46783862043457014</c:v>
                </c:pt>
                <c:pt idx="3363">
                  <c:v>-0.6450419512753276</c:v>
                </c:pt>
                <c:pt idx="3364">
                  <c:v>-0.88881967520906158</c:v>
                </c:pt>
                <c:pt idx="3365">
                  <c:v>-0.6450419512753276</c:v>
                </c:pt>
                <c:pt idx="3366">
                  <c:v>-0.6450419512753276</c:v>
                </c:pt>
                <c:pt idx="3367">
                  <c:v>-0.6450419512753276</c:v>
                </c:pt>
                <c:pt idx="3368">
                  <c:v>7.3636031452008061E-2</c:v>
                </c:pt>
                <c:pt idx="3369">
                  <c:v>-0.6450419512753276</c:v>
                </c:pt>
                <c:pt idx="3370">
                  <c:v>1.2784152420787677E-2</c:v>
                </c:pt>
                <c:pt idx="3371">
                  <c:v>1.2784152420787677E-2</c:v>
                </c:pt>
                <c:pt idx="3372">
                  <c:v>-0.6450419512753276</c:v>
                </c:pt>
                <c:pt idx="3373">
                  <c:v>-0.46783862043457014</c:v>
                </c:pt>
                <c:pt idx="3374">
                  <c:v>-4.5511009098988427E-2</c:v>
                </c:pt>
                <c:pt idx="3375">
                  <c:v>-0.6450419512753276</c:v>
                </c:pt>
                <c:pt idx="3376">
                  <c:v>-1.3950525282585462</c:v>
                </c:pt>
                <c:pt idx="3377">
                  <c:v>-1.3950525282585462</c:v>
                </c:pt>
                <c:pt idx="3378">
                  <c:v>-0.6450419512753276</c:v>
                </c:pt>
                <c:pt idx="3379">
                  <c:v>-0.6450419512753276</c:v>
                </c:pt>
                <c:pt idx="3380">
                  <c:v>-0.2794493539703507</c:v>
                </c:pt>
                <c:pt idx="3381">
                  <c:v>-0.6450419512753276</c:v>
                </c:pt>
                <c:pt idx="3382">
                  <c:v>-0.2794493539703507</c:v>
                </c:pt>
                <c:pt idx="3383">
                  <c:v>-1.3950525282585462</c:v>
                </c:pt>
                <c:pt idx="3384">
                  <c:v>-0.40116316278173481</c:v>
                </c:pt>
                <c:pt idx="3385">
                  <c:v>1.2784152420787677E-2</c:v>
                </c:pt>
                <c:pt idx="3386">
                  <c:v>-0.2794493539703507</c:v>
                </c:pt>
                <c:pt idx="3387">
                  <c:v>-0.46783862043457014</c:v>
                </c:pt>
                <c:pt idx="3388">
                  <c:v>-0.46783862043457014</c:v>
                </c:pt>
                <c:pt idx="3389">
                  <c:v>-0.2794493539703507</c:v>
                </c:pt>
                <c:pt idx="3390">
                  <c:v>-0.6450419512753276</c:v>
                </c:pt>
                <c:pt idx="3391">
                  <c:v>-0.2794493539703507</c:v>
                </c:pt>
                <c:pt idx="3392">
                  <c:v>-0.2794493539703507</c:v>
                </c:pt>
                <c:pt idx="3393">
                  <c:v>-1.3950525282585462</c:v>
                </c:pt>
                <c:pt idx="3394">
                  <c:v>-4.5511009098988427E-2</c:v>
                </c:pt>
                <c:pt idx="3395">
                  <c:v>-0.13248586824472414</c:v>
                </c:pt>
                <c:pt idx="3396">
                  <c:v>-0.6450419512753276</c:v>
                </c:pt>
                <c:pt idx="3397">
                  <c:v>-0.2794493539703507</c:v>
                </c:pt>
                <c:pt idx="3398">
                  <c:v>-0.88881967520906158</c:v>
                </c:pt>
                <c:pt idx="3399">
                  <c:v>-0.2794493539703507</c:v>
                </c:pt>
                <c:pt idx="3400">
                  <c:v>-1.3950525282585462</c:v>
                </c:pt>
                <c:pt idx="3401">
                  <c:v>-1.3950525282585462</c:v>
                </c:pt>
                <c:pt idx="3402">
                  <c:v>-0.2794493539703507</c:v>
                </c:pt>
                <c:pt idx="3403">
                  <c:v>-1.3950525282585462</c:v>
                </c:pt>
                <c:pt idx="3404">
                  <c:v>-1.3950525282585462</c:v>
                </c:pt>
                <c:pt idx="3405">
                  <c:v>7.3636031452008061E-2</c:v>
                </c:pt>
                <c:pt idx="3406">
                  <c:v>-0.2794493539703507</c:v>
                </c:pt>
                <c:pt idx="3407">
                  <c:v>-0.6450419512753276</c:v>
                </c:pt>
                <c:pt idx="3408">
                  <c:v>-1.3950525282585462</c:v>
                </c:pt>
                <c:pt idx="3409">
                  <c:v>-1.3950525282585462</c:v>
                </c:pt>
                <c:pt idx="3410">
                  <c:v>-1.3950525282585462</c:v>
                </c:pt>
                <c:pt idx="3411">
                  <c:v>7.3636031452008061E-2</c:v>
                </c:pt>
                <c:pt idx="3412">
                  <c:v>-0.6450419512753276</c:v>
                </c:pt>
                <c:pt idx="3413">
                  <c:v>7.3636031452008061E-2</c:v>
                </c:pt>
                <c:pt idx="3414">
                  <c:v>-1.3950525282585462</c:v>
                </c:pt>
                <c:pt idx="3415">
                  <c:v>-1.3950525282585462</c:v>
                </c:pt>
                <c:pt idx="3416">
                  <c:v>-0.88881967520906158</c:v>
                </c:pt>
                <c:pt idx="3417">
                  <c:v>-1.3950525282585462</c:v>
                </c:pt>
                <c:pt idx="3418">
                  <c:v>-0.6450419512753276</c:v>
                </c:pt>
                <c:pt idx="3419">
                  <c:v>1.2784152420787677E-2</c:v>
                </c:pt>
                <c:pt idx="3420">
                  <c:v>-0.6450419512753276</c:v>
                </c:pt>
                <c:pt idx="3421">
                  <c:v>-0.6450419512753276</c:v>
                </c:pt>
                <c:pt idx="3422">
                  <c:v>-0.6450419512753276</c:v>
                </c:pt>
                <c:pt idx="3423">
                  <c:v>-0.46783862043457014</c:v>
                </c:pt>
                <c:pt idx="3424">
                  <c:v>-0.6450419512753276</c:v>
                </c:pt>
                <c:pt idx="3425">
                  <c:v>-0.6450419512753276</c:v>
                </c:pt>
                <c:pt idx="3426">
                  <c:v>-4.5511009098988427E-2</c:v>
                </c:pt>
                <c:pt idx="3427">
                  <c:v>-1.3950525282585462</c:v>
                </c:pt>
                <c:pt idx="3428">
                  <c:v>-1.3950525282585462</c:v>
                </c:pt>
                <c:pt idx="3429">
                  <c:v>-0.2794493539703507</c:v>
                </c:pt>
                <c:pt idx="3430">
                  <c:v>-1.3950525282585462</c:v>
                </c:pt>
                <c:pt idx="3431">
                  <c:v>-0.13248586824472414</c:v>
                </c:pt>
                <c:pt idx="3432">
                  <c:v>-1.3950525282585462</c:v>
                </c:pt>
                <c:pt idx="3433">
                  <c:v>-0.88881967520906158</c:v>
                </c:pt>
                <c:pt idx="3434">
                  <c:v>-1.3950525282585462</c:v>
                </c:pt>
                <c:pt idx="3435">
                  <c:v>-0.13248586824472414</c:v>
                </c:pt>
                <c:pt idx="3436">
                  <c:v>-0.40116316278173481</c:v>
                </c:pt>
                <c:pt idx="3437">
                  <c:v>-1.3950525282585462</c:v>
                </c:pt>
                <c:pt idx="3438">
                  <c:v>-0.2794493539703507</c:v>
                </c:pt>
                <c:pt idx="3439">
                  <c:v>-0.2794493539703507</c:v>
                </c:pt>
                <c:pt idx="3440">
                  <c:v>-0.13248586824472414</c:v>
                </c:pt>
                <c:pt idx="3441">
                  <c:v>-1.3950525282585462</c:v>
                </c:pt>
                <c:pt idx="3442">
                  <c:v>-0.13248586824472414</c:v>
                </c:pt>
                <c:pt idx="3443">
                  <c:v>-0.2794493539703507</c:v>
                </c:pt>
                <c:pt idx="3444">
                  <c:v>-1.3950525282585462</c:v>
                </c:pt>
                <c:pt idx="3445">
                  <c:v>1.2784152420787677E-2</c:v>
                </c:pt>
                <c:pt idx="3446">
                  <c:v>1.2784152420787677E-2</c:v>
                </c:pt>
                <c:pt idx="3447">
                  <c:v>-0.13248586824472414</c:v>
                </c:pt>
                <c:pt idx="3448">
                  <c:v>-0.2794493539703507</c:v>
                </c:pt>
                <c:pt idx="3449">
                  <c:v>-1.3950525282585462</c:v>
                </c:pt>
                <c:pt idx="3450">
                  <c:v>-0.88881967520906158</c:v>
                </c:pt>
                <c:pt idx="3451">
                  <c:v>-0.13248586824472414</c:v>
                </c:pt>
                <c:pt idx="3452">
                  <c:v>-1.3950525282585462</c:v>
                </c:pt>
                <c:pt idx="3453">
                  <c:v>-0.6450419512753276</c:v>
                </c:pt>
                <c:pt idx="3454">
                  <c:v>-0.40116316278173481</c:v>
                </c:pt>
                <c:pt idx="3455">
                  <c:v>-0.46783862043457014</c:v>
                </c:pt>
                <c:pt idx="3456">
                  <c:v>-0.6450419512753276</c:v>
                </c:pt>
                <c:pt idx="3457">
                  <c:v>-1.3950525282585462</c:v>
                </c:pt>
                <c:pt idx="3458">
                  <c:v>-1.3950525282585462</c:v>
                </c:pt>
                <c:pt idx="3459">
                  <c:v>-0.46783862043457014</c:v>
                </c:pt>
                <c:pt idx="3460">
                  <c:v>-0.2794493539703507</c:v>
                </c:pt>
                <c:pt idx="3461">
                  <c:v>1.2784152420787677E-2</c:v>
                </c:pt>
                <c:pt idx="3462">
                  <c:v>-0.88881967520906158</c:v>
                </c:pt>
                <c:pt idx="3463">
                  <c:v>-1.3950525282585462</c:v>
                </c:pt>
                <c:pt idx="3464">
                  <c:v>-1.3950525282585462</c:v>
                </c:pt>
                <c:pt idx="3465">
                  <c:v>1.2784152420787677E-2</c:v>
                </c:pt>
                <c:pt idx="3466">
                  <c:v>-0.2794493539703507</c:v>
                </c:pt>
                <c:pt idx="3467">
                  <c:v>-1.3950525282585462</c:v>
                </c:pt>
                <c:pt idx="3468">
                  <c:v>-1.3950525282585462</c:v>
                </c:pt>
                <c:pt idx="3469">
                  <c:v>-1.3950525282585462</c:v>
                </c:pt>
                <c:pt idx="3470">
                  <c:v>7.3636031452008061E-2</c:v>
                </c:pt>
                <c:pt idx="3471">
                  <c:v>-1.3950525282585462</c:v>
                </c:pt>
                <c:pt idx="3472">
                  <c:v>-0.2794493539703507</c:v>
                </c:pt>
                <c:pt idx="3473">
                  <c:v>1.2784152420787677E-2</c:v>
                </c:pt>
                <c:pt idx="3474">
                  <c:v>-1.3950525282585462</c:v>
                </c:pt>
                <c:pt idx="3475">
                  <c:v>-0.6450419512753276</c:v>
                </c:pt>
                <c:pt idx="3476">
                  <c:v>-1.3950525282585462</c:v>
                </c:pt>
                <c:pt idx="3477">
                  <c:v>-1.3950525282585462</c:v>
                </c:pt>
                <c:pt idx="3478">
                  <c:v>-0.6450419512753276</c:v>
                </c:pt>
                <c:pt idx="3479">
                  <c:v>-1.3950525282585462</c:v>
                </c:pt>
                <c:pt idx="3480">
                  <c:v>-0.40116316278173481</c:v>
                </c:pt>
                <c:pt idx="3481">
                  <c:v>-0.2794493539703507</c:v>
                </c:pt>
                <c:pt idx="3482">
                  <c:v>-0.6450419512753276</c:v>
                </c:pt>
                <c:pt idx="3483">
                  <c:v>-1.3950525282585462</c:v>
                </c:pt>
                <c:pt idx="3484">
                  <c:v>-0.2794493539703507</c:v>
                </c:pt>
                <c:pt idx="3485">
                  <c:v>-1.3950525282585462</c:v>
                </c:pt>
                <c:pt idx="3486">
                  <c:v>-1.3950525282585462</c:v>
                </c:pt>
                <c:pt idx="3487">
                  <c:v>-1.3950525282585462</c:v>
                </c:pt>
                <c:pt idx="3488">
                  <c:v>-0.6450419512753276</c:v>
                </c:pt>
                <c:pt idx="3489">
                  <c:v>-1.3950525282585462</c:v>
                </c:pt>
                <c:pt idx="3490">
                  <c:v>-0.46783862043457014</c:v>
                </c:pt>
                <c:pt idx="3491">
                  <c:v>-0.40116316278173481</c:v>
                </c:pt>
                <c:pt idx="3492">
                  <c:v>-0.46783862043457014</c:v>
                </c:pt>
                <c:pt idx="3493">
                  <c:v>-1.3950525282585462</c:v>
                </c:pt>
                <c:pt idx="3494">
                  <c:v>-0.6450419512753276</c:v>
                </c:pt>
                <c:pt idx="3495">
                  <c:v>-1.3950525282585462</c:v>
                </c:pt>
                <c:pt idx="3496">
                  <c:v>7.3636031452008061E-2</c:v>
                </c:pt>
                <c:pt idx="3497">
                  <c:v>1.2784152420787677E-2</c:v>
                </c:pt>
                <c:pt idx="3498">
                  <c:v>7.3636031452008061E-2</c:v>
                </c:pt>
                <c:pt idx="3499">
                  <c:v>-1.3950525282585462</c:v>
                </c:pt>
                <c:pt idx="3500">
                  <c:v>-0.88881967520906158</c:v>
                </c:pt>
                <c:pt idx="3501">
                  <c:v>1.2784152420787677E-2</c:v>
                </c:pt>
                <c:pt idx="3502">
                  <c:v>-0.6450419512753276</c:v>
                </c:pt>
                <c:pt idx="3503">
                  <c:v>-0.6450419512753276</c:v>
                </c:pt>
                <c:pt idx="3504">
                  <c:v>-0.13248586824472414</c:v>
                </c:pt>
                <c:pt idx="3505">
                  <c:v>-0.13248586824472414</c:v>
                </c:pt>
                <c:pt idx="3506">
                  <c:v>-0.2794493539703507</c:v>
                </c:pt>
                <c:pt idx="3507">
                  <c:v>-0.2794493539703507</c:v>
                </c:pt>
                <c:pt idx="3508">
                  <c:v>-0.2794493539703507</c:v>
                </c:pt>
                <c:pt idx="3509">
                  <c:v>-0.2794493539703507</c:v>
                </c:pt>
                <c:pt idx="3510">
                  <c:v>7.3636031452008061E-2</c:v>
                </c:pt>
                <c:pt idx="3511">
                  <c:v>-0.2794493539703507</c:v>
                </c:pt>
                <c:pt idx="3512">
                  <c:v>-0.46783862043457014</c:v>
                </c:pt>
                <c:pt idx="3513">
                  <c:v>-0.88881967520906158</c:v>
                </c:pt>
                <c:pt idx="3514">
                  <c:v>-1.3950525282585462</c:v>
                </c:pt>
                <c:pt idx="3515">
                  <c:v>-1.3950525282585462</c:v>
                </c:pt>
                <c:pt idx="3516">
                  <c:v>7.3636031452008061E-2</c:v>
                </c:pt>
                <c:pt idx="3517">
                  <c:v>-1.3950525282585462</c:v>
                </c:pt>
                <c:pt idx="3518">
                  <c:v>-0.6450419512753276</c:v>
                </c:pt>
                <c:pt idx="3519">
                  <c:v>-0.6450419512753276</c:v>
                </c:pt>
                <c:pt idx="3520">
                  <c:v>-0.13248586824472414</c:v>
                </c:pt>
                <c:pt idx="3521">
                  <c:v>-0.13248586824472414</c:v>
                </c:pt>
                <c:pt idx="3522">
                  <c:v>-1.3950525282585462</c:v>
                </c:pt>
                <c:pt idx="3523">
                  <c:v>7.3636031452008061E-2</c:v>
                </c:pt>
                <c:pt idx="3524">
                  <c:v>-0.6450419512753276</c:v>
                </c:pt>
                <c:pt idx="3525">
                  <c:v>-0.6450419512753276</c:v>
                </c:pt>
                <c:pt idx="3526">
                  <c:v>-0.6450419512753276</c:v>
                </c:pt>
                <c:pt idx="3527">
                  <c:v>1.2784152420787677E-2</c:v>
                </c:pt>
                <c:pt idx="3528">
                  <c:v>-1.3950525282585462</c:v>
                </c:pt>
                <c:pt idx="3529">
                  <c:v>-0.6450419512753276</c:v>
                </c:pt>
                <c:pt idx="3530">
                  <c:v>-1.3950525282585462</c:v>
                </c:pt>
                <c:pt idx="3531">
                  <c:v>-0.88881967520906158</c:v>
                </c:pt>
                <c:pt idx="3532">
                  <c:v>-0.88881967520906158</c:v>
                </c:pt>
                <c:pt idx="3533">
                  <c:v>-0.46783862043457014</c:v>
                </c:pt>
                <c:pt idx="3534">
                  <c:v>-4.5511009098988427E-2</c:v>
                </c:pt>
                <c:pt idx="3535">
                  <c:v>-0.2794493539703507</c:v>
                </c:pt>
                <c:pt idx="3536">
                  <c:v>-0.2794493539703507</c:v>
                </c:pt>
                <c:pt idx="3537">
                  <c:v>-1.3950525282585462</c:v>
                </c:pt>
                <c:pt idx="3538">
                  <c:v>-0.88881967520906158</c:v>
                </c:pt>
                <c:pt idx="3539">
                  <c:v>-0.88881967520906158</c:v>
                </c:pt>
                <c:pt idx="3540">
                  <c:v>-0.6450419512753276</c:v>
                </c:pt>
                <c:pt idx="3541">
                  <c:v>-0.6450419512753276</c:v>
                </c:pt>
                <c:pt idx="3542">
                  <c:v>-1.3950525282585462</c:v>
                </c:pt>
                <c:pt idx="3543">
                  <c:v>-0.88881967520906158</c:v>
                </c:pt>
                <c:pt idx="3544">
                  <c:v>-1.3950525282585462</c:v>
                </c:pt>
                <c:pt idx="3545">
                  <c:v>-1.3950525282585462</c:v>
                </c:pt>
                <c:pt idx="3546">
                  <c:v>-0.46783862043457014</c:v>
                </c:pt>
                <c:pt idx="3547">
                  <c:v>1.2784152420787677E-2</c:v>
                </c:pt>
                <c:pt idx="3548">
                  <c:v>-0.13248586824472414</c:v>
                </c:pt>
                <c:pt idx="3549">
                  <c:v>-1.3950525282585462</c:v>
                </c:pt>
                <c:pt idx="3550">
                  <c:v>-1.3950525282585462</c:v>
                </c:pt>
                <c:pt idx="3551">
                  <c:v>-1.3950525282585462</c:v>
                </c:pt>
                <c:pt idx="3552">
                  <c:v>-1.3950525282585462</c:v>
                </c:pt>
                <c:pt idx="3553">
                  <c:v>-0.40116316278173481</c:v>
                </c:pt>
                <c:pt idx="3554">
                  <c:v>-1.3950525282585462</c:v>
                </c:pt>
                <c:pt idx="3555">
                  <c:v>-1.3950525282585462</c:v>
                </c:pt>
                <c:pt idx="3556">
                  <c:v>-0.6450419512753276</c:v>
                </c:pt>
                <c:pt idx="3557">
                  <c:v>-0.2794493539703507</c:v>
                </c:pt>
                <c:pt idx="3558">
                  <c:v>-1.3950525282585462</c:v>
                </c:pt>
                <c:pt idx="3559">
                  <c:v>-0.88881967520906158</c:v>
                </c:pt>
                <c:pt idx="3560">
                  <c:v>-0.13248586824472414</c:v>
                </c:pt>
                <c:pt idx="3561">
                  <c:v>1.2784152420787677E-2</c:v>
                </c:pt>
                <c:pt idx="3562">
                  <c:v>-0.6450419512753276</c:v>
                </c:pt>
                <c:pt idx="3563">
                  <c:v>-1.3950525282585462</c:v>
                </c:pt>
                <c:pt idx="3564">
                  <c:v>-1.3950525282585462</c:v>
                </c:pt>
                <c:pt idx="3565">
                  <c:v>-0.6450419512753276</c:v>
                </c:pt>
                <c:pt idx="3566">
                  <c:v>-1.3950525282585462</c:v>
                </c:pt>
                <c:pt idx="3567">
                  <c:v>-0.2794493539703507</c:v>
                </c:pt>
                <c:pt idx="3568">
                  <c:v>7.3636031452008061E-2</c:v>
                </c:pt>
                <c:pt idx="3569">
                  <c:v>-1.3950525282585462</c:v>
                </c:pt>
                <c:pt idx="3570">
                  <c:v>-0.6450419512753276</c:v>
                </c:pt>
                <c:pt idx="3571">
                  <c:v>-0.88881967520906158</c:v>
                </c:pt>
                <c:pt idx="3572">
                  <c:v>-0.6450419512753276</c:v>
                </c:pt>
                <c:pt idx="3573">
                  <c:v>-0.6450419512753276</c:v>
                </c:pt>
                <c:pt idx="3574">
                  <c:v>-0.46783862043457014</c:v>
                </c:pt>
                <c:pt idx="3575">
                  <c:v>7.3636031452008061E-2</c:v>
                </c:pt>
                <c:pt idx="3576">
                  <c:v>1.2784152420787677E-2</c:v>
                </c:pt>
                <c:pt idx="3577">
                  <c:v>-4.5511009098988427E-2</c:v>
                </c:pt>
                <c:pt idx="3578">
                  <c:v>-0.2794493539703507</c:v>
                </c:pt>
                <c:pt idx="3579">
                  <c:v>-1.3950525282585462</c:v>
                </c:pt>
                <c:pt idx="3580">
                  <c:v>-0.6450419512753276</c:v>
                </c:pt>
                <c:pt idx="3581">
                  <c:v>-0.88881967520906158</c:v>
                </c:pt>
                <c:pt idx="3582">
                  <c:v>1.2784152420787677E-2</c:v>
                </c:pt>
                <c:pt idx="3583">
                  <c:v>-1.3950525282585462</c:v>
                </c:pt>
                <c:pt idx="3584">
                  <c:v>-1.3950525282585462</c:v>
                </c:pt>
                <c:pt idx="3585">
                  <c:v>-1.3950525282585462</c:v>
                </c:pt>
                <c:pt idx="3586">
                  <c:v>-1.3950525282585462</c:v>
                </c:pt>
                <c:pt idx="3587">
                  <c:v>-1.3950525282585462</c:v>
                </c:pt>
                <c:pt idx="3588">
                  <c:v>-1.3950525282585462</c:v>
                </c:pt>
                <c:pt idx="3589">
                  <c:v>-0.13248586824472414</c:v>
                </c:pt>
                <c:pt idx="3590">
                  <c:v>-1.3950525282585462</c:v>
                </c:pt>
                <c:pt idx="3591">
                  <c:v>-0.2794493539703507</c:v>
                </c:pt>
                <c:pt idx="3592">
                  <c:v>-0.6450419512753276</c:v>
                </c:pt>
                <c:pt idx="3593">
                  <c:v>-0.2794493539703507</c:v>
                </c:pt>
                <c:pt idx="3594">
                  <c:v>-1.3950525282585462</c:v>
                </c:pt>
                <c:pt idx="3595">
                  <c:v>-0.6450419512753276</c:v>
                </c:pt>
                <c:pt idx="3596">
                  <c:v>-0.2794493539703507</c:v>
                </c:pt>
                <c:pt idx="3597">
                  <c:v>-0.46783862043457014</c:v>
                </c:pt>
                <c:pt idx="3598">
                  <c:v>-1.3950525282585462</c:v>
                </c:pt>
                <c:pt idx="3599">
                  <c:v>-1.3950525282585462</c:v>
                </c:pt>
                <c:pt idx="3600">
                  <c:v>-1.3950525282585462</c:v>
                </c:pt>
                <c:pt idx="3601">
                  <c:v>7.3636031452008061E-2</c:v>
                </c:pt>
                <c:pt idx="3602">
                  <c:v>-0.88881967520906158</c:v>
                </c:pt>
                <c:pt idx="3603">
                  <c:v>-0.46783862043457014</c:v>
                </c:pt>
                <c:pt idx="3604">
                  <c:v>-1.3950525282585462</c:v>
                </c:pt>
                <c:pt idx="3605">
                  <c:v>-0.46783862043457014</c:v>
                </c:pt>
                <c:pt idx="3606">
                  <c:v>-0.13248586824472414</c:v>
                </c:pt>
                <c:pt idx="3607">
                  <c:v>-1.3950525282585462</c:v>
                </c:pt>
                <c:pt idx="3608">
                  <c:v>-0.6450419512753276</c:v>
                </c:pt>
                <c:pt idx="3609">
                  <c:v>-0.6450419512753276</c:v>
                </c:pt>
                <c:pt idx="3610">
                  <c:v>-0.88881967520906158</c:v>
                </c:pt>
                <c:pt idx="3611">
                  <c:v>-0.6450419512753276</c:v>
                </c:pt>
                <c:pt idx="3612">
                  <c:v>-0.2794493539703507</c:v>
                </c:pt>
                <c:pt idx="3613">
                  <c:v>7.3636031452008061E-2</c:v>
                </c:pt>
                <c:pt idx="3614">
                  <c:v>-0.13248586824472414</c:v>
                </c:pt>
                <c:pt idx="3615">
                  <c:v>-4.5511009098988427E-2</c:v>
                </c:pt>
                <c:pt idx="3616">
                  <c:v>-0.2794493539703507</c:v>
                </c:pt>
                <c:pt idx="3617">
                  <c:v>-0.46783862043457014</c:v>
                </c:pt>
                <c:pt idx="3618">
                  <c:v>-0.2794493539703507</c:v>
                </c:pt>
                <c:pt idx="3619">
                  <c:v>-0.6450419512753276</c:v>
                </c:pt>
                <c:pt idx="3620">
                  <c:v>-0.46783862043457014</c:v>
                </c:pt>
                <c:pt idx="3621">
                  <c:v>1.2784152420787677E-2</c:v>
                </c:pt>
                <c:pt idx="3622">
                  <c:v>-0.6450419512753276</c:v>
                </c:pt>
                <c:pt idx="3623">
                  <c:v>-1.3950525282585462</c:v>
                </c:pt>
                <c:pt idx="3624">
                  <c:v>-1.3950525282585462</c:v>
                </c:pt>
                <c:pt idx="3625">
                  <c:v>-0.88881967520906158</c:v>
                </c:pt>
                <c:pt idx="3626">
                  <c:v>-0.2794493539703507</c:v>
                </c:pt>
                <c:pt idx="3627">
                  <c:v>-0.6450419512753276</c:v>
                </c:pt>
                <c:pt idx="3628">
                  <c:v>-0.2794493539703507</c:v>
                </c:pt>
                <c:pt idx="3629">
                  <c:v>-1.3950525282585462</c:v>
                </c:pt>
                <c:pt idx="3630">
                  <c:v>7.3636031452008061E-2</c:v>
                </c:pt>
                <c:pt idx="3631">
                  <c:v>-1.3950525282585462</c:v>
                </c:pt>
                <c:pt idx="3632">
                  <c:v>-4.5511009098988427E-2</c:v>
                </c:pt>
                <c:pt idx="3633">
                  <c:v>-0.40116316278173481</c:v>
                </c:pt>
                <c:pt idx="3634">
                  <c:v>-1.3950525282585462</c:v>
                </c:pt>
                <c:pt idx="3635">
                  <c:v>-4.5511009098988427E-2</c:v>
                </c:pt>
                <c:pt idx="3636">
                  <c:v>-0.6450419512753276</c:v>
                </c:pt>
                <c:pt idx="3637">
                  <c:v>-0.13248586824472414</c:v>
                </c:pt>
                <c:pt idx="3638">
                  <c:v>-1.3950525282585462</c:v>
                </c:pt>
                <c:pt idx="3639">
                  <c:v>-0.13248586824472414</c:v>
                </c:pt>
                <c:pt idx="3640">
                  <c:v>-0.13248586824472414</c:v>
                </c:pt>
                <c:pt idx="3641">
                  <c:v>-4.5511009098988427E-2</c:v>
                </c:pt>
                <c:pt idx="3642">
                  <c:v>-0.40116316278173481</c:v>
                </c:pt>
                <c:pt idx="3643">
                  <c:v>-0.2794493539703507</c:v>
                </c:pt>
                <c:pt idx="3644">
                  <c:v>-0.6450419512753276</c:v>
                </c:pt>
                <c:pt idx="3645">
                  <c:v>-0.13248586824472414</c:v>
                </c:pt>
                <c:pt idx="3646">
                  <c:v>-0.6450419512753276</c:v>
                </c:pt>
                <c:pt idx="3647">
                  <c:v>-4.5511009098988427E-2</c:v>
                </c:pt>
                <c:pt idx="3648">
                  <c:v>-1.3950525282585462</c:v>
                </c:pt>
                <c:pt idx="3649">
                  <c:v>-0.6450419512753276</c:v>
                </c:pt>
                <c:pt idx="3650">
                  <c:v>-0.6450419512753276</c:v>
                </c:pt>
                <c:pt idx="3651">
                  <c:v>-0.2794493539703507</c:v>
                </c:pt>
                <c:pt idx="3652">
                  <c:v>-0.40116316278173481</c:v>
                </c:pt>
                <c:pt idx="3653">
                  <c:v>-1.3950525282585462</c:v>
                </c:pt>
                <c:pt idx="3654">
                  <c:v>-1.3950525282585462</c:v>
                </c:pt>
                <c:pt idx="3655">
                  <c:v>-0.40116316278173481</c:v>
                </c:pt>
                <c:pt idx="3656">
                  <c:v>7.3636031452008061E-2</c:v>
                </c:pt>
                <c:pt idx="3657">
                  <c:v>-4.5511009098988427E-2</c:v>
                </c:pt>
                <c:pt idx="3658">
                  <c:v>-0.6450419512753276</c:v>
                </c:pt>
                <c:pt idx="3659">
                  <c:v>-0.46783862043457014</c:v>
                </c:pt>
                <c:pt idx="3660">
                  <c:v>-0.6450419512753276</c:v>
                </c:pt>
                <c:pt idx="3661">
                  <c:v>-0.13248586824472414</c:v>
                </c:pt>
                <c:pt idx="3662">
                  <c:v>-0.2794493539703507</c:v>
                </c:pt>
                <c:pt idx="3663">
                  <c:v>-4.5511009098988427E-2</c:v>
                </c:pt>
                <c:pt idx="3664">
                  <c:v>-1.3950525282585462</c:v>
                </c:pt>
                <c:pt idx="3665">
                  <c:v>-0.6450419512753276</c:v>
                </c:pt>
                <c:pt idx="3666">
                  <c:v>-0.6450419512753276</c:v>
                </c:pt>
                <c:pt idx="3667">
                  <c:v>7.3636031452008061E-2</c:v>
                </c:pt>
                <c:pt idx="3668">
                  <c:v>-1.3950525282585462</c:v>
                </c:pt>
                <c:pt idx="3669">
                  <c:v>-0.13248586824472414</c:v>
                </c:pt>
                <c:pt idx="3670">
                  <c:v>-1.3950525282585462</c:v>
                </c:pt>
                <c:pt idx="3671">
                  <c:v>-0.2794493539703507</c:v>
                </c:pt>
                <c:pt idx="3672">
                  <c:v>-0.88881967520906158</c:v>
                </c:pt>
                <c:pt idx="3673">
                  <c:v>-0.40116316278173481</c:v>
                </c:pt>
                <c:pt idx="3674">
                  <c:v>-1.3950525282585462</c:v>
                </c:pt>
                <c:pt idx="3675">
                  <c:v>-0.6450419512753276</c:v>
                </c:pt>
                <c:pt idx="3676">
                  <c:v>-0.2794493539703507</c:v>
                </c:pt>
                <c:pt idx="3677">
                  <c:v>-4.5511009098988427E-2</c:v>
                </c:pt>
                <c:pt idx="3678">
                  <c:v>7.3636031452008061E-2</c:v>
                </c:pt>
                <c:pt idx="3679">
                  <c:v>-1.3950525282585462</c:v>
                </c:pt>
                <c:pt idx="3680">
                  <c:v>-0.88881967520906158</c:v>
                </c:pt>
                <c:pt idx="3681">
                  <c:v>-1.3950525282585462</c:v>
                </c:pt>
                <c:pt idx="3682">
                  <c:v>-0.6450419512753276</c:v>
                </c:pt>
                <c:pt idx="3683">
                  <c:v>7.3636031452008061E-2</c:v>
                </c:pt>
                <c:pt idx="3684">
                  <c:v>-1.3950525282585462</c:v>
                </c:pt>
                <c:pt idx="3685">
                  <c:v>-0.6450419512753276</c:v>
                </c:pt>
                <c:pt idx="3686">
                  <c:v>-0.13248586824472414</c:v>
                </c:pt>
                <c:pt idx="3687">
                  <c:v>-1.3950525282585462</c:v>
                </c:pt>
                <c:pt idx="3688">
                  <c:v>1.2784152420787677E-2</c:v>
                </c:pt>
                <c:pt idx="3689">
                  <c:v>-0.2794493539703507</c:v>
                </c:pt>
                <c:pt idx="3690">
                  <c:v>-0.88881967520906158</c:v>
                </c:pt>
                <c:pt idx="3691">
                  <c:v>-0.6450419512753276</c:v>
                </c:pt>
                <c:pt idx="3692">
                  <c:v>-0.40116316278173481</c:v>
                </c:pt>
                <c:pt idx="3693">
                  <c:v>-0.46783862043457014</c:v>
                </c:pt>
                <c:pt idx="3694">
                  <c:v>-0.6450419512753276</c:v>
                </c:pt>
                <c:pt idx="3695">
                  <c:v>-1.3950525282585462</c:v>
                </c:pt>
                <c:pt idx="3696">
                  <c:v>-0.6450419512753276</c:v>
                </c:pt>
                <c:pt idx="3697">
                  <c:v>-0.40116316278173481</c:v>
                </c:pt>
                <c:pt idx="3698">
                  <c:v>-1.3950525282585462</c:v>
                </c:pt>
                <c:pt idx="3699">
                  <c:v>-0.6450419512753276</c:v>
                </c:pt>
                <c:pt idx="3700">
                  <c:v>-0.2794493539703507</c:v>
                </c:pt>
                <c:pt idx="3701">
                  <c:v>-1.3950525282585462</c:v>
                </c:pt>
                <c:pt idx="3702">
                  <c:v>-0.6450419512753276</c:v>
                </c:pt>
                <c:pt idx="3703">
                  <c:v>-0.6450419512753276</c:v>
                </c:pt>
                <c:pt idx="3704">
                  <c:v>-1.3950525282585462</c:v>
                </c:pt>
                <c:pt idx="3705">
                  <c:v>-0.6450419512753276</c:v>
                </c:pt>
                <c:pt idx="3706">
                  <c:v>-0.88881967520906158</c:v>
                </c:pt>
                <c:pt idx="3707">
                  <c:v>-1.3950525282585462</c:v>
                </c:pt>
                <c:pt idx="3708">
                  <c:v>-0.6450419512753276</c:v>
                </c:pt>
                <c:pt idx="3709">
                  <c:v>-0.6450419512753276</c:v>
                </c:pt>
                <c:pt idx="3710">
                  <c:v>-0.6450419512753276</c:v>
                </c:pt>
                <c:pt idx="3711">
                  <c:v>-1.3950525282585462</c:v>
                </c:pt>
                <c:pt idx="3712">
                  <c:v>-1.3950525282585462</c:v>
                </c:pt>
                <c:pt idx="3713">
                  <c:v>-1.3950525282585462</c:v>
                </c:pt>
                <c:pt idx="3714">
                  <c:v>-0.13248586824472414</c:v>
                </c:pt>
                <c:pt idx="3715">
                  <c:v>-0.2794493539703507</c:v>
                </c:pt>
                <c:pt idx="3716">
                  <c:v>-0.2794493539703507</c:v>
                </c:pt>
                <c:pt idx="3717">
                  <c:v>-1.3950525282585462</c:v>
                </c:pt>
                <c:pt idx="3718">
                  <c:v>1.2784152420787677E-2</c:v>
                </c:pt>
                <c:pt idx="3719">
                  <c:v>-0.6450419512753276</c:v>
                </c:pt>
                <c:pt idx="3720">
                  <c:v>-4.5511009098988427E-2</c:v>
                </c:pt>
                <c:pt idx="3721">
                  <c:v>-4.5511009098988427E-2</c:v>
                </c:pt>
                <c:pt idx="3722">
                  <c:v>-1.3950525282585462</c:v>
                </c:pt>
                <c:pt idx="3723">
                  <c:v>-1.3950525282585462</c:v>
                </c:pt>
                <c:pt idx="3724">
                  <c:v>7.3636031452008061E-2</c:v>
                </c:pt>
                <c:pt idx="3725">
                  <c:v>-0.6450419512753276</c:v>
                </c:pt>
                <c:pt idx="3726">
                  <c:v>-0.6450419512753276</c:v>
                </c:pt>
                <c:pt idx="3727">
                  <c:v>-0.2794493539703507</c:v>
                </c:pt>
                <c:pt idx="3728">
                  <c:v>-0.2794493539703507</c:v>
                </c:pt>
                <c:pt idx="3729">
                  <c:v>1.2784152420787677E-2</c:v>
                </c:pt>
                <c:pt idx="3730">
                  <c:v>-1.3950525282585462</c:v>
                </c:pt>
                <c:pt idx="3731">
                  <c:v>-1.3950525282585462</c:v>
                </c:pt>
                <c:pt idx="3732">
                  <c:v>7.3636031452008061E-2</c:v>
                </c:pt>
                <c:pt idx="3733">
                  <c:v>-0.2794493539703507</c:v>
                </c:pt>
                <c:pt idx="3734">
                  <c:v>-0.46783862043457014</c:v>
                </c:pt>
                <c:pt idx="3735">
                  <c:v>-1.3950525282585462</c:v>
                </c:pt>
                <c:pt idx="3736">
                  <c:v>-0.40116316278173481</c:v>
                </c:pt>
                <c:pt idx="3737">
                  <c:v>-0.2794493539703507</c:v>
                </c:pt>
                <c:pt idx="3738">
                  <c:v>-0.6450419512753276</c:v>
                </c:pt>
                <c:pt idx="3739">
                  <c:v>-0.88881967520906158</c:v>
                </c:pt>
                <c:pt idx="3740">
                  <c:v>-4.5511009098988427E-2</c:v>
                </c:pt>
                <c:pt idx="3741">
                  <c:v>-0.2794493539703507</c:v>
                </c:pt>
                <c:pt idx="3742">
                  <c:v>-0.6450419512753276</c:v>
                </c:pt>
                <c:pt idx="3743">
                  <c:v>-0.2794493539703507</c:v>
                </c:pt>
                <c:pt idx="3744">
                  <c:v>-1.3950525282585462</c:v>
                </c:pt>
                <c:pt idx="3745">
                  <c:v>-0.2794493539703507</c:v>
                </c:pt>
                <c:pt idx="3746">
                  <c:v>-0.40116316278173481</c:v>
                </c:pt>
                <c:pt idx="3747">
                  <c:v>-0.40116316278173481</c:v>
                </c:pt>
                <c:pt idx="3748">
                  <c:v>-0.46783862043457014</c:v>
                </c:pt>
                <c:pt idx="3749">
                  <c:v>-0.6450419512753276</c:v>
                </c:pt>
                <c:pt idx="3750">
                  <c:v>-1.3950525282585462</c:v>
                </c:pt>
                <c:pt idx="3751">
                  <c:v>-0.2794493539703507</c:v>
                </c:pt>
                <c:pt idx="3752">
                  <c:v>-0.88881967520906158</c:v>
                </c:pt>
                <c:pt idx="3753">
                  <c:v>-0.6450419512753276</c:v>
                </c:pt>
                <c:pt idx="3754">
                  <c:v>-0.88881967520906158</c:v>
                </c:pt>
                <c:pt idx="3755">
                  <c:v>-1.3950525282585462</c:v>
                </c:pt>
                <c:pt idx="3756">
                  <c:v>-0.40116316278173481</c:v>
                </c:pt>
                <c:pt idx="3757">
                  <c:v>-0.2794493539703507</c:v>
                </c:pt>
                <c:pt idx="3758">
                  <c:v>-0.88881967520906158</c:v>
                </c:pt>
                <c:pt idx="3759">
                  <c:v>-0.13248586824472414</c:v>
                </c:pt>
                <c:pt idx="3760">
                  <c:v>-0.6450419512753276</c:v>
                </c:pt>
                <c:pt idx="3761">
                  <c:v>-0.46783862043457014</c:v>
                </c:pt>
                <c:pt idx="3762">
                  <c:v>-1.3950525282585462</c:v>
                </c:pt>
                <c:pt idx="3763">
                  <c:v>-0.6450419512753276</c:v>
                </c:pt>
                <c:pt idx="3764">
                  <c:v>1.2784152420787677E-2</c:v>
                </c:pt>
                <c:pt idx="3765">
                  <c:v>-0.6450419512753276</c:v>
                </c:pt>
                <c:pt idx="3766">
                  <c:v>-0.13248586824472414</c:v>
                </c:pt>
                <c:pt idx="3767">
                  <c:v>-4.5511009098988427E-2</c:v>
                </c:pt>
                <c:pt idx="3768">
                  <c:v>-0.13248586824472414</c:v>
                </c:pt>
                <c:pt idx="3769">
                  <c:v>-4.5511009098988427E-2</c:v>
                </c:pt>
                <c:pt idx="3770">
                  <c:v>-1.3950525282585462</c:v>
                </c:pt>
                <c:pt idx="3771">
                  <c:v>-0.2794493539703507</c:v>
                </c:pt>
                <c:pt idx="3772">
                  <c:v>-0.6450419512753276</c:v>
                </c:pt>
                <c:pt idx="3773">
                  <c:v>-4.5511009098988427E-2</c:v>
                </c:pt>
                <c:pt idx="3774">
                  <c:v>-0.13248586824472414</c:v>
                </c:pt>
                <c:pt idx="3775">
                  <c:v>-4.5511009098988427E-2</c:v>
                </c:pt>
                <c:pt idx="3776">
                  <c:v>-0.2794493539703507</c:v>
                </c:pt>
                <c:pt idx="3777">
                  <c:v>-0.6450419512753276</c:v>
                </c:pt>
                <c:pt idx="3778">
                  <c:v>-1.3950525282585462</c:v>
                </c:pt>
                <c:pt idx="3779">
                  <c:v>-1.3950525282585462</c:v>
                </c:pt>
                <c:pt idx="3780">
                  <c:v>-0.2794493539703507</c:v>
                </c:pt>
                <c:pt idx="3781">
                  <c:v>1.2784152420787677E-2</c:v>
                </c:pt>
                <c:pt idx="3782">
                  <c:v>-0.2794493539703507</c:v>
                </c:pt>
                <c:pt idx="3783">
                  <c:v>1.2784152420787677E-2</c:v>
                </c:pt>
                <c:pt idx="3784">
                  <c:v>-1.3950525282585462</c:v>
                </c:pt>
                <c:pt idx="3785">
                  <c:v>-1.3950525282585462</c:v>
                </c:pt>
                <c:pt idx="3786">
                  <c:v>-1.3950525282585462</c:v>
                </c:pt>
                <c:pt idx="3787">
                  <c:v>-0.2794493539703507</c:v>
                </c:pt>
                <c:pt idx="3788">
                  <c:v>-1.3950525282585462</c:v>
                </c:pt>
                <c:pt idx="3789">
                  <c:v>-0.6450419512753276</c:v>
                </c:pt>
                <c:pt idx="3790">
                  <c:v>-0.2794493539703507</c:v>
                </c:pt>
                <c:pt idx="3791">
                  <c:v>-1.3950525282585462</c:v>
                </c:pt>
                <c:pt idx="3792">
                  <c:v>-1.3950525282585462</c:v>
                </c:pt>
                <c:pt idx="3793">
                  <c:v>-1.3950525282585462</c:v>
                </c:pt>
                <c:pt idx="3794">
                  <c:v>-0.88881967520906158</c:v>
                </c:pt>
                <c:pt idx="3795">
                  <c:v>-0.88881967520906158</c:v>
                </c:pt>
                <c:pt idx="3796">
                  <c:v>-0.6450419512753276</c:v>
                </c:pt>
                <c:pt idx="3797">
                  <c:v>-0.6450419512753276</c:v>
                </c:pt>
                <c:pt idx="3798">
                  <c:v>-1.3950525282585462</c:v>
                </c:pt>
                <c:pt idx="3799">
                  <c:v>7.3636031452008061E-2</c:v>
                </c:pt>
                <c:pt idx="3800">
                  <c:v>-0.13248586824472414</c:v>
                </c:pt>
                <c:pt idx="3801">
                  <c:v>-1.3950525282585462</c:v>
                </c:pt>
                <c:pt idx="3802">
                  <c:v>-0.6450419512753276</c:v>
                </c:pt>
                <c:pt idx="3803">
                  <c:v>-4.5511009098988427E-2</c:v>
                </c:pt>
                <c:pt idx="3804">
                  <c:v>-1.3950525282585462</c:v>
                </c:pt>
                <c:pt idx="3805">
                  <c:v>-0.2794493539703507</c:v>
                </c:pt>
                <c:pt idx="3806">
                  <c:v>-1.3950525282585462</c:v>
                </c:pt>
                <c:pt idx="3807">
                  <c:v>-1.3950525282585462</c:v>
                </c:pt>
                <c:pt idx="3808">
                  <c:v>-0.6450419512753276</c:v>
                </c:pt>
                <c:pt idx="3809">
                  <c:v>-0.6450419512753276</c:v>
                </c:pt>
                <c:pt idx="3810">
                  <c:v>-1.3950525282585462</c:v>
                </c:pt>
                <c:pt idx="3811">
                  <c:v>-0.2794493539703507</c:v>
                </c:pt>
                <c:pt idx="3812">
                  <c:v>-0.13248586824472414</c:v>
                </c:pt>
                <c:pt idx="3813">
                  <c:v>-1.3950525282585462</c:v>
                </c:pt>
                <c:pt idx="3814">
                  <c:v>-0.6450419512753276</c:v>
                </c:pt>
                <c:pt idx="3815">
                  <c:v>-0.6450419512753276</c:v>
                </c:pt>
                <c:pt idx="3816">
                  <c:v>-0.46783862043457014</c:v>
                </c:pt>
                <c:pt idx="3817">
                  <c:v>-1.3950525282585462</c:v>
                </c:pt>
                <c:pt idx="3818">
                  <c:v>-0.6450419512753276</c:v>
                </c:pt>
                <c:pt idx="3819">
                  <c:v>-0.6450419512753276</c:v>
                </c:pt>
                <c:pt idx="3820">
                  <c:v>-1.3950525282585462</c:v>
                </c:pt>
                <c:pt idx="3821">
                  <c:v>-0.46783862043457014</c:v>
                </c:pt>
                <c:pt idx="3822">
                  <c:v>-0.2794493539703507</c:v>
                </c:pt>
                <c:pt idx="3823">
                  <c:v>-1.3950525282585462</c:v>
                </c:pt>
                <c:pt idx="3824">
                  <c:v>-0.6450419512753276</c:v>
                </c:pt>
                <c:pt idx="3825">
                  <c:v>-1.3950525282585462</c:v>
                </c:pt>
                <c:pt idx="3826">
                  <c:v>-0.88881967520906158</c:v>
                </c:pt>
                <c:pt idx="3827">
                  <c:v>-0.2794493539703507</c:v>
                </c:pt>
                <c:pt idx="3828">
                  <c:v>-0.13248586824472414</c:v>
                </c:pt>
                <c:pt idx="3829">
                  <c:v>-1.3950525282585462</c:v>
                </c:pt>
                <c:pt idx="3830">
                  <c:v>-0.6450419512753276</c:v>
                </c:pt>
                <c:pt idx="3831">
                  <c:v>-0.6450419512753276</c:v>
                </c:pt>
                <c:pt idx="3832">
                  <c:v>-0.6450419512753276</c:v>
                </c:pt>
                <c:pt idx="3833">
                  <c:v>-0.6450419512753276</c:v>
                </c:pt>
                <c:pt idx="3834">
                  <c:v>1.2784152420787677E-2</c:v>
                </c:pt>
                <c:pt idx="3835">
                  <c:v>-0.6450419512753276</c:v>
                </c:pt>
                <c:pt idx="3836">
                  <c:v>-0.6450419512753276</c:v>
                </c:pt>
                <c:pt idx="3837">
                  <c:v>-1.3950525282585462</c:v>
                </c:pt>
                <c:pt idx="3838">
                  <c:v>-1.3950525282585462</c:v>
                </c:pt>
                <c:pt idx="3839">
                  <c:v>-1.3950525282585462</c:v>
                </c:pt>
                <c:pt idx="3840">
                  <c:v>-0.88881967520906158</c:v>
                </c:pt>
                <c:pt idx="3841">
                  <c:v>-0.88881967520906158</c:v>
                </c:pt>
                <c:pt idx="3842">
                  <c:v>-1.3950525282585462</c:v>
                </c:pt>
                <c:pt idx="3843">
                  <c:v>-1.3950525282585462</c:v>
                </c:pt>
                <c:pt idx="3844">
                  <c:v>-1.3950525282585462</c:v>
                </c:pt>
                <c:pt idx="3845">
                  <c:v>-0.88881967520906158</c:v>
                </c:pt>
                <c:pt idx="3846">
                  <c:v>-0.6450419512753276</c:v>
                </c:pt>
                <c:pt idx="3847">
                  <c:v>-0.6450419512753276</c:v>
                </c:pt>
                <c:pt idx="3848">
                  <c:v>-1.3950525282585462</c:v>
                </c:pt>
                <c:pt idx="3849">
                  <c:v>-1.3950525282585462</c:v>
                </c:pt>
                <c:pt idx="3850">
                  <c:v>-4.5511009098988427E-2</c:v>
                </c:pt>
                <c:pt idx="3851">
                  <c:v>-0.6450419512753276</c:v>
                </c:pt>
                <c:pt idx="3852">
                  <c:v>-1.3950525282585462</c:v>
                </c:pt>
                <c:pt idx="3853">
                  <c:v>-1.3950525282585462</c:v>
                </c:pt>
                <c:pt idx="3854">
                  <c:v>-0.13248586824472414</c:v>
                </c:pt>
                <c:pt idx="3855">
                  <c:v>-1.3950525282585462</c:v>
                </c:pt>
                <c:pt idx="3856">
                  <c:v>-0.6450419512753276</c:v>
                </c:pt>
                <c:pt idx="3857">
                  <c:v>-1.3950525282585462</c:v>
                </c:pt>
                <c:pt idx="3858">
                  <c:v>-1.3950525282585462</c:v>
                </c:pt>
                <c:pt idx="3859">
                  <c:v>-0.2794493539703507</c:v>
                </c:pt>
                <c:pt idx="3860">
                  <c:v>-0.13248586824472414</c:v>
                </c:pt>
                <c:pt idx="3861">
                  <c:v>-0.6450419512753276</c:v>
                </c:pt>
                <c:pt idx="3862">
                  <c:v>-1.3950525282585462</c:v>
                </c:pt>
                <c:pt idx="3863">
                  <c:v>-1.3950525282585462</c:v>
                </c:pt>
                <c:pt idx="3864">
                  <c:v>-0.6450419512753276</c:v>
                </c:pt>
                <c:pt idx="3865">
                  <c:v>-0.2794493539703507</c:v>
                </c:pt>
                <c:pt idx="3866">
                  <c:v>-0.2794493539703507</c:v>
                </c:pt>
                <c:pt idx="3867">
                  <c:v>-0.40116316278173481</c:v>
                </c:pt>
                <c:pt idx="3868">
                  <c:v>-0.6450419512753276</c:v>
                </c:pt>
                <c:pt idx="3869">
                  <c:v>-0.13248586824472414</c:v>
                </c:pt>
                <c:pt idx="3870">
                  <c:v>-0.13248586824472414</c:v>
                </c:pt>
                <c:pt idx="3871">
                  <c:v>-0.2794493539703507</c:v>
                </c:pt>
                <c:pt idx="3872">
                  <c:v>-0.6450419512753276</c:v>
                </c:pt>
                <c:pt idx="3873">
                  <c:v>1.2784152420787677E-2</c:v>
                </c:pt>
                <c:pt idx="3874">
                  <c:v>-0.40116316278173481</c:v>
                </c:pt>
                <c:pt idx="3875">
                  <c:v>-0.6450419512753276</c:v>
                </c:pt>
                <c:pt idx="3876">
                  <c:v>-1.3950525282585462</c:v>
                </c:pt>
                <c:pt idx="3877">
                  <c:v>-0.6450419512753276</c:v>
                </c:pt>
                <c:pt idx="3878">
                  <c:v>-0.13248586824472414</c:v>
                </c:pt>
                <c:pt idx="3879">
                  <c:v>-0.6450419512753276</c:v>
                </c:pt>
                <c:pt idx="3880">
                  <c:v>-0.13248586824472414</c:v>
                </c:pt>
                <c:pt idx="3881">
                  <c:v>7.3636031452008061E-2</c:v>
                </c:pt>
                <c:pt idx="3882">
                  <c:v>-1.3950525282585462</c:v>
                </c:pt>
                <c:pt idx="3883">
                  <c:v>-0.88881967520906158</c:v>
                </c:pt>
                <c:pt idx="3884">
                  <c:v>-0.13248586824472414</c:v>
                </c:pt>
                <c:pt idx="3885">
                  <c:v>-0.13248586824472414</c:v>
                </c:pt>
                <c:pt idx="3886">
                  <c:v>-0.2794493539703507</c:v>
                </c:pt>
                <c:pt idx="3887">
                  <c:v>-1.3950525282585462</c:v>
                </c:pt>
                <c:pt idx="3888">
                  <c:v>-0.6450419512753276</c:v>
                </c:pt>
                <c:pt idx="3889">
                  <c:v>-0.2794493539703507</c:v>
                </c:pt>
                <c:pt idx="3890">
                  <c:v>-1.3950525282585462</c:v>
                </c:pt>
                <c:pt idx="3891">
                  <c:v>-1.3950525282585462</c:v>
                </c:pt>
                <c:pt idx="3892">
                  <c:v>-0.2794493539703507</c:v>
                </c:pt>
                <c:pt idx="3893">
                  <c:v>-0.88881967520906158</c:v>
                </c:pt>
                <c:pt idx="3894">
                  <c:v>-1.3950525282585462</c:v>
                </c:pt>
                <c:pt idx="3895">
                  <c:v>-1.3950525282585462</c:v>
                </c:pt>
                <c:pt idx="3896">
                  <c:v>-0.13248586824472414</c:v>
                </c:pt>
                <c:pt idx="3897">
                  <c:v>1.2784152420787677E-2</c:v>
                </c:pt>
                <c:pt idx="3898">
                  <c:v>-0.6450419512753276</c:v>
                </c:pt>
                <c:pt idx="3899">
                  <c:v>-0.2794493539703507</c:v>
                </c:pt>
                <c:pt idx="3900">
                  <c:v>-1.3950525282585462</c:v>
                </c:pt>
                <c:pt idx="3901">
                  <c:v>1.2784152420787677E-2</c:v>
                </c:pt>
                <c:pt idx="3902">
                  <c:v>-1.3950525282585462</c:v>
                </c:pt>
                <c:pt idx="3903">
                  <c:v>-0.13248586824472414</c:v>
                </c:pt>
                <c:pt idx="3904">
                  <c:v>1.2784152420787677E-2</c:v>
                </c:pt>
                <c:pt idx="3905">
                  <c:v>7.3636031452008061E-2</c:v>
                </c:pt>
                <c:pt idx="3906">
                  <c:v>-1.3950525282585462</c:v>
                </c:pt>
                <c:pt idx="3907">
                  <c:v>-0.88881967520906158</c:v>
                </c:pt>
                <c:pt idx="3908">
                  <c:v>1.2784152420787677E-2</c:v>
                </c:pt>
                <c:pt idx="3909">
                  <c:v>-0.13248586824472414</c:v>
                </c:pt>
                <c:pt idx="3910">
                  <c:v>-0.6450419512753276</c:v>
                </c:pt>
                <c:pt idx="3911">
                  <c:v>-0.2794493539703507</c:v>
                </c:pt>
                <c:pt idx="3912">
                  <c:v>-0.40116316278173481</c:v>
                </c:pt>
                <c:pt idx="3913">
                  <c:v>-0.6450419512753276</c:v>
                </c:pt>
                <c:pt idx="3914">
                  <c:v>-0.13248586824472414</c:v>
                </c:pt>
                <c:pt idx="3915">
                  <c:v>-1.3950525282585462</c:v>
                </c:pt>
                <c:pt idx="3916">
                  <c:v>-1.3950525282585462</c:v>
                </c:pt>
                <c:pt idx="3917">
                  <c:v>-0.13248586824472414</c:v>
                </c:pt>
                <c:pt idx="3918">
                  <c:v>-1.3950525282585462</c:v>
                </c:pt>
                <c:pt idx="3919">
                  <c:v>-0.88881967520906158</c:v>
                </c:pt>
                <c:pt idx="3920">
                  <c:v>-0.13248586824472414</c:v>
                </c:pt>
                <c:pt idx="3921">
                  <c:v>-4.5511009098988427E-2</c:v>
                </c:pt>
                <c:pt idx="3922">
                  <c:v>-0.13248586824472414</c:v>
                </c:pt>
                <c:pt idx="3923">
                  <c:v>-1.3950525282585462</c:v>
                </c:pt>
                <c:pt idx="3924">
                  <c:v>-0.2794493539703507</c:v>
                </c:pt>
                <c:pt idx="3925">
                  <c:v>-0.6450419512753276</c:v>
                </c:pt>
                <c:pt idx="3926">
                  <c:v>-0.88881967520906158</c:v>
                </c:pt>
                <c:pt idx="3927">
                  <c:v>-0.2794493539703507</c:v>
                </c:pt>
                <c:pt idx="3928">
                  <c:v>-0.2794493539703507</c:v>
                </c:pt>
                <c:pt idx="3929">
                  <c:v>-1.3950525282585462</c:v>
                </c:pt>
                <c:pt idx="3930">
                  <c:v>-0.40116316278173481</c:v>
                </c:pt>
                <c:pt idx="3931">
                  <c:v>-1.3950525282585462</c:v>
                </c:pt>
                <c:pt idx="3932">
                  <c:v>-0.6450419512753276</c:v>
                </c:pt>
                <c:pt idx="3933">
                  <c:v>7.3636031452008061E-2</c:v>
                </c:pt>
                <c:pt idx="3934">
                  <c:v>-4.5511009098988427E-2</c:v>
                </c:pt>
                <c:pt idx="3935">
                  <c:v>-1.3950525282585462</c:v>
                </c:pt>
                <c:pt idx="3936">
                  <c:v>-0.2794493539703507</c:v>
                </c:pt>
                <c:pt idx="3937">
                  <c:v>-0.88881967520906158</c:v>
                </c:pt>
                <c:pt idx="3938">
                  <c:v>-1.3950525282585462</c:v>
                </c:pt>
                <c:pt idx="3939">
                  <c:v>-0.40116316278173481</c:v>
                </c:pt>
                <c:pt idx="3940">
                  <c:v>7.3636031452008061E-2</c:v>
                </c:pt>
                <c:pt idx="3941">
                  <c:v>-1.3950525282585462</c:v>
                </c:pt>
                <c:pt idx="3942">
                  <c:v>1.2784152420787677E-2</c:v>
                </c:pt>
                <c:pt idx="3943">
                  <c:v>-0.40116316278173481</c:v>
                </c:pt>
                <c:pt idx="3944">
                  <c:v>-4.5511009098988427E-2</c:v>
                </c:pt>
                <c:pt idx="3945">
                  <c:v>-0.13248586824472414</c:v>
                </c:pt>
                <c:pt idx="3946">
                  <c:v>-0.6450419512753276</c:v>
                </c:pt>
                <c:pt idx="3947">
                  <c:v>-0.2794493539703507</c:v>
                </c:pt>
                <c:pt idx="3948">
                  <c:v>-0.6450419512753276</c:v>
                </c:pt>
                <c:pt idx="3949">
                  <c:v>-0.13248586824472414</c:v>
                </c:pt>
                <c:pt idx="3950">
                  <c:v>1.2784152420787677E-2</c:v>
                </c:pt>
                <c:pt idx="3951">
                  <c:v>-0.88881967520906158</c:v>
                </c:pt>
                <c:pt idx="3952">
                  <c:v>-0.2794493539703507</c:v>
                </c:pt>
                <c:pt idx="3953">
                  <c:v>-0.13248586824472414</c:v>
                </c:pt>
                <c:pt idx="3954">
                  <c:v>-1.3950525282585462</c:v>
                </c:pt>
                <c:pt idx="3955">
                  <c:v>-0.88881967520906158</c:v>
                </c:pt>
                <c:pt idx="3956">
                  <c:v>-0.40116316278173481</c:v>
                </c:pt>
                <c:pt idx="3957">
                  <c:v>-0.2794493539703507</c:v>
                </c:pt>
                <c:pt idx="3958">
                  <c:v>-0.2794493539703507</c:v>
                </c:pt>
                <c:pt idx="3959">
                  <c:v>-0.2794493539703507</c:v>
                </c:pt>
                <c:pt idx="3960">
                  <c:v>-4.5511009098988427E-2</c:v>
                </c:pt>
                <c:pt idx="3961">
                  <c:v>-0.88881967520906158</c:v>
                </c:pt>
                <c:pt idx="3962">
                  <c:v>-0.6450419512753276</c:v>
                </c:pt>
                <c:pt idx="3963">
                  <c:v>-0.13248586824472414</c:v>
                </c:pt>
                <c:pt idx="3964">
                  <c:v>-1.3950525282585462</c:v>
                </c:pt>
                <c:pt idx="3965">
                  <c:v>-0.6450419512753276</c:v>
                </c:pt>
                <c:pt idx="3966">
                  <c:v>-1.3950525282585462</c:v>
                </c:pt>
                <c:pt idx="3967">
                  <c:v>-0.2794493539703507</c:v>
                </c:pt>
                <c:pt idx="3968">
                  <c:v>7.3636031452008061E-2</c:v>
                </c:pt>
                <c:pt idx="3969">
                  <c:v>-0.46783862043457014</c:v>
                </c:pt>
                <c:pt idx="3970">
                  <c:v>7.3636031452008061E-2</c:v>
                </c:pt>
                <c:pt idx="3971">
                  <c:v>-1.3950525282585462</c:v>
                </c:pt>
                <c:pt idx="3972">
                  <c:v>-0.6450419512753276</c:v>
                </c:pt>
                <c:pt idx="3973">
                  <c:v>-1.3950525282585462</c:v>
                </c:pt>
                <c:pt idx="3974">
                  <c:v>-0.46783862043457014</c:v>
                </c:pt>
                <c:pt idx="3975">
                  <c:v>-1.3950525282585462</c:v>
                </c:pt>
                <c:pt idx="3976">
                  <c:v>-4.5511009098988427E-2</c:v>
                </c:pt>
                <c:pt idx="3977">
                  <c:v>-4.5511009098988427E-2</c:v>
                </c:pt>
                <c:pt idx="3978">
                  <c:v>-0.2794493539703507</c:v>
                </c:pt>
                <c:pt idx="3979">
                  <c:v>-0.13248586824472414</c:v>
                </c:pt>
                <c:pt idx="3980">
                  <c:v>-1.3950525282585462</c:v>
                </c:pt>
                <c:pt idx="3981">
                  <c:v>-1.3950525282585462</c:v>
                </c:pt>
                <c:pt idx="3982">
                  <c:v>7.3636031452008061E-2</c:v>
                </c:pt>
                <c:pt idx="3983">
                  <c:v>-1.3950525282585462</c:v>
                </c:pt>
                <c:pt idx="3984">
                  <c:v>-0.2794493539703507</c:v>
                </c:pt>
                <c:pt idx="3985">
                  <c:v>-4.5511009098988427E-2</c:v>
                </c:pt>
                <c:pt idx="3986">
                  <c:v>-1.3950525282585462</c:v>
                </c:pt>
                <c:pt idx="3987">
                  <c:v>-0.2794493539703507</c:v>
                </c:pt>
                <c:pt idx="3988">
                  <c:v>-4.5511009098988427E-2</c:v>
                </c:pt>
                <c:pt idx="3989">
                  <c:v>-1.3950525282585462</c:v>
                </c:pt>
                <c:pt idx="3990">
                  <c:v>1.2784152420787677E-2</c:v>
                </c:pt>
                <c:pt idx="3991">
                  <c:v>-0.6450419512753276</c:v>
                </c:pt>
                <c:pt idx="3992">
                  <c:v>-1.3950525282585462</c:v>
                </c:pt>
                <c:pt idx="3993">
                  <c:v>-1.3950525282585462</c:v>
                </c:pt>
                <c:pt idx="3994">
                  <c:v>-1.3950525282585462</c:v>
                </c:pt>
                <c:pt idx="3995">
                  <c:v>-1.3950525282585462</c:v>
                </c:pt>
                <c:pt idx="3996">
                  <c:v>-1.3950525282585462</c:v>
                </c:pt>
                <c:pt idx="3997">
                  <c:v>-0.2794493539703507</c:v>
                </c:pt>
                <c:pt idx="3998">
                  <c:v>-1.3950525282585462</c:v>
                </c:pt>
                <c:pt idx="3999">
                  <c:v>-1.3950525282585462</c:v>
                </c:pt>
                <c:pt idx="4000">
                  <c:v>7.3636031452008061E-2</c:v>
                </c:pt>
                <c:pt idx="4001">
                  <c:v>1.2784152420787677E-2</c:v>
                </c:pt>
                <c:pt idx="4002">
                  <c:v>-0.6450419512753276</c:v>
                </c:pt>
                <c:pt idx="4003">
                  <c:v>-1.3950525282585462</c:v>
                </c:pt>
                <c:pt idx="4004">
                  <c:v>7.3636031452008061E-2</c:v>
                </c:pt>
                <c:pt idx="4005">
                  <c:v>-1.3950525282585462</c:v>
                </c:pt>
                <c:pt idx="4006">
                  <c:v>-0.13248586824472414</c:v>
                </c:pt>
                <c:pt idx="4007">
                  <c:v>-0.88881967520906158</c:v>
                </c:pt>
                <c:pt idx="4008">
                  <c:v>-1.3950525282585462</c:v>
                </c:pt>
                <c:pt idx="4009">
                  <c:v>-1.3950525282585462</c:v>
                </c:pt>
                <c:pt idx="4010">
                  <c:v>-0.13248586824472414</c:v>
                </c:pt>
                <c:pt idx="4011">
                  <c:v>-0.6450419512753276</c:v>
                </c:pt>
                <c:pt idx="4012">
                  <c:v>-0.88881967520906158</c:v>
                </c:pt>
                <c:pt idx="4013">
                  <c:v>-0.6450419512753276</c:v>
                </c:pt>
                <c:pt idx="4014">
                  <c:v>7.3636031452008061E-2</c:v>
                </c:pt>
                <c:pt idx="4015">
                  <c:v>-1.3950525282585462</c:v>
                </c:pt>
                <c:pt idx="4016">
                  <c:v>-1.3950525282585462</c:v>
                </c:pt>
                <c:pt idx="4017">
                  <c:v>7.3636031452008061E-2</c:v>
                </c:pt>
                <c:pt idx="4018">
                  <c:v>-0.2794493539703507</c:v>
                </c:pt>
                <c:pt idx="4019">
                  <c:v>7.3636031452008061E-2</c:v>
                </c:pt>
                <c:pt idx="4020">
                  <c:v>1.2784152420787677E-2</c:v>
                </c:pt>
                <c:pt idx="4021">
                  <c:v>-0.2794493539703507</c:v>
                </c:pt>
                <c:pt idx="4022">
                  <c:v>-0.88881967520906158</c:v>
                </c:pt>
                <c:pt idx="4023">
                  <c:v>-0.6450419512753276</c:v>
                </c:pt>
                <c:pt idx="4024">
                  <c:v>-4.5511009098988427E-2</c:v>
                </c:pt>
                <c:pt idx="4025">
                  <c:v>-1.3950525282585462</c:v>
                </c:pt>
                <c:pt idx="4026">
                  <c:v>-0.40116316278173481</c:v>
                </c:pt>
                <c:pt idx="4027">
                  <c:v>-0.2794493539703507</c:v>
                </c:pt>
                <c:pt idx="4028">
                  <c:v>-1.3950525282585462</c:v>
                </c:pt>
                <c:pt idx="4029">
                  <c:v>-0.88881967520906158</c:v>
                </c:pt>
                <c:pt idx="4030">
                  <c:v>-0.6450419512753276</c:v>
                </c:pt>
                <c:pt idx="4031">
                  <c:v>-0.13248586824472414</c:v>
                </c:pt>
                <c:pt idx="4032">
                  <c:v>1.2784152420787677E-2</c:v>
                </c:pt>
                <c:pt idx="4033">
                  <c:v>-0.13248586824472414</c:v>
                </c:pt>
                <c:pt idx="4034">
                  <c:v>-0.6450419512753276</c:v>
                </c:pt>
                <c:pt idx="4035">
                  <c:v>-1.3950525282585462</c:v>
                </c:pt>
                <c:pt idx="4036">
                  <c:v>-1.3950525282585462</c:v>
                </c:pt>
                <c:pt idx="4037">
                  <c:v>-1.3950525282585462</c:v>
                </c:pt>
                <c:pt idx="4038">
                  <c:v>-1.3950525282585462</c:v>
                </c:pt>
                <c:pt idx="4039">
                  <c:v>-0.2794493539703507</c:v>
                </c:pt>
                <c:pt idx="4040">
                  <c:v>-1.3950525282585462</c:v>
                </c:pt>
                <c:pt idx="4041">
                  <c:v>-0.2794493539703507</c:v>
                </c:pt>
                <c:pt idx="4042">
                  <c:v>-1.3950525282585462</c:v>
                </c:pt>
                <c:pt idx="4043">
                  <c:v>-1.3950525282585462</c:v>
                </c:pt>
                <c:pt idx="4044">
                  <c:v>1.2784152420787677E-2</c:v>
                </c:pt>
                <c:pt idx="4045">
                  <c:v>-0.6450419512753276</c:v>
                </c:pt>
                <c:pt idx="4046">
                  <c:v>-0.88881967520906158</c:v>
                </c:pt>
                <c:pt idx="4047">
                  <c:v>-0.13248586824472414</c:v>
                </c:pt>
                <c:pt idx="4048">
                  <c:v>-4.5511009098988427E-2</c:v>
                </c:pt>
                <c:pt idx="4049">
                  <c:v>-1.3950525282585462</c:v>
                </c:pt>
                <c:pt idx="4050">
                  <c:v>-0.88881967520906158</c:v>
                </c:pt>
                <c:pt idx="4051">
                  <c:v>-0.88881967520906158</c:v>
                </c:pt>
                <c:pt idx="4052">
                  <c:v>-0.88881967520906158</c:v>
                </c:pt>
                <c:pt idx="4053">
                  <c:v>-1.3950525282585462</c:v>
                </c:pt>
                <c:pt idx="4054">
                  <c:v>-1.3950525282585462</c:v>
                </c:pt>
                <c:pt idx="4055">
                  <c:v>-0.6450419512753276</c:v>
                </c:pt>
                <c:pt idx="4056">
                  <c:v>-4.5511009098988427E-2</c:v>
                </c:pt>
                <c:pt idx="4057">
                  <c:v>-1.3950525282585462</c:v>
                </c:pt>
                <c:pt idx="4058">
                  <c:v>-0.6450419512753276</c:v>
                </c:pt>
                <c:pt idx="4059">
                  <c:v>-0.13248586824472414</c:v>
                </c:pt>
                <c:pt idx="4060">
                  <c:v>-0.88881967520906158</c:v>
                </c:pt>
                <c:pt idx="4061">
                  <c:v>-1.3950525282585462</c:v>
                </c:pt>
                <c:pt idx="4062">
                  <c:v>-0.88881967520906158</c:v>
                </c:pt>
                <c:pt idx="4063">
                  <c:v>-1.3950525282585462</c:v>
                </c:pt>
                <c:pt idx="4064">
                  <c:v>-0.2794493539703507</c:v>
                </c:pt>
                <c:pt idx="4065">
                  <c:v>-1.3950525282585462</c:v>
                </c:pt>
                <c:pt idx="4066">
                  <c:v>-0.6450419512753276</c:v>
                </c:pt>
                <c:pt idx="4067">
                  <c:v>-0.2794493539703507</c:v>
                </c:pt>
                <c:pt idx="4068">
                  <c:v>-1.3950525282585462</c:v>
                </c:pt>
                <c:pt idx="4069">
                  <c:v>-0.6450419512753276</c:v>
                </c:pt>
                <c:pt idx="4070">
                  <c:v>-0.13248586824472414</c:v>
                </c:pt>
                <c:pt idx="4071">
                  <c:v>-0.2794493539703507</c:v>
                </c:pt>
                <c:pt idx="4072">
                  <c:v>-0.88881967520906158</c:v>
                </c:pt>
                <c:pt idx="4073">
                  <c:v>-1.3950525282585462</c:v>
                </c:pt>
                <c:pt idx="4074">
                  <c:v>-0.6450419512753276</c:v>
                </c:pt>
                <c:pt idx="4075">
                  <c:v>-0.13248586824472414</c:v>
                </c:pt>
                <c:pt idx="4076">
                  <c:v>-0.46783862043457014</c:v>
                </c:pt>
                <c:pt idx="4077">
                  <c:v>-0.40116316278173481</c:v>
                </c:pt>
                <c:pt idx="4078">
                  <c:v>-4.5511009098988427E-2</c:v>
                </c:pt>
                <c:pt idx="4079">
                  <c:v>-0.88881967520906158</c:v>
                </c:pt>
                <c:pt idx="4080">
                  <c:v>-0.88881967520906158</c:v>
                </c:pt>
                <c:pt idx="4081">
                  <c:v>-0.88881967520906158</c:v>
                </c:pt>
                <c:pt idx="4082">
                  <c:v>-0.46783862043457014</c:v>
                </c:pt>
                <c:pt idx="4083">
                  <c:v>-0.6450419512753276</c:v>
                </c:pt>
                <c:pt idx="4084">
                  <c:v>-0.6450419512753276</c:v>
                </c:pt>
                <c:pt idx="4085">
                  <c:v>1.2784152420787677E-2</c:v>
                </c:pt>
                <c:pt idx="4086">
                  <c:v>-0.2794493539703507</c:v>
                </c:pt>
                <c:pt idx="4087">
                  <c:v>-1.3950525282585462</c:v>
                </c:pt>
                <c:pt idx="4088">
                  <c:v>-0.2794493539703507</c:v>
                </c:pt>
                <c:pt idx="4089">
                  <c:v>-0.40116316278173481</c:v>
                </c:pt>
                <c:pt idx="4090">
                  <c:v>-1.3950525282585462</c:v>
                </c:pt>
                <c:pt idx="4091">
                  <c:v>-0.6450419512753276</c:v>
                </c:pt>
                <c:pt idx="4092">
                  <c:v>-0.6450419512753276</c:v>
                </c:pt>
                <c:pt idx="4093">
                  <c:v>1.2784152420787677E-2</c:v>
                </c:pt>
                <c:pt idx="4094">
                  <c:v>7.3636031452008061E-2</c:v>
                </c:pt>
                <c:pt idx="4095">
                  <c:v>-0.40116316278173481</c:v>
                </c:pt>
                <c:pt idx="4096">
                  <c:v>7.3636031452008061E-2</c:v>
                </c:pt>
                <c:pt idx="4097">
                  <c:v>1.2784152420787677E-2</c:v>
                </c:pt>
                <c:pt idx="4098">
                  <c:v>-1.3950525282585462</c:v>
                </c:pt>
                <c:pt idx="4099">
                  <c:v>-0.6450419512753276</c:v>
                </c:pt>
                <c:pt idx="4100">
                  <c:v>-1.3950525282585462</c:v>
                </c:pt>
                <c:pt idx="4101">
                  <c:v>-0.6450419512753276</c:v>
                </c:pt>
                <c:pt idx="4102">
                  <c:v>-0.40116316278173481</c:v>
                </c:pt>
                <c:pt idx="4103">
                  <c:v>7.3636031452008061E-2</c:v>
                </c:pt>
                <c:pt idx="4104">
                  <c:v>-4.5511009098988427E-2</c:v>
                </c:pt>
                <c:pt idx="4105">
                  <c:v>-0.88881967520906158</c:v>
                </c:pt>
                <c:pt idx="4106">
                  <c:v>-0.2794493539703507</c:v>
                </c:pt>
                <c:pt idx="4107">
                  <c:v>-0.88881967520906158</c:v>
                </c:pt>
                <c:pt idx="4108">
                  <c:v>-0.88881967520906158</c:v>
                </c:pt>
                <c:pt idx="4109">
                  <c:v>-0.40116316278173481</c:v>
                </c:pt>
                <c:pt idx="4110">
                  <c:v>-0.13248586824472414</c:v>
                </c:pt>
                <c:pt idx="4111">
                  <c:v>-1.3950525282585462</c:v>
                </c:pt>
                <c:pt idx="4112">
                  <c:v>-0.88881967520906158</c:v>
                </c:pt>
                <c:pt idx="4113">
                  <c:v>-1.3950525282585462</c:v>
                </c:pt>
                <c:pt idx="4114">
                  <c:v>-4.5511009098988427E-2</c:v>
                </c:pt>
                <c:pt idx="4115">
                  <c:v>-4.5511009098988427E-2</c:v>
                </c:pt>
                <c:pt idx="4116">
                  <c:v>-1.3950525282585462</c:v>
                </c:pt>
                <c:pt idx="4117">
                  <c:v>-0.46783862043457014</c:v>
                </c:pt>
                <c:pt idx="4118">
                  <c:v>-4.5511009098988427E-2</c:v>
                </c:pt>
                <c:pt idx="4119">
                  <c:v>-0.40116316278173481</c:v>
                </c:pt>
                <c:pt idx="4120">
                  <c:v>-1.3950525282585462</c:v>
                </c:pt>
                <c:pt idx="4121">
                  <c:v>-0.6450419512753276</c:v>
                </c:pt>
                <c:pt idx="4122">
                  <c:v>-0.13248586824472414</c:v>
                </c:pt>
                <c:pt idx="4123">
                  <c:v>-1.3950525282585462</c:v>
                </c:pt>
                <c:pt idx="4124">
                  <c:v>-1.3950525282585462</c:v>
                </c:pt>
                <c:pt idx="4125">
                  <c:v>7.3636031452008061E-2</c:v>
                </c:pt>
                <c:pt idx="4126">
                  <c:v>-0.88881967520906158</c:v>
                </c:pt>
                <c:pt idx="4127">
                  <c:v>-1.3950525282585462</c:v>
                </c:pt>
                <c:pt idx="4128">
                  <c:v>-0.40116316278173481</c:v>
                </c:pt>
                <c:pt idx="4129">
                  <c:v>-0.6450419512753276</c:v>
                </c:pt>
                <c:pt idx="4130">
                  <c:v>-1.3950525282585462</c:v>
                </c:pt>
                <c:pt idx="4131">
                  <c:v>-4.5511009098988427E-2</c:v>
                </c:pt>
                <c:pt idx="4132">
                  <c:v>-0.13248586824472414</c:v>
                </c:pt>
                <c:pt idx="4133">
                  <c:v>-1.3950525282585462</c:v>
                </c:pt>
                <c:pt idx="4134">
                  <c:v>7.3636031452008061E-2</c:v>
                </c:pt>
                <c:pt idx="4135">
                  <c:v>-0.6450419512753276</c:v>
                </c:pt>
                <c:pt idx="4136">
                  <c:v>-0.2794493539703507</c:v>
                </c:pt>
                <c:pt idx="4137">
                  <c:v>-0.40116316278173481</c:v>
                </c:pt>
                <c:pt idx="4138">
                  <c:v>1.2784152420787677E-2</c:v>
                </c:pt>
                <c:pt idx="4139">
                  <c:v>-0.13248586824472414</c:v>
                </c:pt>
                <c:pt idx="4140">
                  <c:v>-1.3950525282585462</c:v>
                </c:pt>
                <c:pt idx="4141">
                  <c:v>-1.3950525282585462</c:v>
                </c:pt>
                <c:pt idx="4142">
                  <c:v>-0.88881967520906158</c:v>
                </c:pt>
                <c:pt idx="4143">
                  <c:v>-1.3950525282585462</c:v>
                </c:pt>
                <c:pt idx="4144">
                  <c:v>-1.3950525282585462</c:v>
                </c:pt>
                <c:pt idx="4145">
                  <c:v>-0.46783862043457014</c:v>
                </c:pt>
                <c:pt idx="4146">
                  <c:v>-0.6450419512753276</c:v>
                </c:pt>
                <c:pt idx="4147">
                  <c:v>1.2784152420787677E-2</c:v>
                </c:pt>
                <c:pt idx="4148">
                  <c:v>-0.2794493539703507</c:v>
                </c:pt>
                <c:pt idx="4149">
                  <c:v>-0.88881967520906158</c:v>
                </c:pt>
                <c:pt idx="4150">
                  <c:v>1.2784152420787677E-2</c:v>
                </c:pt>
                <c:pt idx="4151">
                  <c:v>-0.6450419512753276</c:v>
                </c:pt>
                <c:pt idx="4152">
                  <c:v>-1.3950525282585462</c:v>
                </c:pt>
                <c:pt idx="4153">
                  <c:v>-0.88881967520906158</c:v>
                </c:pt>
                <c:pt idx="4154">
                  <c:v>-0.88881967520906158</c:v>
                </c:pt>
                <c:pt idx="4155">
                  <c:v>-0.13248586824472414</c:v>
                </c:pt>
                <c:pt idx="4156">
                  <c:v>-0.13248586824472414</c:v>
                </c:pt>
                <c:pt idx="4157">
                  <c:v>-0.13248586824472414</c:v>
                </c:pt>
                <c:pt idx="4158">
                  <c:v>-4.5511009098988427E-2</c:v>
                </c:pt>
                <c:pt idx="4159">
                  <c:v>-0.46783862043457014</c:v>
                </c:pt>
                <c:pt idx="4160">
                  <c:v>-0.13248586824472414</c:v>
                </c:pt>
                <c:pt idx="4161">
                  <c:v>-0.6450419512753276</c:v>
                </c:pt>
                <c:pt idx="4162">
                  <c:v>-0.13248586824472414</c:v>
                </c:pt>
                <c:pt idx="4163">
                  <c:v>-0.88881967520906158</c:v>
                </c:pt>
                <c:pt idx="4164">
                  <c:v>-1.3950525282585462</c:v>
                </c:pt>
                <c:pt idx="4165">
                  <c:v>7.3636031452008061E-2</c:v>
                </c:pt>
                <c:pt idx="4166">
                  <c:v>1.2784152420787677E-2</c:v>
                </c:pt>
                <c:pt idx="4167">
                  <c:v>-0.2794493539703507</c:v>
                </c:pt>
                <c:pt idx="4168">
                  <c:v>-0.40116316278173481</c:v>
                </c:pt>
                <c:pt idx="4169">
                  <c:v>-4.5511009098988427E-2</c:v>
                </c:pt>
                <c:pt idx="4170">
                  <c:v>-0.13248586824472414</c:v>
                </c:pt>
                <c:pt idx="4171">
                  <c:v>-0.13248586824472414</c:v>
                </c:pt>
                <c:pt idx="4172">
                  <c:v>-0.13248586824472414</c:v>
                </c:pt>
                <c:pt idx="4173">
                  <c:v>-0.6450419512753276</c:v>
                </c:pt>
                <c:pt idx="4174">
                  <c:v>-0.6450419512753276</c:v>
                </c:pt>
                <c:pt idx="4175">
                  <c:v>-0.13248586824472414</c:v>
                </c:pt>
                <c:pt idx="4176">
                  <c:v>-0.46783862043457014</c:v>
                </c:pt>
                <c:pt idx="4177">
                  <c:v>1.2784152420787677E-2</c:v>
                </c:pt>
                <c:pt idx="4178">
                  <c:v>1.2784152420787677E-2</c:v>
                </c:pt>
                <c:pt idx="4179">
                  <c:v>-0.6450419512753276</c:v>
                </c:pt>
                <c:pt idx="4180">
                  <c:v>-0.46783862043457014</c:v>
                </c:pt>
                <c:pt idx="4181">
                  <c:v>-0.88881967520906158</c:v>
                </c:pt>
                <c:pt idx="4182">
                  <c:v>7.3636031452008061E-2</c:v>
                </c:pt>
                <c:pt idx="4183">
                  <c:v>-4.5511009098988427E-2</c:v>
                </c:pt>
                <c:pt idx="4184">
                  <c:v>-0.6450419512753276</c:v>
                </c:pt>
                <c:pt idx="4185">
                  <c:v>-0.88881967520906158</c:v>
                </c:pt>
                <c:pt idx="4186">
                  <c:v>-1.3950525282585462</c:v>
                </c:pt>
                <c:pt idx="4187">
                  <c:v>-0.6450419512753276</c:v>
                </c:pt>
                <c:pt idx="4188">
                  <c:v>-0.6450419512753276</c:v>
                </c:pt>
                <c:pt idx="4189">
                  <c:v>-0.6450419512753276</c:v>
                </c:pt>
                <c:pt idx="4190">
                  <c:v>-0.40116316278173481</c:v>
                </c:pt>
                <c:pt idx="4191">
                  <c:v>-0.2794493539703507</c:v>
                </c:pt>
                <c:pt idx="4192">
                  <c:v>-0.13248586824472414</c:v>
                </c:pt>
                <c:pt idx="4193">
                  <c:v>-1.3950525282585462</c:v>
                </c:pt>
                <c:pt idx="4194">
                  <c:v>-1.3950525282585462</c:v>
                </c:pt>
                <c:pt idx="4195">
                  <c:v>7.3636031452008061E-2</c:v>
                </c:pt>
                <c:pt idx="4196">
                  <c:v>-4.5511009098988427E-2</c:v>
                </c:pt>
                <c:pt idx="4197">
                  <c:v>-1.3950525282585462</c:v>
                </c:pt>
                <c:pt idx="4198">
                  <c:v>-0.2794493539703507</c:v>
                </c:pt>
                <c:pt idx="4199">
                  <c:v>-0.40116316278173481</c:v>
                </c:pt>
                <c:pt idx="4200">
                  <c:v>-0.6450419512753276</c:v>
                </c:pt>
                <c:pt idx="4201">
                  <c:v>-0.6450419512753276</c:v>
                </c:pt>
                <c:pt idx="4202">
                  <c:v>-0.13248586824472414</c:v>
                </c:pt>
                <c:pt idx="4203">
                  <c:v>-0.6450419512753276</c:v>
                </c:pt>
                <c:pt idx="4204">
                  <c:v>-4.5511009098988427E-2</c:v>
                </c:pt>
                <c:pt idx="4205">
                  <c:v>-0.6450419512753276</c:v>
                </c:pt>
                <c:pt idx="4206">
                  <c:v>-0.2794493539703507</c:v>
                </c:pt>
                <c:pt idx="4207">
                  <c:v>-4.5511009098988427E-2</c:v>
                </c:pt>
                <c:pt idx="4208">
                  <c:v>-0.6450419512753276</c:v>
                </c:pt>
                <c:pt idx="4209">
                  <c:v>-0.13248586824472414</c:v>
                </c:pt>
                <c:pt idx="4210">
                  <c:v>-1.3950525282585462</c:v>
                </c:pt>
                <c:pt idx="4211">
                  <c:v>-0.6450419512753276</c:v>
                </c:pt>
                <c:pt idx="4212">
                  <c:v>-0.40116316278173481</c:v>
                </c:pt>
                <c:pt idx="4213">
                  <c:v>-0.88881967520906158</c:v>
                </c:pt>
                <c:pt idx="4214">
                  <c:v>-0.13248586824472414</c:v>
                </c:pt>
                <c:pt idx="4215">
                  <c:v>-0.6450419512753276</c:v>
                </c:pt>
                <c:pt idx="4216">
                  <c:v>-0.6450419512753276</c:v>
                </c:pt>
                <c:pt idx="4217">
                  <c:v>-0.88881967520906158</c:v>
                </c:pt>
                <c:pt idx="4218">
                  <c:v>7.3636031452008061E-2</c:v>
                </c:pt>
                <c:pt idx="4219">
                  <c:v>-0.6450419512753276</c:v>
                </c:pt>
                <c:pt idx="4220">
                  <c:v>-0.6450419512753276</c:v>
                </c:pt>
                <c:pt idx="4221">
                  <c:v>-0.6450419512753276</c:v>
                </c:pt>
                <c:pt idx="4222">
                  <c:v>7.3636031452008061E-2</c:v>
                </c:pt>
                <c:pt idx="4223">
                  <c:v>-0.40116316278173481</c:v>
                </c:pt>
                <c:pt idx="4224">
                  <c:v>-4.5511009098988427E-2</c:v>
                </c:pt>
                <c:pt idx="4225">
                  <c:v>-1.3950525282585462</c:v>
                </c:pt>
                <c:pt idx="4226">
                  <c:v>-1.3950525282585462</c:v>
                </c:pt>
                <c:pt idx="4227">
                  <c:v>-0.40116316278173481</c:v>
                </c:pt>
                <c:pt idx="4228">
                  <c:v>-0.2794493539703507</c:v>
                </c:pt>
                <c:pt idx="4229">
                  <c:v>-0.88881967520906158</c:v>
                </c:pt>
                <c:pt idx="4230">
                  <c:v>-1.3950525282585462</c:v>
                </c:pt>
                <c:pt idx="4231">
                  <c:v>-0.88881967520906158</c:v>
                </c:pt>
                <c:pt idx="4232">
                  <c:v>-0.40116316278173481</c:v>
                </c:pt>
                <c:pt idx="4233">
                  <c:v>7.3636031452008061E-2</c:v>
                </c:pt>
                <c:pt idx="4234">
                  <c:v>1.2784152420787677E-2</c:v>
                </c:pt>
                <c:pt idx="4235">
                  <c:v>-1.3950525282585462</c:v>
                </c:pt>
                <c:pt idx="4236">
                  <c:v>-1.3950525282585462</c:v>
                </c:pt>
                <c:pt idx="4237">
                  <c:v>-0.2794493539703507</c:v>
                </c:pt>
                <c:pt idx="4238">
                  <c:v>-1.3950525282585462</c:v>
                </c:pt>
                <c:pt idx="4239">
                  <c:v>-0.13248586824472414</c:v>
                </c:pt>
                <c:pt idx="4240">
                  <c:v>-1.3950525282585462</c:v>
                </c:pt>
                <c:pt idx="4241">
                  <c:v>-0.6450419512753276</c:v>
                </c:pt>
                <c:pt idx="4242">
                  <c:v>-0.6450419512753276</c:v>
                </c:pt>
                <c:pt idx="4243">
                  <c:v>-0.88881967520906158</c:v>
                </c:pt>
                <c:pt idx="4244">
                  <c:v>-1.3950525282585462</c:v>
                </c:pt>
                <c:pt idx="4245">
                  <c:v>-1.3950525282585462</c:v>
                </c:pt>
                <c:pt idx="4246">
                  <c:v>7.3636031452008061E-2</c:v>
                </c:pt>
                <c:pt idx="4247">
                  <c:v>1.2784152420787677E-2</c:v>
                </c:pt>
                <c:pt idx="4248">
                  <c:v>-0.6450419512753276</c:v>
                </c:pt>
                <c:pt idx="4249">
                  <c:v>-0.2794493539703507</c:v>
                </c:pt>
                <c:pt idx="4250">
                  <c:v>1.2784152420787677E-2</c:v>
                </c:pt>
                <c:pt idx="4251">
                  <c:v>-0.2794493539703507</c:v>
                </c:pt>
                <c:pt idx="4252">
                  <c:v>-0.2794493539703507</c:v>
                </c:pt>
                <c:pt idx="4253">
                  <c:v>-0.2794493539703507</c:v>
                </c:pt>
                <c:pt idx="4254">
                  <c:v>-0.6450419512753276</c:v>
                </c:pt>
                <c:pt idx="4255">
                  <c:v>-1.3950525282585462</c:v>
                </c:pt>
                <c:pt idx="4256">
                  <c:v>-0.13248586824472414</c:v>
                </c:pt>
                <c:pt idx="4257">
                  <c:v>-0.6450419512753276</c:v>
                </c:pt>
                <c:pt idx="4258">
                  <c:v>-1.3950525282585462</c:v>
                </c:pt>
                <c:pt idx="4259">
                  <c:v>-0.6450419512753276</c:v>
                </c:pt>
                <c:pt idx="4260">
                  <c:v>-0.6450419512753276</c:v>
                </c:pt>
                <c:pt idx="4261">
                  <c:v>-0.6450419512753276</c:v>
                </c:pt>
                <c:pt idx="4262">
                  <c:v>-0.88881967520906158</c:v>
                </c:pt>
                <c:pt idx="4263">
                  <c:v>1.2784152420787677E-2</c:v>
                </c:pt>
                <c:pt idx="4264">
                  <c:v>-0.46783862043457014</c:v>
                </c:pt>
                <c:pt idx="4265">
                  <c:v>-0.6450419512753276</c:v>
                </c:pt>
                <c:pt idx="4266">
                  <c:v>-0.2794493539703507</c:v>
                </c:pt>
                <c:pt idx="4267">
                  <c:v>-1.3950525282585462</c:v>
                </c:pt>
                <c:pt idx="4268">
                  <c:v>-0.88881967520906158</c:v>
                </c:pt>
                <c:pt idx="4269">
                  <c:v>1.2784152420787677E-2</c:v>
                </c:pt>
                <c:pt idx="4270">
                  <c:v>-0.6450419512753276</c:v>
                </c:pt>
                <c:pt idx="4271">
                  <c:v>-1.3950525282585462</c:v>
                </c:pt>
                <c:pt idx="4272">
                  <c:v>-1.3950525282585462</c:v>
                </c:pt>
                <c:pt idx="4273">
                  <c:v>-1.3950525282585462</c:v>
                </c:pt>
                <c:pt idx="4274">
                  <c:v>-0.2794493539703507</c:v>
                </c:pt>
                <c:pt idx="4275">
                  <c:v>-0.6450419512753276</c:v>
                </c:pt>
                <c:pt idx="4276">
                  <c:v>-0.6450419512753276</c:v>
                </c:pt>
                <c:pt idx="4277">
                  <c:v>-0.6450419512753276</c:v>
                </c:pt>
                <c:pt idx="4278">
                  <c:v>-4.5511009098988427E-2</c:v>
                </c:pt>
                <c:pt idx="4279">
                  <c:v>-0.6450419512753276</c:v>
                </c:pt>
                <c:pt idx="4280">
                  <c:v>-0.2794493539703507</c:v>
                </c:pt>
                <c:pt idx="4281">
                  <c:v>-0.13248586824472414</c:v>
                </c:pt>
                <c:pt idx="4282">
                  <c:v>-0.13248586824472414</c:v>
                </c:pt>
                <c:pt idx="4283">
                  <c:v>-1.3950525282585462</c:v>
                </c:pt>
                <c:pt idx="4284">
                  <c:v>-0.13248586824472414</c:v>
                </c:pt>
                <c:pt idx="4285">
                  <c:v>-0.2794493539703507</c:v>
                </c:pt>
                <c:pt idx="4286">
                  <c:v>-0.2794493539703507</c:v>
                </c:pt>
                <c:pt idx="4287">
                  <c:v>-0.13248586824472414</c:v>
                </c:pt>
                <c:pt idx="4288">
                  <c:v>-1.3950525282585462</c:v>
                </c:pt>
                <c:pt idx="4289">
                  <c:v>-1.3950525282585462</c:v>
                </c:pt>
                <c:pt idx="4290">
                  <c:v>-1.3950525282585462</c:v>
                </c:pt>
                <c:pt idx="4291">
                  <c:v>-0.40116316278173481</c:v>
                </c:pt>
                <c:pt idx="4292">
                  <c:v>-0.2794493539703507</c:v>
                </c:pt>
                <c:pt idx="4293">
                  <c:v>-1.3950525282585462</c:v>
                </c:pt>
                <c:pt idx="4294">
                  <c:v>-0.40116316278173481</c:v>
                </c:pt>
                <c:pt idx="4295">
                  <c:v>-1.3950525282585462</c:v>
                </c:pt>
                <c:pt idx="4296">
                  <c:v>-1.3950525282585462</c:v>
                </c:pt>
                <c:pt idx="4297">
                  <c:v>-1.3950525282585462</c:v>
                </c:pt>
                <c:pt idx="4298">
                  <c:v>-0.46783862043457014</c:v>
                </c:pt>
                <c:pt idx="4299">
                  <c:v>-0.46783862043457014</c:v>
                </c:pt>
                <c:pt idx="4300">
                  <c:v>-1.3950525282585462</c:v>
                </c:pt>
                <c:pt idx="4301">
                  <c:v>-0.6450419512753276</c:v>
                </c:pt>
                <c:pt idx="4302">
                  <c:v>-0.6450419512753276</c:v>
                </c:pt>
                <c:pt idx="4303">
                  <c:v>-0.2794493539703507</c:v>
                </c:pt>
                <c:pt idx="4304">
                  <c:v>-4.5511009098988427E-2</c:v>
                </c:pt>
                <c:pt idx="4305">
                  <c:v>-1.3950525282585462</c:v>
                </c:pt>
                <c:pt idx="4306">
                  <c:v>-4.5511009098988427E-2</c:v>
                </c:pt>
                <c:pt idx="4307">
                  <c:v>-0.6450419512753276</c:v>
                </c:pt>
                <c:pt idx="4308">
                  <c:v>-1.3950525282585462</c:v>
                </c:pt>
                <c:pt idx="4309">
                  <c:v>-1.3950525282585462</c:v>
                </c:pt>
                <c:pt idx="4310">
                  <c:v>-0.13248586824472414</c:v>
                </c:pt>
                <c:pt idx="4311">
                  <c:v>-1.3950525282585462</c:v>
                </c:pt>
                <c:pt idx="4312">
                  <c:v>-0.2794493539703507</c:v>
                </c:pt>
                <c:pt idx="4313">
                  <c:v>-0.6450419512753276</c:v>
                </c:pt>
                <c:pt idx="4314">
                  <c:v>-1.3950525282585462</c:v>
                </c:pt>
                <c:pt idx="4315">
                  <c:v>-1.3950525282585462</c:v>
                </c:pt>
                <c:pt idx="4316">
                  <c:v>-1.3950525282585462</c:v>
                </c:pt>
                <c:pt idx="4317">
                  <c:v>-0.2794493539703507</c:v>
                </c:pt>
                <c:pt idx="4318">
                  <c:v>-0.13248586824472414</c:v>
                </c:pt>
                <c:pt idx="4319">
                  <c:v>-0.13248586824472414</c:v>
                </c:pt>
                <c:pt idx="4320">
                  <c:v>7.3636031452008061E-2</c:v>
                </c:pt>
                <c:pt idx="4321">
                  <c:v>-1.3950525282585462</c:v>
                </c:pt>
                <c:pt idx="4322">
                  <c:v>-0.2794493539703507</c:v>
                </c:pt>
                <c:pt idx="4323">
                  <c:v>-0.2794493539703507</c:v>
                </c:pt>
                <c:pt idx="4324">
                  <c:v>-0.2794493539703507</c:v>
                </c:pt>
                <c:pt idx="4325">
                  <c:v>7.3636031452008061E-2</c:v>
                </c:pt>
                <c:pt idx="4326">
                  <c:v>-0.2794493539703507</c:v>
                </c:pt>
                <c:pt idx="4327">
                  <c:v>-1.3950525282585462</c:v>
                </c:pt>
                <c:pt idx="4328">
                  <c:v>-0.40116316278173481</c:v>
                </c:pt>
                <c:pt idx="4329">
                  <c:v>-0.6450419512753276</c:v>
                </c:pt>
                <c:pt idx="4330">
                  <c:v>1.2784152420787677E-2</c:v>
                </c:pt>
                <c:pt idx="4331">
                  <c:v>1.2784152420787677E-2</c:v>
                </c:pt>
                <c:pt idx="4332">
                  <c:v>-1.3950525282585462</c:v>
                </c:pt>
                <c:pt idx="4333">
                  <c:v>-0.2794493539703507</c:v>
                </c:pt>
                <c:pt idx="4334">
                  <c:v>-0.2794493539703507</c:v>
                </c:pt>
                <c:pt idx="4335">
                  <c:v>-1.3950525282585462</c:v>
                </c:pt>
                <c:pt idx="4336">
                  <c:v>-1.3950525282585462</c:v>
                </c:pt>
                <c:pt idx="4337">
                  <c:v>-0.2794493539703507</c:v>
                </c:pt>
                <c:pt idx="4338">
                  <c:v>-0.6450419512753276</c:v>
                </c:pt>
                <c:pt idx="4339">
                  <c:v>-1.3950525282585462</c:v>
                </c:pt>
                <c:pt idx="4340">
                  <c:v>-1.3950525282585462</c:v>
                </c:pt>
                <c:pt idx="4341">
                  <c:v>-0.2794493539703507</c:v>
                </c:pt>
                <c:pt idx="4342">
                  <c:v>-0.6450419512753276</c:v>
                </c:pt>
                <c:pt idx="4343">
                  <c:v>-0.6450419512753276</c:v>
                </c:pt>
                <c:pt idx="4344">
                  <c:v>-4.5511009098988427E-2</c:v>
                </c:pt>
                <c:pt idx="4345">
                  <c:v>-0.88881967520906158</c:v>
                </c:pt>
                <c:pt idx="4346">
                  <c:v>-0.88881967520906158</c:v>
                </c:pt>
                <c:pt idx="4347">
                  <c:v>-1.3950525282585462</c:v>
                </c:pt>
                <c:pt idx="4348">
                  <c:v>-0.88881967520906158</c:v>
                </c:pt>
                <c:pt idx="4349">
                  <c:v>-1.3950525282585462</c:v>
                </c:pt>
                <c:pt idx="4350">
                  <c:v>-0.6450419512753276</c:v>
                </c:pt>
                <c:pt idx="4351">
                  <c:v>-1.3950525282585462</c:v>
                </c:pt>
                <c:pt idx="4352">
                  <c:v>-0.40116316278173481</c:v>
                </c:pt>
                <c:pt idx="4353">
                  <c:v>7.3636031452008061E-2</c:v>
                </c:pt>
                <c:pt idx="4354">
                  <c:v>-0.2794493539703507</c:v>
                </c:pt>
                <c:pt idx="4355">
                  <c:v>-1.3950525282585462</c:v>
                </c:pt>
                <c:pt idx="4356">
                  <c:v>-0.13248586824472414</c:v>
                </c:pt>
                <c:pt idx="4357">
                  <c:v>-0.46783862043457014</c:v>
                </c:pt>
                <c:pt idx="4358">
                  <c:v>-0.6450419512753276</c:v>
                </c:pt>
                <c:pt idx="4359">
                  <c:v>-0.88881967520906158</c:v>
                </c:pt>
                <c:pt idx="4360">
                  <c:v>-0.6450419512753276</c:v>
                </c:pt>
                <c:pt idx="4361">
                  <c:v>-1.3950525282585462</c:v>
                </c:pt>
                <c:pt idx="4362">
                  <c:v>-0.13248586824472414</c:v>
                </c:pt>
                <c:pt idx="4363">
                  <c:v>-0.6450419512753276</c:v>
                </c:pt>
                <c:pt idx="4364">
                  <c:v>-1.3950525282585462</c:v>
                </c:pt>
                <c:pt idx="4365">
                  <c:v>-0.2794493539703507</c:v>
                </c:pt>
                <c:pt idx="4366">
                  <c:v>-0.2794493539703507</c:v>
                </c:pt>
                <c:pt idx="4367">
                  <c:v>-0.13248586824472414</c:v>
                </c:pt>
                <c:pt idx="4368">
                  <c:v>-0.46783862043457014</c:v>
                </c:pt>
                <c:pt idx="4369">
                  <c:v>-1.3950525282585462</c:v>
                </c:pt>
                <c:pt idx="4370">
                  <c:v>-0.40116316278173481</c:v>
                </c:pt>
                <c:pt idx="4371">
                  <c:v>1.2784152420787677E-2</c:v>
                </c:pt>
                <c:pt idx="4372">
                  <c:v>-0.88881967520906158</c:v>
                </c:pt>
                <c:pt idx="4373">
                  <c:v>-0.46783862043457014</c:v>
                </c:pt>
                <c:pt idx="4374">
                  <c:v>-0.13248586824472414</c:v>
                </c:pt>
                <c:pt idx="4375">
                  <c:v>-0.2794493539703507</c:v>
                </c:pt>
                <c:pt idx="4376">
                  <c:v>-0.88881967520906158</c:v>
                </c:pt>
                <c:pt idx="4377">
                  <c:v>-1.3950525282585462</c:v>
                </c:pt>
                <c:pt idx="4378">
                  <c:v>-1.3950525282585462</c:v>
                </c:pt>
                <c:pt idx="4379">
                  <c:v>-1.3950525282585462</c:v>
                </c:pt>
                <c:pt idx="4380">
                  <c:v>-0.6450419512753276</c:v>
                </c:pt>
                <c:pt idx="4381">
                  <c:v>1.2784152420787677E-2</c:v>
                </c:pt>
                <c:pt idx="4382">
                  <c:v>-1.3950525282585462</c:v>
                </c:pt>
                <c:pt idx="4383">
                  <c:v>-0.6450419512753276</c:v>
                </c:pt>
                <c:pt idx="4384">
                  <c:v>-0.40116316278173481</c:v>
                </c:pt>
                <c:pt idx="4385">
                  <c:v>-0.6450419512753276</c:v>
                </c:pt>
                <c:pt idx="4386">
                  <c:v>-0.2794493539703507</c:v>
                </c:pt>
                <c:pt idx="4387">
                  <c:v>7.3636031452008061E-2</c:v>
                </c:pt>
                <c:pt idx="4388">
                  <c:v>-1.3950525282585462</c:v>
                </c:pt>
                <c:pt idx="4389">
                  <c:v>-0.88881967520906158</c:v>
                </c:pt>
                <c:pt idx="4390">
                  <c:v>-0.88881967520906158</c:v>
                </c:pt>
                <c:pt idx="4391">
                  <c:v>-0.6450419512753276</c:v>
                </c:pt>
                <c:pt idx="4392">
                  <c:v>-0.6450419512753276</c:v>
                </c:pt>
                <c:pt idx="4393">
                  <c:v>-0.40116316278173481</c:v>
                </c:pt>
                <c:pt idx="4394">
                  <c:v>-0.2794493539703507</c:v>
                </c:pt>
                <c:pt idx="4395">
                  <c:v>-0.88881967520906158</c:v>
                </c:pt>
                <c:pt idx="4396">
                  <c:v>-0.6450419512753276</c:v>
                </c:pt>
                <c:pt idx="4397">
                  <c:v>-1.3950525282585462</c:v>
                </c:pt>
                <c:pt idx="4398">
                  <c:v>-0.88881967520906158</c:v>
                </c:pt>
                <c:pt idx="4399">
                  <c:v>-1.3950525282585462</c:v>
                </c:pt>
                <c:pt idx="4400">
                  <c:v>-0.13248586824472414</c:v>
                </c:pt>
                <c:pt idx="4401">
                  <c:v>-0.13248586824472414</c:v>
                </c:pt>
                <c:pt idx="4402">
                  <c:v>-1.3950525282585462</c:v>
                </c:pt>
                <c:pt idx="4403">
                  <c:v>-0.13248586824472414</c:v>
                </c:pt>
                <c:pt idx="4404">
                  <c:v>-0.88881967520906158</c:v>
                </c:pt>
                <c:pt idx="4405">
                  <c:v>-1.3950525282585462</c:v>
                </c:pt>
                <c:pt idx="4406">
                  <c:v>-0.6450419512753276</c:v>
                </c:pt>
                <c:pt idx="4407">
                  <c:v>-0.13248586824472414</c:v>
                </c:pt>
                <c:pt idx="4408">
                  <c:v>-0.13248586824472414</c:v>
                </c:pt>
                <c:pt idx="4409">
                  <c:v>-1.3950525282585462</c:v>
                </c:pt>
                <c:pt idx="4410">
                  <c:v>1.2784152420787677E-2</c:v>
                </c:pt>
                <c:pt idx="4411">
                  <c:v>-1.3950525282585462</c:v>
                </c:pt>
                <c:pt idx="4412">
                  <c:v>-0.6450419512753276</c:v>
                </c:pt>
                <c:pt idx="4413">
                  <c:v>-0.46783862043457014</c:v>
                </c:pt>
                <c:pt idx="4414">
                  <c:v>-1.3950525282585462</c:v>
                </c:pt>
                <c:pt idx="4415">
                  <c:v>-0.13248586824472414</c:v>
                </c:pt>
                <c:pt idx="4416">
                  <c:v>-0.40116316278173481</c:v>
                </c:pt>
                <c:pt idx="4417">
                  <c:v>-0.6450419512753276</c:v>
                </c:pt>
                <c:pt idx="4418">
                  <c:v>-1.3950525282585462</c:v>
                </c:pt>
                <c:pt idx="4419">
                  <c:v>-0.6450419512753276</c:v>
                </c:pt>
                <c:pt idx="4420">
                  <c:v>-0.88881967520906158</c:v>
                </c:pt>
                <c:pt idx="4421">
                  <c:v>-0.6450419512753276</c:v>
                </c:pt>
                <c:pt idx="4422">
                  <c:v>-0.6450419512753276</c:v>
                </c:pt>
                <c:pt idx="4423">
                  <c:v>-1.3950525282585462</c:v>
                </c:pt>
                <c:pt idx="4424">
                  <c:v>-1.3950525282585462</c:v>
                </c:pt>
                <c:pt idx="4425">
                  <c:v>-0.88881967520906158</c:v>
                </c:pt>
                <c:pt idx="4426">
                  <c:v>-0.46783862043457014</c:v>
                </c:pt>
                <c:pt idx="4427">
                  <c:v>-0.2794493539703507</c:v>
                </c:pt>
                <c:pt idx="4428">
                  <c:v>-0.6450419512753276</c:v>
                </c:pt>
                <c:pt idx="4429">
                  <c:v>-0.88881967520906158</c:v>
                </c:pt>
                <c:pt idx="4430">
                  <c:v>-1.3950525282585462</c:v>
                </c:pt>
                <c:pt idx="4431">
                  <c:v>-1.3950525282585462</c:v>
                </c:pt>
                <c:pt idx="4432">
                  <c:v>1.2784152420787677E-2</c:v>
                </c:pt>
                <c:pt idx="4433">
                  <c:v>-0.2794493539703507</c:v>
                </c:pt>
                <c:pt idx="4434">
                  <c:v>1.2784152420787677E-2</c:v>
                </c:pt>
                <c:pt idx="4435">
                  <c:v>-0.6450419512753276</c:v>
                </c:pt>
                <c:pt idx="4436">
                  <c:v>-1.3950525282585462</c:v>
                </c:pt>
                <c:pt idx="4437">
                  <c:v>-1.3950525282585462</c:v>
                </c:pt>
                <c:pt idx="4438">
                  <c:v>-1.3950525282585462</c:v>
                </c:pt>
                <c:pt idx="4439">
                  <c:v>-1.3950525282585462</c:v>
                </c:pt>
                <c:pt idx="4440">
                  <c:v>-0.13248586824472414</c:v>
                </c:pt>
                <c:pt idx="4441">
                  <c:v>-1.3950525282585462</c:v>
                </c:pt>
                <c:pt idx="4442">
                  <c:v>-1.3950525282585462</c:v>
                </c:pt>
                <c:pt idx="4443">
                  <c:v>-0.2794493539703507</c:v>
                </c:pt>
                <c:pt idx="4444">
                  <c:v>-0.6450419512753276</c:v>
                </c:pt>
                <c:pt idx="4445">
                  <c:v>-0.13248586824472414</c:v>
                </c:pt>
                <c:pt idx="4446">
                  <c:v>-1.3950525282585462</c:v>
                </c:pt>
                <c:pt idx="4447">
                  <c:v>-4.5511009098988427E-2</c:v>
                </c:pt>
                <c:pt idx="4448">
                  <c:v>-0.13248586824472414</c:v>
                </c:pt>
                <c:pt idx="4449">
                  <c:v>-4.5511009098988427E-2</c:v>
                </c:pt>
                <c:pt idx="4450">
                  <c:v>-1.3950525282585462</c:v>
                </c:pt>
                <c:pt idx="4451">
                  <c:v>-0.88881967520906158</c:v>
                </c:pt>
                <c:pt idx="4452">
                  <c:v>-0.40116316278173481</c:v>
                </c:pt>
                <c:pt idx="4453">
                  <c:v>-1.3950525282585462</c:v>
                </c:pt>
                <c:pt idx="4454">
                  <c:v>-1.3950525282585462</c:v>
                </c:pt>
                <c:pt idx="4455">
                  <c:v>-0.13248586824472414</c:v>
                </c:pt>
                <c:pt idx="4456">
                  <c:v>-0.6450419512753276</c:v>
                </c:pt>
                <c:pt idx="4457">
                  <c:v>-0.13248586824472414</c:v>
                </c:pt>
                <c:pt idx="4458">
                  <c:v>-0.2794493539703507</c:v>
                </c:pt>
                <c:pt idx="4459">
                  <c:v>-1.3950525282585462</c:v>
                </c:pt>
                <c:pt idx="4460">
                  <c:v>-0.46783862043457014</c:v>
                </c:pt>
                <c:pt idx="4461">
                  <c:v>-0.40116316278173481</c:v>
                </c:pt>
                <c:pt idx="4462">
                  <c:v>-1.3950525282585462</c:v>
                </c:pt>
                <c:pt idx="4463">
                  <c:v>-1.3950525282585462</c:v>
                </c:pt>
                <c:pt idx="4464">
                  <c:v>-1.3950525282585462</c:v>
                </c:pt>
                <c:pt idx="4465">
                  <c:v>-0.2794493539703507</c:v>
                </c:pt>
                <c:pt idx="4466">
                  <c:v>-1.3950525282585462</c:v>
                </c:pt>
                <c:pt idx="4467">
                  <c:v>1.2784152420787677E-2</c:v>
                </c:pt>
                <c:pt idx="4468">
                  <c:v>-1.3950525282585462</c:v>
                </c:pt>
                <c:pt idx="4469">
                  <c:v>-0.2794493539703507</c:v>
                </c:pt>
                <c:pt idx="4470">
                  <c:v>-0.2794493539703507</c:v>
                </c:pt>
                <c:pt idx="4471">
                  <c:v>-4.5511009098988427E-2</c:v>
                </c:pt>
                <c:pt idx="4472">
                  <c:v>-0.2794493539703507</c:v>
                </c:pt>
                <c:pt idx="4473">
                  <c:v>-1.3950525282585462</c:v>
                </c:pt>
                <c:pt idx="4474">
                  <c:v>-1.3950525282585462</c:v>
                </c:pt>
                <c:pt idx="4475">
                  <c:v>-0.46783862043457014</c:v>
                </c:pt>
                <c:pt idx="4476">
                  <c:v>-0.88881967520906158</c:v>
                </c:pt>
                <c:pt idx="4477">
                  <c:v>-1.3950525282585462</c:v>
                </c:pt>
                <c:pt idx="4478">
                  <c:v>-1.3950525282585462</c:v>
                </c:pt>
                <c:pt idx="4479">
                  <c:v>-0.2794493539703507</c:v>
                </c:pt>
                <c:pt idx="4480">
                  <c:v>-0.6450419512753276</c:v>
                </c:pt>
                <c:pt idx="4481">
                  <c:v>-1.3950525282585462</c:v>
                </c:pt>
                <c:pt idx="4482">
                  <c:v>-0.13248586824472414</c:v>
                </c:pt>
                <c:pt idx="4483">
                  <c:v>-1.3950525282585462</c:v>
                </c:pt>
                <c:pt idx="4484">
                  <c:v>-0.46783862043457014</c:v>
                </c:pt>
                <c:pt idx="4485">
                  <c:v>1.2784152420787677E-2</c:v>
                </c:pt>
                <c:pt idx="4486">
                  <c:v>-0.6450419512753276</c:v>
                </c:pt>
                <c:pt idx="4487">
                  <c:v>-1.3950525282585462</c:v>
                </c:pt>
                <c:pt idx="4488">
                  <c:v>-0.6450419512753276</c:v>
                </c:pt>
                <c:pt idx="4489">
                  <c:v>7.3636031452008061E-2</c:v>
                </c:pt>
                <c:pt idx="4490">
                  <c:v>-0.40116316278173481</c:v>
                </c:pt>
                <c:pt idx="4491">
                  <c:v>-0.6450419512753276</c:v>
                </c:pt>
                <c:pt idx="4492">
                  <c:v>-0.13248586824472414</c:v>
                </c:pt>
                <c:pt idx="4493">
                  <c:v>-4.5511009098988427E-2</c:v>
                </c:pt>
                <c:pt idx="4494">
                  <c:v>-1.3950525282585462</c:v>
                </c:pt>
                <c:pt idx="4495">
                  <c:v>7.3636031452008061E-2</c:v>
                </c:pt>
                <c:pt idx="4496">
                  <c:v>-0.40116316278173481</c:v>
                </c:pt>
                <c:pt idx="4497">
                  <c:v>-0.2794493539703507</c:v>
                </c:pt>
                <c:pt idx="4498">
                  <c:v>-0.2794493539703507</c:v>
                </c:pt>
                <c:pt idx="4499">
                  <c:v>1.2784152420787677E-2</c:v>
                </c:pt>
                <c:pt idx="4500">
                  <c:v>-0.13248586824472414</c:v>
                </c:pt>
                <c:pt idx="4501">
                  <c:v>7.3636031452008061E-2</c:v>
                </c:pt>
                <c:pt idx="4502">
                  <c:v>-0.13248586824472414</c:v>
                </c:pt>
                <c:pt idx="4503">
                  <c:v>-1.3950525282585462</c:v>
                </c:pt>
                <c:pt idx="4504">
                  <c:v>-0.40116316278173481</c:v>
                </c:pt>
                <c:pt idx="4505">
                  <c:v>-0.88881967520906158</c:v>
                </c:pt>
                <c:pt idx="4506">
                  <c:v>-1.3950525282585462</c:v>
                </c:pt>
                <c:pt idx="4507">
                  <c:v>-0.88881967520906158</c:v>
                </c:pt>
                <c:pt idx="4508">
                  <c:v>-0.6450419512753276</c:v>
                </c:pt>
                <c:pt idx="4509">
                  <c:v>-0.6450419512753276</c:v>
                </c:pt>
                <c:pt idx="4510">
                  <c:v>-0.88881967520906158</c:v>
                </c:pt>
                <c:pt idx="4511">
                  <c:v>-1.3950525282585462</c:v>
                </c:pt>
                <c:pt idx="4512">
                  <c:v>-0.13248586824472414</c:v>
                </c:pt>
                <c:pt idx="4513">
                  <c:v>-1.3950525282585462</c:v>
                </c:pt>
                <c:pt idx="4514">
                  <c:v>-0.6450419512753276</c:v>
                </c:pt>
                <c:pt idx="4515">
                  <c:v>-4.5511009098988427E-2</c:v>
                </c:pt>
                <c:pt idx="4516">
                  <c:v>-1.3950525282585462</c:v>
                </c:pt>
                <c:pt idx="4517">
                  <c:v>-0.6450419512753276</c:v>
                </c:pt>
                <c:pt idx="4518">
                  <c:v>1.2784152420787677E-2</c:v>
                </c:pt>
                <c:pt idx="4519">
                  <c:v>-0.6450419512753276</c:v>
                </c:pt>
                <c:pt idx="4520">
                  <c:v>-0.13248586824472414</c:v>
                </c:pt>
                <c:pt idx="4521">
                  <c:v>-1.3950525282585462</c:v>
                </c:pt>
                <c:pt idx="4522">
                  <c:v>-0.46783862043457014</c:v>
                </c:pt>
                <c:pt idx="4523">
                  <c:v>-1.3950525282585462</c:v>
                </c:pt>
                <c:pt idx="4524">
                  <c:v>-1.3950525282585462</c:v>
                </c:pt>
                <c:pt idx="4525">
                  <c:v>-0.46783862043457014</c:v>
                </c:pt>
                <c:pt idx="4526">
                  <c:v>-0.40116316278173481</c:v>
                </c:pt>
                <c:pt idx="4527">
                  <c:v>-1.3950525282585462</c:v>
                </c:pt>
                <c:pt idx="4528">
                  <c:v>-4.5511009098988427E-2</c:v>
                </c:pt>
                <c:pt idx="4529">
                  <c:v>-0.2794493539703507</c:v>
                </c:pt>
                <c:pt idx="4530">
                  <c:v>-0.6450419512753276</c:v>
                </c:pt>
                <c:pt idx="4531">
                  <c:v>-0.2794493539703507</c:v>
                </c:pt>
                <c:pt idx="4532">
                  <c:v>-0.40116316278173481</c:v>
                </c:pt>
                <c:pt idx="4533">
                  <c:v>-0.13248586824472414</c:v>
                </c:pt>
                <c:pt idx="4534">
                  <c:v>-0.13248586824472414</c:v>
                </c:pt>
                <c:pt idx="4535">
                  <c:v>-1.3950525282585462</c:v>
                </c:pt>
                <c:pt idx="4536">
                  <c:v>-0.2794493539703507</c:v>
                </c:pt>
                <c:pt idx="4537">
                  <c:v>-0.2794493539703507</c:v>
                </c:pt>
                <c:pt idx="4538">
                  <c:v>-1.3950525282585462</c:v>
                </c:pt>
                <c:pt idx="4539">
                  <c:v>-1.3950525282585462</c:v>
                </c:pt>
                <c:pt idx="4540">
                  <c:v>-0.2794493539703507</c:v>
                </c:pt>
                <c:pt idx="4541">
                  <c:v>-0.6450419512753276</c:v>
                </c:pt>
                <c:pt idx="4542">
                  <c:v>7.3636031452008061E-2</c:v>
                </c:pt>
                <c:pt idx="4543">
                  <c:v>-0.40116316278173481</c:v>
                </c:pt>
                <c:pt idx="4544">
                  <c:v>-0.46783862043457014</c:v>
                </c:pt>
                <c:pt idx="4545">
                  <c:v>-0.6450419512753276</c:v>
                </c:pt>
                <c:pt idx="4546">
                  <c:v>-0.13248586824472414</c:v>
                </c:pt>
                <c:pt idx="4547">
                  <c:v>-4.5511009098988427E-2</c:v>
                </c:pt>
                <c:pt idx="4548">
                  <c:v>-1.3950525282585462</c:v>
                </c:pt>
                <c:pt idx="4549">
                  <c:v>-1.3950525282585462</c:v>
                </c:pt>
                <c:pt idx="4550">
                  <c:v>-1.3950525282585462</c:v>
                </c:pt>
                <c:pt idx="4551">
                  <c:v>-0.2794493539703507</c:v>
                </c:pt>
                <c:pt idx="4552">
                  <c:v>-0.13248586824472414</c:v>
                </c:pt>
                <c:pt idx="4553">
                  <c:v>7.3636031452008061E-2</c:v>
                </c:pt>
                <c:pt idx="4554">
                  <c:v>-0.88881967520906158</c:v>
                </c:pt>
                <c:pt idx="4555">
                  <c:v>-0.2794493539703507</c:v>
                </c:pt>
                <c:pt idx="4556">
                  <c:v>1.2784152420787677E-2</c:v>
                </c:pt>
                <c:pt idx="4557">
                  <c:v>-0.6450419512753276</c:v>
                </c:pt>
                <c:pt idx="4558">
                  <c:v>-0.88881967520906158</c:v>
                </c:pt>
                <c:pt idx="4559">
                  <c:v>-0.88881967520906158</c:v>
                </c:pt>
                <c:pt idx="4560">
                  <c:v>-0.88881967520906158</c:v>
                </c:pt>
                <c:pt idx="4561">
                  <c:v>7.3636031452008061E-2</c:v>
                </c:pt>
                <c:pt idx="4562">
                  <c:v>-0.2794493539703507</c:v>
                </c:pt>
                <c:pt idx="4563">
                  <c:v>1.2784152420787677E-2</c:v>
                </c:pt>
                <c:pt idx="4564">
                  <c:v>-0.46783862043457014</c:v>
                </c:pt>
                <c:pt idx="4565">
                  <c:v>-1.3950525282585462</c:v>
                </c:pt>
                <c:pt idx="4566">
                  <c:v>-0.13248586824472414</c:v>
                </c:pt>
                <c:pt idx="4567">
                  <c:v>-1.3950525282585462</c:v>
                </c:pt>
                <c:pt idx="4568">
                  <c:v>-4.5511009098988427E-2</c:v>
                </c:pt>
                <c:pt idx="4569">
                  <c:v>-4.5511009098988427E-2</c:v>
                </c:pt>
                <c:pt idx="4570">
                  <c:v>-0.40116316278173481</c:v>
                </c:pt>
                <c:pt idx="4571">
                  <c:v>-0.2794493539703507</c:v>
                </c:pt>
                <c:pt idx="4572">
                  <c:v>-1.3950525282585462</c:v>
                </c:pt>
                <c:pt idx="4573">
                  <c:v>-0.13248586824472414</c:v>
                </c:pt>
                <c:pt idx="4574">
                  <c:v>-0.13248586824472414</c:v>
                </c:pt>
                <c:pt idx="4575">
                  <c:v>-0.6450419512753276</c:v>
                </c:pt>
                <c:pt idx="4576">
                  <c:v>-0.2794493539703507</c:v>
                </c:pt>
                <c:pt idx="4577">
                  <c:v>-0.6450419512753276</c:v>
                </c:pt>
                <c:pt idx="4578">
                  <c:v>-0.13248586824472414</c:v>
                </c:pt>
                <c:pt idx="4579">
                  <c:v>-1.3950525282585462</c:v>
                </c:pt>
                <c:pt idx="4580">
                  <c:v>-0.88881967520906158</c:v>
                </c:pt>
                <c:pt idx="4581">
                  <c:v>-1.3950525282585462</c:v>
                </c:pt>
                <c:pt idx="4582">
                  <c:v>-1.3950525282585462</c:v>
                </c:pt>
                <c:pt idx="4583">
                  <c:v>-0.6450419512753276</c:v>
                </c:pt>
                <c:pt idx="4584">
                  <c:v>-0.88881967520906158</c:v>
                </c:pt>
                <c:pt idx="4585">
                  <c:v>-0.88881967520906158</c:v>
                </c:pt>
                <c:pt idx="4586">
                  <c:v>-1.3950525282585462</c:v>
                </c:pt>
                <c:pt idx="4587">
                  <c:v>-0.6450419512753276</c:v>
                </c:pt>
                <c:pt idx="4588">
                  <c:v>-0.46783862043457014</c:v>
                </c:pt>
                <c:pt idx="4589">
                  <c:v>-1.3950525282585462</c:v>
                </c:pt>
                <c:pt idx="4590">
                  <c:v>-1.3950525282585462</c:v>
                </c:pt>
                <c:pt idx="4591">
                  <c:v>-1.3950525282585462</c:v>
                </c:pt>
                <c:pt idx="4592">
                  <c:v>-1.3950525282585462</c:v>
                </c:pt>
                <c:pt idx="4593">
                  <c:v>1.2784152420787677E-2</c:v>
                </c:pt>
                <c:pt idx="4594">
                  <c:v>-1.3950525282585462</c:v>
                </c:pt>
                <c:pt idx="4595">
                  <c:v>-0.88881967520906158</c:v>
                </c:pt>
                <c:pt idx="4596">
                  <c:v>-0.6450419512753276</c:v>
                </c:pt>
                <c:pt idx="4597">
                  <c:v>-1.3950525282585462</c:v>
                </c:pt>
                <c:pt idx="4598">
                  <c:v>7.3636031452008061E-2</c:v>
                </c:pt>
                <c:pt idx="4599">
                  <c:v>-0.88881967520906158</c:v>
                </c:pt>
                <c:pt idx="4600">
                  <c:v>-4.5511009098988427E-2</c:v>
                </c:pt>
                <c:pt idx="4601">
                  <c:v>-0.13248586824472414</c:v>
                </c:pt>
                <c:pt idx="4602">
                  <c:v>-0.13248586824472414</c:v>
                </c:pt>
                <c:pt idx="4603">
                  <c:v>-1.3950525282585462</c:v>
                </c:pt>
                <c:pt idx="4604">
                  <c:v>-0.6450419512753276</c:v>
                </c:pt>
                <c:pt idx="4605">
                  <c:v>-0.2794493539703507</c:v>
                </c:pt>
                <c:pt idx="4606">
                  <c:v>-0.6450419512753276</c:v>
                </c:pt>
                <c:pt idx="4607">
                  <c:v>-1.3950525282585462</c:v>
                </c:pt>
                <c:pt idx="4608">
                  <c:v>-0.2794493539703507</c:v>
                </c:pt>
                <c:pt idx="4609">
                  <c:v>-0.13248586824472414</c:v>
                </c:pt>
                <c:pt idx="4610">
                  <c:v>-1.3950525282585462</c:v>
                </c:pt>
                <c:pt idx="4611">
                  <c:v>-0.88881967520906158</c:v>
                </c:pt>
                <c:pt idx="4612">
                  <c:v>-0.88881967520906158</c:v>
                </c:pt>
                <c:pt idx="4613">
                  <c:v>-0.13248586824472414</c:v>
                </c:pt>
                <c:pt idx="4614">
                  <c:v>-0.6450419512753276</c:v>
                </c:pt>
                <c:pt idx="4615">
                  <c:v>7.3636031452008061E-2</c:v>
                </c:pt>
                <c:pt idx="4616">
                  <c:v>-0.13248586824472414</c:v>
                </c:pt>
                <c:pt idx="4617">
                  <c:v>-0.2794493539703507</c:v>
                </c:pt>
                <c:pt idx="4618">
                  <c:v>-0.46783862043457014</c:v>
                </c:pt>
                <c:pt idx="4619">
                  <c:v>-1.3950525282585462</c:v>
                </c:pt>
                <c:pt idx="4620">
                  <c:v>-0.2794493539703507</c:v>
                </c:pt>
                <c:pt idx="4621">
                  <c:v>-1.3950525282585462</c:v>
                </c:pt>
                <c:pt idx="4622">
                  <c:v>-0.46783862043457014</c:v>
                </c:pt>
                <c:pt idx="4623">
                  <c:v>-0.6450419512753276</c:v>
                </c:pt>
                <c:pt idx="4624">
                  <c:v>-0.2794493539703507</c:v>
                </c:pt>
                <c:pt idx="4625">
                  <c:v>-0.88881967520906158</c:v>
                </c:pt>
                <c:pt idx="4626">
                  <c:v>-1.3950525282585462</c:v>
                </c:pt>
                <c:pt idx="4627">
                  <c:v>-0.13248586824472414</c:v>
                </c:pt>
                <c:pt idx="4628">
                  <c:v>-0.88881967520906158</c:v>
                </c:pt>
                <c:pt idx="4629">
                  <c:v>-0.2794493539703507</c:v>
                </c:pt>
                <c:pt idx="4630">
                  <c:v>-0.2794493539703507</c:v>
                </c:pt>
                <c:pt idx="4631">
                  <c:v>7.3636031452008061E-2</c:v>
                </c:pt>
                <c:pt idx="4632">
                  <c:v>-0.6450419512753276</c:v>
                </c:pt>
                <c:pt idx="4633">
                  <c:v>-0.40116316278173481</c:v>
                </c:pt>
                <c:pt idx="4634">
                  <c:v>-0.6450419512753276</c:v>
                </c:pt>
                <c:pt idx="4635">
                  <c:v>-0.46783862043457014</c:v>
                </c:pt>
                <c:pt idx="4636">
                  <c:v>-1.3950525282585462</c:v>
                </c:pt>
                <c:pt idx="4637">
                  <c:v>-0.6450419512753276</c:v>
                </c:pt>
                <c:pt idx="4638">
                  <c:v>1.2784152420787677E-2</c:v>
                </c:pt>
                <c:pt idx="4639">
                  <c:v>-1.3950525282585462</c:v>
                </c:pt>
                <c:pt idx="4640">
                  <c:v>-0.6450419512753276</c:v>
                </c:pt>
                <c:pt idx="4641">
                  <c:v>-0.13248586824472414</c:v>
                </c:pt>
                <c:pt idx="4642">
                  <c:v>7.3636031452008061E-2</c:v>
                </c:pt>
                <c:pt idx="4643">
                  <c:v>-4.5511009098988427E-2</c:v>
                </c:pt>
                <c:pt idx="4644">
                  <c:v>-0.46783862043457014</c:v>
                </c:pt>
                <c:pt idx="4645">
                  <c:v>-1.3950525282585462</c:v>
                </c:pt>
                <c:pt idx="4646">
                  <c:v>7.3636031452008061E-2</c:v>
                </c:pt>
                <c:pt idx="4647">
                  <c:v>-0.2794493539703507</c:v>
                </c:pt>
                <c:pt idx="4648">
                  <c:v>-1.3950525282585462</c:v>
                </c:pt>
                <c:pt idx="4649">
                  <c:v>-0.2794493539703507</c:v>
                </c:pt>
                <c:pt idx="4650">
                  <c:v>-0.6450419512753276</c:v>
                </c:pt>
                <c:pt idx="4651">
                  <c:v>-0.2794493539703507</c:v>
                </c:pt>
                <c:pt idx="4652">
                  <c:v>-1.3950525282585462</c:v>
                </c:pt>
                <c:pt idx="4653">
                  <c:v>-0.88881967520906158</c:v>
                </c:pt>
                <c:pt idx="4654">
                  <c:v>-1.3950525282585462</c:v>
                </c:pt>
                <c:pt idx="4655">
                  <c:v>7.3636031452008061E-2</c:v>
                </c:pt>
                <c:pt idx="4656">
                  <c:v>-0.6450419512753276</c:v>
                </c:pt>
                <c:pt idx="4657">
                  <c:v>-1.3950525282585462</c:v>
                </c:pt>
                <c:pt idx="4658">
                  <c:v>-0.46783862043457014</c:v>
                </c:pt>
                <c:pt idx="4659">
                  <c:v>-0.6450419512753276</c:v>
                </c:pt>
                <c:pt idx="4660">
                  <c:v>-0.88881967520906158</c:v>
                </c:pt>
                <c:pt idx="4661">
                  <c:v>-0.13248586824472414</c:v>
                </c:pt>
                <c:pt idx="4662">
                  <c:v>-0.6450419512753276</c:v>
                </c:pt>
                <c:pt idx="4663">
                  <c:v>-1.3950525282585462</c:v>
                </c:pt>
                <c:pt idx="4664">
                  <c:v>-0.88881967520906158</c:v>
                </c:pt>
                <c:pt idx="4665">
                  <c:v>-1.3950525282585462</c:v>
                </c:pt>
                <c:pt idx="4666">
                  <c:v>-1.3950525282585462</c:v>
                </c:pt>
                <c:pt idx="4667">
                  <c:v>-0.2794493539703507</c:v>
                </c:pt>
                <c:pt idx="4668">
                  <c:v>-0.2794493539703507</c:v>
                </c:pt>
                <c:pt idx="4669">
                  <c:v>-4.5511009098988427E-2</c:v>
                </c:pt>
                <c:pt idx="4670">
                  <c:v>-0.40116316278173481</c:v>
                </c:pt>
                <c:pt idx="4671">
                  <c:v>-1.3950525282585462</c:v>
                </c:pt>
                <c:pt idx="4672">
                  <c:v>-0.46783862043457014</c:v>
                </c:pt>
                <c:pt idx="4673">
                  <c:v>-0.40116316278173481</c:v>
                </c:pt>
                <c:pt idx="4674">
                  <c:v>-1.3950525282585462</c:v>
                </c:pt>
                <c:pt idx="4675">
                  <c:v>-0.6450419512753276</c:v>
                </c:pt>
                <c:pt idx="4676">
                  <c:v>-0.2794493539703507</c:v>
                </c:pt>
                <c:pt idx="4677">
                  <c:v>-1.3950525282585462</c:v>
                </c:pt>
                <c:pt idx="4678">
                  <c:v>-1.3950525282585462</c:v>
                </c:pt>
                <c:pt idx="4679">
                  <c:v>-0.2794493539703507</c:v>
                </c:pt>
                <c:pt idx="4680">
                  <c:v>-0.2794493539703507</c:v>
                </c:pt>
                <c:pt idx="4681">
                  <c:v>-0.6450419512753276</c:v>
                </c:pt>
                <c:pt idx="4682">
                  <c:v>-0.6450419512753276</c:v>
                </c:pt>
                <c:pt idx="4683">
                  <c:v>-0.88881967520906158</c:v>
                </c:pt>
                <c:pt idx="4684">
                  <c:v>-0.13248586824472414</c:v>
                </c:pt>
                <c:pt idx="4685">
                  <c:v>-1.3950525282585462</c:v>
                </c:pt>
                <c:pt idx="4686">
                  <c:v>-0.13248586824472414</c:v>
                </c:pt>
                <c:pt idx="4687">
                  <c:v>-1.3950525282585462</c:v>
                </c:pt>
                <c:pt idx="4688">
                  <c:v>-0.2794493539703507</c:v>
                </c:pt>
                <c:pt idx="4689">
                  <c:v>-0.46783862043457014</c:v>
                </c:pt>
                <c:pt idx="4690">
                  <c:v>-0.2794493539703507</c:v>
                </c:pt>
                <c:pt idx="4691">
                  <c:v>-0.40116316278173481</c:v>
                </c:pt>
                <c:pt idx="4692">
                  <c:v>-0.40116316278173481</c:v>
                </c:pt>
                <c:pt idx="4693">
                  <c:v>-1.3950525282585462</c:v>
                </c:pt>
                <c:pt idx="4694">
                  <c:v>-1.3950525282585462</c:v>
                </c:pt>
                <c:pt idx="4695">
                  <c:v>-0.46783862043457014</c:v>
                </c:pt>
                <c:pt idx="4696">
                  <c:v>-1.3950525282585462</c:v>
                </c:pt>
                <c:pt idx="4697">
                  <c:v>7.3636031452008061E-2</c:v>
                </c:pt>
                <c:pt idx="4698">
                  <c:v>-0.2794493539703507</c:v>
                </c:pt>
                <c:pt idx="4699">
                  <c:v>-0.2794493539703507</c:v>
                </c:pt>
                <c:pt idx="4700">
                  <c:v>-0.2794493539703507</c:v>
                </c:pt>
                <c:pt idx="4701">
                  <c:v>-0.6450419512753276</c:v>
                </c:pt>
                <c:pt idx="4702">
                  <c:v>-0.88881967520906158</c:v>
                </c:pt>
                <c:pt idx="4703">
                  <c:v>-1.3950525282585462</c:v>
                </c:pt>
                <c:pt idx="4704">
                  <c:v>-0.88881967520906158</c:v>
                </c:pt>
                <c:pt idx="4705">
                  <c:v>1.2784152420787677E-2</c:v>
                </c:pt>
                <c:pt idx="4706">
                  <c:v>-0.6450419512753276</c:v>
                </c:pt>
                <c:pt idx="4707">
                  <c:v>-0.13248586824472414</c:v>
                </c:pt>
                <c:pt idx="4708">
                  <c:v>-0.6450419512753276</c:v>
                </c:pt>
                <c:pt idx="4709">
                  <c:v>-0.13248586824472414</c:v>
                </c:pt>
                <c:pt idx="4710">
                  <c:v>-0.2794493539703507</c:v>
                </c:pt>
                <c:pt idx="4711">
                  <c:v>-0.6450419512753276</c:v>
                </c:pt>
                <c:pt idx="4712">
                  <c:v>-1.3950525282585462</c:v>
                </c:pt>
                <c:pt idx="4713">
                  <c:v>-0.88881967520906158</c:v>
                </c:pt>
                <c:pt idx="4714">
                  <c:v>7.3636031452008061E-2</c:v>
                </c:pt>
                <c:pt idx="4715">
                  <c:v>-0.2794493539703507</c:v>
                </c:pt>
                <c:pt idx="4716">
                  <c:v>-1.3950525282585462</c:v>
                </c:pt>
                <c:pt idx="4717">
                  <c:v>-4.5511009098988427E-2</c:v>
                </c:pt>
                <c:pt idx="4718">
                  <c:v>-0.2794493539703507</c:v>
                </c:pt>
                <c:pt idx="4719">
                  <c:v>1.2784152420787677E-2</c:v>
                </c:pt>
                <c:pt idx="4720">
                  <c:v>-0.2794493539703507</c:v>
                </c:pt>
                <c:pt idx="4721">
                  <c:v>-1.3950525282585462</c:v>
                </c:pt>
                <c:pt idx="4722">
                  <c:v>-0.2794493539703507</c:v>
                </c:pt>
                <c:pt idx="4723">
                  <c:v>-1.3950525282585462</c:v>
                </c:pt>
                <c:pt idx="4724">
                  <c:v>-0.6450419512753276</c:v>
                </c:pt>
                <c:pt idx="4725">
                  <c:v>-4.5511009098988427E-2</c:v>
                </c:pt>
                <c:pt idx="4726">
                  <c:v>-1.3950525282585462</c:v>
                </c:pt>
                <c:pt idx="4727">
                  <c:v>-1.3950525282585462</c:v>
                </c:pt>
                <c:pt idx="4728">
                  <c:v>-0.13248586824472414</c:v>
                </c:pt>
                <c:pt idx="4729">
                  <c:v>7.3636031452008061E-2</c:v>
                </c:pt>
                <c:pt idx="4730">
                  <c:v>-0.88881967520906158</c:v>
                </c:pt>
                <c:pt idx="4731">
                  <c:v>-0.6450419512753276</c:v>
                </c:pt>
                <c:pt idx="4732">
                  <c:v>-0.2794493539703507</c:v>
                </c:pt>
                <c:pt idx="4733">
                  <c:v>-0.13248586824472414</c:v>
                </c:pt>
                <c:pt idx="4734">
                  <c:v>1.2784152420787677E-2</c:v>
                </c:pt>
                <c:pt idx="4735">
                  <c:v>1.2784152420787677E-2</c:v>
                </c:pt>
                <c:pt idx="4736">
                  <c:v>-4.5511009098988427E-2</c:v>
                </c:pt>
                <c:pt idx="4737">
                  <c:v>-0.13248586824472414</c:v>
                </c:pt>
                <c:pt idx="4738">
                  <c:v>-1.3950525282585462</c:v>
                </c:pt>
                <c:pt idx="4739">
                  <c:v>-0.46783862043457014</c:v>
                </c:pt>
                <c:pt idx="4740">
                  <c:v>1.2784152420787677E-2</c:v>
                </c:pt>
                <c:pt idx="4741">
                  <c:v>-1.3950525282585462</c:v>
                </c:pt>
                <c:pt idx="4742">
                  <c:v>7.3636031452008061E-2</c:v>
                </c:pt>
                <c:pt idx="4743">
                  <c:v>-1.3950525282585462</c:v>
                </c:pt>
                <c:pt idx="4744">
                  <c:v>-0.2794493539703507</c:v>
                </c:pt>
                <c:pt idx="4745">
                  <c:v>-1.3950525282585462</c:v>
                </c:pt>
                <c:pt idx="4746">
                  <c:v>-1.3950525282585462</c:v>
                </c:pt>
                <c:pt idx="4747">
                  <c:v>-1.3950525282585462</c:v>
                </c:pt>
                <c:pt idx="4748">
                  <c:v>-1.3950525282585462</c:v>
                </c:pt>
                <c:pt idx="4749">
                  <c:v>-0.88881967520906158</c:v>
                </c:pt>
                <c:pt idx="4750">
                  <c:v>-0.2794493539703507</c:v>
                </c:pt>
                <c:pt idx="4751">
                  <c:v>-0.13248586824472414</c:v>
                </c:pt>
                <c:pt idx="4752">
                  <c:v>-0.13248586824472414</c:v>
                </c:pt>
                <c:pt idx="4753">
                  <c:v>-0.2794493539703507</c:v>
                </c:pt>
                <c:pt idx="4754">
                  <c:v>-1.3950525282585462</c:v>
                </c:pt>
                <c:pt idx="4755">
                  <c:v>7.3636031452008061E-2</c:v>
                </c:pt>
                <c:pt idx="4756">
                  <c:v>-0.2794493539703507</c:v>
                </c:pt>
                <c:pt idx="4757">
                  <c:v>-0.2794493539703507</c:v>
                </c:pt>
                <c:pt idx="4758">
                  <c:v>-0.6450419512753276</c:v>
                </c:pt>
                <c:pt idx="4759">
                  <c:v>-0.88881967520906158</c:v>
                </c:pt>
                <c:pt idx="4760">
                  <c:v>-0.88881967520906158</c:v>
                </c:pt>
                <c:pt idx="4761">
                  <c:v>-1.3950525282585462</c:v>
                </c:pt>
                <c:pt idx="4762">
                  <c:v>-0.2794493539703507</c:v>
                </c:pt>
                <c:pt idx="4763">
                  <c:v>7.3636031452008061E-2</c:v>
                </c:pt>
                <c:pt idx="4764">
                  <c:v>-1.3950525282585462</c:v>
                </c:pt>
                <c:pt idx="4765">
                  <c:v>-0.88881967520906158</c:v>
                </c:pt>
                <c:pt idx="4766">
                  <c:v>-0.6450419512753276</c:v>
                </c:pt>
                <c:pt idx="4767">
                  <c:v>-1.3950525282585462</c:v>
                </c:pt>
                <c:pt idx="4768">
                  <c:v>-0.6450419512753276</c:v>
                </c:pt>
                <c:pt idx="4769">
                  <c:v>-1.3950525282585462</c:v>
                </c:pt>
                <c:pt idx="4770">
                  <c:v>-0.2794493539703507</c:v>
                </c:pt>
                <c:pt idx="4771">
                  <c:v>-1.3950525282585462</c:v>
                </c:pt>
                <c:pt idx="4772">
                  <c:v>-1.3950525282585462</c:v>
                </c:pt>
                <c:pt idx="4773">
                  <c:v>-0.6450419512753276</c:v>
                </c:pt>
                <c:pt idx="4774">
                  <c:v>-1.3950525282585462</c:v>
                </c:pt>
                <c:pt idx="4775">
                  <c:v>-0.6450419512753276</c:v>
                </c:pt>
                <c:pt idx="4776">
                  <c:v>-4.5511009098988427E-2</c:v>
                </c:pt>
                <c:pt idx="4777">
                  <c:v>-0.6450419512753276</c:v>
                </c:pt>
                <c:pt idx="4778">
                  <c:v>-0.13248586824472414</c:v>
                </c:pt>
                <c:pt idx="4779">
                  <c:v>-0.46783862043457014</c:v>
                </c:pt>
                <c:pt idx="4780">
                  <c:v>-0.6450419512753276</c:v>
                </c:pt>
                <c:pt idx="4781">
                  <c:v>-0.6450419512753276</c:v>
                </c:pt>
                <c:pt idx="4782">
                  <c:v>-0.46783862043457014</c:v>
                </c:pt>
                <c:pt idx="4783">
                  <c:v>-1.3950525282585462</c:v>
                </c:pt>
                <c:pt idx="4784">
                  <c:v>-4.5511009098988427E-2</c:v>
                </c:pt>
                <c:pt idx="4785">
                  <c:v>-0.6450419512753276</c:v>
                </c:pt>
                <c:pt idx="4786">
                  <c:v>-0.2794493539703507</c:v>
                </c:pt>
                <c:pt idx="4787">
                  <c:v>-1.3950525282585462</c:v>
                </c:pt>
                <c:pt idx="4788">
                  <c:v>-0.46783862043457014</c:v>
                </c:pt>
                <c:pt idx="4789">
                  <c:v>-0.6450419512753276</c:v>
                </c:pt>
                <c:pt idx="4790">
                  <c:v>-1.3950525282585462</c:v>
                </c:pt>
                <c:pt idx="4791">
                  <c:v>-1.3950525282585462</c:v>
                </c:pt>
                <c:pt idx="4792">
                  <c:v>-0.2794493539703507</c:v>
                </c:pt>
                <c:pt idx="4793">
                  <c:v>-0.2794493539703507</c:v>
                </c:pt>
                <c:pt idx="4794">
                  <c:v>-0.6450419512753276</c:v>
                </c:pt>
                <c:pt idx="4795">
                  <c:v>-0.88881967520906158</c:v>
                </c:pt>
                <c:pt idx="4796">
                  <c:v>-0.46783862043457014</c:v>
                </c:pt>
                <c:pt idx="4797">
                  <c:v>-1.3950525282585462</c:v>
                </c:pt>
                <c:pt idx="4798">
                  <c:v>-0.6450419512753276</c:v>
                </c:pt>
                <c:pt idx="4799">
                  <c:v>-0.6450419512753276</c:v>
                </c:pt>
                <c:pt idx="4800">
                  <c:v>-1.3950525282585462</c:v>
                </c:pt>
                <c:pt idx="4801">
                  <c:v>-0.13248586824472414</c:v>
                </c:pt>
                <c:pt idx="4802">
                  <c:v>-1.3950525282585462</c:v>
                </c:pt>
                <c:pt idx="4803">
                  <c:v>-1.3950525282585462</c:v>
                </c:pt>
                <c:pt idx="4804">
                  <c:v>-1.3950525282585462</c:v>
                </c:pt>
                <c:pt idx="4805">
                  <c:v>-0.6450419512753276</c:v>
                </c:pt>
                <c:pt idx="4806">
                  <c:v>-0.88881967520906158</c:v>
                </c:pt>
                <c:pt idx="4807">
                  <c:v>-1.3950525282585462</c:v>
                </c:pt>
                <c:pt idx="4808">
                  <c:v>-1.3950525282585462</c:v>
                </c:pt>
                <c:pt idx="4809">
                  <c:v>-0.2794493539703507</c:v>
                </c:pt>
                <c:pt idx="4810">
                  <c:v>-1.3950525282585462</c:v>
                </c:pt>
                <c:pt idx="4811">
                  <c:v>-1.3950525282585462</c:v>
                </c:pt>
                <c:pt idx="4812">
                  <c:v>-0.2794493539703507</c:v>
                </c:pt>
                <c:pt idx="4813">
                  <c:v>-0.13248586824472414</c:v>
                </c:pt>
                <c:pt idx="4814">
                  <c:v>-0.6450419512753276</c:v>
                </c:pt>
                <c:pt idx="4815">
                  <c:v>-0.46783862043457014</c:v>
                </c:pt>
                <c:pt idx="4816">
                  <c:v>-1.3950525282585462</c:v>
                </c:pt>
                <c:pt idx="4817">
                  <c:v>-0.40116316278173481</c:v>
                </c:pt>
                <c:pt idx="4818">
                  <c:v>-0.13248586824472414</c:v>
                </c:pt>
                <c:pt idx="4819">
                  <c:v>-4.5511009098988427E-2</c:v>
                </c:pt>
                <c:pt idx="4820">
                  <c:v>-0.6450419512753276</c:v>
                </c:pt>
                <c:pt idx="4821">
                  <c:v>-0.6450419512753276</c:v>
                </c:pt>
                <c:pt idx="4822">
                  <c:v>-0.6450419512753276</c:v>
                </c:pt>
                <c:pt idx="4823">
                  <c:v>-0.2794493539703507</c:v>
                </c:pt>
                <c:pt idx="4824">
                  <c:v>1.2784152420787677E-2</c:v>
                </c:pt>
                <c:pt idx="4825">
                  <c:v>-0.6450419512753276</c:v>
                </c:pt>
                <c:pt idx="4826">
                  <c:v>-0.13248586824472414</c:v>
                </c:pt>
                <c:pt idx="4827">
                  <c:v>-0.6450419512753276</c:v>
                </c:pt>
                <c:pt idx="4828">
                  <c:v>-0.6450419512753276</c:v>
                </c:pt>
                <c:pt idx="4829">
                  <c:v>-1.3950525282585462</c:v>
                </c:pt>
                <c:pt idx="4830">
                  <c:v>-0.6450419512753276</c:v>
                </c:pt>
                <c:pt idx="4831">
                  <c:v>-0.6450419512753276</c:v>
                </c:pt>
                <c:pt idx="4832">
                  <c:v>-0.6450419512753276</c:v>
                </c:pt>
                <c:pt idx="4833">
                  <c:v>-0.6450419512753276</c:v>
                </c:pt>
                <c:pt idx="4834">
                  <c:v>-0.6450419512753276</c:v>
                </c:pt>
                <c:pt idx="4835">
                  <c:v>-0.6450419512753276</c:v>
                </c:pt>
                <c:pt idx="4836">
                  <c:v>-0.88881967520906158</c:v>
                </c:pt>
                <c:pt idx="4837">
                  <c:v>-1.3950525282585462</c:v>
                </c:pt>
                <c:pt idx="4838">
                  <c:v>-0.40116316278173481</c:v>
                </c:pt>
                <c:pt idx="4839">
                  <c:v>-1.3950525282585462</c:v>
                </c:pt>
                <c:pt idx="4840">
                  <c:v>-0.40116316278173481</c:v>
                </c:pt>
                <c:pt idx="4841">
                  <c:v>-1.3950525282585462</c:v>
                </c:pt>
                <c:pt idx="4842">
                  <c:v>-0.2794493539703507</c:v>
                </c:pt>
                <c:pt idx="4843">
                  <c:v>-0.6450419512753276</c:v>
                </c:pt>
                <c:pt idx="4844">
                  <c:v>-0.40116316278173481</c:v>
                </c:pt>
                <c:pt idx="4845">
                  <c:v>-0.88881967520906158</c:v>
                </c:pt>
                <c:pt idx="4846">
                  <c:v>-0.13248586824472414</c:v>
                </c:pt>
                <c:pt idx="4847">
                  <c:v>-0.13248586824472414</c:v>
                </c:pt>
                <c:pt idx="4848">
                  <c:v>-1.3950525282585462</c:v>
                </c:pt>
                <c:pt idx="4849">
                  <c:v>-0.6450419512753276</c:v>
                </c:pt>
                <c:pt idx="4850">
                  <c:v>-0.46783862043457014</c:v>
                </c:pt>
                <c:pt idx="4851">
                  <c:v>-0.6450419512753276</c:v>
                </c:pt>
                <c:pt idx="4852">
                  <c:v>-0.2794493539703507</c:v>
                </c:pt>
                <c:pt idx="4853">
                  <c:v>-1.3950525282585462</c:v>
                </c:pt>
                <c:pt idx="4854">
                  <c:v>-0.40116316278173481</c:v>
                </c:pt>
                <c:pt idx="4855">
                  <c:v>-4.5511009098988427E-2</c:v>
                </c:pt>
                <c:pt idx="4856">
                  <c:v>-0.13248586824472414</c:v>
                </c:pt>
                <c:pt idx="4857">
                  <c:v>-0.13248586824472414</c:v>
                </c:pt>
                <c:pt idx="4858">
                  <c:v>-0.88881967520906158</c:v>
                </c:pt>
                <c:pt idx="4859">
                  <c:v>-0.6450419512753276</c:v>
                </c:pt>
                <c:pt idx="4860">
                  <c:v>-0.2794493539703507</c:v>
                </c:pt>
                <c:pt idx="4861">
                  <c:v>-0.13248586824472414</c:v>
                </c:pt>
                <c:pt idx="4862">
                  <c:v>-1.3950525282585462</c:v>
                </c:pt>
                <c:pt idx="4863">
                  <c:v>-0.40116316278173481</c:v>
                </c:pt>
                <c:pt idx="4864">
                  <c:v>1.2784152420787677E-2</c:v>
                </c:pt>
                <c:pt idx="4865">
                  <c:v>-1.3950525282585462</c:v>
                </c:pt>
                <c:pt idx="4866">
                  <c:v>-1.3950525282585462</c:v>
                </c:pt>
                <c:pt idx="4867">
                  <c:v>-1.3950525282585462</c:v>
                </c:pt>
                <c:pt idx="4868">
                  <c:v>1.2784152420787677E-2</c:v>
                </c:pt>
                <c:pt idx="4869">
                  <c:v>-0.6450419512753276</c:v>
                </c:pt>
                <c:pt idx="4870">
                  <c:v>-0.40116316278173481</c:v>
                </c:pt>
                <c:pt idx="4871">
                  <c:v>-1.3950525282585462</c:v>
                </c:pt>
                <c:pt idx="4872">
                  <c:v>-0.40116316278173481</c:v>
                </c:pt>
                <c:pt idx="4873">
                  <c:v>-1.3950525282585462</c:v>
                </c:pt>
                <c:pt idx="4874">
                  <c:v>-0.2794493539703507</c:v>
                </c:pt>
                <c:pt idx="4875">
                  <c:v>-0.6450419512753276</c:v>
                </c:pt>
                <c:pt idx="4876">
                  <c:v>-0.2794493539703507</c:v>
                </c:pt>
                <c:pt idx="4877">
                  <c:v>-1.3950525282585462</c:v>
                </c:pt>
                <c:pt idx="4878">
                  <c:v>-1.3950525282585462</c:v>
                </c:pt>
                <c:pt idx="4879">
                  <c:v>-1.3950525282585462</c:v>
                </c:pt>
                <c:pt idx="4880">
                  <c:v>1.2784152420787677E-2</c:v>
                </c:pt>
                <c:pt idx="4881">
                  <c:v>-0.40116316278173481</c:v>
                </c:pt>
                <c:pt idx="4882">
                  <c:v>-1.3950525282585462</c:v>
                </c:pt>
                <c:pt idx="4883">
                  <c:v>-1.3950525282585462</c:v>
                </c:pt>
                <c:pt idx="4884">
                  <c:v>-0.88881967520906158</c:v>
                </c:pt>
                <c:pt idx="4885">
                  <c:v>-0.88881967520906158</c:v>
                </c:pt>
                <c:pt idx="4886">
                  <c:v>-0.88881967520906158</c:v>
                </c:pt>
                <c:pt idx="4887">
                  <c:v>7.3636031452008061E-2</c:v>
                </c:pt>
                <c:pt idx="4888">
                  <c:v>-0.13248586824472414</c:v>
                </c:pt>
                <c:pt idx="4889">
                  <c:v>-1.3950525282585462</c:v>
                </c:pt>
                <c:pt idx="4890">
                  <c:v>-1.3950525282585462</c:v>
                </c:pt>
                <c:pt idx="4891">
                  <c:v>-0.6450419512753276</c:v>
                </c:pt>
                <c:pt idx="4892">
                  <c:v>-0.13248586824472414</c:v>
                </c:pt>
                <c:pt idx="4893">
                  <c:v>-0.6450419512753276</c:v>
                </c:pt>
                <c:pt idx="4894">
                  <c:v>-0.2794493539703507</c:v>
                </c:pt>
                <c:pt idx="4895">
                  <c:v>-0.2794493539703507</c:v>
                </c:pt>
                <c:pt idx="4896">
                  <c:v>-0.6450419512753276</c:v>
                </c:pt>
                <c:pt idx="4897">
                  <c:v>-0.46783862043457014</c:v>
                </c:pt>
                <c:pt idx="4898">
                  <c:v>-0.2794493539703507</c:v>
                </c:pt>
                <c:pt idx="4899">
                  <c:v>-0.46783862043457014</c:v>
                </c:pt>
                <c:pt idx="4900">
                  <c:v>-1.3950525282585462</c:v>
                </c:pt>
                <c:pt idx="4901">
                  <c:v>-1.3950525282585462</c:v>
                </c:pt>
                <c:pt idx="4902">
                  <c:v>-1.3950525282585462</c:v>
                </c:pt>
                <c:pt idx="4903">
                  <c:v>-1.3950525282585462</c:v>
                </c:pt>
                <c:pt idx="4904">
                  <c:v>-4.5511009098988427E-2</c:v>
                </c:pt>
                <c:pt idx="4905">
                  <c:v>-1.3950525282585462</c:v>
                </c:pt>
                <c:pt idx="4906">
                  <c:v>-0.2794493539703507</c:v>
                </c:pt>
                <c:pt idx="4907">
                  <c:v>-0.46783862043457014</c:v>
                </c:pt>
                <c:pt idx="4908">
                  <c:v>-0.88881967520906158</c:v>
                </c:pt>
                <c:pt idx="4909">
                  <c:v>-4.5511009098988427E-2</c:v>
                </c:pt>
                <c:pt idx="4910">
                  <c:v>-1.3950525282585462</c:v>
                </c:pt>
                <c:pt idx="4911">
                  <c:v>-1.3950525282585462</c:v>
                </c:pt>
                <c:pt idx="4912">
                  <c:v>7.3636031452008061E-2</c:v>
                </c:pt>
                <c:pt idx="4913">
                  <c:v>1.2784152420787677E-2</c:v>
                </c:pt>
                <c:pt idx="4914">
                  <c:v>7.3636031452008061E-2</c:v>
                </c:pt>
                <c:pt idx="4915">
                  <c:v>-0.2794493539703507</c:v>
                </c:pt>
                <c:pt idx="4916">
                  <c:v>1.2784152420787677E-2</c:v>
                </c:pt>
                <c:pt idx="4917">
                  <c:v>-4.5511009098988427E-2</c:v>
                </c:pt>
                <c:pt idx="4918">
                  <c:v>-0.6450419512753276</c:v>
                </c:pt>
                <c:pt idx="4919">
                  <c:v>-1.3950525282585462</c:v>
                </c:pt>
                <c:pt idx="4920">
                  <c:v>-1.3950525282585462</c:v>
                </c:pt>
                <c:pt idx="4921">
                  <c:v>-4.5511009098988427E-2</c:v>
                </c:pt>
                <c:pt idx="4922">
                  <c:v>-0.13248586824472414</c:v>
                </c:pt>
                <c:pt idx="4923">
                  <c:v>-4.5511009098988427E-2</c:v>
                </c:pt>
                <c:pt idx="4924">
                  <c:v>-0.2794493539703507</c:v>
                </c:pt>
                <c:pt idx="4925">
                  <c:v>-1.3950525282585462</c:v>
                </c:pt>
                <c:pt idx="4926">
                  <c:v>-1.3950525282585462</c:v>
                </c:pt>
                <c:pt idx="4927">
                  <c:v>-0.46783862043457014</c:v>
                </c:pt>
                <c:pt idx="4928">
                  <c:v>-1.3950525282585462</c:v>
                </c:pt>
                <c:pt idx="4929">
                  <c:v>-0.6450419512753276</c:v>
                </c:pt>
                <c:pt idx="4930">
                  <c:v>-0.6450419512753276</c:v>
                </c:pt>
                <c:pt idx="4931">
                  <c:v>-1.3950525282585462</c:v>
                </c:pt>
                <c:pt idx="4932">
                  <c:v>-1.3950525282585462</c:v>
                </c:pt>
                <c:pt idx="4933">
                  <c:v>-0.88881967520906158</c:v>
                </c:pt>
                <c:pt idx="4934">
                  <c:v>-1.3950525282585462</c:v>
                </c:pt>
                <c:pt idx="4935">
                  <c:v>-1.3950525282585462</c:v>
                </c:pt>
                <c:pt idx="4936">
                  <c:v>7.3636031452008061E-2</c:v>
                </c:pt>
                <c:pt idx="4937">
                  <c:v>-1.3950525282585462</c:v>
                </c:pt>
                <c:pt idx="4938">
                  <c:v>7.3636031452008061E-2</c:v>
                </c:pt>
                <c:pt idx="4939">
                  <c:v>-1.3950525282585462</c:v>
                </c:pt>
                <c:pt idx="4940">
                  <c:v>-0.40116316278173481</c:v>
                </c:pt>
                <c:pt idx="4941">
                  <c:v>-0.88881967520906158</c:v>
                </c:pt>
                <c:pt idx="4942">
                  <c:v>-0.2794493539703507</c:v>
                </c:pt>
                <c:pt idx="4943">
                  <c:v>-0.2794493539703507</c:v>
                </c:pt>
                <c:pt idx="4944">
                  <c:v>-4.5511009098988427E-2</c:v>
                </c:pt>
                <c:pt idx="4945">
                  <c:v>1.2784152420787677E-2</c:v>
                </c:pt>
                <c:pt idx="4946">
                  <c:v>-1.3950525282585462</c:v>
                </c:pt>
                <c:pt idx="4947">
                  <c:v>-0.40116316278173481</c:v>
                </c:pt>
                <c:pt idx="4948">
                  <c:v>-0.6450419512753276</c:v>
                </c:pt>
                <c:pt idx="4949">
                  <c:v>-0.2794493539703507</c:v>
                </c:pt>
                <c:pt idx="4950">
                  <c:v>-1.3950525282585462</c:v>
                </c:pt>
                <c:pt idx="4951">
                  <c:v>-1.3950525282585462</c:v>
                </c:pt>
                <c:pt idx="4952">
                  <c:v>-0.2794493539703507</c:v>
                </c:pt>
                <c:pt idx="4953">
                  <c:v>-0.13248586824472414</c:v>
                </c:pt>
                <c:pt idx="4954">
                  <c:v>-4.5511009098988427E-2</c:v>
                </c:pt>
                <c:pt idx="4955">
                  <c:v>-0.46783862043457014</c:v>
                </c:pt>
                <c:pt idx="4956">
                  <c:v>-1.3950525282585462</c:v>
                </c:pt>
                <c:pt idx="4957">
                  <c:v>1.2784152420787677E-2</c:v>
                </c:pt>
                <c:pt idx="4958">
                  <c:v>-1.3950525282585462</c:v>
                </c:pt>
                <c:pt idx="4959">
                  <c:v>-0.88881967520906158</c:v>
                </c:pt>
                <c:pt idx="4960">
                  <c:v>-0.6450419512753276</c:v>
                </c:pt>
                <c:pt idx="4961">
                  <c:v>-0.2794493539703507</c:v>
                </c:pt>
                <c:pt idx="4962">
                  <c:v>-1.3950525282585462</c:v>
                </c:pt>
                <c:pt idx="4963">
                  <c:v>-0.88881967520906158</c:v>
                </c:pt>
                <c:pt idx="4964">
                  <c:v>1.2784152420787677E-2</c:v>
                </c:pt>
                <c:pt idx="4965">
                  <c:v>-0.2794493539703507</c:v>
                </c:pt>
                <c:pt idx="4966">
                  <c:v>1.2784152420787677E-2</c:v>
                </c:pt>
                <c:pt idx="4967">
                  <c:v>-0.6450419512753276</c:v>
                </c:pt>
                <c:pt idx="4968">
                  <c:v>-0.2794493539703507</c:v>
                </c:pt>
                <c:pt idx="4969">
                  <c:v>-0.6450419512753276</c:v>
                </c:pt>
                <c:pt idx="4970">
                  <c:v>-0.88881967520906158</c:v>
                </c:pt>
                <c:pt idx="4971">
                  <c:v>-0.2794493539703507</c:v>
                </c:pt>
                <c:pt idx="4972">
                  <c:v>-4.5511009098988427E-2</c:v>
                </c:pt>
                <c:pt idx="4973">
                  <c:v>-1.3950525282585462</c:v>
                </c:pt>
                <c:pt idx="4974">
                  <c:v>-0.6450419512753276</c:v>
                </c:pt>
                <c:pt idx="4975">
                  <c:v>-1.3950525282585462</c:v>
                </c:pt>
                <c:pt idx="4976">
                  <c:v>-0.40116316278173481</c:v>
                </c:pt>
                <c:pt idx="4977">
                  <c:v>-1.3950525282585462</c:v>
                </c:pt>
                <c:pt idx="4978">
                  <c:v>-0.2794493539703507</c:v>
                </c:pt>
                <c:pt idx="4979">
                  <c:v>-0.40116316278173481</c:v>
                </c:pt>
                <c:pt idx="4980">
                  <c:v>-1.3950525282585462</c:v>
                </c:pt>
                <c:pt idx="4981">
                  <c:v>-0.13248586824472414</c:v>
                </c:pt>
                <c:pt idx="4982">
                  <c:v>-0.40116316278173481</c:v>
                </c:pt>
                <c:pt idx="4983">
                  <c:v>-1.3950525282585462</c:v>
                </c:pt>
                <c:pt idx="4984">
                  <c:v>-1.3950525282585462</c:v>
                </c:pt>
                <c:pt idx="4985">
                  <c:v>-0.2794493539703507</c:v>
                </c:pt>
                <c:pt idx="4986">
                  <c:v>-1.3950525282585462</c:v>
                </c:pt>
                <c:pt idx="4987">
                  <c:v>-1.3950525282585462</c:v>
                </c:pt>
                <c:pt idx="4988">
                  <c:v>-1.3950525282585462</c:v>
                </c:pt>
                <c:pt idx="4989">
                  <c:v>-0.46783862043457014</c:v>
                </c:pt>
                <c:pt idx="4990">
                  <c:v>-1.3950525282585462</c:v>
                </c:pt>
                <c:pt idx="4991">
                  <c:v>-1.3950525282585462</c:v>
                </c:pt>
                <c:pt idx="4992">
                  <c:v>-1.3950525282585462</c:v>
                </c:pt>
                <c:pt idx="4993">
                  <c:v>-0.6450419512753276</c:v>
                </c:pt>
                <c:pt idx="4994">
                  <c:v>-0.46783862043457014</c:v>
                </c:pt>
                <c:pt idx="4995">
                  <c:v>-0.46783862043457014</c:v>
                </c:pt>
                <c:pt idx="4996">
                  <c:v>-0.6450419512753276</c:v>
                </c:pt>
                <c:pt idx="4997">
                  <c:v>-0.6450419512753276</c:v>
                </c:pt>
                <c:pt idx="4998">
                  <c:v>-1.3950525282585462</c:v>
                </c:pt>
                <c:pt idx="4999">
                  <c:v>-1.3950525282585462</c:v>
                </c:pt>
                <c:pt idx="5000">
                  <c:v>-0.2794493539703507</c:v>
                </c:pt>
                <c:pt idx="5001">
                  <c:v>-1.3950525282585462</c:v>
                </c:pt>
                <c:pt idx="5002">
                  <c:v>-1.3950525282585462</c:v>
                </c:pt>
                <c:pt idx="5003">
                  <c:v>-0.88881967520906158</c:v>
                </c:pt>
                <c:pt idx="5004">
                  <c:v>-0.2794493539703507</c:v>
                </c:pt>
                <c:pt idx="5005">
                  <c:v>-0.2794493539703507</c:v>
                </c:pt>
                <c:pt idx="5006">
                  <c:v>-0.40116316278173481</c:v>
                </c:pt>
                <c:pt idx="5007">
                  <c:v>-1.3950525282585462</c:v>
                </c:pt>
                <c:pt idx="5008">
                  <c:v>-0.46783862043457014</c:v>
                </c:pt>
                <c:pt idx="5009">
                  <c:v>1.2784152420787677E-2</c:v>
                </c:pt>
                <c:pt idx="5010">
                  <c:v>-1.3950525282585462</c:v>
                </c:pt>
                <c:pt idx="5011">
                  <c:v>1.2784152420787677E-2</c:v>
                </c:pt>
                <c:pt idx="5012">
                  <c:v>-1.3950525282585462</c:v>
                </c:pt>
                <c:pt idx="5013">
                  <c:v>-0.40116316278173481</c:v>
                </c:pt>
                <c:pt idx="5014">
                  <c:v>-0.6450419512753276</c:v>
                </c:pt>
                <c:pt idx="5015">
                  <c:v>-4.5511009098988427E-2</c:v>
                </c:pt>
                <c:pt idx="5016">
                  <c:v>-1.3950525282585462</c:v>
                </c:pt>
                <c:pt idx="5017">
                  <c:v>-1.3950525282585462</c:v>
                </c:pt>
                <c:pt idx="5018">
                  <c:v>-1.3950525282585462</c:v>
                </c:pt>
                <c:pt idx="5019">
                  <c:v>7.3636031452008061E-2</c:v>
                </c:pt>
                <c:pt idx="5020">
                  <c:v>-1.3950525282585462</c:v>
                </c:pt>
                <c:pt idx="5021">
                  <c:v>-0.6450419512753276</c:v>
                </c:pt>
                <c:pt idx="5022">
                  <c:v>-1.3950525282585462</c:v>
                </c:pt>
                <c:pt idx="5023">
                  <c:v>-0.6450419512753276</c:v>
                </c:pt>
                <c:pt idx="5024">
                  <c:v>-0.46783862043457014</c:v>
                </c:pt>
                <c:pt idx="5025">
                  <c:v>-1.3950525282585462</c:v>
                </c:pt>
                <c:pt idx="5026">
                  <c:v>-0.6450419512753276</c:v>
                </c:pt>
                <c:pt idx="5027">
                  <c:v>-0.88881967520906158</c:v>
                </c:pt>
                <c:pt idx="5028">
                  <c:v>-0.6450419512753276</c:v>
                </c:pt>
                <c:pt idx="5029">
                  <c:v>-0.13248586824472414</c:v>
                </c:pt>
                <c:pt idx="5030">
                  <c:v>-4.5511009098988427E-2</c:v>
                </c:pt>
                <c:pt idx="5031">
                  <c:v>-0.40116316278173481</c:v>
                </c:pt>
                <c:pt idx="5032">
                  <c:v>1.2784152420787677E-2</c:v>
                </c:pt>
                <c:pt idx="5033">
                  <c:v>-1.3950525282585462</c:v>
                </c:pt>
                <c:pt idx="5034">
                  <c:v>-1.3950525282585462</c:v>
                </c:pt>
                <c:pt idx="5035">
                  <c:v>-0.46783862043457014</c:v>
                </c:pt>
                <c:pt idx="5036">
                  <c:v>-0.88881967520906158</c:v>
                </c:pt>
                <c:pt idx="5037">
                  <c:v>-0.88881967520906158</c:v>
                </c:pt>
                <c:pt idx="5038">
                  <c:v>-0.6450419512753276</c:v>
                </c:pt>
                <c:pt idx="5039">
                  <c:v>7.3636031452008061E-2</c:v>
                </c:pt>
                <c:pt idx="5040">
                  <c:v>-1.3950525282585462</c:v>
                </c:pt>
                <c:pt idx="5041">
                  <c:v>-1.3950525282585462</c:v>
                </c:pt>
                <c:pt idx="5042">
                  <c:v>-0.6450419512753276</c:v>
                </c:pt>
                <c:pt idx="5043">
                  <c:v>-1.3950525282585462</c:v>
                </c:pt>
                <c:pt idx="5044">
                  <c:v>-1.3950525282585462</c:v>
                </c:pt>
                <c:pt idx="5045">
                  <c:v>-1.3950525282585462</c:v>
                </c:pt>
                <c:pt idx="5046">
                  <c:v>-1.3950525282585462</c:v>
                </c:pt>
                <c:pt idx="5047">
                  <c:v>-1.3950525282585462</c:v>
                </c:pt>
                <c:pt idx="5048">
                  <c:v>-0.6450419512753276</c:v>
                </c:pt>
                <c:pt idx="5049">
                  <c:v>-1.3950525282585462</c:v>
                </c:pt>
                <c:pt idx="5050">
                  <c:v>-1.3950525282585462</c:v>
                </c:pt>
                <c:pt idx="5051">
                  <c:v>-0.2794493539703507</c:v>
                </c:pt>
                <c:pt idx="5052">
                  <c:v>-1.3950525282585462</c:v>
                </c:pt>
                <c:pt idx="5053">
                  <c:v>1.2784152420787677E-2</c:v>
                </c:pt>
                <c:pt idx="5054">
                  <c:v>-1.3950525282585462</c:v>
                </c:pt>
                <c:pt idx="5055">
                  <c:v>-1.3950525282585462</c:v>
                </c:pt>
                <c:pt idx="5056">
                  <c:v>-1.3950525282585462</c:v>
                </c:pt>
                <c:pt idx="5057">
                  <c:v>-0.13248586824472414</c:v>
                </c:pt>
                <c:pt idx="5058">
                  <c:v>-0.6450419512753276</c:v>
                </c:pt>
                <c:pt idx="5059">
                  <c:v>-1.3950525282585462</c:v>
                </c:pt>
                <c:pt idx="5060">
                  <c:v>-1.3950525282585462</c:v>
                </c:pt>
                <c:pt idx="5061">
                  <c:v>-1.3950525282585462</c:v>
                </c:pt>
                <c:pt idx="5062">
                  <c:v>-0.2794493539703507</c:v>
                </c:pt>
                <c:pt idx="5063">
                  <c:v>-0.2794493539703507</c:v>
                </c:pt>
                <c:pt idx="5064">
                  <c:v>-0.88881967520906158</c:v>
                </c:pt>
                <c:pt idx="5065">
                  <c:v>-0.6450419512753276</c:v>
                </c:pt>
                <c:pt idx="5066">
                  <c:v>-0.2794493539703507</c:v>
                </c:pt>
                <c:pt idx="5067">
                  <c:v>-0.2794493539703507</c:v>
                </c:pt>
                <c:pt idx="5068">
                  <c:v>7.3636031452008061E-2</c:v>
                </c:pt>
                <c:pt idx="5069">
                  <c:v>-0.13248586824472414</c:v>
                </c:pt>
                <c:pt idx="5070">
                  <c:v>-0.6450419512753276</c:v>
                </c:pt>
                <c:pt idx="5071">
                  <c:v>-0.13248586824472414</c:v>
                </c:pt>
                <c:pt idx="5072">
                  <c:v>-1.3950525282585462</c:v>
                </c:pt>
                <c:pt idx="5073">
                  <c:v>-0.6450419512753276</c:v>
                </c:pt>
                <c:pt idx="5074">
                  <c:v>-0.6450419512753276</c:v>
                </c:pt>
                <c:pt idx="5075">
                  <c:v>-0.6450419512753276</c:v>
                </c:pt>
                <c:pt idx="5076">
                  <c:v>-0.13248586824472414</c:v>
                </c:pt>
                <c:pt idx="5077">
                  <c:v>-0.6450419512753276</c:v>
                </c:pt>
                <c:pt idx="5078">
                  <c:v>-0.2794493539703507</c:v>
                </c:pt>
                <c:pt idx="5079">
                  <c:v>-0.13248586824472414</c:v>
                </c:pt>
                <c:pt idx="5080">
                  <c:v>-1.3950525282585462</c:v>
                </c:pt>
                <c:pt idx="5081">
                  <c:v>-0.2794493539703507</c:v>
                </c:pt>
                <c:pt idx="5082">
                  <c:v>7.3636031452008061E-2</c:v>
                </c:pt>
                <c:pt idx="5083">
                  <c:v>-0.40116316278173481</c:v>
                </c:pt>
                <c:pt idx="5084">
                  <c:v>-0.2794493539703507</c:v>
                </c:pt>
                <c:pt idx="5085">
                  <c:v>-0.6450419512753276</c:v>
                </c:pt>
                <c:pt idx="5086">
                  <c:v>-0.13248586824472414</c:v>
                </c:pt>
                <c:pt idx="5087">
                  <c:v>-1.3950525282585462</c:v>
                </c:pt>
                <c:pt idx="5088">
                  <c:v>-0.40116316278173481</c:v>
                </c:pt>
                <c:pt idx="5089">
                  <c:v>-1.3950525282585462</c:v>
                </c:pt>
                <c:pt idx="5090">
                  <c:v>-0.13248586824472414</c:v>
                </c:pt>
                <c:pt idx="5091">
                  <c:v>-0.40116316278173481</c:v>
                </c:pt>
                <c:pt idx="5092">
                  <c:v>-1.3950525282585462</c:v>
                </c:pt>
                <c:pt idx="5093">
                  <c:v>-1.3950525282585462</c:v>
                </c:pt>
                <c:pt idx="5094">
                  <c:v>7.3636031452008061E-2</c:v>
                </c:pt>
                <c:pt idx="5095">
                  <c:v>-0.6450419512753276</c:v>
                </c:pt>
                <c:pt idx="5096">
                  <c:v>-0.2794493539703507</c:v>
                </c:pt>
                <c:pt idx="5097">
                  <c:v>-0.6450419512753276</c:v>
                </c:pt>
                <c:pt idx="5098">
                  <c:v>-0.46783862043457014</c:v>
                </c:pt>
                <c:pt idx="5099">
                  <c:v>-1.3950525282585462</c:v>
                </c:pt>
                <c:pt idx="5100">
                  <c:v>-0.2794493539703507</c:v>
                </c:pt>
                <c:pt idx="5101">
                  <c:v>1.2784152420787677E-2</c:v>
                </c:pt>
                <c:pt idx="5102">
                  <c:v>-1.3950525282585462</c:v>
                </c:pt>
                <c:pt idx="5103">
                  <c:v>7.3636031452008061E-2</c:v>
                </c:pt>
                <c:pt idx="5104">
                  <c:v>-0.88881967520906158</c:v>
                </c:pt>
                <c:pt idx="5105">
                  <c:v>-0.13248586824472414</c:v>
                </c:pt>
                <c:pt idx="5106">
                  <c:v>-0.40116316278173481</c:v>
                </c:pt>
                <c:pt idx="5107">
                  <c:v>-0.6450419512753276</c:v>
                </c:pt>
                <c:pt idx="5108">
                  <c:v>-0.6450419512753276</c:v>
                </c:pt>
                <c:pt idx="5109">
                  <c:v>-0.2794493539703507</c:v>
                </c:pt>
                <c:pt idx="5110">
                  <c:v>-0.6450419512753276</c:v>
                </c:pt>
                <c:pt idx="5111">
                  <c:v>-1.3950525282585462</c:v>
                </c:pt>
                <c:pt idx="5112">
                  <c:v>-1.3950525282585462</c:v>
                </c:pt>
                <c:pt idx="5113">
                  <c:v>-1.3950525282585462</c:v>
                </c:pt>
                <c:pt idx="5114">
                  <c:v>1.2784152420787677E-2</c:v>
                </c:pt>
                <c:pt idx="5115">
                  <c:v>-0.88881967520906158</c:v>
                </c:pt>
                <c:pt idx="5116">
                  <c:v>-0.88881967520906158</c:v>
                </c:pt>
                <c:pt idx="5117">
                  <c:v>-1.3950525282585462</c:v>
                </c:pt>
                <c:pt idx="5118">
                  <c:v>-4.5511009098988427E-2</c:v>
                </c:pt>
                <c:pt idx="5119">
                  <c:v>-1.3950525282585462</c:v>
                </c:pt>
                <c:pt idx="5120">
                  <c:v>-1.3950525282585462</c:v>
                </c:pt>
                <c:pt idx="5121">
                  <c:v>-0.40116316278173481</c:v>
                </c:pt>
                <c:pt idx="5122">
                  <c:v>-0.2794493539703507</c:v>
                </c:pt>
                <c:pt idx="5123">
                  <c:v>-0.40116316278173481</c:v>
                </c:pt>
                <c:pt idx="5124">
                  <c:v>-0.2794493539703507</c:v>
                </c:pt>
                <c:pt idx="5125">
                  <c:v>-0.46783862043457014</c:v>
                </c:pt>
                <c:pt idx="5126">
                  <c:v>-0.13248586824472414</c:v>
                </c:pt>
                <c:pt idx="5127">
                  <c:v>-1.3950525282585462</c:v>
                </c:pt>
                <c:pt idx="5128">
                  <c:v>-0.6450419512753276</c:v>
                </c:pt>
                <c:pt idx="5129">
                  <c:v>-1.3950525282585462</c:v>
                </c:pt>
                <c:pt idx="5130">
                  <c:v>-0.13248586824472414</c:v>
                </c:pt>
                <c:pt idx="5131">
                  <c:v>1.2784152420787677E-2</c:v>
                </c:pt>
                <c:pt idx="5132">
                  <c:v>-0.6450419512753276</c:v>
                </c:pt>
                <c:pt idx="5133">
                  <c:v>-1.3950525282585462</c:v>
                </c:pt>
                <c:pt idx="5134">
                  <c:v>-0.2794493539703507</c:v>
                </c:pt>
                <c:pt idx="5135">
                  <c:v>-0.13248586824472414</c:v>
                </c:pt>
                <c:pt idx="5136">
                  <c:v>-1.3950525282585462</c:v>
                </c:pt>
                <c:pt idx="5137">
                  <c:v>-0.88881967520906158</c:v>
                </c:pt>
                <c:pt idx="5138">
                  <c:v>-0.6450419512753276</c:v>
                </c:pt>
                <c:pt idx="5139">
                  <c:v>-0.6450419512753276</c:v>
                </c:pt>
                <c:pt idx="5140">
                  <c:v>-0.13248586824472414</c:v>
                </c:pt>
                <c:pt idx="5141">
                  <c:v>-1.3950525282585462</c:v>
                </c:pt>
                <c:pt idx="5142">
                  <c:v>-0.6450419512753276</c:v>
                </c:pt>
                <c:pt idx="5143">
                  <c:v>-0.40116316278173481</c:v>
                </c:pt>
                <c:pt idx="5144">
                  <c:v>-0.6450419512753276</c:v>
                </c:pt>
                <c:pt idx="5145">
                  <c:v>-1.3950525282585462</c:v>
                </c:pt>
                <c:pt idx="5146">
                  <c:v>-1.3950525282585462</c:v>
                </c:pt>
                <c:pt idx="5147">
                  <c:v>-0.40116316278173481</c:v>
                </c:pt>
                <c:pt idx="5148">
                  <c:v>7.3636031452008061E-2</c:v>
                </c:pt>
                <c:pt idx="5149">
                  <c:v>-0.46783862043457014</c:v>
                </c:pt>
                <c:pt idx="5150">
                  <c:v>-0.46783862043457014</c:v>
                </c:pt>
                <c:pt idx="5151">
                  <c:v>-0.2794493539703507</c:v>
                </c:pt>
                <c:pt idx="5152">
                  <c:v>-0.6450419512753276</c:v>
                </c:pt>
                <c:pt idx="5153">
                  <c:v>-0.6450419512753276</c:v>
                </c:pt>
                <c:pt idx="5154">
                  <c:v>-1.3950525282585462</c:v>
                </c:pt>
                <c:pt idx="5155">
                  <c:v>-1.3950525282585462</c:v>
                </c:pt>
                <c:pt idx="5156">
                  <c:v>-1.3950525282585462</c:v>
                </c:pt>
                <c:pt idx="5157">
                  <c:v>-1.3950525282585462</c:v>
                </c:pt>
                <c:pt idx="5158">
                  <c:v>-0.2794493539703507</c:v>
                </c:pt>
                <c:pt idx="5159">
                  <c:v>-1.3950525282585462</c:v>
                </c:pt>
                <c:pt idx="5160">
                  <c:v>7.3636031452008061E-2</c:v>
                </c:pt>
                <c:pt idx="5161">
                  <c:v>-1.3950525282585462</c:v>
                </c:pt>
                <c:pt idx="5162">
                  <c:v>-1.3950525282585462</c:v>
                </c:pt>
                <c:pt idx="5163">
                  <c:v>-0.88881967520906158</c:v>
                </c:pt>
                <c:pt idx="5164">
                  <c:v>-0.88881967520906158</c:v>
                </c:pt>
                <c:pt idx="5165">
                  <c:v>-1.3950525282585462</c:v>
                </c:pt>
                <c:pt idx="5166">
                  <c:v>-0.46783862043457014</c:v>
                </c:pt>
                <c:pt idx="5167">
                  <c:v>-0.88881967520906158</c:v>
                </c:pt>
                <c:pt idx="5168">
                  <c:v>-0.6450419512753276</c:v>
                </c:pt>
                <c:pt idx="5169">
                  <c:v>-0.2794493539703507</c:v>
                </c:pt>
                <c:pt idx="5170">
                  <c:v>-0.88881967520906158</c:v>
                </c:pt>
                <c:pt idx="5171">
                  <c:v>-1.3950525282585462</c:v>
                </c:pt>
                <c:pt idx="5172">
                  <c:v>-0.6450419512753276</c:v>
                </c:pt>
                <c:pt idx="5173">
                  <c:v>-1.3950525282585462</c:v>
                </c:pt>
                <c:pt idx="5174">
                  <c:v>-0.88881967520906158</c:v>
                </c:pt>
                <c:pt idx="5175">
                  <c:v>-0.6450419512753276</c:v>
                </c:pt>
                <c:pt idx="5176">
                  <c:v>-1.3950525282585462</c:v>
                </c:pt>
                <c:pt idx="5177">
                  <c:v>-1.3950525282585462</c:v>
                </c:pt>
                <c:pt idx="5178">
                  <c:v>-0.40116316278173481</c:v>
                </c:pt>
                <c:pt idx="5179">
                  <c:v>-0.13248586824472414</c:v>
                </c:pt>
                <c:pt idx="5180">
                  <c:v>-0.2794493539703507</c:v>
                </c:pt>
                <c:pt idx="5181">
                  <c:v>-0.13248586824472414</c:v>
                </c:pt>
                <c:pt idx="5182">
                  <c:v>-0.13248586824472414</c:v>
                </c:pt>
                <c:pt idx="5183">
                  <c:v>-0.6450419512753276</c:v>
                </c:pt>
                <c:pt idx="5184">
                  <c:v>-1.3950525282585462</c:v>
                </c:pt>
                <c:pt idx="5185">
                  <c:v>-1.3950525282585462</c:v>
                </c:pt>
                <c:pt idx="5186">
                  <c:v>-0.2794493539703507</c:v>
                </c:pt>
                <c:pt idx="5187">
                  <c:v>-0.13248586824472414</c:v>
                </c:pt>
                <c:pt idx="5188">
                  <c:v>-0.2794493539703507</c:v>
                </c:pt>
                <c:pt idx="5189">
                  <c:v>-1.3950525282585462</c:v>
                </c:pt>
                <c:pt idx="5190">
                  <c:v>-1.3950525282585462</c:v>
                </c:pt>
                <c:pt idx="5191">
                  <c:v>-0.13248586824472414</c:v>
                </c:pt>
                <c:pt idx="5192">
                  <c:v>-0.13248586824472414</c:v>
                </c:pt>
                <c:pt idx="5193">
                  <c:v>-1.3950525282585462</c:v>
                </c:pt>
                <c:pt idx="5194">
                  <c:v>-0.46783862043457014</c:v>
                </c:pt>
                <c:pt idx="5195">
                  <c:v>-1.3950525282585462</c:v>
                </c:pt>
                <c:pt idx="5196">
                  <c:v>-1.3950525282585462</c:v>
                </c:pt>
                <c:pt idx="5197">
                  <c:v>-1.3950525282585462</c:v>
                </c:pt>
                <c:pt idx="5198">
                  <c:v>-0.6450419512753276</c:v>
                </c:pt>
                <c:pt idx="5199">
                  <c:v>-1.3950525282585462</c:v>
                </c:pt>
                <c:pt idx="5200">
                  <c:v>-0.13248586824472414</c:v>
                </c:pt>
                <c:pt idx="5201">
                  <c:v>-1.3950525282585462</c:v>
                </c:pt>
                <c:pt idx="5202">
                  <c:v>1.2784152420787677E-2</c:v>
                </c:pt>
                <c:pt idx="5203">
                  <c:v>-0.6450419512753276</c:v>
                </c:pt>
                <c:pt idx="5204">
                  <c:v>-4.5511009098988427E-2</c:v>
                </c:pt>
                <c:pt idx="5205">
                  <c:v>1.2784152420787677E-2</c:v>
                </c:pt>
                <c:pt idx="5206">
                  <c:v>-0.13248586824472414</c:v>
                </c:pt>
                <c:pt idx="5207">
                  <c:v>-0.6450419512753276</c:v>
                </c:pt>
                <c:pt idx="5208">
                  <c:v>-0.88881967520906158</c:v>
                </c:pt>
                <c:pt idx="5209">
                  <c:v>-0.6450419512753276</c:v>
                </c:pt>
                <c:pt idx="5210">
                  <c:v>-1.3950525282585462</c:v>
                </c:pt>
                <c:pt idx="5211">
                  <c:v>1.2784152420787677E-2</c:v>
                </c:pt>
                <c:pt idx="5212">
                  <c:v>-0.6450419512753276</c:v>
                </c:pt>
                <c:pt idx="5213">
                  <c:v>7.3636031452008061E-2</c:v>
                </c:pt>
                <c:pt idx="5214">
                  <c:v>-1.3950525282585462</c:v>
                </c:pt>
                <c:pt idx="5215">
                  <c:v>-0.40116316278173481</c:v>
                </c:pt>
                <c:pt idx="5216">
                  <c:v>-0.46783862043457014</c:v>
                </c:pt>
                <c:pt idx="5217">
                  <c:v>-4.5511009098988427E-2</c:v>
                </c:pt>
                <c:pt idx="5218">
                  <c:v>-1.3950525282585462</c:v>
                </c:pt>
                <c:pt idx="5219">
                  <c:v>-1.3950525282585462</c:v>
                </c:pt>
                <c:pt idx="5220">
                  <c:v>-0.40116316278173481</c:v>
                </c:pt>
                <c:pt idx="5221">
                  <c:v>-0.40116316278173481</c:v>
                </c:pt>
                <c:pt idx="5222">
                  <c:v>-0.2794493539703507</c:v>
                </c:pt>
                <c:pt idx="5223">
                  <c:v>-0.6450419512753276</c:v>
                </c:pt>
                <c:pt idx="5224">
                  <c:v>7.3636031452008061E-2</c:v>
                </c:pt>
                <c:pt idx="5225">
                  <c:v>7.3636031452008061E-2</c:v>
                </c:pt>
                <c:pt idx="5226">
                  <c:v>1.2784152420787677E-2</c:v>
                </c:pt>
                <c:pt idx="5227">
                  <c:v>-0.6450419512753276</c:v>
                </c:pt>
                <c:pt idx="5228">
                  <c:v>-0.6450419512753276</c:v>
                </c:pt>
                <c:pt idx="5229">
                  <c:v>-1.3950525282585462</c:v>
                </c:pt>
                <c:pt idx="5230">
                  <c:v>-0.2794493539703507</c:v>
                </c:pt>
                <c:pt idx="5231">
                  <c:v>-0.6450419512753276</c:v>
                </c:pt>
                <c:pt idx="5232">
                  <c:v>-1.3950525282585462</c:v>
                </c:pt>
                <c:pt idx="5233">
                  <c:v>7.3636031452008061E-2</c:v>
                </c:pt>
                <c:pt idx="5234">
                  <c:v>-0.13248586824472414</c:v>
                </c:pt>
                <c:pt idx="5235">
                  <c:v>-1.3950525282585462</c:v>
                </c:pt>
                <c:pt idx="5236">
                  <c:v>-1.3950525282585462</c:v>
                </c:pt>
                <c:pt idx="5237">
                  <c:v>1.2784152420787677E-2</c:v>
                </c:pt>
                <c:pt idx="5238">
                  <c:v>-0.6450419512753276</c:v>
                </c:pt>
                <c:pt idx="5239">
                  <c:v>-0.2794493539703507</c:v>
                </c:pt>
                <c:pt idx="5240">
                  <c:v>-1.3950525282585462</c:v>
                </c:pt>
                <c:pt idx="5241">
                  <c:v>1.2784152420787677E-2</c:v>
                </c:pt>
                <c:pt idx="5242">
                  <c:v>-1.3950525282585462</c:v>
                </c:pt>
                <c:pt idx="5243">
                  <c:v>-1.3950525282585462</c:v>
                </c:pt>
                <c:pt idx="5244">
                  <c:v>1.2784152420787677E-2</c:v>
                </c:pt>
                <c:pt idx="5245">
                  <c:v>-0.88881967520906158</c:v>
                </c:pt>
                <c:pt idx="5246">
                  <c:v>-1.3950525282585462</c:v>
                </c:pt>
                <c:pt idx="5247">
                  <c:v>-0.88881967520906158</c:v>
                </c:pt>
                <c:pt idx="5248">
                  <c:v>-1.3950525282585462</c:v>
                </c:pt>
                <c:pt idx="5249">
                  <c:v>-1.3950525282585462</c:v>
                </c:pt>
                <c:pt idx="5250">
                  <c:v>-1.3950525282585462</c:v>
                </c:pt>
                <c:pt idx="5251">
                  <c:v>-0.6450419512753276</c:v>
                </c:pt>
                <c:pt idx="5252">
                  <c:v>-0.2794493539703507</c:v>
                </c:pt>
                <c:pt idx="5253">
                  <c:v>-0.6450419512753276</c:v>
                </c:pt>
                <c:pt idx="5254">
                  <c:v>-0.88881967520906158</c:v>
                </c:pt>
                <c:pt idx="5255">
                  <c:v>-0.2794493539703507</c:v>
                </c:pt>
                <c:pt idx="5256">
                  <c:v>-0.6450419512753276</c:v>
                </c:pt>
                <c:pt idx="5257">
                  <c:v>-4.5511009098988427E-2</c:v>
                </c:pt>
                <c:pt idx="5258">
                  <c:v>-0.2794493539703507</c:v>
                </c:pt>
                <c:pt idx="5259">
                  <c:v>-0.2794493539703507</c:v>
                </c:pt>
                <c:pt idx="5260">
                  <c:v>-0.2794493539703507</c:v>
                </c:pt>
                <c:pt idx="5261">
                  <c:v>-0.2794493539703507</c:v>
                </c:pt>
                <c:pt idx="5262">
                  <c:v>-0.2794493539703507</c:v>
                </c:pt>
                <c:pt idx="5263">
                  <c:v>7.3636031452008061E-2</c:v>
                </c:pt>
                <c:pt idx="5264">
                  <c:v>-0.2794493539703507</c:v>
                </c:pt>
                <c:pt idx="5265">
                  <c:v>-1.3950525282585462</c:v>
                </c:pt>
                <c:pt idx="5266">
                  <c:v>-1.3950525282585462</c:v>
                </c:pt>
                <c:pt idx="5267">
                  <c:v>1.2784152420787677E-2</c:v>
                </c:pt>
                <c:pt idx="5268">
                  <c:v>-0.6450419512753276</c:v>
                </c:pt>
                <c:pt idx="5269">
                  <c:v>-0.88881967520906158</c:v>
                </c:pt>
                <c:pt idx="5270">
                  <c:v>-0.6450419512753276</c:v>
                </c:pt>
                <c:pt idx="5271">
                  <c:v>-4.5511009098988427E-2</c:v>
                </c:pt>
                <c:pt idx="5272">
                  <c:v>-1.3950525282585462</c:v>
                </c:pt>
                <c:pt idx="5273">
                  <c:v>-1.3950525282585462</c:v>
                </c:pt>
                <c:pt idx="5274">
                  <c:v>-0.6450419512753276</c:v>
                </c:pt>
                <c:pt idx="5275">
                  <c:v>-0.6450419512753276</c:v>
                </c:pt>
                <c:pt idx="5276">
                  <c:v>-0.40116316278173481</c:v>
                </c:pt>
                <c:pt idx="5277">
                  <c:v>-1.3950525282585462</c:v>
                </c:pt>
                <c:pt idx="5278">
                  <c:v>-0.40116316278173481</c:v>
                </c:pt>
                <c:pt idx="5279">
                  <c:v>-0.88881967520906158</c:v>
                </c:pt>
                <c:pt idx="5280">
                  <c:v>-0.6450419512753276</c:v>
                </c:pt>
                <c:pt idx="5281">
                  <c:v>-1.3950525282585462</c:v>
                </c:pt>
                <c:pt idx="5282">
                  <c:v>-0.2794493539703507</c:v>
                </c:pt>
                <c:pt idx="5283">
                  <c:v>-4.5511009098988427E-2</c:v>
                </c:pt>
                <c:pt idx="5284">
                  <c:v>-1.3950525282585462</c:v>
                </c:pt>
                <c:pt idx="5285">
                  <c:v>-0.13248586824472414</c:v>
                </c:pt>
                <c:pt idx="5286">
                  <c:v>-0.88881967520906158</c:v>
                </c:pt>
                <c:pt idx="5287">
                  <c:v>-1.3950525282585462</c:v>
                </c:pt>
                <c:pt idx="5288">
                  <c:v>7.3636031452008061E-2</c:v>
                </c:pt>
                <c:pt idx="5289">
                  <c:v>-4.5511009098988427E-2</c:v>
                </c:pt>
                <c:pt idx="5290">
                  <c:v>-0.40116316278173481</c:v>
                </c:pt>
                <c:pt idx="5291">
                  <c:v>1.2784152420787677E-2</c:v>
                </c:pt>
                <c:pt idx="5292">
                  <c:v>-0.88881967520906158</c:v>
                </c:pt>
                <c:pt idx="5293">
                  <c:v>-4.5511009098988427E-2</c:v>
                </c:pt>
                <c:pt idx="5294">
                  <c:v>-0.6450419512753276</c:v>
                </c:pt>
                <c:pt idx="5295">
                  <c:v>-0.46783862043457014</c:v>
                </c:pt>
                <c:pt idx="5296">
                  <c:v>-0.2794493539703507</c:v>
                </c:pt>
                <c:pt idx="5297">
                  <c:v>-1.3950525282585462</c:v>
                </c:pt>
                <c:pt idx="5298">
                  <c:v>-0.2794493539703507</c:v>
                </c:pt>
                <c:pt idx="5299">
                  <c:v>-0.6450419512753276</c:v>
                </c:pt>
                <c:pt idx="5300">
                  <c:v>-1.3950525282585462</c:v>
                </c:pt>
                <c:pt idx="5301">
                  <c:v>7.3636031452008061E-2</c:v>
                </c:pt>
                <c:pt idx="5302">
                  <c:v>-1.3950525282585462</c:v>
                </c:pt>
                <c:pt idx="5303">
                  <c:v>-0.6450419512753276</c:v>
                </c:pt>
                <c:pt idx="5304">
                  <c:v>-1.3950525282585462</c:v>
                </c:pt>
                <c:pt idx="5305">
                  <c:v>1.2784152420787677E-2</c:v>
                </c:pt>
                <c:pt idx="5306">
                  <c:v>7.3636031452008061E-2</c:v>
                </c:pt>
                <c:pt idx="5307">
                  <c:v>-4.5511009098988427E-2</c:v>
                </c:pt>
                <c:pt idx="5308">
                  <c:v>-0.40116316278173481</c:v>
                </c:pt>
                <c:pt idx="5309">
                  <c:v>-0.6450419512753276</c:v>
                </c:pt>
                <c:pt idx="5310">
                  <c:v>1.2784152420787677E-2</c:v>
                </c:pt>
                <c:pt idx="5311">
                  <c:v>-0.2794493539703507</c:v>
                </c:pt>
                <c:pt idx="5312">
                  <c:v>7.3636031452008061E-2</c:v>
                </c:pt>
                <c:pt idx="5313">
                  <c:v>-0.88881967520906158</c:v>
                </c:pt>
                <c:pt idx="5314">
                  <c:v>-0.6450419512753276</c:v>
                </c:pt>
                <c:pt idx="5315">
                  <c:v>-0.88881967520906158</c:v>
                </c:pt>
                <c:pt idx="5316">
                  <c:v>-0.2794493539703507</c:v>
                </c:pt>
                <c:pt idx="5317">
                  <c:v>1.2784152420787677E-2</c:v>
                </c:pt>
                <c:pt idx="5318">
                  <c:v>-0.13248586824472414</c:v>
                </c:pt>
                <c:pt idx="5319">
                  <c:v>-0.88881967520906158</c:v>
                </c:pt>
                <c:pt idx="5320">
                  <c:v>-1.3950525282585462</c:v>
                </c:pt>
                <c:pt idx="5321">
                  <c:v>-0.40116316278173481</c:v>
                </c:pt>
                <c:pt idx="5322">
                  <c:v>-0.6450419512753276</c:v>
                </c:pt>
                <c:pt idx="5323">
                  <c:v>-0.6450419512753276</c:v>
                </c:pt>
                <c:pt idx="5324">
                  <c:v>-1.3950525282585462</c:v>
                </c:pt>
                <c:pt idx="5325">
                  <c:v>-0.6450419512753276</c:v>
                </c:pt>
                <c:pt idx="5326">
                  <c:v>-0.2794493539703507</c:v>
                </c:pt>
                <c:pt idx="5327">
                  <c:v>-1.3950525282585462</c:v>
                </c:pt>
                <c:pt idx="5328">
                  <c:v>-1.3950525282585462</c:v>
                </c:pt>
                <c:pt idx="5329">
                  <c:v>-1.3950525282585462</c:v>
                </c:pt>
                <c:pt idx="5330">
                  <c:v>-0.13248586824472414</c:v>
                </c:pt>
                <c:pt idx="5331">
                  <c:v>-0.6450419512753276</c:v>
                </c:pt>
                <c:pt idx="5332">
                  <c:v>-0.88881967520906158</c:v>
                </c:pt>
                <c:pt idx="5333">
                  <c:v>-1.3950525282585462</c:v>
                </c:pt>
                <c:pt idx="5334">
                  <c:v>-0.88881967520906158</c:v>
                </c:pt>
                <c:pt idx="5335">
                  <c:v>-0.88881967520906158</c:v>
                </c:pt>
                <c:pt idx="5336">
                  <c:v>-0.2794493539703507</c:v>
                </c:pt>
                <c:pt idx="5337">
                  <c:v>-0.46783862043457014</c:v>
                </c:pt>
                <c:pt idx="5338">
                  <c:v>-1.3950525282585462</c:v>
                </c:pt>
                <c:pt idx="5339">
                  <c:v>-0.46783862043457014</c:v>
                </c:pt>
                <c:pt idx="5340">
                  <c:v>-0.46783862043457014</c:v>
                </c:pt>
                <c:pt idx="5341">
                  <c:v>7.3636031452008061E-2</c:v>
                </c:pt>
                <c:pt idx="5342">
                  <c:v>-0.6450419512753276</c:v>
                </c:pt>
                <c:pt idx="5343">
                  <c:v>-0.2794493539703507</c:v>
                </c:pt>
                <c:pt idx="5344">
                  <c:v>-0.2794493539703507</c:v>
                </c:pt>
                <c:pt idx="5345">
                  <c:v>-0.6450419512753276</c:v>
                </c:pt>
                <c:pt idx="5346">
                  <c:v>-0.2794493539703507</c:v>
                </c:pt>
                <c:pt idx="5347">
                  <c:v>-1.3950525282585462</c:v>
                </c:pt>
                <c:pt idx="5348">
                  <c:v>-0.88881967520906158</c:v>
                </c:pt>
                <c:pt idx="5349">
                  <c:v>-0.46783862043457014</c:v>
                </c:pt>
                <c:pt idx="5350">
                  <c:v>-0.6450419512753276</c:v>
                </c:pt>
                <c:pt idx="5351">
                  <c:v>-1.3950525282585462</c:v>
                </c:pt>
                <c:pt idx="5352">
                  <c:v>-1.3950525282585462</c:v>
                </c:pt>
                <c:pt idx="5353">
                  <c:v>-1.3950525282585462</c:v>
                </c:pt>
                <c:pt idx="5354">
                  <c:v>-0.88881967520906158</c:v>
                </c:pt>
                <c:pt idx="5355">
                  <c:v>-1.3950525282585462</c:v>
                </c:pt>
                <c:pt idx="5356">
                  <c:v>-0.46783862043457014</c:v>
                </c:pt>
                <c:pt idx="5357">
                  <c:v>-1.3950525282585462</c:v>
                </c:pt>
                <c:pt idx="5358">
                  <c:v>-4.5511009098988427E-2</c:v>
                </c:pt>
                <c:pt idx="5359">
                  <c:v>-1.3950525282585462</c:v>
                </c:pt>
                <c:pt idx="5360">
                  <c:v>-1.3950525282585462</c:v>
                </c:pt>
                <c:pt idx="5361">
                  <c:v>-4.5511009098988427E-2</c:v>
                </c:pt>
                <c:pt idx="5362">
                  <c:v>-1.3950525282585462</c:v>
                </c:pt>
                <c:pt idx="5363">
                  <c:v>-0.6450419512753276</c:v>
                </c:pt>
                <c:pt idx="5364">
                  <c:v>-0.6450419512753276</c:v>
                </c:pt>
                <c:pt idx="5365">
                  <c:v>-1.3950525282585462</c:v>
                </c:pt>
                <c:pt idx="5366">
                  <c:v>-0.6450419512753276</c:v>
                </c:pt>
                <c:pt idx="5367">
                  <c:v>-0.40116316278173481</c:v>
                </c:pt>
                <c:pt idx="5368">
                  <c:v>-0.13248586824472414</c:v>
                </c:pt>
                <c:pt idx="5369">
                  <c:v>-0.88881967520906158</c:v>
                </c:pt>
                <c:pt idx="5370">
                  <c:v>-0.2794493539703507</c:v>
                </c:pt>
                <c:pt idx="5371">
                  <c:v>-0.46783862043457014</c:v>
                </c:pt>
                <c:pt idx="5372">
                  <c:v>-0.2794493539703507</c:v>
                </c:pt>
                <c:pt idx="5373">
                  <c:v>-0.6450419512753276</c:v>
                </c:pt>
                <c:pt idx="5374">
                  <c:v>-0.6450419512753276</c:v>
                </c:pt>
                <c:pt idx="5375">
                  <c:v>-0.13248586824472414</c:v>
                </c:pt>
                <c:pt idx="5376">
                  <c:v>-0.2794493539703507</c:v>
                </c:pt>
                <c:pt idx="5377">
                  <c:v>-1.3950525282585462</c:v>
                </c:pt>
                <c:pt idx="5378">
                  <c:v>-1.3950525282585462</c:v>
                </c:pt>
                <c:pt idx="5379">
                  <c:v>-1.3950525282585462</c:v>
                </c:pt>
                <c:pt idx="5380">
                  <c:v>-0.13248586824472414</c:v>
                </c:pt>
                <c:pt idx="5381">
                  <c:v>-0.6450419512753276</c:v>
                </c:pt>
                <c:pt idx="5382">
                  <c:v>-4.5511009098988427E-2</c:v>
                </c:pt>
                <c:pt idx="5383">
                  <c:v>-1.3950525282585462</c:v>
                </c:pt>
                <c:pt idx="5384">
                  <c:v>-0.13248586824472414</c:v>
                </c:pt>
                <c:pt idx="5385">
                  <c:v>1.2784152420787677E-2</c:v>
                </c:pt>
                <c:pt idx="5386">
                  <c:v>-0.88881967520906158</c:v>
                </c:pt>
                <c:pt idx="5387">
                  <c:v>-0.88881967520906158</c:v>
                </c:pt>
                <c:pt idx="5388">
                  <c:v>-1.3950525282585462</c:v>
                </c:pt>
                <c:pt idx="5389">
                  <c:v>-0.88881967520906158</c:v>
                </c:pt>
                <c:pt idx="5390">
                  <c:v>-0.6450419512753276</c:v>
                </c:pt>
                <c:pt idx="5391">
                  <c:v>-0.40116316278173481</c:v>
                </c:pt>
                <c:pt idx="5392">
                  <c:v>-0.2794493539703507</c:v>
                </c:pt>
                <c:pt idx="5393">
                  <c:v>-0.13248586824472414</c:v>
                </c:pt>
                <c:pt idx="5394">
                  <c:v>-0.6450419512753276</c:v>
                </c:pt>
                <c:pt idx="5395">
                  <c:v>-0.6450419512753276</c:v>
                </c:pt>
                <c:pt idx="5396">
                  <c:v>7.3636031452008061E-2</c:v>
                </c:pt>
                <c:pt idx="5397">
                  <c:v>1.2784152420787677E-2</c:v>
                </c:pt>
                <c:pt idx="5398">
                  <c:v>-0.6450419512753276</c:v>
                </c:pt>
                <c:pt idx="5399">
                  <c:v>-1.3950525282585462</c:v>
                </c:pt>
                <c:pt idx="5400">
                  <c:v>-0.46783862043457014</c:v>
                </c:pt>
                <c:pt idx="5401">
                  <c:v>-1.3950525282585462</c:v>
                </c:pt>
                <c:pt idx="5402">
                  <c:v>1.2784152420787677E-2</c:v>
                </c:pt>
                <c:pt idx="5403">
                  <c:v>-0.2794493539703507</c:v>
                </c:pt>
                <c:pt idx="5404">
                  <c:v>-1.3950525282585462</c:v>
                </c:pt>
                <c:pt idx="5405">
                  <c:v>-0.2794493539703507</c:v>
                </c:pt>
                <c:pt idx="5406">
                  <c:v>7.3636031452008061E-2</c:v>
                </c:pt>
                <c:pt idx="5407">
                  <c:v>-1.3950525282585462</c:v>
                </c:pt>
                <c:pt idx="5408">
                  <c:v>-0.6450419512753276</c:v>
                </c:pt>
                <c:pt idx="5409">
                  <c:v>-0.13248586824472414</c:v>
                </c:pt>
                <c:pt idx="5410">
                  <c:v>-1.3950525282585462</c:v>
                </c:pt>
                <c:pt idx="5411">
                  <c:v>-0.6450419512753276</c:v>
                </c:pt>
                <c:pt idx="5412">
                  <c:v>-0.40116316278173481</c:v>
                </c:pt>
                <c:pt idx="5413">
                  <c:v>-1.3950525282585462</c:v>
                </c:pt>
                <c:pt idx="5414">
                  <c:v>-0.6450419512753276</c:v>
                </c:pt>
                <c:pt idx="5415">
                  <c:v>-1.3950525282585462</c:v>
                </c:pt>
                <c:pt idx="5416">
                  <c:v>-1.3950525282585462</c:v>
                </c:pt>
                <c:pt idx="5417">
                  <c:v>-1.3950525282585462</c:v>
                </c:pt>
                <c:pt idx="5418">
                  <c:v>-0.2794493539703507</c:v>
                </c:pt>
                <c:pt idx="5419">
                  <c:v>-1.3950525282585462</c:v>
                </c:pt>
                <c:pt idx="5420">
                  <c:v>1.2784152420787677E-2</c:v>
                </c:pt>
                <c:pt idx="5421">
                  <c:v>-0.46783862043457014</c:v>
                </c:pt>
                <c:pt idx="5422">
                  <c:v>-0.2794493539703507</c:v>
                </c:pt>
                <c:pt idx="5423">
                  <c:v>-0.6450419512753276</c:v>
                </c:pt>
                <c:pt idx="5424">
                  <c:v>7.3636031452008061E-2</c:v>
                </c:pt>
                <c:pt idx="5425">
                  <c:v>-0.88881967520906158</c:v>
                </c:pt>
                <c:pt idx="5426">
                  <c:v>-0.6450419512753276</c:v>
                </c:pt>
                <c:pt idx="5427">
                  <c:v>-0.6450419512753276</c:v>
                </c:pt>
                <c:pt idx="5428">
                  <c:v>-1.3950525282585462</c:v>
                </c:pt>
                <c:pt idx="5429">
                  <c:v>-0.2794493539703507</c:v>
                </c:pt>
                <c:pt idx="5430">
                  <c:v>1.2784152420787677E-2</c:v>
                </c:pt>
                <c:pt idx="5431">
                  <c:v>-1.3950525282585462</c:v>
                </c:pt>
                <c:pt idx="5432">
                  <c:v>-1.3950525282585462</c:v>
                </c:pt>
                <c:pt idx="5433">
                  <c:v>-0.40116316278173481</c:v>
                </c:pt>
                <c:pt idx="5434">
                  <c:v>-1.3950525282585462</c:v>
                </c:pt>
                <c:pt idx="5435">
                  <c:v>-0.13248586824472414</c:v>
                </c:pt>
                <c:pt idx="5436">
                  <c:v>-0.6450419512753276</c:v>
                </c:pt>
                <c:pt idx="5437">
                  <c:v>-0.46783862043457014</c:v>
                </c:pt>
                <c:pt idx="5438">
                  <c:v>-1.3950525282585462</c:v>
                </c:pt>
                <c:pt idx="5439">
                  <c:v>-1.3950525282585462</c:v>
                </c:pt>
                <c:pt idx="5440">
                  <c:v>-0.40116316278173481</c:v>
                </c:pt>
                <c:pt idx="5441">
                  <c:v>-1.3950525282585462</c:v>
                </c:pt>
                <c:pt idx="5442">
                  <c:v>-1.3950525282585462</c:v>
                </c:pt>
                <c:pt idx="5443">
                  <c:v>-0.40116316278173481</c:v>
                </c:pt>
                <c:pt idx="5444">
                  <c:v>-0.13248586824472414</c:v>
                </c:pt>
                <c:pt idx="5445">
                  <c:v>-1.3950525282585462</c:v>
                </c:pt>
                <c:pt idx="5446">
                  <c:v>-0.6450419512753276</c:v>
                </c:pt>
                <c:pt idx="5447">
                  <c:v>-0.88881967520906158</c:v>
                </c:pt>
                <c:pt idx="5448">
                  <c:v>-0.13248586824472414</c:v>
                </c:pt>
                <c:pt idx="5449">
                  <c:v>-1.3950525282585462</c:v>
                </c:pt>
                <c:pt idx="5450">
                  <c:v>-0.6450419512753276</c:v>
                </c:pt>
                <c:pt idx="5451">
                  <c:v>7.3636031452008061E-2</c:v>
                </c:pt>
                <c:pt idx="5452">
                  <c:v>-0.6450419512753276</c:v>
                </c:pt>
                <c:pt idx="5453">
                  <c:v>-1.3950525282585462</c:v>
                </c:pt>
                <c:pt idx="5454">
                  <c:v>-0.6450419512753276</c:v>
                </c:pt>
                <c:pt idx="5455">
                  <c:v>-1.3950525282585462</c:v>
                </c:pt>
                <c:pt idx="5456">
                  <c:v>-1.3950525282585462</c:v>
                </c:pt>
                <c:pt idx="5457">
                  <c:v>-0.40116316278173481</c:v>
                </c:pt>
                <c:pt idx="5458">
                  <c:v>-0.13248586824472414</c:v>
                </c:pt>
                <c:pt idx="5459">
                  <c:v>-0.13248586824472414</c:v>
                </c:pt>
                <c:pt idx="5460">
                  <c:v>-1.3950525282585462</c:v>
                </c:pt>
                <c:pt idx="5461">
                  <c:v>1.2784152420787677E-2</c:v>
                </c:pt>
                <c:pt idx="5462">
                  <c:v>-0.46783862043457014</c:v>
                </c:pt>
                <c:pt idx="5463">
                  <c:v>-0.2794493539703507</c:v>
                </c:pt>
                <c:pt idx="5464">
                  <c:v>-0.6450419512753276</c:v>
                </c:pt>
                <c:pt idx="5465">
                  <c:v>-0.6450419512753276</c:v>
                </c:pt>
                <c:pt idx="5466">
                  <c:v>-1.3950525282585462</c:v>
                </c:pt>
                <c:pt idx="5467">
                  <c:v>1.2784152420787677E-2</c:v>
                </c:pt>
                <c:pt idx="5468">
                  <c:v>-0.13248586824472414</c:v>
                </c:pt>
                <c:pt idx="5469">
                  <c:v>-0.88881967520906158</c:v>
                </c:pt>
                <c:pt idx="5470">
                  <c:v>-0.6450419512753276</c:v>
                </c:pt>
                <c:pt idx="5471">
                  <c:v>-0.6450419512753276</c:v>
                </c:pt>
                <c:pt idx="5472">
                  <c:v>-0.13248586824472414</c:v>
                </c:pt>
                <c:pt idx="5473">
                  <c:v>-0.13248586824472414</c:v>
                </c:pt>
                <c:pt idx="5474">
                  <c:v>-0.6450419512753276</c:v>
                </c:pt>
                <c:pt idx="5475">
                  <c:v>-4.5511009098988427E-2</c:v>
                </c:pt>
                <c:pt idx="5476">
                  <c:v>-1.3950525282585462</c:v>
                </c:pt>
                <c:pt idx="5477">
                  <c:v>-0.88881967520906158</c:v>
                </c:pt>
                <c:pt idx="5478">
                  <c:v>-1.3950525282585462</c:v>
                </c:pt>
                <c:pt idx="5479">
                  <c:v>-0.13248586824472414</c:v>
                </c:pt>
                <c:pt idx="5480">
                  <c:v>-0.6450419512753276</c:v>
                </c:pt>
                <c:pt idx="5481">
                  <c:v>-0.40116316278173481</c:v>
                </c:pt>
                <c:pt idx="5482">
                  <c:v>-1.3950525282585462</c:v>
                </c:pt>
                <c:pt idx="5483">
                  <c:v>-0.88881967520906158</c:v>
                </c:pt>
                <c:pt idx="5484">
                  <c:v>-0.6450419512753276</c:v>
                </c:pt>
                <c:pt idx="5485">
                  <c:v>-0.88881967520906158</c:v>
                </c:pt>
                <c:pt idx="5486">
                  <c:v>1.2784152420787677E-2</c:v>
                </c:pt>
                <c:pt idx="5487">
                  <c:v>-0.2794493539703507</c:v>
                </c:pt>
                <c:pt idx="5488">
                  <c:v>-0.13248586824472414</c:v>
                </c:pt>
                <c:pt idx="5489">
                  <c:v>-0.6450419512753276</c:v>
                </c:pt>
                <c:pt idx="5490">
                  <c:v>-0.6450419512753276</c:v>
                </c:pt>
                <c:pt idx="5491">
                  <c:v>-0.88881967520906158</c:v>
                </c:pt>
                <c:pt idx="5492">
                  <c:v>-0.2794493539703507</c:v>
                </c:pt>
                <c:pt idx="5493">
                  <c:v>-0.46783862043457014</c:v>
                </c:pt>
                <c:pt idx="5494">
                  <c:v>-0.88881967520906158</c:v>
                </c:pt>
                <c:pt idx="5495">
                  <c:v>-0.2794493539703507</c:v>
                </c:pt>
                <c:pt idx="5496">
                  <c:v>-1.3950525282585462</c:v>
                </c:pt>
                <c:pt idx="5497">
                  <c:v>-0.40116316278173481</c:v>
                </c:pt>
                <c:pt idx="5498">
                  <c:v>-1.3950525282585462</c:v>
                </c:pt>
                <c:pt idx="5499">
                  <c:v>-0.13248586824472414</c:v>
                </c:pt>
                <c:pt idx="5500">
                  <c:v>-0.40116316278173481</c:v>
                </c:pt>
                <c:pt idx="5501">
                  <c:v>1.2784152420787677E-2</c:v>
                </c:pt>
                <c:pt idx="5502">
                  <c:v>-1.3950525282585462</c:v>
                </c:pt>
                <c:pt idx="5503">
                  <c:v>-0.2794493539703507</c:v>
                </c:pt>
                <c:pt idx="5504">
                  <c:v>-0.88881967520906158</c:v>
                </c:pt>
                <c:pt idx="5505">
                  <c:v>-1.3950525282585462</c:v>
                </c:pt>
                <c:pt idx="5506">
                  <c:v>-0.2794493539703507</c:v>
                </c:pt>
                <c:pt idx="5507">
                  <c:v>-0.6450419512753276</c:v>
                </c:pt>
                <c:pt idx="5508">
                  <c:v>-1.3950525282585462</c:v>
                </c:pt>
                <c:pt idx="5509">
                  <c:v>-1.3950525282585462</c:v>
                </c:pt>
                <c:pt idx="5510">
                  <c:v>-1.3950525282585462</c:v>
                </c:pt>
                <c:pt idx="5511">
                  <c:v>-1.3950525282585462</c:v>
                </c:pt>
                <c:pt idx="5512">
                  <c:v>-0.6450419512753276</c:v>
                </c:pt>
                <c:pt idx="5513">
                  <c:v>-0.88881967520906158</c:v>
                </c:pt>
                <c:pt idx="5514">
                  <c:v>-0.13248586824472414</c:v>
                </c:pt>
                <c:pt idx="5515">
                  <c:v>-0.88881967520906158</c:v>
                </c:pt>
                <c:pt idx="5516">
                  <c:v>-0.40116316278173481</c:v>
                </c:pt>
                <c:pt idx="5517">
                  <c:v>-0.88881967520906158</c:v>
                </c:pt>
                <c:pt idx="5518">
                  <c:v>-4.5511009098988427E-2</c:v>
                </c:pt>
                <c:pt idx="5519">
                  <c:v>1.2784152420787677E-2</c:v>
                </c:pt>
                <c:pt idx="5520">
                  <c:v>-0.40116316278173481</c:v>
                </c:pt>
                <c:pt idx="5521">
                  <c:v>-0.88881967520906158</c:v>
                </c:pt>
                <c:pt idx="5522">
                  <c:v>-0.88881967520906158</c:v>
                </c:pt>
                <c:pt idx="5523">
                  <c:v>-1.3950525282585462</c:v>
                </c:pt>
                <c:pt idx="5524">
                  <c:v>-1.3950525282585462</c:v>
                </c:pt>
                <c:pt idx="5525">
                  <c:v>-0.6450419512753276</c:v>
                </c:pt>
                <c:pt idx="5526">
                  <c:v>-1.3950525282585462</c:v>
                </c:pt>
                <c:pt idx="5527">
                  <c:v>-0.88881967520906158</c:v>
                </c:pt>
                <c:pt idx="5528">
                  <c:v>-0.6450419512753276</c:v>
                </c:pt>
                <c:pt idx="5529">
                  <c:v>-0.2794493539703507</c:v>
                </c:pt>
                <c:pt idx="5530">
                  <c:v>-0.88881967520906158</c:v>
                </c:pt>
                <c:pt idx="5531">
                  <c:v>-1.3950525282585462</c:v>
                </c:pt>
                <c:pt idx="5532">
                  <c:v>-0.88881967520906158</c:v>
                </c:pt>
                <c:pt idx="5533">
                  <c:v>-1.3950525282585462</c:v>
                </c:pt>
                <c:pt idx="5534">
                  <c:v>7.3636031452008061E-2</c:v>
                </c:pt>
                <c:pt idx="5535">
                  <c:v>-0.13248586824472414</c:v>
                </c:pt>
                <c:pt idx="5536">
                  <c:v>-0.6450419512753276</c:v>
                </c:pt>
                <c:pt idx="5537">
                  <c:v>-0.6450419512753276</c:v>
                </c:pt>
                <c:pt idx="5538">
                  <c:v>-0.13248586824472414</c:v>
                </c:pt>
                <c:pt idx="5539">
                  <c:v>-4.5511009098988427E-2</c:v>
                </c:pt>
                <c:pt idx="5540">
                  <c:v>-0.88881967520906158</c:v>
                </c:pt>
                <c:pt idx="5541">
                  <c:v>-0.6450419512753276</c:v>
                </c:pt>
                <c:pt idx="5542">
                  <c:v>-0.40116316278173481</c:v>
                </c:pt>
                <c:pt idx="5543">
                  <c:v>-0.6450419512753276</c:v>
                </c:pt>
                <c:pt idx="5544">
                  <c:v>-1.3950525282585462</c:v>
                </c:pt>
                <c:pt idx="5545">
                  <c:v>-1.3950525282585462</c:v>
                </c:pt>
                <c:pt idx="5546">
                  <c:v>-1.3950525282585462</c:v>
                </c:pt>
                <c:pt idx="5547">
                  <c:v>-1.3950525282585462</c:v>
                </c:pt>
                <c:pt idx="5548">
                  <c:v>-1.3950525282585462</c:v>
                </c:pt>
                <c:pt idx="5549">
                  <c:v>-0.13248586824472414</c:v>
                </c:pt>
                <c:pt idx="5550">
                  <c:v>-1.3950525282585462</c:v>
                </c:pt>
                <c:pt idx="5551">
                  <c:v>1.2784152420787677E-2</c:v>
                </c:pt>
                <c:pt idx="5552">
                  <c:v>-1.3950525282585462</c:v>
                </c:pt>
                <c:pt idx="5553">
                  <c:v>-1.3950525282585462</c:v>
                </c:pt>
                <c:pt idx="5554">
                  <c:v>-0.6450419512753276</c:v>
                </c:pt>
                <c:pt idx="5555">
                  <c:v>-0.88881967520906158</c:v>
                </c:pt>
                <c:pt idx="5556">
                  <c:v>-0.2794493539703507</c:v>
                </c:pt>
                <c:pt idx="5557">
                  <c:v>-4.5511009098988427E-2</c:v>
                </c:pt>
                <c:pt idx="5558">
                  <c:v>-0.13248586824472414</c:v>
                </c:pt>
                <c:pt idx="5559">
                  <c:v>1.2784152420787677E-2</c:v>
                </c:pt>
                <c:pt idx="5560">
                  <c:v>-0.6450419512753276</c:v>
                </c:pt>
                <c:pt idx="5561">
                  <c:v>-0.2794493539703507</c:v>
                </c:pt>
                <c:pt idx="5562">
                  <c:v>1.2784152420787677E-2</c:v>
                </c:pt>
                <c:pt idx="5563">
                  <c:v>-1.3950525282585462</c:v>
                </c:pt>
                <c:pt idx="5564">
                  <c:v>-1.3950525282585462</c:v>
                </c:pt>
                <c:pt idx="5565">
                  <c:v>-0.2794493539703507</c:v>
                </c:pt>
                <c:pt idx="5566">
                  <c:v>-0.2794493539703507</c:v>
                </c:pt>
                <c:pt idx="5567">
                  <c:v>-0.13248586824472414</c:v>
                </c:pt>
                <c:pt idx="5568">
                  <c:v>1.2784152420787677E-2</c:v>
                </c:pt>
                <c:pt idx="5569">
                  <c:v>-1.3950525282585462</c:v>
                </c:pt>
                <c:pt idx="5570">
                  <c:v>-0.2794493539703507</c:v>
                </c:pt>
                <c:pt idx="5571">
                  <c:v>-1.3950525282585462</c:v>
                </c:pt>
                <c:pt idx="5572">
                  <c:v>-0.6450419512753276</c:v>
                </c:pt>
                <c:pt idx="5573">
                  <c:v>-4.5511009098988427E-2</c:v>
                </c:pt>
                <c:pt idx="5574">
                  <c:v>-0.6450419512753276</c:v>
                </c:pt>
                <c:pt idx="5575">
                  <c:v>-0.6450419512753276</c:v>
                </c:pt>
                <c:pt idx="5576">
                  <c:v>-1.3950525282585462</c:v>
                </c:pt>
                <c:pt idx="5577">
                  <c:v>-0.2794493539703507</c:v>
                </c:pt>
                <c:pt idx="5578">
                  <c:v>-1.3950525282585462</c:v>
                </c:pt>
                <c:pt idx="5579">
                  <c:v>-0.46783862043457014</c:v>
                </c:pt>
                <c:pt idx="5580">
                  <c:v>-1.3950525282585462</c:v>
                </c:pt>
                <c:pt idx="5581">
                  <c:v>7.3636031452008061E-2</c:v>
                </c:pt>
                <c:pt idx="5582">
                  <c:v>-0.6450419512753276</c:v>
                </c:pt>
                <c:pt idx="5583">
                  <c:v>-0.6450419512753276</c:v>
                </c:pt>
                <c:pt idx="5584">
                  <c:v>-0.13248586824472414</c:v>
                </c:pt>
                <c:pt idx="5585">
                  <c:v>-0.46783862043457014</c:v>
                </c:pt>
                <c:pt idx="5586">
                  <c:v>-0.13248586824472414</c:v>
                </c:pt>
                <c:pt idx="5587">
                  <c:v>-0.6450419512753276</c:v>
                </c:pt>
                <c:pt idx="5588">
                  <c:v>1.2784152420787677E-2</c:v>
                </c:pt>
                <c:pt idx="5589">
                  <c:v>-0.2794493539703507</c:v>
                </c:pt>
                <c:pt idx="5590">
                  <c:v>-1.3950525282585462</c:v>
                </c:pt>
                <c:pt idx="5591">
                  <c:v>-0.40116316278173481</c:v>
                </c:pt>
                <c:pt idx="5592">
                  <c:v>-1.3950525282585462</c:v>
                </c:pt>
                <c:pt idx="5593">
                  <c:v>-0.88881967520906158</c:v>
                </c:pt>
                <c:pt idx="5594">
                  <c:v>-1.3950525282585462</c:v>
                </c:pt>
                <c:pt idx="5595">
                  <c:v>-0.13248586824472414</c:v>
                </c:pt>
                <c:pt idx="5596">
                  <c:v>-0.88881967520906158</c:v>
                </c:pt>
                <c:pt idx="5597">
                  <c:v>-0.6450419512753276</c:v>
                </c:pt>
                <c:pt idx="5598">
                  <c:v>-0.6450419512753276</c:v>
                </c:pt>
                <c:pt idx="5599">
                  <c:v>-0.6450419512753276</c:v>
                </c:pt>
                <c:pt idx="5600">
                  <c:v>-1.3950525282585462</c:v>
                </c:pt>
                <c:pt idx="5601">
                  <c:v>-1.3950525282585462</c:v>
                </c:pt>
                <c:pt idx="5602">
                  <c:v>-0.13248586824472414</c:v>
                </c:pt>
                <c:pt idx="5603">
                  <c:v>-1.3950525282585462</c:v>
                </c:pt>
                <c:pt idx="5604">
                  <c:v>-1.3950525282585462</c:v>
                </c:pt>
                <c:pt idx="5605">
                  <c:v>-0.2794493539703507</c:v>
                </c:pt>
                <c:pt idx="5606">
                  <c:v>-0.6450419512753276</c:v>
                </c:pt>
                <c:pt idx="5607">
                  <c:v>-1.3950525282585462</c:v>
                </c:pt>
                <c:pt idx="5608">
                  <c:v>-1.3950525282585462</c:v>
                </c:pt>
                <c:pt idx="5609">
                  <c:v>-4.5511009098988427E-2</c:v>
                </c:pt>
                <c:pt idx="5610">
                  <c:v>-1.3950525282585462</c:v>
                </c:pt>
                <c:pt idx="5611">
                  <c:v>-4.5511009098988427E-2</c:v>
                </c:pt>
                <c:pt idx="5612">
                  <c:v>-1.3950525282585462</c:v>
                </c:pt>
                <c:pt idx="5613">
                  <c:v>-0.13248586824472414</c:v>
                </c:pt>
                <c:pt idx="5614">
                  <c:v>-0.13248586824472414</c:v>
                </c:pt>
                <c:pt idx="5615">
                  <c:v>7.3636031452008061E-2</c:v>
                </c:pt>
                <c:pt idx="5616">
                  <c:v>-1.3950525282585462</c:v>
                </c:pt>
                <c:pt idx="5617">
                  <c:v>-1.3950525282585462</c:v>
                </c:pt>
                <c:pt idx="5618">
                  <c:v>-0.88881967520906158</c:v>
                </c:pt>
                <c:pt idx="5619">
                  <c:v>-0.46783862043457014</c:v>
                </c:pt>
                <c:pt idx="5620">
                  <c:v>-0.6450419512753276</c:v>
                </c:pt>
                <c:pt idx="5621">
                  <c:v>-0.40116316278173481</c:v>
                </c:pt>
                <c:pt idx="5622">
                  <c:v>-0.2794493539703507</c:v>
                </c:pt>
                <c:pt idx="5623">
                  <c:v>-0.2794493539703507</c:v>
                </c:pt>
                <c:pt idx="5624">
                  <c:v>1.2784152420787677E-2</c:v>
                </c:pt>
                <c:pt idx="5625">
                  <c:v>-1.3950525282585462</c:v>
                </c:pt>
                <c:pt idx="5626">
                  <c:v>-0.6450419512753276</c:v>
                </c:pt>
                <c:pt idx="5627">
                  <c:v>-4.5511009098988427E-2</c:v>
                </c:pt>
                <c:pt idx="5628">
                  <c:v>-1.3950525282585462</c:v>
                </c:pt>
                <c:pt idx="5629">
                  <c:v>-0.2794493539703507</c:v>
                </c:pt>
                <c:pt idx="5630">
                  <c:v>-1.3950525282585462</c:v>
                </c:pt>
                <c:pt idx="5631">
                  <c:v>-0.40116316278173481</c:v>
                </c:pt>
                <c:pt idx="5632">
                  <c:v>-0.2794493539703507</c:v>
                </c:pt>
                <c:pt idx="5633">
                  <c:v>-1.3950525282585462</c:v>
                </c:pt>
                <c:pt idx="5634">
                  <c:v>-0.13248586824472414</c:v>
                </c:pt>
                <c:pt idx="5635">
                  <c:v>-1.3950525282585462</c:v>
                </c:pt>
                <c:pt idx="5636">
                  <c:v>-0.88881967520906158</c:v>
                </c:pt>
                <c:pt idx="5637">
                  <c:v>-1.3950525282585462</c:v>
                </c:pt>
                <c:pt idx="5638">
                  <c:v>-1.3950525282585462</c:v>
                </c:pt>
                <c:pt idx="5639">
                  <c:v>-0.2794493539703507</c:v>
                </c:pt>
                <c:pt idx="5640">
                  <c:v>-0.46783862043457014</c:v>
                </c:pt>
                <c:pt idx="5641">
                  <c:v>-1.3950525282585462</c:v>
                </c:pt>
                <c:pt idx="5642">
                  <c:v>-0.6450419512753276</c:v>
                </c:pt>
                <c:pt idx="5643">
                  <c:v>-0.6450419512753276</c:v>
                </c:pt>
                <c:pt idx="5644">
                  <c:v>-0.6450419512753276</c:v>
                </c:pt>
                <c:pt idx="5645">
                  <c:v>-0.46783862043457014</c:v>
                </c:pt>
                <c:pt idx="5646">
                  <c:v>-0.6450419512753276</c:v>
                </c:pt>
                <c:pt idx="5647">
                  <c:v>-1.3950525282585462</c:v>
                </c:pt>
                <c:pt idx="5648">
                  <c:v>-0.88881967520906158</c:v>
                </c:pt>
                <c:pt idx="5649">
                  <c:v>-0.2794493539703507</c:v>
                </c:pt>
                <c:pt idx="5650">
                  <c:v>-1.3950525282585462</c:v>
                </c:pt>
                <c:pt idx="5651">
                  <c:v>-1.3950525282585462</c:v>
                </c:pt>
                <c:pt idx="5652">
                  <c:v>-0.6450419512753276</c:v>
                </c:pt>
                <c:pt idx="5653">
                  <c:v>-1.3950525282585462</c:v>
                </c:pt>
                <c:pt idx="5654">
                  <c:v>-0.6450419512753276</c:v>
                </c:pt>
                <c:pt idx="5655">
                  <c:v>-0.13248586824472414</c:v>
                </c:pt>
                <c:pt idx="5656">
                  <c:v>-0.88881967520906158</c:v>
                </c:pt>
                <c:pt idx="5657">
                  <c:v>-0.40116316278173481</c:v>
                </c:pt>
                <c:pt idx="5658">
                  <c:v>-0.6450419512753276</c:v>
                </c:pt>
                <c:pt idx="5659">
                  <c:v>-1.3950525282585462</c:v>
                </c:pt>
                <c:pt idx="5660">
                  <c:v>-1.3950525282585462</c:v>
                </c:pt>
                <c:pt idx="5661">
                  <c:v>-0.13248586824472414</c:v>
                </c:pt>
                <c:pt idx="5662">
                  <c:v>-0.6450419512753276</c:v>
                </c:pt>
                <c:pt idx="5663">
                  <c:v>-0.6450419512753276</c:v>
                </c:pt>
                <c:pt idx="5664">
                  <c:v>-1.3950525282585462</c:v>
                </c:pt>
                <c:pt idx="5665">
                  <c:v>-0.13248586824472414</c:v>
                </c:pt>
                <c:pt idx="5666">
                  <c:v>-0.13248586824472414</c:v>
                </c:pt>
                <c:pt idx="5667">
                  <c:v>-1.3950525282585462</c:v>
                </c:pt>
                <c:pt idx="5668">
                  <c:v>-1.3950525282585462</c:v>
                </c:pt>
                <c:pt idx="5669">
                  <c:v>-0.13248586824472414</c:v>
                </c:pt>
                <c:pt idx="5670">
                  <c:v>-0.13248586824472414</c:v>
                </c:pt>
                <c:pt idx="5671">
                  <c:v>-0.13248586824472414</c:v>
                </c:pt>
                <c:pt idx="5672">
                  <c:v>-1.3950525282585462</c:v>
                </c:pt>
                <c:pt idx="5673">
                  <c:v>-0.2794493539703507</c:v>
                </c:pt>
                <c:pt idx="5674">
                  <c:v>-0.6450419512753276</c:v>
                </c:pt>
                <c:pt idx="5675">
                  <c:v>-1.3950525282585462</c:v>
                </c:pt>
                <c:pt idx="5676">
                  <c:v>-1.3950525282585462</c:v>
                </c:pt>
                <c:pt idx="5677">
                  <c:v>-0.2794493539703507</c:v>
                </c:pt>
                <c:pt idx="5678">
                  <c:v>-1.3950525282585462</c:v>
                </c:pt>
                <c:pt idx="5679">
                  <c:v>1.2784152420787677E-2</c:v>
                </c:pt>
                <c:pt idx="5680">
                  <c:v>-0.13248586824472414</c:v>
                </c:pt>
                <c:pt idx="5681">
                  <c:v>-0.88881967520906158</c:v>
                </c:pt>
                <c:pt idx="5682">
                  <c:v>-1.3950525282585462</c:v>
                </c:pt>
                <c:pt idx="5683">
                  <c:v>-1.3950525282585462</c:v>
                </c:pt>
                <c:pt idx="5684">
                  <c:v>-0.88881967520906158</c:v>
                </c:pt>
                <c:pt idx="5685">
                  <c:v>-0.40116316278173481</c:v>
                </c:pt>
                <c:pt idx="5686">
                  <c:v>-4.5511009098988427E-2</c:v>
                </c:pt>
                <c:pt idx="5687">
                  <c:v>-1.3950525282585462</c:v>
                </c:pt>
                <c:pt idx="5688">
                  <c:v>-0.6450419512753276</c:v>
                </c:pt>
                <c:pt idx="5689">
                  <c:v>-0.6450419512753276</c:v>
                </c:pt>
                <c:pt idx="5690">
                  <c:v>-1.3950525282585462</c:v>
                </c:pt>
                <c:pt idx="5691">
                  <c:v>-0.40116316278173481</c:v>
                </c:pt>
                <c:pt idx="5692">
                  <c:v>-4.5511009098988427E-2</c:v>
                </c:pt>
                <c:pt idx="5693">
                  <c:v>-1.3950525282585462</c:v>
                </c:pt>
                <c:pt idx="5694">
                  <c:v>-0.88881967520906158</c:v>
                </c:pt>
                <c:pt idx="5695">
                  <c:v>-1.3950525282585462</c:v>
                </c:pt>
                <c:pt idx="5696">
                  <c:v>-0.13248586824472414</c:v>
                </c:pt>
                <c:pt idx="5697">
                  <c:v>-4.5511009098988427E-2</c:v>
                </c:pt>
                <c:pt idx="5698">
                  <c:v>7.3636031452008061E-2</c:v>
                </c:pt>
                <c:pt idx="5699">
                  <c:v>-1.3950525282585462</c:v>
                </c:pt>
                <c:pt idx="5700">
                  <c:v>-0.6450419512753276</c:v>
                </c:pt>
                <c:pt idx="5701">
                  <c:v>-0.13248586824472414</c:v>
                </c:pt>
                <c:pt idx="5702">
                  <c:v>-1.3950525282585462</c:v>
                </c:pt>
                <c:pt idx="5703">
                  <c:v>-0.6450419512753276</c:v>
                </c:pt>
                <c:pt idx="5704">
                  <c:v>7.3636031452008061E-2</c:v>
                </c:pt>
                <c:pt idx="5705">
                  <c:v>-0.6450419512753276</c:v>
                </c:pt>
                <c:pt idx="5706">
                  <c:v>-1.3950525282585462</c:v>
                </c:pt>
                <c:pt idx="5707">
                  <c:v>-0.6450419512753276</c:v>
                </c:pt>
                <c:pt idx="5708">
                  <c:v>-0.2794493539703507</c:v>
                </c:pt>
                <c:pt idx="5709">
                  <c:v>-0.2794493539703507</c:v>
                </c:pt>
                <c:pt idx="5710">
                  <c:v>-0.2794493539703507</c:v>
                </c:pt>
                <c:pt idx="5711">
                  <c:v>1.2784152420787677E-2</c:v>
                </c:pt>
                <c:pt idx="5712">
                  <c:v>-0.2794493539703507</c:v>
                </c:pt>
                <c:pt idx="5713">
                  <c:v>-1.3950525282585462</c:v>
                </c:pt>
                <c:pt idx="5714">
                  <c:v>-0.88881967520906158</c:v>
                </c:pt>
                <c:pt idx="5715">
                  <c:v>-1.3950525282585462</c:v>
                </c:pt>
                <c:pt idx="5716">
                  <c:v>-0.88881967520906158</c:v>
                </c:pt>
                <c:pt idx="5717">
                  <c:v>-0.40116316278173481</c:v>
                </c:pt>
                <c:pt idx="5718">
                  <c:v>-1.3950525282585462</c:v>
                </c:pt>
                <c:pt idx="5719">
                  <c:v>-0.6450419512753276</c:v>
                </c:pt>
                <c:pt idx="5720">
                  <c:v>-4.5511009098988427E-2</c:v>
                </c:pt>
                <c:pt idx="5721">
                  <c:v>-0.6450419512753276</c:v>
                </c:pt>
                <c:pt idx="5722">
                  <c:v>-1.3950525282585462</c:v>
                </c:pt>
                <c:pt idx="5723">
                  <c:v>-1.3950525282585462</c:v>
                </c:pt>
                <c:pt idx="5724">
                  <c:v>-0.6450419512753276</c:v>
                </c:pt>
                <c:pt idx="5725">
                  <c:v>-0.6450419512753276</c:v>
                </c:pt>
                <c:pt idx="5726">
                  <c:v>-0.6450419512753276</c:v>
                </c:pt>
                <c:pt idx="5727">
                  <c:v>-0.6450419512753276</c:v>
                </c:pt>
                <c:pt idx="5728">
                  <c:v>-0.46783862043457014</c:v>
                </c:pt>
                <c:pt idx="5729">
                  <c:v>-0.13248586824472414</c:v>
                </c:pt>
                <c:pt idx="5730">
                  <c:v>-1.3950525282585462</c:v>
                </c:pt>
                <c:pt idx="5731">
                  <c:v>-0.6450419512753276</c:v>
                </c:pt>
                <c:pt idx="5732">
                  <c:v>-1.3950525282585462</c:v>
                </c:pt>
                <c:pt idx="5733">
                  <c:v>-1.3950525282585462</c:v>
                </c:pt>
                <c:pt idx="5734">
                  <c:v>-0.13248586824472414</c:v>
                </c:pt>
                <c:pt idx="5735">
                  <c:v>-0.13248586824472414</c:v>
                </c:pt>
                <c:pt idx="5736">
                  <c:v>-1.3950525282585462</c:v>
                </c:pt>
                <c:pt idx="5737">
                  <c:v>-0.13248586824472414</c:v>
                </c:pt>
                <c:pt idx="5738">
                  <c:v>-1.3950525282585462</c:v>
                </c:pt>
                <c:pt idx="5739">
                  <c:v>-0.2794493539703507</c:v>
                </c:pt>
                <c:pt idx="5740">
                  <c:v>-1.3950525282585462</c:v>
                </c:pt>
                <c:pt idx="5741">
                  <c:v>-0.6450419512753276</c:v>
                </c:pt>
                <c:pt idx="5742">
                  <c:v>-0.6450419512753276</c:v>
                </c:pt>
                <c:pt idx="5743">
                  <c:v>-1.3950525282585462</c:v>
                </c:pt>
                <c:pt idx="5744">
                  <c:v>-1.3950525282585462</c:v>
                </c:pt>
                <c:pt idx="5745">
                  <c:v>-0.6450419512753276</c:v>
                </c:pt>
                <c:pt idx="5746">
                  <c:v>7.3636031452008061E-2</c:v>
                </c:pt>
                <c:pt idx="5747">
                  <c:v>-1.3950525282585462</c:v>
                </c:pt>
                <c:pt idx="5748">
                  <c:v>-0.6450419512753276</c:v>
                </c:pt>
                <c:pt idx="5749">
                  <c:v>-0.13248586824472414</c:v>
                </c:pt>
                <c:pt idx="5750">
                  <c:v>-0.2794493539703507</c:v>
                </c:pt>
                <c:pt idx="5751">
                  <c:v>-0.6450419512753276</c:v>
                </c:pt>
                <c:pt idx="5752">
                  <c:v>7.3636031452008061E-2</c:v>
                </c:pt>
                <c:pt idx="5753">
                  <c:v>-1.3950525282585462</c:v>
                </c:pt>
                <c:pt idx="5754">
                  <c:v>-0.46783862043457014</c:v>
                </c:pt>
                <c:pt idx="5755">
                  <c:v>-1.3950525282585462</c:v>
                </c:pt>
                <c:pt idx="5756">
                  <c:v>-0.13248586824472414</c:v>
                </c:pt>
                <c:pt idx="5757">
                  <c:v>-4.5511009098988427E-2</c:v>
                </c:pt>
                <c:pt idx="5758">
                  <c:v>-4.5511009098988427E-2</c:v>
                </c:pt>
                <c:pt idx="5759">
                  <c:v>1.2784152420787677E-2</c:v>
                </c:pt>
                <c:pt idx="5760">
                  <c:v>-0.88881967520906158</c:v>
                </c:pt>
                <c:pt idx="5761">
                  <c:v>-1.3950525282585462</c:v>
                </c:pt>
                <c:pt idx="5762">
                  <c:v>-1.3950525282585462</c:v>
                </c:pt>
                <c:pt idx="5763">
                  <c:v>-1.3950525282585462</c:v>
                </c:pt>
                <c:pt idx="5764">
                  <c:v>-0.6450419512753276</c:v>
                </c:pt>
                <c:pt idx="5765">
                  <c:v>-1.3950525282585462</c:v>
                </c:pt>
                <c:pt idx="5766">
                  <c:v>-0.13248586824472414</c:v>
                </c:pt>
                <c:pt idx="5767">
                  <c:v>-0.2794493539703507</c:v>
                </c:pt>
                <c:pt idx="5768">
                  <c:v>-0.13248586824472414</c:v>
                </c:pt>
                <c:pt idx="5769">
                  <c:v>-1.3950525282585462</c:v>
                </c:pt>
                <c:pt idx="5770">
                  <c:v>-0.6450419512753276</c:v>
                </c:pt>
                <c:pt idx="5771">
                  <c:v>-0.6450419512753276</c:v>
                </c:pt>
                <c:pt idx="5772">
                  <c:v>-0.88881967520906158</c:v>
                </c:pt>
                <c:pt idx="5773">
                  <c:v>-1.3950525282585462</c:v>
                </c:pt>
                <c:pt idx="5774">
                  <c:v>-0.88881967520906158</c:v>
                </c:pt>
                <c:pt idx="5775">
                  <c:v>-0.40116316278173481</c:v>
                </c:pt>
                <c:pt idx="5776">
                  <c:v>-1.3950525282585462</c:v>
                </c:pt>
                <c:pt idx="5777">
                  <c:v>7.3636031452008061E-2</c:v>
                </c:pt>
                <c:pt idx="5778">
                  <c:v>-1.3950525282585462</c:v>
                </c:pt>
                <c:pt idx="5779">
                  <c:v>-0.6450419512753276</c:v>
                </c:pt>
                <c:pt idx="5780">
                  <c:v>-1.3950525282585462</c:v>
                </c:pt>
                <c:pt idx="5781">
                  <c:v>-0.13248586824472414</c:v>
                </c:pt>
                <c:pt idx="5782">
                  <c:v>-1.3950525282585462</c:v>
                </c:pt>
                <c:pt idx="5783">
                  <c:v>-0.2794493539703507</c:v>
                </c:pt>
                <c:pt idx="5784">
                  <c:v>-1.3950525282585462</c:v>
                </c:pt>
                <c:pt idx="5785">
                  <c:v>-0.88881967520906158</c:v>
                </c:pt>
                <c:pt idx="5786">
                  <c:v>-1.3950525282585462</c:v>
                </c:pt>
                <c:pt idx="5787">
                  <c:v>-0.88881967520906158</c:v>
                </c:pt>
                <c:pt idx="5788">
                  <c:v>-0.2794493539703507</c:v>
                </c:pt>
                <c:pt idx="5789">
                  <c:v>-0.2794493539703507</c:v>
                </c:pt>
                <c:pt idx="5790">
                  <c:v>-1.3950525282585462</c:v>
                </c:pt>
                <c:pt idx="5791">
                  <c:v>7.3636031452008061E-2</c:v>
                </c:pt>
                <c:pt idx="5792">
                  <c:v>-0.88881967520906158</c:v>
                </c:pt>
                <c:pt idx="5793">
                  <c:v>-0.2794493539703507</c:v>
                </c:pt>
                <c:pt idx="5794">
                  <c:v>-1.3950525282585462</c:v>
                </c:pt>
                <c:pt idx="5795">
                  <c:v>-0.13248586824472414</c:v>
                </c:pt>
                <c:pt idx="5796">
                  <c:v>7.3636031452008061E-2</c:v>
                </c:pt>
                <c:pt idx="5797">
                  <c:v>-0.2794493539703507</c:v>
                </c:pt>
                <c:pt idx="5798">
                  <c:v>-1.3950525282585462</c:v>
                </c:pt>
                <c:pt idx="5799">
                  <c:v>7.3636031452008061E-2</c:v>
                </c:pt>
                <c:pt idx="5800">
                  <c:v>-1.3950525282585462</c:v>
                </c:pt>
                <c:pt idx="5801">
                  <c:v>-1.3950525282585462</c:v>
                </c:pt>
                <c:pt idx="5802">
                  <c:v>-0.13248586824472414</c:v>
                </c:pt>
                <c:pt idx="5803">
                  <c:v>-1.3950525282585462</c:v>
                </c:pt>
                <c:pt idx="5804">
                  <c:v>-1.3950525282585462</c:v>
                </c:pt>
                <c:pt idx="5805">
                  <c:v>-1.3950525282585462</c:v>
                </c:pt>
                <c:pt idx="5806">
                  <c:v>-1.3950525282585462</c:v>
                </c:pt>
                <c:pt idx="5807">
                  <c:v>-0.40116316278173481</c:v>
                </c:pt>
                <c:pt idx="5808">
                  <c:v>-0.2794493539703507</c:v>
                </c:pt>
                <c:pt idx="5809">
                  <c:v>-1.3950525282585462</c:v>
                </c:pt>
                <c:pt idx="5810">
                  <c:v>-1.3950525282585462</c:v>
                </c:pt>
                <c:pt idx="5811">
                  <c:v>1.2784152420787677E-2</c:v>
                </c:pt>
                <c:pt idx="5812">
                  <c:v>-1.3950525282585462</c:v>
                </c:pt>
                <c:pt idx="5813">
                  <c:v>-1.3950525282585462</c:v>
                </c:pt>
                <c:pt idx="5814">
                  <c:v>-1.3950525282585462</c:v>
                </c:pt>
                <c:pt idx="5815">
                  <c:v>1.2784152420787677E-2</c:v>
                </c:pt>
                <c:pt idx="5816">
                  <c:v>1.2784152420787677E-2</c:v>
                </c:pt>
                <c:pt idx="5817">
                  <c:v>-1.3950525282585462</c:v>
                </c:pt>
                <c:pt idx="5818">
                  <c:v>-1.3950525282585462</c:v>
                </c:pt>
                <c:pt idx="5819">
                  <c:v>-0.2794493539703507</c:v>
                </c:pt>
                <c:pt idx="5820">
                  <c:v>-1.3950525282585462</c:v>
                </c:pt>
                <c:pt idx="5821">
                  <c:v>-1.3950525282585462</c:v>
                </c:pt>
                <c:pt idx="5822">
                  <c:v>-0.46783862043457014</c:v>
                </c:pt>
                <c:pt idx="5823">
                  <c:v>-1.3950525282585462</c:v>
                </c:pt>
                <c:pt idx="5824">
                  <c:v>-1.3950525282585462</c:v>
                </c:pt>
                <c:pt idx="5825">
                  <c:v>1.2784152420787677E-2</c:v>
                </c:pt>
                <c:pt idx="5826">
                  <c:v>-0.13248586824472414</c:v>
                </c:pt>
                <c:pt idx="5827">
                  <c:v>1.2784152420787677E-2</c:v>
                </c:pt>
                <c:pt idx="5828">
                  <c:v>-0.13248586824472414</c:v>
                </c:pt>
                <c:pt idx="5829">
                  <c:v>-1.3950525282585462</c:v>
                </c:pt>
                <c:pt idx="5830">
                  <c:v>1.2784152420787677E-2</c:v>
                </c:pt>
                <c:pt idx="5831">
                  <c:v>-0.6450419512753276</c:v>
                </c:pt>
                <c:pt idx="5832">
                  <c:v>-0.2794493539703507</c:v>
                </c:pt>
                <c:pt idx="5833">
                  <c:v>1.2784152420787677E-2</c:v>
                </c:pt>
                <c:pt idx="5834">
                  <c:v>-0.6450419512753276</c:v>
                </c:pt>
                <c:pt idx="5835">
                  <c:v>-0.88881967520906158</c:v>
                </c:pt>
                <c:pt idx="5836">
                  <c:v>-0.13248586824472414</c:v>
                </c:pt>
                <c:pt idx="5837">
                  <c:v>-4.5511009098988427E-2</c:v>
                </c:pt>
                <c:pt idx="5838">
                  <c:v>-0.13248586824472414</c:v>
                </c:pt>
                <c:pt idx="5839">
                  <c:v>1.2784152420787677E-2</c:v>
                </c:pt>
                <c:pt idx="5840">
                  <c:v>-0.88881967520906158</c:v>
                </c:pt>
                <c:pt idx="5841">
                  <c:v>-0.2794493539703507</c:v>
                </c:pt>
                <c:pt idx="5842">
                  <c:v>-0.46783862043457014</c:v>
                </c:pt>
                <c:pt idx="5843">
                  <c:v>-1.3950525282585462</c:v>
                </c:pt>
                <c:pt idx="5844">
                  <c:v>-0.46783862043457014</c:v>
                </c:pt>
                <c:pt idx="5845">
                  <c:v>-0.46783862043457014</c:v>
                </c:pt>
                <c:pt idx="5846">
                  <c:v>7.3636031452008061E-2</c:v>
                </c:pt>
                <c:pt idx="5847">
                  <c:v>-0.13248586824472414</c:v>
                </c:pt>
                <c:pt idx="5848">
                  <c:v>-0.6450419512753276</c:v>
                </c:pt>
                <c:pt idx="5849">
                  <c:v>-0.13248586824472414</c:v>
                </c:pt>
                <c:pt idx="5850">
                  <c:v>-0.6450419512753276</c:v>
                </c:pt>
                <c:pt idx="5851">
                  <c:v>7.3636031452008061E-2</c:v>
                </c:pt>
                <c:pt idx="5852">
                  <c:v>-1.3950525282585462</c:v>
                </c:pt>
                <c:pt idx="5853">
                  <c:v>-0.6450419512753276</c:v>
                </c:pt>
                <c:pt idx="5854">
                  <c:v>-0.46783862043457014</c:v>
                </c:pt>
                <c:pt idx="5855">
                  <c:v>7.3636031452008061E-2</c:v>
                </c:pt>
                <c:pt idx="5856">
                  <c:v>1.2784152420787677E-2</c:v>
                </c:pt>
                <c:pt idx="5857">
                  <c:v>-0.2794493539703507</c:v>
                </c:pt>
                <c:pt idx="5858">
                  <c:v>-0.2794493539703507</c:v>
                </c:pt>
                <c:pt idx="5859">
                  <c:v>7.3636031452008061E-2</c:v>
                </c:pt>
                <c:pt idx="5860">
                  <c:v>-0.2794493539703507</c:v>
                </c:pt>
                <c:pt idx="5861">
                  <c:v>-1.3950525282585462</c:v>
                </c:pt>
                <c:pt idx="5862">
                  <c:v>-0.6450419512753276</c:v>
                </c:pt>
                <c:pt idx="5863">
                  <c:v>-0.13248586824472414</c:v>
                </c:pt>
                <c:pt idx="5864">
                  <c:v>-1.3950525282585462</c:v>
                </c:pt>
                <c:pt idx="5865">
                  <c:v>-0.2794493539703507</c:v>
                </c:pt>
                <c:pt idx="5866">
                  <c:v>-0.6450419512753276</c:v>
                </c:pt>
                <c:pt idx="5867">
                  <c:v>-0.2794493539703507</c:v>
                </c:pt>
                <c:pt idx="5868">
                  <c:v>-1.3950525282585462</c:v>
                </c:pt>
                <c:pt idx="5869">
                  <c:v>-0.46783862043457014</c:v>
                </c:pt>
                <c:pt idx="5870">
                  <c:v>-1.3950525282585462</c:v>
                </c:pt>
                <c:pt idx="5871">
                  <c:v>-1.3950525282585462</c:v>
                </c:pt>
                <c:pt idx="5872">
                  <c:v>-0.13248586824472414</c:v>
                </c:pt>
                <c:pt idx="5873">
                  <c:v>-0.46783862043457014</c:v>
                </c:pt>
                <c:pt idx="5874">
                  <c:v>-4.5511009098988427E-2</c:v>
                </c:pt>
                <c:pt idx="5875">
                  <c:v>-0.88881967520906158</c:v>
                </c:pt>
                <c:pt idx="5876">
                  <c:v>-1.3950525282585462</c:v>
                </c:pt>
                <c:pt idx="5877">
                  <c:v>-1.3950525282585462</c:v>
                </c:pt>
                <c:pt idx="5878">
                  <c:v>1.2784152420787677E-2</c:v>
                </c:pt>
                <c:pt idx="5879">
                  <c:v>-0.88881967520906158</c:v>
                </c:pt>
                <c:pt idx="5880">
                  <c:v>-0.6450419512753276</c:v>
                </c:pt>
                <c:pt idx="5881">
                  <c:v>-0.88881967520906158</c:v>
                </c:pt>
                <c:pt idx="5882">
                  <c:v>-0.6450419512753276</c:v>
                </c:pt>
                <c:pt idx="5883">
                  <c:v>7.3636031452008061E-2</c:v>
                </c:pt>
                <c:pt idx="5884">
                  <c:v>-0.46783862043457014</c:v>
                </c:pt>
                <c:pt idx="5885">
                  <c:v>-1.3950525282585462</c:v>
                </c:pt>
                <c:pt idx="5886">
                  <c:v>-0.40116316278173481</c:v>
                </c:pt>
                <c:pt idx="5887">
                  <c:v>-0.2794493539703507</c:v>
                </c:pt>
                <c:pt idx="5888">
                  <c:v>-1.3950525282585462</c:v>
                </c:pt>
                <c:pt idx="5889">
                  <c:v>-0.6450419512753276</c:v>
                </c:pt>
                <c:pt idx="5890">
                  <c:v>-1.3950525282585462</c:v>
                </c:pt>
                <c:pt idx="5891">
                  <c:v>-1.3950525282585462</c:v>
                </c:pt>
                <c:pt idx="5892">
                  <c:v>-1.3950525282585462</c:v>
                </c:pt>
                <c:pt idx="5893">
                  <c:v>-0.13248586824472414</c:v>
                </c:pt>
                <c:pt idx="5894">
                  <c:v>-0.6450419512753276</c:v>
                </c:pt>
                <c:pt idx="5895">
                  <c:v>-4.5511009098988427E-2</c:v>
                </c:pt>
                <c:pt idx="5896">
                  <c:v>-0.13248586824472414</c:v>
                </c:pt>
                <c:pt idx="5897">
                  <c:v>-0.46783862043457014</c:v>
                </c:pt>
                <c:pt idx="5898">
                  <c:v>-0.46783862043457014</c:v>
                </c:pt>
                <c:pt idx="5899">
                  <c:v>-0.6450419512753276</c:v>
                </c:pt>
                <c:pt idx="5900">
                  <c:v>-0.6450419512753276</c:v>
                </c:pt>
                <c:pt idx="5901">
                  <c:v>-1.3950525282585462</c:v>
                </c:pt>
                <c:pt idx="5902">
                  <c:v>-0.2794493539703507</c:v>
                </c:pt>
                <c:pt idx="5903">
                  <c:v>-1.3950525282585462</c:v>
                </c:pt>
                <c:pt idx="5904">
                  <c:v>-1.3950525282585462</c:v>
                </c:pt>
                <c:pt idx="5905">
                  <c:v>-0.2794493539703507</c:v>
                </c:pt>
                <c:pt idx="5906">
                  <c:v>-0.6450419512753276</c:v>
                </c:pt>
                <c:pt idx="5907">
                  <c:v>-0.40116316278173481</c:v>
                </c:pt>
                <c:pt idx="5908">
                  <c:v>-0.6450419512753276</c:v>
                </c:pt>
                <c:pt idx="5909">
                  <c:v>-1.3950525282585462</c:v>
                </c:pt>
                <c:pt idx="5910">
                  <c:v>-0.6450419512753276</c:v>
                </c:pt>
                <c:pt idx="5911">
                  <c:v>-0.13248586824472414</c:v>
                </c:pt>
                <c:pt idx="5912">
                  <c:v>-0.2794493539703507</c:v>
                </c:pt>
                <c:pt idx="5913">
                  <c:v>1.2784152420787677E-2</c:v>
                </c:pt>
                <c:pt idx="5914">
                  <c:v>-0.6450419512753276</c:v>
                </c:pt>
                <c:pt idx="5915">
                  <c:v>-0.6450419512753276</c:v>
                </c:pt>
                <c:pt idx="5916">
                  <c:v>-0.6450419512753276</c:v>
                </c:pt>
                <c:pt idx="5917">
                  <c:v>-0.6450419512753276</c:v>
                </c:pt>
                <c:pt idx="5918">
                  <c:v>-0.2794493539703507</c:v>
                </c:pt>
                <c:pt idx="5919">
                  <c:v>-0.88881967520906158</c:v>
                </c:pt>
                <c:pt idx="5920">
                  <c:v>-0.88881967520906158</c:v>
                </c:pt>
                <c:pt idx="5921">
                  <c:v>-0.2794493539703507</c:v>
                </c:pt>
                <c:pt idx="5922">
                  <c:v>-0.2794493539703507</c:v>
                </c:pt>
                <c:pt idx="5923">
                  <c:v>-1.3950525282585462</c:v>
                </c:pt>
                <c:pt idx="5924">
                  <c:v>-0.13248586824472414</c:v>
                </c:pt>
                <c:pt idx="5925">
                  <c:v>-0.6450419512753276</c:v>
                </c:pt>
                <c:pt idx="5926">
                  <c:v>-1.3950525282585462</c:v>
                </c:pt>
                <c:pt idx="5927">
                  <c:v>-0.13248586824472414</c:v>
                </c:pt>
                <c:pt idx="5928">
                  <c:v>-0.88881967520906158</c:v>
                </c:pt>
                <c:pt idx="5929">
                  <c:v>-0.6450419512753276</c:v>
                </c:pt>
                <c:pt idx="5930">
                  <c:v>-0.6450419512753276</c:v>
                </c:pt>
                <c:pt idx="5931">
                  <c:v>-0.13248586824472414</c:v>
                </c:pt>
                <c:pt idx="5932">
                  <c:v>-0.13248586824472414</c:v>
                </c:pt>
                <c:pt idx="5933">
                  <c:v>-1.3950525282585462</c:v>
                </c:pt>
                <c:pt idx="5934">
                  <c:v>-1.3950525282585462</c:v>
                </c:pt>
                <c:pt idx="5935">
                  <c:v>7.3636031452008061E-2</c:v>
                </c:pt>
                <c:pt idx="5936">
                  <c:v>-1.3950525282585462</c:v>
                </c:pt>
                <c:pt idx="5937">
                  <c:v>-0.2794493539703507</c:v>
                </c:pt>
                <c:pt idx="5938">
                  <c:v>-1.3950525282585462</c:v>
                </c:pt>
                <c:pt idx="5939">
                  <c:v>-0.2794493539703507</c:v>
                </c:pt>
                <c:pt idx="5940">
                  <c:v>-0.2794493539703507</c:v>
                </c:pt>
                <c:pt idx="5941">
                  <c:v>-0.13248586824472414</c:v>
                </c:pt>
                <c:pt idx="5942">
                  <c:v>-0.2794493539703507</c:v>
                </c:pt>
                <c:pt idx="5943">
                  <c:v>-0.6450419512753276</c:v>
                </c:pt>
                <c:pt idx="5944">
                  <c:v>-0.88881967520906158</c:v>
                </c:pt>
                <c:pt idx="5945">
                  <c:v>-1.3950525282585462</c:v>
                </c:pt>
                <c:pt idx="5946">
                  <c:v>-1.3950525282585462</c:v>
                </c:pt>
                <c:pt idx="5947">
                  <c:v>-1.3950525282585462</c:v>
                </c:pt>
                <c:pt idx="5948">
                  <c:v>-0.13248586824472414</c:v>
                </c:pt>
                <c:pt idx="5949">
                  <c:v>-0.88881967520906158</c:v>
                </c:pt>
                <c:pt idx="5950">
                  <c:v>-1.3950525282585462</c:v>
                </c:pt>
                <c:pt idx="5951">
                  <c:v>-4.5511009098988427E-2</c:v>
                </c:pt>
                <c:pt idx="5952">
                  <c:v>7.3636031452008061E-2</c:v>
                </c:pt>
                <c:pt idx="5953">
                  <c:v>1.2784152420787677E-2</c:v>
                </c:pt>
                <c:pt idx="5954">
                  <c:v>-1.3950525282585462</c:v>
                </c:pt>
                <c:pt idx="5955">
                  <c:v>-1.3950525282585462</c:v>
                </c:pt>
                <c:pt idx="5956">
                  <c:v>-1.3950525282585462</c:v>
                </c:pt>
                <c:pt idx="5957">
                  <c:v>-0.13248586824472414</c:v>
                </c:pt>
                <c:pt idx="5958">
                  <c:v>-0.46783862043457014</c:v>
                </c:pt>
                <c:pt idx="5959">
                  <c:v>-0.2794493539703507</c:v>
                </c:pt>
                <c:pt idx="5960">
                  <c:v>-0.2794493539703507</c:v>
                </c:pt>
                <c:pt idx="5961">
                  <c:v>-0.6450419512753276</c:v>
                </c:pt>
                <c:pt idx="5962">
                  <c:v>1.2784152420787677E-2</c:v>
                </c:pt>
                <c:pt idx="5963">
                  <c:v>7.3636031452008061E-2</c:v>
                </c:pt>
                <c:pt idx="5964">
                  <c:v>-1.3950525282585462</c:v>
                </c:pt>
                <c:pt idx="5965">
                  <c:v>-0.13248586824472414</c:v>
                </c:pt>
                <c:pt idx="5966">
                  <c:v>-0.13248586824472414</c:v>
                </c:pt>
                <c:pt idx="5967">
                  <c:v>-1.3950525282585462</c:v>
                </c:pt>
                <c:pt idx="5968">
                  <c:v>-0.46783862043457014</c:v>
                </c:pt>
                <c:pt idx="5969">
                  <c:v>-1.3950525282585462</c:v>
                </c:pt>
                <c:pt idx="5970">
                  <c:v>-0.2794493539703507</c:v>
                </c:pt>
                <c:pt idx="5971">
                  <c:v>-0.2794493539703507</c:v>
                </c:pt>
                <c:pt idx="5972">
                  <c:v>-0.2794493539703507</c:v>
                </c:pt>
                <c:pt idx="5973">
                  <c:v>-0.13248586824472414</c:v>
                </c:pt>
                <c:pt idx="5974">
                  <c:v>-1.3950525282585462</c:v>
                </c:pt>
                <c:pt idx="5975">
                  <c:v>1.2784152420787677E-2</c:v>
                </c:pt>
                <c:pt idx="5976">
                  <c:v>-0.6450419512753276</c:v>
                </c:pt>
                <c:pt idx="5977">
                  <c:v>-0.88881967520906158</c:v>
                </c:pt>
                <c:pt idx="5978">
                  <c:v>-0.6450419512753276</c:v>
                </c:pt>
                <c:pt idx="5979">
                  <c:v>7.3636031452008061E-2</c:v>
                </c:pt>
                <c:pt idx="5980">
                  <c:v>-0.88881967520906158</c:v>
                </c:pt>
                <c:pt idx="5981">
                  <c:v>-0.40116316278173481</c:v>
                </c:pt>
                <c:pt idx="5982">
                  <c:v>-1.3950525282585462</c:v>
                </c:pt>
                <c:pt idx="5983">
                  <c:v>-1.3950525282585462</c:v>
                </c:pt>
                <c:pt idx="5984">
                  <c:v>-1.3950525282585462</c:v>
                </c:pt>
                <c:pt idx="5985">
                  <c:v>-1.3950525282585462</c:v>
                </c:pt>
                <c:pt idx="5986">
                  <c:v>-1.3950525282585462</c:v>
                </c:pt>
                <c:pt idx="5987">
                  <c:v>-0.6450419512753276</c:v>
                </c:pt>
                <c:pt idx="5988">
                  <c:v>-0.88881967520906158</c:v>
                </c:pt>
                <c:pt idx="5989">
                  <c:v>-1.3950525282585462</c:v>
                </c:pt>
                <c:pt idx="5990">
                  <c:v>7.3636031452008061E-2</c:v>
                </c:pt>
                <c:pt idx="5991">
                  <c:v>-0.6450419512753276</c:v>
                </c:pt>
                <c:pt idx="5992">
                  <c:v>-1.3950525282585462</c:v>
                </c:pt>
                <c:pt idx="5993">
                  <c:v>-1.3950525282585462</c:v>
                </c:pt>
                <c:pt idx="5994">
                  <c:v>-0.46783862043457014</c:v>
                </c:pt>
                <c:pt idx="5995">
                  <c:v>-0.13248586824472414</c:v>
                </c:pt>
                <c:pt idx="5996">
                  <c:v>-1.3950525282585462</c:v>
                </c:pt>
                <c:pt idx="5997">
                  <c:v>-0.88881967520906158</c:v>
                </c:pt>
                <c:pt idx="5998">
                  <c:v>-0.88881967520906158</c:v>
                </c:pt>
                <c:pt idx="5999">
                  <c:v>1.2784152420787677E-2</c:v>
                </c:pt>
                <c:pt idx="6000">
                  <c:v>-0.13248586824472414</c:v>
                </c:pt>
                <c:pt idx="6001">
                  <c:v>-1.3950525282585462</c:v>
                </c:pt>
                <c:pt idx="6002">
                  <c:v>-0.2794493539703507</c:v>
                </c:pt>
                <c:pt idx="6003">
                  <c:v>1.2784152420787677E-2</c:v>
                </c:pt>
                <c:pt idx="6004">
                  <c:v>1.2784152420787677E-2</c:v>
                </c:pt>
                <c:pt idx="6005">
                  <c:v>-0.6450419512753276</c:v>
                </c:pt>
                <c:pt idx="6006">
                  <c:v>-0.2794493539703507</c:v>
                </c:pt>
                <c:pt idx="6007">
                  <c:v>-0.6450419512753276</c:v>
                </c:pt>
                <c:pt idx="6008">
                  <c:v>1.2784152420787677E-2</c:v>
                </c:pt>
                <c:pt idx="6009">
                  <c:v>-1.3950525282585462</c:v>
                </c:pt>
                <c:pt idx="6010">
                  <c:v>7.3636031452008061E-2</c:v>
                </c:pt>
                <c:pt idx="6011">
                  <c:v>-0.2794493539703507</c:v>
                </c:pt>
                <c:pt idx="6012">
                  <c:v>-1.3950525282585462</c:v>
                </c:pt>
                <c:pt idx="6013">
                  <c:v>-0.13248586824472414</c:v>
                </c:pt>
                <c:pt idx="6014">
                  <c:v>1.2784152420787677E-2</c:v>
                </c:pt>
                <c:pt idx="6015">
                  <c:v>-1.3950525282585462</c:v>
                </c:pt>
                <c:pt idx="6016">
                  <c:v>-1.3950525282585462</c:v>
                </c:pt>
                <c:pt idx="6017">
                  <c:v>-0.2794493539703507</c:v>
                </c:pt>
                <c:pt idx="6018">
                  <c:v>-0.40116316278173481</c:v>
                </c:pt>
                <c:pt idx="6019">
                  <c:v>-0.6450419512753276</c:v>
                </c:pt>
                <c:pt idx="6020">
                  <c:v>-1.3950525282585462</c:v>
                </c:pt>
                <c:pt idx="6021">
                  <c:v>-1.3950525282585462</c:v>
                </c:pt>
                <c:pt idx="6022">
                  <c:v>1.2784152420787677E-2</c:v>
                </c:pt>
                <c:pt idx="6023">
                  <c:v>1.2784152420787677E-2</c:v>
                </c:pt>
                <c:pt idx="6024">
                  <c:v>-1.3950525282585462</c:v>
                </c:pt>
                <c:pt idx="6025">
                  <c:v>-0.88881967520906158</c:v>
                </c:pt>
                <c:pt idx="6026">
                  <c:v>-0.6450419512753276</c:v>
                </c:pt>
                <c:pt idx="6027">
                  <c:v>-0.6450419512753276</c:v>
                </c:pt>
                <c:pt idx="6028">
                  <c:v>-0.13248586824472414</c:v>
                </c:pt>
                <c:pt idx="6029">
                  <c:v>-1.3950525282585462</c:v>
                </c:pt>
                <c:pt idx="6030">
                  <c:v>-0.6450419512753276</c:v>
                </c:pt>
                <c:pt idx="6031">
                  <c:v>-0.46783862043457014</c:v>
                </c:pt>
                <c:pt idx="6032">
                  <c:v>-1.3950525282585462</c:v>
                </c:pt>
                <c:pt idx="6033">
                  <c:v>-0.40116316278173481</c:v>
                </c:pt>
                <c:pt idx="6034">
                  <c:v>-1.3950525282585462</c:v>
                </c:pt>
                <c:pt idx="6035">
                  <c:v>-0.88881967520906158</c:v>
                </c:pt>
                <c:pt idx="6036">
                  <c:v>-0.88881967520906158</c:v>
                </c:pt>
                <c:pt idx="6037">
                  <c:v>-0.6450419512753276</c:v>
                </c:pt>
                <c:pt idx="6038">
                  <c:v>-0.6450419512753276</c:v>
                </c:pt>
                <c:pt idx="6039">
                  <c:v>-0.2794493539703507</c:v>
                </c:pt>
                <c:pt idx="6040">
                  <c:v>-1.3950525282585462</c:v>
                </c:pt>
                <c:pt idx="6041">
                  <c:v>-0.6450419512753276</c:v>
                </c:pt>
                <c:pt idx="6042">
                  <c:v>-1.3950525282585462</c:v>
                </c:pt>
                <c:pt idx="6043">
                  <c:v>-0.88881967520906158</c:v>
                </c:pt>
                <c:pt idx="6044">
                  <c:v>-0.13248586824472414</c:v>
                </c:pt>
                <c:pt idx="6045">
                  <c:v>-1.3950525282585462</c:v>
                </c:pt>
                <c:pt idx="6046">
                  <c:v>-0.6450419512753276</c:v>
                </c:pt>
                <c:pt idx="6047">
                  <c:v>-0.2794493539703507</c:v>
                </c:pt>
                <c:pt idx="6048">
                  <c:v>-4.5511009098988427E-2</c:v>
                </c:pt>
                <c:pt idx="6049">
                  <c:v>-1.3950525282585462</c:v>
                </c:pt>
                <c:pt idx="6050">
                  <c:v>-1.3950525282585462</c:v>
                </c:pt>
                <c:pt idx="6051">
                  <c:v>-1.3950525282585462</c:v>
                </c:pt>
                <c:pt idx="6052">
                  <c:v>-0.88881967520906158</c:v>
                </c:pt>
                <c:pt idx="6053">
                  <c:v>-0.2794493539703507</c:v>
                </c:pt>
                <c:pt idx="6054">
                  <c:v>-0.6450419512753276</c:v>
                </c:pt>
                <c:pt idx="6055">
                  <c:v>-4.5511009098988427E-2</c:v>
                </c:pt>
                <c:pt idx="6056">
                  <c:v>-4.5511009098988427E-2</c:v>
                </c:pt>
                <c:pt idx="6057">
                  <c:v>-4.5511009098988427E-2</c:v>
                </c:pt>
                <c:pt idx="6058">
                  <c:v>-1.3950525282585462</c:v>
                </c:pt>
                <c:pt idx="6059">
                  <c:v>-0.6450419512753276</c:v>
                </c:pt>
                <c:pt idx="6060">
                  <c:v>-1.3950525282585462</c:v>
                </c:pt>
                <c:pt idx="6061">
                  <c:v>-0.2794493539703507</c:v>
                </c:pt>
                <c:pt idx="6062">
                  <c:v>-0.6450419512753276</c:v>
                </c:pt>
                <c:pt idx="6063">
                  <c:v>-1.3950525282585462</c:v>
                </c:pt>
                <c:pt idx="6064">
                  <c:v>-0.2794493539703507</c:v>
                </c:pt>
                <c:pt idx="6065">
                  <c:v>-0.6450419512753276</c:v>
                </c:pt>
                <c:pt idx="6066">
                  <c:v>-1.3950525282585462</c:v>
                </c:pt>
                <c:pt idx="6067">
                  <c:v>-4.5511009098988427E-2</c:v>
                </c:pt>
                <c:pt idx="6068">
                  <c:v>-0.6450419512753276</c:v>
                </c:pt>
                <c:pt idx="6069">
                  <c:v>-1.3950525282585462</c:v>
                </c:pt>
                <c:pt idx="6070">
                  <c:v>-1.3950525282585462</c:v>
                </c:pt>
                <c:pt idx="6071">
                  <c:v>-0.2794493539703507</c:v>
                </c:pt>
                <c:pt idx="6072">
                  <c:v>-4.5511009098988427E-2</c:v>
                </c:pt>
                <c:pt idx="6073">
                  <c:v>-0.2794493539703507</c:v>
                </c:pt>
                <c:pt idx="6074">
                  <c:v>-1.3950525282585462</c:v>
                </c:pt>
                <c:pt idx="6075">
                  <c:v>-0.2794493539703507</c:v>
                </c:pt>
                <c:pt idx="6076">
                  <c:v>-1.3950525282585462</c:v>
                </c:pt>
                <c:pt idx="6077">
                  <c:v>-4.5511009098988427E-2</c:v>
                </c:pt>
                <c:pt idx="6078">
                  <c:v>-0.2794493539703507</c:v>
                </c:pt>
                <c:pt idx="6079">
                  <c:v>-0.6450419512753276</c:v>
                </c:pt>
                <c:pt idx="6080">
                  <c:v>-1.3950525282585462</c:v>
                </c:pt>
                <c:pt idx="6081">
                  <c:v>-0.2794493539703507</c:v>
                </c:pt>
                <c:pt idx="6082">
                  <c:v>-0.2794493539703507</c:v>
                </c:pt>
                <c:pt idx="6083">
                  <c:v>-0.88881967520906158</c:v>
                </c:pt>
                <c:pt idx="6084">
                  <c:v>-0.2794493539703507</c:v>
                </c:pt>
                <c:pt idx="6085">
                  <c:v>7.3636031452008061E-2</c:v>
                </c:pt>
                <c:pt idx="6086">
                  <c:v>-0.88881967520906158</c:v>
                </c:pt>
                <c:pt idx="6087">
                  <c:v>7.3636031452008061E-2</c:v>
                </c:pt>
                <c:pt idx="6088">
                  <c:v>-0.6450419512753276</c:v>
                </c:pt>
                <c:pt idx="6089">
                  <c:v>-0.46783862043457014</c:v>
                </c:pt>
                <c:pt idx="6090">
                  <c:v>-0.6450419512753276</c:v>
                </c:pt>
                <c:pt idx="6091">
                  <c:v>-0.2794493539703507</c:v>
                </c:pt>
                <c:pt idx="6092">
                  <c:v>-1.3950525282585462</c:v>
                </c:pt>
                <c:pt idx="6093">
                  <c:v>-0.46783862043457014</c:v>
                </c:pt>
                <c:pt idx="6094">
                  <c:v>-1.3950525282585462</c:v>
                </c:pt>
                <c:pt idx="6095">
                  <c:v>-1.3950525282585462</c:v>
                </c:pt>
                <c:pt idx="6096">
                  <c:v>7.3636031452008061E-2</c:v>
                </c:pt>
                <c:pt idx="6097">
                  <c:v>-0.6450419512753276</c:v>
                </c:pt>
                <c:pt idx="6098">
                  <c:v>-0.2794493539703507</c:v>
                </c:pt>
                <c:pt idx="6099">
                  <c:v>-0.6450419512753276</c:v>
                </c:pt>
                <c:pt idx="6100">
                  <c:v>-0.6450419512753276</c:v>
                </c:pt>
                <c:pt idx="6101">
                  <c:v>-0.2794493539703507</c:v>
                </c:pt>
                <c:pt idx="6102">
                  <c:v>-1.3950525282585462</c:v>
                </c:pt>
                <c:pt idx="6103">
                  <c:v>-0.40116316278173481</c:v>
                </c:pt>
                <c:pt idx="6104">
                  <c:v>-0.6450419512753276</c:v>
                </c:pt>
                <c:pt idx="6105">
                  <c:v>-1.3950525282585462</c:v>
                </c:pt>
                <c:pt idx="6106">
                  <c:v>-0.13248586824472414</c:v>
                </c:pt>
                <c:pt idx="6107">
                  <c:v>-1.3950525282585462</c:v>
                </c:pt>
                <c:pt idx="6108">
                  <c:v>-0.13248586824472414</c:v>
                </c:pt>
                <c:pt idx="6109">
                  <c:v>-1.3950525282585462</c:v>
                </c:pt>
                <c:pt idx="6110">
                  <c:v>-1.3950525282585462</c:v>
                </c:pt>
                <c:pt idx="6111">
                  <c:v>-0.6450419512753276</c:v>
                </c:pt>
                <c:pt idx="6112">
                  <c:v>1.2784152420787677E-2</c:v>
                </c:pt>
                <c:pt idx="6113">
                  <c:v>-0.6450419512753276</c:v>
                </c:pt>
                <c:pt idx="6114">
                  <c:v>-0.6450419512753276</c:v>
                </c:pt>
                <c:pt idx="6115">
                  <c:v>-1.3950525282585462</c:v>
                </c:pt>
                <c:pt idx="6116">
                  <c:v>-1.3950525282585462</c:v>
                </c:pt>
                <c:pt idx="6117">
                  <c:v>-1.3950525282585462</c:v>
                </c:pt>
                <c:pt idx="6118">
                  <c:v>-0.2794493539703507</c:v>
                </c:pt>
                <c:pt idx="6119">
                  <c:v>-4.5511009098988427E-2</c:v>
                </c:pt>
                <c:pt idx="6120">
                  <c:v>-0.2794493539703507</c:v>
                </c:pt>
                <c:pt idx="6121">
                  <c:v>-1.3950525282585462</c:v>
                </c:pt>
                <c:pt idx="6122">
                  <c:v>-0.6450419512753276</c:v>
                </c:pt>
                <c:pt idx="6123">
                  <c:v>-1.3950525282585462</c:v>
                </c:pt>
                <c:pt idx="6124">
                  <c:v>-1.3950525282585462</c:v>
                </c:pt>
                <c:pt idx="6125">
                  <c:v>-1.3950525282585462</c:v>
                </c:pt>
                <c:pt idx="6126">
                  <c:v>-1.3950525282585462</c:v>
                </c:pt>
                <c:pt idx="6127">
                  <c:v>-1.3950525282585462</c:v>
                </c:pt>
                <c:pt idx="6128">
                  <c:v>-1.3950525282585462</c:v>
                </c:pt>
                <c:pt idx="6129">
                  <c:v>-0.13248586824472414</c:v>
                </c:pt>
                <c:pt idx="6130">
                  <c:v>-1.3950525282585462</c:v>
                </c:pt>
                <c:pt idx="6131">
                  <c:v>-0.2794493539703507</c:v>
                </c:pt>
                <c:pt idx="6132">
                  <c:v>1.2784152420787677E-2</c:v>
                </c:pt>
                <c:pt idx="6133">
                  <c:v>7.3636031452008061E-2</c:v>
                </c:pt>
                <c:pt idx="6134">
                  <c:v>1.2784152420787677E-2</c:v>
                </c:pt>
                <c:pt idx="6135">
                  <c:v>-1.3950525282585462</c:v>
                </c:pt>
                <c:pt idx="6136">
                  <c:v>-1.3950525282585462</c:v>
                </c:pt>
                <c:pt idx="6137">
                  <c:v>-0.2794493539703507</c:v>
                </c:pt>
                <c:pt idx="6138">
                  <c:v>1.2784152420787677E-2</c:v>
                </c:pt>
                <c:pt idx="6139">
                  <c:v>-1.3950525282585462</c:v>
                </c:pt>
                <c:pt idx="6140">
                  <c:v>-0.2794493539703507</c:v>
                </c:pt>
                <c:pt idx="6141">
                  <c:v>-1.3950525282585462</c:v>
                </c:pt>
                <c:pt idx="6142">
                  <c:v>-0.2794493539703507</c:v>
                </c:pt>
                <c:pt idx="6143">
                  <c:v>-0.2794493539703507</c:v>
                </c:pt>
                <c:pt idx="6144">
                  <c:v>7.3636031452008061E-2</c:v>
                </c:pt>
                <c:pt idx="6145">
                  <c:v>7.3636031452008061E-2</c:v>
                </c:pt>
                <c:pt idx="6146">
                  <c:v>-1.3950525282585462</c:v>
                </c:pt>
                <c:pt idx="6147">
                  <c:v>-0.6450419512753276</c:v>
                </c:pt>
                <c:pt idx="6148">
                  <c:v>-1.3950525282585462</c:v>
                </c:pt>
                <c:pt idx="6149">
                  <c:v>-4.5511009098988427E-2</c:v>
                </c:pt>
                <c:pt idx="6150">
                  <c:v>-1.3950525282585462</c:v>
                </c:pt>
                <c:pt idx="6151">
                  <c:v>-1.3950525282585462</c:v>
                </c:pt>
                <c:pt idx="6152">
                  <c:v>-0.40116316278173481</c:v>
                </c:pt>
                <c:pt idx="6153">
                  <c:v>-1.3950525282585462</c:v>
                </c:pt>
                <c:pt idx="6154">
                  <c:v>-1.3950525282585462</c:v>
                </c:pt>
                <c:pt idx="6155">
                  <c:v>-0.2794493539703507</c:v>
                </c:pt>
                <c:pt idx="6156">
                  <c:v>-1.3950525282585462</c:v>
                </c:pt>
                <c:pt idx="6157">
                  <c:v>-0.6450419512753276</c:v>
                </c:pt>
                <c:pt idx="6158">
                  <c:v>-0.88881967520906158</c:v>
                </c:pt>
                <c:pt idx="6159">
                  <c:v>-1.3950525282585462</c:v>
                </c:pt>
                <c:pt idx="6160">
                  <c:v>-0.88881967520906158</c:v>
                </c:pt>
                <c:pt idx="6161">
                  <c:v>-1.3950525282585462</c:v>
                </c:pt>
                <c:pt idx="6162">
                  <c:v>-0.6450419512753276</c:v>
                </c:pt>
                <c:pt idx="6163">
                  <c:v>-0.2794493539703507</c:v>
                </c:pt>
                <c:pt idx="6164">
                  <c:v>7.3636031452008061E-2</c:v>
                </c:pt>
                <c:pt idx="6165">
                  <c:v>-0.46783862043457014</c:v>
                </c:pt>
                <c:pt idx="6166">
                  <c:v>-0.13248586824472414</c:v>
                </c:pt>
                <c:pt idx="6167">
                  <c:v>-0.46783862043457014</c:v>
                </c:pt>
                <c:pt idx="6168">
                  <c:v>-1.3950525282585462</c:v>
                </c:pt>
                <c:pt idx="6169">
                  <c:v>-1.3950525282585462</c:v>
                </c:pt>
                <c:pt idx="6170">
                  <c:v>-1.3950525282585462</c:v>
                </c:pt>
                <c:pt idx="6171">
                  <c:v>-0.6450419512753276</c:v>
                </c:pt>
                <c:pt idx="6172">
                  <c:v>-1.3950525282585462</c:v>
                </c:pt>
                <c:pt idx="6173">
                  <c:v>-0.46783862043457014</c:v>
                </c:pt>
                <c:pt idx="6174">
                  <c:v>-0.40116316278173481</c:v>
                </c:pt>
                <c:pt idx="6175">
                  <c:v>-0.6450419512753276</c:v>
                </c:pt>
                <c:pt idx="6176">
                  <c:v>-1.3950525282585462</c:v>
                </c:pt>
                <c:pt idx="6177">
                  <c:v>-0.88881967520906158</c:v>
                </c:pt>
                <c:pt idx="6178">
                  <c:v>-0.2794493539703507</c:v>
                </c:pt>
                <c:pt idx="6179">
                  <c:v>-0.6450419512753276</c:v>
                </c:pt>
                <c:pt idx="6180">
                  <c:v>-0.6450419512753276</c:v>
                </c:pt>
                <c:pt idx="6181">
                  <c:v>-0.13248586824472414</c:v>
                </c:pt>
                <c:pt idx="6182">
                  <c:v>-1.3950525282585462</c:v>
                </c:pt>
                <c:pt idx="6183">
                  <c:v>-1.3950525282585462</c:v>
                </c:pt>
                <c:pt idx="6184">
                  <c:v>-1.3950525282585462</c:v>
                </c:pt>
                <c:pt idx="6185">
                  <c:v>-1.3950525282585462</c:v>
                </c:pt>
                <c:pt idx="6186">
                  <c:v>-0.6450419512753276</c:v>
                </c:pt>
                <c:pt idx="6187">
                  <c:v>-1.3950525282585462</c:v>
                </c:pt>
                <c:pt idx="6188">
                  <c:v>-1.3950525282585462</c:v>
                </c:pt>
                <c:pt idx="6189">
                  <c:v>-1.3950525282585462</c:v>
                </c:pt>
                <c:pt idx="6190">
                  <c:v>-0.2794493539703507</c:v>
                </c:pt>
                <c:pt idx="6191">
                  <c:v>-0.6450419512753276</c:v>
                </c:pt>
                <c:pt idx="6192">
                  <c:v>-1.3950525282585462</c:v>
                </c:pt>
                <c:pt idx="6193">
                  <c:v>-1.3950525282585462</c:v>
                </c:pt>
                <c:pt idx="6194">
                  <c:v>-0.2794493539703507</c:v>
                </c:pt>
                <c:pt idx="6195">
                  <c:v>1.2784152420787677E-2</c:v>
                </c:pt>
                <c:pt idx="6196">
                  <c:v>-0.2794493539703507</c:v>
                </c:pt>
                <c:pt idx="6197">
                  <c:v>7.3636031452008061E-2</c:v>
                </c:pt>
                <c:pt idx="6198">
                  <c:v>-0.88881967520906158</c:v>
                </c:pt>
                <c:pt idx="6199">
                  <c:v>-1.3950525282585462</c:v>
                </c:pt>
                <c:pt idx="6200">
                  <c:v>-0.13248586824472414</c:v>
                </c:pt>
                <c:pt idx="6201">
                  <c:v>-1.3950525282585462</c:v>
                </c:pt>
                <c:pt idx="6202">
                  <c:v>-1.3950525282585462</c:v>
                </c:pt>
                <c:pt idx="6203">
                  <c:v>7.3636031452008061E-2</c:v>
                </c:pt>
                <c:pt idx="6204">
                  <c:v>-0.6450419512753276</c:v>
                </c:pt>
                <c:pt idx="6205">
                  <c:v>-1.3950525282585462</c:v>
                </c:pt>
                <c:pt idx="6206">
                  <c:v>-1.3950525282585462</c:v>
                </c:pt>
                <c:pt idx="6207">
                  <c:v>-0.88881967520906158</c:v>
                </c:pt>
                <c:pt idx="6208">
                  <c:v>7.3636031452008061E-2</c:v>
                </c:pt>
                <c:pt idx="6209">
                  <c:v>-1.3950525282585462</c:v>
                </c:pt>
                <c:pt idx="6210">
                  <c:v>-1.3950525282585462</c:v>
                </c:pt>
                <c:pt idx="6211">
                  <c:v>-0.13248586824472414</c:v>
                </c:pt>
                <c:pt idx="6212">
                  <c:v>-0.88881967520906158</c:v>
                </c:pt>
                <c:pt idx="6213">
                  <c:v>-0.88881967520906158</c:v>
                </c:pt>
                <c:pt idx="6214">
                  <c:v>-1.3950525282585462</c:v>
                </c:pt>
                <c:pt idx="6215">
                  <c:v>-0.6450419512753276</c:v>
                </c:pt>
                <c:pt idx="6216">
                  <c:v>-0.6450419512753276</c:v>
                </c:pt>
                <c:pt idx="6217">
                  <c:v>-0.2794493539703507</c:v>
                </c:pt>
                <c:pt idx="6218">
                  <c:v>-0.40116316278173481</c:v>
                </c:pt>
                <c:pt idx="6219">
                  <c:v>-1.3950525282585462</c:v>
                </c:pt>
                <c:pt idx="6220">
                  <c:v>-0.6450419512753276</c:v>
                </c:pt>
                <c:pt idx="6221">
                  <c:v>-0.13248586824472414</c:v>
                </c:pt>
                <c:pt idx="6222">
                  <c:v>-1.3950525282585462</c:v>
                </c:pt>
                <c:pt idx="6223">
                  <c:v>-0.13248586824472414</c:v>
                </c:pt>
                <c:pt idx="6224">
                  <c:v>-0.6450419512753276</c:v>
                </c:pt>
                <c:pt idx="6225">
                  <c:v>-0.2794493539703507</c:v>
                </c:pt>
                <c:pt idx="6226">
                  <c:v>-0.13248586824472414</c:v>
                </c:pt>
                <c:pt idx="6227">
                  <c:v>-0.13248586824472414</c:v>
                </c:pt>
                <c:pt idx="6228">
                  <c:v>-4.5511009098988427E-2</c:v>
                </c:pt>
                <c:pt idx="6229">
                  <c:v>-0.2794493539703507</c:v>
                </c:pt>
                <c:pt idx="6230">
                  <c:v>7.3636031452008061E-2</c:v>
                </c:pt>
                <c:pt idx="6231">
                  <c:v>-4.5511009098988427E-2</c:v>
                </c:pt>
                <c:pt idx="6232">
                  <c:v>-1.3950525282585462</c:v>
                </c:pt>
                <c:pt idx="6233">
                  <c:v>-0.88881967520906158</c:v>
                </c:pt>
                <c:pt idx="6234">
                  <c:v>-0.88881967520906158</c:v>
                </c:pt>
                <c:pt idx="6235">
                  <c:v>-0.6450419512753276</c:v>
                </c:pt>
                <c:pt idx="6236">
                  <c:v>-0.46783862043457014</c:v>
                </c:pt>
                <c:pt idx="6237">
                  <c:v>-0.6450419512753276</c:v>
                </c:pt>
                <c:pt idx="6238">
                  <c:v>-0.13248586824472414</c:v>
                </c:pt>
                <c:pt idx="6239">
                  <c:v>-1.3950525282585462</c:v>
                </c:pt>
                <c:pt idx="6240">
                  <c:v>-4.5511009098988427E-2</c:v>
                </c:pt>
                <c:pt idx="6241">
                  <c:v>-0.6450419512753276</c:v>
                </c:pt>
                <c:pt idx="6242">
                  <c:v>-0.13248586824472414</c:v>
                </c:pt>
                <c:pt idx="6243">
                  <c:v>-1.3950525282585462</c:v>
                </c:pt>
                <c:pt idx="6244">
                  <c:v>-1.3950525282585462</c:v>
                </c:pt>
                <c:pt idx="6245">
                  <c:v>-0.46783862043457014</c:v>
                </c:pt>
                <c:pt idx="6246">
                  <c:v>-0.2794493539703507</c:v>
                </c:pt>
                <c:pt idx="6247">
                  <c:v>-0.2794493539703507</c:v>
                </c:pt>
                <c:pt idx="6248">
                  <c:v>-0.13248586824472414</c:v>
                </c:pt>
                <c:pt idx="6249">
                  <c:v>-1.3950525282585462</c:v>
                </c:pt>
                <c:pt idx="6250">
                  <c:v>-0.2794493539703507</c:v>
                </c:pt>
                <c:pt idx="6251">
                  <c:v>-0.46783862043457014</c:v>
                </c:pt>
                <c:pt idx="6252">
                  <c:v>-0.6450419512753276</c:v>
                </c:pt>
                <c:pt idx="6253">
                  <c:v>-0.6450419512753276</c:v>
                </c:pt>
                <c:pt idx="6254">
                  <c:v>-0.2794493539703507</c:v>
                </c:pt>
                <c:pt idx="6255">
                  <c:v>-1.3950525282585462</c:v>
                </c:pt>
                <c:pt idx="6256">
                  <c:v>-1.3950525282585462</c:v>
                </c:pt>
                <c:pt idx="6257">
                  <c:v>-0.2794493539703507</c:v>
                </c:pt>
                <c:pt idx="6258">
                  <c:v>-0.6450419512753276</c:v>
                </c:pt>
                <c:pt idx="6259">
                  <c:v>-1.3950525282585462</c:v>
                </c:pt>
                <c:pt idx="6260">
                  <c:v>-1.3950525282585462</c:v>
                </c:pt>
                <c:pt idx="6261">
                  <c:v>-4.5511009098988427E-2</c:v>
                </c:pt>
                <c:pt idx="6262">
                  <c:v>-0.2794493539703507</c:v>
                </c:pt>
                <c:pt idx="6263">
                  <c:v>-1.3950525282585462</c:v>
                </c:pt>
                <c:pt idx="6264">
                  <c:v>-0.2794493539703507</c:v>
                </c:pt>
                <c:pt idx="6265">
                  <c:v>-0.6450419512753276</c:v>
                </c:pt>
                <c:pt idx="6266">
                  <c:v>-0.40116316278173481</c:v>
                </c:pt>
                <c:pt idx="6267">
                  <c:v>-1.3950525282585462</c:v>
                </c:pt>
                <c:pt idx="6268">
                  <c:v>-0.88881967520906158</c:v>
                </c:pt>
                <c:pt idx="6269">
                  <c:v>-0.40116316278173481</c:v>
                </c:pt>
                <c:pt idx="6270">
                  <c:v>-0.6450419512753276</c:v>
                </c:pt>
                <c:pt idx="6271">
                  <c:v>-1.3950525282585462</c:v>
                </c:pt>
                <c:pt idx="6272">
                  <c:v>1.2784152420787677E-2</c:v>
                </c:pt>
                <c:pt idx="6273">
                  <c:v>-0.88881967520906158</c:v>
                </c:pt>
                <c:pt idx="6274">
                  <c:v>-1.3950525282585462</c:v>
                </c:pt>
                <c:pt idx="6275">
                  <c:v>-0.6450419512753276</c:v>
                </c:pt>
                <c:pt idx="6276">
                  <c:v>-0.6450419512753276</c:v>
                </c:pt>
                <c:pt idx="6277">
                  <c:v>-0.88881967520906158</c:v>
                </c:pt>
                <c:pt idx="6278">
                  <c:v>-0.40116316278173481</c:v>
                </c:pt>
                <c:pt idx="6279">
                  <c:v>-1.3950525282585462</c:v>
                </c:pt>
                <c:pt idx="6280">
                  <c:v>-0.46783862043457014</c:v>
                </c:pt>
                <c:pt idx="6281">
                  <c:v>-0.6450419512753276</c:v>
                </c:pt>
                <c:pt idx="6282">
                  <c:v>-1.3950525282585462</c:v>
                </c:pt>
                <c:pt idx="6283">
                  <c:v>-1.3950525282585462</c:v>
                </c:pt>
                <c:pt idx="6284">
                  <c:v>-1.3950525282585462</c:v>
                </c:pt>
                <c:pt idx="6285">
                  <c:v>-1.3950525282585462</c:v>
                </c:pt>
                <c:pt idx="6286">
                  <c:v>-0.13248586824472414</c:v>
                </c:pt>
                <c:pt idx="6287">
                  <c:v>-0.6450419512753276</c:v>
                </c:pt>
                <c:pt idx="6288">
                  <c:v>-0.13248586824472414</c:v>
                </c:pt>
                <c:pt idx="6289">
                  <c:v>-1.3950525282585462</c:v>
                </c:pt>
                <c:pt idx="6290">
                  <c:v>-0.88881967520906158</c:v>
                </c:pt>
                <c:pt idx="6291">
                  <c:v>-1.3950525282585462</c:v>
                </c:pt>
                <c:pt idx="6292">
                  <c:v>-1.3950525282585462</c:v>
                </c:pt>
                <c:pt idx="6293">
                  <c:v>-0.13248586824472414</c:v>
                </c:pt>
                <c:pt idx="6294">
                  <c:v>-1.3950525282585462</c:v>
                </c:pt>
                <c:pt idx="6295">
                  <c:v>-0.6450419512753276</c:v>
                </c:pt>
                <c:pt idx="6296">
                  <c:v>-0.88881967520906158</c:v>
                </c:pt>
                <c:pt idx="6297">
                  <c:v>-0.40116316278173481</c:v>
                </c:pt>
                <c:pt idx="6298">
                  <c:v>-1.3950525282585462</c:v>
                </c:pt>
                <c:pt idx="6299">
                  <c:v>-0.13248586824472414</c:v>
                </c:pt>
                <c:pt idx="6300">
                  <c:v>-0.13248586824472414</c:v>
                </c:pt>
                <c:pt idx="6301">
                  <c:v>-0.6450419512753276</c:v>
                </c:pt>
                <c:pt idx="6302">
                  <c:v>-0.2794493539703507</c:v>
                </c:pt>
                <c:pt idx="6303">
                  <c:v>-1.3950525282585462</c:v>
                </c:pt>
                <c:pt idx="6304">
                  <c:v>-0.46783862043457014</c:v>
                </c:pt>
                <c:pt idx="6305">
                  <c:v>-0.6450419512753276</c:v>
                </c:pt>
                <c:pt idx="6306">
                  <c:v>-0.88881967520906158</c:v>
                </c:pt>
                <c:pt idx="6307">
                  <c:v>-0.6450419512753276</c:v>
                </c:pt>
                <c:pt idx="6308">
                  <c:v>7.3636031452008061E-2</c:v>
                </c:pt>
                <c:pt idx="6309">
                  <c:v>-0.6450419512753276</c:v>
                </c:pt>
                <c:pt idx="6310">
                  <c:v>-0.6450419512753276</c:v>
                </c:pt>
                <c:pt idx="6311">
                  <c:v>-0.46783862043457014</c:v>
                </c:pt>
                <c:pt idx="6312">
                  <c:v>-1.3950525282585462</c:v>
                </c:pt>
                <c:pt idx="6313">
                  <c:v>-0.13248586824472414</c:v>
                </c:pt>
                <c:pt idx="6314">
                  <c:v>-0.6450419512753276</c:v>
                </c:pt>
                <c:pt idx="6315">
                  <c:v>-0.2794493539703507</c:v>
                </c:pt>
                <c:pt idx="6316">
                  <c:v>-0.13248586824472414</c:v>
                </c:pt>
                <c:pt idx="6317">
                  <c:v>-1.3950525282585462</c:v>
                </c:pt>
                <c:pt idx="6318">
                  <c:v>-1.3950525282585462</c:v>
                </c:pt>
                <c:pt idx="6319">
                  <c:v>-1.3950525282585462</c:v>
                </c:pt>
                <c:pt idx="6320">
                  <c:v>-0.46783862043457014</c:v>
                </c:pt>
                <c:pt idx="6321">
                  <c:v>-0.13248586824472414</c:v>
                </c:pt>
                <c:pt idx="6322">
                  <c:v>-0.13248586824472414</c:v>
                </c:pt>
                <c:pt idx="6323">
                  <c:v>-1.3950525282585462</c:v>
                </c:pt>
                <c:pt idx="6324">
                  <c:v>-1.3950525282585462</c:v>
                </c:pt>
                <c:pt idx="6325">
                  <c:v>-0.2794493539703507</c:v>
                </c:pt>
                <c:pt idx="6326">
                  <c:v>7.3636031452008061E-2</c:v>
                </c:pt>
                <c:pt idx="6327">
                  <c:v>-1.3950525282585462</c:v>
                </c:pt>
                <c:pt idx="6328">
                  <c:v>-0.88881967520906158</c:v>
                </c:pt>
                <c:pt idx="6329">
                  <c:v>-0.6450419512753276</c:v>
                </c:pt>
                <c:pt idx="6330">
                  <c:v>-1.3950525282585462</c:v>
                </c:pt>
                <c:pt idx="6331">
                  <c:v>1.2784152420787677E-2</c:v>
                </c:pt>
                <c:pt idx="6332">
                  <c:v>-0.13248586824472414</c:v>
                </c:pt>
                <c:pt idx="6333">
                  <c:v>-1.3950525282585462</c:v>
                </c:pt>
                <c:pt idx="6334">
                  <c:v>-0.40116316278173481</c:v>
                </c:pt>
                <c:pt idx="6335">
                  <c:v>-1.3950525282585462</c:v>
                </c:pt>
                <c:pt idx="6336">
                  <c:v>-0.2794493539703507</c:v>
                </c:pt>
                <c:pt idx="6337">
                  <c:v>-0.40116316278173481</c:v>
                </c:pt>
                <c:pt idx="6338">
                  <c:v>-1.3950525282585462</c:v>
                </c:pt>
                <c:pt idx="6339">
                  <c:v>-1.3950525282585462</c:v>
                </c:pt>
                <c:pt idx="6340">
                  <c:v>-0.88881967520906158</c:v>
                </c:pt>
                <c:pt idx="6341">
                  <c:v>-0.6450419512753276</c:v>
                </c:pt>
                <c:pt idx="6342">
                  <c:v>-0.6450419512753276</c:v>
                </c:pt>
                <c:pt idx="6343">
                  <c:v>-0.6450419512753276</c:v>
                </c:pt>
                <c:pt idx="6344">
                  <c:v>-0.40116316278173481</c:v>
                </c:pt>
                <c:pt idx="6345">
                  <c:v>-0.2794493539703507</c:v>
                </c:pt>
                <c:pt idx="6346">
                  <c:v>-0.6450419512753276</c:v>
                </c:pt>
                <c:pt idx="6347">
                  <c:v>-0.6450419512753276</c:v>
                </c:pt>
                <c:pt idx="6348">
                  <c:v>-0.2794493539703507</c:v>
                </c:pt>
                <c:pt idx="6349">
                  <c:v>7.3636031452008061E-2</c:v>
                </c:pt>
                <c:pt idx="6350">
                  <c:v>-1.3950525282585462</c:v>
                </c:pt>
                <c:pt idx="6351">
                  <c:v>-0.46783862043457014</c:v>
                </c:pt>
                <c:pt idx="6352">
                  <c:v>-1.3950525282585462</c:v>
                </c:pt>
                <c:pt idx="6353">
                  <c:v>-0.40116316278173481</c:v>
                </c:pt>
                <c:pt idx="6354">
                  <c:v>-1.3950525282585462</c:v>
                </c:pt>
                <c:pt idx="6355">
                  <c:v>7.3636031452008061E-2</c:v>
                </c:pt>
                <c:pt idx="6356">
                  <c:v>-0.46783862043457014</c:v>
                </c:pt>
                <c:pt idx="6357">
                  <c:v>-0.88881967520906158</c:v>
                </c:pt>
                <c:pt idx="6358">
                  <c:v>-1.3950525282585462</c:v>
                </c:pt>
                <c:pt idx="6359">
                  <c:v>-0.6450419512753276</c:v>
                </c:pt>
                <c:pt idx="6360">
                  <c:v>-0.88881967520906158</c:v>
                </c:pt>
                <c:pt idx="6361">
                  <c:v>-1.3950525282585462</c:v>
                </c:pt>
                <c:pt idx="6362">
                  <c:v>-0.13248586824472414</c:v>
                </c:pt>
                <c:pt idx="6363">
                  <c:v>-1.3950525282585462</c:v>
                </c:pt>
                <c:pt idx="6364">
                  <c:v>-1.3950525282585462</c:v>
                </c:pt>
                <c:pt idx="6365">
                  <c:v>-0.2794493539703507</c:v>
                </c:pt>
                <c:pt idx="6366">
                  <c:v>-0.13248586824472414</c:v>
                </c:pt>
                <c:pt idx="6367">
                  <c:v>-0.13248586824472414</c:v>
                </c:pt>
                <c:pt idx="6368">
                  <c:v>-0.88881967520906158</c:v>
                </c:pt>
                <c:pt idx="6369">
                  <c:v>-0.2794493539703507</c:v>
                </c:pt>
                <c:pt idx="6370">
                  <c:v>-1.3950525282585462</c:v>
                </c:pt>
                <c:pt idx="6371">
                  <c:v>-1.3950525282585462</c:v>
                </c:pt>
                <c:pt idx="6372">
                  <c:v>-0.88881967520906158</c:v>
                </c:pt>
                <c:pt idx="6373">
                  <c:v>-4.5511009098988427E-2</c:v>
                </c:pt>
                <c:pt idx="6374">
                  <c:v>1.2784152420787677E-2</c:v>
                </c:pt>
                <c:pt idx="6375">
                  <c:v>-1.3950525282585462</c:v>
                </c:pt>
                <c:pt idx="6376">
                  <c:v>7.3636031452008061E-2</c:v>
                </c:pt>
                <c:pt idx="6377">
                  <c:v>-0.13248586824472414</c:v>
                </c:pt>
                <c:pt idx="6378">
                  <c:v>-0.2794493539703507</c:v>
                </c:pt>
                <c:pt idx="6379">
                  <c:v>-0.88881967520906158</c:v>
                </c:pt>
                <c:pt idx="6380">
                  <c:v>1.2784152420787677E-2</c:v>
                </c:pt>
                <c:pt idx="6381">
                  <c:v>-1.3950525282585462</c:v>
                </c:pt>
                <c:pt idx="6382">
                  <c:v>7.3636031452008061E-2</c:v>
                </c:pt>
                <c:pt idx="6383">
                  <c:v>-0.2794493539703507</c:v>
                </c:pt>
                <c:pt idx="6384">
                  <c:v>-0.88881967520906158</c:v>
                </c:pt>
                <c:pt idx="6385">
                  <c:v>-1.3950525282585462</c:v>
                </c:pt>
                <c:pt idx="6386">
                  <c:v>7.3636031452008061E-2</c:v>
                </c:pt>
                <c:pt idx="6387">
                  <c:v>-1.3950525282585462</c:v>
                </c:pt>
                <c:pt idx="6388">
                  <c:v>-0.6450419512753276</c:v>
                </c:pt>
                <c:pt idx="6389">
                  <c:v>-0.88881967520906158</c:v>
                </c:pt>
                <c:pt idx="6390">
                  <c:v>-0.13248586824472414</c:v>
                </c:pt>
                <c:pt idx="6391">
                  <c:v>-1.3950525282585462</c:v>
                </c:pt>
                <c:pt idx="6392">
                  <c:v>-1.3950525282585462</c:v>
                </c:pt>
                <c:pt idx="6393">
                  <c:v>-0.88881967520906158</c:v>
                </c:pt>
                <c:pt idx="6394">
                  <c:v>-0.13248586824472414</c:v>
                </c:pt>
                <c:pt idx="6395">
                  <c:v>-0.6450419512753276</c:v>
                </c:pt>
                <c:pt idx="6396">
                  <c:v>-1.3950525282585462</c:v>
                </c:pt>
                <c:pt idx="6397">
                  <c:v>-0.2794493539703507</c:v>
                </c:pt>
                <c:pt idx="6398">
                  <c:v>-1.3950525282585462</c:v>
                </c:pt>
                <c:pt idx="6399">
                  <c:v>-0.6450419512753276</c:v>
                </c:pt>
                <c:pt idx="6400">
                  <c:v>-0.6450419512753276</c:v>
                </c:pt>
                <c:pt idx="6401">
                  <c:v>-0.13248586824472414</c:v>
                </c:pt>
                <c:pt idx="6402">
                  <c:v>-0.2794493539703507</c:v>
                </c:pt>
                <c:pt idx="6403">
                  <c:v>-1.3950525282585462</c:v>
                </c:pt>
                <c:pt idx="6404">
                  <c:v>-0.6450419512753276</c:v>
                </c:pt>
                <c:pt idx="6405">
                  <c:v>7.3636031452008061E-2</c:v>
                </c:pt>
                <c:pt idx="6406">
                  <c:v>-1.3950525282585462</c:v>
                </c:pt>
                <c:pt idx="6407">
                  <c:v>-0.13248586824472414</c:v>
                </c:pt>
                <c:pt idx="6408">
                  <c:v>-4.5511009098988427E-2</c:v>
                </c:pt>
                <c:pt idx="6409">
                  <c:v>-0.2794493539703507</c:v>
                </c:pt>
                <c:pt idx="6410">
                  <c:v>-1.3950525282585462</c:v>
                </c:pt>
                <c:pt idx="6411">
                  <c:v>-0.6450419512753276</c:v>
                </c:pt>
                <c:pt idx="6412">
                  <c:v>-0.6450419512753276</c:v>
                </c:pt>
                <c:pt idx="6413">
                  <c:v>-0.88881967520906158</c:v>
                </c:pt>
                <c:pt idx="6414">
                  <c:v>-0.6450419512753276</c:v>
                </c:pt>
                <c:pt idx="6415">
                  <c:v>-1.3950525282585462</c:v>
                </c:pt>
                <c:pt idx="6416">
                  <c:v>-1.3950525282585462</c:v>
                </c:pt>
                <c:pt idx="6417">
                  <c:v>-1.3950525282585462</c:v>
                </c:pt>
                <c:pt idx="6418">
                  <c:v>-0.6450419512753276</c:v>
                </c:pt>
                <c:pt idx="6419">
                  <c:v>-0.6450419512753276</c:v>
                </c:pt>
                <c:pt idx="6420">
                  <c:v>1.2784152420787677E-2</c:v>
                </c:pt>
                <c:pt idx="6421">
                  <c:v>-1.3950525282585462</c:v>
                </c:pt>
                <c:pt idx="6422">
                  <c:v>-0.88881967520906158</c:v>
                </c:pt>
                <c:pt idx="6423">
                  <c:v>-1.3950525282585462</c:v>
                </c:pt>
                <c:pt idx="6424">
                  <c:v>-0.13248586824472414</c:v>
                </c:pt>
                <c:pt idx="6425">
                  <c:v>-1.3950525282585462</c:v>
                </c:pt>
                <c:pt idx="6426">
                  <c:v>-1.3950525282585462</c:v>
                </c:pt>
                <c:pt idx="6427">
                  <c:v>-0.88881967520906158</c:v>
                </c:pt>
                <c:pt idx="6428">
                  <c:v>7.3636031452008061E-2</c:v>
                </c:pt>
                <c:pt idx="6429">
                  <c:v>-1.3950525282585462</c:v>
                </c:pt>
                <c:pt idx="6430">
                  <c:v>-0.88881967520906158</c:v>
                </c:pt>
                <c:pt idx="6431">
                  <c:v>-0.13248586824472414</c:v>
                </c:pt>
                <c:pt idx="6432">
                  <c:v>-1.3950525282585462</c:v>
                </c:pt>
                <c:pt idx="6433">
                  <c:v>-4.5511009098988427E-2</c:v>
                </c:pt>
                <c:pt idx="6434">
                  <c:v>-0.88881967520906158</c:v>
                </c:pt>
                <c:pt idx="6435">
                  <c:v>-4.5511009098988427E-2</c:v>
                </c:pt>
                <c:pt idx="6436">
                  <c:v>-1.3950525282585462</c:v>
                </c:pt>
                <c:pt idx="6437">
                  <c:v>-0.88881967520906158</c:v>
                </c:pt>
                <c:pt idx="6438">
                  <c:v>1.2784152420787677E-2</c:v>
                </c:pt>
                <c:pt idx="6439">
                  <c:v>-1.3950525282585462</c:v>
                </c:pt>
                <c:pt idx="6440">
                  <c:v>-1.3950525282585462</c:v>
                </c:pt>
                <c:pt idx="6441">
                  <c:v>-0.13248586824472414</c:v>
                </c:pt>
                <c:pt idx="6442">
                  <c:v>-1.3950525282585462</c:v>
                </c:pt>
                <c:pt idx="6443">
                  <c:v>-1.3950525282585462</c:v>
                </c:pt>
                <c:pt idx="6444">
                  <c:v>-4.5511009098988427E-2</c:v>
                </c:pt>
                <c:pt idx="6445">
                  <c:v>-1.3950525282585462</c:v>
                </c:pt>
                <c:pt idx="6446">
                  <c:v>-0.88881967520906158</c:v>
                </c:pt>
                <c:pt idx="6447">
                  <c:v>-0.2794493539703507</c:v>
                </c:pt>
                <c:pt idx="6448">
                  <c:v>-1.3950525282585462</c:v>
                </c:pt>
                <c:pt idx="6449">
                  <c:v>-0.6450419512753276</c:v>
                </c:pt>
                <c:pt idx="6450">
                  <c:v>-1.3950525282585462</c:v>
                </c:pt>
                <c:pt idx="6451">
                  <c:v>-1.3950525282585462</c:v>
                </c:pt>
                <c:pt idx="6452">
                  <c:v>-1.3950525282585462</c:v>
                </c:pt>
                <c:pt idx="6453">
                  <c:v>-0.13248586824472414</c:v>
                </c:pt>
                <c:pt idx="6454">
                  <c:v>-0.6450419512753276</c:v>
                </c:pt>
                <c:pt idx="6455">
                  <c:v>-0.6450419512753276</c:v>
                </c:pt>
                <c:pt idx="6456">
                  <c:v>-1.3950525282585462</c:v>
                </c:pt>
                <c:pt idx="6457">
                  <c:v>-0.2794493539703507</c:v>
                </c:pt>
                <c:pt idx="6458">
                  <c:v>-0.6450419512753276</c:v>
                </c:pt>
                <c:pt idx="6459">
                  <c:v>-1.3950525282585462</c:v>
                </c:pt>
                <c:pt idx="6460">
                  <c:v>-0.88881967520906158</c:v>
                </c:pt>
                <c:pt idx="6461">
                  <c:v>-0.46783862043457014</c:v>
                </c:pt>
                <c:pt idx="6462">
                  <c:v>-0.46783862043457014</c:v>
                </c:pt>
                <c:pt idx="6463">
                  <c:v>-1.3950525282585462</c:v>
                </c:pt>
                <c:pt idx="6464">
                  <c:v>-0.13248586824472414</c:v>
                </c:pt>
                <c:pt idx="6465">
                  <c:v>-0.40116316278173481</c:v>
                </c:pt>
                <c:pt idx="6466">
                  <c:v>-0.6450419512753276</c:v>
                </c:pt>
                <c:pt idx="6467">
                  <c:v>-0.2794493539703507</c:v>
                </c:pt>
                <c:pt idx="6468">
                  <c:v>-0.6450419512753276</c:v>
                </c:pt>
                <c:pt idx="6469">
                  <c:v>-1.3950525282585462</c:v>
                </c:pt>
                <c:pt idx="6470">
                  <c:v>-0.40116316278173481</c:v>
                </c:pt>
                <c:pt idx="6471">
                  <c:v>-1.3950525282585462</c:v>
                </c:pt>
                <c:pt idx="6472">
                  <c:v>-1.3950525282585462</c:v>
                </c:pt>
                <c:pt idx="6473">
                  <c:v>7.3636031452008061E-2</c:v>
                </c:pt>
                <c:pt idx="6474">
                  <c:v>-1.3950525282585462</c:v>
                </c:pt>
                <c:pt idx="6475">
                  <c:v>-1.3950525282585462</c:v>
                </c:pt>
                <c:pt idx="6476">
                  <c:v>-0.2794493539703507</c:v>
                </c:pt>
                <c:pt idx="6477">
                  <c:v>-1.3950525282585462</c:v>
                </c:pt>
                <c:pt idx="6478">
                  <c:v>-0.2794493539703507</c:v>
                </c:pt>
                <c:pt idx="6479">
                  <c:v>-0.13248586824472414</c:v>
                </c:pt>
                <c:pt idx="6480">
                  <c:v>-0.88881967520906158</c:v>
                </c:pt>
                <c:pt idx="6481">
                  <c:v>-0.2794493539703507</c:v>
                </c:pt>
                <c:pt idx="6482">
                  <c:v>-4.5511009098988427E-2</c:v>
                </c:pt>
                <c:pt idx="6483">
                  <c:v>-1.3950525282585462</c:v>
                </c:pt>
                <c:pt idx="6484">
                  <c:v>-0.88881967520906158</c:v>
                </c:pt>
                <c:pt idx="6485">
                  <c:v>-1.3950525282585462</c:v>
                </c:pt>
                <c:pt idx="6486">
                  <c:v>-0.2794493539703507</c:v>
                </c:pt>
                <c:pt idx="6487">
                  <c:v>-0.2794493539703507</c:v>
                </c:pt>
                <c:pt idx="6488">
                  <c:v>-1.3950525282585462</c:v>
                </c:pt>
                <c:pt idx="6489">
                  <c:v>-0.88881967520906158</c:v>
                </c:pt>
                <c:pt idx="6490">
                  <c:v>-0.13248586824472414</c:v>
                </c:pt>
                <c:pt idx="6491">
                  <c:v>-1.3950525282585462</c:v>
                </c:pt>
                <c:pt idx="6492">
                  <c:v>7.3636031452008061E-2</c:v>
                </c:pt>
                <c:pt idx="6493">
                  <c:v>-0.40116316278173481</c:v>
                </c:pt>
                <c:pt idx="6494">
                  <c:v>-4.5511009098988427E-2</c:v>
                </c:pt>
                <c:pt idx="6495">
                  <c:v>-1.3950525282585462</c:v>
                </c:pt>
                <c:pt idx="6496">
                  <c:v>-0.13248586824472414</c:v>
                </c:pt>
                <c:pt idx="6497">
                  <c:v>-1.3950525282585462</c:v>
                </c:pt>
                <c:pt idx="6498">
                  <c:v>-0.6450419512753276</c:v>
                </c:pt>
                <c:pt idx="6499">
                  <c:v>-1.3950525282585462</c:v>
                </c:pt>
                <c:pt idx="6500">
                  <c:v>-0.6450419512753276</c:v>
                </c:pt>
                <c:pt idx="6501">
                  <c:v>-0.6450419512753276</c:v>
                </c:pt>
                <c:pt idx="6502">
                  <c:v>-0.6450419512753276</c:v>
                </c:pt>
                <c:pt idx="6503">
                  <c:v>-0.13248586824472414</c:v>
                </c:pt>
                <c:pt idx="6504">
                  <c:v>-4.5511009098988427E-2</c:v>
                </c:pt>
                <c:pt idx="6505">
                  <c:v>-0.6450419512753276</c:v>
                </c:pt>
                <c:pt idx="6506">
                  <c:v>-0.6450419512753276</c:v>
                </c:pt>
                <c:pt idx="6507">
                  <c:v>-0.88881967520906158</c:v>
                </c:pt>
                <c:pt idx="6508">
                  <c:v>-0.13248586824472414</c:v>
                </c:pt>
                <c:pt idx="6509">
                  <c:v>-1.3950525282585462</c:v>
                </c:pt>
                <c:pt idx="6510">
                  <c:v>-0.40116316278173481</c:v>
                </c:pt>
                <c:pt idx="6511">
                  <c:v>-0.2794493539703507</c:v>
                </c:pt>
                <c:pt idx="6512">
                  <c:v>-1.3950525282585462</c:v>
                </c:pt>
                <c:pt idx="6513">
                  <c:v>-4.5511009098988427E-2</c:v>
                </c:pt>
                <c:pt idx="6514">
                  <c:v>-0.2794493539703507</c:v>
                </c:pt>
                <c:pt idx="6515">
                  <c:v>-1.3950525282585462</c:v>
                </c:pt>
                <c:pt idx="6516">
                  <c:v>-0.2794493539703507</c:v>
                </c:pt>
                <c:pt idx="6517">
                  <c:v>-0.13248586824472414</c:v>
                </c:pt>
                <c:pt idx="6518">
                  <c:v>7.3636031452008061E-2</c:v>
                </c:pt>
                <c:pt idx="6519">
                  <c:v>-1.3950525282585462</c:v>
                </c:pt>
                <c:pt idx="6520">
                  <c:v>-0.13248586824472414</c:v>
                </c:pt>
                <c:pt idx="6521">
                  <c:v>-0.6450419512753276</c:v>
                </c:pt>
                <c:pt idx="6522">
                  <c:v>-1.3950525282585462</c:v>
                </c:pt>
                <c:pt idx="6523">
                  <c:v>-0.13248586824472414</c:v>
                </c:pt>
                <c:pt idx="6524">
                  <c:v>-0.2794493539703507</c:v>
                </c:pt>
                <c:pt idx="6525">
                  <c:v>-0.6450419512753276</c:v>
                </c:pt>
                <c:pt idx="6526">
                  <c:v>-0.2794493539703507</c:v>
                </c:pt>
                <c:pt idx="6527">
                  <c:v>-1.3950525282585462</c:v>
                </c:pt>
                <c:pt idx="6528">
                  <c:v>-0.6450419512753276</c:v>
                </c:pt>
                <c:pt idx="6529">
                  <c:v>-0.13248586824472414</c:v>
                </c:pt>
                <c:pt idx="6530">
                  <c:v>-0.2794493539703507</c:v>
                </c:pt>
                <c:pt idx="6531">
                  <c:v>-0.40116316278173481</c:v>
                </c:pt>
                <c:pt idx="6532">
                  <c:v>-1.3950525282585462</c:v>
                </c:pt>
                <c:pt idx="6533">
                  <c:v>-0.88881967520906158</c:v>
                </c:pt>
                <c:pt idx="6534">
                  <c:v>-1.3950525282585462</c:v>
                </c:pt>
                <c:pt idx="6535">
                  <c:v>-0.40116316278173481</c:v>
                </c:pt>
                <c:pt idx="6536">
                  <c:v>-0.40116316278173481</c:v>
                </c:pt>
                <c:pt idx="6537">
                  <c:v>-0.2794493539703507</c:v>
                </c:pt>
                <c:pt idx="6538">
                  <c:v>1.2784152420787677E-2</c:v>
                </c:pt>
                <c:pt idx="6539">
                  <c:v>-1.3950525282585462</c:v>
                </c:pt>
                <c:pt idx="6540">
                  <c:v>-1.3950525282585462</c:v>
                </c:pt>
                <c:pt idx="6541">
                  <c:v>1.2784152420787677E-2</c:v>
                </c:pt>
                <c:pt idx="6542">
                  <c:v>-0.2794493539703507</c:v>
                </c:pt>
                <c:pt idx="6543">
                  <c:v>-0.13248586824472414</c:v>
                </c:pt>
                <c:pt idx="6544">
                  <c:v>-0.13248586824472414</c:v>
                </c:pt>
                <c:pt idx="6545">
                  <c:v>-0.6450419512753276</c:v>
                </c:pt>
                <c:pt idx="6546">
                  <c:v>-0.6450419512753276</c:v>
                </c:pt>
                <c:pt idx="6547">
                  <c:v>-1.3950525282585462</c:v>
                </c:pt>
                <c:pt idx="6548">
                  <c:v>-0.2794493539703507</c:v>
                </c:pt>
                <c:pt idx="6549">
                  <c:v>-0.13248586824472414</c:v>
                </c:pt>
                <c:pt idx="6550">
                  <c:v>-1.3950525282585462</c:v>
                </c:pt>
                <c:pt idx="6551">
                  <c:v>-0.2794493539703507</c:v>
                </c:pt>
                <c:pt idx="6552">
                  <c:v>-4.5511009098988427E-2</c:v>
                </c:pt>
                <c:pt idx="6553">
                  <c:v>-0.88881967520906158</c:v>
                </c:pt>
                <c:pt idx="6554">
                  <c:v>-0.6450419512753276</c:v>
                </c:pt>
                <c:pt idx="6555">
                  <c:v>-0.2794493539703507</c:v>
                </c:pt>
                <c:pt idx="6556">
                  <c:v>-1.3950525282585462</c:v>
                </c:pt>
                <c:pt idx="6557">
                  <c:v>-0.6450419512753276</c:v>
                </c:pt>
                <c:pt idx="6558">
                  <c:v>-0.88881967520906158</c:v>
                </c:pt>
                <c:pt idx="6559">
                  <c:v>-0.88881967520906158</c:v>
                </c:pt>
                <c:pt idx="6560">
                  <c:v>-0.13248586824472414</c:v>
                </c:pt>
                <c:pt idx="6561">
                  <c:v>-0.88881967520906158</c:v>
                </c:pt>
                <c:pt idx="6562">
                  <c:v>-0.88881967520906158</c:v>
                </c:pt>
                <c:pt idx="6563">
                  <c:v>-1.3950525282585462</c:v>
                </c:pt>
                <c:pt idx="6564">
                  <c:v>-0.88881967520906158</c:v>
                </c:pt>
                <c:pt idx="6565">
                  <c:v>-1.3950525282585462</c:v>
                </c:pt>
                <c:pt idx="6566">
                  <c:v>-0.2794493539703507</c:v>
                </c:pt>
                <c:pt idx="6567">
                  <c:v>-0.13248586824472414</c:v>
                </c:pt>
                <c:pt idx="6568">
                  <c:v>1.2784152420787677E-2</c:v>
                </c:pt>
                <c:pt idx="6569">
                  <c:v>-0.2794493539703507</c:v>
                </c:pt>
                <c:pt idx="6570">
                  <c:v>7.3636031452008061E-2</c:v>
                </c:pt>
                <c:pt idx="6571">
                  <c:v>-1.3950525282585462</c:v>
                </c:pt>
                <c:pt idx="6572">
                  <c:v>-0.2794493539703507</c:v>
                </c:pt>
                <c:pt idx="6573">
                  <c:v>-1.3950525282585462</c:v>
                </c:pt>
                <c:pt idx="6574">
                  <c:v>-0.13248586824472414</c:v>
                </c:pt>
                <c:pt idx="6575">
                  <c:v>-0.88881967520906158</c:v>
                </c:pt>
                <c:pt idx="6576">
                  <c:v>-1.3950525282585462</c:v>
                </c:pt>
                <c:pt idx="6577">
                  <c:v>7.3636031452008061E-2</c:v>
                </c:pt>
                <c:pt idx="6578">
                  <c:v>-0.6450419512753276</c:v>
                </c:pt>
                <c:pt idx="6579">
                  <c:v>-1.3950525282585462</c:v>
                </c:pt>
                <c:pt idx="6580">
                  <c:v>-0.88881967520906158</c:v>
                </c:pt>
                <c:pt idx="6581">
                  <c:v>-1.3950525282585462</c:v>
                </c:pt>
                <c:pt idx="6582">
                  <c:v>-0.2794493539703507</c:v>
                </c:pt>
                <c:pt idx="6583">
                  <c:v>-0.2794493539703507</c:v>
                </c:pt>
                <c:pt idx="6584">
                  <c:v>-0.88881967520906158</c:v>
                </c:pt>
                <c:pt idx="6585">
                  <c:v>-0.13248586824472414</c:v>
                </c:pt>
                <c:pt idx="6586">
                  <c:v>-0.6450419512753276</c:v>
                </c:pt>
                <c:pt idx="6587">
                  <c:v>1.2784152420787677E-2</c:v>
                </c:pt>
                <c:pt idx="6588">
                  <c:v>-0.2794493539703507</c:v>
                </c:pt>
                <c:pt idx="6589">
                  <c:v>-0.6450419512753276</c:v>
                </c:pt>
                <c:pt idx="6590">
                  <c:v>-0.2794493539703507</c:v>
                </c:pt>
                <c:pt idx="6591">
                  <c:v>-0.40116316278173481</c:v>
                </c:pt>
                <c:pt idx="6592">
                  <c:v>-1.3950525282585462</c:v>
                </c:pt>
                <c:pt idx="6593">
                  <c:v>-0.2794493539703507</c:v>
                </c:pt>
                <c:pt idx="6594">
                  <c:v>-0.46783862043457014</c:v>
                </c:pt>
                <c:pt idx="6595">
                  <c:v>-0.6450419512753276</c:v>
                </c:pt>
                <c:pt idx="6596">
                  <c:v>-4.5511009098988427E-2</c:v>
                </c:pt>
                <c:pt idx="6597">
                  <c:v>-1.3950525282585462</c:v>
                </c:pt>
                <c:pt idx="6598">
                  <c:v>-1.3950525282585462</c:v>
                </c:pt>
                <c:pt idx="6599">
                  <c:v>-1.3950525282585462</c:v>
                </c:pt>
                <c:pt idx="6600">
                  <c:v>-1.3950525282585462</c:v>
                </c:pt>
                <c:pt idx="6601">
                  <c:v>-0.13248586824472414</c:v>
                </c:pt>
                <c:pt idx="6602">
                  <c:v>-0.88881967520906158</c:v>
                </c:pt>
                <c:pt idx="6603">
                  <c:v>7.3636031452008061E-2</c:v>
                </c:pt>
                <c:pt idx="6604">
                  <c:v>-0.88881967520906158</c:v>
                </c:pt>
                <c:pt idx="6605">
                  <c:v>-0.2794493539703507</c:v>
                </c:pt>
                <c:pt idx="6606">
                  <c:v>-0.6450419512753276</c:v>
                </c:pt>
                <c:pt idx="6607">
                  <c:v>-0.6450419512753276</c:v>
                </c:pt>
                <c:pt idx="6608">
                  <c:v>-1.3950525282585462</c:v>
                </c:pt>
                <c:pt idx="6609">
                  <c:v>-0.2794493539703507</c:v>
                </c:pt>
                <c:pt idx="6610">
                  <c:v>1.2784152420787677E-2</c:v>
                </c:pt>
                <c:pt idx="6611">
                  <c:v>-0.13248586824472414</c:v>
                </c:pt>
                <c:pt idx="6612">
                  <c:v>-0.2794493539703507</c:v>
                </c:pt>
                <c:pt idx="6613">
                  <c:v>-4.5511009098988427E-2</c:v>
                </c:pt>
                <c:pt idx="6614">
                  <c:v>-0.2794493539703507</c:v>
                </c:pt>
                <c:pt idx="6615">
                  <c:v>-0.88881967520906158</c:v>
                </c:pt>
                <c:pt idx="6616">
                  <c:v>-0.46783862043457014</c:v>
                </c:pt>
                <c:pt idx="6617">
                  <c:v>-1.3950525282585462</c:v>
                </c:pt>
                <c:pt idx="6618">
                  <c:v>-0.6450419512753276</c:v>
                </c:pt>
                <c:pt idx="6619">
                  <c:v>-1.3950525282585462</c:v>
                </c:pt>
                <c:pt idx="6620">
                  <c:v>-0.6450419512753276</c:v>
                </c:pt>
                <c:pt idx="6621">
                  <c:v>1.2784152420787677E-2</c:v>
                </c:pt>
                <c:pt idx="6622">
                  <c:v>-0.6450419512753276</c:v>
                </c:pt>
                <c:pt idx="6623">
                  <c:v>-4.5511009098988427E-2</c:v>
                </c:pt>
                <c:pt idx="6624">
                  <c:v>-0.88881967520906158</c:v>
                </c:pt>
                <c:pt idx="6625">
                  <c:v>-0.6450419512753276</c:v>
                </c:pt>
                <c:pt idx="6626">
                  <c:v>-1.3950525282585462</c:v>
                </c:pt>
                <c:pt idx="6627">
                  <c:v>-0.46783862043457014</c:v>
                </c:pt>
                <c:pt idx="6628">
                  <c:v>-4.5511009098988427E-2</c:v>
                </c:pt>
                <c:pt idx="6629">
                  <c:v>-0.2794493539703507</c:v>
                </c:pt>
                <c:pt idx="6630">
                  <c:v>-0.6450419512753276</c:v>
                </c:pt>
                <c:pt idx="6631">
                  <c:v>-1.3950525282585462</c:v>
                </c:pt>
                <c:pt idx="6632">
                  <c:v>-1.3950525282585462</c:v>
                </c:pt>
                <c:pt idx="6633">
                  <c:v>-1.3950525282585462</c:v>
                </c:pt>
                <c:pt idx="6634">
                  <c:v>-0.6450419512753276</c:v>
                </c:pt>
                <c:pt idx="6635">
                  <c:v>-1.3950525282585462</c:v>
                </c:pt>
                <c:pt idx="6636">
                  <c:v>-0.2794493539703507</c:v>
                </c:pt>
                <c:pt idx="6637">
                  <c:v>-0.6450419512753276</c:v>
                </c:pt>
                <c:pt idx="6638">
                  <c:v>-0.2794493539703507</c:v>
                </c:pt>
                <c:pt idx="6639">
                  <c:v>-0.2794493539703507</c:v>
                </c:pt>
                <c:pt idx="6640">
                  <c:v>-0.6450419512753276</c:v>
                </c:pt>
                <c:pt idx="6641">
                  <c:v>-1.3950525282585462</c:v>
                </c:pt>
                <c:pt idx="6642">
                  <c:v>-0.13248586824472414</c:v>
                </c:pt>
                <c:pt idx="6643">
                  <c:v>-0.88881967520906158</c:v>
                </c:pt>
                <c:pt idx="6644">
                  <c:v>-1.3950525282585462</c:v>
                </c:pt>
                <c:pt idx="6645">
                  <c:v>-1.3950525282585462</c:v>
                </c:pt>
                <c:pt idx="6646">
                  <c:v>-1.3950525282585462</c:v>
                </c:pt>
                <c:pt idx="6647">
                  <c:v>-1.3950525282585462</c:v>
                </c:pt>
                <c:pt idx="6648">
                  <c:v>-0.2794493539703507</c:v>
                </c:pt>
                <c:pt idx="6649">
                  <c:v>1.2784152420787677E-2</c:v>
                </c:pt>
                <c:pt idx="6650">
                  <c:v>-0.6450419512753276</c:v>
                </c:pt>
                <c:pt idx="6651">
                  <c:v>-0.88881967520906158</c:v>
                </c:pt>
                <c:pt idx="6652">
                  <c:v>-0.46783862043457014</c:v>
                </c:pt>
                <c:pt idx="6653">
                  <c:v>1.2784152420787677E-2</c:v>
                </c:pt>
                <c:pt idx="6654">
                  <c:v>-1.3950525282585462</c:v>
                </c:pt>
                <c:pt idx="6655">
                  <c:v>-1.3950525282585462</c:v>
                </c:pt>
                <c:pt idx="6656">
                  <c:v>1.2784152420787677E-2</c:v>
                </c:pt>
                <c:pt idx="6657">
                  <c:v>-1.3950525282585462</c:v>
                </c:pt>
                <c:pt idx="6658">
                  <c:v>-0.6450419512753276</c:v>
                </c:pt>
                <c:pt idx="6659">
                  <c:v>-0.13248586824472414</c:v>
                </c:pt>
                <c:pt idx="6660">
                  <c:v>-0.88881967520906158</c:v>
                </c:pt>
                <c:pt idx="6661">
                  <c:v>-0.13248586824472414</c:v>
                </c:pt>
                <c:pt idx="6662">
                  <c:v>-0.88881967520906158</c:v>
                </c:pt>
                <c:pt idx="6663">
                  <c:v>-1.3950525282585462</c:v>
                </c:pt>
                <c:pt idx="6664">
                  <c:v>-0.13248586824472414</c:v>
                </c:pt>
                <c:pt idx="6665">
                  <c:v>-0.88881967520906158</c:v>
                </c:pt>
                <c:pt idx="6666">
                  <c:v>-1.3950525282585462</c:v>
                </c:pt>
                <c:pt idx="6667">
                  <c:v>-1.3950525282585462</c:v>
                </c:pt>
                <c:pt idx="6668">
                  <c:v>-0.46783862043457014</c:v>
                </c:pt>
                <c:pt idx="6669">
                  <c:v>-1.3950525282585462</c:v>
                </c:pt>
                <c:pt idx="6670">
                  <c:v>-1.3950525282585462</c:v>
                </c:pt>
                <c:pt idx="6671">
                  <c:v>-0.88881967520906158</c:v>
                </c:pt>
                <c:pt idx="6672">
                  <c:v>-0.6450419512753276</c:v>
                </c:pt>
                <c:pt idx="6673">
                  <c:v>-0.88881967520906158</c:v>
                </c:pt>
                <c:pt idx="6674">
                  <c:v>-0.40116316278173481</c:v>
                </c:pt>
                <c:pt idx="6675">
                  <c:v>-0.2794493539703507</c:v>
                </c:pt>
                <c:pt idx="6676">
                  <c:v>1.2784152420787677E-2</c:v>
                </c:pt>
                <c:pt idx="6677">
                  <c:v>-0.6450419512753276</c:v>
                </c:pt>
                <c:pt idx="6678">
                  <c:v>-0.88881967520906158</c:v>
                </c:pt>
                <c:pt idx="6679">
                  <c:v>-0.2794493539703507</c:v>
                </c:pt>
                <c:pt idx="6680">
                  <c:v>-0.6450419512753276</c:v>
                </c:pt>
                <c:pt idx="6681">
                  <c:v>-1.3950525282585462</c:v>
                </c:pt>
                <c:pt idx="6682">
                  <c:v>-0.6450419512753276</c:v>
                </c:pt>
                <c:pt idx="6683">
                  <c:v>-0.46783862043457014</c:v>
                </c:pt>
                <c:pt idx="6684">
                  <c:v>-1.3950525282585462</c:v>
                </c:pt>
                <c:pt idx="6685">
                  <c:v>-0.88881967520906158</c:v>
                </c:pt>
                <c:pt idx="6686">
                  <c:v>-0.40116316278173481</c:v>
                </c:pt>
                <c:pt idx="6687">
                  <c:v>-0.13248586824472414</c:v>
                </c:pt>
                <c:pt idx="6688">
                  <c:v>1.2784152420787677E-2</c:v>
                </c:pt>
                <c:pt idx="6689">
                  <c:v>-0.13248586824472414</c:v>
                </c:pt>
                <c:pt idx="6690">
                  <c:v>-1.3950525282585462</c:v>
                </c:pt>
                <c:pt idx="6691">
                  <c:v>-0.40116316278173481</c:v>
                </c:pt>
                <c:pt idx="6692">
                  <c:v>-1.3950525282585462</c:v>
                </c:pt>
                <c:pt idx="6693">
                  <c:v>-1.3950525282585462</c:v>
                </c:pt>
                <c:pt idx="6694">
                  <c:v>-1.3950525282585462</c:v>
                </c:pt>
                <c:pt idx="6695">
                  <c:v>-0.2794493539703507</c:v>
                </c:pt>
                <c:pt idx="6696">
                  <c:v>-0.88881967520906158</c:v>
                </c:pt>
                <c:pt idx="6697">
                  <c:v>-0.6450419512753276</c:v>
                </c:pt>
                <c:pt idx="6698">
                  <c:v>-0.6450419512753276</c:v>
                </c:pt>
                <c:pt idx="6699">
                  <c:v>1.2784152420787677E-2</c:v>
                </c:pt>
                <c:pt idx="6700">
                  <c:v>-0.88881967520906158</c:v>
                </c:pt>
                <c:pt idx="6701">
                  <c:v>-1.3950525282585462</c:v>
                </c:pt>
                <c:pt idx="6702">
                  <c:v>-0.6450419512753276</c:v>
                </c:pt>
                <c:pt idx="6703">
                  <c:v>-0.46783862043457014</c:v>
                </c:pt>
                <c:pt idx="6704">
                  <c:v>1.2784152420787677E-2</c:v>
                </c:pt>
                <c:pt idx="6705">
                  <c:v>-0.46783862043457014</c:v>
                </c:pt>
                <c:pt idx="6706">
                  <c:v>-1.3950525282585462</c:v>
                </c:pt>
                <c:pt idx="6707">
                  <c:v>-1.3950525282585462</c:v>
                </c:pt>
                <c:pt idx="6708">
                  <c:v>-0.13248586824472414</c:v>
                </c:pt>
                <c:pt idx="6709">
                  <c:v>-0.40116316278173481</c:v>
                </c:pt>
                <c:pt idx="6710">
                  <c:v>-0.6450419512753276</c:v>
                </c:pt>
                <c:pt idx="6711">
                  <c:v>-0.13248586824472414</c:v>
                </c:pt>
                <c:pt idx="6712">
                  <c:v>-0.6450419512753276</c:v>
                </c:pt>
                <c:pt idx="6713">
                  <c:v>-0.46783862043457014</c:v>
                </c:pt>
                <c:pt idx="6714">
                  <c:v>-0.2794493539703507</c:v>
                </c:pt>
                <c:pt idx="6715">
                  <c:v>-0.2794493539703507</c:v>
                </c:pt>
                <c:pt idx="6716">
                  <c:v>-0.13248586824472414</c:v>
                </c:pt>
                <c:pt idx="6717">
                  <c:v>-1.3950525282585462</c:v>
                </c:pt>
                <c:pt idx="6718">
                  <c:v>-1.3950525282585462</c:v>
                </c:pt>
                <c:pt idx="6719">
                  <c:v>-0.13248586824472414</c:v>
                </c:pt>
                <c:pt idx="6720">
                  <c:v>-0.13248586824472414</c:v>
                </c:pt>
                <c:pt idx="6721">
                  <c:v>-0.13248586824472414</c:v>
                </c:pt>
                <c:pt idx="6722">
                  <c:v>-1.3950525282585462</c:v>
                </c:pt>
                <c:pt idx="6723">
                  <c:v>-1.3950525282585462</c:v>
                </c:pt>
                <c:pt idx="6724">
                  <c:v>-0.2794493539703507</c:v>
                </c:pt>
                <c:pt idx="6725">
                  <c:v>-1.3950525282585462</c:v>
                </c:pt>
                <c:pt idx="6726">
                  <c:v>-1.3950525282585462</c:v>
                </c:pt>
                <c:pt idx="6727">
                  <c:v>-1.3950525282585462</c:v>
                </c:pt>
                <c:pt idx="6728">
                  <c:v>-0.6450419512753276</c:v>
                </c:pt>
                <c:pt idx="6729">
                  <c:v>-0.13248586824472414</c:v>
                </c:pt>
                <c:pt idx="6730">
                  <c:v>-1.3950525282585462</c:v>
                </c:pt>
                <c:pt idx="6731">
                  <c:v>-0.88881967520906158</c:v>
                </c:pt>
                <c:pt idx="6732">
                  <c:v>-0.13248586824472414</c:v>
                </c:pt>
                <c:pt idx="6733">
                  <c:v>-0.13248586824472414</c:v>
                </c:pt>
                <c:pt idx="6734">
                  <c:v>-0.6450419512753276</c:v>
                </c:pt>
                <c:pt idx="6735">
                  <c:v>-0.2794493539703507</c:v>
                </c:pt>
                <c:pt idx="6736">
                  <c:v>-0.40116316278173481</c:v>
                </c:pt>
                <c:pt idx="6737">
                  <c:v>-0.88881967520906158</c:v>
                </c:pt>
                <c:pt idx="6738">
                  <c:v>-0.6450419512753276</c:v>
                </c:pt>
                <c:pt idx="6739">
                  <c:v>-0.40116316278173481</c:v>
                </c:pt>
                <c:pt idx="6740">
                  <c:v>-1.3950525282585462</c:v>
                </c:pt>
                <c:pt idx="6741">
                  <c:v>-0.13248586824472414</c:v>
                </c:pt>
                <c:pt idx="6742">
                  <c:v>-1.3950525282585462</c:v>
                </c:pt>
                <c:pt idx="6743">
                  <c:v>-1.3950525282585462</c:v>
                </c:pt>
                <c:pt idx="6744">
                  <c:v>-0.2794493539703507</c:v>
                </c:pt>
                <c:pt idx="6745">
                  <c:v>-1.3950525282585462</c:v>
                </c:pt>
                <c:pt idx="6746">
                  <c:v>-0.13248586824472414</c:v>
                </c:pt>
                <c:pt idx="6747">
                  <c:v>-1.3950525282585462</c:v>
                </c:pt>
                <c:pt idx="6748">
                  <c:v>-1.3950525282585462</c:v>
                </c:pt>
                <c:pt idx="6749">
                  <c:v>-0.6450419512753276</c:v>
                </c:pt>
                <c:pt idx="6750">
                  <c:v>-0.46783862043457014</c:v>
                </c:pt>
                <c:pt idx="6751">
                  <c:v>-0.2794493539703507</c:v>
                </c:pt>
                <c:pt idx="6752">
                  <c:v>-0.2794493539703507</c:v>
                </c:pt>
                <c:pt idx="6753">
                  <c:v>-0.2794493539703507</c:v>
                </c:pt>
                <c:pt idx="6754">
                  <c:v>1.2784152420787677E-2</c:v>
                </c:pt>
                <c:pt idx="6755">
                  <c:v>-1.3950525282585462</c:v>
                </c:pt>
                <c:pt idx="6756">
                  <c:v>-0.88881967520906158</c:v>
                </c:pt>
                <c:pt idx="6757">
                  <c:v>-0.2794493539703507</c:v>
                </c:pt>
                <c:pt idx="6758">
                  <c:v>-0.6450419512753276</c:v>
                </c:pt>
                <c:pt idx="6759">
                  <c:v>-0.40116316278173481</c:v>
                </c:pt>
                <c:pt idx="6760">
                  <c:v>-0.88881967520906158</c:v>
                </c:pt>
                <c:pt idx="6761">
                  <c:v>-0.2794493539703507</c:v>
                </c:pt>
                <c:pt idx="6762">
                  <c:v>-0.13248586824472414</c:v>
                </c:pt>
                <c:pt idx="6763">
                  <c:v>-0.46783862043457014</c:v>
                </c:pt>
                <c:pt idx="6764">
                  <c:v>-4.5511009098988427E-2</c:v>
                </c:pt>
                <c:pt idx="6765">
                  <c:v>-0.2794493539703507</c:v>
                </c:pt>
                <c:pt idx="6766">
                  <c:v>-1.3950525282585462</c:v>
                </c:pt>
                <c:pt idx="6767">
                  <c:v>-0.2794493539703507</c:v>
                </c:pt>
                <c:pt idx="6768">
                  <c:v>-1.3950525282585462</c:v>
                </c:pt>
                <c:pt idx="6769">
                  <c:v>-1.3950525282585462</c:v>
                </c:pt>
                <c:pt idx="6770">
                  <c:v>-0.2794493539703507</c:v>
                </c:pt>
                <c:pt idx="6771">
                  <c:v>-1.3950525282585462</c:v>
                </c:pt>
                <c:pt idx="6772">
                  <c:v>-0.6450419512753276</c:v>
                </c:pt>
                <c:pt idx="6773">
                  <c:v>-0.40116316278173481</c:v>
                </c:pt>
                <c:pt idx="6774">
                  <c:v>-4.5511009098988427E-2</c:v>
                </c:pt>
                <c:pt idx="6775">
                  <c:v>-4.5511009098988427E-2</c:v>
                </c:pt>
                <c:pt idx="6776">
                  <c:v>-0.46783862043457014</c:v>
                </c:pt>
                <c:pt idx="6777">
                  <c:v>7.3636031452008061E-2</c:v>
                </c:pt>
                <c:pt idx="6778">
                  <c:v>-1.3950525282585462</c:v>
                </c:pt>
                <c:pt idx="6779">
                  <c:v>-0.2794493539703507</c:v>
                </c:pt>
                <c:pt idx="6780">
                  <c:v>-0.6450419512753276</c:v>
                </c:pt>
                <c:pt idx="6781">
                  <c:v>-0.13248586824472414</c:v>
                </c:pt>
                <c:pt idx="6782">
                  <c:v>-0.13248586824472414</c:v>
                </c:pt>
                <c:pt idx="6783">
                  <c:v>-0.2794493539703507</c:v>
                </c:pt>
                <c:pt idx="6784">
                  <c:v>-1.3950525282585462</c:v>
                </c:pt>
                <c:pt idx="6785">
                  <c:v>-0.13248586824472414</c:v>
                </c:pt>
                <c:pt idx="6786">
                  <c:v>-0.88881967520906158</c:v>
                </c:pt>
                <c:pt idx="6787">
                  <c:v>-0.2794493539703507</c:v>
                </c:pt>
                <c:pt idx="6788">
                  <c:v>-0.6450419512753276</c:v>
                </c:pt>
                <c:pt idx="6789">
                  <c:v>-0.46783862043457014</c:v>
                </c:pt>
                <c:pt idx="6790">
                  <c:v>-0.88881967520906158</c:v>
                </c:pt>
                <c:pt idx="6791">
                  <c:v>-1.3950525282585462</c:v>
                </c:pt>
                <c:pt idx="6792">
                  <c:v>-0.6450419512753276</c:v>
                </c:pt>
                <c:pt idx="6793">
                  <c:v>-0.40116316278173481</c:v>
                </c:pt>
                <c:pt idx="6794">
                  <c:v>-4.5511009098988427E-2</c:v>
                </c:pt>
                <c:pt idx="6795">
                  <c:v>-0.13248586824472414</c:v>
                </c:pt>
                <c:pt idx="6796">
                  <c:v>-0.88881967520906158</c:v>
                </c:pt>
                <c:pt idx="6797">
                  <c:v>-0.88881967520906158</c:v>
                </c:pt>
                <c:pt idx="6798">
                  <c:v>-1.3950525282585462</c:v>
                </c:pt>
                <c:pt idx="6799">
                  <c:v>7.3636031452008061E-2</c:v>
                </c:pt>
                <c:pt idx="6800">
                  <c:v>-0.46783862043457014</c:v>
                </c:pt>
                <c:pt idx="6801">
                  <c:v>-0.6450419512753276</c:v>
                </c:pt>
                <c:pt idx="6802">
                  <c:v>-0.2794493539703507</c:v>
                </c:pt>
                <c:pt idx="6803">
                  <c:v>-1.3950525282585462</c:v>
                </c:pt>
                <c:pt idx="6804">
                  <c:v>-0.2794493539703507</c:v>
                </c:pt>
                <c:pt idx="6805">
                  <c:v>-0.40116316278173481</c:v>
                </c:pt>
                <c:pt idx="6806">
                  <c:v>-0.13248586824472414</c:v>
                </c:pt>
                <c:pt idx="6807">
                  <c:v>-1.3950525282585462</c:v>
                </c:pt>
                <c:pt idx="6808">
                  <c:v>-1.3950525282585462</c:v>
                </c:pt>
                <c:pt idx="6809">
                  <c:v>-0.88881967520906158</c:v>
                </c:pt>
                <c:pt idx="6810">
                  <c:v>-0.88881967520906158</c:v>
                </c:pt>
                <c:pt idx="6811">
                  <c:v>1.2784152420787677E-2</c:v>
                </c:pt>
                <c:pt idx="6812">
                  <c:v>-0.88881967520906158</c:v>
                </c:pt>
                <c:pt idx="6813">
                  <c:v>-1.3950525282585462</c:v>
                </c:pt>
                <c:pt idx="6814">
                  <c:v>-0.6450419512753276</c:v>
                </c:pt>
                <c:pt idx="6815">
                  <c:v>-0.46783862043457014</c:v>
                </c:pt>
                <c:pt idx="6816">
                  <c:v>-0.40116316278173481</c:v>
                </c:pt>
                <c:pt idx="6817">
                  <c:v>-1.3950525282585462</c:v>
                </c:pt>
                <c:pt idx="6818">
                  <c:v>-1.3950525282585462</c:v>
                </c:pt>
                <c:pt idx="6819">
                  <c:v>-0.88881967520906158</c:v>
                </c:pt>
                <c:pt idx="6820">
                  <c:v>-0.88881967520906158</c:v>
                </c:pt>
                <c:pt idx="6821">
                  <c:v>-0.6450419512753276</c:v>
                </c:pt>
                <c:pt idx="6822">
                  <c:v>-0.6450419512753276</c:v>
                </c:pt>
                <c:pt idx="6823">
                  <c:v>-0.6450419512753276</c:v>
                </c:pt>
                <c:pt idx="6824">
                  <c:v>-1.3950525282585462</c:v>
                </c:pt>
                <c:pt idx="6825">
                  <c:v>-1.3950525282585462</c:v>
                </c:pt>
                <c:pt idx="6826">
                  <c:v>-0.13248586824472414</c:v>
                </c:pt>
                <c:pt idx="6827">
                  <c:v>-0.2794493539703507</c:v>
                </c:pt>
                <c:pt idx="6828">
                  <c:v>-0.6450419512753276</c:v>
                </c:pt>
                <c:pt idx="6829">
                  <c:v>-1.3950525282585462</c:v>
                </c:pt>
                <c:pt idx="6830">
                  <c:v>-0.2794493539703507</c:v>
                </c:pt>
                <c:pt idx="6831">
                  <c:v>-1.3950525282585462</c:v>
                </c:pt>
                <c:pt idx="6832">
                  <c:v>-1.3950525282585462</c:v>
                </c:pt>
                <c:pt idx="6833">
                  <c:v>-0.6450419512753276</c:v>
                </c:pt>
                <c:pt idx="6834">
                  <c:v>-1.3950525282585462</c:v>
                </c:pt>
                <c:pt idx="6835">
                  <c:v>-0.2794493539703507</c:v>
                </c:pt>
                <c:pt idx="6836">
                  <c:v>7.3636031452008061E-2</c:v>
                </c:pt>
                <c:pt idx="6837">
                  <c:v>-0.88881967520906158</c:v>
                </c:pt>
                <c:pt idx="6838">
                  <c:v>-0.46783862043457014</c:v>
                </c:pt>
                <c:pt idx="6839">
                  <c:v>-0.6450419512753276</c:v>
                </c:pt>
                <c:pt idx="6840">
                  <c:v>-0.13248586824472414</c:v>
                </c:pt>
                <c:pt idx="6841">
                  <c:v>-1.3950525282585462</c:v>
                </c:pt>
                <c:pt idx="6842">
                  <c:v>-0.2794493539703507</c:v>
                </c:pt>
                <c:pt idx="6843">
                  <c:v>-0.2794493539703507</c:v>
                </c:pt>
                <c:pt idx="6844">
                  <c:v>-0.88881967520906158</c:v>
                </c:pt>
                <c:pt idx="6845">
                  <c:v>-0.13248586824472414</c:v>
                </c:pt>
                <c:pt idx="6846">
                  <c:v>-0.6450419512753276</c:v>
                </c:pt>
                <c:pt idx="6847">
                  <c:v>-1.3950525282585462</c:v>
                </c:pt>
                <c:pt idx="6848">
                  <c:v>-1.3950525282585462</c:v>
                </c:pt>
                <c:pt idx="6849">
                  <c:v>-0.2794493539703507</c:v>
                </c:pt>
                <c:pt idx="6850">
                  <c:v>-0.46783862043457014</c:v>
                </c:pt>
                <c:pt idx="6851">
                  <c:v>-1.3950525282585462</c:v>
                </c:pt>
                <c:pt idx="6852">
                  <c:v>-0.6450419512753276</c:v>
                </c:pt>
                <c:pt idx="6853">
                  <c:v>-0.88881967520906158</c:v>
                </c:pt>
                <c:pt idx="6854">
                  <c:v>-0.88881967520906158</c:v>
                </c:pt>
                <c:pt idx="6855">
                  <c:v>1.2784152420787677E-2</c:v>
                </c:pt>
                <c:pt idx="6856">
                  <c:v>-0.6450419512753276</c:v>
                </c:pt>
                <c:pt idx="6857">
                  <c:v>-4.5511009098988427E-2</c:v>
                </c:pt>
                <c:pt idx="6858">
                  <c:v>-0.88881967520906158</c:v>
                </c:pt>
                <c:pt idx="6859">
                  <c:v>-4.5511009098988427E-2</c:v>
                </c:pt>
                <c:pt idx="6860">
                  <c:v>-0.2794493539703507</c:v>
                </c:pt>
                <c:pt idx="6861">
                  <c:v>-0.6450419512753276</c:v>
                </c:pt>
                <c:pt idx="6862">
                  <c:v>-0.6450419512753276</c:v>
                </c:pt>
                <c:pt idx="6863">
                  <c:v>-1.3950525282585462</c:v>
                </c:pt>
                <c:pt idx="6864">
                  <c:v>-0.13248586824472414</c:v>
                </c:pt>
                <c:pt idx="6865">
                  <c:v>-0.88881967520906158</c:v>
                </c:pt>
                <c:pt idx="6866">
                  <c:v>-0.6450419512753276</c:v>
                </c:pt>
                <c:pt idx="6867">
                  <c:v>-1.3950525282585462</c:v>
                </c:pt>
                <c:pt idx="6868">
                  <c:v>-0.6450419512753276</c:v>
                </c:pt>
                <c:pt idx="6869">
                  <c:v>-0.6450419512753276</c:v>
                </c:pt>
                <c:pt idx="6870">
                  <c:v>-0.6450419512753276</c:v>
                </c:pt>
                <c:pt idx="6871">
                  <c:v>-0.13248586824472414</c:v>
                </c:pt>
                <c:pt idx="6872">
                  <c:v>-0.40116316278173481</c:v>
                </c:pt>
                <c:pt idx="6873">
                  <c:v>-1.3950525282585462</c:v>
                </c:pt>
                <c:pt idx="6874">
                  <c:v>-1.3950525282585462</c:v>
                </c:pt>
                <c:pt idx="6875">
                  <c:v>7.3636031452008061E-2</c:v>
                </c:pt>
                <c:pt idx="6876">
                  <c:v>-1.3950525282585462</c:v>
                </c:pt>
                <c:pt idx="6877">
                  <c:v>-0.13248586824472414</c:v>
                </c:pt>
                <c:pt idx="6878">
                  <c:v>-0.6450419512753276</c:v>
                </c:pt>
                <c:pt idx="6879">
                  <c:v>1.2784152420787677E-2</c:v>
                </c:pt>
                <c:pt idx="6880">
                  <c:v>-0.13248586824472414</c:v>
                </c:pt>
                <c:pt idx="6881">
                  <c:v>-0.2794493539703507</c:v>
                </c:pt>
                <c:pt idx="6882">
                  <c:v>-1.3950525282585462</c:v>
                </c:pt>
                <c:pt idx="6883">
                  <c:v>-0.13248586824472414</c:v>
                </c:pt>
                <c:pt idx="6884">
                  <c:v>-0.40116316278173481</c:v>
                </c:pt>
                <c:pt idx="6885">
                  <c:v>1.2784152420787677E-2</c:v>
                </c:pt>
                <c:pt idx="6886">
                  <c:v>7.3636031452008061E-2</c:v>
                </c:pt>
                <c:pt idx="6887">
                  <c:v>-1.3950525282585462</c:v>
                </c:pt>
                <c:pt idx="6888">
                  <c:v>-0.2794493539703507</c:v>
                </c:pt>
                <c:pt idx="6889">
                  <c:v>-1.3950525282585462</c:v>
                </c:pt>
                <c:pt idx="6890">
                  <c:v>7.3636031452008061E-2</c:v>
                </c:pt>
                <c:pt idx="6891">
                  <c:v>-1.3950525282585462</c:v>
                </c:pt>
                <c:pt idx="6892">
                  <c:v>-1.3950525282585462</c:v>
                </c:pt>
                <c:pt idx="6893">
                  <c:v>-0.40116316278173481</c:v>
                </c:pt>
                <c:pt idx="6894">
                  <c:v>-0.6450419512753276</c:v>
                </c:pt>
                <c:pt idx="6895">
                  <c:v>-0.6450419512753276</c:v>
                </c:pt>
                <c:pt idx="6896">
                  <c:v>-0.46783862043457014</c:v>
                </c:pt>
                <c:pt idx="6897">
                  <c:v>-0.6450419512753276</c:v>
                </c:pt>
                <c:pt idx="6898">
                  <c:v>-1.3950525282585462</c:v>
                </c:pt>
                <c:pt idx="6899">
                  <c:v>1.2784152420787677E-2</c:v>
                </c:pt>
                <c:pt idx="6900">
                  <c:v>-0.6450419512753276</c:v>
                </c:pt>
                <c:pt idx="6901">
                  <c:v>-0.6450419512753276</c:v>
                </c:pt>
                <c:pt idx="6902">
                  <c:v>-0.6450419512753276</c:v>
                </c:pt>
                <c:pt idx="6903">
                  <c:v>-1.3950525282585462</c:v>
                </c:pt>
                <c:pt idx="6904">
                  <c:v>-0.88881967520906158</c:v>
                </c:pt>
                <c:pt idx="6905">
                  <c:v>-0.88881967520906158</c:v>
                </c:pt>
                <c:pt idx="6906">
                  <c:v>-0.88881967520906158</c:v>
                </c:pt>
                <c:pt idx="6907">
                  <c:v>-1.3950525282585462</c:v>
                </c:pt>
                <c:pt idx="6908">
                  <c:v>-0.6450419512753276</c:v>
                </c:pt>
                <c:pt idx="6909">
                  <c:v>-0.13248586824472414</c:v>
                </c:pt>
                <c:pt idx="6910">
                  <c:v>1.2784152420787677E-2</c:v>
                </c:pt>
                <c:pt idx="6911">
                  <c:v>-0.13248586824472414</c:v>
                </c:pt>
                <c:pt idx="6912">
                  <c:v>-1.3950525282585462</c:v>
                </c:pt>
                <c:pt idx="6913">
                  <c:v>-0.6450419512753276</c:v>
                </c:pt>
                <c:pt idx="6914">
                  <c:v>-0.46783862043457014</c:v>
                </c:pt>
                <c:pt idx="6915">
                  <c:v>7.3636031452008061E-2</c:v>
                </c:pt>
                <c:pt idx="6916">
                  <c:v>-0.40116316278173481</c:v>
                </c:pt>
                <c:pt idx="6917">
                  <c:v>-0.88881967520906158</c:v>
                </c:pt>
                <c:pt idx="6918">
                  <c:v>-1.3950525282585462</c:v>
                </c:pt>
                <c:pt idx="6919">
                  <c:v>-4.5511009098988427E-2</c:v>
                </c:pt>
                <c:pt idx="6920">
                  <c:v>-0.6450419512753276</c:v>
                </c:pt>
                <c:pt idx="6921">
                  <c:v>-0.13248586824472414</c:v>
                </c:pt>
                <c:pt idx="6922">
                  <c:v>-0.40116316278173481</c:v>
                </c:pt>
                <c:pt idx="6923">
                  <c:v>-0.13248586824472414</c:v>
                </c:pt>
                <c:pt idx="6924">
                  <c:v>-0.88881967520906158</c:v>
                </c:pt>
                <c:pt idx="6925">
                  <c:v>-0.88881967520906158</c:v>
                </c:pt>
                <c:pt idx="6926">
                  <c:v>-1.3950525282585462</c:v>
                </c:pt>
                <c:pt idx="6927">
                  <c:v>-0.46783862043457014</c:v>
                </c:pt>
                <c:pt idx="6928">
                  <c:v>-4.5511009098988427E-2</c:v>
                </c:pt>
                <c:pt idx="6929">
                  <c:v>-0.6450419512753276</c:v>
                </c:pt>
                <c:pt idx="6930">
                  <c:v>-1.3950525282585462</c:v>
                </c:pt>
                <c:pt idx="6931">
                  <c:v>-0.2794493539703507</c:v>
                </c:pt>
                <c:pt idx="6932">
                  <c:v>-0.6450419512753276</c:v>
                </c:pt>
                <c:pt idx="6933">
                  <c:v>-0.40116316278173481</c:v>
                </c:pt>
                <c:pt idx="6934">
                  <c:v>-0.40116316278173481</c:v>
                </c:pt>
                <c:pt idx="6935">
                  <c:v>-1.3950525282585462</c:v>
                </c:pt>
                <c:pt idx="6936">
                  <c:v>-1.3950525282585462</c:v>
                </c:pt>
                <c:pt idx="6937">
                  <c:v>-0.88881967520906158</c:v>
                </c:pt>
                <c:pt idx="6938">
                  <c:v>-1.3950525282585462</c:v>
                </c:pt>
                <c:pt idx="6939">
                  <c:v>-0.2794493539703507</c:v>
                </c:pt>
                <c:pt idx="6940">
                  <c:v>-0.6450419512753276</c:v>
                </c:pt>
                <c:pt idx="6941">
                  <c:v>-0.2794493539703507</c:v>
                </c:pt>
                <c:pt idx="6942">
                  <c:v>1.2784152420787677E-2</c:v>
                </c:pt>
                <c:pt idx="6943">
                  <c:v>-1.3950525282585462</c:v>
                </c:pt>
                <c:pt idx="6944">
                  <c:v>-0.88881967520906158</c:v>
                </c:pt>
                <c:pt idx="6945">
                  <c:v>-1.3950525282585462</c:v>
                </c:pt>
                <c:pt idx="6946">
                  <c:v>-1.3950525282585462</c:v>
                </c:pt>
                <c:pt idx="6947">
                  <c:v>-0.2794493539703507</c:v>
                </c:pt>
                <c:pt idx="6948">
                  <c:v>-0.88881967520906158</c:v>
                </c:pt>
                <c:pt idx="6949">
                  <c:v>-0.2794493539703507</c:v>
                </c:pt>
                <c:pt idx="6950">
                  <c:v>-0.2794493539703507</c:v>
                </c:pt>
                <c:pt idx="6951">
                  <c:v>-4.5511009098988427E-2</c:v>
                </c:pt>
                <c:pt idx="6952">
                  <c:v>-4.5511009098988427E-2</c:v>
                </c:pt>
                <c:pt idx="6953">
                  <c:v>-1.3950525282585462</c:v>
                </c:pt>
                <c:pt idx="6954">
                  <c:v>7.3636031452008061E-2</c:v>
                </c:pt>
                <c:pt idx="6955">
                  <c:v>-0.40116316278173481</c:v>
                </c:pt>
                <c:pt idx="6956">
                  <c:v>-1.3950525282585462</c:v>
                </c:pt>
                <c:pt idx="6957">
                  <c:v>-0.2794493539703507</c:v>
                </c:pt>
                <c:pt idx="6958">
                  <c:v>-0.88881967520906158</c:v>
                </c:pt>
                <c:pt idx="6959">
                  <c:v>-0.2794493539703507</c:v>
                </c:pt>
                <c:pt idx="6960">
                  <c:v>-1.3950525282585462</c:v>
                </c:pt>
                <c:pt idx="6961">
                  <c:v>-4.5511009098988427E-2</c:v>
                </c:pt>
                <c:pt idx="6962">
                  <c:v>-0.13248586824472414</c:v>
                </c:pt>
                <c:pt idx="6963">
                  <c:v>-1.3950525282585462</c:v>
                </c:pt>
                <c:pt idx="6964">
                  <c:v>-0.88881967520906158</c:v>
                </c:pt>
                <c:pt idx="6965">
                  <c:v>7.3636031452008061E-2</c:v>
                </c:pt>
                <c:pt idx="6966">
                  <c:v>-0.6450419512753276</c:v>
                </c:pt>
                <c:pt idx="6967">
                  <c:v>-0.2794493539703507</c:v>
                </c:pt>
                <c:pt idx="6968">
                  <c:v>7.3636031452008061E-2</c:v>
                </c:pt>
                <c:pt idx="6969">
                  <c:v>-0.88881967520906158</c:v>
                </c:pt>
                <c:pt idx="6970">
                  <c:v>-0.40116316278173481</c:v>
                </c:pt>
                <c:pt idx="6971">
                  <c:v>-0.88881967520906158</c:v>
                </c:pt>
                <c:pt idx="6972">
                  <c:v>-0.2794493539703507</c:v>
                </c:pt>
                <c:pt idx="6973">
                  <c:v>-0.2794493539703507</c:v>
                </c:pt>
                <c:pt idx="6974">
                  <c:v>7.3636031452008061E-2</c:v>
                </c:pt>
                <c:pt idx="6975">
                  <c:v>-1.3950525282585462</c:v>
                </c:pt>
                <c:pt idx="6976">
                  <c:v>-0.13248586824472414</c:v>
                </c:pt>
                <c:pt idx="6977">
                  <c:v>-0.88881967520906158</c:v>
                </c:pt>
                <c:pt idx="6978">
                  <c:v>7.3636031452008061E-2</c:v>
                </c:pt>
                <c:pt idx="6979">
                  <c:v>-0.6450419512753276</c:v>
                </c:pt>
                <c:pt idx="6980">
                  <c:v>-0.6450419512753276</c:v>
                </c:pt>
                <c:pt idx="6981">
                  <c:v>-0.2794493539703507</c:v>
                </c:pt>
                <c:pt idx="6982">
                  <c:v>-1.3950525282585462</c:v>
                </c:pt>
                <c:pt idx="6983">
                  <c:v>-0.6450419512753276</c:v>
                </c:pt>
                <c:pt idx="6984">
                  <c:v>-0.88881967520906158</c:v>
                </c:pt>
                <c:pt idx="6985">
                  <c:v>1.2784152420787677E-2</c:v>
                </c:pt>
                <c:pt idx="6986">
                  <c:v>-0.46783862043457014</c:v>
                </c:pt>
                <c:pt idx="6987">
                  <c:v>-0.2794493539703507</c:v>
                </c:pt>
                <c:pt idx="6988">
                  <c:v>-1.3950525282585462</c:v>
                </c:pt>
                <c:pt idx="6989">
                  <c:v>7.3636031452008061E-2</c:v>
                </c:pt>
                <c:pt idx="6990">
                  <c:v>-1.3950525282585462</c:v>
                </c:pt>
                <c:pt idx="6991">
                  <c:v>-0.2794493539703507</c:v>
                </c:pt>
                <c:pt idx="6992">
                  <c:v>-1.3950525282585462</c:v>
                </c:pt>
                <c:pt idx="6993">
                  <c:v>-0.2794493539703507</c:v>
                </c:pt>
                <c:pt idx="6994">
                  <c:v>-0.2794493539703507</c:v>
                </c:pt>
                <c:pt idx="6995">
                  <c:v>-0.2794493539703507</c:v>
                </c:pt>
                <c:pt idx="6996">
                  <c:v>-0.6450419512753276</c:v>
                </c:pt>
                <c:pt idx="6997">
                  <c:v>-0.2794493539703507</c:v>
                </c:pt>
                <c:pt idx="6998">
                  <c:v>-0.2794493539703507</c:v>
                </c:pt>
                <c:pt idx="6999">
                  <c:v>1.2784152420787677E-2</c:v>
                </c:pt>
                <c:pt idx="7000">
                  <c:v>-1.3950525282585462</c:v>
                </c:pt>
                <c:pt idx="7001">
                  <c:v>-1.3950525282585462</c:v>
                </c:pt>
                <c:pt idx="7002">
                  <c:v>-1.3950525282585462</c:v>
                </c:pt>
                <c:pt idx="7003">
                  <c:v>-0.13248586824472414</c:v>
                </c:pt>
                <c:pt idx="7004">
                  <c:v>-4.5511009098988427E-2</c:v>
                </c:pt>
                <c:pt idx="7005">
                  <c:v>-1.3950525282585462</c:v>
                </c:pt>
                <c:pt idx="7006">
                  <c:v>-0.6450419512753276</c:v>
                </c:pt>
                <c:pt idx="7007">
                  <c:v>-0.88881967520906158</c:v>
                </c:pt>
                <c:pt idx="7008">
                  <c:v>-0.6450419512753276</c:v>
                </c:pt>
                <c:pt idx="7009">
                  <c:v>-1.3950525282585462</c:v>
                </c:pt>
                <c:pt idx="7010">
                  <c:v>-0.88881967520906158</c:v>
                </c:pt>
                <c:pt idx="7011">
                  <c:v>-1.3950525282585462</c:v>
                </c:pt>
                <c:pt idx="7012">
                  <c:v>-0.88881967520906158</c:v>
                </c:pt>
                <c:pt idx="7013">
                  <c:v>-1.3950525282585462</c:v>
                </c:pt>
                <c:pt idx="7014">
                  <c:v>-0.40116316278173481</c:v>
                </c:pt>
                <c:pt idx="7015">
                  <c:v>-0.2794493539703507</c:v>
                </c:pt>
                <c:pt idx="7016">
                  <c:v>-4.5511009098988427E-2</c:v>
                </c:pt>
                <c:pt idx="7017">
                  <c:v>-1.3950525282585462</c:v>
                </c:pt>
                <c:pt idx="7018">
                  <c:v>1.2784152420787677E-2</c:v>
                </c:pt>
                <c:pt idx="7019">
                  <c:v>-1.3950525282585462</c:v>
                </c:pt>
                <c:pt idx="7020">
                  <c:v>-1.3950525282585462</c:v>
                </c:pt>
                <c:pt idx="7021">
                  <c:v>-4.5511009098988427E-2</c:v>
                </c:pt>
                <c:pt idx="7022">
                  <c:v>-0.6450419512753276</c:v>
                </c:pt>
                <c:pt idx="7023">
                  <c:v>-1.3950525282585462</c:v>
                </c:pt>
                <c:pt idx="7024">
                  <c:v>-1.3950525282585462</c:v>
                </c:pt>
                <c:pt idx="7025">
                  <c:v>-0.2794493539703507</c:v>
                </c:pt>
                <c:pt idx="7026">
                  <c:v>-0.2794493539703507</c:v>
                </c:pt>
                <c:pt idx="7027">
                  <c:v>-0.13248586824472414</c:v>
                </c:pt>
                <c:pt idx="7028">
                  <c:v>-0.88881967520906158</c:v>
                </c:pt>
                <c:pt idx="7029">
                  <c:v>-0.2794493539703507</c:v>
                </c:pt>
                <c:pt idx="7030">
                  <c:v>-1.3950525282585462</c:v>
                </c:pt>
                <c:pt idx="7031">
                  <c:v>-0.2794493539703507</c:v>
                </c:pt>
                <c:pt idx="7032">
                  <c:v>-1.3950525282585462</c:v>
                </c:pt>
                <c:pt idx="7033">
                  <c:v>-1.3950525282585462</c:v>
                </c:pt>
                <c:pt idx="7034">
                  <c:v>-0.2794493539703507</c:v>
                </c:pt>
                <c:pt idx="7035">
                  <c:v>-0.46783862043457014</c:v>
                </c:pt>
                <c:pt idx="7036">
                  <c:v>1.2784152420787677E-2</c:v>
                </c:pt>
                <c:pt idx="7037">
                  <c:v>-0.13248586824472414</c:v>
                </c:pt>
                <c:pt idx="7038">
                  <c:v>-0.2794493539703507</c:v>
                </c:pt>
                <c:pt idx="7039">
                  <c:v>-0.46783862043457014</c:v>
                </c:pt>
                <c:pt idx="7040">
                  <c:v>-1.3950525282585462</c:v>
                </c:pt>
                <c:pt idx="7041">
                  <c:v>-1.3950525282585462</c:v>
                </c:pt>
                <c:pt idx="7042">
                  <c:v>-0.6450419512753276</c:v>
                </c:pt>
                <c:pt idx="7043">
                  <c:v>-0.2794493539703507</c:v>
                </c:pt>
                <c:pt idx="7044">
                  <c:v>-1.3950525282585462</c:v>
                </c:pt>
                <c:pt idx="7045">
                  <c:v>-0.13248586824472414</c:v>
                </c:pt>
                <c:pt idx="7046">
                  <c:v>-0.88881967520906158</c:v>
                </c:pt>
                <c:pt idx="7047">
                  <c:v>1.2784152420787677E-2</c:v>
                </c:pt>
                <c:pt idx="7048">
                  <c:v>-1.3950525282585462</c:v>
                </c:pt>
                <c:pt idx="7049">
                  <c:v>-0.6450419512753276</c:v>
                </c:pt>
                <c:pt idx="7050">
                  <c:v>-0.6450419512753276</c:v>
                </c:pt>
                <c:pt idx="7051">
                  <c:v>-0.6450419512753276</c:v>
                </c:pt>
                <c:pt idx="7052">
                  <c:v>-0.6450419512753276</c:v>
                </c:pt>
                <c:pt idx="7053">
                  <c:v>-0.6450419512753276</c:v>
                </c:pt>
                <c:pt idx="7054">
                  <c:v>-0.40116316278173481</c:v>
                </c:pt>
                <c:pt idx="7055">
                  <c:v>-1.3950525282585462</c:v>
                </c:pt>
                <c:pt idx="7056">
                  <c:v>-0.2794493539703507</c:v>
                </c:pt>
                <c:pt idx="7057">
                  <c:v>-1.3950525282585462</c:v>
                </c:pt>
                <c:pt idx="7058">
                  <c:v>-4.5511009098988427E-2</c:v>
                </c:pt>
                <c:pt idx="7059">
                  <c:v>-4.5511009098988427E-2</c:v>
                </c:pt>
                <c:pt idx="7060">
                  <c:v>-0.46783862043457014</c:v>
                </c:pt>
                <c:pt idx="7061">
                  <c:v>-1.3950525282585462</c:v>
                </c:pt>
                <c:pt idx="7062">
                  <c:v>-1.3950525282585462</c:v>
                </c:pt>
                <c:pt idx="7063">
                  <c:v>-0.6450419512753276</c:v>
                </c:pt>
                <c:pt idx="7064">
                  <c:v>-0.88881967520906158</c:v>
                </c:pt>
                <c:pt idx="7065">
                  <c:v>-0.6450419512753276</c:v>
                </c:pt>
                <c:pt idx="7066">
                  <c:v>-1.3950525282585462</c:v>
                </c:pt>
                <c:pt idx="7067">
                  <c:v>-1.3950525282585462</c:v>
                </c:pt>
                <c:pt idx="7068">
                  <c:v>-0.13248586824472414</c:v>
                </c:pt>
                <c:pt idx="7069">
                  <c:v>-4.5511009098988427E-2</c:v>
                </c:pt>
                <c:pt idx="7070">
                  <c:v>-1.3950525282585462</c:v>
                </c:pt>
                <c:pt idx="7071">
                  <c:v>-4.5511009098988427E-2</c:v>
                </c:pt>
                <c:pt idx="7072">
                  <c:v>-1.3950525282585462</c:v>
                </c:pt>
                <c:pt idx="7073">
                  <c:v>-1.3950525282585462</c:v>
                </c:pt>
                <c:pt idx="7074">
                  <c:v>-4.5511009098988427E-2</c:v>
                </c:pt>
                <c:pt idx="7075">
                  <c:v>-0.6450419512753276</c:v>
                </c:pt>
                <c:pt idx="7076">
                  <c:v>-0.46783862043457014</c:v>
                </c:pt>
                <c:pt idx="7077">
                  <c:v>-1.3950525282585462</c:v>
                </c:pt>
                <c:pt idx="7078">
                  <c:v>-1.3950525282585462</c:v>
                </c:pt>
                <c:pt idx="7079">
                  <c:v>-0.46783862043457014</c:v>
                </c:pt>
                <c:pt idx="7080">
                  <c:v>-0.2794493539703507</c:v>
                </c:pt>
                <c:pt idx="7081">
                  <c:v>7.3636031452008061E-2</c:v>
                </c:pt>
                <c:pt idx="7082">
                  <c:v>7.3636031452008061E-2</c:v>
                </c:pt>
                <c:pt idx="7083">
                  <c:v>-0.40116316278173481</c:v>
                </c:pt>
                <c:pt idx="7084">
                  <c:v>7.3636031452008061E-2</c:v>
                </c:pt>
                <c:pt idx="7085">
                  <c:v>-0.40116316278173481</c:v>
                </c:pt>
                <c:pt idx="7086">
                  <c:v>-0.13248586824472414</c:v>
                </c:pt>
                <c:pt idx="7087">
                  <c:v>-0.6450419512753276</c:v>
                </c:pt>
                <c:pt idx="7088">
                  <c:v>-0.2794493539703507</c:v>
                </c:pt>
                <c:pt idx="7089">
                  <c:v>-0.2794493539703507</c:v>
                </c:pt>
                <c:pt idx="7090">
                  <c:v>-4.5511009098988427E-2</c:v>
                </c:pt>
                <c:pt idx="7091">
                  <c:v>-0.88881967520906158</c:v>
                </c:pt>
                <c:pt idx="7092">
                  <c:v>-0.2794493539703507</c:v>
                </c:pt>
                <c:pt idx="7093">
                  <c:v>-0.88881967520906158</c:v>
                </c:pt>
                <c:pt idx="7094">
                  <c:v>-0.13248586824472414</c:v>
                </c:pt>
                <c:pt idx="7095">
                  <c:v>-1.3950525282585462</c:v>
                </c:pt>
                <c:pt idx="7096">
                  <c:v>-0.6450419512753276</c:v>
                </c:pt>
                <c:pt idx="7097">
                  <c:v>-0.2794493539703507</c:v>
                </c:pt>
                <c:pt idx="7098">
                  <c:v>-0.6450419512753276</c:v>
                </c:pt>
                <c:pt idx="7099">
                  <c:v>-0.6450419512753276</c:v>
                </c:pt>
                <c:pt idx="7100">
                  <c:v>-0.88881967520906158</c:v>
                </c:pt>
                <c:pt idx="7101">
                  <c:v>-1.3950525282585462</c:v>
                </c:pt>
                <c:pt idx="7102">
                  <c:v>-4.5511009098988427E-2</c:v>
                </c:pt>
                <c:pt idx="7103">
                  <c:v>-1.3950525282585462</c:v>
                </c:pt>
                <c:pt idx="7104">
                  <c:v>-1.3950525282585462</c:v>
                </c:pt>
                <c:pt idx="7105">
                  <c:v>-0.88881967520906158</c:v>
                </c:pt>
                <c:pt idx="7106">
                  <c:v>-1.3950525282585462</c:v>
                </c:pt>
                <c:pt idx="7107">
                  <c:v>-0.6450419512753276</c:v>
                </c:pt>
                <c:pt idx="7108">
                  <c:v>-0.40116316278173481</c:v>
                </c:pt>
                <c:pt idx="7109">
                  <c:v>-4.5511009098988427E-2</c:v>
                </c:pt>
                <c:pt idx="7110">
                  <c:v>-1.3950525282585462</c:v>
                </c:pt>
                <c:pt idx="7111">
                  <c:v>-0.6450419512753276</c:v>
                </c:pt>
                <c:pt idx="7112">
                  <c:v>-1.3950525282585462</c:v>
                </c:pt>
                <c:pt idx="7113">
                  <c:v>-4.5511009098988427E-2</c:v>
                </c:pt>
                <c:pt idx="7114">
                  <c:v>-0.13248586824472414</c:v>
                </c:pt>
                <c:pt idx="7115">
                  <c:v>-0.2794493539703507</c:v>
                </c:pt>
                <c:pt idx="7116">
                  <c:v>-0.6450419512753276</c:v>
                </c:pt>
                <c:pt idx="7117">
                  <c:v>7.3636031452008061E-2</c:v>
                </c:pt>
                <c:pt idx="7118">
                  <c:v>-0.6450419512753276</c:v>
                </c:pt>
                <c:pt idx="7119">
                  <c:v>-0.88881967520906158</c:v>
                </c:pt>
                <c:pt idx="7120">
                  <c:v>-0.46783862043457014</c:v>
                </c:pt>
                <c:pt idx="7121">
                  <c:v>1.2784152420787677E-2</c:v>
                </c:pt>
                <c:pt idx="7122">
                  <c:v>-0.6450419512753276</c:v>
                </c:pt>
                <c:pt idx="7123">
                  <c:v>7.3636031452008061E-2</c:v>
                </c:pt>
                <c:pt idx="7124">
                  <c:v>-0.13248586824472414</c:v>
                </c:pt>
                <c:pt idx="7125">
                  <c:v>-0.13248586824472414</c:v>
                </c:pt>
                <c:pt idx="7126">
                  <c:v>-1.3950525282585462</c:v>
                </c:pt>
                <c:pt idx="7127">
                  <c:v>-1.3950525282585462</c:v>
                </c:pt>
                <c:pt idx="7128">
                  <c:v>-0.40116316278173481</c:v>
                </c:pt>
                <c:pt idx="7129">
                  <c:v>7.3636031452008061E-2</c:v>
                </c:pt>
                <c:pt idx="7130">
                  <c:v>-1.3950525282585462</c:v>
                </c:pt>
                <c:pt idx="7131">
                  <c:v>-0.6450419512753276</c:v>
                </c:pt>
                <c:pt idx="7132">
                  <c:v>-0.13248586824472414</c:v>
                </c:pt>
                <c:pt idx="7133">
                  <c:v>-1.3950525282585462</c:v>
                </c:pt>
                <c:pt idx="7134">
                  <c:v>-0.6450419512753276</c:v>
                </c:pt>
                <c:pt idx="7135">
                  <c:v>-0.88881967520906158</c:v>
                </c:pt>
                <c:pt idx="7136">
                  <c:v>-0.2794493539703507</c:v>
                </c:pt>
                <c:pt idx="7137">
                  <c:v>-1.3950525282585462</c:v>
                </c:pt>
                <c:pt idx="7138">
                  <c:v>-1.3950525282585462</c:v>
                </c:pt>
                <c:pt idx="7139">
                  <c:v>7.3636031452008061E-2</c:v>
                </c:pt>
                <c:pt idx="7140">
                  <c:v>7.3636031452008061E-2</c:v>
                </c:pt>
                <c:pt idx="7141">
                  <c:v>-0.6450419512753276</c:v>
                </c:pt>
                <c:pt idx="7142">
                  <c:v>-1.3950525282585462</c:v>
                </c:pt>
                <c:pt idx="7143">
                  <c:v>-1.3950525282585462</c:v>
                </c:pt>
                <c:pt idx="7144">
                  <c:v>-0.2794493539703507</c:v>
                </c:pt>
                <c:pt idx="7145">
                  <c:v>-0.88881967520906158</c:v>
                </c:pt>
                <c:pt idx="7146">
                  <c:v>-0.2794493539703507</c:v>
                </c:pt>
                <c:pt idx="7147">
                  <c:v>-0.13248586824472414</c:v>
                </c:pt>
                <c:pt idx="7148">
                  <c:v>-1.3950525282585462</c:v>
                </c:pt>
                <c:pt idx="7149">
                  <c:v>-1.3950525282585462</c:v>
                </c:pt>
                <c:pt idx="7150">
                  <c:v>-0.88881967520906158</c:v>
                </c:pt>
                <c:pt idx="7151">
                  <c:v>1.2784152420787677E-2</c:v>
                </c:pt>
                <c:pt idx="7152">
                  <c:v>-0.13248586824472414</c:v>
                </c:pt>
                <c:pt idx="7153">
                  <c:v>-0.6450419512753276</c:v>
                </c:pt>
                <c:pt idx="7154">
                  <c:v>-4.5511009098988427E-2</c:v>
                </c:pt>
                <c:pt idx="7155">
                  <c:v>7.3636031452008061E-2</c:v>
                </c:pt>
                <c:pt idx="7156">
                  <c:v>-1.3950525282585462</c:v>
                </c:pt>
                <c:pt idx="7157">
                  <c:v>-1.3950525282585462</c:v>
                </c:pt>
                <c:pt idx="7158">
                  <c:v>-1.3950525282585462</c:v>
                </c:pt>
                <c:pt idx="7159">
                  <c:v>-0.6450419512753276</c:v>
                </c:pt>
                <c:pt idx="7160">
                  <c:v>-0.6450419512753276</c:v>
                </c:pt>
                <c:pt idx="7161">
                  <c:v>-1.3950525282585462</c:v>
                </c:pt>
                <c:pt idx="7162">
                  <c:v>1.2784152420787677E-2</c:v>
                </c:pt>
                <c:pt idx="7163">
                  <c:v>-1.3950525282585462</c:v>
                </c:pt>
                <c:pt idx="7164">
                  <c:v>-1.3950525282585462</c:v>
                </c:pt>
                <c:pt idx="7165">
                  <c:v>-0.6450419512753276</c:v>
                </c:pt>
                <c:pt idx="7166">
                  <c:v>-1.3950525282585462</c:v>
                </c:pt>
                <c:pt idx="7167">
                  <c:v>-0.88881967520906158</c:v>
                </c:pt>
                <c:pt idx="7168">
                  <c:v>-0.88881967520906158</c:v>
                </c:pt>
                <c:pt idx="7169">
                  <c:v>-0.2794493539703507</c:v>
                </c:pt>
                <c:pt idx="7170">
                  <c:v>-1.3950525282585462</c:v>
                </c:pt>
                <c:pt idx="7171">
                  <c:v>-1.3950525282585462</c:v>
                </c:pt>
                <c:pt idx="7172">
                  <c:v>-0.88881967520906158</c:v>
                </c:pt>
                <c:pt idx="7173">
                  <c:v>-0.88881967520906158</c:v>
                </c:pt>
                <c:pt idx="7174">
                  <c:v>-0.2794493539703507</c:v>
                </c:pt>
                <c:pt idx="7175">
                  <c:v>-0.40116316278173481</c:v>
                </c:pt>
                <c:pt idx="7176">
                  <c:v>1.2784152420787677E-2</c:v>
                </c:pt>
                <c:pt idx="7177">
                  <c:v>-1.3950525282585462</c:v>
                </c:pt>
                <c:pt idx="7178">
                  <c:v>-0.6450419512753276</c:v>
                </c:pt>
                <c:pt idx="7179">
                  <c:v>-0.6450419512753276</c:v>
                </c:pt>
                <c:pt idx="7180">
                  <c:v>-0.88881967520906158</c:v>
                </c:pt>
                <c:pt idx="7181">
                  <c:v>-1.3950525282585462</c:v>
                </c:pt>
                <c:pt idx="7182">
                  <c:v>-0.6450419512753276</c:v>
                </c:pt>
                <c:pt idx="7183">
                  <c:v>7.3636031452008061E-2</c:v>
                </c:pt>
                <c:pt idx="7184">
                  <c:v>-0.2794493539703507</c:v>
                </c:pt>
                <c:pt idx="7185">
                  <c:v>-0.2794493539703507</c:v>
                </c:pt>
                <c:pt idx="7186">
                  <c:v>-0.2794493539703507</c:v>
                </c:pt>
                <c:pt idx="7187">
                  <c:v>-1.3950525282585462</c:v>
                </c:pt>
                <c:pt idx="7188">
                  <c:v>-0.88881967520906158</c:v>
                </c:pt>
                <c:pt idx="7189">
                  <c:v>1.2784152420787677E-2</c:v>
                </c:pt>
                <c:pt idx="7190">
                  <c:v>-1.3950525282585462</c:v>
                </c:pt>
                <c:pt idx="7191">
                  <c:v>-1.3950525282585462</c:v>
                </c:pt>
                <c:pt idx="7192">
                  <c:v>-0.2794493539703507</c:v>
                </c:pt>
                <c:pt idx="7193">
                  <c:v>-0.40116316278173481</c:v>
                </c:pt>
                <c:pt idx="7194">
                  <c:v>1.2784152420787677E-2</c:v>
                </c:pt>
                <c:pt idx="7195">
                  <c:v>-1.3950525282585462</c:v>
                </c:pt>
                <c:pt idx="7196">
                  <c:v>-0.2794493539703507</c:v>
                </c:pt>
                <c:pt idx="7197">
                  <c:v>-1.3950525282585462</c:v>
                </c:pt>
                <c:pt idx="7198">
                  <c:v>-1.3950525282585462</c:v>
                </c:pt>
                <c:pt idx="7199">
                  <c:v>-0.88881967520906158</c:v>
                </c:pt>
                <c:pt idx="7200">
                  <c:v>-0.6450419512753276</c:v>
                </c:pt>
                <c:pt idx="7201">
                  <c:v>7.3636031452008061E-2</c:v>
                </c:pt>
                <c:pt idx="7202">
                  <c:v>-1.3950525282585462</c:v>
                </c:pt>
                <c:pt idx="7203">
                  <c:v>-0.88881967520906158</c:v>
                </c:pt>
                <c:pt idx="7204">
                  <c:v>-0.2794493539703507</c:v>
                </c:pt>
                <c:pt idx="7205">
                  <c:v>-0.6450419512753276</c:v>
                </c:pt>
                <c:pt idx="7206">
                  <c:v>-1.3950525282585462</c:v>
                </c:pt>
                <c:pt idx="7207">
                  <c:v>-1.3950525282585462</c:v>
                </c:pt>
                <c:pt idx="7208">
                  <c:v>7.3636031452008061E-2</c:v>
                </c:pt>
                <c:pt idx="7209">
                  <c:v>-4.5511009098988427E-2</c:v>
                </c:pt>
                <c:pt idx="7210">
                  <c:v>-0.88881967520906158</c:v>
                </c:pt>
                <c:pt idx="7211">
                  <c:v>-1.3950525282585462</c:v>
                </c:pt>
                <c:pt idx="7212">
                  <c:v>-0.2794493539703507</c:v>
                </c:pt>
                <c:pt idx="7213">
                  <c:v>1.2784152420787677E-2</c:v>
                </c:pt>
                <c:pt idx="7214">
                  <c:v>-1.3950525282585462</c:v>
                </c:pt>
                <c:pt idx="7215">
                  <c:v>-0.2794493539703507</c:v>
                </c:pt>
                <c:pt idx="7216">
                  <c:v>-4.5511009098988427E-2</c:v>
                </c:pt>
                <c:pt idx="7217">
                  <c:v>-0.2794493539703507</c:v>
                </c:pt>
                <c:pt idx="7218">
                  <c:v>-1.3950525282585462</c:v>
                </c:pt>
                <c:pt idx="7219">
                  <c:v>-0.2794493539703507</c:v>
                </c:pt>
                <c:pt idx="7220">
                  <c:v>-4.5511009098988427E-2</c:v>
                </c:pt>
                <c:pt idx="7221">
                  <c:v>-0.2794493539703507</c:v>
                </c:pt>
                <c:pt idx="7222">
                  <c:v>-1.3950525282585462</c:v>
                </c:pt>
                <c:pt idx="7223">
                  <c:v>-1.3950525282585462</c:v>
                </c:pt>
                <c:pt idx="7224">
                  <c:v>-0.2794493539703507</c:v>
                </c:pt>
                <c:pt idx="7225">
                  <c:v>-0.13248586824472414</c:v>
                </c:pt>
                <c:pt idx="7226">
                  <c:v>-1.3950525282585462</c:v>
                </c:pt>
                <c:pt idx="7227">
                  <c:v>-1.3950525282585462</c:v>
                </c:pt>
                <c:pt idx="7228">
                  <c:v>-0.13248586824472414</c:v>
                </c:pt>
                <c:pt idx="7229">
                  <c:v>-1.3950525282585462</c:v>
                </c:pt>
                <c:pt idx="7230">
                  <c:v>-0.88881967520906158</c:v>
                </c:pt>
                <c:pt idx="7231">
                  <c:v>7.3636031452008061E-2</c:v>
                </c:pt>
                <c:pt idx="7232">
                  <c:v>-1.3950525282585462</c:v>
                </c:pt>
                <c:pt idx="7233">
                  <c:v>-0.6450419512753276</c:v>
                </c:pt>
                <c:pt idx="7234">
                  <c:v>-0.2794493539703507</c:v>
                </c:pt>
                <c:pt idx="7235">
                  <c:v>-0.13248586824472414</c:v>
                </c:pt>
                <c:pt idx="7236">
                  <c:v>-1.3950525282585462</c:v>
                </c:pt>
                <c:pt idx="7237">
                  <c:v>-1.3950525282585462</c:v>
                </c:pt>
                <c:pt idx="7238">
                  <c:v>-0.13248586824472414</c:v>
                </c:pt>
                <c:pt idx="7239">
                  <c:v>-0.46783862043457014</c:v>
                </c:pt>
                <c:pt idx="7240">
                  <c:v>7.3636031452008061E-2</c:v>
                </c:pt>
                <c:pt idx="7241">
                  <c:v>-0.13248586824472414</c:v>
                </c:pt>
                <c:pt idx="7242">
                  <c:v>-1.3950525282585462</c:v>
                </c:pt>
                <c:pt idx="7243">
                  <c:v>-0.40116316278173481</c:v>
                </c:pt>
                <c:pt idx="7244">
                  <c:v>-1.3950525282585462</c:v>
                </c:pt>
                <c:pt idx="7245">
                  <c:v>-1.3950525282585462</c:v>
                </c:pt>
                <c:pt idx="7246">
                  <c:v>-1.3950525282585462</c:v>
                </c:pt>
                <c:pt idx="7247">
                  <c:v>-0.46783862043457014</c:v>
                </c:pt>
                <c:pt idx="7248">
                  <c:v>-0.6450419512753276</c:v>
                </c:pt>
                <c:pt idx="7249">
                  <c:v>-1.3950525282585462</c:v>
                </c:pt>
                <c:pt idx="7250">
                  <c:v>-0.6450419512753276</c:v>
                </c:pt>
                <c:pt idx="7251">
                  <c:v>7.3636031452008061E-2</c:v>
                </c:pt>
                <c:pt idx="7252">
                  <c:v>-0.40116316278173481</c:v>
                </c:pt>
                <c:pt idx="7253">
                  <c:v>-4.5511009098988427E-2</c:v>
                </c:pt>
                <c:pt idx="7254">
                  <c:v>-4.5511009098988427E-2</c:v>
                </c:pt>
                <c:pt idx="7255">
                  <c:v>-0.13248586824472414</c:v>
                </c:pt>
                <c:pt idx="7256">
                  <c:v>-0.46783862043457014</c:v>
                </c:pt>
                <c:pt idx="7257">
                  <c:v>-0.6450419512753276</c:v>
                </c:pt>
                <c:pt idx="7258">
                  <c:v>-1.3950525282585462</c:v>
                </c:pt>
                <c:pt idx="7259">
                  <c:v>-1.3950525282585462</c:v>
                </c:pt>
                <c:pt idx="7260">
                  <c:v>-0.88881967520906158</c:v>
                </c:pt>
                <c:pt idx="7261">
                  <c:v>-0.2794493539703507</c:v>
                </c:pt>
                <c:pt idx="7262">
                  <c:v>-0.40116316278173481</c:v>
                </c:pt>
                <c:pt idx="7263">
                  <c:v>-4.5511009098988427E-2</c:v>
                </c:pt>
                <c:pt idx="7264">
                  <c:v>-1.3950525282585462</c:v>
                </c:pt>
                <c:pt idx="7265">
                  <c:v>-1.3950525282585462</c:v>
                </c:pt>
                <c:pt idx="7266">
                  <c:v>-0.88881967520906158</c:v>
                </c:pt>
                <c:pt idx="7267">
                  <c:v>-0.6450419512753276</c:v>
                </c:pt>
                <c:pt idx="7268">
                  <c:v>-0.6450419512753276</c:v>
                </c:pt>
                <c:pt idx="7269">
                  <c:v>7.3636031452008061E-2</c:v>
                </c:pt>
                <c:pt idx="7270">
                  <c:v>-0.2794493539703507</c:v>
                </c:pt>
                <c:pt idx="7271">
                  <c:v>-0.6450419512753276</c:v>
                </c:pt>
                <c:pt idx="7272">
                  <c:v>-1.3950525282585462</c:v>
                </c:pt>
                <c:pt idx="7273">
                  <c:v>-0.2794493539703507</c:v>
                </c:pt>
                <c:pt idx="7274">
                  <c:v>-4.5511009098988427E-2</c:v>
                </c:pt>
                <c:pt idx="7275">
                  <c:v>-0.40116316278173481</c:v>
                </c:pt>
                <c:pt idx="7276">
                  <c:v>-0.88881967520906158</c:v>
                </c:pt>
                <c:pt idx="7277">
                  <c:v>-0.6450419512753276</c:v>
                </c:pt>
                <c:pt idx="7278">
                  <c:v>-1.3950525282585462</c:v>
                </c:pt>
                <c:pt idx="7279">
                  <c:v>-1.3950525282585462</c:v>
                </c:pt>
                <c:pt idx="7280">
                  <c:v>-0.40116316278173481</c:v>
                </c:pt>
                <c:pt idx="7281">
                  <c:v>-0.2794493539703507</c:v>
                </c:pt>
                <c:pt idx="7282">
                  <c:v>-1.3950525282585462</c:v>
                </c:pt>
                <c:pt idx="7283">
                  <c:v>-0.2794493539703507</c:v>
                </c:pt>
                <c:pt idx="7284">
                  <c:v>-0.13248586824472414</c:v>
                </c:pt>
                <c:pt idx="7285">
                  <c:v>-0.2794493539703507</c:v>
                </c:pt>
                <c:pt idx="7286">
                  <c:v>-0.2794493539703507</c:v>
                </c:pt>
                <c:pt idx="7287">
                  <c:v>-1.3950525282585462</c:v>
                </c:pt>
                <c:pt idx="7288">
                  <c:v>-0.40116316278173481</c:v>
                </c:pt>
                <c:pt idx="7289">
                  <c:v>-0.88881967520906158</c:v>
                </c:pt>
                <c:pt idx="7290">
                  <c:v>-0.2794493539703507</c:v>
                </c:pt>
                <c:pt idx="7291">
                  <c:v>-0.6450419512753276</c:v>
                </c:pt>
                <c:pt idx="7292">
                  <c:v>-0.2794493539703507</c:v>
                </c:pt>
                <c:pt idx="7293">
                  <c:v>-1.3950525282585462</c:v>
                </c:pt>
                <c:pt idx="7294">
                  <c:v>-0.6450419512753276</c:v>
                </c:pt>
                <c:pt idx="7295">
                  <c:v>-1.3950525282585462</c:v>
                </c:pt>
                <c:pt idx="7296">
                  <c:v>-0.13248586824472414</c:v>
                </c:pt>
                <c:pt idx="7297">
                  <c:v>-0.88881967520906158</c:v>
                </c:pt>
                <c:pt idx="7298">
                  <c:v>-0.2794493539703507</c:v>
                </c:pt>
                <c:pt idx="7299">
                  <c:v>-1.3950525282585462</c:v>
                </c:pt>
                <c:pt idx="7300">
                  <c:v>-0.6450419512753276</c:v>
                </c:pt>
                <c:pt idx="7301">
                  <c:v>-0.6450419512753276</c:v>
                </c:pt>
                <c:pt idx="7302">
                  <c:v>-4.5511009098988427E-2</c:v>
                </c:pt>
                <c:pt idx="7303">
                  <c:v>-1.3950525282585462</c:v>
                </c:pt>
                <c:pt idx="7304">
                  <c:v>-0.6450419512753276</c:v>
                </c:pt>
                <c:pt idx="7305">
                  <c:v>-0.13248586824472414</c:v>
                </c:pt>
                <c:pt idx="7306">
                  <c:v>-1.3950525282585462</c:v>
                </c:pt>
                <c:pt idx="7307">
                  <c:v>-0.2794493539703507</c:v>
                </c:pt>
                <c:pt idx="7308">
                  <c:v>-0.6450419512753276</c:v>
                </c:pt>
                <c:pt idx="7309">
                  <c:v>-0.40116316278173481</c:v>
                </c:pt>
                <c:pt idx="7310">
                  <c:v>-0.2794493539703507</c:v>
                </c:pt>
                <c:pt idx="7311">
                  <c:v>-0.6450419512753276</c:v>
                </c:pt>
                <c:pt idx="7312">
                  <c:v>7.3636031452008061E-2</c:v>
                </c:pt>
                <c:pt idx="7313">
                  <c:v>-1.3950525282585462</c:v>
                </c:pt>
                <c:pt idx="7314">
                  <c:v>7.3636031452008061E-2</c:v>
                </c:pt>
                <c:pt idx="7315">
                  <c:v>-1.3950525282585462</c:v>
                </c:pt>
                <c:pt idx="7316">
                  <c:v>-4.5511009098988427E-2</c:v>
                </c:pt>
                <c:pt idx="7317">
                  <c:v>-0.13248586824472414</c:v>
                </c:pt>
                <c:pt idx="7318">
                  <c:v>-0.88881967520906158</c:v>
                </c:pt>
                <c:pt idx="7319">
                  <c:v>-0.88881967520906158</c:v>
                </c:pt>
                <c:pt idx="7320">
                  <c:v>-0.6450419512753276</c:v>
                </c:pt>
                <c:pt idx="7321">
                  <c:v>-0.6450419512753276</c:v>
                </c:pt>
                <c:pt idx="7322">
                  <c:v>-0.2794493539703507</c:v>
                </c:pt>
                <c:pt idx="7323">
                  <c:v>-1.3950525282585462</c:v>
                </c:pt>
                <c:pt idx="7324">
                  <c:v>-0.13248586824472414</c:v>
                </c:pt>
                <c:pt idx="7325">
                  <c:v>7.3636031452008061E-2</c:v>
                </c:pt>
                <c:pt idx="7326">
                  <c:v>-1.3950525282585462</c:v>
                </c:pt>
                <c:pt idx="7327">
                  <c:v>-1.3950525282585462</c:v>
                </c:pt>
                <c:pt idx="7328">
                  <c:v>-1.3950525282585462</c:v>
                </c:pt>
                <c:pt idx="7329">
                  <c:v>-1.3950525282585462</c:v>
                </c:pt>
                <c:pt idx="7330">
                  <c:v>-0.2794493539703507</c:v>
                </c:pt>
                <c:pt idx="7331">
                  <c:v>-0.2794493539703507</c:v>
                </c:pt>
                <c:pt idx="7332">
                  <c:v>7.3636031452008061E-2</c:v>
                </c:pt>
                <c:pt idx="7333">
                  <c:v>-0.46783862043457014</c:v>
                </c:pt>
                <c:pt idx="7334">
                  <c:v>1.2784152420787677E-2</c:v>
                </c:pt>
                <c:pt idx="7335">
                  <c:v>-1.3950525282585462</c:v>
                </c:pt>
                <c:pt idx="7336">
                  <c:v>-0.46783862043457014</c:v>
                </c:pt>
                <c:pt idx="7337">
                  <c:v>-1.3950525282585462</c:v>
                </c:pt>
                <c:pt idx="7338">
                  <c:v>-0.88881967520906158</c:v>
                </c:pt>
                <c:pt idx="7339">
                  <c:v>-1.3950525282585462</c:v>
                </c:pt>
                <c:pt idx="7340">
                  <c:v>-1.3950525282585462</c:v>
                </c:pt>
                <c:pt idx="7341">
                  <c:v>-0.6450419512753276</c:v>
                </c:pt>
                <c:pt idx="7342">
                  <c:v>-1.3950525282585462</c:v>
                </c:pt>
                <c:pt idx="7343">
                  <c:v>1.2784152420787677E-2</c:v>
                </c:pt>
                <c:pt idx="7344">
                  <c:v>-0.88881967520906158</c:v>
                </c:pt>
                <c:pt idx="7345">
                  <c:v>-0.2794493539703507</c:v>
                </c:pt>
                <c:pt idx="7346">
                  <c:v>-1.3950525282585462</c:v>
                </c:pt>
                <c:pt idx="7347">
                  <c:v>-1.3950525282585462</c:v>
                </c:pt>
                <c:pt idx="7348">
                  <c:v>-0.40116316278173481</c:v>
                </c:pt>
                <c:pt idx="7349">
                  <c:v>-1.3950525282585462</c:v>
                </c:pt>
                <c:pt idx="7350">
                  <c:v>1.2784152420787677E-2</c:v>
                </c:pt>
                <c:pt idx="7351">
                  <c:v>-0.88881967520906158</c:v>
                </c:pt>
                <c:pt idx="7352">
                  <c:v>-1.3950525282585462</c:v>
                </c:pt>
                <c:pt idx="7353">
                  <c:v>-0.6450419512753276</c:v>
                </c:pt>
                <c:pt idx="7354">
                  <c:v>-0.2794493539703507</c:v>
                </c:pt>
                <c:pt idx="7355">
                  <c:v>-0.2794493539703507</c:v>
                </c:pt>
                <c:pt idx="7356">
                  <c:v>7.3636031452008061E-2</c:v>
                </c:pt>
                <c:pt idx="7357">
                  <c:v>-0.13248586824472414</c:v>
                </c:pt>
                <c:pt idx="7358">
                  <c:v>-0.40116316278173481</c:v>
                </c:pt>
                <c:pt idx="7359">
                  <c:v>-1.3950525282585462</c:v>
                </c:pt>
                <c:pt idx="7360">
                  <c:v>-1.3950525282585462</c:v>
                </c:pt>
                <c:pt idx="7361">
                  <c:v>-1.3950525282585462</c:v>
                </c:pt>
                <c:pt idx="7362">
                  <c:v>-4.5511009098988427E-2</c:v>
                </c:pt>
                <c:pt idx="7363">
                  <c:v>-0.13248586824472414</c:v>
                </c:pt>
                <c:pt idx="7364">
                  <c:v>-0.88881967520906158</c:v>
                </c:pt>
                <c:pt idx="7365">
                  <c:v>7.3636031452008061E-2</c:v>
                </c:pt>
                <c:pt idx="7366">
                  <c:v>-0.88881967520906158</c:v>
                </c:pt>
                <c:pt idx="7367">
                  <c:v>-0.6450419512753276</c:v>
                </c:pt>
                <c:pt idx="7368">
                  <c:v>-1.3950525282585462</c:v>
                </c:pt>
                <c:pt idx="7369">
                  <c:v>7.3636031452008061E-2</c:v>
                </c:pt>
                <c:pt idx="7370">
                  <c:v>-0.2794493539703507</c:v>
                </c:pt>
                <c:pt idx="7371">
                  <c:v>-0.2794493539703507</c:v>
                </c:pt>
                <c:pt idx="7372">
                  <c:v>-0.2794493539703507</c:v>
                </c:pt>
                <c:pt idx="7373">
                  <c:v>-0.6450419512753276</c:v>
                </c:pt>
                <c:pt idx="7374">
                  <c:v>-0.6450419512753276</c:v>
                </c:pt>
                <c:pt idx="7375">
                  <c:v>-0.13248586824472414</c:v>
                </c:pt>
                <c:pt idx="7376">
                  <c:v>-0.46783862043457014</c:v>
                </c:pt>
                <c:pt idx="7377">
                  <c:v>-0.88881967520906158</c:v>
                </c:pt>
                <c:pt idx="7378">
                  <c:v>-0.6450419512753276</c:v>
                </c:pt>
                <c:pt idx="7379">
                  <c:v>-1.3950525282585462</c:v>
                </c:pt>
                <c:pt idx="7380">
                  <c:v>7.3636031452008061E-2</c:v>
                </c:pt>
                <c:pt idx="7381">
                  <c:v>-1.3950525282585462</c:v>
                </c:pt>
                <c:pt idx="7382">
                  <c:v>-1.3950525282585462</c:v>
                </c:pt>
                <c:pt idx="7383">
                  <c:v>1.2784152420787677E-2</c:v>
                </c:pt>
                <c:pt idx="7384">
                  <c:v>-4.5511009098988427E-2</c:v>
                </c:pt>
                <c:pt idx="7385">
                  <c:v>-0.40116316278173481</c:v>
                </c:pt>
                <c:pt idx="7386">
                  <c:v>7.3636031452008061E-2</c:v>
                </c:pt>
                <c:pt idx="7387">
                  <c:v>-0.6450419512753276</c:v>
                </c:pt>
                <c:pt idx="7388">
                  <c:v>-0.2794493539703507</c:v>
                </c:pt>
                <c:pt idx="7389">
                  <c:v>1.2784152420787677E-2</c:v>
                </c:pt>
                <c:pt idx="7390">
                  <c:v>-0.2794493539703507</c:v>
                </c:pt>
                <c:pt idx="7391">
                  <c:v>-0.6450419512753276</c:v>
                </c:pt>
                <c:pt idx="7392">
                  <c:v>-1.3950525282585462</c:v>
                </c:pt>
                <c:pt idx="7393">
                  <c:v>-0.2794493539703507</c:v>
                </c:pt>
                <c:pt idx="7394">
                  <c:v>-0.6450419512753276</c:v>
                </c:pt>
                <c:pt idx="7395">
                  <c:v>-1.3950525282585462</c:v>
                </c:pt>
                <c:pt idx="7396">
                  <c:v>-0.2794493539703507</c:v>
                </c:pt>
                <c:pt idx="7397">
                  <c:v>-0.6450419512753276</c:v>
                </c:pt>
                <c:pt idx="7398">
                  <c:v>-1.3950525282585462</c:v>
                </c:pt>
                <c:pt idx="7399">
                  <c:v>-0.6450419512753276</c:v>
                </c:pt>
                <c:pt idx="7400">
                  <c:v>-1.3950525282585462</c:v>
                </c:pt>
                <c:pt idx="7401">
                  <c:v>-1.3950525282585462</c:v>
                </c:pt>
                <c:pt idx="7402">
                  <c:v>-0.88881967520906158</c:v>
                </c:pt>
                <c:pt idx="7403">
                  <c:v>-0.13248586824472414</c:v>
                </c:pt>
                <c:pt idx="7404">
                  <c:v>-0.88881967520906158</c:v>
                </c:pt>
                <c:pt idx="7405">
                  <c:v>-0.13248586824472414</c:v>
                </c:pt>
                <c:pt idx="7406">
                  <c:v>-1.3950525282585462</c:v>
                </c:pt>
                <c:pt idx="7407">
                  <c:v>-0.6450419512753276</c:v>
                </c:pt>
                <c:pt idx="7408">
                  <c:v>-1.3950525282585462</c:v>
                </c:pt>
                <c:pt idx="7409">
                  <c:v>-0.13248586824472414</c:v>
                </c:pt>
                <c:pt idx="7410">
                  <c:v>-0.88881967520906158</c:v>
                </c:pt>
                <c:pt idx="7411">
                  <c:v>-1.3950525282585462</c:v>
                </c:pt>
                <c:pt idx="7412">
                  <c:v>-0.46783862043457014</c:v>
                </c:pt>
                <c:pt idx="7413">
                  <c:v>-0.13248586824472414</c:v>
                </c:pt>
                <c:pt idx="7414">
                  <c:v>-0.2794493539703507</c:v>
                </c:pt>
                <c:pt idx="7415">
                  <c:v>-0.13248586824472414</c:v>
                </c:pt>
                <c:pt idx="7416">
                  <c:v>-1.3950525282585462</c:v>
                </c:pt>
                <c:pt idx="7417">
                  <c:v>-4.5511009098988427E-2</c:v>
                </c:pt>
                <c:pt idx="7418">
                  <c:v>-0.6450419512753276</c:v>
                </c:pt>
                <c:pt idx="7419">
                  <c:v>7.3636031452008061E-2</c:v>
                </c:pt>
                <c:pt idx="7420">
                  <c:v>-1.3950525282585462</c:v>
                </c:pt>
                <c:pt idx="7421">
                  <c:v>-0.6450419512753276</c:v>
                </c:pt>
                <c:pt idx="7422">
                  <c:v>-0.2794493539703507</c:v>
                </c:pt>
                <c:pt idx="7423">
                  <c:v>-0.46783862043457014</c:v>
                </c:pt>
                <c:pt idx="7424">
                  <c:v>-0.6450419512753276</c:v>
                </c:pt>
                <c:pt idx="7425">
                  <c:v>-0.88881967520906158</c:v>
                </c:pt>
                <c:pt idx="7426">
                  <c:v>1.2784152420787677E-2</c:v>
                </c:pt>
                <c:pt idx="7427">
                  <c:v>-1.3950525282585462</c:v>
                </c:pt>
                <c:pt idx="7428">
                  <c:v>-1.3950525282585462</c:v>
                </c:pt>
                <c:pt idx="7429">
                  <c:v>-1.3950525282585462</c:v>
                </c:pt>
                <c:pt idx="7430">
                  <c:v>-1.3950525282585462</c:v>
                </c:pt>
                <c:pt idx="7431">
                  <c:v>-4.5511009098988427E-2</c:v>
                </c:pt>
                <c:pt idx="7432">
                  <c:v>-0.88881967520906158</c:v>
                </c:pt>
                <c:pt idx="7433">
                  <c:v>-1.3950525282585462</c:v>
                </c:pt>
                <c:pt idx="7434">
                  <c:v>-0.13248586824472414</c:v>
                </c:pt>
                <c:pt idx="7435">
                  <c:v>-0.40116316278173481</c:v>
                </c:pt>
                <c:pt idx="7436">
                  <c:v>-0.13248586824472414</c:v>
                </c:pt>
                <c:pt idx="7437">
                  <c:v>-4.5511009098988427E-2</c:v>
                </c:pt>
                <c:pt idx="7438">
                  <c:v>7.3636031452008061E-2</c:v>
                </c:pt>
                <c:pt idx="7439">
                  <c:v>-1.3950525282585462</c:v>
                </c:pt>
                <c:pt idx="7440">
                  <c:v>-0.6450419512753276</c:v>
                </c:pt>
                <c:pt idx="7441">
                  <c:v>-0.40116316278173481</c:v>
                </c:pt>
                <c:pt idx="7442">
                  <c:v>-0.2794493539703507</c:v>
                </c:pt>
                <c:pt idx="7443">
                  <c:v>-0.88881967520906158</c:v>
                </c:pt>
                <c:pt idx="7444">
                  <c:v>-1.3950525282585462</c:v>
                </c:pt>
                <c:pt idx="7445">
                  <c:v>7.3636031452008061E-2</c:v>
                </c:pt>
                <c:pt idx="7446">
                  <c:v>-1.3950525282585462</c:v>
                </c:pt>
                <c:pt idx="7447">
                  <c:v>-0.88881967520906158</c:v>
                </c:pt>
                <c:pt idx="7448">
                  <c:v>-0.6450419512753276</c:v>
                </c:pt>
                <c:pt idx="7449">
                  <c:v>-1.3950525282585462</c:v>
                </c:pt>
                <c:pt idx="7450">
                  <c:v>-0.88881967520906158</c:v>
                </c:pt>
                <c:pt idx="7451">
                  <c:v>-0.6450419512753276</c:v>
                </c:pt>
                <c:pt idx="7452">
                  <c:v>-1.3950525282585462</c:v>
                </c:pt>
                <c:pt idx="7453">
                  <c:v>-0.13248586824472414</c:v>
                </c:pt>
                <c:pt idx="7454">
                  <c:v>7.3636031452008061E-2</c:v>
                </c:pt>
                <c:pt idx="7455">
                  <c:v>-1.3950525282585462</c:v>
                </c:pt>
                <c:pt idx="7456">
                  <c:v>-0.13248586824472414</c:v>
                </c:pt>
                <c:pt idx="7457">
                  <c:v>-0.2794493539703507</c:v>
                </c:pt>
                <c:pt idx="7458">
                  <c:v>-0.88881967520906158</c:v>
                </c:pt>
                <c:pt idx="7459">
                  <c:v>-0.6450419512753276</c:v>
                </c:pt>
                <c:pt idx="7460">
                  <c:v>-0.6450419512753276</c:v>
                </c:pt>
                <c:pt idx="7461">
                  <c:v>-0.2794493539703507</c:v>
                </c:pt>
                <c:pt idx="7462">
                  <c:v>-1.3950525282585462</c:v>
                </c:pt>
                <c:pt idx="7463">
                  <c:v>-4.5511009098988427E-2</c:v>
                </c:pt>
                <c:pt idx="7464">
                  <c:v>-0.2794493539703507</c:v>
                </c:pt>
                <c:pt idx="7465">
                  <c:v>-1.3950525282585462</c:v>
                </c:pt>
                <c:pt idx="7466">
                  <c:v>-1.3950525282585462</c:v>
                </c:pt>
                <c:pt idx="7467">
                  <c:v>-1.3950525282585462</c:v>
                </c:pt>
                <c:pt idx="7468">
                  <c:v>-0.13248586824472414</c:v>
                </c:pt>
                <c:pt idx="7469">
                  <c:v>-0.6450419512753276</c:v>
                </c:pt>
                <c:pt idx="7470">
                  <c:v>-0.6450419512753276</c:v>
                </c:pt>
                <c:pt idx="7471">
                  <c:v>-1.3950525282585462</c:v>
                </c:pt>
                <c:pt idx="7472">
                  <c:v>-1.3950525282585462</c:v>
                </c:pt>
                <c:pt idx="7473">
                  <c:v>1.2784152420787677E-2</c:v>
                </c:pt>
                <c:pt idx="7474">
                  <c:v>-4.5511009098988427E-2</c:v>
                </c:pt>
                <c:pt idx="7475">
                  <c:v>-1.3950525282585462</c:v>
                </c:pt>
                <c:pt idx="7476">
                  <c:v>1.2784152420787677E-2</c:v>
                </c:pt>
                <c:pt idx="7477">
                  <c:v>-0.2794493539703507</c:v>
                </c:pt>
                <c:pt idx="7478">
                  <c:v>-0.88881967520906158</c:v>
                </c:pt>
                <c:pt idx="7479">
                  <c:v>-1.3950525282585462</c:v>
                </c:pt>
                <c:pt idx="7480">
                  <c:v>-1.3950525282585462</c:v>
                </c:pt>
                <c:pt idx="7481">
                  <c:v>-0.6450419512753276</c:v>
                </c:pt>
                <c:pt idx="7482">
                  <c:v>-1.3950525282585462</c:v>
                </c:pt>
                <c:pt idx="7483">
                  <c:v>-1.3950525282585462</c:v>
                </c:pt>
                <c:pt idx="7484">
                  <c:v>-1.3950525282585462</c:v>
                </c:pt>
                <c:pt idx="7485">
                  <c:v>-1.3950525282585462</c:v>
                </c:pt>
                <c:pt idx="7486">
                  <c:v>-0.6450419512753276</c:v>
                </c:pt>
                <c:pt idx="7487">
                  <c:v>-0.6450419512753276</c:v>
                </c:pt>
                <c:pt idx="7488">
                  <c:v>-1.3950525282585462</c:v>
                </c:pt>
                <c:pt idx="7489">
                  <c:v>-0.6450419512753276</c:v>
                </c:pt>
                <c:pt idx="7490">
                  <c:v>-0.6450419512753276</c:v>
                </c:pt>
                <c:pt idx="7491">
                  <c:v>1.2784152420787677E-2</c:v>
                </c:pt>
                <c:pt idx="7492">
                  <c:v>-0.2794493539703507</c:v>
                </c:pt>
                <c:pt idx="7493">
                  <c:v>7.3636031452008061E-2</c:v>
                </c:pt>
                <c:pt idx="7494">
                  <c:v>-0.46783862043457014</c:v>
                </c:pt>
                <c:pt idx="7495">
                  <c:v>-0.13248586824472414</c:v>
                </c:pt>
                <c:pt idx="7496">
                  <c:v>-0.2794493539703507</c:v>
                </c:pt>
                <c:pt idx="7497">
                  <c:v>-1.3950525282585462</c:v>
                </c:pt>
                <c:pt idx="7498">
                  <c:v>-0.2794493539703507</c:v>
                </c:pt>
                <c:pt idx="7499">
                  <c:v>-0.40116316278173481</c:v>
                </c:pt>
                <c:pt idx="7500">
                  <c:v>-4.5511009098988427E-2</c:v>
                </c:pt>
                <c:pt idx="7501">
                  <c:v>7.3636031452008061E-2</c:v>
                </c:pt>
                <c:pt idx="7502">
                  <c:v>-0.2794493539703507</c:v>
                </c:pt>
                <c:pt idx="7503">
                  <c:v>-0.46783862043457014</c:v>
                </c:pt>
                <c:pt idx="7504">
                  <c:v>-0.2794493539703507</c:v>
                </c:pt>
                <c:pt idx="7505">
                  <c:v>-0.6450419512753276</c:v>
                </c:pt>
                <c:pt idx="7506">
                  <c:v>-4.5511009098988427E-2</c:v>
                </c:pt>
                <c:pt idx="7507">
                  <c:v>-0.6450419512753276</c:v>
                </c:pt>
                <c:pt idx="7508">
                  <c:v>-0.6450419512753276</c:v>
                </c:pt>
                <c:pt idx="7509">
                  <c:v>1.2784152420787677E-2</c:v>
                </c:pt>
                <c:pt idx="7510">
                  <c:v>-0.2794493539703507</c:v>
                </c:pt>
                <c:pt idx="7511">
                  <c:v>-1.3950525282585462</c:v>
                </c:pt>
                <c:pt idx="7512">
                  <c:v>-0.6450419512753276</c:v>
                </c:pt>
                <c:pt idx="7513">
                  <c:v>-1.3950525282585462</c:v>
                </c:pt>
                <c:pt idx="7514">
                  <c:v>-0.88881967520906158</c:v>
                </c:pt>
                <c:pt idx="7515">
                  <c:v>-1.3950525282585462</c:v>
                </c:pt>
                <c:pt idx="7516">
                  <c:v>1.2784152420787677E-2</c:v>
                </c:pt>
                <c:pt idx="7517">
                  <c:v>-0.88881967520906158</c:v>
                </c:pt>
                <c:pt idx="7518">
                  <c:v>-0.13248586824472414</c:v>
                </c:pt>
                <c:pt idx="7519">
                  <c:v>7.3636031452008061E-2</c:v>
                </c:pt>
                <c:pt idx="7520">
                  <c:v>-0.2794493539703507</c:v>
                </c:pt>
                <c:pt idx="7521">
                  <c:v>-0.6450419512753276</c:v>
                </c:pt>
                <c:pt idx="7522">
                  <c:v>-0.6450419512753276</c:v>
                </c:pt>
                <c:pt idx="7523">
                  <c:v>-1.3950525282585462</c:v>
                </c:pt>
                <c:pt idx="7524">
                  <c:v>1.2784152420787677E-2</c:v>
                </c:pt>
                <c:pt idx="7525">
                  <c:v>-0.6450419512753276</c:v>
                </c:pt>
                <c:pt idx="7526">
                  <c:v>-0.6450419512753276</c:v>
                </c:pt>
                <c:pt idx="7527">
                  <c:v>-1.3950525282585462</c:v>
                </c:pt>
                <c:pt idx="7528">
                  <c:v>-4.5511009098988427E-2</c:v>
                </c:pt>
                <c:pt idx="7529">
                  <c:v>-0.88881967520906158</c:v>
                </c:pt>
                <c:pt idx="7530">
                  <c:v>-0.13248586824472414</c:v>
                </c:pt>
                <c:pt idx="7531">
                  <c:v>-0.88881967520906158</c:v>
                </c:pt>
                <c:pt idx="7532">
                  <c:v>-0.2794493539703507</c:v>
                </c:pt>
                <c:pt idx="7533">
                  <c:v>-1.3950525282585462</c:v>
                </c:pt>
                <c:pt idx="7534">
                  <c:v>-0.2794493539703507</c:v>
                </c:pt>
                <c:pt idx="7535">
                  <c:v>-0.6450419512753276</c:v>
                </c:pt>
                <c:pt idx="7536">
                  <c:v>-1.3950525282585462</c:v>
                </c:pt>
                <c:pt idx="7537">
                  <c:v>-1.3950525282585462</c:v>
                </c:pt>
                <c:pt idx="7538">
                  <c:v>-1.3950525282585462</c:v>
                </c:pt>
                <c:pt idx="7539">
                  <c:v>-1.3950525282585462</c:v>
                </c:pt>
                <c:pt idx="7540">
                  <c:v>-1.3950525282585462</c:v>
                </c:pt>
                <c:pt idx="7541">
                  <c:v>-0.40116316278173481</c:v>
                </c:pt>
                <c:pt idx="7542">
                  <c:v>-0.40116316278173481</c:v>
                </c:pt>
                <c:pt idx="7543">
                  <c:v>7.3636031452008061E-2</c:v>
                </c:pt>
                <c:pt idx="7544">
                  <c:v>-0.13248586824472414</c:v>
                </c:pt>
                <c:pt idx="7545">
                  <c:v>-0.40116316278173481</c:v>
                </c:pt>
                <c:pt idx="7546">
                  <c:v>-0.6450419512753276</c:v>
                </c:pt>
                <c:pt idx="7547">
                  <c:v>-0.6450419512753276</c:v>
                </c:pt>
                <c:pt idx="7548">
                  <c:v>-1.3950525282585462</c:v>
                </c:pt>
                <c:pt idx="7549">
                  <c:v>-0.88881967520906158</c:v>
                </c:pt>
                <c:pt idx="7550">
                  <c:v>1.2784152420787677E-2</c:v>
                </c:pt>
                <c:pt idx="7551">
                  <c:v>-0.88881967520906158</c:v>
                </c:pt>
                <c:pt idx="7552">
                  <c:v>-0.2794493539703507</c:v>
                </c:pt>
                <c:pt idx="7553">
                  <c:v>-1.3950525282585462</c:v>
                </c:pt>
                <c:pt idx="7554">
                  <c:v>-0.6450419512753276</c:v>
                </c:pt>
                <c:pt idx="7555">
                  <c:v>-0.88881967520906158</c:v>
                </c:pt>
                <c:pt idx="7556">
                  <c:v>-0.2794493539703507</c:v>
                </c:pt>
                <c:pt idx="7557">
                  <c:v>-0.88881967520906158</c:v>
                </c:pt>
                <c:pt idx="7558">
                  <c:v>-1.3950525282585462</c:v>
                </c:pt>
                <c:pt idx="7559">
                  <c:v>-0.6450419512753276</c:v>
                </c:pt>
                <c:pt idx="7560">
                  <c:v>7.3636031452008061E-2</c:v>
                </c:pt>
                <c:pt idx="7561">
                  <c:v>-0.2794493539703507</c:v>
                </c:pt>
                <c:pt idx="7562">
                  <c:v>-0.6450419512753276</c:v>
                </c:pt>
                <c:pt idx="7563">
                  <c:v>-1.3950525282585462</c:v>
                </c:pt>
                <c:pt idx="7564">
                  <c:v>-1.3950525282585462</c:v>
                </c:pt>
                <c:pt idx="7565">
                  <c:v>-0.6450419512753276</c:v>
                </c:pt>
                <c:pt idx="7566">
                  <c:v>-0.6450419512753276</c:v>
                </c:pt>
                <c:pt idx="7567">
                  <c:v>-1.3950525282585462</c:v>
                </c:pt>
                <c:pt idx="7568">
                  <c:v>-0.2794493539703507</c:v>
                </c:pt>
                <c:pt idx="7569">
                  <c:v>-1.3950525282585462</c:v>
                </c:pt>
                <c:pt idx="7570">
                  <c:v>-0.2794493539703507</c:v>
                </c:pt>
                <c:pt idx="7571">
                  <c:v>-1.3950525282585462</c:v>
                </c:pt>
                <c:pt idx="7572">
                  <c:v>-1.3950525282585462</c:v>
                </c:pt>
                <c:pt idx="7573">
                  <c:v>-0.6450419512753276</c:v>
                </c:pt>
                <c:pt idx="7574">
                  <c:v>-0.13248586824472414</c:v>
                </c:pt>
                <c:pt idx="7575">
                  <c:v>-0.6450419512753276</c:v>
                </c:pt>
                <c:pt idx="7576">
                  <c:v>-1.3950525282585462</c:v>
                </c:pt>
                <c:pt idx="7577">
                  <c:v>-0.2794493539703507</c:v>
                </c:pt>
                <c:pt idx="7578">
                  <c:v>-0.6450419512753276</c:v>
                </c:pt>
                <c:pt idx="7579">
                  <c:v>-0.88881967520906158</c:v>
                </c:pt>
                <c:pt idx="7580">
                  <c:v>-1.3950525282585462</c:v>
                </c:pt>
                <c:pt idx="7581">
                  <c:v>-0.6450419512753276</c:v>
                </c:pt>
                <c:pt idx="7582">
                  <c:v>-0.6450419512753276</c:v>
                </c:pt>
                <c:pt idx="7583">
                  <c:v>-1.3950525282585462</c:v>
                </c:pt>
                <c:pt idx="7584">
                  <c:v>-0.6450419512753276</c:v>
                </c:pt>
                <c:pt idx="7585">
                  <c:v>-0.2794493539703507</c:v>
                </c:pt>
                <c:pt idx="7586">
                  <c:v>-1.3950525282585462</c:v>
                </c:pt>
                <c:pt idx="7587">
                  <c:v>-1.3950525282585462</c:v>
                </c:pt>
                <c:pt idx="7588">
                  <c:v>-0.13248586824472414</c:v>
                </c:pt>
                <c:pt idx="7589">
                  <c:v>-0.6450419512753276</c:v>
                </c:pt>
                <c:pt idx="7590">
                  <c:v>-0.2794493539703507</c:v>
                </c:pt>
                <c:pt idx="7591">
                  <c:v>-0.46783862043457014</c:v>
                </c:pt>
                <c:pt idx="7592">
                  <c:v>-0.88881967520906158</c:v>
                </c:pt>
                <c:pt idx="7593">
                  <c:v>-0.6450419512753276</c:v>
                </c:pt>
                <c:pt idx="7594">
                  <c:v>-0.2794493539703507</c:v>
                </c:pt>
                <c:pt idx="7595">
                  <c:v>-0.13248586824472414</c:v>
                </c:pt>
                <c:pt idx="7596">
                  <c:v>-0.6450419512753276</c:v>
                </c:pt>
                <c:pt idx="7597">
                  <c:v>-0.88881967520906158</c:v>
                </c:pt>
                <c:pt idx="7598">
                  <c:v>-0.40116316278173481</c:v>
                </c:pt>
                <c:pt idx="7599">
                  <c:v>-0.6450419512753276</c:v>
                </c:pt>
                <c:pt idx="7600">
                  <c:v>-1.3950525282585462</c:v>
                </c:pt>
                <c:pt idx="7601">
                  <c:v>-1.3950525282585462</c:v>
                </c:pt>
                <c:pt idx="7602">
                  <c:v>-4.5511009098988427E-2</c:v>
                </c:pt>
                <c:pt idx="7603">
                  <c:v>-1.3950525282585462</c:v>
                </c:pt>
                <c:pt idx="7604">
                  <c:v>7.3636031452008061E-2</c:v>
                </c:pt>
                <c:pt idx="7605">
                  <c:v>-1.3950525282585462</c:v>
                </c:pt>
                <c:pt idx="7606">
                  <c:v>-0.46783862043457014</c:v>
                </c:pt>
                <c:pt idx="7607">
                  <c:v>-1.3950525282585462</c:v>
                </c:pt>
                <c:pt idx="7608">
                  <c:v>-0.2794493539703507</c:v>
                </c:pt>
                <c:pt idx="7609">
                  <c:v>-0.6450419512753276</c:v>
                </c:pt>
                <c:pt idx="7610">
                  <c:v>-0.2794493539703507</c:v>
                </c:pt>
                <c:pt idx="7611">
                  <c:v>-0.13248586824472414</c:v>
                </c:pt>
                <c:pt idx="7612">
                  <c:v>-0.2794493539703507</c:v>
                </c:pt>
                <c:pt idx="7613">
                  <c:v>-0.6450419512753276</c:v>
                </c:pt>
                <c:pt idx="7614">
                  <c:v>-1.3950525282585462</c:v>
                </c:pt>
                <c:pt idx="7615">
                  <c:v>-0.46783862043457014</c:v>
                </c:pt>
                <c:pt idx="7616">
                  <c:v>-0.2794493539703507</c:v>
                </c:pt>
                <c:pt idx="7617">
                  <c:v>-1.3950525282585462</c:v>
                </c:pt>
                <c:pt idx="7618">
                  <c:v>-0.2794493539703507</c:v>
                </c:pt>
                <c:pt idx="7619">
                  <c:v>-0.6450419512753276</c:v>
                </c:pt>
                <c:pt idx="7620">
                  <c:v>7.3636031452008061E-2</c:v>
                </c:pt>
                <c:pt idx="7621">
                  <c:v>-0.2794493539703507</c:v>
                </c:pt>
                <c:pt idx="7622">
                  <c:v>-0.6450419512753276</c:v>
                </c:pt>
                <c:pt idx="7623">
                  <c:v>-1.3950525282585462</c:v>
                </c:pt>
                <c:pt idx="7624">
                  <c:v>-1.3950525282585462</c:v>
                </c:pt>
                <c:pt idx="7625">
                  <c:v>-1.3950525282585462</c:v>
                </c:pt>
                <c:pt idx="7626">
                  <c:v>-0.2794493539703507</c:v>
                </c:pt>
                <c:pt idx="7627">
                  <c:v>-0.6450419512753276</c:v>
                </c:pt>
                <c:pt idx="7628">
                  <c:v>1.2784152420787677E-2</c:v>
                </c:pt>
                <c:pt idx="7629">
                  <c:v>-1.3950525282585462</c:v>
                </c:pt>
                <c:pt idx="7630">
                  <c:v>-1.3950525282585462</c:v>
                </c:pt>
                <c:pt idx="7631">
                  <c:v>-0.6450419512753276</c:v>
                </c:pt>
                <c:pt idx="7632">
                  <c:v>-0.6450419512753276</c:v>
                </c:pt>
                <c:pt idx="7633">
                  <c:v>-4.5511009098988427E-2</c:v>
                </c:pt>
                <c:pt idx="7634">
                  <c:v>-0.2794493539703507</c:v>
                </c:pt>
                <c:pt idx="7635">
                  <c:v>7.3636031452008061E-2</c:v>
                </c:pt>
                <c:pt idx="7636">
                  <c:v>-0.2794493539703507</c:v>
                </c:pt>
                <c:pt idx="7637">
                  <c:v>-0.88881967520906158</c:v>
                </c:pt>
                <c:pt idx="7638">
                  <c:v>-0.6450419512753276</c:v>
                </c:pt>
                <c:pt idx="7639">
                  <c:v>1.2784152420787677E-2</c:v>
                </c:pt>
                <c:pt idx="7640">
                  <c:v>-0.2794493539703507</c:v>
                </c:pt>
                <c:pt idx="7641">
                  <c:v>-0.6450419512753276</c:v>
                </c:pt>
                <c:pt idx="7642">
                  <c:v>-0.40116316278173481</c:v>
                </c:pt>
                <c:pt idx="7643">
                  <c:v>-1.3950525282585462</c:v>
                </c:pt>
                <c:pt idx="7644">
                  <c:v>-0.13248586824472414</c:v>
                </c:pt>
                <c:pt idx="7645">
                  <c:v>1.2784152420787677E-2</c:v>
                </c:pt>
                <c:pt idx="7646">
                  <c:v>1.2784152420787677E-2</c:v>
                </c:pt>
                <c:pt idx="7647">
                  <c:v>-1.3950525282585462</c:v>
                </c:pt>
                <c:pt idx="7648">
                  <c:v>-1.3950525282585462</c:v>
                </c:pt>
                <c:pt idx="7649">
                  <c:v>-0.2794493539703507</c:v>
                </c:pt>
                <c:pt idx="7650">
                  <c:v>-0.88881967520906158</c:v>
                </c:pt>
                <c:pt idx="7651">
                  <c:v>-0.6450419512753276</c:v>
                </c:pt>
                <c:pt idx="7652">
                  <c:v>-1.3950525282585462</c:v>
                </c:pt>
                <c:pt idx="7653">
                  <c:v>-0.46783862043457014</c:v>
                </c:pt>
                <c:pt idx="7654">
                  <c:v>-1.3950525282585462</c:v>
                </c:pt>
                <c:pt idx="7655">
                  <c:v>-0.2794493539703507</c:v>
                </c:pt>
                <c:pt idx="7656">
                  <c:v>-0.2794493539703507</c:v>
                </c:pt>
                <c:pt idx="7657">
                  <c:v>-0.6450419512753276</c:v>
                </c:pt>
                <c:pt idx="7658">
                  <c:v>-0.6450419512753276</c:v>
                </c:pt>
                <c:pt idx="7659">
                  <c:v>-0.13248586824472414</c:v>
                </c:pt>
                <c:pt idx="7660">
                  <c:v>-1.3950525282585462</c:v>
                </c:pt>
                <c:pt idx="7661">
                  <c:v>-0.6450419512753276</c:v>
                </c:pt>
                <c:pt idx="7662">
                  <c:v>-1.3950525282585462</c:v>
                </c:pt>
                <c:pt idx="7663">
                  <c:v>-0.6450419512753276</c:v>
                </c:pt>
                <c:pt idx="7664">
                  <c:v>-1.3950525282585462</c:v>
                </c:pt>
                <c:pt idx="7665">
                  <c:v>-0.6450419512753276</c:v>
                </c:pt>
                <c:pt idx="7666">
                  <c:v>-0.88881967520906158</c:v>
                </c:pt>
                <c:pt idx="7667">
                  <c:v>-0.46783862043457014</c:v>
                </c:pt>
                <c:pt idx="7668">
                  <c:v>-1.3950525282585462</c:v>
                </c:pt>
                <c:pt idx="7669">
                  <c:v>-0.13248586824472414</c:v>
                </c:pt>
                <c:pt idx="7670">
                  <c:v>-1.3950525282585462</c:v>
                </c:pt>
                <c:pt idx="7671">
                  <c:v>-0.88881967520906158</c:v>
                </c:pt>
                <c:pt idx="7672">
                  <c:v>-0.6450419512753276</c:v>
                </c:pt>
                <c:pt idx="7673">
                  <c:v>-1.3950525282585462</c:v>
                </c:pt>
                <c:pt idx="7674">
                  <c:v>-0.13248586824472414</c:v>
                </c:pt>
                <c:pt idx="7675">
                  <c:v>-0.2794493539703507</c:v>
                </c:pt>
                <c:pt idx="7676">
                  <c:v>-0.6450419512753276</c:v>
                </c:pt>
                <c:pt idx="7677">
                  <c:v>-0.6450419512753276</c:v>
                </c:pt>
                <c:pt idx="7678">
                  <c:v>-1.3950525282585462</c:v>
                </c:pt>
                <c:pt idx="7679">
                  <c:v>-1.3950525282585462</c:v>
                </c:pt>
                <c:pt idx="7680">
                  <c:v>-1.3950525282585462</c:v>
                </c:pt>
                <c:pt idx="7681">
                  <c:v>-0.6450419512753276</c:v>
                </c:pt>
                <c:pt idx="7682">
                  <c:v>-0.40116316278173481</c:v>
                </c:pt>
                <c:pt idx="7683">
                  <c:v>-0.6450419512753276</c:v>
                </c:pt>
                <c:pt idx="7684">
                  <c:v>-0.88881967520906158</c:v>
                </c:pt>
                <c:pt idx="7685">
                  <c:v>-1.3950525282585462</c:v>
                </c:pt>
                <c:pt idx="7686">
                  <c:v>-0.13248586824472414</c:v>
                </c:pt>
                <c:pt idx="7687">
                  <c:v>-0.2794493539703507</c:v>
                </c:pt>
                <c:pt idx="7688">
                  <c:v>-0.40116316278173481</c:v>
                </c:pt>
                <c:pt idx="7689">
                  <c:v>-4.5511009098988427E-2</c:v>
                </c:pt>
                <c:pt idx="7690">
                  <c:v>-0.6450419512753276</c:v>
                </c:pt>
                <c:pt idx="7691">
                  <c:v>-1.3950525282585462</c:v>
                </c:pt>
                <c:pt idx="7692">
                  <c:v>-1.3950525282585462</c:v>
                </c:pt>
                <c:pt idx="7693">
                  <c:v>-1.3950525282585462</c:v>
                </c:pt>
                <c:pt idx="7694">
                  <c:v>-0.6450419512753276</c:v>
                </c:pt>
                <c:pt idx="7695">
                  <c:v>-1.3950525282585462</c:v>
                </c:pt>
                <c:pt idx="7696">
                  <c:v>-1.3950525282585462</c:v>
                </c:pt>
                <c:pt idx="7697">
                  <c:v>-0.6450419512753276</c:v>
                </c:pt>
                <c:pt idx="7698">
                  <c:v>-1.3950525282585462</c:v>
                </c:pt>
                <c:pt idx="7699">
                  <c:v>-1.3950525282585462</c:v>
                </c:pt>
                <c:pt idx="7700">
                  <c:v>-0.6450419512753276</c:v>
                </c:pt>
                <c:pt idx="7701">
                  <c:v>-0.2794493539703507</c:v>
                </c:pt>
                <c:pt idx="7702">
                  <c:v>-0.46783862043457014</c:v>
                </c:pt>
                <c:pt idx="7703">
                  <c:v>-1.3950525282585462</c:v>
                </c:pt>
                <c:pt idx="7704">
                  <c:v>-1.3950525282585462</c:v>
                </c:pt>
                <c:pt idx="7705">
                  <c:v>-1.3950525282585462</c:v>
                </c:pt>
                <c:pt idx="7706">
                  <c:v>-0.6450419512753276</c:v>
                </c:pt>
                <c:pt idx="7707">
                  <c:v>-1.3950525282585462</c:v>
                </c:pt>
                <c:pt idx="7708">
                  <c:v>-0.6450419512753276</c:v>
                </c:pt>
                <c:pt idx="7709">
                  <c:v>-1.3950525282585462</c:v>
                </c:pt>
                <c:pt idx="7710">
                  <c:v>-0.6450419512753276</c:v>
                </c:pt>
                <c:pt idx="7711">
                  <c:v>-0.13248586824472414</c:v>
                </c:pt>
                <c:pt idx="7712">
                  <c:v>-1.3950525282585462</c:v>
                </c:pt>
                <c:pt idx="7713">
                  <c:v>1.2784152420787677E-2</c:v>
                </c:pt>
                <c:pt idx="7714">
                  <c:v>-0.6450419512753276</c:v>
                </c:pt>
                <c:pt idx="7715">
                  <c:v>1.2784152420787677E-2</c:v>
                </c:pt>
                <c:pt idx="7716">
                  <c:v>-0.46783862043457014</c:v>
                </c:pt>
                <c:pt idx="7717">
                  <c:v>-0.2794493539703507</c:v>
                </c:pt>
                <c:pt idx="7718">
                  <c:v>-0.13248586824472414</c:v>
                </c:pt>
                <c:pt idx="7719">
                  <c:v>1.2784152420787677E-2</c:v>
                </c:pt>
                <c:pt idx="7720">
                  <c:v>-0.46783862043457014</c:v>
                </c:pt>
                <c:pt idx="7721">
                  <c:v>-1.3950525282585462</c:v>
                </c:pt>
                <c:pt idx="7722">
                  <c:v>-1.3950525282585462</c:v>
                </c:pt>
                <c:pt idx="7723">
                  <c:v>-1.3950525282585462</c:v>
                </c:pt>
                <c:pt idx="7724">
                  <c:v>-1.3950525282585462</c:v>
                </c:pt>
                <c:pt idx="7725">
                  <c:v>-4.5511009098988427E-2</c:v>
                </c:pt>
                <c:pt idx="7726">
                  <c:v>-1.3950525282585462</c:v>
                </c:pt>
                <c:pt idx="7727">
                  <c:v>-0.2794493539703507</c:v>
                </c:pt>
                <c:pt idx="7728">
                  <c:v>-0.6450419512753276</c:v>
                </c:pt>
                <c:pt idx="7729">
                  <c:v>-1.3950525282585462</c:v>
                </c:pt>
                <c:pt idx="7730">
                  <c:v>-0.6450419512753276</c:v>
                </c:pt>
                <c:pt idx="7731">
                  <c:v>-1.3950525282585462</c:v>
                </c:pt>
                <c:pt idx="7732">
                  <c:v>-0.6450419512753276</c:v>
                </c:pt>
                <c:pt idx="7733">
                  <c:v>-0.2794493539703507</c:v>
                </c:pt>
                <c:pt idx="7734">
                  <c:v>-1.3950525282585462</c:v>
                </c:pt>
                <c:pt idx="7735">
                  <c:v>-1.3950525282585462</c:v>
                </c:pt>
                <c:pt idx="7736">
                  <c:v>-0.88881967520906158</c:v>
                </c:pt>
                <c:pt idx="7737">
                  <c:v>-4.5511009098988427E-2</c:v>
                </c:pt>
                <c:pt idx="7738">
                  <c:v>-0.6450419512753276</c:v>
                </c:pt>
                <c:pt idx="7739">
                  <c:v>-1.3950525282585462</c:v>
                </c:pt>
                <c:pt idx="7740">
                  <c:v>-0.88881967520906158</c:v>
                </c:pt>
                <c:pt idx="7741">
                  <c:v>-0.2794493539703507</c:v>
                </c:pt>
                <c:pt idx="7742">
                  <c:v>-1.3950525282585462</c:v>
                </c:pt>
                <c:pt idx="7743">
                  <c:v>-1.3950525282585462</c:v>
                </c:pt>
                <c:pt idx="7744">
                  <c:v>-0.6450419512753276</c:v>
                </c:pt>
                <c:pt idx="7745">
                  <c:v>7.3636031452008061E-2</c:v>
                </c:pt>
                <c:pt idx="7746">
                  <c:v>-0.2794493539703507</c:v>
                </c:pt>
                <c:pt idx="7747">
                  <c:v>-0.13248586824472414</c:v>
                </c:pt>
                <c:pt idx="7748">
                  <c:v>-0.46783862043457014</c:v>
                </c:pt>
                <c:pt idx="7749">
                  <c:v>-1.3950525282585462</c:v>
                </c:pt>
                <c:pt idx="7750">
                  <c:v>-4.5511009098988427E-2</c:v>
                </c:pt>
                <c:pt idx="7751">
                  <c:v>7.3636031452008061E-2</c:v>
                </c:pt>
                <c:pt idx="7752">
                  <c:v>-1.3950525282585462</c:v>
                </c:pt>
                <c:pt idx="7753">
                  <c:v>-0.13248586824472414</c:v>
                </c:pt>
                <c:pt idx="7754">
                  <c:v>-1.3950525282585462</c:v>
                </c:pt>
                <c:pt idx="7755">
                  <c:v>-0.2794493539703507</c:v>
                </c:pt>
                <c:pt idx="7756">
                  <c:v>-0.13248586824472414</c:v>
                </c:pt>
                <c:pt idx="7757">
                  <c:v>-0.6450419512753276</c:v>
                </c:pt>
                <c:pt idx="7758">
                  <c:v>-1.3950525282585462</c:v>
                </c:pt>
                <c:pt idx="7759">
                  <c:v>-0.6450419512753276</c:v>
                </c:pt>
                <c:pt idx="7760">
                  <c:v>-0.6450419512753276</c:v>
                </c:pt>
                <c:pt idx="7761">
                  <c:v>1.2784152420787677E-2</c:v>
                </c:pt>
                <c:pt idx="7762">
                  <c:v>-1.3950525282585462</c:v>
                </c:pt>
                <c:pt idx="7763">
                  <c:v>-0.2794493539703507</c:v>
                </c:pt>
                <c:pt idx="7764">
                  <c:v>-1.3950525282585462</c:v>
                </c:pt>
                <c:pt idx="7765">
                  <c:v>-0.88881967520906158</c:v>
                </c:pt>
                <c:pt idx="7766">
                  <c:v>-1.3950525282585462</c:v>
                </c:pt>
                <c:pt idx="7767">
                  <c:v>-1.3950525282585462</c:v>
                </c:pt>
                <c:pt idx="7768">
                  <c:v>-0.88881967520906158</c:v>
                </c:pt>
                <c:pt idx="7769">
                  <c:v>-0.6450419512753276</c:v>
                </c:pt>
                <c:pt idx="7770">
                  <c:v>1.2784152420787677E-2</c:v>
                </c:pt>
                <c:pt idx="7771">
                  <c:v>-0.13248586824472414</c:v>
                </c:pt>
                <c:pt idx="7772">
                  <c:v>-0.6450419512753276</c:v>
                </c:pt>
                <c:pt idx="7773">
                  <c:v>-0.88881967520906158</c:v>
                </c:pt>
                <c:pt idx="7774">
                  <c:v>-4.5511009098988427E-2</c:v>
                </c:pt>
                <c:pt idx="7775">
                  <c:v>-0.6450419512753276</c:v>
                </c:pt>
                <c:pt idx="7776">
                  <c:v>-0.40116316278173481</c:v>
                </c:pt>
                <c:pt idx="7777">
                  <c:v>7.3636031452008061E-2</c:v>
                </c:pt>
                <c:pt idx="7778">
                  <c:v>-0.6450419512753276</c:v>
                </c:pt>
                <c:pt idx="7779">
                  <c:v>-0.40116316278173481</c:v>
                </c:pt>
                <c:pt idx="7780">
                  <c:v>-0.6450419512753276</c:v>
                </c:pt>
                <c:pt idx="7781">
                  <c:v>-0.2794493539703507</c:v>
                </c:pt>
                <c:pt idx="7782">
                  <c:v>-1.3950525282585462</c:v>
                </c:pt>
                <c:pt idx="7783">
                  <c:v>-1.3950525282585462</c:v>
                </c:pt>
                <c:pt idx="7784">
                  <c:v>-0.2794493539703507</c:v>
                </c:pt>
                <c:pt idx="7785">
                  <c:v>-0.88881967520906158</c:v>
                </c:pt>
                <c:pt idx="7786">
                  <c:v>-1.3950525282585462</c:v>
                </c:pt>
                <c:pt idx="7787">
                  <c:v>-1.3950525282585462</c:v>
                </c:pt>
                <c:pt idx="7788">
                  <c:v>-0.6450419512753276</c:v>
                </c:pt>
                <c:pt idx="7789">
                  <c:v>-0.40116316278173481</c:v>
                </c:pt>
                <c:pt idx="7790">
                  <c:v>-1.3950525282585462</c:v>
                </c:pt>
                <c:pt idx="7791">
                  <c:v>-1.3950525282585462</c:v>
                </c:pt>
                <c:pt idx="7792">
                  <c:v>-1.3950525282585462</c:v>
                </c:pt>
                <c:pt idx="7793">
                  <c:v>-0.6450419512753276</c:v>
                </c:pt>
                <c:pt idx="7794">
                  <c:v>-0.6450419512753276</c:v>
                </c:pt>
                <c:pt idx="7795">
                  <c:v>7.3636031452008061E-2</c:v>
                </c:pt>
                <c:pt idx="7796">
                  <c:v>-0.2794493539703507</c:v>
                </c:pt>
                <c:pt idx="7797">
                  <c:v>-0.2794493539703507</c:v>
                </c:pt>
                <c:pt idx="7798">
                  <c:v>-0.88881967520906158</c:v>
                </c:pt>
                <c:pt idx="7799">
                  <c:v>-0.88881967520906158</c:v>
                </c:pt>
                <c:pt idx="7800">
                  <c:v>-0.2794493539703507</c:v>
                </c:pt>
                <c:pt idx="7801">
                  <c:v>-0.6450419512753276</c:v>
                </c:pt>
                <c:pt idx="7802">
                  <c:v>-0.13248586824472414</c:v>
                </c:pt>
                <c:pt idx="7803">
                  <c:v>-0.6450419512753276</c:v>
                </c:pt>
                <c:pt idx="7804">
                  <c:v>-0.88881967520906158</c:v>
                </c:pt>
                <c:pt idx="7805">
                  <c:v>-1.3950525282585462</c:v>
                </c:pt>
                <c:pt idx="7806">
                  <c:v>-0.6450419512753276</c:v>
                </c:pt>
                <c:pt idx="7807">
                  <c:v>-1.3950525282585462</c:v>
                </c:pt>
                <c:pt idx="7808">
                  <c:v>-0.6450419512753276</c:v>
                </c:pt>
                <c:pt idx="7809">
                  <c:v>-0.6450419512753276</c:v>
                </c:pt>
                <c:pt idx="7810">
                  <c:v>-0.2794493539703507</c:v>
                </c:pt>
                <c:pt idx="7811">
                  <c:v>-4.5511009098988427E-2</c:v>
                </c:pt>
                <c:pt idx="7812">
                  <c:v>-1.3950525282585462</c:v>
                </c:pt>
                <c:pt idx="7813">
                  <c:v>-0.6450419512753276</c:v>
                </c:pt>
                <c:pt idx="7814">
                  <c:v>7.3636031452008061E-2</c:v>
                </c:pt>
                <c:pt idx="7815">
                  <c:v>-0.2794493539703507</c:v>
                </c:pt>
                <c:pt idx="7816">
                  <c:v>-1.3950525282585462</c:v>
                </c:pt>
                <c:pt idx="7817">
                  <c:v>-0.6450419512753276</c:v>
                </c:pt>
                <c:pt idx="7818">
                  <c:v>1.2784152420787677E-2</c:v>
                </c:pt>
                <c:pt idx="7819">
                  <c:v>-0.6450419512753276</c:v>
                </c:pt>
                <c:pt idx="7820">
                  <c:v>-0.13248586824472414</c:v>
                </c:pt>
                <c:pt idx="7821">
                  <c:v>7.3636031452008061E-2</c:v>
                </c:pt>
                <c:pt idx="7822">
                  <c:v>-1.3950525282585462</c:v>
                </c:pt>
                <c:pt idx="7823">
                  <c:v>7.3636031452008061E-2</c:v>
                </c:pt>
                <c:pt idx="7824">
                  <c:v>7.3636031452008061E-2</c:v>
                </c:pt>
                <c:pt idx="7825">
                  <c:v>-0.40116316278173481</c:v>
                </c:pt>
                <c:pt idx="7826">
                  <c:v>-0.2794493539703507</c:v>
                </c:pt>
                <c:pt idx="7827">
                  <c:v>-0.2794493539703507</c:v>
                </c:pt>
                <c:pt idx="7828">
                  <c:v>-1.3950525282585462</c:v>
                </c:pt>
                <c:pt idx="7829">
                  <c:v>-0.6450419512753276</c:v>
                </c:pt>
                <c:pt idx="7830">
                  <c:v>-0.2794493539703507</c:v>
                </c:pt>
                <c:pt idx="7831">
                  <c:v>-1.3950525282585462</c:v>
                </c:pt>
                <c:pt idx="7832">
                  <c:v>-1.3950525282585462</c:v>
                </c:pt>
                <c:pt idx="7833">
                  <c:v>-0.88881967520906158</c:v>
                </c:pt>
                <c:pt idx="7834">
                  <c:v>-0.88881967520906158</c:v>
                </c:pt>
                <c:pt idx="7835">
                  <c:v>7.3636031452008061E-2</c:v>
                </c:pt>
                <c:pt idx="7836">
                  <c:v>-0.13248586824472414</c:v>
                </c:pt>
                <c:pt idx="7837">
                  <c:v>-1.3950525282585462</c:v>
                </c:pt>
                <c:pt idx="7838">
                  <c:v>-0.88881967520906158</c:v>
                </c:pt>
                <c:pt idx="7839">
                  <c:v>-0.88881967520906158</c:v>
                </c:pt>
                <c:pt idx="7840">
                  <c:v>-0.2794493539703507</c:v>
                </c:pt>
                <c:pt idx="7841">
                  <c:v>-1.3950525282585462</c:v>
                </c:pt>
                <c:pt idx="7842">
                  <c:v>-0.40116316278173481</c:v>
                </c:pt>
                <c:pt idx="7843">
                  <c:v>-0.2794493539703507</c:v>
                </c:pt>
                <c:pt idx="7844">
                  <c:v>-0.2794493539703507</c:v>
                </c:pt>
                <c:pt idx="7845">
                  <c:v>-0.2794493539703507</c:v>
                </c:pt>
                <c:pt idx="7846">
                  <c:v>1.2784152420787677E-2</c:v>
                </c:pt>
                <c:pt idx="7847">
                  <c:v>-0.6450419512753276</c:v>
                </c:pt>
                <c:pt idx="7848">
                  <c:v>-1.3950525282585462</c:v>
                </c:pt>
                <c:pt idx="7849">
                  <c:v>-0.13248586824472414</c:v>
                </c:pt>
                <c:pt idx="7850">
                  <c:v>-4.5511009098988427E-2</c:v>
                </c:pt>
                <c:pt idx="7851">
                  <c:v>-1.3950525282585462</c:v>
                </c:pt>
                <c:pt idx="7852">
                  <c:v>-0.6450419512753276</c:v>
                </c:pt>
                <c:pt idx="7853">
                  <c:v>7.3636031452008061E-2</c:v>
                </c:pt>
                <c:pt idx="7854">
                  <c:v>7.3636031452008061E-2</c:v>
                </c:pt>
                <c:pt idx="7855">
                  <c:v>-0.46783862043457014</c:v>
                </c:pt>
                <c:pt idx="7856">
                  <c:v>-1.3950525282585462</c:v>
                </c:pt>
                <c:pt idx="7857">
                  <c:v>-1.3950525282585462</c:v>
                </c:pt>
                <c:pt idx="7858">
                  <c:v>-0.6450419512753276</c:v>
                </c:pt>
                <c:pt idx="7859">
                  <c:v>-0.6450419512753276</c:v>
                </c:pt>
                <c:pt idx="7860">
                  <c:v>7.3636031452008061E-2</c:v>
                </c:pt>
                <c:pt idx="7861">
                  <c:v>-0.40116316278173481</c:v>
                </c:pt>
                <c:pt idx="7862">
                  <c:v>-0.40116316278173481</c:v>
                </c:pt>
                <c:pt idx="7863">
                  <c:v>-1.3950525282585462</c:v>
                </c:pt>
                <c:pt idx="7864">
                  <c:v>7.3636031452008061E-2</c:v>
                </c:pt>
                <c:pt idx="7865">
                  <c:v>-0.13248586824472414</c:v>
                </c:pt>
                <c:pt idx="7866">
                  <c:v>1.2784152420787677E-2</c:v>
                </c:pt>
                <c:pt idx="7867">
                  <c:v>-1.3950525282585462</c:v>
                </c:pt>
                <c:pt idx="7868">
                  <c:v>1.2784152420787677E-2</c:v>
                </c:pt>
                <c:pt idx="7869">
                  <c:v>-0.46783862043457014</c:v>
                </c:pt>
                <c:pt idx="7870">
                  <c:v>-1.3950525282585462</c:v>
                </c:pt>
                <c:pt idx="7871">
                  <c:v>-0.2794493539703507</c:v>
                </c:pt>
                <c:pt idx="7872">
                  <c:v>-0.40116316278173481</c:v>
                </c:pt>
                <c:pt idx="7873">
                  <c:v>-0.6450419512753276</c:v>
                </c:pt>
                <c:pt idx="7874">
                  <c:v>-0.13248586824472414</c:v>
                </c:pt>
                <c:pt idx="7875">
                  <c:v>-0.13248586824472414</c:v>
                </c:pt>
                <c:pt idx="7876">
                  <c:v>-0.6450419512753276</c:v>
                </c:pt>
                <c:pt idx="7877">
                  <c:v>-4.5511009098988427E-2</c:v>
                </c:pt>
                <c:pt idx="7878">
                  <c:v>-1.3950525282585462</c:v>
                </c:pt>
                <c:pt idx="7879">
                  <c:v>-0.6450419512753276</c:v>
                </c:pt>
                <c:pt idx="7880">
                  <c:v>-0.6450419512753276</c:v>
                </c:pt>
                <c:pt idx="7881">
                  <c:v>-1.3950525282585462</c:v>
                </c:pt>
                <c:pt idx="7882">
                  <c:v>-1.3950525282585462</c:v>
                </c:pt>
                <c:pt idx="7883">
                  <c:v>-1.3950525282585462</c:v>
                </c:pt>
                <c:pt idx="7884">
                  <c:v>-1.3950525282585462</c:v>
                </c:pt>
                <c:pt idx="7885">
                  <c:v>7.3636031452008061E-2</c:v>
                </c:pt>
                <c:pt idx="7886">
                  <c:v>-0.2794493539703507</c:v>
                </c:pt>
                <c:pt idx="7887">
                  <c:v>-0.88881967520906158</c:v>
                </c:pt>
                <c:pt idx="7888">
                  <c:v>-4.5511009098988427E-2</c:v>
                </c:pt>
                <c:pt idx="7889">
                  <c:v>-0.88881967520906158</c:v>
                </c:pt>
                <c:pt idx="7890">
                  <c:v>-1.3950525282585462</c:v>
                </c:pt>
                <c:pt idx="7891">
                  <c:v>-0.13248586824472414</c:v>
                </c:pt>
                <c:pt idx="7892">
                  <c:v>-0.40116316278173481</c:v>
                </c:pt>
                <c:pt idx="7893">
                  <c:v>-1.3950525282585462</c:v>
                </c:pt>
                <c:pt idx="7894">
                  <c:v>-0.6450419512753276</c:v>
                </c:pt>
                <c:pt idx="7895">
                  <c:v>-1.3950525282585462</c:v>
                </c:pt>
                <c:pt idx="7896">
                  <c:v>-1.3950525282585462</c:v>
                </c:pt>
                <c:pt idx="7897">
                  <c:v>-1.3950525282585462</c:v>
                </c:pt>
                <c:pt idx="7898">
                  <c:v>-0.13248586824472414</c:v>
                </c:pt>
                <c:pt idx="7899">
                  <c:v>-0.88881967520906158</c:v>
                </c:pt>
                <c:pt idx="7900">
                  <c:v>-0.88881967520906158</c:v>
                </c:pt>
                <c:pt idx="7901">
                  <c:v>-0.40116316278173481</c:v>
                </c:pt>
                <c:pt idx="7902">
                  <c:v>-1.3950525282585462</c:v>
                </c:pt>
                <c:pt idx="7903">
                  <c:v>-0.2794493539703507</c:v>
                </c:pt>
                <c:pt idx="7904">
                  <c:v>-0.6450419512753276</c:v>
                </c:pt>
                <c:pt idx="7905">
                  <c:v>-1.3950525282585462</c:v>
                </c:pt>
                <c:pt idx="7906">
                  <c:v>-0.88881967520906158</c:v>
                </c:pt>
                <c:pt idx="7907">
                  <c:v>-0.2794493539703507</c:v>
                </c:pt>
                <c:pt idx="7908">
                  <c:v>-0.13248586824472414</c:v>
                </c:pt>
                <c:pt idx="7909">
                  <c:v>-0.6450419512753276</c:v>
                </c:pt>
                <c:pt idx="7910">
                  <c:v>-0.2794493539703507</c:v>
                </c:pt>
                <c:pt idx="7911">
                  <c:v>-1.3950525282585462</c:v>
                </c:pt>
                <c:pt idx="7912">
                  <c:v>-0.6450419512753276</c:v>
                </c:pt>
                <c:pt idx="7913">
                  <c:v>-0.13248586824472414</c:v>
                </c:pt>
                <c:pt idx="7914">
                  <c:v>-1.3950525282585462</c:v>
                </c:pt>
                <c:pt idx="7915">
                  <c:v>-1.3950525282585462</c:v>
                </c:pt>
                <c:pt idx="7916">
                  <c:v>-1.3950525282585462</c:v>
                </c:pt>
                <c:pt idx="7917">
                  <c:v>7.3636031452008061E-2</c:v>
                </c:pt>
                <c:pt idx="7918">
                  <c:v>-4.5511009098988427E-2</c:v>
                </c:pt>
                <c:pt idx="7919">
                  <c:v>-0.2794493539703507</c:v>
                </c:pt>
                <c:pt idx="7920">
                  <c:v>-1.3950525282585462</c:v>
                </c:pt>
                <c:pt idx="7921">
                  <c:v>-1.3950525282585462</c:v>
                </c:pt>
                <c:pt idx="7922">
                  <c:v>-0.13248586824472414</c:v>
                </c:pt>
                <c:pt idx="7923">
                  <c:v>-0.2794493539703507</c:v>
                </c:pt>
                <c:pt idx="7924">
                  <c:v>-0.6450419512753276</c:v>
                </c:pt>
                <c:pt idx="7925">
                  <c:v>-0.46783862043457014</c:v>
                </c:pt>
                <c:pt idx="7926">
                  <c:v>-1.3950525282585462</c:v>
                </c:pt>
                <c:pt idx="7927">
                  <c:v>-1.3950525282585462</c:v>
                </c:pt>
                <c:pt idx="7928">
                  <c:v>-1.3950525282585462</c:v>
                </c:pt>
                <c:pt idx="7929">
                  <c:v>-0.46783862043457014</c:v>
                </c:pt>
                <c:pt idx="7930">
                  <c:v>1.2784152420787677E-2</c:v>
                </c:pt>
                <c:pt idx="7931">
                  <c:v>-1.3950525282585462</c:v>
                </c:pt>
                <c:pt idx="7932">
                  <c:v>-1.3950525282585462</c:v>
                </c:pt>
                <c:pt idx="7933">
                  <c:v>-0.6450419512753276</c:v>
                </c:pt>
                <c:pt idx="7934">
                  <c:v>-1.3950525282585462</c:v>
                </c:pt>
                <c:pt idx="7935">
                  <c:v>-1.3950525282585462</c:v>
                </c:pt>
                <c:pt idx="7936">
                  <c:v>-0.88881967520906158</c:v>
                </c:pt>
                <c:pt idx="7937">
                  <c:v>-1.3950525282585462</c:v>
                </c:pt>
                <c:pt idx="7938">
                  <c:v>1.2784152420787677E-2</c:v>
                </c:pt>
                <c:pt idx="7939">
                  <c:v>-0.2794493539703507</c:v>
                </c:pt>
                <c:pt idx="7940">
                  <c:v>-0.40116316278173481</c:v>
                </c:pt>
                <c:pt idx="7941">
                  <c:v>-0.2794493539703507</c:v>
                </c:pt>
                <c:pt idx="7942">
                  <c:v>-1.3950525282585462</c:v>
                </c:pt>
                <c:pt idx="7943">
                  <c:v>-0.6450419512753276</c:v>
                </c:pt>
                <c:pt idx="7944">
                  <c:v>-0.13248586824472414</c:v>
                </c:pt>
                <c:pt idx="7945">
                  <c:v>-0.2794493539703507</c:v>
                </c:pt>
                <c:pt idx="7946">
                  <c:v>-1.3950525282585462</c:v>
                </c:pt>
                <c:pt idx="7947">
                  <c:v>-0.6450419512753276</c:v>
                </c:pt>
                <c:pt idx="7948">
                  <c:v>-0.13248586824472414</c:v>
                </c:pt>
                <c:pt idx="7949">
                  <c:v>-0.6450419512753276</c:v>
                </c:pt>
                <c:pt idx="7950">
                  <c:v>-0.2794493539703507</c:v>
                </c:pt>
                <c:pt idx="7951">
                  <c:v>-0.46783862043457014</c:v>
                </c:pt>
                <c:pt idx="7952">
                  <c:v>-0.2794493539703507</c:v>
                </c:pt>
                <c:pt idx="7953">
                  <c:v>-0.40116316278173481</c:v>
                </c:pt>
                <c:pt idx="7954">
                  <c:v>-1.3950525282585462</c:v>
                </c:pt>
                <c:pt idx="7955">
                  <c:v>-1.3950525282585462</c:v>
                </c:pt>
                <c:pt idx="7956">
                  <c:v>-0.6450419512753276</c:v>
                </c:pt>
                <c:pt idx="7957">
                  <c:v>-1.3950525282585462</c:v>
                </c:pt>
                <c:pt idx="7958">
                  <c:v>-1.3950525282585462</c:v>
                </c:pt>
                <c:pt idx="7959">
                  <c:v>-0.6450419512753276</c:v>
                </c:pt>
                <c:pt idx="7960">
                  <c:v>-0.13248586824472414</c:v>
                </c:pt>
                <c:pt idx="7961">
                  <c:v>-1.3950525282585462</c:v>
                </c:pt>
                <c:pt idx="7962">
                  <c:v>-0.13248586824472414</c:v>
                </c:pt>
                <c:pt idx="7963">
                  <c:v>-0.2794493539703507</c:v>
                </c:pt>
                <c:pt idx="7964">
                  <c:v>-0.2794493539703507</c:v>
                </c:pt>
                <c:pt idx="7965">
                  <c:v>-1.3950525282585462</c:v>
                </c:pt>
                <c:pt idx="7966">
                  <c:v>-0.6450419512753276</c:v>
                </c:pt>
                <c:pt idx="7967">
                  <c:v>-0.13248586824472414</c:v>
                </c:pt>
                <c:pt idx="7968">
                  <c:v>-1.3950525282585462</c:v>
                </c:pt>
                <c:pt idx="7969">
                  <c:v>-0.88881967520906158</c:v>
                </c:pt>
                <c:pt idx="7970">
                  <c:v>7.3636031452008061E-2</c:v>
                </c:pt>
                <c:pt idx="7971">
                  <c:v>-1.3950525282585462</c:v>
                </c:pt>
                <c:pt idx="7972">
                  <c:v>-0.6450419512753276</c:v>
                </c:pt>
                <c:pt idx="7973">
                  <c:v>-0.6450419512753276</c:v>
                </c:pt>
                <c:pt idx="7974">
                  <c:v>-0.6450419512753276</c:v>
                </c:pt>
                <c:pt idx="7975">
                  <c:v>-1.3950525282585462</c:v>
                </c:pt>
                <c:pt idx="7976">
                  <c:v>-0.6450419512753276</c:v>
                </c:pt>
                <c:pt idx="7977">
                  <c:v>-0.88881967520906158</c:v>
                </c:pt>
                <c:pt idx="7978">
                  <c:v>-0.2794493539703507</c:v>
                </c:pt>
                <c:pt idx="7979">
                  <c:v>-0.6450419512753276</c:v>
                </c:pt>
                <c:pt idx="7980">
                  <c:v>-0.6450419512753276</c:v>
                </c:pt>
                <c:pt idx="7981">
                  <c:v>-1.3950525282585462</c:v>
                </c:pt>
                <c:pt idx="7982">
                  <c:v>-1.3950525282585462</c:v>
                </c:pt>
                <c:pt idx="7983">
                  <c:v>-0.13248586824472414</c:v>
                </c:pt>
                <c:pt idx="7984">
                  <c:v>-0.6450419512753276</c:v>
                </c:pt>
                <c:pt idx="7985">
                  <c:v>-0.88881967520906158</c:v>
                </c:pt>
                <c:pt idx="7986">
                  <c:v>-1.3950525282585462</c:v>
                </c:pt>
                <c:pt idx="7987">
                  <c:v>-1.3950525282585462</c:v>
                </c:pt>
                <c:pt idx="7988">
                  <c:v>-0.40116316278173481</c:v>
                </c:pt>
                <c:pt idx="7989">
                  <c:v>-0.2794493539703507</c:v>
                </c:pt>
                <c:pt idx="7990">
                  <c:v>-0.88881967520906158</c:v>
                </c:pt>
                <c:pt idx="7991">
                  <c:v>-0.6450419512753276</c:v>
                </c:pt>
                <c:pt idx="7992">
                  <c:v>-0.6450419512753276</c:v>
                </c:pt>
                <c:pt idx="7993">
                  <c:v>-1.3950525282585462</c:v>
                </c:pt>
                <c:pt idx="7994">
                  <c:v>7.3636031452008061E-2</c:v>
                </c:pt>
                <c:pt idx="7995">
                  <c:v>-1.3950525282585462</c:v>
                </c:pt>
                <c:pt idx="7996">
                  <c:v>1.2784152420787677E-2</c:v>
                </c:pt>
                <c:pt idx="7997">
                  <c:v>-0.2794493539703507</c:v>
                </c:pt>
                <c:pt idx="7998">
                  <c:v>-4.5511009098988427E-2</c:v>
                </c:pt>
                <c:pt idx="7999">
                  <c:v>-0.6450419512753276</c:v>
                </c:pt>
                <c:pt idx="8000">
                  <c:v>-0.2794493539703507</c:v>
                </c:pt>
                <c:pt idx="8001">
                  <c:v>-1.3950525282585462</c:v>
                </c:pt>
                <c:pt idx="8002">
                  <c:v>-1.3950525282585462</c:v>
                </c:pt>
                <c:pt idx="8003">
                  <c:v>-0.40116316278173481</c:v>
                </c:pt>
                <c:pt idx="8004">
                  <c:v>-1.3950525282585462</c:v>
                </c:pt>
                <c:pt idx="8005">
                  <c:v>-1.3950525282585462</c:v>
                </c:pt>
                <c:pt idx="8006">
                  <c:v>-1.3950525282585462</c:v>
                </c:pt>
                <c:pt idx="8007">
                  <c:v>1.2784152420787677E-2</c:v>
                </c:pt>
                <c:pt idx="8008">
                  <c:v>-0.13248586824472414</c:v>
                </c:pt>
                <c:pt idx="8009">
                  <c:v>1.2784152420787677E-2</c:v>
                </c:pt>
                <c:pt idx="8010">
                  <c:v>-0.6450419512753276</c:v>
                </c:pt>
                <c:pt idx="8011">
                  <c:v>-0.6450419512753276</c:v>
                </c:pt>
                <c:pt idx="8012">
                  <c:v>-0.2794493539703507</c:v>
                </c:pt>
                <c:pt idx="8013">
                  <c:v>-1.3950525282585462</c:v>
                </c:pt>
                <c:pt idx="8014">
                  <c:v>-1.3950525282585462</c:v>
                </c:pt>
                <c:pt idx="8015">
                  <c:v>-1.3950525282585462</c:v>
                </c:pt>
                <c:pt idx="8016">
                  <c:v>-1.3950525282585462</c:v>
                </c:pt>
                <c:pt idx="8017">
                  <c:v>-0.46783862043457014</c:v>
                </c:pt>
                <c:pt idx="8018">
                  <c:v>1.2784152420787677E-2</c:v>
                </c:pt>
                <c:pt idx="8019">
                  <c:v>-0.40116316278173481</c:v>
                </c:pt>
                <c:pt idx="8020">
                  <c:v>-1.3950525282585462</c:v>
                </c:pt>
                <c:pt idx="8021">
                  <c:v>-1.3950525282585462</c:v>
                </c:pt>
                <c:pt idx="8022">
                  <c:v>-0.6450419512753276</c:v>
                </c:pt>
                <c:pt idx="8023">
                  <c:v>-0.6450419512753276</c:v>
                </c:pt>
                <c:pt idx="8024">
                  <c:v>-0.6450419512753276</c:v>
                </c:pt>
                <c:pt idx="8025">
                  <c:v>-1.3950525282585462</c:v>
                </c:pt>
                <c:pt idx="8026">
                  <c:v>-0.2794493539703507</c:v>
                </c:pt>
                <c:pt idx="8027">
                  <c:v>-0.13248586824472414</c:v>
                </c:pt>
                <c:pt idx="8028">
                  <c:v>-0.2794493539703507</c:v>
                </c:pt>
                <c:pt idx="8029">
                  <c:v>-4.5511009098988427E-2</c:v>
                </c:pt>
                <c:pt idx="8030">
                  <c:v>-0.6450419512753276</c:v>
                </c:pt>
                <c:pt idx="8031">
                  <c:v>-1.3950525282585462</c:v>
                </c:pt>
                <c:pt idx="8032">
                  <c:v>-0.88881967520906158</c:v>
                </c:pt>
                <c:pt idx="8033">
                  <c:v>7.3636031452008061E-2</c:v>
                </c:pt>
                <c:pt idx="8034">
                  <c:v>-1.3950525282585462</c:v>
                </c:pt>
                <c:pt idx="8035">
                  <c:v>-0.46783862043457014</c:v>
                </c:pt>
                <c:pt idx="8036">
                  <c:v>-0.2794493539703507</c:v>
                </c:pt>
                <c:pt idx="8037">
                  <c:v>1.2784152420787677E-2</c:v>
                </c:pt>
                <c:pt idx="8038">
                  <c:v>1.2784152420787677E-2</c:v>
                </c:pt>
                <c:pt idx="8039">
                  <c:v>-1.3950525282585462</c:v>
                </c:pt>
                <c:pt idx="8040">
                  <c:v>7.3636031452008061E-2</c:v>
                </c:pt>
                <c:pt idx="8041">
                  <c:v>-0.13248586824472414</c:v>
                </c:pt>
                <c:pt idx="8042">
                  <c:v>-0.13248586824472414</c:v>
                </c:pt>
                <c:pt idx="8043">
                  <c:v>-4.5511009098988427E-2</c:v>
                </c:pt>
                <c:pt idx="8044">
                  <c:v>-1.3950525282585462</c:v>
                </c:pt>
                <c:pt idx="8045">
                  <c:v>-4.5511009098988427E-2</c:v>
                </c:pt>
                <c:pt idx="8046">
                  <c:v>-0.88881967520906158</c:v>
                </c:pt>
                <c:pt idx="8047">
                  <c:v>-0.88881967520906158</c:v>
                </c:pt>
                <c:pt idx="8048">
                  <c:v>-0.6450419512753276</c:v>
                </c:pt>
                <c:pt idx="8049">
                  <c:v>-1.3950525282585462</c:v>
                </c:pt>
                <c:pt idx="8050">
                  <c:v>-0.2794493539703507</c:v>
                </c:pt>
                <c:pt idx="8051">
                  <c:v>-0.13248586824472414</c:v>
                </c:pt>
                <c:pt idx="8052">
                  <c:v>-0.6450419512753276</c:v>
                </c:pt>
                <c:pt idx="8053">
                  <c:v>-0.88881967520906158</c:v>
                </c:pt>
                <c:pt idx="8054">
                  <c:v>-0.6450419512753276</c:v>
                </c:pt>
                <c:pt idx="8055">
                  <c:v>-1.3950525282585462</c:v>
                </c:pt>
                <c:pt idx="8056">
                  <c:v>-0.88881967520906158</c:v>
                </c:pt>
                <c:pt idx="8057">
                  <c:v>-1.3950525282585462</c:v>
                </c:pt>
                <c:pt idx="8058">
                  <c:v>-1.3950525282585462</c:v>
                </c:pt>
                <c:pt idx="8059">
                  <c:v>-0.2794493539703507</c:v>
                </c:pt>
                <c:pt idx="8060">
                  <c:v>-1.3950525282585462</c:v>
                </c:pt>
                <c:pt idx="8061">
                  <c:v>-0.13248586824472414</c:v>
                </c:pt>
                <c:pt idx="8062">
                  <c:v>-0.2794493539703507</c:v>
                </c:pt>
                <c:pt idx="8063">
                  <c:v>-0.46783862043457014</c:v>
                </c:pt>
                <c:pt idx="8064">
                  <c:v>1.2784152420787677E-2</c:v>
                </c:pt>
                <c:pt idx="8065">
                  <c:v>-0.6450419512753276</c:v>
                </c:pt>
                <c:pt idx="8066">
                  <c:v>-0.13248586824472414</c:v>
                </c:pt>
                <c:pt idx="8067">
                  <c:v>-0.6450419512753276</c:v>
                </c:pt>
                <c:pt idx="8068">
                  <c:v>-4.5511009098988427E-2</c:v>
                </c:pt>
                <c:pt idx="8069">
                  <c:v>-0.88881967520906158</c:v>
                </c:pt>
                <c:pt idx="8070">
                  <c:v>-1.3950525282585462</c:v>
                </c:pt>
                <c:pt idx="8071">
                  <c:v>-1.3950525282585462</c:v>
                </c:pt>
                <c:pt idx="8072">
                  <c:v>-0.46783862043457014</c:v>
                </c:pt>
                <c:pt idx="8073">
                  <c:v>-1.3950525282585462</c:v>
                </c:pt>
                <c:pt idx="8074">
                  <c:v>-0.88881967520906158</c:v>
                </c:pt>
                <c:pt idx="8075">
                  <c:v>-0.6450419512753276</c:v>
                </c:pt>
                <c:pt idx="8076">
                  <c:v>-0.2794493539703507</c:v>
                </c:pt>
                <c:pt idx="8077">
                  <c:v>-0.88881967520906158</c:v>
                </c:pt>
                <c:pt idx="8078">
                  <c:v>-0.6450419512753276</c:v>
                </c:pt>
                <c:pt idx="8079">
                  <c:v>-1.3950525282585462</c:v>
                </c:pt>
                <c:pt idx="8080">
                  <c:v>-1.3950525282585462</c:v>
                </c:pt>
                <c:pt idx="8081">
                  <c:v>-1.3950525282585462</c:v>
                </c:pt>
                <c:pt idx="8082">
                  <c:v>-1.3950525282585462</c:v>
                </c:pt>
                <c:pt idx="8083">
                  <c:v>-1.3950525282585462</c:v>
                </c:pt>
                <c:pt idx="8084">
                  <c:v>-0.13248586824472414</c:v>
                </c:pt>
                <c:pt idx="8085">
                  <c:v>-0.88881967520906158</c:v>
                </c:pt>
                <c:pt idx="8086">
                  <c:v>-0.6450419512753276</c:v>
                </c:pt>
                <c:pt idx="8087">
                  <c:v>-0.13248586824472414</c:v>
                </c:pt>
                <c:pt idx="8088">
                  <c:v>-0.46783862043457014</c:v>
                </c:pt>
                <c:pt idx="8089">
                  <c:v>-0.88881967520906158</c:v>
                </c:pt>
                <c:pt idx="8090">
                  <c:v>-0.2794493539703507</c:v>
                </c:pt>
                <c:pt idx="8091">
                  <c:v>-0.88881967520906158</c:v>
                </c:pt>
                <c:pt idx="8092">
                  <c:v>-0.40116316278173481</c:v>
                </c:pt>
                <c:pt idx="8093">
                  <c:v>-1.3950525282585462</c:v>
                </c:pt>
                <c:pt idx="8094">
                  <c:v>-0.2794493539703507</c:v>
                </c:pt>
                <c:pt idx="8095">
                  <c:v>-0.40116316278173481</c:v>
                </c:pt>
                <c:pt idx="8096">
                  <c:v>-0.13248586824472414</c:v>
                </c:pt>
                <c:pt idx="8097">
                  <c:v>-0.13248586824472414</c:v>
                </c:pt>
                <c:pt idx="8098">
                  <c:v>-1.3950525282585462</c:v>
                </c:pt>
                <c:pt idx="8099">
                  <c:v>-0.46783862043457014</c:v>
                </c:pt>
                <c:pt idx="8100">
                  <c:v>1.2784152420787677E-2</c:v>
                </c:pt>
                <c:pt idx="8101">
                  <c:v>-0.13248586824472414</c:v>
                </c:pt>
                <c:pt idx="8102">
                  <c:v>-0.2794493539703507</c:v>
                </c:pt>
                <c:pt idx="8103">
                  <c:v>-0.6450419512753276</c:v>
                </c:pt>
                <c:pt idx="8104">
                  <c:v>-1.3950525282585462</c:v>
                </c:pt>
                <c:pt idx="8105">
                  <c:v>-0.2794493539703507</c:v>
                </c:pt>
                <c:pt idx="8106">
                  <c:v>7.3636031452008061E-2</c:v>
                </c:pt>
                <c:pt idx="8107">
                  <c:v>-1.3950525282585462</c:v>
                </c:pt>
                <c:pt idx="8108">
                  <c:v>7.3636031452008061E-2</c:v>
                </c:pt>
                <c:pt idx="8109">
                  <c:v>-1.3950525282585462</c:v>
                </c:pt>
                <c:pt idx="8110">
                  <c:v>-0.6450419512753276</c:v>
                </c:pt>
                <c:pt idx="8111">
                  <c:v>-0.2794493539703507</c:v>
                </c:pt>
                <c:pt idx="8112">
                  <c:v>-1.3950525282585462</c:v>
                </c:pt>
                <c:pt idx="8113">
                  <c:v>-1.3950525282585462</c:v>
                </c:pt>
                <c:pt idx="8114">
                  <c:v>-1.3950525282585462</c:v>
                </c:pt>
                <c:pt idx="8115">
                  <c:v>-0.88881967520906158</c:v>
                </c:pt>
                <c:pt idx="8116">
                  <c:v>-0.6450419512753276</c:v>
                </c:pt>
                <c:pt idx="8117">
                  <c:v>-1.3950525282585462</c:v>
                </c:pt>
                <c:pt idx="8118">
                  <c:v>7.3636031452008061E-2</c:v>
                </c:pt>
                <c:pt idx="8119">
                  <c:v>-0.6450419512753276</c:v>
                </c:pt>
                <c:pt idx="8120">
                  <c:v>1.2784152420787677E-2</c:v>
                </c:pt>
                <c:pt idx="8121">
                  <c:v>-1.3950525282585462</c:v>
                </c:pt>
                <c:pt idx="8122">
                  <c:v>-0.6450419512753276</c:v>
                </c:pt>
                <c:pt idx="8123">
                  <c:v>-0.46783862043457014</c:v>
                </c:pt>
                <c:pt idx="8124">
                  <c:v>-0.6450419512753276</c:v>
                </c:pt>
                <c:pt idx="8125">
                  <c:v>7.3636031452008061E-2</c:v>
                </c:pt>
                <c:pt idx="8126">
                  <c:v>-1.3950525282585462</c:v>
                </c:pt>
                <c:pt idx="8127">
                  <c:v>-4.5511009098988427E-2</c:v>
                </c:pt>
                <c:pt idx="8128">
                  <c:v>-0.2794493539703507</c:v>
                </c:pt>
                <c:pt idx="8129">
                  <c:v>-0.6450419512753276</c:v>
                </c:pt>
                <c:pt idx="8130">
                  <c:v>-0.6450419512753276</c:v>
                </c:pt>
                <c:pt idx="8131">
                  <c:v>-1.3950525282585462</c:v>
                </c:pt>
                <c:pt idx="8132">
                  <c:v>-0.6450419512753276</c:v>
                </c:pt>
                <c:pt idx="8133">
                  <c:v>-0.2794493539703507</c:v>
                </c:pt>
                <c:pt idx="8134">
                  <c:v>-1.3950525282585462</c:v>
                </c:pt>
                <c:pt idx="8135">
                  <c:v>-1.3950525282585462</c:v>
                </c:pt>
                <c:pt idx="8136">
                  <c:v>-0.2794493539703507</c:v>
                </c:pt>
                <c:pt idx="8137">
                  <c:v>-4.5511009098988427E-2</c:v>
                </c:pt>
                <c:pt idx="8138">
                  <c:v>-1.3950525282585462</c:v>
                </c:pt>
                <c:pt idx="8139">
                  <c:v>-4.5511009098988427E-2</c:v>
                </c:pt>
                <c:pt idx="8140">
                  <c:v>-0.13248586824472414</c:v>
                </c:pt>
                <c:pt idx="8141">
                  <c:v>-0.13248586824472414</c:v>
                </c:pt>
                <c:pt idx="8142">
                  <c:v>-0.6450419512753276</c:v>
                </c:pt>
                <c:pt idx="8143">
                  <c:v>-0.6450419512753276</c:v>
                </c:pt>
                <c:pt idx="8144">
                  <c:v>-0.2794493539703507</c:v>
                </c:pt>
                <c:pt idx="8145">
                  <c:v>-1.3950525282585462</c:v>
                </c:pt>
                <c:pt idx="8146">
                  <c:v>-0.40116316278173481</c:v>
                </c:pt>
                <c:pt idx="8147">
                  <c:v>-0.6450419512753276</c:v>
                </c:pt>
                <c:pt idx="8148">
                  <c:v>7.3636031452008061E-2</c:v>
                </c:pt>
                <c:pt idx="8149">
                  <c:v>-0.6450419512753276</c:v>
                </c:pt>
                <c:pt idx="8150">
                  <c:v>-1.3950525282585462</c:v>
                </c:pt>
                <c:pt idx="8151">
                  <c:v>-1.3950525282585462</c:v>
                </c:pt>
                <c:pt idx="8152">
                  <c:v>-4.5511009098988427E-2</c:v>
                </c:pt>
                <c:pt idx="8153">
                  <c:v>-0.88881967520906158</c:v>
                </c:pt>
                <c:pt idx="8154">
                  <c:v>1.2784152420787677E-2</c:v>
                </c:pt>
                <c:pt idx="8155">
                  <c:v>-0.13248586824472414</c:v>
                </c:pt>
                <c:pt idx="8156">
                  <c:v>-1.3950525282585462</c:v>
                </c:pt>
                <c:pt idx="8157">
                  <c:v>-0.46783862043457014</c:v>
                </c:pt>
                <c:pt idx="8158">
                  <c:v>-0.88881967520906158</c:v>
                </c:pt>
                <c:pt idx="8159">
                  <c:v>-1.3950525282585462</c:v>
                </c:pt>
                <c:pt idx="8160">
                  <c:v>-1.3950525282585462</c:v>
                </c:pt>
                <c:pt idx="8161">
                  <c:v>-0.6450419512753276</c:v>
                </c:pt>
                <c:pt idx="8162">
                  <c:v>-0.13248586824472414</c:v>
                </c:pt>
                <c:pt idx="8163">
                  <c:v>-0.2794493539703507</c:v>
                </c:pt>
                <c:pt idx="8164">
                  <c:v>-0.2794493539703507</c:v>
                </c:pt>
                <c:pt idx="8165">
                  <c:v>-0.46783862043457014</c:v>
                </c:pt>
                <c:pt idx="8166">
                  <c:v>-0.13248586824472414</c:v>
                </c:pt>
                <c:pt idx="8167">
                  <c:v>-0.6450419512753276</c:v>
                </c:pt>
                <c:pt idx="8168">
                  <c:v>7.3636031452008061E-2</c:v>
                </c:pt>
                <c:pt idx="8169">
                  <c:v>-1.3950525282585462</c:v>
                </c:pt>
                <c:pt idx="8170">
                  <c:v>-1.3950525282585462</c:v>
                </c:pt>
                <c:pt idx="8171">
                  <c:v>-4.5511009098988427E-2</c:v>
                </c:pt>
                <c:pt idx="8172">
                  <c:v>-0.2794493539703507</c:v>
                </c:pt>
                <c:pt idx="8173">
                  <c:v>-0.40116316278173481</c:v>
                </c:pt>
                <c:pt idx="8174">
                  <c:v>-1.3950525282585462</c:v>
                </c:pt>
                <c:pt idx="8175">
                  <c:v>-0.88881967520906158</c:v>
                </c:pt>
                <c:pt idx="8176">
                  <c:v>-1.3950525282585462</c:v>
                </c:pt>
                <c:pt idx="8177">
                  <c:v>-1.3950525282585462</c:v>
                </c:pt>
                <c:pt idx="8178">
                  <c:v>7.3636031452008061E-2</c:v>
                </c:pt>
                <c:pt idx="8179">
                  <c:v>-0.2794493539703507</c:v>
                </c:pt>
                <c:pt idx="8180">
                  <c:v>-0.88881967520906158</c:v>
                </c:pt>
                <c:pt idx="8181">
                  <c:v>-0.2794493539703507</c:v>
                </c:pt>
                <c:pt idx="8182">
                  <c:v>-0.88881967520906158</c:v>
                </c:pt>
                <c:pt idx="8183">
                  <c:v>-0.6450419512753276</c:v>
                </c:pt>
                <c:pt idx="8184">
                  <c:v>-0.13248586824472414</c:v>
                </c:pt>
                <c:pt idx="8185">
                  <c:v>-0.6450419512753276</c:v>
                </c:pt>
                <c:pt idx="8186">
                  <c:v>-0.6450419512753276</c:v>
                </c:pt>
                <c:pt idx="8187">
                  <c:v>-0.6450419512753276</c:v>
                </c:pt>
                <c:pt idx="8188">
                  <c:v>-1.3950525282585462</c:v>
                </c:pt>
                <c:pt idx="8189">
                  <c:v>-0.2794493539703507</c:v>
                </c:pt>
                <c:pt idx="8190">
                  <c:v>-0.6450419512753276</c:v>
                </c:pt>
                <c:pt idx="8191">
                  <c:v>-4.5511009098988427E-2</c:v>
                </c:pt>
                <c:pt idx="8192">
                  <c:v>-0.40116316278173481</c:v>
                </c:pt>
                <c:pt idx="8193">
                  <c:v>-0.88881967520906158</c:v>
                </c:pt>
                <c:pt idx="8194">
                  <c:v>-1.3950525282585462</c:v>
                </c:pt>
                <c:pt idx="8195">
                  <c:v>-0.6450419512753276</c:v>
                </c:pt>
                <c:pt idx="8196">
                  <c:v>-1.3950525282585462</c:v>
                </c:pt>
                <c:pt idx="8197">
                  <c:v>7.3636031452008061E-2</c:v>
                </c:pt>
                <c:pt idx="8198">
                  <c:v>-1.3950525282585462</c:v>
                </c:pt>
                <c:pt idx="8199">
                  <c:v>-1.3950525282585462</c:v>
                </c:pt>
                <c:pt idx="8200">
                  <c:v>-1.3950525282585462</c:v>
                </c:pt>
                <c:pt idx="8201">
                  <c:v>-1.3950525282585462</c:v>
                </c:pt>
                <c:pt idx="8202">
                  <c:v>-0.13248586824472414</c:v>
                </c:pt>
                <c:pt idx="8203">
                  <c:v>-1.3950525282585462</c:v>
                </c:pt>
                <c:pt idx="8204">
                  <c:v>-0.13248586824472414</c:v>
                </c:pt>
                <c:pt idx="8205">
                  <c:v>-0.40116316278173481</c:v>
                </c:pt>
                <c:pt idx="8206">
                  <c:v>-0.6450419512753276</c:v>
                </c:pt>
                <c:pt idx="8207">
                  <c:v>-1.3950525282585462</c:v>
                </c:pt>
                <c:pt idx="8208">
                  <c:v>-1.3950525282585462</c:v>
                </c:pt>
                <c:pt idx="8209">
                  <c:v>-1.3950525282585462</c:v>
                </c:pt>
                <c:pt idx="8210">
                  <c:v>-0.2794493539703507</c:v>
                </c:pt>
                <c:pt idx="8211">
                  <c:v>-0.6450419512753276</c:v>
                </c:pt>
                <c:pt idx="8212">
                  <c:v>-0.2794493539703507</c:v>
                </c:pt>
                <c:pt idx="8213">
                  <c:v>-0.13248586824472414</c:v>
                </c:pt>
                <c:pt idx="8214">
                  <c:v>1.2784152420787677E-2</c:v>
                </c:pt>
                <c:pt idx="8215">
                  <c:v>-1.3950525282585462</c:v>
                </c:pt>
                <c:pt idx="8216">
                  <c:v>-0.13248586824472414</c:v>
                </c:pt>
                <c:pt idx="8217">
                  <c:v>-0.6450419512753276</c:v>
                </c:pt>
                <c:pt idx="8218">
                  <c:v>-1.3950525282585462</c:v>
                </c:pt>
                <c:pt idx="8219">
                  <c:v>-0.88881967520906158</c:v>
                </c:pt>
                <c:pt idx="8220">
                  <c:v>7.3636031452008061E-2</c:v>
                </c:pt>
                <c:pt idx="8221">
                  <c:v>-0.88881967520906158</c:v>
                </c:pt>
                <c:pt idx="8222">
                  <c:v>-0.2794493539703507</c:v>
                </c:pt>
                <c:pt idx="8223">
                  <c:v>7.3636031452008061E-2</c:v>
                </c:pt>
                <c:pt idx="8224">
                  <c:v>-0.88881967520906158</c:v>
                </c:pt>
                <c:pt idx="8225">
                  <c:v>-1.3950525282585462</c:v>
                </c:pt>
                <c:pt idx="8226">
                  <c:v>-0.2794493539703507</c:v>
                </c:pt>
                <c:pt idx="8227">
                  <c:v>-4.5511009098988427E-2</c:v>
                </c:pt>
                <c:pt idx="8228">
                  <c:v>-0.2794493539703507</c:v>
                </c:pt>
                <c:pt idx="8229">
                  <c:v>-0.88881967520906158</c:v>
                </c:pt>
                <c:pt idx="8230">
                  <c:v>-1.3950525282585462</c:v>
                </c:pt>
                <c:pt idx="8231">
                  <c:v>-1.3950525282585462</c:v>
                </c:pt>
                <c:pt idx="8232">
                  <c:v>-1.3950525282585462</c:v>
                </c:pt>
                <c:pt idx="8233">
                  <c:v>-0.6450419512753276</c:v>
                </c:pt>
                <c:pt idx="8234">
                  <c:v>-0.46783862043457014</c:v>
                </c:pt>
                <c:pt idx="8235">
                  <c:v>-1.3950525282585462</c:v>
                </c:pt>
                <c:pt idx="8236">
                  <c:v>7.3636031452008061E-2</c:v>
                </c:pt>
                <c:pt idx="8237">
                  <c:v>-0.6450419512753276</c:v>
                </c:pt>
                <c:pt idx="8238">
                  <c:v>-0.6450419512753276</c:v>
                </c:pt>
                <c:pt idx="8239">
                  <c:v>-1.3950525282585462</c:v>
                </c:pt>
                <c:pt idx="8240">
                  <c:v>-0.88881967520906158</c:v>
                </c:pt>
                <c:pt idx="8241">
                  <c:v>-0.88881967520906158</c:v>
                </c:pt>
                <c:pt idx="8242">
                  <c:v>-1.3950525282585462</c:v>
                </c:pt>
                <c:pt idx="8243">
                  <c:v>-0.2794493539703507</c:v>
                </c:pt>
                <c:pt idx="8244">
                  <c:v>-1.3950525282585462</c:v>
                </c:pt>
                <c:pt idx="8245">
                  <c:v>-4.5511009098988427E-2</c:v>
                </c:pt>
                <c:pt idx="8246">
                  <c:v>-0.13248586824472414</c:v>
                </c:pt>
                <c:pt idx="8247">
                  <c:v>-1.3950525282585462</c:v>
                </c:pt>
                <c:pt idx="8248">
                  <c:v>-0.13248586824472414</c:v>
                </c:pt>
                <c:pt idx="8249">
                  <c:v>-0.46783862043457014</c:v>
                </c:pt>
                <c:pt idx="8250">
                  <c:v>-0.40116316278173481</c:v>
                </c:pt>
                <c:pt idx="8251">
                  <c:v>-0.40116316278173481</c:v>
                </c:pt>
                <c:pt idx="8252">
                  <c:v>-1.3950525282585462</c:v>
                </c:pt>
                <c:pt idx="8253">
                  <c:v>-0.6450419512753276</c:v>
                </c:pt>
                <c:pt idx="8254">
                  <c:v>-1.3950525282585462</c:v>
                </c:pt>
                <c:pt idx="8255">
                  <c:v>-1.3950525282585462</c:v>
                </c:pt>
                <c:pt idx="8256">
                  <c:v>-1.3950525282585462</c:v>
                </c:pt>
                <c:pt idx="8257">
                  <c:v>-0.6450419512753276</c:v>
                </c:pt>
                <c:pt idx="8258">
                  <c:v>-1.3950525282585462</c:v>
                </c:pt>
                <c:pt idx="8259">
                  <c:v>-0.13248586824472414</c:v>
                </c:pt>
                <c:pt idx="8260">
                  <c:v>-0.2794493539703507</c:v>
                </c:pt>
                <c:pt idx="8261">
                  <c:v>7.3636031452008061E-2</c:v>
                </c:pt>
                <c:pt idx="8262">
                  <c:v>-1.3950525282585462</c:v>
                </c:pt>
                <c:pt idx="8263">
                  <c:v>-0.88881967520906158</c:v>
                </c:pt>
                <c:pt idx="8264">
                  <c:v>-0.88881967520906158</c:v>
                </c:pt>
                <c:pt idx="8265">
                  <c:v>-1.3950525282585462</c:v>
                </c:pt>
                <c:pt idx="8266">
                  <c:v>7.3636031452008061E-2</c:v>
                </c:pt>
                <c:pt idx="8267">
                  <c:v>-0.40116316278173481</c:v>
                </c:pt>
                <c:pt idx="8268">
                  <c:v>-0.88881967520906158</c:v>
                </c:pt>
                <c:pt idx="8269">
                  <c:v>-0.6450419512753276</c:v>
                </c:pt>
                <c:pt idx="8270">
                  <c:v>-0.6450419512753276</c:v>
                </c:pt>
                <c:pt idx="8271">
                  <c:v>-0.13248586824472414</c:v>
                </c:pt>
                <c:pt idx="8272">
                  <c:v>-0.6450419512753276</c:v>
                </c:pt>
                <c:pt idx="8273">
                  <c:v>-1.3950525282585462</c:v>
                </c:pt>
                <c:pt idx="8274">
                  <c:v>7.3636031452008061E-2</c:v>
                </c:pt>
                <c:pt idx="8275">
                  <c:v>-1.3950525282585462</c:v>
                </c:pt>
                <c:pt idx="8276">
                  <c:v>-1.3950525282585462</c:v>
                </c:pt>
                <c:pt idx="8277">
                  <c:v>-0.13248586824472414</c:v>
                </c:pt>
                <c:pt idx="8278">
                  <c:v>-0.13248586824472414</c:v>
                </c:pt>
                <c:pt idx="8279">
                  <c:v>-1.3950525282585462</c:v>
                </c:pt>
                <c:pt idx="8280">
                  <c:v>-1.3950525282585462</c:v>
                </c:pt>
                <c:pt idx="8281">
                  <c:v>-0.6450419512753276</c:v>
                </c:pt>
                <c:pt idx="8282">
                  <c:v>-1.3950525282585462</c:v>
                </c:pt>
                <c:pt idx="8283">
                  <c:v>-0.13248586824472414</c:v>
                </c:pt>
                <c:pt idx="8284">
                  <c:v>-1.3950525282585462</c:v>
                </c:pt>
                <c:pt idx="8285">
                  <c:v>-0.88881967520906158</c:v>
                </c:pt>
                <c:pt idx="8286">
                  <c:v>-0.6450419512753276</c:v>
                </c:pt>
                <c:pt idx="8287">
                  <c:v>-0.6450419512753276</c:v>
                </c:pt>
                <c:pt idx="8288">
                  <c:v>-0.13248586824472414</c:v>
                </c:pt>
                <c:pt idx="8289">
                  <c:v>-0.13248586824472414</c:v>
                </c:pt>
                <c:pt idx="8290">
                  <c:v>-0.88881967520906158</c:v>
                </c:pt>
                <c:pt idx="8291">
                  <c:v>-1.3950525282585462</c:v>
                </c:pt>
                <c:pt idx="8292">
                  <c:v>-0.2794493539703507</c:v>
                </c:pt>
                <c:pt idx="8293">
                  <c:v>-0.46783862043457014</c:v>
                </c:pt>
                <c:pt idx="8294">
                  <c:v>-1.3950525282585462</c:v>
                </c:pt>
                <c:pt idx="8295">
                  <c:v>-0.40116316278173481</c:v>
                </c:pt>
                <c:pt idx="8296">
                  <c:v>-0.6450419512753276</c:v>
                </c:pt>
                <c:pt idx="8297">
                  <c:v>-0.6450419512753276</c:v>
                </c:pt>
                <c:pt idx="8298">
                  <c:v>-1.3950525282585462</c:v>
                </c:pt>
                <c:pt idx="8299">
                  <c:v>1.2784152420787677E-2</c:v>
                </c:pt>
                <c:pt idx="8300">
                  <c:v>-0.13248586824472414</c:v>
                </c:pt>
                <c:pt idx="8301">
                  <c:v>-1.3950525282585462</c:v>
                </c:pt>
                <c:pt idx="8302">
                  <c:v>-0.13248586824472414</c:v>
                </c:pt>
                <c:pt idx="8303">
                  <c:v>-0.6450419512753276</c:v>
                </c:pt>
                <c:pt idx="8304">
                  <c:v>-1.3950525282585462</c:v>
                </c:pt>
                <c:pt idx="8305">
                  <c:v>-4.5511009098988427E-2</c:v>
                </c:pt>
                <c:pt idx="8306">
                  <c:v>-1.3950525282585462</c:v>
                </c:pt>
                <c:pt idx="8307">
                  <c:v>-1.3950525282585462</c:v>
                </c:pt>
                <c:pt idx="8308">
                  <c:v>-0.6450419512753276</c:v>
                </c:pt>
                <c:pt idx="8309">
                  <c:v>-1.3950525282585462</c:v>
                </c:pt>
                <c:pt idx="8310">
                  <c:v>-0.40116316278173481</c:v>
                </c:pt>
                <c:pt idx="8311">
                  <c:v>-0.6450419512753276</c:v>
                </c:pt>
                <c:pt idx="8312">
                  <c:v>-1.3950525282585462</c:v>
                </c:pt>
                <c:pt idx="8313">
                  <c:v>-1.3950525282585462</c:v>
                </c:pt>
                <c:pt idx="8314">
                  <c:v>-1.3950525282585462</c:v>
                </c:pt>
                <c:pt idx="8315">
                  <c:v>-0.2794493539703507</c:v>
                </c:pt>
                <c:pt idx="8316">
                  <c:v>-1.3950525282585462</c:v>
                </c:pt>
                <c:pt idx="8317">
                  <c:v>-1.3950525282585462</c:v>
                </c:pt>
                <c:pt idx="8318">
                  <c:v>-1.3950525282585462</c:v>
                </c:pt>
                <c:pt idx="8319">
                  <c:v>-0.40116316278173481</c:v>
                </c:pt>
                <c:pt idx="8320">
                  <c:v>-0.88881967520906158</c:v>
                </c:pt>
                <c:pt idx="8321">
                  <c:v>-0.46783862043457014</c:v>
                </c:pt>
                <c:pt idx="8322">
                  <c:v>-1.3950525282585462</c:v>
                </c:pt>
                <c:pt idx="8323">
                  <c:v>-0.6450419512753276</c:v>
                </c:pt>
                <c:pt idx="8324">
                  <c:v>-0.2794493539703507</c:v>
                </c:pt>
                <c:pt idx="8325">
                  <c:v>-0.13248586824472414</c:v>
                </c:pt>
                <c:pt idx="8326">
                  <c:v>7.3636031452008061E-2</c:v>
                </c:pt>
                <c:pt idx="8327">
                  <c:v>-0.13248586824472414</c:v>
                </c:pt>
                <c:pt idx="8328">
                  <c:v>-0.2794493539703507</c:v>
                </c:pt>
                <c:pt idx="8329">
                  <c:v>-0.2794493539703507</c:v>
                </c:pt>
                <c:pt idx="8330">
                  <c:v>-0.2794493539703507</c:v>
                </c:pt>
                <c:pt idx="8331">
                  <c:v>-0.46783862043457014</c:v>
                </c:pt>
                <c:pt idx="8332">
                  <c:v>-0.2794493539703507</c:v>
                </c:pt>
                <c:pt idx="8333">
                  <c:v>-1.3950525282585462</c:v>
                </c:pt>
                <c:pt idx="8334">
                  <c:v>-0.46783862043457014</c:v>
                </c:pt>
                <c:pt idx="8335">
                  <c:v>-0.40116316278173481</c:v>
                </c:pt>
                <c:pt idx="8336">
                  <c:v>-0.6450419512753276</c:v>
                </c:pt>
                <c:pt idx="8337">
                  <c:v>7.3636031452008061E-2</c:v>
                </c:pt>
                <c:pt idx="8338">
                  <c:v>7.3636031452008061E-2</c:v>
                </c:pt>
                <c:pt idx="8339">
                  <c:v>-4.5511009098988427E-2</c:v>
                </c:pt>
                <c:pt idx="8340">
                  <c:v>-1.3950525282585462</c:v>
                </c:pt>
                <c:pt idx="8341">
                  <c:v>-0.2794493539703507</c:v>
                </c:pt>
                <c:pt idx="8342">
                  <c:v>-1.3950525282585462</c:v>
                </c:pt>
                <c:pt idx="8343">
                  <c:v>-0.2794493539703507</c:v>
                </c:pt>
                <c:pt idx="8344">
                  <c:v>1.2784152420787677E-2</c:v>
                </c:pt>
                <c:pt idx="8345">
                  <c:v>-1.3950525282585462</c:v>
                </c:pt>
                <c:pt idx="8346">
                  <c:v>-0.13248586824472414</c:v>
                </c:pt>
                <c:pt idx="8347">
                  <c:v>-0.13248586824472414</c:v>
                </c:pt>
                <c:pt idx="8348">
                  <c:v>-0.2794493539703507</c:v>
                </c:pt>
                <c:pt idx="8349">
                  <c:v>-1.3950525282585462</c:v>
                </c:pt>
                <c:pt idx="8350">
                  <c:v>-1.3950525282585462</c:v>
                </c:pt>
                <c:pt idx="8351">
                  <c:v>-0.88881967520906158</c:v>
                </c:pt>
                <c:pt idx="8352">
                  <c:v>-0.13248586824472414</c:v>
                </c:pt>
                <c:pt idx="8353">
                  <c:v>-0.2794493539703507</c:v>
                </c:pt>
                <c:pt idx="8354">
                  <c:v>-1.3950525282585462</c:v>
                </c:pt>
                <c:pt idx="8355">
                  <c:v>-0.88881967520906158</c:v>
                </c:pt>
                <c:pt idx="8356">
                  <c:v>-1.3950525282585462</c:v>
                </c:pt>
                <c:pt idx="8357">
                  <c:v>-0.40116316278173481</c:v>
                </c:pt>
                <c:pt idx="8358">
                  <c:v>-1.3950525282585462</c:v>
                </c:pt>
                <c:pt idx="8359">
                  <c:v>-0.88881967520906158</c:v>
                </c:pt>
                <c:pt idx="8360">
                  <c:v>-1.3950525282585462</c:v>
                </c:pt>
                <c:pt idx="8361">
                  <c:v>-0.2794493539703507</c:v>
                </c:pt>
                <c:pt idx="8362">
                  <c:v>-1.3950525282585462</c:v>
                </c:pt>
                <c:pt idx="8363">
                  <c:v>-1.3950525282585462</c:v>
                </c:pt>
                <c:pt idx="8364">
                  <c:v>-0.13248586824472414</c:v>
                </c:pt>
                <c:pt idx="8365">
                  <c:v>-4.5511009098988427E-2</c:v>
                </c:pt>
                <c:pt idx="8366">
                  <c:v>-0.88881967520906158</c:v>
                </c:pt>
                <c:pt idx="8367">
                  <c:v>1.2784152420787677E-2</c:v>
                </c:pt>
                <c:pt idx="8368">
                  <c:v>-0.13248586824472414</c:v>
                </c:pt>
                <c:pt idx="8369">
                  <c:v>-0.40116316278173481</c:v>
                </c:pt>
                <c:pt idx="8370">
                  <c:v>-4.5511009098988427E-2</c:v>
                </c:pt>
                <c:pt idx="8371">
                  <c:v>-1.3950525282585462</c:v>
                </c:pt>
                <c:pt idx="8372">
                  <c:v>-0.6450419512753276</c:v>
                </c:pt>
                <c:pt idx="8373">
                  <c:v>-0.2794493539703507</c:v>
                </c:pt>
                <c:pt idx="8374">
                  <c:v>-0.6450419512753276</c:v>
                </c:pt>
                <c:pt idx="8375">
                  <c:v>-4.5511009098988427E-2</c:v>
                </c:pt>
                <c:pt idx="8376">
                  <c:v>-0.2794493539703507</c:v>
                </c:pt>
                <c:pt idx="8377">
                  <c:v>-0.40116316278173481</c:v>
                </c:pt>
                <c:pt idx="8378">
                  <c:v>-0.2794493539703507</c:v>
                </c:pt>
                <c:pt idx="8379">
                  <c:v>-0.6450419512753276</c:v>
                </c:pt>
                <c:pt idx="8380">
                  <c:v>-0.6450419512753276</c:v>
                </c:pt>
                <c:pt idx="8381">
                  <c:v>-0.88881967520906158</c:v>
                </c:pt>
                <c:pt idx="8382">
                  <c:v>-0.2794493539703507</c:v>
                </c:pt>
                <c:pt idx="8383">
                  <c:v>-1.3950525282585462</c:v>
                </c:pt>
                <c:pt idx="8384">
                  <c:v>-0.13248586824472414</c:v>
                </c:pt>
                <c:pt idx="8385">
                  <c:v>-4.5511009098988427E-2</c:v>
                </c:pt>
                <c:pt idx="8386">
                  <c:v>-0.6450419512753276</c:v>
                </c:pt>
                <c:pt idx="8387">
                  <c:v>1.2784152420787677E-2</c:v>
                </c:pt>
                <c:pt idx="8388">
                  <c:v>-1.3950525282585462</c:v>
                </c:pt>
                <c:pt idx="8389">
                  <c:v>-1.3950525282585462</c:v>
                </c:pt>
                <c:pt idx="8390">
                  <c:v>-0.2794493539703507</c:v>
                </c:pt>
                <c:pt idx="8391">
                  <c:v>-1.3950525282585462</c:v>
                </c:pt>
                <c:pt idx="8392">
                  <c:v>-0.6450419512753276</c:v>
                </c:pt>
                <c:pt idx="8393">
                  <c:v>-0.88881967520906158</c:v>
                </c:pt>
                <c:pt idx="8394">
                  <c:v>-0.88881967520906158</c:v>
                </c:pt>
                <c:pt idx="8395">
                  <c:v>7.3636031452008061E-2</c:v>
                </c:pt>
                <c:pt idx="8396">
                  <c:v>-0.2794493539703507</c:v>
                </c:pt>
                <c:pt idx="8397">
                  <c:v>-0.2794493539703507</c:v>
                </c:pt>
                <c:pt idx="8398">
                  <c:v>-1.3950525282585462</c:v>
                </c:pt>
                <c:pt idx="8399">
                  <c:v>-0.6450419512753276</c:v>
                </c:pt>
                <c:pt idx="8400">
                  <c:v>-0.2794493539703507</c:v>
                </c:pt>
                <c:pt idx="8401">
                  <c:v>-4.5511009098988427E-2</c:v>
                </c:pt>
                <c:pt idx="8402">
                  <c:v>-0.6450419512753276</c:v>
                </c:pt>
                <c:pt idx="8403">
                  <c:v>-0.2794493539703507</c:v>
                </c:pt>
                <c:pt idx="8404">
                  <c:v>-0.6450419512753276</c:v>
                </c:pt>
                <c:pt idx="8405">
                  <c:v>-1.3950525282585462</c:v>
                </c:pt>
                <c:pt idx="8406">
                  <c:v>-0.6450419512753276</c:v>
                </c:pt>
                <c:pt idx="8407">
                  <c:v>1.2784152420787677E-2</c:v>
                </c:pt>
                <c:pt idx="8408">
                  <c:v>-1.3950525282585462</c:v>
                </c:pt>
                <c:pt idx="8409">
                  <c:v>-0.40116316278173481</c:v>
                </c:pt>
                <c:pt idx="8410">
                  <c:v>-0.6450419512753276</c:v>
                </c:pt>
                <c:pt idx="8411">
                  <c:v>-0.13248586824472414</c:v>
                </c:pt>
                <c:pt idx="8412">
                  <c:v>-0.6450419512753276</c:v>
                </c:pt>
                <c:pt idx="8413">
                  <c:v>-0.13248586824472414</c:v>
                </c:pt>
                <c:pt idx="8414">
                  <c:v>-0.88881967520906158</c:v>
                </c:pt>
                <c:pt idx="8415">
                  <c:v>-0.6450419512753276</c:v>
                </c:pt>
                <c:pt idx="8416">
                  <c:v>-0.13248586824472414</c:v>
                </c:pt>
                <c:pt idx="8417">
                  <c:v>-1.3950525282585462</c:v>
                </c:pt>
                <c:pt idx="8418">
                  <c:v>-1.3950525282585462</c:v>
                </c:pt>
                <c:pt idx="8419">
                  <c:v>-1.3950525282585462</c:v>
                </c:pt>
                <c:pt idx="8420">
                  <c:v>-1.3950525282585462</c:v>
                </c:pt>
                <c:pt idx="8421">
                  <c:v>-0.46783862043457014</c:v>
                </c:pt>
                <c:pt idx="8422">
                  <c:v>-4.5511009098988427E-2</c:v>
                </c:pt>
                <c:pt idx="8423">
                  <c:v>-0.2794493539703507</c:v>
                </c:pt>
                <c:pt idx="8424">
                  <c:v>-0.88881967520906158</c:v>
                </c:pt>
                <c:pt idx="8425">
                  <c:v>7.3636031452008061E-2</c:v>
                </c:pt>
                <c:pt idx="8426">
                  <c:v>-0.40116316278173481</c:v>
                </c:pt>
                <c:pt idx="8427">
                  <c:v>-1.3950525282585462</c:v>
                </c:pt>
                <c:pt idx="8428">
                  <c:v>-0.6450419512753276</c:v>
                </c:pt>
                <c:pt idx="8429">
                  <c:v>-1.3950525282585462</c:v>
                </c:pt>
                <c:pt idx="8430">
                  <c:v>-0.6450419512753276</c:v>
                </c:pt>
                <c:pt idx="8431">
                  <c:v>-0.46783862043457014</c:v>
                </c:pt>
                <c:pt idx="8432">
                  <c:v>-1.3950525282585462</c:v>
                </c:pt>
                <c:pt idx="8433">
                  <c:v>7.3636031452008061E-2</c:v>
                </c:pt>
                <c:pt idx="8434">
                  <c:v>-1.3950525282585462</c:v>
                </c:pt>
                <c:pt idx="8435">
                  <c:v>-0.6450419512753276</c:v>
                </c:pt>
                <c:pt idx="8436">
                  <c:v>-1.3950525282585462</c:v>
                </c:pt>
                <c:pt idx="8437">
                  <c:v>-0.6450419512753276</c:v>
                </c:pt>
                <c:pt idx="8438">
                  <c:v>-1.3950525282585462</c:v>
                </c:pt>
                <c:pt idx="8439">
                  <c:v>-1.3950525282585462</c:v>
                </c:pt>
                <c:pt idx="8440">
                  <c:v>-1.3950525282585462</c:v>
                </c:pt>
                <c:pt idx="8441">
                  <c:v>-0.13248586824472414</c:v>
                </c:pt>
                <c:pt idx="8442">
                  <c:v>-0.88881967520906158</c:v>
                </c:pt>
                <c:pt idx="8443">
                  <c:v>-0.40116316278173481</c:v>
                </c:pt>
                <c:pt idx="8444">
                  <c:v>-0.13248586824472414</c:v>
                </c:pt>
                <c:pt idx="8445">
                  <c:v>-0.6450419512753276</c:v>
                </c:pt>
                <c:pt idx="8446">
                  <c:v>-1.3950525282585462</c:v>
                </c:pt>
                <c:pt idx="8447">
                  <c:v>-1.3950525282585462</c:v>
                </c:pt>
                <c:pt idx="8448">
                  <c:v>-0.6450419512753276</c:v>
                </c:pt>
                <c:pt idx="8449">
                  <c:v>-1.3950525282585462</c:v>
                </c:pt>
                <c:pt idx="8450">
                  <c:v>-0.6450419512753276</c:v>
                </c:pt>
                <c:pt idx="8451">
                  <c:v>-1.3950525282585462</c:v>
                </c:pt>
                <c:pt idx="8452">
                  <c:v>-0.6450419512753276</c:v>
                </c:pt>
                <c:pt idx="8453">
                  <c:v>-0.46783862043457014</c:v>
                </c:pt>
                <c:pt idx="8454">
                  <c:v>-0.6450419512753276</c:v>
                </c:pt>
                <c:pt idx="8455">
                  <c:v>-0.6450419512753276</c:v>
                </c:pt>
                <c:pt idx="8456">
                  <c:v>-0.2794493539703507</c:v>
                </c:pt>
                <c:pt idx="8457">
                  <c:v>-0.88881967520906158</c:v>
                </c:pt>
                <c:pt idx="8458">
                  <c:v>-1.3950525282585462</c:v>
                </c:pt>
                <c:pt idx="8459">
                  <c:v>1.2784152420787677E-2</c:v>
                </c:pt>
                <c:pt idx="8460">
                  <c:v>-0.2794493539703507</c:v>
                </c:pt>
                <c:pt idx="8461">
                  <c:v>-1.3950525282585462</c:v>
                </c:pt>
                <c:pt idx="8462">
                  <c:v>-0.88881967520906158</c:v>
                </c:pt>
                <c:pt idx="8463">
                  <c:v>-0.2794493539703507</c:v>
                </c:pt>
                <c:pt idx="8464">
                  <c:v>-0.2794493539703507</c:v>
                </c:pt>
                <c:pt idx="8465">
                  <c:v>-0.6450419512753276</c:v>
                </c:pt>
                <c:pt idx="8466">
                  <c:v>-0.6450419512753276</c:v>
                </c:pt>
                <c:pt idx="8467">
                  <c:v>-0.13248586824472414</c:v>
                </c:pt>
                <c:pt idx="8468">
                  <c:v>-0.6450419512753276</c:v>
                </c:pt>
                <c:pt idx="8469">
                  <c:v>-0.2794493539703507</c:v>
                </c:pt>
                <c:pt idx="8470">
                  <c:v>-1.3950525282585462</c:v>
                </c:pt>
                <c:pt idx="8471">
                  <c:v>-0.88881967520906158</c:v>
                </c:pt>
                <c:pt idx="8472">
                  <c:v>-1.3950525282585462</c:v>
                </c:pt>
                <c:pt idx="8473">
                  <c:v>-1.3950525282585462</c:v>
                </c:pt>
                <c:pt idx="8474">
                  <c:v>-0.46783862043457014</c:v>
                </c:pt>
                <c:pt idx="8475">
                  <c:v>-0.6450419512753276</c:v>
                </c:pt>
                <c:pt idx="8476">
                  <c:v>-4.5511009098988427E-2</c:v>
                </c:pt>
                <c:pt idx="8477">
                  <c:v>-0.46783862043457014</c:v>
                </c:pt>
                <c:pt idx="8478">
                  <c:v>-0.46783862043457014</c:v>
                </c:pt>
                <c:pt idx="8479">
                  <c:v>-0.13248586824472414</c:v>
                </c:pt>
                <c:pt idx="8480">
                  <c:v>-1.3950525282585462</c:v>
                </c:pt>
                <c:pt idx="8481">
                  <c:v>-1.3950525282585462</c:v>
                </c:pt>
                <c:pt idx="8482">
                  <c:v>-0.6450419512753276</c:v>
                </c:pt>
                <c:pt idx="8483">
                  <c:v>-1.3950525282585462</c:v>
                </c:pt>
                <c:pt idx="8484">
                  <c:v>-0.13248586824472414</c:v>
                </c:pt>
                <c:pt idx="8485">
                  <c:v>-1.3950525282585462</c:v>
                </c:pt>
                <c:pt idx="8486">
                  <c:v>-1.3950525282585462</c:v>
                </c:pt>
                <c:pt idx="8487">
                  <c:v>-4.5511009098988427E-2</c:v>
                </c:pt>
                <c:pt idx="8488">
                  <c:v>-0.6450419512753276</c:v>
                </c:pt>
                <c:pt idx="8489">
                  <c:v>-0.6450419512753276</c:v>
                </c:pt>
                <c:pt idx="8490">
                  <c:v>-0.40116316278173481</c:v>
                </c:pt>
                <c:pt idx="8491">
                  <c:v>-0.13248586824472414</c:v>
                </c:pt>
                <c:pt idx="8492">
                  <c:v>-1.3950525282585462</c:v>
                </c:pt>
                <c:pt idx="8493">
                  <c:v>-0.6450419512753276</c:v>
                </c:pt>
                <c:pt idx="8494">
                  <c:v>-0.13248586824472414</c:v>
                </c:pt>
                <c:pt idx="8495">
                  <c:v>-0.2794493539703507</c:v>
                </c:pt>
                <c:pt idx="8496">
                  <c:v>-1.3950525282585462</c:v>
                </c:pt>
                <c:pt idx="8497">
                  <c:v>-1.3950525282585462</c:v>
                </c:pt>
                <c:pt idx="8498">
                  <c:v>-0.2794493539703507</c:v>
                </c:pt>
                <c:pt idx="8499">
                  <c:v>-0.13248586824472414</c:v>
                </c:pt>
                <c:pt idx="8500">
                  <c:v>-0.6450419512753276</c:v>
                </c:pt>
                <c:pt idx="8501">
                  <c:v>-0.13248586824472414</c:v>
                </c:pt>
                <c:pt idx="8502">
                  <c:v>-0.13248586824472414</c:v>
                </c:pt>
                <c:pt idx="8503">
                  <c:v>-0.6450419512753276</c:v>
                </c:pt>
                <c:pt idx="8504">
                  <c:v>-0.2794493539703507</c:v>
                </c:pt>
                <c:pt idx="8505">
                  <c:v>-0.46783862043457014</c:v>
                </c:pt>
                <c:pt idx="8506">
                  <c:v>-1.3950525282585462</c:v>
                </c:pt>
                <c:pt idx="8507">
                  <c:v>-0.6450419512753276</c:v>
                </c:pt>
                <c:pt idx="8508">
                  <c:v>-1.3950525282585462</c:v>
                </c:pt>
                <c:pt idx="8509">
                  <c:v>-1.3950525282585462</c:v>
                </c:pt>
                <c:pt idx="8510">
                  <c:v>-0.88881967520906158</c:v>
                </c:pt>
                <c:pt idx="8511">
                  <c:v>-1.3950525282585462</c:v>
                </c:pt>
                <c:pt idx="8512">
                  <c:v>-1.3950525282585462</c:v>
                </c:pt>
                <c:pt idx="8513">
                  <c:v>-0.88881967520906158</c:v>
                </c:pt>
                <c:pt idx="8514">
                  <c:v>7.3636031452008061E-2</c:v>
                </c:pt>
                <c:pt idx="8515">
                  <c:v>-1.3950525282585462</c:v>
                </c:pt>
                <c:pt idx="8516">
                  <c:v>-4.5511009098988427E-2</c:v>
                </c:pt>
                <c:pt idx="8517">
                  <c:v>-0.6450419512753276</c:v>
                </c:pt>
                <c:pt idx="8518">
                  <c:v>-1.3950525282585462</c:v>
                </c:pt>
                <c:pt idx="8519">
                  <c:v>-0.2794493539703507</c:v>
                </c:pt>
                <c:pt idx="8520">
                  <c:v>-0.88881967520906158</c:v>
                </c:pt>
                <c:pt idx="8521">
                  <c:v>-1.3950525282585462</c:v>
                </c:pt>
                <c:pt idx="8522">
                  <c:v>-0.13248586824472414</c:v>
                </c:pt>
                <c:pt idx="8523">
                  <c:v>-0.13248586824472414</c:v>
                </c:pt>
                <c:pt idx="8524">
                  <c:v>-0.46783862043457014</c:v>
                </c:pt>
                <c:pt idx="8525">
                  <c:v>-0.2794493539703507</c:v>
                </c:pt>
                <c:pt idx="8526">
                  <c:v>-4.5511009098988427E-2</c:v>
                </c:pt>
                <c:pt idx="8527">
                  <c:v>-0.88881967520906158</c:v>
                </c:pt>
                <c:pt idx="8528">
                  <c:v>7.3636031452008061E-2</c:v>
                </c:pt>
                <c:pt idx="8529">
                  <c:v>-0.6450419512753276</c:v>
                </c:pt>
                <c:pt idx="8530">
                  <c:v>-1.3950525282585462</c:v>
                </c:pt>
                <c:pt idx="8531">
                  <c:v>-0.6450419512753276</c:v>
                </c:pt>
                <c:pt idx="8532">
                  <c:v>-1.3950525282585462</c:v>
                </c:pt>
                <c:pt idx="8533">
                  <c:v>-1.3950525282585462</c:v>
                </c:pt>
                <c:pt idx="8534">
                  <c:v>-0.13248586824472414</c:v>
                </c:pt>
                <c:pt idx="8535">
                  <c:v>7.3636031452008061E-2</c:v>
                </c:pt>
                <c:pt idx="8536">
                  <c:v>7.3636031452008061E-2</c:v>
                </c:pt>
                <c:pt idx="8537">
                  <c:v>-0.88881967520906158</c:v>
                </c:pt>
                <c:pt idx="8538">
                  <c:v>-1.3950525282585462</c:v>
                </c:pt>
                <c:pt idx="8539">
                  <c:v>-1.3950525282585462</c:v>
                </c:pt>
                <c:pt idx="8540">
                  <c:v>-0.2794493539703507</c:v>
                </c:pt>
                <c:pt idx="8541">
                  <c:v>1.2784152420787677E-2</c:v>
                </c:pt>
                <c:pt idx="8542">
                  <c:v>-0.13248586824472414</c:v>
                </c:pt>
                <c:pt idx="8543">
                  <c:v>-0.13248586824472414</c:v>
                </c:pt>
                <c:pt idx="8544">
                  <c:v>-0.6450419512753276</c:v>
                </c:pt>
                <c:pt idx="8545">
                  <c:v>-1.3950525282585462</c:v>
                </c:pt>
                <c:pt idx="8546">
                  <c:v>-0.2794493539703507</c:v>
                </c:pt>
                <c:pt idx="8547">
                  <c:v>1.2784152420787677E-2</c:v>
                </c:pt>
                <c:pt idx="8548">
                  <c:v>1.2784152420787677E-2</c:v>
                </c:pt>
                <c:pt idx="8549">
                  <c:v>-0.2794493539703507</c:v>
                </c:pt>
                <c:pt idx="8550">
                  <c:v>-0.40116316278173481</c:v>
                </c:pt>
                <c:pt idx="8551">
                  <c:v>-0.13248586824472414</c:v>
                </c:pt>
                <c:pt idx="8552">
                  <c:v>-0.6450419512753276</c:v>
                </c:pt>
                <c:pt idx="8553">
                  <c:v>-1.3950525282585462</c:v>
                </c:pt>
                <c:pt idx="8554">
                  <c:v>-0.13248586824472414</c:v>
                </c:pt>
                <c:pt idx="8555">
                  <c:v>-0.88881967520906158</c:v>
                </c:pt>
                <c:pt idx="8556">
                  <c:v>-1.3950525282585462</c:v>
                </c:pt>
                <c:pt idx="8557">
                  <c:v>-0.88881967520906158</c:v>
                </c:pt>
                <c:pt idx="8558">
                  <c:v>-0.40116316278173481</c:v>
                </c:pt>
                <c:pt idx="8559">
                  <c:v>7.3636031452008061E-2</c:v>
                </c:pt>
                <c:pt idx="8560">
                  <c:v>-0.13248586824472414</c:v>
                </c:pt>
                <c:pt idx="8561">
                  <c:v>-0.2794493539703507</c:v>
                </c:pt>
                <c:pt idx="8562">
                  <c:v>-0.40116316278173481</c:v>
                </c:pt>
                <c:pt idx="8563">
                  <c:v>-1.3950525282585462</c:v>
                </c:pt>
                <c:pt idx="8564">
                  <c:v>-0.2794493539703507</c:v>
                </c:pt>
                <c:pt idx="8565">
                  <c:v>-0.6450419512753276</c:v>
                </c:pt>
                <c:pt idx="8566">
                  <c:v>-4.5511009098988427E-2</c:v>
                </c:pt>
                <c:pt idx="8567">
                  <c:v>-0.46783862043457014</c:v>
                </c:pt>
                <c:pt idx="8568">
                  <c:v>-0.13248586824472414</c:v>
                </c:pt>
                <c:pt idx="8569">
                  <c:v>-0.6450419512753276</c:v>
                </c:pt>
                <c:pt idx="8570">
                  <c:v>-0.6450419512753276</c:v>
                </c:pt>
                <c:pt idx="8571">
                  <c:v>-4.5511009098988427E-2</c:v>
                </c:pt>
                <c:pt idx="8572">
                  <c:v>-0.6450419512753276</c:v>
                </c:pt>
                <c:pt idx="8573">
                  <c:v>-0.40116316278173481</c:v>
                </c:pt>
                <c:pt idx="8574">
                  <c:v>-0.13248586824472414</c:v>
                </c:pt>
                <c:pt idx="8575">
                  <c:v>-1.3950525282585462</c:v>
                </c:pt>
                <c:pt idx="8576">
                  <c:v>-0.6450419512753276</c:v>
                </c:pt>
                <c:pt idx="8577">
                  <c:v>-1.3950525282585462</c:v>
                </c:pt>
                <c:pt idx="8578">
                  <c:v>-0.40116316278173481</c:v>
                </c:pt>
                <c:pt idx="8579">
                  <c:v>-0.13248586824472414</c:v>
                </c:pt>
                <c:pt idx="8580">
                  <c:v>-0.13248586824472414</c:v>
                </c:pt>
                <c:pt idx="8581">
                  <c:v>-0.88881967520906158</c:v>
                </c:pt>
                <c:pt idx="8582">
                  <c:v>-0.6450419512753276</c:v>
                </c:pt>
                <c:pt idx="8583">
                  <c:v>-1.3950525282585462</c:v>
                </c:pt>
                <c:pt idx="8584">
                  <c:v>-0.6450419512753276</c:v>
                </c:pt>
                <c:pt idx="8585">
                  <c:v>-0.13248586824472414</c:v>
                </c:pt>
                <c:pt idx="8586">
                  <c:v>-0.88881967520906158</c:v>
                </c:pt>
                <c:pt idx="8587">
                  <c:v>-0.6450419512753276</c:v>
                </c:pt>
                <c:pt idx="8588">
                  <c:v>1.2784152420787677E-2</c:v>
                </c:pt>
                <c:pt idx="8589">
                  <c:v>-0.88881967520906158</c:v>
                </c:pt>
                <c:pt idx="8590">
                  <c:v>1.2784152420787677E-2</c:v>
                </c:pt>
                <c:pt idx="8591">
                  <c:v>-4.5511009098988427E-2</c:v>
                </c:pt>
                <c:pt idx="8592">
                  <c:v>-0.6450419512753276</c:v>
                </c:pt>
                <c:pt idx="8593">
                  <c:v>-0.2794493539703507</c:v>
                </c:pt>
                <c:pt idx="8594">
                  <c:v>-0.2794493539703507</c:v>
                </c:pt>
                <c:pt idx="8595">
                  <c:v>-0.2794493539703507</c:v>
                </c:pt>
                <c:pt idx="8596">
                  <c:v>-0.88881967520906158</c:v>
                </c:pt>
                <c:pt idx="8597">
                  <c:v>-0.6450419512753276</c:v>
                </c:pt>
                <c:pt idx="8598">
                  <c:v>-1.3950525282585462</c:v>
                </c:pt>
                <c:pt idx="8599">
                  <c:v>-0.13248586824472414</c:v>
                </c:pt>
                <c:pt idx="8600">
                  <c:v>-0.6450419512753276</c:v>
                </c:pt>
                <c:pt idx="8601">
                  <c:v>-0.6450419512753276</c:v>
                </c:pt>
                <c:pt idx="8602">
                  <c:v>7.3636031452008061E-2</c:v>
                </c:pt>
                <c:pt idx="8603">
                  <c:v>-0.6450419512753276</c:v>
                </c:pt>
                <c:pt idx="8604">
                  <c:v>-0.2794493539703507</c:v>
                </c:pt>
                <c:pt idx="8605">
                  <c:v>-0.2794493539703507</c:v>
                </c:pt>
                <c:pt idx="8606">
                  <c:v>-0.6450419512753276</c:v>
                </c:pt>
                <c:pt idx="8607">
                  <c:v>-0.6450419512753276</c:v>
                </c:pt>
                <c:pt idx="8608">
                  <c:v>-1.3950525282585462</c:v>
                </c:pt>
                <c:pt idx="8609">
                  <c:v>-1.3950525282585462</c:v>
                </c:pt>
                <c:pt idx="8610">
                  <c:v>-0.46783862043457014</c:v>
                </c:pt>
                <c:pt idx="8611">
                  <c:v>-0.46783862043457014</c:v>
                </c:pt>
                <c:pt idx="8612">
                  <c:v>-0.2794493539703507</c:v>
                </c:pt>
                <c:pt idx="8613">
                  <c:v>-0.6450419512753276</c:v>
                </c:pt>
                <c:pt idx="8614">
                  <c:v>-1.3950525282585462</c:v>
                </c:pt>
                <c:pt idx="8615">
                  <c:v>-1.3950525282585462</c:v>
                </c:pt>
                <c:pt idx="8616">
                  <c:v>-0.6450419512753276</c:v>
                </c:pt>
                <c:pt idx="8617">
                  <c:v>1.2784152420787677E-2</c:v>
                </c:pt>
                <c:pt idx="8618">
                  <c:v>-1.3950525282585462</c:v>
                </c:pt>
                <c:pt idx="8619">
                  <c:v>1.2784152420787677E-2</c:v>
                </c:pt>
                <c:pt idx="8620">
                  <c:v>-1.3950525282585462</c:v>
                </c:pt>
                <c:pt idx="8621">
                  <c:v>-1.3950525282585462</c:v>
                </c:pt>
                <c:pt idx="8622">
                  <c:v>-1.3950525282585462</c:v>
                </c:pt>
                <c:pt idx="8623">
                  <c:v>-0.2794493539703507</c:v>
                </c:pt>
                <c:pt idx="8624">
                  <c:v>-0.2794493539703507</c:v>
                </c:pt>
                <c:pt idx="8625">
                  <c:v>-0.13248586824472414</c:v>
                </c:pt>
                <c:pt idx="8626">
                  <c:v>-1.3950525282585462</c:v>
                </c:pt>
                <c:pt idx="8627">
                  <c:v>-0.2794493539703507</c:v>
                </c:pt>
                <c:pt idx="8628">
                  <c:v>-0.6450419512753276</c:v>
                </c:pt>
                <c:pt idx="8629">
                  <c:v>-1.3950525282585462</c:v>
                </c:pt>
                <c:pt idx="8630">
                  <c:v>-0.2794493539703507</c:v>
                </c:pt>
                <c:pt idx="8631">
                  <c:v>-1.3950525282585462</c:v>
                </c:pt>
                <c:pt idx="8632">
                  <c:v>-0.13248586824472414</c:v>
                </c:pt>
                <c:pt idx="8633">
                  <c:v>-0.13248586824472414</c:v>
                </c:pt>
                <c:pt idx="8634">
                  <c:v>-0.6450419512753276</c:v>
                </c:pt>
                <c:pt idx="8635">
                  <c:v>-0.13248586824472414</c:v>
                </c:pt>
                <c:pt idx="8636">
                  <c:v>-1.3950525282585462</c:v>
                </c:pt>
                <c:pt idx="8637">
                  <c:v>-0.6450419512753276</c:v>
                </c:pt>
                <c:pt idx="8638">
                  <c:v>-0.2794493539703507</c:v>
                </c:pt>
                <c:pt idx="8639">
                  <c:v>-1.3950525282585462</c:v>
                </c:pt>
                <c:pt idx="8640">
                  <c:v>-4.5511009098988427E-2</c:v>
                </c:pt>
                <c:pt idx="8641">
                  <c:v>-0.2794493539703507</c:v>
                </c:pt>
                <c:pt idx="8642">
                  <c:v>-0.2794493539703507</c:v>
                </c:pt>
                <c:pt idx="8643">
                  <c:v>-0.13248586824472414</c:v>
                </c:pt>
                <c:pt idx="8644">
                  <c:v>-0.40116316278173481</c:v>
                </c:pt>
                <c:pt idx="8645">
                  <c:v>-0.88881967520906158</c:v>
                </c:pt>
                <c:pt idx="8646">
                  <c:v>1.2784152420787677E-2</c:v>
                </c:pt>
                <c:pt idx="8647">
                  <c:v>-0.2794493539703507</c:v>
                </c:pt>
                <c:pt idx="8648">
                  <c:v>-0.2794493539703507</c:v>
                </c:pt>
                <c:pt idx="8649">
                  <c:v>-0.88881967520906158</c:v>
                </c:pt>
                <c:pt idx="8650">
                  <c:v>-0.2794493539703507</c:v>
                </c:pt>
                <c:pt idx="8651">
                  <c:v>-0.88881967520906158</c:v>
                </c:pt>
                <c:pt idx="8652">
                  <c:v>-0.2794493539703507</c:v>
                </c:pt>
                <c:pt idx="8653">
                  <c:v>-0.2794493539703507</c:v>
                </c:pt>
                <c:pt idx="8654">
                  <c:v>-1.3950525282585462</c:v>
                </c:pt>
                <c:pt idx="8655">
                  <c:v>7.3636031452008061E-2</c:v>
                </c:pt>
                <c:pt idx="8656">
                  <c:v>7.3636031452008061E-2</c:v>
                </c:pt>
                <c:pt idx="8657">
                  <c:v>-0.2794493539703507</c:v>
                </c:pt>
                <c:pt idx="8658">
                  <c:v>-0.88881967520906158</c:v>
                </c:pt>
                <c:pt idx="8659">
                  <c:v>-1.3950525282585462</c:v>
                </c:pt>
                <c:pt idx="8660">
                  <c:v>-1.3950525282585462</c:v>
                </c:pt>
                <c:pt idx="8661">
                  <c:v>1.2784152420787677E-2</c:v>
                </c:pt>
                <c:pt idx="8662">
                  <c:v>-0.46783862043457014</c:v>
                </c:pt>
                <c:pt idx="8663">
                  <c:v>-1.3950525282585462</c:v>
                </c:pt>
                <c:pt idx="8664">
                  <c:v>-1.3950525282585462</c:v>
                </c:pt>
                <c:pt idx="8665">
                  <c:v>-1.3950525282585462</c:v>
                </c:pt>
                <c:pt idx="8666">
                  <c:v>-1.3950525282585462</c:v>
                </c:pt>
                <c:pt idx="8667">
                  <c:v>-0.6450419512753276</c:v>
                </c:pt>
                <c:pt idx="8668">
                  <c:v>-0.46783862043457014</c:v>
                </c:pt>
                <c:pt idx="8669">
                  <c:v>-1.3950525282585462</c:v>
                </c:pt>
                <c:pt idx="8670">
                  <c:v>-0.13248586824472414</c:v>
                </c:pt>
                <c:pt idx="8671">
                  <c:v>-0.2794493539703507</c:v>
                </c:pt>
                <c:pt idx="8672">
                  <c:v>-1.3950525282585462</c:v>
                </c:pt>
                <c:pt idx="8673">
                  <c:v>1.2784152420787677E-2</c:v>
                </c:pt>
                <c:pt idx="8674">
                  <c:v>-1.3950525282585462</c:v>
                </c:pt>
                <c:pt idx="8675">
                  <c:v>-4.5511009098988427E-2</c:v>
                </c:pt>
                <c:pt idx="8676">
                  <c:v>-1.3950525282585462</c:v>
                </c:pt>
                <c:pt idx="8677">
                  <c:v>-0.13248586824472414</c:v>
                </c:pt>
                <c:pt idx="8678">
                  <c:v>-0.6450419512753276</c:v>
                </c:pt>
                <c:pt idx="8679">
                  <c:v>-0.13248586824472414</c:v>
                </c:pt>
                <c:pt idx="8680">
                  <c:v>-0.88881967520906158</c:v>
                </c:pt>
                <c:pt idx="8681">
                  <c:v>-0.6450419512753276</c:v>
                </c:pt>
                <c:pt idx="8682">
                  <c:v>-1.3950525282585462</c:v>
                </c:pt>
                <c:pt idx="8683">
                  <c:v>-0.88881967520906158</c:v>
                </c:pt>
                <c:pt idx="8684">
                  <c:v>-1.3950525282585462</c:v>
                </c:pt>
                <c:pt idx="8685">
                  <c:v>7.3636031452008061E-2</c:v>
                </c:pt>
                <c:pt idx="8686">
                  <c:v>-0.13248586824472414</c:v>
                </c:pt>
                <c:pt idx="8687">
                  <c:v>-0.40116316278173481</c:v>
                </c:pt>
                <c:pt idx="8688">
                  <c:v>-1.3950525282585462</c:v>
                </c:pt>
                <c:pt idx="8689">
                  <c:v>-0.88881967520906158</c:v>
                </c:pt>
                <c:pt idx="8690">
                  <c:v>-0.6450419512753276</c:v>
                </c:pt>
                <c:pt idx="8691">
                  <c:v>-1.3950525282585462</c:v>
                </c:pt>
                <c:pt idx="8692">
                  <c:v>-0.88881967520906158</c:v>
                </c:pt>
                <c:pt idx="8693">
                  <c:v>-0.2794493539703507</c:v>
                </c:pt>
                <c:pt idx="8694">
                  <c:v>-0.88881967520906158</c:v>
                </c:pt>
                <c:pt idx="8695">
                  <c:v>-1.3950525282585462</c:v>
                </c:pt>
                <c:pt idx="8696">
                  <c:v>-0.2794493539703507</c:v>
                </c:pt>
                <c:pt idx="8697">
                  <c:v>-1.3950525282585462</c:v>
                </c:pt>
                <c:pt idx="8698">
                  <c:v>1.2784152420787677E-2</c:v>
                </c:pt>
                <c:pt idx="8699">
                  <c:v>-0.6450419512753276</c:v>
                </c:pt>
                <c:pt idx="8700">
                  <c:v>-1.3950525282585462</c:v>
                </c:pt>
                <c:pt idx="8701">
                  <c:v>-1.3950525282585462</c:v>
                </c:pt>
                <c:pt idx="8702">
                  <c:v>-4.5511009098988427E-2</c:v>
                </c:pt>
                <c:pt idx="8703">
                  <c:v>-0.40116316278173481</c:v>
                </c:pt>
                <c:pt idx="8704">
                  <c:v>-0.2794493539703507</c:v>
                </c:pt>
                <c:pt idx="8705">
                  <c:v>-0.6450419512753276</c:v>
                </c:pt>
                <c:pt idx="8706">
                  <c:v>-0.46783862043457014</c:v>
                </c:pt>
                <c:pt idx="8707">
                  <c:v>7.3636031452008061E-2</c:v>
                </c:pt>
                <c:pt idx="8708">
                  <c:v>-1.3950525282585462</c:v>
                </c:pt>
                <c:pt idx="8709">
                  <c:v>-0.88881967520906158</c:v>
                </c:pt>
                <c:pt idx="8710">
                  <c:v>-1.3950525282585462</c:v>
                </c:pt>
                <c:pt idx="8711">
                  <c:v>-0.6450419512753276</c:v>
                </c:pt>
                <c:pt idx="8712">
                  <c:v>-0.2794493539703507</c:v>
                </c:pt>
                <c:pt idx="8713">
                  <c:v>-1.3950525282585462</c:v>
                </c:pt>
                <c:pt idx="8714">
                  <c:v>-1.3950525282585462</c:v>
                </c:pt>
                <c:pt idx="8715">
                  <c:v>-1.3950525282585462</c:v>
                </c:pt>
                <c:pt idx="8716">
                  <c:v>-0.46783862043457014</c:v>
                </c:pt>
                <c:pt idx="8717">
                  <c:v>-1.3950525282585462</c:v>
                </c:pt>
                <c:pt idx="8718">
                  <c:v>-0.46783862043457014</c:v>
                </c:pt>
                <c:pt idx="8719">
                  <c:v>-0.46783862043457014</c:v>
                </c:pt>
                <c:pt idx="8720">
                  <c:v>-1.3950525282585462</c:v>
                </c:pt>
                <c:pt idx="8721">
                  <c:v>-0.2794493539703507</c:v>
                </c:pt>
                <c:pt idx="8722">
                  <c:v>-1.3950525282585462</c:v>
                </c:pt>
                <c:pt idx="8723">
                  <c:v>-1.3950525282585462</c:v>
                </c:pt>
                <c:pt idx="8724">
                  <c:v>-1.3950525282585462</c:v>
                </c:pt>
                <c:pt idx="8725">
                  <c:v>-0.40116316278173481</c:v>
                </c:pt>
                <c:pt idx="8726">
                  <c:v>-0.88881967520906158</c:v>
                </c:pt>
                <c:pt idx="8727">
                  <c:v>-0.88881967520906158</c:v>
                </c:pt>
                <c:pt idx="8728">
                  <c:v>-1.3950525282585462</c:v>
                </c:pt>
                <c:pt idx="8729">
                  <c:v>-1.3950525282585462</c:v>
                </c:pt>
                <c:pt idx="8730">
                  <c:v>-1.3950525282585462</c:v>
                </c:pt>
                <c:pt idx="8731">
                  <c:v>-1.3950525282585462</c:v>
                </c:pt>
                <c:pt idx="8732">
                  <c:v>-0.40116316278173481</c:v>
                </c:pt>
                <c:pt idx="8733">
                  <c:v>-1.3950525282585462</c:v>
                </c:pt>
                <c:pt idx="8734">
                  <c:v>-1.3950525282585462</c:v>
                </c:pt>
                <c:pt idx="8735">
                  <c:v>-0.2794493539703507</c:v>
                </c:pt>
                <c:pt idx="8736">
                  <c:v>-0.46783862043457014</c:v>
                </c:pt>
                <c:pt idx="8737">
                  <c:v>-1.3950525282585462</c:v>
                </c:pt>
                <c:pt idx="8738">
                  <c:v>-4.5511009098988427E-2</c:v>
                </c:pt>
                <c:pt idx="8739">
                  <c:v>-1.3950525282585462</c:v>
                </c:pt>
                <c:pt idx="8740">
                  <c:v>-1.3950525282585462</c:v>
                </c:pt>
                <c:pt idx="8741">
                  <c:v>-0.6450419512753276</c:v>
                </c:pt>
                <c:pt idx="8742">
                  <c:v>-1.3950525282585462</c:v>
                </c:pt>
                <c:pt idx="8743">
                  <c:v>-0.46783862043457014</c:v>
                </c:pt>
                <c:pt idx="8744">
                  <c:v>-0.6450419512753276</c:v>
                </c:pt>
                <c:pt idx="8745">
                  <c:v>-0.46783862043457014</c:v>
                </c:pt>
                <c:pt idx="8746">
                  <c:v>-0.6450419512753276</c:v>
                </c:pt>
                <c:pt idx="8747">
                  <c:v>-0.88881967520906158</c:v>
                </c:pt>
                <c:pt idx="8748">
                  <c:v>-0.2794493539703507</c:v>
                </c:pt>
                <c:pt idx="8749">
                  <c:v>-0.2794493539703507</c:v>
                </c:pt>
                <c:pt idx="8750">
                  <c:v>-0.88881967520906158</c:v>
                </c:pt>
                <c:pt idx="8751">
                  <c:v>-0.6450419512753276</c:v>
                </c:pt>
                <c:pt idx="8752">
                  <c:v>-0.2794493539703507</c:v>
                </c:pt>
                <c:pt idx="8753">
                  <c:v>-1.3950525282585462</c:v>
                </c:pt>
                <c:pt idx="8754">
                  <c:v>-0.2794493539703507</c:v>
                </c:pt>
                <c:pt idx="8755">
                  <c:v>-0.6450419512753276</c:v>
                </c:pt>
                <c:pt idx="8756">
                  <c:v>-0.40116316278173481</c:v>
                </c:pt>
                <c:pt idx="8757">
                  <c:v>-1.3950525282585462</c:v>
                </c:pt>
                <c:pt idx="8758">
                  <c:v>-0.6450419512753276</c:v>
                </c:pt>
                <c:pt idx="8759">
                  <c:v>-1.3950525282585462</c:v>
                </c:pt>
                <c:pt idx="8760">
                  <c:v>-0.88881967520906158</c:v>
                </c:pt>
                <c:pt idx="8761">
                  <c:v>-0.6450419512753276</c:v>
                </c:pt>
                <c:pt idx="8762">
                  <c:v>-0.13248586824472414</c:v>
                </c:pt>
                <c:pt idx="8763">
                  <c:v>-0.2794493539703507</c:v>
                </c:pt>
                <c:pt idx="8764">
                  <c:v>-0.2794493539703507</c:v>
                </c:pt>
                <c:pt idx="8765">
                  <c:v>-0.13248586824472414</c:v>
                </c:pt>
                <c:pt idx="8766">
                  <c:v>-1.3950525282585462</c:v>
                </c:pt>
                <c:pt idx="8767">
                  <c:v>1.2784152420787677E-2</c:v>
                </c:pt>
                <c:pt idx="8768">
                  <c:v>-1.3950525282585462</c:v>
                </c:pt>
                <c:pt idx="8769">
                  <c:v>-1.3950525282585462</c:v>
                </c:pt>
                <c:pt idx="8770">
                  <c:v>-0.6450419512753276</c:v>
                </c:pt>
                <c:pt idx="8771">
                  <c:v>-1.3950525282585462</c:v>
                </c:pt>
                <c:pt idx="8772">
                  <c:v>-1.3950525282585462</c:v>
                </c:pt>
                <c:pt idx="8773">
                  <c:v>-1.3950525282585462</c:v>
                </c:pt>
                <c:pt idx="8774">
                  <c:v>-0.88881967520906158</c:v>
                </c:pt>
                <c:pt idx="8775">
                  <c:v>-0.13248586824472414</c:v>
                </c:pt>
                <c:pt idx="8776">
                  <c:v>-0.40116316278173481</c:v>
                </c:pt>
                <c:pt idx="8777">
                  <c:v>-0.6450419512753276</c:v>
                </c:pt>
                <c:pt idx="8778">
                  <c:v>-0.6450419512753276</c:v>
                </c:pt>
                <c:pt idx="8779">
                  <c:v>-0.2794493539703507</c:v>
                </c:pt>
                <c:pt idx="8780">
                  <c:v>-0.6450419512753276</c:v>
                </c:pt>
                <c:pt idx="8781">
                  <c:v>-0.2794493539703507</c:v>
                </c:pt>
                <c:pt idx="8782">
                  <c:v>-0.40116316278173481</c:v>
                </c:pt>
                <c:pt idx="8783">
                  <c:v>-0.13248586824472414</c:v>
                </c:pt>
                <c:pt idx="8784">
                  <c:v>-0.6450419512753276</c:v>
                </c:pt>
                <c:pt idx="8785">
                  <c:v>-0.46783862043457014</c:v>
                </c:pt>
                <c:pt idx="8786">
                  <c:v>-4.5511009098988427E-2</c:v>
                </c:pt>
                <c:pt idx="8787">
                  <c:v>-1.3950525282585462</c:v>
                </c:pt>
                <c:pt idx="8788">
                  <c:v>-1.3950525282585462</c:v>
                </c:pt>
                <c:pt idx="8789">
                  <c:v>-0.6450419512753276</c:v>
                </c:pt>
                <c:pt idx="8790">
                  <c:v>-1.3950525282585462</c:v>
                </c:pt>
                <c:pt idx="8791">
                  <c:v>-0.88881967520906158</c:v>
                </c:pt>
                <c:pt idx="8792">
                  <c:v>-0.13248586824472414</c:v>
                </c:pt>
                <c:pt idx="8793">
                  <c:v>-4.5511009098988427E-2</c:v>
                </c:pt>
                <c:pt idx="8794">
                  <c:v>-0.13248586824472414</c:v>
                </c:pt>
                <c:pt idx="8795">
                  <c:v>-0.40116316278173481</c:v>
                </c:pt>
                <c:pt idx="8796">
                  <c:v>-0.13248586824472414</c:v>
                </c:pt>
                <c:pt idx="8797">
                  <c:v>-1.3950525282585462</c:v>
                </c:pt>
                <c:pt idx="8798">
                  <c:v>-1.3950525282585462</c:v>
                </c:pt>
                <c:pt idx="8799">
                  <c:v>-1.3950525282585462</c:v>
                </c:pt>
                <c:pt idx="8800">
                  <c:v>-4.5511009098988427E-2</c:v>
                </c:pt>
                <c:pt idx="8801">
                  <c:v>-0.88881967520906158</c:v>
                </c:pt>
                <c:pt idx="8802">
                  <c:v>-0.2794493539703507</c:v>
                </c:pt>
                <c:pt idx="8803">
                  <c:v>-1.3950525282585462</c:v>
                </c:pt>
                <c:pt idx="8804">
                  <c:v>-0.2794493539703507</c:v>
                </c:pt>
                <c:pt idx="8805">
                  <c:v>-0.2794493539703507</c:v>
                </c:pt>
                <c:pt idx="8806">
                  <c:v>-0.2794493539703507</c:v>
                </c:pt>
                <c:pt idx="8807">
                  <c:v>-1.3950525282585462</c:v>
                </c:pt>
                <c:pt idx="8808">
                  <c:v>-1.3950525282585462</c:v>
                </c:pt>
                <c:pt idx="8809">
                  <c:v>-0.13248586824472414</c:v>
                </c:pt>
                <c:pt idx="8810">
                  <c:v>-1.3950525282585462</c:v>
                </c:pt>
                <c:pt idx="8811">
                  <c:v>-0.2794493539703507</c:v>
                </c:pt>
                <c:pt idx="8812">
                  <c:v>-4.5511009098988427E-2</c:v>
                </c:pt>
                <c:pt idx="8813">
                  <c:v>-0.6450419512753276</c:v>
                </c:pt>
                <c:pt idx="8814">
                  <c:v>-4.5511009098988427E-2</c:v>
                </c:pt>
                <c:pt idx="8815">
                  <c:v>-1.3950525282585462</c:v>
                </c:pt>
                <c:pt idx="8816">
                  <c:v>-0.6450419512753276</c:v>
                </c:pt>
                <c:pt idx="8817">
                  <c:v>-1.3950525282585462</c:v>
                </c:pt>
                <c:pt idx="8818">
                  <c:v>-1.3950525282585462</c:v>
                </c:pt>
                <c:pt idx="8819">
                  <c:v>-0.46783862043457014</c:v>
                </c:pt>
                <c:pt idx="8820">
                  <c:v>-0.2794493539703507</c:v>
                </c:pt>
                <c:pt idx="8821">
                  <c:v>-0.46783862043457014</c:v>
                </c:pt>
                <c:pt idx="8822">
                  <c:v>-0.88881967520906158</c:v>
                </c:pt>
                <c:pt idx="8823">
                  <c:v>-0.6450419512753276</c:v>
                </c:pt>
                <c:pt idx="8824">
                  <c:v>-0.2794493539703507</c:v>
                </c:pt>
                <c:pt idx="8825">
                  <c:v>-1.3950525282585462</c:v>
                </c:pt>
                <c:pt idx="8826">
                  <c:v>-0.88881967520906158</c:v>
                </c:pt>
                <c:pt idx="8827">
                  <c:v>-1.3950525282585462</c:v>
                </c:pt>
                <c:pt idx="8828">
                  <c:v>1.2784152420787677E-2</c:v>
                </c:pt>
                <c:pt idx="8829">
                  <c:v>-1.3950525282585462</c:v>
                </c:pt>
                <c:pt idx="8830">
                  <c:v>7.3636031452008061E-2</c:v>
                </c:pt>
                <c:pt idx="8831">
                  <c:v>-0.40116316278173481</c:v>
                </c:pt>
                <c:pt idx="8832">
                  <c:v>-0.88881967520906158</c:v>
                </c:pt>
                <c:pt idx="8833">
                  <c:v>-0.6450419512753276</c:v>
                </c:pt>
                <c:pt idx="8834">
                  <c:v>1.2784152420787677E-2</c:v>
                </c:pt>
                <c:pt idx="8835">
                  <c:v>-0.6450419512753276</c:v>
                </c:pt>
                <c:pt idx="8836">
                  <c:v>-4.5511009098988427E-2</c:v>
                </c:pt>
                <c:pt idx="8837">
                  <c:v>-1.3950525282585462</c:v>
                </c:pt>
                <c:pt idx="8838">
                  <c:v>-0.6450419512753276</c:v>
                </c:pt>
                <c:pt idx="8839">
                  <c:v>-1.3950525282585462</c:v>
                </c:pt>
                <c:pt idx="8840">
                  <c:v>-0.46783862043457014</c:v>
                </c:pt>
                <c:pt idx="8841">
                  <c:v>-0.2794493539703507</c:v>
                </c:pt>
                <c:pt idx="8842">
                  <c:v>-0.6450419512753276</c:v>
                </c:pt>
                <c:pt idx="8843">
                  <c:v>-4.5511009098988427E-2</c:v>
                </c:pt>
                <c:pt idx="8844">
                  <c:v>-0.2794493539703507</c:v>
                </c:pt>
                <c:pt idx="8845">
                  <c:v>-0.40116316278173481</c:v>
                </c:pt>
                <c:pt idx="8846">
                  <c:v>-1.3950525282585462</c:v>
                </c:pt>
                <c:pt idx="8847">
                  <c:v>-0.13248586824472414</c:v>
                </c:pt>
                <c:pt idx="8848">
                  <c:v>-1.3950525282585462</c:v>
                </c:pt>
                <c:pt idx="8849">
                  <c:v>-1.3950525282585462</c:v>
                </c:pt>
                <c:pt idx="8850">
                  <c:v>-0.46783862043457014</c:v>
                </c:pt>
                <c:pt idx="8851">
                  <c:v>-1.3950525282585462</c:v>
                </c:pt>
                <c:pt idx="8852">
                  <c:v>-1.3950525282585462</c:v>
                </c:pt>
                <c:pt idx="8853">
                  <c:v>-0.2794493539703507</c:v>
                </c:pt>
                <c:pt idx="8854">
                  <c:v>-0.2794493539703507</c:v>
                </c:pt>
                <c:pt idx="8855">
                  <c:v>-1.3950525282585462</c:v>
                </c:pt>
                <c:pt idx="8856">
                  <c:v>-1.3950525282585462</c:v>
                </c:pt>
                <c:pt idx="8857">
                  <c:v>-0.40116316278173481</c:v>
                </c:pt>
                <c:pt idx="8858">
                  <c:v>-0.2794493539703507</c:v>
                </c:pt>
                <c:pt idx="8859">
                  <c:v>-0.88881967520906158</c:v>
                </c:pt>
                <c:pt idx="8860">
                  <c:v>-1.3950525282585462</c:v>
                </c:pt>
                <c:pt idx="8861">
                  <c:v>1.2784152420787677E-2</c:v>
                </c:pt>
                <c:pt idx="8862">
                  <c:v>-1.3950525282585462</c:v>
                </c:pt>
                <c:pt idx="8863">
                  <c:v>-1.3950525282585462</c:v>
                </c:pt>
                <c:pt idx="8864">
                  <c:v>-0.2794493539703507</c:v>
                </c:pt>
                <c:pt idx="8865">
                  <c:v>7.3636031452008061E-2</c:v>
                </c:pt>
                <c:pt idx="8866">
                  <c:v>-0.88881967520906158</c:v>
                </c:pt>
                <c:pt idx="8867">
                  <c:v>-0.40116316278173481</c:v>
                </c:pt>
                <c:pt idx="8868">
                  <c:v>-0.2794493539703507</c:v>
                </c:pt>
                <c:pt idx="8869">
                  <c:v>-0.2794493539703507</c:v>
                </c:pt>
                <c:pt idx="8870">
                  <c:v>-0.6450419512753276</c:v>
                </c:pt>
                <c:pt idx="8871">
                  <c:v>-1.3950525282585462</c:v>
                </c:pt>
                <c:pt idx="8872">
                  <c:v>-0.2794493539703507</c:v>
                </c:pt>
                <c:pt idx="8873">
                  <c:v>-0.6450419512753276</c:v>
                </c:pt>
                <c:pt idx="8874">
                  <c:v>-0.13248586824472414</c:v>
                </c:pt>
                <c:pt idx="8875">
                  <c:v>-0.13248586824472414</c:v>
                </c:pt>
                <c:pt idx="8876">
                  <c:v>-1.3950525282585462</c:v>
                </c:pt>
                <c:pt idx="8877">
                  <c:v>7.3636031452008061E-2</c:v>
                </c:pt>
                <c:pt idx="8878">
                  <c:v>7.3636031452008061E-2</c:v>
                </c:pt>
                <c:pt idx="8879">
                  <c:v>-0.46783862043457014</c:v>
                </c:pt>
                <c:pt idx="8880">
                  <c:v>-0.2794493539703507</c:v>
                </c:pt>
                <c:pt idx="8881">
                  <c:v>-0.2794493539703507</c:v>
                </c:pt>
                <c:pt idx="8882">
                  <c:v>-4.5511009098988427E-2</c:v>
                </c:pt>
                <c:pt idx="8883">
                  <c:v>-0.40116316278173481</c:v>
                </c:pt>
                <c:pt idx="8884">
                  <c:v>-0.6450419512753276</c:v>
                </c:pt>
                <c:pt idx="8885">
                  <c:v>-0.6450419512753276</c:v>
                </c:pt>
                <c:pt idx="8886">
                  <c:v>-1.3950525282585462</c:v>
                </c:pt>
                <c:pt idx="8887">
                  <c:v>-0.6450419512753276</c:v>
                </c:pt>
                <c:pt idx="8888">
                  <c:v>-0.13248586824472414</c:v>
                </c:pt>
                <c:pt idx="8889">
                  <c:v>-1.3950525282585462</c:v>
                </c:pt>
                <c:pt idx="8890">
                  <c:v>-0.6450419512753276</c:v>
                </c:pt>
                <c:pt idx="8891">
                  <c:v>-1.3950525282585462</c:v>
                </c:pt>
                <c:pt idx="8892">
                  <c:v>-4.5511009098988427E-2</c:v>
                </c:pt>
                <c:pt idx="8893">
                  <c:v>-0.13248586824472414</c:v>
                </c:pt>
                <c:pt idx="8894">
                  <c:v>-1.3950525282585462</c:v>
                </c:pt>
                <c:pt idx="8895">
                  <c:v>-0.6450419512753276</c:v>
                </c:pt>
                <c:pt idx="8896">
                  <c:v>-1.3950525282585462</c:v>
                </c:pt>
                <c:pt idx="8897">
                  <c:v>-1.3950525282585462</c:v>
                </c:pt>
                <c:pt idx="8898">
                  <c:v>-1.3950525282585462</c:v>
                </c:pt>
                <c:pt idx="8899">
                  <c:v>-1.3950525282585462</c:v>
                </c:pt>
                <c:pt idx="8900">
                  <c:v>-1.3950525282585462</c:v>
                </c:pt>
                <c:pt idx="8901">
                  <c:v>-0.2794493539703507</c:v>
                </c:pt>
                <c:pt idx="8902">
                  <c:v>1.2784152420787677E-2</c:v>
                </c:pt>
                <c:pt idx="8903">
                  <c:v>-1.3950525282585462</c:v>
                </c:pt>
                <c:pt idx="8904">
                  <c:v>-0.6450419512753276</c:v>
                </c:pt>
                <c:pt idx="8905">
                  <c:v>7.3636031452008061E-2</c:v>
                </c:pt>
                <c:pt idx="8906">
                  <c:v>-0.2794493539703507</c:v>
                </c:pt>
                <c:pt idx="8907">
                  <c:v>-1.3950525282585462</c:v>
                </c:pt>
                <c:pt idx="8908">
                  <c:v>-0.13248586824472414</c:v>
                </c:pt>
                <c:pt idx="8909">
                  <c:v>-1.3950525282585462</c:v>
                </c:pt>
                <c:pt idx="8910">
                  <c:v>-0.6450419512753276</c:v>
                </c:pt>
                <c:pt idx="8911">
                  <c:v>-0.2794493539703507</c:v>
                </c:pt>
                <c:pt idx="8912">
                  <c:v>1.2784152420787677E-2</c:v>
                </c:pt>
                <c:pt idx="8913">
                  <c:v>-1.3950525282585462</c:v>
                </c:pt>
                <c:pt idx="8914">
                  <c:v>-1.3950525282585462</c:v>
                </c:pt>
                <c:pt idx="8915">
                  <c:v>-4.5511009098988427E-2</c:v>
                </c:pt>
                <c:pt idx="8916">
                  <c:v>-0.40116316278173481</c:v>
                </c:pt>
                <c:pt idx="8917">
                  <c:v>-0.46783862043457014</c:v>
                </c:pt>
                <c:pt idx="8918">
                  <c:v>-0.6450419512753276</c:v>
                </c:pt>
                <c:pt idx="8919">
                  <c:v>-0.2794493539703507</c:v>
                </c:pt>
                <c:pt idx="8920">
                  <c:v>-1.3950525282585462</c:v>
                </c:pt>
                <c:pt idx="8921">
                  <c:v>-0.40116316278173481</c:v>
                </c:pt>
                <c:pt idx="8922">
                  <c:v>1.2784152420787677E-2</c:v>
                </c:pt>
                <c:pt idx="8923">
                  <c:v>-0.6450419512753276</c:v>
                </c:pt>
                <c:pt idx="8924">
                  <c:v>-0.46783862043457014</c:v>
                </c:pt>
                <c:pt idx="8925">
                  <c:v>-1.3950525282585462</c:v>
                </c:pt>
                <c:pt idx="8926">
                  <c:v>-0.6450419512753276</c:v>
                </c:pt>
                <c:pt idx="8927">
                  <c:v>-0.6450419512753276</c:v>
                </c:pt>
                <c:pt idx="8928">
                  <c:v>-0.88881967520906158</c:v>
                </c:pt>
                <c:pt idx="8929">
                  <c:v>-0.40116316278173481</c:v>
                </c:pt>
                <c:pt idx="8930">
                  <c:v>-1.3950525282585462</c:v>
                </c:pt>
                <c:pt idx="8931">
                  <c:v>-0.2794493539703507</c:v>
                </c:pt>
                <c:pt idx="8932">
                  <c:v>-0.6450419512753276</c:v>
                </c:pt>
                <c:pt idx="8933">
                  <c:v>-1.3950525282585462</c:v>
                </c:pt>
                <c:pt idx="8934">
                  <c:v>-0.13248586824472414</c:v>
                </c:pt>
                <c:pt idx="8935">
                  <c:v>-1.3950525282585462</c:v>
                </c:pt>
                <c:pt idx="8936">
                  <c:v>-0.2794493539703507</c:v>
                </c:pt>
                <c:pt idx="8937">
                  <c:v>-1.3950525282585462</c:v>
                </c:pt>
                <c:pt idx="8938">
                  <c:v>-0.2794493539703507</c:v>
                </c:pt>
                <c:pt idx="8939">
                  <c:v>-0.6450419512753276</c:v>
                </c:pt>
                <c:pt idx="8940">
                  <c:v>-0.6450419512753276</c:v>
                </c:pt>
                <c:pt idx="8941">
                  <c:v>-1.3950525282585462</c:v>
                </c:pt>
                <c:pt idx="8942">
                  <c:v>1.2784152420787677E-2</c:v>
                </c:pt>
                <c:pt idx="8943">
                  <c:v>-0.6450419512753276</c:v>
                </c:pt>
                <c:pt idx="8944">
                  <c:v>-1.3950525282585462</c:v>
                </c:pt>
                <c:pt idx="8945">
                  <c:v>-0.6450419512753276</c:v>
                </c:pt>
                <c:pt idx="8946">
                  <c:v>7.3636031452008061E-2</c:v>
                </c:pt>
                <c:pt idx="8947">
                  <c:v>-0.2794493539703507</c:v>
                </c:pt>
                <c:pt idx="8948">
                  <c:v>-1.3950525282585462</c:v>
                </c:pt>
                <c:pt idx="8949">
                  <c:v>-0.6450419512753276</c:v>
                </c:pt>
                <c:pt idx="8950">
                  <c:v>-0.2794493539703507</c:v>
                </c:pt>
                <c:pt idx="8951">
                  <c:v>-1.3950525282585462</c:v>
                </c:pt>
                <c:pt idx="8952">
                  <c:v>-1.3950525282585462</c:v>
                </c:pt>
                <c:pt idx="8953">
                  <c:v>-1.3950525282585462</c:v>
                </c:pt>
                <c:pt idx="8954">
                  <c:v>-0.6450419512753276</c:v>
                </c:pt>
                <c:pt idx="8955">
                  <c:v>-0.2794493539703507</c:v>
                </c:pt>
                <c:pt idx="8956">
                  <c:v>-0.6450419512753276</c:v>
                </c:pt>
                <c:pt idx="8957">
                  <c:v>-1.3950525282585462</c:v>
                </c:pt>
                <c:pt idx="8958">
                  <c:v>-0.88881967520906158</c:v>
                </c:pt>
                <c:pt idx="8959">
                  <c:v>-0.6450419512753276</c:v>
                </c:pt>
                <c:pt idx="8960">
                  <c:v>-1.3950525282585462</c:v>
                </c:pt>
                <c:pt idx="8961">
                  <c:v>-1.3950525282585462</c:v>
                </c:pt>
                <c:pt idx="8962">
                  <c:v>1.2784152420787677E-2</c:v>
                </c:pt>
                <c:pt idx="8963">
                  <c:v>-0.6450419512753276</c:v>
                </c:pt>
                <c:pt idx="8964">
                  <c:v>-1.3950525282585462</c:v>
                </c:pt>
                <c:pt idx="8965">
                  <c:v>-0.88881967520906158</c:v>
                </c:pt>
                <c:pt idx="8966">
                  <c:v>1.2784152420787677E-2</c:v>
                </c:pt>
                <c:pt idx="8967">
                  <c:v>-0.88881967520906158</c:v>
                </c:pt>
                <c:pt idx="8968">
                  <c:v>-0.2794493539703507</c:v>
                </c:pt>
                <c:pt idx="8969">
                  <c:v>-1.3950525282585462</c:v>
                </c:pt>
                <c:pt idx="8970">
                  <c:v>-0.6450419512753276</c:v>
                </c:pt>
                <c:pt idx="8971">
                  <c:v>-0.88881967520906158</c:v>
                </c:pt>
                <c:pt idx="8972">
                  <c:v>-0.88881967520906158</c:v>
                </c:pt>
                <c:pt idx="8973">
                  <c:v>-1.3950525282585462</c:v>
                </c:pt>
                <c:pt idx="8974">
                  <c:v>7.3636031452008061E-2</c:v>
                </c:pt>
                <c:pt idx="8975">
                  <c:v>-1.3950525282585462</c:v>
                </c:pt>
                <c:pt idx="8976">
                  <c:v>-1.3950525282585462</c:v>
                </c:pt>
                <c:pt idx="8977">
                  <c:v>-0.13248586824472414</c:v>
                </c:pt>
                <c:pt idx="8978">
                  <c:v>-0.2794493539703507</c:v>
                </c:pt>
                <c:pt idx="8979">
                  <c:v>1.2784152420787677E-2</c:v>
                </c:pt>
                <c:pt idx="8980">
                  <c:v>-1.3950525282585462</c:v>
                </c:pt>
                <c:pt idx="8981">
                  <c:v>-1.3950525282585462</c:v>
                </c:pt>
                <c:pt idx="8982">
                  <c:v>-0.6450419512753276</c:v>
                </c:pt>
                <c:pt idx="8983">
                  <c:v>-1.3950525282585462</c:v>
                </c:pt>
                <c:pt idx="8984">
                  <c:v>-0.88881967520906158</c:v>
                </c:pt>
                <c:pt idx="8985">
                  <c:v>1.2784152420787677E-2</c:v>
                </c:pt>
                <c:pt idx="8986">
                  <c:v>-0.6450419512753276</c:v>
                </c:pt>
                <c:pt idx="8987">
                  <c:v>-1.3950525282585462</c:v>
                </c:pt>
                <c:pt idx="8988">
                  <c:v>-0.46783862043457014</c:v>
                </c:pt>
                <c:pt idx="8989">
                  <c:v>1.2784152420787677E-2</c:v>
                </c:pt>
                <c:pt idx="8990">
                  <c:v>-0.2794493539703507</c:v>
                </c:pt>
                <c:pt idx="8991">
                  <c:v>-1.3950525282585462</c:v>
                </c:pt>
                <c:pt idx="8992">
                  <c:v>-0.40116316278173481</c:v>
                </c:pt>
                <c:pt idx="8993">
                  <c:v>-0.13248586824472414</c:v>
                </c:pt>
                <c:pt idx="8994">
                  <c:v>-0.40116316278173481</c:v>
                </c:pt>
                <c:pt idx="8995">
                  <c:v>-1.3950525282585462</c:v>
                </c:pt>
                <c:pt idx="8996">
                  <c:v>-0.2794493539703507</c:v>
                </c:pt>
                <c:pt idx="8997">
                  <c:v>7.3636031452008061E-2</c:v>
                </c:pt>
                <c:pt idx="8998">
                  <c:v>-1.3950525282585462</c:v>
                </c:pt>
                <c:pt idx="8999">
                  <c:v>-1.3950525282585462</c:v>
                </c:pt>
                <c:pt idx="9000">
                  <c:v>1.2784152420787677E-2</c:v>
                </c:pt>
                <c:pt idx="9001">
                  <c:v>-0.13248586824472414</c:v>
                </c:pt>
                <c:pt idx="9002">
                  <c:v>-0.6450419512753276</c:v>
                </c:pt>
                <c:pt idx="9003">
                  <c:v>-0.13248586824472414</c:v>
                </c:pt>
                <c:pt idx="9004">
                  <c:v>-1.3950525282585462</c:v>
                </c:pt>
                <c:pt idx="9005">
                  <c:v>-1.3950525282585462</c:v>
                </c:pt>
                <c:pt idx="9006">
                  <c:v>-1.3950525282585462</c:v>
                </c:pt>
                <c:pt idx="9007">
                  <c:v>-0.46783862043457014</c:v>
                </c:pt>
                <c:pt idx="9008">
                  <c:v>-1.3950525282585462</c:v>
                </c:pt>
                <c:pt idx="9009">
                  <c:v>-1.3950525282585462</c:v>
                </c:pt>
                <c:pt idx="9010">
                  <c:v>-0.13248586824472414</c:v>
                </c:pt>
                <c:pt idx="9011">
                  <c:v>-0.13248586824472414</c:v>
                </c:pt>
                <c:pt idx="9012">
                  <c:v>-0.40116316278173481</c:v>
                </c:pt>
                <c:pt idx="9013">
                  <c:v>-0.88881967520906158</c:v>
                </c:pt>
                <c:pt idx="9014">
                  <c:v>-1.3950525282585462</c:v>
                </c:pt>
                <c:pt idx="9015">
                  <c:v>-1.3950525282585462</c:v>
                </c:pt>
                <c:pt idx="9016">
                  <c:v>-0.6450419512753276</c:v>
                </c:pt>
                <c:pt idx="9017">
                  <c:v>-0.88881967520906158</c:v>
                </c:pt>
                <c:pt idx="9018">
                  <c:v>-0.46783862043457014</c:v>
                </c:pt>
                <c:pt idx="9019">
                  <c:v>-0.6450419512753276</c:v>
                </c:pt>
                <c:pt idx="9020">
                  <c:v>-0.13248586824472414</c:v>
                </c:pt>
                <c:pt idx="9021">
                  <c:v>-0.46783862043457014</c:v>
                </c:pt>
                <c:pt idx="9022">
                  <c:v>-0.6450419512753276</c:v>
                </c:pt>
                <c:pt idx="9023">
                  <c:v>-4.5511009098988427E-2</c:v>
                </c:pt>
                <c:pt idx="9024">
                  <c:v>-4.5511009098988427E-2</c:v>
                </c:pt>
                <c:pt idx="9025">
                  <c:v>-1.3950525282585462</c:v>
                </c:pt>
                <c:pt idx="9026">
                  <c:v>-0.2794493539703507</c:v>
                </c:pt>
                <c:pt idx="9027">
                  <c:v>-0.46783862043457014</c:v>
                </c:pt>
                <c:pt idx="9028">
                  <c:v>1.2784152420787677E-2</c:v>
                </c:pt>
                <c:pt idx="9029">
                  <c:v>-0.6450419512753276</c:v>
                </c:pt>
                <c:pt idx="9030">
                  <c:v>-0.13248586824472414</c:v>
                </c:pt>
                <c:pt idx="9031">
                  <c:v>-1.3950525282585462</c:v>
                </c:pt>
                <c:pt idx="9032">
                  <c:v>-0.13248586824472414</c:v>
                </c:pt>
                <c:pt idx="9033">
                  <c:v>-1.3950525282585462</c:v>
                </c:pt>
                <c:pt idx="9034">
                  <c:v>-1.3950525282585462</c:v>
                </c:pt>
                <c:pt idx="9035">
                  <c:v>-0.13248586824472414</c:v>
                </c:pt>
                <c:pt idx="9036">
                  <c:v>-1.3950525282585462</c:v>
                </c:pt>
                <c:pt idx="9037">
                  <c:v>-0.46783862043457014</c:v>
                </c:pt>
                <c:pt idx="9038">
                  <c:v>-0.13248586824472414</c:v>
                </c:pt>
                <c:pt idx="9039">
                  <c:v>-1.3950525282585462</c:v>
                </c:pt>
                <c:pt idx="9040">
                  <c:v>-0.40116316278173481</c:v>
                </c:pt>
                <c:pt idx="9041">
                  <c:v>-1.3950525282585462</c:v>
                </c:pt>
                <c:pt idx="9042">
                  <c:v>-1.3950525282585462</c:v>
                </c:pt>
                <c:pt idx="9043">
                  <c:v>-1.3950525282585462</c:v>
                </c:pt>
                <c:pt idx="9044">
                  <c:v>-0.88881967520906158</c:v>
                </c:pt>
                <c:pt idx="9045">
                  <c:v>-0.88881967520906158</c:v>
                </c:pt>
                <c:pt idx="9046">
                  <c:v>-0.13248586824472414</c:v>
                </c:pt>
                <c:pt idx="9047">
                  <c:v>-0.6450419512753276</c:v>
                </c:pt>
                <c:pt idx="9048">
                  <c:v>-0.6450419512753276</c:v>
                </c:pt>
                <c:pt idx="9049">
                  <c:v>-0.13248586824472414</c:v>
                </c:pt>
                <c:pt idx="9050">
                  <c:v>-0.88881967520906158</c:v>
                </c:pt>
                <c:pt idx="9051">
                  <c:v>-1.3950525282585462</c:v>
                </c:pt>
                <c:pt idx="9052">
                  <c:v>-0.2794493539703507</c:v>
                </c:pt>
                <c:pt idx="9053">
                  <c:v>-1.3950525282585462</c:v>
                </c:pt>
                <c:pt idx="9054">
                  <c:v>-1.3950525282585462</c:v>
                </c:pt>
                <c:pt idx="9055">
                  <c:v>-0.6450419512753276</c:v>
                </c:pt>
                <c:pt idx="9056">
                  <c:v>-1.3950525282585462</c:v>
                </c:pt>
                <c:pt idx="9057">
                  <c:v>-0.13248586824472414</c:v>
                </c:pt>
                <c:pt idx="9058">
                  <c:v>-1.3950525282585462</c:v>
                </c:pt>
                <c:pt idx="9059">
                  <c:v>-1.3950525282585462</c:v>
                </c:pt>
                <c:pt idx="9060">
                  <c:v>-1.3950525282585462</c:v>
                </c:pt>
                <c:pt idx="9061">
                  <c:v>-4.5511009098988427E-2</c:v>
                </c:pt>
                <c:pt idx="9062">
                  <c:v>-0.40116316278173481</c:v>
                </c:pt>
                <c:pt idx="9063">
                  <c:v>-1.3950525282585462</c:v>
                </c:pt>
                <c:pt idx="9064">
                  <c:v>-0.2794493539703507</c:v>
                </c:pt>
                <c:pt idx="9065">
                  <c:v>7.3636031452008061E-2</c:v>
                </c:pt>
                <c:pt idx="9066">
                  <c:v>-0.88881967520906158</c:v>
                </c:pt>
                <c:pt idx="9067">
                  <c:v>-1.3950525282585462</c:v>
                </c:pt>
                <c:pt idx="9068">
                  <c:v>-0.13248586824472414</c:v>
                </c:pt>
                <c:pt idx="9069">
                  <c:v>-0.46783862043457014</c:v>
                </c:pt>
                <c:pt idx="9070">
                  <c:v>-0.13248586824472414</c:v>
                </c:pt>
                <c:pt idx="9071">
                  <c:v>-0.88881967520906158</c:v>
                </c:pt>
                <c:pt idx="9072">
                  <c:v>-1.3950525282585462</c:v>
                </c:pt>
                <c:pt idx="9073">
                  <c:v>-4.5511009098988427E-2</c:v>
                </c:pt>
                <c:pt idx="9074">
                  <c:v>-0.40116316278173481</c:v>
                </c:pt>
                <c:pt idx="9075">
                  <c:v>-1.3950525282585462</c:v>
                </c:pt>
                <c:pt idx="9076">
                  <c:v>-0.46783862043457014</c:v>
                </c:pt>
                <c:pt idx="9077">
                  <c:v>-4.5511009098988427E-2</c:v>
                </c:pt>
                <c:pt idx="9078">
                  <c:v>-1.3950525282585462</c:v>
                </c:pt>
                <c:pt idx="9079">
                  <c:v>-0.2794493539703507</c:v>
                </c:pt>
                <c:pt idx="9080">
                  <c:v>-1.3950525282585462</c:v>
                </c:pt>
                <c:pt idx="9081">
                  <c:v>-4.5511009098988427E-2</c:v>
                </c:pt>
                <c:pt idx="9082">
                  <c:v>-1.3950525282585462</c:v>
                </c:pt>
                <c:pt idx="9083">
                  <c:v>-4.5511009098988427E-2</c:v>
                </c:pt>
                <c:pt idx="9084">
                  <c:v>1.2784152420787677E-2</c:v>
                </c:pt>
                <c:pt idx="9085">
                  <c:v>1.2784152420787677E-2</c:v>
                </c:pt>
                <c:pt idx="9086">
                  <c:v>-1.3950525282585462</c:v>
                </c:pt>
                <c:pt idx="9087">
                  <c:v>-0.13248586824472414</c:v>
                </c:pt>
                <c:pt idx="9088">
                  <c:v>-1.3950525282585462</c:v>
                </c:pt>
                <c:pt idx="9089">
                  <c:v>-0.2794493539703507</c:v>
                </c:pt>
                <c:pt idx="9090">
                  <c:v>-1.3950525282585462</c:v>
                </c:pt>
                <c:pt idx="9091">
                  <c:v>-0.46783862043457014</c:v>
                </c:pt>
                <c:pt idx="9092">
                  <c:v>-0.6450419512753276</c:v>
                </c:pt>
                <c:pt idx="9093">
                  <c:v>1.2784152420787677E-2</c:v>
                </c:pt>
                <c:pt idx="9094">
                  <c:v>-0.6450419512753276</c:v>
                </c:pt>
                <c:pt idx="9095">
                  <c:v>-1.3950525282585462</c:v>
                </c:pt>
                <c:pt idx="9096">
                  <c:v>-1.3950525282585462</c:v>
                </c:pt>
                <c:pt idx="9097">
                  <c:v>-0.13248586824472414</c:v>
                </c:pt>
                <c:pt idx="9098">
                  <c:v>-1.3950525282585462</c:v>
                </c:pt>
                <c:pt idx="9099">
                  <c:v>-0.13248586824472414</c:v>
                </c:pt>
                <c:pt idx="9100">
                  <c:v>1.2784152420787677E-2</c:v>
                </c:pt>
                <c:pt idx="9101">
                  <c:v>-0.6450419512753276</c:v>
                </c:pt>
                <c:pt idx="9102">
                  <c:v>-0.2794493539703507</c:v>
                </c:pt>
                <c:pt idx="9103">
                  <c:v>-0.46783862043457014</c:v>
                </c:pt>
                <c:pt idx="9104">
                  <c:v>-1.3950525282585462</c:v>
                </c:pt>
                <c:pt idx="9105">
                  <c:v>-1.3950525282585462</c:v>
                </c:pt>
                <c:pt idx="9106">
                  <c:v>-0.88881967520906158</c:v>
                </c:pt>
                <c:pt idx="9107">
                  <c:v>-1.3950525282585462</c:v>
                </c:pt>
                <c:pt idx="9108">
                  <c:v>-0.2794493539703507</c:v>
                </c:pt>
                <c:pt idx="9109">
                  <c:v>-0.2794493539703507</c:v>
                </c:pt>
                <c:pt idx="9110">
                  <c:v>-0.40116316278173481</c:v>
                </c:pt>
                <c:pt idx="9111">
                  <c:v>-1.3950525282585462</c:v>
                </c:pt>
                <c:pt idx="9112">
                  <c:v>-1.3950525282585462</c:v>
                </c:pt>
                <c:pt idx="9113">
                  <c:v>-1.3950525282585462</c:v>
                </c:pt>
                <c:pt idx="9114">
                  <c:v>-1.3950525282585462</c:v>
                </c:pt>
                <c:pt idx="9115">
                  <c:v>-0.88881967520906158</c:v>
                </c:pt>
                <c:pt idx="9116">
                  <c:v>1.2784152420787677E-2</c:v>
                </c:pt>
                <c:pt idx="9117">
                  <c:v>-0.40116316278173481</c:v>
                </c:pt>
                <c:pt idx="9118">
                  <c:v>-0.6450419512753276</c:v>
                </c:pt>
                <c:pt idx="9119">
                  <c:v>-0.6450419512753276</c:v>
                </c:pt>
                <c:pt idx="9120">
                  <c:v>-0.2794493539703507</c:v>
                </c:pt>
                <c:pt idx="9121">
                  <c:v>-0.88881967520906158</c:v>
                </c:pt>
                <c:pt idx="9122">
                  <c:v>-0.6450419512753276</c:v>
                </c:pt>
                <c:pt idx="9123">
                  <c:v>-4.5511009098988427E-2</c:v>
                </c:pt>
                <c:pt idx="9124">
                  <c:v>-0.40116316278173481</c:v>
                </c:pt>
                <c:pt idx="9125">
                  <c:v>-0.13248586824472414</c:v>
                </c:pt>
                <c:pt idx="9126">
                  <c:v>-1.3950525282585462</c:v>
                </c:pt>
                <c:pt idx="9127">
                  <c:v>-0.6450419512753276</c:v>
                </c:pt>
                <c:pt idx="9128">
                  <c:v>-0.88881967520906158</c:v>
                </c:pt>
                <c:pt idx="9129">
                  <c:v>-1.3950525282585462</c:v>
                </c:pt>
                <c:pt idx="9130">
                  <c:v>-1.3950525282585462</c:v>
                </c:pt>
                <c:pt idx="9131">
                  <c:v>1.2784152420787677E-2</c:v>
                </c:pt>
                <c:pt idx="9132">
                  <c:v>-1.3950525282585462</c:v>
                </c:pt>
                <c:pt idx="9133">
                  <c:v>-0.2794493539703507</c:v>
                </c:pt>
                <c:pt idx="9134">
                  <c:v>-1.3950525282585462</c:v>
                </c:pt>
                <c:pt idx="9135">
                  <c:v>7.3636031452008061E-2</c:v>
                </c:pt>
                <c:pt idx="9136">
                  <c:v>-0.2794493539703507</c:v>
                </c:pt>
                <c:pt idx="9137">
                  <c:v>-0.6450419512753276</c:v>
                </c:pt>
                <c:pt idx="9138">
                  <c:v>-0.6450419512753276</c:v>
                </c:pt>
                <c:pt idx="9139">
                  <c:v>-1.3950525282585462</c:v>
                </c:pt>
                <c:pt idx="9140">
                  <c:v>-0.6450419512753276</c:v>
                </c:pt>
                <c:pt idx="9141">
                  <c:v>-1.3950525282585462</c:v>
                </c:pt>
                <c:pt idx="9142">
                  <c:v>-0.6450419512753276</c:v>
                </c:pt>
                <c:pt idx="9143">
                  <c:v>-0.88881967520906158</c:v>
                </c:pt>
                <c:pt idx="9144">
                  <c:v>-4.5511009098988427E-2</c:v>
                </c:pt>
                <c:pt idx="9145">
                  <c:v>-0.6450419512753276</c:v>
                </c:pt>
                <c:pt idx="9146">
                  <c:v>-0.13248586824472414</c:v>
                </c:pt>
                <c:pt idx="9147">
                  <c:v>-1.3950525282585462</c:v>
                </c:pt>
                <c:pt idx="9148">
                  <c:v>-0.13248586824472414</c:v>
                </c:pt>
                <c:pt idx="9149">
                  <c:v>-0.46783862043457014</c:v>
                </c:pt>
                <c:pt idx="9150">
                  <c:v>-1.3950525282585462</c:v>
                </c:pt>
                <c:pt idx="9151">
                  <c:v>-1.3950525282585462</c:v>
                </c:pt>
                <c:pt idx="9152">
                  <c:v>-4.5511009098988427E-2</c:v>
                </c:pt>
                <c:pt idx="9153">
                  <c:v>-4.5511009098988427E-2</c:v>
                </c:pt>
                <c:pt idx="9154">
                  <c:v>-1.3950525282585462</c:v>
                </c:pt>
                <c:pt idx="9155">
                  <c:v>-0.6450419512753276</c:v>
                </c:pt>
                <c:pt idx="9156">
                  <c:v>-1.3950525282585462</c:v>
                </c:pt>
                <c:pt idx="9157">
                  <c:v>-0.6450419512753276</c:v>
                </c:pt>
                <c:pt idx="9158">
                  <c:v>-1.3950525282585462</c:v>
                </c:pt>
                <c:pt idx="9159">
                  <c:v>-1.3950525282585462</c:v>
                </c:pt>
                <c:pt idx="9160">
                  <c:v>-0.6450419512753276</c:v>
                </c:pt>
                <c:pt idx="9161">
                  <c:v>-0.6450419512753276</c:v>
                </c:pt>
                <c:pt idx="9162">
                  <c:v>-0.46783862043457014</c:v>
                </c:pt>
                <c:pt idx="9163">
                  <c:v>-1.3950525282585462</c:v>
                </c:pt>
                <c:pt idx="9164">
                  <c:v>-0.88881967520906158</c:v>
                </c:pt>
                <c:pt idx="9165">
                  <c:v>-1.3950525282585462</c:v>
                </c:pt>
                <c:pt idx="9166">
                  <c:v>-0.13248586824472414</c:v>
                </c:pt>
                <c:pt idx="9167">
                  <c:v>-1.3950525282585462</c:v>
                </c:pt>
                <c:pt idx="9168">
                  <c:v>-1.3950525282585462</c:v>
                </c:pt>
                <c:pt idx="9169">
                  <c:v>-0.6450419512753276</c:v>
                </c:pt>
                <c:pt idx="9170">
                  <c:v>-0.6450419512753276</c:v>
                </c:pt>
                <c:pt idx="9171">
                  <c:v>-0.40116316278173481</c:v>
                </c:pt>
                <c:pt idx="9172">
                  <c:v>-1.3950525282585462</c:v>
                </c:pt>
                <c:pt idx="9173">
                  <c:v>-0.40116316278173481</c:v>
                </c:pt>
                <c:pt idx="9174">
                  <c:v>-0.6450419512753276</c:v>
                </c:pt>
                <c:pt idx="9175">
                  <c:v>-0.13248586824472414</c:v>
                </c:pt>
                <c:pt idx="9176">
                  <c:v>-0.6450419512753276</c:v>
                </c:pt>
                <c:pt idx="9177">
                  <c:v>1.2784152420787677E-2</c:v>
                </c:pt>
                <c:pt idx="9178">
                  <c:v>-0.6450419512753276</c:v>
                </c:pt>
                <c:pt idx="9179">
                  <c:v>-0.6450419512753276</c:v>
                </c:pt>
                <c:pt idx="9180">
                  <c:v>-0.6450419512753276</c:v>
                </c:pt>
                <c:pt idx="9181">
                  <c:v>-0.6450419512753276</c:v>
                </c:pt>
                <c:pt idx="9182">
                  <c:v>7.3636031452008061E-2</c:v>
                </c:pt>
                <c:pt idx="9183">
                  <c:v>-4.5511009098988427E-2</c:v>
                </c:pt>
                <c:pt idx="9184">
                  <c:v>-1.3950525282585462</c:v>
                </c:pt>
                <c:pt idx="9185">
                  <c:v>7.3636031452008061E-2</c:v>
                </c:pt>
                <c:pt idx="9186">
                  <c:v>-0.2794493539703507</c:v>
                </c:pt>
                <c:pt idx="9187">
                  <c:v>-0.46783862043457014</c:v>
                </c:pt>
                <c:pt idx="9188">
                  <c:v>-0.88881967520906158</c:v>
                </c:pt>
                <c:pt idx="9189">
                  <c:v>-0.6450419512753276</c:v>
                </c:pt>
                <c:pt idx="9190">
                  <c:v>-1.3950525282585462</c:v>
                </c:pt>
                <c:pt idx="9191">
                  <c:v>-0.2794493539703507</c:v>
                </c:pt>
                <c:pt idx="9192">
                  <c:v>-0.13248586824472414</c:v>
                </c:pt>
                <c:pt idx="9193">
                  <c:v>-0.6450419512753276</c:v>
                </c:pt>
                <c:pt idx="9194">
                  <c:v>-1.3950525282585462</c:v>
                </c:pt>
                <c:pt idx="9195">
                  <c:v>-1.3950525282585462</c:v>
                </c:pt>
                <c:pt idx="9196">
                  <c:v>-1.3950525282585462</c:v>
                </c:pt>
                <c:pt idx="9197">
                  <c:v>-0.46783862043457014</c:v>
                </c:pt>
                <c:pt idx="9198">
                  <c:v>-0.6450419512753276</c:v>
                </c:pt>
                <c:pt idx="9199">
                  <c:v>-0.6450419512753276</c:v>
                </c:pt>
                <c:pt idx="9200">
                  <c:v>-1.3950525282585462</c:v>
                </c:pt>
                <c:pt idx="9201">
                  <c:v>-1.3950525282585462</c:v>
                </c:pt>
                <c:pt idx="9202">
                  <c:v>-1.3950525282585462</c:v>
                </c:pt>
                <c:pt idx="9203">
                  <c:v>-0.46783862043457014</c:v>
                </c:pt>
                <c:pt idx="9204">
                  <c:v>-0.13248586824472414</c:v>
                </c:pt>
                <c:pt idx="9205">
                  <c:v>-0.6450419512753276</c:v>
                </c:pt>
                <c:pt idx="9206">
                  <c:v>-1.3950525282585462</c:v>
                </c:pt>
                <c:pt idx="9207">
                  <c:v>-0.6450419512753276</c:v>
                </c:pt>
                <c:pt idx="9208">
                  <c:v>-1.3950525282585462</c:v>
                </c:pt>
                <c:pt idx="9209">
                  <c:v>-0.2794493539703507</c:v>
                </c:pt>
                <c:pt idx="9210">
                  <c:v>-0.88881967520906158</c:v>
                </c:pt>
                <c:pt idx="9211">
                  <c:v>-1.3950525282585462</c:v>
                </c:pt>
                <c:pt idx="9212">
                  <c:v>-1.3950525282585462</c:v>
                </c:pt>
                <c:pt idx="9213">
                  <c:v>-0.13248586824472414</c:v>
                </c:pt>
                <c:pt idx="9214">
                  <c:v>-0.2794493539703507</c:v>
                </c:pt>
                <c:pt idx="9215">
                  <c:v>-0.13248586824472414</c:v>
                </c:pt>
                <c:pt idx="9216">
                  <c:v>-4.5511009098988427E-2</c:v>
                </c:pt>
                <c:pt idx="9217">
                  <c:v>-0.88881967520906158</c:v>
                </c:pt>
                <c:pt idx="9218">
                  <c:v>-0.88881967520906158</c:v>
                </c:pt>
                <c:pt idx="9219">
                  <c:v>-1.3950525282585462</c:v>
                </c:pt>
                <c:pt idx="9220">
                  <c:v>-0.6450419512753276</c:v>
                </c:pt>
                <c:pt idx="9221">
                  <c:v>-0.40116316278173481</c:v>
                </c:pt>
                <c:pt idx="9222">
                  <c:v>-0.13248586824472414</c:v>
                </c:pt>
                <c:pt idx="9223">
                  <c:v>-1.3950525282585462</c:v>
                </c:pt>
                <c:pt idx="9224">
                  <c:v>-0.46783862043457014</c:v>
                </c:pt>
                <c:pt idx="9225">
                  <c:v>-0.2794493539703507</c:v>
                </c:pt>
                <c:pt idx="9226">
                  <c:v>-1.3950525282585462</c:v>
                </c:pt>
                <c:pt idx="9227">
                  <c:v>-1.3950525282585462</c:v>
                </c:pt>
                <c:pt idx="9228">
                  <c:v>-1.3950525282585462</c:v>
                </c:pt>
                <c:pt idx="9229">
                  <c:v>-0.2794493539703507</c:v>
                </c:pt>
                <c:pt idx="9230">
                  <c:v>-0.6450419512753276</c:v>
                </c:pt>
                <c:pt idx="9231">
                  <c:v>-0.88881967520906158</c:v>
                </c:pt>
                <c:pt idx="9232">
                  <c:v>-0.46783862043457014</c:v>
                </c:pt>
                <c:pt idx="9233">
                  <c:v>-0.13248586824472414</c:v>
                </c:pt>
                <c:pt idx="9234">
                  <c:v>-0.6450419512753276</c:v>
                </c:pt>
                <c:pt idx="9235">
                  <c:v>-1.3950525282585462</c:v>
                </c:pt>
                <c:pt idx="9236">
                  <c:v>-0.6450419512753276</c:v>
                </c:pt>
                <c:pt idx="9237">
                  <c:v>-1.3950525282585462</c:v>
                </c:pt>
                <c:pt idx="9238">
                  <c:v>1.2784152420787677E-2</c:v>
                </c:pt>
                <c:pt idx="9239">
                  <c:v>-1.3950525282585462</c:v>
                </c:pt>
                <c:pt idx="9240">
                  <c:v>-0.2794493539703507</c:v>
                </c:pt>
                <c:pt idx="9241">
                  <c:v>-0.6450419512753276</c:v>
                </c:pt>
                <c:pt idx="9242">
                  <c:v>-0.46783862043457014</c:v>
                </c:pt>
                <c:pt idx="9243">
                  <c:v>-0.88881967520906158</c:v>
                </c:pt>
                <c:pt idx="9244">
                  <c:v>-0.40116316278173481</c:v>
                </c:pt>
                <c:pt idx="9245">
                  <c:v>-0.6450419512753276</c:v>
                </c:pt>
                <c:pt idx="9246">
                  <c:v>-1.3950525282585462</c:v>
                </c:pt>
                <c:pt idx="9247">
                  <c:v>-1.3950525282585462</c:v>
                </c:pt>
                <c:pt idx="9248">
                  <c:v>-0.2794493539703507</c:v>
                </c:pt>
                <c:pt idx="9249">
                  <c:v>-1.3950525282585462</c:v>
                </c:pt>
                <c:pt idx="9250">
                  <c:v>-0.6450419512753276</c:v>
                </c:pt>
                <c:pt idx="9251">
                  <c:v>-1.3950525282585462</c:v>
                </c:pt>
                <c:pt idx="9252">
                  <c:v>-0.40116316278173481</c:v>
                </c:pt>
                <c:pt idx="9253">
                  <c:v>-0.6450419512753276</c:v>
                </c:pt>
                <c:pt idx="9254">
                  <c:v>-0.6450419512753276</c:v>
                </c:pt>
                <c:pt idx="9255">
                  <c:v>-0.2794493539703507</c:v>
                </c:pt>
                <c:pt idx="9256">
                  <c:v>-0.13248586824472414</c:v>
                </c:pt>
                <c:pt idx="9257">
                  <c:v>-1.3950525282585462</c:v>
                </c:pt>
                <c:pt idx="9258">
                  <c:v>-1.3950525282585462</c:v>
                </c:pt>
                <c:pt idx="9259">
                  <c:v>-0.88881967520906158</c:v>
                </c:pt>
                <c:pt idx="9260">
                  <c:v>-4.5511009098988427E-2</c:v>
                </c:pt>
                <c:pt idx="9261">
                  <c:v>-1.3950525282585462</c:v>
                </c:pt>
                <c:pt idx="9262">
                  <c:v>-1.3950525282585462</c:v>
                </c:pt>
                <c:pt idx="9263">
                  <c:v>-0.6450419512753276</c:v>
                </c:pt>
                <c:pt idx="9264">
                  <c:v>-0.88881967520906158</c:v>
                </c:pt>
                <c:pt idx="9265">
                  <c:v>-0.40116316278173481</c:v>
                </c:pt>
                <c:pt idx="9266">
                  <c:v>-1.3950525282585462</c:v>
                </c:pt>
                <c:pt idx="9267">
                  <c:v>-1.3950525282585462</c:v>
                </c:pt>
                <c:pt idx="9268">
                  <c:v>-0.6450419512753276</c:v>
                </c:pt>
                <c:pt idx="9269">
                  <c:v>-1.3950525282585462</c:v>
                </c:pt>
                <c:pt idx="9270">
                  <c:v>-0.6450419512753276</c:v>
                </c:pt>
                <c:pt idx="9271">
                  <c:v>-0.2794493539703507</c:v>
                </c:pt>
                <c:pt idx="9272">
                  <c:v>-0.40116316278173481</c:v>
                </c:pt>
                <c:pt idx="9273">
                  <c:v>-1.3950525282585462</c:v>
                </c:pt>
                <c:pt idx="9274">
                  <c:v>-0.6450419512753276</c:v>
                </c:pt>
                <c:pt idx="9275">
                  <c:v>-1.3950525282585462</c:v>
                </c:pt>
                <c:pt idx="9276">
                  <c:v>-4.5511009098988427E-2</c:v>
                </c:pt>
                <c:pt idx="9277">
                  <c:v>-0.6450419512753276</c:v>
                </c:pt>
                <c:pt idx="9278">
                  <c:v>-1.3950525282585462</c:v>
                </c:pt>
                <c:pt idx="9279">
                  <c:v>1.2784152420787677E-2</c:v>
                </c:pt>
                <c:pt idx="9280">
                  <c:v>-1.3950525282585462</c:v>
                </c:pt>
                <c:pt idx="9281">
                  <c:v>1.2784152420787677E-2</c:v>
                </c:pt>
                <c:pt idx="9282">
                  <c:v>-1.3950525282585462</c:v>
                </c:pt>
                <c:pt idx="9283">
                  <c:v>-0.88881967520906158</c:v>
                </c:pt>
                <c:pt idx="9284">
                  <c:v>-0.13248586824472414</c:v>
                </c:pt>
                <c:pt idx="9285">
                  <c:v>-1.3950525282585462</c:v>
                </c:pt>
                <c:pt idx="9286">
                  <c:v>-1.3950525282585462</c:v>
                </c:pt>
                <c:pt idx="9287">
                  <c:v>-0.6450419512753276</c:v>
                </c:pt>
                <c:pt idx="9288">
                  <c:v>-0.6450419512753276</c:v>
                </c:pt>
                <c:pt idx="9289">
                  <c:v>1.2784152420787677E-2</c:v>
                </c:pt>
                <c:pt idx="9290">
                  <c:v>-0.2794493539703507</c:v>
                </c:pt>
                <c:pt idx="9291">
                  <c:v>-0.6450419512753276</c:v>
                </c:pt>
                <c:pt idx="9292">
                  <c:v>-1.3950525282585462</c:v>
                </c:pt>
                <c:pt idx="9293">
                  <c:v>1.2784152420787677E-2</c:v>
                </c:pt>
                <c:pt idx="9294">
                  <c:v>-0.13248586824472414</c:v>
                </c:pt>
                <c:pt idx="9295">
                  <c:v>-1.3950525282585462</c:v>
                </c:pt>
                <c:pt idx="9296">
                  <c:v>-0.6450419512753276</c:v>
                </c:pt>
                <c:pt idx="9297">
                  <c:v>-1.3950525282585462</c:v>
                </c:pt>
                <c:pt idx="9298">
                  <c:v>-0.40116316278173481</c:v>
                </c:pt>
                <c:pt idx="9299">
                  <c:v>-0.6450419512753276</c:v>
                </c:pt>
                <c:pt idx="9300">
                  <c:v>-0.6450419512753276</c:v>
                </c:pt>
                <c:pt idx="9301">
                  <c:v>-0.6450419512753276</c:v>
                </c:pt>
                <c:pt idx="9302">
                  <c:v>7.3636031452008061E-2</c:v>
                </c:pt>
                <c:pt idx="9303">
                  <c:v>7.3636031452008061E-2</c:v>
                </c:pt>
                <c:pt idx="9304">
                  <c:v>-0.2794493539703507</c:v>
                </c:pt>
                <c:pt idx="9305">
                  <c:v>-0.6450419512753276</c:v>
                </c:pt>
                <c:pt idx="9306">
                  <c:v>-1.3950525282585462</c:v>
                </c:pt>
                <c:pt idx="9307">
                  <c:v>-0.2794493539703507</c:v>
                </c:pt>
                <c:pt idx="9308">
                  <c:v>-0.88881967520906158</c:v>
                </c:pt>
                <c:pt idx="9309">
                  <c:v>-1.3950525282585462</c:v>
                </c:pt>
                <c:pt idx="9310">
                  <c:v>-0.13248586824472414</c:v>
                </c:pt>
                <c:pt idx="9311">
                  <c:v>-1.3950525282585462</c:v>
                </c:pt>
                <c:pt idx="9312">
                  <c:v>-0.6450419512753276</c:v>
                </c:pt>
                <c:pt idx="9313">
                  <c:v>-0.13248586824472414</c:v>
                </c:pt>
                <c:pt idx="9314">
                  <c:v>-0.13248586824472414</c:v>
                </c:pt>
                <c:pt idx="9315">
                  <c:v>-1.3950525282585462</c:v>
                </c:pt>
                <c:pt idx="9316">
                  <c:v>-0.6450419512753276</c:v>
                </c:pt>
                <c:pt idx="9317">
                  <c:v>-0.13248586824472414</c:v>
                </c:pt>
                <c:pt idx="9318">
                  <c:v>-0.13248586824472414</c:v>
                </c:pt>
                <c:pt idx="9319">
                  <c:v>-1.3950525282585462</c:v>
                </c:pt>
                <c:pt idx="9320">
                  <c:v>-1.3950525282585462</c:v>
                </c:pt>
                <c:pt idx="9321">
                  <c:v>7.3636031452008061E-2</c:v>
                </c:pt>
                <c:pt idx="9322">
                  <c:v>-0.6450419512753276</c:v>
                </c:pt>
                <c:pt idx="9323">
                  <c:v>-0.46783862043457014</c:v>
                </c:pt>
                <c:pt idx="9324">
                  <c:v>-1.3950525282585462</c:v>
                </c:pt>
                <c:pt idx="9325">
                  <c:v>-0.13248586824472414</c:v>
                </c:pt>
                <c:pt idx="9326">
                  <c:v>-4.5511009098988427E-2</c:v>
                </c:pt>
                <c:pt idx="9327">
                  <c:v>-0.2794493539703507</c:v>
                </c:pt>
                <c:pt idx="9328">
                  <c:v>-0.46783862043457014</c:v>
                </c:pt>
                <c:pt idx="9329">
                  <c:v>1.2784152420787677E-2</c:v>
                </c:pt>
                <c:pt idx="9330">
                  <c:v>-0.2794493539703507</c:v>
                </c:pt>
                <c:pt idx="9331">
                  <c:v>-0.2794493539703507</c:v>
                </c:pt>
                <c:pt idx="9332">
                  <c:v>-0.6450419512753276</c:v>
                </c:pt>
                <c:pt idx="9333">
                  <c:v>-0.6450419512753276</c:v>
                </c:pt>
                <c:pt idx="9334">
                  <c:v>-0.6450419512753276</c:v>
                </c:pt>
                <c:pt idx="9335">
                  <c:v>-0.46783862043457014</c:v>
                </c:pt>
                <c:pt idx="9336">
                  <c:v>-0.46783862043457014</c:v>
                </c:pt>
                <c:pt idx="9337">
                  <c:v>-0.6450419512753276</c:v>
                </c:pt>
                <c:pt idx="9338">
                  <c:v>-0.2794493539703507</c:v>
                </c:pt>
                <c:pt idx="9339">
                  <c:v>-0.2794493539703507</c:v>
                </c:pt>
                <c:pt idx="9340">
                  <c:v>-0.2794493539703507</c:v>
                </c:pt>
                <c:pt idx="9341">
                  <c:v>-0.6450419512753276</c:v>
                </c:pt>
                <c:pt idx="9342">
                  <c:v>-4.5511009098988427E-2</c:v>
                </c:pt>
                <c:pt idx="9343">
                  <c:v>-1.3950525282585462</c:v>
                </c:pt>
                <c:pt idx="9344">
                  <c:v>-4.5511009098988427E-2</c:v>
                </c:pt>
                <c:pt idx="9345">
                  <c:v>-0.13248586824472414</c:v>
                </c:pt>
                <c:pt idx="9346">
                  <c:v>-0.88881967520906158</c:v>
                </c:pt>
                <c:pt idx="9347">
                  <c:v>-0.6450419512753276</c:v>
                </c:pt>
                <c:pt idx="9348">
                  <c:v>-1.3950525282585462</c:v>
                </c:pt>
                <c:pt idx="9349">
                  <c:v>7.3636031452008061E-2</c:v>
                </c:pt>
                <c:pt idx="9350">
                  <c:v>1.2784152420787677E-2</c:v>
                </c:pt>
                <c:pt idx="9351">
                  <c:v>-0.6450419512753276</c:v>
                </c:pt>
                <c:pt idx="9352">
                  <c:v>-1.3950525282585462</c:v>
                </c:pt>
                <c:pt idx="9353">
                  <c:v>-1.3950525282585462</c:v>
                </c:pt>
                <c:pt idx="9354">
                  <c:v>-0.6450419512753276</c:v>
                </c:pt>
                <c:pt idx="9355">
                  <c:v>-0.2794493539703507</c:v>
                </c:pt>
                <c:pt idx="9356">
                  <c:v>-0.2794493539703507</c:v>
                </c:pt>
                <c:pt idx="9357">
                  <c:v>-0.13248586824472414</c:v>
                </c:pt>
                <c:pt idx="9358">
                  <c:v>-1.3950525282585462</c:v>
                </c:pt>
                <c:pt idx="9359">
                  <c:v>1.2784152420787677E-2</c:v>
                </c:pt>
                <c:pt idx="9360">
                  <c:v>-0.2794493539703507</c:v>
                </c:pt>
                <c:pt idx="9361">
                  <c:v>-4.5511009098988427E-2</c:v>
                </c:pt>
                <c:pt idx="9362">
                  <c:v>-1.3950525282585462</c:v>
                </c:pt>
                <c:pt idx="9363">
                  <c:v>-0.13248586824472414</c:v>
                </c:pt>
                <c:pt idx="9364">
                  <c:v>-1.3950525282585462</c:v>
                </c:pt>
                <c:pt idx="9365">
                  <c:v>-1.3950525282585462</c:v>
                </c:pt>
                <c:pt idx="9366">
                  <c:v>-1.3950525282585462</c:v>
                </c:pt>
                <c:pt idx="9367">
                  <c:v>-0.6450419512753276</c:v>
                </c:pt>
                <c:pt idx="9368">
                  <c:v>-0.2794493539703507</c:v>
                </c:pt>
                <c:pt idx="9369">
                  <c:v>-0.2794493539703507</c:v>
                </c:pt>
                <c:pt idx="9370">
                  <c:v>-1.3950525282585462</c:v>
                </c:pt>
                <c:pt idx="9371">
                  <c:v>-0.2794493539703507</c:v>
                </c:pt>
                <c:pt idx="9372">
                  <c:v>-0.88881967520906158</c:v>
                </c:pt>
                <c:pt idx="9373">
                  <c:v>-0.6450419512753276</c:v>
                </c:pt>
                <c:pt idx="9374">
                  <c:v>-0.6450419512753276</c:v>
                </c:pt>
                <c:pt idx="9375">
                  <c:v>-1.3950525282585462</c:v>
                </c:pt>
                <c:pt idx="9376">
                  <c:v>-0.88881967520906158</c:v>
                </c:pt>
                <c:pt idx="9377">
                  <c:v>-1.3950525282585462</c:v>
                </c:pt>
                <c:pt idx="9378">
                  <c:v>-0.6450419512753276</c:v>
                </c:pt>
                <c:pt idx="9379">
                  <c:v>-0.13248586824472414</c:v>
                </c:pt>
                <c:pt idx="9380">
                  <c:v>-1.3950525282585462</c:v>
                </c:pt>
                <c:pt idx="9381">
                  <c:v>-4.5511009098988427E-2</c:v>
                </c:pt>
                <c:pt idx="9382">
                  <c:v>-1.3950525282585462</c:v>
                </c:pt>
                <c:pt idx="9383">
                  <c:v>-0.6450419512753276</c:v>
                </c:pt>
                <c:pt idx="9384">
                  <c:v>-0.6450419512753276</c:v>
                </c:pt>
                <c:pt idx="9385">
                  <c:v>-1.3950525282585462</c:v>
                </c:pt>
                <c:pt idx="9386">
                  <c:v>-4.5511009098988427E-2</c:v>
                </c:pt>
                <c:pt idx="9387">
                  <c:v>1.2784152420787677E-2</c:v>
                </c:pt>
                <c:pt idx="9388">
                  <c:v>-1.3950525282585462</c:v>
                </c:pt>
                <c:pt idx="9389">
                  <c:v>-0.40116316278173481</c:v>
                </c:pt>
                <c:pt idx="9390">
                  <c:v>-0.40116316278173481</c:v>
                </c:pt>
                <c:pt idx="9391">
                  <c:v>-1.3950525282585462</c:v>
                </c:pt>
                <c:pt idx="9392">
                  <c:v>-4.5511009098988427E-2</c:v>
                </c:pt>
                <c:pt idx="9393">
                  <c:v>-0.13248586824472414</c:v>
                </c:pt>
                <c:pt idx="9394">
                  <c:v>-0.6450419512753276</c:v>
                </c:pt>
                <c:pt idx="9395">
                  <c:v>-0.88881967520906158</c:v>
                </c:pt>
                <c:pt idx="9396">
                  <c:v>-1.3950525282585462</c:v>
                </c:pt>
                <c:pt idx="9397">
                  <c:v>-0.6450419512753276</c:v>
                </c:pt>
                <c:pt idx="9398">
                  <c:v>-1.3950525282585462</c:v>
                </c:pt>
                <c:pt idx="9399">
                  <c:v>-0.2794493539703507</c:v>
                </c:pt>
                <c:pt idx="9400">
                  <c:v>-1.3950525282585462</c:v>
                </c:pt>
                <c:pt idx="9401">
                  <c:v>-0.2794493539703507</c:v>
                </c:pt>
                <c:pt idx="9402">
                  <c:v>-0.88881967520906158</c:v>
                </c:pt>
                <c:pt idx="9403">
                  <c:v>-1.3950525282585462</c:v>
                </c:pt>
                <c:pt idx="9404">
                  <c:v>-1.3950525282585462</c:v>
                </c:pt>
                <c:pt idx="9405">
                  <c:v>-0.46783862043457014</c:v>
                </c:pt>
                <c:pt idx="9406">
                  <c:v>-0.13248586824472414</c:v>
                </c:pt>
                <c:pt idx="9407">
                  <c:v>-1.3950525282585462</c:v>
                </c:pt>
                <c:pt idx="9408">
                  <c:v>-0.2794493539703507</c:v>
                </c:pt>
                <c:pt idx="9409">
                  <c:v>-0.40116316278173481</c:v>
                </c:pt>
                <c:pt idx="9410">
                  <c:v>-0.88881967520906158</c:v>
                </c:pt>
                <c:pt idx="9411">
                  <c:v>-0.88881967520906158</c:v>
                </c:pt>
                <c:pt idx="9412">
                  <c:v>-4.5511009098988427E-2</c:v>
                </c:pt>
                <c:pt idx="9413">
                  <c:v>-0.13248586824472414</c:v>
                </c:pt>
                <c:pt idx="9414">
                  <c:v>-0.6450419512753276</c:v>
                </c:pt>
                <c:pt idx="9415">
                  <c:v>-1.3950525282585462</c:v>
                </c:pt>
                <c:pt idx="9416">
                  <c:v>-0.46783862043457014</c:v>
                </c:pt>
                <c:pt idx="9417">
                  <c:v>-0.2794493539703507</c:v>
                </c:pt>
                <c:pt idx="9418">
                  <c:v>-0.6450419512753276</c:v>
                </c:pt>
                <c:pt idx="9419">
                  <c:v>-0.13248586824472414</c:v>
                </c:pt>
                <c:pt idx="9420">
                  <c:v>-0.46783862043457014</c:v>
                </c:pt>
                <c:pt idx="9421">
                  <c:v>-0.6450419512753276</c:v>
                </c:pt>
                <c:pt idx="9422">
                  <c:v>-1.3950525282585462</c:v>
                </c:pt>
                <c:pt idx="9423">
                  <c:v>-1.3950525282585462</c:v>
                </c:pt>
                <c:pt idx="9424">
                  <c:v>-0.46783862043457014</c:v>
                </c:pt>
                <c:pt idx="9425">
                  <c:v>-1.3950525282585462</c:v>
                </c:pt>
                <c:pt idx="9426">
                  <c:v>-0.88881967520906158</c:v>
                </c:pt>
                <c:pt idx="9427">
                  <c:v>-0.2794493539703507</c:v>
                </c:pt>
                <c:pt idx="9428">
                  <c:v>-1.3950525282585462</c:v>
                </c:pt>
                <c:pt idx="9429">
                  <c:v>-1.3950525282585462</c:v>
                </c:pt>
                <c:pt idx="9430">
                  <c:v>-0.40116316278173481</c:v>
                </c:pt>
                <c:pt idx="9431">
                  <c:v>-0.2794493539703507</c:v>
                </c:pt>
                <c:pt idx="9432">
                  <c:v>-0.46783862043457014</c:v>
                </c:pt>
                <c:pt idx="9433">
                  <c:v>1.2784152420787677E-2</c:v>
                </c:pt>
                <c:pt idx="9434">
                  <c:v>-0.13248586824472414</c:v>
                </c:pt>
                <c:pt idx="9435">
                  <c:v>-0.13248586824472414</c:v>
                </c:pt>
                <c:pt idx="9436">
                  <c:v>-0.6450419512753276</c:v>
                </c:pt>
                <c:pt idx="9437">
                  <c:v>-0.13248586824472414</c:v>
                </c:pt>
                <c:pt idx="9438">
                  <c:v>-0.2794493539703507</c:v>
                </c:pt>
                <c:pt idx="9439">
                  <c:v>-0.13248586824472414</c:v>
                </c:pt>
                <c:pt idx="9440">
                  <c:v>-0.40116316278173481</c:v>
                </c:pt>
                <c:pt idx="9441">
                  <c:v>-0.6450419512753276</c:v>
                </c:pt>
                <c:pt idx="9442">
                  <c:v>-0.13248586824472414</c:v>
                </c:pt>
                <c:pt idx="9443">
                  <c:v>-0.40116316278173481</c:v>
                </c:pt>
                <c:pt idx="9444">
                  <c:v>-0.46783862043457014</c:v>
                </c:pt>
                <c:pt idx="9445">
                  <c:v>1.2784152420787677E-2</c:v>
                </c:pt>
                <c:pt idx="9446">
                  <c:v>-0.13248586824472414</c:v>
                </c:pt>
                <c:pt idx="9447">
                  <c:v>-0.6450419512753276</c:v>
                </c:pt>
                <c:pt idx="9448">
                  <c:v>-1.3950525282585462</c:v>
                </c:pt>
                <c:pt idx="9449">
                  <c:v>-0.6450419512753276</c:v>
                </c:pt>
                <c:pt idx="9450">
                  <c:v>7.3636031452008061E-2</c:v>
                </c:pt>
                <c:pt idx="9451">
                  <c:v>-0.13248586824472414</c:v>
                </c:pt>
                <c:pt idx="9452">
                  <c:v>1.2784152420787677E-2</c:v>
                </c:pt>
                <c:pt idx="9453">
                  <c:v>-1.3950525282585462</c:v>
                </c:pt>
                <c:pt idx="9454">
                  <c:v>-4.5511009098988427E-2</c:v>
                </c:pt>
                <c:pt idx="9455">
                  <c:v>-0.2794493539703507</c:v>
                </c:pt>
                <c:pt idx="9456">
                  <c:v>-0.6450419512753276</c:v>
                </c:pt>
                <c:pt idx="9457">
                  <c:v>-0.46783862043457014</c:v>
                </c:pt>
                <c:pt idx="9458">
                  <c:v>-1.3950525282585462</c:v>
                </c:pt>
                <c:pt idx="9459">
                  <c:v>-1.3950525282585462</c:v>
                </c:pt>
                <c:pt idx="9460">
                  <c:v>-0.2794493539703507</c:v>
                </c:pt>
                <c:pt idx="9461">
                  <c:v>-0.88881967520906158</c:v>
                </c:pt>
                <c:pt idx="9462">
                  <c:v>-1.3950525282585462</c:v>
                </c:pt>
                <c:pt idx="9463">
                  <c:v>-0.88881967520906158</c:v>
                </c:pt>
                <c:pt idx="9464">
                  <c:v>-1.3950525282585462</c:v>
                </c:pt>
                <c:pt idx="9465">
                  <c:v>-1.3950525282585462</c:v>
                </c:pt>
                <c:pt idx="9466">
                  <c:v>-0.6450419512753276</c:v>
                </c:pt>
                <c:pt idx="9467">
                  <c:v>-0.2794493539703507</c:v>
                </c:pt>
                <c:pt idx="9468">
                  <c:v>7.3636031452008061E-2</c:v>
                </c:pt>
                <c:pt idx="9469">
                  <c:v>-1.3950525282585462</c:v>
                </c:pt>
                <c:pt idx="9470">
                  <c:v>-1.3950525282585462</c:v>
                </c:pt>
                <c:pt idx="9471">
                  <c:v>-1.3950525282585462</c:v>
                </c:pt>
                <c:pt idx="9472">
                  <c:v>-0.2794493539703507</c:v>
                </c:pt>
                <c:pt idx="9473">
                  <c:v>-0.13248586824472414</c:v>
                </c:pt>
                <c:pt idx="9474">
                  <c:v>-0.2794493539703507</c:v>
                </c:pt>
                <c:pt idx="9475">
                  <c:v>-0.6450419512753276</c:v>
                </c:pt>
                <c:pt idx="9476">
                  <c:v>-4.5511009098988427E-2</c:v>
                </c:pt>
                <c:pt idx="9477">
                  <c:v>7.3636031452008061E-2</c:v>
                </c:pt>
                <c:pt idx="9478">
                  <c:v>-0.6450419512753276</c:v>
                </c:pt>
                <c:pt idx="9479">
                  <c:v>7.3636031452008061E-2</c:v>
                </c:pt>
                <c:pt idx="9480">
                  <c:v>-4.5511009098988427E-2</c:v>
                </c:pt>
                <c:pt idx="9481">
                  <c:v>-1.3950525282585462</c:v>
                </c:pt>
                <c:pt idx="9482">
                  <c:v>-0.6450419512753276</c:v>
                </c:pt>
                <c:pt idx="9483">
                  <c:v>-1.3950525282585462</c:v>
                </c:pt>
                <c:pt idx="9484">
                  <c:v>-0.13248586824472414</c:v>
                </c:pt>
                <c:pt idx="9485">
                  <c:v>-0.88881967520906158</c:v>
                </c:pt>
                <c:pt idx="9486">
                  <c:v>-0.88881967520906158</c:v>
                </c:pt>
                <c:pt idx="9487">
                  <c:v>-1.3950525282585462</c:v>
                </c:pt>
                <c:pt idx="9488">
                  <c:v>-1.3950525282585462</c:v>
                </c:pt>
                <c:pt idx="9489">
                  <c:v>-1.3950525282585462</c:v>
                </c:pt>
                <c:pt idx="9490">
                  <c:v>-4.5511009098988427E-2</c:v>
                </c:pt>
                <c:pt idx="9491">
                  <c:v>-0.88881967520906158</c:v>
                </c:pt>
                <c:pt idx="9492">
                  <c:v>-1.3950525282585462</c:v>
                </c:pt>
                <c:pt idx="9493">
                  <c:v>-4.5511009098988427E-2</c:v>
                </c:pt>
                <c:pt idx="9494">
                  <c:v>7.3636031452008061E-2</c:v>
                </c:pt>
                <c:pt idx="9495">
                  <c:v>-1.3950525282585462</c:v>
                </c:pt>
                <c:pt idx="9496">
                  <c:v>1.2784152420787677E-2</c:v>
                </c:pt>
                <c:pt idx="9497">
                  <c:v>7.3636031452008061E-2</c:v>
                </c:pt>
                <c:pt idx="9498">
                  <c:v>-0.13248586824472414</c:v>
                </c:pt>
                <c:pt idx="9499">
                  <c:v>-0.88881967520906158</c:v>
                </c:pt>
                <c:pt idx="9500">
                  <c:v>-0.6450419512753276</c:v>
                </c:pt>
                <c:pt idx="9501">
                  <c:v>-0.6450419512753276</c:v>
                </c:pt>
                <c:pt idx="9502">
                  <c:v>7.3636031452008061E-2</c:v>
                </c:pt>
                <c:pt idx="9503">
                  <c:v>-4.5511009098988427E-2</c:v>
                </c:pt>
                <c:pt idx="9504">
                  <c:v>-0.13248586824472414</c:v>
                </c:pt>
                <c:pt idx="9505">
                  <c:v>-1.3950525282585462</c:v>
                </c:pt>
                <c:pt idx="9506">
                  <c:v>-0.6450419512753276</c:v>
                </c:pt>
                <c:pt idx="9507">
                  <c:v>-1.3950525282585462</c:v>
                </c:pt>
                <c:pt idx="9508">
                  <c:v>-0.2794493539703507</c:v>
                </c:pt>
                <c:pt idx="9509">
                  <c:v>-0.2794493539703507</c:v>
                </c:pt>
                <c:pt idx="9510">
                  <c:v>7.3636031452008061E-2</c:v>
                </c:pt>
                <c:pt idx="9511">
                  <c:v>-0.2794493539703507</c:v>
                </c:pt>
                <c:pt idx="9512">
                  <c:v>-1.3950525282585462</c:v>
                </c:pt>
                <c:pt idx="9513">
                  <c:v>-0.88881967520906158</c:v>
                </c:pt>
                <c:pt idx="9514">
                  <c:v>-0.2794493539703507</c:v>
                </c:pt>
                <c:pt idx="9515">
                  <c:v>7.3636031452008061E-2</c:v>
                </c:pt>
                <c:pt idx="9516">
                  <c:v>1.2784152420787677E-2</c:v>
                </c:pt>
                <c:pt idx="9517">
                  <c:v>-0.6450419512753276</c:v>
                </c:pt>
                <c:pt idx="9518">
                  <c:v>-0.88881967520906158</c:v>
                </c:pt>
                <c:pt idx="9519">
                  <c:v>-0.13248586824472414</c:v>
                </c:pt>
                <c:pt idx="9520">
                  <c:v>-0.40116316278173481</c:v>
                </c:pt>
                <c:pt idx="9521">
                  <c:v>-0.6450419512753276</c:v>
                </c:pt>
                <c:pt idx="9522">
                  <c:v>-1.3950525282585462</c:v>
                </c:pt>
                <c:pt idx="9523">
                  <c:v>-1.3950525282585462</c:v>
                </c:pt>
                <c:pt idx="9524">
                  <c:v>-0.6450419512753276</c:v>
                </c:pt>
                <c:pt idx="9525">
                  <c:v>-0.13248586824472414</c:v>
                </c:pt>
                <c:pt idx="9526">
                  <c:v>-1.3950525282585462</c:v>
                </c:pt>
                <c:pt idx="9527">
                  <c:v>1.2784152420787677E-2</c:v>
                </c:pt>
                <c:pt idx="9528">
                  <c:v>-1.3950525282585462</c:v>
                </c:pt>
                <c:pt idx="9529">
                  <c:v>-0.46783862043457014</c:v>
                </c:pt>
                <c:pt idx="9530">
                  <c:v>-0.88881967520906158</c:v>
                </c:pt>
                <c:pt idx="9531">
                  <c:v>-4.5511009098988427E-2</c:v>
                </c:pt>
                <c:pt idx="9532">
                  <c:v>1.2784152420787677E-2</c:v>
                </c:pt>
                <c:pt idx="9533">
                  <c:v>-0.88881967520906158</c:v>
                </c:pt>
                <c:pt idx="9534">
                  <c:v>-0.6450419512753276</c:v>
                </c:pt>
                <c:pt idx="9535">
                  <c:v>-1.3950525282585462</c:v>
                </c:pt>
                <c:pt idx="9536">
                  <c:v>-0.6450419512753276</c:v>
                </c:pt>
                <c:pt idx="9537">
                  <c:v>-0.2794493539703507</c:v>
                </c:pt>
                <c:pt idx="9538">
                  <c:v>-0.2794493539703507</c:v>
                </c:pt>
                <c:pt idx="9539">
                  <c:v>-0.6450419512753276</c:v>
                </c:pt>
                <c:pt idx="9540">
                  <c:v>-1.3950525282585462</c:v>
                </c:pt>
                <c:pt idx="9541">
                  <c:v>-0.2794493539703507</c:v>
                </c:pt>
                <c:pt idx="9542">
                  <c:v>1.2784152420787677E-2</c:v>
                </c:pt>
                <c:pt idx="9543">
                  <c:v>-1.3950525282585462</c:v>
                </c:pt>
                <c:pt idx="9544">
                  <c:v>-0.6450419512753276</c:v>
                </c:pt>
                <c:pt idx="9545">
                  <c:v>1.2784152420787677E-2</c:v>
                </c:pt>
                <c:pt idx="9546">
                  <c:v>-0.88881967520906158</c:v>
                </c:pt>
                <c:pt idx="9547">
                  <c:v>7.3636031452008061E-2</c:v>
                </c:pt>
                <c:pt idx="9548">
                  <c:v>-0.2794493539703507</c:v>
                </c:pt>
                <c:pt idx="9549">
                  <c:v>-1.3950525282585462</c:v>
                </c:pt>
                <c:pt idx="9550">
                  <c:v>-0.13248586824472414</c:v>
                </c:pt>
                <c:pt idx="9551">
                  <c:v>-1.3950525282585462</c:v>
                </c:pt>
                <c:pt idx="9552">
                  <c:v>-0.2794493539703507</c:v>
                </c:pt>
                <c:pt idx="9553">
                  <c:v>-1.3950525282585462</c:v>
                </c:pt>
                <c:pt idx="9554">
                  <c:v>-1.3950525282585462</c:v>
                </c:pt>
                <c:pt idx="9555">
                  <c:v>7.3636031452008061E-2</c:v>
                </c:pt>
                <c:pt idx="9556">
                  <c:v>-0.40116316278173481</c:v>
                </c:pt>
                <c:pt idx="9557">
                  <c:v>-0.46783862043457014</c:v>
                </c:pt>
                <c:pt idx="9558">
                  <c:v>-0.13248586824472414</c:v>
                </c:pt>
                <c:pt idx="9559">
                  <c:v>7.3636031452008061E-2</c:v>
                </c:pt>
                <c:pt idx="9560">
                  <c:v>-4.5511009098988427E-2</c:v>
                </c:pt>
                <c:pt idx="9561">
                  <c:v>-4.5511009098988427E-2</c:v>
                </c:pt>
                <c:pt idx="9562">
                  <c:v>-1.3950525282585462</c:v>
                </c:pt>
                <c:pt idx="9563">
                  <c:v>-1.3950525282585462</c:v>
                </c:pt>
                <c:pt idx="9564">
                  <c:v>-0.6450419512753276</c:v>
                </c:pt>
                <c:pt idx="9565">
                  <c:v>-1.3950525282585462</c:v>
                </c:pt>
                <c:pt idx="9566">
                  <c:v>-1.3950525282585462</c:v>
                </c:pt>
                <c:pt idx="9567">
                  <c:v>-0.88881967520906158</c:v>
                </c:pt>
                <c:pt idx="9568">
                  <c:v>-1.3950525282585462</c:v>
                </c:pt>
                <c:pt idx="9569">
                  <c:v>-1.3950525282585462</c:v>
                </c:pt>
                <c:pt idx="9570">
                  <c:v>-0.46783862043457014</c:v>
                </c:pt>
                <c:pt idx="9571">
                  <c:v>-0.40116316278173481</c:v>
                </c:pt>
                <c:pt idx="9572">
                  <c:v>-0.13248586824472414</c:v>
                </c:pt>
                <c:pt idx="9573">
                  <c:v>-0.2794493539703507</c:v>
                </c:pt>
                <c:pt idx="9574">
                  <c:v>-0.6450419512753276</c:v>
                </c:pt>
                <c:pt idx="9575">
                  <c:v>-1.3950525282585462</c:v>
                </c:pt>
                <c:pt idx="9576">
                  <c:v>-0.6450419512753276</c:v>
                </c:pt>
                <c:pt idx="9577">
                  <c:v>-0.88881967520906158</c:v>
                </c:pt>
                <c:pt idx="9578">
                  <c:v>-1.3950525282585462</c:v>
                </c:pt>
                <c:pt idx="9579">
                  <c:v>-0.6450419512753276</c:v>
                </c:pt>
                <c:pt idx="9580">
                  <c:v>-0.6450419512753276</c:v>
                </c:pt>
                <c:pt idx="9581">
                  <c:v>-0.88881967520906158</c:v>
                </c:pt>
                <c:pt idx="9582">
                  <c:v>-1.3950525282585462</c:v>
                </c:pt>
                <c:pt idx="9583">
                  <c:v>-0.6450419512753276</c:v>
                </c:pt>
                <c:pt idx="9584">
                  <c:v>-4.5511009098988427E-2</c:v>
                </c:pt>
                <c:pt idx="9585">
                  <c:v>-1.3950525282585462</c:v>
                </c:pt>
                <c:pt idx="9586">
                  <c:v>-0.2794493539703507</c:v>
                </c:pt>
                <c:pt idx="9587">
                  <c:v>7.3636031452008061E-2</c:v>
                </c:pt>
                <c:pt idx="9588">
                  <c:v>-0.6450419512753276</c:v>
                </c:pt>
                <c:pt idx="9589">
                  <c:v>-1.3950525282585462</c:v>
                </c:pt>
                <c:pt idx="9590">
                  <c:v>-1.3950525282585462</c:v>
                </c:pt>
                <c:pt idx="9591">
                  <c:v>-0.88881967520906158</c:v>
                </c:pt>
                <c:pt idx="9592">
                  <c:v>-1.3950525282585462</c:v>
                </c:pt>
                <c:pt idx="9593">
                  <c:v>-0.6450419512753276</c:v>
                </c:pt>
                <c:pt idx="9594">
                  <c:v>-0.88881967520906158</c:v>
                </c:pt>
                <c:pt idx="9595">
                  <c:v>-0.46783862043457014</c:v>
                </c:pt>
                <c:pt idx="9596">
                  <c:v>-0.6450419512753276</c:v>
                </c:pt>
                <c:pt idx="9597">
                  <c:v>-0.2794493539703507</c:v>
                </c:pt>
                <c:pt idx="9598">
                  <c:v>-1.3950525282585462</c:v>
                </c:pt>
                <c:pt idx="9599">
                  <c:v>-0.88881967520906158</c:v>
                </c:pt>
                <c:pt idx="9600">
                  <c:v>-0.6450419512753276</c:v>
                </c:pt>
                <c:pt idx="9601">
                  <c:v>-0.6450419512753276</c:v>
                </c:pt>
                <c:pt idx="9602">
                  <c:v>-1.3950525282585462</c:v>
                </c:pt>
                <c:pt idx="9603">
                  <c:v>-1.3950525282585462</c:v>
                </c:pt>
                <c:pt idx="9604">
                  <c:v>-0.88881967520906158</c:v>
                </c:pt>
                <c:pt idx="9605">
                  <c:v>-1.3950525282585462</c:v>
                </c:pt>
                <c:pt idx="9606">
                  <c:v>-0.13248586824472414</c:v>
                </c:pt>
                <c:pt idx="9607">
                  <c:v>-1.3950525282585462</c:v>
                </c:pt>
                <c:pt idx="9608">
                  <c:v>7.3636031452008061E-2</c:v>
                </c:pt>
                <c:pt idx="9609">
                  <c:v>1.2784152420787677E-2</c:v>
                </c:pt>
                <c:pt idx="9610">
                  <c:v>7.3636031452008061E-2</c:v>
                </c:pt>
                <c:pt idx="9611">
                  <c:v>-1.3950525282585462</c:v>
                </c:pt>
                <c:pt idx="9612">
                  <c:v>-1.3950525282585462</c:v>
                </c:pt>
                <c:pt idx="9613">
                  <c:v>-0.6450419512753276</c:v>
                </c:pt>
                <c:pt idx="9614">
                  <c:v>-0.40116316278173481</c:v>
                </c:pt>
                <c:pt idx="9615">
                  <c:v>1.2784152420787677E-2</c:v>
                </c:pt>
                <c:pt idx="9616">
                  <c:v>-0.88881967520906158</c:v>
                </c:pt>
                <c:pt idx="9617">
                  <c:v>-1.3950525282585462</c:v>
                </c:pt>
                <c:pt idx="9618">
                  <c:v>-0.2794493539703507</c:v>
                </c:pt>
                <c:pt idx="9619">
                  <c:v>-1.3950525282585462</c:v>
                </c:pt>
                <c:pt idx="9620">
                  <c:v>7.3636031452008061E-2</c:v>
                </c:pt>
                <c:pt idx="9621">
                  <c:v>-1.3950525282585462</c:v>
                </c:pt>
                <c:pt idx="9622">
                  <c:v>-0.6450419512753276</c:v>
                </c:pt>
                <c:pt idx="9623">
                  <c:v>-0.40116316278173481</c:v>
                </c:pt>
                <c:pt idx="9624">
                  <c:v>-4.5511009098988427E-2</c:v>
                </c:pt>
                <c:pt idx="9625">
                  <c:v>-1.3950525282585462</c:v>
                </c:pt>
                <c:pt idx="9626">
                  <c:v>-0.40116316278173481</c:v>
                </c:pt>
                <c:pt idx="9627">
                  <c:v>-1.3950525282585462</c:v>
                </c:pt>
                <c:pt idx="9628">
                  <c:v>-0.6450419512753276</c:v>
                </c:pt>
                <c:pt idx="9629">
                  <c:v>-1.3950525282585462</c:v>
                </c:pt>
                <c:pt idx="9630">
                  <c:v>-0.13248586824472414</c:v>
                </c:pt>
                <c:pt idx="9631">
                  <c:v>-0.2794493539703507</c:v>
                </c:pt>
                <c:pt idx="9632">
                  <c:v>-0.13248586824472414</c:v>
                </c:pt>
                <c:pt idx="9633">
                  <c:v>-0.6450419512753276</c:v>
                </c:pt>
                <c:pt idx="9634">
                  <c:v>-0.6450419512753276</c:v>
                </c:pt>
                <c:pt idx="9635">
                  <c:v>-1.3950525282585462</c:v>
                </c:pt>
                <c:pt idx="9636">
                  <c:v>7.3636031452008061E-2</c:v>
                </c:pt>
                <c:pt idx="9637">
                  <c:v>1.2784152420787677E-2</c:v>
                </c:pt>
                <c:pt idx="9638">
                  <c:v>-0.13248586824472414</c:v>
                </c:pt>
                <c:pt idx="9639">
                  <c:v>-4.5511009098988427E-2</c:v>
                </c:pt>
                <c:pt idx="9640">
                  <c:v>-1.3950525282585462</c:v>
                </c:pt>
                <c:pt idx="9641">
                  <c:v>-1.3950525282585462</c:v>
                </c:pt>
                <c:pt idx="9642">
                  <c:v>-1.3950525282585462</c:v>
                </c:pt>
                <c:pt idx="9643">
                  <c:v>-4.5511009098988427E-2</c:v>
                </c:pt>
                <c:pt idx="9644">
                  <c:v>-0.6450419512753276</c:v>
                </c:pt>
                <c:pt idx="9645">
                  <c:v>-1.3950525282585462</c:v>
                </c:pt>
                <c:pt idx="9646">
                  <c:v>-1.3950525282585462</c:v>
                </c:pt>
                <c:pt idx="9647">
                  <c:v>-0.6450419512753276</c:v>
                </c:pt>
                <c:pt idx="9648">
                  <c:v>-0.13248586824472414</c:v>
                </c:pt>
                <c:pt idx="9649">
                  <c:v>-0.2794493539703507</c:v>
                </c:pt>
                <c:pt idx="9650">
                  <c:v>7.3636031452008061E-2</c:v>
                </c:pt>
                <c:pt idx="9651">
                  <c:v>-1.3950525282585462</c:v>
                </c:pt>
                <c:pt idx="9652">
                  <c:v>-4.5511009098988427E-2</c:v>
                </c:pt>
                <c:pt idx="9653">
                  <c:v>-0.2794493539703507</c:v>
                </c:pt>
                <c:pt idx="9654">
                  <c:v>-0.6450419512753276</c:v>
                </c:pt>
                <c:pt idx="9655">
                  <c:v>-1.3950525282585462</c:v>
                </c:pt>
                <c:pt idx="9656">
                  <c:v>-0.2794493539703507</c:v>
                </c:pt>
                <c:pt idx="9657">
                  <c:v>-0.13248586824472414</c:v>
                </c:pt>
                <c:pt idx="9658">
                  <c:v>-0.6450419512753276</c:v>
                </c:pt>
                <c:pt idx="9659">
                  <c:v>-1.3950525282585462</c:v>
                </c:pt>
                <c:pt idx="9660">
                  <c:v>-0.13248586824472414</c:v>
                </c:pt>
                <c:pt idx="9661">
                  <c:v>-1.3950525282585462</c:v>
                </c:pt>
                <c:pt idx="9662">
                  <c:v>-0.13248586824472414</c:v>
                </c:pt>
                <c:pt idx="9663">
                  <c:v>7.3636031452008061E-2</c:v>
                </c:pt>
                <c:pt idx="9664">
                  <c:v>-0.13248586824472414</c:v>
                </c:pt>
                <c:pt idx="9665">
                  <c:v>-0.2794493539703507</c:v>
                </c:pt>
                <c:pt idx="9666">
                  <c:v>-0.88881967520906158</c:v>
                </c:pt>
                <c:pt idx="9667">
                  <c:v>-0.6450419512753276</c:v>
                </c:pt>
                <c:pt idx="9668">
                  <c:v>-4.5511009098988427E-2</c:v>
                </c:pt>
                <c:pt idx="9669">
                  <c:v>-0.6450419512753276</c:v>
                </c:pt>
                <c:pt idx="9670">
                  <c:v>-0.6450419512753276</c:v>
                </c:pt>
                <c:pt idx="9671">
                  <c:v>-1.3950525282585462</c:v>
                </c:pt>
                <c:pt idx="9672">
                  <c:v>-0.46783862043457014</c:v>
                </c:pt>
                <c:pt idx="9673">
                  <c:v>-0.6450419512753276</c:v>
                </c:pt>
                <c:pt idx="9674">
                  <c:v>1.2784152420787677E-2</c:v>
                </c:pt>
                <c:pt idx="9675">
                  <c:v>-0.6450419512753276</c:v>
                </c:pt>
                <c:pt idx="9676">
                  <c:v>-1.3950525282585462</c:v>
                </c:pt>
                <c:pt idx="9677">
                  <c:v>-1.3950525282585462</c:v>
                </c:pt>
                <c:pt idx="9678">
                  <c:v>-1.3950525282585462</c:v>
                </c:pt>
                <c:pt idx="9679">
                  <c:v>-0.40116316278173481</c:v>
                </c:pt>
                <c:pt idx="9680">
                  <c:v>-0.6450419512753276</c:v>
                </c:pt>
                <c:pt idx="9681">
                  <c:v>-0.88881967520906158</c:v>
                </c:pt>
                <c:pt idx="9682">
                  <c:v>-1.3950525282585462</c:v>
                </c:pt>
                <c:pt idx="9683">
                  <c:v>-1.3950525282585462</c:v>
                </c:pt>
                <c:pt idx="9684">
                  <c:v>7.3636031452008061E-2</c:v>
                </c:pt>
                <c:pt idx="9685">
                  <c:v>-0.6450419512753276</c:v>
                </c:pt>
                <c:pt idx="9686">
                  <c:v>-1.3950525282585462</c:v>
                </c:pt>
                <c:pt idx="9687">
                  <c:v>-0.6450419512753276</c:v>
                </c:pt>
                <c:pt idx="9688">
                  <c:v>-0.6450419512753276</c:v>
                </c:pt>
                <c:pt idx="9689">
                  <c:v>7.3636031452008061E-2</c:v>
                </c:pt>
                <c:pt idx="9690">
                  <c:v>-0.13248586824472414</c:v>
                </c:pt>
                <c:pt idx="9691">
                  <c:v>-0.13248586824472414</c:v>
                </c:pt>
                <c:pt idx="9692">
                  <c:v>-1.3950525282585462</c:v>
                </c:pt>
                <c:pt idx="9693">
                  <c:v>-0.6450419512753276</c:v>
                </c:pt>
                <c:pt idx="9694">
                  <c:v>-1.3950525282585462</c:v>
                </c:pt>
                <c:pt idx="9695">
                  <c:v>-0.13248586824472414</c:v>
                </c:pt>
                <c:pt idx="9696">
                  <c:v>-1.3950525282585462</c:v>
                </c:pt>
                <c:pt idx="9697">
                  <c:v>-0.6450419512753276</c:v>
                </c:pt>
                <c:pt idx="9698">
                  <c:v>-0.46783862043457014</c:v>
                </c:pt>
                <c:pt idx="9699">
                  <c:v>-0.2794493539703507</c:v>
                </c:pt>
                <c:pt idx="9700">
                  <c:v>-1.3950525282585462</c:v>
                </c:pt>
                <c:pt idx="9701">
                  <c:v>-1.3950525282585462</c:v>
                </c:pt>
                <c:pt idx="9702">
                  <c:v>-1.3950525282585462</c:v>
                </c:pt>
                <c:pt idx="9703">
                  <c:v>-1.3950525282585462</c:v>
                </c:pt>
                <c:pt idx="9704">
                  <c:v>-0.6450419512753276</c:v>
                </c:pt>
                <c:pt idx="9705">
                  <c:v>-0.88881967520906158</c:v>
                </c:pt>
                <c:pt idx="9706">
                  <c:v>-1.3950525282585462</c:v>
                </c:pt>
                <c:pt idx="9707">
                  <c:v>-0.6450419512753276</c:v>
                </c:pt>
                <c:pt idx="9708">
                  <c:v>-1.3950525282585462</c:v>
                </c:pt>
                <c:pt idx="9709">
                  <c:v>-0.13248586824472414</c:v>
                </c:pt>
                <c:pt idx="9710">
                  <c:v>-0.2794493539703507</c:v>
                </c:pt>
                <c:pt idx="9711">
                  <c:v>-1.3950525282585462</c:v>
                </c:pt>
                <c:pt idx="9712">
                  <c:v>-0.46783862043457014</c:v>
                </c:pt>
                <c:pt idx="9713">
                  <c:v>-0.6450419512753276</c:v>
                </c:pt>
                <c:pt idx="9714">
                  <c:v>-4.5511009098988427E-2</c:v>
                </c:pt>
                <c:pt idx="9715">
                  <c:v>-0.46783862043457014</c:v>
                </c:pt>
                <c:pt idx="9716">
                  <c:v>-0.6450419512753276</c:v>
                </c:pt>
                <c:pt idx="9717">
                  <c:v>-1.3950525282585462</c:v>
                </c:pt>
                <c:pt idx="9718">
                  <c:v>-0.6450419512753276</c:v>
                </c:pt>
                <c:pt idx="9719">
                  <c:v>-0.2794493539703507</c:v>
                </c:pt>
                <c:pt idx="9720">
                  <c:v>-0.2794493539703507</c:v>
                </c:pt>
                <c:pt idx="9721">
                  <c:v>-1.3950525282585462</c:v>
                </c:pt>
                <c:pt idx="9722">
                  <c:v>-0.6450419512753276</c:v>
                </c:pt>
                <c:pt idx="9723">
                  <c:v>-0.13248586824472414</c:v>
                </c:pt>
                <c:pt idx="9724">
                  <c:v>-0.88881967520906158</c:v>
                </c:pt>
                <c:pt idx="9725">
                  <c:v>7.3636031452008061E-2</c:v>
                </c:pt>
                <c:pt idx="9726">
                  <c:v>-0.46783862043457014</c:v>
                </c:pt>
                <c:pt idx="9727">
                  <c:v>-0.13248586824472414</c:v>
                </c:pt>
                <c:pt idx="9728">
                  <c:v>-1.3950525282585462</c:v>
                </c:pt>
                <c:pt idx="9729">
                  <c:v>-0.6450419512753276</c:v>
                </c:pt>
                <c:pt idx="9730">
                  <c:v>-1.3950525282585462</c:v>
                </c:pt>
                <c:pt idx="9731">
                  <c:v>1.2784152420787677E-2</c:v>
                </c:pt>
                <c:pt idx="9732">
                  <c:v>-0.88881967520906158</c:v>
                </c:pt>
                <c:pt idx="9733">
                  <c:v>-0.13248586824472414</c:v>
                </c:pt>
                <c:pt idx="9734">
                  <c:v>-4.5511009098988427E-2</c:v>
                </c:pt>
                <c:pt idx="9735">
                  <c:v>-0.2794493539703507</c:v>
                </c:pt>
                <c:pt idx="9736">
                  <c:v>-0.13248586824472414</c:v>
                </c:pt>
                <c:pt idx="9737">
                  <c:v>-0.13248586824472414</c:v>
                </c:pt>
                <c:pt idx="9738">
                  <c:v>-1.3950525282585462</c:v>
                </c:pt>
                <c:pt idx="9739">
                  <c:v>-0.6450419512753276</c:v>
                </c:pt>
                <c:pt idx="9740">
                  <c:v>-0.40116316278173481</c:v>
                </c:pt>
                <c:pt idx="9741">
                  <c:v>-0.6450419512753276</c:v>
                </c:pt>
                <c:pt idx="9742">
                  <c:v>-1.3950525282585462</c:v>
                </c:pt>
                <c:pt idx="9743">
                  <c:v>-4.5511009098988427E-2</c:v>
                </c:pt>
                <c:pt idx="9744">
                  <c:v>-0.6450419512753276</c:v>
                </c:pt>
                <c:pt idx="9745">
                  <c:v>-0.88881967520906158</c:v>
                </c:pt>
                <c:pt idx="9746">
                  <c:v>-0.6450419512753276</c:v>
                </c:pt>
                <c:pt idx="9747">
                  <c:v>-1.3950525282585462</c:v>
                </c:pt>
                <c:pt idx="9748">
                  <c:v>-0.6450419512753276</c:v>
                </c:pt>
                <c:pt idx="9749">
                  <c:v>-4.5511009098988427E-2</c:v>
                </c:pt>
                <c:pt idx="9750">
                  <c:v>7.3636031452008061E-2</c:v>
                </c:pt>
                <c:pt idx="9751">
                  <c:v>1.2784152420787677E-2</c:v>
                </c:pt>
                <c:pt idx="9752">
                  <c:v>-1.3950525282585462</c:v>
                </c:pt>
                <c:pt idx="9753">
                  <c:v>-1.3950525282585462</c:v>
                </c:pt>
                <c:pt idx="9754">
                  <c:v>-0.6450419512753276</c:v>
                </c:pt>
                <c:pt idx="9755">
                  <c:v>-0.40116316278173481</c:v>
                </c:pt>
                <c:pt idx="9756">
                  <c:v>-0.6450419512753276</c:v>
                </c:pt>
                <c:pt idx="9757">
                  <c:v>-0.88881967520906158</c:v>
                </c:pt>
                <c:pt idx="9758">
                  <c:v>-0.6450419512753276</c:v>
                </c:pt>
                <c:pt idx="9759">
                  <c:v>-0.2794493539703507</c:v>
                </c:pt>
                <c:pt idx="9760">
                  <c:v>-1.3950525282585462</c:v>
                </c:pt>
                <c:pt idx="9761">
                  <c:v>-0.13248586824472414</c:v>
                </c:pt>
                <c:pt idx="9762">
                  <c:v>-0.46783862043457014</c:v>
                </c:pt>
                <c:pt idx="9763">
                  <c:v>-0.6450419512753276</c:v>
                </c:pt>
                <c:pt idx="9764">
                  <c:v>-0.6450419512753276</c:v>
                </c:pt>
                <c:pt idx="9765">
                  <c:v>-0.46783862043457014</c:v>
                </c:pt>
                <c:pt idx="9766">
                  <c:v>-1.3950525282585462</c:v>
                </c:pt>
                <c:pt idx="9767">
                  <c:v>1.2784152420787677E-2</c:v>
                </c:pt>
                <c:pt idx="9768">
                  <c:v>-0.13248586824472414</c:v>
                </c:pt>
                <c:pt idx="9769">
                  <c:v>-0.6450419512753276</c:v>
                </c:pt>
                <c:pt idx="9770">
                  <c:v>-1.3950525282585462</c:v>
                </c:pt>
                <c:pt idx="9771">
                  <c:v>1.2784152420787677E-2</c:v>
                </c:pt>
                <c:pt idx="9772">
                  <c:v>-4.5511009098988427E-2</c:v>
                </c:pt>
                <c:pt idx="9773">
                  <c:v>-1.3950525282585462</c:v>
                </c:pt>
                <c:pt idx="9774">
                  <c:v>-1.3950525282585462</c:v>
                </c:pt>
                <c:pt idx="9775">
                  <c:v>-0.2794493539703507</c:v>
                </c:pt>
                <c:pt idx="9776">
                  <c:v>-1.3950525282585462</c:v>
                </c:pt>
                <c:pt idx="9777">
                  <c:v>-0.6450419512753276</c:v>
                </c:pt>
                <c:pt idx="9778">
                  <c:v>7.3636031452008061E-2</c:v>
                </c:pt>
                <c:pt idx="9779">
                  <c:v>-0.88881967520906158</c:v>
                </c:pt>
                <c:pt idx="9780">
                  <c:v>-0.46783862043457014</c:v>
                </c:pt>
                <c:pt idx="9781">
                  <c:v>-0.2794493539703507</c:v>
                </c:pt>
                <c:pt idx="9782">
                  <c:v>7.3636031452008061E-2</c:v>
                </c:pt>
                <c:pt idx="9783">
                  <c:v>-1.3950525282585462</c:v>
                </c:pt>
                <c:pt idx="9784">
                  <c:v>-1.3950525282585462</c:v>
                </c:pt>
                <c:pt idx="9785">
                  <c:v>-1.3950525282585462</c:v>
                </c:pt>
                <c:pt idx="9786">
                  <c:v>-0.2794493539703507</c:v>
                </c:pt>
                <c:pt idx="9787">
                  <c:v>-0.13248586824472414</c:v>
                </c:pt>
                <c:pt idx="9788">
                  <c:v>-0.6450419512753276</c:v>
                </c:pt>
                <c:pt idx="9789">
                  <c:v>-0.13248586824472414</c:v>
                </c:pt>
                <c:pt idx="9790">
                  <c:v>-0.6450419512753276</c:v>
                </c:pt>
                <c:pt idx="9791">
                  <c:v>-0.6450419512753276</c:v>
                </c:pt>
                <c:pt idx="9792">
                  <c:v>7.3636031452008061E-2</c:v>
                </c:pt>
                <c:pt idx="9793">
                  <c:v>-0.6450419512753276</c:v>
                </c:pt>
                <c:pt idx="9794">
                  <c:v>1.2784152420787677E-2</c:v>
                </c:pt>
                <c:pt idx="9795">
                  <c:v>-1.3950525282585462</c:v>
                </c:pt>
                <c:pt idx="9796">
                  <c:v>-0.13248586824472414</c:v>
                </c:pt>
                <c:pt idx="9797">
                  <c:v>-0.6450419512753276</c:v>
                </c:pt>
                <c:pt idx="9798">
                  <c:v>-0.6450419512753276</c:v>
                </c:pt>
                <c:pt idx="9799">
                  <c:v>-1.3950525282585462</c:v>
                </c:pt>
                <c:pt idx="9800">
                  <c:v>-0.6450419512753276</c:v>
                </c:pt>
                <c:pt idx="9801">
                  <c:v>-0.6450419512753276</c:v>
                </c:pt>
                <c:pt idx="9802">
                  <c:v>-0.2794493539703507</c:v>
                </c:pt>
                <c:pt idx="9803">
                  <c:v>-0.2794493539703507</c:v>
                </c:pt>
                <c:pt idx="9804">
                  <c:v>7.3636031452008061E-2</c:v>
                </c:pt>
                <c:pt idx="9805">
                  <c:v>-0.88881967520906158</c:v>
                </c:pt>
                <c:pt idx="9806">
                  <c:v>-1.3950525282585462</c:v>
                </c:pt>
                <c:pt idx="9807">
                  <c:v>-4.5511009098988427E-2</c:v>
                </c:pt>
                <c:pt idx="9808">
                  <c:v>-0.88881967520906158</c:v>
                </c:pt>
                <c:pt idx="9809">
                  <c:v>-1.3950525282585462</c:v>
                </c:pt>
                <c:pt idx="9810">
                  <c:v>-0.2794493539703507</c:v>
                </c:pt>
                <c:pt idx="9811">
                  <c:v>-0.2794493539703507</c:v>
                </c:pt>
                <c:pt idx="9812">
                  <c:v>-0.6450419512753276</c:v>
                </c:pt>
                <c:pt idx="9813">
                  <c:v>-0.13248586824472414</c:v>
                </c:pt>
                <c:pt idx="9814">
                  <c:v>-0.6450419512753276</c:v>
                </c:pt>
                <c:pt idx="9815">
                  <c:v>-0.13248586824472414</c:v>
                </c:pt>
                <c:pt idx="9816">
                  <c:v>-1.3950525282585462</c:v>
                </c:pt>
                <c:pt idx="9817">
                  <c:v>-0.2794493539703507</c:v>
                </c:pt>
                <c:pt idx="9818">
                  <c:v>-0.88881967520906158</c:v>
                </c:pt>
                <c:pt idx="9819">
                  <c:v>-1.3950525282585462</c:v>
                </c:pt>
                <c:pt idx="9820">
                  <c:v>-0.2794493539703507</c:v>
                </c:pt>
                <c:pt idx="9821">
                  <c:v>-1.3950525282585462</c:v>
                </c:pt>
                <c:pt idx="9822">
                  <c:v>-0.13248586824472414</c:v>
                </c:pt>
                <c:pt idx="9823">
                  <c:v>-1.3950525282585462</c:v>
                </c:pt>
                <c:pt idx="9824">
                  <c:v>7.3636031452008061E-2</c:v>
                </c:pt>
                <c:pt idx="9825">
                  <c:v>-1.3950525282585462</c:v>
                </c:pt>
                <c:pt idx="9826">
                  <c:v>-1.3950525282585462</c:v>
                </c:pt>
                <c:pt idx="9827">
                  <c:v>-0.6450419512753276</c:v>
                </c:pt>
                <c:pt idx="9828">
                  <c:v>-0.6450419512753276</c:v>
                </c:pt>
                <c:pt idx="9829">
                  <c:v>-0.2794493539703507</c:v>
                </c:pt>
                <c:pt idx="9830">
                  <c:v>-0.2794493539703507</c:v>
                </c:pt>
                <c:pt idx="9831">
                  <c:v>-0.13248586824472414</c:v>
                </c:pt>
                <c:pt idx="9832">
                  <c:v>7.3636031452008061E-2</c:v>
                </c:pt>
                <c:pt idx="9833">
                  <c:v>-0.13248586824472414</c:v>
                </c:pt>
                <c:pt idx="9834">
                  <c:v>-0.2794493539703507</c:v>
                </c:pt>
                <c:pt idx="9835">
                  <c:v>-1.3950525282585462</c:v>
                </c:pt>
                <c:pt idx="9836">
                  <c:v>-0.6450419512753276</c:v>
                </c:pt>
                <c:pt idx="9837">
                  <c:v>-1.3950525282585462</c:v>
                </c:pt>
                <c:pt idx="9838">
                  <c:v>-1.3950525282585462</c:v>
                </c:pt>
                <c:pt idx="9839">
                  <c:v>-4.5511009098988427E-2</c:v>
                </c:pt>
                <c:pt idx="9840">
                  <c:v>-4.5511009098988427E-2</c:v>
                </c:pt>
                <c:pt idx="9841">
                  <c:v>-1.3950525282585462</c:v>
                </c:pt>
                <c:pt idx="9842">
                  <c:v>-0.2794493539703507</c:v>
                </c:pt>
                <c:pt idx="9843">
                  <c:v>-0.2794493539703507</c:v>
                </c:pt>
                <c:pt idx="9844">
                  <c:v>-1.3950525282585462</c:v>
                </c:pt>
                <c:pt idx="9845">
                  <c:v>-0.6450419512753276</c:v>
                </c:pt>
                <c:pt idx="9846">
                  <c:v>-1.3950525282585462</c:v>
                </c:pt>
                <c:pt idx="9847">
                  <c:v>-1.3950525282585462</c:v>
                </c:pt>
                <c:pt idx="9848">
                  <c:v>-0.88881967520906158</c:v>
                </c:pt>
                <c:pt idx="9849">
                  <c:v>-4.5511009098988427E-2</c:v>
                </c:pt>
                <c:pt idx="9850">
                  <c:v>-0.13248586824472414</c:v>
                </c:pt>
                <c:pt idx="9851">
                  <c:v>-0.6450419512753276</c:v>
                </c:pt>
                <c:pt idx="9852">
                  <c:v>-0.88881967520906158</c:v>
                </c:pt>
                <c:pt idx="9853">
                  <c:v>-0.2794493539703507</c:v>
                </c:pt>
                <c:pt idx="9854">
                  <c:v>-0.88881967520906158</c:v>
                </c:pt>
                <c:pt idx="9855">
                  <c:v>-1.3950525282585462</c:v>
                </c:pt>
                <c:pt idx="9856">
                  <c:v>-0.6450419512753276</c:v>
                </c:pt>
                <c:pt idx="9857">
                  <c:v>-1.3950525282585462</c:v>
                </c:pt>
                <c:pt idx="9858">
                  <c:v>-0.6450419512753276</c:v>
                </c:pt>
                <c:pt idx="9859">
                  <c:v>-0.88881967520906158</c:v>
                </c:pt>
                <c:pt idx="9860">
                  <c:v>-0.2794493539703507</c:v>
                </c:pt>
                <c:pt idx="9861">
                  <c:v>1.2784152420787677E-2</c:v>
                </c:pt>
                <c:pt idx="9862">
                  <c:v>-0.40116316278173481</c:v>
                </c:pt>
                <c:pt idx="9863">
                  <c:v>-0.6450419512753276</c:v>
                </c:pt>
                <c:pt idx="9864">
                  <c:v>-0.40116316278173481</c:v>
                </c:pt>
                <c:pt idx="9865">
                  <c:v>1.2784152420787677E-2</c:v>
                </c:pt>
                <c:pt idx="9866">
                  <c:v>-0.13248586824472414</c:v>
                </c:pt>
                <c:pt idx="9867">
                  <c:v>-0.6450419512753276</c:v>
                </c:pt>
                <c:pt idx="9868">
                  <c:v>-1.3950525282585462</c:v>
                </c:pt>
                <c:pt idx="9869">
                  <c:v>-1.3950525282585462</c:v>
                </c:pt>
                <c:pt idx="9870">
                  <c:v>-0.88881967520906158</c:v>
                </c:pt>
                <c:pt idx="9871">
                  <c:v>-0.6450419512753276</c:v>
                </c:pt>
                <c:pt idx="9872">
                  <c:v>1.2784152420787677E-2</c:v>
                </c:pt>
                <c:pt idx="9873">
                  <c:v>-1.3950525282585462</c:v>
                </c:pt>
                <c:pt idx="9874">
                  <c:v>-1.3950525282585462</c:v>
                </c:pt>
                <c:pt idx="9875">
                  <c:v>-0.6450419512753276</c:v>
                </c:pt>
                <c:pt idx="9876">
                  <c:v>-0.46783862043457014</c:v>
                </c:pt>
                <c:pt idx="9877">
                  <c:v>-0.2794493539703507</c:v>
                </c:pt>
                <c:pt idx="9878">
                  <c:v>-4.5511009098988427E-2</c:v>
                </c:pt>
                <c:pt idx="9879">
                  <c:v>-1.3950525282585462</c:v>
                </c:pt>
                <c:pt idx="9880">
                  <c:v>-0.6450419512753276</c:v>
                </c:pt>
                <c:pt idx="9881">
                  <c:v>-0.2794493539703507</c:v>
                </c:pt>
                <c:pt idx="9882">
                  <c:v>-1.3950525282585462</c:v>
                </c:pt>
                <c:pt idx="9883">
                  <c:v>-4.5511009098988427E-2</c:v>
                </c:pt>
                <c:pt idx="9884">
                  <c:v>-0.6450419512753276</c:v>
                </c:pt>
                <c:pt idx="9885">
                  <c:v>-0.6450419512753276</c:v>
                </c:pt>
                <c:pt idx="9886">
                  <c:v>-1.3950525282585462</c:v>
                </c:pt>
                <c:pt idx="9887">
                  <c:v>-0.2794493539703507</c:v>
                </c:pt>
                <c:pt idx="9888">
                  <c:v>-1.3950525282585462</c:v>
                </c:pt>
                <c:pt idx="9889">
                  <c:v>-0.88881967520906158</c:v>
                </c:pt>
                <c:pt idx="9890">
                  <c:v>-1.3950525282585462</c:v>
                </c:pt>
                <c:pt idx="9891">
                  <c:v>-1.3950525282585462</c:v>
                </c:pt>
                <c:pt idx="9892">
                  <c:v>-0.6450419512753276</c:v>
                </c:pt>
                <c:pt idx="9893">
                  <c:v>-1.3950525282585462</c:v>
                </c:pt>
                <c:pt idx="9894">
                  <c:v>-1.3950525282585462</c:v>
                </c:pt>
                <c:pt idx="9895">
                  <c:v>-1.3950525282585462</c:v>
                </c:pt>
                <c:pt idx="9896">
                  <c:v>-0.6450419512753276</c:v>
                </c:pt>
                <c:pt idx="9897">
                  <c:v>-0.88881967520906158</c:v>
                </c:pt>
                <c:pt idx="9898">
                  <c:v>-0.6450419512753276</c:v>
                </c:pt>
                <c:pt idx="9899">
                  <c:v>-1.3950525282585462</c:v>
                </c:pt>
                <c:pt idx="9900">
                  <c:v>-0.6450419512753276</c:v>
                </c:pt>
                <c:pt idx="9901">
                  <c:v>-0.2794493539703507</c:v>
                </c:pt>
                <c:pt idx="9902">
                  <c:v>1.2784152420787677E-2</c:v>
                </c:pt>
                <c:pt idx="9903">
                  <c:v>7.3636031452008061E-2</c:v>
                </c:pt>
                <c:pt idx="9904">
                  <c:v>-1.3950525282585462</c:v>
                </c:pt>
                <c:pt idx="9905">
                  <c:v>-0.6450419512753276</c:v>
                </c:pt>
                <c:pt idx="9906">
                  <c:v>1.2784152420787677E-2</c:v>
                </c:pt>
                <c:pt idx="9907">
                  <c:v>1.2784152420787677E-2</c:v>
                </c:pt>
                <c:pt idx="9908">
                  <c:v>-0.6450419512753276</c:v>
                </c:pt>
                <c:pt idx="9909">
                  <c:v>-1.3950525282585462</c:v>
                </c:pt>
                <c:pt idx="9910">
                  <c:v>-0.88881967520906158</c:v>
                </c:pt>
                <c:pt idx="9911">
                  <c:v>-0.2794493539703507</c:v>
                </c:pt>
                <c:pt idx="9912">
                  <c:v>-0.2794493539703507</c:v>
                </c:pt>
                <c:pt idx="9913">
                  <c:v>-0.88881967520906158</c:v>
                </c:pt>
                <c:pt idx="9914">
                  <c:v>-1.3950525282585462</c:v>
                </c:pt>
                <c:pt idx="9915">
                  <c:v>-0.13248586824472414</c:v>
                </c:pt>
                <c:pt idx="9916">
                  <c:v>-0.88881967520906158</c:v>
                </c:pt>
                <c:pt idx="9917">
                  <c:v>-1.3950525282585462</c:v>
                </c:pt>
                <c:pt idx="9918">
                  <c:v>-4.5511009098988427E-2</c:v>
                </c:pt>
                <c:pt idx="9919">
                  <c:v>1.2784152420787677E-2</c:v>
                </c:pt>
                <c:pt idx="9920">
                  <c:v>-1.3950525282585462</c:v>
                </c:pt>
                <c:pt idx="9921">
                  <c:v>-4.5511009098988427E-2</c:v>
                </c:pt>
                <c:pt idx="9922">
                  <c:v>-1.3950525282585462</c:v>
                </c:pt>
                <c:pt idx="9923">
                  <c:v>-0.6450419512753276</c:v>
                </c:pt>
                <c:pt idx="9924">
                  <c:v>-1.3950525282585462</c:v>
                </c:pt>
                <c:pt idx="9925">
                  <c:v>-0.46783862043457014</c:v>
                </c:pt>
                <c:pt idx="9926">
                  <c:v>-1.3950525282585462</c:v>
                </c:pt>
                <c:pt idx="9927">
                  <c:v>-0.6450419512753276</c:v>
                </c:pt>
                <c:pt idx="9928">
                  <c:v>7.3636031452008061E-2</c:v>
                </c:pt>
                <c:pt idx="9929">
                  <c:v>-1.3950525282585462</c:v>
                </c:pt>
                <c:pt idx="9930">
                  <c:v>-1.3950525282585462</c:v>
                </c:pt>
                <c:pt idx="9931">
                  <c:v>-1.3950525282585462</c:v>
                </c:pt>
                <c:pt idx="9932">
                  <c:v>-0.88881967520906158</c:v>
                </c:pt>
                <c:pt idx="9933">
                  <c:v>-0.2794493539703507</c:v>
                </c:pt>
                <c:pt idx="9934">
                  <c:v>-0.6450419512753276</c:v>
                </c:pt>
                <c:pt idx="9935">
                  <c:v>-0.2794493539703507</c:v>
                </c:pt>
                <c:pt idx="9936">
                  <c:v>-1.3950525282585462</c:v>
                </c:pt>
                <c:pt idx="9937">
                  <c:v>7.3636031452008061E-2</c:v>
                </c:pt>
                <c:pt idx="9938">
                  <c:v>-1.3950525282585462</c:v>
                </c:pt>
                <c:pt idx="9939">
                  <c:v>-0.88881967520906158</c:v>
                </c:pt>
                <c:pt idx="9940">
                  <c:v>-0.88881967520906158</c:v>
                </c:pt>
                <c:pt idx="9941">
                  <c:v>-0.40116316278173481</c:v>
                </c:pt>
                <c:pt idx="9942">
                  <c:v>-0.6450419512753276</c:v>
                </c:pt>
                <c:pt idx="9943">
                  <c:v>-0.88881967520906158</c:v>
                </c:pt>
                <c:pt idx="9944">
                  <c:v>7.3636031452008061E-2</c:v>
                </c:pt>
                <c:pt idx="9945">
                  <c:v>-0.13248586824472414</c:v>
                </c:pt>
                <c:pt idx="9946">
                  <c:v>-0.40116316278173481</c:v>
                </c:pt>
                <c:pt idx="9947">
                  <c:v>7.3636031452008061E-2</c:v>
                </c:pt>
                <c:pt idx="9948">
                  <c:v>-0.2794493539703507</c:v>
                </c:pt>
                <c:pt idx="9949">
                  <c:v>-4.5511009098988427E-2</c:v>
                </c:pt>
                <c:pt idx="9950">
                  <c:v>7.3636031452008061E-2</c:v>
                </c:pt>
                <c:pt idx="9951">
                  <c:v>-0.46783862043457014</c:v>
                </c:pt>
                <c:pt idx="9952">
                  <c:v>-0.2794493539703507</c:v>
                </c:pt>
                <c:pt idx="9953">
                  <c:v>-1.3950525282585462</c:v>
                </c:pt>
                <c:pt idx="9954">
                  <c:v>-0.6450419512753276</c:v>
                </c:pt>
                <c:pt idx="9955">
                  <c:v>7.3636031452008061E-2</c:v>
                </c:pt>
                <c:pt idx="9956">
                  <c:v>-1.3950525282585462</c:v>
                </c:pt>
                <c:pt idx="9957">
                  <c:v>7.3636031452008061E-2</c:v>
                </c:pt>
                <c:pt idx="9958">
                  <c:v>-0.13248586824472414</c:v>
                </c:pt>
                <c:pt idx="9959">
                  <c:v>-0.2794493539703507</c:v>
                </c:pt>
                <c:pt idx="9960">
                  <c:v>-1.3950525282585462</c:v>
                </c:pt>
                <c:pt idx="9961">
                  <c:v>-0.2794493539703507</c:v>
                </c:pt>
                <c:pt idx="9962">
                  <c:v>-4.5511009098988427E-2</c:v>
                </c:pt>
                <c:pt idx="9963">
                  <c:v>-4.5511009098988427E-2</c:v>
                </c:pt>
                <c:pt idx="9964">
                  <c:v>-0.88881967520906158</c:v>
                </c:pt>
                <c:pt idx="9965">
                  <c:v>-0.13248586824472414</c:v>
                </c:pt>
                <c:pt idx="9966">
                  <c:v>-1.3950525282585462</c:v>
                </c:pt>
                <c:pt idx="9967">
                  <c:v>-0.2794493539703507</c:v>
                </c:pt>
                <c:pt idx="9968">
                  <c:v>-0.88881967520906158</c:v>
                </c:pt>
                <c:pt idx="9969">
                  <c:v>-4.5511009098988427E-2</c:v>
                </c:pt>
                <c:pt idx="9970">
                  <c:v>-0.2794493539703507</c:v>
                </c:pt>
                <c:pt idx="9971">
                  <c:v>-0.6450419512753276</c:v>
                </c:pt>
                <c:pt idx="9972">
                  <c:v>-1.3950525282585462</c:v>
                </c:pt>
                <c:pt idx="9973">
                  <c:v>-0.2794493539703507</c:v>
                </c:pt>
                <c:pt idx="9974">
                  <c:v>-0.2794493539703507</c:v>
                </c:pt>
                <c:pt idx="9975">
                  <c:v>-0.2794493539703507</c:v>
                </c:pt>
                <c:pt idx="9976">
                  <c:v>-0.13248586824472414</c:v>
                </c:pt>
                <c:pt idx="9977">
                  <c:v>-1.3950525282585462</c:v>
                </c:pt>
                <c:pt idx="9978">
                  <c:v>-0.2794493539703507</c:v>
                </c:pt>
                <c:pt idx="9979">
                  <c:v>-0.2794493539703507</c:v>
                </c:pt>
                <c:pt idx="9980">
                  <c:v>-1.3950525282585462</c:v>
                </c:pt>
                <c:pt idx="9981">
                  <c:v>-0.46783862043457014</c:v>
                </c:pt>
                <c:pt idx="9982">
                  <c:v>-0.13248586824472414</c:v>
                </c:pt>
                <c:pt idx="9983">
                  <c:v>-0.6450419512753276</c:v>
                </c:pt>
                <c:pt idx="9984">
                  <c:v>-0.6450419512753276</c:v>
                </c:pt>
                <c:pt idx="9985">
                  <c:v>7.3636031452008061E-2</c:v>
                </c:pt>
                <c:pt idx="9986">
                  <c:v>-0.2794493539703507</c:v>
                </c:pt>
                <c:pt idx="9987">
                  <c:v>-1.3950525282585462</c:v>
                </c:pt>
                <c:pt idx="9988">
                  <c:v>-0.6450419512753276</c:v>
                </c:pt>
                <c:pt idx="9989">
                  <c:v>7.3636031452008061E-2</c:v>
                </c:pt>
                <c:pt idx="9990">
                  <c:v>-0.88881967520906158</c:v>
                </c:pt>
                <c:pt idx="9991">
                  <c:v>-1.3950525282585462</c:v>
                </c:pt>
                <c:pt idx="9992">
                  <c:v>-1.3950525282585462</c:v>
                </c:pt>
                <c:pt idx="9993">
                  <c:v>-1.3950525282585462</c:v>
                </c:pt>
                <c:pt idx="9994">
                  <c:v>-1.3950525282585462</c:v>
                </c:pt>
                <c:pt idx="9995">
                  <c:v>-0.6450419512753276</c:v>
                </c:pt>
                <c:pt idx="9996">
                  <c:v>-0.13248586824472414</c:v>
                </c:pt>
                <c:pt idx="9997">
                  <c:v>-0.46783862043457014</c:v>
                </c:pt>
                <c:pt idx="9998">
                  <c:v>-1.3950525282585462</c:v>
                </c:pt>
                <c:pt idx="9999">
                  <c:v>-0.2794493539703507</c:v>
                </c:pt>
              </c:numCache>
            </c:numRef>
          </c:xVal>
          <c:yVal>
            <c:numRef>
              <c:f>'Descriptive Stats'!$BI$2:$BI$20264</c:f>
              <c:numCache>
                <c:formatCode>General</c:formatCode>
                <c:ptCount val="20263"/>
                <c:pt idx="0">
                  <c:v>0</c:v>
                </c:pt>
                <c:pt idx="1">
                  <c:v>4</c:v>
                </c:pt>
                <c:pt idx="2">
                  <c:v>15</c:v>
                </c:pt>
                <c:pt idx="3">
                  <c:v>0</c:v>
                </c:pt>
                <c:pt idx="4">
                  <c:v>7</c:v>
                </c:pt>
                <c:pt idx="5">
                  <c:v>19</c:v>
                </c:pt>
                <c:pt idx="6">
                  <c:v>6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  <c:pt idx="12">
                  <c:v>7</c:v>
                </c:pt>
                <c:pt idx="13">
                  <c:v>6</c:v>
                </c:pt>
                <c:pt idx="14">
                  <c:v>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9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6</c:v>
                </c:pt>
                <c:pt idx="24">
                  <c:v>1</c:v>
                </c:pt>
                <c:pt idx="25">
                  <c:v>0</c:v>
                </c:pt>
                <c:pt idx="26">
                  <c:v>2</c:v>
                </c:pt>
                <c:pt idx="27">
                  <c:v>2</c:v>
                </c:pt>
                <c:pt idx="28">
                  <c:v>0</c:v>
                </c:pt>
                <c:pt idx="29">
                  <c:v>3</c:v>
                </c:pt>
                <c:pt idx="30">
                  <c:v>0</c:v>
                </c:pt>
                <c:pt idx="31">
                  <c:v>3</c:v>
                </c:pt>
                <c:pt idx="32">
                  <c:v>4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0</c:v>
                </c:pt>
                <c:pt idx="37">
                  <c:v>3</c:v>
                </c:pt>
                <c:pt idx="38">
                  <c:v>3</c:v>
                </c:pt>
                <c:pt idx="39">
                  <c:v>0</c:v>
                </c:pt>
                <c:pt idx="40">
                  <c:v>6</c:v>
                </c:pt>
                <c:pt idx="41">
                  <c:v>4</c:v>
                </c:pt>
                <c:pt idx="42">
                  <c:v>3</c:v>
                </c:pt>
                <c:pt idx="43">
                  <c:v>15</c:v>
                </c:pt>
                <c:pt idx="44">
                  <c:v>7</c:v>
                </c:pt>
                <c:pt idx="45">
                  <c:v>0</c:v>
                </c:pt>
                <c:pt idx="46">
                  <c:v>6</c:v>
                </c:pt>
                <c:pt idx="47">
                  <c:v>3</c:v>
                </c:pt>
                <c:pt idx="48">
                  <c:v>0</c:v>
                </c:pt>
                <c:pt idx="49">
                  <c:v>7</c:v>
                </c:pt>
                <c:pt idx="50">
                  <c:v>0</c:v>
                </c:pt>
                <c:pt idx="51">
                  <c:v>7</c:v>
                </c:pt>
                <c:pt idx="52">
                  <c:v>4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0</c:v>
                </c:pt>
                <c:pt idx="62">
                  <c:v>9</c:v>
                </c:pt>
                <c:pt idx="63">
                  <c:v>4</c:v>
                </c:pt>
                <c:pt idx="64">
                  <c:v>9</c:v>
                </c:pt>
                <c:pt idx="65">
                  <c:v>0</c:v>
                </c:pt>
                <c:pt idx="66">
                  <c:v>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2</c:v>
                </c:pt>
                <c:pt idx="71">
                  <c:v>3</c:v>
                </c:pt>
                <c:pt idx="72">
                  <c:v>3</c:v>
                </c:pt>
                <c:pt idx="73">
                  <c:v>7</c:v>
                </c:pt>
                <c:pt idx="74">
                  <c:v>2</c:v>
                </c:pt>
                <c:pt idx="75">
                  <c:v>1</c:v>
                </c:pt>
                <c:pt idx="76">
                  <c:v>2</c:v>
                </c:pt>
                <c:pt idx="77">
                  <c:v>2</c:v>
                </c:pt>
                <c:pt idx="78">
                  <c:v>9</c:v>
                </c:pt>
                <c:pt idx="79">
                  <c:v>0</c:v>
                </c:pt>
                <c:pt idx="80">
                  <c:v>0</c:v>
                </c:pt>
                <c:pt idx="81">
                  <c:v>6</c:v>
                </c:pt>
                <c:pt idx="82">
                  <c:v>6</c:v>
                </c:pt>
                <c:pt idx="83">
                  <c:v>0</c:v>
                </c:pt>
                <c:pt idx="84">
                  <c:v>9</c:v>
                </c:pt>
                <c:pt idx="85">
                  <c:v>2</c:v>
                </c:pt>
                <c:pt idx="86">
                  <c:v>1</c:v>
                </c:pt>
                <c:pt idx="87">
                  <c:v>9</c:v>
                </c:pt>
                <c:pt idx="88">
                  <c:v>1</c:v>
                </c:pt>
                <c:pt idx="89">
                  <c:v>6</c:v>
                </c:pt>
                <c:pt idx="90">
                  <c:v>4</c:v>
                </c:pt>
                <c:pt idx="91">
                  <c:v>1</c:v>
                </c:pt>
                <c:pt idx="92">
                  <c:v>0</c:v>
                </c:pt>
                <c:pt idx="93">
                  <c:v>2</c:v>
                </c:pt>
                <c:pt idx="94">
                  <c:v>15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7</c:v>
                </c:pt>
                <c:pt idx="101">
                  <c:v>9</c:v>
                </c:pt>
                <c:pt idx="102">
                  <c:v>2</c:v>
                </c:pt>
                <c:pt idx="103">
                  <c:v>0</c:v>
                </c:pt>
                <c:pt idx="104">
                  <c:v>0</c:v>
                </c:pt>
                <c:pt idx="105">
                  <c:v>6</c:v>
                </c:pt>
                <c:pt idx="106">
                  <c:v>1</c:v>
                </c:pt>
                <c:pt idx="107">
                  <c:v>3</c:v>
                </c:pt>
                <c:pt idx="108">
                  <c:v>6</c:v>
                </c:pt>
                <c:pt idx="109">
                  <c:v>0</c:v>
                </c:pt>
                <c:pt idx="110">
                  <c:v>0</c:v>
                </c:pt>
                <c:pt idx="111">
                  <c:v>7</c:v>
                </c:pt>
                <c:pt idx="112">
                  <c:v>7</c:v>
                </c:pt>
                <c:pt idx="113">
                  <c:v>4</c:v>
                </c:pt>
                <c:pt idx="114">
                  <c:v>6</c:v>
                </c:pt>
                <c:pt idx="115">
                  <c:v>0</c:v>
                </c:pt>
                <c:pt idx="116">
                  <c:v>0</c:v>
                </c:pt>
                <c:pt idx="117">
                  <c:v>2</c:v>
                </c:pt>
                <c:pt idx="118">
                  <c:v>0</c:v>
                </c:pt>
                <c:pt idx="119">
                  <c:v>3</c:v>
                </c:pt>
                <c:pt idx="120">
                  <c:v>0</c:v>
                </c:pt>
                <c:pt idx="121">
                  <c:v>6</c:v>
                </c:pt>
                <c:pt idx="122">
                  <c:v>15</c:v>
                </c:pt>
                <c:pt idx="123">
                  <c:v>15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6</c:v>
                </c:pt>
                <c:pt idx="130">
                  <c:v>6</c:v>
                </c:pt>
                <c:pt idx="131">
                  <c:v>1</c:v>
                </c:pt>
                <c:pt idx="132">
                  <c:v>15</c:v>
                </c:pt>
                <c:pt idx="133">
                  <c:v>0</c:v>
                </c:pt>
                <c:pt idx="134">
                  <c:v>7</c:v>
                </c:pt>
                <c:pt idx="135">
                  <c:v>1</c:v>
                </c:pt>
                <c:pt idx="136">
                  <c:v>6</c:v>
                </c:pt>
                <c:pt idx="137">
                  <c:v>3</c:v>
                </c:pt>
                <c:pt idx="138">
                  <c:v>0</c:v>
                </c:pt>
                <c:pt idx="139">
                  <c:v>0</c:v>
                </c:pt>
                <c:pt idx="140">
                  <c:v>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19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4</c:v>
                </c:pt>
                <c:pt idx="149">
                  <c:v>7</c:v>
                </c:pt>
                <c:pt idx="150">
                  <c:v>0</c:v>
                </c:pt>
                <c:pt idx="151">
                  <c:v>0</c:v>
                </c:pt>
                <c:pt idx="152">
                  <c:v>7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6</c:v>
                </c:pt>
                <c:pt idx="157">
                  <c:v>9</c:v>
                </c:pt>
                <c:pt idx="158">
                  <c:v>1</c:v>
                </c:pt>
                <c:pt idx="159">
                  <c:v>3</c:v>
                </c:pt>
                <c:pt idx="160">
                  <c:v>2</c:v>
                </c:pt>
                <c:pt idx="161">
                  <c:v>4</c:v>
                </c:pt>
                <c:pt idx="162">
                  <c:v>6</c:v>
                </c:pt>
                <c:pt idx="163">
                  <c:v>2</c:v>
                </c:pt>
                <c:pt idx="164">
                  <c:v>3</c:v>
                </c:pt>
                <c:pt idx="165">
                  <c:v>19</c:v>
                </c:pt>
                <c:pt idx="166">
                  <c:v>6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4</c:v>
                </c:pt>
                <c:pt idx="171">
                  <c:v>3</c:v>
                </c:pt>
                <c:pt idx="172">
                  <c:v>0</c:v>
                </c:pt>
                <c:pt idx="173">
                  <c:v>9</c:v>
                </c:pt>
                <c:pt idx="174">
                  <c:v>7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4</c:v>
                </c:pt>
                <c:pt idx="179">
                  <c:v>0</c:v>
                </c:pt>
                <c:pt idx="180">
                  <c:v>0</c:v>
                </c:pt>
                <c:pt idx="181">
                  <c:v>3</c:v>
                </c:pt>
                <c:pt idx="182">
                  <c:v>1</c:v>
                </c:pt>
                <c:pt idx="183">
                  <c:v>0</c:v>
                </c:pt>
                <c:pt idx="184">
                  <c:v>15</c:v>
                </c:pt>
                <c:pt idx="185">
                  <c:v>19</c:v>
                </c:pt>
                <c:pt idx="186">
                  <c:v>2</c:v>
                </c:pt>
                <c:pt idx="187">
                  <c:v>2</c:v>
                </c:pt>
                <c:pt idx="188">
                  <c:v>9</c:v>
                </c:pt>
                <c:pt idx="189">
                  <c:v>1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6</c:v>
                </c:pt>
                <c:pt idx="194">
                  <c:v>2</c:v>
                </c:pt>
                <c:pt idx="195">
                  <c:v>2</c:v>
                </c:pt>
                <c:pt idx="196">
                  <c:v>7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6</c:v>
                </c:pt>
                <c:pt idx="201">
                  <c:v>2</c:v>
                </c:pt>
                <c:pt idx="202">
                  <c:v>7</c:v>
                </c:pt>
                <c:pt idx="203">
                  <c:v>7</c:v>
                </c:pt>
                <c:pt idx="204">
                  <c:v>0</c:v>
                </c:pt>
                <c:pt idx="205">
                  <c:v>15</c:v>
                </c:pt>
                <c:pt idx="206">
                  <c:v>4</c:v>
                </c:pt>
                <c:pt idx="207">
                  <c:v>0</c:v>
                </c:pt>
                <c:pt idx="208">
                  <c:v>7</c:v>
                </c:pt>
                <c:pt idx="209">
                  <c:v>0</c:v>
                </c:pt>
                <c:pt idx="210">
                  <c:v>7</c:v>
                </c:pt>
                <c:pt idx="211">
                  <c:v>15</c:v>
                </c:pt>
                <c:pt idx="212">
                  <c:v>2</c:v>
                </c:pt>
                <c:pt idx="213">
                  <c:v>7</c:v>
                </c:pt>
                <c:pt idx="214">
                  <c:v>3</c:v>
                </c:pt>
                <c:pt idx="215">
                  <c:v>1</c:v>
                </c:pt>
                <c:pt idx="216">
                  <c:v>19</c:v>
                </c:pt>
                <c:pt idx="217">
                  <c:v>1</c:v>
                </c:pt>
                <c:pt idx="218">
                  <c:v>0</c:v>
                </c:pt>
                <c:pt idx="219">
                  <c:v>15</c:v>
                </c:pt>
                <c:pt idx="220">
                  <c:v>0</c:v>
                </c:pt>
                <c:pt idx="221">
                  <c:v>2</c:v>
                </c:pt>
                <c:pt idx="222">
                  <c:v>0</c:v>
                </c:pt>
                <c:pt idx="223">
                  <c:v>2</c:v>
                </c:pt>
                <c:pt idx="224">
                  <c:v>0</c:v>
                </c:pt>
                <c:pt idx="225">
                  <c:v>7</c:v>
                </c:pt>
                <c:pt idx="226">
                  <c:v>2</c:v>
                </c:pt>
                <c:pt idx="227">
                  <c:v>6</c:v>
                </c:pt>
                <c:pt idx="228">
                  <c:v>4</c:v>
                </c:pt>
                <c:pt idx="229">
                  <c:v>0</c:v>
                </c:pt>
                <c:pt idx="230">
                  <c:v>7</c:v>
                </c:pt>
                <c:pt idx="231">
                  <c:v>6</c:v>
                </c:pt>
                <c:pt idx="232">
                  <c:v>6</c:v>
                </c:pt>
                <c:pt idx="233">
                  <c:v>7</c:v>
                </c:pt>
                <c:pt idx="234">
                  <c:v>2</c:v>
                </c:pt>
                <c:pt idx="235">
                  <c:v>2</c:v>
                </c:pt>
                <c:pt idx="236">
                  <c:v>7</c:v>
                </c:pt>
                <c:pt idx="237">
                  <c:v>1</c:v>
                </c:pt>
                <c:pt idx="238">
                  <c:v>19</c:v>
                </c:pt>
                <c:pt idx="239">
                  <c:v>6</c:v>
                </c:pt>
                <c:pt idx="240">
                  <c:v>9</c:v>
                </c:pt>
                <c:pt idx="241">
                  <c:v>0</c:v>
                </c:pt>
                <c:pt idx="242">
                  <c:v>0</c:v>
                </c:pt>
                <c:pt idx="243">
                  <c:v>9</c:v>
                </c:pt>
                <c:pt idx="244">
                  <c:v>19</c:v>
                </c:pt>
                <c:pt idx="245">
                  <c:v>2</c:v>
                </c:pt>
                <c:pt idx="246">
                  <c:v>0</c:v>
                </c:pt>
                <c:pt idx="247">
                  <c:v>6</c:v>
                </c:pt>
                <c:pt idx="248">
                  <c:v>1</c:v>
                </c:pt>
                <c:pt idx="249">
                  <c:v>6</c:v>
                </c:pt>
                <c:pt idx="250">
                  <c:v>2</c:v>
                </c:pt>
                <c:pt idx="251">
                  <c:v>1</c:v>
                </c:pt>
                <c:pt idx="252">
                  <c:v>0</c:v>
                </c:pt>
                <c:pt idx="253">
                  <c:v>6</c:v>
                </c:pt>
                <c:pt idx="254">
                  <c:v>0</c:v>
                </c:pt>
                <c:pt idx="255">
                  <c:v>2</c:v>
                </c:pt>
                <c:pt idx="256">
                  <c:v>4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2</c:v>
                </c:pt>
                <c:pt idx="262">
                  <c:v>6</c:v>
                </c:pt>
                <c:pt idx="263">
                  <c:v>3</c:v>
                </c:pt>
                <c:pt idx="264">
                  <c:v>0</c:v>
                </c:pt>
                <c:pt idx="265">
                  <c:v>2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0</c:v>
                </c:pt>
                <c:pt idx="270">
                  <c:v>6</c:v>
                </c:pt>
                <c:pt idx="271">
                  <c:v>0</c:v>
                </c:pt>
                <c:pt idx="272">
                  <c:v>7</c:v>
                </c:pt>
                <c:pt idx="273">
                  <c:v>0</c:v>
                </c:pt>
                <c:pt idx="274">
                  <c:v>6</c:v>
                </c:pt>
                <c:pt idx="275">
                  <c:v>4</c:v>
                </c:pt>
                <c:pt idx="276">
                  <c:v>2</c:v>
                </c:pt>
                <c:pt idx="277">
                  <c:v>0</c:v>
                </c:pt>
                <c:pt idx="278">
                  <c:v>0</c:v>
                </c:pt>
                <c:pt idx="279">
                  <c:v>4</c:v>
                </c:pt>
                <c:pt idx="280">
                  <c:v>6</c:v>
                </c:pt>
                <c:pt idx="281">
                  <c:v>19</c:v>
                </c:pt>
                <c:pt idx="282">
                  <c:v>2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6</c:v>
                </c:pt>
                <c:pt idx="288">
                  <c:v>7</c:v>
                </c:pt>
                <c:pt idx="289">
                  <c:v>1</c:v>
                </c:pt>
                <c:pt idx="290">
                  <c:v>0</c:v>
                </c:pt>
                <c:pt idx="291">
                  <c:v>1</c:v>
                </c:pt>
                <c:pt idx="292">
                  <c:v>9</c:v>
                </c:pt>
                <c:pt idx="293">
                  <c:v>0</c:v>
                </c:pt>
                <c:pt idx="294">
                  <c:v>1</c:v>
                </c:pt>
                <c:pt idx="295">
                  <c:v>15</c:v>
                </c:pt>
                <c:pt idx="296">
                  <c:v>3</c:v>
                </c:pt>
                <c:pt idx="297">
                  <c:v>4</c:v>
                </c:pt>
                <c:pt idx="298">
                  <c:v>9</c:v>
                </c:pt>
                <c:pt idx="299">
                  <c:v>2</c:v>
                </c:pt>
                <c:pt idx="300">
                  <c:v>1</c:v>
                </c:pt>
                <c:pt idx="301">
                  <c:v>0</c:v>
                </c:pt>
                <c:pt idx="302">
                  <c:v>6</c:v>
                </c:pt>
                <c:pt idx="303">
                  <c:v>0</c:v>
                </c:pt>
                <c:pt idx="304">
                  <c:v>2</c:v>
                </c:pt>
                <c:pt idx="305">
                  <c:v>0</c:v>
                </c:pt>
                <c:pt idx="306">
                  <c:v>15</c:v>
                </c:pt>
                <c:pt idx="307">
                  <c:v>0</c:v>
                </c:pt>
                <c:pt idx="308">
                  <c:v>19</c:v>
                </c:pt>
                <c:pt idx="309">
                  <c:v>0</c:v>
                </c:pt>
                <c:pt idx="310">
                  <c:v>0</c:v>
                </c:pt>
                <c:pt idx="311">
                  <c:v>15</c:v>
                </c:pt>
                <c:pt idx="312">
                  <c:v>4</c:v>
                </c:pt>
                <c:pt idx="313">
                  <c:v>6</c:v>
                </c:pt>
                <c:pt idx="314">
                  <c:v>6</c:v>
                </c:pt>
                <c:pt idx="315">
                  <c:v>3</c:v>
                </c:pt>
                <c:pt idx="316">
                  <c:v>9</c:v>
                </c:pt>
                <c:pt idx="317">
                  <c:v>0</c:v>
                </c:pt>
                <c:pt idx="318">
                  <c:v>2</c:v>
                </c:pt>
                <c:pt idx="319">
                  <c:v>4</c:v>
                </c:pt>
                <c:pt idx="320">
                  <c:v>1</c:v>
                </c:pt>
                <c:pt idx="321">
                  <c:v>2</c:v>
                </c:pt>
                <c:pt idx="322">
                  <c:v>2</c:v>
                </c:pt>
                <c:pt idx="323">
                  <c:v>6</c:v>
                </c:pt>
                <c:pt idx="324">
                  <c:v>1</c:v>
                </c:pt>
                <c:pt idx="325">
                  <c:v>2</c:v>
                </c:pt>
                <c:pt idx="326">
                  <c:v>2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2</c:v>
                </c:pt>
                <c:pt idx="332">
                  <c:v>1</c:v>
                </c:pt>
                <c:pt idx="333">
                  <c:v>1</c:v>
                </c:pt>
                <c:pt idx="334">
                  <c:v>0</c:v>
                </c:pt>
                <c:pt idx="335">
                  <c:v>6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19</c:v>
                </c:pt>
                <c:pt idx="340">
                  <c:v>2</c:v>
                </c:pt>
                <c:pt idx="341">
                  <c:v>0</c:v>
                </c:pt>
                <c:pt idx="342">
                  <c:v>2</c:v>
                </c:pt>
                <c:pt idx="343">
                  <c:v>15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9</c:v>
                </c:pt>
                <c:pt idx="349">
                  <c:v>2</c:v>
                </c:pt>
                <c:pt idx="350">
                  <c:v>2</c:v>
                </c:pt>
                <c:pt idx="351">
                  <c:v>0</c:v>
                </c:pt>
                <c:pt idx="352">
                  <c:v>0</c:v>
                </c:pt>
                <c:pt idx="353">
                  <c:v>7</c:v>
                </c:pt>
                <c:pt idx="354">
                  <c:v>0</c:v>
                </c:pt>
                <c:pt idx="355">
                  <c:v>2</c:v>
                </c:pt>
                <c:pt idx="356">
                  <c:v>19</c:v>
                </c:pt>
                <c:pt idx="357">
                  <c:v>0</c:v>
                </c:pt>
                <c:pt idx="358">
                  <c:v>1</c:v>
                </c:pt>
                <c:pt idx="359">
                  <c:v>6</c:v>
                </c:pt>
                <c:pt idx="360">
                  <c:v>1</c:v>
                </c:pt>
                <c:pt idx="361">
                  <c:v>9</c:v>
                </c:pt>
                <c:pt idx="362">
                  <c:v>0</c:v>
                </c:pt>
                <c:pt idx="363">
                  <c:v>7</c:v>
                </c:pt>
                <c:pt idx="364">
                  <c:v>0</c:v>
                </c:pt>
                <c:pt idx="365">
                  <c:v>7</c:v>
                </c:pt>
                <c:pt idx="366">
                  <c:v>1</c:v>
                </c:pt>
                <c:pt idx="367">
                  <c:v>0</c:v>
                </c:pt>
                <c:pt idx="368">
                  <c:v>7</c:v>
                </c:pt>
                <c:pt idx="369">
                  <c:v>1</c:v>
                </c:pt>
                <c:pt idx="370">
                  <c:v>0</c:v>
                </c:pt>
                <c:pt idx="371">
                  <c:v>6</c:v>
                </c:pt>
                <c:pt idx="372">
                  <c:v>6</c:v>
                </c:pt>
                <c:pt idx="373">
                  <c:v>7</c:v>
                </c:pt>
                <c:pt idx="374">
                  <c:v>0</c:v>
                </c:pt>
                <c:pt idx="375">
                  <c:v>6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2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6</c:v>
                </c:pt>
                <c:pt idx="384">
                  <c:v>2</c:v>
                </c:pt>
                <c:pt idx="385">
                  <c:v>0</c:v>
                </c:pt>
                <c:pt idx="386">
                  <c:v>15</c:v>
                </c:pt>
                <c:pt idx="387">
                  <c:v>15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4</c:v>
                </c:pt>
                <c:pt idx="393">
                  <c:v>15</c:v>
                </c:pt>
                <c:pt idx="394">
                  <c:v>6</c:v>
                </c:pt>
                <c:pt idx="395">
                  <c:v>6</c:v>
                </c:pt>
                <c:pt idx="396">
                  <c:v>0</c:v>
                </c:pt>
                <c:pt idx="397">
                  <c:v>4</c:v>
                </c:pt>
                <c:pt idx="398">
                  <c:v>1</c:v>
                </c:pt>
                <c:pt idx="399">
                  <c:v>19</c:v>
                </c:pt>
                <c:pt idx="400">
                  <c:v>3</c:v>
                </c:pt>
                <c:pt idx="401">
                  <c:v>0</c:v>
                </c:pt>
                <c:pt idx="402">
                  <c:v>2</c:v>
                </c:pt>
                <c:pt idx="403">
                  <c:v>4</c:v>
                </c:pt>
                <c:pt idx="404">
                  <c:v>0</c:v>
                </c:pt>
                <c:pt idx="405">
                  <c:v>7</c:v>
                </c:pt>
                <c:pt idx="406">
                  <c:v>19</c:v>
                </c:pt>
                <c:pt idx="407">
                  <c:v>9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4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6</c:v>
                </c:pt>
                <c:pt idx="416">
                  <c:v>0</c:v>
                </c:pt>
                <c:pt idx="417">
                  <c:v>7</c:v>
                </c:pt>
                <c:pt idx="418">
                  <c:v>9</c:v>
                </c:pt>
                <c:pt idx="419">
                  <c:v>2</c:v>
                </c:pt>
                <c:pt idx="420">
                  <c:v>0</c:v>
                </c:pt>
                <c:pt idx="421">
                  <c:v>2</c:v>
                </c:pt>
                <c:pt idx="422">
                  <c:v>1</c:v>
                </c:pt>
                <c:pt idx="423">
                  <c:v>2</c:v>
                </c:pt>
                <c:pt idx="424">
                  <c:v>1</c:v>
                </c:pt>
                <c:pt idx="425">
                  <c:v>6</c:v>
                </c:pt>
                <c:pt idx="426">
                  <c:v>6</c:v>
                </c:pt>
                <c:pt idx="427">
                  <c:v>0</c:v>
                </c:pt>
                <c:pt idx="428">
                  <c:v>6</c:v>
                </c:pt>
                <c:pt idx="429">
                  <c:v>2</c:v>
                </c:pt>
                <c:pt idx="430">
                  <c:v>7</c:v>
                </c:pt>
                <c:pt idx="431">
                  <c:v>3</c:v>
                </c:pt>
                <c:pt idx="432">
                  <c:v>0</c:v>
                </c:pt>
                <c:pt idx="433">
                  <c:v>3</c:v>
                </c:pt>
                <c:pt idx="434">
                  <c:v>15</c:v>
                </c:pt>
                <c:pt idx="435">
                  <c:v>0</c:v>
                </c:pt>
                <c:pt idx="436">
                  <c:v>3</c:v>
                </c:pt>
                <c:pt idx="437">
                  <c:v>2</c:v>
                </c:pt>
                <c:pt idx="438">
                  <c:v>0</c:v>
                </c:pt>
                <c:pt idx="439">
                  <c:v>19</c:v>
                </c:pt>
                <c:pt idx="440">
                  <c:v>2</c:v>
                </c:pt>
                <c:pt idx="441">
                  <c:v>2</c:v>
                </c:pt>
                <c:pt idx="442">
                  <c:v>0</c:v>
                </c:pt>
                <c:pt idx="443">
                  <c:v>0</c:v>
                </c:pt>
                <c:pt idx="444">
                  <c:v>19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2</c:v>
                </c:pt>
                <c:pt idx="449">
                  <c:v>6</c:v>
                </c:pt>
                <c:pt idx="450">
                  <c:v>15</c:v>
                </c:pt>
                <c:pt idx="451">
                  <c:v>0</c:v>
                </c:pt>
                <c:pt idx="452">
                  <c:v>2</c:v>
                </c:pt>
                <c:pt idx="453">
                  <c:v>6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6</c:v>
                </c:pt>
                <c:pt idx="458">
                  <c:v>2</c:v>
                </c:pt>
                <c:pt idx="459">
                  <c:v>2</c:v>
                </c:pt>
                <c:pt idx="460">
                  <c:v>1</c:v>
                </c:pt>
                <c:pt idx="461">
                  <c:v>1</c:v>
                </c:pt>
                <c:pt idx="462">
                  <c:v>0</c:v>
                </c:pt>
                <c:pt idx="463">
                  <c:v>19</c:v>
                </c:pt>
                <c:pt idx="464">
                  <c:v>1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3</c:v>
                </c:pt>
                <c:pt idx="470">
                  <c:v>0</c:v>
                </c:pt>
                <c:pt idx="471">
                  <c:v>2</c:v>
                </c:pt>
                <c:pt idx="472">
                  <c:v>0</c:v>
                </c:pt>
                <c:pt idx="473">
                  <c:v>3</c:v>
                </c:pt>
                <c:pt idx="474">
                  <c:v>0</c:v>
                </c:pt>
                <c:pt idx="475">
                  <c:v>6</c:v>
                </c:pt>
                <c:pt idx="476">
                  <c:v>6</c:v>
                </c:pt>
                <c:pt idx="477">
                  <c:v>4</c:v>
                </c:pt>
                <c:pt idx="478">
                  <c:v>2</c:v>
                </c:pt>
                <c:pt idx="479">
                  <c:v>2</c:v>
                </c:pt>
                <c:pt idx="480">
                  <c:v>6</c:v>
                </c:pt>
                <c:pt idx="481">
                  <c:v>0</c:v>
                </c:pt>
                <c:pt idx="482">
                  <c:v>0</c:v>
                </c:pt>
                <c:pt idx="483">
                  <c:v>9</c:v>
                </c:pt>
                <c:pt idx="484">
                  <c:v>0</c:v>
                </c:pt>
                <c:pt idx="485">
                  <c:v>2</c:v>
                </c:pt>
                <c:pt idx="486">
                  <c:v>7</c:v>
                </c:pt>
                <c:pt idx="487">
                  <c:v>2</c:v>
                </c:pt>
                <c:pt idx="488">
                  <c:v>2</c:v>
                </c:pt>
                <c:pt idx="489">
                  <c:v>0</c:v>
                </c:pt>
                <c:pt idx="490">
                  <c:v>1</c:v>
                </c:pt>
                <c:pt idx="491">
                  <c:v>7</c:v>
                </c:pt>
                <c:pt idx="492">
                  <c:v>6</c:v>
                </c:pt>
                <c:pt idx="493">
                  <c:v>19</c:v>
                </c:pt>
                <c:pt idx="494">
                  <c:v>0</c:v>
                </c:pt>
                <c:pt idx="495">
                  <c:v>7</c:v>
                </c:pt>
                <c:pt idx="496">
                  <c:v>1</c:v>
                </c:pt>
                <c:pt idx="497">
                  <c:v>7</c:v>
                </c:pt>
                <c:pt idx="498">
                  <c:v>2</c:v>
                </c:pt>
                <c:pt idx="499">
                  <c:v>4</c:v>
                </c:pt>
                <c:pt idx="500">
                  <c:v>6</c:v>
                </c:pt>
                <c:pt idx="501">
                  <c:v>9</c:v>
                </c:pt>
                <c:pt idx="502">
                  <c:v>4</c:v>
                </c:pt>
                <c:pt idx="503">
                  <c:v>4</c:v>
                </c:pt>
                <c:pt idx="504">
                  <c:v>6</c:v>
                </c:pt>
                <c:pt idx="505">
                  <c:v>1</c:v>
                </c:pt>
                <c:pt idx="506">
                  <c:v>6</c:v>
                </c:pt>
                <c:pt idx="507">
                  <c:v>0</c:v>
                </c:pt>
                <c:pt idx="508">
                  <c:v>0</c:v>
                </c:pt>
                <c:pt idx="509">
                  <c:v>9</c:v>
                </c:pt>
                <c:pt idx="510">
                  <c:v>0</c:v>
                </c:pt>
                <c:pt idx="511">
                  <c:v>0</c:v>
                </c:pt>
                <c:pt idx="512">
                  <c:v>4</c:v>
                </c:pt>
                <c:pt idx="513">
                  <c:v>0</c:v>
                </c:pt>
                <c:pt idx="514">
                  <c:v>0</c:v>
                </c:pt>
                <c:pt idx="515">
                  <c:v>6</c:v>
                </c:pt>
                <c:pt idx="516">
                  <c:v>19</c:v>
                </c:pt>
                <c:pt idx="517">
                  <c:v>0</c:v>
                </c:pt>
                <c:pt idx="518">
                  <c:v>2</c:v>
                </c:pt>
                <c:pt idx="519">
                  <c:v>1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</c:v>
                </c:pt>
                <c:pt idx="526">
                  <c:v>0</c:v>
                </c:pt>
                <c:pt idx="527">
                  <c:v>2</c:v>
                </c:pt>
                <c:pt idx="528">
                  <c:v>9</c:v>
                </c:pt>
                <c:pt idx="529">
                  <c:v>6</c:v>
                </c:pt>
                <c:pt idx="530">
                  <c:v>9</c:v>
                </c:pt>
                <c:pt idx="531">
                  <c:v>7</c:v>
                </c:pt>
                <c:pt idx="532">
                  <c:v>2</c:v>
                </c:pt>
                <c:pt idx="533">
                  <c:v>7</c:v>
                </c:pt>
                <c:pt idx="534">
                  <c:v>7</c:v>
                </c:pt>
                <c:pt idx="535">
                  <c:v>3</c:v>
                </c:pt>
                <c:pt idx="536">
                  <c:v>0</c:v>
                </c:pt>
                <c:pt idx="537">
                  <c:v>6</c:v>
                </c:pt>
                <c:pt idx="538">
                  <c:v>0</c:v>
                </c:pt>
                <c:pt idx="539">
                  <c:v>9</c:v>
                </c:pt>
                <c:pt idx="540">
                  <c:v>4</c:v>
                </c:pt>
                <c:pt idx="541">
                  <c:v>15</c:v>
                </c:pt>
                <c:pt idx="542">
                  <c:v>2</c:v>
                </c:pt>
                <c:pt idx="543">
                  <c:v>2</c:v>
                </c:pt>
                <c:pt idx="544">
                  <c:v>1</c:v>
                </c:pt>
                <c:pt idx="545">
                  <c:v>2</c:v>
                </c:pt>
                <c:pt idx="546">
                  <c:v>0</c:v>
                </c:pt>
                <c:pt idx="547">
                  <c:v>6</c:v>
                </c:pt>
                <c:pt idx="548">
                  <c:v>2</c:v>
                </c:pt>
                <c:pt idx="549">
                  <c:v>7</c:v>
                </c:pt>
                <c:pt idx="550">
                  <c:v>7</c:v>
                </c:pt>
                <c:pt idx="551">
                  <c:v>4</c:v>
                </c:pt>
                <c:pt idx="552">
                  <c:v>2</c:v>
                </c:pt>
                <c:pt idx="553">
                  <c:v>0</c:v>
                </c:pt>
                <c:pt idx="554">
                  <c:v>0</c:v>
                </c:pt>
                <c:pt idx="555">
                  <c:v>6</c:v>
                </c:pt>
                <c:pt idx="556">
                  <c:v>9</c:v>
                </c:pt>
                <c:pt idx="557">
                  <c:v>2</c:v>
                </c:pt>
                <c:pt idx="558">
                  <c:v>2</c:v>
                </c:pt>
                <c:pt idx="559">
                  <c:v>0</c:v>
                </c:pt>
                <c:pt idx="560">
                  <c:v>1</c:v>
                </c:pt>
                <c:pt idx="561">
                  <c:v>2</c:v>
                </c:pt>
                <c:pt idx="562">
                  <c:v>2</c:v>
                </c:pt>
                <c:pt idx="563">
                  <c:v>6</c:v>
                </c:pt>
                <c:pt idx="564">
                  <c:v>9</c:v>
                </c:pt>
                <c:pt idx="565">
                  <c:v>2</c:v>
                </c:pt>
                <c:pt idx="566">
                  <c:v>19</c:v>
                </c:pt>
                <c:pt idx="567">
                  <c:v>2</c:v>
                </c:pt>
                <c:pt idx="568">
                  <c:v>0</c:v>
                </c:pt>
                <c:pt idx="569">
                  <c:v>6</c:v>
                </c:pt>
                <c:pt idx="570">
                  <c:v>2</c:v>
                </c:pt>
                <c:pt idx="571">
                  <c:v>0</c:v>
                </c:pt>
                <c:pt idx="572">
                  <c:v>0</c:v>
                </c:pt>
                <c:pt idx="573">
                  <c:v>7</c:v>
                </c:pt>
                <c:pt idx="574">
                  <c:v>1</c:v>
                </c:pt>
                <c:pt idx="575">
                  <c:v>7</c:v>
                </c:pt>
                <c:pt idx="576">
                  <c:v>2</c:v>
                </c:pt>
                <c:pt idx="577">
                  <c:v>6</c:v>
                </c:pt>
                <c:pt idx="578">
                  <c:v>1</c:v>
                </c:pt>
                <c:pt idx="579">
                  <c:v>9</c:v>
                </c:pt>
                <c:pt idx="580">
                  <c:v>0</c:v>
                </c:pt>
                <c:pt idx="581">
                  <c:v>2</c:v>
                </c:pt>
                <c:pt idx="582">
                  <c:v>0</c:v>
                </c:pt>
                <c:pt idx="583">
                  <c:v>2</c:v>
                </c:pt>
                <c:pt idx="584">
                  <c:v>7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7</c:v>
                </c:pt>
                <c:pt idx="589">
                  <c:v>9</c:v>
                </c:pt>
                <c:pt idx="590">
                  <c:v>6</c:v>
                </c:pt>
                <c:pt idx="591">
                  <c:v>9</c:v>
                </c:pt>
                <c:pt idx="592">
                  <c:v>0</c:v>
                </c:pt>
                <c:pt idx="593">
                  <c:v>6</c:v>
                </c:pt>
                <c:pt idx="594">
                  <c:v>0</c:v>
                </c:pt>
                <c:pt idx="595">
                  <c:v>7</c:v>
                </c:pt>
                <c:pt idx="596">
                  <c:v>4</c:v>
                </c:pt>
                <c:pt idx="597">
                  <c:v>19</c:v>
                </c:pt>
                <c:pt idx="598">
                  <c:v>6</c:v>
                </c:pt>
                <c:pt idx="599">
                  <c:v>0</c:v>
                </c:pt>
                <c:pt idx="600">
                  <c:v>15</c:v>
                </c:pt>
                <c:pt idx="601">
                  <c:v>6</c:v>
                </c:pt>
                <c:pt idx="602">
                  <c:v>19</c:v>
                </c:pt>
                <c:pt idx="603">
                  <c:v>0</c:v>
                </c:pt>
                <c:pt idx="604">
                  <c:v>0</c:v>
                </c:pt>
                <c:pt idx="605">
                  <c:v>4</c:v>
                </c:pt>
                <c:pt idx="606">
                  <c:v>6</c:v>
                </c:pt>
                <c:pt idx="607">
                  <c:v>15</c:v>
                </c:pt>
                <c:pt idx="608">
                  <c:v>7</c:v>
                </c:pt>
                <c:pt idx="609">
                  <c:v>1</c:v>
                </c:pt>
                <c:pt idx="610">
                  <c:v>2</c:v>
                </c:pt>
                <c:pt idx="611">
                  <c:v>0</c:v>
                </c:pt>
                <c:pt idx="612">
                  <c:v>7</c:v>
                </c:pt>
                <c:pt idx="613">
                  <c:v>6</c:v>
                </c:pt>
                <c:pt idx="614">
                  <c:v>7</c:v>
                </c:pt>
                <c:pt idx="615">
                  <c:v>2</c:v>
                </c:pt>
                <c:pt idx="616">
                  <c:v>0</c:v>
                </c:pt>
                <c:pt idx="617">
                  <c:v>3</c:v>
                </c:pt>
                <c:pt idx="618">
                  <c:v>2</c:v>
                </c:pt>
                <c:pt idx="619">
                  <c:v>0</c:v>
                </c:pt>
                <c:pt idx="620">
                  <c:v>2</c:v>
                </c:pt>
                <c:pt idx="621">
                  <c:v>3</c:v>
                </c:pt>
                <c:pt idx="622">
                  <c:v>7</c:v>
                </c:pt>
                <c:pt idx="623">
                  <c:v>0</c:v>
                </c:pt>
                <c:pt idx="624">
                  <c:v>4</c:v>
                </c:pt>
                <c:pt idx="625">
                  <c:v>2</c:v>
                </c:pt>
                <c:pt idx="626">
                  <c:v>19</c:v>
                </c:pt>
                <c:pt idx="627">
                  <c:v>4</c:v>
                </c:pt>
                <c:pt idx="628">
                  <c:v>6</c:v>
                </c:pt>
                <c:pt idx="629">
                  <c:v>6</c:v>
                </c:pt>
                <c:pt idx="630">
                  <c:v>0</c:v>
                </c:pt>
                <c:pt idx="631">
                  <c:v>0</c:v>
                </c:pt>
                <c:pt idx="632">
                  <c:v>2</c:v>
                </c:pt>
                <c:pt idx="633">
                  <c:v>6</c:v>
                </c:pt>
                <c:pt idx="634">
                  <c:v>6</c:v>
                </c:pt>
                <c:pt idx="635">
                  <c:v>2</c:v>
                </c:pt>
                <c:pt idx="636">
                  <c:v>7</c:v>
                </c:pt>
                <c:pt idx="637">
                  <c:v>15</c:v>
                </c:pt>
                <c:pt idx="638">
                  <c:v>7</c:v>
                </c:pt>
                <c:pt idx="639">
                  <c:v>15</c:v>
                </c:pt>
                <c:pt idx="640">
                  <c:v>1</c:v>
                </c:pt>
                <c:pt idx="641">
                  <c:v>19</c:v>
                </c:pt>
                <c:pt idx="642">
                  <c:v>6</c:v>
                </c:pt>
                <c:pt idx="643">
                  <c:v>2</c:v>
                </c:pt>
                <c:pt idx="644">
                  <c:v>6</c:v>
                </c:pt>
                <c:pt idx="645">
                  <c:v>0</c:v>
                </c:pt>
                <c:pt idx="646">
                  <c:v>7</c:v>
                </c:pt>
                <c:pt idx="647">
                  <c:v>2</c:v>
                </c:pt>
                <c:pt idx="648">
                  <c:v>6</c:v>
                </c:pt>
                <c:pt idx="649">
                  <c:v>0</c:v>
                </c:pt>
                <c:pt idx="650">
                  <c:v>9</c:v>
                </c:pt>
                <c:pt idx="651">
                  <c:v>9</c:v>
                </c:pt>
                <c:pt idx="652">
                  <c:v>0</c:v>
                </c:pt>
                <c:pt idx="653">
                  <c:v>6</c:v>
                </c:pt>
                <c:pt idx="654">
                  <c:v>7</c:v>
                </c:pt>
                <c:pt idx="655">
                  <c:v>4</c:v>
                </c:pt>
                <c:pt idx="656">
                  <c:v>3</c:v>
                </c:pt>
                <c:pt idx="657">
                  <c:v>0</c:v>
                </c:pt>
                <c:pt idx="658">
                  <c:v>2</c:v>
                </c:pt>
                <c:pt idx="659">
                  <c:v>19</c:v>
                </c:pt>
                <c:pt idx="660">
                  <c:v>7</c:v>
                </c:pt>
                <c:pt idx="661">
                  <c:v>0</c:v>
                </c:pt>
                <c:pt idx="662">
                  <c:v>6</c:v>
                </c:pt>
                <c:pt idx="663">
                  <c:v>7</c:v>
                </c:pt>
                <c:pt idx="664">
                  <c:v>2</c:v>
                </c:pt>
                <c:pt idx="665">
                  <c:v>0</c:v>
                </c:pt>
                <c:pt idx="666">
                  <c:v>7</c:v>
                </c:pt>
                <c:pt idx="667">
                  <c:v>7</c:v>
                </c:pt>
                <c:pt idx="668">
                  <c:v>2</c:v>
                </c:pt>
                <c:pt idx="669">
                  <c:v>4</c:v>
                </c:pt>
                <c:pt idx="670">
                  <c:v>0</c:v>
                </c:pt>
                <c:pt idx="671">
                  <c:v>0</c:v>
                </c:pt>
                <c:pt idx="672">
                  <c:v>2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2</c:v>
                </c:pt>
                <c:pt idx="677">
                  <c:v>6</c:v>
                </c:pt>
                <c:pt idx="678">
                  <c:v>0</c:v>
                </c:pt>
                <c:pt idx="679">
                  <c:v>2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1</c:v>
                </c:pt>
                <c:pt idx="684">
                  <c:v>7</c:v>
                </c:pt>
                <c:pt idx="685">
                  <c:v>4</c:v>
                </c:pt>
                <c:pt idx="686">
                  <c:v>2</c:v>
                </c:pt>
                <c:pt idx="687">
                  <c:v>0</c:v>
                </c:pt>
                <c:pt idx="688">
                  <c:v>3</c:v>
                </c:pt>
                <c:pt idx="689">
                  <c:v>6</c:v>
                </c:pt>
                <c:pt idx="690">
                  <c:v>6</c:v>
                </c:pt>
                <c:pt idx="691">
                  <c:v>2</c:v>
                </c:pt>
                <c:pt idx="692">
                  <c:v>19</c:v>
                </c:pt>
                <c:pt idx="693">
                  <c:v>0</c:v>
                </c:pt>
                <c:pt idx="694">
                  <c:v>19</c:v>
                </c:pt>
                <c:pt idx="695">
                  <c:v>0</c:v>
                </c:pt>
                <c:pt idx="696">
                  <c:v>6</c:v>
                </c:pt>
                <c:pt idx="697">
                  <c:v>0</c:v>
                </c:pt>
                <c:pt idx="698">
                  <c:v>6</c:v>
                </c:pt>
                <c:pt idx="699">
                  <c:v>2</c:v>
                </c:pt>
                <c:pt idx="700">
                  <c:v>4</c:v>
                </c:pt>
                <c:pt idx="701">
                  <c:v>0</c:v>
                </c:pt>
                <c:pt idx="702">
                  <c:v>2</c:v>
                </c:pt>
                <c:pt idx="703">
                  <c:v>0</c:v>
                </c:pt>
                <c:pt idx="704">
                  <c:v>0</c:v>
                </c:pt>
                <c:pt idx="705">
                  <c:v>19</c:v>
                </c:pt>
                <c:pt idx="706">
                  <c:v>2</c:v>
                </c:pt>
                <c:pt idx="707">
                  <c:v>0</c:v>
                </c:pt>
                <c:pt idx="708">
                  <c:v>7</c:v>
                </c:pt>
                <c:pt idx="709">
                  <c:v>2</c:v>
                </c:pt>
                <c:pt idx="710">
                  <c:v>6</c:v>
                </c:pt>
                <c:pt idx="711">
                  <c:v>15</c:v>
                </c:pt>
                <c:pt idx="712">
                  <c:v>3</c:v>
                </c:pt>
                <c:pt idx="713">
                  <c:v>0</c:v>
                </c:pt>
                <c:pt idx="714">
                  <c:v>1</c:v>
                </c:pt>
                <c:pt idx="715">
                  <c:v>2</c:v>
                </c:pt>
                <c:pt idx="716">
                  <c:v>6</c:v>
                </c:pt>
                <c:pt idx="717">
                  <c:v>1</c:v>
                </c:pt>
                <c:pt idx="718">
                  <c:v>2</c:v>
                </c:pt>
                <c:pt idx="719">
                  <c:v>0</c:v>
                </c:pt>
                <c:pt idx="720">
                  <c:v>15</c:v>
                </c:pt>
                <c:pt idx="721">
                  <c:v>15</c:v>
                </c:pt>
                <c:pt idx="722">
                  <c:v>0</c:v>
                </c:pt>
                <c:pt idx="723">
                  <c:v>0</c:v>
                </c:pt>
                <c:pt idx="724">
                  <c:v>2</c:v>
                </c:pt>
                <c:pt idx="725">
                  <c:v>6</c:v>
                </c:pt>
                <c:pt idx="726">
                  <c:v>3</c:v>
                </c:pt>
                <c:pt idx="727">
                  <c:v>0</c:v>
                </c:pt>
                <c:pt idx="728">
                  <c:v>0</c:v>
                </c:pt>
                <c:pt idx="729">
                  <c:v>4</c:v>
                </c:pt>
                <c:pt idx="730">
                  <c:v>19</c:v>
                </c:pt>
                <c:pt idx="731">
                  <c:v>7</c:v>
                </c:pt>
                <c:pt idx="732">
                  <c:v>0</c:v>
                </c:pt>
                <c:pt idx="733">
                  <c:v>7</c:v>
                </c:pt>
                <c:pt idx="734">
                  <c:v>0</c:v>
                </c:pt>
                <c:pt idx="735">
                  <c:v>0</c:v>
                </c:pt>
                <c:pt idx="736">
                  <c:v>3</c:v>
                </c:pt>
                <c:pt idx="737">
                  <c:v>4</c:v>
                </c:pt>
                <c:pt idx="738">
                  <c:v>19</c:v>
                </c:pt>
                <c:pt idx="739">
                  <c:v>0</c:v>
                </c:pt>
                <c:pt idx="740">
                  <c:v>6</c:v>
                </c:pt>
                <c:pt idx="741">
                  <c:v>9</c:v>
                </c:pt>
                <c:pt idx="742">
                  <c:v>2</c:v>
                </c:pt>
                <c:pt idx="743">
                  <c:v>0</c:v>
                </c:pt>
                <c:pt idx="744">
                  <c:v>0</c:v>
                </c:pt>
                <c:pt idx="745">
                  <c:v>7</c:v>
                </c:pt>
                <c:pt idx="746">
                  <c:v>15</c:v>
                </c:pt>
                <c:pt idx="747">
                  <c:v>0</c:v>
                </c:pt>
                <c:pt idx="748">
                  <c:v>1</c:v>
                </c:pt>
                <c:pt idx="749">
                  <c:v>15</c:v>
                </c:pt>
                <c:pt idx="750">
                  <c:v>19</c:v>
                </c:pt>
                <c:pt idx="751">
                  <c:v>19</c:v>
                </c:pt>
                <c:pt idx="752">
                  <c:v>15</c:v>
                </c:pt>
                <c:pt idx="753">
                  <c:v>0</c:v>
                </c:pt>
                <c:pt idx="754">
                  <c:v>0</c:v>
                </c:pt>
                <c:pt idx="755">
                  <c:v>1</c:v>
                </c:pt>
                <c:pt idx="756">
                  <c:v>0</c:v>
                </c:pt>
                <c:pt idx="757">
                  <c:v>15</c:v>
                </c:pt>
                <c:pt idx="758">
                  <c:v>0</c:v>
                </c:pt>
                <c:pt idx="759">
                  <c:v>7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15</c:v>
                </c:pt>
                <c:pt idx="764">
                  <c:v>0</c:v>
                </c:pt>
                <c:pt idx="765">
                  <c:v>6</c:v>
                </c:pt>
                <c:pt idx="766">
                  <c:v>2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7</c:v>
                </c:pt>
                <c:pt idx="771">
                  <c:v>2</c:v>
                </c:pt>
                <c:pt idx="772">
                  <c:v>15</c:v>
                </c:pt>
                <c:pt idx="773">
                  <c:v>7</c:v>
                </c:pt>
                <c:pt idx="774">
                  <c:v>6</c:v>
                </c:pt>
                <c:pt idx="775">
                  <c:v>6</c:v>
                </c:pt>
                <c:pt idx="776">
                  <c:v>4</c:v>
                </c:pt>
                <c:pt idx="777">
                  <c:v>7</c:v>
                </c:pt>
                <c:pt idx="778">
                  <c:v>6</c:v>
                </c:pt>
                <c:pt idx="779">
                  <c:v>7</c:v>
                </c:pt>
                <c:pt idx="780">
                  <c:v>15</c:v>
                </c:pt>
                <c:pt idx="781">
                  <c:v>2</c:v>
                </c:pt>
                <c:pt idx="782">
                  <c:v>1</c:v>
                </c:pt>
                <c:pt idx="783">
                  <c:v>2</c:v>
                </c:pt>
                <c:pt idx="784">
                  <c:v>4</c:v>
                </c:pt>
                <c:pt idx="785">
                  <c:v>0</c:v>
                </c:pt>
                <c:pt idx="786">
                  <c:v>6</c:v>
                </c:pt>
                <c:pt idx="787">
                  <c:v>15</c:v>
                </c:pt>
                <c:pt idx="788">
                  <c:v>2</c:v>
                </c:pt>
                <c:pt idx="789">
                  <c:v>15</c:v>
                </c:pt>
                <c:pt idx="790">
                  <c:v>0</c:v>
                </c:pt>
                <c:pt idx="791">
                  <c:v>6</c:v>
                </c:pt>
                <c:pt idx="792">
                  <c:v>2</c:v>
                </c:pt>
                <c:pt idx="793">
                  <c:v>19</c:v>
                </c:pt>
                <c:pt idx="794">
                  <c:v>0</c:v>
                </c:pt>
                <c:pt idx="795">
                  <c:v>0</c:v>
                </c:pt>
                <c:pt idx="796">
                  <c:v>15</c:v>
                </c:pt>
                <c:pt idx="797">
                  <c:v>0</c:v>
                </c:pt>
                <c:pt idx="798">
                  <c:v>6</c:v>
                </c:pt>
                <c:pt idx="799">
                  <c:v>19</c:v>
                </c:pt>
                <c:pt idx="800">
                  <c:v>2</c:v>
                </c:pt>
                <c:pt idx="801">
                  <c:v>2</c:v>
                </c:pt>
                <c:pt idx="802">
                  <c:v>0</c:v>
                </c:pt>
                <c:pt idx="803">
                  <c:v>0</c:v>
                </c:pt>
                <c:pt idx="804">
                  <c:v>9</c:v>
                </c:pt>
                <c:pt idx="805">
                  <c:v>15</c:v>
                </c:pt>
                <c:pt idx="806">
                  <c:v>1</c:v>
                </c:pt>
                <c:pt idx="807">
                  <c:v>7</c:v>
                </c:pt>
                <c:pt idx="808">
                  <c:v>0</c:v>
                </c:pt>
                <c:pt idx="809">
                  <c:v>7</c:v>
                </c:pt>
                <c:pt idx="810">
                  <c:v>0</c:v>
                </c:pt>
                <c:pt idx="811">
                  <c:v>6</c:v>
                </c:pt>
                <c:pt idx="812">
                  <c:v>2</c:v>
                </c:pt>
                <c:pt idx="813">
                  <c:v>0</c:v>
                </c:pt>
                <c:pt idx="814">
                  <c:v>6</c:v>
                </c:pt>
                <c:pt idx="815">
                  <c:v>6</c:v>
                </c:pt>
                <c:pt idx="816">
                  <c:v>7</c:v>
                </c:pt>
                <c:pt idx="817">
                  <c:v>0</c:v>
                </c:pt>
                <c:pt idx="818">
                  <c:v>0</c:v>
                </c:pt>
                <c:pt idx="819">
                  <c:v>15</c:v>
                </c:pt>
                <c:pt idx="820">
                  <c:v>0</c:v>
                </c:pt>
                <c:pt idx="821">
                  <c:v>0</c:v>
                </c:pt>
                <c:pt idx="822">
                  <c:v>4</c:v>
                </c:pt>
                <c:pt idx="823">
                  <c:v>6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2</c:v>
                </c:pt>
                <c:pt idx="828">
                  <c:v>0</c:v>
                </c:pt>
                <c:pt idx="829">
                  <c:v>7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6</c:v>
                </c:pt>
                <c:pt idx="834">
                  <c:v>2</c:v>
                </c:pt>
                <c:pt idx="835">
                  <c:v>4</c:v>
                </c:pt>
                <c:pt idx="836">
                  <c:v>2</c:v>
                </c:pt>
                <c:pt idx="837">
                  <c:v>1</c:v>
                </c:pt>
                <c:pt idx="838">
                  <c:v>4</c:v>
                </c:pt>
                <c:pt idx="839">
                  <c:v>0</c:v>
                </c:pt>
                <c:pt idx="840">
                  <c:v>0</c:v>
                </c:pt>
                <c:pt idx="841">
                  <c:v>2</c:v>
                </c:pt>
                <c:pt idx="842">
                  <c:v>4</c:v>
                </c:pt>
                <c:pt idx="843">
                  <c:v>15</c:v>
                </c:pt>
                <c:pt idx="844">
                  <c:v>6</c:v>
                </c:pt>
                <c:pt idx="845">
                  <c:v>19</c:v>
                </c:pt>
                <c:pt idx="846">
                  <c:v>4</c:v>
                </c:pt>
                <c:pt idx="847">
                  <c:v>19</c:v>
                </c:pt>
                <c:pt idx="848">
                  <c:v>9</c:v>
                </c:pt>
                <c:pt idx="849">
                  <c:v>6</c:v>
                </c:pt>
                <c:pt idx="850">
                  <c:v>9</c:v>
                </c:pt>
                <c:pt idx="851">
                  <c:v>7</c:v>
                </c:pt>
                <c:pt idx="852">
                  <c:v>1</c:v>
                </c:pt>
                <c:pt idx="853">
                  <c:v>2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19</c:v>
                </c:pt>
                <c:pt idx="858">
                  <c:v>6</c:v>
                </c:pt>
                <c:pt idx="859">
                  <c:v>0</c:v>
                </c:pt>
                <c:pt idx="860">
                  <c:v>6</c:v>
                </c:pt>
                <c:pt idx="861">
                  <c:v>6</c:v>
                </c:pt>
                <c:pt idx="862">
                  <c:v>0</c:v>
                </c:pt>
                <c:pt idx="863">
                  <c:v>4</c:v>
                </c:pt>
                <c:pt idx="864">
                  <c:v>2</c:v>
                </c:pt>
                <c:pt idx="865">
                  <c:v>7</c:v>
                </c:pt>
                <c:pt idx="866">
                  <c:v>2</c:v>
                </c:pt>
                <c:pt idx="867">
                  <c:v>2</c:v>
                </c:pt>
                <c:pt idx="868">
                  <c:v>0</c:v>
                </c:pt>
                <c:pt idx="869">
                  <c:v>6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6</c:v>
                </c:pt>
                <c:pt idx="874">
                  <c:v>0</c:v>
                </c:pt>
                <c:pt idx="875">
                  <c:v>0</c:v>
                </c:pt>
                <c:pt idx="876">
                  <c:v>6</c:v>
                </c:pt>
                <c:pt idx="877">
                  <c:v>7</c:v>
                </c:pt>
                <c:pt idx="878">
                  <c:v>2</c:v>
                </c:pt>
                <c:pt idx="879">
                  <c:v>9</c:v>
                </c:pt>
                <c:pt idx="880">
                  <c:v>2</c:v>
                </c:pt>
                <c:pt idx="881">
                  <c:v>2</c:v>
                </c:pt>
                <c:pt idx="882">
                  <c:v>7</c:v>
                </c:pt>
                <c:pt idx="883">
                  <c:v>0</c:v>
                </c:pt>
                <c:pt idx="884">
                  <c:v>2</c:v>
                </c:pt>
                <c:pt idx="885">
                  <c:v>9</c:v>
                </c:pt>
                <c:pt idx="886">
                  <c:v>2</c:v>
                </c:pt>
                <c:pt idx="887">
                  <c:v>7</c:v>
                </c:pt>
                <c:pt idx="888">
                  <c:v>2</c:v>
                </c:pt>
                <c:pt idx="889">
                  <c:v>0</c:v>
                </c:pt>
                <c:pt idx="890">
                  <c:v>2</c:v>
                </c:pt>
                <c:pt idx="891">
                  <c:v>7</c:v>
                </c:pt>
                <c:pt idx="892">
                  <c:v>0</c:v>
                </c:pt>
                <c:pt idx="893">
                  <c:v>0</c:v>
                </c:pt>
                <c:pt idx="894">
                  <c:v>6</c:v>
                </c:pt>
                <c:pt idx="895">
                  <c:v>15</c:v>
                </c:pt>
                <c:pt idx="896">
                  <c:v>0</c:v>
                </c:pt>
                <c:pt idx="897">
                  <c:v>3</c:v>
                </c:pt>
                <c:pt idx="898">
                  <c:v>7</c:v>
                </c:pt>
                <c:pt idx="899">
                  <c:v>0</c:v>
                </c:pt>
                <c:pt idx="900">
                  <c:v>15</c:v>
                </c:pt>
                <c:pt idx="901">
                  <c:v>2</c:v>
                </c:pt>
                <c:pt idx="902">
                  <c:v>2</c:v>
                </c:pt>
                <c:pt idx="903">
                  <c:v>15</c:v>
                </c:pt>
                <c:pt idx="904">
                  <c:v>2</c:v>
                </c:pt>
                <c:pt idx="905">
                  <c:v>0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0</c:v>
                </c:pt>
                <c:pt idx="910">
                  <c:v>3</c:v>
                </c:pt>
                <c:pt idx="911">
                  <c:v>3</c:v>
                </c:pt>
                <c:pt idx="912">
                  <c:v>6</c:v>
                </c:pt>
                <c:pt idx="913">
                  <c:v>1</c:v>
                </c:pt>
                <c:pt idx="914">
                  <c:v>1</c:v>
                </c:pt>
                <c:pt idx="915">
                  <c:v>2</c:v>
                </c:pt>
                <c:pt idx="916">
                  <c:v>0</c:v>
                </c:pt>
                <c:pt idx="917">
                  <c:v>0</c:v>
                </c:pt>
                <c:pt idx="918">
                  <c:v>2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6</c:v>
                </c:pt>
                <c:pt idx="924">
                  <c:v>3</c:v>
                </c:pt>
                <c:pt idx="925">
                  <c:v>19</c:v>
                </c:pt>
                <c:pt idx="926">
                  <c:v>2</c:v>
                </c:pt>
                <c:pt idx="927">
                  <c:v>3</c:v>
                </c:pt>
                <c:pt idx="928">
                  <c:v>0</c:v>
                </c:pt>
                <c:pt idx="929">
                  <c:v>15</c:v>
                </c:pt>
                <c:pt idx="930">
                  <c:v>1</c:v>
                </c:pt>
                <c:pt idx="931">
                  <c:v>4</c:v>
                </c:pt>
                <c:pt idx="932">
                  <c:v>6</c:v>
                </c:pt>
                <c:pt idx="933">
                  <c:v>0</c:v>
                </c:pt>
                <c:pt idx="934">
                  <c:v>4</c:v>
                </c:pt>
                <c:pt idx="935">
                  <c:v>6</c:v>
                </c:pt>
                <c:pt idx="936">
                  <c:v>2</c:v>
                </c:pt>
                <c:pt idx="937">
                  <c:v>7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7</c:v>
                </c:pt>
                <c:pt idx="943">
                  <c:v>1</c:v>
                </c:pt>
                <c:pt idx="944">
                  <c:v>2</c:v>
                </c:pt>
                <c:pt idx="945">
                  <c:v>4</c:v>
                </c:pt>
                <c:pt idx="946">
                  <c:v>15</c:v>
                </c:pt>
                <c:pt idx="947">
                  <c:v>7</c:v>
                </c:pt>
                <c:pt idx="948">
                  <c:v>7</c:v>
                </c:pt>
                <c:pt idx="949">
                  <c:v>0</c:v>
                </c:pt>
                <c:pt idx="950">
                  <c:v>19</c:v>
                </c:pt>
                <c:pt idx="951">
                  <c:v>3</c:v>
                </c:pt>
                <c:pt idx="952">
                  <c:v>0</c:v>
                </c:pt>
                <c:pt idx="953">
                  <c:v>0</c:v>
                </c:pt>
                <c:pt idx="954">
                  <c:v>2</c:v>
                </c:pt>
                <c:pt idx="955">
                  <c:v>7</c:v>
                </c:pt>
                <c:pt idx="956">
                  <c:v>0</c:v>
                </c:pt>
                <c:pt idx="957">
                  <c:v>2</c:v>
                </c:pt>
                <c:pt idx="958">
                  <c:v>7</c:v>
                </c:pt>
                <c:pt idx="959">
                  <c:v>7</c:v>
                </c:pt>
                <c:pt idx="960">
                  <c:v>6</c:v>
                </c:pt>
                <c:pt idx="961">
                  <c:v>2</c:v>
                </c:pt>
                <c:pt idx="962">
                  <c:v>6</c:v>
                </c:pt>
                <c:pt idx="963">
                  <c:v>0</c:v>
                </c:pt>
                <c:pt idx="964">
                  <c:v>2</c:v>
                </c:pt>
                <c:pt idx="965">
                  <c:v>4</c:v>
                </c:pt>
                <c:pt idx="966">
                  <c:v>19</c:v>
                </c:pt>
                <c:pt idx="967">
                  <c:v>19</c:v>
                </c:pt>
                <c:pt idx="968">
                  <c:v>2</c:v>
                </c:pt>
                <c:pt idx="969">
                  <c:v>2</c:v>
                </c:pt>
                <c:pt idx="970">
                  <c:v>7</c:v>
                </c:pt>
                <c:pt idx="971">
                  <c:v>0</c:v>
                </c:pt>
                <c:pt idx="972">
                  <c:v>1</c:v>
                </c:pt>
                <c:pt idx="973">
                  <c:v>0</c:v>
                </c:pt>
                <c:pt idx="974">
                  <c:v>2</c:v>
                </c:pt>
                <c:pt idx="975">
                  <c:v>2</c:v>
                </c:pt>
                <c:pt idx="976">
                  <c:v>15</c:v>
                </c:pt>
                <c:pt idx="977">
                  <c:v>0</c:v>
                </c:pt>
                <c:pt idx="978">
                  <c:v>7</c:v>
                </c:pt>
                <c:pt idx="979">
                  <c:v>0</c:v>
                </c:pt>
                <c:pt idx="980">
                  <c:v>4</c:v>
                </c:pt>
                <c:pt idx="981">
                  <c:v>6</c:v>
                </c:pt>
                <c:pt idx="982">
                  <c:v>4</c:v>
                </c:pt>
                <c:pt idx="983">
                  <c:v>15</c:v>
                </c:pt>
                <c:pt idx="984">
                  <c:v>15</c:v>
                </c:pt>
                <c:pt idx="985">
                  <c:v>6</c:v>
                </c:pt>
                <c:pt idx="986">
                  <c:v>3</c:v>
                </c:pt>
                <c:pt idx="987">
                  <c:v>2</c:v>
                </c:pt>
                <c:pt idx="988">
                  <c:v>1</c:v>
                </c:pt>
                <c:pt idx="989">
                  <c:v>1</c:v>
                </c:pt>
                <c:pt idx="990">
                  <c:v>2</c:v>
                </c:pt>
                <c:pt idx="991">
                  <c:v>19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2</c:v>
                </c:pt>
                <c:pt idx="997">
                  <c:v>4</c:v>
                </c:pt>
                <c:pt idx="998">
                  <c:v>6</c:v>
                </c:pt>
                <c:pt idx="999">
                  <c:v>1</c:v>
                </c:pt>
                <c:pt idx="1000">
                  <c:v>4</c:v>
                </c:pt>
                <c:pt idx="1001">
                  <c:v>0</c:v>
                </c:pt>
                <c:pt idx="1002">
                  <c:v>0</c:v>
                </c:pt>
                <c:pt idx="1003">
                  <c:v>4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15</c:v>
                </c:pt>
                <c:pt idx="1008">
                  <c:v>0</c:v>
                </c:pt>
                <c:pt idx="1009">
                  <c:v>2</c:v>
                </c:pt>
                <c:pt idx="1010">
                  <c:v>3</c:v>
                </c:pt>
                <c:pt idx="1011">
                  <c:v>2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6</c:v>
                </c:pt>
                <c:pt idx="1017">
                  <c:v>0</c:v>
                </c:pt>
                <c:pt idx="1018">
                  <c:v>0</c:v>
                </c:pt>
                <c:pt idx="1019">
                  <c:v>6</c:v>
                </c:pt>
                <c:pt idx="1020">
                  <c:v>1</c:v>
                </c:pt>
                <c:pt idx="1021">
                  <c:v>1</c:v>
                </c:pt>
                <c:pt idx="1022">
                  <c:v>2</c:v>
                </c:pt>
                <c:pt idx="1023">
                  <c:v>0</c:v>
                </c:pt>
                <c:pt idx="1024">
                  <c:v>6</c:v>
                </c:pt>
                <c:pt idx="1025">
                  <c:v>2</c:v>
                </c:pt>
                <c:pt idx="1026">
                  <c:v>0</c:v>
                </c:pt>
                <c:pt idx="1027">
                  <c:v>4</c:v>
                </c:pt>
                <c:pt idx="1028">
                  <c:v>1</c:v>
                </c:pt>
                <c:pt idx="1029">
                  <c:v>0</c:v>
                </c:pt>
                <c:pt idx="1030">
                  <c:v>7</c:v>
                </c:pt>
                <c:pt idx="1031">
                  <c:v>0</c:v>
                </c:pt>
                <c:pt idx="1032">
                  <c:v>6</c:v>
                </c:pt>
                <c:pt idx="1033">
                  <c:v>4</c:v>
                </c:pt>
                <c:pt idx="1034">
                  <c:v>2</c:v>
                </c:pt>
                <c:pt idx="1035">
                  <c:v>1</c:v>
                </c:pt>
                <c:pt idx="1036">
                  <c:v>0</c:v>
                </c:pt>
                <c:pt idx="1037">
                  <c:v>15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2</c:v>
                </c:pt>
                <c:pt idx="1042">
                  <c:v>0</c:v>
                </c:pt>
                <c:pt idx="1043">
                  <c:v>1</c:v>
                </c:pt>
                <c:pt idx="1044">
                  <c:v>2</c:v>
                </c:pt>
                <c:pt idx="1045">
                  <c:v>6</c:v>
                </c:pt>
                <c:pt idx="1046">
                  <c:v>19</c:v>
                </c:pt>
                <c:pt idx="1047">
                  <c:v>2</c:v>
                </c:pt>
                <c:pt idx="1048">
                  <c:v>6</c:v>
                </c:pt>
                <c:pt idx="1049">
                  <c:v>6</c:v>
                </c:pt>
                <c:pt idx="1050">
                  <c:v>6</c:v>
                </c:pt>
                <c:pt idx="1051">
                  <c:v>0</c:v>
                </c:pt>
                <c:pt idx="1052">
                  <c:v>9</c:v>
                </c:pt>
                <c:pt idx="1053">
                  <c:v>4</c:v>
                </c:pt>
                <c:pt idx="1054">
                  <c:v>6</c:v>
                </c:pt>
                <c:pt idx="1055">
                  <c:v>0</c:v>
                </c:pt>
                <c:pt idx="1056">
                  <c:v>0</c:v>
                </c:pt>
                <c:pt idx="1057">
                  <c:v>2</c:v>
                </c:pt>
                <c:pt idx="1058">
                  <c:v>0</c:v>
                </c:pt>
                <c:pt idx="1059">
                  <c:v>2</c:v>
                </c:pt>
                <c:pt idx="1060">
                  <c:v>0</c:v>
                </c:pt>
                <c:pt idx="1061">
                  <c:v>0</c:v>
                </c:pt>
                <c:pt idx="1062">
                  <c:v>6</c:v>
                </c:pt>
                <c:pt idx="1063">
                  <c:v>3</c:v>
                </c:pt>
                <c:pt idx="1064">
                  <c:v>2</c:v>
                </c:pt>
                <c:pt idx="1065">
                  <c:v>19</c:v>
                </c:pt>
                <c:pt idx="1066">
                  <c:v>3</c:v>
                </c:pt>
                <c:pt idx="1067">
                  <c:v>6</c:v>
                </c:pt>
                <c:pt idx="1068">
                  <c:v>2</c:v>
                </c:pt>
                <c:pt idx="1069">
                  <c:v>2</c:v>
                </c:pt>
                <c:pt idx="1070">
                  <c:v>6</c:v>
                </c:pt>
                <c:pt idx="1071">
                  <c:v>9</c:v>
                </c:pt>
                <c:pt idx="1072">
                  <c:v>19</c:v>
                </c:pt>
                <c:pt idx="1073">
                  <c:v>7</c:v>
                </c:pt>
                <c:pt idx="1074">
                  <c:v>7</c:v>
                </c:pt>
                <c:pt idx="1075">
                  <c:v>0</c:v>
                </c:pt>
                <c:pt idx="1076">
                  <c:v>15</c:v>
                </c:pt>
                <c:pt idx="1077">
                  <c:v>6</c:v>
                </c:pt>
                <c:pt idx="1078">
                  <c:v>0</c:v>
                </c:pt>
                <c:pt idx="1079">
                  <c:v>2</c:v>
                </c:pt>
                <c:pt idx="1080">
                  <c:v>6</c:v>
                </c:pt>
                <c:pt idx="1081">
                  <c:v>15</c:v>
                </c:pt>
                <c:pt idx="1082">
                  <c:v>7</c:v>
                </c:pt>
                <c:pt idx="1083">
                  <c:v>0</c:v>
                </c:pt>
                <c:pt idx="1084">
                  <c:v>0</c:v>
                </c:pt>
                <c:pt idx="1085">
                  <c:v>4</c:v>
                </c:pt>
                <c:pt idx="1086">
                  <c:v>2</c:v>
                </c:pt>
                <c:pt idx="1087">
                  <c:v>6</c:v>
                </c:pt>
                <c:pt idx="1088">
                  <c:v>2</c:v>
                </c:pt>
                <c:pt idx="1089">
                  <c:v>19</c:v>
                </c:pt>
                <c:pt idx="1090">
                  <c:v>6</c:v>
                </c:pt>
                <c:pt idx="1091">
                  <c:v>2</c:v>
                </c:pt>
                <c:pt idx="1092">
                  <c:v>0</c:v>
                </c:pt>
                <c:pt idx="1093">
                  <c:v>2</c:v>
                </c:pt>
                <c:pt idx="1094">
                  <c:v>1</c:v>
                </c:pt>
                <c:pt idx="1095">
                  <c:v>1</c:v>
                </c:pt>
                <c:pt idx="1096">
                  <c:v>2</c:v>
                </c:pt>
                <c:pt idx="1097">
                  <c:v>1</c:v>
                </c:pt>
                <c:pt idx="1098">
                  <c:v>6</c:v>
                </c:pt>
                <c:pt idx="1099">
                  <c:v>0</c:v>
                </c:pt>
                <c:pt idx="1100">
                  <c:v>6</c:v>
                </c:pt>
                <c:pt idx="1101">
                  <c:v>2</c:v>
                </c:pt>
                <c:pt idx="1102">
                  <c:v>0</c:v>
                </c:pt>
                <c:pt idx="1103">
                  <c:v>15</c:v>
                </c:pt>
                <c:pt idx="1104">
                  <c:v>9</c:v>
                </c:pt>
                <c:pt idx="1105">
                  <c:v>6</c:v>
                </c:pt>
                <c:pt idx="1106">
                  <c:v>3</c:v>
                </c:pt>
                <c:pt idx="1107">
                  <c:v>19</c:v>
                </c:pt>
                <c:pt idx="1108">
                  <c:v>1</c:v>
                </c:pt>
                <c:pt idx="1109">
                  <c:v>15</c:v>
                </c:pt>
                <c:pt idx="1110">
                  <c:v>6</c:v>
                </c:pt>
                <c:pt idx="1111">
                  <c:v>0</c:v>
                </c:pt>
                <c:pt idx="1112">
                  <c:v>2</c:v>
                </c:pt>
                <c:pt idx="1113">
                  <c:v>0</c:v>
                </c:pt>
                <c:pt idx="1114">
                  <c:v>0</c:v>
                </c:pt>
                <c:pt idx="1115">
                  <c:v>6</c:v>
                </c:pt>
                <c:pt idx="1116">
                  <c:v>7</c:v>
                </c:pt>
                <c:pt idx="1117">
                  <c:v>1</c:v>
                </c:pt>
                <c:pt idx="1118">
                  <c:v>6</c:v>
                </c:pt>
                <c:pt idx="1119">
                  <c:v>19</c:v>
                </c:pt>
                <c:pt idx="1120">
                  <c:v>0</c:v>
                </c:pt>
                <c:pt idx="1121">
                  <c:v>3</c:v>
                </c:pt>
                <c:pt idx="1122">
                  <c:v>9</c:v>
                </c:pt>
                <c:pt idx="1123">
                  <c:v>0</c:v>
                </c:pt>
                <c:pt idx="1124">
                  <c:v>0</c:v>
                </c:pt>
                <c:pt idx="1125">
                  <c:v>2</c:v>
                </c:pt>
                <c:pt idx="1126">
                  <c:v>2</c:v>
                </c:pt>
                <c:pt idx="1127">
                  <c:v>0</c:v>
                </c:pt>
                <c:pt idx="1128">
                  <c:v>1</c:v>
                </c:pt>
                <c:pt idx="1129">
                  <c:v>0</c:v>
                </c:pt>
                <c:pt idx="1130">
                  <c:v>3</c:v>
                </c:pt>
                <c:pt idx="1131">
                  <c:v>0</c:v>
                </c:pt>
                <c:pt idx="1132">
                  <c:v>6</c:v>
                </c:pt>
                <c:pt idx="1133">
                  <c:v>7</c:v>
                </c:pt>
                <c:pt idx="1134">
                  <c:v>2</c:v>
                </c:pt>
                <c:pt idx="1135">
                  <c:v>15</c:v>
                </c:pt>
                <c:pt idx="1136">
                  <c:v>1</c:v>
                </c:pt>
                <c:pt idx="1137">
                  <c:v>3</c:v>
                </c:pt>
                <c:pt idx="1138">
                  <c:v>15</c:v>
                </c:pt>
                <c:pt idx="1139">
                  <c:v>6</c:v>
                </c:pt>
                <c:pt idx="1140">
                  <c:v>19</c:v>
                </c:pt>
                <c:pt idx="1141">
                  <c:v>1</c:v>
                </c:pt>
                <c:pt idx="1142">
                  <c:v>0</c:v>
                </c:pt>
                <c:pt idx="1143">
                  <c:v>6</c:v>
                </c:pt>
                <c:pt idx="1144">
                  <c:v>2</c:v>
                </c:pt>
                <c:pt idx="1145">
                  <c:v>9</c:v>
                </c:pt>
                <c:pt idx="1146">
                  <c:v>6</c:v>
                </c:pt>
                <c:pt idx="1147">
                  <c:v>2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6</c:v>
                </c:pt>
                <c:pt idx="1153">
                  <c:v>0</c:v>
                </c:pt>
                <c:pt idx="1154">
                  <c:v>6</c:v>
                </c:pt>
                <c:pt idx="1155">
                  <c:v>0</c:v>
                </c:pt>
                <c:pt idx="1156">
                  <c:v>7</c:v>
                </c:pt>
                <c:pt idx="1157">
                  <c:v>3</c:v>
                </c:pt>
                <c:pt idx="1158">
                  <c:v>6</c:v>
                </c:pt>
                <c:pt idx="1159">
                  <c:v>6</c:v>
                </c:pt>
                <c:pt idx="1160">
                  <c:v>7</c:v>
                </c:pt>
                <c:pt idx="1161">
                  <c:v>0</c:v>
                </c:pt>
                <c:pt idx="1162">
                  <c:v>4</c:v>
                </c:pt>
                <c:pt idx="1163">
                  <c:v>0</c:v>
                </c:pt>
                <c:pt idx="1164">
                  <c:v>6</c:v>
                </c:pt>
                <c:pt idx="1165">
                  <c:v>7</c:v>
                </c:pt>
                <c:pt idx="1166">
                  <c:v>2</c:v>
                </c:pt>
                <c:pt idx="1167">
                  <c:v>19</c:v>
                </c:pt>
                <c:pt idx="1168">
                  <c:v>1</c:v>
                </c:pt>
                <c:pt idx="1169">
                  <c:v>7</c:v>
                </c:pt>
                <c:pt idx="1170">
                  <c:v>3</c:v>
                </c:pt>
                <c:pt idx="1171">
                  <c:v>2</c:v>
                </c:pt>
                <c:pt idx="1172">
                  <c:v>1</c:v>
                </c:pt>
                <c:pt idx="1173">
                  <c:v>3</c:v>
                </c:pt>
                <c:pt idx="1174">
                  <c:v>1</c:v>
                </c:pt>
                <c:pt idx="1175">
                  <c:v>2</c:v>
                </c:pt>
                <c:pt idx="1176">
                  <c:v>0</c:v>
                </c:pt>
                <c:pt idx="1177">
                  <c:v>1</c:v>
                </c:pt>
                <c:pt idx="1178">
                  <c:v>7</c:v>
                </c:pt>
                <c:pt idx="1179">
                  <c:v>6</c:v>
                </c:pt>
                <c:pt idx="1180">
                  <c:v>7</c:v>
                </c:pt>
                <c:pt idx="1181">
                  <c:v>4</c:v>
                </c:pt>
                <c:pt idx="1182">
                  <c:v>19</c:v>
                </c:pt>
                <c:pt idx="1183">
                  <c:v>0</c:v>
                </c:pt>
                <c:pt idx="1184">
                  <c:v>6</c:v>
                </c:pt>
                <c:pt idx="1185">
                  <c:v>6</c:v>
                </c:pt>
                <c:pt idx="1186">
                  <c:v>7</c:v>
                </c:pt>
                <c:pt idx="1187">
                  <c:v>2</c:v>
                </c:pt>
                <c:pt idx="1188">
                  <c:v>0</c:v>
                </c:pt>
                <c:pt idx="1189">
                  <c:v>9</c:v>
                </c:pt>
                <c:pt idx="1190">
                  <c:v>6</c:v>
                </c:pt>
                <c:pt idx="1191">
                  <c:v>7</c:v>
                </c:pt>
                <c:pt idx="1192">
                  <c:v>15</c:v>
                </c:pt>
                <c:pt idx="1193">
                  <c:v>0</c:v>
                </c:pt>
                <c:pt idx="1194">
                  <c:v>3</c:v>
                </c:pt>
                <c:pt idx="1195">
                  <c:v>3</c:v>
                </c:pt>
                <c:pt idx="1196">
                  <c:v>6</c:v>
                </c:pt>
                <c:pt idx="1197">
                  <c:v>0</c:v>
                </c:pt>
                <c:pt idx="1198">
                  <c:v>2</c:v>
                </c:pt>
                <c:pt idx="1199">
                  <c:v>2</c:v>
                </c:pt>
                <c:pt idx="1200">
                  <c:v>0</c:v>
                </c:pt>
                <c:pt idx="1201">
                  <c:v>0</c:v>
                </c:pt>
                <c:pt idx="1202">
                  <c:v>6</c:v>
                </c:pt>
                <c:pt idx="1203">
                  <c:v>2</c:v>
                </c:pt>
                <c:pt idx="1204">
                  <c:v>7</c:v>
                </c:pt>
                <c:pt idx="1205">
                  <c:v>1</c:v>
                </c:pt>
                <c:pt idx="1206">
                  <c:v>0</c:v>
                </c:pt>
                <c:pt idx="1207">
                  <c:v>15</c:v>
                </c:pt>
                <c:pt idx="1208">
                  <c:v>0</c:v>
                </c:pt>
                <c:pt idx="1209">
                  <c:v>7</c:v>
                </c:pt>
                <c:pt idx="1210">
                  <c:v>0</c:v>
                </c:pt>
                <c:pt idx="1211">
                  <c:v>0</c:v>
                </c:pt>
                <c:pt idx="1212">
                  <c:v>7</c:v>
                </c:pt>
                <c:pt idx="1213">
                  <c:v>0</c:v>
                </c:pt>
                <c:pt idx="1214">
                  <c:v>1</c:v>
                </c:pt>
                <c:pt idx="1215">
                  <c:v>15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6</c:v>
                </c:pt>
                <c:pt idx="1220">
                  <c:v>2</c:v>
                </c:pt>
                <c:pt idx="1221">
                  <c:v>0</c:v>
                </c:pt>
                <c:pt idx="1222">
                  <c:v>1</c:v>
                </c:pt>
                <c:pt idx="1223">
                  <c:v>0</c:v>
                </c:pt>
                <c:pt idx="1224">
                  <c:v>0</c:v>
                </c:pt>
                <c:pt idx="1225">
                  <c:v>4</c:v>
                </c:pt>
                <c:pt idx="1226">
                  <c:v>0</c:v>
                </c:pt>
                <c:pt idx="1227">
                  <c:v>2</c:v>
                </c:pt>
                <c:pt idx="1228">
                  <c:v>0</c:v>
                </c:pt>
                <c:pt idx="1229">
                  <c:v>0</c:v>
                </c:pt>
                <c:pt idx="1230">
                  <c:v>2</c:v>
                </c:pt>
                <c:pt idx="1231">
                  <c:v>2</c:v>
                </c:pt>
                <c:pt idx="1232">
                  <c:v>0</c:v>
                </c:pt>
                <c:pt idx="1233">
                  <c:v>0</c:v>
                </c:pt>
                <c:pt idx="1234">
                  <c:v>7</c:v>
                </c:pt>
                <c:pt idx="1235">
                  <c:v>0</c:v>
                </c:pt>
                <c:pt idx="1236">
                  <c:v>2</c:v>
                </c:pt>
                <c:pt idx="1237">
                  <c:v>4</c:v>
                </c:pt>
                <c:pt idx="1238">
                  <c:v>1</c:v>
                </c:pt>
                <c:pt idx="1239">
                  <c:v>2</c:v>
                </c:pt>
                <c:pt idx="1240">
                  <c:v>7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7</c:v>
                </c:pt>
                <c:pt idx="1246">
                  <c:v>0</c:v>
                </c:pt>
                <c:pt idx="1247">
                  <c:v>7</c:v>
                </c:pt>
                <c:pt idx="1248">
                  <c:v>15</c:v>
                </c:pt>
                <c:pt idx="1249">
                  <c:v>0</c:v>
                </c:pt>
                <c:pt idx="1250">
                  <c:v>6</c:v>
                </c:pt>
                <c:pt idx="1251">
                  <c:v>9</c:v>
                </c:pt>
                <c:pt idx="1252">
                  <c:v>2</c:v>
                </c:pt>
                <c:pt idx="1253">
                  <c:v>15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2</c:v>
                </c:pt>
                <c:pt idx="1258">
                  <c:v>6</c:v>
                </c:pt>
                <c:pt idx="1259">
                  <c:v>0</c:v>
                </c:pt>
                <c:pt idx="1260">
                  <c:v>19</c:v>
                </c:pt>
                <c:pt idx="1261">
                  <c:v>4</c:v>
                </c:pt>
                <c:pt idx="1262">
                  <c:v>0</c:v>
                </c:pt>
                <c:pt idx="1263">
                  <c:v>2</c:v>
                </c:pt>
                <c:pt idx="1264">
                  <c:v>6</c:v>
                </c:pt>
                <c:pt idx="1265">
                  <c:v>0</c:v>
                </c:pt>
                <c:pt idx="1266">
                  <c:v>7</c:v>
                </c:pt>
                <c:pt idx="1267">
                  <c:v>6</c:v>
                </c:pt>
                <c:pt idx="1268">
                  <c:v>7</c:v>
                </c:pt>
                <c:pt idx="1269">
                  <c:v>2</c:v>
                </c:pt>
                <c:pt idx="1270">
                  <c:v>1</c:v>
                </c:pt>
                <c:pt idx="1271">
                  <c:v>0</c:v>
                </c:pt>
                <c:pt idx="1272">
                  <c:v>6</c:v>
                </c:pt>
                <c:pt idx="1273">
                  <c:v>1</c:v>
                </c:pt>
                <c:pt idx="1274">
                  <c:v>15</c:v>
                </c:pt>
                <c:pt idx="1275">
                  <c:v>0</c:v>
                </c:pt>
                <c:pt idx="1276">
                  <c:v>7</c:v>
                </c:pt>
                <c:pt idx="1277">
                  <c:v>4</c:v>
                </c:pt>
                <c:pt idx="1278">
                  <c:v>4</c:v>
                </c:pt>
                <c:pt idx="1279">
                  <c:v>6</c:v>
                </c:pt>
                <c:pt idx="1280">
                  <c:v>3</c:v>
                </c:pt>
                <c:pt idx="1281">
                  <c:v>1</c:v>
                </c:pt>
                <c:pt idx="1282">
                  <c:v>7</c:v>
                </c:pt>
                <c:pt idx="1283">
                  <c:v>2</c:v>
                </c:pt>
                <c:pt idx="1284">
                  <c:v>6</c:v>
                </c:pt>
                <c:pt idx="1285">
                  <c:v>2</c:v>
                </c:pt>
                <c:pt idx="1286">
                  <c:v>6</c:v>
                </c:pt>
                <c:pt idx="1287">
                  <c:v>0</c:v>
                </c:pt>
                <c:pt idx="1288">
                  <c:v>0</c:v>
                </c:pt>
                <c:pt idx="1289">
                  <c:v>7</c:v>
                </c:pt>
                <c:pt idx="1290">
                  <c:v>2</c:v>
                </c:pt>
                <c:pt idx="1291">
                  <c:v>2</c:v>
                </c:pt>
                <c:pt idx="1292">
                  <c:v>0</c:v>
                </c:pt>
                <c:pt idx="1293">
                  <c:v>0</c:v>
                </c:pt>
                <c:pt idx="1294">
                  <c:v>1</c:v>
                </c:pt>
                <c:pt idx="1295">
                  <c:v>6</c:v>
                </c:pt>
                <c:pt idx="1296">
                  <c:v>0</c:v>
                </c:pt>
                <c:pt idx="1297">
                  <c:v>19</c:v>
                </c:pt>
                <c:pt idx="1298">
                  <c:v>7</c:v>
                </c:pt>
                <c:pt idx="1299">
                  <c:v>2</c:v>
                </c:pt>
                <c:pt idx="1300">
                  <c:v>7</c:v>
                </c:pt>
                <c:pt idx="1301">
                  <c:v>0</c:v>
                </c:pt>
                <c:pt idx="1302">
                  <c:v>19</c:v>
                </c:pt>
                <c:pt idx="1303">
                  <c:v>3</c:v>
                </c:pt>
                <c:pt idx="1304">
                  <c:v>2</c:v>
                </c:pt>
                <c:pt idx="1305">
                  <c:v>7</c:v>
                </c:pt>
                <c:pt idx="1306">
                  <c:v>0</c:v>
                </c:pt>
                <c:pt idx="1307">
                  <c:v>15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2</c:v>
                </c:pt>
                <c:pt idx="1313">
                  <c:v>2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15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4</c:v>
                </c:pt>
                <c:pt idx="1324">
                  <c:v>19</c:v>
                </c:pt>
                <c:pt idx="1325">
                  <c:v>9</c:v>
                </c:pt>
                <c:pt idx="1326">
                  <c:v>2</c:v>
                </c:pt>
                <c:pt idx="1327">
                  <c:v>2</c:v>
                </c:pt>
                <c:pt idx="1328">
                  <c:v>6</c:v>
                </c:pt>
                <c:pt idx="1329">
                  <c:v>6</c:v>
                </c:pt>
                <c:pt idx="1330">
                  <c:v>6</c:v>
                </c:pt>
                <c:pt idx="1331">
                  <c:v>0</c:v>
                </c:pt>
                <c:pt idx="1332">
                  <c:v>6</c:v>
                </c:pt>
                <c:pt idx="1333">
                  <c:v>0</c:v>
                </c:pt>
                <c:pt idx="1334">
                  <c:v>1</c:v>
                </c:pt>
                <c:pt idx="1335">
                  <c:v>9</c:v>
                </c:pt>
                <c:pt idx="1336">
                  <c:v>2</c:v>
                </c:pt>
                <c:pt idx="1337">
                  <c:v>6</c:v>
                </c:pt>
                <c:pt idx="1338">
                  <c:v>1</c:v>
                </c:pt>
                <c:pt idx="1339">
                  <c:v>0</c:v>
                </c:pt>
                <c:pt idx="1340">
                  <c:v>7</c:v>
                </c:pt>
                <c:pt idx="1341">
                  <c:v>1</c:v>
                </c:pt>
                <c:pt idx="1342">
                  <c:v>2</c:v>
                </c:pt>
                <c:pt idx="1343">
                  <c:v>1</c:v>
                </c:pt>
                <c:pt idx="1344">
                  <c:v>1</c:v>
                </c:pt>
                <c:pt idx="1345">
                  <c:v>6</c:v>
                </c:pt>
                <c:pt idx="1346">
                  <c:v>7</c:v>
                </c:pt>
                <c:pt idx="1347">
                  <c:v>0</c:v>
                </c:pt>
                <c:pt idx="1348">
                  <c:v>9</c:v>
                </c:pt>
                <c:pt idx="1349">
                  <c:v>15</c:v>
                </c:pt>
                <c:pt idx="1350">
                  <c:v>6</c:v>
                </c:pt>
                <c:pt idx="1351">
                  <c:v>19</c:v>
                </c:pt>
                <c:pt idx="1352">
                  <c:v>0</c:v>
                </c:pt>
                <c:pt idx="1353">
                  <c:v>6</c:v>
                </c:pt>
                <c:pt idx="1354">
                  <c:v>2</c:v>
                </c:pt>
                <c:pt idx="1355">
                  <c:v>6</c:v>
                </c:pt>
                <c:pt idx="1356">
                  <c:v>2</c:v>
                </c:pt>
                <c:pt idx="1357">
                  <c:v>2</c:v>
                </c:pt>
                <c:pt idx="1358">
                  <c:v>1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9</c:v>
                </c:pt>
                <c:pt idx="1363">
                  <c:v>0</c:v>
                </c:pt>
                <c:pt idx="1364">
                  <c:v>1</c:v>
                </c:pt>
                <c:pt idx="1365">
                  <c:v>0</c:v>
                </c:pt>
                <c:pt idx="1366">
                  <c:v>15</c:v>
                </c:pt>
                <c:pt idx="1367">
                  <c:v>7</c:v>
                </c:pt>
                <c:pt idx="1368">
                  <c:v>0</c:v>
                </c:pt>
                <c:pt idx="1369">
                  <c:v>2</c:v>
                </c:pt>
                <c:pt idx="1370">
                  <c:v>0</c:v>
                </c:pt>
                <c:pt idx="1371">
                  <c:v>1</c:v>
                </c:pt>
                <c:pt idx="1372">
                  <c:v>6</c:v>
                </c:pt>
                <c:pt idx="1373">
                  <c:v>19</c:v>
                </c:pt>
                <c:pt idx="1374">
                  <c:v>0</c:v>
                </c:pt>
                <c:pt idx="1375">
                  <c:v>9</c:v>
                </c:pt>
                <c:pt idx="1376">
                  <c:v>2</c:v>
                </c:pt>
                <c:pt idx="1377">
                  <c:v>0</c:v>
                </c:pt>
                <c:pt idx="1378">
                  <c:v>7</c:v>
                </c:pt>
                <c:pt idx="1379">
                  <c:v>9</c:v>
                </c:pt>
                <c:pt idx="1380">
                  <c:v>6</c:v>
                </c:pt>
                <c:pt idx="1381">
                  <c:v>0</c:v>
                </c:pt>
                <c:pt idx="1382">
                  <c:v>2</c:v>
                </c:pt>
                <c:pt idx="1383">
                  <c:v>0</c:v>
                </c:pt>
                <c:pt idx="1384">
                  <c:v>1</c:v>
                </c:pt>
                <c:pt idx="1385">
                  <c:v>1</c:v>
                </c:pt>
                <c:pt idx="1386">
                  <c:v>4</c:v>
                </c:pt>
                <c:pt idx="1387">
                  <c:v>7</c:v>
                </c:pt>
                <c:pt idx="1388">
                  <c:v>0</c:v>
                </c:pt>
                <c:pt idx="1389">
                  <c:v>19</c:v>
                </c:pt>
                <c:pt idx="1390">
                  <c:v>15</c:v>
                </c:pt>
                <c:pt idx="1391">
                  <c:v>2</c:v>
                </c:pt>
                <c:pt idx="1392">
                  <c:v>2</c:v>
                </c:pt>
                <c:pt idx="1393">
                  <c:v>1</c:v>
                </c:pt>
                <c:pt idx="1394">
                  <c:v>1</c:v>
                </c:pt>
                <c:pt idx="1395">
                  <c:v>2</c:v>
                </c:pt>
                <c:pt idx="1396">
                  <c:v>3</c:v>
                </c:pt>
                <c:pt idx="1397">
                  <c:v>6</c:v>
                </c:pt>
                <c:pt idx="1398">
                  <c:v>0</c:v>
                </c:pt>
                <c:pt idx="1399">
                  <c:v>1</c:v>
                </c:pt>
                <c:pt idx="1400">
                  <c:v>0</c:v>
                </c:pt>
                <c:pt idx="1401">
                  <c:v>1</c:v>
                </c:pt>
                <c:pt idx="1402">
                  <c:v>9</c:v>
                </c:pt>
                <c:pt idx="1403">
                  <c:v>9</c:v>
                </c:pt>
                <c:pt idx="1404">
                  <c:v>3</c:v>
                </c:pt>
                <c:pt idx="1405">
                  <c:v>7</c:v>
                </c:pt>
                <c:pt idx="1406">
                  <c:v>2</c:v>
                </c:pt>
                <c:pt idx="1407">
                  <c:v>1</c:v>
                </c:pt>
                <c:pt idx="1408">
                  <c:v>1</c:v>
                </c:pt>
                <c:pt idx="1409">
                  <c:v>0</c:v>
                </c:pt>
                <c:pt idx="1410">
                  <c:v>0</c:v>
                </c:pt>
                <c:pt idx="1411">
                  <c:v>6</c:v>
                </c:pt>
                <c:pt idx="1412">
                  <c:v>2</c:v>
                </c:pt>
                <c:pt idx="1413">
                  <c:v>0</c:v>
                </c:pt>
                <c:pt idx="1414">
                  <c:v>1</c:v>
                </c:pt>
                <c:pt idx="1415">
                  <c:v>0</c:v>
                </c:pt>
                <c:pt idx="1416">
                  <c:v>6</c:v>
                </c:pt>
                <c:pt idx="1417">
                  <c:v>2</c:v>
                </c:pt>
                <c:pt idx="1418">
                  <c:v>6</c:v>
                </c:pt>
                <c:pt idx="1419">
                  <c:v>0</c:v>
                </c:pt>
                <c:pt idx="1420">
                  <c:v>2</c:v>
                </c:pt>
                <c:pt idx="1421">
                  <c:v>3</c:v>
                </c:pt>
                <c:pt idx="1422">
                  <c:v>2</c:v>
                </c:pt>
                <c:pt idx="1423">
                  <c:v>1</c:v>
                </c:pt>
                <c:pt idx="1424">
                  <c:v>4</c:v>
                </c:pt>
                <c:pt idx="1425">
                  <c:v>0</c:v>
                </c:pt>
                <c:pt idx="1426">
                  <c:v>2</c:v>
                </c:pt>
                <c:pt idx="1427">
                  <c:v>9</c:v>
                </c:pt>
                <c:pt idx="1428">
                  <c:v>6</c:v>
                </c:pt>
                <c:pt idx="1429">
                  <c:v>0</c:v>
                </c:pt>
                <c:pt idx="1430">
                  <c:v>2</c:v>
                </c:pt>
                <c:pt idx="1431">
                  <c:v>0</c:v>
                </c:pt>
                <c:pt idx="1432">
                  <c:v>2</c:v>
                </c:pt>
                <c:pt idx="1433">
                  <c:v>2</c:v>
                </c:pt>
                <c:pt idx="1434">
                  <c:v>0</c:v>
                </c:pt>
                <c:pt idx="1435">
                  <c:v>3</c:v>
                </c:pt>
                <c:pt idx="1436">
                  <c:v>9</c:v>
                </c:pt>
                <c:pt idx="1437">
                  <c:v>2</c:v>
                </c:pt>
                <c:pt idx="1438">
                  <c:v>19</c:v>
                </c:pt>
                <c:pt idx="1439">
                  <c:v>4</c:v>
                </c:pt>
                <c:pt idx="1440">
                  <c:v>0</c:v>
                </c:pt>
                <c:pt idx="1441">
                  <c:v>0</c:v>
                </c:pt>
                <c:pt idx="1442">
                  <c:v>2</c:v>
                </c:pt>
                <c:pt idx="1443">
                  <c:v>2</c:v>
                </c:pt>
                <c:pt idx="1444">
                  <c:v>0</c:v>
                </c:pt>
                <c:pt idx="1445">
                  <c:v>4</c:v>
                </c:pt>
                <c:pt idx="1446">
                  <c:v>6</c:v>
                </c:pt>
                <c:pt idx="1447">
                  <c:v>2</c:v>
                </c:pt>
                <c:pt idx="1448">
                  <c:v>1</c:v>
                </c:pt>
                <c:pt idx="1449">
                  <c:v>0</c:v>
                </c:pt>
                <c:pt idx="1450">
                  <c:v>6</c:v>
                </c:pt>
                <c:pt idx="1451">
                  <c:v>6</c:v>
                </c:pt>
                <c:pt idx="1452">
                  <c:v>7</c:v>
                </c:pt>
                <c:pt idx="1453">
                  <c:v>1</c:v>
                </c:pt>
                <c:pt idx="1454">
                  <c:v>2</c:v>
                </c:pt>
                <c:pt idx="1455">
                  <c:v>2</c:v>
                </c:pt>
                <c:pt idx="1456">
                  <c:v>0</c:v>
                </c:pt>
                <c:pt idx="1457">
                  <c:v>2</c:v>
                </c:pt>
                <c:pt idx="1458">
                  <c:v>0</c:v>
                </c:pt>
                <c:pt idx="1459">
                  <c:v>2</c:v>
                </c:pt>
                <c:pt idx="1460">
                  <c:v>1</c:v>
                </c:pt>
                <c:pt idx="1461">
                  <c:v>7</c:v>
                </c:pt>
                <c:pt idx="1462">
                  <c:v>2</c:v>
                </c:pt>
                <c:pt idx="1463">
                  <c:v>19</c:v>
                </c:pt>
                <c:pt idx="1464">
                  <c:v>1</c:v>
                </c:pt>
                <c:pt idx="1465">
                  <c:v>7</c:v>
                </c:pt>
                <c:pt idx="1466">
                  <c:v>15</c:v>
                </c:pt>
                <c:pt idx="1467">
                  <c:v>6</c:v>
                </c:pt>
                <c:pt idx="1468">
                  <c:v>2</c:v>
                </c:pt>
                <c:pt idx="1469">
                  <c:v>7</c:v>
                </c:pt>
                <c:pt idx="1470">
                  <c:v>2</c:v>
                </c:pt>
                <c:pt idx="1471">
                  <c:v>19</c:v>
                </c:pt>
                <c:pt idx="1472">
                  <c:v>19</c:v>
                </c:pt>
                <c:pt idx="1473">
                  <c:v>1</c:v>
                </c:pt>
                <c:pt idx="1474">
                  <c:v>2</c:v>
                </c:pt>
                <c:pt idx="1475">
                  <c:v>4</c:v>
                </c:pt>
                <c:pt idx="1476">
                  <c:v>0</c:v>
                </c:pt>
                <c:pt idx="1477">
                  <c:v>0</c:v>
                </c:pt>
                <c:pt idx="1478">
                  <c:v>1</c:v>
                </c:pt>
                <c:pt idx="1479">
                  <c:v>6</c:v>
                </c:pt>
                <c:pt idx="1480">
                  <c:v>2</c:v>
                </c:pt>
                <c:pt idx="1481">
                  <c:v>1</c:v>
                </c:pt>
                <c:pt idx="1482">
                  <c:v>0</c:v>
                </c:pt>
                <c:pt idx="1483">
                  <c:v>6</c:v>
                </c:pt>
                <c:pt idx="1484">
                  <c:v>0</c:v>
                </c:pt>
                <c:pt idx="1485">
                  <c:v>0</c:v>
                </c:pt>
                <c:pt idx="1486">
                  <c:v>2</c:v>
                </c:pt>
                <c:pt idx="1487">
                  <c:v>6</c:v>
                </c:pt>
                <c:pt idx="1488">
                  <c:v>7</c:v>
                </c:pt>
                <c:pt idx="1489">
                  <c:v>1</c:v>
                </c:pt>
                <c:pt idx="1490">
                  <c:v>1</c:v>
                </c:pt>
                <c:pt idx="1491">
                  <c:v>0</c:v>
                </c:pt>
                <c:pt idx="1492">
                  <c:v>2</c:v>
                </c:pt>
                <c:pt idx="1493">
                  <c:v>0</c:v>
                </c:pt>
                <c:pt idx="1494">
                  <c:v>0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6</c:v>
                </c:pt>
                <c:pt idx="1499">
                  <c:v>7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7</c:v>
                </c:pt>
                <c:pt idx="1505">
                  <c:v>0</c:v>
                </c:pt>
                <c:pt idx="1506">
                  <c:v>6</c:v>
                </c:pt>
                <c:pt idx="1507">
                  <c:v>6</c:v>
                </c:pt>
                <c:pt idx="1508">
                  <c:v>0</c:v>
                </c:pt>
                <c:pt idx="1509">
                  <c:v>7</c:v>
                </c:pt>
                <c:pt idx="1510">
                  <c:v>2</c:v>
                </c:pt>
                <c:pt idx="1511">
                  <c:v>3</c:v>
                </c:pt>
                <c:pt idx="1512">
                  <c:v>6</c:v>
                </c:pt>
                <c:pt idx="1513">
                  <c:v>7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19</c:v>
                </c:pt>
                <c:pt idx="1518">
                  <c:v>6</c:v>
                </c:pt>
                <c:pt idx="1519">
                  <c:v>7</c:v>
                </c:pt>
                <c:pt idx="1520">
                  <c:v>6</c:v>
                </c:pt>
                <c:pt idx="1521">
                  <c:v>0</c:v>
                </c:pt>
                <c:pt idx="1522">
                  <c:v>2</c:v>
                </c:pt>
                <c:pt idx="1523">
                  <c:v>2</c:v>
                </c:pt>
                <c:pt idx="1524">
                  <c:v>4</c:v>
                </c:pt>
                <c:pt idx="1525">
                  <c:v>0</c:v>
                </c:pt>
                <c:pt idx="1526">
                  <c:v>7</c:v>
                </c:pt>
                <c:pt idx="1527">
                  <c:v>2</c:v>
                </c:pt>
                <c:pt idx="1528">
                  <c:v>1</c:v>
                </c:pt>
                <c:pt idx="1529">
                  <c:v>6</c:v>
                </c:pt>
                <c:pt idx="1530">
                  <c:v>1</c:v>
                </c:pt>
                <c:pt idx="1531">
                  <c:v>2</c:v>
                </c:pt>
                <c:pt idx="1532">
                  <c:v>0</c:v>
                </c:pt>
                <c:pt idx="1533">
                  <c:v>2</c:v>
                </c:pt>
                <c:pt idx="1534">
                  <c:v>0</c:v>
                </c:pt>
                <c:pt idx="1535">
                  <c:v>4</c:v>
                </c:pt>
                <c:pt idx="1536">
                  <c:v>0</c:v>
                </c:pt>
                <c:pt idx="1537">
                  <c:v>4</c:v>
                </c:pt>
                <c:pt idx="1538">
                  <c:v>1</c:v>
                </c:pt>
                <c:pt idx="1539">
                  <c:v>0</c:v>
                </c:pt>
                <c:pt idx="1540">
                  <c:v>4</c:v>
                </c:pt>
                <c:pt idx="1541">
                  <c:v>0</c:v>
                </c:pt>
                <c:pt idx="1542">
                  <c:v>7</c:v>
                </c:pt>
                <c:pt idx="1543">
                  <c:v>0</c:v>
                </c:pt>
                <c:pt idx="1544">
                  <c:v>19</c:v>
                </c:pt>
                <c:pt idx="1545">
                  <c:v>0</c:v>
                </c:pt>
                <c:pt idx="1546">
                  <c:v>0</c:v>
                </c:pt>
                <c:pt idx="1547">
                  <c:v>7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2</c:v>
                </c:pt>
                <c:pt idx="1552">
                  <c:v>0</c:v>
                </c:pt>
                <c:pt idx="1553">
                  <c:v>4</c:v>
                </c:pt>
                <c:pt idx="1554">
                  <c:v>0</c:v>
                </c:pt>
                <c:pt idx="1555">
                  <c:v>19</c:v>
                </c:pt>
                <c:pt idx="1556">
                  <c:v>2</c:v>
                </c:pt>
                <c:pt idx="1557">
                  <c:v>0</c:v>
                </c:pt>
                <c:pt idx="1558">
                  <c:v>7</c:v>
                </c:pt>
                <c:pt idx="1559">
                  <c:v>0</c:v>
                </c:pt>
                <c:pt idx="1560">
                  <c:v>0</c:v>
                </c:pt>
                <c:pt idx="1561">
                  <c:v>2</c:v>
                </c:pt>
                <c:pt idx="1562">
                  <c:v>0</c:v>
                </c:pt>
                <c:pt idx="1563">
                  <c:v>3</c:v>
                </c:pt>
                <c:pt idx="1564">
                  <c:v>15</c:v>
                </c:pt>
                <c:pt idx="1565">
                  <c:v>0</c:v>
                </c:pt>
                <c:pt idx="1566">
                  <c:v>15</c:v>
                </c:pt>
                <c:pt idx="1567">
                  <c:v>2</c:v>
                </c:pt>
                <c:pt idx="1568">
                  <c:v>19</c:v>
                </c:pt>
                <c:pt idx="1569">
                  <c:v>3</c:v>
                </c:pt>
                <c:pt idx="1570">
                  <c:v>7</c:v>
                </c:pt>
                <c:pt idx="1571">
                  <c:v>1</c:v>
                </c:pt>
                <c:pt idx="1572">
                  <c:v>6</c:v>
                </c:pt>
                <c:pt idx="1573">
                  <c:v>0</c:v>
                </c:pt>
                <c:pt idx="1574">
                  <c:v>15</c:v>
                </c:pt>
                <c:pt idx="1575">
                  <c:v>0</c:v>
                </c:pt>
                <c:pt idx="1576">
                  <c:v>0</c:v>
                </c:pt>
                <c:pt idx="1577">
                  <c:v>15</c:v>
                </c:pt>
                <c:pt idx="1578">
                  <c:v>0</c:v>
                </c:pt>
                <c:pt idx="1579">
                  <c:v>6</c:v>
                </c:pt>
                <c:pt idx="1580">
                  <c:v>9</c:v>
                </c:pt>
                <c:pt idx="1581">
                  <c:v>1</c:v>
                </c:pt>
                <c:pt idx="1582">
                  <c:v>0</c:v>
                </c:pt>
                <c:pt idx="1583">
                  <c:v>19</c:v>
                </c:pt>
                <c:pt idx="1584">
                  <c:v>1</c:v>
                </c:pt>
                <c:pt idx="1585">
                  <c:v>7</c:v>
                </c:pt>
                <c:pt idx="1586">
                  <c:v>3</c:v>
                </c:pt>
                <c:pt idx="1587">
                  <c:v>7</c:v>
                </c:pt>
                <c:pt idx="1588">
                  <c:v>4</c:v>
                </c:pt>
                <c:pt idx="1589">
                  <c:v>7</c:v>
                </c:pt>
                <c:pt idx="1590">
                  <c:v>0</c:v>
                </c:pt>
                <c:pt idx="1591">
                  <c:v>6</c:v>
                </c:pt>
                <c:pt idx="1592">
                  <c:v>7</c:v>
                </c:pt>
                <c:pt idx="1593">
                  <c:v>9</c:v>
                </c:pt>
                <c:pt idx="1594">
                  <c:v>1</c:v>
                </c:pt>
                <c:pt idx="1595">
                  <c:v>0</c:v>
                </c:pt>
                <c:pt idx="1596">
                  <c:v>7</c:v>
                </c:pt>
                <c:pt idx="1597">
                  <c:v>19</c:v>
                </c:pt>
                <c:pt idx="1598">
                  <c:v>6</c:v>
                </c:pt>
                <c:pt idx="1599">
                  <c:v>6</c:v>
                </c:pt>
                <c:pt idx="1600">
                  <c:v>2</c:v>
                </c:pt>
                <c:pt idx="1601">
                  <c:v>6</c:v>
                </c:pt>
                <c:pt idx="1602">
                  <c:v>0</c:v>
                </c:pt>
                <c:pt idx="1603">
                  <c:v>15</c:v>
                </c:pt>
                <c:pt idx="1604">
                  <c:v>0</c:v>
                </c:pt>
                <c:pt idx="1605">
                  <c:v>2</c:v>
                </c:pt>
                <c:pt idx="1606">
                  <c:v>3</c:v>
                </c:pt>
                <c:pt idx="1607">
                  <c:v>15</c:v>
                </c:pt>
                <c:pt idx="1608">
                  <c:v>15</c:v>
                </c:pt>
                <c:pt idx="1609">
                  <c:v>19</c:v>
                </c:pt>
                <c:pt idx="1610">
                  <c:v>0</c:v>
                </c:pt>
                <c:pt idx="1611">
                  <c:v>9</c:v>
                </c:pt>
                <c:pt idx="1612">
                  <c:v>2</c:v>
                </c:pt>
                <c:pt idx="1613">
                  <c:v>6</c:v>
                </c:pt>
                <c:pt idx="1614">
                  <c:v>0</c:v>
                </c:pt>
                <c:pt idx="1615">
                  <c:v>2</c:v>
                </c:pt>
                <c:pt idx="1616">
                  <c:v>0</c:v>
                </c:pt>
                <c:pt idx="1617">
                  <c:v>0</c:v>
                </c:pt>
                <c:pt idx="1618">
                  <c:v>1</c:v>
                </c:pt>
                <c:pt idx="1619">
                  <c:v>19</c:v>
                </c:pt>
                <c:pt idx="1620">
                  <c:v>1</c:v>
                </c:pt>
                <c:pt idx="1621">
                  <c:v>15</c:v>
                </c:pt>
                <c:pt idx="1622">
                  <c:v>7</c:v>
                </c:pt>
                <c:pt idx="1623">
                  <c:v>6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1</c:v>
                </c:pt>
                <c:pt idx="1629">
                  <c:v>2</c:v>
                </c:pt>
                <c:pt idx="1630">
                  <c:v>0</c:v>
                </c:pt>
                <c:pt idx="1631">
                  <c:v>0</c:v>
                </c:pt>
                <c:pt idx="1632">
                  <c:v>9</c:v>
                </c:pt>
                <c:pt idx="1633">
                  <c:v>6</c:v>
                </c:pt>
                <c:pt idx="1634">
                  <c:v>7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0</c:v>
                </c:pt>
                <c:pt idx="1639">
                  <c:v>0</c:v>
                </c:pt>
                <c:pt idx="1640">
                  <c:v>6</c:v>
                </c:pt>
                <c:pt idx="1641">
                  <c:v>0</c:v>
                </c:pt>
                <c:pt idx="1642">
                  <c:v>0</c:v>
                </c:pt>
                <c:pt idx="1643">
                  <c:v>7</c:v>
                </c:pt>
                <c:pt idx="1644">
                  <c:v>0</c:v>
                </c:pt>
                <c:pt idx="1645">
                  <c:v>0</c:v>
                </c:pt>
                <c:pt idx="1646">
                  <c:v>2</c:v>
                </c:pt>
                <c:pt idx="1647">
                  <c:v>0</c:v>
                </c:pt>
                <c:pt idx="1648">
                  <c:v>3</c:v>
                </c:pt>
                <c:pt idx="1649">
                  <c:v>6</c:v>
                </c:pt>
                <c:pt idx="1650">
                  <c:v>1</c:v>
                </c:pt>
                <c:pt idx="1651">
                  <c:v>2</c:v>
                </c:pt>
                <c:pt idx="1652">
                  <c:v>7</c:v>
                </c:pt>
                <c:pt idx="1653">
                  <c:v>3</c:v>
                </c:pt>
                <c:pt idx="1654">
                  <c:v>0</c:v>
                </c:pt>
                <c:pt idx="1655">
                  <c:v>3</c:v>
                </c:pt>
                <c:pt idx="1656">
                  <c:v>0</c:v>
                </c:pt>
                <c:pt idx="1657">
                  <c:v>19</c:v>
                </c:pt>
                <c:pt idx="1658">
                  <c:v>9</c:v>
                </c:pt>
                <c:pt idx="1659">
                  <c:v>0</c:v>
                </c:pt>
                <c:pt idx="1660">
                  <c:v>1</c:v>
                </c:pt>
                <c:pt idx="1661">
                  <c:v>7</c:v>
                </c:pt>
                <c:pt idx="1662">
                  <c:v>4</c:v>
                </c:pt>
                <c:pt idx="1663">
                  <c:v>0</c:v>
                </c:pt>
                <c:pt idx="1664">
                  <c:v>0</c:v>
                </c:pt>
                <c:pt idx="1665">
                  <c:v>9</c:v>
                </c:pt>
                <c:pt idx="1666">
                  <c:v>9</c:v>
                </c:pt>
                <c:pt idx="1667">
                  <c:v>2</c:v>
                </c:pt>
                <c:pt idx="1668">
                  <c:v>7</c:v>
                </c:pt>
                <c:pt idx="1669">
                  <c:v>19</c:v>
                </c:pt>
                <c:pt idx="1670">
                  <c:v>3</c:v>
                </c:pt>
                <c:pt idx="1671">
                  <c:v>19</c:v>
                </c:pt>
                <c:pt idx="1672">
                  <c:v>0</c:v>
                </c:pt>
                <c:pt idx="1673">
                  <c:v>0</c:v>
                </c:pt>
                <c:pt idx="1674">
                  <c:v>19</c:v>
                </c:pt>
                <c:pt idx="1675">
                  <c:v>7</c:v>
                </c:pt>
                <c:pt idx="1676">
                  <c:v>0</c:v>
                </c:pt>
                <c:pt idx="1677">
                  <c:v>6</c:v>
                </c:pt>
                <c:pt idx="1678">
                  <c:v>2</c:v>
                </c:pt>
                <c:pt idx="1679">
                  <c:v>0</c:v>
                </c:pt>
                <c:pt idx="1680">
                  <c:v>0</c:v>
                </c:pt>
                <c:pt idx="1681">
                  <c:v>2</c:v>
                </c:pt>
                <c:pt idx="1682">
                  <c:v>6</c:v>
                </c:pt>
                <c:pt idx="1683">
                  <c:v>0</c:v>
                </c:pt>
                <c:pt idx="1684">
                  <c:v>0</c:v>
                </c:pt>
                <c:pt idx="1685">
                  <c:v>19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6</c:v>
                </c:pt>
                <c:pt idx="1691">
                  <c:v>2</c:v>
                </c:pt>
                <c:pt idx="1692">
                  <c:v>2</c:v>
                </c:pt>
                <c:pt idx="1693">
                  <c:v>6</c:v>
                </c:pt>
                <c:pt idx="1694">
                  <c:v>0</c:v>
                </c:pt>
                <c:pt idx="1695">
                  <c:v>1</c:v>
                </c:pt>
                <c:pt idx="1696">
                  <c:v>0</c:v>
                </c:pt>
                <c:pt idx="1697">
                  <c:v>7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0</c:v>
                </c:pt>
                <c:pt idx="1702">
                  <c:v>0</c:v>
                </c:pt>
                <c:pt idx="1703">
                  <c:v>9</c:v>
                </c:pt>
                <c:pt idx="1704">
                  <c:v>9</c:v>
                </c:pt>
                <c:pt idx="1705">
                  <c:v>2</c:v>
                </c:pt>
                <c:pt idx="1706">
                  <c:v>2</c:v>
                </c:pt>
                <c:pt idx="1707">
                  <c:v>4</c:v>
                </c:pt>
                <c:pt idx="1708">
                  <c:v>2</c:v>
                </c:pt>
                <c:pt idx="1709">
                  <c:v>2</c:v>
                </c:pt>
                <c:pt idx="1710">
                  <c:v>1</c:v>
                </c:pt>
                <c:pt idx="1711">
                  <c:v>0</c:v>
                </c:pt>
                <c:pt idx="1712">
                  <c:v>1</c:v>
                </c:pt>
                <c:pt idx="1713">
                  <c:v>2</c:v>
                </c:pt>
                <c:pt idx="1714">
                  <c:v>7</c:v>
                </c:pt>
                <c:pt idx="1715">
                  <c:v>0</c:v>
                </c:pt>
                <c:pt idx="1716">
                  <c:v>3</c:v>
                </c:pt>
                <c:pt idx="1717">
                  <c:v>15</c:v>
                </c:pt>
                <c:pt idx="1718">
                  <c:v>7</c:v>
                </c:pt>
                <c:pt idx="1719">
                  <c:v>1</c:v>
                </c:pt>
                <c:pt idx="1720">
                  <c:v>2</c:v>
                </c:pt>
                <c:pt idx="1721">
                  <c:v>19</c:v>
                </c:pt>
                <c:pt idx="1722">
                  <c:v>7</c:v>
                </c:pt>
                <c:pt idx="1723">
                  <c:v>4</c:v>
                </c:pt>
                <c:pt idx="1724">
                  <c:v>1</c:v>
                </c:pt>
                <c:pt idx="1725">
                  <c:v>0</c:v>
                </c:pt>
                <c:pt idx="1726">
                  <c:v>4</c:v>
                </c:pt>
                <c:pt idx="1727">
                  <c:v>0</c:v>
                </c:pt>
                <c:pt idx="1728">
                  <c:v>2</c:v>
                </c:pt>
                <c:pt idx="1729">
                  <c:v>3</c:v>
                </c:pt>
                <c:pt idx="1730">
                  <c:v>7</c:v>
                </c:pt>
                <c:pt idx="1731">
                  <c:v>3</c:v>
                </c:pt>
                <c:pt idx="1732">
                  <c:v>1</c:v>
                </c:pt>
                <c:pt idx="1733">
                  <c:v>0</c:v>
                </c:pt>
                <c:pt idx="1734">
                  <c:v>7</c:v>
                </c:pt>
                <c:pt idx="1735">
                  <c:v>2</c:v>
                </c:pt>
                <c:pt idx="1736">
                  <c:v>6</c:v>
                </c:pt>
                <c:pt idx="1737">
                  <c:v>0</c:v>
                </c:pt>
                <c:pt idx="1738">
                  <c:v>0</c:v>
                </c:pt>
                <c:pt idx="1739">
                  <c:v>4</c:v>
                </c:pt>
                <c:pt idx="1740">
                  <c:v>3</c:v>
                </c:pt>
                <c:pt idx="1741">
                  <c:v>0</c:v>
                </c:pt>
                <c:pt idx="1742">
                  <c:v>2</c:v>
                </c:pt>
                <c:pt idx="1743">
                  <c:v>2</c:v>
                </c:pt>
                <c:pt idx="1744">
                  <c:v>0</c:v>
                </c:pt>
                <c:pt idx="1745">
                  <c:v>15</c:v>
                </c:pt>
                <c:pt idx="1746">
                  <c:v>0</c:v>
                </c:pt>
                <c:pt idx="1747">
                  <c:v>0</c:v>
                </c:pt>
                <c:pt idx="1748">
                  <c:v>1</c:v>
                </c:pt>
                <c:pt idx="1749">
                  <c:v>6</c:v>
                </c:pt>
                <c:pt idx="1750">
                  <c:v>6</c:v>
                </c:pt>
                <c:pt idx="1751">
                  <c:v>2</c:v>
                </c:pt>
                <c:pt idx="1752">
                  <c:v>4</c:v>
                </c:pt>
                <c:pt idx="1753">
                  <c:v>1</c:v>
                </c:pt>
                <c:pt idx="1754">
                  <c:v>3</c:v>
                </c:pt>
                <c:pt idx="1755">
                  <c:v>1</c:v>
                </c:pt>
                <c:pt idx="1756">
                  <c:v>1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2</c:v>
                </c:pt>
                <c:pt idx="1761">
                  <c:v>2</c:v>
                </c:pt>
                <c:pt idx="1762">
                  <c:v>0</c:v>
                </c:pt>
                <c:pt idx="1763">
                  <c:v>2</c:v>
                </c:pt>
                <c:pt idx="1764">
                  <c:v>0</c:v>
                </c:pt>
                <c:pt idx="1765">
                  <c:v>2</c:v>
                </c:pt>
                <c:pt idx="1766">
                  <c:v>7</c:v>
                </c:pt>
                <c:pt idx="1767">
                  <c:v>0</c:v>
                </c:pt>
                <c:pt idx="1768">
                  <c:v>15</c:v>
                </c:pt>
                <c:pt idx="1769">
                  <c:v>6</c:v>
                </c:pt>
                <c:pt idx="1770">
                  <c:v>3</c:v>
                </c:pt>
                <c:pt idx="1771">
                  <c:v>3</c:v>
                </c:pt>
                <c:pt idx="1772">
                  <c:v>0</c:v>
                </c:pt>
                <c:pt idx="1773">
                  <c:v>0</c:v>
                </c:pt>
                <c:pt idx="1774">
                  <c:v>2</c:v>
                </c:pt>
                <c:pt idx="1775">
                  <c:v>0</c:v>
                </c:pt>
                <c:pt idx="1776">
                  <c:v>4</c:v>
                </c:pt>
                <c:pt idx="1777">
                  <c:v>9</c:v>
                </c:pt>
                <c:pt idx="1778">
                  <c:v>15</c:v>
                </c:pt>
                <c:pt idx="1779">
                  <c:v>2</c:v>
                </c:pt>
                <c:pt idx="1780">
                  <c:v>0</c:v>
                </c:pt>
                <c:pt idx="1781">
                  <c:v>2</c:v>
                </c:pt>
                <c:pt idx="1782">
                  <c:v>6</c:v>
                </c:pt>
                <c:pt idx="1783">
                  <c:v>3</c:v>
                </c:pt>
                <c:pt idx="1784">
                  <c:v>0</c:v>
                </c:pt>
                <c:pt idx="1785">
                  <c:v>0</c:v>
                </c:pt>
                <c:pt idx="1786">
                  <c:v>2</c:v>
                </c:pt>
                <c:pt idx="1787">
                  <c:v>1</c:v>
                </c:pt>
                <c:pt idx="1788">
                  <c:v>0</c:v>
                </c:pt>
                <c:pt idx="1789">
                  <c:v>0</c:v>
                </c:pt>
                <c:pt idx="1790">
                  <c:v>1</c:v>
                </c:pt>
                <c:pt idx="1791">
                  <c:v>6</c:v>
                </c:pt>
                <c:pt idx="1792">
                  <c:v>9</c:v>
                </c:pt>
                <c:pt idx="1793">
                  <c:v>4</c:v>
                </c:pt>
                <c:pt idx="1794">
                  <c:v>0</c:v>
                </c:pt>
                <c:pt idx="1795">
                  <c:v>2</c:v>
                </c:pt>
                <c:pt idx="1796">
                  <c:v>7</c:v>
                </c:pt>
                <c:pt idx="1797">
                  <c:v>19</c:v>
                </c:pt>
                <c:pt idx="1798">
                  <c:v>2</c:v>
                </c:pt>
                <c:pt idx="1799">
                  <c:v>6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4</c:v>
                </c:pt>
                <c:pt idx="1805">
                  <c:v>0</c:v>
                </c:pt>
                <c:pt idx="1806">
                  <c:v>2</c:v>
                </c:pt>
                <c:pt idx="1807">
                  <c:v>6</c:v>
                </c:pt>
                <c:pt idx="1808">
                  <c:v>6</c:v>
                </c:pt>
                <c:pt idx="1809">
                  <c:v>3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6</c:v>
                </c:pt>
                <c:pt idx="1815">
                  <c:v>19</c:v>
                </c:pt>
                <c:pt idx="1816">
                  <c:v>0</c:v>
                </c:pt>
                <c:pt idx="1817">
                  <c:v>1</c:v>
                </c:pt>
                <c:pt idx="1818">
                  <c:v>0</c:v>
                </c:pt>
                <c:pt idx="1819">
                  <c:v>6</c:v>
                </c:pt>
                <c:pt idx="1820">
                  <c:v>6</c:v>
                </c:pt>
                <c:pt idx="1821">
                  <c:v>19</c:v>
                </c:pt>
                <c:pt idx="1822">
                  <c:v>2</c:v>
                </c:pt>
                <c:pt idx="1823">
                  <c:v>6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2</c:v>
                </c:pt>
                <c:pt idx="1829">
                  <c:v>1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2</c:v>
                </c:pt>
                <c:pt idx="1834">
                  <c:v>0</c:v>
                </c:pt>
                <c:pt idx="1835">
                  <c:v>19</c:v>
                </c:pt>
                <c:pt idx="1836">
                  <c:v>0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0</c:v>
                </c:pt>
                <c:pt idx="1841">
                  <c:v>2</c:v>
                </c:pt>
                <c:pt idx="1842">
                  <c:v>0</c:v>
                </c:pt>
                <c:pt idx="1843">
                  <c:v>2</c:v>
                </c:pt>
                <c:pt idx="1844">
                  <c:v>7</c:v>
                </c:pt>
                <c:pt idx="1845">
                  <c:v>0</c:v>
                </c:pt>
                <c:pt idx="1846">
                  <c:v>7</c:v>
                </c:pt>
                <c:pt idx="1847">
                  <c:v>6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1</c:v>
                </c:pt>
                <c:pt idx="1852">
                  <c:v>2</c:v>
                </c:pt>
                <c:pt idx="1853">
                  <c:v>1</c:v>
                </c:pt>
                <c:pt idx="1854">
                  <c:v>0</c:v>
                </c:pt>
                <c:pt idx="1855">
                  <c:v>4</c:v>
                </c:pt>
                <c:pt idx="1856">
                  <c:v>6</c:v>
                </c:pt>
                <c:pt idx="1857">
                  <c:v>1</c:v>
                </c:pt>
                <c:pt idx="1858">
                  <c:v>0</c:v>
                </c:pt>
                <c:pt idx="1859">
                  <c:v>19</c:v>
                </c:pt>
                <c:pt idx="1860">
                  <c:v>2</c:v>
                </c:pt>
                <c:pt idx="1861">
                  <c:v>15</c:v>
                </c:pt>
                <c:pt idx="1862">
                  <c:v>2</c:v>
                </c:pt>
                <c:pt idx="1863">
                  <c:v>9</c:v>
                </c:pt>
                <c:pt idx="1864">
                  <c:v>15</c:v>
                </c:pt>
                <c:pt idx="1865">
                  <c:v>9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6</c:v>
                </c:pt>
                <c:pt idx="1870">
                  <c:v>7</c:v>
                </c:pt>
                <c:pt idx="1871">
                  <c:v>0</c:v>
                </c:pt>
                <c:pt idx="1872">
                  <c:v>0</c:v>
                </c:pt>
                <c:pt idx="1873">
                  <c:v>4</c:v>
                </c:pt>
                <c:pt idx="1874">
                  <c:v>0</c:v>
                </c:pt>
                <c:pt idx="1875">
                  <c:v>1</c:v>
                </c:pt>
                <c:pt idx="1876">
                  <c:v>2</c:v>
                </c:pt>
                <c:pt idx="1877">
                  <c:v>0</c:v>
                </c:pt>
                <c:pt idx="1878">
                  <c:v>6</c:v>
                </c:pt>
                <c:pt idx="1879">
                  <c:v>1</c:v>
                </c:pt>
                <c:pt idx="1880">
                  <c:v>0</c:v>
                </c:pt>
                <c:pt idx="1881">
                  <c:v>6</c:v>
                </c:pt>
                <c:pt idx="1882">
                  <c:v>0</c:v>
                </c:pt>
                <c:pt idx="1883">
                  <c:v>0</c:v>
                </c:pt>
                <c:pt idx="1884">
                  <c:v>1</c:v>
                </c:pt>
                <c:pt idx="1885">
                  <c:v>19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7</c:v>
                </c:pt>
                <c:pt idx="1890">
                  <c:v>1</c:v>
                </c:pt>
                <c:pt idx="1891">
                  <c:v>0</c:v>
                </c:pt>
                <c:pt idx="1892">
                  <c:v>2</c:v>
                </c:pt>
                <c:pt idx="1893">
                  <c:v>6</c:v>
                </c:pt>
                <c:pt idx="1894">
                  <c:v>3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1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19</c:v>
                </c:pt>
                <c:pt idx="1903">
                  <c:v>0</c:v>
                </c:pt>
                <c:pt idx="1904">
                  <c:v>0</c:v>
                </c:pt>
                <c:pt idx="1905">
                  <c:v>1</c:v>
                </c:pt>
                <c:pt idx="1906">
                  <c:v>0</c:v>
                </c:pt>
                <c:pt idx="1907">
                  <c:v>0</c:v>
                </c:pt>
                <c:pt idx="1908">
                  <c:v>6</c:v>
                </c:pt>
                <c:pt idx="1909">
                  <c:v>0</c:v>
                </c:pt>
                <c:pt idx="1910">
                  <c:v>3</c:v>
                </c:pt>
                <c:pt idx="1911">
                  <c:v>7</c:v>
                </c:pt>
                <c:pt idx="1912">
                  <c:v>2</c:v>
                </c:pt>
                <c:pt idx="1913">
                  <c:v>2</c:v>
                </c:pt>
                <c:pt idx="1914">
                  <c:v>4</c:v>
                </c:pt>
                <c:pt idx="1915">
                  <c:v>15</c:v>
                </c:pt>
                <c:pt idx="1916">
                  <c:v>0</c:v>
                </c:pt>
                <c:pt idx="1917">
                  <c:v>6</c:v>
                </c:pt>
                <c:pt idx="1918">
                  <c:v>0</c:v>
                </c:pt>
                <c:pt idx="1919">
                  <c:v>0</c:v>
                </c:pt>
                <c:pt idx="1920">
                  <c:v>2</c:v>
                </c:pt>
                <c:pt idx="1921">
                  <c:v>0</c:v>
                </c:pt>
                <c:pt idx="1922">
                  <c:v>15</c:v>
                </c:pt>
                <c:pt idx="1923">
                  <c:v>9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0</c:v>
                </c:pt>
                <c:pt idx="1928">
                  <c:v>6</c:v>
                </c:pt>
                <c:pt idx="1929">
                  <c:v>9</c:v>
                </c:pt>
                <c:pt idx="1930">
                  <c:v>1</c:v>
                </c:pt>
                <c:pt idx="1931">
                  <c:v>2</c:v>
                </c:pt>
                <c:pt idx="1932">
                  <c:v>0</c:v>
                </c:pt>
                <c:pt idx="1933">
                  <c:v>0</c:v>
                </c:pt>
                <c:pt idx="1934">
                  <c:v>2</c:v>
                </c:pt>
                <c:pt idx="1935">
                  <c:v>1</c:v>
                </c:pt>
                <c:pt idx="1936">
                  <c:v>6</c:v>
                </c:pt>
                <c:pt idx="1937">
                  <c:v>2</c:v>
                </c:pt>
                <c:pt idx="1938">
                  <c:v>2</c:v>
                </c:pt>
                <c:pt idx="1939">
                  <c:v>19</c:v>
                </c:pt>
                <c:pt idx="1940">
                  <c:v>2</c:v>
                </c:pt>
                <c:pt idx="1941">
                  <c:v>0</c:v>
                </c:pt>
                <c:pt idx="1942">
                  <c:v>3</c:v>
                </c:pt>
                <c:pt idx="1943">
                  <c:v>7</c:v>
                </c:pt>
                <c:pt idx="1944">
                  <c:v>7</c:v>
                </c:pt>
                <c:pt idx="1945">
                  <c:v>2</c:v>
                </c:pt>
                <c:pt idx="1946">
                  <c:v>9</c:v>
                </c:pt>
                <c:pt idx="1947">
                  <c:v>0</c:v>
                </c:pt>
                <c:pt idx="1948">
                  <c:v>2</c:v>
                </c:pt>
                <c:pt idx="1949">
                  <c:v>0</c:v>
                </c:pt>
                <c:pt idx="1950">
                  <c:v>7</c:v>
                </c:pt>
                <c:pt idx="1951">
                  <c:v>0</c:v>
                </c:pt>
                <c:pt idx="1952">
                  <c:v>9</c:v>
                </c:pt>
                <c:pt idx="1953">
                  <c:v>0</c:v>
                </c:pt>
                <c:pt idx="1954">
                  <c:v>6</c:v>
                </c:pt>
                <c:pt idx="1955">
                  <c:v>2</c:v>
                </c:pt>
                <c:pt idx="1956">
                  <c:v>2</c:v>
                </c:pt>
                <c:pt idx="1957">
                  <c:v>7</c:v>
                </c:pt>
                <c:pt idx="1958">
                  <c:v>0</c:v>
                </c:pt>
                <c:pt idx="1959">
                  <c:v>2</c:v>
                </c:pt>
                <c:pt idx="1960">
                  <c:v>7</c:v>
                </c:pt>
                <c:pt idx="1961">
                  <c:v>4</c:v>
                </c:pt>
                <c:pt idx="1962">
                  <c:v>1</c:v>
                </c:pt>
                <c:pt idx="1963">
                  <c:v>0</c:v>
                </c:pt>
                <c:pt idx="1964">
                  <c:v>6</c:v>
                </c:pt>
                <c:pt idx="1965">
                  <c:v>1</c:v>
                </c:pt>
                <c:pt idx="1966">
                  <c:v>6</c:v>
                </c:pt>
                <c:pt idx="1967">
                  <c:v>1</c:v>
                </c:pt>
                <c:pt idx="1968">
                  <c:v>2</c:v>
                </c:pt>
                <c:pt idx="1969">
                  <c:v>9</c:v>
                </c:pt>
                <c:pt idx="1970">
                  <c:v>0</c:v>
                </c:pt>
                <c:pt idx="1971">
                  <c:v>0</c:v>
                </c:pt>
                <c:pt idx="1972">
                  <c:v>7</c:v>
                </c:pt>
                <c:pt idx="1973">
                  <c:v>0</c:v>
                </c:pt>
                <c:pt idx="1974">
                  <c:v>0</c:v>
                </c:pt>
                <c:pt idx="1975">
                  <c:v>2</c:v>
                </c:pt>
                <c:pt idx="1976">
                  <c:v>1</c:v>
                </c:pt>
                <c:pt idx="1977">
                  <c:v>2</c:v>
                </c:pt>
                <c:pt idx="1978">
                  <c:v>0</c:v>
                </c:pt>
                <c:pt idx="1979">
                  <c:v>2</c:v>
                </c:pt>
                <c:pt idx="1980">
                  <c:v>2</c:v>
                </c:pt>
                <c:pt idx="1981">
                  <c:v>7</c:v>
                </c:pt>
                <c:pt idx="1982">
                  <c:v>0</c:v>
                </c:pt>
                <c:pt idx="1983">
                  <c:v>6</c:v>
                </c:pt>
                <c:pt idx="1984">
                  <c:v>3</c:v>
                </c:pt>
                <c:pt idx="1985">
                  <c:v>6</c:v>
                </c:pt>
                <c:pt idx="1986">
                  <c:v>19</c:v>
                </c:pt>
                <c:pt idx="1987">
                  <c:v>1</c:v>
                </c:pt>
                <c:pt idx="1988">
                  <c:v>9</c:v>
                </c:pt>
                <c:pt idx="1989">
                  <c:v>1</c:v>
                </c:pt>
                <c:pt idx="1990">
                  <c:v>3</c:v>
                </c:pt>
                <c:pt idx="1991">
                  <c:v>2</c:v>
                </c:pt>
                <c:pt idx="1992">
                  <c:v>1</c:v>
                </c:pt>
                <c:pt idx="1993">
                  <c:v>7</c:v>
                </c:pt>
                <c:pt idx="1994">
                  <c:v>0</c:v>
                </c:pt>
                <c:pt idx="1995">
                  <c:v>0</c:v>
                </c:pt>
                <c:pt idx="1996">
                  <c:v>2</c:v>
                </c:pt>
                <c:pt idx="1997">
                  <c:v>7</c:v>
                </c:pt>
                <c:pt idx="1998">
                  <c:v>7</c:v>
                </c:pt>
                <c:pt idx="1999">
                  <c:v>1</c:v>
                </c:pt>
                <c:pt idx="2000">
                  <c:v>19</c:v>
                </c:pt>
                <c:pt idx="2001">
                  <c:v>7</c:v>
                </c:pt>
                <c:pt idx="2002">
                  <c:v>15</c:v>
                </c:pt>
                <c:pt idx="2003">
                  <c:v>0</c:v>
                </c:pt>
                <c:pt idx="2004">
                  <c:v>2</c:v>
                </c:pt>
                <c:pt idx="2005">
                  <c:v>2</c:v>
                </c:pt>
                <c:pt idx="2006">
                  <c:v>1</c:v>
                </c:pt>
                <c:pt idx="2007">
                  <c:v>3</c:v>
                </c:pt>
                <c:pt idx="2008">
                  <c:v>6</c:v>
                </c:pt>
                <c:pt idx="2009">
                  <c:v>4</c:v>
                </c:pt>
                <c:pt idx="2010">
                  <c:v>0</c:v>
                </c:pt>
                <c:pt idx="2011">
                  <c:v>2</c:v>
                </c:pt>
                <c:pt idx="2012">
                  <c:v>0</c:v>
                </c:pt>
                <c:pt idx="2013">
                  <c:v>0</c:v>
                </c:pt>
                <c:pt idx="2014">
                  <c:v>2</c:v>
                </c:pt>
                <c:pt idx="2015">
                  <c:v>0</c:v>
                </c:pt>
                <c:pt idx="2016">
                  <c:v>7</c:v>
                </c:pt>
                <c:pt idx="2017">
                  <c:v>1</c:v>
                </c:pt>
                <c:pt idx="2018">
                  <c:v>0</c:v>
                </c:pt>
                <c:pt idx="2019">
                  <c:v>15</c:v>
                </c:pt>
                <c:pt idx="2020">
                  <c:v>0</c:v>
                </c:pt>
                <c:pt idx="2021">
                  <c:v>2</c:v>
                </c:pt>
                <c:pt idx="2022">
                  <c:v>1</c:v>
                </c:pt>
                <c:pt idx="2023">
                  <c:v>0</c:v>
                </c:pt>
                <c:pt idx="2024">
                  <c:v>6</c:v>
                </c:pt>
                <c:pt idx="2025">
                  <c:v>0</c:v>
                </c:pt>
                <c:pt idx="2026">
                  <c:v>2</c:v>
                </c:pt>
                <c:pt idx="2027">
                  <c:v>7</c:v>
                </c:pt>
                <c:pt idx="2028">
                  <c:v>6</c:v>
                </c:pt>
                <c:pt idx="2029">
                  <c:v>6</c:v>
                </c:pt>
                <c:pt idx="2030">
                  <c:v>2</c:v>
                </c:pt>
                <c:pt idx="2031">
                  <c:v>6</c:v>
                </c:pt>
                <c:pt idx="2032">
                  <c:v>1</c:v>
                </c:pt>
                <c:pt idx="2033">
                  <c:v>3</c:v>
                </c:pt>
                <c:pt idx="2034">
                  <c:v>2</c:v>
                </c:pt>
                <c:pt idx="2035">
                  <c:v>3</c:v>
                </c:pt>
                <c:pt idx="2036">
                  <c:v>2</c:v>
                </c:pt>
                <c:pt idx="2037">
                  <c:v>4</c:v>
                </c:pt>
                <c:pt idx="2038">
                  <c:v>3</c:v>
                </c:pt>
                <c:pt idx="2039">
                  <c:v>0</c:v>
                </c:pt>
                <c:pt idx="2040">
                  <c:v>0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0</c:v>
                </c:pt>
                <c:pt idx="2046">
                  <c:v>9</c:v>
                </c:pt>
                <c:pt idx="2047">
                  <c:v>7</c:v>
                </c:pt>
                <c:pt idx="2048">
                  <c:v>6</c:v>
                </c:pt>
                <c:pt idx="2049">
                  <c:v>1</c:v>
                </c:pt>
                <c:pt idx="2050">
                  <c:v>6</c:v>
                </c:pt>
                <c:pt idx="2051">
                  <c:v>3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3</c:v>
                </c:pt>
                <c:pt idx="2057">
                  <c:v>6</c:v>
                </c:pt>
                <c:pt idx="2058">
                  <c:v>2</c:v>
                </c:pt>
                <c:pt idx="2059">
                  <c:v>9</c:v>
                </c:pt>
                <c:pt idx="2060">
                  <c:v>0</c:v>
                </c:pt>
                <c:pt idx="2061">
                  <c:v>0</c:v>
                </c:pt>
                <c:pt idx="2062">
                  <c:v>2</c:v>
                </c:pt>
                <c:pt idx="2063">
                  <c:v>2</c:v>
                </c:pt>
                <c:pt idx="2064">
                  <c:v>6</c:v>
                </c:pt>
                <c:pt idx="2065">
                  <c:v>2</c:v>
                </c:pt>
                <c:pt idx="2066">
                  <c:v>1</c:v>
                </c:pt>
                <c:pt idx="2067">
                  <c:v>6</c:v>
                </c:pt>
                <c:pt idx="2068">
                  <c:v>0</c:v>
                </c:pt>
                <c:pt idx="2069">
                  <c:v>0</c:v>
                </c:pt>
                <c:pt idx="2070">
                  <c:v>4</c:v>
                </c:pt>
                <c:pt idx="2071">
                  <c:v>19</c:v>
                </c:pt>
                <c:pt idx="2072">
                  <c:v>1</c:v>
                </c:pt>
                <c:pt idx="2073">
                  <c:v>0</c:v>
                </c:pt>
                <c:pt idx="2074">
                  <c:v>9</c:v>
                </c:pt>
                <c:pt idx="2075">
                  <c:v>15</c:v>
                </c:pt>
                <c:pt idx="2076">
                  <c:v>3</c:v>
                </c:pt>
                <c:pt idx="2077">
                  <c:v>0</c:v>
                </c:pt>
                <c:pt idx="2078">
                  <c:v>0</c:v>
                </c:pt>
                <c:pt idx="2079">
                  <c:v>6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7</c:v>
                </c:pt>
                <c:pt idx="2085">
                  <c:v>0</c:v>
                </c:pt>
                <c:pt idx="2086">
                  <c:v>2</c:v>
                </c:pt>
                <c:pt idx="2087">
                  <c:v>7</c:v>
                </c:pt>
                <c:pt idx="2088">
                  <c:v>2</c:v>
                </c:pt>
                <c:pt idx="2089">
                  <c:v>6</c:v>
                </c:pt>
                <c:pt idx="2090">
                  <c:v>0</c:v>
                </c:pt>
                <c:pt idx="2091">
                  <c:v>1</c:v>
                </c:pt>
                <c:pt idx="2092">
                  <c:v>0</c:v>
                </c:pt>
                <c:pt idx="2093">
                  <c:v>2</c:v>
                </c:pt>
                <c:pt idx="2094">
                  <c:v>0</c:v>
                </c:pt>
                <c:pt idx="2095">
                  <c:v>2</c:v>
                </c:pt>
                <c:pt idx="2096">
                  <c:v>3</c:v>
                </c:pt>
                <c:pt idx="2097">
                  <c:v>0</c:v>
                </c:pt>
                <c:pt idx="2098">
                  <c:v>9</c:v>
                </c:pt>
                <c:pt idx="2099">
                  <c:v>0</c:v>
                </c:pt>
                <c:pt idx="2100">
                  <c:v>0</c:v>
                </c:pt>
                <c:pt idx="2101">
                  <c:v>6</c:v>
                </c:pt>
                <c:pt idx="2102">
                  <c:v>7</c:v>
                </c:pt>
                <c:pt idx="2103">
                  <c:v>7</c:v>
                </c:pt>
                <c:pt idx="2104">
                  <c:v>2</c:v>
                </c:pt>
                <c:pt idx="2105">
                  <c:v>2</c:v>
                </c:pt>
                <c:pt idx="2106">
                  <c:v>7</c:v>
                </c:pt>
                <c:pt idx="2107">
                  <c:v>2</c:v>
                </c:pt>
                <c:pt idx="2108">
                  <c:v>9</c:v>
                </c:pt>
                <c:pt idx="2109">
                  <c:v>4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0</c:v>
                </c:pt>
                <c:pt idx="2114">
                  <c:v>0</c:v>
                </c:pt>
                <c:pt idx="2115">
                  <c:v>2</c:v>
                </c:pt>
                <c:pt idx="2116">
                  <c:v>0</c:v>
                </c:pt>
                <c:pt idx="2117">
                  <c:v>0</c:v>
                </c:pt>
                <c:pt idx="2118">
                  <c:v>2</c:v>
                </c:pt>
                <c:pt idx="2119">
                  <c:v>0</c:v>
                </c:pt>
                <c:pt idx="2120">
                  <c:v>7</c:v>
                </c:pt>
                <c:pt idx="2121">
                  <c:v>19</c:v>
                </c:pt>
                <c:pt idx="2122">
                  <c:v>7</c:v>
                </c:pt>
                <c:pt idx="2123">
                  <c:v>3</c:v>
                </c:pt>
                <c:pt idx="2124">
                  <c:v>2</c:v>
                </c:pt>
                <c:pt idx="2125">
                  <c:v>3</c:v>
                </c:pt>
                <c:pt idx="2126">
                  <c:v>1</c:v>
                </c:pt>
                <c:pt idx="2127">
                  <c:v>2</c:v>
                </c:pt>
                <c:pt idx="2128">
                  <c:v>7</c:v>
                </c:pt>
                <c:pt idx="2129">
                  <c:v>2</c:v>
                </c:pt>
                <c:pt idx="2130">
                  <c:v>7</c:v>
                </c:pt>
                <c:pt idx="2131">
                  <c:v>0</c:v>
                </c:pt>
                <c:pt idx="2132">
                  <c:v>4</c:v>
                </c:pt>
                <c:pt idx="2133">
                  <c:v>0</c:v>
                </c:pt>
                <c:pt idx="2134">
                  <c:v>2</c:v>
                </c:pt>
                <c:pt idx="2135">
                  <c:v>7</c:v>
                </c:pt>
                <c:pt idx="2136">
                  <c:v>6</c:v>
                </c:pt>
                <c:pt idx="2137">
                  <c:v>2</c:v>
                </c:pt>
                <c:pt idx="2138">
                  <c:v>15</c:v>
                </c:pt>
                <c:pt idx="2139">
                  <c:v>1</c:v>
                </c:pt>
                <c:pt idx="2140">
                  <c:v>0</c:v>
                </c:pt>
                <c:pt idx="2141">
                  <c:v>3</c:v>
                </c:pt>
                <c:pt idx="2142">
                  <c:v>6</c:v>
                </c:pt>
                <c:pt idx="2143">
                  <c:v>0</c:v>
                </c:pt>
                <c:pt idx="2144">
                  <c:v>2</c:v>
                </c:pt>
                <c:pt idx="2145">
                  <c:v>0</c:v>
                </c:pt>
                <c:pt idx="2146">
                  <c:v>0</c:v>
                </c:pt>
                <c:pt idx="2147">
                  <c:v>3</c:v>
                </c:pt>
                <c:pt idx="2148">
                  <c:v>4</c:v>
                </c:pt>
                <c:pt idx="2149">
                  <c:v>15</c:v>
                </c:pt>
                <c:pt idx="2150">
                  <c:v>7</c:v>
                </c:pt>
                <c:pt idx="2151">
                  <c:v>0</c:v>
                </c:pt>
                <c:pt idx="2152">
                  <c:v>4</c:v>
                </c:pt>
                <c:pt idx="2153">
                  <c:v>3</c:v>
                </c:pt>
                <c:pt idx="2154">
                  <c:v>0</c:v>
                </c:pt>
                <c:pt idx="2155">
                  <c:v>1</c:v>
                </c:pt>
                <c:pt idx="2156">
                  <c:v>4</c:v>
                </c:pt>
                <c:pt idx="2157">
                  <c:v>9</c:v>
                </c:pt>
                <c:pt idx="2158">
                  <c:v>0</c:v>
                </c:pt>
                <c:pt idx="2159">
                  <c:v>0</c:v>
                </c:pt>
                <c:pt idx="2160">
                  <c:v>2</c:v>
                </c:pt>
                <c:pt idx="2161">
                  <c:v>6</c:v>
                </c:pt>
                <c:pt idx="2162">
                  <c:v>19</c:v>
                </c:pt>
                <c:pt idx="2163">
                  <c:v>0</c:v>
                </c:pt>
                <c:pt idx="2164">
                  <c:v>7</c:v>
                </c:pt>
                <c:pt idx="2165">
                  <c:v>0</c:v>
                </c:pt>
                <c:pt idx="2166">
                  <c:v>0</c:v>
                </c:pt>
                <c:pt idx="2167">
                  <c:v>4</c:v>
                </c:pt>
                <c:pt idx="2168">
                  <c:v>19</c:v>
                </c:pt>
                <c:pt idx="2169">
                  <c:v>19</c:v>
                </c:pt>
                <c:pt idx="2170">
                  <c:v>2</c:v>
                </c:pt>
                <c:pt idx="2171">
                  <c:v>1</c:v>
                </c:pt>
                <c:pt idx="2172">
                  <c:v>1</c:v>
                </c:pt>
                <c:pt idx="2173">
                  <c:v>19</c:v>
                </c:pt>
                <c:pt idx="2174">
                  <c:v>0</c:v>
                </c:pt>
                <c:pt idx="2175">
                  <c:v>9</c:v>
                </c:pt>
                <c:pt idx="2176">
                  <c:v>6</c:v>
                </c:pt>
                <c:pt idx="2177">
                  <c:v>3</c:v>
                </c:pt>
                <c:pt idx="2178">
                  <c:v>9</c:v>
                </c:pt>
                <c:pt idx="2179">
                  <c:v>15</c:v>
                </c:pt>
                <c:pt idx="2180">
                  <c:v>0</c:v>
                </c:pt>
                <c:pt idx="2181">
                  <c:v>6</c:v>
                </c:pt>
                <c:pt idx="2182">
                  <c:v>1</c:v>
                </c:pt>
                <c:pt idx="2183">
                  <c:v>15</c:v>
                </c:pt>
                <c:pt idx="2184">
                  <c:v>7</c:v>
                </c:pt>
                <c:pt idx="2185">
                  <c:v>19</c:v>
                </c:pt>
                <c:pt idx="2186">
                  <c:v>0</c:v>
                </c:pt>
                <c:pt idx="2187">
                  <c:v>19</c:v>
                </c:pt>
                <c:pt idx="2188">
                  <c:v>3</c:v>
                </c:pt>
                <c:pt idx="2189">
                  <c:v>6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0</c:v>
                </c:pt>
                <c:pt idx="2195">
                  <c:v>0</c:v>
                </c:pt>
                <c:pt idx="2196">
                  <c:v>1</c:v>
                </c:pt>
                <c:pt idx="2197">
                  <c:v>1</c:v>
                </c:pt>
                <c:pt idx="2198">
                  <c:v>3</c:v>
                </c:pt>
                <c:pt idx="2199">
                  <c:v>6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2</c:v>
                </c:pt>
                <c:pt idx="2204">
                  <c:v>6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3</c:v>
                </c:pt>
                <c:pt idx="2209">
                  <c:v>4</c:v>
                </c:pt>
                <c:pt idx="2210">
                  <c:v>2</c:v>
                </c:pt>
                <c:pt idx="2211">
                  <c:v>0</c:v>
                </c:pt>
                <c:pt idx="2212">
                  <c:v>3</c:v>
                </c:pt>
                <c:pt idx="2213">
                  <c:v>1</c:v>
                </c:pt>
                <c:pt idx="2214">
                  <c:v>19</c:v>
                </c:pt>
                <c:pt idx="2215">
                  <c:v>0</c:v>
                </c:pt>
                <c:pt idx="2216">
                  <c:v>6</c:v>
                </c:pt>
                <c:pt idx="2217">
                  <c:v>6</c:v>
                </c:pt>
                <c:pt idx="2218">
                  <c:v>6</c:v>
                </c:pt>
                <c:pt idx="2219">
                  <c:v>1</c:v>
                </c:pt>
                <c:pt idx="2220">
                  <c:v>2</c:v>
                </c:pt>
                <c:pt idx="2221">
                  <c:v>2</c:v>
                </c:pt>
                <c:pt idx="2222">
                  <c:v>7</c:v>
                </c:pt>
                <c:pt idx="2223">
                  <c:v>1</c:v>
                </c:pt>
                <c:pt idx="2224">
                  <c:v>2</c:v>
                </c:pt>
                <c:pt idx="2225">
                  <c:v>7</c:v>
                </c:pt>
                <c:pt idx="2226">
                  <c:v>19</c:v>
                </c:pt>
                <c:pt idx="2227">
                  <c:v>6</c:v>
                </c:pt>
                <c:pt idx="2228">
                  <c:v>4</c:v>
                </c:pt>
                <c:pt idx="2229">
                  <c:v>19</c:v>
                </c:pt>
                <c:pt idx="2230">
                  <c:v>6</c:v>
                </c:pt>
                <c:pt idx="2231">
                  <c:v>7</c:v>
                </c:pt>
                <c:pt idx="2232">
                  <c:v>6</c:v>
                </c:pt>
                <c:pt idx="2233">
                  <c:v>0</c:v>
                </c:pt>
                <c:pt idx="2234">
                  <c:v>2</c:v>
                </c:pt>
                <c:pt idx="2235">
                  <c:v>7</c:v>
                </c:pt>
                <c:pt idx="2236">
                  <c:v>2</c:v>
                </c:pt>
                <c:pt idx="2237">
                  <c:v>2</c:v>
                </c:pt>
                <c:pt idx="2238">
                  <c:v>0</c:v>
                </c:pt>
                <c:pt idx="2239">
                  <c:v>0</c:v>
                </c:pt>
                <c:pt idx="2240">
                  <c:v>7</c:v>
                </c:pt>
                <c:pt idx="2241">
                  <c:v>2</c:v>
                </c:pt>
                <c:pt idx="2242">
                  <c:v>2</c:v>
                </c:pt>
                <c:pt idx="2243">
                  <c:v>6</c:v>
                </c:pt>
                <c:pt idx="2244">
                  <c:v>19</c:v>
                </c:pt>
                <c:pt idx="2245">
                  <c:v>3</c:v>
                </c:pt>
                <c:pt idx="2246">
                  <c:v>1</c:v>
                </c:pt>
                <c:pt idx="2247">
                  <c:v>6</c:v>
                </c:pt>
                <c:pt idx="2248">
                  <c:v>6</c:v>
                </c:pt>
                <c:pt idx="2249">
                  <c:v>0</c:v>
                </c:pt>
                <c:pt idx="2250">
                  <c:v>0</c:v>
                </c:pt>
                <c:pt idx="2251">
                  <c:v>1</c:v>
                </c:pt>
                <c:pt idx="2252">
                  <c:v>9</c:v>
                </c:pt>
                <c:pt idx="2253">
                  <c:v>0</c:v>
                </c:pt>
                <c:pt idx="2254">
                  <c:v>2</c:v>
                </c:pt>
                <c:pt idx="2255">
                  <c:v>9</c:v>
                </c:pt>
                <c:pt idx="2256">
                  <c:v>0</c:v>
                </c:pt>
                <c:pt idx="2257">
                  <c:v>7</c:v>
                </c:pt>
                <c:pt idx="2258">
                  <c:v>1</c:v>
                </c:pt>
                <c:pt idx="2259">
                  <c:v>4</c:v>
                </c:pt>
                <c:pt idx="2260">
                  <c:v>7</c:v>
                </c:pt>
                <c:pt idx="2261">
                  <c:v>15</c:v>
                </c:pt>
                <c:pt idx="2262">
                  <c:v>1</c:v>
                </c:pt>
                <c:pt idx="2263">
                  <c:v>7</c:v>
                </c:pt>
                <c:pt idx="2264">
                  <c:v>4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9</c:v>
                </c:pt>
                <c:pt idx="2270">
                  <c:v>1</c:v>
                </c:pt>
                <c:pt idx="2271">
                  <c:v>0</c:v>
                </c:pt>
                <c:pt idx="2272">
                  <c:v>1</c:v>
                </c:pt>
                <c:pt idx="2273">
                  <c:v>4</c:v>
                </c:pt>
                <c:pt idx="2274">
                  <c:v>2</c:v>
                </c:pt>
                <c:pt idx="2275">
                  <c:v>6</c:v>
                </c:pt>
                <c:pt idx="2276">
                  <c:v>2</c:v>
                </c:pt>
                <c:pt idx="2277">
                  <c:v>9</c:v>
                </c:pt>
                <c:pt idx="2278">
                  <c:v>19</c:v>
                </c:pt>
                <c:pt idx="2279">
                  <c:v>3</c:v>
                </c:pt>
                <c:pt idx="2280">
                  <c:v>0</c:v>
                </c:pt>
                <c:pt idx="2281">
                  <c:v>9</c:v>
                </c:pt>
                <c:pt idx="2282">
                  <c:v>0</c:v>
                </c:pt>
                <c:pt idx="2283">
                  <c:v>2</c:v>
                </c:pt>
                <c:pt idx="2284">
                  <c:v>2</c:v>
                </c:pt>
                <c:pt idx="2285">
                  <c:v>0</c:v>
                </c:pt>
                <c:pt idx="2286">
                  <c:v>6</c:v>
                </c:pt>
                <c:pt idx="2287">
                  <c:v>0</c:v>
                </c:pt>
                <c:pt idx="2288">
                  <c:v>0</c:v>
                </c:pt>
                <c:pt idx="2289">
                  <c:v>19</c:v>
                </c:pt>
                <c:pt idx="2290">
                  <c:v>0</c:v>
                </c:pt>
                <c:pt idx="2291">
                  <c:v>0</c:v>
                </c:pt>
                <c:pt idx="2292">
                  <c:v>6</c:v>
                </c:pt>
                <c:pt idx="2293">
                  <c:v>6</c:v>
                </c:pt>
                <c:pt idx="2294">
                  <c:v>0</c:v>
                </c:pt>
                <c:pt idx="2295">
                  <c:v>0</c:v>
                </c:pt>
                <c:pt idx="2296">
                  <c:v>1</c:v>
                </c:pt>
                <c:pt idx="2297">
                  <c:v>2</c:v>
                </c:pt>
                <c:pt idx="2298">
                  <c:v>9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15</c:v>
                </c:pt>
                <c:pt idx="2303">
                  <c:v>2</c:v>
                </c:pt>
                <c:pt idx="2304">
                  <c:v>0</c:v>
                </c:pt>
                <c:pt idx="2305">
                  <c:v>0</c:v>
                </c:pt>
                <c:pt idx="2306">
                  <c:v>6</c:v>
                </c:pt>
                <c:pt idx="2307">
                  <c:v>0</c:v>
                </c:pt>
                <c:pt idx="2308">
                  <c:v>1</c:v>
                </c:pt>
                <c:pt idx="2309">
                  <c:v>2</c:v>
                </c:pt>
                <c:pt idx="2310">
                  <c:v>0</c:v>
                </c:pt>
                <c:pt idx="2311">
                  <c:v>7</c:v>
                </c:pt>
                <c:pt idx="2312">
                  <c:v>19</c:v>
                </c:pt>
                <c:pt idx="2313">
                  <c:v>0</c:v>
                </c:pt>
                <c:pt idx="2314">
                  <c:v>4</c:v>
                </c:pt>
                <c:pt idx="2315">
                  <c:v>6</c:v>
                </c:pt>
                <c:pt idx="2316">
                  <c:v>19</c:v>
                </c:pt>
                <c:pt idx="2317">
                  <c:v>15</c:v>
                </c:pt>
                <c:pt idx="2318">
                  <c:v>19</c:v>
                </c:pt>
                <c:pt idx="2319">
                  <c:v>15</c:v>
                </c:pt>
                <c:pt idx="2320">
                  <c:v>6</c:v>
                </c:pt>
                <c:pt idx="2321">
                  <c:v>2</c:v>
                </c:pt>
                <c:pt idx="2322">
                  <c:v>1</c:v>
                </c:pt>
                <c:pt idx="2323">
                  <c:v>15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2</c:v>
                </c:pt>
                <c:pt idx="2328">
                  <c:v>2</c:v>
                </c:pt>
                <c:pt idx="2329">
                  <c:v>6</c:v>
                </c:pt>
                <c:pt idx="2330">
                  <c:v>7</c:v>
                </c:pt>
                <c:pt idx="2331">
                  <c:v>0</c:v>
                </c:pt>
                <c:pt idx="2332">
                  <c:v>6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4</c:v>
                </c:pt>
                <c:pt idx="2337">
                  <c:v>2</c:v>
                </c:pt>
                <c:pt idx="2338">
                  <c:v>0</c:v>
                </c:pt>
                <c:pt idx="2339">
                  <c:v>0</c:v>
                </c:pt>
                <c:pt idx="2340">
                  <c:v>7</c:v>
                </c:pt>
                <c:pt idx="2341">
                  <c:v>0</c:v>
                </c:pt>
                <c:pt idx="2342">
                  <c:v>7</c:v>
                </c:pt>
                <c:pt idx="2343">
                  <c:v>0</c:v>
                </c:pt>
                <c:pt idx="2344">
                  <c:v>2</c:v>
                </c:pt>
                <c:pt idx="2345">
                  <c:v>0</c:v>
                </c:pt>
                <c:pt idx="2346">
                  <c:v>1</c:v>
                </c:pt>
                <c:pt idx="2347">
                  <c:v>2</c:v>
                </c:pt>
                <c:pt idx="2348">
                  <c:v>9</c:v>
                </c:pt>
                <c:pt idx="2349">
                  <c:v>0</c:v>
                </c:pt>
                <c:pt idx="2350">
                  <c:v>7</c:v>
                </c:pt>
                <c:pt idx="2351">
                  <c:v>0</c:v>
                </c:pt>
                <c:pt idx="2352">
                  <c:v>0</c:v>
                </c:pt>
                <c:pt idx="2353">
                  <c:v>1</c:v>
                </c:pt>
                <c:pt idx="2354">
                  <c:v>7</c:v>
                </c:pt>
                <c:pt idx="2355">
                  <c:v>2</c:v>
                </c:pt>
                <c:pt idx="2356">
                  <c:v>0</c:v>
                </c:pt>
                <c:pt idx="2357">
                  <c:v>1</c:v>
                </c:pt>
                <c:pt idx="2358">
                  <c:v>0</c:v>
                </c:pt>
                <c:pt idx="2359">
                  <c:v>9</c:v>
                </c:pt>
                <c:pt idx="2360">
                  <c:v>3</c:v>
                </c:pt>
                <c:pt idx="2361">
                  <c:v>2</c:v>
                </c:pt>
                <c:pt idx="2362">
                  <c:v>0</c:v>
                </c:pt>
                <c:pt idx="2363">
                  <c:v>2</c:v>
                </c:pt>
                <c:pt idx="2364">
                  <c:v>3</c:v>
                </c:pt>
                <c:pt idx="2365">
                  <c:v>0</c:v>
                </c:pt>
                <c:pt idx="2366">
                  <c:v>6</c:v>
                </c:pt>
                <c:pt idx="2367">
                  <c:v>2</c:v>
                </c:pt>
                <c:pt idx="2368">
                  <c:v>15</c:v>
                </c:pt>
                <c:pt idx="2369">
                  <c:v>9</c:v>
                </c:pt>
                <c:pt idx="2370">
                  <c:v>6</c:v>
                </c:pt>
                <c:pt idx="2371">
                  <c:v>6</c:v>
                </c:pt>
                <c:pt idx="2372">
                  <c:v>0</c:v>
                </c:pt>
                <c:pt idx="2373">
                  <c:v>6</c:v>
                </c:pt>
                <c:pt idx="2374">
                  <c:v>9</c:v>
                </c:pt>
                <c:pt idx="2375">
                  <c:v>1</c:v>
                </c:pt>
                <c:pt idx="2376">
                  <c:v>9</c:v>
                </c:pt>
                <c:pt idx="2377">
                  <c:v>0</c:v>
                </c:pt>
                <c:pt idx="2378">
                  <c:v>1</c:v>
                </c:pt>
                <c:pt idx="2379">
                  <c:v>2</c:v>
                </c:pt>
                <c:pt idx="2380">
                  <c:v>7</c:v>
                </c:pt>
                <c:pt idx="2381">
                  <c:v>19</c:v>
                </c:pt>
                <c:pt idx="2382">
                  <c:v>7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7</c:v>
                </c:pt>
                <c:pt idx="2387">
                  <c:v>0</c:v>
                </c:pt>
                <c:pt idx="2388">
                  <c:v>0</c:v>
                </c:pt>
                <c:pt idx="2389">
                  <c:v>7</c:v>
                </c:pt>
                <c:pt idx="2390">
                  <c:v>2</c:v>
                </c:pt>
                <c:pt idx="2391">
                  <c:v>1</c:v>
                </c:pt>
                <c:pt idx="2392">
                  <c:v>1</c:v>
                </c:pt>
                <c:pt idx="2393">
                  <c:v>9</c:v>
                </c:pt>
                <c:pt idx="2394">
                  <c:v>0</c:v>
                </c:pt>
                <c:pt idx="2395">
                  <c:v>2</c:v>
                </c:pt>
                <c:pt idx="2396">
                  <c:v>2</c:v>
                </c:pt>
                <c:pt idx="2397">
                  <c:v>15</c:v>
                </c:pt>
                <c:pt idx="2398">
                  <c:v>7</c:v>
                </c:pt>
                <c:pt idx="2399">
                  <c:v>0</c:v>
                </c:pt>
                <c:pt idx="2400">
                  <c:v>0</c:v>
                </c:pt>
                <c:pt idx="2401">
                  <c:v>6</c:v>
                </c:pt>
                <c:pt idx="2402">
                  <c:v>1</c:v>
                </c:pt>
                <c:pt idx="2403">
                  <c:v>3</c:v>
                </c:pt>
                <c:pt idx="2404">
                  <c:v>6</c:v>
                </c:pt>
                <c:pt idx="2405">
                  <c:v>2</c:v>
                </c:pt>
                <c:pt idx="2406">
                  <c:v>0</c:v>
                </c:pt>
                <c:pt idx="2407">
                  <c:v>7</c:v>
                </c:pt>
                <c:pt idx="2408">
                  <c:v>1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9</c:v>
                </c:pt>
                <c:pt idx="2414">
                  <c:v>2</c:v>
                </c:pt>
                <c:pt idx="2415">
                  <c:v>2</c:v>
                </c:pt>
                <c:pt idx="2416">
                  <c:v>0</c:v>
                </c:pt>
                <c:pt idx="2417">
                  <c:v>0</c:v>
                </c:pt>
                <c:pt idx="2418">
                  <c:v>19</c:v>
                </c:pt>
                <c:pt idx="2419">
                  <c:v>6</c:v>
                </c:pt>
                <c:pt idx="2420">
                  <c:v>6</c:v>
                </c:pt>
                <c:pt idx="2421">
                  <c:v>2</c:v>
                </c:pt>
                <c:pt idx="2422">
                  <c:v>0</c:v>
                </c:pt>
                <c:pt idx="2423">
                  <c:v>2</c:v>
                </c:pt>
                <c:pt idx="2424">
                  <c:v>1</c:v>
                </c:pt>
                <c:pt idx="2425">
                  <c:v>1</c:v>
                </c:pt>
                <c:pt idx="2426">
                  <c:v>19</c:v>
                </c:pt>
                <c:pt idx="2427">
                  <c:v>0</c:v>
                </c:pt>
                <c:pt idx="2428">
                  <c:v>7</c:v>
                </c:pt>
                <c:pt idx="2429">
                  <c:v>0</c:v>
                </c:pt>
                <c:pt idx="2430">
                  <c:v>0</c:v>
                </c:pt>
                <c:pt idx="2431">
                  <c:v>7</c:v>
                </c:pt>
                <c:pt idx="2432">
                  <c:v>4</c:v>
                </c:pt>
                <c:pt idx="2433">
                  <c:v>0</c:v>
                </c:pt>
                <c:pt idx="2434">
                  <c:v>2</c:v>
                </c:pt>
                <c:pt idx="2435">
                  <c:v>15</c:v>
                </c:pt>
                <c:pt idx="2436">
                  <c:v>2</c:v>
                </c:pt>
                <c:pt idx="2437">
                  <c:v>2</c:v>
                </c:pt>
                <c:pt idx="2438">
                  <c:v>0</c:v>
                </c:pt>
                <c:pt idx="2439">
                  <c:v>3</c:v>
                </c:pt>
                <c:pt idx="2440">
                  <c:v>0</c:v>
                </c:pt>
                <c:pt idx="2441">
                  <c:v>1</c:v>
                </c:pt>
                <c:pt idx="2442">
                  <c:v>0</c:v>
                </c:pt>
                <c:pt idx="2443">
                  <c:v>0</c:v>
                </c:pt>
                <c:pt idx="2444">
                  <c:v>3</c:v>
                </c:pt>
                <c:pt idx="2445">
                  <c:v>0</c:v>
                </c:pt>
                <c:pt idx="2446">
                  <c:v>0</c:v>
                </c:pt>
                <c:pt idx="2447">
                  <c:v>6</c:v>
                </c:pt>
                <c:pt idx="2448">
                  <c:v>6</c:v>
                </c:pt>
                <c:pt idx="2449">
                  <c:v>6</c:v>
                </c:pt>
                <c:pt idx="2450">
                  <c:v>6</c:v>
                </c:pt>
                <c:pt idx="2451">
                  <c:v>2</c:v>
                </c:pt>
                <c:pt idx="2452">
                  <c:v>1</c:v>
                </c:pt>
                <c:pt idx="2453">
                  <c:v>6</c:v>
                </c:pt>
                <c:pt idx="2454">
                  <c:v>4</c:v>
                </c:pt>
                <c:pt idx="2455">
                  <c:v>0</c:v>
                </c:pt>
                <c:pt idx="2456">
                  <c:v>19</c:v>
                </c:pt>
                <c:pt idx="2457">
                  <c:v>1</c:v>
                </c:pt>
                <c:pt idx="2458">
                  <c:v>1</c:v>
                </c:pt>
                <c:pt idx="2459">
                  <c:v>0</c:v>
                </c:pt>
                <c:pt idx="2460">
                  <c:v>6</c:v>
                </c:pt>
                <c:pt idx="2461">
                  <c:v>1</c:v>
                </c:pt>
                <c:pt idx="2462">
                  <c:v>15</c:v>
                </c:pt>
                <c:pt idx="2463">
                  <c:v>6</c:v>
                </c:pt>
                <c:pt idx="2464">
                  <c:v>15</c:v>
                </c:pt>
                <c:pt idx="2465">
                  <c:v>1</c:v>
                </c:pt>
                <c:pt idx="2466">
                  <c:v>4</c:v>
                </c:pt>
                <c:pt idx="2467">
                  <c:v>4</c:v>
                </c:pt>
                <c:pt idx="2468">
                  <c:v>2</c:v>
                </c:pt>
                <c:pt idx="2469">
                  <c:v>2</c:v>
                </c:pt>
                <c:pt idx="2470">
                  <c:v>0</c:v>
                </c:pt>
                <c:pt idx="2471">
                  <c:v>2</c:v>
                </c:pt>
                <c:pt idx="2472">
                  <c:v>4</c:v>
                </c:pt>
                <c:pt idx="2473">
                  <c:v>2</c:v>
                </c:pt>
                <c:pt idx="2474">
                  <c:v>0</c:v>
                </c:pt>
                <c:pt idx="2475">
                  <c:v>0</c:v>
                </c:pt>
                <c:pt idx="2476">
                  <c:v>1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2</c:v>
                </c:pt>
                <c:pt idx="2481">
                  <c:v>6</c:v>
                </c:pt>
                <c:pt idx="2482">
                  <c:v>1</c:v>
                </c:pt>
                <c:pt idx="2483">
                  <c:v>0</c:v>
                </c:pt>
                <c:pt idx="2484">
                  <c:v>9</c:v>
                </c:pt>
                <c:pt idx="2485">
                  <c:v>7</c:v>
                </c:pt>
                <c:pt idx="2486">
                  <c:v>0</c:v>
                </c:pt>
                <c:pt idx="2487">
                  <c:v>0</c:v>
                </c:pt>
                <c:pt idx="2488">
                  <c:v>2</c:v>
                </c:pt>
                <c:pt idx="2489">
                  <c:v>0</c:v>
                </c:pt>
                <c:pt idx="2490">
                  <c:v>0</c:v>
                </c:pt>
                <c:pt idx="2491">
                  <c:v>3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2</c:v>
                </c:pt>
                <c:pt idx="2496">
                  <c:v>6</c:v>
                </c:pt>
                <c:pt idx="2497">
                  <c:v>2</c:v>
                </c:pt>
                <c:pt idx="2498">
                  <c:v>6</c:v>
                </c:pt>
                <c:pt idx="2499">
                  <c:v>3</c:v>
                </c:pt>
                <c:pt idx="2500">
                  <c:v>0</c:v>
                </c:pt>
                <c:pt idx="2501">
                  <c:v>0</c:v>
                </c:pt>
                <c:pt idx="2502">
                  <c:v>3</c:v>
                </c:pt>
                <c:pt idx="2503">
                  <c:v>4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15</c:v>
                </c:pt>
                <c:pt idx="2508">
                  <c:v>2</c:v>
                </c:pt>
                <c:pt idx="2509">
                  <c:v>7</c:v>
                </c:pt>
                <c:pt idx="2510">
                  <c:v>7</c:v>
                </c:pt>
                <c:pt idx="2511">
                  <c:v>0</c:v>
                </c:pt>
                <c:pt idx="2512">
                  <c:v>9</c:v>
                </c:pt>
                <c:pt idx="2513">
                  <c:v>3</c:v>
                </c:pt>
                <c:pt idx="2514">
                  <c:v>0</c:v>
                </c:pt>
                <c:pt idx="2515">
                  <c:v>2</c:v>
                </c:pt>
                <c:pt idx="2516">
                  <c:v>6</c:v>
                </c:pt>
                <c:pt idx="2517">
                  <c:v>2</c:v>
                </c:pt>
                <c:pt idx="2518">
                  <c:v>7</c:v>
                </c:pt>
                <c:pt idx="2519">
                  <c:v>0</c:v>
                </c:pt>
                <c:pt idx="2520">
                  <c:v>0</c:v>
                </c:pt>
                <c:pt idx="2521">
                  <c:v>15</c:v>
                </c:pt>
                <c:pt idx="2522">
                  <c:v>6</c:v>
                </c:pt>
                <c:pt idx="2523">
                  <c:v>2</c:v>
                </c:pt>
                <c:pt idx="2524">
                  <c:v>15</c:v>
                </c:pt>
                <c:pt idx="2525">
                  <c:v>9</c:v>
                </c:pt>
                <c:pt idx="2526">
                  <c:v>2</c:v>
                </c:pt>
                <c:pt idx="2527">
                  <c:v>2</c:v>
                </c:pt>
                <c:pt idx="2528">
                  <c:v>6</c:v>
                </c:pt>
                <c:pt idx="2529">
                  <c:v>1</c:v>
                </c:pt>
                <c:pt idx="2530">
                  <c:v>7</c:v>
                </c:pt>
                <c:pt idx="2531">
                  <c:v>0</c:v>
                </c:pt>
                <c:pt idx="2532">
                  <c:v>7</c:v>
                </c:pt>
                <c:pt idx="2533">
                  <c:v>15</c:v>
                </c:pt>
                <c:pt idx="2534">
                  <c:v>2</c:v>
                </c:pt>
                <c:pt idx="2535">
                  <c:v>0</c:v>
                </c:pt>
                <c:pt idx="2536">
                  <c:v>7</c:v>
                </c:pt>
                <c:pt idx="2537">
                  <c:v>6</c:v>
                </c:pt>
                <c:pt idx="2538">
                  <c:v>3</c:v>
                </c:pt>
                <c:pt idx="2539">
                  <c:v>2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3</c:v>
                </c:pt>
                <c:pt idx="2544">
                  <c:v>0</c:v>
                </c:pt>
                <c:pt idx="2545">
                  <c:v>0</c:v>
                </c:pt>
                <c:pt idx="2546">
                  <c:v>6</c:v>
                </c:pt>
                <c:pt idx="2547">
                  <c:v>2</c:v>
                </c:pt>
                <c:pt idx="2548">
                  <c:v>0</c:v>
                </c:pt>
                <c:pt idx="2549">
                  <c:v>6</c:v>
                </c:pt>
                <c:pt idx="2550">
                  <c:v>2</c:v>
                </c:pt>
                <c:pt idx="2551">
                  <c:v>0</c:v>
                </c:pt>
                <c:pt idx="2552">
                  <c:v>19</c:v>
                </c:pt>
                <c:pt idx="2553">
                  <c:v>2</c:v>
                </c:pt>
                <c:pt idx="2554">
                  <c:v>2</c:v>
                </c:pt>
                <c:pt idx="2555">
                  <c:v>6</c:v>
                </c:pt>
                <c:pt idx="2556">
                  <c:v>1</c:v>
                </c:pt>
                <c:pt idx="2557">
                  <c:v>6</c:v>
                </c:pt>
                <c:pt idx="2558">
                  <c:v>7</c:v>
                </c:pt>
                <c:pt idx="2559">
                  <c:v>6</c:v>
                </c:pt>
                <c:pt idx="2560">
                  <c:v>15</c:v>
                </c:pt>
                <c:pt idx="2561">
                  <c:v>1</c:v>
                </c:pt>
                <c:pt idx="2562">
                  <c:v>3</c:v>
                </c:pt>
                <c:pt idx="2563">
                  <c:v>7</c:v>
                </c:pt>
                <c:pt idx="2564">
                  <c:v>7</c:v>
                </c:pt>
                <c:pt idx="2565">
                  <c:v>2</c:v>
                </c:pt>
                <c:pt idx="2566">
                  <c:v>15</c:v>
                </c:pt>
                <c:pt idx="2567">
                  <c:v>15</c:v>
                </c:pt>
                <c:pt idx="2568">
                  <c:v>15</c:v>
                </c:pt>
                <c:pt idx="2569">
                  <c:v>0</c:v>
                </c:pt>
                <c:pt idx="2570">
                  <c:v>2</c:v>
                </c:pt>
                <c:pt idx="2571">
                  <c:v>1</c:v>
                </c:pt>
                <c:pt idx="2572">
                  <c:v>0</c:v>
                </c:pt>
                <c:pt idx="2573">
                  <c:v>0</c:v>
                </c:pt>
                <c:pt idx="2574">
                  <c:v>1</c:v>
                </c:pt>
                <c:pt idx="2575">
                  <c:v>2</c:v>
                </c:pt>
                <c:pt idx="2576">
                  <c:v>7</c:v>
                </c:pt>
                <c:pt idx="2577">
                  <c:v>0</c:v>
                </c:pt>
                <c:pt idx="2578">
                  <c:v>2</c:v>
                </c:pt>
                <c:pt idx="2579">
                  <c:v>1</c:v>
                </c:pt>
                <c:pt idx="2580">
                  <c:v>2</c:v>
                </c:pt>
                <c:pt idx="2581">
                  <c:v>1</c:v>
                </c:pt>
                <c:pt idx="2582">
                  <c:v>9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1</c:v>
                </c:pt>
                <c:pt idx="2587">
                  <c:v>9</c:v>
                </c:pt>
                <c:pt idx="2588">
                  <c:v>2</c:v>
                </c:pt>
                <c:pt idx="2589">
                  <c:v>6</c:v>
                </c:pt>
                <c:pt idx="2590">
                  <c:v>2</c:v>
                </c:pt>
                <c:pt idx="2591">
                  <c:v>9</c:v>
                </c:pt>
                <c:pt idx="2592">
                  <c:v>0</c:v>
                </c:pt>
                <c:pt idx="2593">
                  <c:v>0</c:v>
                </c:pt>
                <c:pt idx="2594">
                  <c:v>2</c:v>
                </c:pt>
                <c:pt idx="2595">
                  <c:v>3</c:v>
                </c:pt>
                <c:pt idx="2596">
                  <c:v>7</c:v>
                </c:pt>
                <c:pt idx="2597">
                  <c:v>2</c:v>
                </c:pt>
                <c:pt idx="2598">
                  <c:v>0</c:v>
                </c:pt>
                <c:pt idx="2599">
                  <c:v>15</c:v>
                </c:pt>
                <c:pt idx="2600">
                  <c:v>1</c:v>
                </c:pt>
                <c:pt idx="2601">
                  <c:v>0</c:v>
                </c:pt>
                <c:pt idx="2602">
                  <c:v>2</c:v>
                </c:pt>
                <c:pt idx="2603">
                  <c:v>0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0</c:v>
                </c:pt>
                <c:pt idx="2608">
                  <c:v>15</c:v>
                </c:pt>
                <c:pt idx="2609">
                  <c:v>19</c:v>
                </c:pt>
                <c:pt idx="2610">
                  <c:v>2</c:v>
                </c:pt>
                <c:pt idx="2611">
                  <c:v>19</c:v>
                </c:pt>
                <c:pt idx="2612">
                  <c:v>0</c:v>
                </c:pt>
                <c:pt idx="2613">
                  <c:v>2</c:v>
                </c:pt>
                <c:pt idx="2614">
                  <c:v>9</c:v>
                </c:pt>
                <c:pt idx="2615">
                  <c:v>2</c:v>
                </c:pt>
                <c:pt idx="2616">
                  <c:v>6</c:v>
                </c:pt>
                <c:pt idx="2617">
                  <c:v>19</c:v>
                </c:pt>
                <c:pt idx="2618">
                  <c:v>9</c:v>
                </c:pt>
                <c:pt idx="2619">
                  <c:v>3</c:v>
                </c:pt>
                <c:pt idx="2620">
                  <c:v>7</c:v>
                </c:pt>
                <c:pt idx="2621">
                  <c:v>6</c:v>
                </c:pt>
                <c:pt idx="2622">
                  <c:v>1</c:v>
                </c:pt>
                <c:pt idx="2623">
                  <c:v>9</c:v>
                </c:pt>
                <c:pt idx="2624">
                  <c:v>0</c:v>
                </c:pt>
                <c:pt idx="2625">
                  <c:v>0</c:v>
                </c:pt>
                <c:pt idx="2626">
                  <c:v>7</c:v>
                </c:pt>
                <c:pt idx="2627">
                  <c:v>0</c:v>
                </c:pt>
                <c:pt idx="2628">
                  <c:v>3</c:v>
                </c:pt>
                <c:pt idx="2629">
                  <c:v>0</c:v>
                </c:pt>
                <c:pt idx="2630">
                  <c:v>0</c:v>
                </c:pt>
                <c:pt idx="2631">
                  <c:v>19</c:v>
                </c:pt>
                <c:pt idx="2632">
                  <c:v>0</c:v>
                </c:pt>
                <c:pt idx="2633">
                  <c:v>4</c:v>
                </c:pt>
                <c:pt idx="2634">
                  <c:v>19</c:v>
                </c:pt>
                <c:pt idx="2635">
                  <c:v>1</c:v>
                </c:pt>
                <c:pt idx="2636">
                  <c:v>4</c:v>
                </c:pt>
                <c:pt idx="2637">
                  <c:v>6</c:v>
                </c:pt>
                <c:pt idx="2638">
                  <c:v>4</c:v>
                </c:pt>
                <c:pt idx="2639">
                  <c:v>0</c:v>
                </c:pt>
                <c:pt idx="2640">
                  <c:v>19</c:v>
                </c:pt>
                <c:pt idx="2641">
                  <c:v>4</c:v>
                </c:pt>
                <c:pt idx="2642">
                  <c:v>0</c:v>
                </c:pt>
                <c:pt idx="2643">
                  <c:v>3</c:v>
                </c:pt>
                <c:pt idx="2644">
                  <c:v>7</c:v>
                </c:pt>
                <c:pt idx="2645">
                  <c:v>6</c:v>
                </c:pt>
                <c:pt idx="2646">
                  <c:v>2</c:v>
                </c:pt>
                <c:pt idx="2647">
                  <c:v>0</c:v>
                </c:pt>
                <c:pt idx="2648">
                  <c:v>0</c:v>
                </c:pt>
                <c:pt idx="2649">
                  <c:v>1</c:v>
                </c:pt>
                <c:pt idx="2650">
                  <c:v>6</c:v>
                </c:pt>
                <c:pt idx="2651">
                  <c:v>0</c:v>
                </c:pt>
                <c:pt idx="2652">
                  <c:v>2</c:v>
                </c:pt>
                <c:pt idx="2653">
                  <c:v>1</c:v>
                </c:pt>
                <c:pt idx="2654">
                  <c:v>3</c:v>
                </c:pt>
                <c:pt idx="2655">
                  <c:v>0</c:v>
                </c:pt>
                <c:pt idx="2656">
                  <c:v>2</c:v>
                </c:pt>
                <c:pt idx="2657">
                  <c:v>7</c:v>
                </c:pt>
                <c:pt idx="2658">
                  <c:v>1</c:v>
                </c:pt>
                <c:pt idx="2659">
                  <c:v>1</c:v>
                </c:pt>
                <c:pt idx="2660">
                  <c:v>0</c:v>
                </c:pt>
                <c:pt idx="2661">
                  <c:v>15</c:v>
                </c:pt>
                <c:pt idx="2662">
                  <c:v>0</c:v>
                </c:pt>
                <c:pt idx="2663">
                  <c:v>1</c:v>
                </c:pt>
                <c:pt idx="2664">
                  <c:v>2</c:v>
                </c:pt>
                <c:pt idx="2665">
                  <c:v>19</c:v>
                </c:pt>
                <c:pt idx="2666">
                  <c:v>2</c:v>
                </c:pt>
                <c:pt idx="2667">
                  <c:v>7</c:v>
                </c:pt>
                <c:pt idx="2668">
                  <c:v>6</c:v>
                </c:pt>
                <c:pt idx="2669">
                  <c:v>6</c:v>
                </c:pt>
                <c:pt idx="2670">
                  <c:v>7</c:v>
                </c:pt>
                <c:pt idx="2671">
                  <c:v>6</c:v>
                </c:pt>
                <c:pt idx="2672">
                  <c:v>2</c:v>
                </c:pt>
                <c:pt idx="2673">
                  <c:v>15</c:v>
                </c:pt>
                <c:pt idx="2674">
                  <c:v>6</c:v>
                </c:pt>
                <c:pt idx="2675">
                  <c:v>19</c:v>
                </c:pt>
                <c:pt idx="2676">
                  <c:v>7</c:v>
                </c:pt>
                <c:pt idx="2677">
                  <c:v>0</c:v>
                </c:pt>
                <c:pt idx="2678">
                  <c:v>2</c:v>
                </c:pt>
                <c:pt idx="2679">
                  <c:v>19</c:v>
                </c:pt>
                <c:pt idx="2680">
                  <c:v>0</c:v>
                </c:pt>
                <c:pt idx="2681">
                  <c:v>6</c:v>
                </c:pt>
                <c:pt idx="2682">
                  <c:v>19</c:v>
                </c:pt>
                <c:pt idx="2683">
                  <c:v>9</c:v>
                </c:pt>
                <c:pt idx="2684">
                  <c:v>15</c:v>
                </c:pt>
                <c:pt idx="2685">
                  <c:v>0</c:v>
                </c:pt>
                <c:pt idx="2686">
                  <c:v>1</c:v>
                </c:pt>
                <c:pt idx="2687">
                  <c:v>6</c:v>
                </c:pt>
                <c:pt idx="2688">
                  <c:v>6</c:v>
                </c:pt>
                <c:pt idx="2689">
                  <c:v>2</c:v>
                </c:pt>
                <c:pt idx="2690">
                  <c:v>19</c:v>
                </c:pt>
                <c:pt idx="2691">
                  <c:v>0</c:v>
                </c:pt>
                <c:pt idx="2692">
                  <c:v>3</c:v>
                </c:pt>
                <c:pt idx="2693">
                  <c:v>0</c:v>
                </c:pt>
                <c:pt idx="2694">
                  <c:v>1</c:v>
                </c:pt>
                <c:pt idx="2695">
                  <c:v>0</c:v>
                </c:pt>
                <c:pt idx="2696">
                  <c:v>0</c:v>
                </c:pt>
                <c:pt idx="2697">
                  <c:v>15</c:v>
                </c:pt>
                <c:pt idx="2698">
                  <c:v>0</c:v>
                </c:pt>
                <c:pt idx="2699">
                  <c:v>15</c:v>
                </c:pt>
                <c:pt idx="2700">
                  <c:v>3</c:v>
                </c:pt>
                <c:pt idx="2701">
                  <c:v>9</c:v>
                </c:pt>
                <c:pt idx="2702">
                  <c:v>6</c:v>
                </c:pt>
                <c:pt idx="2703">
                  <c:v>2</c:v>
                </c:pt>
                <c:pt idx="2704">
                  <c:v>6</c:v>
                </c:pt>
                <c:pt idx="2705">
                  <c:v>3</c:v>
                </c:pt>
                <c:pt idx="2706">
                  <c:v>0</c:v>
                </c:pt>
                <c:pt idx="2707">
                  <c:v>2</c:v>
                </c:pt>
                <c:pt idx="2708">
                  <c:v>0</c:v>
                </c:pt>
                <c:pt idx="2709">
                  <c:v>2</c:v>
                </c:pt>
                <c:pt idx="2710">
                  <c:v>2</c:v>
                </c:pt>
                <c:pt idx="2711">
                  <c:v>0</c:v>
                </c:pt>
                <c:pt idx="2712">
                  <c:v>2</c:v>
                </c:pt>
                <c:pt idx="2713">
                  <c:v>0</c:v>
                </c:pt>
                <c:pt idx="2714">
                  <c:v>2</c:v>
                </c:pt>
                <c:pt idx="2715">
                  <c:v>6</c:v>
                </c:pt>
                <c:pt idx="2716">
                  <c:v>1</c:v>
                </c:pt>
                <c:pt idx="2717">
                  <c:v>6</c:v>
                </c:pt>
                <c:pt idx="2718">
                  <c:v>0</c:v>
                </c:pt>
                <c:pt idx="2719">
                  <c:v>2</c:v>
                </c:pt>
                <c:pt idx="2720">
                  <c:v>0</c:v>
                </c:pt>
                <c:pt idx="2721">
                  <c:v>2</c:v>
                </c:pt>
                <c:pt idx="2722">
                  <c:v>6</c:v>
                </c:pt>
                <c:pt idx="2723">
                  <c:v>9</c:v>
                </c:pt>
                <c:pt idx="2724">
                  <c:v>0</c:v>
                </c:pt>
                <c:pt idx="2725">
                  <c:v>0</c:v>
                </c:pt>
                <c:pt idx="2726">
                  <c:v>1</c:v>
                </c:pt>
                <c:pt idx="2727">
                  <c:v>7</c:v>
                </c:pt>
                <c:pt idx="2728">
                  <c:v>2</c:v>
                </c:pt>
                <c:pt idx="2729">
                  <c:v>7</c:v>
                </c:pt>
                <c:pt idx="2730">
                  <c:v>1</c:v>
                </c:pt>
                <c:pt idx="2731">
                  <c:v>0</c:v>
                </c:pt>
                <c:pt idx="2732">
                  <c:v>7</c:v>
                </c:pt>
                <c:pt idx="2733">
                  <c:v>0</c:v>
                </c:pt>
                <c:pt idx="2734">
                  <c:v>15</c:v>
                </c:pt>
                <c:pt idx="2735">
                  <c:v>7</c:v>
                </c:pt>
                <c:pt idx="2736">
                  <c:v>2</c:v>
                </c:pt>
                <c:pt idx="2737">
                  <c:v>1</c:v>
                </c:pt>
                <c:pt idx="2738">
                  <c:v>7</c:v>
                </c:pt>
                <c:pt idx="2739">
                  <c:v>6</c:v>
                </c:pt>
                <c:pt idx="2740">
                  <c:v>9</c:v>
                </c:pt>
                <c:pt idx="2741">
                  <c:v>1</c:v>
                </c:pt>
                <c:pt idx="2742">
                  <c:v>2</c:v>
                </c:pt>
                <c:pt idx="2743">
                  <c:v>7</c:v>
                </c:pt>
                <c:pt idx="2744">
                  <c:v>2</c:v>
                </c:pt>
                <c:pt idx="2745">
                  <c:v>6</c:v>
                </c:pt>
                <c:pt idx="2746">
                  <c:v>4</c:v>
                </c:pt>
                <c:pt idx="2747">
                  <c:v>15</c:v>
                </c:pt>
                <c:pt idx="2748">
                  <c:v>0</c:v>
                </c:pt>
                <c:pt idx="2749">
                  <c:v>0</c:v>
                </c:pt>
                <c:pt idx="2750">
                  <c:v>3</c:v>
                </c:pt>
                <c:pt idx="2751">
                  <c:v>0</c:v>
                </c:pt>
                <c:pt idx="2752">
                  <c:v>9</c:v>
                </c:pt>
                <c:pt idx="2753">
                  <c:v>7</c:v>
                </c:pt>
                <c:pt idx="2754">
                  <c:v>0</c:v>
                </c:pt>
                <c:pt idx="2755">
                  <c:v>0</c:v>
                </c:pt>
                <c:pt idx="2756">
                  <c:v>19</c:v>
                </c:pt>
                <c:pt idx="2757">
                  <c:v>1</c:v>
                </c:pt>
                <c:pt idx="2758">
                  <c:v>0</c:v>
                </c:pt>
                <c:pt idx="2759">
                  <c:v>3</c:v>
                </c:pt>
                <c:pt idx="2760">
                  <c:v>2</c:v>
                </c:pt>
                <c:pt idx="2761">
                  <c:v>0</c:v>
                </c:pt>
                <c:pt idx="2762">
                  <c:v>0</c:v>
                </c:pt>
                <c:pt idx="2763">
                  <c:v>2</c:v>
                </c:pt>
                <c:pt idx="2764">
                  <c:v>0</c:v>
                </c:pt>
                <c:pt idx="2765">
                  <c:v>2</c:v>
                </c:pt>
                <c:pt idx="2766">
                  <c:v>0</c:v>
                </c:pt>
                <c:pt idx="2767">
                  <c:v>0</c:v>
                </c:pt>
                <c:pt idx="2768">
                  <c:v>15</c:v>
                </c:pt>
                <c:pt idx="2769">
                  <c:v>0</c:v>
                </c:pt>
                <c:pt idx="2770">
                  <c:v>6</c:v>
                </c:pt>
                <c:pt idx="2771">
                  <c:v>7</c:v>
                </c:pt>
                <c:pt idx="2772">
                  <c:v>2</c:v>
                </c:pt>
                <c:pt idx="2773">
                  <c:v>0</c:v>
                </c:pt>
                <c:pt idx="2774">
                  <c:v>0</c:v>
                </c:pt>
                <c:pt idx="2775">
                  <c:v>15</c:v>
                </c:pt>
                <c:pt idx="2776">
                  <c:v>7</c:v>
                </c:pt>
                <c:pt idx="2777">
                  <c:v>2</c:v>
                </c:pt>
                <c:pt idx="2778">
                  <c:v>9</c:v>
                </c:pt>
                <c:pt idx="2779">
                  <c:v>2</c:v>
                </c:pt>
                <c:pt idx="2780">
                  <c:v>0</c:v>
                </c:pt>
                <c:pt idx="2781">
                  <c:v>2</c:v>
                </c:pt>
                <c:pt idx="2782">
                  <c:v>6</c:v>
                </c:pt>
                <c:pt idx="2783">
                  <c:v>0</c:v>
                </c:pt>
                <c:pt idx="2784">
                  <c:v>1</c:v>
                </c:pt>
                <c:pt idx="2785">
                  <c:v>0</c:v>
                </c:pt>
                <c:pt idx="2786">
                  <c:v>7</c:v>
                </c:pt>
                <c:pt idx="2787">
                  <c:v>7</c:v>
                </c:pt>
                <c:pt idx="2788">
                  <c:v>19</c:v>
                </c:pt>
                <c:pt idx="2789">
                  <c:v>1</c:v>
                </c:pt>
                <c:pt idx="2790">
                  <c:v>2</c:v>
                </c:pt>
                <c:pt idx="2791">
                  <c:v>0</c:v>
                </c:pt>
                <c:pt idx="2792">
                  <c:v>0</c:v>
                </c:pt>
                <c:pt idx="2793">
                  <c:v>3</c:v>
                </c:pt>
                <c:pt idx="2794">
                  <c:v>7</c:v>
                </c:pt>
                <c:pt idx="2795">
                  <c:v>2</c:v>
                </c:pt>
                <c:pt idx="2796">
                  <c:v>15</c:v>
                </c:pt>
                <c:pt idx="2797">
                  <c:v>0</c:v>
                </c:pt>
                <c:pt idx="2798">
                  <c:v>2</c:v>
                </c:pt>
                <c:pt idx="2799">
                  <c:v>0</c:v>
                </c:pt>
                <c:pt idx="2800">
                  <c:v>7</c:v>
                </c:pt>
                <c:pt idx="2801">
                  <c:v>7</c:v>
                </c:pt>
                <c:pt idx="2802">
                  <c:v>19</c:v>
                </c:pt>
                <c:pt idx="2803">
                  <c:v>0</c:v>
                </c:pt>
                <c:pt idx="2804">
                  <c:v>2</c:v>
                </c:pt>
                <c:pt idx="2805">
                  <c:v>0</c:v>
                </c:pt>
                <c:pt idx="2806">
                  <c:v>6</c:v>
                </c:pt>
                <c:pt idx="2807">
                  <c:v>2</c:v>
                </c:pt>
                <c:pt idx="2808">
                  <c:v>0</c:v>
                </c:pt>
                <c:pt idx="2809">
                  <c:v>1</c:v>
                </c:pt>
                <c:pt idx="2810">
                  <c:v>6</c:v>
                </c:pt>
                <c:pt idx="2811">
                  <c:v>6</c:v>
                </c:pt>
                <c:pt idx="2812">
                  <c:v>0</c:v>
                </c:pt>
                <c:pt idx="2813">
                  <c:v>15</c:v>
                </c:pt>
                <c:pt idx="2814">
                  <c:v>0</c:v>
                </c:pt>
                <c:pt idx="2815">
                  <c:v>0</c:v>
                </c:pt>
                <c:pt idx="2816">
                  <c:v>6</c:v>
                </c:pt>
                <c:pt idx="2817">
                  <c:v>0</c:v>
                </c:pt>
                <c:pt idx="2818">
                  <c:v>3</c:v>
                </c:pt>
                <c:pt idx="2819">
                  <c:v>7</c:v>
                </c:pt>
                <c:pt idx="2820">
                  <c:v>0</c:v>
                </c:pt>
                <c:pt idx="2821">
                  <c:v>0</c:v>
                </c:pt>
                <c:pt idx="2822">
                  <c:v>19</c:v>
                </c:pt>
                <c:pt idx="2823">
                  <c:v>4</c:v>
                </c:pt>
                <c:pt idx="2824">
                  <c:v>0</c:v>
                </c:pt>
                <c:pt idx="2825">
                  <c:v>0</c:v>
                </c:pt>
                <c:pt idx="2826">
                  <c:v>19</c:v>
                </c:pt>
                <c:pt idx="2827">
                  <c:v>7</c:v>
                </c:pt>
                <c:pt idx="2828">
                  <c:v>1</c:v>
                </c:pt>
                <c:pt idx="2829">
                  <c:v>0</c:v>
                </c:pt>
                <c:pt idx="2830">
                  <c:v>0</c:v>
                </c:pt>
                <c:pt idx="2831">
                  <c:v>9</c:v>
                </c:pt>
                <c:pt idx="2832">
                  <c:v>19</c:v>
                </c:pt>
                <c:pt idx="2833">
                  <c:v>15</c:v>
                </c:pt>
                <c:pt idx="2834">
                  <c:v>9</c:v>
                </c:pt>
                <c:pt idx="2835">
                  <c:v>0</c:v>
                </c:pt>
                <c:pt idx="2836">
                  <c:v>4</c:v>
                </c:pt>
                <c:pt idx="2837">
                  <c:v>7</c:v>
                </c:pt>
                <c:pt idx="2838">
                  <c:v>6</c:v>
                </c:pt>
                <c:pt idx="2839">
                  <c:v>2</c:v>
                </c:pt>
                <c:pt idx="2840">
                  <c:v>0</c:v>
                </c:pt>
                <c:pt idx="2841">
                  <c:v>0</c:v>
                </c:pt>
                <c:pt idx="2842">
                  <c:v>3</c:v>
                </c:pt>
                <c:pt idx="2843">
                  <c:v>3</c:v>
                </c:pt>
                <c:pt idx="2844">
                  <c:v>9</c:v>
                </c:pt>
                <c:pt idx="2845">
                  <c:v>0</c:v>
                </c:pt>
                <c:pt idx="2846">
                  <c:v>2</c:v>
                </c:pt>
                <c:pt idx="2847">
                  <c:v>2</c:v>
                </c:pt>
                <c:pt idx="2848">
                  <c:v>6</c:v>
                </c:pt>
                <c:pt idx="2849">
                  <c:v>0</c:v>
                </c:pt>
                <c:pt idx="2850">
                  <c:v>1</c:v>
                </c:pt>
                <c:pt idx="2851">
                  <c:v>4</c:v>
                </c:pt>
                <c:pt idx="2852">
                  <c:v>4</c:v>
                </c:pt>
                <c:pt idx="2853">
                  <c:v>0</c:v>
                </c:pt>
                <c:pt idx="2854">
                  <c:v>2</c:v>
                </c:pt>
                <c:pt idx="2855">
                  <c:v>0</c:v>
                </c:pt>
                <c:pt idx="2856">
                  <c:v>2</c:v>
                </c:pt>
                <c:pt idx="2857">
                  <c:v>15</c:v>
                </c:pt>
                <c:pt idx="2858">
                  <c:v>6</c:v>
                </c:pt>
                <c:pt idx="2859">
                  <c:v>2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0</c:v>
                </c:pt>
                <c:pt idx="2869">
                  <c:v>6</c:v>
                </c:pt>
                <c:pt idx="2870">
                  <c:v>2</c:v>
                </c:pt>
                <c:pt idx="2871">
                  <c:v>0</c:v>
                </c:pt>
                <c:pt idx="2872">
                  <c:v>6</c:v>
                </c:pt>
                <c:pt idx="2873">
                  <c:v>6</c:v>
                </c:pt>
                <c:pt idx="2874">
                  <c:v>15</c:v>
                </c:pt>
                <c:pt idx="2875">
                  <c:v>4</c:v>
                </c:pt>
                <c:pt idx="2876">
                  <c:v>6</c:v>
                </c:pt>
                <c:pt idx="2877">
                  <c:v>1</c:v>
                </c:pt>
                <c:pt idx="2878">
                  <c:v>7</c:v>
                </c:pt>
                <c:pt idx="2879">
                  <c:v>6</c:v>
                </c:pt>
                <c:pt idx="2880">
                  <c:v>6</c:v>
                </c:pt>
                <c:pt idx="2881">
                  <c:v>2</c:v>
                </c:pt>
                <c:pt idx="2882">
                  <c:v>2</c:v>
                </c:pt>
                <c:pt idx="2883">
                  <c:v>0</c:v>
                </c:pt>
                <c:pt idx="2884">
                  <c:v>6</c:v>
                </c:pt>
                <c:pt idx="2885">
                  <c:v>7</c:v>
                </c:pt>
                <c:pt idx="2886">
                  <c:v>1</c:v>
                </c:pt>
                <c:pt idx="2887">
                  <c:v>2</c:v>
                </c:pt>
                <c:pt idx="2888">
                  <c:v>0</c:v>
                </c:pt>
                <c:pt idx="2889">
                  <c:v>0</c:v>
                </c:pt>
                <c:pt idx="2890">
                  <c:v>4</c:v>
                </c:pt>
                <c:pt idx="2891">
                  <c:v>6</c:v>
                </c:pt>
                <c:pt idx="2892">
                  <c:v>4</c:v>
                </c:pt>
                <c:pt idx="2893">
                  <c:v>2</c:v>
                </c:pt>
                <c:pt idx="2894">
                  <c:v>6</c:v>
                </c:pt>
                <c:pt idx="2895">
                  <c:v>7</c:v>
                </c:pt>
                <c:pt idx="2896">
                  <c:v>0</c:v>
                </c:pt>
                <c:pt idx="2897">
                  <c:v>0</c:v>
                </c:pt>
                <c:pt idx="2898">
                  <c:v>3</c:v>
                </c:pt>
                <c:pt idx="2899">
                  <c:v>0</c:v>
                </c:pt>
                <c:pt idx="2900">
                  <c:v>3</c:v>
                </c:pt>
                <c:pt idx="2901">
                  <c:v>7</c:v>
                </c:pt>
                <c:pt idx="2902">
                  <c:v>0</c:v>
                </c:pt>
                <c:pt idx="2903">
                  <c:v>2</c:v>
                </c:pt>
                <c:pt idx="2904">
                  <c:v>7</c:v>
                </c:pt>
                <c:pt idx="2905">
                  <c:v>2</c:v>
                </c:pt>
                <c:pt idx="2906">
                  <c:v>0</c:v>
                </c:pt>
                <c:pt idx="2907">
                  <c:v>7</c:v>
                </c:pt>
                <c:pt idx="2908">
                  <c:v>3</c:v>
                </c:pt>
                <c:pt idx="2909">
                  <c:v>6</c:v>
                </c:pt>
                <c:pt idx="2910">
                  <c:v>0</c:v>
                </c:pt>
                <c:pt idx="2911">
                  <c:v>15</c:v>
                </c:pt>
                <c:pt idx="2912">
                  <c:v>2</c:v>
                </c:pt>
                <c:pt idx="2913">
                  <c:v>19</c:v>
                </c:pt>
                <c:pt idx="2914">
                  <c:v>0</c:v>
                </c:pt>
                <c:pt idx="2915">
                  <c:v>6</c:v>
                </c:pt>
                <c:pt idx="2916">
                  <c:v>15</c:v>
                </c:pt>
                <c:pt idx="2917">
                  <c:v>19</c:v>
                </c:pt>
                <c:pt idx="2918">
                  <c:v>19</c:v>
                </c:pt>
                <c:pt idx="2919">
                  <c:v>6</c:v>
                </c:pt>
                <c:pt idx="2920">
                  <c:v>6</c:v>
                </c:pt>
                <c:pt idx="2921">
                  <c:v>7</c:v>
                </c:pt>
                <c:pt idx="2922">
                  <c:v>2</c:v>
                </c:pt>
                <c:pt idx="2923">
                  <c:v>0</c:v>
                </c:pt>
                <c:pt idx="2924">
                  <c:v>3</c:v>
                </c:pt>
                <c:pt idx="2925">
                  <c:v>0</c:v>
                </c:pt>
                <c:pt idx="2926">
                  <c:v>6</c:v>
                </c:pt>
                <c:pt idx="2927">
                  <c:v>0</c:v>
                </c:pt>
                <c:pt idx="2928">
                  <c:v>9</c:v>
                </c:pt>
                <c:pt idx="2929">
                  <c:v>1</c:v>
                </c:pt>
                <c:pt idx="2930">
                  <c:v>2</c:v>
                </c:pt>
                <c:pt idx="2931">
                  <c:v>1</c:v>
                </c:pt>
                <c:pt idx="2932">
                  <c:v>6</c:v>
                </c:pt>
                <c:pt idx="2933">
                  <c:v>19</c:v>
                </c:pt>
                <c:pt idx="2934">
                  <c:v>19</c:v>
                </c:pt>
                <c:pt idx="2935">
                  <c:v>0</c:v>
                </c:pt>
                <c:pt idx="2936">
                  <c:v>2</c:v>
                </c:pt>
                <c:pt idx="2937">
                  <c:v>6</c:v>
                </c:pt>
                <c:pt idx="2938">
                  <c:v>1</c:v>
                </c:pt>
                <c:pt idx="2939">
                  <c:v>2</c:v>
                </c:pt>
                <c:pt idx="2940">
                  <c:v>15</c:v>
                </c:pt>
                <c:pt idx="2941">
                  <c:v>2</c:v>
                </c:pt>
                <c:pt idx="2942">
                  <c:v>6</c:v>
                </c:pt>
                <c:pt idx="2943">
                  <c:v>0</c:v>
                </c:pt>
                <c:pt idx="2944">
                  <c:v>0</c:v>
                </c:pt>
                <c:pt idx="2945">
                  <c:v>6</c:v>
                </c:pt>
                <c:pt idx="2946">
                  <c:v>1</c:v>
                </c:pt>
                <c:pt idx="2947">
                  <c:v>19</c:v>
                </c:pt>
                <c:pt idx="2948">
                  <c:v>0</c:v>
                </c:pt>
                <c:pt idx="2949">
                  <c:v>4</c:v>
                </c:pt>
                <c:pt idx="2950">
                  <c:v>7</c:v>
                </c:pt>
                <c:pt idx="2951">
                  <c:v>7</c:v>
                </c:pt>
                <c:pt idx="2952">
                  <c:v>2</c:v>
                </c:pt>
                <c:pt idx="2953">
                  <c:v>0</c:v>
                </c:pt>
                <c:pt idx="2954">
                  <c:v>6</c:v>
                </c:pt>
                <c:pt idx="2955">
                  <c:v>0</c:v>
                </c:pt>
                <c:pt idx="2956">
                  <c:v>2</c:v>
                </c:pt>
                <c:pt idx="2957">
                  <c:v>7</c:v>
                </c:pt>
                <c:pt idx="2958">
                  <c:v>0</c:v>
                </c:pt>
                <c:pt idx="2959">
                  <c:v>6</c:v>
                </c:pt>
                <c:pt idx="2960">
                  <c:v>6</c:v>
                </c:pt>
                <c:pt idx="2961">
                  <c:v>2</c:v>
                </c:pt>
                <c:pt idx="2962">
                  <c:v>15</c:v>
                </c:pt>
                <c:pt idx="2963">
                  <c:v>2</c:v>
                </c:pt>
                <c:pt idx="2964">
                  <c:v>0</c:v>
                </c:pt>
                <c:pt idx="2965">
                  <c:v>0</c:v>
                </c:pt>
                <c:pt idx="2966">
                  <c:v>3</c:v>
                </c:pt>
                <c:pt idx="2967">
                  <c:v>0</c:v>
                </c:pt>
                <c:pt idx="2968">
                  <c:v>19</c:v>
                </c:pt>
                <c:pt idx="2969">
                  <c:v>19</c:v>
                </c:pt>
                <c:pt idx="2970">
                  <c:v>0</c:v>
                </c:pt>
                <c:pt idx="2971">
                  <c:v>3</c:v>
                </c:pt>
                <c:pt idx="2972">
                  <c:v>4</c:v>
                </c:pt>
                <c:pt idx="2973">
                  <c:v>1</c:v>
                </c:pt>
                <c:pt idx="2974">
                  <c:v>2</c:v>
                </c:pt>
                <c:pt idx="2975">
                  <c:v>4</c:v>
                </c:pt>
                <c:pt idx="2976">
                  <c:v>1</c:v>
                </c:pt>
                <c:pt idx="2977">
                  <c:v>1</c:v>
                </c:pt>
                <c:pt idx="2978">
                  <c:v>7</c:v>
                </c:pt>
                <c:pt idx="2979">
                  <c:v>0</c:v>
                </c:pt>
                <c:pt idx="2980">
                  <c:v>7</c:v>
                </c:pt>
                <c:pt idx="2981">
                  <c:v>1</c:v>
                </c:pt>
                <c:pt idx="2982">
                  <c:v>19</c:v>
                </c:pt>
                <c:pt idx="2983">
                  <c:v>0</c:v>
                </c:pt>
                <c:pt idx="2984">
                  <c:v>0</c:v>
                </c:pt>
                <c:pt idx="2985">
                  <c:v>3</c:v>
                </c:pt>
                <c:pt idx="2986">
                  <c:v>0</c:v>
                </c:pt>
                <c:pt idx="2987">
                  <c:v>0</c:v>
                </c:pt>
                <c:pt idx="2988">
                  <c:v>7</c:v>
                </c:pt>
                <c:pt idx="2989">
                  <c:v>1</c:v>
                </c:pt>
                <c:pt idx="2990">
                  <c:v>0</c:v>
                </c:pt>
                <c:pt idx="2991">
                  <c:v>4</c:v>
                </c:pt>
                <c:pt idx="2992">
                  <c:v>3</c:v>
                </c:pt>
                <c:pt idx="2993">
                  <c:v>15</c:v>
                </c:pt>
                <c:pt idx="2994">
                  <c:v>9</c:v>
                </c:pt>
                <c:pt idx="2995">
                  <c:v>6</c:v>
                </c:pt>
                <c:pt idx="2996">
                  <c:v>9</c:v>
                </c:pt>
                <c:pt idx="2997">
                  <c:v>2</c:v>
                </c:pt>
                <c:pt idx="2998">
                  <c:v>0</c:v>
                </c:pt>
                <c:pt idx="2999">
                  <c:v>7</c:v>
                </c:pt>
                <c:pt idx="3000">
                  <c:v>7</c:v>
                </c:pt>
                <c:pt idx="3001">
                  <c:v>4</c:v>
                </c:pt>
                <c:pt idx="3002">
                  <c:v>7</c:v>
                </c:pt>
                <c:pt idx="3003">
                  <c:v>0</c:v>
                </c:pt>
                <c:pt idx="3004">
                  <c:v>3</c:v>
                </c:pt>
                <c:pt idx="3005">
                  <c:v>15</c:v>
                </c:pt>
                <c:pt idx="3006">
                  <c:v>0</c:v>
                </c:pt>
                <c:pt idx="3007">
                  <c:v>15</c:v>
                </c:pt>
                <c:pt idx="3008">
                  <c:v>0</c:v>
                </c:pt>
                <c:pt idx="3009">
                  <c:v>0</c:v>
                </c:pt>
                <c:pt idx="3010">
                  <c:v>1</c:v>
                </c:pt>
                <c:pt idx="3011">
                  <c:v>15</c:v>
                </c:pt>
                <c:pt idx="3012">
                  <c:v>2</c:v>
                </c:pt>
                <c:pt idx="3013">
                  <c:v>7</c:v>
                </c:pt>
                <c:pt idx="3014">
                  <c:v>6</c:v>
                </c:pt>
                <c:pt idx="3015">
                  <c:v>15</c:v>
                </c:pt>
                <c:pt idx="3016">
                  <c:v>1</c:v>
                </c:pt>
                <c:pt idx="3017">
                  <c:v>0</c:v>
                </c:pt>
                <c:pt idx="3018">
                  <c:v>7</c:v>
                </c:pt>
                <c:pt idx="3019">
                  <c:v>0</c:v>
                </c:pt>
                <c:pt idx="3020">
                  <c:v>2</c:v>
                </c:pt>
                <c:pt idx="3021">
                  <c:v>0</c:v>
                </c:pt>
                <c:pt idx="3022">
                  <c:v>2</c:v>
                </c:pt>
                <c:pt idx="3023">
                  <c:v>1</c:v>
                </c:pt>
                <c:pt idx="3024">
                  <c:v>6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7</c:v>
                </c:pt>
                <c:pt idx="3030">
                  <c:v>6</c:v>
                </c:pt>
                <c:pt idx="3031">
                  <c:v>2</c:v>
                </c:pt>
                <c:pt idx="3032">
                  <c:v>2</c:v>
                </c:pt>
                <c:pt idx="3033">
                  <c:v>2</c:v>
                </c:pt>
                <c:pt idx="3034">
                  <c:v>2</c:v>
                </c:pt>
                <c:pt idx="3035">
                  <c:v>19</c:v>
                </c:pt>
                <c:pt idx="3036">
                  <c:v>2</c:v>
                </c:pt>
                <c:pt idx="3037">
                  <c:v>0</c:v>
                </c:pt>
                <c:pt idx="3038">
                  <c:v>0</c:v>
                </c:pt>
                <c:pt idx="3039">
                  <c:v>9</c:v>
                </c:pt>
                <c:pt idx="3040">
                  <c:v>6</c:v>
                </c:pt>
                <c:pt idx="3041">
                  <c:v>0</c:v>
                </c:pt>
                <c:pt idx="3042">
                  <c:v>2</c:v>
                </c:pt>
                <c:pt idx="3043">
                  <c:v>7</c:v>
                </c:pt>
                <c:pt idx="3044">
                  <c:v>2</c:v>
                </c:pt>
                <c:pt idx="3045">
                  <c:v>7</c:v>
                </c:pt>
                <c:pt idx="3046">
                  <c:v>0</c:v>
                </c:pt>
                <c:pt idx="3047">
                  <c:v>6</c:v>
                </c:pt>
                <c:pt idx="3048">
                  <c:v>6</c:v>
                </c:pt>
                <c:pt idx="3049">
                  <c:v>0</c:v>
                </c:pt>
                <c:pt idx="3050">
                  <c:v>0</c:v>
                </c:pt>
                <c:pt idx="3051">
                  <c:v>9</c:v>
                </c:pt>
                <c:pt idx="3052">
                  <c:v>0</c:v>
                </c:pt>
                <c:pt idx="3053">
                  <c:v>0</c:v>
                </c:pt>
                <c:pt idx="3054">
                  <c:v>6</c:v>
                </c:pt>
                <c:pt idx="3055">
                  <c:v>4</c:v>
                </c:pt>
                <c:pt idx="3056">
                  <c:v>2</c:v>
                </c:pt>
                <c:pt idx="3057">
                  <c:v>0</c:v>
                </c:pt>
                <c:pt idx="3058">
                  <c:v>0</c:v>
                </c:pt>
                <c:pt idx="3059">
                  <c:v>2</c:v>
                </c:pt>
                <c:pt idx="3060">
                  <c:v>0</c:v>
                </c:pt>
                <c:pt idx="3061">
                  <c:v>0</c:v>
                </c:pt>
                <c:pt idx="3062">
                  <c:v>2</c:v>
                </c:pt>
                <c:pt idx="3063">
                  <c:v>6</c:v>
                </c:pt>
                <c:pt idx="3064">
                  <c:v>15</c:v>
                </c:pt>
                <c:pt idx="3065">
                  <c:v>6</c:v>
                </c:pt>
                <c:pt idx="3066">
                  <c:v>0</c:v>
                </c:pt>
                <c:pt idx="3067">
                  <c:v>6</c:v>
                </c:pt>
                <c:pt idx="3068">
                  <c:v>6</c:v>
                </c:pt>
                <c:pt idx="3069">
                  <c:v>1</c:v>
                </c:pt>
                <c:pt idx="3070">
                  <c:v>6</c:v>
                </c:pt>
                <c:pt idx="3071">
                  <c:v>1</c:v>
                </c:pt>
                <c:pt idx="3072">
                  <c:v>0</c:v>
                </c:pt>
                <c:pt idx="3073">
                  <c:v>3</c:v>
                </c:pt>
                <c:pt idx="3074">
                  <c:v>2</c:v>
                </c:pt>
                <c:pt idx="3075">
                  <c:v>0</c:v>
                </c:pt>
                <c:pt idx="3076">
                  <c:v>1</c:v>
                </c:pt>
                <c:pt idx="3077">
                  <c:v>0</c:v>
                </c:pt>
                <c:pt idx="3078">
                  <c:v>0</c:v>
                </c:pt>
                <c:pt idx="3079">
                  <c:v>2</c:v>
                </c:pt>
                <c:pt idx="3080">
                  <c:v>0</c:v>
                </c:pt>
                <c:pt idx="3081">
                  <c:v>0</c:v>
                </c:pt>
                <c:pt idx="3082">
                  <c:v>2</c:v>
                </c:pt>
                <c:pt idx="3083">
                  <c:v>3</c:v>
                </c:pt>
                <c:pt idx="3084">
                  <c:v>7</c:v>
                </c:pt>
                <c:pt idx="3085">
                  <c:v>3</c:v>
                </c:pt>
                <c:pt idx="3086">
                  <c:v>3</c:v>
                </c:pt>
                <c:pt idx="3087">
                  <c:v>0</c:v>
                </c:pt>
                <c:pt idx="3088">
                  <c:v>0</c:v>
                </c:pt>
                <c:pt idx="3089">
                  <c:v>3</c:v>
                </c:pt>
                <c:pt idx="3090">
                  <c:v>0</c:v>
                </c:pt>
                <c:pt idx="3091">
                  <c:v>4</c:v>
                </c:pt>
                <c:pt idx="3092">
                  <c:v>7</c:v>
                </c:pt>
                <c:pt idx="3093">
                  <c:v>1</c:v>
                </c:pt>
                <c:pt idx="3094">
                  <c:v>19</c:v>
                </c:pt>
                <c:pt idx="3095">
                  <c:v>6</c:v>
                </c:pt>
                <c:pt idx="3096">
                  <c:v>2</c:v>
                </c:pt>
                <c:pt idx="3097">
                  <c:v>0</c:v>
                </c:pt>
                <c:pt idx="3098">
                  <c:v>0</c:v>
                </c:pt>
                <c:pt idx="3099">
                  <c:v>2</c:v>
                </c:pt>
                <c:pt idx="3100">
                  <c:v>3</c:v>
                </c:pt>
                <c:pt idx="3101">
                  <c:v>7</c:v>
                </c:pt>
                <c:pt idx="3102">
                  <c:v>0</c:v>
                </c:pt>
                <c:pt idx="3103">
                  <c:v>2</c:v>
                </c:pt>
                <c:pt idx="3104">
                  <c:v>2</c:v>
                </c:pt>
                <c:pt idx="3105">
                  <c:v>19</c:v>
                </c:pt>
                <c:pt idx="3106">
                  <c:v>4</c:v>
                </c:pt>
                <c:pt idx="3107">
                  <c:v>0</c:v>
                </c:pt>
                <c:pt idx="3108">
                  <c:v>0</c:v>
                </c:pt>
                <c:pt idx="3109">
                  <c:v>6</c:v>
                </c:pt>
                <c:pt idx="3110">
                  <c:v>2</c:v>
                </c:pt>
                <c:pt idx="3111">
                  <c:v>15</c:v>
                </c:pt>
                <c:pt idx="3112">
                  <c:v>9</c:v>
                </c:pt>
                <c:pt idx="3113">
                  <c:v>2</c:v>
                </c:pt>
                <c:pt idx="3114">
                  <c:v>0</c:v>
                </c:pt>
                <c:pt idx="3115">
                  <c:v>19</c:v>
                </c:pt>
                <c:pt idx="3116">
                  <c:v>0</c:v>
                </c:pt>
                <c:pt idx="3117">
                  <c:v>7</c:v>
                </c:pt>
                <c:pt idx="3118">
                  <c:v>0</c:v>
                </c:pt>
                <c:pt idx="3119">
                  <c:v>2</c:v>
                </c:pt>
                <c:pt idx="3120">
                  <c:v>2</c:v>
                </c:pt>
                <c:pt idx="3121">
                  <c:v>6</c:v>
                </c:pt>
                <c:pt idx="3122">
                  <c:v>0</c:v>
                </c:pt>
                <c:pt idx="3123">
                  <c:v>2</c:v>
                </c:pt>
                <c:pt idx="3124">
                  <c:v>0</c:v>
                </c:pt>
                <c:pt idx="3125">
                  <c:v>1</c:v>
                </c:pt>
                <c:pt idx="3126">
                  <c:v>2</c:v>
                </c:pt>
                <c:pt idx="3127">
                  <c:v>2</c:v>
                </c:pt>
                <c:pt idx="3128">
                  <c:v>7</c:v>
                </c:pt>
                <c:pt idx="3129">
                  <c:v>0</c:v>
                </c:pt>
                <c:pt idx="3130">
                  <c:v>7</c:v>
                </c:pt>
                <c:pt idx="3131">
                  <c:v>0</c:v>
                </c:pt>
                <c:pt idx="3132">
                  <c:v>6</c:v>
                </c:pt>
                <c:pt idx="3133">
                  <c:v>0</c:v>
                </c:pt>
                <c:pt idx="3134">
                  <c:v>7</c:v>
                </c:pt>
                <c:pt idx="3135">
                  <c:v>2</c:v>
                </c:pt>
                <c:pt idx="3136">
                  <c:v>4</c:v>
                </c:pt>
                <c:pt idx="3137">
                  <c:v>15</c:v>
                </c:pt>
                <c:pt idx="3138">
                  <c:v>0</c:v>
                </c:pt>
                <c:pt idx="3139">
                  <c:v>1</c:v>
                </c:pt>
                <c:pt idx="3140">
                  <c:v>2</c:v>
                </c:pt>
                <c:pt idx="3141">
                  <c:v>0</c:v>
                </c:pt>
                <c:pt idx="3142">
                  <c:v>9</c:v>
                </c:pt>
                <c:pt idx="3143">
                  <c:v>15</c:v>
                </c:pt>
                <c:pt idx="3144">
                  <c:v>0</c:v>
                </c:pt>
                <c:pt idx="3145">
                  <c:v>0</c:v>
                </c:pt>
                <c:pt idx="3146">
                  <c:v>7</c:v>
                </c:pt>
                <c:pt idx="3147">
                  <c:v>7</c:v>
                </c:pt>
                <c:pt idx="3148">
                  <c:v>2</c:v>
                </c:pt>
                <c:pt idx="3149">
                  <c:v>2</c:v>
                </c:pt>
                <c:pt idx="3150">
                  <c:v>1</c:v>
                </c:pt>
                <c:pt idx="3151">
                  <c:v>0</c:v>
                </c:pt>
                <c:pt idx="3152">
                  <c:v>6</c:v>
                </c:pt>
                <c:pt idx="3153">
                  <c:v>0</c:v>
                </c:pt>
                <c:pt idx="3154">
                  <c:v>0</c:v>
                </c:pt>
                <c:pt idx="3155">
                  <c:v>2</c:v>
                </c:pt>
                <c:pt idx="3156">
                  <c:v>6</c:v>
                </c:pt>
                <c:pt idx="3157">
                  <c:v>0</c:v>
                </c:pt>
                <c:pt idx="3158">
                  <c:v>6</c:v>
                </c:pt>
                <c:pt idx="3159">
                  <c:v>1</c:v>
                </c:pt>
                <c:pt idx="3160">
                  <c:v>6</c:v>
                </c:pt>
                <c:pt idx="3161">
                  <c:v>3</c:v>
                </c:pt>
                <c:pt idx="3162">
                  <c:v>6</c:v>
                </c:pt>
                <c:pt idx="3163">
                  <c:v>0</c:v>
                </c:pt>
                <c:pt idx="3164">
                  <c:v>2</c:v>
                </c:pt>
                <c:pt idx="3165">
                  <c:v>0</c:v>
                </c:pt>
                <c:pt idx="3166">
                  <c:v>3</c:v>
                </c:pt>
                <c:pt idx="3167">
                  <c:v>0</c:v>
                </c:pt>
                <c:pt idx="3168">
                  <c:v>0</c:v>
                </c:pt>
                <c:pt idx="3169">
                  <c:v>7</c:v>
                </c:pt>
                <c:pt idx="3170">
                  <c:v>9</c:v>
                </c:pt>
                <c:pt idx="3171">
                  <c:v>19</c:v>
                </c:pt>
                <c:pt idx="3172">
                  <c:v>0</c:v>
                </c:pt>
                <c:pt idx="3173">
                  <c:v>15</c:v>
                </c:pt>
                <c:pt idx="3174">
                  <c:v>2</c:v>
                </c:pt>
                <c:pt idx="3175">
                  <c:v>1</c:v>
                </c:pt>
                <c:pt idx="3176">
                  <c:v>6</c:v>
                </c:pt>
                <c:pt idx="3177">
                  <c:v>0</c:v>
                </c:pt>
                <c:pt idx="3178">
                  <c:v>19</c:v>
                </c:pt>
                <c:pt idx="3179">
                  <c:v>7</c:v>
                </c:pt>
                <c:pt idx="3180">
                  <c:v>2</c:v>
                </c:pt>
                <c:pt idx="3181">
                  <c:v>2</c:v>
                </c:pt>
                <c:pt idx="3182">
                  <c:v>0</c:v>
                </c:pt>
                <c:pt idx="3183">
                  <c:v>0</c:v>
                </c:pt>
                <c:pt idx="3184">
                  <c:v>3</c:v>
                </c:pt>
                <c:pt idx="3185">
                  <c:v>2</c:v>
                </c:pt>
                <c:pt idx="3186">
                  <c:v>0</c:v>
                </c:pt>
                <c:pt idx="3187">
                  <c:v>1</c:v>
                </c:pt>
                <c:pt idx="3188">
                  <c:v>2</c:v>
                </c:pt>
                <c:pt idx="3189">
                  <c:v>2</c:v>
                </c:pt>
                <c:pt idx="3190">
                  <c:v>7</c:v>
                </c:pt>
                <c:pt idx="3191">
                  <c:v>1</c:v>
                </c:pt>
                <c:pt idx="3192">
                  <c:v>7</c:v>
                </c:pt>
                <c:pt idx="3193">
                  <c:v>19</c:v>
                </c:pt>
                <c:pt idx="3194">
                  <c:v>1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6</c:v>
                </c:pt>
                <c:pt idx="3199">
                  <c:v>6</c:v>
                </c:pt>
                <c:pt idx="3200">
                  <c:v>2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6</c:v>
                </c:pt>
                <c:pt idx="3206">
                  <c:v>2</c:v>
                </c:pt>
                <c:pt idx="3207">
                  <c:v>6</c:v>
                </c:pt>
                <c:pt idx="3208">
                  <c:v>1</c:v>
                </c:pt>
                <c:pt idx="3209">
                  <c:v>0</c:v>
                </c:pt>
                <c:pt idx="3210">
                  <c:v>4</c:v>
                </c:pt>
                <c:pt idx="3211">
                  <c:v>7</c:v>
                </c:pt>
                <c:pt idx="3212">
                  <c:v>0</c:v>
                </c:pt>
                <c:pt idx="3213">
                  <c:v>4</c:v>
                </c:pt>
                <c:pt idx="3214">
                  <c:v>0</c:v>
                </c:pt>
                <c:pt idx="3215">
                  <c:v>0</c:v>
                </c:pt>
                <c:pt idx="3216">
                  <c:v>2</c:v>
                </c:pt>
                <c:pt idx="3217">
                  <c:v>1</c:v>
                </c:pt>
                <c:pt idx="3218">
                  <c:v>2</c:v>
                </c:pt>
                <c:pt idx="3219">
                  <c:v>2</c:v>
                </c:pt>
                <c:pt idx="3220">
                  <c:v>1</c:v>
                </c:pt>
                <c:pt idx="3221">
                  <c:v>0</c:v>
                </c:pt>
                <c:pt idx="3222">
                  <c:v>1</c:v>
                </c:pt>
                <c:pt idx="3223">
                  <c:v>0</c:v>
                </c:pt>
                <c:pt idx="3224">
                  <c:v>0</c:v>
                </c:pt>
                <c:pt idx="3225">
                  <c:v>2</c:v>
                </c:pt>
                <c:pt idx="3226">
                  <c:v>0</c:v>
                </c:pt>
                <c:pt idx="3227">
                  <c:v>1</c:v>
                </c:pt>
                <c:pt idx="3228">
                  <c:v>1</c:v>
                </c:pt>
                <c:pt idx="3229">
                  <c:v>6</c:v>
                </c:pt>
                <c:pt idx="3230">
                  <c:v>2</c:v>
                </c:pt>
                <c:pt idx="3231">
                  <c:v>0</c:v>
                </c:pt>
                <c:pt idx="3232">
                  <c:v>6</c:v>
                </c:pt>
                <c:pt idx="3233">
                  <c:v>0</c:v>
                </c:pt>
                <c:pt idx="3234">
                  <c:v>19</c:v>
                </c:pt>
                <c:pt idx="3235">
                  <c:v>0</c:v>
                </c:pt>
                <c:pt idx="3236">
                  <c:v>6</c:v>
                </c:pt>
                <c:pt idx="3237">
                  <c:v>2</c:v>
                </c:pt>
                <c:pt idx="3238">
                  <c:v>1</c:v>
                </c:pt>
                <c:pt idx="3239">
                  <c:v>2</c:v>
                </c:pt>
                <c:pt idx="3240">
                  <c:v>7</c:v>
                </c:pt>
                <c:pt idx="3241">
                  <c:v>0</c:v>
                </c:pt>
                <c:pt idx="3242">
                  <c:v>3</c:v>
                </c:pt>
                <c:pt idx="3243">
                  <c:v>0</c:v>
                </c:pt>
                <c:pt idx="3244">
                  <c:v>2</c:v>
                </c:pt>
                <c:pt idx="3245">
                  <c:v>0</c:v>
                </c:pt>
                <c:pt idx="3246">
                  <c:v>6</c:v>
                </c:pt>
                <c:pt idx="3247">
                  <c:v>9</c:v>
                </c:pt>
                <c:pt idx="3248">
                  <c:v>0</c:v>
                </c:pt>
                <c:pt idx="3249">
                  <c:v>3</c:v>
                </c:pt>
                <c:pt idx="3250">
                  <c:v>4</c:v>
                </c:pt>
                <c:pt idx="3251">
                  <c:v>9</c:v>
                </c:pt>
                <c:pt idx="3252">
                  <c:v>3</c:v>
                </c:pt>
                <c:pt idx="3253">
                  <c:v>19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2</c:v>
                </c:pt>
                <c:pt idx="3258">
                  <c:v>0</c:v>
                </c:pt>
                <c:pt idx="3259">
                  <c:v>2</c:v>
                </c:pt>
                <c:pt idx="3260">
                  <c:v>1</c:v>
                </c:pt>
                <c:pt idx="3261">
                  <c:v>1</c:v>
                </c:pt>
                <c:pt idx="3262">
                  <c:v>19</c:v>
                </c:pt>
                <c:pt idx="3263">
                  <c:v>0</c:v>
                </c:pt>
                <c:pt idx="3264">
                  <c:v>6</c:v>
                </c:pt>
                <c:pt idx="3265">
                  <c:v>7</c:v>
                </c:pt>
                <c:pt idx="3266">
                  <c:v>0</c:v>
                </c:pt>
                <c:pt idx="3267">
                  <c:v>7</c:v>
                </c:pt>
                <c:pt idx="3268">
                  <c:v>0</c:v>
                </c:pt>
                <c:pt idx="3269">
                  <c:v>19</c:v>
                </c:pt>
                <c:pt idx="3270">
                  <c:v>0</c:v>
                </c:pt>
                <c:pt idx="3271">
                  <c:v>2</c:v>
                </c:pt>
                <c:pt idx="3272">
                  <c:v>1</c:v>
                </c:pt>
                <c:pt idx="3273">
                  <c:v>2</c:v>
                </c:pt>
                <c:pt idx="3274">
                  <c:v>0</c:v>
                </c:pt>
                <c:pt idx="3275">
                  <c:v>15</c:v>
                </c:pt>
                <c:pt idx="3276">
                  <c:v>2</c:v>
                </c:pt>
                <c:pt idx="3277">
                  <c:v>9</c:v>
                </c:pt>
                <c:pt idx="3278">
                  <c:v>4</c:v>
                </c:pt>
                <c:pt idx="3279">
                  <c:v>0</c:v>
                </c:pt>
                <c:pt idx="3280">
                  <c:v>6</c:v>
                </c:pt>
                <c:pt idx="3281">
                  <c:v>2</c:v>
                </c:pt>
                <c:pt idx="3282">
                  <c:v>7</c:v>
                </c:pt>
                <c:pt idx="3283">
                  <c:v>2</c:v>
                </c:pt>
                <c:pt idx="3284">
                  <c:v>6</c:v>
                </c:pt>
                <c:pt idx="3285">
                  <c:v>6</c:v>
                </c:pt>
                <c:pt idx="3286">
                  <c:v>6</c:v>
                </c:pt>
                <c:pt idx="3287">
                  <c:v>0</c:v>
                </c:pt>
                <c:pt idx="3288">
                  <c:v>6</c:v>
                </c:pt>
                <c:pt idx="3289">
                  <c:v>15</c:v>
                </c:pt>
                <c:pt idx="3290">
                  <c:v>6</c:v>
                </c:pt>
                <c:pt idx="3291">
                  <c:v>2</c:v>
                </c:pt>
                <c:pt idx="3292">
                  <c:v>2</c:v>
                </c:pt>
                <c:pt idx="3293">
                  <c:v>1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0</c:v>
                </c:pt>
                <c:pt idx="3298">
                  <c:v>1</c:v>
                </c:pt>
                <c:pt idx="3299">
                  <c:v>4</c:v>
                </c:pt>
                <c:pt idx="3300">
                  <c:v>0</c:v>
                </c:pt>
                <c:pt idx="3301">
                  <c:v>2</c:v>
                </c:pt>
                <c:pt idx="3302">
                  <c:v>7</c:v>
                </c:pt>
                <c:pt idx="3303">
                  <c:v>4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6</c:v>
                </c:pt>
                <c:pt idx="3308">
                  <c:v>0</c:v>
                </c:pt>
                <c:pt idx="3309">
                  <c:v>6</c:v>
                </c:pt>
                <c:pt idx="3310">
                  <c:v>0</c:v>
                </c:pt>
                <c:pt idx="3311">
                  <c:v>6</c:v>
                </c:pt>
                <c:pt idx="3312">
                  <c:v>1</c:v>
                </c:pt>
                <c:pt idx="3313">
                  <c:v>15</c:v>
                </c:pt>
                <c:pt idx="3314">
                  <c:v>2</c:v>
                </c:pt>
                <c:pt idx="3315">
                  <c:v>0</c:v>
                </c:pt>
                <c:pt idx="3316">
                  <c:v>15</c:v>
                </c:pt>
                <c:pt idx="3317">
                  <c:v>0</c:v>
                </c:pt>
                <c:pt idx="3318">
                  <c:v>6</c:v>
                </c:pt>
                <c:pt idx="3319">
                  <c:v>0</c:v>
                </c:pt>
                <c:pt idx="3320">
                  <c:v>9</c:v>
                </c:pt>
                <c:pt idx="3321">
                  <c:v>0</c:v>
                </c:pt>
                <c:pt idx="3322">
                  <c:v>9</c:v>
                </c:pt>
                <c:pt idx="3323">
                  <c:v>6</c:v>
                </c:pt>
                <c:pt idx="3324">
                  <c:v>9</c:v>
                </c:pt>
                <c:pt idx="3325">
                  <c:v>0</c:v>
                </c:pt>
                <c:pt idx="3326">
                  <c:v>0</c:v>
                </c:pt>
                <c:pt idx="3327">
                  <c:v>6</c:v>
                </c:pt>
                <c:pt idx="3328">
                  <c:v>6</c:v>
                </c:pt>
                <c:pt idx="3329">
                  <c:v>0</c:v>
                </c:pt>
                <c:pt idx="3330">
                  <c:v>1</c:v>
                </c:pt>
                <c:pt idx="3331">
                  <c:v>0</c:v>
                </c:pt>
                <c:pt idx="3332">
                  <c:v>0</c:v>
                </c:pt>
                <c:pt idx="3333">
                  <c:v>3</c:v>
                </c:pt>
                <c:pt idx="3334">
                  <c:v>1</c:v>
                </c:pt>
                <c:pt idx="3335">
                  <c:v>3</c:v>
                </c:pt>
                <c:pt idx="3336">
                  <c:v>2</c:v>
                </c:pt>
                <c:pt idx="3337">
                  <c:v>0</c:v>
                </c:pt>
                <c:pt idx="3338">
                  <c:v>19</c:v>
                </c:pt>
                <c:pt idx="3339">
                  <c:v>0</c:v>
                </c:pt>
                <c:pt idx="3340">
                  <c:v>0</c:v>
                </c:pt>
                <c:pt idx="3341">
                  <c:v>7</c:v>
                </c:pt>
                <c:pt idx="3342">
                  <c:v>1</c:v>
                </c:pt>
                <c:pt idx="3343">
                  <c:v>2</c:v>
                </c:pt>
                <c:pt idx="3344">
                  <c:v>0</c:v>
                </c:pt>
                <c:pt idx="3345">
                  <c:v>15</c:v>
                </c:pt>
                <c:pt idx="3346">
                  <c:v>9</c:v>
                </c:pt>
                <c:pt idx="3347">
                  <c:v>7</c:v>
                </c:pt>
                <c:pt idx="3348">
                  <c:v>7</c:v>
                </c:pt>
                <c:pt idx="3349">
                  <c:v>19</c:v>
                </c:pt>
                <c:pt idx="3350">
                  <c:v>1</c:v>
                </c:pt>
                <c:pt idx="3351">
                  <c:v>2</c:v>
                </c:pt>
                <c:pt idx="3352">
                  <c:v>7</c:v>
                </c:pt>
                <c:pt idx="3353">
                  <c:v>0</c:v>
                </c:pt>
                <c:pt idx="3354">
                  <c:v>7</c:v>
                </c:pt>
                <c:pt idx="3355">
                  <c:v>2</c:v>
                </c:pt>
                <c:pt idx="3356">
                  <c:v>3</c:v>
                </c:pt>
                <c:pt idx="3357">
                  <c:v>1</c:v>
                </c:pt>
                <c:pt idx="3358">
                  <c:v>1</c:v>
                </c:pt>
                <c:pt idx="3359">
                  <c:v>2</c:v>
                </c:pt>
                <c:pt idx="3360">
                  <c:v>0</c:v>
                </c:pt>
                <c:pt idx="3361">
                  <c:v>7</c:v>
                </c:pt>
                <c:pt idx="3362">
                  <c:v>3</c:v>
                </c:pt>
                <c:pt idx="3363">
                  <c:v>2</c:v>
                </c:pt>
                <c:pt idx="3364">
                  <c:v>1</c:v>
                </c:pt>
                <c:pt idx="3365">
                  <c:v>2</c:v>
                </c:pt>
                <c:pt idx="3366">
                  <c:v>2</c:v>
                </c:pt>
                <c:pt idx="3367">
                  <c:v>2</c:v>
                </c:pt>
                <c:pt idx="3368">
                  <c:v>19</c:v>
                </c:pt>
                <c:pt idx="3369">
                  <c:v>2</c:v>
                </c:pt>
                <c:pt idx="3370">
                  <c:v>15</c:v>
                </c:pt>
                <c:pt idx="3371">
                  <c:v>15</c:v>
                </c:pt>
                <c:pt idx="3372">
                  <c:v>2</c:v>
                </c:pt>
                <c:pt idx="3373">
                  <c:v>3</c:v>
                </c:pt>
                <c:pt idx="3374">
                  <c:v>9</c:v>
                </c:pt>
                <c:pt idx="3375">
                  <c:v>2</c:v>
                </c:pt>
                <c:pt idx="3376">
                  <c:v>0</c:v>
                </c:pt>
                <c:pt idx="3377">
                  <c:v>0</c:v>
                </c:pt>
                <c:pt idx="3378">
                  <c:v>2</c:v>
                </c:pt>
                <c:pt idx="3379">
                  <c:v>2</c:v>
                </c:pt>
                <c:pt idx="3380">
                  <c:v>6</c:v>
                </c:pt>
                <c:pt idx="3381">
                  <c:v>2</c:v>
                </c:pt>
                <c:pt idx="3382">
                  <c:v>6</c:v>
                </c:pt>
                <c:pt idx="3383">
                  <c:v>0</c:v>
                </c:pt>
                <c:pt idx="3384">
                  <c:v>4</c:v>
                </c:pt>
                <c:pt idx="3385">
                  <c:v>15</c:v>
                </c:pt>
                <c:pt idx="3386">
                  <c:v>6</c:v>
                </c:pt>
                <c:pt idx="3387">
                  <c:v>3</c:v>
                </c:pt>
                <c:pt idx="3388">
                  <c:v>3</c:v>
                </c:pt>
                <c:pt idx="3389">
                  <c:v>6</c:v>
                </c:pt>
                <c:pt idx="3390">
                  <c:v>2</c:v>
                </c:pt>
                <c:pt idx="3391">
                  <c:v>6</c:v>
                </c:pt>
                <c:pt idx="3392">
                  <c:v>6</c:v>
                </c:pt>
                <c:pt idx="3393">
                  <c:v>0</c:v>
                </c:pt>
                <c:pt idx="3394">
                  <c:v>9</c:v>
                </c:pt>
                <c:pt idx="3395">
                  <c:v>7</c:v>
                </c:pt>
                <c:pt idx="3396">
                  <c:v>2</c:v>
                </c:pt>
                <c:pt idx="3397">
                  <c:v>6</c:v>
                </c:pt>
                <c:pt idx="3398">
                  <c:v>1</c:v>
                </c:pt>
                <c:pt idx="3399">
                  <c:v>6</c:v>
                </c:pt>
                <c:pt idx="3400">
                  <c:v>0</c:v>
                </c:pt>
                <c:pt idx="3401">
                  <c:v>0</c:v>
                </c:pt>
                <c:pt idx="3402">
                  <c:v>6</c:v>
                </c:pt>
                <c:pt idx="3403">
                  <c:v>0</c:v>
                </c:pt>
                <c:pt idx="3404">
                  <c:v>0</c:v>
                </c:pt>
                <c:pt idx="3405">
                  <c:v>19</c:v>
                </c:pt>
                <c:pt idx="3406">
                  <c:v>6</c:v>
                </c:pt>
                <c:pt idx="3407">
                  <c:v>2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19</c:v>
                </c:pt>
                <c:pt idx="3412">
                  <c:v>2</c:v>
                </c:pt>
                <c:pt idx="3413">
                  <c:v>19</c:v>
                </c:pt>
                <c:pt idx="3414">
                  <c:v>0</c:v>
                </c:pt>
                <c:pt idx="3415">
                  <c:v>0</c:v>
                </c:pt>
                <c:pt idx="3416">
                  <c:v>1</c:v>
                </c:pt>
                <c:pt idx="3417">
                  <c:v>0</c:v>
                </c:pt>
                <c:pt idx="3418">
                  <c:v>2</c:v>
                </c:pt>
                <c:pt idx="3419">
                  <c:v>15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3</c:v>
                </c:pt>
                <c:pt idx="3424">
                  <c:v>2</c:v>
                </c:pt>
                <c:pt idx="3425">
                  <c:v>2</c:v>
                </c:pt>
                <c:pt idx="3426">
                  <c:v>9</c:v>
                </c:pt>
                <c:pt idx="3427">
                  <c:v>0</c:v>
                </c:pt>
                <c:pt idx="3428">
                  <c:v>0</c:v>
                </c:pt>
                <c:pt idx="3429">
                  <c:v>6</c:v>
                </c:pt>
                <c:pt idx="3430">
                  <c:v>0</c:v>
                </c:pt>
                <c:pt idx="3431">
                  <c:v>7</c:v>
                </c:pt>
                <c:pt idx="3432">
                  <c:v>0</c:v>
                </c:pt>
                <c:pt idx="3433">
                  <c:v>1</c:v>
                </c:pt>
                <c:pt idx="3434">
                  <c:v>0</c:v>
                </c:pt>
                <c:pt idx="3435">
                  <c:v>7</c:v>
                </c:pt>
                <c:pt idx="3436">
                  <c:v>4</c:v>
                </c:pt>
                <c:pt idx="3437">
                  <c:v>0</c:v>
                </c:pt>
                <c:pt idx="3438">
                  <c:v>6</c:v>
                </c:pt>
                <c:pt idx="3439">
                  <c:v>6</c:v>
                </c:pt>
                <c:pt idx="3440">
                  <c:v>7</c:v>
                </c:pt>
                <c:pt idx="3441">
                  <c:v>0</c:v>
                </c:pt>
                <c:pt idx="3442">
                  <c:v>7</c:v>
                </c:pt>
                <c:pt idx="3443">
                  <c:v>6</c:v>
                </c:pt>
                <c:pt idx="3444">
                  <c:v>0</c:v>
                </c:pt>
                <c:pt idx="3445">
                  <c:v>15</c:v>
                </c:pt>
                <c:pt idx="3446">
                  <c:v>15</c:v>
                </c:pt>
                <c:pt idx="3447">
                  <c:v>7</c:v>
                </c:pt>
                <c:pt idx="3448">
                  <c:v>6</c:v>
                </c:pt>
                <c:pt idx="3449">
                  <c:v>0</c:v>
                </c:pt>
                <c:pt idx="3450">
                  <c:v>1</c:v>
                </c:pt>
                <c:pt idx="3451">
                  <c:v>7</c:v>
                </c:pt>
                <c:pt idx="3452">
                  <c:v>0</c:v>
                </c:pt>
                <c:pt idx="3453">
                  <c:v>2</c:v>
                </c:pt>
                <c:pt idx="3454">
                  <c:v>4</c:v>
                </c:pt>
                <c:pt idx="3455">
                  <c:v>3</c:v>
                </c:pt>
                <c:pt idx="3456">
                  <c:v>2</c:v>
                </c:pt>
                <c:pt idx="3457">
                  <c:v>0</c:v>
                </c:pt>
                <c:pt idx="3458">
                  <c:v>0</c:v>
                </c:pt>
                <c:pt idx="3459">
                  <c:v>3</c:v>
                </c:pt>
                <c:pt idx="3460">
                  <c:v>6</c:v>
                </c:pt>
                <c:pt idx="3461">
                  <c:v>15</c:v>
                </c:pt>
                <c:pt idx="3462">
                  <c:v>1</c:v>
                </c:pt>
                <c:pt idx="3463">
                  <c:v>0</c:v>
                </c:pt>
                <c:pt idx="3464">
                  <c:v>0</c:v>
                </c:pt>
                <c:pt idx="3465">
                  <c:v>15</c:v>
                </c:pt>
                <c:pt idx="3466">
                  <c:v>6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19</c:v>
                </c:pt>
                <c:pt idx="3471">
                  <c:v>0</c:v>
                </c:pt>
                <c:pt idx="3472">
                  <c:v>6</c:v>
                </c:pt>
                <c:pt idx="3473">
                  <c:v>15</c:v>
                </c:pt>
                <c:pt idx="3474">
                  <c:v>0</c:v>
                </c:pt>
                <c:pt idx="3475">
                  <c:v>2</c:v>
                </c:pt>
                <c:pt idx="3476">
                  <c:v>0</c:v>
                </c:pt>
                <c:pt idx="3477">
                  <c:v>0</c:v>
                </c:pt>
                <c:pt idx="3478">
                  <c:v>2</c:v>
                </c:pt>
                <c:pt idx="3479">
                  <c:v>0</c:v>
                </c:pt>
                <c:pt idx="3480">
                  <c:v>4</c:v>
                </c:pt>
                <c:pt idx="3481">
                  <c:v>6</c:v>
                </c:pt>
                <c:pt idx="3482">
                  <c:v>2</c:v>
                </c:pt>
                <c:pt idx="3483">
                  <c:v>0</c:v>
                </c:pt>
                <c:pt idx="3484">
                  <c:v>6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2</c:v>
                </c:pt>
                <c:pt idx="3489">
                  <c:v>0</c:v>
                </c:pt>
                <c:pt idx="3490">
                  <c:v>3</c:v>
                </c:pt>
                <c:pt idx="3491">
                  <c:v>4</c:v>
                </c:pt>
                <c:pt idx="3492">
                  <c:v>3</c:v>
                </c:pt>
                <c:pt idx="3493">
                  <c:v>0</c:v>
                </c:pt>
                <c:pt idx="3494">
                  <c:v>2</c:v>
                </c:pt>
                <c:pt idx="3495">
                  <c:v>0</c:v>
                </c:pt>
                <c:pt idx="3496">
                  <c:v>19</c:v>
                </c:pt>
                <c:pt idx="3497">
                  <c:v>15</c:v>
                </c:pt>
                <c:pt idx="3498">
                  <c:v>19</c:v>
                </c:pt>
                <c:pt idx="3499">
                  <c:v>0</c:v>
                </c:pt>
                <c:pt idx="3500">
                  <c:v>1</c:v>
                </c:pt>
                <c:pt idx="3501">
                  <c:v>15</c:v>
                </c:pt>
                <c:pt idx="3502">
                  <c:v>2</c:v>
                </c:pt>
                <c:pt idx="3503">
                  <c:v>2</c:v>
                </c:pt>
                <c:pt idx="3504">
                  <c:v>7</c:v>
                </c:pt>
                <c:pt idx="3505">
                  <c:v>7</c:v>
                </c:pt>
                <c:pt idx="3506">
                  <c:v>6</c:v>
                </c:pt>
                <c:pt idx="3507">
                  <c:v>6</c:v>
                </c:pt>
                <c:pt idx="3508">
                  <c:v>6</c:v>
                </c:pt>
                <c:pt idx="3509">
                  <c:v>6</c:v>
                </c:pt>
                <c:pt idx="3510">
                  <c:v>19</c:v>
                </c:pt>
                <c:pt idx="3511">
                  <c:v>6</c:v>
                </c:pt>
                <c:pt idx="3512">
                  <c:v>3</c:v>
                </c:pt>
                <c:pt idx="3513">
                  <c:v>1</c:v>
                </c:pt>
                <c:pt idx="3514">
                  <c:v>0</c:v>
                </c:pt>
                <c:pt idx="3515">
                  <c:v>0</c:v>
                </c:pt>
                <c:pt idx="3516">
                  <c:v>19</c:v>
                </c:pt>
                <c:pt idx="3517">
                  <c:v>0</c:v>
                </c:pt>
                <c:pt idx="3518">
                  <c:v>2</c:v>
                </c:pt>
                <c:pt idx="3519">
                  <c:v>2</c:v>
                </c:pt>
                <c:pt idx="3520">
                  <c:v>7</c:v>
                </c:pt>
                <c:pt idx="3521">
                  <c:v>7</c:v>
                </c:pt>
                <c:pt idx="3522">
                  <c:v>0</c:v>
                </c:pt>
                <c:pt idx="3523">
                  <c:v>19</c:v>
                </c:pt>
                <c:pt idx="3524">
                  <c:v>2</c:v>
                </c:pt>
                <c:pt idx="3525">
                  <c:v>2</c:v>
                </c:pt>
                <c:pt idx="3526">
                  <c:v>2</c:v>
                </c:pt>
                <c:pt idx="3527">
                  <c:v>15</c:v>
                </c:pt>
                <c:pt idx="3528">
                  <c:v>0</c:v>
                </c:pt>
                <c:pt idx="3529">
                  <c:v>2</c:v>
                </c:pt>
                <c:pt idx="3530">
                  <c:v>0</c:v>
                </c:pt>
                <c:pt idx="3531">
                  <c:v>1</c:v>
                </c:pt>
                <c:pt idx="3532">
                  <c:v>1</c:v>
                </c:pt>
                <c:pt idx="3533">
                  <c:v>3</c:v>
                </c:pt>
                <c:pt idx="3534">
                  <c:v>9</c:v>
                </c:pt>
                <c:pt idx="3535">
                  <c:v>6</c:v>
                </c:pt>
                <c:pt idx="3536">
                  <c:v>6</c:v>
                </c:pt>
                <c:pt idx="3537">
                  <c:v>0</c:v>
                </c:pt>
                <c:pt idx="3538">
                  <c:v>1</c:v>
                </c:pt>
                <c:pt idx="3539">
                  <c:v>1</c:v>
                </c:pt>
                <c:pt idx="3540">
                  <c:v>2</c:v>
                </c:pt>
                <c:pt idx="3541">
                  <c:v>2</c:v>
                </c:pt>
                <c:pt idx="3542">
                  <c:v>0</c:v>
                </c:pt>
                <c:pt idx="3543">
                  <c:v>1</c:v>
                </c:pt>
                <c:pt idx="3544">
                  <c:v>0</c:v>
                </c:pt>
                <c:pt idx="3545">
                  <c:v>0</c:v>
                </c:pt>
                <c:pt idx="3546">
                  <c:v>3</c:v>
                </c:pt>
                <c:pt idx="3547">
                  <c:v>15</c:v>
                </c:pt>
                <c:pt idx="3548">
                  <c:v>7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4</c:v>
                </c:pt>
                <c:pt idx="3554">
                  <c:v>0</c:v>
                </c:pt>
                <c:pt idx="3555">
                  <c:v>0</c:v>
                </c:pt>
                <c:pt idx="3556">
                  <c:v>2</c:v>
                </c:pt>
                <c:pt idx="3557">
                  <c:v>6</c:v>
                </c:pt>
                <c:pt idx="3558">
                  <c:v>0</c:v>
                </c:pt>
                <c:pt idx="3559">
                  <c:v>1</c:v>
                </c:pt>
                <c:pt idx="3560">
                  <c:v>7</c:v>
                </c:pt>
                <c:pt idx="3561">
                  <c:v>15</c:v>
                </c:pt>
                <c:pt idx="3562">
                  <c:v>2</c:v>
                </c:pt>
                <c:pt idx="3563">
                  <c:v>0</c:v>
                </c:pt>
                <c:pt idx="3564">
                  <c:v>0</c:v>
                </c:pt>
                <c:pt idx="3565">
                  <c:v>2</c:v>
                </c:pt>
                <c:pt idx="3566">
                  <c:v>0</c:v>
                </c:pt>
                <c:pt idx="3567">
                  <c:v>6</c:v>
                </c:pt>
                <c:pt idx="3568">
                  <c:v>19</c:v>
                </c:pt>
                <c:pt idx="3569">
                  <c:v>0</c:v>
                </c:pt>
                <c:pt idx="3570">
                  <c:v>2</c:v>
                </c:pt>
                <c:pt idx="3571">
                  <c:v>1</c:v>
                </c:pt>
                <c:pt idx="3572">
                  <c:v>2</c:v>
                </c:pt>
                <c:pt idx="3573">
                  <c:v>2</c:v>
                </c:pt>
                <c:pt idx="3574">
                  <c:v>3</c:v>
                </c:pt>
                <c:pt idx="3575">
                  <c:v>19</c:v>
                </c:pt>
                <c:pt idx="3576">
                  <c:v>15</c:v>
                </c:pt>
                <c:pt idx="3577">
                  <c:v>9</c:v>
                </c:pt>
                <c:pt idx="3578">
                  <c:v>6</c:v>
                </c:pt>
                <c:pt idx="3579">
                  <c:v>0</c:v>
                </c:pt>
                <c:pt idx="3580">
                  <c:v>2</c:v>
                </c:pt>
                <c:pt idx="3581">
                  <c:v>1</c:v>
                </c:pt>
                <c:pt idx="3582">
                  <c:v>15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7</c:v>
                </c:pt>
                <c:pt idx="3590">
                  <c:v>0</c:v>
                </c:pt>
                <c:pt idx="3591">
                  <c:v>6</c:v>
                </c:pt>
                <c:pt idx="3592">
                  <c:v>2</c:v>
                </c:pt>
                <c:pt idx="3593">
                  <c:v>6</c:v>
                </c:pt>
                <c:pt idx="3594">
                  <c:v>0</c:v>
                </c:pt>
                <c:pt idx="3595">
                  <c:v>2</c:v>
                </c:pt>
                <c:pt idx="3596">
                  <c:v>6</c:v>
                </c:pt>
                <c:pt idx="3597">
                  <c:v>3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19</c:v>
                </c:pt>
                <c:pt idx="3602">
                  <c:v>1</c:v>
                </c:pt>
                <c:pt idx="3603">
                  <c:v>3</c:v>
                </c:pt>
                <c:pt idx="3604">
                  <c:v>0</c:v>
                </c:pt>
                <c:pt idx="3605">
                  <c:v>3</c:v>
                </c:pt>
                <c:pt idx="3606">
                  <c:v>7</c:v>
                </c:pt>
                <c:pt idx="3607">
                  <c:v>0</c:v>
                </c:pt>
                <c:pt idx="3608">
                  <c:v>2</c:v>
                </c:pt>
                <c:pt idx="3609">
                  <c:v>2</c:v>
                </c:pt>
                <c:pt idx="3610">
                  <c:v>1</c:v>
                </c:pt>
                <c:pt idx="3611">
                  <c:v>2</c:v>
                </c:pt>
                <c:pt idx="3612">
                  <c:v>6</c:v>
                </c:pt>
                <c:pt idx="3613">
                  <c:v>19</c:v>
                </c:pt>
                <c:pt idx="3614">
                  <c:v>7</c:v>
                </c:pt>
                <c:pt idx="3615">
                  <c:v>9</c:v>
                </c:pt>
                <c:pt idx="3616">
                  <c:v>6</c:v>
                </c:pt>
                <c:pt idx="3617">
                  <c:v>3</c:v>
                </c:pt>
                <c:pt idx="3618">
                  <c:v>6</c:v>
                </c:pt>
                <c:pt idx="3619">
                  <c:v>2</c:v>
                </c:pt>
                <c:pt idx="3620">
                  <c:v>3</c:v>
                </c:pt>
                <c:pt idx="3621">
                  <c:v>15</c:v>
                </c:pt>
                <c:pt idx="3622">
                  <c:v>2</c:v>
                </c:pt>
                <c:pt idx="3623">
                  <c:v>0</c:v>
                </c:pt>
                <c:pt idx="3624">
                  <c:v>0</c:v>
                </c:pt>
                <c:pt idx="3625">
                  <c:v>1</c:v>
                </c:pt>
                <c:pt idx="3626">
                  <c:v>6</c:v>
                </c:pt>
                <c:pt idx="3627">
                  <c:v>2</c:v>
                </c:pt>
                <c:pt idx="3628">
                  <c:v>6</c:v>
                </c:pt>
                <c:pt idx="3629">
                  <c:v>0</c:v>
                </c:pt>
                <c:pt idx="3630">
                  <c:v>19</c:v>
                </c:pt>
                <c:pt idx="3631">
                  <c:v>0</c:v>
                </c:pt>
                <c:pt idx="3632">
                  <c:v>9</c:v>
                </c:pt>
                <c:pt idx="3633">
                  <c:v>4</c:v>
                </c:pt>
                <c:pt idx="3634">
                  <c:v>0</c:v>
                </c:pt>
                <c:pt idx="3635">
                  <c:v>9</c:v>
                </c:pt>
                <c:pt idx="3636">
                  <c:v>2</c:v>
                </c:pt>
                <c:pt idx="3637">
                  <c:v>7</c:v>
                </c:pt>
                <c:pt idx="3638">
                  <c:v>0</c:v>
                </c:pt>
                <c:pt idx="3639">
                  <c:v>7</c:v>
                </c:pt>
                <c:pt idx="3640">
                  <c:v>7</c:v>
                </c:pt>
                <c:pt idx="3641">
                  <c:v>9</c:v>
                </c:pt>
                <c:pt idx="3642">
                  <c:v>4</c:v>
                </c:pt>
                <c:pt idx="3643">
                  <c:v>6</c:v>
                </c:pt>
                <c:pt idx="3644">
                  <c:v>2</c:v>
                </c:pt>
                <c:pt idx="3645">
                  <c:v>7</c:v>
                </c:pt>
                <c:pt idx="3646">
                  <c:v>2</c:v>
                </c:pt>
                <c:pt idx="3647">
                  <c:v>9</c:v>
                </c:pt>
                <c:pt idx="3648">
                  <c:v>0</c:v>
                </c:pt>
                <c:pt idx="3649">
                  <c:v>2</c:v>
                </c:pt>
                <c:pt idx="3650">
                  <c:v>2</c:v>
                </c:pt>
                <c:pt idx="3651">
                  <c:v>6</c:v>
                </c:pt>
                <c:pt idx="3652">
                  <c:v>4</c:v>
                </c:pt>
                <c:pt idx="3653">
                  <c:v>0</c:v>
                </c:pt>
                <c:pt idx="3654">
                  <c:v>0</c:v>
                </c:pt>
                <c:pt idx="3655">
                  <c:v>4</c:v>
                </c:pt>
                <c:pt idx="3656">
                  <c:v>19</c:v>
                </c:pt>
                <c:pt idx="3657">
                  <c:v>9</c:v>
                </c:pt>
                <c:pt idx="3658">
                  <c:v>2</c:v>
                </c:pt>
                <c:pt idx="3659">
                  <c:v>3</c:v>
                </c:pt>
                <c:pt idx="3660">
                  <c:v>2</c:v>
                </c:pt>
                <c:pt idx="3661">
                  <c:v>7</c:v>
                </c:pt>
                <c:pt idx="3662">
                  <c:v>6</c:v>
                </c:pt>
                <c:pt idx="3663">
                  <c:v>9</c:v>
                </c:pt>
                <c:pt idx="3664">
                  <c:v>0</c:v>
                </c:pt>
                <c:pt idx="3665">
                  <c:v>2</c:v>
                </c:pt>
                <c:pt idx="3666">
                  <c:v>2</c:v>
                </c:pt>
                <c:pt idx="3667">
                  <c:v>19</c:v>
                </c:pt>
                <c:pt idx="3668">
                  <c:v>0</c:v>
                </c:pt>
                <c:pt idx="3669">
                  <c:v>7</c:v>
                </c:pt>
                <c:pt idx="3670">
                  <c:v>0</c:v>
                </c:pt>
                <c:pt idx="3671">
                  <c:v>6</c:v>
                </c:pt>
                <c:pt idx="3672">
                  <c:v>1</c:v>
                </c:pt>
                <c:pt idx="3673">
                  <c:v>4</c:v>
                </c:pt>
                <c:pt idx="3674">
                  <c:v>0</c:v>
                </c:pt>
                <c:pt idx="3675">
                  <c:v>2</c:v>
                </c:pt>
                <c:pt idx="3676">
                  <c:v>6</c:v>
                </c:pt>
                <c:pt idx="3677">
                  <c:v>9</c:v>
                </c:pt>
                <c:pt idx="3678">
                  <c:v>19</c:v>
                </c:pt>
                <c:pt idx="3679">
                  <c:v>0</c:v>
                </c:pt>
                <c:pt idx="3680">
                  <c:v>1</c:v>
                </c:pt>
                <c:pt idx="3681">
                  <c:v>0</c:v>
                </c:pt>
                <c:pt idx="3682">
                  <c:v>2</c:v>
                </c:pt>
                <c:pt idx="3683">
                  <c:v>19</c:v>
                </c:pt>
                <c:pt idx="3684">
                  <c:v>0</c:v>
                </c:pt>
                <c:pt idx="3685">
                  <c:v>2</c:v>
                </c:pt>
                <c:pt idx="3686">
                  <c:v>7</c:v>
                </c:pt>
                <c:pt idx="3687">
                  <c:v>0</c:v>
                </c:pt>
                <c:pt idx="3688">
                  <c:v>15</c:v>
                </c:pt>
                <c:pt idx="3689">
                  <c:v>6</c:v>
                </c:pt>
                <c:pt idx="3690">
                  <c:v>1</c:v>
                </c:pt>
                <c:pt idx="3691">
                  <c:v>2</c:v>
                </c:pt>
                <c:pt idx="3692">
                  <c:v>4</c:v>
                </c:pt>
                <c:pt idx="3693">
                  <c:v>3</c:v>
                </c:pt>
                <c:pt idx="3694">
                  <c:v>2</c:v>
                </c:pt>
                <c:pt idx="3695">
                  <c:v>0</c:v>
                </c:pt>
                <c:pt idx="3696">
                  <c:v>2</c:v>
                </c:pt>
                <c:pt idx="3697">
                  <c:v>4</c:v>
                </c:pt>
                <c:pt idx="3698">
                  <c:v>0</c:v>
                </c:pt>
                <c:pt idx="3699">
                  <c:v>2</c:v>
                </c:pt>
                <c:pt idx="3700">
                  <c:v>6</c:v>
                </c:pt>
                <c:pt idx="3701">
                  <c:v>0</c:v>
                </c:pt>
                <c:pt idx="3702">
                  <c:v>2</c:v>
                </c:pt>
                <c:pt idx="3703">
                  <c:v>2</c:v>
                </c:pt>
                <c:pt idx="3704">
                  <c:v>0</c:v>
                </c:pt>
                <c:pt idx="3705">
                  <c:v>2</c:v>
                </c:pt>
                <c:pt idx="3706">
                  <c:v>1</c:v>
                </c:pt>
                <c:pt idx="3707">
                  <c:v>0</c:v>
                </c:pt>
                <c:pt idx="3708">
                  <c:v>2</c:v>
                </c:pt>
                <c:pt idx="3709">
                  <c:v>2</c:v>
                </c:pt>
                <c:pt idx="3710">
                  <c:v>2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7</c:v>
                </c:pt>
                <c:pt idx="3715">
                  <c:v>6</c:v>
                </c:pt>
                <c:pt idx="3716">
                  <c:v>6</c:v>
                </c:pt>
                <c:pt idx="3717">
                  <c:v>0</c:v>
                </c:pt>
                <c:pt idx="3718">
                  <c:v>15</c:v>
                </c:pt>
                <c:pt idx="3719">
                  <c:v>2</c:v>
                </c:pt>
                <c:pt idx="3720">
                  <c:v>9</c:v>
                </c:pt>
                <c:pt idx="3721">
                  <c:v>9</c:v>
                </c:pt>
                <c:pt idx="3722">
                  <c:v>0</c:v>
                </c:pt>
                <c:pt idx="3723">
                  <c:v>0</c:v>
                </c:pt>
                <c:pt idx="3724">
                  <c:v>19</c:v>
                </c:pt>
                <c:pt idx="3725">
                  <c:v>2</c:v>
                </c:pt>
                <c:pt idx="3726">
                  <c:v>2</c:v>
                </c:pt>
                <c:pt idx="3727">
                  <c:v>6</c:v>
                </c:pt>
                <c:pt idx="3728">
                  <c:v>6</c:v>
                </c:pt>
                <c:pt idx="3729">
                  <c:v>15</c:v>
                </c:pt>
                <c:pt idx="3730">
                  <c:v>0</c:v>
                </c:pt>
                <c:pt idx="3731">
                  <c:v>0</c:v>
                </c:pt>
                <c:pt idx="3732">
                  <c:v>19</c:v>
                </c:pt>
                <c:pt idx="3733">
                  <c:v>6</c:v>
                </c:pt>
                <c:pt idx="3734">
                  <c:v>3</c:v>
                </c:pt>
                <c:pt idx="3735">
                  <c:v>0</c:v>
                </c:pt>
                <c:pt idx="3736">
                  <c:v>4</c:v>
                </c:pt>
                <c:pt idx="3737">
                  <c:v>6</c:v>
                </c:pt>
                <c:pt idx="3738">
                  <c:v>2</c:v>
                </c:pt>
                <c:pt idx="3739">
                  <c:v>1</c:v>
                </c:pt>
                <c:pt idx="3740">
                  <c:v>9</c:v>
                </c:pt>
                <c:pt idx="3741">
                  <c:v>6</c:v>
                </c:pt>
                <c:pt idx="3742">
                  <c:v>2</c:v>
                </c:pt>
                <c:pt idx="3743">
                  <c:v>6</c:v>
                </c:pt>
                <c:pt idx="3744">
                  <c:v>0</c:v>
                </c:pt>
                <c:pt idx="3745">
                  <c:v>6</c:v>
                </c:pt>
                <c:pt idx="3746">
                  <c:v>4</c:v>
                </c:pt>
                <c:pt idx="3747">
                  <c:v>4</c:v>
                </c:pt>
                <c:pt idx="3748">
                  <c:v>3</c:v>
                </c:pt>
                <c:pt idx="3749">
                  <c:v>2</c:v>
                </c:pt>
                <c:pt idx="3750">
                  <c:v>0</c:v>
                </c:pt>
                <c:pt idx="3751">
                  <c:v>6</c:v>
                </c:pt>
                <c:pt idx="3752">
                  <c:v>1</c:v>
                </c:pt>
                <c:pt idx="3753">
                  <c:v>2</c:v>
                </c:pt>
                <c:pt idx="3754">
                  <c:v>1</c:v>
                </c:pt>
                <c:pt idx="3755">
                  <c:v>0</c:v>
                </c:pt>
                <c:pt idx="3756">
                  <c:v>4</c:v>
                </c:pt>
                <c:pt idx="3757">
                  <c:v>6</c:v>
                </c:pt>
                <c:pt idx="3758">
                  <c:v>1</c:v>
                </c:pt>
                <c:pt idx="3759">
                  <c:v>7</c:v>
                </c:pt>
                <c:pt idx="3760">
                  <c:v>2</c:v>
                </c:pt>
                <c:pt idx="3761">
                  <c:v>3</c:v>
                </c:pt>
                <c:pt idx="3762">
                  <c:v>0</c:v>
                </c:pt>
                <c:pt idx="3763">
                  <c:v>2</c:v>
                </c:pt>
                <c:pt idx="3764">
                  <c:v>15</c:v>
                </c:pt>
                <c:pt idx="3765">
                  <c:v>2</c:v>
                </c:pt>
                <c:pt idx="3766">
                  <c:v>7</c:v>
                </c:pt>
                <c:pt idx="3767">
                  <c:v>9</c:v>
                </c:pt>
                <c:pt idx="3768">
                  <c:v>7</c:v>
                </c:pt>
                <c:pt idx="3769">
                  <c:v>9</c:v>
                </c:pt>
                <c:pt idx="3770">
                  <c:v>0</c:v>
                </c:pt>
                <c:pt idx="3771">
                  <c:v>6</c:v>
                </c:pt>
                <c:pt idx="3772">
                  <c:v>2</c:v>
                </c:pt>
                <c:pt idx="3773">
                  <c:v>9</c:v>
                </c:pt>
                <c:pt idx="3774">
                  <c:v>7</c:v>
                </c:pt>
                <c:pt idx="3775">
                  <c:v>9</c:v>
                </c:pt>
                <c:pt idx="3776">
                  <c:v>6</c:v>
                </c:pt>
                <c:pt idx="3777">
                  <c:v>2</c:v>
                </c:pt>
                <c:pt idx="3778">
                  <c:v>0</c:v>
                </c:pt>
                <c:pt idx="3779">
                  <c:v>0</c:v>
                </c:pt>
                <c:pt idx="3780">
                  <c:v>6</c:v>
                </c:pt>
                <c:pt idx="3781">
                  <c:v>15</c:v>
                </c:pt>
                <c:pt idx="3782">
                  <c:v>6</c:v>
                </c:pt>
                <c:pt idx="3783">
                  <c:v>15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6</c:v>
                </c:pt>
                <c:pt idx="3788">
                  <c:v>0</c:v>
                </c:pt>
                <c:pt idx="3789">
                  <c:v>2</c:v>
                </c:pt>
                <c:pt idx="3790">
                  <c:v>6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1</c:v>
                </c:pt>
                <c:pt idx="3795">
                  <c:v>1</c:v>
                </c:pt>
                <c:pt idx="3796">
                  <c:v>2</c:v>
                </c:pt>
                <c:pt idx="3797">
                  <c:v>2</c:v>
                </c:pt>
                <c:pt idx="3798">
                  <c:v>0</c:v>
                </c:pt>
                <c:pt idx="3799">
                  <c:v>19</c:v>
                </c:pt>
                <c:pt idx="3800">
                  <c:v>7</c:v>
                </c:pt>
                <c:pt idx="3801">
                  <c:v>0</c:v>
                </c:pt>
                <c:pt idx="3802">
                  <c:v>2</c:v>
                </c:pt>
                <c:pt idx="3803">
                  <c:v>9</c:v>
                </c:pt>
                <c:pt idx="3804">
                  <c:v>0</c:v>
                </c:pt>
                <c:pt idx="3805">
                  <c:v>6</c:v>
                </c:pt>
                <c:pt idx="3806">
                  <c:v>0</c:v>
                </c:pt>
                <c:pt idx="3807">
                  <c:v>0</c:v>
                </c:pt>
                <c:pt idx="3808">
                  <c:v>2</c:v>
                </c:pt>
                <c:pt idx="3809">
                  <c:v>2</c:v>
                </c:pt>
                <c:pt idx="3810">
                  <c:v>0</c:v>
                </c:pt>
                <c:pt idx="3811">
                  <c:v>6</c:v>
                </c:pt>
                <c:pt idx="3812">
                  <c:v>7</c:v>
                </c:pt>
                <c:pt idx="3813">
                  <c:v>0</c:v>
                </c:pt>
                <c:pt idx="3814">
                  <c:v>2</c:v>
                </c:pt>
                <c:pt idx="3815">
                  <c:v>2</c:v>
                </c:pt>
                <c:pt idx="3816">
                  <c:v>3</c:v>
                </c:pt>
                <c:pt idx="3817">
                  <c:v>0</c:v>
                </c:pt>
                <c:pt idx="3818">
                  <c:v>2</c:v>
                </c:pt>
                <c:pt idx="3819">
                  <c:v>2</c:v>
                </c:pt>
                <c:pt idx="3820">
                  <c:v>0</c:v>
                </c:pt>
                <c:pt idx="3821">
                  <c:v>3</c:v>
                </c:pt>
                <c:pt idx="3822">
                  <c:v>6</c:v>
                </c:pt>
                <c:pt idx="3823">
                  <c:v>0</c:v>
                </c:pt>
                <c:pt idx="3824">
                  <c:v>2</c:v>
                </c:pt>
                <c:pt idx="3825">
                  <c:v>0</c:v>
                </c:pt>
                <c:pt idx="3826">
                  <c:v>1</c:v>
                </c:pt>
                <c:pt idx="3827">
                  <c:v>6</c:v>
                </c:pt>
                <c:pt idx="3828">
                  <c:v>7</c:v>
                </c:pt>
                <c:pt idx="3829">
                  <c:v>0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15</c:v>
                </c:pt>
                <c:pt idx="3835">
                  <c:v>2</c:v>
                </c:pt>
                <c:pt idx="3836">
                  <c:v>2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1</c:v>
                </c:pt>
                <c:pt idx="3841">
                  <c:v>1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1</c:v>
                </c:pt>
                <c:pt idx="3846">
                  <c:v>2</c:v>
                </c:pt>
                <c:pt idx="3847">
                  <c:v>2</c:v>
                </c:pt>
                <c:pt idx="3848">
                  <c:v>0</c:v>
                </c:pt>
                <c:pt idx="3849">
                  <c:v>0</c:v>
                </c:pt>
                <c:pt idx="3850">
                  <c:v>9</c:v>
                </c:pt>
                <c:pt idx="3851">
                  <c:v>2</c:v>
                </c:pt>
                <c:pt idx="3852">
                  <c:v>0</c:v>
                </c:pt>
                <c:pt idx="3853">
                  <c:v>0</c:v>
                </c:pt>
                <c:pt idx="3854">
                  <c:v>7</c:v>
                </c:pt>
                <c:pt idx="3855">
                  <c:v>0</c:v>
                </c:pt>
                <c:pt idx="3856">
                  <c:v>2</c:v>
                </c:pt>
                <c:pt idx="3857">
                  <c:v>0</c:v>
                </c:pt>
                <c:pt idx="3858">
                  <c:v>0</c:v>
                </c:pt>
                <c:pt idx="3859">
                  <c:v>6</c:v>
                </c:pt>
                <c:pt idx="3860">
                  <c:v>7</c:v>
                </c:pt>
                <c:pt idx="3861">
                  <c:v>2</c:v>
                </c:pt>
                <c:pt idx="3862">
                  <c:v>0</c:v>
                </c:pt>
                <c:pt idx="3863">
                  <c:v>0</c:v>
                </c:pt>
                <c:pt idx="3864">
                  <c:v>2</c:v>
                </c:pt>
                <c:pt idx="3865">
                  <c:v>6</c:v>
                </c:pt>
                <c:pt idx="3866">
                  <c:v>6</c:v>
                </c:pt>
                <c:pt idx="3867">
                  <c:v>4</c:v>
                </c:pt>
                <c:pt idx="3868">
                  <c:v>2</c:v>
                </c:pt>
                <c:pt idx="3869">
                  <c:v>7</c:v>
                </c:pt>
                <c:pt idx="3870">
                  <c:v>7</c:v>
                </c:pt>
                <c:pt idx="3871">
                  <c:v>6</c:v>
                </c:pt>
                <c:pt idx="3872">
                  <c:v>2</c:v>
                </c:pt>
                <c:pt idx="3873">
                  <c:v>15</c:v>
                </c:pt>
                <c:pt idx="3874">
                  <c:v>4</c:v>
                </c:pt>
                <c:pt idx="3875">
                  <c:v>2</c:v>
                </c:pt>
                <c:pt idx="3876">
                  <c:v>0</c:v>
                </c:pt>
                <c:pt idx="3877">
                  <c:v>2</c:v>
                </c:pt>
                <c:pt idx="3878">
                  <c:v>7</c:v>
                </c:pt>
                <c:pt idx="3879">
                  <c:v>2</c:v>
                </c:pt>
                <c:pt idx="3880">
                  <c:v>7</c:v>
                </c:pt>
                <c:pt idx="3881">
                  <c:v>19</c:v>
                </c:pt>
                <c:pt idx="3882">
                  <c:v>0</c:v>
                </c:pt>
                <c:pt idx="3883">
                  <c:v>1</c:v>
                </c:pt>
                <c:pt idx="3884">
                  <c:v>7</c:v>
                </c:pt>
                <c:pt idx="3885">
                  <c:v>7</c:v>
                </c:pt>
                <c:pt idx="3886">
                  <c:v>6</c:v>
                </c:pt>
                <c:pt idx="3887">
                  <c:v>0</c:v>
                </c:pt>
                <c:pt idx="3888">
                  <c:v>2</c:v>
                </c:pt>
                <c:pt idx="3889">
                  <c:v>6</c:v>
                </c:pt>
                <c:pt idx="3890">
                  <c:v>0</c:v>
                </c:pt>
                <c:pt idx="3891">
                  <c:v>0</c:v>
                </c:pt>
                <c:pt idx="3892">
                  <c:v>6</c:v>
                </c:pt>
                <c:pt idx="3893">
                  <c:v>1</c:v>
                </c:pt>
                <c:pt idx="3894">
                  <c:v>0</c:v>
                </c:pt>
                <c:pt idx="3895">
                  <c:v>0</c:v>
                </c:pt>
                <c:pt idx="3896">
                  <c:v>7</c:v>
                </c:pt>
                <c:pt idx="3897">
                  <c:v>15</c:v>
                </c:pt>
                <c:pt idx="3898">
                  <c:v>2</c:v>
                </c:pt>
                <c:pt idx="3899">
                  <c:v>6</c:v>
                </c:pt>
                <c:pt idx="3900">
                  <c:v>0</c:v>
                </c:pt>
                <c:pt idx="3901">
                  <c:v>15</c:v>
                </c:pt>
                <c:pt idx="3902">
                  <c:v>0</c:v>
                </c:pt>
                <c:pt idx="3903">
                  <c:v>7</c:v>
                </c:pt>
                <c:pt idx="3904">
                  <c:v>15</c:v>
                </c:pt>
                <c:pt idx="3905">
                  <c:v>19</c:v>
                </c:pt>
                <c:pt idx="3906">
                  <c:v>0</c:v>
                </c:pt>
                <c:pt idx="3907">
                  <c:v>1</c:v>
                </c:pt>
                <c:pt idx="3908">
                  <c:v>15</c:v>
                </c:pt>
                <c:pt idx="3909">
                  <c:v>7</c:v>
                </c:pt>
                <c:pt idx="3910">
                  <c:v>2</c:v>
                </c:pt>
                <c:pt idx="3911">
                  <c:v>6</c:v>
                </c:pt>
                <c:pt idx="3912">
                  <c:v>4</c:v>
                </c:pt>
                <c:pt idx="3913">
                  <c:v>2</c:v>
                </c:pt>
                <c:pt idx="3914">
                  <c:v>7</c:v>
                </c:pt>
                <c:pt idx="3915">
                  <c:v>0</c:v>
                </c:pt>
                <c:pt idx="3916">
                  <c:v>0</c:v>
                </c:pt>
                <c:pt idx="3917">
                  <c:v>7</c:v>
                </c:pt>
                <c:pt idx="3918">
                  <c:v>0</c:v>
                </c:pt>
                <c:pt idx="3919">
                  <c:v>1</c:v>
                </c:pt>
                <c:pt idx="3920">
                  <c:v>7</c:v>
                </c:pt>
                <c:pt idx="3921">
                  <c:v>9</c:v>
                </c:pt>
                <c:pt idx="3922">
                  <c:v>7</c:v>
                </c:pt>
                <c:pt idx="3923">
                  <c:v>0</c:v>
                </c:pt>
                <c:pt idx="3924">
                  <c:v>6</c:v>
                </c:pt>
                <c:pt idx="3925">
                  <c:v>2</c:v>
                </c:pt>
                <c:pt idx="3926">
                  <c:v>1</c:v>
                </c:pt>
                <c:pt idx="3927">
                  <c:v>6</c:v>
                </c:pt>
                <c:pt idx="3928">
                  <c:v>6</c:v>
                </c:pt>
                <c:pt idx="3929">
                  <c:v>0</c:v>
                </c:pt>
                <c:pt idx="3930">
                  <c:v>4</c:v>
                </c:pt>
                <c:pt idx="3931">
                  <c:v>0</c:v>
                </c:pt>
                <c:pt idx="3932">
                  <c:v>2</c:v>
                </c:pt>
                <c:pt idx="3933">
                  <c:v>19</c:v>
                </c:pt>
                <c:pt idx="3934">
                  <c:v>9</c:v>
                </c:pt>
                <c:pt idx="3935">
                  <c:v>0</c:v>
                </c:pt>
                <c:pt idx="3936">
                  <c:v>6</c:v>
                </c:pt>
                <c:pt idx="3937">
                  <c:v>1</c:v>
                </c:pt>
                <c:pt idx="3938">
                  <c:v>0</c:v>
                </c:pt>
                <c:pt idx="3939">
                  <c:v>4</c:v>
                </c:pt>
                <c:pt idx="3940">
                  <c:v>19</c:v>
                </c:pt>
                <c:pt idx="3941">
                  <c:v>0</c:v>
                </c:pt>
                <c:pt idx="3942">
                  <c:v>15</c:v>
                </c:pt>
                <c:pt idx="3943">
                  <c:v>4</c:v>
                </c:pt>
                <c:pt idx="3944">
                  <c:v>9</c:v>
                </c:pt>
                <c:pt idx="3945">
                  <c:v>7</c:v>
                </c:pt>
                <c:pt idx="3946">
                  <c:v>2</c:v>
                </c:pt>
                <c:pt idx="3947">
                  <c:v>6</c:v>
                </c:pt>
                <c:pt idx="3948">
                  <c:v>2</c:v>
                </c:pt>
                <c:pt idx="3949">
                  <c:v>7</c:v>
                </c:pt>
                <c:pt idx="3950">
                  <c:v>15</c:v>
                </c:pt>
                <c:pt idx="3951">
                  <c:v>1</c:v>
                </c:pt>
                <c:pt idx="3952">
                  <c:v>6</c:v>
                </c:pt>
                <c:pt idx="3953">
                  <c:v>7</c:v>
                </c:pt>
                <c:pt idx="3954">
                  <c:v>0</c:v>
                </c:pt>
                <c:pt idx="3955">
                  <c:v>1</c:v>
                </c:pt>
                <c:pt idx="3956">
                  <c:v>4</c:v>
                </c:pt>
                <c:pt idx="3957">
                  <c:v>6</c:v>
                </c:pt>
                <c:pt idx="3958">
                  <c:v>6</c:v>
                </c:pt>
                <c:pt idx="3959">
                  <c:v>6</c:v>
                </c:pt>
                <c:pt idx="3960">
                  <c:v>9</c:v>
                </c:pt>
                <c:pt idx="3961">
                  <c:v>1</c:v>
                </c:pt>
                <c:pt idx="3962">
                  <c:v>2</c:v>
                </c:pt>
                <c:pt idx="3963">
                  <c:v>7</c:v>
                </c:pt>
                <c:pt idx="3964">
                  <c:v>0</c:v>
                </c:pt>
                <c:pt idx="3965">
                  <c:v>2</c:v>
                </c:pt>
                <c:pt idx="3966">
                  <c:v>0</c:v>
                </c:pt>
                <c:pt idx="3967">
                  <c:v>6</c:v>
                </c:pt>
                <c:pt idx="3968">
                  <c:v>19</c:v>
                </c:pt>
                <c:pt idx="3969">
                  <c:v>3</c:v>
                </c:pt>
                <c:pt idx="3970">
                  <c:v>19</c:v>
                </c:pt>
                <c:pt idx="3971">
                  <c:v>0</c:v>
                </c:pt>
                <c:pt idx="3972">
                  <c:v>2</c:v>
                </c:pt>
                <c:pt idx="3973">
                  <c:v>0</c:v>
                </c:pt>
                <c:pt idx="3974">
                  <c:v>3</c:v>
                </c:pt>
                <c:pt idx="3975">
                  <c:v>0</c:v>
                </c:pt>
                <c:pt idx="3976">
                  <c:v>9</c:v>
                </c:pt>
                <c:pt idx="3977">
                  <c:v>9</c:v>
                </c:pt>
                <c:pt idx="3978">
                  <c:v>6</c:v>
                </c:pt>
                <c:pt idx="3979">
                  <c:v>7</c:v>
                </c:pt>
                <c:pt idx="3980">
                  <c:v>0</c:v>
                </c:pt>
                <c:pt idx="3981">
                  <c:v>0</c:v>
                </c:pt>
                <c:pt idx="3982">
                  <c:v>19</c:v>
                </c:pt>
                <c:pt idx="3983">
                  <c:v>0</c:v>
                </c:pt>
                <c:pt idx="3984">
                  <c:v>6</c:v>
                </c:pt>
                <c:pt idx="3985">
                  <c:v>9</c:v>
                </c:pt>
                <c:pt idx="3986">
                  <c:v>0</c:v>
                </c:pt>
                <c:pt idx="3987">
                  <c:v>6</c:v>
                </c:pt>
                <c:pt idx="3988">
                  <c:v>9</c:v>
                </c:pt>
                <c:pt idx="3989">
                  <c:v>0</c:v>
                </c:pt>
                <c:pt idx="3990">
                  <c:v>15</c:v>
                </c:pt>
                <c:pt idx="3991">
                  <c:v>2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6</c:v>
                </c:pt>
                <c:pt idx="3998">
                  <c:v>0</c:v>
                </c:pt>
                <c:pt idx="3999">
                  <c:v>0</c:v>
                </c:pt>
                <c:pt idx="4000">
                  <c:v>19</c:v>
                </c:pt>
                <c:pt idx="4001">
                  <c:v>15</c:v>
                </c:pt>
                <c:pt idx="4002">
                  <c:v>2</c:v>
                </c:pt>
                <c:pt idx="4003">
                  <c:v>0</c:v>
                </c:pt>
                <c:pt idx="4004">
                  <c:v>19</c:v>
                </c:pt>
                <c:pt idx="4005">
                  <c:v>0</c:v>
                </c:pt>
                <c:pt idx="4006">
                  <c:v>7</c:v>
                </c:pt>
                <c:pt idx="4007">
                  <c:v>1</c:v>
                </c:pt>
                <c:pt idx="4008">
                  <c:v>0</c:v>
                </c:pt>
                <c:pt idx="4009">
                  <c:v>0</c:v>
                </c:pt>
                <c:pt idx="4010">
                  <c:v>7</c:v>
                </c:pt>
                <c:pt idx="4011">
                  <c:v>2</c:v>
                </c:pt>
                <c:pt idx="4012">
                  <c:v>1</c:v>
                </c:pt>
                <c:pt idx="4013">
                  <c:v>2</c:v>
                </c:pt>
                <c:pt idx="4014">
                  <c:v>19</c:v>
                </c:pt>
                <c:pt idx="4015">
                  <c:v>0</c:v>
                </c:pt>
                <c:pt idx="4016">
                  <c:v>0</c:v>
                </c:pt>
                <c:pt idx="4017">
                  <c:v>19</c:v>
                </c:pt>
                <c:pt idx="4018">
                  <c:v>6</c:v>
                </c:pt>
                <c:pt idx="4019">
                  <c:v>19</c:v>
                </c:pt>
                <c:pt idx="4020">
                  <c:v>15</c:v>
                </c:pt>
                <c:pt idx="4021">
                  <c:v>6</c:v>
                </c:pt>
                <c:pt idx="4022">
                  <c:v>1</c:v>
                </c:pt>
                <c:pt idx="4023">
                  <c:v>2</c:v>
                </c:pt>
                <c:pt idx="4024">
                  <c:v>9</c:v>
                </c:pt>
                <c:pt idx="4025">
                  <c:v>0</c:v>
                </c:pt>
                <c:pt idx="4026">
                  <c:v>4</c:v>
                </c:pt>
                <c:pt idx="4027">
                  <c:v>6</c:v>
                </c:pt>
                <c:pt idx="4028">
                  <c:v>0</c:v>
                </c:pt>
                <c:pt idx="4029">
                  <c:v>1</c:v>
                </c:pt>
                <c:pt idx="4030">
                  <c:v>2</c:v>
                </c:pt>
                <c:pt idx="4031">
                  <c:v>7</c:v>
                </c:pt>
                <c:pt idx="4032">
                  <c:v>15</c:v>
                </c:pt>
                <c:pt idx="4033">
                  <c:v>7</c:v>
                </c:pt>
                <c:pt idx="4034">
                  <c:v>2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6</c:v>
                </c:pt>
                <c:pt idx="4040">
                  <c:v>0</c:v>
                </c:pt>
                <c:pt idx="4041">
                  <c:v>6</c:v>
                </c:pt>
                <c:pt idx="4042">
                  <c:v>0</c:v>
                </c:pt>
                <c:pt idx="4043">
                  <c:v>0</c:v>
                </c:pt>
                <c:pt idx="4044">
                  <c:v>15</c:v>
                </c:pt>
                <c:pt idx="4045">
                  <c:v>2</c:v>
                </c:pt>
                <c:pt idx="4046">
                  <c:v>1</c:v>
                </c:pt>
                <c:pt idx="4047">
                  <c:v>7</c:v>
                </c:pt>
                <c:pt idx="4048">
                  <c:v>9</c:v>
                </c:pt>
                <c:pt idx="4049">
                  <c:v>0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0</c:v>
                </c:pt>
                <c:pt idx="4054">
                  <c:v>0</c:v>
                </c:pt>
                <c:pt idx="4055">
                  <c:v>2</c:v>
                </c:pt>
                <c:pt idx="4056">
                  <c:v>9</c:v>
                </c:pt>
                <c:pt idx="4057">
                  <c:v>0</c:v>
                </c:pt>
                <c:pt idx="4058">
                  <c:v>2</c:v>
                </c:pt>
                <c:pt idx="4059">
                  <c:v>7</c:v>
                </c:pt>
                <c:pt idx="4060">
                  <c:v>1</c:v>
                </c:pt>
                <c:pt idx="4061">
                  <c:v>0</c:v>
                </c:pt>
                <c:pt idx="4062">
                  <c:v>1</c:v>
                </c:pt>
                <c:pt idx="4063">
                  <c:v>0</c:v>
                </c:pt>
                <c:pt idx="4064">
                  <c:v>6</c:v>
                </c:pt>
                <c:pt idx="4065">
                  <c:v>0</c:v>
                </c:pt>
                <c:pt idx="4066">
                  <c:v>2</c:v>
                </c:pt>
                <c:pt idx="4067">
                  <c:v>6</c:v>
                </c:pt>
                <c:pt idx="4068">
                  <c:v>0</c:v>
                </c:pt>
                <c:pt idx="4069">
                  <c:v>2</c:v>
                </c:pt>
                <c:pt idx="4070">
                  <c:v>7</c:v>
                </c:pt>
                <c:pt idx="4071">
                  <c:v>6</c:v>
                </c:pt>
                <c:pt idx="4072">
                  <c:v>1</c:v>
                </c:pt>
                <c:pt idx="4073">
                  <c:v>0</c:v>
                </c:pt>
                <c:pt idx="4074">
                  <c:v>2</c:v>
                </c:pt>
                <c:pt idx="4075">
                  <c:v>7</c:v>
                </c:pt>
                <c:pt idx="4076">
                  <c:v>3</c:v>
                </c:pt>
                <c:pt idx="4077">
                  <c:v>4</c:v>
                </c:pt>
                <c:pt idx="4078">
                  <c:v>9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3</c:v>
                </c:pt>
                <c:pt idx="4083">
                  <c:v>2</c:v>
                </c:pt>
                <c:pt idx="4084">
                  <c:v>2</c:v>
                </c:pt>
                <c:pt idx="4085">
                  <c:v>15</c:v>
                </c:pt>
                <c:pt idx="4086">
                  <c:v>6</c:v>
                </c:pt>
                <c:pt idx="4087">
                  <c:v>0</c:v>
                </c:pt>
                <c:pt idx="4088">
                  <c:v>6</c:v>
                </c:pt>
                <c:pt idx="4089">
                  <c:v>4</c:v>
                </c:pt>
                <c:pt idx="4090">
                  <c:v>0</c:v>
                </c:pt>
                <c:pt idx="4091">
                  <c:v>2</c:v>
                </c:pt>
                <c:pt idx="4092">
                  <c:v>2</c:v>
                </c:pt>
                <c:pt idx="4093">
                  <c:v>15</c:v>
                </c:pt>
                <c:pt idx="4094">
                  <c:v>19</c:v>
                </c:pt>
                <c:pt idx="4095">
                  <c:v>4</c:v>
                </c:pt>
                <c:pt idx="4096">
                  <c:v>19</c:v>
                </c:pt>
                <c:pt idx="4097">
                  <c:v>15</c:v>
                </c:pt>
                <c:pt idx="4098">
                  <c:v>0</c:v>
                </c:pt>
                <c:pt idx="4099">
                  <c:v>2</c:v>
                </c:pt>
                <c:pt idx="4100">
                  <c:v>0</c:v>
                </c:pt>
                <c:pt idx="4101">
                  <c:v>2</c:v>
                </c:pt>
                <c:pt idx="4102">
                  <c:v>4</c:v>
                </c:pt>
                <c:pt idx="4103">
                  <c:v>19</c:v>
                </c:pt>
                <c:pt idx="4104">
                  <c:v>9</c:v>
                </c:pt>
                <c:pt idx="4105">
                  <c:v>1</c:v>
                </c:pt>
                <c:pt idx="4106">
                  <c:v>6</c:v>
                </c:pt>
                <c:pt idx="4107">
                  <c:v>1</c:v>
                </c:pt>
                <c:pt idx="4108">
                  <c:v>1</c:v>
                </c:pt>
                <c:pt idx="4109">
                  <c:v>4</c:v>
                </c:pt>
                <c:pt idx="4110">
                  <c:v>7</c:v>
                </c:pt>
                <c:pt idx="4111">
                  <c:v>0</c:v>
                </c:pt>
                <c:pt idx="4112">
                  <c:v>1</c:v>
                </c:pt>
                <c:pt idx="4113">
                  <c:v>0</c:v>
                </c:pt>
                <c:pt idx="4114">
                  <c:v>9</c:v>
                </c:pt>
                <c:pt idx="4115">
                  <c:v>9</c:v>
                </c:pt>
                <c:pt idx="4116">
                  <c:v>0</c:v>
                </c:pt>
                <c:pt idx="4117">
                  <c:v>3</c:v>
                </c:pt>
                <c:pt idx="4118">
                  <c:v>9</c:v>
                </c:pt>
                <c:pt idx="4119">
                  <c:v>4</c:v>
                </c:pt>
                <c:pt idx="4120">
                  <c:v>0</c:v>
                </c:pt>
                <c:pt idx="4121">
                  <c:v>2</c:v>
                </c:pt>
                <c:pt idx="4122">
                  <c:v>7</c:v>
                </c:pt>
                <c:pt idx="4123">
                  <c:v>0</c:v>
                </c:pt>
                <c:pt idx="4124">
                  <c:v>0</c:v>
                </c:pt>
                <c:pt idx="4125">
                  <c:v>19</c:v>
                </c:pt>
                <c:pt idx="4126">
                  <c:v>1</c:v>
                </c:pt>
                <c:pt idx="4127">
                  <c:v>0</c:v>
                </c:pt>
                <c:pt idx="4128">
                  <c:v>4</c:v>
                </c:pt>
                <c:pt idx="4129">
                  <c:v>2</c:v>
                </c:pt>
                <c:pt idx="4130">
                  <c:v>0</c:v>
                </c:pt>
                <c:pt idx="4131">
                  <c:v>9</c:v>
                </c:pt>
                <c:pt idx="4132">
                  <c:v>7</c:v>
                </c:pt>
                <c:pt idx="4133">
                  <c:v>0</c:v>
                </c:pt>
                <c:pt idx="4134">
                  <c:v>19</c:v>
                </c:pt>
                <c:pt idx="4135">
                  <c:v>2</c:v>
                </c:pt>
                <c:pt idx="4136">
                  <c:v>6</c:v>
                </c:pt>
                <c:pt idx="4137">
                  <c:v>4</c:v>
                </c:pt>
                <c:pt idx="4138">
                  <c:v>15</c:v>
                </c:pt>
                <c:pt idx="4139">
                  <c:v>7</c:v>
                </c:pt>
                <c:pt idx="4140">
                  <c:v>0</c:v>
                </c:pt>
                <c:pt idx="4141">
                  <c:v>0</c:v>
                </c:pt>
                <c:pt idx="4142">
                  <c:v>1</c:v>
                </c:pt>
                <c:pt idx="4143">
                  <c:v>0</c:v>
                </c:pt>
                <c:pt idx="4144">
                  <c:v>0</c:v>
                </c:pt>
                <c:pt idx="4145">
                  <c:v>3</c:v>
                </c:pt>
                <c:pt idx="4146">
                  <c:v>2</c:v>
                </c:pt>
                <c:pt idx="4147">
                  <c:v>15</c:v>
                </c:pt>
                <c:pt idx="4148">
                  <c:v>6</c:v>
                </c:pt>
                <c:pt idx="4149">
                  <c:v>1</c:v>
                </c:pt>
                <c:pt idx="4150">
                  <c:v>15</c:v>
                </c:pt>
                <c:pt idx="4151">
                  <c:v>2</c:v>
                </c:pt>
                <c:pt idx="4152">
                  <c:v>0</c:v>
                </c:pt>
                <c:pt idx="4153">
                  <c:v>1</c:v>
                </c:pt>
                <c:pt idx="4154">
                  <c:v>1</c:v>
                </c:pt>
                <c:pt idx="4155">
                  <c:v>7</c:v>
                </c:pt>
                <c:pt idx="4156">
                  <c:v>7</c:v>
                </c:pt>
                <c:pt idx="4157">
                  <c:v>7</c:v>
                </c:pt>
                <c:pt idx="4158">
                  <c:v>9</c:v>
                </c:pt>
                <c:pt idx="4159">
                  <c:v>3</c:v>
                </c:pt>
                <c:pt idx="4160">
                  <c:v>7</c:v>
                </c:pt>
                <c:pt idx="4161">
                  <c:v>2</c:v>
                </c:pt>
                <c:pt idx="4162">
                  <c:v>7</c:v>
                </c:pt>
                <c:pt idx="4163">
                  <c:v>1</c:v>
                </c:pt>
                <c:pt idx="4164">
                  <c:v>0</c:v>
                </c:pt>
                <c:pt idx="4165">
                  <c:v>19</c:v>
                </c:pt>
                <c:pt idx="4166">
                  <c:v>15</c:v>
                </c:pt>
                <c:pt idx="4167">
                  <c:v>6</c:v>
                </c:pt>
                <c:pt idx="4168">
                  <c:v>4</c:v>
                </c:pt>
                <c:pt idx="4169">
                  <c:v>9</c:v>
                </c:pt>
                <c:pt idx="4170">
                  <c:v>7</c:v>
                </c:pt>
                <c:pt idx="4171">
                  <c:v>7</c:v>
                </c:pt>
                <c:pt idx="4172">
                  <c:v>7</c:v>
                </c:pt>
                <c:pt idx="4173">
                  <c:v>2</c:v>
                </c:pt>
                <c:pt idx="4174">
                  <c:v>2</c:v>
                </c:pt>
                <c:pt idx="4175">
                  <c:v>7</c:v>
                </c:pt>
                <c:pt idx="4176">
                  <c:v>3</c:v>
                </c:pt>
                <c:pt idx="4177">
                  <c:v>15</c:v>
                </c:pt>
                <c:pt idx="4178">
                  <c:v>15</c:v>
                </c:pt>
                <c:pt idx="4179">
                  <c:v>2</c:v>
                </c:pt>
                <c:pt idx="4180">
                  <c:v>3</c:v>
                </c:pt>
                <c:pt idx="4181">
                  <c:v>1</c:v>
                </c:pt>
                <c:pt idx="4182">
                  <c:v>19</c:v>
                </c:pt>
                <c:pt idx="4183">
                  <c:v>9</c:v>
                </c:pt>
                <c:pt idx="4184">
                  <c:v>2</c:v>
                </c:pt>
                <c:pt idx="4185">
                  <c:v>1</c:v>
                </c:pt>
                <c:pt idx="4186">
                  <c:v>0</c:v>
                </c:pt>
                <c:pt idx="4187">
                  <c:v>2</c:v>
                </c:pt>
                <c:pt idx="4188">
                  <c:v>2</c:v>
                </c:pt>
                <c:pt idx="4189">
                  <c:v>2</c:v>
                </c:pt>
                <c:pt idx="4190">
                  <c:v>4</c:v>
                </c:pt>
                <c:pt idx="4191">
                  <c:v>6</c:v>
                </c:pt>
                <c:pt idx="4192">
                  <c:v>7</c:v>
                </c:pt>
                <c:pt idx="4193">
                  <c:v>0</c:v>
                </c:pt>
                <c:pt idx="4194">
                  <c:v>0</c:v>
                </c:pt>
                <c:pt idx="4195">
                  <c:v>19</c:v>
                </c:pt>
                <c:pt idx="4196">
                  <c:v>9</c:v>
                </c:pt>
                <c:pt idx="4197">
                  <c:v>0</c:v>
                </c:pt>
                <c:pt idx="4198">
                  <c:v>6</c:v>
                </c:pt>
                <c:pt idx="4199">
                  <c:v>4</c:v>
                </c:pt>
                <c:pt idx="4200">
                  <c:v>2</c:v>
                </c:pt>
                <c:pt idx="4201">
                  <c:v>2</c:v>
                </c:pt>
                <c:pt idx="4202">
                  <c:v>7</c:v>
                </c:pt>
                <c:pt idx="4203">
                  <c:v>2</c:v>
                </c:pt>
                <c:pt idx="4204">
                  <c:v>9</c:v>
                </c:pt>
                <c:pt idx="4205">
                  <c:v>2</c:v>
                </c:pt>
                <c:pt idx="4206">
                  <c:v>6</c:v>
                </c:pt>
                <c:pt idx="4207">
                  <c:v>9</c:v>
                </c:pt>
                <c:pt idx="4208">
                  <c:v>2</c:v>
                </c:pt>
                <c:pt idx="4209">
                  <c:v>7</c:v>
                </c:pt>
                <c:pt idx="4210">
                  <c:v>0</c:v>
                </c:pt>
                <c:pt idx="4211">
                  <c:v>2</c:v>
                </c:pt>
                <c:pt idx="4212">
                  <c:v>4</c:v>
                </c:pt>
                <c:pt idx="4213">
                  <c:v>1</c:v>
                </c:pt>
                <c:pt idx="4214">
                  <c:v>7</c:v>
                </c:pt>
                <c:pt idx="4215">
                  <c:v>2</c:v>
                </c:pt>
                <c:pt idx="4216">
                  <c:v>2</c:v>
                </c:pt>
                <c:pt idx="4217">
                  <c:v>1</c:v>
                </c:pt>
                <c:pt idx="4218">
                  <c:v>19</c:v>
                </c:pt>
                <c:pt idx="4219">
                  <c:v>2</c:v>
                </c:pt>
                <c:pt idx="4220">
                  <c:v>2</c:v>
                </c:pt>
                <c:pt idx="4221">
                  <c:v>2</c:v>
                </c:pt>
                <c:pt idx="4222">
                  <c:v>19</c:v>
                </c:pt>
                <c:pt idx="4223">
                  <c:v>4</c:v>
                </c:pt>
                <c:pt idx="4224">
                  <c:v>9</c:v>
                </c:pt>
                <c:pt idx="4225">
                  <c:v>0</c:v>
                </c:pt>
                <c:pt idx="4226">
                  <c:v>0</c:v>
                </c:pt>
                <c:pt idx="4227">
                  <c:v>4</c:v>
                </c:pt>
                <c:pt idx="4228">
                  <c:v>6</c:v>
                </c:pt>
                <c:pt idx="4229">
                  <c:v>1</c:v>
                </c:pt>
                <c:pt idx="4230">
                  <c:v>0</c:v>
                </c:pt>
                <c:pt idx="4231">
                  <c:v>1</c:v>
                </c:pt>
                <c:pt idx="4232">
                  <c:v>4</c:v>
                </c:pt>
                <c:pt idx="4233">
                  <c:v>19</c:v>
                </c:pt>
                <c:pt idx="4234">
                  <c:v>15</c:v>
                </c:pt>
                <c:pt idx="4235">
                  <c:v>0</c:v>
                </c:pt>
                <c:pt idx="4236">
                  <c:v>0</c:v>
                </c:pt>
                <c:pt idx="4237">
                  <c:v>6</c:v>
                </c:pt>
                <c:pt idx="4238">
                  <c:v>0</c:v>
                </c:pt>
                <c:pt idx="4239">
                  <c:v>7</c:v>
                </c:pt>
                <c:pt idx="4240">
                  <c:v>0</c:v>
                </c:pt>
                <c:pt idx="4241">
                  <c:v>2</c:v>
                </c:pt>
                <c:pt idx="4242">
                  <c:v>2</c:v>
                </c:pt>
                <c:pt idx="4243">
                  <c:v>1</c:v>
                </c:pt>
                <c:pt idx="4244">
                  <c:v>0</c:v>
                </c:pt>
                <c:pt idx="4245">
                  <c:v>0</c:v>
                </c:pt>
                <c:pt idx="4246">
                  <c:v>19</c:v>
                </c:pt>
                <c:pt idx="4247">
                  <c:v>15</c:v>
                </c:pt>
                <c:pt idx="4248">
                  <c:v>2</c:v>
                </c:pt>
                <c:pt idx="4249">
                  <c:v>6</c:v>
                </c:pt>
                <c:pt idx="4250">
                  <c:v>15</c:v>
                </c:pt>
                <c:pt idx="4251">
                  <c:v>6</c:v>
                </c:pt>
                <c:pt idx="4252">
                  <c:v>6</c:v>
                </c:pt>
                <c:pt idx="4253">
                  <c:v>6</c:v>
                </c:pt>
                <c:pt idx="4254">
                  <c:v>2</c:v>
                </c:pt>
                <c:pt idx="4255">
                  <c:v>0</c:v>
                </c:pt>
                <c:pt idx="4256">
                  <c:v>7</c:v>
                </c:pt>
                <c:pt idx="4257">
                  <c:v>2</c:v>
                </c:pt>
                <c:pt idx="4258">
                  <c:v>0</c:v>
                </c:pt>
                <c:pt idx="4259">
                  <c:v>2</c:v>
                </c:pt>
                <c:pt idx="4260">
                  <c:v>2</c:v>
                </c:pt>
                <c:pt idx="4261">
                  <c:v>2</c:v>
                </c:pt>
                <c:pt idx="4262">
                  <c:v>1</c:v>
                </c:pt>
                <c:pt idx="4263">
                  <c:v>15</c:v>
                </c:pt>
                <c:pt idx="4264">
                  <c:v>3</c:v>
                </c:pt>
                <c:pt idx="4265">
                  <c:v>2</c:v>
                </c:pt>
                <c:pt idx="4266">
                  <c:v>6</c:v>
                </c:pt>
                <c:pt idx="4267">
                  <c:v>0</c:v>
                </c:pt>
                <c:pt idx="4268">
                  <c:v>1</c:v>
                </c:pt>
                <c:pt idx="4269">
                  <c:v>15</c:v>
                </c:pt>
                <c:pt idx="4270">
                  <c:v>2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6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9</c:v>
                </c:pt>
                <c:pt idx="4279">
                  <c:v>2</c:v>
                </c:pt>
                <c:pt idx="4280">
                  <c:v>6</c:v>
                </c:pt>
                <c:pt idx="4281">
                  <c:v>7</c:v>
                </c:pt>
                <c:pt idx="4282">
                  <c:v>7</c:v>
                </c:pt>
                <c:pt idx="4283">
                  <c:v>0</c:v>
                </c:pt>
                <c:pt idx="4284">
                  <c:v>7</c:v>
                </c:pt>
                <c:pt idx="4285">
                  <c:v>6</c:v>
                </c:pt>
                <c:pt idx="4286">
                  <c:v>6</c:v>
                </c:pt>
                <c:pt idx="4287">
                  <c:v>7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4</c:v>
                </c:pt>
                <c:pt idx="4292">
                  <c:v>6</c:v>
                </c:pt>
                <c:pt idx="4293">
                  <c:v>0</c:v>
                </c:pt>
                <c:pt idx="4294">
                  <c:v>4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3</c:v>
                </c:pt>
                <c:pt idx="4299">
                  <c:v>3</c:v>
                </c:pt>
                <c:pt idx="4300">
                  <c:v>0</c:v>
                </c:pt>
                <c:pt idx="4301">
                  <c:v>2</c:v>
                </c:pt>
                <c:pt idx="4302">
                  <c:v>2</c:v>
                </c:pt>
                <c:pt idx="4303">
                  <c:v>6</c:v>
                </c:pt>
                <c:pt idx="4304">
                  <c:v>9</c:v>
                </c:pt>
                <c:pt idx="4305">
                  <c:v>0</c:v>
                </c:pt>
                <c:pt idx="4306">
                  <c:v>9</c:v>
                </c:pt>
                <c:pt idx="4307">
                  <c:v>2</c:v>
                </c:pt>
                <c:pt idx="4308">
                  <c:v>0</c:v>
                </c:pt>
                <c:pt idx="4309">
                  <c:v>0</c:v>
                </c:pt>
                <c:pt idx="4310">
                  <c:v>7</c:v>
                </c:pt>
                <c:pt idx="4311">
                  <c:v>0</c:v>
                </c:pt>
                <c:pt idx="4312">
                  <c:v>6</c:v>
                </c:pt>
                <c:pt idx="4313">
                  <c:v>2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6</c:v>
                </c:pt>
                <c:pt idx="4318">
                  <c:v>7</c:v>
                </c:pt>
                <c:pt idx="4319">
                  <c:v>7</c:v>
                </c:pt>
                <c:pt idx="4320">
                  <c:v>19</c:v>
                </c:pt>
                <c:pt idx="4321">
                  <c:v>0</c:v>
                </c:pt>
                <c:pt idx="4322">
                  <c:v>6</c:v>
                </c:pt>
                <c:pt idx="4323">
                  <c:v>6</c:v>
                </c:pt>
                <c:pt idx="4324">
                  <c:v>6</c:v>
                </c:pt>
                <c:pt idx="4325">
                  <c:v>19</c:v>
                </c:pt>
                <c:pt idx="4326">
                  <c:v>6</c:v>
                </c:pt>
                <c:pt idx="4327">
                  <c:v>0</c:v>
                </c:pt>
                <c:pt idx="4328">
                  <c:v>4</c:v>
                </c:pt>
                <c:pt idx="4329">
                  <c:v>2</c:v>
                </c:pt>
                <c:pt idx="4330">
                  <c:v>15</c:v>
                </c:pt>
                <c:pt idx="4331">
                  <c:v>15</c:v>
                </c:pt>
                <c:pt idx="4332">
                  <c:v>0</c:v>
                </c:pt>
                <c:pt idx="4333">
                  <c:v>6</c:v>
                </c:pt>
                <c:pt idx="4334">
                  <c:v>6</c:v>
                </c:pt>
                <c:pt idx="4335">
                  <c:v>0</c:v>
                </c:pt>
                <c:pt idx="4336">
                  <c:v>0</c:v>
                </c:pt>
                <c:pt idx="4337">
                  <c:v>6</c:v>
                </c:pt>
                <c:pt idx="4338">
                  <c:v>2</c:v>
                </c:pt>
                <c:pt idx="4339">
                  <c:v>0</c:v>
                </c:pt>
                <c:pt idx="4340">
                  <c:v>0</c:v>
                </c:pt>
                <c:pt idx="4341">
                  <c:v>6</c:v>
                </c:pt>
                <c:pt idx="4342">
                  <c:v>2</c:v>
                </c:pt>
                <c:pt idx="4343">
                  <c:v>2</c:v>
                </c:pt>
                <c:pt idx="4344">
                  <c:v>9</c:v>
                </c:pt>
                <c:pt idx="4345">
                  <c:v>1</c:v>
                </c:pt>
                <c:pt idx="4346">
                  <c:v>1</c:v>
                </c:pt>
                <c:pt idx="4347">
                  <c:v>0</c:v>
                </c:pt>
                <c:pt idx="4348">
                  <c:v>1</c:v>
                </c:pt>
                <c:pt idx="4349">
                  <c:v>0</c:v>
                </c:pt>
                <c:pt idx="4350">
                  <c:v>2</c:v>
                </c:pt>
                <c:pt idx="4351">
                  <c:v>0</c:v>
                </c:pt>
                <c:pt idx="4352">
                  <c:v>4</c:v>
                </c:pt>
                <c:pt idx="4353">
                  <c:v>19</c:v>
                </c:pt>
                <c:pt idx="4354">
                  <c:v>6</c:v>
                </c:pt>
                <c:pt idx="4355">
                  <c:v>0</c:v>
                </c:pt>
                <c:pt idx="4356">
                  <c:v>7</c:v>
                </c:pt>
                <c:pt idx="4357">
                  <c:v>3</c:v>
                </c:pt>
                <c:pt idx="4358">
                  <c:v>2</c:v>
                </c:pt>
                <c:pt idx="4359">
                  <c:v>1</c:v>
                </c:pt>
                <c:pt idx="4360">
                  <c:v>2</c:v>
                </c:pt>
                <c:pt idx="4361">
                  <c:v>0</c:v>
                </c:pt>
                <c:pt idx="4362">
                  <c:v>7</c:v>
                </c:pt>
                <c:pt idx="4363">
                  <c:v>2</c:v>
                </c:pt>
                <c:pt idx="4364">
                  <c:v>0</c:v>
                </c:pt>
                <c:pt idx="4365">
                  <c:v>6</c:v>
                </c:pt>
                <c:pt idx="4366">
                  <c:v>6</c:v>
                </c:pt>
                <c:pt idx="4367">
                  <c:v>7</c:v>
                </c:pt>
                <c:pt idx="4368">
                  <c:v>3</c:v>
                </c:pt>
                <c:pt idx="4369">
                  <c:v>0</c:v>
                </c:pt>
                <c:pt idx="4370">
                  <c:v>4</c:v>
                </c:pt>
                <c:pt idx="4371">
                  <c:v>15</c:v>
                </c:pt>
                <c:pt idx="4372">
                  <c:v>1</c:v>
                </c:pt>
                <c:pt idx="4373">
                  <c:v>3</c:v>
                </c:pt>
                <c:pt idx="4374">
                  <c:v>7</c:v>
                </c:pt>
                <c:pt idx="4375">
                  <c:v>6</c:v>
                </c:pt>
                <c:pt idx="4376">
                  <c:v>1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2</c:v>
                </c:pt>
                <c:pt idx="4381">
                  <c:v>15</c:v>
                </c:pt>
                <c:pt idx="4382">
                  <c:v>0</c:v>
                </c:pt>
                <c:pt idx="4383">
                  <c:v>2</c:v>
                </c:pt>
                <c:pt idx="4384">
                  <c:v>4</c:v>
                </c:pt>
                <c:pt idx="4385">
                  <c:v>2</c:v>
                </c:pt>
                <c:pt idx="4386">
                  <c:v>6</c:v>
                </c:pt>
                <c:pt idx="4387">
                  <c:v>19</c:v>
                </c:pt>
                <c:pt idx="4388">
                  <c:v>0</c:v>
                </c:pt>
                <c:pt idx="4389">
                  <c:v>1</c:v>
                </c:pt>
                <c:pt idx="4390">
                  <c:v>1</c:v>
                </c:pt>
                <c:pt idx="4391">
                  <c:v>2</c:v>
                </c:pt>
                <c:pt idx="4392">
                  <c:v>2</c:v>
                </c:pt>
                <c:pt idx="4393">
                  <c:v>4</c:v>
                </c:pt>
                <c:pt idx="4394">
                  <c:v>6</c:v>
                </c:pt>
                <c:pt idx="4395">
                  <c:v>1</c:v>
                </c:pt>
                <c:pt idx="4396">
                  <c:v>2</c:v>
                </c:pt>
                <c:pt idx="4397">
                  <c:v>0</c:v>
                </c:pt>
                <c:pt idx="4398">
                  <c:v>1</c:v>
                </c:pt>
                <c:pt idx="4399">
                  <c:v>0</c:v>
                </c:pt>
                <c:pt idx="4400">
                  <c:v>7</c:v>
                </c:pt>
                <c:pt idx="4401">
                  <c:v>7</c:v>
                </c:pt>
                <c:pt idx="4402">
                  <c:v>0</c:v>
                </c:pt>
                <c:pt idx="4403">
                  <c:v>7</c:v>
                </c:pt>
                <c:pt idx="4404">
                  <c:v>1</c:v>
                </c:pt>
                <c:pt idx="4405">
                  <c:v>0</c:v>
                </c:pt>
                <c:pt idx="4406">
                  <c:v>2</c:v>
                </c:pt>
                <c:pt idx="4407">
                  <c:v>7</c:v>
                </c:pt>
                <c:pt idx="4408">
                  <c:v>7</c:v>
                </c:pt>
                <c:pt idx="4409">
                  <c:v>0</c:v>
                </c:pt>
                <c:pt idx="4410">
                  <c:v>15</c:v>
                </c:pt>
                <c:pt idx="4411">
                  <c:v>0</c:v>
                </c:pt>
                <c:pt idx="4412">
                  <c:v>2</c:v>
                </c:pt>
                <c:pt idx="4413">
                  <c:v>3</c:v>
                </c:pt>
                <c:pt idx="4414">
                  <c:v>0</c:v>
                </c:pt>
                <c:pt idx="4415">
                  <c:v>7</c:v>
                </c:pt>
                <c:pt idx="4416">
                  <c:v>4</c:v>
                </c:pt>
                <c:pt idx="4417">
                  <c:v>2</c:v>
                </c:pt>
                <c:pt idx="4418">
                  <c:v>0</c:v>
                </c:pt>
                <c:pt idx="4419">
                  <c:v>2</c:v>
                </c:pt>
                <c:pt idx="4420">
                  <c:v>1</c:v>
                </c:pt>
                <c:pt idx="4421">
                  <c:v>2</c:v>
                </c:pt>
                <c:pt idx="4422">
                  <c:v>2</c:v>
                </c:pt>
                <c:pt idx="4423">
                  <c:v>0</c:v>
                </c:pt>
                <c:pt idx="4424">
                  <c:v>0</c:v>
                </c:pt>
                <c:pt idx="4425">
                  <c:v>1</c:v>
                </c:pt>
                <c:pt idx="4426">
                  <c:v>3</c:v>
                </c:pt>
                <c:pt idx="4427">
                  <c:v>6</c:v>
                </c:pt>
                <c:pt idx="4428">
                  <c:v>2</c:v>
                </c:pt>
                <c:pt idx="4429">
                  <c:v>1</c:v>
                </c:pt>
                <c:pt idx="4430">
                  <c:v>0</c:v>
                </c:pt>
                <c:pt idx="4431">
                  <c:v>0</c:v>
                </c:pt>
                <c:pt idx="4432">
                  <c:v>15</c:v>
                </c:pt>
                <c:pt idx="4433">
                  <c:v>6</c:v>
                </c:pt>
                <c:pt idx="4434">
                  <c:v>15</c:v>
                </c:pt>
                <c:pt idx="4435">
                  <c:v>2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7</c:v>
                </c:pt>
                <c:pt idx="4441">
                  <c:v>0</c:v>
                </c:pt>
                <c:pt idx="4442">
                  <c:v>0</c:v>
                </c:pt>
                <c:pt idx="4443">
                  <c:v>6</c:v>
                </c:pt>
                <c:pt idx="4444">
                  <c:v>2</c:v>
                </c:pt>
                <c:pt idx="4445">
                  <c:v>7</c:v>
                </c:pt>
                <c:pt idx="4446">
                  <c:v>0</c:v>
                </c:pt>
                <c:pt idx="4447">
                  <c:v>9</c:v>
                </c:pt>
                <c:pt idx="4448">
                  <c:v>7</c:v>
                </c:pt>
                <c:pt idx="4449">
                  <c:v>9</c:v>
                </c:pt>
                <c:pt idx="4450">
                  <c:v>0</c:v>
                </c:pt>
                <c:pt idx="4451">
                  <c:v>1</c:v>
                </c:pt>
                <c:pt idx="4452">
                  <c:v>4</c:v>
                </c:pt>
                <c:pt idx="4453">
                  <c:v>0</c:v>
                </c:pt>
                <c:pt idx="4454">
                  <c:v>0</c:v>
                </c:pt>
                <c:pt idx="4455">
                  <c:v>7</c:v>
                </c:pt>
                <c:pt idx="4456">
                  <c:v>2</c:v>
                </c:pt>
                <c:pt idx="4457">
                  <c:v>7</c:v>
                </c:pt>
                <c:pt idx="4458">
                  <c:v>6</c:v>
                </c:pt>
                <c:pt idx="4459">
                  <c:v>0</c:v>
                </c:pt>
                <c:pt idx="4460">
                  <c:v>3</c:v>
                </c:pt>
                <c:pt idx="4461">
                  <c:v>4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6</c:v>
                </c:pt>
                <c:pt idx="4466">
                  <c:v>0</c:v>
                </c:pt>
                <c:pt idx="4467">
                  <c:v>15</c:v>
                </c:pt>
                <c:pt idx="4468">
                  <c:v>0</c:v>
                </c:pt>
                <c:pt idx="4469">
                  <c:v>6</c:v>
                </c:pt>
                <c:pt idx="4470">
                  <c:v>6</c:v>
                </c:pt>
                <c:pt idx="4471">
                  <c:v>9</c:v>
                </c:pt>
                <c:pt idx="4472">
                  <c:v>6</c:v>
                </c:pt>
                <c:pt idx="4473">
                  <c:v>0</c:v>
                </c:pt>
                <c:pt idx="4474">
                  <c:v>0</c:v>
                </c:pt>
                <c:pt idx="4475">
                  <c:v>3</c:v>
                </c:pt>
                <c:pt idx="4476">
                  <c:v>1</c:v>
                </c:pt>
                <c:pt idx="4477">
                  <c:v>0</c:v>
                </c:pt>
                <c:pt idx="4478">
                  <c:v>0</c:v>
                </c:pt>
                <c:pt idx="4479">
                  <c:v>6</c:v>
                </c:pt>
                <c:pt idx="4480">
                  <c:v>2</c:v>
                </c:pt>
                <c:pt idx="4481">
                  <c:v>0</c:v>
                </c:pt>
                <c:pt idx="4482">
                  <c:v>7</c:v>
                </c:pt>
                <c:pt idx="4483">
                  <c:v>0</c:v>
                </c:pt>
                <c:pt idx="4484">
                  <c:v>3</c:v>
                </c:pt>
                <c:pt idx="4485">
                  <c:v>15</c:v>
                </c:pt>
                <c:pt idx="4486">
                  <c:v>2</c:v>
                </c:pt>
                <c:pt idx="4487">
                  <c:v>0</c:v>
                </c:pt>
                <c:pt idx="4488">
                  <c:v>2</c:v>
                </c:pt>
                <c:pt idx="4489">
                  <c:v>19</c:v>
                </c:pt>
                <c:pt idx="4490">
                  <c:v>4</c:v>
                </c:pt>
                <c:pt idx="4491">
                  <c:v>2</c:v>
                </c:pt>
                <c:pt idx="4492">
                  <c:v>7</c:v>
                </c:pt>
                <c:pt idx="4493">
                  <c:v>9</c:v>
                </c:pt>
                <c:pt idx="4494">
                  <c:v>0</c:v>
                </c:pt>
                <c:pt idx="4495">
                  <c:v>19</c:v>
                </c:pt>
                <c:pt idx="4496">
                  <c:v>4</c:v>
                </c:pt>
                <c:pt idx="4497">
                  <c:v>6</c:v>
                </c:pt>
                <c:pt idx="4498">
                  <c:v>6</c:v>
                </c:pt>
                <c:pt idx="4499">
                  <c:v>15</c:v>
                </c:pt>
                <c:pt idx="4500">
                  <c:v>7</c:v>
                </c:pt>
                <c:pt idx="4501">
                  <c:v>19</c:v>
                </c:pt>
                <c:pt idx="4502">
                  <c:v>7</c:v>
                </c:pt>
                <c:pt idx="4503">
                  <c:v>0</c:v>
                </c:pt>
                <c:pt idx="4504">
                  <c:v>4</c:v>
                </c:pt>
                <c:pt idx="4505">
                  <c:v>1</c:v>
                </c:pt>
                <c:pt idx="4506">
                  <c:v>0</c:v>
                </c:pt>
                <c:pt idx="4507">
                  <c:v>1</c:v>
                </c:pt>
                <c:pt idx="4508">
                  <c:v>2</c:v>
                </c:pt>
                <c:pt idx="4509">
                  <c:v>2</c:v>
                </c:pt>
                <c:pt idx="4510">
                  <c:v>1</c:v>
                </c:pt>
                <c:pt idx="4511">
                  <c:v>0</c:v>
                </c:pt>
                <c:pt idx="4512">
                  <c:v>7</c:v>
                </c:pt>
                <c:pt idx="4513">
                  <c:v>0</c:v>
                </c:pt>
                <c:pt idx="4514">
                  <c:v>2</c:v>
                </c:pt>
                <c:pt idx="4515">
                  <c:v>9</c:v>
                </c:pt>
                <c:pt idx="4516">
                  <c:v>0</c:v>
                </c:pt>
                <c:pt idx="4517">
                  <c:v>2</c:v>
                </c:pt>
                <c:pt idx="4518">
                  <c:v>15</c:v>
                </c:pt>
                <c:pt idx="4519">
                  <c:v>2</c:v>
                </c:pt>
                <c:pt idx="4520">
                  <c:v>7</c:v>
                </c:pt>
                <c:pt idx="4521">
                  <c:v>0</c:v>
                </c:pt>
                <c:pt idx="4522">
                  <c:v>3</c:v>
                </c:pt>
                <c:pt idx="4523">
                  <c:v>0</c:v>
                </c:pt>
                <c:pt idx="4524">
                  <c:v>0</c:v>
                </c:pt>
                <c:pt idx="4525">
                  <c:v>3</c:v>
                </c:pt>
                <c:pt idx="4526">
                  <c:v>4</c:v>
                </c:pt>
                <c:pt idx="4527">
                  <c:v>0</c:v>
                </c:pt>
                <c:pt idx="4528">
                  <c:v>9</c:v>
                </c:pt>
                <c:pt idx="4529">
                  <c:v>6</c:v>
                </c:pt>
                <c:pt idx="4530">
                  <c:v>2</c:v>
                </c:pt>
                <c:pt idx="4531">
                  <c:v>6</c:v>
                </c:pt>
                <c:pt idx="4532">
                  <c:v>4</c:v>
                </c:pt>
                <c:pt idx="4533">
                  <c:v>7</c:v>
                </c:pt>
                <c:pt idx="4534">
                  <c:v>7</c:v>
                </c:pt>
                <c:pt idx="4535">
                  <c:v>0</c:v>
                </c:pt>
                <c:pt idx="4536">
                  <c:v>6</c:v>
                </c:pt>
                <c:pt idx="4537">
                  <c:v>6</c:v>
                </c:pt>
                <c:pt idx="4538">
                  <c:v>0</c:v>
                </c:pt>
                <c:pt idx="4539">
                  <c:v>0</c:v>
                </c:pt>
                <c:pt idx="4540">
                  <c:v>6</c:v>
                </c:pt>
                <c:pt idx="4541">
                  <c:v>2</c:v>
                </c:pt>
                <c:pt idx="4542">
                  <c:v>19</c:v>
                </c:pt>
                <c:pt idx="4543">
                  <c:v>4</c:v>
                </c:pt>
                <c:pt idx="4544">
                  <c:v>3</c:v>
                </c:pt>
                <c:pt idx="4545">
                  <c:v>2</c:v>
                </c:pt>
                <c:pt idx="4546">
                  <c:v>7</c:v>
                </c:pt>
                <c:pt idx="4547">
                  <c:v>9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6</c:v>
                </c:pt>
                <c:pt idx="4552">
                  <c:v>7</c:v>
                </c:pt>
                <c:pt idx="4553">
                  <c:v>19</c:v>
                </c:pt>
                <c:pt idx="4554">
                  <c:v>1</c:v>
                </c:pt>
                <c:pt idx="4555">
                  <c:v>6</c:v>
                </c:pt>
                <c:pt idx="4556">
                  <c:v>15</c:v>
                </c:pt>
                <c:pt idx="4557">
                  <c:v>2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19</c:v>
                </c:pt>
                <c:pt idx="4562">
                  <c:v>6</c:v>
                </c:pt>
                <c:pt idx="4563">
                  <c:v>15</c:v>
                </c:pt>
                <c:pt idx="4564">
                  <c:v>3</c:v>
                </c:pt>
                <c:pt idx="4565">
                  <c:v>0</c:v>
                </c:pt>
                <c:pt idx="4566">
                  <c:v>7</c:v>
                </c:pt>
                <c:pt idx="4567">
                  <c:v>0</c:v>
                </c:pt>
                <c:pt idx="4568">
                  <c:v>9</c:v>
                </c:pt>
                <c:pt idx="4569">
                  <c:v>9</c:v>
                </c:pt>
                <c:pt idx="4570">
                  <c:v>4</c:v>
                </c:pt>
                <c:pt idx="4571">
                  <c:v>6</c:v>
                </c:pt>
                <c:pt idx="4572">
                  <c:v>0</c:v>
                </c:pt>
                <c:pt idx="4573">
                  <c:v>7</c:v>
                </c:pt>
                <c:pt idx="4574">
                  <c:v>7</c:v>
                </c:pt>
                <c:pt idx="4575">
                  <c:v>2</c:v>
                </c:pt>
                <c:pt idx="4576">
                  <c:v>6</c:v>
                </c:pt>
                <c:pt idx="4577">
                  <c:v>2</c:v>
                </c:pt>
                <c:pt idx="4578">
                  <c:v>7</c:v>
                </c:pt>
                <c:pt idx="4579">
                  <c:v>0</c:v>
                </c:pt>
                <c:pt idx="4580">
                  <c:v>1</c:v>
                </c:pt>
                <c:pt idx="4581">
                  <c:v>0</c:v>
                </c:pt>
                <c:pt idx="4582">
                  <c:v>0</c:v>
                </c:pt>
                <c:pt idx="4583">
                  <c:v>2</c:v>
                </c:pt>
                <c:pt idx="4584">
                  <c:v>1</c:v>
                </c:pt>
                <c:pt idx="4585">
                  <c:v>1</c:v>
                </c:pt>
                <c:pt idx="4586">
                  <c:v>0</c:v>
                </c:pt>
                <c:pt idx="4587">
                  <c:v>2</c:v>
                </c:pt>
                <c:pt idx="4588">
                  <c:v>3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15</c:v>
                </c:pt>
                <c:pt idx="4594">
                  <c:v>0</c:v>
                </c:pt>
                <c:pt idx="4595">
                  <c:v>1</c:v>
                </c:pt>
                <c:pt idx="4596">
                  <c:v>2</c:v>
                </c:pt>
                <c:pt idx="4597">
                  <c:v>0</c:v>
                </c:pt>
                <c:pt idx="4598">
                  <c:v>19</c:v>
                </c:pt>
                <c:pt idx="4599">
                  <c:v>1</c:v>
                </c:pt>
                <c:pt idx="4600">
                  <c:v>9</c:v>
                </c:pt>
                <c:pt idx="4601">
                  <c:v>7</c:v>
                </c:pt>
                <c:pt idx="4602">
                  <c:v>7</c:v>
                </c:pt>
                <c:pt idx="4603">
                  <c:v>0</c:v>
                </c:pt>
                <c:pt idx="4604">
                  <c:v>2</c:v>
                </c:pt>
                <c:pt idx="4605">
                  <c:v>6</c:v>
                </c:pt>
                <c:pt idx="4606">
                  <c:v>2</c:v>
                </c:pt>
                <c:pt idx="4607">
                  <c:v>0</c:v>
                </c:pt>
                <c:pt idx="4608">
                  <c:v>6</c:v>
                </c:pt>
                <c:pt idx="4609">
                  <c:v>7</c:v>
                </c:pt>
                <c:pt idx="4610">
                  <c:v>0</c:v>
                </c:pt>
                <c:pt idx="4611">
                  <c:v>1</c:v>
                </c:pt>
                <c:pt idx="4612">
                  <c:v>1</c:v>
                </c:pt>
                <c:pt idx="4613">
                  <c:v>7</c:v>
                </c:pt>
                <c:pt idx="4614">
                  <c:v>2</c:v>
                </c:pt>
                <c:pt idx="4615">
                  <c:v>19</c:v>
                </c:pt>
                <c:pt idx="4616">
                  <c:v>7</c:v>
                </c:pt>
                <c:pt idx="4617">
                  <c:v>6</c:v>
                </c:pt>
                <c:pt idx="4618">
                  <c:v>3</c:v>
                </c:pt>
                <c:pt idx="4619">
                  <c:v>0</c:v>
                </c:pt>
                <c:pt idx="4620">
                  <c:v>6</c:v>
                </c:pt>
                <c:pt idx="4621">
                  <c:v>0</c:v>
                </c:pt>
                <c:pt idx="4622">
                  <c:v>3</c:v>
                </c:pt>
                <c:pt idx="4623">
                  <c:v>2</c:v>
                </c:pt>
                <c:pt idx="4624">
                  <c:v>6</c:v>
                </c:pt>
                <c:pt idx="4625">
                  <c:v>1</c:v>
                </c:pt>
                <c:pt idx="4626">
                  <c:v>0</c:v>
                </c:pt>
                <c:pt idx="4627">
                  <c:v>7</c:v>
                </c:pt>
                <c:pt idx="4628">
                  <c:v>1</c:v>
                </c:pt>
                <c:pt idx="4629">
                  <c:v>6</c:v>
                </c:pt>
                <c:pt idx="4630">
                  <c:v>6</c:v>
                </c:pt>
                <c:pt idx="4631">
                  <c:v>19</c:v>
                </c:pt>
                <c:pt idx="4632">
                  <c:v>2</c:v>
                </c:pt>
                <c:pt idx="4633">
                  <c:v>4</c:v>
                </c:pt>
                <c:pt idx="4634">
                  <c:v>2</c:v>
                </c:pt>
                <c:pt idx="4635">
                  <c:v>3</c:v>
                </c:pt>
                <c:pt idx="4636">
                  <c:v>0</c:v>
                </c:pt>
                <c:pt idx="4637">
                  <c:v>2</c:v>
                </c:pt>
                <c:pt idx="4638">
                  <c:v>15</c:v>
                </c:pt>
                <c:pt idx="4639">
                  <c:v>0</c:v>
                </c:pt>
                <c:pt idx="4640">
                  <c:v>2</c:v>
                </c:pt>
                <c:pt idx="4641">
                  <c:v>7</c:v>
                </c:pt>
                <c:pt idx="4642">
                  <c:v>19</c:v>
                </c:pt>
                <c:pt idx="4643">
                  <c:v>9</c:v>
                </c:pt>
                <c:pt idx="4644">
                  <c:v>3</c:v>
                </c:pt>
                <c:pt idx="4645">
                  <c:v>0</c:v>
                </c:pt>
                <c:pt idx="4646">
                  <c:v>19</c:v>
                </c:pt>
                <c:pt idx="4647">
                  <c:v>6</c:v>
                </c:pt>
                <c:pt idx="4648">
                  <c:v>0</c:v>
                </c:pt>
                <c:pt idx="4649">
                  <c:v>6</c:v>
                </c:pt>
                <c:pt idx="4650">
                  <c:v>2</c:v>
                </c:pt>
                <c:pt idx="4651">
                  <c:v>6</c:v>
                </c:pt>
                <c:pt idx="4652">
                  <c:v>0</c:v>
                </c:pt>
                <c:pt idx="4653">
                  <c:v>1</c:v>
                </c:pt>
                <c:pt idx="4654">
                  <c:v>0</c:v>
                </c:pt>
                <c:pt idx="4655">
                  <c:v>19</c:v>
                </c:pt>
                <c:pt idx="4656">
                  <c:v>2</c:v>
                </c:pt>
                <c:pt idx="4657">
                  <c:v>0</c:v>
                </c:pt>
                <c:pt idx="4658">
                  <c:v>3</c:v>
                </c:pt>
                <c:pt idx="4659">
                  <c:v>2</c:v>
                </c:pt>
                <c:pt idx="4660">
                  <c:v>1</c:v>
                </c:pt>
                <c:pt idx="4661">
                  <c:v>7</c:v>
                </c:pt>
                <c:pt idx="4662">
                  <c:v>2</c:v>
                </c:pt>
                <c:pt idx="4663">
                  <c:v>0</c:v>
                </c:pt>
                <c:pt idx="4664">
                  <c:v>1</c:v>
                </c:pt>
                <c:pt idx="4665">
                  <c:v>0</c:v>
                </c:pt>
                <c:pt idx="4666">
                  <c:v>0</c:v>
                </c:pt>
                <c:pt idx="4667">
                  <c:v>6</c:v>
                </c:pt>
                <c:pt idx="4668">
                  <c:v>6</c:v>
                </c:pt>
                <c:pt idx="4669">
                  <c:v>9</c:v>
                </c:pt>
                <c:pt idx="4670">
                  <c:v>4</c:v>
                </c:pt>
                <c:pt idx="4671">
                  <c:v>0</c:v>
                </c:pt>
                <c:pt idx="4672">
                  <c:v>3</c:v>
                </c:pt>
                <c:pt idx="4673">
                  <c:v>4</c:v>
                </c:pt>
                <c:pt idx="4674">
                  <c:v>0</c:v>
                </c:pt>
                <c:pt idx="4675">
                  <c:v>2</c:v>
                </c:pt>
                <c:pt idx="4676">
                  <c:v>6</c:v>
                </c:pt>
                <c:pt idx="4677">
                  <c:v>0</c:v>
                </c:pt>
                <c:pt idx="4678">
                  <c:v>0</c:v>
                </c:pt>
                <c:pt idx="4679">
                  <c:v>6</c:v>
                </c:pt>
                <c:pt idx="4680">
                  <c:v>6</c:v>
                </c:pt>
                <c:pt idx="4681">
                  <c:v>2</c:v>
                </c:pt>
                <c:pt idx="4682">
                  <c:v>2</c:v>
                </c:pt>
                <c:pt idx="4683">
                  <c:v>1</c:v>
                </c:pt>
                <c:pt idx="4684">
                  <c:v>7</c:v>
                </c:pt>
                <c:pt idx="4685">
                  <c:v>0</c:v>
                </c:pt>
                <c:pt idx="4686">
                  <c:v>7</c:v>
                </c:pt>
                <c:pt idx="4687">
                  <c:v>0</c:v>
                </c:pt>
                <c:pt idx="4688">
                  <c:v>6</c:v>
                </c:pt>
                <c:pt idx="4689">
                  <c:v>3</c:v>
                </c:pt>
                <c:pt idx="4690">
                  <c:v>6</c:v>
                </c:pt>
                <c:pt idx="4691">
                  <c:v>4</c:v>
                </c:pt>
                <c:pt idx="4692">
                  <c:v>4</c:v>
                </c:pt>
                <c:pt idx="4693">
                  <c:v>0</c:v>
                </c:pt>
                <c:pt idx="4694">
                  <c:v>0</c:v>
                </c:pt>
                <c:pt idx="4695">
                  <c:v>3</c:v>
                </c:pt>
                <c:pt idx="4696">
                  <c:v>0</c:v>
                </c:pt>
                <c:pt idx="4697">
                  <c:v>19</c:v>
                </c:pt>
                <c:pt idx="4698">
                  <c:v>6</c:v>
                </c:pt>
                <c:pt idx="4699">
                  <c:v>6</c:v>
                </c:pt>
                <c:pt idx="4700">
                  <c:v>6</c:v>
                </c:pt>
                <c:pt idx="4701">
                  <c:v>2</c:v>
                </c:pt>
                <c:pt idx="4702">
                  <c:v>1</c:v>
                </c:pt>
                <c:pt idx="4703">
                  <c:v>0</c:v>
                </c:pt>
                <c:pt idx="4704">
                  <c:v>1</c:v>
                </c:pt>
                <c:pt idx="4705">
                  <c:v>15</c:v>
                </c:pt>
                <c:pt idx="4706">
                  <c:v>2</c:v>
                </c:pt>
                <c:pt idx="4707">
                  <c:v>7</c:v>
                </c:pt>
                <c:pt idx="4708">
                  <c:v>2</c:v>
                </c:pt>
                <c:pt idx="4709">
                  <c:v>7</c:v>
                </c:pt>
                <c:pt idx="4710">
                  <c:v>6</c:v>
                </c:pt>
                <c:pt idx="4711">
                  <c:v>2</c:v>
                </c:pt>
                <c:pt idx="4712">
                  <c:v>0</c:v>
                </c:pt>
                <c:pt idx="4713">
                  <c:v>1</c:v>
                </c:pt>
                <c:pt idx="4714">
                  <c:v>19</c:v>
                </c:pt>
                <c:pt idx="4715">
                  <c:v>6</c:v>
                </c:pt>
                <c:pt idx="4716">
                  <c:v>0</c:v>
                </c:pt>
                <c:pt idx="4717">
                  <c:v>9</c:v>
                </c:pt>
                <c:pt idx="4718">
                  <c:v>6</c:v>
                </c:pt>
                <c:pt idx="4719">
                  <c:v>15</c:v>
                </c:pt>
                <c:pt idx="4720">
                  <c:v>6</c:v>
                </c:pt>
                <c:pt idx="4721">
                  <c:v>0</c:v>
                </c:pt>
                <c:pt idx="4722">
                  <c:v>6</c:v>
                </c:pt>
                <c:pt idx="4723">
                  <c:v>0</c:v>
                </c:pt>
                <c:pt idx="4724">
                  <c:v>2</c:v>
                </c:pt>
                <c:pt idx="4725">
                  <c:v>9</c:v>
                </c:pt>
                <c:pt idx="4726">
                  <c:v>0</c:v>
                </c:pt>
                <c:pt idx="4727">
                  <c:v>0</c:v>
                </c:pt>
                <c:pt idx="4728">
                  <c:v>7</c:v>
                </c:pt>
                <c:pt idx="4729">
                  <c:v>19</c:v>
                </c:pt>
                <c:pt idx="4730">
                  <c:v>1</c:v>
                </c:pt>
                <c:pt idx="4731">
                  <c:v>2</c:v>
                </c:pt>
                <c:pt idx="4732">
                  <c:v>6</c:v>
                </c:pt>
                <c:pt idx="4733">
                  <c:v>7</c:v>
                </c:pt>
                <c:pt idx="4734">
                  <c:v>15</c:v>
                </c:pt>
                <c:pt idx="4735">
                  <c:v>15</c:v>
                </c:pt>
                <c:pt idx="4736">
                  <c:v>9</c:v>
                </c:pt>
                <c:pt idx="4737">
                  <c:v>7</c:v>
                </c:pt>
                <c:pt idx="4738">
                  <c:v>0</c:v>
                </c:pt>
                <c:pt idx="4739">
                  <c:v>3</c:v>
                </c:pt>
                <c:pt idx="4740">
                  <c:v>15</c:v>
                </c:pt>
                <c:pt idx="4741">
                  <c:v>0</c:v>
                </c:pt>
                <c:pt idx="4742">
                  <c:v>19</c:v>
                </c:pt>
                <c:pt idx="4743">
                  <c:v>0</c:v>
                </c:pt>
                <c:pt idx="4744">
                  <c:v>6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1</c:v>
                </c:pt>
                <c:pt idx="4750">
                  <c:v>6</c:v>
                </c:pt>
                <c:pt idx="4751">
                  <c:v>7</c:v>
                </c:pt>
                <c:pt idx="4752">
                  <c:v>7</c:v>
                </c:pt>
                <c:pt idx="4753">
                  <c:v>6</c:v>
                </c:pt>
                <c:pt idx="4754">
                  <c:v>0</c:v>
                </c:pt>
                <c:pt idx="4755">
                  <c:v>19</c:v>
                </c:pt>
                <c:pt idx="4756">
                  <c:v>6</c:v>
                </c:pt>
                <c:pt idx="4757">
                  <c:v>6</c:v>
                </c:pt>
                <c:pt idx="4758">
                  <c:v>2</c:v>
                </c:pt>
                <c:pt idx="4759">
                  <c:v>1</c:v>
                </c:pt>
                <c:pt idx="4760">
                  <c:v>1</c:v>
                </c:pt>
                <c:pt idx="4761">
                  <c:v>0</c:v>
                </c:pt>
                <c:pt idx="4762">
                  <c:v>6</c:v>
                </c:pt>
                <c:pt idx="4763">
                  <c:v>19</c:v>
                </c:pt>
                <c:pt idx="4764">
                  <c:v>0</c:v>
                </c:pt>
                <c:pt idx="4765">
                  <c:v>1</c:v>
                </c:pt>
                <c:pt idx="4766">
                  <c:v>2</c:v>
                </c:pt>
                <c:pt idx="4767">
                  <c:v>0</c:v>
                </c:pt>
                <c:pt idx="4768">
                  <c:v>2</c:v>
                </c:pt>
                <c:pt idx="4769">
                  <c:v>0</c:v>
                </c:pt>
                <c:pt idx="4770">
                  <c:v>6</c:v>
                </c:pt>
                <c:pt idx="4771">
                  <c:v>0</c:v>
                </c:pt>
                <c:pt idx="4772">
                  <c:v>0</c:v>
                </c:pt>
                <c:pt idx="4773">
                  <c:v>2</c:v>
                </c:pt>
                <c:pt idx="4774">
                  <c:v>0</c:v>
                </c:pt>
                <c:pt idx="4775">
                  <c:v>2</c:v>
                </c:pt>
                <c:pt idx="4776">
                  <c:v>9</c:v>
                </c:pt>
                <c:pt idx="4777">
                  <c:v>2</c:v>
                </c:pt>
                <c:pt idx="4778">
                  <c:v>7</c:v>
                </c:pt>
                <c:pt idx="4779">
                  <c:v>3</c:v>
                </c:pt>
                <c:pt idx="4780">
                  <c:v>2</c:v>
                </c:pt>
                <c:pt idx="4781">
                  <c:v>2</c:v>
                </c:pt>
                <c:pt idx="4782">
                  <c:v>3</c:v>
                </c:pt>
                <c:pt idx="4783">
                  <c:v>0</c:v>
                </c:pt>
                <c:pt idx="4784">
                  <c:v>9</c:v>
                </c:pt>
                <c:pt idx="4785">
                  <c:v>2</c:v>
                </c:pt>
                <c:pt idx="4786">
                  <c:v>6</c:v>
                </c:pt>
                <c:pt idx="4787">
                  <c:v>0</c:v>
                </c:pt>
                <c:pt idx="4788">
                  <c:v>3</c:v>
                </c:pt>
                <c:pt idx="4789">
                  <c:v>2</c:v>
                </c:pt>
                <c:pt idx="4790">
                  <c:v>0</c:v>
                </c:pt>
                <c:pt idx="4791">
                  <c:v>0</c:v>
                </c:pt>
                <c:pt idx="4792">
                  <c:v>6</c:v>
                </c:pt>
                <c:pt idx="4793">
                  <c:v>6</c:v>
                </c:pt>
                <c:pt idx="4794">
                  <c:v>2</c:v>
                </c:pt>
                <c:pt idx="4795">
                  <c:v>1</c:v>
                </c:pt>
                <c:pt idx="4796">
                  <c:v>3</c:v>
                </c:pt>
                <c:pt idx="4797">
                  <c:v>0</c:v>
                </c:pt>
                <c:pt idx="4798">
                  <c:v>2</c:v>
                </c:pt>
                <c:pt idx="4799">
                  <c:v>2</c:v>
                </c:pt>
                <c:pt idx="4800">
                  <c:v>0</c:v>
                </c:pt>
                <c:pt idx="4801">
                  <c:v>7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2</c:v>
                </c:pt>
                <c:pt idx="4806">
                  <c:v>1</c:v>
                </c:pt>
                <c:pt idx="4807">
                  <c:v>0</c:v>
                </c:pt>
                <c:pt idx="4808">
                  <c:v>0</c:v>
                </c:pt>
                <c:pt idx="4809">
                  <c:v>6</c:v>
                </c:pt>
                <c:pt idx="4810">
                  <c:v>0</c:v>
                </c:pt>
                <c:pt idx="4811">
                  <c:v>0</c:v>
                </c:pt>
                <c:pt idx="4812">
                  <c:v>6</c:v>
                </c:pt>
                <c:pt idx="4813">
                  <c:v>7</c:v>
                </c:pt>
                <c:pt idx="4814">
                  <c:v>2</c:v>
                </c:pt>
                <c:pt idx="4815">
                  <c:v>3</c:v>
                </c:pt>
                <c:pt idx="4816">
                  <c:v>0</c:v>
                </c:pt>
                <c:pt idx="4817">
                  <c:v>4</c:v>
                </c:pt>
                <c:pt idx="4818">
                  <c:v>7</c:v>
                </c:pt>
                <c:pt idx="4819">
                  <c:v>9</c:v>
                </c:pt>
                <c:pt idx="4820">
                  <c:v>2</c:v>
                </c:pt>
                <c:pt idx="4821">
                  <c:v>2</c:v>
                </c:pt>
                <c:pt idx="4822">
                  <c:v>2</c:v>
                </c:pt>
                <c:pt idx="4823">
                  <c:v>6</c:v>
                </c:pt>
                <c:pt idx="4824">
                  <c:v>15</c:v>
                </c:pt>
                <c:pt idx="4825">
                  <c:v>2</c:v>
                </c:pt>
                <c:pt idx="4826">
                  <c:v>7</c:v>
                </c:pt>
                <c:pt idx="4827">
                  <c:v>2</c:v>
                </c:pt>
                <c:pt idx="4828">
                  <c:v>2</c:v>
                </c:pt>
                <c:pt idx="4829">
                  <c:v>0</c:v>
                </c:pt>
                <c:pt idx="4830">
                  <c:v>2</c:v>
                </c:pt>
                <c:pt idx="4831">
                  <c:v>2</c:v>
                </c:pt>
                <c:pt idx="4832">
                  <c:v>2</c:v>
                </c:pt>
                <c:pt idx="4833">
                  <c:v>2</c:v>
                </c:pt>
                <c:pt idx="4834">
                  <c:v>2</c:v>
                </c:pt>
                <c:pt idx="4835">
                  <c:v>2</c:v>
                </c:pt>
                <c:pt idx="4836">
                  <c:v>1</c:v>
                </c:pt>
                <c:pt idx="4837">
                  <c:v>0</c:v>
                </c:pt>
                <c:pt idx="4838">
                  <c:v>4</c:v>
                </c:pt>
                <c:pt idx="4839">
                  <c:v>0</c:v>
                </c:pt>
                <c:pt idx="4840">
                  <c:v>4</c:v>
                </c:pt>
                <c:pt idx="4841">
                  <c:v>0</c:v>
                </c:pt>
                <c:pt idx="4842">
                  <c:v>6</c:v>
                </c:pt>
                <c:pt idx="4843">
                  <c:v>2</c:v>
                </c:pt>
                <c:pt idx="4844">
                  <c:v>4</c:v>
                </c:pt>
                <c:pt idx="4845">
                  <c:v>1</c:v>
                </c:pt>
                <c:pt idx="4846">
                  <c:v>7</c:v>
                </c:pt>
                <c:pt idx="4847">
                  <c:v>7</c:v>
                </c:pt>
                <c:pt idx="4848">
                  <c:v>0</c:v>
                </c:pt>
                <c:pt idx="4849">
                  <c:v>2</c:v>
                </c:pt>
                <c:pt idx="4850">
                  <c:v>3</c:v>
                </c:pt>
                <c:pt idx="4851">
                  <c:v>2</c:v>
                </c:pt>
                <c:pt idx="4852">
                  <c:v>6</c:v>
                </c:pt>
                <c:pt idx="4853">
                  <c:v>0</c:v>
                </c:pt>
                <c:pt idx="4854">
                  <c:v>4</c:v>
                </c:pt>
                <c:pt idx="4855">
                  <c:v>9</c:v>
                </c:pt>
                <c:pt idx="4856">
                  <c:v>7</c:v>
                </c:pt>
                <c:pt idx="4857">
                  <c:v>7</c:v>
                </c:pt>
                <c:pt idx="4858">
                  <c:v>1</c:v>
                </c:pt>
                <c:pt idx="4859">
                  <c:v>2</c:v>
                </c:pt>
                <c:pt idx="4860">
                  <c:v>6</c:v>
                </c:pt>
                <c:pt idx="4861">
                  <c:v>7</c:v>
                </c:pt>
                <c:pt idx="4862">
                  <c:v>0</c:v>
                </c:pt>
                <c:pt idx="4863">
                  <c:v>4</c:v>
                </c:pt>
                <c:pt idx="4864">
                  <c:v>15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15</c:v>
                </c:pt>
                <c:pt idx="4869">
                  <c:v>2</c:v>
                </c:pt>
                <c:pt idx="4870">
                  <c:v>4</c:v>
                </c:pt>
                <c:pt idx="4871">
                  <c:v>0</c:v>
                </c:pt>
                <c:pt idx="4872">
                  <c:v>4</c:v>
                </c:pt>
                <c:pt idx="4873">
                  <c:v>0</c:v>
                </c:pt>
                <c:pt idx="4874">
                  <c:v>6</c:v>
                </c:pt>
                <c:pt idx="4875">
                  <c:v>2</c:v>
                </c:pt>
                <c:pt idx="4876">
                  <c:v>6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15</c:v>
                </c:pt>
                <c:pt idx="4881">
                  <c:v>4</c:v>
                </c:pt>
                <c:pt idx="4882">
                  <c:v>0</c:v>
                </c:pt>
                <c:pt idx="4883">
                  <c:v>0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19</c:v>
                </c:pt>
                <c:pt idx="4888">
                  <c:v>7</c:v>
                </c:pt>
                <c:pt idx="4889">
                  <c:v>0</c:v>
                </c:pt>
                <c:pt idx="4890">
                  <c:v>0</c:v>
                </c:pt>
                <c:pt idx="4891">
                  <c:v>2</c:v>
                </c:pt>
                <c:pt idx="4892">
                  <c:v>7</c:v>
                </c:pt>
                <c:pt idx="4893">
                  <c:v>2</c:v>
                </c:pt>
                <c:pt idx="4894">
                  <c:v>6</c:v>
                </c:pt>
                <c:pt idx="4895">
                  <c:v>6</c:v>
                </c:pt>
                <c:pt idx="4896">
                  <c:v>2</c:v>
                </c:pt>
                <c:pt idx="4897">
                  <c:v>3</c:v>
                </c:pt>
                <c:pt idx="4898">
                  <c:v>6</c:v>
                </c:pt>
                <c:pt idx="4899">
                  <c:v>3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9</c:v>
                </c:pt>
                <c:pt idx="4905">
                  <c:v>0</c:v>
                </c:pt>
                <c:pt idx="4906">
                  <c:v>6</c:v>
                </c:pt>
                <c:pt idx="4907">
                  <c:v>3</c:v>
                </c:pt>
                <c:pt idx="4908">
                  <c:v>1</c:v>
                </c:pt>
                <c:pt idx="4909">
                  <c:v>9</c:v>
                </c:pt>
                <c:pt idx="4910">
                  <c:v>0</c:v>
                </c:pt>
                <c:pt idx="4911">
                  <c:v>0</c:v>
                </c:pt>
                <c:pt idx="4912">
                  <c:v>19</c:v>
                </c:pt>
                <c:pt idx="4913">
                  <c:v>15</c:v>
                </c:pt>
                <c:pt idx="4914">
                  <c:v>19</c:v>
                </c:pt>
                <c:pt idx="4915">
                  <c:v>6</c:v>
                </c:pt>
                <c:pt idx="4916">
                  <c:v>15</c:v>
                </c:pt>
                <c:pt idx="4917">
                  <c:v>9</c:v>
                </c:pt>
                <c:pt idx="4918">
                  <c:v>2</c:v>
                </c:pt>
                <c:pt idx="4919">
                  <c:v>0</c:v>
                </c:pt>
                <c:pt idx="4920">
                  <c:v>0</c:v>
                </c:pt>
                <c:pt idx="4921">
                  <c:v>9</c:v>
                </c:pt>
                <c:pt idx="4922">
                  <c:v>7</c:v>
                </c:pt>
                <c:pt idx="4923">
                  <c:v>9</c:v>
                </c:pt>
                <c:pt idx="4924">
                  <c:v>6</c:v>
                </c:pt>
                <c:pt idx="4925">
                  <c:v>0</c:v>
                </c:pt>
                <c:pt idx="4926">
                  <c:v>0</c:v>
                </c:pt>
                <c:pt idx="4927">
                  <c:v>3</c:v>
                </c:pt>
                <c:pt idx="4928">
                  <c:v>0</c:v>
                </c:pt>
                <c:pt idx="4929">
                  <c:v>2</c:v>
                </c:pt>
                <c:pt idx="4930">
                  <c:v>2</c:v>
                </c:pt>
                <c:pt idx="4931">
                  <c:v>0</c:v>
                </c:pt>
                <c:pt idx="4932">
                  <c:v>0</c:v>
                </c:pt>
                <c:pt idx="4933">
                  <c:v>1</c:v>
                </c:pt>
                <c:pt idx="4934">
                  <c:v>0</c:v>
                </c:pt>
                <c:pt idx="4935">
                  <c:v>0</c:v>
                </c:pt>
                <c:pt idx="4936">
                  <c:v>19</c:v>
                </c:pt>
                <c:pt idx="4937">
                  <c:v>0</c:v>
                </c:pt>
                <c:pt idx="4938">
                  <c:v>19</c:v>
                </c:pt>
                <c:pt idx="4939">
                  <c:v>0</c:v>
                </c:pt>
                <c:pt idx="4940">
                  <c:v>4</c:v>
                </c:pt>
                <c:pt idx="4941">
                  <c:v>1</c:v>
                </c:pt>
                <c:pt idx="4942">
                  <c:v>6</c:v>
                </c:pt>
                <c:pt idx="4943">
                  <c:v>6</c:v>
                </c:pt>
                <c:pt idx="4944">
                  <c:v>9</c:v>
                </c:pt>
                <c:pt idx="4945">
                  <c:v>15</c:v>
                </c:pt>
                <c:pt idx="4946">
                  <c:v>0</c:v>
                </c:pt>
                <c:pt idx="4947">
                  <c:v>4</c:v>
                </c:pt>
                <c:pt idx="4948">
                  <c:v>2</c:v>
                </c:pt>
                <c:pt idx="4949">
                  <c:v>6</c:v>
                </c:pt>
                <c:pt idx="4950">
                  <c:v>0</c:v>
                </c:pt>
                <c:pt idx="4951">
                  <c:v>0</c:v>
                </c:pt>
                <c:pt idx="4952">
                  <c:v>6</c:v>
                </c:pt>
                <c:pt idx="4953">
                  <c:v>7</c:v>
                </c:pt>
                <c:pt idx="4954">
                  <c:v>9</c:v>
                </c:pt>
                <c:pt idx="4955">
                  <c:v>3</c:v>
                </c:pt>
                <c:pt idx="4956">
                  <c:v>0</c:v>
                </c:pt>
                <c:pt idx="4957">
                  <c:v>15</c:v>
                </c:pt>
                <c:pt idx="4958">
                  <c:v>0</c:v>
                </c:pt>
                <c:pt idx="4959">
                  <c:v>1</c:v>
                </c:pt>
                <c:pt idx="4960">
                  <c:v>2</c:v>
                </c:pt>
                <c:pt idx="4961">
                  <c:v>6</c:v>
                </c:pt>
                <c:pt idx="4962">
                  <c:v>0</c:v>
                </c:pt>
                <c:pt idx="4963">
                  <c:v>1</c:v>
                </c:pt>
                <c:pt idx="4964">
                  <c:v>15</c:v>
                </c:pt>
                <c:pt idx="4965">
                  <c:v>6</c:v>
                </c:pt>
                <c:pt idx="4966">
                  <c:v>15</c:v>
                </c:pt>
                <c:pt idx="4967">
                  <c:v>2</c:v>
                </c:pt>
                <c:pt idx="4968">
                  <c:v>6</c:v>
                </c:pt>
                <c:pt idx="4969">
                  <c:v>2</c:v>
                </c:pt>
                <c:pt idx="4970">
                  <c:v>1</c:v>
                </c:pt>
                <c:pt idx="4971">
                  <c:v>6</c:v>
                </c:pt>
                <c:pt idx="4972">
                  <c:v>9</c:v>
                </c:pt>
                <c:pt idx="4973">
                  <c:v>0</c:v>
                </c:pt>
                <c:pt idx="4974">
                  <c:v>2</c:v>
                </c:pt>
                <c:pt idx="4975">
                  <c:v>0</c:v>
                </c:pt>
                <c:pt idx="4976">
                  <c:v>4</c:v>
                </c:pt>
                <c:pt idx="4977">
                  <c:v>0</c:v>
                </c:pt>
                <c:pt idx="4978">
                  <c:v>6</c:v>
                </c:pt>
                <c:pt idx="4979">
                  <c:v>4</c:v>
                </c:pt>
                <c:pt idx="4980">
                  <c:v>0</c:v>
                </c:pt>
                <c:pt idx="4981">
                  <c:v>7</c:v>
                </c:pt>
                <c:pt idx="4982">
                  <c:v>4</c:v>
                </c:pt>
                <c:pt idx="4983">
                  <c:v>0</c:v>
                </c:pt>
                <c:pt idx="4984">
                  <c:v>0</c:v>
                </c:pt>
                <c:pt idx="4985">
                  <c:v>6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3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2</c:v>
                </c:pt>
                <c:pt idx="4994">
                  <c:v>3</c:v>
                </c:pt>
                <c:pt idx="4995">
                  <c:v>3</c:v>
                </c:pt>
                <c:pt idx="4996">
                  <c:v>2</c:v>
                </c:pt>
                <c:pt idx="4997">
                  <c:v>2</c:v>
                </c:pt>
                <c:pt idx="4998">
                  <c:v>0</c:v>
                </c:pt>
                <c:pt idx="4999">
                  <c:v>0</c:v>
                </c:pt>
                <c:pt idx="5000">
                  <c:v>6</c:v>
                </c:pt>
                <c:pt idx="5001">
                  <c:v>0</c:v>
                </c:pt>
                <c:pt idx="5002">
                  <c:v>0</c:v>
                </c:pt>
                <c:pt idx="5003">
                  <c:v>1</c:v>
                </c:pt>
                <c:pt idx="5004">
                  <c:v>6</c:v>
                </c:pt>
                <c:pt idx="5005">
                  <c:v>6</c:v>
                </c:pt>
                <c:pt idx="5006">
                  <c:v>4</c:v>
                </c:pt>
                <c:pt idx="5007">
                  <c:v>0</c:v>
                </c:pt>
                <c:pt idx="5008">
                  <c:v>3</c:v>
                </c:pt>
                <c:pt idx="5009">
                  <c:v>15</c:v>
                </c:pt>
                <c:pt idx="5010">
                  <c:v>0</c:v>
                </c:pt>
                <c:pt idx="5011">
                  <c:v>15</c:v>
                </c:pt>
                <c:pt idx="5012">
                  <c:v>0</c:v>
                </c:pt>
                <c:pt idx="5013">
                  <c:v>4</c:v>
                </c:pt>
                <c:pt idx="5014">
                  <c:v>2</c:v>
                </c:pt>
                <c:pt idx="5015">
                  <c:v>9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19</c:v>
                </c:pt>
                <c:pt idx="5020">
                  <c:v>0</c:v>
                </c:pt>
                <c:pt idx="5021">
                  <c:v>2</c:v>
                </c:pt>
                <c:pt idx="5022">
                  <c:v>0</c:v>
                </c:pt>
                <c:pt idx="5023">
                  <c:v>2</c:v>
                </c:pt>
                <c:pt idx="5024">
                  <c:v>3</c:v>
                </c:pt>
                <c:pt idx="5025">
                  <c:v>0</c:v>
                </c:pt>
                <c:pt idx="5026">
                  <c:v>2</c:v>
                </c:pt>
                <c:pt idx="5027">
                  <c:v>1</c:v>
                </c:pt>
                <c:pt idx="5028">
                  <c:v>2</c:v>
                </c:pt>
                <c:pt idx="5029">
                  <c:v>7</c:v>
                </c:pt>
                <c:pt idx="5030">
                  <c:v>9</c:v>
                </c:pt>
                <c:pt idx="5031">
                  <c:v>4</c:v>
                </c:pt>
                <c:pt idx="5032">
                  <c:v>15</c:v>
                </c:pt>
                <c:pt idx="5033">
                  <c:v>0</c:v>
                </c:pt>
                <c:pt idx="5034">
                  <c:v>0</c:v>
                </c:pt>
                <c:pt idx="5035">
                  <c:v>3</c:v>
                </c:pt>
                <c:pt idx="5036">
                  <c:v>1</c:v>
                </c:pt>
                <c:pt idx="5037">
                  <c:v>1</c:v>
                </c:pt>
                <c:pt idx="5038">
                  <c:v>2</c:v>
                </c:pt>
                <c:pt idx="5039">
                  <c:v>19</c:v>
                </c:pt>
                <c:pt idx="5040">
                  <c:v>0</c:v>
                </c:pt>
                <c:pt idx="5041">
                  <c:v>0</c:v>
                </c:pt>
                <c:pt idx="5042">
                  <c:v>2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2</c:v>
                </c:pt>
                <c:pt idx="5049">
                  <c:v>0</c:v>
                </c:pt>
                <c:pt idx="5050">
                  <c:v>0</c:v>
                </c:pt>
                <c:pt idx="5051">
                  <c:v>6</c:v>
                </c:pt>
                <c:pt idx="5052">
                  <c:v>0</c:v>
                </c:pt>
                <c:pt idx="5053">
                  <c:v>15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7</c:v>
                </c:pt>
                <c:pt idx="5058">
                  <c:v>2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6</c:v>
                </c:pt>
                <c:pt idx="5063">
                  <c:v>6</c:v>
                </c:pt>
                <c:pt idx="5064">
                  <c:v>1</c:v>
                </c:pt>
                <c:pt idx="5065">
                  <c:v>2</c:v>
                </c:pt>
                <c:pt idx="5066">
                  <c:v>6</c:v>
                </c:pt>
                <c:pt idx="5067">
                  <c:v>6</c:v>
                </c:pt>
                <c:pt idx="5068">
                  <c:v>19</c:v>
                </c:pt>
                <c:pt idx="5069">
                  <c:v>7</c:v>
                </c:pt>
                <c:pt idx="5070">
                  <c:v>2</c:v>
                </c:pt>
                <c:pt idx="5071">
                  <c:v>7</c:v>
                </c:pt>
                <c:pt idx="5072">
                  <c:v>0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7</c:v>
                </c:pt>
                <c:pt idx="5077">
                  <c:v>2</c:v>
                </c:pt>
                <c:pt idx="5078">
                  <c:v>6</c:v>
                </c:pt>
                <c:pt idx="5079">
                  <c:v>7</c:v>
                </c:pt>
                <c:pt idx="5080">
                  <c:v>0</c:v>
                </c:pt>
                <c:pt idx="5081">
                  <c:v>6</c:v>
                </c:pt>
                <c:pt idx="5082">
                  <c:v>19</c:v>
                </c:pt>
                <c:pt idx="5083">
                  <c:v>4</c:v>
                </c:pt>
                <c:pt idx="5084">
                  <c:v>6</c:v>
                </c:pt>
                <c:pt idx="5085">
                  <c:v>2</c:v>
                </c:pt>
                <c:pt idx="5086">
                  <c:v>7</c:v>
                </c:pt>
                <c:pt idx="5087">
                  <c:v>0</c:v>
                </c:pt>
                <c:pt idx="5088">
                  <c:v>4</c:v>
                </c:pt>
                <c:pt idx="5089">
                  <c:v>0</c:v>
                </c:pt>
                <c:pt idx="5090">
                  <c:v>7</c:v>
                </c:pt>
                <c:pt idx="5091">
                  <c:v>4</c:v>
                </c:pt>
                <c:pt idx="5092">
                  <c:v>0</c:v>
                </c:pt>
                <c:pt idx="5093">
                  <c:v>0</c:v>
                </c:pt>
                <c:pt idx="5094">
                  <c:v>19</c:v>
                </c:pt>
                <c:pt idx="5095">
                  <c:v>2</c:v>
                </c:pt>
                <c:pt idx="5096">
                  <c:v>6</c:v>
                </c:pt>
                <c:pt idx="5097">
                  <c:v>2</c:v>
                </c:pt>
                <c:pt idx="5098">
                  <c:v>3</c:v>
                </c:pt>
                <c:pt idx="5099">
                  <c:v>0</c:v>
                </c:pt>
                <c:pt idx="5100">
                  <c:v>6</c:v>
                </c:pt>
                <c:pt idx="5101">
                  <c:v>15</c:v>
                </c:pt>
                <c:pt idx="5102">
                  <c:v>0</c:v>
                </c:pt>
                <c:pt idx="5103">
                  <c:v>19</c:v>
                </c:pt>
                <c:pt idx="5104">
                  <c:v>1</c:v>
                </c:pt>
                <c:pt idx="5105">
                  <c:v>7</c:v>
                </c:pt>
                <c:pt idx="5106">
                  <c:v>4</c:v>
                </c:pt>
                <c:pt idx="5107">
                  <c:v>2</c:v>
                </c:pt>
                <c:pt idx="5108">
                  <c:v>2</c:v>
                </c:pt>
                <c:pt idx="5109">
                  <c:v>6</c:v>
                </c:pt>
                <c:pt idx="5110">
                  <c:v>2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15</c:v>
                </c:pt>
                <c:pt idx="5115">
                  <c:v>1</c:v>
                </c:pt>
                <c:pt idx="5116">
                  <c:v>1</c:v>
                </c:pt>
                <c:pt idx="5117">
                  <c:v>0</c:v>
                </c:pt>
                <c:pt idx="5118">
                  <c:v>9</c:v>
                </c:pt>
                <c:pt idx="5119">
                  <c:v>0</c:v>
                </c:pt>
                <c:pt idx="5120">
                  <c:v>0</c:v>
                </c:pt>
                <c:pt idx="5121">
                  <c:v>4</c:v>
                </c:pt>
                <c:pt idx="5122">
                  <c:v>6</c:v>
                </c:pt>
                <c:pt idx="5123">
                  <c:v>4</c:v>
                </c:pt>
                <c:pt idx="5124">
                  <c:v>6</c:v>
                </c:pt>
                <c:pt idx="5125">
                  <c:v>3</c:v>
                </c:pt>
                <c:pt idx="5126">
                  <c:v>7</c:v>
                </c:pt>
                <c:pt idx="5127">
                  <c:v>0</c:v>
                </c:pt>
                <c:pt idx="5128">
                  <c:v>2</c:v>
                </c:pt>
                <c:pt idx="5129">
                  <c:v>0</c:v>
                </c:pt>
                <c:pt idx="5130">
                  <c:v>7</c:v>
                </c:pt>
                <c:pt idx="5131">
                  <c:v>15</c:v>
                </c:pt>
                <c:pt idx="5132">
                  <c:v>2</c:v>
                </c:pt>
                <c:pt idx="5133">
                  <c:v>0</c:v>
                </c:pt>
                <c:pt idx="5134">
                  <c:v>6</c:v>
                </c:pt>
                <c:pt idx="5135">
                  <c:v>7</c:v>
                </c:pt>
                <c:pt idx="5136">
                  <c:v>0</c:v>
                </c:pt>
                <c:pt idx="5137">
                  <c:v>1</c:v>
                </c:pt>
                <c:pt idx="5138">
                  <c:v>2</c:v>
                </c:pt>
                <c:pt idx="5139">
                  <c:v>2</c:v>
                </c:pt>
                <c:pt idx="5140">
                  <c:v>7</c:v>
                </c:pt>
                <c:pt idx="5141">
                  <c:v>0</c:v>
                </c:pt>
                <c:pt idx="5142">
                  <c:v>2</c:v>
                </c:pt>
                <c:pt idx="5143">
                  <c:v>4</c:v>
                </c:pt>
                <c:pt idx="5144">
                  <c:v>2</c:v>
                </c:pt>
                <c:pt idx="5145">
                  <c:v>0</c:v>
                </c:pt>
                <c:pt idx="5146">
                  <c:v>0</c:v>
                </c:pt>
                <c:pt idx="5147">
                  <c:v>4</c:v>
                </c:pt>
                <c:pt idx="5148">
                  <c:v>19</c:v>
                </c:pt>
                <c:pt idx="5149">
                  <c:v>3</c:v>
                </c:pt>
                <c:pt idx="5150">
                  <c:v>3</c:v>
                </c:pt>
                <c:pt idx="5151">
                  <c:v>6</c:v>
                </c:pt>
                <c:pt idx="5152">
                  <c:v>2</c:v>
                </c:pt>
                <c:pt idx="5153">
                  <c:v>2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6</c:v>
                </c:pt>
                <c:pt idx="5159">
                  <c:v>0</c:v>
                </c:pt>
                <c:pt idx="5160">
                  <c:v>19</c:v>
                </c:pt>
                <c:pt idx="5161">
                  <c:v>0</c:v>
                </c:pt>
                <c:pt idx="5162">
                  <c:v>0</c:v>
                </c:pt>
                <c:pt idx="5163">
                  <c:v>1</c:v>
                </c:pt>
                <c:pt idx="5164">
                  <c:v>1</c:v>
                </c:pt>
                <c:pt idx="5165">
                  <c:v>0</c:v>
                </c:pt>
                <c:pt idx="5166">
                  <c:v>3</c:v>
                </c:pt>
                <c:pt idx="5167">
                  <c:v>1</c:v>
                </c:pt>
                <c:pt idx="5168">
                  <c:v>2</c:v>
                </c:pt>
                <c:pt idx="5169">
                  <c:v>6</c:v>
                </c:pt>
                <c:pt idx="5170">
                  <c:v>1</c:v>
                </c:pt>
                <c:pt idx="5171">
                  <c:v>0</c:v>
                </c:pt>
                <c:pt idx="5172">
                  <c:v>2</c:v>
                </c:pt>
                <c:pt idx="5173">
                  <c:v>0</c:v>
                </c:pt>
                <c:pt idx="5174">
                  <c:v>1</c:v>
                </c:pt>
                <c:pt idx="5175">
                  <c:v>2</c:v>
                </c:pt>
                <c:pt idx="5176">
                  <c:v>0</c:v>
                </c:pt>
                <c:pt idx="5177">
                  <c:v>0</c:v>
                </c:pt>
                <c:pt idx="5178">
                  <c:v>4</c:v>
                </c:pt>
                <c:pt idx="5179">
                  <c:v>7</c:v>
                </c:pt>
                <c:pt idx="5180">
                  <c:v>6</c:v>
                </c:pt>
                <c:pt idx="5181">
                  <c:v>7</c:v>
                </c:pt>
                <c:pt idx="5182">
                  <c:v>7</c:v>
                </c:pt>
                <c:pt idx="5183">
                  <c:v>2</c:v>
                </c:pt>
                <c:pt idx="5184">
                  <c:v>0</c:v>
                </c:pt>
                <c:pt idx="5185">
                  <c:v>0</c:v>
                </c:pt>
                <c:pt idx="5186">
                  <c:v>6</c:v>
                </c:pt>
                <c:pt idx="5187">
                  <c:v>7</c:v>
                </c:pt>
                <c:pt idx="5188">
                  <c:v>6</c:v>
                </c:pt>
                <c:pt idx="5189">
                  <c:v>0</c:v>
                </c:pt>
                <c:pt idx="5190">
                  <c:v>0</c:v>
                </c:pt>
                <c:pt idx="5191">
                  <c:v>7</c:v>
                </c:pt>
                <c:pt idx="5192">
                  <c:v>7</c:v>
                </c:pt>
                <c:pt idx="5193">
                  <c:v>0</c:v>
                </c:pt>
                <c:pt idx="5194">
                  <c:v>3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2</c:v>
                </c:pt>
                <c:pt idx="5199">
                  <c:v>0</c:v>
                </c:pt>
                <c:pt idx="5200">
                  <c:v>7</c:v>
                </c:pt>
                <c:pt idx="5201">
                  <c:v>0</c:v>
                </c:pt>
                <c:pt idx="5202">
                  <c:v>15</c:v>
                </c:pt>
                <c:pt idx="5203">
                  <c:v>2</c:v>
                </c:pt>
                <c:pt idx="5204">
                  <c:v>9</c:v>
                </c:pt>
                <c:pt idx="5205">
                  <c:v>15</c:v>
                </c:pt>
                <c:pt idx="5206">
                  <c:v>7</c:v>
                </c:pt>
                <c:pt idx="5207">
                  <c:v>2</c:v>
                </c:pt>
                <c:pt idx="5208">
                  <c:v>1</c:v>
                </c:pt>
                <c:pt idx="5209">
                  <c:v>2</c:v>
                </c:pt>
                <c:pt idx="5210">
                  <c:v>0</c:v>
                </c:pt>
                <c:pt idx="5211">
                  <c:v>15</c:v>
                </c:pt>
                <c:pt idx="5212">
                  <c:v>2</c:v>
                </c:pt>
                <c:pt idx="5213">
                  <c:v>19</c:v>
                </c:pt>
                <c:pt idx="5214">
                  <c:v>0</c:v>
                </c:pt>
                <c:pt idx="5215">
                  <c:v>4</c:v>
                </c:pt>
                <c:pt idx="5216">
                  <c:v>3</c:v>
                </c:pt>
                <c:pt idx="5217">
                  <c:v>9</c:v>
                </c:pt>
                <c:pt idx="5218">
                  <c:v>0</c:v>
                </c:pt>
                <c:pt idx="5219">
                  <c:v>0</c:v>
                </c:pt>
                <c:pt idx="5220">
                  <c:v>4</c:v>
                </c:pt>
                <c:pt idx="5221">
                  <c:v>4</c:v>
                </c:pt>
                <c:pt idx="5222">
                  <c:v>6</c:v>
                </c:pt>
                <c:pt idx="5223">
                  <c:v>2</c:v>
                </c:pt>
                <c:pt idx="5224">
                  <c:v>19</c:v>
                </c:pt>
                <c:pt idx="5225">
                  <c:v>19</c:v>
                </c:pt>
                <c:pt idx="5226">
                  <c:v>15</c:v>
                </c:pt>
                <c:pt idx="5227">
                  <c:v>2</c:v>
                </c:pt>
                <c:pt idx="5228">
                  <c:v>2</c:v>
                </c:pt>
                <c:pt idx="5229">
                  <c:v>0</c:v>
                </c:pt>
                <c:pt idx="5230">
                  <c:v>6</c:v>
                </c:pt>
                <c:pt idx="5231">
                  <c:v>2</c:v>
                </c:pt>
                <c:pt idx="5232">
                  <c:v>0</c:v>
                </c:pt>
                <c:pt idx="5233">
                  <c:v>19</c:v>
                </c:pt>
                <c:pt idx="5234">
                  <c:v>7</c:v>
                </c:pt>
                <c:pt idx="5235">
                  <c:v>0</c:v>
                </c:pt>
                <c:pt idx="5236">
                  <c:v>0</c:v>
                </c:pt>
                <c:pt idx="5237">
                  <c:v>15</c:v>
                </c:pt>
                <c:pt idx="5238">
                  <c:v>2</c:v>
                </c:pt>
                <c:pt idx="5239">
                  <c:v>6</c:v>
                </c:pt>
                <c:pt idx="5240">
                  <c:v>0</c:v>
                </c:pt>
                <c:pt idx="5241">
                  <c:v>15</c:v>
                </c:pt>
                <c:pt idx="5242">
                  <c:v>0</c:v>
                </c:pt>
                <c:pt idx="5243">
                  <c:v>0</c:v>
                </c:pt>
                <c:pt idx="5244">
                  <c:v>15</c:v>
                </c:pt>
                <c:pt idx="5245">
                  <c:v>1</c:v>
                </c:pt>
                <c:pt idx="5246">
                  <c:v>0</c:v>
                </c:pt>
                <c:pt idx="5247">
                  <c:v>1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2</c:v>
                </c:pt>
                <c:pt idx="5252">
                  <c:v>6</c:v>
                </c:pt>
                <c:pt idx="5253">
                  <c:v>2</c:v>
                </c:pt>
                <c:pt idx="5254">
                  <c:v>1</c:v>
                </c:pt>
                <c:pt idx="5255">
                  <c:v>6</c:v>
                </c:pt>
                <c:pt idx="5256">
                  <c:v>2</c:v>
                </c:pt>
                <c:pt idx="5257">
                  <c:v>9</c:v>
                </c:pt>
                <c:pt idx="5258">
                  <c:v>6</c:v>
                </c:pt>
                <c:pt idx="5259">
                  <c:v>6</c:v>
                </c:pt>
                <c:pt idx="5260">
                  <c:v>6</c:v>
                </c:pt>
                <c:pt idx="5261">
                  <c:v>6</c:v>
                </c:pt>
                <c:pt idx="5262">
                  <c:v>6</c:v>
                </c:pt>
                <c:pt idx="5263">
                  <c:v>19</c:v>
                </c:pt>
                <c:pt idx="5264">
                  <c:v>6</c:v>
                </c:pt>
                <c:pt idx="5265">
                  <c:v>0</c:v>
                </c:pt>
                <c:pt idx="5266">
                  <c:v>0</c:v>
                </c:pt>
                <c:pt idx="5267">
                  <c:v>15</c:v>
                </c:pt>
                <c:pt idx="5268">
                  <c:v>2</c:v>
                </c:pt>
                <c:pt idx="5269">
                  <c:v>1</c:v>
                </c:pt>
                <c:pt idx="5270">
                  <c:v>2</c:v>
                </c:pt>
                <c:pt idx="5271">
                  <c:v>9</c:v>
                </c:pt>
                <c:pt idx="5272">
                  <c:v>0</c:v>
                </c:pt>
                <c:pt idx="5273">
                  <c:v>0</c:v>
                </c:pt>
                <c:pt idx="5274">
                  <c:v>2</c:v>
                </c:pt>
                <c:pt idx="5275">
                  <c:v>2</c:v>
                </c:pt>
                <c:pt idx="5276">
                  <c:v>4</c:v>
                </c:pt>
                <c:pt idx="5277">
                  <c:v>0</c:v>
                </c:pt>
                <c:pt idx="5278">
                  <c:v>4</c:v>
                </c:pt>
                <c:pt idx="5279">
                  <c:v>1</c:v>
                </c:pt>
                <c:pt idx="5280">
                  <c:v>2</c:v>
                </c:pt>
                <c:pt idx="5281">
                  <c:v>0</c:v>
                </c:pt>
                <c:pt idx="5282">
                  <c:v>6</c:v>
                </c:pt>
                <c:pt idx="5283">
                  <c:v>9</c:v>
                </c:pt>
                <c:pt idx="5284">
                  <c:v>0</c:v>
                </c:pt>
                <c:pt idx="5285">
                  <c:v>7</c:v>
                </c:pt>
                <c:pt idx="5286">
                  <c:v>1</c:v>
                </c:pt>
                <c:pt idx="5287">
                  <c:v>0</c:v>
                </c:pt>
                <c:pt idx="5288">
                  <c:v>19</c:v>
                </c:pt>
                <c:pt idx="5289">
                  <c:v>9</c:v>
                </c:pt>
                <c:pt idx="5290">
                  <c:v>4</c:v>
                </c:pt>
                <c:pt idx="5291">
                  <c:v>15</c:v>
                </c:pt>
                <c:pt idx="5292">
                  <c:v>1</c:v>
                </c:pt>
                <c:pt idx="5293">
                  <c:v>9</c:v>
                </c:pt>
                <c:pt idx="5294">
                  <c:v>2</c:v>
                </c:pt>
                <c:pt idx="5295">
                  <c:v>3</c:v>
                </c:pt>
                <c:pt idx="5296">
                  <c:v>6</c:v>
                </c:pt>
                <c:pt idx="5297">
                  <c:v>0</c:v>
                </c:pt>
                <c:pt idx="5298">
                  <c:v>6</c:v>
                </c:pt>
                <c:pt idx="5299">
                  <c:v>2</c:v>
                </c:pt>
                <c:pt idx="5300">
                  <c:v>0</c:v>
                </c:pt>
                <c:pt idx="5301">
                  <c:v>19</c:v>
                </c:pt>
                <c:pt idx="5302">
                  <c:v>0</c:v>
                </c:pt>
                <c:pt idx="5303">
                  <c:v>2</c:v>
                </c:pt>
                <c:pt idx="5304">
                  <c:v>0</c:v>
                </c:pt>
                <c:pt idx="5305">
                  <c:v>15</c:v>
                </c:pt>
                <c:pt idx="5306">
                  <c:v>19</c:v>
                </c:pt>
                <c:pt idx="5307">
                  <c:v>9</c:v>
                </c:pt>
                <c:pt idx="5308">
                  <c:v>4</c:v>
                </c:pt>
                <c:pt idx="5309">
                  <c:v>2</c:v>
                </c:pt>
                <c:pt idx="5310">
                  <c:v>15</c:v>
                </c:pt>
                <c:pt idx="5311">
                  <c:v>6</c:v>
                </c:pt>
                <c:pt idx="5312">
                  <c:v>19</c:v>
                </c:pt>
                <c:pt idx="5313">
                  <c:v>1</c:v>
                </c:pt>
                <c:pt idx="5314">
                  <c:v>2</c:v>
                </c:pt>
                <c:pt idx="5315">
                  <c:v>1</c:v>
                </c:pt>
                <c:pt idx="5316">
                  <c:v>6</c:v>
                </c:pt>
                <c:pt idx="5317">
                  <c:v>15</c:v>
                </c:pt>
                <c:pt idx="5318">
                  <c:v>7</c:v>
                </c:pt>
                <c:pt idx="5319">
                  <c:v>1</c:v>
                </c:pt>
                <c:pt idx="5320">
                  <c:v>0</c:v>
                </c:pt>
                <c:pt idx="5321">
                  <c:v>4</c:v>
                </c:pt>
                <c:pt idx="5322">
                  <c:v>2</c:v>
                </c:pt>
                <c:pt idx="5323">
                  <c:v>2</c:v>
                </c:pt>
                <c:pt idx="5324">
                  <c:v>0</c:v>
                </c:pt>
                <c:pt idx="5325">
                  <c:v>2</c:v>
                </c:pt>
                <c:pt idx="5326">
                  <c:v>6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7</c:v>
                </c:pt>
                <c:pt idx="5331">
                  <c:v>2</c:v>
                </c:pt>
                <c:pt idx="5332">
                  <c:v>1</c:v>
                </c:pt>
                <c:pt idx="5333">
                  <c:v>0</c:v>
                </c:pt>
                <c:pt idx="5334">
                  <c:v>1</c:v>
                </c:pt>
                <c:pt idx="5335">
                  <c:v>1</c:v>
                </c:pt>
                <c:pt idx="5336">
                  <c:v>6</c:v>
                </c:pt>
                <c:pt idx="5337">
                  <c:v>3</c:v>
                </c:pt>
                <c:pt idx="5338">
                  <c:v>0</c:v>
                </c:pt>
                <c:pt idx="5339">
                  <c:v>3</c:v>
                </c:pt>
                <c:pt idx="5340">
                  <c:v>3</c:v>
                </c:pt>
                <c:pt idx="5341">
                  <c:v>19</c:v>
                </c:pt>
                <c:pt idx="5342">
                  <c:v>2</c:v>
                </c:pt>
                <c:pt idx="5343">
                  <c:v>6</c:v>
                </c:pt>
                <c:pt idx="5344">
                  <c:v>6</c:v>
                </c:pt>
                <c:pt idx="5345">
                  <c:v>2</c:v>
                </c:pt>
                <c:pt idx="5346">
                  <c:v>6</c:v>
                </c:pt>
                <c:pt idx="5347">
                  <c:v>0</c:v>
                </c:pt>
                <c:pt idx="5348">
                  <c:v>1</c:v>
                </c:pt>
                <c:pt idx="5349">
                  <c:v>3</c:v>
                </c:pt>
                <c:pt idx="5350">
                  <c:v>2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1</c:v>
                </c:pt>
                <c:pt idx="5355">
                  <c:v>0</c:v>
                </c:pt>
                <c:pt idx="5356">
                  <c:v>3</c:v>
                </c:pt>
                <c:pt idx="5357">
                  <c:v>0</c:v>
                </c:pt>
                <c:pt idx="5358">
                  <c:v>9</c:v>
                </c:pt>
                <c:pt idx="5359">
                  <c:v>0</c:v>
                </c:pt>
                <c:pt idx="5360">
                  <c:v>0</c:v>
                </c:pt>
                <c:pt idx="5361">
                  <c:v>9</c:v>
                </c:pt>
                <c:pt idx="5362">
                  <c:v>0</c:v>
                </c:pt>
                <c:pt idx="5363">
                  <c:v>2</c:v>
                </c:pt>
                <c:pt idx="5364">
                  <c:v>2</c:v>
                </c:pt>
                <c:pt idx="5365">
                  <c:v>0</c:v>
                </c:pt>
                <c:pt idx="5366">
                  <c:v>2</c:v>
                </c:pt>
                <c:pt idx="5367">
                  <c:v>4</c:v>
                </c:pt>
                <c:pt idx="5368">
                  <c:v>7</c:v>
                </c:pt>
                <c:pt idx="5369">
                  <c:v>1</c:v>
                </c:pt>
                <c:pt idx="5370">
                  <c:v>6</c:v>
                </c:pt>
                <c:pt idx="5371">
                  <c:v>3</c:v>
                </c:pt>
                <c:pt idx="5372">
                  <c:v>6</c:v>
                </c:pt>
                <c:pt idx="5373">
                  <c:v>2</c:v>
                </c:pt>
                <c:pt idx="5374">
                  <c:v>2</c:v>
                </c:pt>
                <c:pt idx="5375">
                  <c:v>7</c:v>
                </c:pt>
                <c:pt idx="5376">
                  <c:v>6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7</c:v>
                </c:pt>
                <c:pt idx="5381">
                  <c:v>2</c:v>
                </c:pt>
                <c:pt idx="5382">
                  <c:v>9</c:v>
                </c:pt>
                <c:pt idx="5383">
                  <c:v>0</c:v>
                </c:pt>
                <c:pt idx="5384">
                  <c:v>7</c:v>
                </c:pt>
                <c:pt idx="5385">
                  <c:v>15</c:v>
                </c:pt>
                <c:pt idx="5386">
                  <c:v>1</c:v>
                </c:pt>
                <c:pt idx="5387">
                  <c:v>1</c:v>
                </c:pt>
                <c:pt idx="5388">
                  <c:v>0</c:v>
                </c:pt>
                <c:pt idx="5389">
                  <c:v>1</c:v>
                </c:pt>
                <c:pt idx="5390">
                  <c:v>2</c:v>
                </c:pt>
                <c:pt idx="5391">
                  <c:v>4</c:v>
                </c:pt>
                <c:pt idx="5392">
                  <c:v>6</c:v>
                </c:pt>
                <c:pt idx="5393">
                  <c:v>7</c:v>
                </c:pt>
                <c:pt idx="5394">
                  <c:v>2</c:v>
                </c:pt>
                <c:pt idx="5395">
                  <c:v>2</c:v>
                </c:pt>
                <c:pt idx="5396">
                  <c:v>19</c:v>
                </c:pt>
                <c:pt idx="5397">
                  <c:v>15</c:v>
                </c:pt>
                <c:pt idx="5398">
                  <c:v>2</c:v>
                </c:pt>
                <c:pt idx="5399">
                  <c:v>0</c:v>
                </c:pt>
                <c:pt idx="5400">
                  <c:v>3</c:v>
                </c:pt>
                <c:pt idx="5401">
                  <c:v>0</c:v>
                </c:pt>
                <c:pt idx="5402">
                  <c:v>15</c:v>
                </c:pt>
                <c:pt idx="5403">
                  <c:v>6</c:v>
                </c:pt>
                <c:pt idx="5404">
                  <c:v>0</c:v>
                </c:pt>
                <c:pt idx="5405">
                  <c:v>6</c:v>
                </c:pt>
                <c:pt idx="5406">
                  <c:v>19</c:v>
                </c:pt>
                <c:pt idx="5407">
                  <c:v>0</c:v>
                </c:pt>
                <c:pt idx="5408">
                  <c:v>2</c:v>
                </c:pt>
                <c:pt idx="5409">
                  <c:v>7</c:v>
                </c:pt>
                <c:pt idx="5410">
                  <c:v>0</c:v>
                </c:pt>
                <c:pt idx="5411">
                  <c:v>2</c:v>
                </c:pt>
                <c:pt idx="5412">
                  <c:v>4</c:v>
                </c:pt>
                <c:pt idx="5413">
                  <c:v>0</c:v>
                </c:pt>
                <c:pt idx="5414">
                  <c:v>2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6</c:v>
                </c:pt>
                <c:pt idx="5419">
                  <c:v>0</c:v>
                </c:pt>
                <c:pt idx="5420">
                  <c:v>15</c:v>
                </c:pt>
                <c:pt idx="5421">
                  <c:v>3</c:v>
                </c:pt>
                <c:pt idx="5422">
                  <c:v>6</c:v>
                </c:pt>
                <c:pt idx="5423">
                  <c:v>2</c:v>
                </c:pt>
                <c:pt idx="5424">
                  <c:v>19</c:v>
                </c:pt>
                <c:pt idx="5425">
                  <c:v>1</c:v>
                </c:pt>
                <c:pt idx="5426">
                  <c:v>2</c:v>
                </c:pt>
                <c:pt idx="5427">
                  <c:v>2</c:v>
                </c:pt>
                <c:pt idx="5428">
                  <c:v>0</c:v>
                </c:pt>
                <c:pt idx="5429">
                  <c:v>6</c:v>
                </c:pt>
                <c:pt idx="5430">
                  <c:v>15</c:v>
                </c:pt>
                <c:pt idx="5431">
                  <c:v>0</c:v>
                </c:pt>
                <c:pt idx="5432">
                  <c:v>0</c:v>
                </c:pt>
                <c:pt idx="5433">
                  <c:v>4</c:v>
                </c:pt>
                <c:pt idx="5434">
                  <c:v>0</c:v>
                </c:pt>
                <c:pt idx="5435">
                  <c:v>7</c:v>
                </c:pt>
                <c:pt idx="5436">
                  <c:v>2</c:v>
                </c:pt>
                <c:pt idx="5437">
                  <c:v>3</c:v>
                </c:pt>
                <c:pt idx="5438">
                  <c:v>0</c:v>
                </c:pt>
                <c:pt idx="5439">
                  <c:v>0</c:v>
                </c:pt>
                <c:pt idx="5440">
                  <c:v>4</c:v>
                </c:pt>
                <c:pt idx="5441">
                  <c:v>0</c:v>
                </c:pt>
                <c:pt idx="5442">
                  <c:v>0</c:v>
                </c:pt>
                <c:pt idx="5443">
                  <c:v>4</c:v>
                </c:pt>
                <c:pt idx="5444">
                  <c:v>7</c:v>
                </c:pt>
                <c:pt idx="5445">
                  <c:v>0</c:v>
                </c:pt>
                <c:pt idx="5446">
                  <c:v>2</c:v>
                </c:pt>
                <c:pt idx="5447">
                  <c:v>1</c:v>
                </c:pt>
                <c:pt idx="5448">
                  <c:v>7</c:v>
                </c:pt>
                <c:pt idx="5449">
                  <c:v>0</c:v>
                </c:pt>
                <c:pt idx="5450">
                  <c:v>2</c:v>
                </c:pt>
                <c:pt idx="5451">
                  <c:v>19</c:v>
                </c:pt>
                <c:pt idx="5452">
                  <c:v>2</c:v>
                </c:pt>
                <c:pt idx="5453">
                  <c:v>0</c:v>
                </c:pt>
                <c:pt idx="5454">
                  <c:v>2</c:v>
                </c:pt>
                <c:pt idx="5455">
                  <c:v>0</c:v>
                </c:pt>
                <c:pt idx="5456">
                  <c:v>0</c:v>
                </c:pt>
                <c:pt idx="5457">
                  <c:v>4</c:v>
                </c:pt>
                <c:pt idx="5458">
                  <c:v>7</c:v>
                </c:pt>
                <c:pt idx="5459">
                  <c:v>7</c:v>
                </c:pt>
                <c:pt idx="5460">
                  <c:v>0</c:v>
                </c:pt>
                <c:pt idx="5461">
                  <c:v>15</c:v>
                </c:pt>
                <c:pt idx="5462">
                  <c:v>3</c:v>
                </c:pt>
                <c:pt idx="5463">
                  <c:v>6</c:v>
                </c:pt>
                <c:pt idx="5464">
                  <c:v>2</c:v>
                </c:pt>
                <c:pt idx="5465">
                  <c:v>2</c:v>
                </c:pt>
                <c:pt idx="5466">
                  <c:v>0</c:v>
                </c:pt>
                <c:pt idx="5467">
                  <c:v>15</c:v>
                </c:pt>
                <c:pt idx="5468">
                  <c:v>7</c:v>
                </c:pt>
                <c:pt idx="5469">
                  <c:v>1</c:v>
                </c:pt>
                <c:pt idx="5470">
                  <c:v>2</c:v>
                </c:pt>
                <c:pt idx="5471">
                  <c:v>2</c:v>
                </c:pt>
                <c:pt idx="5472">
                  <c:v>7</c:v>
                </c:pt>
                <c:pt idx="5473">
                  <c:v>7</c:v>
                </c:pt>
                <c:pt idx="5474">
                  <c:v>2</c:v>
                </c:pt>
                <c:pt idx="5475">
                  <c:v>9</c:v>
                </c:pt>
                <c:pt idx="5476">
                  <c:v>0</c:v>
                </c:pt>
                <c:pt idx="5477">
                  <c:v>1</c:v>
                </c:pt>
                <c:pt idx="5478">
                  <c:v>0</c:v>
                </c:pt>
                <c:pt idx="5479">
                  <c:v>7</c:v>
                </c:pt>
                <c:pt idx="5480">
                  <c:v>2</c:v>
                </c:pt>
                <c:pt idx="5481">
                  <c:v>4</c:v>
                </c:pt>
                <c:pt idx="5482">
                  <c:v>0</c:v>
                </c:pt>
                <c:pt idx="5483">
                  <c:v>1</c:v>
                </c:pt>
                <c:pt idx="5484">
                  <c:v>2</c:v>
                </c:pt>
                <c:pt idx="5485">
                  <c:v>1</c:v>
                </c:pt>
                <c:pt idx="5486">
                  <c:v>15</c:v>
                </c:pt>
                <c:pt idx="5487">
                  <c:v>6</c:v>
                </c:pt>
                <c:pt idx="5488">
                  <c:v>7</c:v>
                </c:pt>
                <c:pt idx="5489">
                  <c:v>2</c:v>
                </c:pt>
                <c:pt idx="5490">
                  <c:v>2</c:v>
                </c:pt>
                <c:pt idx="5491">
                  <c:v>1</c:v>
                </c:pt>
                <c:pt idx="5492">
                  <c:v>6</c:v>
                </c:pt>
                <c:pt idx="5493">
                  <c:v>3</c:v>
                </c:pt>
                <c:pt idx="5494">
                  <c:v>1</c:v>
                </c:pt>
                <c:pt idx="5495">
                  <c:v>6</c:v>
                </c:pt>
                <c:pt idx="5496">
                  <c:v>0</c:v>
                </c:pt>
                <c:pt idx="5497">
                  <c:v>4</c:v>
                </c:pt>
                <c:pt idx="5498">
                  <c:v>0</c:v>
                </c:pt>
                <c:pt idx="5499">
                  <c:v>7</c:v>
                </c:pt>
                <c:pt idx="5500">
                  <c:v>4</c:v>
                </c:pt>
                <c:pt idx="5501">
                  <c:v>15</c:v>
                </c:pt>
                <c:pt idx="5502">
                  <c:v>0</c:v>
                </c:pt>
                <c:pt idx="5503">
                  <c:v>6</c:v>
                </c:pt>
                <c:pt idx="5504">
                  <c:v>1</c:v>
                </c:pt>
                <c:pt idx="5505">
                  <c:v>0</c:v>
                </c:pt>
                <c:pt idx="5506">
                  <c:v>6</c:v>
                </c:pt>
                <c:pt idx="5507">
                  <c:v>2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2</c:v>
                </c:pt>
                <c:pt idx="5513">
                  <c:v>1</c:v>
                </c:pt>
                <c:pt idx="5514">
                  <c:v>7</c:v>
                </c:pt>
                <c:pt idx="5515">
                  <c:v>1</c:v>
                </c:pt>
                <c:pt idx="5516">
                  <c:v>4</c:v>
                </c:pt>
                <c:pt idx="5517">
                  <c:v>1</c:v>
                </c:pt>
                <c:pt idx="5518">
                  <c:v>9</c:v>
                </c:pt>
                <c:pt idx="5519">
                  <c:v>15</c:v>
                </c:pt>
                <c:pt idx="5520">
                  <c:v>4</c:v>
                </c:pt>
                <c:pt idx="5521">
                  <c:v>1</c:v>
                </c:pt>
                <c:pt idx="5522">
                  <c:v>1</c:v>
                </c:pt>
                <c:pt idx="5523">
                  <c:v>0</c:v>
                </c:pt>
                <c:pt idx="5524">
                  <c:v>0</c:v>
                </c:pt>
                <c:pt idx="5525">
                  <c:v>2</c:v>
                </c:pt>
                <c:pt idx="5526">
                  <c:v>0</c:v>
                </c:pt>
                <c:pt idx="5527">
                  <c:v>1</c:v>
                </c:pt>
                <c:pt idx="5528">
                  <c:v>2</c:v>
                </c:pt>
                <c:pt idx="5529">
                  <c:v>6</c:v>
                </c:pt>
                <c:pt idx="5530">
                  <c:v>1</c:v>
                </c:pt>
                <c:pt idx="5531">
                  <c:v>0</c:v>
                </c:pt>
                <c:pt idx="5532">
                  <c:v>1</c:v>
                </c:pt>
                <c:pt idx="5533">
                  <c:v>0</c:v>
                </c:pt>
                <c:pt idx="5534">
                  <c:v>19</c:v>
                </c:pt>
                <c:pt idx="5535">
                  <c:v>7</c:v>
                </c:pt>
                <c:pt idx="5536">
                  <c:v>2</c:v>
                </c:pt>
                <c:pt idx="5537">
                  <c:v>2</c:v>
                </c:pt>
                <c:pt idx="5538">
                  <c:v>7</c:v>
                </c:pt>
                <c:pt idx="5539">
                  <c:v>9</c:v>
                </c:pt>
                <c:pt idx="5540">
                  <c:v>1</c:v>
                </c:pt>
                <c:pt idx="5541">
                  <c:v>2</c:v>
                </c:pt>
                <c:pt idx="5542">
                  <c:v>4</c:v>
                </c:pt>
                <c:pt idx="5543">
                  <c:v>2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7</c:v>
                </c:pt>
                <c:pt idx="5550">
                  <c:v>0</c:v>
                </c:pt>
                <c:pt idx="5551">
                  <c:v>15</c:v>
                </c:pt>
                <c:pt idx="5552">
                  <c:v>0</c:v>
                </c:pt>
                <c:pt idx="5553">
                  <c:v>0</c:v>
                </c:pt>
                <c:pt idx="5554">
                  <c:v>2</c:v>
                </c:pt>
                <c:pt idx="5555">
                  <c:v>1</c:v>
                </c:pt>
                <c:pt idx="5556">
                  <c:v>6</c:v>
                </c:pt>
                <c:pt idx="5557">
                  <c:v>9</c:v>
                </c:pt>
                <c:pt idx="5558">
                  <c:v>7</c:v>
                </c:pt>
                <c:pt idx="5559">
                  <c:v>15</c:v>
                </c:pt>
                <c:pt idx="5560">
                  <c:v>2</c:v>
                </c:pt>
                <c:pt idx="5561">
                  <c:v>6</c:v>
                </c:pt>
                <c:pt idx="5562">
                  <c:v>15</c:v>
                </c:pt>
                <c:pt idx="5563">
                  <c:v>0</c:v>
                </c:pt>
                <c:pt idx="5564">
                  <c:v>0</c:v>
                </c:pt>
                <c:pt idx="5565">
                  <c:v>6</c:v>
                </c:pt>
                <c:pt idx="5566">
                  <c:v>6</c:v>
                </c:pt>
                <c:pt idx="5567">
                  <c:v>7</c:v>
                </c:pt>
                <c:pt idx="5568">
                  <c:v>15</c:v>
                </c:pt>
                <c:pt idx="5569">
                  <c:v>0</c:v>
                </c:pt>
                <c:pt idx="5570">
                  <c:v>6</c:v>
                </c:pt>
                <c:pt idx="5571">
                  <c:v>0</c:v>
                </c:pt>
                <c:pt idx="5572">
                  <c:v>2</c:v>
                </c:pt>
                <c:pt idx="5573">
                  <c:v>9</c:v>
                </c:pt>
                <c:pt idx="5574">
                  <c:v>2</c:v>
                </c:pt>
                <c:pt idx="5575">
                  <c:v>2</c:v>
                </c:pt>
                <c:pt idx="5576">
                  <c:v>0</c:v>
                </c:pt>
                <c:pt idx="5577">
                  <c:v>6</c:v>
                </c:pt>
                <c:pt idx="5578">
                  <c:v>0</c:v>
                </c:pt>
                <c:pt idx="5579">
                  <c:v>3</c:v>
                </c:pt>
                <c:pt idx="5580">
                  <c:v>0</c:v>
                </c:pt>
                <c:pt idx="5581">
                  <c:v>19</c:v>
                </c:pt>
                <c:pt idx="5582">
                  <c:v>2</c:v>
                </c:pt>
                <c:pt idx="5583">
                  <c:v>2</c:v>
                </c:pt>
                <c:pt idx="5584">
                  <c:v>7</c:v>
                </c:pt>
                <c:pt idx="5585">
                  <c:v>3</c:v>
                </c:pt>
                <c:pt idx="5586">
                  <c:v>7</c:v>
                </c:pt>
                <c:pt idx="5587">
                  <c:v>2</c:v>
                </c:pt>
                <c:pt idx="5588">
                  <c:v>15</c:v>
                </c:pt>
                <c:pt idx="5589">
                  <c:v>6</c:v>
                </c:pt>
                <c:pt idx="5590">
                  <c:v>0</c:v>
                </c:pt>
                <c:pt idx="5591">
                  <c:v>4</c:v>
                </c:pt>
                <c:pt idx="5592">
                  <c:v>0</c:v>
                </c:pt>
                <c:pt idx="5593">
                  <c:v>1</c:v>
                </c:pt>
                <c:pt idx="5594">
                  <c:v>0</c:v>
                </c:pt>
                <c:pt idx="5595">
                  <c:v>7</c:v>
                </c:pt>
                <c:pt idx="5596">
                  <c:v>1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0</c:v>
                </c:pt>
                <c:pt idx="5601">
                  <c:v>0</c:v>
                </c:pt>
                <c:pt idx="5602">
                  <c:v>7</c:v>
                </c:pt>
                <c:pt idx="5603">
                  <c:v>0</c:v>
                </c:pt>
                <c:pt idx="5604">
                  <c:v>0</c:v>
                </c:pt>
                <c:pt idx="5605">
                  <c:v>6</c:v>
                </c:pt>
                <c:pt idx="5606">
                  <c:v>2</c:v>
                </c:pt>
                <c:pt idx="5607">
                  <c:v>0</c:v>
                </c:pt>
                <c:pt idx="5608">
                  <c:v>0</c:v>
                </c:pt>
                <c:pt idx="5609">
                  <c:v>9</c:v>
                </c:pt>
                <c:pt idx="5610">
                  <c:v>0</c:v>
                </c:pt>
                <c:pt idx="5611">
                  <c:v>9</c:v>
                </c:pt>
                <c:pt idx="5612">
                  <c:v>0</c:v>
                </c:pt>
                <c:pt idx="5613">
                  <c:v>7</c:v>
                </c:pt>
                <c:pt idx="5614">
                  <c:v>7</c:v>
                </c:pt>
                <c:pt idx="5615">
                  <c:v>19</c:v>
                </c:pt>
                <c:pt idx="5616">
                  <c:v>0</c:v>
                </c:pt>
                <c:pt idx="5617">
                  <c:v>0</c:v>
                </c:pt>
                <c:pt idx="5618">
                  <c:v>1</c:v>
                </c:pt>
                <c:pt idx="5619">
                  <c:v>3</c:v>
                </c:pt>
                <c:pt idx="5620">
                  <c:v>2</c:v>
                </c:pt>
                <c:pt idx="5621">
                  <c:v>4</c:v>
                </c:pt>
                <c:pt idx="5622">
                  <c:v>6</c:v>
                </c:pt>
                <c:pt idx="5623">
                  <c:v>6</c:v>
                </c:pt>
                <c:pt idx="5624">
                  <c:v>15</c:v>
                </c:pt>
                <c:pt idx="5625">
                  <c:v>0</c:v>
                </c:pt>
                <c:pt idx="5626">
                  <c:v>2</c:v>
                </c:pt>
                <c:pt idx="5627">
                  <c:v>9</c:v>
                </c:pt>
                <c:pt idx="5628">
                  <c:v>0</c:v>
                </c:pt>
                <c:pt idx="5629">
                  <c:v>6</c:v>
                </c:pt>
                <c:pt idx="5630">
                  <c:v>0</c:v>
                </c:pt>
                <c:pt idx="5631">
                  <c:v>4</c:v>
                </c:pt>
                <c:pt idx="5632">
                  <c:v>6</c:v>
                </c:pt>
                <c:pt idx="5633">
                  <c:v>0</c:v>
                </c:pt>
                <c:pt idx="5634">
                  <c:v>7</c:v>
                </c:pt>
                <c:pt idx="5635">
                  <c:v>0</c:v>
                </c:pt>
                <c:pt idx="5636">
                  <c:v>1</c:v>
                </c:pt>
                <c:pt idx="5637">
                  <c:v>0</c:v>
                </c:pt>
                <c:pt idx="5638">
                  <c:v>0</c:v>
                </c:pt>
                <c:pt idx="5639">
                  <c:v>6</c:v>
                </c:pt>
                <c:pt idx="5640">
                  <c:v>3</c:v>
                </c:pt>
                <c:pt idx="5641">
                  <c:v>0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3</c:v>
                </c:pt>
                <c:pt idx="5646">
                  <c:v>2</c:v>
                </c:pt>
                <c:pt idx="5647">
                  <c:v>0</c:v>
                </c:pt>
                <c:pt idx="5648">
                  <c:v>1</c:v>
                </c:pt>
                <c:pt idx="5649">
                  <c:v>6</c:v>
                </c:pt>
                <c:pt idx="5650">
                  <c:v>0</c:v>
                </c:pt>
                <c:pt idx="5651">
                  <c:v>0</c:v>
                </c:pt>
                <c:pt idx="5652">
                  <c:v>2</c:v>
                </c:pt>
                <c:pt idx="5653">
                  <c:v>0</c:v>
                </c:pt>
                <c:pt idx="5654">
                  <c:v>2</c:v>
                </c:pt>
                <c:pt idx="5655">
                  <c:v>7</c:v>
                </c:pt>
                <c:pt idx="5656">
                  <c:v>1</c:v>
                </c:pt>
                <c:pt idx="5657">
                  <c:v>4</c:v>
                </c:pt>
                <c:pt idx="5658">
                  <c:v>2</c:v>
                </c:pt>
                <c:pt idx="5659">
                  <c:v>0</c:v>
                </c:pt>
                <c:pt idx="5660">
                  <c:v>0</c:v>
                </c:pt>
                <c:pt idx="5661">
                  <c:v>7</c:v>
                </c:pt>
                <c:pt idx="5662">
                  <c:v>2</c:v>
                </c:pt>
                <c:pt idx="5663">
                  <c:v>2</c:v>
                </c:pt>
                <c:pt idx="5664">
                  <c:v>0</c:v>
                </c:pt>
                <c:pt idx="5665">
                  <c:v>7</c:v>
                </c:pt>
                <c:pt idx="5666">
                  <c:v>7</c:v>
                </c:pt>
                <c:pt idx="5667">
                  <c:v>0</c:v>
                </c:pt>
                <c:pt idx="5668">
                  <c:v>0</c:v>
                </c:pt>
                <c:pt idx="5669">
                  <c:v>7</c:v>
                </c:pt>
                <c:pt idx="5670">
                  <c:v>7</c:v>
                </c:pt>
                <c:pt idx="5671">
                  <c:v>7</c:v>
                </c:pt>
                <c:pt idx="5672">
                  <c:v>0</c:v>
                </c:pt>
                <c:pt idx="5673">
                  <c:v>6</c:v>
                </c:pt>
                <c:pt idx="5674">
                  <c:v>2</c:v>
                </c:pt>
                <c:pt idx="5675">
                  <c:v>0</c:v>
                </c:pt>
                <c:pt idx="5676">
                  <c:v>0</c:v>
                </c:pt>
                <c:pt idx="5677">
                  <c:v>6</c:v>
                </c:pt>
                <c:pt idx="5678">
                  <c:v>0</c:v>
                </c:pt>
                <c:pt idx="5679">
                  <c:v>15</c:v>
                </c:pt>
                <c:pt idx="5680">
                  <c:v>7</c:v>
                </c:pt>
                <c:pt idx="5681">
                  <c:v>1</c:v>
                </c:pt>
                <c:pt idx="5682">
                  <c:v>0</c:v>
                </c:pt>
                <c:pt idx="5683">
                  <c:v>0</c:v>
                </c:pt>
                <c:pt idx="5684">
                  <c:v>1</c:v>
                </c:pt>
                <c:pt idx="5685">
                  <c:v>4</c:v>
                </c:pt>
                <c:pt idx="5686">
                  <c:v>9</c:v>
                </c:pt>
                <c:pt idx="5687">
                  <c:v>0</c:v>
                </c:pt>
                <c:pt idx="5688">
                  <c:v>2</c:v>
                </c:pt>
                <c:pt idx="5689">
                  <c:v>2</c:v>
                </c:pt>
                <c:pt idx="5690">
                  <c:v>0</c:v>
                </c:pt>
                <c:pt idx="5691">
                  <c:v>4</c:v>
                </c:pt>
                <c:pt idx="5692">
                  <c:v>9</c:v>
                </c:pt>
                <c:pt idx="5693">
                  <c:v>0</c:v>
                </c:pt>
                <c:pt idx="5694">
                  <c:v>1</c:v>
                </c:pt>
                <c:pt idx="5695">
                  <c:v>0</c:v>
                </c:pt>
                <c:pt idx="5696">
                  <c:v>7</c:v>
                </c:pt>
                <c:pt idx="5697">
                  <c:v>9</c:v>
                </c:pt>
                <c:pt idx="5698">
                  <c:v>19</c:v>
                </c:pt>
                <c:pt idx="5699">
                  <c:v>0</c:v>
                </c:pt>
                <c:pt idx="5700">
                  <c:v>2</c:v>
                </c:pt>
                <c:pt idx="5701">
                  <c:v>7</c:v>
                </c:pt>
                <c:pt idx="5702">
                  <c:v>0</c:v>
                </c:pt>
                <c:pt idx="5703">
                  <c:v>2</c:v>
                </c:pt>
                <c:pt idx="5704">
                  <c:v>19</c:v>
                </c:pt>
                <c:pt idx="5705">
                  <c:v>2</c:v>
                </c:pt>
                <c:pt idx="5706">
                  <c:v>0</c:v>
                </c:pt>
                <c:pt idx="5707">
                  <c:v>2</c:v>
                </c:pt>
                <c:pt idx="5708">
                  <c:v>6</c:v>
                </c:pt>
                <c:pt idx="5709">
                  <c:v>6</c:v>
                </c:pt>
                <c:pt idx="5710">
                  <c:v>6</c:v>
                </c:pt>
                <c:pt idx="5711">
                  <c:v>15</c:v>
                </c:pt>
                <c:pt idx="5712">
                  <c:v>6</c:v>
                </c:pt>
                <c:pt idx="5713">
                  <c:v>0</c:v>
                </c:pt>
                <c:pt idx="5714">
                  <c:v>1</c:v>
                </c:pt>
                <c:pt idx="5715">
                  <c:v>0</c:v>
                </c:pt>
                <c:pt idx="5716">
                  <c:v>1</c:v>
                </c:pt>
                <c:pt idx="5717">
                  <c:v>4</c:v>
                </c:pt>
                <c:pt idx="5718">
                  <c:v>0</c:v>
                </c:pt>
                <c:pt idx="5719">
                  <c:v>2</c:v>
                </c:pt>
                <c:pt idx="5720">
                  <c:v>9</c:v>
                </c:pt>
                <c:pt idx="5721">
                  <c:v>2</c:v>
                </c:pt>
                <c:pt idx="5722">
                  <c:v>0</c:v>
                </c:pt>
                <c:pt idx="5723">
                  <c:v>0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3</c:v>
                </c:pt>
                <c:pt idx="5729">
                  <c:v>7</c:v>
                </c:pt>
                <c:pt idx="5730">
                  <c:v>0</c:v>
                </c:pt>
                <c:pt idx="5731">
                  <c:v>2</c:v>
                </c:pt>
                <c:pt idx="5732">
                  <c:v>0</c:v>
                </c:pt>
                <c:pt idx="5733">
                  <c:v>0</c:v>
                </c:pt>
                <c:pt idx="5734">
                  <c:v>7</c:v>
                </c:pt>
                <c:pt idx="5735">
                  <c:v>7</c:v>
                </c:pt>
                <c:pt idx="5736">
                  <c:v>0</c:v>
                </c:pt>
                <c:pt idx="5737">
                  <c:v>7</c:v>
                </c:pt>
                <c:pt idx="5738">
                  <c:v>0</c:v>
                </c:pt>
                <c:pt idx="5739">
                  <c:v>6</c:v>
                </c:pt>
                <c:pt idx="5740">
                  <c:v>0</c:v>
                </c:pt>
                <c:pt idx="5741">
                  <c:v>2</c:v>
                </c:pt>
                <c:pt idx="5742">
                  <c:v>2</c:v>
                </c:pt>
                <c:pt idx="5743">
                  <c:v>0</c:v>
                </c:pt>
                <c:pt idx="5744">
                  <c:v>0</c:v>
                </c:pt>
                <c:pt idx="5745">
                  <c:v>2</c:v>
                </c:pt>
                <c:pt idx="5746">
                  <c:v>19</c:v>
                </c:pt>
                <c:pt idx="5747">
                  <c:v>0</c:v>
                </c:pt>
                <c:pt idx="5748">
                  <c:v>2</c:v>
                </c:pt>
                <c:pt idx="5749">
                  <c:v>7</c:v>
                </c:pt>
                <c:pt idx="5750">
                  <c:v>6</c:v>
                </c:pt>
                <c:pt idx="5751">
                  <c:v>2</c:v>
                </c:pt>
                <c:pt idx="5752">
                  <c:v>19</c:v>
                </c:pt>
                <c:pt idx="5753">
                  <c:v>0</c:v>
                </c:pt>
                <c:pt idx="5754">
                  <c:v>3</c:v>
                </c:pt>
                <c:pt idx="5755">
                  <c:v>0</c:v>
                </c:pt>
                <c:pt idx="5756">
                  <c:v>7</c:v>
                </c:pt>
                <c:pt idx="5757">
                  <c:v>9</c:v>
                </c:pt>
                <c:pt idx="5758">
                  <c:v>9</c:v>
                </c:pt>
                <c:pt idx="5759">
                  <c:v>15</c:v>
                </c:pt>
                <c:pt idx="5760">
                  <c:v>1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2</c:v>
                </c:pt>
                <c:pt idx="5765">
                  <c:v>0</c:v>
                </c:pt>
                <c:pt idx="5766">
                  <c:v>7</c:v>
                </c:pt>
                <c:pt idx="5767">
                  <c:v>6</c:v>
                </c:pt>
                <c:pt idx="5768">
                  <c:v>7</c:v>
                </c:pt>
                <c:pt idx="5769">
                  <c:v>0</c:v>
                </c:pt>
                <c:pt idx="5770">
                  <c:v>2</c:v>
                </c:pt>
                <c:pt idx="5771">
                  <c:v>2</c:v>
                </c:pt>
                <c:pt idx="5772">
                  <c:v>1</c:v>
                </c:pt>
                <c:pt idx="5773">
                  <c:v>0</c:v>
                </c:pt>
                <c:pt idx="5774">
                  <c:v>1</c:v>
                </c:pt>
                <c:pt idx="5775">
                  <c:v>4</c:v>
                </c:pt>
                <c:pt idx="5776">
                  <c:v>0</c:v>
                </c:pt>
                <c:pt idx="5777">
                  <c:v>19</c:v>
                </c:pt>
                <c:pt idx="5778">
                  <c:v>0</c:v>
                </c:pt>
                <c:pt idx="5779">
                  <c:v>2</c:v>
                </c:pt>
                <c:pt idx="5780">
                  <c:v>0</c:v>
                </c:pt>
                <c:pt idx="5781">
                  <c:v>7</c:v>
                </c:pt>
                <c:pt idx="5782">
                  <c:v>0</c:v>
                </c:pt>
                <c:pt idx="5783">
                  <c:v>6</c:v>
                </c:pt>
                <c:pt idx="5784">
                  <c:v>0</c:v>
                </c:pt>
                <c:pt idx="5785">
                  <c:v>1</c:v>
                </c:pt>
                <c:pt idx="5786">
                  <c:v>0</c:v>
                </c:pt>
                <c:pt idx="5787">
                  <c:v>1</c:v>
                </c:pt>
                <c:pt idx="5788">
                  <c:v>6</c:v>
                </c:pt>
                <c:pt idx="5789">
                  <c:v>6</c:v>
                </c:pt>
                <c:pt idx="5790">
                  <c:v>0</c:v>
                </c:pt>
                <c:pt idx="5791">
                  <c:v>19</c:v>
                </c:pt>
                <c:pt idx="5792">
                  <c:v>1</c:v>
                </c:pt>
                <c:pt idx="5793">
                  <c:v>6</c:v>
                </c:pt>
                <c:pt idx="5794">
                  <c:v>0</c:v>
                </c:pt>
                <c:pt idx="5795">
                  <c:v>7</c:v>
                </c:pt>
                <c:pt idx="5796">
                  <c:v>19</c:v>
                </c:pt>
                <c:pt idx="5797">
                  <c:v>6</c:v>
                </c:pt>
                <c:pt idx="5798">
                  <c:v>0</c:v>
                </c:pt>
                <c:pt idx="5799">
                  <c:v>19</c:v>
                </c:pt>
                <c:pt idx="5800">
                  <c:v>0</c:v>
                </c:pt>
                <c:pt idx="5801">
                  <c:v>0</c:v>
                </c:pt>
                <c:pt idx="5802">
                  <c:v>7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4</c:v>
                </c:pt>
                <c:pt idx="5808">
                  <c:v>6</c:v>
                </c:pt>
                <c:pt idx="5809">
                  <c:v>0</c:v>
                </c:pt>
                <c:pt idx="5810">
                  <c:v>0</c:v>
                </c:pt>
                <c:pt idx="5811">
                  <c:v>15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15</c:v>
                </c:pt>
                <c:pt idx="5816">
                  <c:v>15</c:v>
                </c:pt>
                <c:pt idx="5817">
                  <c:v>0</c:v>
                </c:pt>
                <c:pt idx="5818">
                  <c:v>0</c:v>
                </c:pt>
                <c:pt idx="5819">
                  <c:v>6</c:v>
                </c:pt>
                <c:pt idx="5820">
                  <c:v>0</c:v>
                </c:pt>
                <c:pt idx="5821">
                  <c:v>0</c:v>
                </c:pt>
                <c:pt idx="5822">
                  <c:v>3</c:v>
                </c:pt>
                <c:pt idx="5823">
                  <c:v>0</c:v>
                </c:pt>
                <c:pt idx="5824">
                  <c:v>0</c:v>
                </c:pt>
                <c:pt idx="5825">
                  <c:v>15</c:v>
                </c:pt>
                <c:pt idx="5826">
                  <c:v>7</c:v>
                </c:pt>
                <c:pt idx="5827">
                  <c:v>15</c:v>
                </c:pt>
                <c:pt idx="5828">
                  <c:v>7</c:v>
                </c:pt>
                <c:pt idx="5829">
                  <c:v>0</c:v>
                </c:pt>
                <c:pt idx="5830">
                  <c:v>15</c:v>
                </c:pt>
                <c:pt idx="5831">
                  <c:v>2</c:v>
                </c:pt>
                <c:pt idx="5832">
                  <c:v>6</c:v>
                </c:pt>
                <c:pt idx="5833">
                  <c:v>15</c:v>
                </c:pt>
                <c:pt idx="5834">
                  <c:v>2</c:v>
                </c:pt>
                <c:pt idx="5835">
                  <c:v>1</c:v>
                </c:pt>
                <c:pt idx="5836">
                  <c:v>7</c:v>
                </c:pt>
                <c:pt idx="5837">
                  <c:v>9</c:v>
                </c:pt>
                <c:pt idx="5838">
                  <c:v>7</c:v>
                </c:pt>
                <c:pt idx="5839">
                  <c:v>15</c:v>
                </c:pt>
                <c:pt idx="5840">
                  <c:v>1</c:v>
                </c:pt>
                <c:pt idx="5841">
                  <c:v>6</c:v>
                </c:pt>
                <c:pt idx="5842">
                  <c:v>3</c:v>
                </c:pt>
                <c:pt idx="5843">
                  <c:v>0</c:v>
                </c:pt>
                <c:pt idx="5844">
                  <c:v>3</c:v>
                </c:pt>
                <c:pt idx="5845">
                  <c:v>3</c:v>
                </c:pt>
                <c:pt idx="5846">
                  <c:v>19</c:v>
                </c:pt>
                <c:pt idx="5847">
                  <c:v>7</c:v>
                </c:pt>
                <c:pt idx="5848">
                  <c:v>2</c:v>
                </c:pt>
                <c:pt idx="5849">
                  <c:v>7</c:v>
                </c:pt>
                <c:pt idx="5850">
                  <c:v>2</c:v>
                </c:pt>
                <c:pt idx="5851">
                  <c:v>19</c:v>
                </c:pt>
                <c:pt idx="5852">
                  <c:v>0</c:v>
                </c:pt>
                <c:pt idx="5853">
                  <c:v>2</c:v>
                </c:pt>
                <c:pt idx="5854">
                  <c:v>3</c:v>
                </c:pt>
                <c:pt idx="5855">
                  <c:v>19</c:v>
                </c:pt>
                <c:pt idx="5856">
                  <c:v>15</c:v>
                </c:pt>
                <c:pt idx="5857">
                  <c:v>6</c:v>
                </c:pt>
                <c:pt idx="5858">
                  <c:v>6</c:v>
                </c:pt>
                <c:pt idx="5859">
                  <c:v>19</c:v>
                </c:pt>
                <c:pt idx="5860">
                  <c:v>6</c:v>
                </c:pt>
                <c:pt idx="5861">
                  <c:v>0</c:v>
                </c:pt>
                <c:pt idx="5862">
                  <c:v>2</c:v>
                </c:pt>
                <c:pt idx="5863">
                  <c:v>7</c:v>
                </c:pt>
                <c:pt idx="5864">
                  <c:v>0</c:v>
                </c:pt>
                <c:pt idx="5865">
                  <c:v>6</c:v>
                </c:pt>
                <c:pt idx="5866">
                  <c:v>2</c:v>
                </c:pt>
                <c:pt idx="5867">
                  <c:v>6</c:v>
                </c:pt>
                <c:pt idx="5868">
                  <c:v>0</c:v>
                </c:pt>
                <c:pt idx="5869">
                  <c:v>3</c:v>
                </c:pt>
                <c:pt idx="5870">
                  <c:v>0</c:v>
                </c:pt>
                <c:pt idx="5871">
                  <c:v>0</c:v>
                </c:pt>
                <c:pt idx="5872">
                  <c:v>7</c:v>
                </c:pt>
                <c:pt idx="5873">
                  <c:v>3</c:v>
                </c:pt>
                <c:pt idx="5874">
                  <c:v>9</c:v>
                </c:pt>
                <c:pt idx="5875">
                  <c:v>1</c:v>
                </c:pt>
                <c:pt idx="5876">
                  <c:v>0</c:v>
                </c:pt>
                <c:pt idx="5877">
                  <c:v>0</c:v>
                </c:pt>
                <c:pt idx="5878">
                  <c:v>15</c:v>
                </c:pt>
                <c:pt idx="5879">
                  <c:v>1</c:v>
                </c:pt>
                <c:pt idx="5880">
                  <c:v>2</c:v>
                </c:pt>
                <c:pt idx="5881">
                  <c:v>1</c:v>
                </c:pt>
                <c:pt idx="5882">
                  <c:v>2</c:v>
                </c:pt>
                <c:pt idx="5883">
                  <c:v>19</c:v>
                </c:pt>
                <c:pt idx="5884">
                  <c:v>3</c:v>
                </c:pt>
                <c:pt idx="5885">
                  <c:v>0</c:v>
                </c:pt>
                <c:pt idx="5886">
                  <c:v>4</c:v>
                </c:pt>
                <c:pt idx="5887">
                  <c:v>6</c:v>
                </c:pt>
                <c:pt idx="5888">
                  <c:v>0</c:v>
                </c:pt>
                <c:pt idx="5889">
                  <c:v>2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7</c:v>
                </c:pt>
                <c:pt idx="5894">
                  <c:v>2</c:v>
                </c:pt>
                <c:pt idx="5895">
                  <c:v>9</c:v>
                </c:pt>
                <c:pt idx="5896">
                  <c:v>7</c:v>
                </c:pt>
                <c:pt idx="5897">
                  <c:v>3</c:v>
                </c:pt>
                <c:pt idx="5898">
                  <c:v>3</c:v>
                </c:pt>
                <c:pt idx="5899">
                  <c:v>2</c:v>
                </c:pt>
                <c:pt idx="5900">
                  <c:v>2</c:v>
                </c:pt>
                <c:pt idx="5901">
                  <c:v>0</c:v>
                </c:pt>
                <c:pt idx="5902">
                  <c:v>6</c:v>
                </c:pt>
                <c:pt idx="5903">
                  <c:v>0</c:v>
                </c:pt>
                <c:pt idx="5904">
                  <c:v>0</c:v>
                </c:pt>
                <c:pt idx="5905">
                  <c:v>6</c:v>
                </c:pt>
                <c:pt idx="5906">
                  <c:v>2</c:v>
                </c:pt>
                <c:pt idx="5907">
                  <c:v>4</c:v>
                </c:pt>
                <c:pt idx="5908">
                  <c:v>2</c:v>
                </c:pt>
                <c:pt idx="5909">
                  <c:v>0</c:v>
                </c:pt>
                <c:pt idx="5910">
                  <c:v>2</c:v>
                </c:pt>
                <c:pt idx="5911">
                  <c:v>7</c:v>
                </c:pt>
                <c:pt idx="5912">
                  <c:v>6</c:v>
                </c:pt>
                <c:pt idx="5913">
                  <c:v>15</c:v>
                </c:pt>
                <c:pt idx="5914">
                  <c:v>2</c:v>
                </c:pt>
                <c:pt idx="5915">
                  <c:v>2</c:v>
                </c:pt>
                <c:pt idx="5916">
                  <c:v>2</c:v>
                </c:pt>
                <c:pt idx="5917">
                  <c:v>2</c:v>
                </c:pt>
                <c:pt idx="5918">
                  <c:v>6</c:v>
                </c:pt>
                <c:pt idx="5919">
                  <c:v>1</c:v>
                </c:pt>
                <c:pt idx="5920">
                  <c:v>1</c:v>
                </c:pt>
                <c:pt idx="5921">
                  <c:v>6</c:v>
                </c:pt>
                <c:pt idx="5922">
                  <c:v>6</c:v>
                </c:pt>
                <c:pt idx="5923">
                  <c:v>0</c:v>
                </c:pt>
                <c:pt idx="5924">
                  <c:v>7</c:v>
                </c:pt>
                <c:pt idx="5925">
                  <c:v>2</c:v>
                </c:pt>
                <c:pt idx="5926">
                  <c:v>0</c:v>
                </c:pt>
                <c:pt idx="5927">
                  <c:v>7</c:v>
                </c:pt>
                <c:pt idx="5928">
                  <c:v>1</c:v>
                </c:pt>
                <c:pt idx="5929">
                  <c:v>2</c:v>
                </c:pt>
                <c:pt idx="5930">
                  <c:v>2</c:v>
                </c:pt>
                <c:pt idx="5931">
                  <c:v>7</c:v>
                </c:pt>
                <c:pt idx="5932">
                  <c:v>7</c:v>
                </c:pt>
                <c:pt idx="5933">
                  <c:v>0</c:v>
                </c:pt>
                <c:pt idx="5934">
                  <c:v>0</c:v>
                </c:pt>
                <c:pt idx="5935">
                  <c:v>19</c:v>
                </c:pt>
                <c:pt idx="5936">
                  <c:v>0</c:v>
                </c:pt>
                <c:pt idx="5937">
                  <c:v>6</c:v>
                </c:pt>
                <c:pt idx="5938">
                  <c:v>0</c:v>
                </c:pt>
                <c:pt idx="5939">
                  <c:v>6</c:v>
                </c:pt>
                <c:pt idx="5940">
                  <c:v>6</c:v>
                </c:pt>
                <c:pt idx="5941">
                  <c:v>7</c:v>
                </c:pt>
                <c:pt idx="5942">
                  <c:v>6</c:v>
                </c:pt>
                <c:pt idx="5943">
                  <c:v>2</c:v>
                </c:pt>
                <c:pt idx="5944">
                  <c:v>1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7</c:v>
                </c:pt>
                <c:pt idx="5949">
                  <c:v>1</c:v>
                </c:pt>
                <c:pt idx="5950">
                  <c:v>0</c:v>
                </c:pt>
                <c:pt idx="5951">
                  <c:v>9</c:v>
                </c:pt>
                <c:pt idx="5952">
                  <c:v>19</c:v>
                </c:pt>
                <c:pt idx="5953">
                  <c:v>15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7</c:v>
                </c:pt>
                <c:pt idx="5958">
                  <c:v>3</c:v>
                </c:pt>
                <c:pt idx="5959">
                  <c:v>6</c:v>
                </c:pt>
                <c:pt idx="5960">
                  <c:v>6</c:v>
                </c:pt>
                <c:pt idx="5961">
                  <c:v>2</c:v>
                </c:pt>
                <c:pt idx="5962">
                  <c:v>15</c:v>
                </c:pt>
                <c:pt idx="5963">
                  <c:v>19</c:v>
                </c:pt>
                <c:pt idx="5964">
                  <c:v>0</c:v>
                </c:pt>
                <c:pt idx="5965">
                  <c:v>7</c:v>
                </c:pt>
                <c:pt idx="5966">
                  <c:v>7</c:v>
                </c:pt>
                <c:pt idx="5967">
                  <c:v>0</c:v>
                </c:pt>
                <c:pt idx="5968">
                  <c:v>3</c:v>
                </c:pt>
                <c:pt idx="5969">
                  <c:v>0</c:v>
                </c:pt>
                <c:pt idx="5970">
                  <c:v>6</c:v>
                </c:pt>
                <c:pt idx="5971">
                  <c:v>6</c:v>
                </c:pt>
                <c:pt idx="5972">
                  <c:v>6</c:v>
                </c:pt>
                <c:pt idx="5973">
                  <c:v>7</c:v>
                </c:pt>
                <c:pt idx="5974">
                  <c:v>0</c:v>
                </c:pt>
                <c:pt idx="5975">
                  <c:v>15</c:v>
                </c:pt>
                <c:pt idx="5976">
                  <c:v>2</c:v>
                </c:pt>
                <c:pt idx="5977">
                  <c:v>1</c:v>
                </c:pt>
                <c:pt idx="5978">
                  <c:v>2</c:v>
                </c:pt>
                <c:pt idx="5979">
                  <c:v>19</c:v>
                </c:pt>
                <c:pt idx="5980">
                  <c:v>1</c:v>
                </c:pt>
                <c:pt idx="5981">
                  <c:v>4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2</c:v>
                </c:pt>
                <c:pt idx="5988">
                  <c:v>1</c:v>
                </c:pt>
                <c:pt idx="5989">
                  <c:v>0</c:v>
                </c:pt>
                <c:pt idx="5990">
                  <c:v>19</c:v>
                </c:pt>
                <c:pt idx="5991">
                  <c:v>2</c:v>
                </c:pt>
                <c:pt idx="5992">
                  <c:v>0</c:v>
                </c:pt>
                <c:pt idx="5993">
                  <c:v>0</c:v>
                </c:pt>
                <c:pt idx="5994">
                  <c:v>3</c:v>
                </c:pt>
                <c:pt idx="5995">
                  <c:v>7</c:v>
                </c:pt>
                <c:pt idx="5996">
                  <c:v>0</c:v>
                </c:pt>
                <c:pt idx="5997">
                  <c:v>1</c:v>
                </c:pt>
                <c:pt idx="5998">
                  <c:v>1</c:v>
                </c:pt>
                <c:pt idx="5999">
                  <c:v>15</c:v>
                </c:pt>
                <c:pt idx="6000">
                  <c:v>7</c:v>
                </c:pt>
                <c:pt idx="6001">
                  <c:v>0</c:v>
                </c:pt>
                <c:pt idx="6002">
                  <c:v>6</c:v>
                </c:pt>
                <c:pt idx="6003">
                  <c:v>15</c:v>
                </c:pt>
                <c:pt idx="6004">
                  <c:v>15</c:v>
                </c:pt>
                <c:pt idx="6005">
                  <c:v>2</c:v>
                </c:pt>
                <c:pt idx="6006">
                  <c:v>6</c:v>
                </c:pt>
                <c:pt idx="6007">
                  <c:v>2</c:v>
                </c:pt>
                <c:pt idx="6008">
                  <c:v>15</c:v>
                </c:pt>
                <c:pt idx="6009">
                  <c:v>0</c:v>
                </c:pt>
                <c:pt idx="6010">
                  <c:v>19</c:v>
                </c:pt>
                <c:pt idx="6011">
                  <c:v>6</c:v>
                </c:pt>
                <c:pt idx="6012">
                  <c:v>0</c:v>
                </c:pt>
                <c:pt idx="6013">
                  <c:v>7</c:v>
                </c:pt>
                <c:pt idx="6014">
                  <c:v>15</c:v>
                </c:pt>
                <c:pt idx="6015">
                  <c:v>0</c:v>
                </c:pt>
                <c:pt idx="6016">
                  <c:v>0</c:v>
                </c:pt>
                <c:pt idx="6017">
                  <c:v>6</c:v>
                </c:pt>
                <c:pt idx="6018">
                  <c:v>4</c:v>
                </c:pt>
                <c:pt idx="6019">
                  <c:v>2</c:v>
                </c:pt>
                <c:pt idx="6020">
                  <c:v>0</c:v>
                </c:pt>
                <c:pt idx="6021">
                  <c:v>0</c:v>
                </c:pt>
                <c:pt idx="6022">
                  <c:v>15</c:v>
                </c:pt>
                <c:pt idx="6023">
                  <c:v>15</c:v>
                </c:pt>
                <c:pt idx="6024">
                  <c:v>0</c:v>
                </c:pt>
                <c:pt idx="6025">
                  <c:v>1</c:v>
                </c:pt>
                <c:pt idx="6026">
                  <c:v>2</c:v>
                </c:pt>
                <c:pt idx="6027">
                  <c:v>2</c:v>
                </c:pt>
                <c:pt idx="6028">
                  <c:v>7</c:v>
                </c:pt>
                <c:pt idx="6029">
                  <c:v>0</c:v>
                </c:pt>
                <c:pt idx="6030">
                  <c:v>2</c:v>
                </c:pt>
                <c:pt idx="6031">
                  <c:v>3</c:v>
                </c:pt>
                <c:pt idx="6032">
                  <c:v>0</c:v>
                </c:pt>
                <c:pt idx="6033">
                  <c:v>4</c:v>
                </c:pt>
                <c:pt idx="6034">
                  <c:v>0</c:v>
                </c:pt>
                <c:pt idx="6035">
                  <c:v>1</c:v>
                </c:pt>
                <c:pt idx="6036">
                  <c:v>1</c:v>
                </c:pt>
                <c:pt idx="6037">
                  <c:v>2</c:v>
                </c:pt>
                <c:pt idx="6038">
                  <c:v>2</c:v>
                </c:pt>
                <c:pt idx="6039">
                  <c:v>6</c:v>
                </c:pt>
                <c:pt idx="6040">
                  <c:v>0</c:v>
                </c:pt>
                <c:pt idx="6041">
                  <c:v>2</c:v>
                </c:pt>
                <c:pt idx="6042">
                  <c:v>0</c:v>
                </c:pt>
                <c:pt idx="6043">
                  <c:v>1</c:v>
                </c:pt>
                <c:pt idx="6044">
                  <c:v>7</c:v>
                </c:pt>
                <c:pt idx="6045">
                  <c:v>0</c:v>
                </c:pt>
                <c:pt idx="6046">
                  <c:v>2</c:v>
                </c:pt>
                <c:pt idx="6047">
                  <c:v>6</c:v>
                </c:pt>
                <c:pt idx="6048">
                  <c:v>9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1</c:v>
                </c:pt>
                <c:pt idx="6053">
                  <c:v>6</c:v>
                </c:pt>
                <c:pt idx="6054">
                  <c:v>2</c:v>
                </c:pt>
                <c:pt idx="6055">
                  <c:v>9</c:v>
                </c:pt>
                <c:pt idx="6056">
                  <c:v>9</c:v>
                </c:pt>
                <c:pt idx="6057">
                  <c:v>9</c:v>
                </c:pt>
                <c:pt idx="6058">
                  <c:v>0</c:v>
                </c:pt>
                <c:pt idx="6059">
                  <c:v>2</c:v>
                </c:pt>
                <c:pt idx="6060">
                  <c:v>0</c:v>
                </c:pt>
                <c:pt idx="6061">
                  <c:v>6</c:v>
                </c:pt>
                <c:pt idx="6062">
                  <c:v>2</c:v>
                </c:pt>
                <c:pt idx="6063">
                  <c:v>0</c:v>
                </c:pt>
                <c:pt idx="6064">
                  <c:v>6</c:v>
                </c:pt>
                <c:pt idx="6065">
                  <c:v>2</c:v>
                </c:pt>
                <c:pt idx="6066">
                  <c:v>0</c:v>
                </c:pt>
                <c:pt idx="6067">
                  <c:v>9</c:v>
                </c:pt>
                <c:pt idx="6068">
                  <c:v>2</c:v>
                </c:pt>
                <c:pt idx="6069">
                  <c:v>0</c:v>
                </c:pt>
                <c:pt idx="6070">
                  <c:v>0</c:v>
                </c:pt>
                <c:pt idx="6071">
                  <c:v>6</c:v>
                </c:pt>
                <c:pt idx="6072">
                  <c:v>9</c:v>
                </c:pt>
                <c:pt idx="6073">
                  <c:v>6</c:v>
                </c:pt>
                <c:pt idx="6074">
                  <c:v>0</c:v>
                </c:pt>
                <c:pt idx="6075">
                  <c:v>6</c:v>
                </c:pt>
                <c:pt idx="6076">
                  <c:v>0</c:v>
                </c:pt>
                <c:pt idx="6077">
                  <c:v>9</c:v>
                </c:pt>
                <c:pt idx="6078">
                  <c:v>6</c:v>
                </c:pt>
                <c:pt idx="6079">
                  <c:v>2</c:v>
                </c:pt>
                <c:pt idx="6080">
                  <c:v>0</c:v>
                </c:pt>
                <c:pt idx="6081">
                  <c:v>6</c:v>
                </c:pt>
                <c:pt idx="6082">
                  <c:v>6</c:v>
                </c:pt>
                <c:pt idx="6083">
                  <c:v>1</c:v>
                </c:pt>
                <c:pt idx="6084">
                  <c:v>6</c:v>
                </c:pt>
                <c:pt idx="6085">
                  <c:v>19</c:v>
                </c:pt>
                <c:pt idx="6086">
                  <c:v>1</c:v>
                </c:pt>
                <c:pt idx="6087">
                  <c:v>19</c:v>
                </c:pt>
                <c:pt idx="6088">
                  <c:v>2</c:v>
                </c:pt>
                <c:pt idx="6089">
                  <c:v>3</c:v>
                </c:pt>
                <c:pt idx="6090">
                  <c:v>2</c:v>
                </c:pt>
                <c:pt idx="6091">
                  <c:v>6</c:v>
                </c:pt>
                <c:pt idx="6092">
                  <c:v>0</c:v>
                </c:pt>
                <c:pt idx="6093">
                  <c:v>3</c:v>
                </c:pt>
                <c:pt idx="6094">
                  <c:v>0</c:v>
                </c:pt>
                <c:pt idx="6095">
                  <c:v>0</c:v>
                </c:pt>
                <c:pt idx="6096">
                  <c:v>19</c:v>
                </c:pt>
                <c:pt idx="6097">
                  <c:v>2</c:v>
                </c:pt>
                <c:pt idx="6098">
                  <c:v>6</c:v>
                </c:pt>
                <c:pt idx="6099">
                  <c:v>2</c:v>
                </c:pt>
                <c:pt idx="6100">
                  <c:v>2</c:v>
                </c:pt>
                <c:pt idx="6101">
                  <c:v>6</c:v>
                </c:pt>
                <c:pt idx="6102">
                  <c:v>0</c:v>
                </c:pt>
                <c:pt idx="6103">
                  <c:v>4</c:v>
                </c:pt>
                <c:pt idx="6104">
                  <c:v>2</c:v>
                </c:pt>
                <c:pt idx="6105">
                  <c:v>0</c:v>
                </c:pt>
                <c:pt idx="6106">
                  <c:v>7</c:v>
                </c:pt>
                <c:pt idx="6107">
                  <c:v>0</c:v>
                </c:pt>
                <c:pt idx="6108">
                  <c:v>7</c:v>
                </c:pt>
                <c:pt idx="6109">
                  <c:v>0</c:v>
                </c:pt>
                <c:pt idx="6110">
                  <c:v>0</c:v>
                </c:pt>
                <c:pt idx="6111">
                  <c:v>2</c:v>
                </c:pt>
                <c:pt idx="6112">
                  <c:v>15</c:v>
                </c:pt>
                <c:pt idx="6113">
                  <c:v>2</c:v>
                </c:pt>
                <c:pt idx="6114">
                  <c:v>2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6</c:v>
                </c:pt>
                <c:pt idx="6119">
                  <c:v>9</c:v>
                </c:pt>
                <c:pt idx="6120">
                  <c:v>6</c:v>
                </c:pt>
                <c:pt idx="6121">
                  <c:v>0</c:v>
                </c:pt>
                <c:pt idx="6122">
                  <c:v>2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7</c:v>
                </c:pt>
                <c:pt idx="6130">
                  <c:v>0</c:v>
                </c:pt>
                <c:pt idx="6131">
                  <c:v>6</c:v>
                </c:pt>
                <c:pt idx="6132">
                  <c:v>15</c:v>
                </c:pt>
                <c:pt idx="6133">
                  <c:v>19</c:v>
                </c:pt>
                <c:pt idx="6134">
                  <c:v>15</c:v>
                </c:pt>
                <c:pt idx="6135">
                  <c:v>0</c:v>
                </c:pt>
                <c:pt idx="6136">
                  <c:v>0</c:v>
                </c:pt>
                <c:pt idx="6137">
                  <c:v>6</c:v>
                </c:pt>
                <c:pt idx="6138">
                  <c:v>15</c:v>
                </c:pt>
                <c:pt idx="6139">
                  <c:v>0</c:v>
                </c:pt>
                <c:pt idx="6140">
                  <c:v>6</c:v>
                </c:pt>
                <c:pt idx="6141">
                  <c:v>0</c:v>
                </c:pt>
                <c:pt idx="6142">
                  <c:v>6</c:v>
                </c:pt>
                <c:pt idx="6143">
                  <c:v>6</c:v>
                </c:pt>
                <c:pt idx="6144">
                  <c:v>19</c:v>
                </c:pt>
                <c:pt idx="6145">
                  <c:v>19</c:v>
                </c:pt>
                <c:pt idx="6146">
                  <c:v>0</c:v>
                </c:pt>
                <c:pt idx="6147">
                  <c:v>2</c:v>
                </c:pt>
                <c:pt idx="6148">
                  <c:v>0</c:v>
                </c:pt>
                <c:pt idx="6149">
                  <c:v>9</c:v>
                </c:pt>
                <c:pt idx="6150">
                  <c:v>0</c:v>
                </c:pt>
                <c:pt idx="6151">
                  <c:v>0</c:v>
                </c:pt>
                <c:pt idx="6152">
                  <c:v>4</c:v>
                </c:pt>
                <c:pt idx="6153">
                  <c:v>0</c:v>
                </c:pt>
                <c:pt idx="6154">
                  <c:v>0</c:v>
                </c:pt>
                <c:pt idx="6155">
                  <c:v>6</c:v>
                </c:pt>
                <c:pt idx="6156">
                  <c:v>0</c:v>
                </c:pt>
                <c:pt idx="6157">
                  <c:v>2</c:v>
                </c:pt>
                <c:pt idx="6158">
                  <c:v>1</c:v>
                </c:pt>
                <c:pt idx="6159">
                  <c:v>0</c:v>
                </c:pt>
                <c:pt idx="6160">
                  <c:v>1</c:v>
                </c:pt>
                <c:pt idx="6161">
                  <c:v>0</c:v>
                </c:pt>
                <c:pt idx="6162">
                  <c:v>2</c:v>
                </c:pt>
                <c:pt idx="6163">
                  <c:v>6</c:v>
                </c:pt>
                <c:pt idx="6164">
                  <c:v>19</c:v>
                </c:pt>
                <c:pt idx="6165">
                  <c:v>3</c:v>
                </c:pt>
                <c:pt idx="6166">
                  <c:v>7</c:v>
                </c:pt>
                <c:pt idx="6167">
                  <c:v>3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2</c:v>
                </c:pt>
                <c:pt idx="6172">
                  <c:v>0</c:v>
                </c:pt>
                <c:pt idx="6173">
                  <c:v>3</c:v>
                </c:pt>
                <c:pt idx="6174">
                  <c:v>4</c:v>
                </c:pt>
                <c:pt idx="6175">
                  <c:v>2</c:v>
                </c:pt>
                <c:pt idx="6176">
                  <c:v>0</c:v>
                </c:pt>
                <c:pt idx="6177">
                  <c:v>1</c:v>
                </c:pt>
                <c:pt idx="6178">
                  <c:v>6</c:v>
                </c:pt>
                <c:pt idx="6179">
                  <c:v>2</c:v>
                </c:pt>
                <c:pt idx="6180">
                  <c:v>2</c:v>
                </c:pt>
                <c:pt idx="6181">
                  <c:v>7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2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6</c:v>
                </c:pt>
                <c:pt idx="6191">
                  <c:v>2</c:v>
                </c:pt>
                <c:pt idx="6192">
                  <c:v>0</c:v>
                </c:pt>
                <c:pt idx="6193">
                  <c:v>0</c:v>
                </c:pt>
                <c:pt idx="6194">
                  <c:v>6</c:v>
                </c:pt>
                <c:pt idx="6195">
                  <c:v>15</c:v>
                </c:pt>
                <c:pt idx="6196">
                  <c:v>6</c:v>
                </c:pt>
                <c:pt idx="6197">
                  <c:v>19</c:v>
                </c:pt>
                <c:pt idx="6198">
                  <c:v>1</c:v>
                </c:pt>
                <c:pt idx="6199">
                  <c:v>0</c:v>
                </c:pt>
                <c:pt idx="6200">
                  <c:v>7</c:v>
                </c:pt>
                <c:pt idx="6201">
                  <c:v>0</c:v>
                </c:pt>
                <c:pt idx="6202">
                  <c:v>0</c:v>
                </c:pt>
                <c:pt idx="6203">
                  <c:v>19</c:v>
                </c:pt>
                <c:pt idx="6204">
                  <c:v>2</c:v>
                </c:pt>
                <c:pt idx="6205">
                  <c:v>0</c:v>
                </c:pt>
                <c:pt idx="6206">
                  <c:v>0</c:v>
                </c:pt>
                <c:pt idx="6207">
                  <c:v>1</c:v>
                </c:pt>
                <c:pt idx="6208">
                  <c:v>19</c:v>
                </c:pt>
                <c:pt idx="6209">
                  <c:v>0</c:v>
                </c:pt>
                <c:pt idx="6210">
                  <c:v>0</c:v>
                </c:pt>
                <c:pt idx="6211">
                  <c:v>7</c:v>
                </c:pt>
                <c:pt idx="6212">
                  <c:v>1</c:v>
                </c:pt>
                <c:pt idx="6213">
                  <c:v>1</c:v>
                </c:pt>
                <c:pt idx="6214">
                  <c:v>0</c:v>
                </c:pt>
                <c:pt idx="6215">
                  <c:v>2</c:v>
                </c:pt>
                <c:pt idx="6216">
                  <c:v>2</c:v>
                </c:pt>
                <c:pt idx="6217">
                  <c:v>6</c:v>
                </c:pt>
                <c:pt idx="6218">
                  <c:v>4</c:v>
                </c:pt>
                <c:pt idx="6219">
                  <c:v>0</c:v>
                </c:pt>
                <c:pt idx="6220">
                  <c:v>2</c:v>
                </c:pt>
                <c:pt idx="6221">
                  <c:v>7</c:v>
                </c:pt>
                <c:pt idx="6222">
                  <c:v>0</c:v>
                </c:pt>
                <c:pt idx="6223">
                  <c:v>7</c:v>
                </c:pt>
                <c:pt idx="6224">
                  <c:v>2</c:v>
                </c:pt>
                <c:pt idx="6225">
                  <c:v>6</c:v>
                </c:pt>
                <c:pt idx="6226">
                  <c:v>7</c:v>
                </c:pt>
                <c:pt idx="6227">
                  <c:v>7</c:v>
                </c:pt>
                <c:pt idx="6228">
                  <c:v>9</c:v>
                </c:pt>
                <c:pt idx="6229">
                  <c:v>6</c:v>
                </c:pt>
                <c:pt idx="6230">
                  <c:v>19</c:v>
                </c:pt>
                <c:pt idx="6231">
                  <c:v>9</c:v>
                </c:pt>
                <c:pt idx="6232">
                  <c:v>0</c:v>
                </c:pt>
                <c:pt idx="6233">
                  <c:v>1</c:v>
                </c:pt>
                <c:pt idx="6234">
                  <c:v>1</c:v>
                </c:pt>
                <c:pt idx="6235">
                  <c:v>2</c:v>
                </c:pt>
                <c:pt idx="6236">
                  <c:v>3</c:v>
                </c:pt>
                <c:pt idx="6237">
                  <c:v>2</c:v>
                </c:pt>
                <c:pt idx="6238">
                  <c:v>7</c:v>
                </c:pt>
                <c:pt idx="6239">
                  <c:v>0</c:v>
                </c:pt>
                <c:pt idx="6240">
                  <c:v>9</c:v>
                </c:pt>
                <c:pt idx="6241">
                  <c:v>2</c:v>
                </c:pt>
                <c:pt idx="6242">
                  <c:v>7</c:v>
                </c:pt>
                <c:pt idx="6243">
                  <c:v>0</c:v>
                </c:pt>
                <c:pt idx="6244">
                  <c:v>0</c:v>
                </c:pt>
                <c:pt idx="6245">
                  <c:v>3</c:v>
                </c:pt>
                <c:pt idx="6246">
                  <c:v>6</c:v>
                </c:pt>
                <c:pt idx="6247">
                  <c:v>6</c:v>
                </c:pt>
                <c:pt idx="6248">
                  <c:v>7</c:v>
                </c:pt>
                <c:pt idx="6249">
                  <c:v>0</c:v>
                </c:pt>
                <c:pt idx="6250">
                  <c:v>6</c:v>
                </c:pt>
                <c:pt idx="6251">
                  <c:v>3</c:v>
                </c:pt>
                <c:pt idx="6252">
                  <c:v>2</c:v>
                </c:pt>
                <c:pt idx="6253">
                  <c:v>2</c:v>
                </c:pt>
                <c:pt idx="6254">
                  <c:v>6</c:v>
                </c:pt>
                <c:pt idx="6255">
                  <c:v>0</c:v>
                </c:pt>
                <c:pt idx="6256">
                  <c:v>0</c:v>
                </c:pt>
                <c:pt idx="6257">
                  <c:v>6</c:v>
                </c:pt>
                <c:pt idx="6258">
                  <c:v>2</c:v>
                </c:pt>
                <c:pt idx="6259">
                  <c:v>0</c:v>
                </c:pt>
                <c:pt idx="6260">
                  <c:v>0</c:v>
                </c:pt>
                <c:pt idx="6261">
                  <c:v>9</c:v>
                </c:pt>
                <c:pt idx="6262">
                  <c:v>6</c:v>
                </c:pt>
                <c:pt idx="6263">
                  <c:v>0</c:v>
                </c:pt>
                <c:pt idx="6264">
                  <c:v>6</c:v>
                </c:pt>
                <c:pt idx="6265">
                  <c:v>2</c:v>
                </c:pt>
                <c:pt idx="6266">
                  <c:v>4</c:v>
                </c:pt>
                <c:pt idx="6267">
                  <c:v>0</c:v>
                </c:pt>
                <c:pt idx="6268">
                  <c:v>1</c:v>
                </c:pt>
                <c:pt idx="6269">
                  <c:v>4</c:v>
                </c:pt>
                <c:pt idx="6270">
                  <c:v>2</c:v>
                </c:pt>
                <c:pt idx="6271">
                  <c:v>0</c:v>
                </c:pt>
                <c:pt idx="6272">
                  <c:v>15</c:v>
                </c:pt>
                <c:pt idx="6273">
                  <c:v>1</c:v>
                </c:pt>
                <c:pt idx="6274">
                  <c:v>0</c:v>
                </c:pt>
                <c:pt idx="6275">
                  <c:v>2</c:v>
                </c:pt>
                <c:pt idx="6276">
                  <c:v>2</c:v>
                </c:pt>
                <c:pt idx="6277">
                  <c:v>1</c:v>
                </c:pt>
                <c:pt idx="6278">
                  <c:v>4</c:v>
                </c:pt>
                <c:pt idx="6279">
                  <c:v>0</c:v>
                </c:pt>
                <c:pt idx="6280">
                  <c:v>3</c:v>
                </c:pt>
                <c:pt idx="6281">
                  <c:v>2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7</c:v>
                </c:pt>
                <c:pt idx="6287">
                  <c:v>2</c:v>
                </c:pt>
                <c:pt idx="6288">
                  <c:v>7</c:v>
                </c:pt>
                <c:pt idx="6289">
                  <c:v>0</c:v>
                </c:pt>
                <c:pt idx="6290">
                  <c:v>1</c:v>
                </c:pt>
                <c:pt idx="6291">
                  <c:v>0</c:v>
                </c:pt>
                <c:pt idx="6292">
                  <c:v>0</c:v>
                </c:pt>
                <c:pt idx="6293">
                  <c:v>7</c:v>
                </c:pt>
                <c:pt idx="6294">
                  <c:v>0</c:v>
                </c:pt>
                <c:pt idx="6295">
                  <c:v>2</c:v>
                </c:pt>
                <c:pt idx="6296">
                  <c:v>1</c:v>
                </c:pt>
                <c:pt idx="6297">
                  <c:v>4</c:v>
                </c:pt>
                <c:pt idx="6298">
                  <c:v>0</c:v>
                </c:pt>
                <c:pt idx="6299">
                  <c:v>7</c:v>
                </c:pt>
                <c:pt idx="6300">
                  <c:v>7</c:v>
                </c:pt>
                <c:pt idx="6301">
                  <c:v>2</c:v>
                </c:pt>
                <c:pt idx="6302">
                  <c:v>6</c:v>
                </c:pt>
                <c:pt idx="6303">
                  <c:v>0</c:v>
                </c:pt>
                <c:pt idx="6304">
                  <c:v>3</c:v>
                </c:pt>
                <c:pt idx="6305">
                  <c:v>2</c:v>
                </c:pt>
                <c:pt idx="6306">
                  <c:v>1</c:v>
                </c:pt>
                <c:pt idx="6307">
                  <c:v>2</c:v>
                </c:pt>
                <c:pt idx="6308">
                  <c:v>19</c:v>
                </c:pt>
                <c:pt idx="6309">
                  <c:v>2</c:v>
                </c:pt>
                <c:pt idx="6310">
                  <c:v>2</c:v>
                </c:pt>
                <c:pt idx="6311">
                  <c:v>3</c:v>
                </c:pt>
                <c:pt idx="6312">
                  <c:v>0</c:v>
                </c:pt>
                <c:pt idx="6313">
                  <c:v>7</c:v>
                </c:pt>
                <c:pt idx="6314">
                  <c:v>2</c:v>
                </c:pt>
                <c:pt idx="6315">
                  <c:v>6</c:v>
                </c:pt>
                <c:pt idx="6316">
                  <c:v>7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3</c:v>
                </c:pt>
                <c:pt idx="6321">
                  <c:v>7</c:v>
                </c:pt>
                <c:pt idx="6322">
                  <c:v>7</c:v>
                </c:pt>
                <c:pt idx="6323">
                  <c:v>0</c:v>
                </c:pt>
                <c:pt idx="6324">
                  <c:v>0</c:v>
                </c:pt>
                <c:pt idx="6325">
                  <c:v>6</c:v>
                </c:pt>
                <c:pt idx="6326">
                  <c:v>19</c:v>
                </c:pt>
                <c:pt idx="6327">
                  <c:v>0</c:v>
                </c:pt>
                <c:pt idx="6328">
                  <c:v>1</c:v>
                </c:pt>
                <c:pt idx="6329">
                  <c:v>2</c:v>
                </c:pt>
                <c:pt idx="6330">
                  <c:v>0</c:v>
                </c:pt>
                <c:pt idx="6331">
                  <c:v>15</c:v>
                </c:pt>
                <c:pt idx="6332">
                  <c:v>7</c:v>
                </c:pt>
                <c:pt idx="6333">
                  <c:v>0</c:v>
                </c:pt>
                <c:pt idx="6334">
                  <c:v>4</c:v>
                </c:pt>
                <c:pt idx="6335">
                  <c:v>0</c:v>
                </c:pt>
                <c:pt idx="6336">
                  <c:v>6</c:v>
                </c:pt>
                <c:pt idx="6337">
                  <c:v>4</c:v>
                </c:pt>
                <c:pt idx="6338">
                  <c:v>0</c:v>
                </c:pt>
                <c:pt idx="6339">
                  <c:v>0</c:v>
                </c:pt>
                <c:pt idx="6340">
                  <c:v>1</c:v>
                </c:pt>
                <c:pt idx="6341">
                  <c:v>2</c:v>
                </c:pt>
                <c:pt idx="6342">
                  <c:v>2</c:v>
                </c:pt>
                <c:pt idx="6343">
                  <c:v>2</c:v>
                </c:pt>
                <c:pt idx="6344">
                  <c:v>4</c:v>
                </c:pt>
                <c:pt idx="6345">
                  <c:v>6</c:v>
                </c:pt>
                <c:pt idx="6346">
                  <c:v>2</c:v>
                </c:pt>
                <c:pt idx="6347">
                  <c:v>2</c:v>
                </c:pt>
                <c:pt idx="6348">
                  <c:v>6</c:v>
                </c:pt>
                <c:pt idx="6349">
                  <c:v>19</c:v>
                </c:pt>
                <c:pt idx="6350">
                  <c:v>0</c:v>
                </c:pt>
                <c:pt idx="6351">
                  <c:v>3</c:v>
                </c:pt>
                <c:pt idx="6352">
                  <c:v>0</c:v>
                </c:pt>
                <c:pt idx="6353">
                  <c:v>4</c:v>
                </c:pt>
                <c:pt idx="6354">
                  <c:v>0</c:v>
                </c:pt>
                <c:pt idx="6355">
                  <c:v>19</c:v>
                </c:pt>
                <c:pt idx="6356">
                  <c:v>3</c:v>
                </c:pt>
                <c:pt idx="6357">
                  <c:v>1</c:v>
                </c:pt>
                <c:pt idx="6358">
                  <c:v>0</c:v>
                </c:pt>
                <c:pt idx="6359">
                  <c:v>2</c:v>
                </c:pt>
                <c:pt idx="6360">
                  <c:v>1</c:v>
                </c:pt>
                <c:pt idx="6361">
                  <c:v>0</c:v>
                </c:pt>
                <c:pt idx="6362">
                  <c:v>7</c:v>
                </c:pt>
                <c:pt idx="6363">
                  <c:v>0</c:v>
                </c:pt>
                <c:pt idx="6364">
                  <c:v>0</c:v>
                </c:pt>
                <c:pt idx="6365">
                  <c:v>6</c:v>
                </c:pt>
                <c:pt idx="6366">
                  <c:v>7</c:v>
                </c:pt>
                <c:pt idx="6367">
                  <c:v>7</c:v>
                </c:pt>
                <c:pt idx="6368">
                  <c:v>1</c:v>
                </c:pt>
                <c:pt idx="6369">
                  <c:v>6</c:v>
                </c:pt>
                <c:pt idx="6370">
                  <c:v>0</c:v>
                </c:pt>
                <c:pt idx="6371">
                  <c:v>0</c:v>
                </c:pt>
                <c:pt idx="6372">
                  <c:v>1</c:v>
                </c:pt>
                <c:pt idx="6373">
                  <c:v>9</c:v>
                </c:pt>
                <c:pt idx="6374">
                  <c:v>15</c:v>
                </c:pt>
                <c:pt idx="6375">
                  <c:v>0</c:v>
                </c:pt>
                <c:pt idx="6376">
                  <c:v>19</c:v>
                </c:pt>
                <c:pt idx="6377">
                  <c:v>7</c:v>
                </c:pt>
                <c:pt idx="6378">
                  <c:v>6</c:v>
                </c:pt>
                <c:pt idx="6379">
                  <c:v>1</c:v>
                </c:pt>
                <c:pt idx="6380">
                  <c:v>15</c:v>
                </c:pt>
                <c:pt idx="6381">
                  <c:v>0</c:v>
                </c:pt>
                <c:pt idx="6382">
                  <c:v>19</c:v>
                </c:pt>
                <c:pt idx="6383">
                  <c:v>6</c:v>
                </c:pt>
                <c:pt idx="6384">
                  <c:v>1</c:v>
                </c:pt>
                <c:pt idx="6385">
                  <c:v>0</c:v>
                </c:pt>
                <c:pt idx="6386">
                  <c:v>19</c:v>
                </c:pt>
                <c:pt idx="6387">
                  <c:v>0</c:v>
                </c:pt>
                <c:pt idx="6388">
                  <c:v>2</c:v>
                </c:pt>
                <c:pt idx="6389">
                  <c:v>1</c:v>
                </c:pt>
                <c:pt idx="6390">
                  <c:v>7</c:v>
                </c:pt>
                <c:pt idx="6391">
                  <c:v>0</c:v>
                </c:pt>
                <c:pt idx="6392">
                  <c:v>0</c:v>
                </c:pt>
                <c:pt idx="6393">
                  <c:v>1</c:v>
                </c:pt>
                <c:pt idx="6394">
                  <c:v>7</c:v>
                </c:pt>
                <c:pt idx="6395">
                  <c:v>2</c:v>
                </c:pt>
                <c:pt idx="6396">
                  <c:v>0</c:v>
                </c:pt>
                <c:pt idx="6397">
                  <c:v>6</c:v>
                </c:pt>
                <c:pt idx="6398">
                  <c:v>0</c:v>
                </c:pt>
                <c:pt idx="6399">
                  <c:v>2</c:v>
                </c:pt>
                <c:pt idx="6400">
                  <c:v>2</c:v>
                </c:pt>
                <c:pt idx="6401">
                  <c:v>7</c:v>
                </c:pt>
                <c:pt idx="6402">
                  <c:v>6</c:v>
                </c:pt>
                <c:pt idx="6403">
                  <c:v>0</c:v>
                </c:pt>
                <c:pt idx="6404">
                  <c:v>2</c:v>
                </c:pt>
                <c:pt idx="6405">
                  <c:v>19</c:v>
                </c:pt>
                <c:pt idx="6406">
                  <c:v>0</c:v>
                </c:pt>
                <c:pt idx="6407">
                  <c:v>7</c:v>
                </c:pt>
                <c:pt idx="6408">
                  <c:v>9</c:v>
                </c:pt>
                <c:pt idx="6409">
                  <c:v>6</c:v>
                </c:pt>
                <c:pt idx="6410">
                  <c:v>0</c:v>
                </c:pt>
                <c:pt idx="6411">
                  <c:v>2</c:v>
                </c:pt>
                <c:pt idx="6412">
                  <c:v>2</c:v>
                </c:pt>
                <c:pt idx="6413">
                  <c:v>1</c:v>
                </c:pt>
                <c:pt idx="6414">
                  <c:v>2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2</c:v>
                </c:pt>
                <c:pt idx="6419">
                  <c:v>2</c:v>
                </c:pt>
                <c:pt idx="6420">
                  <c:v>15</c:v>
                </c:pt>
                <c:pt idx="6421">
                  <c:v>0</c:v>
                </c:pt>
                <c:pt idx="6422">
                  <c:v>1</c:v>
                </c:pt>
                <c:pt idx="6423">
                  <c:v>0</c:v>
                </c:pt>
                <c:pt idx="6424">
                  <c:v>7</c:v>
                </c:pt>
                <c:pt idx="6425">
                  <c:v>0</c:v>
                </c:pt>
                <c:pt idx="6426">
                  <c:v>0</c:v>
                </c:pt>
                <c:pt idx="6427">
                  <c:v>1</c:v>
                </c:pt>
                <c:pt idx="6428">
                  <c:v>19</c:v>
                </c:pt>
                <c:pt idx="6429">
                  <c:v>0</c:v>
                </c:pt>
                <c:pt idx="6430">
                  <c:v>1</c:v>
                </c:pt>
                <c:pt idx="6431">
                  <c:v>7</c:v>
                </c:pt>
                <c:pt idx="6432">
                  <c:v>0</c:v>
                </c:pt>
                <c:pt idx="6433">
                  <c:v>9</c:v>
                </c:pt>
                <c:pt idx="6434">
                  <c:v>1</c:v>
                </c:pt>
                <c:pt idx="6435">
                  <c:v>9</c:v>
                </c:pt>
                <c:pt idx="6436">
                  <c:v>0</c:v>
                </c:pt>
                <c:pt idx="6437">
                  <c:v>1</c:v>
                </c:pt>
                <c:pt idx="6438">
                  <c:v>15</c:v>
                </c:pt>
                <c:pt idx="6439">
                  <c:v>0</c:v>
                </c:pt>
                <c:pt idx="6440">
                  <c:v>0</c:v>
                </c:pt>
                <c:pt idx="6441">
                  <c:v>7</c:v>
                </c:pt>
                <c:pt idx="6442">
                  <c:v>0</c:v>
                </c:pt>
                <c:pt idx="6443">
                  <c:v>0</c:v>
                </c:pt>
                <c:pt idx="6444">
                  <c:v>9</c:v>
                </c:pt>
                <c:pt idx="6445">
                  <c:v>0</c:v>
                </c:pt>
                <c:pt idx="6446">
                  <c:v>1</c:v>
                </c:pt>
                <c:pt idx="6447">
                  <c:v>6</c:v>
                </c:pt>
                <c:pt idx="6448">
                  <c:v>0</c:v>
                </c:pt>
                <c:pt idx="6449">
                  <c:v>2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7</c:v>
                </c:pt>
                <c:pt idx="6454">
                  <c:v>2</c:v>
                </c:pt>
                <c:pt idx="6455">
                  <c:v>2</c:v>
                </c:pt>
                <c:pt idx="6456">
                  <c:v>0</c:v>
                </c:pt>
                <c:pt idx="6457">
                  <c:v>6</c:v>
                </c:pt>
                <c:pt idx="6458">
                  <c:v>2</c:v>
                </c:pt>
                <c:pt idx="6459">
                  <c:v>0</c:v>
                </c:pt>
                <c:pt idx="6460">
                  <c:v>1</c:v>
                </c:pt>
                <c:pt idx="6461">
                  <c:v>3</c:v>
                </c:pt>
                <c:pt idx="6462">
                  <c:v>3</c:v>
                </c:pt>
                <c:pt idx="6463">
                  <c:v>0</c:v>
                </c:pt>
                <c:pt idx="6464">
                  <c:v>7</c:v>
                </c:pt>
                <c:pt idx="6465">
                  <c:v>4</c:v>
                </c:pt>
                <c:pt idx="6466">
                  <c:v>2</c:v>
                </c:pt>
                <c:pt idx="6467">
                  <c:v>6</c:v>
                </c:pt>
                <c:pt idx="6468">
                  <c:v>2</c:v>
                </c:pt>
                <c:pt idx="6469">
                  <c:v>0</c:v>
                </c:pt>
                <c:pt idx="6470">
                  <c:v>4</c:v>
                </c:pt>
                <c:pt idx="6471">
                  <c:v>0</c:v>
                </c:pt>
                <c:pt idx="6472">
                  <c:v>0</c:v>
                </c:pt>
                <c:pt idx="6473">
                  <c:v>19</c:v>
                </c:pt>
                <c:pt idx="6474">
                  <c:v>0</c:v>
                </c:pt>
                <c:pt idx="6475">
                  <c:v>0</c:v>
                </c:pt>
                <c:pt idx="6476">
                  <c:v>6</c:v>
                </c:pt>
                <c:pt idx="6477">
                  <c:v>0</c:v>
                </c:pt>
                <c:pt idx="6478">
                  <c:v>6</c:v>
                </c:pt>
                <c:pt idx="6479">
                  <c:v>7</c:v>
                </c:pt>
                <c:pt idx="6480">
                  <c:v>1</c:v>
                </c:pt>
                <c:pt idx="6481">
                  <c:v>6</c:v>
                </c:pt>
                <c:pt idx="6482">
                  <c:v>9</c:v>
                </c:pt>
                <c:pt idx="6483">
                  <c:v>0</c:v>
                </c:pt>
                <c:pt idx="6484">
                  <c:v>1</c:v>
                </c:pt>
                <c:pt idx="6485">
                  <c:v>0</c:v>
                </c:pt>
                <c:pt idx="6486">
                  <c:v>6</c:v>
                </c:pt>
                <c:pt idx="6487">
                  <c:v>6</c:v>
                </c:pt>
                <c:pt idx="6488">
                  <c:v>0</c:v>
                </c:pt>
                <c:pt idx="6489">
                  <c:v>1</c:v>
                </c:pt>
                <c:pt idx="6490">
                  <c:v>7</c:v>
                </c:pt>
                <c:pt idx="6491">
                  <c:v>0</c:v>
                </c:pt>
                <c:pt idx="6492">
                  <c:v>19</c:v>
                </c:pt>
                <c:pt idx="6493">
                  <c:v>4</c:v>
                </c:pt>
                <c:pt idx="6494">
                  <c:v>9</c:v>
                </c:pt>
                <c:pt idx="6495">
                  <c:v>0</c:v>
                </c:pt>
                <c:pt idx="6496">
                  <c:v>7</c:v>
                </c:pt>
                <c:pt idx="6497">
                  <c:v>0</c:v>
                </c:pt>
                <c:pt idx="6498">
                  <c:v>2</c:v>
                </c:pt>
                <c:pt idx="6499">
                  <c:v>0</c:v>
                </c:pt>
                <c:pt idx="6500">
                  <c:v>2</c:v>
                </c:pt>
                <c:pt idx="6501">
                  <c:v>2</c:v>
                </c:pt>
                <c:pt idx="6502">
                  <c:v>2</c:v>
                </c:pt>
                <c:pt idx="6503">
                  <c:v>7</c:v>
                </c:pt>
                <c:pt idx="6504">
                  <c:v>9</c:v>
                </c:pt>
                <c:pt idx="6505">
                  <c:v>2</c:v>
                </c:pt>
                <c:pt idx="6506">
                  <c:v>2</c:v>
                </c:pt>
                <c:pt idx="6507">
                  <c:v>1</c:v>
                </c:pt>
                <c:pt idx="6508">
                  <c:v>7</c:v>
                </c:pt>
                <c:pt idx="6509">
                  <c:v>0</c:v>
                </c:pt>
                <c:pt idx="6510">
                  <c:v>4</c:v>
                </c:pt>
                <c:pt idx="6511">
                  <c:v>6</c:v>
                </c:pt>
                <c:pt idx="6512">
                  <c:v>0</c:v>
                </c:pt>
                <c:pt idx="6513">
                  <c:v>9</c:v>
                </c:pt>
                <c:pt idx="6514">
                  <c:v>6</c:v>
                </c:pt>
                <c:pt idx="6515">
                  <c:v>0</c:v>
                </c:pt>
                <c:pt idx="6516">
                  <c:v>6</c:v>
                </c:pt>
                <c:pt idx="6517">
                  <c:v>7</c:v>
                </c:pt>
                <c:pt idx="6518">
                  <c:v>19</c:v>
                </c:pt>
                <c:pt idx="6519">
                  <c:v>0</c:v>
                </c:pt>
                <c:pt idx="6520">
                  <c:v>7</c:v>
                </c:pt>
                <c:pt idx="6521">
                  <c:v>2</c:v>
                </c:pt>
                <c:pt idx="6522">
                  <c:v>0</c:v>
                </c:pt>
                <c:pt idx="6523">
                  <c:v>7</c:v>
                </c:pt>
                <c:pt idx="6524">
                  <c:v>6</c:v>
                </c:pt>
                <c:pt idx="6525">
                  <c:v>2</c:v>
                </c:pt>
                <c:pt idx="6526">
                  <c:v>6</c:v>
                </c:pt>
                <c:pt idx="6527">
                  <c:v>0</c:v>
                </c:pt>
                <c:pt idx="6528">
                  <c:v>2</c:v>
                </c:pt>
                <c:pt idx="6529">
                  <c:v>7</c:v>
                </c:pt>
                <c:pt idx="6530">
                  <c:v>6</c:v>
                </c:pt>
                <c:pt idx="6531">
                  <c:v>4</c:v>
                </c:pt>
                <c:pt idx="6532">
                  <c:v>0</c:v>
                </c:pt>
                <c:pt idx="6533">
                  <c:v>1</c:v>
                </c:pt>
                <c:pt idx="6534">
                  <c:v>0</c:v>
                </c:pt>
                <c:pt idx="6535">
                  <c:v>4</c:v>
                </c:pt>
                <c:pt idx="6536">
                  <c:v>4</c:v>
                </c:pt>
                <c:pt idx="6537">
                  <c:v>6</c:v>
                </c:pt>
                <c:pt idx="6538">
                  <c:v>15</c:v>
                </c:pt>
                <c:pt idx="6539">
                  <c:v>0</c:v>
                </c:pt>
                <c:pt idx="6540">
                  <c:v>0</c:v>
                </c:pt>
                <c:pt idx="6541">
                  <c:v>15</c:v>
                </c:pt>
                <c:pt idx="6542">
                  <c:v>6</c:v>
                </c:pt>
                <c:pt idx="6543">
                  <c:v>7</c:v>
                </c:pt>
                <c:pt idx="6544">
                  <c:v>7</c:v>
                </c:pt>
                <c:pt idx="6545">
                  <c:v>2</c:v>
                </c:pt>
                <c:pt idx="6546">
                  <c:v>2</c:v>
                </c:pt>
                <c:pt idx="6547">
                  <c:v>0</c:v>
                </c:pt>
                <c:pt idx="6548">
                  <c:v>6</c:v>
                </c:pt>
                <c:pt idx="6549">
                  <c:v>7</c:v>
                </c:pt>
                <c:pt idx="6550">
                  <c:v>0</c:v>
                </c:pt>
                <c:pt idx="6551">
                  <c:v>6</c:v>
                </c:pt>
                <c:pt idx="6552">
                  <c:v>9</c:v>
                </c:pt>
                <c:pt idx="6553">
                  <c:v>1</c:v>
                </c:pt>
                <c:pt idx="6554">
                  <c:v>2</c:v>
                </c:pt>
                <c:pt idx="6555">
                  <c:v>6</c:v>
                </c:pt>
                <c:pt idx="6556">
                  <c:v>0</c:v>
                </c:pt>
                <c:pt idx="6557">
                  <c:v>2</c:v>
                </c:pt>
                <c:pt idx="6558">
                  <c:v>1</c:v>
                </c:pt>
                <c:pt idx="6559">
                  <c:v>1</c:v>
                </c:pt>
                <c:pt idx="6560">
                  <c:v>7</c:v>
                </c:pt>
                <c:pt idx="6561">
                  <c:v>1</c:v>
                </c:pt>
                <c:pt idx="6562">
                  <c:v>1</c:v>
                </c:pt>
                <c:pt idx="6563">
                  <c:v>0</c:v>
                </c:pt>
                <c:pt idx="6564">
                  <c:v>1</c:v>
                </c:pt>
                <c:pt idx="6565">
                  <c:v>0</c:v>
                </c:pt>
                <c:pt idx="6566">
                  <c:v>6</c:v>
                </c:pt>
                <c:pt idx="6567">
                  <c:v>7</c:v>
                </c:pt>
                <c:pt idx="6568">
                  <c:v>15</c:v>
                </c:pt>
                <c:pt idx="6569">
                  <c:v>6</c:v>
                </c:pt>
                <c:pt idx="6570">
                  <c:v>19</c:v>
                </c:pt>
                <c:pt idx="6571">
                  <c:v>0</c:v>
                </c:pt>
                <c:pt idx="6572">
                  <c:v>6</c:v>
                </c:pt>
                <c:pt idx="6573">
                  <c:v>0</c:v>
                </c:pt>
                <c:pt idx="6574">
                  <c:v>7</c:v>
                </c:pt>
                <c:pt idx="6575">
                  <c:v>1</c:v>
                </c:pt>
                <c:pt idx="6576">
                  <c:v>0</c:v>
                </c:pt>
                <c:pt idx="6577">
                  <c:v>19</c:v>
                </c:pt>
                <c:pt idx="6578">
                  <c:v>2</c:v>
                </c:pt>
                <c:pt idx="6579">
                  <c:v>0</c:v>
                </c:pt>
                <c:pt idx="6580">
                  <c:v>1</c:v>
                </c:pt>
                <c:pt idx="6581">
                  <c:v>0</c:v>
                </c:pt>
                <c:pt idx="6582">
                  <c:v>6</c:v>
                </c:pt>
                <c:pt idx="6583">
                  <c:v>6</c:v>
                </c:pt>
                <c:pt idx="6584">
                  <c:v>1</c:v>
                </c:pt>
                <c:pt idx="6585">
                  <c:v>7</c:v>
                </c:pt>
                <c:pt idx="6586">
                  <c:v>2</c:v>
                </c:pt>
                <c:pt idx="6587">
                  <c:v>15</c:v>
                </c:pt>
                <c:pt idx="6588">
                  <c:v>6</c:v>
                </c:pt>
                <c:pt idx="6589">
                  <c:v>2</c:v>
                </c:pt>
                <c:pt idx="6590">
                  <c:v>6</c:v>
                </c:pt>
                <c:pt idx="6591">
                  <c:v>4</c:v>
                </c:pt>
                <c:pt idx="6592">
                  <c:v>0</c:v>
                </c:pt>
                <c:pt idx="6593">
                  <c:v>6</c:v>
                </c:pt>
                <c:pt idx="6594">
                  <c:v>3</c:v>
                </c:pt>
                <c:pt idx="6595">
                  <c:v>2</c:v>
                </c:pt>
                <c:pt idx="6596">
                  <c:v>9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7</c:v>
                </c:pt>
                <c:pt idx="6602">
                  <c:v>1</c:v>
                </c:pt>
                <c:pt idx="6603">
                  <c:v>19</c:v>
                </c:pt>
                <c:pt idx="6604">
                  <c:v>1</c:v>
                </c:pt>
                <c:pt idx="6605">
                  <c:v>6</c:v>
                </c:pt>
                <c:pt idx="6606">
                  <c:v>2</c:v>
                </c:pt>
                <c:pt idx="6607">
                  <c:v>2</c:v>
                </c:pt>
                <c:pt idx="6608">
                  <c:v>0</c:v>
                </c:pt>
                <c:pt idx="6609">
                  <c:v>6</c:v>
                </c:pt>
                <c:pt idx="6610">
                  <c:v>15</c:v>
                </c:pt>
                <c:pt idx="6611">
                  <c:v>7</c:v>
                </c:pt>
                <c:pt idx="6612">
                  <c:v>6</c:v>
                </c:pt>
                <c:pt idx="6613">
                  <c:v>9</c:v>
                </c:pt>
                <c:pt idx="6614">
                  <c:v>6</c:v>
                </c:pt>
                <c:pt idx="6615">
                  <c:v>1</c:v>
                </c:pt>
                <c:pt idx="6616">
                  <c:v>3</c:v>
                </c:pt>
                <c:pt idx="6617">
                  <c:v>0</c:v>
                </c:pt>
                <c:pt idx="6618">
                  <c:v>2</c:v>
                </c:pt>
                <c:pt idx="6619">
                  <c:v>0</c:v>
                </c:pt>
                <c:pt idx="6620">
                  <c:v>2</c:v>
                </c:pt>
                <c:pt idx="6621">
                  <c:v>15</c:v>
                </c:pt>
                <c:pt idx="6622">
                  <c:v>2</c:v>
                </c:pt>
                <c:pt idx="6623">
                  <c:v>9</c:v>
                </c:pt>
                <c:pt idx="6624">
                  <c:v>1</c:v>
                </c:pt>
                <c:pt idx="6625">
                  <c:v>2</c:v>
                </c:pt>
                <c:pt idx="6626">
                  <c:v>0</c:v>
                </c:pt>
                <c:pt idx="6627">
                  <c:v>3</c:v>
                </c:pt>
                <c:pt idx="6628">
                  <c:v>9</c:v>
                </c:pt>
                <c:pt idx="6629">
                  <c:v>6</c:v>
                </c:pt>
                <c:pt idx="6630">
                  <c:v>2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2</c:v>
                </c:pt>
                <c:pt idx="6635">
                  <c:v>0</c:v>
                </c:pt>
                <c:pt idx="6636">
                  <c:v>6</c:v>
                </c:pt>
                <c:pt idx="6637">
                  <c:v>2</c:v>
                </c:pt>
                <c:pt idx="6638">
                  <c:v>6</c:v>
                </c:pt>
                <c:pt idx="6639">
                  <c:v>6</c:v>
                </c:pt>
                <c:pt idx="6640">
                  <c:v>2</c:v>
                </c:pt>
                <c:pt idx="6641">
                  <c:v>0</c:v>
                </c:pt>
                <c:pt idx="6642">
                  <c:v>7</c:v>
                </c:pt>
                <c:pt idx="6643">
                  <c:v>1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6</c:v>
                </c:pt>
                <c:pt idx="6649">
                  <c:v>15</c:v>
                </c:pt>
                <c:pt idx="6650">
                  <c:v>2</c:v>
                </c:pt>
                <c:pt idx="6651">
                  <c:v>1</c:v>
                </c:pt>
                <c:pt idx="6652">
                  <c:v>3</c:v>
                </c:pt>
                <c:pt idx="6653">
                  <c:v>15</c:v>
                </c:pt>
                <c:pt idx="6654">
                  <c:v>0</c:v>
                </c:pt>
                <c:pt idx="6655">
                  <c:v>0</c:v>
                </c:pt>
                <c:pt idx="6656">
                  <c:v>15</c:v>
                </c:pt>
                <c:pt idx="6657">
                  <c:v>0</c:v>
                </c:pt>
                <c:pt idx="6658">
                  <c:v>2</c:v>
                </c:pt>
                <c:pt idx="6659">
                  <c:v>7</c:v>
                </c:pt>
                <c:pt idx="6660">
                  <c:v>1</c:v>
                </c:pt>
                <c:pt idx="6661">
                  <c:v>7</c:v>
                </c:pt>
                <c:pt idx="6662">
                  <c:v>1</c:v>
                </c:pt>
                <c:pt idx="6663">
                  <c:v>0</c:v>
                </c:pt>
                <c:pt idx="6664">
                  <c:v>7</c:v>
                </c:pt>
                <c:pt idx="6665">
                  <c:v>1</c:v>
                </c:pt>
                <c:pt idx="6666">
                  <c:v>0</c:v>
                </c:pt>
                <c:pt idx="6667">
                  <c:v>0</c:v>
                </c:pt>
                <c:pt idx="6668">
                  <c:v>3</c:v>
                </c:pt>
                <c:pt idx="6669">
                  <c:v>0</c:v>
                </c:pt>
                <c:pt idx="6670">
                  <c:v>0</c:v>
                </c:pt>
                <c:pt idx="6671">
                  <c:v>1</c:v>
                </c:pt>
                <c:pt idx="6672">
                  <c:v>2</c:v>
                </c:pt>
                <c:pt idx="6673">
                  <c:v>1</c:v>
                </c:pt>
                <c:pt idx="6674">
                  <c:v>4</c:v>
                </c:pt>
                <c:pt idx="6675">
                  <c:v>6</c:v>
                </c:pt>
                <c:pt idx="6676">
                  <c:v>15</c:v>
                </c:pt>
                <c:pt idx="6677">
                  <c:v>2</c:v>
                </c:pt>
                <c:pt idx="6678">
                  <c:v>1</c:v>
                </c:pt>
                <c:pt idx="6679">
                  <c:v>6</c:v>
                </c:pt>
                <c:pt idx="6680">
                  <c:v>2</c:v>
                </c:pt>
                <c:pt idx="6681">
                  <c:v>0</c:v>
                </c:pt>
                <c:pt idx="6682">
                  <c:v>2</c:v>
                </c:pt>
                <c:pt idx="6683">
                  <c:v>3</c:v>
                </c:pt>
                <c:pt idx="6684">
                  <c:v>0</c:v>
                </c:pt>
                <c:pt idx="6685">
                  <c:v>1</c:v>
                </c:pt>
                <c:pt idx="6686">
                  <c:v>4</c:v>
                </c:pt>
                <c:pt idx="6687">
                  <c:v>7</c:v>
                </c:pt>
                <c:pt idx="6688">
                  <c:v>15</c:v>
                </c:pt>
                <c:pt idx="6689">
                  <c:v>7</c:v>
                </c:pt>
                <c:pt idx="6690">
                  <c:v>0</c:v>
                </c:pt>
                <c:pt idx="6691">
                  <c:v>4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6</c:v>
                </c:pt>
                <c:pt idx="6696">
                  <c:v>1</c:v>
                </c:pt>
                <c:pt idx="6697">
                  <c:v>2</c:v>
                </c:pt>
                <c:pt idx="6698">
                  <c:v>2</c:v>
                </c:pt>
                <c:pt idx="6699">
                  <c:v>15</c:v>
                </c:pt>
                <c:pt idx="6700">
                  <c:v>1</c:v>
                </c:pt>
                <c:pt idx="6701">
                  <c:v>0</c:v>
                </c:pt>
                <c:pt idx="6702">
                  <c:v>2</c:v>
                </c:pt>
                <c:pt idx="6703">
                  <c:v>3</c:v>
                </c:pt>
                <c:pt idx="6704">
                  <c:v>15</c:v>
                </c:pt>
                <c:pt idx="6705">
                  <c:v>3</c:v>
                </c:pt>
                <c:pt idx="6706">
                  <c:v>0</c:v>
                </c:pt>
                <c:pt idx="6707">
                  <c:v>0</c:v>
                </c:pt>
                <c:pt idx="6708">
                  <c:v>7</c:v>
                </c:pt>
                <c:pt idx="6709">
                  <c:v>4</c:v>
                </c:pt>
                <c:pt idx="6710">
                  <c:v>2</c:v>
                </c:pt>
                <c:pt idx="6711">
                  <c:v>7</c:v>
                </c:pt>
                <c:pt idx="6712">
                  <c:v>2</c:v>
                </c:pt>
                <c:pt idx="6713">
                  <c:v>3</c:v>
                </c:pt>
                <c:pt idx="6714">
                  <c:v>6</c:v>
                </c:pt>
                <c:pt idx="6715">
                  <c:v>6</c:v>
                </c:pt>
                <c:pt idx="6716">
                  <c:v>7</c:v>
                </c:pt>
                <c:pt idx="6717">
                  <c:v>0</c:v>
                </c:pt>
                <c:pt idx="6718">
                  <c:v>0</c:v>
                </c:pt>
                <c:pt idx="6719">
                  <c:v>7</c:v>
                </c:pt>
                <c:pt idx="6720">
                  <c:v>7</c:v>
                </c:pt>
                <c:pt idx="6721">
                  <c:v>7</c:v>
                </c:pt>
                <c:pt idx="6722">
                  <c:v>0</c:v>
                </c:pt>
                <c:pt idx="6723">
                  <c:v>0</c:v>
                </c:pt>
                <c:pt idx="6724">
                  <c:v>6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2</c:v>
                </c:pt>
                <c:pt idx="6729">
                  <c:v>7</c:v>
                </c:pt>
                <c:pt idx="6730">
                  <c:v>0</c:v>
                </c:pt>
                <c:pt idx="6731">
                  <c:v>1</c:v>
                </c:pt>
                <c:pt idx="6732">
                  <c:v>7</c:v>
                </c:pt>
                <c:pt idx="6733">
                  <c:v>7</c:v>
                </c:pt>
                <c:pt idx="6734">
                  <c:v>2</c:v>
                </c:pt>
                <c:pt idx="6735">
                  <c:v>6</c:v>
                </c:pt>
                <c:pt idx="6736">
                  <c:v>4</c:v>
                </c:pt>
                <c:pt idx="6737">
                  <c:v>1</c:v>
                </c:pt>
                <c:pt idx="6738">
                  <c:v>2</c:v>
                </c:pt>
                <c:pt idx="6739">
                  <c:v>4</c:v>
                </c:pt>
                <c:pt idx="6740">
                  <c:v>0</c:v>
                </c:pt>
                <c:pt idx="6741">
                  <c:v>7</c:v>
                </c:pt>
                <c:pt idx="6742">
                  <c:v>0</c:v>
                </c:pt>
                <c:pt idx="6743">
                  <c:v>0</c:v>
                </c:pt>
                <c:pt idx="6744">
                  <c:v>6</c:v>
                </c:pt>
                <c:pt idx="6745">
                  <c:v>0</c:v>
                </c:pt>
                <c:pt idx="6746">
                  <c:v>7</c:v>
                </c:pt>
                <c:pt idx="6747">
                  <c:v>0</c:v>
                </c:pt>
                <c:pt idx="6748">
                  <c:v>0</c:v>
                </c:pt>
                <c:pt idx="6749">
                  <c:v>2</c:v>
                </c:pt>
                <c:pt idx="6750">
                  <c:v>3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15</c:v>
                </c:pt>
                <c:pt idx="6755">
                  <c:v>0</c:v>
                </c:pt>
                <c:pt idx="6756">
                  <c:v>1</c:v>
                </c:pt>
                <c:pt idx="6757">
                  <c:v>6</c:v>
                </c:pt>
                <c:pt idx="6758">
                  <c:v>2</c:v>
                </c:pt>
                <c:pt idx="6759">
                  <c:v>4</c:v>
                </c:pt>
                <c:pt idx="6760">
                  <c:v>1</c:v>
                </c:pt>
                <c:pt idx="6761">
                  <c:v>6</c:v>
                </c:pt>
                <c:pt idx="6762">
                  <c:v>7</c:v>
                </c:pt>
                <c:pt idx="6763">
                  <c:v>3</c:v>
                </c:pt>
                <c:pt idx="6764">
                  <c:v>9</c:v>
                </c:pt>
                <c:pt idx="6765">
                  <c:v>6</c:v>
                </c:pt>
                <c:pt idx="6766">
                  <c:v>0</c:v>
                </c:pt>
                <c:pt idx="6767">
                  <c:v>6</c:v>
                </c:pt>
                <c:pt idx="6768">
                  <c:v>0</c:v>
                </c:pt>
                <c:pt idx="6769">
                  <c:v>0</c:v>
                </c:pt>
                <c:pt idx="6770">
                  <c:v>6</c:v>
                </c:pt>
                <c:pt idx="6771">
                  <c:v>0</c:v>
                </c:pt>
                <c:pt idx="6772">
                  <c:v>2</c:v>
                </c:pt>
                <c:pt idx="6773">
                  <c:v>4</c:v>
                </c:pt>
                <c:pt idx="6774">
                  <c:v>9</c:v>
                </c:pt>
                <c:pt idx="6775">
                  <c:v>9</c:v>
                </c:pt>
                <c:pt idx="6776">
                  <c:v>3</c:v>
                </c:pt>
                <c:pt idx="6777">
                  <c:v>19</c:v>
                </c:pt>
                <c:pt idx="6778">
                  <c:v>0</c:v>
                </c:pt>
                <c:pt idx="6779">
                  <c:v>6</c:v>
                </c:pt>
                <c:pt idx="6780">
                  <c:v>2</c:v>
                </c:pt>
                <c:pt idx="6781">
                  <c:v>7</c:v>
                </c:pt>
                <c:pt idx="6782">
                  <c:v>7</c:v>
                </c:pt>
                <c:pt idx="6783">
                  <c:v>6</c:v>
                </c:pt>
                <c:pt idx="6784">
                  <c:v>0</c:v>
                </c:pt>
                <c:pt idx="6785">
                  <c:v>7</c:v>
                </c:pt>
                <c:pt idx="6786">
                  <c:v>1</c:v>
                </c:pt>
                <c:pt idx="6787">
                  <c:v>6</c:v>
                </c:pt>
                <c:pt idx="6788">
                  <c:v>2</c:v>
                </c:pt>
                <c:pt idx="6789">
                  <c:v>3</c:v>
                </c:pt>
                <c:pt idx="6790">
                  <c:v>1</c:v>
                </c:pt>
                <c:pt idx="6791">
                  <c:v>0</c:v>
                </c:pt>
                <c:pt idx="6792">
                  <c:v>2</c:v>
                </c:pt>
                <c:pt idx="6793">
                  <c:v>4</c:v>
                </c:pt>
                <c:pt idx="6794">
                  <c:v>9</c:v>
                </c:pt>
                <c:pt idx="6795">
                  <c:v>7</c:v>
                </c:pt>
                <c:pt idx="6796">
                  <c:v>1</c:v>
                </c:pt>
                <c:pt idx="6797">
                  <c:v>1</c:v>
                </c:pt>
                <c:pt idx="6798">
                  <c:v>0</c:v>
                </c:pt>
                <c:pt idx="6799">
                  <c:v>19</c:v>
                </c:pt>
                <c:pt idx="6800">
                  <c:v>3</c:v>
                </c:pt>
                <c:pt idx="6801">
                  <c:v>2</c:v>
                </c:pt>
                <c:pt idx="6802">
                  <c:v>6</c:v>
                </c:pt>
                <c:pt idx="6803">
                  <c:v>0</c:v>
                </c:pt>
                <c:pt idx="6804">
                  <c:v>6</c:v>
                </c:pt>
                <c:pt idx="6805">
                  <c:v>4</c:v>
                </c:pt>
                <c:pt idx="6806">
                  <c:v>7</c:v>
                </c:pt>
                <c:pt idx="6807">
                  <c:v>0</c:v>
                </c:pt>
                <c:pt idx="6808">
                  <c:v>0</c:v>
                </c:pt>
                <c:pt idx="6809">
                  <c:v>1</c:v>
                </c:pt>
                <c:pt idx="6810">
                  <c:v>1</c:v>
                </c:pt>
                <c:pt idx="6811">
                  <c:v>15</c:v>
                </c:pt>
                <c:pt idx="6812">
                  <c:v>1</c:v>
                </c:pt>
                <c:pt idx="6813">
                  <c:v>0</c:v>
                </c:pt>
                <c:pt idx="6814">
                  <c:v>2</c:v>
                </c:pt>
                <c:pt idx="6815">
                  <c:v>3</c:v>
                </c:pt>
                <c:pt idx="6816">
                  <c:v>4</c:v>
                </c:pt>
                <c:pt idx="6817">
                  <c:v>0</c:v>
                </c:pt>
                <c:pt idx="6818">
                  <c:v>0</c:v>
                </c:pt>
                <c:pt idx="6819">
                  <c:v>1</c:v>
                </c:pt>
                <c:pt idx="6820">
                  <c:v>1</c:v>
                </c:pt>
                <c:pt idx="6821">
                  <c:v>2</c:v>
                </c:pt>
                <c:pt idx="6822">
                  <c:v>2</c:v>
                </c:pt>
                <c:pt idx="6823">
                  <c:v>2</c:v>
                </c:pt>
                <c:pt idx="6824">
                  <c:v>0</c:v>
                </c:pt>
                <c:pt idx="6825">
                  <c:v>0</c:v>
                </c:pt>
                <c:pt idx="6826">
                  <c:v>7</c:v>
                </c:pt>
                <c:pt idx="6827">
                  <c:v>6</c:v>
                </c:pt>
                <c:pt idx="6828">
                  <c:v>2</c:v>
                </c:pt>
                <c:pt idx="6829">
                  <c:v>0</c:v>
                </c:pt>
                <c:pt idx="6830">
                  <c:v>6</c:v>
                </c:pt>
                <c:pt idx="6831">
                  <c:v>0</c:v>
                </c:pt>
                <c:pt idx="6832">
                  <c:v>0</c:v>
                </c:pt>
                <c:pt idx="6833">
                  <c:v>2</c:v>
                </c:pt>
                <c:pt idx="6834">
                  <c:v>0</c:v>
                </c:pt>
                <c:pt idx="6835">
                  <c:v>6</c:v>
                </c:pt>
                <c:pt idx="6836">
                  <c:v>19</c:v>
                </c:pt>
                <c:pt idx="6837">
                  <c:v>1</c:v>
                </c:pt>
                <c:pt idx="6838">
                  <c:v>3</c:v>
                </c:pt>
                <c:pt idx="6839">
                  <c:v>2</c:v>
                </c:pt>
                <c:pt idx="6840">
                  <c:v>7</c:v>
                </c:pt>
                <c:pt idx="6841">
                  <c:v>0</c:v>
                </c:pt>
                <c:pt idx="6842">
                  <c:v>6</c:v>
                </c:pt>
                <c:pt idx="6843">
                  <c:v>6</c:v>
                </c:pt>
                <c:pt idx="6844">
                  <c:v>1</c:v>
                </c:pt>
                <c:pt idx="6845">
                  <c:v>7</c:v>
                </c:pt>
                <c:pt idx="6846">
                  <c:v>2</c:v>
                </c:pt>
                <c:pt idx="6847">
                  <c:v>0</c:v>
                </c:pt>
                <c:pt idx="6848">
                  <c:v>0</c:v>
                </c:pt>
                <c:pt idx="6849">
                  <c:v>6</c:v>
                </c:pt>
                <c:pt idx="6850">
                  <c:v>3</c:v>
                </c:pt>
                <c:pt idx="6851">
                  <c:v>0</c:v>
                </c:pt>
                <c:pt idx="6852">
                  <c:v>2</c:v>
                </c:pt>
                <c:pt idx="6853">
                  <c:v>1</c:v>
                </c:pt>
                <c:pt idx="6854">
                  <c:v>1</c:v>
                </c:pt>
                <c:pt idx="6855">
                  <c:v>15</c:v>
                </c:pt>
                <c:pt idx="6856">
                  <c:v>2</c:v>
                </c:pt>
                <c:pt idx="6857">
                  <c:v>9</c:v>
                </c:pt>
                <c:pt idx="6858">
                  <c:v>1</c:v>
                </c:pt>
                <c:pt idx="6859">
                  <c:v>9</c:v>
                </c:pt>
                <c:pt idx="6860">
                  <c:v>6</c:v>
                </c:pt>
                <c:pt idx="6861">
                  <c:v>2</c:v>
                </c:pt>
                <c:pt idx="6862">
                  <c:v>2</c:v>
                </c:pt>
                <c:pt idx="6863">
                  <c:v>0</c:v>
                </c:pt>
                <c:pt idx="6864">
                  <c:v>7</c:v>
                </c:pt>
                <c:pt idx="6865">
                  <c:v>1</c:v>
                </c:pt>
                <c:pt idx="6866">
                  <c:v>2</c:v>
                </c:pt>
                <c:pt idx="6867">
                  <c:v>0</c:v>
                </c:pt>
                <c:pt idx="6868">
                  <c:v>2</c:v>
                </c:pt>
                <c:pt idx="6869">
                  <c:v>2</c:v>
                </c:pt>
                <c:pt idx="6870">
                  <c:v>2</c:v>
                </c:pt>
                <c:pt idx="6871">
                  <c:v>7</c:v>
                </c:pt>
                <c:pt idx="6872">
                  <c:v>4</c:v>
                </c:pt>
                <c:pt idx="6873">
                  <c:v>0</c:v>
                </c:pt>
                <c:pt idx="6874">
                  <c:v>0</c:v>
                </c:pt>
                <c:pt idx="6875">
                  <c:v>19</c:v>
                </c:pt>
                <c:pt idx="6876">
                  <c:v>0</c:v>
                </c:pt>
                <c:pt idx="6877">
                  <c:v>7</c:v>
                </c:pt>
                <c:pt idx="6878">
                  <c:v>2</c:v>
                </c:pt>
                <c:pt idx="6879">
                  <c:v>15</c:v>
                </c:pt>
                <c:pt idx="6880">
                  <c:v>7</c:v>
                </c:pt>
                <c:pt idx="6881">
                  <c:v>6</c:v>
                </c:pt>
                <c:pt idx="6882">
                  <c:v>0</c:v>
                </c:pt>
                <c:pt idx="6883">
                  <c:v>7</c:v>
                </c:pt>
                <c:pt idx="6884">
                  <c:v>4</c:v>
                </c:pt>
                <c:pt idx="6885">
                  <c:v>15</c:v>
                </c:pt>
                <c:pt idx="6886">
                  <c:v>19</c:v>
                </c:pt>
                <c:pt idx="6887">
                  <c:v>0</c:v>
                </c:pt>
                <c:pt idx="6888">
                  <c:v>6</c:v>
                </c:pt>
                <c:pt idx="6889">
                  <c:v>0</c:v>
                </c:pt>
                <c:pt idx="6890">
                  <c:v>19</c:v>
                </c:pt>
                <c:pt idx="6891">
                  <c:v>0</c:v>
                </c:pt>
                <c:pt idx="6892">
                  <c:v>0</c:v>
                </c:pt>
                <c:pt idx="6893">
                  <c:v>4</c:v>
                </c:pt>
                <c:pt idx="6894">
                  <c:v>2</c:v>
                </c:pt>
                <c:pt idx="6895">
                  <c:v>2</c:v>
                </c:pt>
                <c:pt idx="6896">
                  <c:v>3</c:v>
                </c:pt>
                <c:pt idx="6897">
                  <c:v>2</c:v>
                </c:pt>
                <c:pt idx="6898">
                  <c:v>0</c:v>
                </c:pt>
                <c:pt idx="6899">
                  <c:v>15</c:v>
                </c:pt>
                <c:pt idx="6900">
                  <c:v>2</c:v>
                </c:pt>
                <c:pt idx="6901">
                  <c:v>2</c:v>
                </c:pt>
                <c:pt idx="6902">
                  <c:v>2</c:v>
                </c:pt>
                <c:pt idx="6903">
                  <c:v>0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0</c:v>
                </c:pt>
                <c:pt idx="6908">
                  <c:v>2</c:v>
                </c:pt>
                <c:pt idx="6909">
                  <c:v>7</c:v>
                </c:pt>
                <c:pt idx="6910">
                  <c:v>15</c:v>
                </c:pt>
                <c:pt idx="6911">
                  <c:v>7</c:v>
                </c:pt>
                <c:pt idx="6912">
                  <c:v>0</c:v>
                </c:pt>
                <c:pt idx="6913">
                  <c:v>2</c:v>
                </c:pt>
                <c:pt idx="6914">
                  <c:v>3</c:v>
                </c:pt>
                <c:pt idx="6915">
                  <c:v>19</c:v>
                </c:pt>
                <c:pt idx="6916">
                  <c:v>4</c:v>
                </c:pt>
                <c:pt idx="6917">
                  <c:v>1</c:v>
                </c:pt>
                <c:pt idx="6918">
                  <c:v>0</c:v>
                </c:pt>
                <c:pt idx="6919">
                  <c:v>9</c:v>
                </c:pt>
                <c:pt idx="6920">
                  <c:v>2</c:v>
                </c:pt>
                <c:pt idx="6921">
                  <c:v>7</c:v>
                </c:pt>
                <c:pt idx="6922">
                  <c:v>4</c:v>
                </c:pt>
                <c:pt idx="6923">
                  <c:v>7</c:v>
                </c:pt>
                <c:pt idx="6924">
                  <c:v>1</c:v>
                </c:pt>
                <c:pt idx="6925">
                  <c:v>1</c:v>
                </c:pt>
                <c:pt idx="6926">
                  <c:v>0</c:v>
                </c:pt>
                <c:pt idx="6927">
                  <c:v>3</c:v>
                </c:pt>
                <c:pt idx="6928">
                  <c:v>9</c:v>
                </c:pt>
                <c:pt idx="6929">
                  <c:v>2</c:v>
                </c:pt>
                <c:pt idx="6930">
                  <c:v>0</c:v>
                </c:pt>
                <c:pt idx="6931">
                  <c:v>6</c:v>
                </c:pt>
                <c:pt idx="6932">
                  <c:v>2</c:v>
                </c:pt>
                <c:pt idx="6933">
                  <c:v>4</c:v>
                </c:pt>
                <c:pt idx="6934">
                  <c:v>4</c:v>
                </c:pt>
                <c:pt idx="6935">
                  <c:v>0</c:v>
                </c:pt>
                <c:pt idx="6936">
                  <c:v>0</c:v>
                </c:pt>
                <c:pt idx="6937">
                  <c:v>1</c:v>
                </c:pt>
                <c:pt idx="6938">
                  <c:v>0</c:v>
                </c:pt>
                <c:pt idx="6939">
                  <c:v>6</c:v>
                </c:pt>
                <c:pt idx="6940">
                  <c:v>2</c:v>
                </c:pt>
                <c:pt idx="6941">
                  <c:v>6</c:v>
                </c:pt>
                <c:pt idx="6942">
                  <c:v>15</c:v>
                </c:pt>
                <c:pt idx="6943">
                  <c:v>0</c:v>
                </c:pt>
                <c:pt idx="6944">
                  <c:v>1</c:v>
                </c:pt>
                <c:pt idx="6945">
                  <c:v>0</c:v>
                </c:pt>
                <c:pt idx="6946">
                  <c:v>0</c:v>
                </c:pt>
                <c:pt idx="6947">
                  <c:v>6</c:v>
                </c:pt>
                <c:pt idx="6948">
                  <c:v>1</c:v>
                </c:pt>
                <c:pt idx="6949">
                  <c:v>6</c:v>
                </c:pt>
                <c:pt idx="6950">
                  <c:v>6</c:v>
                </c:pt>
                <c:pt idx="6951">
                  <c:v>9</c:v>
                </c:pt>
                <c:pt idx="6952">
                  <c:v>9</c:v>
                </c:pt>
                <c:pt idx="6953">
                  <c:v>0</c:v>
                </c:pt>
                <c:pt idx="6954">
                  <c:v>19</c:v>
                </c:pt>
                <c:pt idx="6955">
                  <c:v>4</c:v>
                </c:pt>
                <c:pt idx="6956">
                  <c:v>0</c:v>
                </c:pt>
                <c:pt idx="6957">
                  <c:v>6</c:v>
                </c:pt>
                <c:pt idx="6958">
                  <c:v>1</c:v>
                </c:pt>
                <c:pt idx="6959">
                  <c:v>6</c:v>
                </c:pt>
                <c:pt idx="6960">
                  <c:v>0</c:v>
                </c:pt>
                <c:pt idx="6961">
                  <c:v>9</c:v>
                </c:pt>
                <c:pt idx="6962">
                  <c:v>7</c:v>
                </c:pt>
                <c:pt idx="6963">
                  <c:v>0</c:v>
                </c:pt>
                <c:pt idx="6964">
                  <c:v>1</c:v>
                </c:pt>
                <c:pt idx="6965">
                  <c:v>19</c:v>
                </c:pt>
                <c:pt idx="6966">
                  <c:v>2</c:v>
                </c:pt>
                <c:pt idx="6967">
                  <c:v>6</c:v>
                </c:pt>
                <c:pt idx="6968">
                  <c:v>19</c:v>
                </c:pt>
                <c:pt idx="6969">
                  <c:v>1</c:v>
                </c:pt>
                <c:pt idx="6970">
                  <c:v>4</c:v>
                </c:pt>
                <c:pt idx="6971">
                  <c:v>1</c:v>
                </c:pt>
                <c:pt idx="6972">
                  <c:v>6</c:v>
                </c:pt>
                <c:pt idx="6973">
                  <c:v>6</c:v>
                </c:pt>
                <c:pt idx="6974">
                  <c:v>19</c:v>
                </c:pt>
                <c:pt idx="6975">
                  <c:v>0</c:v>
                </c:pt>
                <c:pt idx="6976">
                  <c:v>7</c:v>
                </c:pt>
                <c:pt idx="6977">
                  <c:v>1</c:v>
                </c:pt>
                <c:pt idx="6978">
                  <c:v>19</c:v>
                </c:pt>
                <c:pt idx="6979">
                  <c:v>2</c:v>
                </c:pt>
                <c:pt idx="6980">
                  <c:v>2</c:v>
                </c:pt>
                <c:pt idx="6981">
                  <c:v>6</c:v>
                </c:pt>
                <c:pt idx="6982">
                  <c:v>0</c:v>
                </c:pt>
                <c:pt idx="6983">
                  <c:v>2</c:v>
                </c:pt>
                <c:pt idx="6984">
                  <c:v>1</c:v>
                </c:pt>
                <c:pt idx="6985">
                  <c:v>15</c:v>
                </c:pt>
                <c:pt idx="6986">
                  <c:v>3</c:v>
                </c:pt>
                <c:pt idx="6987">
                  <c:v>6</c:v>
                </c:pt>
                <c:pt idx="6988">
                  <c:v>0</c:v>
                </c:pt>
                <c:pt idx="6989">
                  <c:v>19</c:v>
                </c:pt>
                <c:pt idx="6990">
                  <c:v>0</c:v>
                </c:pt>
                <c:pt idx="6991">
                  <c:v>6</c:v>
                </c:pt>
                <c:pt idx="6992">
                  <c:v>0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2</c:v>
                </c:pt>
                <c:pt idx="6997">
                  <c:v>6</c:v>
                </c:pt>
                <c:pt idx="6998">
                  <c:v>6</c:v>
                </c:pt>
                <c:pt idx="6999">
                  <c:v>15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7</c:v>
                </c:pt>
                <c:pt idx="7004">
                  <c:v>9</c:v>
                </c:pt>
                <c:pt idx="7005">
                  <c:v>0</c:v>
                </c:pt>
                <c:pt idx="7006">
                  <c:v>2</c:v>
                </c:pt>
                <c:pt idx="7007">
                  <c:v>1</c:v>
                </c:pt>
                <c:pt idx="7008">
                  <c:v>2</c:v>
                </c:pt>
                <c:pt idx="7009">
                  <c:v>0</c:v>
                </c:pt>
                <c:pt idx="7010">
                  <c:v>1</c:v>
                </c:pt>
                <c:pt idx="7011">
                  <c:v>0</c:v>
                </c:pt>
                <c:pt idx="7012">
                  <c:v>1</c:v>
                </c:pt>
                <c:pt idx="7013">
                  <c:v>0</c:v>
                </c:pt>
                <c:pt idx="7014">
                  <c:v>4</c:v>
                </c:pt>
                <c:pt idx="7015">
                  <c:v>6</c:v>
                </c:pt>
                <c:pt idx="7016">
                  <c:v>9</c:v>
                </c:pt>
                <c:pt idx="7017">
                  <c:v>0</c:v>
                </c:pt>
                <c:pt idx="7018">
                  <c:v>15</c:v>
                </c:pt>
                <c:pt idx="7019">
                  <c:v>0</c:v>
                </c:pt>
                <c:pt idx="7020">
                  <c:v>0</c:v>
                </c:pt>
                <c:pt idx="7021">
                  <c:v>9</c:v>
                </c:pt>
                <c:pt idx="7022">
                  <c:v>2</c:v>
                </c:pt>
                <c:pt idx="7023">
                  <c:v>0</c:v>
                </c:pt>
                <c:pt idx="7024">
                  <c:v>0</c:v>
                </c:pt>
                <c:pt idx="7025">
                  <c:v>6</c:v>
                </c:pt>
                <c:pt idx="7026">
                  <c:v>6</c:v>
                </c:pt>
                <c:pt idx="7027">
                  <c:v>7</c:v>
                </c:pt>
                <c:pt idx="7028">
                  <c:v>1</c:v>
                </c:pt>
                <c:pt idx="7029">
                  <c:v>6</c:v>
                </c:pt>
                <c:pt idx="7030">
                  <c:v>0</c:v>
                </c:pt>
                <c:pt idx="7031">
                  <c:v>6</c:v>
                </c:pt>
                <c:pt idx="7032">
                  <c:v>0</c:v>
                </c:pt>
                <c:pt idx="7033">
                  <c:v>0</c:v>
                </c:pt>
                <c:pt idx="7034">
                  <c:v>6</c:v>
                </c:pt>
                <c:pt idx="7035">
                  <c:v>3</c:v>
                </c:pt>
                <c:pt idx="7036">
                  <c:v>15</c:v>
                </c:pt>
                <c:pt idx="7037">
                  <c:v>7</c:v>
                </c:pt>
                <c:pt idx="7038">
                  <c:v>6</c:v>
                </c:pt>
                <c:pt idx="7039">
                  <c:v>3</c:v>
                </c:pt>
                <c:pt idx="7040">
                  <c:v>0</c:v>
                </c:pt>
                <c:pt idx="7041">
                  <c:v>0</c:v>
                </c:pt>
                <c:pt idx="7042">
                  <c:v>2</c:v>
                </c:pt>
                <c:pt idx="7043">
                  <c:v>6</c:v>
                </c:pt>
                <c:pt idx="7044">
                  <c:v>0</c:v>
                </c:pt>
                <c:pt idx="7045">
                  <c:v>7</c:v>
                </c:pt>
                <c:pt idx="7046">
                  <c:v>1</c:v>
                </c:pt>
                <c:pt idx="7047">
                  <c:v>15</c:v>
                </c:pt>
                <c:pt idx="7048">
                  <c:v>0</c:v>
                </c:pt>
                <c:pt idx="7049">
                  <c:v>2</c:v>
                </c:pt>
                <c:pt idx="7050">
                  <c:v>2</c:v>
                </c:pt>
                <c:pt idx="7051">
                  <c:v>2</c:v>
                </c:pt>
                <c:pt idx="7052">
                  <c:v>2</c:v>
                </c:pt>
                <c:pt idx="7053">
                  <c:v>2</c:v>
                </c:pt>
                <c:pt idx="7054">
                  <c:v>4</c:v>
                </c:pt>
                <c:pt idx="7055">
                  <c:v>0</c:v>
                </c:pt>
                <c:pt idx="7056">
                  <c:v>6</c:v>
                </c:pt>
                <c:pt idx="7057">
                  <c:v>0</c:v>
                </c:pt>
                <c:pt idx="7058">
                  <c:v>9</c:v>
                </c:pt>
                <c:pt idx="7059">
                  <c:v>9</c:v>
                </c:pt>
                <c:pt idx="7060">
                  <c:v>3</c:v>
                </c:pt>
                <c:pt idx="7061">
                  <c:v>0</c:v>
                </c:pt>
                <c:pt idx="7062">
                  <c:v>0</c:v>
                </c:pt>
                <c:pt idx="7063">
                  <c:v>2</c:v>
                </c:pt>
                <c:pt idx="7064">
                  <c:v>1</c:v>
                </c:pt>
                <c:pt idx="7065">
                  <c:v>2</c:v>
                </c:pt>
                <c:pt idx="7066">
                  <c:v>0</c:v>
                </c:pt>
                <c:pt idx="7067">
                  <c:v>0</c:v>
                </c:pt>
                <c:pt idx="7068">
                  <c:v>7</c:v>
                </c:pt>
                <c:pt idx="7069">
                  <c:v>9</c:v>
                </c:pt>
                <c:pt idx="7070">
                  <c:v>0</c:v>
                </c:pt>
                <c:pt idx="7071">
                  <c:v>9</c:v>
                </c:pt>
                <c:pt idx="7072">
                  <c:v>0</c:v>
                </c:pt>
                <c:pt idx="7073">
                  <c:v>0</c:v>
                </c:pt>
                <c:pt idx="7074">
                  <c:v>9</c:v>
                </c:pt>
                <c:pt idx="7075">
                  <c:v>2</c:v>
                </c:pt>
                <c:pt idx="7076">
                  <c:v>3</c:v>
                </c:pt>
                <c:pt idx="7077">
                  <c:v>0</c:v>
                </c:pt>
                <c:pt idx="7078">
                  <c:v>0</c:v>
                </c:pt>
                <c:pt idx="7079">
                  <c:v>3</c:v>
                </c:pt>
                <c:pt idx="7080">
                  <c:v>6</c:v>
                </c:pt>
                <c:pt idx="7081">
                  <c:v>19</c:v>
                </c:pt>
                <c:pt idx="7082">
                  <c:v>19</c:v>
                </c:pt>
                <c:pt idx="7083">
                  <c:v>4</c:v>
                </c:pt>
                <c:pt idx="7084">
                  <c:v>19</c:v>
                </c:pt>
                <c:pt idx="7085">
                  <c:v>4</c:v>
                </c:pt>
                <c:pt idx="7086">
                  <c:v>7</c:v>
                </c:pt>
                <c:pt idx="7087">
                  <c:v>2</c:v>
                </c:pt>
                <c:pt idx="7088">
                  <c:v>6</c:v>
                </c:pt>
                <c:pt idx="7089">
                  <c:v>6</c:v>
                </c:pt>
                <c:pt idx="7090">
                  <c:v>9</c:v>
                </c:pt>
                <c:pt idx="7091">
                  <c:v>1</c:v>
                </c:pt>
                <c:pt idx="7092">
                  <c:v>6</c:v>
                </c:pt>
                <c:pt idx="7093">
                  <c:v>1</c:v>
                </c:pt>
                <c:pt idx="7094">
                  <c:v>7</c:v>
                </c:pt>
                <c:pt idx="7095">
                  <c:v>0</c:v>
                </c:pt>
                <c:pt idx="7096">
                  <c:v>2</c:v>
                </c:pt>
                <c:pt idx="7097">
                  <c:v>6</c:v>
                </c:pt>
                <c:pt idx="7098">
                  <c:v>2</c:v>
                </c:pt>
                <c:pt idx="7099">
                  <c:v>2</c:v>
                </c:pt>
                <c:pt idx="7100">
                  <c:v>1</c:v>
                </c:pt>
                <c:pt idx="7101">
                  <c:v>0</c:v>
                </c:pt>
                <c:pt idx="7102">
                  <c:v>9</c:v>
                </c:pt>
                <c:pt idx="7103">
                  <c:v>0</c:v>
                </c:pt>
                <c:pt idx="7104">
                  <c:v>0</c:v>
                </c:pt>
                <c:pt idx="7105">
                  <c:v>1</c:v>
                </c:pt>
                <c:pt idx="7106">
                  <c:v>0</c:v>
                </c:pt>
                <c:pt idx="7107">
                  <c:v>2</c:v>
                </c:pt>
                <c:pt idx="7108">
                  <c:v>4</c:v>
                </c:pt>
                <c:pt idx="7109">
                  <c:v>9</c:v>
                </c:pt>
                <c:pt idx="7110">
                  <c:v>0</c:v>
                </c:pt>
                <c:pt idx="7111">
                  <c:v>2</c:v>
                </c:pt>
                <c:pt idx="7112">
                  <c:v>0</c:v>
                </c:pt>
                <c:pt idx="7113">
                  <c:v>9</c:v>
                </c:pt>
                <c:pt idx="7114">
                  <c:v>7</c:v>
                </c:pt>
                <c:pt idx="7115">
                  <c:v>6</c:v>
                </c:pt>
                <c:pt idx="7116">
                  <c:v>2</c:v>
                </c:pt>
                <c:pt idx="7117">
                  <c:v>19</c:v>
                </c:pt>
                <c:pt idx="7118">
                  <c:v>2</c:v>
                </c:pt>
                <c:pt idx="7119">
                  <c:v>1</c:v>
                </c:pt>
                <c:pt idx="7120">
                  <c:v>3</c:v>
                </c:pt>
                <c:pt idx="7121">
                  <c:v>15</c:v>
                </c:pt>
                <c:pt idx="7122">
                  <c:v>2</c:v>
                </c:pt>
                <c:pt idx="7123">
                  <c:v>19</c:v>
                </c:pt>
                <c:pt idx="7124">
                  <c:v>7</c:v>
                </c:pt>
                <c:pt idx="7125">
                  <c:v>7</c:v>
                </c:pt>
                <c:pt idx="7126">
                  <c:v>0</c:v>
                </c:pt>
                <c:pt idx="7127">
                  <c:v>0</c:v>
                </c:pt>
                <c:pt idx="7128">
                  <c:v>4</c:v>
                </c:pt>
                <c:pt idx="7129">
                  <c:v>19</c:v>
                </c:pt>
                <c:pt idx="7130">
                  <c:v>0</c:v>
                </c:pt>
                <c:pt idx="7131">
                  <c:v>2</c:v>
                </c:pt>
                <c:pt idx="7132">
                  <c:v>7</c:v>
                </c:pt>
                <c:pt idx="7133">
                  <c:v>0</c:v>
                </c:pt>
                <c:pt idx="7134">
                  <c:v>2</c:v>
                </c:pt>
                <c:pt idx="7135">
                  <c:v>1</c:v>
                </c:pt>
                <c:pt idx="7136">
                  <c:v>6</c:v>
                </c:pt>
                <c:pt idx="7137">
                  <c:v>0</c:v>
                </c:pt>
                <c:pt idx="7138">
                  <c:v>0</c:v>
                </c:pt>
                <c:pt idx="7139">
                  <c:v>19</c:v>
                </c:pt>
                <c:pt idx="7140">
                  <c:v>19</c:v>
                </c:pt>
                <c:pt idx="7141">
                  <c:v>2</c:v>
                </c:pt>
                <c:pt idx="7142">
                  <c:v>0</c:v>
                </c:pt>
                <c:pt idx="7143">
                  <c:v>0</c:v>
                </c:pt>
                <c:pt idx="7144">
                  <c:v>6</c:v>
                </c:pt>
                <c:pt idx="7145">
                  <c:v>1</c:v>
                </c:pt>
                <c:pt idx="7146">
                  <c:v>6</c:v>
                </c:pt>
                <c:pt idx="7147">
                  <c:v>7</c:v>
                </c:pt>
                <c:pt idx="7148">
                  <c:v>0</c:v>
                </c:pt>
                <c:pt idx="7149">
                  <c:v>0</c:v>
                </c:pt>
                <c:pt idx="7150">
                  <c:v>1</c:v>
                </c:pt>
                <c:pt idx="7151">
                  <c:v>15</c:v>
                </c:pt>
                <c:pt idx="7152">
                  <c:v>7</c:v>
                </c:pt>
                <c:pt idx="7153">
                  <c:v>2</c:v>
                </c:pt>
                <c:pt idx="7154">
                  <c:v>9</c:v>
                </c:pt>
                <c:pt idx="7155">
                  <c:v>19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2</c:v>
                </c:pt>
                <c:pt idx="7160">
                  <c:v>2</c:v>
                </c:pt>
                <c:pt idx="7161">
                  <c:v>0</c:v>
                </c:pt>
                <c:pt idx="7162">
                  <c:v>15</c:v>
                </c:pt>
                <c:pt idx="7163">
                  <c:v>0</c:v>
                </c:pt>
                <c:pt idx="7164">
                  <c:v>0</c:v>
                </c:pt>
                <c:pt idx="7165">
                  <c:v>2</c:v>
                </c:pt>
                <c:pt idx="7166">
                  <c:v>0</c:v>
                </c:pt>
                <c:pt idx="7167">
                  <c:v>1</c:v>
                </c:pt>
                <c:pt idx="7168">
                  <c:v>1</c:v>
                </c:pt>
                <c:pt idx="7169">
                  <c:v>6</c:v>
                </c:pt>
                <c:pt idx="7170">
                  <c:v>0</c:v>
                </c:pt>
                <c:pt idx="7171">
                  <c:v>0</c:v>
                </c:pt>
                <c:pt idx="7172">
                  <c:v>1</c:v>
                </c:pt>
                <c:pt idx="7173">
                  <c:v>1</c:v>
                </c:pt>
                <c:pt idx="7174">
                  <c:v>6</c:v>
                </c:pt>
                <c:pt idx="7175">
                  <c:v>4</c:v>
                </c:pt>
                <c:pt idx="7176">
                  <c:v>15</c:v>
                </c:pt>
                <c:pt idx="7177">
                  <c:v>0</c:v>
                </c:pt>
                <c:pt idx="7178">
                  <c:v>2</c:v>
                </c:pt>
                <c:pt idx="7179">
                  <c:v>2</c:v>
                </c:pt>
                <c:pt idx="7180">
                  <c:v>1</c:v>
                </c:pt>
                <c:pt idx="7181">
                  <c:v>0</c:v>
                </c:pt>
                <c:pt idx="7182">
                  <c:v>2</c:v>
                </c:pt>
                <c:pt idx="7183">
                  <c:v>19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0</c:v>
                </c:pt>
                <c:pt idx="7188">
                  <c:v>1</c:v>
                </c:pt>
                <c:pt idx="7189">
                  <c:v>15</c:v>
                </c:pt>
                <c:pt idx="7190">
                  <c:v>0</c:v>
                </c:pt>
                <c:pt idx="7191">
                  <c:v>0</c:v>
                </c:pt>
                <c:pt idx="7192">
                  <c:v>6</c:v>
                </c:pt>
                <c:pt idx="7193">
                  <c:v>4</c:v>
                </c:pt>
                <c:pt idx="7194">
                  <c:v>15</c:v>
                </c:pt>
                <c:pt idx="7195">
                  <c:v>0</c:v>
                </c:pt>
                <c:pt idx="7196">
                  <c:v>6</c:v>
                </c:pt>
                <c:pt idx="7197">
                  <c:v>0</c:v>
                </c:pt>
                <c:pt idx="7198">
                  <c:v>0</c:v>
                </c:pt>
                <c:pt idx="7199">
                  <c:v>1</c:v>
                </c:pt>
                <c:pt idx="7200">
                  <c:v>2</c:v>
                </c:pt>
                <c:pt idx="7201">
                  <c:v>19</c:v>
                </c:pt>
                <c:pt idx="7202">
                  <c:v>0</c:v>
                </c:pt>
                <c:pt idx="7203">
                  <c:v>1</c:v>
                </c:pt>
                <c:pt idx="7204">
                  <c:v>6</c:v>
                </c:pt>
                <c:pt idx="7205">
                  <c:v>2</c:v>
                </c:pt>
                <c:pt idx="7206">
                  <c:v>0</c:v>
                </c:pt>
                <c:pt idx="7207">
                  <c:v>0</c:v>
                </c:pt>
                <c:pt idx="7208">
                  <c:v>19</c:v>
                </c:pt>
                <c:pt idx="7209">
                  <c:v>9</c:v>
                </c:pt>
                <c:pt idx="7210">
                  <c:v>1</c:v>
                </c:pt>
                <c:pt idx="7211">
                  <c:v>0</c:v>
                </c:pt>
                <c:pt idx="7212">
                  <c:v>6</c:v>
                </c:pt>
                <c:pt idx="7213">
                  <c:v>15</c:v>
                </c:pt>
                <c:pt idx="7214">
                  <c:v>0</c:v>
                </c:pt>
                <c:pt idx="7215">
                  <c:v>6</c:v>
                </c:pt>
                <c:pt idx="7216">
                  <c:v>9</c:v>
                </c:pt>
                <c:pt idx="7217">
                  <c:v>6</c:v>
                </c:pt>
                <c:pt idx="7218">
                  <c:v>0</c:v>
                </c:pt>
                <c:pt idx="7219">
                  <c:v>6</c:v>
                </c:pt>
                <c:pt idx="7220">
                  <c:v>9</c:v>
                </c:pt>
                <c:pt idx="7221">
                  <c:v>6</c:v>
                </c:pt>
                <c:pt idx="7222">
                  <c:v>0</c:v>
                </c:pt>
                <c:pt idx="7223">
                  <c:v>0</c:v>
                </c:pt>
                <c:pt idx="7224">
                  <c:v>6</c:v>
                </c:pt>
                <c:pt idx="7225">
                  <c:v>7</c:v>
                </c:pt>
                <c:pt idx="7226">
                  <c:v>0</c:v>
                </c:pt>
                <c:pt idx="7227">
                  <c:v>0</c:v>
                </c:pt>
                <c:pt idx="7228">
                  <c:v>7</c:v>
                </c:pt>
                <c:pt idx="7229">
                  <c:v>0</c:v>
                </c:pt>
                <c:pt idx="7230">
                  <c:v>1</c:v>
                </c:pt>
                <c:pt idx="7231">
                  <c:v>19</c:v>
                </c:pt>
                <c:pt idx="7232">
                  <c:v>0</c:v>
                </c:pt>
                <c:pt idx="7233">
                  <c:v>2</c:v>
                </c:pt>
                <c:pt idx="7234">
                  <c:v>6</c:v>
                </c:pt>
                <c:pt idx="7235">
                  <c:v>7</c:v>
                </c:pt>
                <c:pt idx="7236">
                  <c:v>0</c:v>
                </c:pt>
                <c:pt idx="7237">
                  <c:v>0</c:v>
                </c:pt>
                <c:pt idx="7238">
                  <c:v>7</c:v>
                </c:pt>
                <c:pt idx="7239">
                  <c:v>3</c:v>
                </c:pt>
                <c:pt idx="7240">
                  <c:v>19</c:v>
                </c:pt>
                <c:pt idx="7241">
                  <c:v>7</c:v>
                </c:pt>
                <c:pt idx="7242">
                  <c:v>0</c:v>
                </c:pt>
                <c:pt idx="7243">
                  <c:v>4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3</c:v>
                </c:pt>
                <c:pt idx="7248">
                  <c:v>2</c:v>
                </c:pt>
                <c:pt idx="7249">
                  <c:v>0</c:v>
                </c:pt>
                <c:pt idx="7250">
                  <c:v>2</c:v>
                </c:pt>
                <c:pt idx="7251">
                  <c:v>19</c:v>
                </c:pt>
                <c:pt idx="7252">
                  <c:v>4</c:v>
                </c:pt>
                <c:pt idx="7253">
                  <c:v>9</c:v>
                </c:pt>
                <c:pt idx="7254">
                  <c:v>9</c:v>
                </c:pt>
                <c:pt idx="7255">
                  <c:v>7</c:v>
                </c:pt>
                <c:pt idx="7256">
                  <c:v>3</c:v>
                </c:pt>
                <c:pt idx="7257">
                  <c:v>2</c:v>
                </c:pt>
                <c:pt idx="7258">
                  <c:v>0</c:v>
                </c:pt>
                <c:pt idx="7259">
                  <c:v>0</c:v>
                </c:pt>
                <c:pt idx="7260">
                  <c:v>1</c:v>
                </c:pt>
                <c:pt idx="7261">
                  <c:v>6</c:v>
                </c:pt>
                <c:pt idx="7262">
                  <c:v>4</c:v>
                </c:pt>
                <c:pt idx="7263">
                  <c:v>9</c:v>
                </c:pt>
                <c:pt idx="7264">
                  <c:v>0</c:v>
                </c:pt>
                <c:pt idx="7265">
                  <c:v>0</c:v>
                </c:pt>
                <c:pt idx="7266">
                  <c:v>1</c:v>
                </c:pt>
                <c:pt idx="7267">
                  <c:v>2</c:v>
                </c:pt>
                <c:pt idx="7268">
                  <c:v>2</c:v>
                </c:pt>
                <c:pt idx="7269">
                  <c:v>19</c:v>
                </c:pt>
                <c:pt idx="7270">
                  <c:v>6</c:v>
                </c:pt>
                <c:pt idx="7271">
                  <c:v>2</c:v>
                </c:pt>
                <c:pt idx="7272">
                  <c:v>0</c:v>
                </c:pt>
                <c:pt idx="7273">
                  <c:v>6</c:v>
                </c:pt>
                <c:pt idx="7274">
                  <c:v>9</c:v>
                </c:pt>
                <c:pt idx="7275">
                  <c:v>4</c:v>
                </c:pt>
                <c:pt idx="7276">
                  <c:v>1</c:v>
                </c:pt>
                <c:pt idx="7277">
                  <c:v>2</c:v>
                </c:pt>
                <c:pt idx="7278">
                  <c:v>0</c:v>
                </c:pt>
                <c:pt idx="7279">
                  <c:v>0</c:v>
                </c:pt>
                <c:pt idx="7280">
                  <c:v>4</c:v>
                </c:pt>
                <c:pt idx="7281">
                  <c:v>6</c:v>
                </c:pt>
                <c:pt idx="7282">
                  <c:v>0</c:v>
                </c:pt>
                <c:pt idx="7283">
                  <c:v>6</c:v>
                </c:pt>
                <c:pt idx="7284">
                  <c:v>7</c:v>
                </c:pt>
                <c:pt idx="7285">
                  <c:v>6</c:v>
                </c:pt>
                <c:pt idx="7286">
                  <c:v>6</c:v>
                </c:pt>
                <c:pt idx="7287">
                  <c:v>0</c:v>
                </c:pt>
                <c:pt idx="7288">
                  <c:v>4</c:v>
                </c:pt>
                <c:pt idx="7289">
                  <c:v>1</c:v>
                </c:pt>
                <c:pt idx="7290">
                  <c:v>6</c:v>
                </c:pt>
                <c:pt idx="7291">
                  <c:v>2</c:v>
                </c:pt>
                <c:pt idx="7292">
                  <c:v>6</c:v>
                </c:pt>
                <c:pt idx="7293">
                  <c:v>0</c:v>
                </c:pt>
                <c:pt idx="7294">
                  <c:v>2</c:v>
                </c:pt>
                <c:pt idx="7295">
                  <c:v>0</c:v>
                </c:pt>
                <c:pt idx="7296">
                  <c:v>7</c:v>
                </c:pt>
                <c:pt idx="7297">
                  <c:v>1</c:v>
                </c:pt>
                <c:pt idx="7298">
                  <c:v>6</c:v>
                </c:pt>
                <c:pt idx="7299">
                  <c:v>0</c:v>
                </c:pt>
                <c:pt idx="7300">
                  <c:v>2</c:v>
                </c:pt>
                <c:pt idx="7301">
                  <c:v>2</c:v>
                </c:pt>
                <c:pt idx="7302">
                  <c:v>9</c:v>
                </c:pt>
                <c:pt idx="7303">
                  <c:v>0</c:v>
                </c:pt>
                <c:pt idx="7304">
                  <c:v>2</c:v>
                </c:pt>
                <c:pt idx="7305">
                  <c:v>7</c:v>
                </c:pt>
                <c:pt idx="7306">
                  <c:v>0</c:v>
                </c:pt>
                <c:pt idx="7307">
                  <c:v>6</c:v>
                </c:pt>
                <c:pt idx="7308">
                  <c:v>2</c:v>
                </c:pt>
                <c:pt idx="7309">
                  <c:v>4</c:v>
                </c:pt>
                <c:pt idx="7310">
                  <c:v>6</c:v>
                </c:pt>
                <c:pt idx="7311">
                  <c:v>2</c:v>
                </c:pt>
                <c:pt idx="7312">
                  <c:v>19</c:v>
                </c:pt>
                <c:pt idx="7313">
                  <c:v>0</c:v>
                </c:pt>
                <c:pt idx="7314">
                  <c:v>19</c:v>
                </c:pt>
                <c:pt idx="7315">
                  <c:v>0</c:v>
                </c:pt>
                <c:pt idx="7316">
                  <c:v>9</c:v>
                </c:pt>
                <c:pt idx="7317">
                  <c:v>7</c:v>
                </c:pt>
                <c:pt idx="7318">
                  <c:v>1</c:v>
                </c:pt>
                <c:pt idx="7319">
                  <c:v>1</c:v>
                </c:pt>
                <c:pt idx="7320">
                  <c:v>2</c:v>
                </c:pt>
                <c:pt idx="7321">
                  <c:v>2</c:v>
                </c:pt>
                <c:pt idx="7322">
                  <c:v>6</c:v>
                </c:pt>
                <c:pt idx="7323">
                  <c:v>0</c:v>
                </c:pt>
                <c:pt idx="7324">
                  <c:v>7</c:v>
                </c:pt>
                <c:pt idx="7325">
                  <c:v>19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6</c:v>
                </c:pt>
                <c:pt idx="7331">
                  <c:v>6</c:v>
                </c:pt>
                <c:pt idx="7332">
                  <c:v>19</c:v>
                </c:pt>
                <c:pt idx="7333">
                  <c:v>3</c:v>
                </c:pt>
                <c:pt idx="7334">
                  <c:v>15</c:v>
                </c:pt>
                <c:pt idx="7335">
                  <c:v>0</c:v>
                </c:pt>
                <c:pt idx="7336">
                  <c:v>3</c:v>
                </c:pt>
                <c:pt idx="7337">
                  <c:v>0</c:v>
                </c:pt>
                <c:pt idx="7338">
                  <c:v>1</c:v>
                </c:pt>
                <c:pt idx="7339">
                  <c:v>0</c:v>
                </c:pt>
                <c:pt idx="7340">
                  <c:v>0</c:v>
                </c:pt>
                <c:pt idx="7341">
                  <c:v>2</c:v>
                </c:pt>
                <c:pt idx="7342">
                  <c:v>0</c:v>
                </c:pt>
                <c:pt idx="7343">
                  <c:v>15</c:v>
                </c:pt>
                <c:pt idx="7344">
                  <c:v>1</c:v>
                </c:pt>
                <c:pt idx="7345">
                  <c:v>6</c:v>
                </c:pt>
                <c:pt idx="7346">
                  <c:v>0</c:v>
                </c:pt>
                <c:pt idx="7347">
                  <c:v>0</c:v>
                </c:pt>
                <c:pt idx="7348">
                  <c:v>4</c:v>
                </c:pt>
                <c:pt idx="7349">
                  <c:v>0</c:v>
                </c:pt>
                <c:pt idx="7350">
                  <c:v>15</c:v>
                </c:pt>
                <c:pt idx="7351">
                  <c:v>1</c:v>
                </c:pt>
                <c:pt idx="7352">
                  <c:v>0</c:v>
                </c:pt>
                <c:pt idx="7353">
                  <c:v>2</c:v>
                </c:pt>
                <c:pt idx="7354">
                  <c:v>6</c:v>
                </c:pt>
                <c:pt idx="7355">
                  <c:v>6</c:v>
                </c:pt>
                <c:pt idx="7356">
                  <c:v>19</c:v>
                </c:pt>
                <c:pt idx="7357">
                  <c:v>7</c:v>
                </c:pt>
                <c:pt idx="7358">
                  <c:v>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9</c:v>
                </c:pt>
                <c:pt idx="7363">
                  <c:v>7</c:v>
                </c:pt>
                <c:pt idx="7364">
                  <c:v>1</c:v>
                </c:pt>
                <c:pt idx="7365">
                  <c:v>19</c:v>
                </c:pt>
                <c:pt idx="7366">
                  <c:v>1</c:v>
                </c:pt>
                <c:pt idx="7367">
                  <c:v>2</c:v>
                </c:pt>
                <c:pt idx="7368">
                  <c:v>0</c:v>
                </c:pt>
                <c:pt idx="7369">
                  <c:v>19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2</c:v>
                </c:pt>
                <c:pt idx="7374">
                  <c:v>2</c:v>
                </c:pt>
                <c:pt idx="7375">
                  <c:v>7</c:v>
                </c:pt>
                <c:pt idx="7376">
                  <c:v>3</c:v>
                </c:pt>
                <c:pt idx="7377">
                  <c:v>1</c:v>
                </c:pt>
                <c:pt idx="7378">
                  <c:v>2</c:v>
                </c:pt>
                <c:pt idx="7379">
                  <c:v>0</c:v>
                </c:pt>
                <c:pt idx="7380">
                  <c:v>19</c:v>
                </c:pt>
                <c:pt idx="7381">
                  <c:v>0</c:v>
                </c:pt>
                <c:pt idx="7382">
                  <c:v>0</c:v>
                </c:pt>
                <c:pt idx="7383">
                  <c:v>15</c:v>
                </c:pt>
                <c:pt idx="7384">
                  <c:v>9</c:v>
                </c:pt>
                <c:pt idx="7385">
                  <c:v>4</c:v>
                </c:pt>
                <c:pt idx="7386">
                  <c:v>19</c:v>
                </c:pt>
                <c:pt idx="7387">
                  <c:v>2</c:v>
                </c:pt>
                <c:pt idx="7388">
                  <c:v>6</c:v>
                </c:pt>
                <c:pt idx="7389">
                  <c:v>15</c:v>
                </c:pt>
                <c:pt idx="7390">
                  <c:v>6</c:v>
                </c:pt>
                <c:pt idx="7391">
                  <c:v>2</c:v>
                </c:pt>
                <c:pt idx="7392">
                  <c:v>0</c:v>
                </c:pt>
                <c:pt idx="7393">
                  <c:v>6</c:v>
                </c:pt>
                <c:pt idx="7394">
                  <c:v>2</c:v>
                </c:pt>
                <c:pt idx="7395">
                  <c:v>0</c:v>
                </c:pt>
                <c:pt idx="7396">
                  <c:v>6</c:v>
                </c:pt>
                <c:pt idx="7397">
                  <c:v>2</c:v>
                </c:pt>
                <c:pt idx="7398">
                  <c:v>0</c:v>
                </c:pt>
                <c:pt idx="7399">
                  <c:v>2</c:v>
                </c:pt>
                <c:pt idx="7400">
                  <c:v>0</c:v>
                </c:pt>
                <c:pt idx="7401">
                  <c:v>0</c:v>
                </c:pt>
                <c:pt idx="7402">
                  <c:v>1</c:v>
                </c:pt>
                <c:pt idx="7403">
                  <c:v>7</c:v>
                </c:pt>
                <c:pt idx="7404">
                  <c:v>1</c:v>
                </c:pt>
                <c:pt idx="7405">
                  <c:v>7</c:v>
                </c:pt>
                <c:pt idx="7406">
                  <c:v>0</c:v>
                </c:pt>
                <c:pt idx="7407">
                  <c:v>2</c:v>
                </c:pt>
                <c:pt idx="7408">
                  <c:v>0</c:v>
                </c:pt>
                <c:pt idx="7409">
                  <c:v>7</c:v>
                </c:pt>
                <c:pt idx="7410">
                  <c:v>1</c:v>
                </c:pt>
                <c:pt idx="7411">
                  <c:v>0</c:v>
                </c:pt>
                <c:pt idx="7412">
                  <c:v>3</c:v>
                </c:pt>
                <c:pt idx="7413">
                  <c:v>7</c:v>
                </c:pt>
                <c:pt idx="7414">
                  <c:v>6</c:v>
                </c:pt>
                <c:pt idx="7415">
                  <c:v>7</c:v>
                </c:pt>
                <c:pt idx="7416">
                  <c:v>0</c:v>
                </c:pt>
                <c:pt idx="7417">
                  <c:v>9</c:v>
                </c:pt>
                <c:pt idx="7418">
                  <c:v>2</c:v>
                </c:pt>
                <c:pt idx="7419">
                  <c:v>19</c:v>
                </c:pt>
                <c:pt idx="7420">
                  <c:v>0</c:v>
                </c:pt>
                <c:pt idx="7421">
                  <c:v>2</c:v>
                </c:pt>
                <c:pt idx="7422">
                  <c:v>6</c:v>
                </c:pt>
                <c:pt idx="7423">
                  <c:v>3</c:v>
                </c:pt>
                <c:pt idx="7424">
                  <c:v>2</c:v>
                </c:pt>
                <c:pt idx="7425">
                  <c:v>1</c:v>
                </c:pt>
                <c:pt idx="7426">
                  <c:v>15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9</c:v>
                </c:pt>
                <c:pt idx="7432">
                  <c:v>1</c:v>
                </c:pt>
                <c:pt idx="7433">
                  <c:v>0</c:v>
                </c:pt>
                <c:pt idx="7434">
                  <c:v>7</c:v>
                </c:pt>
                <c:pt idx="7435">
                  <c:v>4</c:v>
                </c:pt>
                <c:pt idx="7436">
                  <c:v>7</c:v>
                </c:pt>
                <c:pt idx="7437">
                  <c:v>9</c:v>
                </c:pt>
                <c:pt idx="7438">
                  <c:v>19</c:v>
                </c:pt>
                <c:pt idx="7439">
                  <c:v>0</c:v>
                </c:pt>
                <c:pt idx="7440">
                  <c:v>2</c:v>
                </c:pt>
                <c:pt idx="7441">
                  <c:v>4</c:v>
                </c:pt>
                <c:pt idx="7442">
                  <c:v>6</c:v>
                </c:pt>
                <c:pt idx="7443">
                  <c:v>1</c:v>
                </c:pt>
                <c:pt idx="7444">
                  <c:v>0</c:v>
                </c:pt>
                <c:pt idx="7445">
                  <c:v>19</c:v>
                </c:pt>
                <c:pt idx="7446">
                  <c:v>0</c:v>
                </c:pt>
                <c:pt idx="7447">
                  <c:v>1</c:v>
                </c:pt>
                <c:pt idx="7448">
                  <c:v>2</c:v>
                </c:pt>
                <c:pt idx="7449">
                  <c:v>0</c:v>
                </c:pt>
                <c:pt idx="7450">
                  <c:v>1</c:v>
                </c:pt>
                <c:pt idx="7451">
                  <c:v>2</c:v>
                </c:pt>
                <c:pt idx="7452">
                  <c:v>0</c:v>
                </c:pt>
                <c:pt idx="7453">
                  <c:v>7</c:v>
                </c:pt>
                <c:pt idx="7454">
                  <c:v>19</c:v>
                </c:pt>
                <c:pt idx="7455">
                  <c:v>0</c:v>
                </c:pt>
                <c:pt idx="7456">
                  <c:v>7</c:v>
                </c:pt>
                <c:pt idx="7457">
                  <c:v>6</c:v>
                </c:pt>
                <c:pt idx="7458">
                  <c:v>1</c:v>
                </c:pt>
                <c:pt idx="7459">
                  <c:v>2</c:v>
                </c:pt>
                <c:pt idx="7460">
                  <c:v>2</c:v>
                </c:pt>
                <c:pt idx="7461">
                  <c:v>6</c:v>
                </c:pt>
                <c:pt idx="7462">
                  <c:v>0</c:v>
                </c:pt>
                <c:pt idx="7463">
                  <c:v>9</c:v>
                </c:pt>
                <c:pt idx="7464">
                  <c:v>6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7</c:v>
                </c:pt>
                <c:pt idx="7469">
                  <c:v>2</c:v>
                </c:pt>
                <c:pt idx="7470">
                  <c:v>2</c:v>
                </c:pt>
                <c:pt idx="7471">
                  <c:v>0</c:v>
                </c:pt>
                <c:pt idx="7472">
                  <c:v>0</c:v>
                </c:pt>
                <c:pt idx="7473">
                  <c:v>15</c:v>
                </c:pt>
                <c:pt idx="7474">
                  <c:v>9</c:v>
                </c:pt>
                <c:pt idx="7475">
                  <c:v>0</c:v>
                </c:pt>
                <c:pt idx="7476">
                  <c:v>15</c:v>
                </c:pt>
                <c:pt idx="7477">
                  <c:v>6</c:v>
                </c:pt>
                <c:pt idx="7478">
                  <c:v>1</c:v>
                </c:pt>
                <c:pt idx="7479">
                  <c:v>0</c:v>
                </c:pt>
                <c:pt idx="7480">
                  <c:v>0</c:v>
                </c:pt>
                <c:pt idx="7481">
                  <c:v>2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2</c:v>
                </c:pt>
                <c:pt idx="7487">
                  <c:v>2</c:v>
                </c:pt>
                <c:pt idx="7488">
                  <c:v>0</c:v>
                </c:pt>
                <c:pt idx="7489">
                  <c:v>2</c:v>
                </c:pt>
                <c:pt idx="7490">
                  <c:v>2</c:v>
                </c:pt>
                <c:pt idx="7491">
                  <c:v>15</c:v>
                </c:pt>
                <c:pt idx="7492">
                  <c:v>6</c:v>
                </c:pt>
                <c:pt idx="7493">
                  <c:v>19</c:v>
                </c:pt>
                <c:pt idx="7494">
                  <c:v>3</c:v>
                </c:pt>
                <c:pt idx="7495">
                  <c:v>7</c:v>
                </c:pt>
                <c:pt idx="7496">
                  <c:v>6</c:v>
                </c:pt>
                <c:pt idx="7497">
                  <c:v>0</c:v>
                </c:pt>
                <c:pt idx="7498">
                  <c:v>6</c:v>
                </c:pt>
                <c:pt idx="7499">
                  <c:v>4</c:v>
                </c:pt>
                <c:pt idx="7500">
                  <c:v>9</c:v>
                </c:pt>
                <c:pt idx="7501">
                  <c:v>19</c:v>
                </c:pt>
                <c:pt idx="7502">
                  <c:v>6</c:v>
                </c:pt>
                <c:pt idx="7503">
                  <c:v>3</c:v>
                </c:pt>
                <c:pt idx="7504">
                  <c:v>6</c:v>
                </c:pt>
                <c:pt idx="7505">
                  <c:v>2</c:v>
                </c:pt>
                <c:pt idx="7506">
                  <c:v>9</c:v>
                </c:pt>
                <c:pt idx="7507">
                  <c:v>2</c:v>
                </c:pt>
                <c:pt idx="7508">
                  <c:v>2</c:v>
                </c:pt>
                <c:pt idx="7509">
                  <c:v>15</c:v>
                </c:pt>
                <c:pt idx="7510">
                  <c:v>6</c:v>
                </c:pt>
                <c:pt idx="7511">
                  <c:v>0</c:v>
                </c:pt>
                <c:pt idx="7512">
                  <c:v>2</c:v>
                </c:pt>
                <c:pt idx="7513">
                  <c:v>0</c:v>
                </c:pt>
                <c:pt idx="7514">
                  <c:v>1</c:v>
                </c:pt>
                <c:pt idx="7515">
                  <c:v>0</c:v>
                </c:pt>
                <c:pt idx="7516">
                  <c:v>15</c:v>
                </c:pt>
                <c:pt idx="7517">
                  <c:v>1</c:v>
                </c:pt>
                <c:pt idx="7518">
                  <c:v>7</c:v>
                </c:pt>
                <c:pt idx="7519">
                  <c:v>19</c:v>
                </c:pt>
                <c:pt idx="7520">
                  <c:v>6</c:v>
                </c:pt>
                <c:pt idx="7521">
                  <c:v>2</c:v>
                </c:pt>
                <c:pt idx="7522">
                  <c:v>2</c:v>
                </c:pt>
                <c:pt idx="7523">
                  <c:v>0</c:v>
                </c:pt>
                <c:pt idx="7524">
                  <c:v>15</c:v>
                </c:pt>
                <c:pt idx="7525">
                  <c:v>2</c:v>
                </c:pt>
                <c:pt idx="7526">
                  <c:v>2</c:v>
                </c:pt>
                <c:pt idx="7527">
                  <c:v>0</c:v>
                </c:pt>
                <c:pt idx="7528">
                  <c:v>9</c:v>
                </c:pt>
                <c:pt idx="7529">
                  <c:v>1</c:v>
                </c:pt>
                <c:pt idx="7530">
                  <c:v>7</c:v>
                </c:pt>
                <c:pt idx="7531">
                  <c:v>1</c:v>
                </c:pt>
                <c:pt idx="7532">
                  <c:v>6</c:v>
                </c:pt>
                <c:pt idx="7533">
                  <c:v>0</c:v>
                </c:pt>
                <c:pt idx="7534">
                  <c:v>6</c:v>
                </c:pt>
                <c:pt idx="7535">
                  <c:v>2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4</c:v>
                </c:pt>
                <c:pt idx="7542">
                  <c:v>4</c:v>
                </c:pt>
                <c:pt idx="7543">
                  <c:v>19</c:v>
                </c:pt>
                <c:pt idx="7544">
                  <c:v>7</c:v>
                </c:pt>
                <c:pt idx="7545">
                  <c:v>4</c:v>
                </c:pt>
                <c:pt idx="7546">
                  <c:v>2</c:v>
                </c:pt>
                <c:pt idx="7547">
                  <c:v>2</c:v>
                </c:pt>
                <c:pt idx="7548">
                  <c:v>0</c:v>
                </c:pt>
                <c:pt idx="7549">
                  <c:v>1</c:v>
                </c:pt>
                <c:pt idx="7550">
                  <c:v>15</c:v>
                </c:pt>
                <c:pt idx="7551">
                  <c:v>1</c:v>
                </c:pt>
                <c:pt idx="7552">
                  <c:v>6</c:v>
                </c:pt>
                <c:pt idx="7553">
                  <c:v>0</c:v>
                </c:pt>
                <c:pt idx="7554">
                  <c:v>2</c:v>
                </c:pt>
                <c:pt idx="7555">
                  <c:v>1</c:v>
                </c:pt>
                <c:pt idx="7556">
                  <c:v>6</c:v>
                </c:pt>
                <c:pt idx="7557">
                  <c:v>1</c:v>
                </c:pt>
                <c:pt idx="7558">
                  <c:v>0</c:v>
                </c:pt>
                <c:pt idx="7559">
                  <c:v>2</c:v>
                </c:pt>
                <c:pt idx="7560">
                  <c:v>19</c:v>
                </c:pt>
                <c:pt idx="7561">
                  <c:v>6</c:v>
                </c:pt>
                <c:pt idx="7562">
                  <c:v>2</c:v>
                </c:pt>
                <c:pt idx="7563">
                  <c:v>0</c:v>
                </c:pt>
                <c:pt idx="7564">
                  <c:v>0</c:v>
                </c:pt>
                <c:pt idx="7565">
                  <c:v>2</c:v>
                </c:pt>
                <c:pt idx="7566">
                  <c:v>2</c:v>
                </c:pt>
                <c:pt idx="7567">
                  <c:v>0</c:v>
                </c:pt>
                <c:pt idx="7568">
                  <c:v>6</c:v>
                </c:pt>
                <c:pt idx="7569">
                  <c:v>0</c:v>
                </c:pt>
                <c:pt idx="7570">
                  <c:v>6</c:v>
                </c:pt>
                <c:pt idx="7571">
                  <c:v>0</c:v>
                </c:pt>
                <c:pt idx="7572">
                  <c:v>0</c:v>
                </c:pt>
                <c:pt idx="7573">
                  <c:v>2</c:v>
                </c:pt>
                <c:pt idx="7574">
                  <c:v>7</c:v>
                </c:pt>
                <c:pt idx="7575">
                  <c:v>2</c:v>
                </c:pt>
                <c:pt idx="7576">
                  <c:v>0</c:v>
                </c:pt>
                <c:pt idx="7577">
                  <c:v>6</c:v>
                </c:pt>
                <c:pt idx="7578">
                  <c:v>2</c:v>
                </c:pt>
                <c:pt idx="7579">
                  <c:v>1</c:v>
                </c:pt>
                <c:pt idx="7580">
                  <c:v>0</c:v>
                </c:pt>
                <c:pt idx="7581">
                  <c:v>2</c:v>
                </c:pt>
                <c:pt idx="7582">
                  <c:v>2</c:v>
                </c:pt>
                <c:pt idx="7583">
                  <c:v>0</c:v>
                </c:pt>
                <c:pt idx="7584">
                  <c:v>2</c:v>
                </c:pt>
                <c:pt idx="7585">
                  <c:v>6</c:v>
                </c:pt>
                <c:pt idx="7586">
                  <c:v>0</c:v>
                </c:pt>
                <c:pt idx="7587">
                  <c:v>0</c:v>
                </c:pt>
                <c:pt idx="7588">
                  <c:v>7</c:v>
                </c:pt>
                <c:pt idx="7589">
                  <c:v>2</c:v>
                </c:pt>
                <c:pt idx="7590">
                  <c:v>6</c:v>
                </c:pt>
                <c:pt idx="7591">
                  <c:v>3</c:v>
                </c:pt>
                <c:pt idx="7592">
                  <c:v>1</c:v>
                </c:pt>
                <c:pt idx="7593">
                  <c:v>2</c:v>
                </c:pt>
                <c:pt idx="7594">
                  <c:v>6</c:v>
                </c:pt>
                <c:pt idx="7595">
                  <c:v>7</c:v>
                </c:pt>
                <c:pt idx="7596">
                  <c:v>2</c:v>
                </c:pt>
                <c:pt idx="7597">
                  <c:v>1</c:v>
                </c:pt>
                <c:pt idx="7598">
                  <c:v>4</c:v>
                </c:pt>
                <c:pt idx="7599">
                  <c:v>2</c:v>
                </c:pt>
                <c:pt idx="7600">
                  <c:v>0</c:v>
                </c:pt>
                <c:pt idx="7601">
                  <c:v>0</c:v>
                </c:pt>
                <c:pt idx="7602">
                  <c:v>9</c:v>
                </c:pt>
                <c:pt idx="7603">
                  <c:v>0</c:v>
                </c:pt>
                <c:pt idx="7604">
                  <c:v>19</c:v>
                </c:pt>
                <c:pt idx="7605">
                  <c:v>0</c:v>
                </c:pt>
                <c:pt idx="7606">
                  <c:v>3</c:v>
                </c:pt>
                <c:pt idx="7607">
                  <c:v>0</c:v>
                </c:pt>
                <c:pt idx="7608">
                  <c:v>6</c:v>
                </c:pt>
                <c:pt idx="7609">
                  <c:v>2</c:v>
                </c:pt>
                <c:pt idx="7610">
                  <c:v>6</c:v>
                </c:pt>
                <c:pt idx="7611">
                  <c:v>7</c:v>
                </c:pt>
                <c:pt idx="7612">
                  <c:v>6</c:v>
                </c:pt>
                <c:pt idx="7613">
                  <c:v>2</c:v>
                </c:pt>
                <c:pt idx="7614">
                  <c:v>0</c:v>
                </c:pt>
                <c:pt idx="7615">
                  <c:v>3</c:v>
                </c:pt>
                <c:pt idx="7616">
                  <c:v>6</c:v>
                </c:pt>
                <c:pt idx="7617">
                  <c:v>0</c:v>
                </c:pt>
                <c:pt idx="7618">
                  <c:v>6</c:v>
                </c:pt>
                <c:pt idx="7619">
                  <c:v>2</c:v>
                </c:pt>
                <c:pt idx="7620">
                  <c:v>19</c:v>
                </c:pt>
                <c:pt idx="7621">
                  <c:v>6</c:v>
                </c:pt>
                <c:pt idx="7622">
                  <c:v>2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6</c:v>
                </c:pt>
                <c:pt idx="7627">
                  <c:v>2</c:v>
                </c:pt>
                <c:pt idx="7628">
                  <c:v>15</c:v>
                </c:pt>
                <c:pt idx="7629">
                  <c:v>0</c:v>
                </c:pt>
                <c:pt idx="7630">
                  <c:v>0</c:v>
                </c:pt>
                <c:pt idx="7631">
                  <c:v>2</c:v>
                </c:pt>
                <c:pt idx="7632">
                  <c:v>2</c:v>
                </c:pt>
                <c:pt idx="7633">
                  <c:v>9</c:v>
                </c:pt>
                <c:pt idx="7634">
                  <c:v>6</c:v>
                </c:pt>
                <c:pt idx="7635">
                  <c:v>19</c:v>
                </c:pt>
                <c:pt idx="7636">
                  <c:v>6</c:v>
                </c:pt>
                <c:pt idx="7637">
                  <c:v>1</c:v>
                </c:pt>
                <c:pt idx="7638">
                  <c:v>2</c:v>
                </c:pt>
                <c:pt idx="7639">
                  <c:v>15</c:v>
                </c:pt>
                <c:pt idx="7640">
                  <c:v>6</c:v>
                </c:pt>
                <c:pt idx="7641">
                  <c:v>2</c:v>
                </c:pt>
                <c:pt idx="7642">
                  <c:v>4</c:v>
                </c:pt>
                <c:pt idx="7643">
                  <c:v>0</c:v>
                </c:pt>
                <c:pt idx="7644">
                  <c:v>7</c:v>
                </c:pt>
                <c:pt idx="7645">
                  <c:v>15</c:v>
                </c:pt>
                <c:pt idx="7646">
                  <c:v>15</c:v>
                </c:pt>
                <c:pt idx="7647">
                  <c:v>0</c:v>
                </c:pt>
                <c:pt idx="7648">
                  <c:v>0</c:v>
                </c:pt>
                <c:pt idx="7649">
                  <c:v>6</c:v>
                </c:pt>
                <c:pt idx="7650">
                  <c:v>1</c:v>
                </c:pt>
                <c:pt idx="7651">
                  <c:v>2</c:v>
                </c:pt>
                <c:pt idx="7652">
                  <c:v>0</c:v>
                </c:pt>
                <c:pt idx="7653">
                  <c:v>3</c:v>
                </c:pt>
                <c:pt idx="7654">
                  <c:v>0</c:v>
                </c:pt>
                <c:pt idx="7655">
                  <c:v>6</c:v>
                </c:pt>
                <c:pt idx="7656">
                  <c:v>6</c:v>
                </c:pt>
                <c:pt idx="7657">
                  <c:v>2</c:v>
                </c:pt>
                <c:pt idx="7658">
                  <c:v>2</c:v>
                </c:pt>
                <c:pt idx="7659">
                  <c:v>7</c:v>
                </c:pt>
                <c:pt idx="7660">
                  <c:v>0</c:v>
                </c:pt>
                <c:pt idx="7661">
                  <c:v>2</c:v>
                </c:pt>
                <c:pt idx="7662">
                  <c:v>0</c:v>
                </c:pt>
                <c:pt idx="7663">
                  <c:v>2</c:v>
                </c:pt>
                <c:pt idx="7664">
                  <c:v>0</c:v>
                </c:pt>
                <c:pt idx="7665">
                  <c:v>2</c:v>
                </c:pt>
                <c:pt idx="7666">
                  <c:v>1</c:v>
                </c:pt>
                <c:pt idx="7667">
                  <c:v>3</c:v>
                </c:pt>
                <c:pt idx="7668">
                  <c:v>0</c:v>
                </c:pt>
                <c:pt idx="7669">
                  <c:v>7</c:v>
                </c:pt>
                <c:pt idx="7670">
                  <c:v>0</c:v>
                </c:pt>
                <c:pt idx="7671">
                  <c:v>1</c:v>
                </c:pt>
                <c:pt idx="7672">
                  <c:v>2</c:v>
                </c:pt>
                <c:pt idx="7673">
                  <c:v>0</c:v>
                </c:pt>
                <c:pt idx="7674">
                  <c:v>7</c:v>
                </c:pt>
                <c:pt idx="7675">
                  <c:v>6</c:v>
                </c:pt>
                <c:pt idx="7676">
                  <c:v>2</c:v>
                </c:pt>
                <c:pt idx="7677">
                  <c:v>2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2</c:v>
                </c:pt>
                <c:pt idx="7682">
                  <c:v>4</c:v>
                </c:pt>
                <c:pt idx="7683">
                  <c:v>2</c:v>
                </c:pt>
                <c:pt idx="7684">
                  <c:v>1</c:v>
                </c:pt>
                <c:pt idx="7685">
                  <c:v>0</c:v>
                </c:pt>
                <c:pt idx="7686">
                  <c:v>7</c:v>
                </c:pt>
                <c:pt idx="7687">
                  <c:v>6</c:v>
                </c:pt>
                <c:pt idx="7688">
                  <c:v>4</c:v>
                </c:pt>
                <c:pt idx="7689">
                  <c:v>9</c:v>
                </c:pt>
                <c:pt idx="7690">
                  <c:v>2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2</c:v>
                </c:pt>
                <c:pt idx="7695">
                  <c:v>0</c:v>
                </c:pt>
                <c:pt idx="7696">
                  <c:v>0</c:v>
                </c:pt>
                <c:pt idx="7697">
                  <c:v>2</c:v>
                </c:pt>
                <c:pt idx="7698">
                  <c:v>0</c:v>
                </c:pt>
                <c:pt idx="7699">
                  <c:v>0</c:v>
                </c:pt>
                <c:pt idx="7700">
                  <c:v>2</c:v>
                </c:pt>
                <c:pt idx="7701">
                  <c:v>6</c:v>
                </c:pt>
                <c:pt idx="7702">
                  <c:v>3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2</c:v>
                </c:pt>
                <c:pt idx="7707">
                  <c:v>0</c:v>
                </c:pt>
                <c:pt idx="7708">
                  <c:v>2</c:v>
                </c:pt>
                <c:pt idx="7709">
                  <c:v>0</c:v>
                </c:pt>
                <c:pt idx="7710">
                  <c:v>2</c:v>
                </c:pt>
                <c:pt idx="7711">
                  <c:v>7</c:v>
                </c:pt>
                <c:pt idx="7712">
                  <c:v>0</c:v>
                </c:pt>
                <c:pt idx="7713">
                  <c:v>15</c:v>
                </c:pt>
                <c:pt idx="7714">
                  <c:v>2</c:v>
                </c:pt>
                <c:pt idx="7715">
                  <c:v>15</c:v>
                </c:pt>
                <c:pt idx="7716">
                  <c:v>3</c:v>
                </c:pt>
                <c:pt idx="7717">
                  <c:v>6</c:v>
                </c:pt>
                <c:pt idx="7718">
                  <c:v>7</c:v>
                </c:pt>
                <c:pt idx="7719">
                  <c:v>15</c:v>
                </c:pt>
                <c:pt idx="7720">
                  <c:v>3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9</c:v>
                </c:pt>
                <c:pt idx="7726">
                  <c:v>0</c:v>
                </c:pt>
                <c:pt idx="7727">
                  <c:v>6</c:v>
                </c:pt>
                <c:pt idx="7728">
                  <c:v>2</c:v>
                </c:pt>
                <c:pt idx="7729">
                  <c:v>0</c:v>
                </c:pt>
                <c:pt idx="7730">
                  <c:v>2</c:v>
                </c:pt>
                <c:pt idx="7731">
                  <c:v>0</c:v>
                </c:pt>
                <c:pt idx="7732">
                  <c:v>2</c:v>
                </c:pt>
                <c:pt idx="7733">
                  <c:v>6</c:v>
                </c:pt>
                <c:pt idx="7734">
                  <c:v>0</c:v>
                </c:pt>
                <c:pt idx="7735">
                  <c:v>0</c:v>
                </c:pt>
                <c:pt idx="7736">
                  <c:v>1</c:v>
                </c:pt>
                <c:pt idx="7737">
                  <c:v>9</c:v>
                </c:pt>
                <c:pt idx="7738">
                  <c:v>2</c:v>
                </c:pt>
                <c:pt idx="7739">
                  <c:v>0</c:v>
                </c:pt>
                <c:pt idx="7740">
                  <c:v>1</c:v>
                </c:pt>
                <c:pt idx="7741">
                  <c:v>6</c:v>
                </c:pt>
                <c:pt idx="7742">
                  <c:v>0</c:v>
                </c:pt>
                <c:pt idx="7743">
                  <c:v>0</c:v>
                </c:pt>
                <c:pt idx="7744">
                  <c:v>2</c:v>
                </c:pt>
                <c:pt idx="7745">
                  <c:v>19</c:v>
                </c:pt>
                <c:pt idx="7746">
                  <c:v>6</c:v>
                </c:pt>
                <c:pt idx="7747">
                  <c:v>7</c:v>
                </c:pt>
                <c:pt idx="7748">
                  <c:v>3</c:v>
                </c:pt>
                <c:pt idx="7749">
                  <c:v>0</c:v>
                </c:pt>
                <c:pt idx="7750">
                  <c:v>9</c:v>
                </c:pt>
                <c:pt idx="7751">
                  <c:v>19</c:v>
                </c:pt>
                <c:pt idx="7752">
                  <c:v>0</c:v>
                </c:pt>
                <c:pt idx="7753">
                  <c:v>7</c:v>
                </c:pt>
                <c:pt idx="7754">
                  <c:v>0</c:v>
                </c:pt>
                <c:pt idx="7755">
                  <c:v>6</c:v>
                </c:pt>
                <c:pt idx="7756">
                  <c:v>7</c:v>
                </c:pt>
                <c:pt idx="7757">
                  <c:v>2</c:v>
                </c:pt>
                <c:pt idx="7758">
                  <c:v>0</c:v>
                </c:pt>
                <c:pt idx="7759">
                  <c:v>2</c:v>
                </c:pt>
                <c:pt idx="7760">
                  <c:v>2</c:v>
                </c:pt>
                <c:pt idx="7761">
                  <c:v>15</c:v>
                </c:pt>
                <c:pt idx="7762">
                  <c:v>0</c:v>
                </c:pt>
                <c:pt idx="7763">
                  <c:v>6</c:v>
                </c:pt>
                <c:pt idx="7764">
                  <c:v>0</c:v>
                </c:pt>
                <c:pt idx="7765">
                  <c:v>1</c:v>
                </c:pt>
                <c:pt idx="7766">
                  <c:v>0</c:v>
                </c:pt>
                <c:pt idx="7767">
                  <c:v>0</c:v>
                </c:pt>
                <c:pt idx="7768">
                  <c:v>1</c:v>
                </c:pt>
                <c:pt idx="7769">
                  <c:v>2</c:v>
                </c:pt>
                <c:pt idx="7770">
                  <c:v>15</c:v>
                </c:pt>
                <c:pt idx="7771">
                  <c:v>7</c:v>
                </c:pt>
                <c:pt idx="7772">
                  <c:v>2</c:v>
                </c:pt>
                <c:pt idx="7773">
                  <c:v>1</c:v>
                </c:pt>
                <c:pt idx="7774">
                  <c:v>9</c:v>
                </c:pt>
                <c:pt idx="7775">
                  <c:v>2</c:v>
                </c:pt>
                <c:pt idx="7776">
                  <c:v>4</c:v>
                </c:pt>
                <c:pt idx="7777">
                  <c:v>19</c:v>
                </c:pt>
                <c:pt idx="7778">
                  <c:v>2</c:v>
                </c:pt>
                <c:pt idx="7779">
                  <c:v>4</c:v>
                </c:pt>
                <c:pt idx="7780">
                  <c:v>2</c:v>
                </c:pt>
                <c:pt idx="7781">
                  <c:v>6</c:v>
                </c:pt>
                <c:pt idx="7782">
                  <c:v>0</c:v>
                </c:pt>
                <c:pt idx="7783">
                  <c:v>0</c:v>
                </c:pt>
                <c:pt idx="7784">
                  <c:v>6</c:v>
                </c:pt>
                <c:pt idx="7785">
                  <c:v>1</c:v>
                </c:pt>
                <c:pt idx="7786">
                  <c:v>0</c:v>
                </c:pt>
                <c:pt idx="7787">
                  <c:v>0</c:v>
                </c:pt>
                <c:pt idx="7788">
                  <c:v>2</c:v>
                </c:pt>
                <c:pt idx="7789">
                  <c:v>4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2</c:v>
                </c:pt>
                <c:pt idx="7794">
                  <c:v>2</c:v>
                </c:pt>
                <c:pt idx="7795">
                  <c:v>19</c:v>
                </c:pt>
                <c:pt idx="7796">
                  <c:v>6</c:v>
                </c:pt>
                <c:pt idx="7797">
                  <c:v>6</c:v>
                </c:pt>
                <c:pt idx="7798">
                  <c:v>1</c:v>
                </c:pt>
                <c:pt idx="7799">
                  <c:v>1</c:v>
                </c:pt>
                <c:pt idx="7800">
                  <c:v>6</c:v>
                </c:pt>
                <c:pt idx="7801">
                  <c:v>2</c:v>
                </c:pt>
                <c:pt idx="7802">
                  <c:v>7</c:v>
                </c:pt>
                <c:pt idx="7803">
                  <c:v>2</c:v>
                </c:pt>
                <c:pt idx="7804">
                  <c:v>1</c:v>
                </c:pt>
                <c:pt idx="7805">
                  <c:v>0</c:v>
                </c:pt>
                <c:pt idx="7806">
                  <c:v>2</c:v>
                </c:pt>
                <c:pt idx="7807">
                  <c:v>0</c:v>
                </c:pt>
                <c:pt idx="7808">
                  <c:v>2</c:v>
                </c:pt>
                <c:pt idx="7809">
                  <c:v>2</c:v>
                </c:pt>
                <c:pt idx="7810">
                  <c:v>6</c:v>
                </c:pt>
                <c:pt idx="7811">
                  <c:v>9</c:v>
                </c:pt>
                <c:pt idx="7812">
                  <c:v>0</c:v>
                </c:pt>
                <c:pt idx="7813">
                  <c:v>2</c:v>
                </c:pt>
                <c:pt idx="7814">
                  <c:v>19</c:v>
                </c:pt>
                <c:pt idx="7815">
                  <c:v>6</c:v>
                </c:pt>
                <c:pt idx="7816">
                  <c:v>0</c:v>
                </c:pt>
                <c:pt idx="7817">
                  <c:v>2</c:v>
                </c:pt>
                <c:pt idx="7818">
                  <c:v>15</c:v>
                </c:pt>
                <c:pt idx="7819">
                  <c:v>2</c:v>
                </c:pt>
                <c:pt idx="7820">
                  <c:v>7</c:v>
                </c:pt>
                <c:pt idx="7821">
                  <c:v>19</c:v>
                </c:pt>
                <c:pt idx="7822">
                  <c:v>0</c:v>
                </c:pt>
                <c:pt idx="7823">
                  <c:v>19</c:v>
                </c:pt>
                <c:pt idx="7824">
                  <c:v>19</c:v>
                </c:pt>
                <c:pt idx="7825">
                  <c:v>4</c:v>
                </c:pt>
                <c:pt idx="7826">
                  <c:v>6</c:v>
                </c:pt>
                <c:pt idx="7827">
                  <c:v>6</c:v>
                </c:pt>
                <c:pt idx="7828">
                  <c:v>0</c:v>
                </c:pt>
                <c:pt idx="7829">
                  <c:v>2</c:v>
                </c:pt>
                <c:pt idx="7830">
                  <c:v>6</c:v>
                </c:pt>
                <c:pt idx="7831">
                  <c:v>0</c:v>
                </c:pt>
                <c:pt idx="7832">
                  <c:v>0</c:v>
                </c:pt>
                <c:pt idx="7833">
                  <c:v>1</c:v>
                </c:pt>
                <c:pt idx="7834">
                  <c:v>1</c:v>
                </c:pt>
                <c:pt idx="7835">
                  <c:v>19</c:v>
                </c:pt>
                <c:pt idx="7836">
                  <c:v>7</c:v>
                </c:pt>
                <c:pt idx="7837">
                  <c:v>0</c:v>
                </c:pt>
                <c:pt idx="7838">
                  <c:v>1</c:v>
                </c:pt>
                <c:pt idx="7839">
                  <c:v>1</c:v>
                </c:pt>
                <c:pt idx="7840">
                  <c:v>6</c:v>
                </c:pt>
                <c:pt idx="7841">
                  <c:v>0</c:v>
                </c:pt>
                <c:pt idx="7842">
                  <c:v>4</c:v>
                </c:pt>
                <c:pt idx="7843">
                  <c:v>6</c:v>
                </c:pt>
                <c:pt idx="7844">
                  <c:v>6</c:v>
                </c:pt>
                <c:pt idx="7845">
                  <c:v>6</c:v>
                </c:pt>
                <c:pt idx="7846">
                  <c:v>15</c:v>
                </c:pt>
                <c:pt idx="7847">
                  <c:v>2</c:v>
                </c:pt>
                <c:pt idx="7848">
                  <c:v>0</c:v>
                </c:pt>
                <c:pt idx="7849">
                  <c:v>7</c:v>
                </c:pt>
                <c:pt idx="7850">
                  <c:v>9</c:v>
                </c:pt>
                <c:pt idx="7851">
                  <c:v>0</c:v>
                </c:pt>
                <c:pt idx="7852">
                  <c:v>2</c:v>
                </c:pt>
                <c:pt idx="7853">
                  <c:v>19</c:v>
                </c:pt>
                <c:pt idx="7854">
                  <c:v>19</c:v>
                </c:pt>
                <c:pt idx="7855">
                  <c:v>3</c:v>
                </c:pt>
                <c:pt idx="7856">
                  <c:v>0</c:v>
                </c:pt>
                <c:pt idx="7857">
                  <c:v>0</c:v>
                </c:pt>
                <c:pt idx="7858">
                  <c:v>2</c:v>
                </c:pt>
                <c:pt idx="7859">
                  <c:v>2</c:v>
                </c:pt>
                <c:pt idx="7860">
                  <c:v>19</c:v>
                </c:pt>
                <c:pt idx="7861">
                  <c:v>4</c:v>
                </c:pt>
                <c:pt idx="7862">
                  <c:v>4</c:v>
                </c:pt>
                <c:pt idx="7863">
                  <c:v>0</c:v>
                </c:pt>
                <c:pt idx="7864">
                  <c:v>19</c:v>
                </c:pt>
                <c:pt idx="7865">
                  <c:v>7</c:v>
                </c:pt>
                <c:pt idx="7866">
                  <c:v>15</c:v>
                </c:pt>
                <c:pt idx="7867">
                  <c:v>0</c:v>
                </c:pt>
                <c:pt idx="7868">
                  <c:v>15</c:v>
                </c:pt>
                <c:pt idx="7869">
                  <c:v>3</c:v>
                </c:pt>
                <c:pt idx="7870">
                  <c:v>0</c:v>
                </c:pt>
                <c:pt idx="7871">
                  <c:v>6</c:v>
                </c:pt>
                <c:pt idx="7872">
                  <c:v>4</c:v>
                </c:pt>
                <c:pt idx="7873">
                  <c:v>2</c:v>
                </c:pt>
                <c:pt idx="7874">
                  <c:v>7</c:v>
                </c:pt>
                <c:pt idx="7875">
                  <c:v>7</c:v>
                </c:pt>
                <c:pt idx="7876">
                  <c:v>2</c:v>
                </c:pt>
                <c:pt idx="7877">
                  <c:v>9</c:v>
                </c:pt>
                <c:pt idx="7878">
                  <c:v>0</c:v>
                </c:pt>
                <c:pt idx="7879">
                  <c:v>2</c:v>
                </c:pt>
                <c:pt idx="7880">
                  <c:v>2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19</c:v>
                </c:pt>
                <c:pt idx="7886">
                  <c:v>6</c:v>
                </c:pt>
                <c:pt idx="7887">
                  <c:v>1</c:v>
                </c:pt>
                <c:pt idx="7888">
                  <c:v>9</c:v>
                </c:pt>
                <c:pt idx="7889">
                  <c:v>1</c:v>
                </c:pt>
                <c:pt idx="7890">
                  <c:v>0</c:v>
                </c:pt>
                <c:pt idx="7891">
                  <c:v>7</c:v>
                </c:pt>
                <c:pt idx="7892">
                  <c:v>4</c:v>
                </c:pt>
                <c:pt idx="7893">
                  <c:v>0</c:v>
                </c:pt>
                <c:pt idx="7894">
                  <c:v>2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7</c:v>
                </c:pt>
                <c:pt idx="7899">
                  <c:v>1</c:v>
                </c:pt>
                <c:pt idx="7900">
                  <c:v>1</c:v>
                </c:pt>
                <c:pt idx="7901">
                  <c:v>4</c:v>
                </c:pt>
                <c:pt idx="7902">
                  <c:v>0</c:v>
                </c:pt>
                <c:pt idx="7903">
                  <c:v>6</c:v>
                </c:pt>
                <c:pt idx="7904">
                  <c:v>2</c:v>
                </c:pt>
                <c:pt idx="7905">
                  <c:v>0</c:v>
                </c:pt>
                <c:pt idx="7906">
                  <c:v>1</c:v>
                </c:pt>
                <c:pt idx="7907">
                  <c:v>6</c:v>
                </c:pt>
                <c:pt idx="7908">
                  <c:v>7</c:v>
                </c:pt>
                <c:pt idx="7909">
                  <c:v>2</c:v>
                </c:pt>
                <c:pt idx="7910">
                  <c:v>6</c:v>
                </c:pt>
                <c:pt idx="7911">
                  <c:v>0</c:v>
                </c:pt>
                <c:pt idx="7912">
                  <c:v>2</c:v>
                </c:pt>
                <c:pt idx="7913">
                  <c:v>7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19</c:v>
                </c:pt>
                <c:pt idx="7918">
                  <c:v>9</c:v>
                </c:pt>
                <c:pt idx="7919">
                  <c:v>6</c:v>
                </c:pt>
                <c:pt idx="7920">
                  <c:v>0</c:v>
                </c:pt>
                <c:pt idx="7921">
                  <c:v>0</c:v>
                </c:pt>
                <c:pt idx="7922">
                  <c:v>7</c:v>
                </c:pt>
                <c:pt idx="7923">
                  <c:v>6</c:v>
                </c:pt>
                <c:pt idx="7924">
                  <c:v>2</c:v>
                </c:pt>
                <c:pt idx="7925">
                  <c:v>3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3</c:v>
                </c:pt>
                <c:pt idx="7930">
                  <c:v>15</c:v>
                </c:pt>
                <c:pt idx="7931">
                  <c:v>0</c:v>
                </c:pt>
                <c:pt idx="7932">
                  <c:v>0</c:v>
                </c:pt>
                <c:pt idx="7933">
                  <c:v>2</c:v>
                </c:pt>
                <c:pt idx="7934">
                  <c:v>0</c:v>
                </c:pt>
                <c:pt idx="7935">
                  <c:v>0</c:v>
                </c:pt>
                <c:pt idx="7936">
                  <c:v>1</c:v>
                </c:pt>
                <c:pt idx="7937">
                  <c:v>0</c:v>
                </c:pt>
                <c:pt idx="7938">
                  <c:v>15</c:v>
                </c:pt>
                <c:pt idx="7939">
                  <c:v>6</c:v>
                </c:pt>
                <c:pt idx="7940">
                  <c:v>4</c:v>
                </c:pt>
                <c:pt idx="7941">
                  <c:v>6</c:v>
                </c:pt>
                <c:pt idx="7942">
                  <c:v>0</c:v>
                </c:pt>
                <c:pt idx="7943">
                  <c:v>2</c:v>
                </c:pt>
                <c:pt idx="7944">
                  <c:v>7</c:v>
                </c:pt>
                <c:pt idx="7945">
                  <c:v>6</c:v>
                </c:pt>
                <c:pt idx="7946">
                  <c:v>0</c:v>
                </c:pt>
                <c:pt idx="7947">
                  <c:v>2</c:v>
                </c:pt>
                <c:pt idx="7948">
                  <c:v>7</c:v>
                </c:pt>
                <c:pt idx="7949">
                  <c:v>2</c:v>
                </c:pt>
                <c:pt idx="7950">
                  <c:v>6</c:v>
                </c:pt>
                <c:pt idx="7951">
                  <c:v>3</c:v>
                </c:pt>
                <c:pt idx="7952">
                  <c:v>6</c:v>
                </c:pt>
                <c:pt idx="7953">
                  <c:v>4</c:v>
                </c:pt>
                <c:pt idx="7954">
                  <c:v>0</c:v>
                </c:pt>
                <c:pt idx="7955">
                  <c:v>0</c:v>
                </c:pt>
                <c:pt idx="7956">
                  <c:v>2</c:v>
                </c:pt>
                <c:pt idx="7957">
                  <c:v>0</c:v>
                </c:pt>
                <c:pt idx="7958">
                  <c:v>0</c:v>
                </c:pt>
                <c:pt idx="7959">
                  <c:v>2</c:v>
                </c:pt>
                <c:pt idx="7960">
                  <c:v>7</c:v>
                </c:pt>
                <c:pt idx="7961">
                  <c:v>0</c:v>
                </c:pt>
                <c:pt idx="7962">
                  <c:v>7</c:v>
                </c:pt>
                <c:pt idx="7963">
                  <c:v>6</c:v>
                </c:pt>
                <c:pt idx="7964">
                  <c:v>6</c:v>
                </c:pt>
                <c:pt idx="7965">
                  <c:v>0</c:v>
                </c:pt>
                <c:pt idx="7966">
                  <c:v>2</c:v>
                </c:pt>
                <c:pt idx="7967">
                  <c:v>7</c:v>
                </c:pt>
                <c:pt idx="7968">
                  <c:v>0</c:v>
                </c:pt>
                <c:pt idx="7969">
                  <c:v>1</c:v>
                </c:pt>
                <c:pt idx="7970">
                  <c:v>19</c:v>
                </c:pt>
                <c:pt idx="7971">
                  <c:v>0</c:v>
                </c:pt>
                <c:pt idx="7972">
                  <c:v>2</c:v>
                </c:pt>
                <c:pt idx="7973">
                  <c:v>2</c:v>
                </c:pt>
                <c:pt idx="7974">
                  <c:v>2</c:v>
                </c:pt>
                <c:pt idx="7975">
                  <c:v>0</c:v>
                </c:pt>
                <c:pt idx="7976">
                  <c:v>2</c:v>
                </c:pt>
                <c:pt idx="7977">
                  <c:v>1</c:v>
                </c:pt>
                <c:pt idx="7978">
                  <c:v>6</c:v>
                </c:pt>
                <c:pt idx="7979">
                  <c:v>2</c:v>
                </c:pt>
                <c:pt idx="7980">
                  <c:v>2</c:v>
                </c:pt>
                <c:pt idx="7981">
                  <c:v>0</c:v>
                </c:pt>
                <c:pt idx="7982">
                  <c:v>0</c:v>
                </c:pt>
                <c:pt idx="7983">
                  <c:v>7</c:v>
                </c:pt>
                <c:pt idx="7984">
                  <c:v>2</c:v>
                </c:pt>
                <c:pt idx="7985">
                  <c:v>1</c:v>
                </c:pt>
                <c:pt idx="7986">
                  <c:v>0</c:v>
                </c:pt>
                <c:pt idx="7987">
                  <c:v>0</c:v>
                </c:pt>
                <c:pt idx="7988">
                  <c:v>4</c:v>
                </c:pt>
                <c:pt idx="7989">
                  <c:v>6</c:v>
                </c:pt>
                <c:pt idx="7990">
                  <c:v>1</c:v>
                </c:pt>
                <c:pt idx="7991">
                  <c:v>2</c:v>
                </c:pt>
                <c:pt idx="7992">
                  <c:v>2</c:v>
                </c:pt>
                <c:pt idx="7993">
                  <c:v>0</c:v>
                </c:pt>
                <c:pt idx="7994">
                  <c:v>19</c:v>
                </c:pt>
                <c:pt idx="7995">
                  <c:v>0</c:v>
                </c:pt>
                <c:pt idx="7996">
                  <c:v>15</c:v>
                </c:pt>
                <c:pt idx="7997">
                  <c:v>6</c:v>
                </c:pt>
                <c:pt idx="7998">
                  <c:v>9</c:v>
                </c:pt>
                <c:pt idx="7999">
                  <c:v>2</c:v>
                </c:pt>
                <c:pt idx="8000">
                  <c:v>6</c:v>
                </c:pt>
                <c:pt idx="8001">
                  <c:v>0</c:v>
                </c:pt>
                <c:pt idx="8002">
                  <c:v>0</c:v>
                </c:pt>
                <c:pt idx="8003">
                  <c:v>4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15</c:v>
                </c:pt>
                <c:pt idx="8008">
                  <c:v>7</c:v>
                </c:pt>
                <c:pt idx="8009">
                  <c:v>15</c:v>
                </c:pt>
                <c:pt idx="8010">
                  <c:v>2</c:v>
                </c:pt>
                <c:pt idx="8011">
                  <c:v>2</c:v>
                </c:pt>
                <c:pt idx="8012">
                  <c:v>6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3</c:v>
                </c:pt>
                <c:pt idx="8018">
                  <c:v>15</c:v>
                </c:pt>
                <c:pt idx="8019">
                  <c:v>4</c:v>
                </c:pt>
                <c:pt idx="8020">
                  <c:v>0</c:v>
                </c:pt>
                <c:pt idx="8021">
                  <c:v>0</c:v>
                </c:pt>
                <c:pt idx="8022">
                  <c:v>2</c:v>
                </c:pt>
                <c:pt idx="8023">
                  <c:v>2</c:v>
                </c:pt>
                <c:pt idx="8024">
                  <c:v>2</c:v>
                </c:pt>
                <c:pt idx="8025">
                  <c:v>0</c:v>
                </c:pt>
                <c:pt idx="8026">
                  <c:v>6</c:v>
                </c:pt>
                <c:pt idx="8027">
                  <c:v>7</c:v>
                </c:pt>
                <c:pt idx="8028">
                  <c:v>6</c:v>
                </c:pt>
                <c:pt idx="8029">
                  <c:v>9</c:v>
                </c:pt>
                <c:pt idx="8030">
                  <c:v>2</c:v>
                </c:pt>
                <c:pt idx="8031">
                  <c:v>0</c:v>
                </c:pt>
                <c:pt idx="8032">
                  <c:v>1</c:v>
                </c:pt>
                <c:pt idx="8033">
                  <c:v>19</c:v>
                </c:pt>
                <c:pt idx="8034">
                  <c:v>0</c:v>
                </c:pt>
                <c:pt idx="8035">
                  <c:v>3</c:v>
                </c:pt>
                <c:pt idx="8036">
                  <c:v>6</c:v>
                </c:pt>
                <c:pt idx="8037">
                  <c:v>15</c:v>
                </c:pt>
                <c:pt idx="8038">
                  <c:v>15</c:v>
                </c:pt>
                <c:pt idx="8039">
                  <c:v>0</c:v>
                </c:pt>
                <c:pt idx="8040">
                  <c:v>19</c:v>
                </c:pt>
                <c:pt idx="8041">
                  <c:v>7</c:v>
                </c:pt>
                <c:pt idx="8042">
                  <c:v>7</c:v>
                </c:pt>
                <c:pt idx="8043">
                  <c:v>9</c:v>
                </c:pt>
                <c:pt idx="8044">
                  <c:v>0</c:v>
                </c:pt>
                <c:pt idx="8045">
                  <c:v>9</c:v>
                </c:pt>
                <c:pt idx="8046">
                  <c:v>1</c:v>
                </c:pt>
                <c:pt idx="8047">
                  <c:v>1</c:v>
                </c:pt>
                <c:pt idx="8048">
                  <c:v>2</c:v>
                </c:pt>
                <c:pt idx="8049">
                  <c:v>0</c:v>
                </c:pt>
                <c:pt idx="8050">
                  <c:v>6</c:v>
                </c:pt>
                <c:pt idx="8051">
                  <c:v>7</c:v>
                </c:pt>
                <c:pt idx="8052">
                  <c:v>2</c:v>
                </c:pt>
                <c:pt idx="8053">
                  <c:v>1</c:v>
                </c:pt>
                <c:pt idx="8054">
                  <c:v>2</c:v>
                </c:pt>
                <c:pt idx="8055">
                  <c:v>0</c:v>
                </c:pt>
                <c:pt idx="8056">
                  <c:v>1</c:v>
                </c:pt>
                <c:pt idx="8057">
                  <c:v>0</c:v>
                </c:pt>
                <c:pt idx="8058">
                  <c:v>0</c:v>
                </c:pt>
                <c:pt idx="8059">
                  <c:v>6</c:v>
                </c:pt>
                <c:pt idx="8060">
                  <c:v>0</c:v>
                </c:pt>
                <c:pt idx="8061">
                  <c:v>7</c:v>
                </c:pt>
                <c:pt idx="8062">
                  <c:v>6</c:v>
                </c:pt>
                <c:pt idx="8063">
                  <c:v>3</c:v>
                </c:pt>
                <c:pt idx="8064">
                  <c:v>15</c:v>
                </c:pt>
                <c:pt idx="8065">
                  <c:v>2</c:v>
                </c:pt>
                <c:pt idx="8066">
                  <c:v>7</c:v>
                </c:pt>
                <c:pt idx="8067">
                  <c:v>2</c:v>
                </c:pt>
                <c:pt idx="8068">
                  <c:v>9</c:v>
                </c:pt>
                <c:pt idx="8069">
                  <c:v>1</c:v>
                </c:pt>
                <c:pt idx="8070">
                  <c:v>0</c:v>
                </c:pt>
                <c:pt idx="8071">
                  <c:v>0</c:v>
                </c:pt>
                <c:pt idx="8072">
                  <c:v>3</c:v>
                </c:pt>
                <c:pt idx="8073">
                  <c:v>0</c:v>
                </c:pt>
                <c:pt idx="8074">
                  <c:v>1</c:v>
                </c:pt>
                <c:pt idx="8075">
                  <c:v>2</c:v>
                </c:pt>
                <c:pt idx="8076">
                  <c:v>6</c:v>
                </c:pt>
                <c:pt idx="8077">
                  <c:v>1</c:v>
                </c:pt>
                <c:pt idx="8078">
                  <c:v>2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7</c:v>
                </c:pt>
                <c:pt idx="8085">
                  <c:v>1</c:v>
                </c:pt>
                <c:pt idx="8086">
                  <c:v>2</c:v>
                </c:pt>
                <c:pt idx="8087">
                  <c:v>7</c:v>
                </c:pt>
                <c:pt idx="8088">
                  <c:v>3</c:v>
                </c:pt>
                <c:pt idx="8089">
                  <c:v>1</c:v>
                </c:pt>
                <c:pt idx="8090">
                  <c:v>6</c:v>
                </c:pt>
                <c:pt idx="8091">
                  <c:v>1</c:v>
                </c:pt>
                <c:pt idx="8092">
                  <c:v>4</c:v>
                </c:pt>
                <c:pt idx="8093">
                  <c:v>0</c:v>
                </c:pt>
                <c:pt idx="8094">
                  <c:v>6</c:v>
                </c:pt>
                <c:pt idx="8095">
                  <c:v>4</c:v>
                </c:pt>
                <c:pt idx="8096">
                  <c:v>7</c:v>
                </c:pt>
                <c:pt idx="8097">
                  <c:v>7</c:v>
                </c:pt>
                <c:pt idx="8098">
                  <c:v>0</c:v>
                </c:pt>
                <c:pt idx="8099">
                  <c:v>3</c:v>
                </c:pt>
                <c:pt idx="8100">
                  <c:v>15</c:v>
                </c:pt>
                <c:pt idx="8101">
                  <c:v>7</c:v>
                </c:pt>
                <c:pt idx="8102">
                  <c:v>6</c:v>
                </c:pt>
                <c:pt idx="8103">
                  <c:v>2</c:v>
                </c:pt>
                <c:pt idx="8104">
                  <c:v>0</c:v>
                </c:pt>
                <c:pt idx="8105">
                  <c:v>6</c:v>
                </c:pt>
                <c:pt idx="8106">
                  <c:v>19</c:v>
                </c:pt>
                <c:pt idx="8107">
                  <c:v>0</c:v>
                </c:pt>
                <c:pt idx="8108">
                  <c:v>19</c:v>
                </c:pt>
                <c:pt idx="8109">
                  <c:v>0</c:v>
                </c:pt>
                <c:pt idx="8110">
                  <c:v>2</c:v>
                </c:pt>
                <c:pt idx="8111">
                  <c:v>6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1</c:v>
                </c:pt>
                <c:pt idx="8116">
                  <c:v>2</c:v>
                </c:pt>
                <c:pt idx="8117">
                  <c:v>0</c:v>
                </c:pt>
                <c:pt idx="8118">
                  <c:v>19</c:v>
                </c:pt>
                <c:pt idx="8119">
                  <c:v>2</c:v>
                </c:pt>
                <c:pt idx="8120">
                  <c:v>15</c:v>
                </c:pt>
                <c:pt idx="8121">
                  <c:v>0</c:v>
                </c:pt>
                <c:pt idx="8122">
                  <c:v>2</c:v>
                </c:pt>
                <c:pt idx="8123">
                  <c:v>3</c:v>
                </c:pt>
                <c:pt idx="8124">
                  <c:v>2</c:v>
                </c:pt>
                <c:pt idx="8125">
                  <c:v>19</c:v>
                </c:pt>
                <c:pt idx="8126">
                  <c:v>0</c:v>
                </c:pt>
                <c:pt idx="8127">
                  <c:v>9</c:v>
                </c:pt>
                <c:pt idx="8128">
                  <c:v>6</c:v>
                </c:pt>
                <c:pt idx="8129">
                  <c:v>2</c:v>
                </c:pt>
                <c:pt idx="8130">
                  <c:v>2</c:v>
                </c:pt>
                <c:pt idx="8131">
                  <c:v>0</c:v>
                </c:pt>
                <c:pt idx="8132">
                  <c:v>2</c:v>
                </c:pt>
                <c:pt idx="8133">
                  <c:v>6</c:v>
                </c:pt>
                <c:pt idx="8134">
                  <c:v>0</c:v>
                </c:pt>
                <c:pt idx="8135">
                  <c:v>0</c:v>
                </c:pt>
                <c:pt idx="8136">
                  <c:v>6</c:v>
                </c:pt>
                <c:pt idx="8137">
                  <c:v>9</c:v>
                </c:pt>
                <c:pt idx="8138">
                  <c:v>0</c:v>
                </c:pt>
                <c:pt idx="8139">
                  <c:v>9</c:v>
                </c:pt>
                <c:pt idx="8140">
                  <c:v>7</c:v>
                </c:pt>
                <c:pt idx="8141">
                  <c:v>7</c:v>
                </c:pt>
                <c:pt idx="8142">
                  <c:v>2</c:v>
                </c:pt>
                <c:pt idx="8143">
                  <c:v>2</c:v>
                </c:pt>
                <c:pt idx="8144">
                  <c:v>6</c:v>
                </c:pt>
                <c:pt idx="8145">
                  <c:v>0</c:v>
                </c:pt>
                <c:pt idx="8146">
                  <c:v>4</c:v>
                </c:pt>
                <c:pt idx="8147">
                  <c:v>2</c:v>
                </c:pt>
                <c:pt idx="8148">
                  <c:v>19</c:v>
                </c:pt>
                <c:pt idx="8149">
                  <c:v>2</c:v>
                </c:pt>
                <c:pt idx="8150">
                  <c:v>0</c:v>
                </c:pt>
                <c:pt idx="8151">
                  <c:v>0</c:v>
                </c:pt>
                <c:pt idx="8152">
                  <c:v>9</c:v>
                </c:pt>
                <c:pt idx="8153">
                  <c:v>1</c:v>
                </c:pt>
                <c:pt idx="8154">
                  <c:v>15</c:v>
                </c:pt>
                <c:pt idx="8155">
                  <c:v>7</c:v>
                </c:pt>
                <c:pt idx="8156">
                  <c:v>0</c:v>
                </c:pt>
                <c:pt idx="8157">
                  <c:v>3</c:v>
                </c:pt>
                <c:pt idx="8158">
                  <c:v>1</c:v>
                </c:pt>
                <c:pt idx="8159">
                  <c:v>0</c:v>
                </c:pt>
                <c:pt idx="8160">
                  <c:v>0</c:v>
                </c:pt>
                <c:pt idx="8161">
                  <c:v>2</c:v>
                </c:pt>
                <c:pt idx="8162">
                  <c:v>7</c:v>
                </c:pt>
                <c:pt idx="8163">
                  <c:v>6</c:v>
                </c:pt>
                <c:pt idx="8164">
                  <c:v>6</c:v>
                </c:pt>
                <c:pt idx="8165">
                  <c:v>3</c:v>
                </c:pt>
                <c:pt idx="8166">
                  <c:v>7</c:v>
                </c:pt>
                <c:pt idx="8167">
                  <c:v>2</c:v>
                </c:pt>
                <c:pt idx="8168">
                  <c:v>19</c:v>
                </c:pt>
                <c:pt idx="8169">
                  <c:v>0</c:v>
                </c:pt>
                <c:pt idx="8170">
                  <c:v>0</c:v>
                </c:pt>
                <c:pt idx="8171">
                  <c:v>9</c:v>
                </c:pt>
                <c:pt idx="8172">
                  <c:v>6</c:v>
                </c:pt>
                <c:pt idx="8173">
                  <c:v>4</c:v>
                </c:pt>
                <c:pt idx="8174">
                  <c:v>0</c:v>
                </c:pt>
                <c:pt idx="8175">
                  <c:v>1</c:v>
                </c:pt>
                <c:pt idx="8176">
                  <c:v>0</c:v>
                </c:pt>
                <c:pt idx="8177">
                  <c:v>0</c:v>
                </c:pt>
                <c:pt idx="8178">
                  <c:v>19</c:v>
                </c:pt>
                <c:pt idx="8179">
                  <c:v>6</c:v>
                </c:pt>
                <c:pt idx="8180">
                  <c:v>1</c:v>
                </c:pt>
                <c:pt idx="8181">
                  <c:v>6</c:v>
                </c:pt>
                <c:pt idx="8182">
                  <c:v>1</c:v>
                </c:pt>
                <c:pt idx="8183">
                  <c:v>2</c:v>
                </c:pt>
                <c:pt idx="8184">
                  <c:v>7</c:v>
                </c:pt>
                <c:pt idx="8185">
                  <c:v>2</c:v>
                </c:pt>
                <c:pt idx="8186">
                  <c:v>2</c:v>
                </c:pt>
                <c:pt idx="8187">
                  <c:v>2</c:v>
                </c:pt>
                <c:pt idx="8188">
                  <c:v>0</c:v>
                </c:pt>
                <c:pt idx="8189">
                  <c:v>6</c:v>
                </c:pt>
                <c:pt idx="8190">
                  <c:v>2</c:v>
                </c:pt>
                <c:pt idx="8191">
                  <c:v>9</c:v>
                </c:pt>
                <c:pt idx="8192">
                  <c:v>4</c:v>
                </c:pt>
                <c:pt idx="8193">
                  <c:v>1</c:v>
                </c:pt>
                <c:pt idx="8194">
                  <c:v>0</c:v>
                </c:pt>
                <c:pt idx="8195">
                  <c:v>2</c:v>
                </c:pt>
                <c:pt idx="8196">
                  <c:v>0</c:v>
                </c:pt>
                <c:pt idx="8197">
                  <c:v>19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7</c:v>
                </c:pt>
                <c:pt idx="8203">
                  <c:v>0</c:v>
                </c:pt>
                <c:pt idx="8204">
                  <c:v>7</c:v>
                </c:pt>
                <c:pt idx="8205">
                  <c:v>4</c:v>
                </c:pt>
                <c:pt idx="8206">
                  <c:v>2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6</c:v>
                </c:pt>
                <c:pt idx="8211">
                  <c:v>2</c:v>
                </c:pt>
                <c:pt idx="8212">
                  <c:v>6</c:v>
                </c:pt>
                <c:pt idx="8213">
                  <c:v>7</c:v>
                </c:pt>
                <c:pt idx="8214">
                  <c:v>15</c:v>
                </c:pt>
                <c:pt idx="8215">
                  <c:v>0</c:v>
                </c:pt>
                <c:pt idx="8216">
                  <c:v>7</c:v>
                </c:pt>
                <c:pt idx="8217">
                  <c:v>2</c:v>
                </c:pt>
                <c:pt idx="8218">
                  <c:v>0</c:v>
                </c:pt>
                <c:pt idx="8219">
                  <c:v>1</c:v>
                </c:pt>
                <c:pt idx="8220">
                  <c:v>19</c:v>
                </c:pt>
                <c:pt idx="8221">
                  <c:v>1</c:v>
                </c:pt>
                <c:pt idx="8222">
                  <c:v>6</c:v>
                </c:pt>
                <c:pt idx="8223">
                  <c:v>19</c:v>
                </c:pt>
                <c:pt idx="8224">
                  <c:v>1</c:v>
                </c:pt>
                <c:pt idx="8225">
                  <c:v>0</c:v>
                </c:pt>
                <c:pt idx="8226">
                  <c:v>6</c:v>
                </c:pt>
                <c:pt idx="8227">
                  <c:v>9</c:v>
                </c:pt>
                <c:pt idx="8228">
                  <c:v>6</c:v>
                </c:pt>
                <c:pt idx="8229">
                  <c:v>1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2</c:v>
                </c:pt>
                <c:pt idx="8234">
                  <c:v>3</c:v>
                </c:pt>
                <c:pt idx="8235">
                  <c:v>0</c:v>
                </c:pt>
                <c:pt idx="8236">
                  <c:v>19</c:v>
                </c:pt>
                <c:pt idx="8237">
                  <c:v>2</c:v>
                </c:pt>
                <c:pt idx="8238">
                  <c:v>2</c:v>
                </c:pt>
                <c:pt idx="8239">
                  <c:v>0</c:v>
                </c:pt>
                <c:pt idx="8240">
                  <c:v>1</c:v>
                </c:pt>
                <c:pt idx="8241">
                  <c:v>1</c:v>
                </c:pt>
                <c:pt idx="8242">
                  <c:v>0</c:v>
                </c:pt>
                <c:pt idx="8243">
                  <c:v>6</c:v>
                </c:pt>
                <c:pt idx="8244">
                  <c:v>0</c:v>
                </c:pt>
                <c:pt idx="8245">
                  <c:v>9</c:v>
                </c:pt>
                <c:pt idx="8246">
                  <c:v>7</c:v>
                </c:pt>
                <c:pt idx="8247">
                  <c:v>0</c:v>
                </c:pt>
                <c:pt idx="8248">
                  <c:v>7</c:v>
                </c:pt>
                <c:pt idx="8249">
                  <c:v>3</c:v>
                </c:pt>
                <c:pt idx="8250">
                  <c:v>4</c:v>
                </c:pt>
                <c:pt idx="8251">
                  <c:v>4</c:v>
                </c:pt>
                <c:pt idx="8252">
                  <c:v>0</c:v>
                </c:pt>
                <c:pt idx="8253">
                  <c:v>2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2</c:v>
                </c:pt>
                <c:pt idx="8258">
                  <c:v>0</c:v>
                </c:pt>
                <c:pt idx="8259">
                  <c:v>7</c:v>
                </c:pt>
                <c:pt idx="8260">
                  <c:v>6</c:v>
                </c:pt>
                <c:pt idx="8261">
                  <c:v>19</c:v>
                </c:pt>
                <c:pt idx="8262">
                  <c:v>0</c:v>
                </c:pt>
                <c:pt idx="8263">
                  <c:v>1</c:v>
                </c:pt>
                <c:pt idx="8264">
                  <c:v>1</c:v>
                </c:pt>
                <c:pt idx="8265">
                  <c:v>0</c:v>
                </c:pt>
                <c:pt idx="8266">
                  <c:v>19</c:v>
                </c:pt>
                <c:pt idx="8267">
                  <c:v>4</c:v>
                </c:pt>
                <c:pt idx="8268">
                  <c:v>1</c:v>
                </c:pt>
                <c:pt idx="8269">
                  <c:v>2</c:v>
                </c:pt>
                <c:pt idx="8270">
                  <c:v>2</c:v>
                </c:pt>
                <c:pt idx="8271">
                  <c:v>7</c:v>
                </c:pt>
                <c:pt idx="8272">
                  <c:v>2</c:v>
                </c:pt>
                <c:pt idx="8273">
                  <c:v>0</c:v>
                </c:pt>
                <c:pt idx="8274">
                  <c:v>19</c:v>
                </c:pt>
                <c:pt idx="8275">
                  <c:v>0</c:v>
                </c:pt>
                <c:pt idx="8276">
                  <c:v>0</c:v>
                </c:pt>
                <c:pt idx="8277">
                  <c:v>7</c:v>
                </c:pt>
                <c:pt idx="8278">
                  <c:v>7</c:v>
                </c:pt>
                <c:pt idx="8279">
                  <c:v>0</c:v>
                </c:pt>
                <c:pt idx="8280">
                  <c:v>0</c:v>
                </c:pt>
                <c:pt idx="8281">
                  <c:v>2</c:v>
                </c:pt>
                <c:pt idx="8282">
                  <c:v>0</c:v>
                </c:pt>
                <c:pt idx="8283">
                  <c:v>7</c:v>
                </c:pt>
                <c:pt idx="8284">
                  <c:v>0</c:v>
                </c:pt>
                <c:pt idx="8285">
                  <c:v>1</c:v>
                </c:pt>
                <c:pt idx="8286">
                  <c:v>2</c:v>
                </c:pt>
                <c:pt idx="8287">
                  <c:v>2</c:v>
                </c:pt>
                <c:pt idx="8288">
                  <c:v>7</c:v>
                </c:pt>
                <c:pt idx="8289">
                  <c:v>7</c:v>
                </c:pt>
                <c:pt idx="8290">
                  <c:v>1</c:v>
                </c:pt>
                <c:pt idx="8291">
                  <c:v>0</c:v>
                </c:pt>
                <c:pt idx="8292">
                  <c:v>6</c:v>
                </c:pt>
                <c:pt idx="8293">
                  <c:v>3</c:v>
                </c:pt>
                <c:pt idx="8294">
                  <c:v>0</c:v>
                </c:pt>
                <c:pt idx="8295">
                  <c:v>4</c:v>
                </c:pt>
                <c:pt idx="8296">
                  <c:v>2</c:v>
                </c:pt>
                <c:pt idx="8297">
                  <c:v>2</c:v>
                </c:pt>
                <c:pt idx="8298">
                  <c:v>0</c:v>
                </c:pt>
                <c:pt idx="8299">
                  <c:v>15</c:v>
                </c:pt>
                <c:pt idx="8300">
                  <c:v>7</c:v>
                </c:pt>
                <c:pt idx="8301">
                  <c:v>0</c:v>
                </c:pt>
                <c:pt idx="8302">
                  <c:v>7</c:v>
                </c:pt>
                <c:pt idx="8303">
                  <c:v>2</c:v>
                </c:pt>
                <c:pt idx="8304">
                  <c:v>0</c:v>
                </c:pt>
                <c:pt idx="8305">
                  <c:v>9</c:v>
                </c:pt>
                <c:pt idx="8306">
                  <c:v>0</c:v>
                </c:pt>
                <c:pt idx="8307">
                  <c:v>0</c:v>
                </c:pt>
                <c:pt idx="8308">
                  <c:v>2</c:v>
                </c:pt>
                <c:pt idx="8309">
                  <c:v>0</c:v>
                </c:pt>
                <c:pt idx="8310">
                  <c:v>4</c:v>
                </c:pt>
                <c:pt idx="8311">
                  <c:v>2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6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4</c:v>
                </c:pt>
                <c:pt idx="8320">
                  <c:v>1</c:v>
                </c:pt>
                <c:pt idx="8321">
                  <c:v>3</c:v>
                </c:pt>
                <c:pt idx="8322">
                  <c:v>0</c:v>
                </c:pt>
                <c:pt idx="8323">
                  <c:v>2</c:v>
                </c:pt>
                <c:pt idx="8324">
                  <c:v>6</c:v>
                </c:pt>
                <c:pt idx="8325">
                  <c:v>7</c:v>
                </c:pt>
                <c:pt idx="8326">
                  <c:v>19</c:v>
                </c:pt>
                <c:pt idx="8327">
                  <c:v>7</c:v>
                </c:pt>
                <c:pt idx="8328">
                  <c:v>6</c:v>
                </c:pt>
                <c:pt idx="8329">
                  <c:v>6</c:v>
                </c:pt>
                <c:pt idx="8330">
                  <c:v>6</c:v>
                </c:pt>
                <c:pt idx="8331">
                  <c:v>3</c:v>
                </c:pt>
                <c:pt idx="8332">
                  <c:v>6</c:v>
                </c:pt>
                <c:pt idx="8333">
                  <c:v>0</c:v>
                </c:pt>
                <c:pt idx="8334">
                  <c:v>3</c:v>
                </c:pt>
                <c:pt idx="8335">
                  <c:v>4</c:v>
                </c:pt>
                <c:pt idx="8336">
                  <c:v>2</c:v>
                </c:pt>
                <c:pt idx="8337">
                  <c:v>19</c:v>
                </c:pt>
                <c:pt idx="8338">
                  <c:v>19</c:v>
                </c:pt>
                <c:pt idx="8339">
                  <c:v>9</c:v>
                </c:pt>
                <c:pt idx="8340">
                  <c:v>0</c:v>
                </c:pt>
                <c:pt idx="8341">
                  <c:v>6</c:v>
                </c:pt>
                <c:pt idx="8342">
                  <c:v>0</c:v>
                </c:pt>
                <c:pt idx="8343">
                  <c:v>6</c:v>
                </c:pt>
                <c:pt idx="8344">
                  <c:v>15</c:v>
                </c:pt>
                <c:pt idx="8345">
                  <c:v>0</c:v>
                </c:pt>
                <c:pt idx="8346">
                  <c:v>7</c:v>
                </c:pt>
                <c:pt idx="8347">
                  <c:v>7</c:v>
                </c:pt>
                <c:pt idx="8348">
                  <c:v>6</c:v>
                </c:pt>
                <c:pt idx="8349">
                  <c:v>0</c:v>
                </c:pt>
                <c:pt idx="8350">
                  <c:v>0</c:v>
                </c:pt>
                <c:pt idx="8351">
                  <c:v>1</c:v>
                </c:pt>
                <c:pt idx="8352">
                  <c:v>7</c:v>
                </c:pt>
                <c:pt idx="8353">
                  <c:v>6</c:v>
                </c:pt>
                <c:pt idx="8354">
                  <c:v>0</c:v>
                </c:pt>
                <c:pt idx="8355">
                  <c:v>1</c:v>
                </c:pt>
                <c:pt idx="8356">
                  <c:v>0</c:v>
                </c:pt>
                <c:pt idx="8357">
                  <c:v>4</c:v>
                </c:pt>
                <c:pt idx="8358">
                  <c:v>0</c:v>
                </c:pt>
                <c:pt idx="8359">
                  <c:v>1</c:v>
                </c:pt>
                <c:pt idx="8360">
                  <c:v>0</c:v>
                </c:pt>
                <c:pt idx="8361">
                  <c:v>6</c:v>
                </c:pt>
                <c:pt idx="8362">
                  <c:v>0</c:v>
                </c:pt>
                <c:pt idx="8363">
                  <c:v>0</c:v>
                </c:pt>
                <c:pt idx="8364">
                  <c:v>7</c:v>
                </c:pt>
                <c:pt idx="8365">
                  <c:v>9</c:v>
                </c:pt>
                <c:pt idx="8366">
                  <c:v>1</c:v>
                </c:pt>
                <c:pt idx="8367">
                  <c:v>15</c:v>
                </c:pt>
                <c:pt idx="8368">
                  <c:v>7</c:v>
                </c:pt>
                <c:pt idx="8369">
                  <c:v>4</c:v>
                </c:pt>
                <c:pt idx="8370">
                  <c:v>9</c:v>
                </c:pt>
                <c:pt idx="8371">
                  <c:v>0</c:v>
                </c:pt>
                <c:pt idx="8372">
                  <c:v>2</c:v>
                </c:pt>
                <c:pt idx="8373">
                  <c:v>6</c:v>
                </c:pt>
                <c:pt idx="8374">
                  <c:v>2</c:v>
                </c:pt>
                <c:pt idx="8375">
                  <c:v>9</c:v>
                </c:pt>
                <c:pt idx="8376">
                  <c:v>6</c:v>
                </c:pt>
                <c:pt idx="8377">
                  <c:v>4</c:v>
                </c:pt>
                <c:pt idx="8378">
                  <c:v>6</c:v>
                </c:pt>
                <c:pt idx="8379">
                  <c:v>2</c:v>
                </c:pt>
                <c:pt idx="8380">
                  <c:v>2</c:v>
                </c:pt>
                <c:pt idx="8381">
                  <c:v>1</c:v>
                </c:pt>
                <c:pt idx="8382">
                  <c:v>6</c:v>
                </c:pt>
                <c:pt idx="8383">
                  <c:v>0</c:v>
                </c:pt>
                <c:pt idx="8384">
                  <c:v>7</c:v>
                </c:pt>
                <c:pt idx="8385">
                  <c:v>9</c:v>
                </c:pt>
                <c:pt idx="8386">
                  <c:v>2</c:v>
                </c:pt>
                <c:pt idx="8387">
                  <c:v>15</c:v>
                </c:pt>
                <c:pt idx="8388">
                  <c:v>0</c:v>
                </c:pt>
                <c:pt idx="8389">
                  <c:v>0</c:v>
                </c:pt>
                <c:pt idx="8390">
                  <c:v>6</c:v>
                </c:pt>
                <c:pt idx="8391">
                  <c:v>0</c:v>
                </c:pt>
                <c:pt idx="8392">
                  <c:v>2</c:v>
                </c:pt>
                <c:pt idx="8393">
                  <c:v>1</c:v>
                </c:pt>
                <c:pt idx="8394">
                  <c:v>1</c:v>
                </c:pt>
                <c:pt idx="8395">
                  <c:v>19</c:v>
                </c:pt>
                <c:pt idx="8396">
                  <c:v>6</c:v>
                </c:pt>
                <c:pt idx="8397">
                  <c:v>6</c:v>
                </c:pt>
                <c:pt idx="8398">
                  <c:v>0</c:v>
                </c:pt>
                <c:pt idx="8399">
                  <c:v>2</c:v>
                </c:pt>
                <c:pt idx="8400">
                  <c:v>6</c:v>
                </c:pt>
                <c:pt idx="8401">
                  <c:v>9</c:v>
                </c:pt>
                <c:pt idx="8402">
                  <c:v>2</c:v>
                </c:pt>
                <c:pt idx="8403">
                  <c:v>6</c:v>
                </c:pt>
                <c:pt idx="8404">
                  <c:v>2</c:v>
                </c:pt>
                <c:pt idx="8405">
                  <c:v>0</c:v>
                </c:pt>
                <c:pt idx="8406">
                  <c:v>2</c:v>
                </c:pt>
                <c:pt idx="8407">
                  <c:v>15</c:v>
                </c:pt>
                <c:pt idx="8408">
                  <c:v>0</c:v>
                </c:pt>
                <c:pt idx="8409">
                  <c:v>4</c:v>
                </c:pt>
                <c:pt idx="8410">
                  <c:v>2</c:v>
                </c:pt>
                <c:pt idx="8411">
                  <c:v>7</c:v>
                </c:pt>
                <c:pt idx="8412">
                  <c:v>2</c:v>
                </c:pt>
                <c:pt idx="8413">
                  <c:v>7</c:v>
                </c:pt>
                <c:pt idx="8414">
                  <c:v>1</c:v>
                </c:pt>
                <c:pt idx="8415">
                  <c:v>2</c:v>
                </c:pt>
                <c:pt idx="8416">
                  <c:v>7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3</c:v>
                </c:pt>
                <c:pt idx="8422">
                  <c:v>9</c:v>
                </c:pt>
                <c:pt idx="8423">
                  <c:v>6</c:v>
                </c:pt>
                <c:pt idx="8424">
                  <c:v>1</c:v>
                </c:pt>
                <c:pt idx="8425">
                  <c:v>19</c:v>
                </c:pt>
                <c:pt idx="8426">
                  <c:v>4</c:v>
                </c:pt>
                <c:pt idx="8427">
                  <c:v>0</c:v>
                </c:pt>
                <c:pt idx="8428">
                  <c:v>2</c:v>
                </c:pt>
                <c:pt idx="8429">
                  <c:v>0</c:v>
                </c:pt>
                <c:pt idx="8430">
                  <c:v>2</c:v>
                </c:pt>
                <c:pt idx="8431">
                  <c:v>3</c:v>
                </c:pt>
                <c:pt idx="8432">
                  <c:v>0</c:v>
                </c:pt>
                <c:pt idx="8433">
                  <c:v>19</c:v>
                </c:pt>
                <c:pt idx="8434">
                  <c:v>0</c:v>
                </c:pt>
                <c:pt idx="8435">
                  <c:v>2</c:v>
                </c:pt>
                <c:pt idx="8436">
                  <c:v>0</c:v>
                </c:pt>
                <c:pt idx="8437">
                  <c:v>2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7</c:v>
                </c:pt>
                <c:pt idx="8442">
                  <c:v>1</c:v>
                </c:pt>
                <c:pt idx="8443">
                  <c:v>4</c:v>
                </c:pt>
                <c:pt idx="8444">
                  <c:v>7</c:v>
                </c:pt>
                <c:pt idx="8445">
                  <c:v>2</c:v>
                </c:pt>
                <c:pt idx="8446">
                  <c:v>0</c:v>
                </c:pt>
                <c:pt idx="8447">
                  <c:v>0</c:v>
                </c:pt>
                <c:pt idx="8448">
                  <c:v>2</c:v>
                </c:pt>
                <c:pt idx="8449">
                  <c:v>0</c:v>
                </c:pt>
                <c:pt idx="8450">
                  <c:v>2</c:v>
                </c:pt>
                <c:pt idx="8451">
                  <c:v>0</c:v>
                </c:pt>
                <c:pt idx="8452">
                  <c:v>2</c:v>
                </c:pt>
                <c:pt idx="8453">
                  <c:v>3</c:v>
                </c:pt>
                <c:pt idx="8454">
                  <c:v>2</c:v>
                </c:pt>
                <c:pt idx="8455">
                  <c:v>2</c:v>
                </c:pt>
                <c:pt idx="8456">
                  <c:v>6</c:v>
                </c:pt>
                <c:pt idx="8457">
                  <c:v>1</c:v>
                </c:pt>
                <c:pt idx="8458">
                  <c:v>0</c:v>
                </c:pt>
                <c:pt idx="8459">
                  <c:v>15</c:v>
                </c:pt>
                <c:pt idx="8460">
                  <c:v>6</c:v>
                </c:pt>
                <c:pt idx="8461">
                  <c:v>0</c:v>
                </c:pt>
                <c:pt idx="8462">
                  <c:v>1</c:v>
                </c:pt>
                <c:pt idx="8463">
                  <c:v>6</c:v>
                </c:pt>
                <c:pt idx="8464">
                  <c:v>6</c:v>
                </c:pt>
                <c:pt idx="8465">
                  <c:v>2</c:v>
                </c:pt>
                <c:pt idx="8466">
                  <c:v>2</c:v>
                </c:pt>
                <c:pt idx="8467">
                  <c:v>7</c:v>
                </c:pt>
                <c:pt idx="8468">
                  <c:v>2</c:v>
                </c:pt>
                <c:pt idx="8469">
                  <c:v>6</c:v>
                </c:pt>
                <c:pt idx="8470">
                  <c:v>0</c:v>
                </c:pt>
                <c:pt idx="8471">
                  <c:v>1</c:v>
                </c:pt>
                <c:pt idx="8472">
                  <c:v>0</c:v>
                </c:pt>
                <c:pt idx="8473">
                  <c:v>0</c:v>
                </c:pt>
                <c:pt idx="8474">
                  <c:v>3</c:v>
                </c:pt>
                <c:pt idx="8475">
                  <c:v>2</c:v>
                </c:pt>
                <c:pt idx="8476">
                  <c:v>9</c:v>
                </c:pt>
                <c:pt idx="8477">
                  <c:v>3</c:v>
                </c:pt>
                <c:pt idx="8478">
                  <c:v>3</c:v>
                </c:pt>
                <c:pt idx="8479">
                  <c:v>7</c:v>
                </c:pt>
                <c:pt idx="8480">
                  <c:v>0</c:v>
                </c:pt>
                <c:pt idx="8481">
                  <c:v>0</c:v>
                </c:pt>
                <c:pt idx="8482">
                  <c:v>2</c:v>
                </c:pt>
                <c:pt idx="8483">
                  <c:v>0</c:v>
                </c:pt>
                <c:pt idx="8484">
                  <c:v>7</c:v>
                </c:pt>
                <c:pt idx="8485">
                  <c:v>0</c:v>
                </c:pt>
                <c:pt idx="8486">
                  <c:v>0</c:v>
                </c:pt>
                <c:pt idx="8487">
                  <c:v>9</c:v>
                </c:pt>
                <c:pt idx="8488">
                  <c:v>2</c:v>
                </c:pt>
                <c:pt idx="8489">
                  <c:v>2</c:v>
                </c:pt>
                <c:pt idx="8490">
                  <c:v>4</c:v>
                </c:pt>
                <c:pt idx="8491">
                  <c:v>7</c:v>
                </c:pt>
                <c:pt idx="8492">
                  <c:v>0</c:v>
                </c:pt>
                <c:pt idx="8493">
                  <c:v>2</c:v>
                </c:pt>
                <c:pt idx="8494">
                  <c:v>7</c:v>
                </c:pt>
                <c:pt idx="8495">
                  <c:v>6</c:v>
                </c:pt>
                <c:pt idx="8496">
                  <c:v>0</c:v>
                </c:pt>
                <c:pt idx="8497">
                  <c:v>0</c:v>
                </c:pt>
                <c:pt idx="8498">
                  <c:v>6</c:v>
                </c:pt>
                <c:pt idx="8499">
                  <c:v>7</c:v>
                </c:pt>
                <c:pt idx="8500">
                  <c:v>2</c:v>
                </c:pt>
                <c:pt idx="8501">
                  <c:v>7</c:v>
                </c:pt>
                <c:pt idx="8502">
                  <c:v>7</c:v>
                </c:pt>
                <c:pt idx="8503">
                  <c:v>2</c:v>
                </c:pt>
                <c:pt idx="8504">
                  <c:v>6</c:v>
                </c:pt>
                <c:pt idx="8505">
                  <c:v>3</c:v>
                </c:pt>
                <c:pt idx="8506">
                  <c:v>0</c:v>
                </c:pt>
                <c:pt idx="8507">
                  <c:v>2</c:v>
                </c:pt>
                <c:pt idx="8508">
                  <c:v>0</c:v>
                </c:pt>
                <c:pt idx="8509">
                  <c:v>0</c:v>
                </c:pt>
                <c:pt idx="8510">
                  <c:v>1</c:v>
                </c:pt>
                <c:pt idx="8511">
                  <c:v>0</c:v>
                </c:pt>
                <c:pt idx="8512">
                  <c:v>0</c:v>
                </c:pt>
                <c:pt idx="8513">
                  <c:v>1</c:v>
                </c:pt>
                <c:pt idx="8514">
                  <c:v>19</c:v>
                </c:pt>
                <c:pt idx="8515">
                  <c:v>0</c:v>
                </c:pt>
                <c:pt idx="8516">
                  <c:v>9</c:v>
                </c:pt>
                <c:pt idx="8517">
                  <c:v>2</c:v>
                </c:pt>
                <c:pt idx="8518">
                  <c:v>0</c:v>
                </c:pt>
                <c:pt idx="8519">
                  <c:v>6</c:v>
                </c:pt>
                <c:pt idx="8520">
                  <c:v>1</c:v>
                </c:pt>
                <c:pt idx="8521">
                  <c:v>0</c:v>
                </c:pt>
                <c:pt idx="8522">
                  <c:v>7</c:v>
                </c:pt>
                <c:pt idx="8523">
                  <c:v>7</c:v>
                </c:pt>
                <c:pt idx="8524">
                  <c:v>3</c:v>
                </c:pt>
                <c:pt idx="8525">
                  <c:v>6</c:v>
                </c:pt>
                <c:pt idx="8526">
                  <c:v>9</c:v>
                </c:pt>
                <c:pt idx="8527">
                  <c:v>1</c:v>
                </c:pt>
                <c:pt idx="8528">
                  <c:v>19</c:v>
                </c:pt>
                <c:pt idx="8529">
                  <c:v>2</c:v>
                </c:pt>
                <c:pt idx="8530">
                  <c:v>0</c:v>
                </c:pt>
                <c:pt idx="8531">
                  <c:v>2</c:v>
                </c:pt>
                <c:pt idx="8532">
                  <c:v>0</c:v>
                </c:pt>
                <c:pt idx="8533">
                  <c:v>0</c:v>
                </c:pt>
                <c:pt idx="8534">
                  <c:v>7</c:v>
                </c:pt>
                <c:pt idx="8535">
                  <c:v>19</c:v>
                </c:pt>
                <c:pt idx="8536">
                  <c:v>19</c:v>
                </c:pt>
                <c:pt idx="8537">
                  <c:v>1</c:v>
                </c:pt>
                <c:pt idx="8538">
                  <c:v>0</c:v>
                </c:pt>
                <c:pt idx="8539">
                  <c:v>0</c:v>
                </c:pt>
                <c:pt idx="8540">
                  <c:v>6</c:v>
                </c:pt>
                <c:pt idx="8541">
                  <c:v>15</c:v>
                </c:pt>
                <c:pt idx="8542">
                  <c:v>7</c:v>
                </c:pt>
                <c:pt idx="8543">
                  <c:v>7</c:v>
                </c:pt>
                <c:pt idx="8544">
                  <c:v>2</c:v>
                </c:pt>
                <c:pt idx="8545">
                  <c:v>0</c:v>
                </c:pt>
                <c:pt idx="8546">
                  <c:v>6</c:v>
                </c:pt>
                <c:pt idx="8547">
                  <c:v>15</c:v>
                </c:pt>
                <c:pt idx="8548">
                  <c:v>15</c:v>
                </c:pt>
                <c:pt idx="8549">
                  <c:v>6</c:v>
                </c:pt>
                <c:pt idx="8550">
                  <c:v>4</c:v>
                </c:pt>
                <c:pt idx="8551">
                  <c:v>7</c:v>
                </c:pt>
                <c:pt idx="8552">
                  <c:v>2</c:v>
                </c:pt>
                <c:pt idx="8553">
                  <c:v>0</c:v>
                </c:pt>
                <c:pt idx="8554">
                  <c:v>7</c:v>
                </c:pt>
                <c:pt idx="8555">
                  <c:v>1</c:v>
                </c:pt>
                <c:pt idx="8556">
                  <c:v>0</c:v>
                </c:pt>
                <c:pt idx="8557">
                  <c:v>1</c:v>
                </c:pt>
                <c:pt idx="8558">
                  <c:v>4</c:v>
                </c:pt>
                <c:pt idx="8559">
                  <c:v>19</c:v>
                </c:pt>
                <c:pt idx="8560">
                  <c:v>7</c:v>
                </c:pt>
                <c:pt idx="8561">
                  <c:v>6</c:v>
                </c:pt>
                <c:pt idx="8562">
                  <c:v>4</c:v>
                </c:pt>
                <c:pt idx="8563">
                  <c:v>0</c:v>
                </c:pt>
                <c:pt idx="8564">
                  <c:v>6</c:v>
                </c:pt>
                <c:pt idx="8565">
                  <c:v>2</c:v>
                </c:pt>
                <c:pt idx="8566">
                  <c:v>9</c:v>
                </c:pt>
                <c:pt idx="8567">
                  <c:v>3</c:v>
                </c:pt>
                <c:pt idx="8568">
                  <c:v>7</c:v>
                </c:pt>
                <c:pt idx="8569">
                  <c:v>2</c:v>
                </c:pt>
                <c:pt idx="8570">
                  <c:v>2</c:v>
                </c:pt>
                <c:pt idx="8571">
                  <c:v>9</c:v>
                </c:pt>
                <c:pt idx="8572">
                  <c:v>2</c:v>
                </c:pt>
                <c:pt idx="8573">
                  <c:v>4</c:v>
                </c:pt>
                <c:pt idx="8574">
                  <c:v>7</c:v>
                </c:pt>
                <c:pt idx="8575">
                  <c:v>0</c:v>
                </c:pt>
                <c:pt idx="8576">
                  <c:v>2</c:v>
                </c:pt>
                <c:pt idx="8577">
                  <c:v>0</c:v>
                </c:pt>
                <c:pt idx="8578">
                  <c:v>4</c:v>
                </c:pt>
                <c:pt idx="8579">
                  <c:v>7</c:v>
                </c:pt>
                <c:pt idx="8580">
                  <c:v>7</c:v>
                </c:pt>
                <c:pt idx="8581">
                  <c:v>1</c:v>
                </c:pt>
                <c:pt idx="8582">
                  <c:v>2</c:v>
                </c:pt>
                <c:pt idx="8583">
                  <c:v>0</c:v>
                </c:pt>
                <c:pt idx="8584">
                  <c:v>2</c:v>
                </c:pt>
                <c:pt idx="8585">
                  <c:v>7</c:v>
                </c:pt>
                <c:pt idx="8586">
                  <c:v>1</c:v>
                </c:pt>
                <c:pt idx="8587">
                  <c:v>2</c:v>
                </c:pt>
                <c:pt idx="8588">
                  <c:v>15</c:v>
                </c:pt>
                <c:pt idx="8589">
                  <c:v>1</c:v>
                </c:pt>
                <c:pt idx="8590">
                  <c:v>15</c:v>
                </c:pt>
                <c:pt idx="8591">
                  <c:v>9</c:v>
                </c:pt>
                <c:pt idx="8592">
                  <c:v>2</c:v>
                </c:pt>
                <c:pt idx="8593">
                  <c:v>6</c:v>
                </c:pt>
                <c:pt idx="8594">
                  <c:v>6</c:v>
                </c:pt>
                <c:pt idx="8595">
                  <c:v>6</c:v>
                </c:pt>
                <c:pt idx="8596">
                  <c:v>1</c:v>
                </c:pt>
                <c:pt idx="8597">
                  <c:v>2</c:v>
                </c:pt>
                <c:pt idx="8598">
                  <c:v>0</c:v>
                </c:pt>
                <c:pt idx="8599">
                  <c:v>7</c:v>
                </c:pt>
                <c:pt idx="8600">
                  <c:v>2</c:v>
                </c:pt>
                <c:pt idx="8601">
                  <c:v>2</c:v>
                </c:pt>
                <c:pt idx="8602">
                  <c:v>19</c:v>
                </c:pt>
                <c:pt idx="8603">
                  <c:v>2</c:v>
                </c:pt>
                <c:pt idx="8604">
                  <c:v>6</c:v>
                </c:pt>
                <c:pt idx="8605">
                  <c:v>6</c:v>
                </c:pt>
                <c:pt idx="8606">
                  <c:v>2</c:v>
                </c:pt>
                <c:pt idx="8607">
                  <c:v>2</c:v>
                </c:pt>
                <c:pt idx="8608">
                  <c:v>0</c:v>
                </c:pt>
                <c:pt idx="8609">
                  <c:v>0</c:v>
                </c:pt>
                <c:pt idx="8610">
                  <c:v>3</c:v>
                </c:pt>
                <c:pt idx="8611">
                  <c:v>3</c:v>
                </c:pt>
                <c:pt idx="8612">
                  <c:v>6</c:v>
                </c:pt>
                <c:pt idx="8613">
                  <c:v>2</c:v>
                </c:pt>
                <c:pt idx="8614">
                  <c:v>0</c:v>
                </c:pt>
                <c:pt idx="8615">
                  <c:v>0</c:v>
                </c:pt>
                <c:pt idx="8616">
                  <c:v>2</c:v>
                </c:pt>
                <c:pt idx="8617">
                  <c:v>15</c:v>
                </c:pt>
                <c:pt idx="8618">
                  <c:v>0</c:v>
                </c:pt>
                <c:pt idx="8619">
                  <c:v>15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6</c:v>
                </c:pt>
                <c:pt idx="8624">
                  <c:v>6</c:v>
                </c:pt>
                <c:pt idx="8625">
                  <c:v>7</c:v>
                </c:pt>
                <c:pt idx="8626">
                  <c:v>0</c:v>
                </c:pt>
                <c:pt idx="8627">
                  <c:v>6</c:v>
                </c:pt>
                <c:pt idx="8628">
                  <c:v>2</c:v>
                </c:pt>
                <c:pt idx="8629">
                  <c:v>0</c:v>
                </c:pt>
                <c:pt idx="8630">
                  <c:v>6</c:v>
                </c:pt>
                <c:pt idx="8631">
                  <c:v>0</c:v>
                </c:pt>
                <c:pt idx="8632">
                  <c:v>7</c:v>
                </c:pt>
                <c:pt idx="8633">
                  <c:v>7</c:v>
                </c:pt>
                <c:pt idx="8634">
                  <c:v>2</c:v>
                </c:pt>
                <c:pt idx="8635">
                  <c:v>7</c:v>
                </c:pt>
                <c:pt idx="8636">
                  <c:v>0</c:v>
                </c:pt>
                <c:pt idx="8637">
                  <c:v>2</c:v>
                </c:pt>
                <c:pt idx="8638">
                  <c:v>6</c:v>
                </c:pt>
                <c:pt idx="8639">
                  <c:v>0</c:v>
                </c:pt>
                <c:pt idx="8640">
                  <c:v>9</c:v>
                </c:pt>
                <c:pt idx="8641">
                  <c:v>6</c:v>
                </c:pt>
                <c:pt idx="8642">
                  <c:v>6</c:v>
                </c:pt>
                <c:pt idx="8643">
                  <c:v>7</c:v>
                </c:pt>
                <c:pt idx="8644">
                  <c:v>4</c:v>
                </c:pt>
                <c:pt idx="8645">
                  <c:v>1</c:v>
                </c:pt>
                <c:pt idx="8646">
                  <c:v>15</c:v>
                </c:pt>
                <c:pt idx="8647">
                  <c:v>6</c:v>
                </c:pt>
                <c:pt idx="8648">
                  <c:v>6</c:v>
                </c:pt>
                <c:pt idx="8649">
                  <c:v>1</c:v>
                </c:pt>
                <c:pt idx="8650">
                  <c:v>6</c:v>
                </c:pt>
                <c:pt idx="8651">
                  <c:v>1</c:v>
                </c:pt>
                <c:pt idx="8652">
                  <c:v>6</c:v>
                </c:pt>
                <c:pt idx="8653">
                  <c:v>6</c:v>
                </c:pt>
                <c:pt idx="8654">
                  <c:v>0</c:v>
                </c:pt>
                <c:pt idx="8655">
                  <c:v>19</c:v>
                </c:pt>
                <c:pt idx="8656">
                  <c:v>19</c:v>
                </c:pt>
                <c:pt idx="8657">
                  <c:v>6</c:v>
                </c:pt>
                <c:pt idx="8658">
                  <c:v>1</c:v>
                </c:pt>
                <c:pt idx="8659">
                  <c:v>0</c:v>
                </c:pt>
                <c:pt idx="8660">
                  <c:v>0</c:v>
                </c:pt>
                <c:pt idx="8661">
                  <c:v>15</c:v>
                </c:pt>
                <c:pt idx="8662">
                  <c:v>3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2</c:v>
                </c:pt>
                <c:pt idx="8668">
                  <c:v>3</c:v>
                </c:pt>
                <c:pt idx="8669">
                  <c:v>0</c:v>
                </c:pt>
                <c:pt idx="8670">
                  <c:v>7</c:v>
                </c:pt>
                <c:pt idx="8671">
                  <c:v>6</c:v>
                </c:pt>
                <c:pt idx="8672">
                  <c:v>0</c:v>
                </c:pt>
                <c:pt idx="8673">
                  <c:v>15</c:v>
                </c:pt>
                <c:pt idx="8674">
                  <c:v>0</c:v>
                </c:pt>
                <c:pt idx="8675">
                  <c:v>9</c:v>
                </c:pt>
                <c:pt idx="8676">
                  <c:v>0</c:v>
                </c:pt>
                <c:pt idx="8677">
                  <c:v>7</c:v>
                </c:pt>
                <c:pt idx="8678">
                  <c:v>2</c:v>
                </c:pt>
                <c:pt idx="8679">
                  <c:v>7</c:v>
                </c:pt>
                <c:pt idx="8680">
                  <c:v>1</c:v>
                </c:pt>
                <c:pt idx="8681">
                  <c:v>2</c:v>
                </c:pt>
                <c:pt idx="8682">
                  <c:v>0</c:v>
                </c:pt>
                <c:pt idx="8683">
                  <c:v>1</c:v>
                </c:pt>
                <c:pt idx="8684">
                  <c:v>0</c:v>
                </c:pt>
                <c:pt idx="8685">
                  <c:v>19</c:v>
                </c:pt>
                <c:pt idx="8686">
                  <c:v>7</c:v>
                </c:pt>
                <c:pt idx="8687">
                  <c:v>4</c:v>
                </c:pt>
                <c:pt idx="8688">
                  <c:v>0</c:v>
                </c:pt>
                <c:pt idx="8689">
                  <c:v>1</c:v>
                </c:pt>
                <c:pt idx="8690">
                  <c:v>2</c:v>
                </c:pt>
                <c:pt idx="8691">
                  <c:v>0</c:v>
                </c:pt>
                <c:pt idx="8692">
                  <c:v>1</c:v>
                </c:pt>
                <c:pt idx="8693">
                  <c:v>6</c:v>
                </c:pt>
                <c:pt idx="8694">
                  <c:v>1</c:v>
                </c:pt>
                <c:pt idx="8695">
                  <c:v>0</c:v>
                </c:pt>
                <c:pt idx="8696">
                  <c:v>6</c:v>
                </c:pt>
                <c:pt idx="8697">
                  <c:v>0</c:v>
                </c:pt>
                <c:pt idx="8698">
                  <c:v>15</c:v>
                </c:pt>
                <c:pt idx="8699">
                  <c:v>2</c:v>
                </c:pt>
                <c:pt idx="8700">
                  <c:v>0</c:v>
                </c:pt>
                <c:pt idx="8701">
                  <c:v>0</c:v>
                </c:pt>
                <c:pt idx="8702">
                  <c:v>9</c:v>
                </c:pt>
                <c:pt idx="8703">
                  <c:v>4</c:v>
                </c:pt>
                <c:pt idx="8704">
                  <c:v>6</c:v>
                </c:pt>
                <c:pt idx="8705">
                  <c:v>2</c:v>
                </c:pt>
                <c:pt idx="8706">
                  <c:v>3</c:v>
                </c:pt>
                <c:pt idx="8707">
                  <c:v>19</c:v>
                </c:pt>
                <c:pt idx="8708">
                  <c:v>0</c:v>
                </c:pt>
                <c:pt idx="8709">
                  <c:v>1</c:v>
                </c:pt>
                <c:pt idx="8710">
                  <c:v>0</c:v>
                </c:pt>
                <c:pt idx="8711">
                  <c:v>2</c:v>
                </c:pt>
                <c:pt idx="8712">
                  <c:v>6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3</c:v>
                </c:pt>
                <c:pt idx="8717">
                  <c:v>0</c:v>
                </c:pt>
                <c:pt idx="8718">
                  <c:v>3</c:v>
                </c:pt>
                <c:pt idx="8719">
                  <c:v>3</c:v>
                </c:pt>
                <c:pt idx="8720">
                  <c:v>0</c:v>
                </c:pt>
                <c:pt idx="8721">
                  <c:v>6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4</c:v>
                </c:pt>
                <c:pt idx="8726">
                  <c:v>1</c:v>
                </c:pt>
                <c:pt idx="8727">
                  <c:v>1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4</c:v>
                </c:pt>
                <c:pt idx="8733">
                  <c:v>0</c:v>
                </c:pt>
                <c:pt idx="8734">
                  <c:v>0</c:v>
                </c:pt>
                <c:pt idx="8735">
                  <c:v>6</c:v>
                </c:pt>
                <c:pt idx="8736">
                  <c:v>3</c:v>
                </c:pt>
                <c:pt idx="8737">
                  <c:v>0</c:v>
                </c:pt>
                <c:pt idx="8738">
                  <c:v>9</c:v>
                </c:pt>
                <c:pt idx="8739">
                  <c:v>0</c:v>
                </c:pt>
                <c:pt idx="8740">
                  <c:v>0</c:v>
                </c:pt>
                <c:pt idx="8741">
                  <c:v>2</c:v>
                </c:pt>
                <c:pt idx="8742">
                  <c:v>0</c:v>
                </c:pt>
                <c:pt idx="8743">
                  <c:v>3</c:v>
                </c:pt>
                <c:pt idx="8744">
                  <c:v>2</c:v>
                </c:pt>
                <c:pt idx="8745">
                  <c:v>3</c:v>
                </c:pt>
                <c:pt idx="8746">
                  <c:v>2</c:v>
                </c:pt>
                <c:pt idx="8747">
                  <c:v>1</c:v>
                </c:pt>
                <c:pt idx="8748">
                  <c:v>6</c:v>
                </c:pt>
                <c:pt idx="8749">
                  <c:v>6</c:v>
                </c:pt>
                <c:pt idx="8750">
                  <c:v>1</c:v>
                </c:pt>
                <c:pt idx="8751">
                  <c:v>2</c:v>
                </c:pt>
                <c:pt idx="8752">
                  <c:v>6</c:v>
                </c:pt>
                <c:pt idx="8753">
                  <c:v>0</c:v>
                </c:pt>
                <c:pt idx="8754">
                  <c:v>6</c:v>
                </c:pt>
                <c:pt idx="8755">
                  <c:v>2</c:v>
                </c:pt>
                <c:pt idx="8756">
                  <c:v>4</c:v>
                </c:pt>
                <c:pt idx="8757">
                  <c:v>0</c:v>
                </c:pt>
                <c:pt idx="8758">
                  <c:v>2</c:v>
                </c:pt>
                <c:pt idx="8759">
                  <c:v>0</c:v>
                </c:pt>
                <c:pt idx="8760">
                  <c:v>1</c:v>
                </c:pt>
                <c:pt idx="8761">
                  <c:v>2</c:v>
                </c:pt>
                <c:pt idx="8762">
                  <c:v>7</c:v>
                </c:pt>
                <c:pt idx="8763">
                  <c:v>6</c:v>
                </c:pt>
                <c:pt idx="8764">
                  <c:v>6</c:v>
                </c:pt>
                <c:pt idx="8765">
                  <c:v>7</c:v>
                </c:pt>
                <c:pt idx="8766">
                  <c:v>0</c:v>
                </c:pt>
                <c:pt idx="8767">
                  <c:v>15</c:v>
                </c:pt>
                <c:pt idx="8768">
                  <c:v>0</c:v>
                </c:pt>
                <c:pt idx="8769">
                  <c:v>0</c:v>
                </c:pt>
                <c:pt idx="8770">
                  <c:v>2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1</c:v>
                </c:pt>
                <c:pt idx="8775">
                  <c:v>7</c:v>
                </c:pt>
                <c:pt idx="8776">
                  <c:v>4</c:v>
                </c:pt>
                <c:pt idx="8777">
                  <c:v>2</c:v>
                </c:pt>
                <c:pt idx="8778">
                  <c:v>2</c:v>
                </c:pt>
                <c:pt idx="8779">
                  <c:v>6</c:v>
                </c:pt>
                <c:pt idx="8780">
                  <c:v>2</c:v>
                </c:pt>
                <c:pt idx="8781">
                  <c:v>6</c:v>
                </c:pt>
                <c:pt idx="8782">
                  <c:v>4</c:v>
                </c:pt>
                <c:pt idx="8783">
                  <c:v>7</c:v>
                </c:pt>
                <c:pt idx="8784">
                  <c:v>2</c:v>
                </c:pt>
                <c:pt idx="8785">
                  <c:v>3</c:v>
                </c:pt>
                <c:pt idx="8786">
                  <c:v>9</c:v>
                </c:pt>
                <c:pt idx="8787">
                  <c:v>0</c:v>
                </c:pt>
                <c:pt idx="8788">
                  <c:v>0</c:v>
                </c:pt>
                <c:pt idx="8789">
                  <c:v>2</c:v>
                </c:pt>
                <c:pt idx="8790">
                  <c:v>0</c:v>
                </c:pt>
                <c:pt idx="8791">
                  <c:v>1</c:v>
                </c:pt>
                <c:pt idx="8792">
                  <c:v>7</c:v>
                </c:pt>
                <c:pt idx="8793">
                  <c:v>9</c:v>
                </c:pt>
                <c:pt idx="8794">
                  <c:v>7</c:v>
                </c:pt>
                <c:pt idx="8795">
                  <c:v>4</c:v>
                </c:pt>
                <c:pt idx="8796">
                  <c:v>7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9</c:v>
                </c:pt>
                <c:pt idx="8801">
                  <c:v>1</c:v>
                </c:pt>
                <c:pt idx="8802">
                  <c:v>6</c:v>
                </c:pt>
                <c:pt idx="8803">
                  <c:v>0</c:v>
                </c:pt>
                <c:pt idx="8804">
                  <c:v>6</c:v>
                </c:pt>
                <c:pt idx="8805">
                  <c:v>6</c:v>
                </c:pt>
                <c:pt idx="8806">
                  <c:v>6</c:v>
                </c:pt>
                <c:pt idx="8807">
                  <c:v>0</c:v>
                </c:pt>
                <c:pt idx="8808">
                  <c:v>0</c:v>
                </c:pt>
                <c:pt idx="8809">
                  <c:v>7</c:v>
                </c:pt>
                <c:pt idx="8810">
                  <c:v>0</c:v>
                </c:pt>
                <c:pt idx="8811">
                  <c:v>6</c:v>
                </c:pt>
                <c:pt idx="8812">
                  <c:v>9</c:v>
                </c:pt>
                <c:pt idx="8813">
                  <c:v>2</c:v>
                </c:pt>
                <c:pt idx="8814">
                  <c:v>9</c:v>
                </c:pt>
                <c:pt idx="8815">
                  <c:v>0</c:v>
                </c:pt>
                <c:pt idx="8816">
                  <c:v>2</c:v>
                </c:pt>
                <c:pt idx="8817">
                  <c:v>0</c:v>
                </c:pt>
                <c:pt idx="8818">
                  <c:v>0</c:v>
                </c:pt>
                <c:pt idx="8819">
                  <c:v>3</c:v>
                </c:pt>
                <c:pt idx="8820">
                  <c:v>6</c:v>
                </c:pt>
                <c:pt idx="8821">
                  <c:v>3</c:v>
                </c:pt>
                <c:pt idx="8822">
                  <c:v>1</c:v>
                </c:pt>
                <c:pt idx="8823">
                  <c:v>2</c:v>
                </c:pt>
                <c:pt idx="8824">
                  <c:v>6</c:v>
                </c:pt>
                <c:pt idx="8825">
                  <c:v>0</c:v>
                </c:pt>
                <c:pt idx="8826">
                  <c:v>1</c:v>
                </c:pt>
                <c:pt idx="8827">
                  <c:v>0</c:v>
                </c:pt>
                <c:pt idx="8828">
                  <c:v>15</c:v>
                </c:pt>
                <c:pt idx="8829">
                  <c:v>0</c:v>
                </c:pt>
                <c:pt idx="8830">
                  <c:v>19</c:v>
                </c:pt>
                <c:pt idx="8831">
                  <c:v>4</c:v>
                </c:pt>
                <c:pt idx="8832">
                  <c:v>1</c:v>
                </c:pt>
                <c:pt idx="8833">
                  <c:v>2</c:v>
                </c:pt>
                <c:pt idx="8834">
                  <c:v>15</c:v>
                </c:pt>
                <c:pt idx="8835">
                  <c:v>2</c:v>
                </c:pt>
                <c:pt idx="8836">
                  <c:v>9</c:v>
                </c:pt>
                <c:pt idx="8837">
                  <c:v>0</c:v>
                </c:pt>
                <c:pt idx="8838">
                  <c:v>2</c:v>
                </c:pt>
                <c:pt idx="8839">
                  <c:v>0</c:v>
                </c:pt>
                <c:pt idx="8840">
                  <c:v>3</c:v>
                </c:pt>
                <c:pt idx="8841">
                  <c:v>6</c:v>
                </c:pt>
                <c:pt idx="8842">
                  <c:v>2</c:v>
                </c:pt>
                <c:pt idx="8843">
                  <c:v>9</c:v>
                </c:pt>
                <c:pt idx="8844">
                  <c:v>6</c:v>
                </c:pt>
                <c:pt idx="8845">
                  <c:v>4</c:v>
                </c:pt>
                <c:pt idx="8846">
                  <c:v>0</c:v>
                </c:pt>
                <c:pt idx="8847">
                  <c:v>7</c:v>
                </c:pt>
                <c:pt idx="8848">
                  <c:v>0</c:v>
                </c:pt>
                <c:pt idx="8849">
                  <c:v>0</c:v>
                </c:pt>
                <c:pt idx="8850">
                  <c:v>3</c:v>
                </c:pt>
                <c:pt idx="8851">
                  <c:v>0</c:v>
                </c:pt>
                <c:pt idx="8852">
                  <c:v>0</c:v>
                </c:pt>
                <c:pt idx="8853">
                  <c:v>6</c:v>
                </c:pt>
                <c:pt idx="8854">
                  <c:v>6</c:v>
                </c:pt>
                <c:pt idx="8855">
                  <c:v>0</c:v>
                </c:pt>
                <c:pt idx="8856">
                  <c:v>0</c:v>
                </c:pt>
                <c:pt idx="8857">
                  <c:v>4</c:v>
                </c:pt>
                <c:pt idx="8858">
                  <c:v>6</c:v>
                </c:pt>
                <c:pt idx="8859">
                  <c:v>1</c:v>
                </c:pt>
                <c:pt idx="8860">
                  <c:v>0</c:v>
                </c:pt>
                <c:pt idx="8861">
                  <c:v>15</c:v>
                </c:pt>
                <c:pt idx="8862">
                  <c:v>0</c:v>
                </c:pt>
                <c:pt idx="8863">
                  <c:v>0</c:v>
                </c:pt>
                <c:pt idx="8864">
                  <c:v>6</c:v>
                </c:pt>
                <c:pt idx="8865">
                  <c:v>19</c:v>
                </c:pt>
                <c:pt idx="8866">
                  <c:v>1</c:v>
                </c:pt>
                <c:pt idx="8867">
                  <c:v>4</c:v>
                </c:pt>
                <c:pt idx="8868">
                  <c:v>6</c:v>
                </c:pt>
                <c:pt idx="8869">
                  <c:v>6</c:v>
                </c:pt>
                <c:pt idx="8870">
                  <c:v>2</c:v>
                </c:pt>
                <c:pt idx="8871">
                  <c:v>0</c:v>
                </c:pt>
                <c:pt idx="8872">
                  <c:v>6</c:v>
                </c:pt>
                <c:pt idx="8873">
                  <c:v>2</c:v>
                </c:pt>
                <c:pt idx="8874">
                  <c:v>7</c:v>
                </c:pt>
                <c:pt idx="8875">
                  <c:v>7</c:v>
                </c:pt>
                <c:pt idx="8876">
                  <c:v>0</c:v>
                </c:pt>
                <c:pt idx="8877">
                  <c:v>19</c:v>
                </c:pt>
                <c:pt idx="8878">
                  <c:v>19</c:v>
                </c:pt>
                <c:pt idx="8879">
                  <c:v>3</c:v>
                </c:pt>
                <c:pt idx="8880">
                  <c:v>6</c:v>
                </c:pt>
                <c:pt idx="8881">
                  <c:v>6</c:v>
                </c:pt>
                <c:pt idx="8882">
                  <c:v>9</c:v>
                </c:pt>
                <c:pt idx="8883">
                  <c:v>4</c:v>
                </c:pt>
                <c:pt idx="8884">
                  <c:v>2</c:v>
                </c:pt>
                <c:pt idx="8885">
                  <c:v>2</c:v>
                </c:pt>
                <c:pt idx="8886">
                  <c:v>0</c:v>
                </c:pt>
                <c:pt idx="8887">
                  <c:v>2</c:v>
                </c:pt>
                <c:pt idx="8888">
                  <c:v>7</c:v>
                </c:pt>
                <c:pt idx="8889">
                  <c:v>0</c:v>
                </c:pt>
                <c:pt idx="8890">
                  <c:v>2</c:v>
                </c:pt>
                <c:pt idx="8891">
                  <c:v>0</c:v>
                </c:pt>
                <c:pt idx="8892">
                  <c:v>9</c:v>
                </c:pt>
                <c:pt idx="8893">
                  <c:v>7</c:v>
                </c:pt>
                <c:pt idx="8894">
                  <c:v>0</c:v>
                </c:pt>
                <c:pt idx="8895">
                  <c:v>2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6</c:v>
                </c:pt>
                <c:pt idx="8902">
                  <c:v>15</c:v>
                </c:pt>
                <c:pt idx="8903">
                  <c:v>0</c:v>
                </c:pt>
                <c:pt idx="8904">
                  <c:v>2</c:v>
                </c:pt>
                <c:pt idx="8905">
                  <c:v>19</c:v>
                </c:pt>
                <c:pt idx="8906">
                  <c:v>6</c:v>
                </c:pt>
                <c:pt idx="8907">
                  <c:v>0</c:v>
                </c:pt>
                <c:pt idx="8908">
                  <c:v>7</c:v>
                </c:pt>
                <c:pt idx="8909">
                  <c:v>0</c:v>
                </c:pt>
                <c:pt idx="8910">
                  <c:v>2</c:v>
                </c:pt>
                <c:pt idx="8911">
                  <c:v>6</c:v>
                </c:pt>
                <c:pt idx="8912">
                  <c:v>15</c:v>
                </c:pt>
                <c:pt idx="8913">
                  <c:v>0</c:v>
                </c:pt>
                <c:pt idx="8914">
                  <c:v>0</c:v>
                </c:pt>
                <c:pt idx="8915">
                  <c:v>9</c:v>
                </c:pt>
                <c:pt idx="8916">
                  <c:v>4</c:v>
                </c:pt>
                <c:pt idx="8917">
                  <c:v>3</c:v>
                </c:pt>
                <c:pt idx="8918">
                  <c:v>2</c:v>
                </c:pt>
                <c:pt idx="8919">
                  <c:v>6</c:v>
                </c:pt>
                <c:pt idx="8920">
                  <c:v>0</c:v>
                </c:pt>
                <c:pt idx="8921">
                  <c:v>4</c:v>
                </c:pt>
                <c:pt idx="8922">
                  <c:v>15</c:v>
                </c:pt>
                <c:pt idx="8923">
                  <c:v>2</c:v>
                </c:pt>
                <c:pt idx="8924">
                  <c:v>3</c:v>
                </c:pt>
                <c:pt idx="8925">
                  <c:v>0</c:v>
                </c:pt>
                <c:pt idx="8926">
                  <c:v>2</c:v>
                </c:pt>
                <c:pt idx="8927">
                  <c:v>2</c:v>
                </c:pt>
                <c:pt idx="8928">
                  <c:v>1</c:v>
                </c:pt>
                <c:pt idx="8929">
                  <c:v>4</c:v>
                </c:pt>
                <c:pt idx="8930">
                  <c:v>0</c:v>
                </c:pt>
                <c:pt idx="8931">
                  <c:v>6</c:v>
                </c:pt>
                <c:pt idx="8932">
                  <c:v>2</c:v>
                </c:pt>
                <c:pt idx="8933">
                  <c:v>0</c:v>
                </c:pt>
                <c:pt idx="8934">
                  <c:v>7</c:v>
                </c:pt>
                <c:pt idx="8935">
                  <c:v>0</c:v>
                </c:pt>
                <c:pt idx="8936">
                  <c:v>6</c:v>
                </c:pt>
                <c:pt idx="8937">
                  <c:v>0</c:v>
                </c:pt>
                <c:pt idx="8938">
                  <c:v>6</c:v>
                </c:pt>
                <c:pt idx="8939">
                  <c:v>2</c:v>
                </c:pt>
                <c:pt idx="8940">
                  <c:v>2</c:v>
                </c:pt>
                <c:pt idx="8941">
                  <c:v>0</c:v>
                </c:pt>
                <c:pt idx="8942">
                  <c:v>15</c:v>
                </c:pt>
                <c:pt idx="8943">
                  <c:v>2</c:v>
                </c:pt>
                <c:pt idx="8944">
                  <c:v>0</c:v>
                </c:pt>
                <c:pt idx="8945">
                  <c:v>2</c:v>
                </c:pt>
                <c:pt idx="8946">
                  <c:v>19</c:v>
                </c:pt>
                <c:pt idx="8947">
                  <c:v>6</c:v>
                </c:pt>
                <c:pt idx="8948">
                  <c:v>0</c:v>
                </c:pt>
                <c:pt idx="8949">
                  <c:v>2</c:v>
                </c:pt>
                <c:pt idx="8950">
                  <c:v>6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2</c:v>
                </c:pt>
                <c:pt idx="8955">
                  <c:v>6</c:v>
                </c:pt>
                <c:pt idx="8956">
                  <c:v>2</c:v>
                </c:pt>
                <c:pt idx="8957">
                  <c:v>0</c:v>
                </c:pt>
                <c:pt idx="8958">
                  <c:v>1</c:v>
                </c:pt>
                <c:pt idx="8959">
                  <c:v>2</c:v>
                </c:pt>
                <c:pt idx="8960">
                  <c:v>0</c:v>
                </c:pt>
                <c:pt idx="8961">
                  <c:v>0</c:v>
                </c:pt>
                <c:pt idx="8962">
                  <c:v>15</c:v>
                </c:pt>
                <c:pt idx="8963">
                  <c:v>2</c:v>
                </c:pt>
                <c:pt idx="8964">
                  <c:v>0</c:v>
                </c:pt>
                <c:pt idx="8965">
                  <c:v>1</c:v>
                </c:pt>
                <c:pt idx="8966">
                  <c:v>15</c:v>
                </c:pt>
                <c:pt idx="8967">
                  <c:v>1</c:v>
                </c:pt>
                <c:pt idx="8968">
                  <c:v>6</c:v>
                </c:pt>
                <c:pt idx="8969">
                  <c:v>0</c:v>
                </c:pt>
                <c:pt idx="8970">
                  <c:v>2</c:v>
                </c:pt>
                <c:pt idx="8971">
                  <c:v>1</c:v>
                </c:pt>
                <c:pt idx="8972">
                  <c:v>1</c:v>
                </c:pt>
                <c:pt idx="8973">
                  <c:v>0</c:v>
                </c:pt>
                <c:pt idx="8974">
                  <c:v>19</c:v>
                </c:pt>
                <c:pt idx="8975">
                  <c:v>0</c:v>
                </c:pt>
                <c:pt idx="8976">
                  <c:v>0</c:v>
                </c:pt>
                <c:pt idx="8977">
                  <c:v>7</c:v>
                </c:pt>
                <c:pt idx="8978">
                  <c:v>6</c:v>
                </c:pt>
                <c:pt idx="8979">
                  <c:v>15</c:v>
                </c:pt>
                <c:pt idx="8980">
                  <c:v>0</c:v>
                </c:pt>
                <c:pt idx="8981">
                  <c:v>0</c:v>
                </c:pt>
                <c:pt idx="8982">
                  <c:v>2</c:v>
                </c:pt>
                <c:pt idx="8983">
                  <c:v>0</c:v>
                </c:pt>
                <c:pt idx="8984">
                  <c:v>1</c:v>
                </c:pt>
                <c:pt idx="8985">
                  <c:v>15</c:v>
                </c:pt>
                <c:pt idx="8986">
                  <c:v>2</c:v>
                </c:pt>
                <c:pt idx="8987">
                  <c:v>0</c:v>
                </c:pt>
                <c:pt idx="8988">
                  <c:v>3</c:v>
                </c:pt>
                <c:pt idx="8989">
                  <c:v>15</c:v>
                </c:pt>
                <c:pt idx="8990">
                  <c:v>6</c:v>
                </c:pt>
                <c:pt idx="8991">
                  <c:v>0</c:v>
                </c:pt>
                <c:pt idx="8992">
                  <c:v>4</c:v>
                </c:pt>
                <c:pt idx="8993">
                  <c:v>7</c:v>
                </c:pt>
                <c:pt idx="8994">
                  <c:v>4</c:v>
                </c:pt>
                <c:pt idx="8995">
                  <c:v>0</c:v>
                </c:pt>
                <c:pt idx="8996">
                  <c:v>6</c:v>
                </c:pt>
                <c:pt idx="8997">
                  <c:v>19</c:v>
                </c:pt>
                <c:pt idx="8998">
                  <c:v>0</c:v>
                </c:pt>
                <c:pt idx="8999">
                  <c:v>0</c:v>
                </c:pt>
                <c:pt idx="9000">
                  <c:v>15</c:v>
                </c:pt>
                <c:pt idx="9001">
                  <c:v>7</c:v>
                </c:pt>
                <c:pt idx="9002">
                  <c:v>2</c:v>
                </c:pt>
                <c:pt idx="9003">
                  <c:v>7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3</c:v>
                </c:pt>
                <c:pt idx="9008">
                  <c:v>0</c:v>
                </c:pt>
                <c:pt idx="9009">
                  <c:v>0</c:v>
                </c:pt>
                <c:pt idx="9010">
                  <c:v>7</c:v>
                </c:pt>
                <c:pt idx="9011">
                  <c:v>7</c:v>
                </c:pt>
                <c:pt idx="9012">
                  <c:v>4</c:v>
                </c:pt>
                <c:pt idx="9013">
                  <c:v>1</c:v>
                </c:pt>
                <c:pt idx="9014">
                  <c:v>0</c:v>
                </c:pt>
                <c:pt idx="9015">
                  <c:v>0</c:v>
                </c:pt>
                <c:pt idx="9016">
                  <c:v>2</c:v>
                </c:pt>
                <c:pt idx="9017">
                  <c:v>1</c:v>
                </c:pt>
                <c:pt idx="9018">
                  <c:v>3</c:v>
                </c:pt>
                <c:pt idx="9019">
                  <c:v>2</c:v>
                </c:pt>
                <c:pt idx="9020">
                  <c:v>7</c:v>
                </c:pt>
                <c:pt idx="9021">
                  <c:v>3</c:v>
                </c:pt>
                <c:pt idx="9022">
                  <c:v>2</c:v>
                </c:pt>
                <c:pt idx="9023">
                  <c:v>9</c:v>
                </c:pt>
                <c:pt idx="9024">
                  <c:v>9</c:v>
                </c:pt>
                <c:pt idx="9025">
                  <c:v>0</c:v>
                </c:pt>
                <c:pt idx="9026">
                  <c:v>6</c:v>
                </c:pt>
                <c:pt idx="9027">
                  <c:v>3</c:v>
                </c:pt>
                <c:pt idx="9028">
                  <c:v>15</c:v>
                </c:pt>
                <c:pt idx="9029">
                  <c:v>2</c:v>
                </c:pt>
                <c:pt idx="9030">
                  <c:v>7</c:v>
                </c:pt>
                <c:pt idx="9031">
                  <c:v>0</c:v>
                </c:pt>
                <c:pt idx="9032">
                  <c:v>7</c:v>
                </c:pt>
                <c:pt idx="9033">
                  <c:v>0</c:v>
                </c:pt>
                <c:pt idx="9034">
                  <c:v>0</c:v>
                </c:pt>
                <c:pt idx="9035">
                  <c:v>7</c:v>
                </c:pt>
                <c:pt idx="9036">
                  <c:v>0</c:v>
                </c:pt>
                <c:pt idx="9037">
                  <c:v>3</c:v>
                </c:pt>
                <c:pt idx="9038">
                  <c:v>7</c:v>
                </c:pt>
                <c:pt idx="9039">
                  <c:v>0</c:v>
                </c:pt>
                <c:pt idx="9040">
                  <c:v>4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1</c:v>
                </c:pt>
                <c:pt idx="9045">
                  <c:v>1</c:v>
                </c:pt>
                <c:pt idx="9046">
                  <c:v>7</c:v>
                </c:pt>
                <c:pt idx="9047">
                  <c:v>2</c:v>
                </c:pt>
                <c:pt idx="9048">
                  <c:v>2</c:v>
                </c:pt>
                <c:pt idx="9049">
                  <c:v>7</c:v>
                </c:pt>
                <c:pt idx="9050">
                  <c:v>1</c:v>
                </c:pt>
                <c:pt idx="9051">
                  <c:v>0</c:v>
                </c:pt>
                <c:pt idx="9052">
                  <c:v>6</c:v>
                </c:pt>
                <c:pt idx="9053">
                  <c:v>0</c:v>
                </c:pt>
                <c:pt idx="9054">
                  <c:v>0</c:v>
                </c:pt>
                <c:pt idx="9055">
                  <c:v>2</c:v>
                </c:pt>
                <c:pt idx="9056">
                  <c:v>0</c:v>
                </c:pt>
                <c:pt idx="9057">
                  <c:v>7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9</c:v>
                </c:pt>
                <c:pt idx="9062">
                  <c:v>4</c:v>
                </c:pt>
                <c:pt idx="9063">
                  <c:v>0</c:v>
                </c:pt>
                <c:pt idx="9064">
                  <c:v>6</c:v>
                </c:pt>
                <c:pt idx="9065">
                  <c:v>19</c:v>
                </c:pt>
                <c:pt idx="9066">
                  <c:v>1</c:v>
                </c:pt>
                <c:pt idx="9067">
                  <c:v>0</c:v>
                </c:pt>
                <c:pt idx="9068">
                  <c:v>7</c:v>
                </c:pt>
                <c:pt idx="9069">
                  <c:v>3</c:v>
                </c:pt>
                <c:pt idx="9070">
                  <c:v>7</c:v>
                </c:pt>
                <c:pt idx="9071">
                  <c:v>1</c:v>
                </c:pt>
                <c:pt idx="9072">
                  <c:v>0</c:v>
                </c:pt>
                <c:pt idx="9073">
                  <c:v>9</c:v>
                </c:pt>
                <c:pt idx="9074">
                  <c:v>4</c:v>
                </c:pt>
                <c:pt idx="9075">
                  <c:v>0</c:v>
                </c:pt>
                <c:pt idx="9076">
                  <c:v>3</c:v>
                </c:pt>
                <c:pt idx="9077">
                  <c:v>9</c:v>
                </c:pt>
                <c:pt idx="9078">
                  <c:v>0</c:v>
                </c:pt>
                <c:pt idx="9079">
                  <c:v>6</c:v>
                </c:pt>
                <c:pt idx="9080">
                  <c:v>0</c:v>
                </c:pt>
                <c:pt idx="9081">
                  <c:v>9</c:v>
                </c:pt>
                <c:pt idx="9082">
                  <c:v>0</c:v>
                </c:pt>
                <c:pt idx="9083">
                  <c:v>9</c:v>
                </c:pt>
                <c:pt idx="9084">
                  <c:v>15</c:v>
                </c:pt>
                <c:pt idx="9085">
                  <c:v>15</c:v>
                </c:pt>
                <c:pt idx="9086">
                  <c:v>0</c:v>
                </c:pt>
                <c:pt idx="9087">
                  <c:v>7</c:v>
                </c:pt>
                <c:pt idx="9088">
                  <c:v>0</c:v>
                </c:pt>
                <c:pt idx="9089">
                  <c:v>6</c:v>
                </c:pt>
                <c:pt idx="9090">
                  <c:v>0</c:v>
                </c:pt>
                <c:pt idx="9091">
                  <c:v>3</c:v>
                </c:pt>
                <c:pt idx="9092">
                  <c:v>2</c:v>
                </c:pt>
                <c:pt idx="9093">
                  <c:v>15</c:v>
                </c:pt>
                <c:pt idx="9094">
                  <c:v>2</c:v>
                </c:pt>
                <c:pt idx="9095">
                  <c:v>0</c:v>
                </c:pt>
                <c:pt idx="9096">
                  <c:v>0</c:v>
                </c:pt>
                <c:pt idx="9097">
                  <c:v>7</c:v>
                </c:pt>
                <c:pt idx="9098">
                  <c:v>0</c:v>
                </c:pt>
                <c:pt idx="9099">
                  <c:v>7</c:v>
                </c:pt>
                <c:pt idx="9100">
                  <c:v>15</c:v>
                </c:pt>
                <c:pt idx="9101">
                  <c:v>2</c:v>
                </c:pt>
                <c:pt idx="9102">
                  <c:v>6</c:v>
                </c:pt>
                <c:pt idx="9103">
                  <c:v>3</c:v>
                </c:pt>
                <c:pt idx="9104">
                  <c:v>0</c:v>
                </c:pt>
                <c:pt idx="9105">
                  <c:v>0</c:v>
                </c:pt>
                <c:pt idx="9106">
                  <c:v>1</c:v>
                </c:pt>
                <c:pt idx="9107">
                  <c:v>0</c:v>
                </c:pt>
                <c:pt idx="9108">
                  <c:v>6</c:v>
                </c:pt>
                <c:pt idx="9109">
                  <c:v>6</c:v>
                </c:pt>
                <c:pt idx="9110">
                  <c:v>4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1</c:v>
                </c:pt>
                <c:pt idx="9116">
                  <c:v>15</c:v>
                </c:pt>
                <c:pt idx="9117">
                  <c:v>4</c:v>
                </c:pt>
                <c:pt idx="9118">
                  <c:v>2</c:v>
                </c:pt>
                <c:pt idx="9119">
                  <c:v>2</c:v>
                </c:pt>
                <c:pt idx="9120">
                  <c:v>6</c:v>
                </c:pt>
                <c:pt idx="9121">
                  <c:v>1</c:v>
                </c:pt>
                <c:pt idx="9122">
                  <c:v>2</c:v>
                </c:pt>
                <c:pt idx="9123">
                  <c:v>9</c:v>
                </c:pt>
                <c:pt idx="9124">
                  <c:v>4</c:v>
                </c:pt>
                <c:pt idx="9125">
                  <c:v>7</c:v>
                </c:pt>
                <c:pt idx="9126">
                  <c:v>0</c:v>
                </c:pt>
                <c:pt idx="9127">
                  <c:v>2</c:v>
                </c:pt>
                <c:pt idx="9128">
                  <c:v>1</c:v>
                </c:pt>
                <c:pt idx="9129">
                  <c:v>0</c:v>
                </c:pt>
                <c:pt idx="9130">
                  <c:v>0</c:v>
                </c:pt>
                <c:pt idx="9131">
                  <c:v>15</c:v>
                </c:pt>
                <c:pt idx="9132">
                  <c:v>0</c:v>
                </c:pt>
                <c:pt idx="9133">
                  <c:v>6</c:v>
                </c:pt>
                <c:pt idx="9134">
                  <c:v>0</c:v>
                </c:pt>
                <c:pt idx="9135">
                  <c:v>19</c:v>
                </c:pt>
                <c:pt idx="9136">
                  <c:v>6</c:v>
                </c:pt>
                <c:pt idx="9137">
                  <c:v>2</c:v>
                </c:pt>
                <c:pt idx="9138">
                  <c:v>2</c:v>
                </c:pt>
                <c:pt idx="9139">
                  <c:v>0</c:v>
                </c:pt>
                <c:pt idx="9140">
                  <c:v>2</c:v>
                </c:pt>
                <c:pt idx="9141">
                  <c:v>0</c:v>
                </c:pt>
                <c:pt idx="9142">
                  <c:v>2</c:v>
                </c:pt>
                <c:pt idx="9143">
                  <c:v>1</c:v>
                </c:pt>
                <c:pt idx="9144">
                  <c:v>9</c:v>
                </c:pt>
                <c:pt idx="9145">
                  <c:v>2</c:v>
                </c:pt>
                <c:pt idx="9146">
                  <c:v>7</c:v>
                </c:pt>
                <c:pt idx="9147">
                  <c:v>0</c:v>
                </c:pt>
                <c:pt idx="9148">
                  <c:v>7</c:v>
                </c:pt>
                <c:pt idx="9149">
                  <c:v>3</c:v>
                </c:pt>
                <c:pt idx="9150">
                  <c:v>0</c:v>
                </c:pt>
                <c:pt idx="9151">
                  <c:v>0</c:v>
                </c:pt>
                <c:pt idx="9152">
                  <c:v>9</c:v>
                </c:pt>
                <c:pt idx="9153">
                  <c:v>9</c:v>
                </c:pt>
                <c:pt idx="9154">
                  <c:v>0</c:v>
                </c:pt>
                <c:pt idx="9155">
                  <c:v>2</c:v>
                </c:pt>
                <c:pt idx="9156">
                  <c:v>0</c:v>
                </c:pt>
                <c:pt idx="9157">
                  <c:v>2</c:v>
                </c:pt>
                <c:pt idx="9158">
                  <c:v>0</c:v>
                </c:pt>
                <c:pt idx="9159">
                  <c:v>0</c:v>
                </c:pt>
                <c:pt idx="9160">
                  <c:v>2</c:v>
                </c:pt>
                <c:pt idx="9161">
                  <c:v>2</c:v>
                </c:pt>
                <c:pt idx="9162">
                  <c:v>3</c:v>
                </c:pt>
                <c:pt idx="9163">
                  <c:v>0</c:v>
                </c:pt>
                <c:pt idx="9164">
                  <c:v>1</c:v>
                </c:pt>
                <c:pt idx="9165">
                  <c:v>0</c:v>
                </c:pt>
                <c:pt idx="9166">
                  <c:v>7</c:v>
                </c:pt>
                <c:pt idx="9167">
                  <c:v>0</c:v>
                </c:pt>
                <c:pt idx="9168">
                  <c:v>0</c:v>
                </c:pt>
                <c:pt idx="9169">
                  <c:v>2</c:v>
                </c:pt>
                <c:pt idx="9170">
                  <c:v>2</c:v>
                </c:pt>
                <c:pt idx="9171">
                  <c:v>4</c:v>
                </c:pt>
                <c:pt idx="9172">
                  <c:v>0</c:v>
                </c:pt>
                <c:pt idx="9173">
                  <c:v>4</c:v>
                </c:pt>
                <c:pt idx="9174">
                  <c:v>2</c:v>
                </c:pt>
                <c:pt idx="9175">
                  <c:v>7</c:v>
                </c:pt>
                <c:pt idx="9176">
                  <c:v>2</c:v>
                </c:pt>
                <c:pt idx="9177">
                  <c:v>15</c:v>
                </c:pt>
                <c:pt idx="9178">
                  <c:v>2</c:v>
                </c:pt>
                <c:pt idx="9179">
                  <c:v>2</c:v>
                </c:pt>
                <c:pt idx="9180">
                  <c:v>2</c:v>
                </c:pt>
                <c:pt idx="9181">
                  <c:v>2</c:v>
                </c:pt>
                <c:pt idx="9182">
                  <c:v>19</c:v>
                </c:pt>
                <c:pt idx="9183">
                  <c:v>9</c:v>
                </c:pt>
                <c:pt idx="9184">
                  <c:v>0</c:v>
                </c:pt>
                <c:pt idx="9185">
                  <c:v>19</c:v>
                </c:pt>
                <c:pt idx="9186">
                  <c:v>6</c:v>
                </c:pt>
                <c:pt idx="9187">
                  <c:v>3</c:v>
                </c:pt>
                <c:pt idx="9188">
                  <c:v>1</c:v>
                </c:pt>
                <c:pt idx="9189">
                  <c:v>2</c:v>
                </c:pt>
                <c:pt idx="9190">
                  <c:v>0</c:v>
                </c:pt>
                <c:pt idx="9191">
                  <c:v>6</c:v>
                </c:pt>
                <c:pt idx="9192">
                  <c:v>7</c:v>
                </c:pt>
                <c:pt idx="9193">
                  <c:v>2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3</c:v>
                </c:pt>
                <c:pt idx="9198">
                  <c:v>2</c:v>
                </c:pt>
                <c:pt idx="9199">
                  <c:v>2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3</c:v>
                </c:pt>
                <c:pt idx="9204">
                  <c:v>7</c:v>
                </c:pt>
                <c:pt idx="9205">
                  <c:v>2</c:v>
                </c:pt>
                <c:pt idx="9206">
                  <c:v>0</c:v>
                </c:pt>
                <c:pt idx="9207">
                  <c:v>2</c:v>
                </c:pt>
                <c:pt idx="9208">
                  <c:v>0</c:v>
                </c:pt>
                <c:pt idx="9209">
                  <c:v>6</c:v>
                </c:pt>
                <c:pt idx="9210">
                  <c:v>1</c:v>
                </c:pt>
                <c:pt idx="9211">
                  <c:v>0</c:v>
                </c:pt>
                <c:pt idx="9212">
                  <c:v>0</c:v>
                </c:pt>
                <c:pt idx="9213">
                  <c:v>7</c:v>
                </c:pt>
                <c:pt idx="9214">
                  <c:v>6</c:v>
                </c:pt>
                <c:pt idx="9215">
                  <c:v>7</c:v>
                </c:pt>
                <c:pt idx="9216">
                  <c:v>9</c:v>
                </c:pt>
                <c:pt idx="9217">
                  <c:v>1</c:v>
                </c:pt>
                <c:pt idx="9218">
                  <c:v>1</c:v>
                </c:pt>
                <c:pt idx="9219">
                  <c:v>0</c:v>
                </c:pt>
                <c:pt idx="9220">
                  <c:v>2</c:v>
                </c:pt>
                <c:pt idx="9221">
                  <c:v>4</c:v>
                </c:pt>
                <c:pt idx="9222">
                  <c:v>7</c:v>
                </c:pt>
                <c:pt idx="9223">
                  <c:v>0</c:v>
                </c:pt>
                <c:pt idx="9224">
                  <c:v>3</c:v>
                </c:pt>
                <c:pt idx="9225">
                  <c:v>6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6</c:v>
                </c:pt>
                <c:pt idx="9230">
                  <c:v>2</c:v>
                </c:pt>
                <c:pt idx="9231">
                  <c:v>1</c:v>
                </c:pt>
                <c:pt idx="9232">
                  <c:v>3</c:v>
                </c:pt>
                <c:pt idx="9233">
                  <c:v>7</c:v>
                </c:pt>
                <c:pt idx="9234">
                  <c:v>2</c:v>
                </c:pt>
                <c:pt idx="9235">
                  <c:v>0</c:v>
                </c:pt>
                <c:pt idx="9236">
                  <c:v>2</c:v>
                </c:pt>
                <c:pt idx="9237">
                  <c:v>0</c:v>
                </c:pt>
                <c:pt idx="9238">
                  <c:v>15</c:v>
                </c:pt>
                <c:pt idx="9239">
                  <c:v>0</c:v>
                </c:pt>
                <c:pt idx="9240">
                  <c:v>6</c:v>
                </c:pt>
                <c:pt idx="9241">
                  <c:v>2</c:v>
                </c:pt>
                <c:pt idx="9242">
                  <c:v>3</c:v>
                </c:pt>
                <c:pt idx="9243">
                  <c:v>1</c:v>
                </c:pt>
                <c:pt idx="9244">
                  <c:v>4</c:v>
                </c:pt>
                <c:pt idx="9245">
                  <c:v>2</c:v>
                </c:pt>
                <c:pt idx="9246">
                  <c:v>0</c:v>
                </c:pt>
                <c:pt idx="9247">
                  <c:v>0</c:v>
                </c:pt>
                <c:pt idx="9248">
                  <c:v>6</c:v>
                </c:pt>
                <c:pt idx="9249">
                  <c:v>0</c:v>
                </c:pt>
                <c:pt idx="9250">
                  <c:v>2</c:v>
                </c:pt>
                <c:pt idx="9251">
                  <c:v>0</c:v>
                </c:pt>
                <c:pt idx="9252">
                  <c:v>4</c:v>
                </c:pt>
                <c:pt idx="9253">
                  <c:v>2</c:v>
                </c:pt>
                <c:pt idx="9254">
                  <c:v>2</c:v>
                </c:pt>
                <c:pt idx="9255">
                  <c:v>6</c:v>
                </c:pt>
                <c:pt idx="9256">
                  <c:v>7</c:v>
                </c:pt>
                <c:pt idx="9257">
                  <c:v>0</c:v>
                </c:pt>
                <c:pt idx="9258">
                  <c:v>0</c:v>
                </c:pt>
                <c:pt idx="9259">
                  <c:v>1</c:v>
                </c:pt>
                <c:pt idx="9260">
                  <c:v>9</c:v>
                </c:pt>
                <c:pt idx="9261">
                  <c:v>0</c:v>
                </c:pt>
                <c:pt idx="9262">
                  <c:v>0</c:v>
                </c:pt>
                <c:pt idx="9263">
                  <c:v>2</c:v>
                </c:pt>
                <c:pt idx="9264">
                  <c:v>1</c:v>
                </c:pt>
                <c:pt idx="9265">
                  <c:v>4</c:v>
                </c:pt>
                <c:pt idx="9266">
                  <c:v>0</c:v>
                </c:pt>
                <c:pt idx="9267">
                  <c:v>0</c:v>
                </c:pt>
                <c:pt idx="9268">
                  <c:v>2</c:v>
                </c:pt>
                <c:pt idx="9269">
                  <c:v>0</c:v>
                </c:pt>
                <c:pt idx="9270">
                  <c:v>2</c:v>
                </c:pt>
                <c:pt idx="9271">
                  <c:v>6</c:v>
                </c:pt>
                <c:pt idx="9272">
                  <c:v>4</c:v>
                </c:pt>
                <c:pt idx="9273">
                  <c:v>0</c:v>
                </c:pt>
                <c:pt idx="9274">
                  <c:v>2</c:v>
                </c:pt>
                <c:pt idx="9275">
                  <c:v>0</c:v>
                </c:pt>
                <c:pt idx="9276">
                  <c:v>9</c:v>
                </c:pt>
                <c:pt idx="9277">
                  <c:v>2</c:v>
                </c:pt>
                <c:pt idx="9278">
                  <c:v>0</c:v>
                </c:pt>
                <c:pt idx="9279">
                  <c:v>15</c:v>
                </c:pt>
                <c:pt idx="9280">
                  <c:v>0</c:v>
                </c:pt>
                <c:pt idx="9281">
                  <c:v>15</c:v>
                </c:pt>
                <c:pt idx="9282">
                  <c:v>0</c:v>
                </c:pt>
                <c:pt idx="9283">
                  <c:v>1</c:v>
                </c:pt>
                <c:pt idx="9284">
                  <c:v>7</c:v>
                </c:pt>
                <c:pt idx="9285">
                  <c:v>0</c:v>
                </c:pt>
                <c:pt idx="9286">
                  <c:v>0</c:v>
                </c:pt>
                <c:pt idx="9287">
                  <c:v>2</c:v>
                </c:pt>
                <c:pt idx="9288">
                  <c:v>2</c:v>
                </c:pt>
                <c:pt idx="9289">
                  <c:v>15</c:v>
                </c:pt>
                <c:pt idx="9290">
                  <c:v>6</c:v>
                </c:pt>
                <c:pt idx="9291">
                  <c:v>2</c:v>
                </c:pt>
                <c:pt idx="9292">
                  <c:v>0</c:v>
                </c:pt>
                <c:pt idx="9293">
                  <c:v>15</c:v>
                </c:pt>
                <c:pt idx="9294">
                  <c:v>7</c:v>
                </c:pt>
                <c:pt idx="9295">
                  <c:v>0</c:v>
                </c:pt>
                <c:pt idx="9296">
                  <c:v>2</c:v>
                </c:pt>
                <c:pt idx="9297">
                  <c:v>0</c:v>
                </c:pt>
                <c:pt idx="9298">
                  <c:v>4</c:v>
                </c:pt>
                <c:pt idx="9299">
                  <c:v>2</c:v>
                </c:pt>
                <c:pt idx="9300">
                  <c:v>2</c:v>
                </c:pt>
                <c:pt idx="9301">
                  <c:v>2</c:v>
                </c:pt>
                <c:pt idx="9302">
                  <c:v>19</c:v>
                </c:pt>
                <c:pt idx="9303">
                  <c:v>19</c:v>
                </c:pt>
                <c:pt idx="9304">
                  <c:v>6</c:v>
                </c:pt>
                <c:pt idx="9305">
                  <c:v>2</c:v>
                </c:pt>
                <c:pt idx="9306">
                  <c:v>0</c:v>
                </c:pt>
                <c:pt idx="9307">
                  <c:v>6</c:v>
                </c:pt>
                <c:pt idx="9308">
                  <c:v>1</c:v>
                </c:pt>
                <c:pt idx="9309">
                  <c:v>0</c:v>
                </c:pt>
                <c:pt idx="9310">
                  <c:v>7</c:v>
                </c:pt>
                <c:pt idx="9311">
                  <c:v>0</c:v>
                </c:pt>
                <c:pt idx="9312">
                  <c:v>2</c:v>
                </c:pt>
                <c:pt idx="9313">
                  <c:v>7</c:v>
                </c:pt>
                <c:pt idx="9314">
                  <c:v>7</c:v>
                </c:pt>
                <c:pt idx="9315">
                  <c:v>0</c:v>
                </c:pt>
                <c:pt idx="9316">
                  <c:v>2</c:v>
                </c:pt>
                <c:pt idx="9317">
                  <c:v>7</c:v>
                </c:pt>
                <c:pt idx="9318">
                  <c:v>7</c:v>
                </c:pt>
                <c:pt idx="9319">
                  <c:v>0</c:v>
                </c:pt>
                <c:pt idx="9320">
                  <c:v>0</c:v>
                </c:pt>
                <c:pt idx="9321">
                  <c:v>19</c:v>
                </c:pt>
                <c:pt idx="9322">
                  <c:v>2</c:v>
                </c:pt>
                <c:pt idx="9323">
                  <c:v>3</c:v>
                </c:pt>
                <c:pt idx="9324">
                  <c:v>0</c:v>
                </c:pt>
                <c:pt idx="9325">
                  <c:v>7</c:v>
                </c:pt>
                <c:pt idx="9326">
                  <c:v>9</c:v>
                </c:pt>
                <c:pt idx="9327">
                  <c:v>6</c:v>
                </c:pt>
                <c:pt idx="9328">
                  <c:v>3</c:v>
                </c:pt>
                <c:pt idx="9329">
                  <c:v>15</c:v>
                </c:pt>
                <c:pt idx="9330">
                  <c:v>6</c:v>
                </c:pt>
                <c:pt idx="9331">
                  <c:v>6</c:v>
                </c:pt>
                <c:pt idx="9332">
                  <c:v>2</c:v>
                </c:pt>
                <c:pt idx="9333">
                  <c:v>2</c:v>
                </c:pt>
                <c:pt idx="9334">
                  <c:v>2</c:v>
                </c:pt>
                <c:pt idx="9335">
                  <c:v>3</c:v>
                </c:pt>
                <c:pt idx="9336">
                  <c:v>3</c:v>
                </c:pt>
                <c:pt idx="9337">
                  <c:v>2</c:v>
                </c:pt>
                <c:pt idx="9338">
                  <c:v>6</c:v>
                </c:pt>
                <c:pt idx="9339">
                  <c:v>6</c:v>
                </c:pt>
                <c:pt idx="9340">
                  <c:v>6</c:v>
                </c:pt>
                <c:pt idx="9341">
                  <c:v>2</c:v>
                </c:pt>
                <c:pt idx="9342">
                  <c:v>9</c:v>
                </c:pt>
                <c:pt idx="9343">
                  <c:v>0</c:v>
                </c:pt>
                <c:pt idx="9344">
                  <c:v>9</c:v>
                </c:pt>
                <c:pt idx="9345">
                  <c:v>7</c:v>
                </c:pt>
                <c:pt idx="9346">
                  <c:v>1</c:v>
                </c:pt>
                <c:pt idx="9347">
                  <c:v>2</c:v>
                </c:pt>
                <c:pt idx="9348">
                  <c:v>0</c:v>
                </c:pt>
                <c:pt idx="9349">
                  <c:v>19</c:v>
                </c:pt>
                <c:pt idx="9350">
                  <c:v>15</c:v>
                </c:pt>
                <c:pt idx="9351">
                  <c:v>2</c:v>
                </c:pt>
                <c:pt idx="9352">
                  <c:v>0</c:v>
                </c:pt>
                <c:pt idx="9353">
                  <c:v>0</c:v>
                </c:pt>
                <c:pt idx="9354">
                  <c:v>2</c:v>
                </c:pt>
                <c:pt idx="9355">
                  <c:v>6</c:v>
                </c:pt>
                <c:pt idx="9356">
                  <c:v>6</c:v>
                </c:pt>
                <c:pt idx="9357">
                  <c:v>7</c:v>
                </c:pt>
                <c:pt idx="9358">
                  <c:v>0</c:v>
                </c:pt>
                <c:pt idx="9359">
                  <c:v>15</c:v>
                </c:pt>
                <c:pt idx="9360">
                  <c:v>6</c:v>
                </c:pt>
                <c:pt idx="9361">
                  <c:v>9</c:v>
                </c:pt>
                <c:pt idx="9362">
                  <c:v>0</c:v>
                </c:pt>
                <c:pt idx="9363">
                  <c:v>7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2</c:v>
                </c:pt>
                <c:pt idx="9368">
                  <c:v>6</c:v>
                </c:pt>
                <c:pt idx="9369">
                  <c:v>6</c:v>
                </c:pt>
                <c:pt idx="9370">
                  <c:v>0</c:v>
                </c:pt>
                <c:pt idx="9371">
                  <c:v>6</c:v>
                </c:pt>
                <c:pt idx="9372">
                  <c:v>1</c:v>
                </c:pt>
                <c:pt idx="9373">
                  <c:v>2</c:v>
                </c:pt>
                <c:pt idx="9374">
                  <c:v>2</c:v>
                </c:pt>
                <c:pt idx="9375">
                  <c:v>0</c:v>
                </c:pt>
                <c:pt idx="9376">
                  <c:v>1</c:v>
                </c:pt>
                <c:pt idx="9377">
                  <c:v>0</c:v>
                </c:pt>
                <c:pt idx="9378">
                  <c:v>2</c:v>
                </c:pt>
                <c:pt idx="9379">
                  <c:v>7</c:v>
                </c:pt>
                <c:pt idx="9380">
                  <c:v>0</c:v>
                </c:pt>
                <c:pt idx="9381">
                  <c:v>9</c:v>
                </c:pt>
                <c:pt idx="9382">
                  <c:v>0</c:v>
                </c:pt>
                <c:pt idx="9383">
                  <c:v>2</c:v>
                </c:pt>
                <c:pt idx="9384">
                  <c:v>2</c:v>
                </c:pt>
                <c:pt idx="9385">
                  <c:v>0</c:v>
                </c:pt>
                <c:pt idx="9386">
                  <c:v>9</c:v>
                </c:pt>
                <c:pt idx="9387">
                  <c:v>15</c:v>
                </c:pt>
                <c:pt idx="9388">
                  <c:v>0</c:v>
                </c:pt>
                <c:pt idx="9389">
                  <c:v>4</c:v>
                </c:pt>
                <c:pt idx="9390">
                  <c:v>4</c:v>
                </c:pt>
                <c:pt idx="9391">
                  <c:v>0</c:v>
                </c:pt>
                <c:pt idx="9392">
                  <c:v>9</c:v>
                </c:pt>
                <c:pt idx="9393">
                  <c:v>7</c:v>
                </c:pt>
                <c:pt idx="9394">
                  <c:v>2</c:v>
                </c:pt>
                <c:pt idx="9395">
                  <c:v>1</c:v>
                </c:pt>
                <c:pt idx="9396">
                  <c:v>0</c:v>
                </c:pt>
                <c:pt idx="9397">
                  <c:v>2</c:v>
                </c:pt>
                <c:pt idx="9398">
                  <c:v>0</c:v>
                </c:pt>
                <c:pt idx="9399">
                  <c:v>6</c:v>
                </c:pt>
                <c:pt idx="9400">
                  <c:v>0</c:v>
                </c:pt>
                <c:pt idx="9401">
                  <c:v>6</c:v>
                </c:pt>
                <c:pt idx="9402">
                  <c:v>1</c:v>
                </c:pt>
                <c:pt idx="9403">
                  <c:v>0</c:v>
                </c:pt>
                <c:pt idx="9404">
                  <c:v>0</c:v>
                </c:pt>
                <c:pt idx="9405">
                  <c:v>3</c:v>
                </c:pt>
                <c:pt idx="9406">
                  <c:v>7</c:v>
                </c:pt>
                <c:pt idx="9407">
                  <c:v>0</c:v>
                </c:pt>
                <c:pt idx="9408">
                  <c:v>6</c:v>
                </c:pt>
                <c:pt idx="9409">
                  <c:v>4</c:v>
                </c:pt>
                <c:pt idx="9410">
                  <c:v>1</c:v>
                </c:pt>
                <c:pt idx="9411">
                  <c:v>1</c:v>
                </c:pt>
                <c:pt idx="9412">
                  <c:v>9</c:v>
                </c:pt>
                <c:pt idx="9413">
                  <c:v>7</c:v>
                </c:pt>
                <c:pt idx="9414">
                  <c:v>2</c:v>
                </c:pt>
                <c:pt idx="9415">
                  <c:v>0</c:v>
                </c:pt>
                <c:pt idx="9416">
                  <c:v>3</c:v>
                </c:pt>
                <c:pt idx="9417">
                  <c:v>6</c:v>
                </c:pt>
                <c:pt idx="9418">
                  <c:v>2</c:v>
                </c:pt>
                <c:pt idx="9419">
                  <c:v>7</c:v>
                </c:pt>
                <c:pt idx="9420">
                  <c:v>3</c:v>
                </c:pt>
                <c:pt idx="9421">
                  <c:v>2</c:v>
                </c:pt>
                <c:pt idx="9422">
                  <c:v>0</c:v>
                </c:pt>
                <c:pt idx="9423">
                  <c:v>0</c:v>
                </c:pt>
                <c:pt idx="9424">
                  <c:v>3</c:v>
                </c:pt>
                <c:pt idx="9425">
                  <c:v>0</c:v>
                </c:pt>
                <c:pt idx="9426">
                  <c:v>1</c:v>
                </c:pt>
                <c:pt idx="9427">
                  <c:v>6</c:v>
                </c:pt>
                <c:pt idx="9428">
                  <c:v>0</c:v>
                </c:pt>
                <c:pt idx="9429">
                  <c:v>0</c:v>
                </c:pt>
                <c:pt idx="9430">
                  <c:v>4</c:v>
                </c:pt>
                <c:pt idx="9431">
                  <c:v>6</c:v>
                </c:pt>
                <c:pt idx="9432">
                  <c:v>3</c:v>
                </c:pt>
                <c:pt idx="9433">
                  <c:v>15</c:v>
                </c:pt>
                <c:pt idx="9434">
                  <c:v>7</c:v>
                </c:pt>
                <c:pt idx="9435">
                  <c:v>7</c:v>
                </c:pt>
                <c:pt idx="9436">
                  <c:v>2</c:v>
                </c:pt>
                <c:pt idx="9437">
                  <c:v>7</c:v>
                </c:pt>
                <c:pt idx="9438">
                  <c:v>6</c:v>
                </c:pt>
                <c:pt idx="9439">
                  <c:v>7</c:v>
                </c:pt>
                <c:pt idx="9440">
                  <c:v>4</c:v>
                </c:pt>
                <c:pt idx="9441">
                  <c:v>2</c:v>
                </c:pt>
                <c:pt idx="9442">
                  <c:v>7</c:v>
                </c:pt>
                <c:pt idx="9443">
                  <c:v>4</c:v>
                </c:pt>
                <c:pt idx="9444">
                  <c:v>3</c:v>
                </c:pt>
                <c:pt idx="9445">
                  <c:v>15</c:v>
                </c:pt>
                <c:pt idx="9446">
                  <c:v>7</c:v>
                </c:pt>
                <c:pt idx="9447">
                  <c:v>2</c:v>
                </c:pt>
                <c:pt idx="9448">
                  <c:v>0</c:v>
                </c:pt>
                <c:pt idx="9449">
                  <c:v>2</c:v>
                </c:pt>
                <c:pt idx="9450">
                  <c:v>19</c:v>
                </c:pt>
                <c:pt idx="9451">
                  <c:v>7</c:v>
                </c:pt>
                <c:pt idx="9452">
                  <c:v>15</c:v>
                </c:pt>
                <c:pt idx="9453">
                  <c:v>0</c:v>
                </c:pt>
                <c:pt idx="9454">
                  <c:v>9</c:v>
                </c:pt>
                <c:pt idx="9455">
                  <c:v>6</c:v>
                </c:pt>
                <c:pt idx="9456">
                  <c:v>2</c:v>
                </c:pt>
                <c:pt idx="9457">
                  <c:v>3</c:v>
                </c:pt>
                <c:pt idx="9458">
                  <c:v>0</c:v>
                </c:pt>
                <c:pt idx="9459">
                  <c:v>0</c:v>
                </c:pt>
                <c:pt idx="9460">
                  <c:v>6</c:v>
                </c:pt>
                <c:pt idx="9461">
                  <c:v>1</c:v>
                </c:pt>
                <c:pt idx="9462">
                  <c:v>0</c:v>
                </c:pt>
                <c:pt idx="9463">
                  <c:v>1</c:v>
                </c:pt>
                <c:pt idx="9464">
                  <c:v>0</c:v>
                </c:pt>
                <c:pt idx="9465">
                  <c:v>0</c:v>
                </c:pt>
                <c:pt idx="9466">
                  <c:v>2</c:v>
                </c:pt>
                <c:pt idx="9467">
                  <c:v>6</c:v>
                </c:pt>
                <c:pt idx="9468">
                  <c:v>19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6</c:v>
                </c:pt>
                <c:pt idx="9473">
                  <c:v>7</c:v>
                </c:pt>
                <c:pt idx="9474">
                  <c:v>6</c:v>
                </c:pt>
                <c:pt idx="9475">
                  <c:v>2</c:v>
                </c:pt>
                <c:pt idx="9476">
                  <c:v>9</c:v>
                </c:pt>
                <c:pt idx="9477">
                  <c:v>19</c:v>
                </c:pt>
                <c:pt idx="9478">
                  <c:v>2</c:v>
                </c:pt>
                <c:pt idx="9479">
                  <c:v>19</c:v>
                </c:pt>
                <c:pt idx="9480">
                  <c:v>9</c:v>
                </c:pt>
                <c:pt idx="9481">
                  <c:v>0</c:v>
                </c:pt>
                <c:pt idx="9482">
                  <c:v>2</c:v>
                </c:pt>
                <c:pt idx="9483">
                  <c:v>0</c:v>
                </c:pt>
                <c:pt idx="9484">
                  <c:v>7</c:v>
                </c:pt>
                <c:pt idx="9485">
                  <c:v>1</c:v>
                </c:pt>
                <c:pt idx="9486">
                  <c:v>1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9</c:v>
                </c:pt>
                <c:pt idx="9491">
                  <c:v>1</c:v>
                </c:pt>
                <c:pt idx="9492">
                  <c:v>0</c:v>
                </c:pt>
                <c:pt idx="9493">
                  <c:v>9</c:v>
                </c:pt>
                <c:pt idx="9494">
                  <c:v>19</c:v>
                </c:pt>
                <c:pt idx="9495">
                  <c:v>0</c:v>
                </c:pt>
                <c:pt idx="9496">
                  <c:v>15</c:v>
                </c:pt>
                <c:pt idx="9497">
                  <c:v>19</c:v>
                </c:pt>
                <c:pt idx="9498">
                  <c:v>7</c:v>
                </c:pt>
                <c:pt idx="9499">
                  <c:v>1</c:v>
                </c:pt>
                <c:pt idx="9500">
                  <c:v>2</c:v>
                </c:pt>
                <c:pt idx="9501">
                  <c:v>2</c:v>
                </c:pt>
                <c:pt idx="9502">
                  <c:v>19</c:v>
                </c:pt>
                <c:pt idx="9503">
                  <c:v>9</c:v>
                </c:pt>
                <c:pt idx="9504">
                  <c:v>7</c:v>
                </c:pt>
                <c:pt idx="9505">
                  <c:v>0</c:v>
                </c:pt>
                <c:pt idx="9506">
                  <c:v>2</c:v>
                </c:pt>
                <c:pt idx="9507">
                  <c:v>0</c:v>
                </c:pt>
                <c:pt idx="9508">
                  <c:v>6</c:v>
                </c:pt>
                <c:pt idx="9509">
                  <c:v>6</c:v>
                </c:pt>
                <c:pt idx="9510">
                  <c:v>19</c:v>
                </c:pt>
                <c:pt idx="9511">
                  <c:v>6</c:v>
                </c:pt>
                <c:pt idx="9512">
                  <c:v>0</c:v>
                </c:pt>
                <c:pt idx="9513">
                  <c:v>1</c:v>
                </c:pt>
                <c:pt idx="9514">
                  <c:v>6</c:v>
                </c:pt>
                <c:pt idx="9515">
                  <c:v>19</c:v>
                </c:pt>
                <c:pt idx="9516">
                  <c:v>15</c:v>
                </c:pt>
                <c:pt idx="9517">
                  <c:v>2</c:v>
                </c:pt>
                <c:pt idx="9518">
                  <c:v>1</c:v>
                </c:pt>
                <c:pt idx="9519">
                  <c:v>7</c:v>
                </c:pt>
                <c:pt idx="9520">
                  <c:v>4</c:v>
                </c:pt>
                <c:pt idx="9521">
                  <c:v>2</c:v>
                </c:pt>
                <c:pt idx="9522">
                  <c:v>0</c:v>
                </c:pt>
                <c:pt idx="9523">
                  <c:v>0</c:v>
                </c:pt>
                <c:pt idx="9524">
                  <c:v>2</c:v>
                </c:pt>
                <c:pt idx="9525">
                  <c:v>7</c:v>
                </c:pt>
                <c:pt idx="9526">
                  <c:v>0</c:v>
                </c:pt>
                <c:pt idx="9527">
                  <c:v>15</c:v>
                </c:pt>
                <c:pt idx="9528">
                  <c:v>0</c:v>
                </c:pt>
                <c:pt idx="9529">
                  <c:v>3</c:v>
                </c:pt>
                <c:pt idx="9530">
                  <c:v>1</c:v>
                </c:pt>
                <c:pt idx="9531">
                  <c:v>9</c:v>
                </c:pt>
                <c:pt idx="9532">
                  <c:v>15</c:v>
                </c:pt>
                <c:pt idx="9533">
                  <c:v>1</c:v>
                </c:pt>
                <c:pt idx="9534">
                  <c:v>2</c:v>
                </c:pt>
                <c:pt idx="9535">
                  <c:v>0</c:v>
                </c:pt>
                <c:pt idx="9536">
                  <c:v>2</c:v>
                </c:pt>
                <c:pt idx="9537">
                  <c:v>6</c:v>
                </c:pt>
                <c:pt idx="9538">
                  <c:v>6</c:v>
                </c:pt>
                <c:pt idx="9539">
                  <c:v>2</c:v>
                </c:pt>
                <c:pt idx="9540">
                  <c:v>0</c:v>
                </c:pt>
                <c:pt idx="9541">
                  <c:v>6</c:v>
                </c:pt>
                <c:pt idx="9542">
                  <c:v>15</c:v>
                </c:pt>
                <c:pt idx="9543">
                  <c:v>0</c:v>
                </c:pt>
                <c:pt idx="9544">
                  <c:v>2</c:v>
                </c:pt>
                <c:pt idx="9545">
                  <c:v>15</c:v>
                </c:pt>
                <c:pt idx="9546">
                  <c:v>1</c:v>
                </c:pt>
                <c:pt idx="9547">
                  <c:v>19</c:v>
                </c:pt>
                <c:pt idx="9548">
                  <c:v>6</c:v>
                </c:pt>
                <c:pt idx="9549">
                  <c:v>0</c:v>
                </c:pt>
                <c:pt idx="9550">
                  <c:v>7</c:v>
                </c:pt>
                <c:pt idx="9551">
                  <c:v>0</c:v>
                </c:pt>
                <c:pt idx="9552">
                  <c:v>6</c:v>
                </c:pt>
                <c:pt idx="9553">
                  <c:v>0</c:v>
                </c:pt>
                <c:pt idx="9554">
                  <c:v>0</c:v>
                </c:pt>
                <c:pt idx="9555">
                  <c:v>19</c:v>
                </c:pt>
                <c:pt idx="9556">
                  <c:v>4</c:v>
                </c:pt>
                <c:pt idx="9557">
                  <c:v>3</c:v>
                </c:pt>
                <c:pt idx="9558">
                  <c:v>7</c:v>
                </c:pt>
                <c:pt idx="9559">
                  <c:v>19</c:v>
                </c:pt>
                <c:pt idx="9560">
                  <c:v>9</c:v>
                </c:pt>
                <c:pt idx="9561">
                  <c:v>9</c:v>
                </c:pt>
                <c:pt idx="9562">
                  <c:v>0</c:v>
                </c:pt>
                <c:pt idx="9563">
                  <c:v>0</c:v>
                </c:pt>
                <c:pt idx="9564">
                  <c:v>2</c:v>
                </c:pt>
                <c:pt idx="9565">
                  <c:v>0</c:v>
                </c:pt>
                <c:pt idx="9566">
                  <c:v>0</c:v>
                </c:pt>
                <c:pt idx="9567">
                  <c:v>1</c:v>
                </c:pt>
                <c:pt idx="9568">
                  <c:v>0</c:v>
                </c:pt>
                <c:pt idx="9569">
                  <c:v>0</c:v>
                </c:pt>
                <c:pt idx="9570">
                  <c:v>3</c:v>
                </c:pt>
                <c:pt idx="9571">
                  <c:v>4</c:v>
                </c:pt>
                <c:pt idx="9572">
                  <c:v>7</c:v>
                </c:pt>
                <c:pt idx="9573">
                  <c:v>6</c:v>
                </c:pt>
                <c:pt idx="9574">
                  <c:v>2</c:v>
                </c:pt>
                <c:pt idx="9575">
                  <c:v>0</c:v>
                </c:pt>
                <c:pt idx="9576">
                  <c:v>2</c:v>
                </c:pt>
                <c:pt idx="9577">
                  <c:v>1</c:v>
                </c:pt>
                <c:pt idx="9578">
                  <c:v>0</c:v>
                </c:pt>
                <c:pt idx="9579">
                  <c:v>2</c:v>
                </c:pt>
                <c:pt idx="9580">
                  <c:v>2</c:v>
                </c:pt>
                <c:pt idx="9581">
                  <c:v>1</c:v>
                </c:pt>
                <c:pt idx="9582">
                  <c:v>0</c:v>
                </c:pt>
                <c:pt idx="9583">
                  <c:v>2</c:v>
                </c:pt>
                <c:pt idx="9584">
                  <c:v>9</c:v>
                </c:pt>
                <c:pt idx="9585">
                  <c:v>0</c:v>
                </c:pt>
                <c:pt idx="9586">
                  <c:v>6</c:v>
                </c:pt>
                <c:pt idx="9587">
                  <c:v>19</c:v>
                </c:pt>
                <c:pt idx="9588">
                  <c:v>2</c:v>
                </c:pt>
                <c:pt idx="9589">
                  <c:v>0</c:v>
                </c:pt>
                <c:pt idx="9590">
                  <c:v>0</c:v>
                </c:pt>
                <c:pt idx="9591">
                  <c:v>1</c:v>
                </c:pt>
                <c:pt idx="9592">
                  <c:v>0</c:v>
                </c:pt>
                <c:pt idx="9593">
                  <c:v>2</c:v>
                </c:pt>
                <c:pt idx="9594">
                  <c:v>1</c:v>
                </c:pt>
                <c:pt idx="9595">
                  <c:v>3</c:v>
                </c:pt>
                <c:pt idx="9596">
                  <c:v>2</c:v>
                </c:pt>
                <c:pt idx="9597">
                  <c:v>6</c:v>
                </c:pt>
                <c:pt idx="9598">
                  <c:v>0</c:v>
                </c:pt>
                <c:pt idx="9599">
                  <c:v>1</c:v>
                </c:pt>
                <c:pt idx="9600">
                  <c:v>2</c:v>
                </c:pt>
                <c:pt idx="9601">
                  <c:v>2</c:v>
                </c:pt>
                <c:pt idx="9602">
                  <c:v>0</c:v>
                </c:pt>
                <c:pt idx="9603">
                  <c:v>0</c:v>
                </c:pt>
                <c:pt idx="9604">
                  <c:v>1</c:v>
                </c:pt>
                <c:pt idx="9605">
                  <c:v>0</c:v>
                </c:pt>
                <c:pt idx="9606">
                  <c:v>7</c:v>
                </c:pt>
                <c:pt idx="9607">
                  <c:v>0</c:v>
                </c:pt>
                <c:pt idx="9608">
                  <c:v>19</c:v>
                </c:pt>
                <c:pt idx="9609">
                  <c:v>15</c:v>
                </c:pt>
                <c:pt idx="9610">
                  <c:v>19</c:v>
                </c:pt>
                <c:pt idx="9611">
                  <c:v>0</c:v>
                </c:pt>
                <c:pt idx="9612">
                  <c:v>0</c:v>
                </c:pt>
                <c:pt idx="9613">
                  <c:v>2</c:v>
                </c:pt>
                <c:pt idx="9614">
                  <c:v>4</c:v>
                </c:pt>
                <c:pt idx="9615">
                  <c:v>15</c:v>
                </c:pt>
                <c:pt idx="9616">
                  <c:v>1</c:v>
                </c:pt>
                <c:pt idx="9617">
                  <c:v>0</c:v>
                </c:pt>
                <c:pt idx="9618">
                  <c:v>6</c:v>
                </c:pt>
                <c:pt idx="9619">
                  <c:v>0</c:v>
                </c:pt>
                <c:pt idx="9620">
                  <c:v>19</c:v>
                </c:pt>
                <c:pt idx="9621">
                  <c:v>0</c:v>
                </c:pt>
                <c:pt idx="9622">
                  <c:v>2</c:v>
                </c:pt>
                <c:pt idx="9623">
                  <c:v>4</c:v>
                </c:pt>
                <c:pt idx="9624">
                  <c:v>9</c:v>
                </c:pt>
                <c:pt idx="9625">
                  <c:v>0</c:v>
                </c:pt>
                <c:pt idx="9626">
                  <c:v>4</c:v>
                </c:pt>
                <c:pt idx="9627">
                  <c:v>0</c:v>
                </c:pt>
                <c:pt idx="9628">
                  <c:v>2</c:v>
                </c:pt>
                <c:pt idx="9629">
                  <c:v>0</c:v>
                </c:pt>
                <c:pt idx="9630">
                  <c:v>7</c:v>
                </c:pt>
                <c:pt idx="9631">
                  <c:v>6</c:v>
                </c:pt>
                <c:pt idx="9632">
                  <c:v>7</c:v>
                </c:pt>
                <c:pt idx="9633">
                  <c:v>2</c:v>
                </c:pt>
                <c:pt idx="9634">
                  <c:v>2</c:v>
                </c:pt>
                <c:pt idx="9635">
                  <c:v>0</c:v>
                </c:pt>
                <c:pt idx="9636">
                  <c:v>19</c:v>
                </c:pt>
                <c:pt idx="9637">
                  <c:v>15</c:v>
                </c:pt>
                <c:pt idx="9638">
                  <c:v>7</c:v>
                </c:pt>
                <c:pt idx="9639">
                  <c:v>9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9</c:v>
                </c:pt>
                <c:pt idx="9644">
                  <c:v>2</c:v>
                </c:pt>
                <c:pt idx="9645">
                  <c:v>0</c:v>
                </c:pt>
                <c:pt idx="9646">
                  <c:v>0</c:v>
                </c:pt>
                <c:pt idx="9647">
                  <c:v>2</c:v>
                </c:pt>
                <c:pt idx="9648">
                  <c:v>7</c:v>
                </c:pt>
                <c:pt idx="9649">
                  <c:v>6</c:v>
                </c:pt>
                <c:pt idx="9650">
                  <c:v>19</c:v>
                </c:pt>
                <c:pt idx="9651">
                  <c:v>0</c:v>
                </c:pt>
                <c:pt idx="9652">
                  <c:v>9</c:v>
                </c:pt>
                <c:pt idx="9653">
                  <c:v>6</c:v>
                </c:pt>
                <c:pt idx="9654">
                  <c:v>2</c:v>
                </c:pt>
                <c:pt idx="9655">
                  <c:v>0</c:v>
                </c:pt>
                <c:pt idx="9656">
                  <c:v>6</c:v>
                </c:pt>
                <c:pt idx="9657">
                  <c:v>7</c:v>
                </c:pt>
                <c:pt idx="9658">
                  <c:v>2</c:v>
                </c:pt>
                <c:pt idx="9659">
                  <c:v>0</c:v>
                </c:pt>
                <c:pt idx="9660">
                  <c:v>7</c:v>
                </c:pt>
                <c:pt idx="9661">
                  <c:v>0</c:v>
                </c:pt>
                <c:pt idx="9662">
                  <c:v>7</c:v>
                </c:pt>
                <c:pt idx="9663">
                  <c:v>19</c:v>
                </c:pt>
                <c:pt idx="9664">
                  <c:v>7</c:v>
                </c:pt>
                <c:pt idx="9665">
                  <c:v>6</c:v>
                </c:pt>
                <c:pt idx="9666">
                  <c:v>1</c:v>
                </c:pt>
                <c:pt idx="9667">
                  <c:v>2</c:v>
                </c:pt>
                <c:pt idx="9668">
                  <c:v>9</c:v>
                </c:pt>
                <c:pt idx="9669">
                  <c:v>2</c:v>
                </c:pt>
                <c:pt idx="9670">
                  <c:v>2</c:v>
                </c:pt>
                <c:pt idx="9671">
                  <c:v>0</c:v>
                </c:pt>
                <c:pt idx="9672">
                  <c:v>3</c:v>
                </c:pt>
                <c:pt idx="9673">
                  <c:v>2</c:v>
                </c:pt>
                <c:pt idx="9674">
                  <c:v>15</c:v>
                </c:pt>
                <c:pt idx="9675">
                  <c:v>2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4</c:v>
                </c:pt>
                <c:pt idx="9680">
                  <c:v>2</c:v>
                </c:pt>
                <c:pt idx="9681">
                  <c:v>1</c:v>
                </c:pt>
                <c:pt idx="9682">
                  <c:v>0</c:v>
                </c:pt>
                <c:pt idx="9683">
                  <c:v>0</c:v>
                </c:pt>
                <c:pt idx="9684">
                  <c:v>19</c:v>
                </c:pt>
                <c:pt idx="9685">
                  <c:v>2</c:v>
                </c:pt>
                <c:pt idx="9686">
                  <c:v>0</c:v>
                </c:pt>
                <c:pt idx="9687">
                  <c:v>2</c:v>
                </c:pt>
                <c:pt idx="9688">
                  <c:v>2</c:v>
                </c:pt>
                <c:pt idx="9689">
                  <c:v>19</c:v>
                </c:pt>
                <c:pt idx="9690">
                  <c:v>7</c:v>
                </c:pt>
                <c:pt idx="9691">
                  <c:v>7</c:v>
                </c:pt>
                <c:pt idx="9692">
                  <c:v>0</c:v>
                </c:pt>
                <c:pt idx="9693">
                  <c:v>2</c:v>
                </c:pt>
                <c:pt idx="9694">
                  <c:v>0</c:v>
                </c:pt>
                <c:pt idx="9695">
                  <c:v>7</c:v>
                </c:pt>
                <c:pt idx="9696">
                  <c:v>0</c:v>
                </c:pt>
                <c:pt idx="9697">
                  <c:v>2</c:v>
                </c:pt>
                <c:pt idx="9698">
                  <c:v>3</c:v>
                </c:pt>
                <c:pt idx="9699">
                  <c:v>6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2</c:v>
                </c:pt>
                <c:pt idx="9705">
                  <c:v>1</c:v>
                </c:pt>
                <c:pt idx="9706">
                  <c:v>0</c:v>
                </c:pt>
                <c:pt idx="9707">
                  <c:v>2</c:v>
                </c:pt>
                <c:pt idx="9708">
                  <c:v>0</c:v>
                </c:pt>
                <c:pt idx="9709">
                  <c:v>7</c:v>
                </c:pt>
                <c:pt idx="9710">
                  <c:v>6</c:v>
                </c:pt>
                <c:pt idx="9711">
                  <c:v>0</c:v>
                </c:pt>
                <c:pt idx="9712">
                  <c:v>3</c:v>
                </c:pt>
                <c:pt idx="9713">
                  <c:v>2</c:v>
                </c:pt>
                <c:pt idx="9714">
                  <c:v>9</c:v>
                </c:pt>
                <c:pt idx="9715">
                  <c:v>3</c:v>
                </c:pt>
                <c:pt idx="9716">
                  <c:v>2</c:v>
                </c:pt>
                <c:pt idx="9717">
                  <c:v>0</c:v>
                </c:pt>
                <c:pt idx="9718">
                  <c:v>2</c:v>
                </c:pt>
                <c:pt idx="9719">
                  <c:v>6</c:v>
                </c:pt>
                <c:pt idx="9720">
                  <c:v>6</c:v>
                </c:pt>
                <c:pt idx="9721">
                  <c:v>0</c:v>
                </c:pt>
                <c:pt idx="9722">
                  <c:v>2</c:v>
                </c:pt>
                <c:pt idx="9723">
                  <c:v>7</c:v>
                </c:pt>
                <c:pt idx="9724">
                  <c:v>1</c:v>
                </c:pt>
                <c:pt idx="9725">
                  <c:v>19</c:v>
                </c:pt>
                <c:pt idx="9726">
                  <c:v>3</c:v>
                </c:pt>
                <c:pt idx="9727">
                  <c:v>7</c:v>
                </c:pt>
                <c:pt idx="9728">
                  <c:v>0</c:v>
                </c:pt>
                <c:pt idx="9729">
                  <c:v>2</c:v>
                </c:pt>
                <c:pt idx="9730">
                  <c:v>0</c:v>
                </c:pt>
                <c:pt idx="9731">
                  <c:v>15</c:v>
                </c:pt>
                <c:pt idx="9732">
                  <c:v>1</c:v>
                </c:pt>
                <c:pt idx="9733">
                  <c:v>7</c:v>
                </c:pt>
                <c:pt idx="9734">
                  <c:v>9</c:v>
                </c:pt>
                <c:pt idx="9735">
                  <c:v>6</c:v>
                </c:pt>
                <c:pt idx="9736">
                  <c:v>7</c:v>
                </c:pt>
                <c:pt idx="9737">
                  <c:v>7</c:v>
                </c:pt>
                <c:pt idx="9738">
                  <c:v>0</c:v>
                </c:pt>
                <c:pt idx="9739">
                  <c:v>2</c:v>
                </c:pt>
                <c:pt idx="9740">
                  <c:v>4</c:v>
                </c:pt>
                <c:pt idx="9741">
                  <c:v>2</c:v>
                </c:pt>
                <c:pt idx="9742">
                  <c:v>0</c:v>
                </c:pt>
                <c:pt idx="9743">
                  <c:v>9</c:v>
                </c:pt>
                <c:pt idx="9744">
                  <c:v>2</c:v>
                </c:pt>
                <c:pt idx="9745">
                  <c:v>1</c:v>
                </c:pt>
                <c:pt idx="9746">
                  <c:v>2</c:v>
                </c:pt>
                <c:pt idx="9747">
                  <c:v>0</c:v>
                </c:pt>
                <c:pt idx="9748">
                  <c:v>2</c:v>
                </c:pt>
                <c:pt idx="9749">
                  <c:v>9</c:v>
                </c:pt>
                <c:pt idx="9750">
                  <c:v>19</c:v>
                </c:pt>
                <c:pt idx="9751">
                  <c:v>15</c:v>
                </c:pt>
                <c:pt idx="9752">
                  <c:v>0</c:v>
                </c:pt>
                <c:pt idx="9753">
                  <c:v>0</c:v>
                </c:pt>
                <c:pt idx="9754">
                  <c:v>2</c:v>
                </c:pt>
                <c:pt idx="9755">
                  <c:v>4</c:v>
                </c:pt>
                <c:pt idx="9756">
                  <c:v>2</c:v>
                </c:pt>
                <c:pt idx="9757">
                  <c:v>1</c:v>
                </c:pt>
                <c:pt idx="9758">
                  <c:v>2</c:v>
                </c:pt>
                <c:pt idx="9759">
                  <c:v>6</c:v>
                </c:pt>
                <c:pt idx="9760">
                  <c:v>0</c:v>
                </c:pt>
                <c:pt idx="9761">
                  <c:v>7</c:v>
                </c:pt>
                <c:pt idx="9762">
                  <c:v>3</c:v>
                </c:pt>
                <c:pt idx="9763">
                  <c:v>2</c:v>
                </c:pt>
                <c:pt idx="9764">
                  <c:v>2</c:v>
                </c:pt>
                <c:pt idx="9765">
                  <c:v>3</c:v>
                </c:pt>
                <c:pt idx="9766">
                  <c:v>0</c:v>
                </c:pt>
                <c:pt idx="9767">
                  <c:v>15</c:v>
                </c:pt>
                <c:pt idx="9768">
                  <c:v>7</c:v>
                </c:pt>
                <c:pt idx="9769">
                  <c:v>2</c:v>
                </c:pt>
                <c:pt idx="9770">
                  <c:v>0</c:v>
                </c:pt>
                <c:pt idx="9771">
                  <c:v>15</c:v>
                </c:pt>
                <c:pt idx="9772">
                  <c:v>9</c:v>
                </c:pt>
                <c:pt idx="9773">
                  <c:v>0</c:v>
                </c:pt>
                <c:pt idx="9774">
                  <c:v>0</c:v>
                </c:pt>
                <c:pt idx="9775">
                  <c:v>6</c:v>
                </c:pt>
                <c:pt idx="9776">
                  <c:v>0</c:v>
                </c:pt>
                <c:pt idx="9777">
                  <c:v>2</c:v>
                </c:pt>
                <c:pt idx="9778">
                  <c:v>19</c:v>
                </c:pt>
                <c:pt idx="9779">
                  <c:v>1</c:v>
                </c:pt>
                <c:pt idx="9780">
                  <c:v>3</c:v>
                </c:pt>
                <c:pt idx="9781">
                  <c:v>6</c:v>
                </c:pt>
                <c:pt idx="9782">
                  <c:v>19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6</c:v>
                </c:pt>
                <c:pt idx="9787">
                  <c:v>7</c:v>
                </c:pt>
                <c:pt idx="9788">
                  <c:v>2</c:v>
                </c:pt>
                <c:pt idx="9789">
                  <c:v>7</c:v>
                </c:pt>
                <c:pt idx="9790">
                  <c:v>2</c:v>
                </c:pt>
                <c:pt idx="9791">
                  <c:v>2</c:v>
                </c:pt>
                <c:pt idx="9792">
                  <c:v>19</c:v>
                </c:pt>
                <c:pt idx="9793">
                  <c:v>2</c:v>
                </c:pt>
                <c:pt idx="9794">
                  <c:v>15</c:v>
                </c:pt>
                <c:pt idx="9795">
                  <c:v>0</c:v>
                </c:pt>
                <c:pt idx="9796">
                  <c:v>7</c:v>
                </c:pt>
                <c:pt idx="9797">
                  <c:v>2</c:v>
                </c:pt>
                <c:pt idx="9798">
                  <c:v>2</c:v>
                </c:pt>
                <c:pt idx="9799">
                  <c:v>0</c:v>
                </c:pt>
                <c:pt idx="9800">
                  <c:v>2</c:v>
                </c:pt>
                <c:pt idx="9801">
                  <c:v>2</c:v>
                </c:pt>
                <c:pt idx="9802">
                  <c:v>6</c:v>
                </c:pt>
                <c:pt idx="9803">
                  <c:v>6</c:v>
                </c:pt>
                <c:pt idx="9804">
                  <c:v>19</c:v>
                </c:pt>
                <c:pt idx="9805">
                  <c:v>1</c:v>
                </c:pt>
                <c:pt idx="9806">
                  <c:v>0</c:v>
                </c:pt>
                <c:pt idx="9807">
                  <c:v>9</c:v>
                </c:pt>
                <c:pt idx="9808">
                  <c:v>1</c:v>
                </c:pt>
                <c:pt idx="9809">
                  <c:v>0</c:v>
                </c:pt>
                <c:pt idx="9810">
                  <c:v>6</c:v>
                </c:pt>
                <c:pt idx="9811">
                  <c:v>6</c:v>
                </c:pt>
                <c:pt idx="9812">
                  <c:v>2</c:v>
                </c:pt>
                <c:pt idx="9813">
                  <c:v>7</c:v>
                </c:pt>
                <c:pt idx="9814">
                  <c:v>2</c:v>
                </c:pt>
                <c:pt idx="9815">
                  <c:v>7</c:v>
                </c:pt>
                <c:pt idx="9816">
                  <c:v>0</c:v>
                </c:pt>
                <c:pt idx="9817">
                  <c:v>6</c:v>
                </c:pt>
                <c:pt idx="9818">
                  <c:v>1</c:v>
                </c:pt>
                <c:pt idx="9819">
                  <c:v>0</c:v>
                </c:pt>
                <c:pt idx="9820">
                  <c:v>6</c:v>
                </c:pt>
                <c:pt idx="9821">
                  <c:v>0</c:v>
                </c:pt>
                <c:pt idx="9822">
                  <c:v>7</c:v>
                </c:pt>
                <c:pt idx="9823">
                  <c:v>0</c:v>
                </c:pt>
                <c:pt idx="9824">
                  <c:v>19</c:v>
                </c:pt>
                <c:pt idx="9825">
                  <c:v>0</c:v>
                </c:pt>
                <c:pt idx="9826">
                  <c:v>0</c:v>
                </c:pt>
                <c:pt idx="9827">
                  <c:v>2</c:v>
                </c:pt>
                <c:pt idx="9828">
                  <c:v>2</c:v>
                </c:pt>
                <c:pt idx="9829">
                  <c:v>6</c:v>
                </c:pt>
                <c:pt idx="9830">
                  <c:v>6</c:v>
                </c:pt>
                <c:pt idx="9831">
                  <c:v>7</c:v>
                </c:pt>
                <c:pt idx="9832">
                  <c:v>19</c:v>
                </c:pt>
                <c:pt idx="9833">
                  <c:v>7</c:v>
                </c:pt>
                <c:pt idx="9834">
                  <c:v>6</c:v>
                </c:pt>
                <c:pt idx="9835">
                  <c:v>0</c:v>
                </c:pt>
                <c:pt idx="9836">
                  <c:v>2</c:v>
                </c:pt>
                <c:pt idx="9837">
                  <c:v>0</c:v>
                </c:pt>
                <c:pt idx="9838">
                  <c:v>0</c:v>
                </c:pt>
                <c:pt idx="9839">
                  <c:v>9</c:v>
                </c:pt>
                <c:pt idx="9840">
                  <c:v>9</c:v>
                </c:pt>
                <c:pt idx="9841">
                  <c:v>0</c:v>
                </c:pt>
                <c:pt idx="9842">
                  <c:v>6</c:v>
                </c:pt>
                <c:pt idx="9843">
                  <c:v>6</c:v>
                </c:pt>
                <c:pt idx="9844">
                  <c:v>0</c:v>
                </c:pt>
                <c:pt idx="9845">
                  <c:v>2</c:v>
                </c:pt>
                <c:pt idx="9846">
                  <c:v>0</c:v>
                </c:pt>
                <c:pt idx="9847">
                  <c:v>0</c:v>
                </c:pt>
                <c:pt idx="9848">
                  <c:v>1</c:v>
                </c:pt>
                <c:pt idx="9849">
                  <c:v>9</c:v>
                </c:pt>
                <c:pt idx="9850">
                  <c:v>7</c:v>
                </c:pt>
                <c:pt idx="9851">
                  <c:v>2</c:v>
                </c:pt>
                <c:pt idx="9852">
                  <c:v>1</c:v>
                </c:pt>
                <c:pt idx="9853">
                  <c:v>6</c:v>
                </c:pt>
                <c:pt idx="9854">
                  <c:v>1</c:v>
                </c:pt>
                <c:pt idx="9855">
                  <c:v>0</c:v>
                </c:pt>
                <c:pt idx="9856">
                  <c:v>2</c:v>
                </c:pt>
                <c:pt idx="9857">
                  <c:v>0</c:v>
                </c:pt>
                <c:pt idx="9858">
                  <c:v>2</c:v>
                </c:pt>
                <c:pt idx="9859">
                  <c:v>1</c:v>
                </c:pt>
                <c:pt idx="9860">
                  <c:v>6</c:v>
                </c:pt>
                <c:pt idx="9861">
                  <c:v>15</c:v>
                </c:pt>
                <c:pt idx="9862">
                  <c:v>4</c:v>
                </c:pt>
                <c:pt idx="9863">
                  <c:v>2</c:v>
                </c:pt>
                <c:pt idx="9864">
                  <c:v>4</c:v>
                </c:pt>
                <c:pt idx="9865">
                  <c:v>15</c:v>
                </c:pt>
                <c:pt idx="9866">
                  <c:v>7</c:v>
                </c:pt>
                <c:pt idx="9867">
                  <c:v>2</c:v>
                </c:pt>
                <c:pt idx="9868">
                  <c:v>0</c:v>
                </c:pt>
                <c:pt idx="9869">
                  <c:v>0</c:v>
                </c:pt>
                <c:pt idx="9870">
                  <c:v>1</c:v>
                </c:pt>
                <c:pt idx="9871">
                  <c:v>2</c:v>
                </c:pt>
                <c:pt idx="9872">
                  <c:v>15</c:v>
                </c:pt>
                <c:pt idx="9873">
                  <c:v>0</c:v>
                </c:pt>
                <c:pt idx="9874">
                  <c:v>0</c:v>
                </c:pt>
                <c:pt idx="9875">
                  <c:v>2</c:v>
                </c:pt>
                <c:pt idx="9876">
                  <c:v>3</c:v>
                </c:pt>
                <c:pt idx="9877">
                  <c:v>6</c:v>
                </c:pt>
                <c:pt idx="9878">
                  <c:v>9</c:v>
                </c:pt>
                <c:pt idx="9879">
                  <c:v>0</c:v>
                </c:pt>
                <c:pt idx="9880">
                  <c:v>2</c:v>
                </c:pt>
                <c:pt idx="9881">
                  <c:v>6</c:v>
                </c:pt>
                <c:pt idx="9882">
                  <c:v>0</c:v>
                </c:pt>
                <c:pt idx="9883">
                  <c:v>9</c:v>
                </c:pt>
                <c:pt idx="9884">
                  <c:v>2</c:v>
                </c:pt>
                <c:pt idx="9885">
                  <c:v>2</c:v>
                </c:pt>
                <c:pt idx="9886">
                  <c:v>0</c:v>
                </c:pt>
                <c:pt idx="9887">
                  <c:v>6</c:v>
                </c:pt>
                <c:pt idx="9888">
                  <c:v>0</c:v>
                </c:pt>
                <c:pt idx="9889">
                  <c:v>1</c:v>
                </c:pt>
                <c:pt idx="9890">
                  <c:v>0</c:v>
                </c:pt>
                <c:pt idx="9891">
                  <c:v>0</c:v>
                </c:pt>
                <c:pt idx="9892">
                  <c:v>2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2</c:v>
                </c:pt>
                <c:pt idx="9897">
                  <c:v>1</c:v>
                </c:pt>
                <c:pt idx="9898">
                  <c:v>2</c:v>
                </c:pt>
                <c:pt idx="9899">
                  <c:v>0</c:v>
                </c:pt>
                <c:pt idx="9900">
                  <c:v>2</c:v>
                </c:pt>
                <c:pt idx="9901">
                  <c:v>6</c:v>
                </c:pt>
                <c:pt idx="9902">
                  <c:v>15</c:v>
                </c:pt>
                <c:pt idx="9903">
                  <c:v>19</c:v>
                </c:pt>
                <c:pt idx="9904">
                  <c:v>0</c:v>
                </c:pt>
                <c:pt idx="9905">
                  <c:v>2</c:v>
                </c:pt>
                <c:pt idx="9906">
                  <c:v>15</c:v>
                </c:pt>
                <c:pt idx="9907">
                  <c:v>15</c:v>
                </c:pt>
                <c:pt idx="9908">
                  <c:v>2</c:v>
                </c:pt>
                <c:pt idx="9909">
                  <c:v>0</c:v>
                </c:pt>
                <c:pt idx="9910">
                  <c:v>1</c:v>
                </c:pt>
                <c:pt idx="9911">
                  <c:v>6</c:v>
                </c:pt>
                <c:pt idx="9912">
                  <c:v>6</c:v>
                </c:pt>
                <c:pt idx="9913">
                  <c:v>1</c:v>
                </c:pt>
                <c:pt idx="9914">
                  <c:v>0</c:v>
                </c:pt>
                <c:pt idx="9915">
                  <c:v>7</c:v>
                </c:pt>
                <c:pt idx="9916">
                  <c:v>1</c:v>
                </c:pt>
                <c:pt idx="9917">
                  <c:v>0</c:v>
                </c:pt>
                <c:pt idx="9918">
                  <c:v>9</c:v>
                </c:pt>
                <c:pt idx="9919">
                  <c:v>15</c:v>
                </c:pt>
                <c:pt idx="9920">
                  <c:v>0</c:v>
                </c:pt>
                <c:pt idx="9921">
                  <c:v>9</c:v>
                </c:pt>
                <c:pt idx="9922">
                  <c:v>0</c:v>
                </c:pt>
                <c:pt idx="9923">
                  <c:v>2</c:v>
                </c:pt>
                <c:pt idx="9924">
                  <c:v>0</c:v>
                </c:pt>
                <c:pt idx="9925">
                  <c:v>3</c:v>
                </c:pt>
                <c:pt idx="9926">
                  <c:v>0</c:v>
                </c:pt>
                <c:pt idx="9927">
                  <c:v>2</c:v>
                </c:pt>
                <c:pt idx="9928">
                  <c:v>19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1</c:v>
                </c:pt>
                <c:pt idx="9933">
                  <c:v>6</c:v>
                </c:pt>
                <c:pt idx="9934">
                  <c:v>2</c:v>
                </c:pt>
                <c:pt idx="9935">
                  <c:v>6</c:v>
                </c:pt>
                <c:pt idx="9936">
                  <c:v>0</c:v>
                </c:pt>
                <c:pt idx="9937">
                  <c:v>19</c:v>
                </c:pt>
                <c:pt idx="9938">
                  <c:v>0</c:v>
                </c:pt>
                <c:pt idx="9939">
                  <c:v>1</c:v>
                </c:pt>
                <c:pt idx="9940">
                  <c:v>1</c:v>
                </c:pt>
                <c:pt idx="9941">
                  <c:v>4</c:v>
                </c:pt>
                <c:pt idx="9942">
                  <c:v>2</c:v>
                </c:pt>
                <c:pt idx="9943">
                  <c:v>1</c:v>
                </c:pt>
                <c:pt idx="9944">
                  <c:v>19</c:v>
                </c:pt>
                <c:pt idx="9945">
                  <c:v>7</c:v>
                </c:pt>
                <c:pt idx="9946">
                  <c:v>4</c:v>
                </c:pt>
                <c:pt idx="9947">
                  <c:v>19</c:v>
                </c:pt>
                <c:pt idx="9948">
                  <c:v>6</c:v>
                </c:pt>
                <c:pt idx="9949">
                  <c:v>9</c:v>
                </c:pt>
                <c:pt idx="9950">
                  <c:v>19</c:v>
                </c:pt>
                <c:pt idx="9951">
                  <c:v>3</c:v>
                </c:pt>
                <c:pt idx="9952">
                  <c:v>6</c:v>
                </c:pt>
                <c:pt idx="9953">
                  <c:v>0</c:v>
                </c:pt>
                <c:pt idx="9954">
                  <c:v>2</c:v>
                </c:pt>
                <c:pt idx="9955">
                  <c:v>19</c:v>
                </c:pt>
                <c:pt idx="9956">
                  <c:v>0</c:v>
                </c:pt>
                <c:pt idx="9957">
                  <c:v>19</c:v>
                </c:pt>
                <c:pt idx="9958">
                  <c:v>7</c:v>
                </c:pt>
                <c:pt idx="9959">
                  <c:v>6</c:v>
                </c:pt>
                <c:pt idx="9960">
                  <c:v>0</c:v>
                </c:pt>
                <c:pt idx="9961">
                  <c:v>6</c:v>
                </c:pt>
                <c:pt idx="9962">
                  <c:v>9</c:v>
                </c:pt>
                <c:pt idx="9963">
                  <c:v>9</c:v>
                </c:pt>
                <c:pt idx="9964">
                  <c:v>1</c:v>
                </c:pt>
                <c:pt idx="9965">
                  <c:v>7</c:v>
                </c:pt>
                <c:pt idx="9966">
                  <c:v>0</c:v>
                </c:pt>
                <c:pt idx="9967">
                  <c:v>6</c:v>
                </c:pt>
                <c:pt idx="9968">
                  <c:v>1</c:v>
                </c:pt>
                <c:pt idx="9969">
                  <c:v>9</c:v>
                </c:pt>
                <c:pt idx="9970">
                  <c:v>6</c:v>
                </c:pt>
                <c:pt idx="9971">
                  <c:v>2</c:v>
                </c:pt>
                <c:pt idx="9972">
                  <c:v>0</c:v>
                </c:pt>
                <c:pt idx="9973">
                  <c:v>6</c:v>
                </c:pt>
                <c:pt idx="9974">
                  <c:v>6</c:v>
                </c:pt>
                <c:pt idx="9975">
                  <c:v>6</c:v>
                </c:pt>
                <c:pt idx="9976">
                  <c:v>7</c:v>
                </c:pt>
                <c:pt idx="9977">
                  <c:v>0</c:v>
                </c:pt>
                <c:pt idx="9978">
                  <c:v>6</c:v>
                </c:pt>
                <c:pt idx="9979">
                  <c:v>6</c:v>
                </c:pt>
                <c:pt idx="9980">
                  <c:v>0</c:v>
                </c:pt>
                <c:pt idx="9981">
                  <c:v>3</c:v>
                </c:pt>
                <c:pt idx="9982">
                  <c:v>7</c:v>
                </c:pt>
                <c:pt idx="9983">
                  <c:v>2</c:v>
                </c:pt>
                <c:pt idx="9984">
                  <c:v>2</c:v>
                </c:pt>
                <c:pt idx="9985">
                  <c:v>19</c:v>
                </c:pt>
                <c:pt idx="9986">
                  <c:v>6</c:v>
                </c:pt>
                <c:pt idx="9987">
                  <c:v>0</c:v>
                </c:pt>
                <c:pt idx="9988">
                  <c:v>2</c:v>
                </c:pt>
                <c:pt idx="9989">
                  <c:v>19</c:v>
                </c:pt>
                <c:pt idx="9990">
                  <c:v>1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2</c:v>
                </c:pt>
                <c:pt idx="9996">
                  <c:v>7</c:v>
                </c:pt>
                <c:pt idx="9997">
                  <c:v>3</c:v>
                </c:pt>
                <c:pt idx="9998">
                  <c:v>0</c:v>
                </c:pt>
                <c:pt idx="9999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C7-47EB-8807-4D43617B4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16624"/>
        <c:axId val="408406960"/>
      </c:scatterChart>
      <c:valAx>
        <c:axId val="557616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Verdana"/>
                    <a:ea typeface="Verdana"/>
                    <a:cs typeface="Verdana"/>
                  </a:defRPr>
                </a:pPr>
                <a:r>
                  <a:rPr lang="en-US"/>
                  <a:t>Rank-based Z-score</a:t>
                </a:r>
              </a:p>
            </c:rich>
          </c:tx>
          <c:layout>
            <c:manualLayout>
              <c:xMode val="edge"/>
              <c:yMode val="edge"/>
              <c:x val="0.34900738188976399"/>
              <c:y val="0.920769230769231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Verdana"/>
                <a:ea typeface="Verdana"/>
                <a:cs typeface="Verdana"/>
              </a:defRPr>
            </a:pPr>
            <a:endParaRPr lang="en-US"/>
          </a:p>
        </c:txPr>
        <c:crossAx val="408406960"/>
        <c:crosses val="autoZero"/>
        <c:crossBetween val="midCat"/>
      </c:valAx>
      <c:valAx>
        <c:axId val="408406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Verdana"/>
                    <a:ea typeface="Verdana"/>
                    <a:cs typeface="Verdana"/>
                  </a:defRPr>
                </a:pPr>
                <a:r>
                  <a:rPr lang="en-US"/>
                  <a:t>Observed</a:t>
                </a:r>
                <a:r>
                  <a:rPr lang="en-US" baseline="0"/>
                  <a:t> Data </a:t>
                </a:r>
                <a:r>
                  <a:rPr lang="en-US"/>
                  <a:t>Values</a:t>
                </a:r>
              </a:p>
            </c:rich>
          </c:tx>
          <c:layout>
            <c:manualLayout>
              <c:xMode val="edge"/>
              <c:yMode val="edge"/>
              <c:x val="9.2428641732283396E-3"/>
              <c:y val="0.368638920134983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Verdana"/>
                <a:ea typeface="Verdana"/>
                <a:cs typeface="Verdana"/>
              </a:defRPr>
            </a:pPr>
            <a:endParaRPr lang="en-US"/>
          </a:p>
        </c:txPr>
        <c:crossAx val="55761662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Verdana"/>
          <a:ea typeface="Verdana"/>
          <a:cs typeface="Verdana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image" Target="../media/image1.png"/><Relationship Id="rId7" Type="http://schemas.openxmlformats.org/officeDocument/2006/relationships/image" Target="../media/image5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4.png"/><Relationship Id="rId5" Type="http://schemas.openxmlformats.org/officeDocument/2006/relationships/image" Target="../media/image3.png"/><Relationship Id="rId4" Type="http://schemas.openxmlformats.org/officeDocument/2006/relationships/image" Target="../media/image2.png"/><Relationship Id="rId9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6349</xdr:colOff>
      <xdr:row>20</xdr:row>
      <xdr:rowOff>196850</xdr:rowOff>
    </xdr:from>
    <xdr:to>
      <xdr:col>12</xdr:col>
      <xdr:colOff>0</xdr:colOff>
      <xdr:row>37</xdr:row>
      <xdr:rowOff>0</xdr:rowOff>
    </xdr:to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144</xdr:col>
      <xdr:colOff>200025</xdr:colOff>
      <xdr:row>8</xdr:row>
      <xdr:rowOff>152400</xdr:rowOff>
    </xdr:from>
    <xdr:to>
      <xdr:col>151</xdr:col>
      <xdr:colOff>504825</xdr:colOff>
      <xdr:row>22</xdr:row>
      <xdr:rowOff>66675</xdr:rowOff>
    </xdr:to>
    <xdr:graphicFrame macro="">
      <xdr:nvGraphicFramePr>
        <xdr:cNvPr id="3" name="Chart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7</xdr:col>
      <xdr:colOff>381000</xdr:colOff>
      <xdr:row>2</xdr:row>
      <xdr:rowOff>51530</xdr:rowOff>
    </xdr:from>
    <xdr:to>
      <xdr:col>8</xdr:col>
      <xdr:colOff>1473199</xdr:colOff>
      <xdr:row>4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65960" y="783050"/>
          <a:ext cx="1473199" cy="446310"/>
        </a:xfrm>
        <a:prstGeom prst="rect">
          <a:avLst/>
        </a:prstGeom>
      </xdr:spPr>
    </xdr:pic>
    <xdr:clientData/>
  </xdr:twoCellAnchor>
  <xdr:twoCellAnchor editAs="oneCell">
    <xdr:from>
      <xdr:col>8</xdr:col>
      <xdr:colOff>1473200</xdr:colOff>
      <xdr:row>2</xdr:row>
      <xdr:rowOff>55616</xdr:rowOff>
    </xdr:from>
    <xdr:to>
      <xdr:col>9</xdr:col>
      <xdr:colOff>1244600</xdr:colOff>
      <xdr:row>4</xdr:row>
      <xdr:rowOff>114299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39160" y="787136"/>
          <a:ext cx="1325880" cy="454923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1270000</xdr:colOff>
      <xdr:row>1</xdr:row>
      <xdr:rowOff>49705</xdr:rowOff>
    </xdr:from>
    <xdr:to>
      <xdr:col>11</xdr:col>
      <xdr:colOff>1246415</xdr:colOff>
      <xdr:row>4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90440" y="583105"/>
          <a:ext cx="1945641" cy="658955"/>
        </a:xfrm>
        <a:prstGeom prst="rect">
          <a:avLst/>
        </a:prstGeom>
      </xdr:spPr>
    </xdr:pic>
    <xdr:clientData/>
  </xdr:twoCellAnchor>
  <xdr:twoCellAnchor editAs="oneCell">
    <xdr:from>
      <xdr:col>11</xdr:col>
      <xdr:colOff>1231900</xdr:colOff>
      <xdr:row>2</xdr:row>
      <xdr:rowOff>64230</xdr:rowOff>
    </xdr:from>
    <xdr:to>
      <xdr:col>13</xdr:col>
      <xdr:colOff>822777</xdr:colOff>
      <xdr:row>4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96841" y="803818"/>
          <a:ext cx="1170907" cy="453482"/>
        </a:xfrm>
        <a:prstGeom prst="rect">
          <a:avLst/>
        </a:prstGeom>
      </xdr:spPr>
    </xdr:pic>
    <xdr:clientData/>
  </xdr:twoCellAnchor>
  <xdr:twoCellAnchor editAs="oneCell">
    <xdr:from>
      <xdr:col>14</xdr:col>
      <xdr:colOff>165100</xdr:colOff>
      <xdr:row>2</xdr:row>
      <xdr:rowOff>50654</xdr:rowOff>
    </xdr:from>
    <xdr:to>
      <xdr:col>16</xdr:col>
      <xdr:colOff>12700</xdr:colOff>
      <xdr:row>4</xdr:row>
      <xdr:rowOff>152400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83320" y="782174"/>
          <a:ext cx="1341120" cy="497986"/>
        </a:xfrm>
        <a:prstGeom prst="rect">
          <a:avLst/>
        </a:prstGeom>
      </xdr:spPr>
    </xdr:pic>
    <xdr:clientData/>
  </xdr:twoCellAnchor>
  <xdr:twoCellAnchor>
    <xdr:from>
      <xdr:col>11</xdr:col>
      <xdr:colOff>12700</xdr:colOff>
      <xdr:row>9</xdr:row>
      <xdr:rowOff>0</xdr:rowOff>
    </xdr:from>
    <xdr:to>
      <xdr:col>12</xdr:col>
      <xdr:colOff>12700</xdr:colOff>
      <xdr:row>18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11545</xdr:colOff>
      <xdr:row>10</xdr:row>
      <xdr:rowOff>13855</xdr:rowOff>
    </xdr:from>
    <xdr:to>
      <xdr:col>19</xdr:col>
      <xdr:colOff>824344</xdr:colOff>
      <xdr:row>30</xdr:row>
      <xdr:rowOff>153556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3300"/>
  </sheetPr>
  <dimension ref="A1:FB20264"/>
  <sheetViews>
    <sheetView tabSelected="1" topLeftCell="B1" zoomScale="85" zoomScaleNormal="85" zoomScalePageLayoutView="110" workbookViewId="0">
      <selection activeCell="B1" sqref="B1"/>
    </sheetView>
  </sheetViews>
  <sheetFormatPr defaultColWidth="8.88671875" defaultRowHeight="15.6" x14ac:dyDescent="0.3"/>
  <cols>
    <col min="1" max="1" width="8.88671875" style="2" hidden="1" customWidth="1"/>
    <col min="2" max="2" width="8.109375" style="55" bestFit="1" customWidth="1"/>
    <col min="3" max="3" width="8.88671875" style="8"/>
    <col min="4" max="4" width="8.109375" style="8" bestFit="1" customWidth="1"/>
    <col min="5" max="5" width="8.44140625" style="51" bestFit="1" customWidth="1"/>
    <col min="6" max="7" width="2.6640625" style="2" customWidth="1"/>
    <col min="8" max="8" width="5.33203125" style="2" customWidth="1"/>
    <col min="9" max="9" width="22.6640625" style="2" customWidth="1"/>
    <col min="10" max="10" width="19.88671875" style="2" customWidth="1"/>
    <col min="11" max="11" width="8.88671875" style="8"/>
    <col min="12" max="12" width="19" style="2" customWidth="1"/>
    <col min="13" max="13" width="4.6640625" style="2" customWidth="1"/>
    <col min="14" max="14" width="19.88671875" style="2" customWidth="1"/>
    <col min="15" max="55" width="8.88671875" style="2"/>
    <col min="56" max="56" width="10.33203125" style="49" customWidth="1"/>
    <col min="57" max="57" width="11.5546875" style="3" customWidth="1"/>
    <col min="58" max="58" width="9.33203125" style="3" customWidth="1"/>
    <col min="59" max="59" width="8.88671875" style="9"/>
    <col min="60" max="61" width="8.88671875" style="6"/>
    <col min="62" max="63" width="8.88671875" style="2"/>
    <col min="64" max="64" width="16.33203125" style="2" bestFit="1" customWidth="1"/>
    <col min="65" max="88" width="8.88671875" style="2"/>
    <col min="89" max="121" width="10.44140625" style="8" customWidth="1"/>
    <col min="122" max="16384" width="8.88671875" style="2"/>
  </cols>
  <sheetData>
    <row r="1" spans="1:158" ht="42" customHeight="1" x14ac:dyDescent="0.3">
      <c r="B1" s="55" t="s">
        <v>157</v>
      </c>
      <c r="C1" s="47" t="s">
        <v>1</v>
      </c>
      <c r="E1" s="52" t="s">
        <v>2</v>
      </c>
      <c r="H1" s="48"/>
      <c r="I1" s="54" t="s">
        <v>3</v>
      </c>
      <c r="J1" s="57">
        <v>1</v>
      </c>
      <c r="K1" s="48"/>
      <c r="L1" s="48"/>
      <c r="M1" s="48"/>
      <c r="N1" s="48" t="s">
        <v>4</v>
      </c>
      <c r="O1" s="48"/>
      <c r="P1" s="48"/>
      <c r="Q1" s="48"/>
      <c r="R1" s="48"/>
      <c r="S1" s="48"/>
      <c r="T1" s="48"/>
      <c r="BD1" s="49" t="s">
        <v>5</v>
      </c>
      <c r="BE1" s="4" t="s">
        <v>6</v>
      </c>
      <c r="BF1" s="4" t="s">
        <v>7</v>
      </c>
      <c r="BG1" s="5" t="s">
        <v>0</v>
      </c>
      <c r="BI1" s="7" t="s">
        <v>0</v>
      </c>
      <c r="BJ1" s="38"/>
      <c r="BK1" s="38"/>
      <c r="BL1" s="38"/>
      <c r="CJ1" s="8"/>
      <c r="DQ1" s="2"/>
      <c r="DU1" s="2" t="s">
        <v>8</v>
      </c>
      <c r="EG1" s="2">
        <f>IF(ISNUMBER(E1),1,0)</f>
        <v>0</v>
      </c>
    </row>
    <row r="2" spans="1:158" ht="15.9" customHeight="1" x14ac:dyDescent="0.3">
      <c r="A2" s="2">
        <f>ROW()</f>
        <v>2</v>
      </c>
      <c r="B2" s="56">
        <v>6</v>
      </c>
      <c r="C2" s="8">
        <f ca="1">RANDBETWEEN(2,COUNT(B:B))</f>
        <v>15</v>
      </c>
      <c r="D2" s="8">
        <f t="shared" ref="D2:D34" ca="1" si="0">VLOOKUP(C2,A:B,2,TRUE)</f>
        <v>0</v>
      </c>
      <c r="E2" s="50">
        <f ca="1">IF(0=MOD(ROW(),$J$1),AVERAGE(OFFSET($D$2,ROW()-$J$1,0,$J$1,1)),"")</f>
        <v>0</v>
      </c>
      <c r="F2" s="2" t="str">
        <f ca="1">IF(ISNUMBER(E2),IF(OR(E2&lt;$K$16,E2&gt;$K$14),"X",""),"")</f>
        <v/>
      </c>
      <c r="BD2" s="49">
        <f ca="1">IF(ISNUMBER(BI2),_xlfn.RANK.AVG(BI2,$BG$2:$BG$5414,1),"")</f>
        <v>815.5</v>
      </c>
      <c r="BE2" s="3">
        <f t="shared" ref="BE2:BE5" ca="1" si="1">IF(ISNUMBER(BD2),(BD2-0.5)/$BK$4,"")</f>
        <v>8.1500000000000003E-2</v>
      </c>
      <c r="BF2" s="3">
        <f t="shared" ref="BF2:BF8" ca="1" si="2">IF(ISNUMBER(BE2),_xlfn.NORM.INV(BE2,0,1),"")</f>
        <v>-1.3950525282585462</v>
      </c>
      <c r="BG2" s="9">
        <f t="shared" ref="BG2:BG8" ca="1" si="3">IF(ISNUMBER(E2),E2,"")</f>
        <v>0</v>
      </c>
      <c r="BH2" s="6">
        <f ca="1">IF(ISNUMBER('Descriptive Stats'!BF2),'Descriptive Stats'!BF2,#N/A)</f>
        <v>-1.3950525282585462</v>
      </c>
      <c r="BI2" s="6">
        <f ca="1">IF(ISNUMBER('Descriptive Stats'!E2),'Descriptive Stats'!E2,#N/A)</f>
        <v>0</v>
      </c>
      <c r="BJ2" s="40" t="s">
        <v>9</v>
      </c>
      <c r="BK2" s="38">
        <f ca="1">CORREL(BF:BF,BG:BG)</f>
        <v>0.82485065691451276</v>
      </c>
      <c r="BL2" s="26" t="s">
        <v>10</v>
      </c>
      <c r="DV2" s="2" t="s">
        <v>11</v>
      </c>
      <c r="EH2" s="2">
        <f>EG1+1</f>
        <v>1</v>
      </c>
      <c r="EI2" s="2">
        <f ca="1">(EH2-0.5)/$DV$5</f>
        <v>5.0000000000000002E-5</v>
      </c>
      <c r="EJ2" s="2">
        <f ca="1">PERCENTILE(E:E,EI2)</f>
        <v>0</v>
      </c>
      <c r="EK2" s="2" t="e">
        <f ca="1">NORMINV(EI2,#REF!,#REF!)</f>
        <v>#REF!</v>
      </c>
      <c r="EL2" s="2" t="e">
        <f ca="1">(EJ2-#REF!)/#REF!</f>
        <v>#REF!</v>
      </c>
      <c r="EM2" s="2" t="e">
        <f ca="1">(EK2-#REF!)/#REF!</f>
        <v>#REF!</v>
      </c>
      <c r="EN2" s="2" t="e">
        <f ca="1">EL2</f>
        <v>#REF!</v>
      </c>
    </row>
    <row r="3" spans="1:158" ht="15.9" customHeight="1" x14ac:dyDescent="0.3">
      <c r="A3" s="2">
        <f>ROW()</f>
        <v>3</v>
      </c>
      <c r="B3" s="56">
        <v>2</v>
      </c>
      <c r="C3" s="8">
        <f t="shared" ref="C3:C66" ca="1" si="4">RANDBETWEEN(2,COUNT(B:B))</f>
        <v>11</v>
      </c>
      <c r="D3" s="8">
        <f t="shared" ca="1" si="0"/>
        <v>0</v>
      </c>
      <c r="E3" s="50">
        <f t="shared" ref="E3:E66" ca="1" si="5">IF(0=MOD(ROW(),$J$1),AVERAGE(OFFSET($D$2,ROW()-$J$1,0,$J$1,1)),"")</f>
        <v>4</v>
      </c>
      <c r="F3" s="2" t="str">
        <f t="shared" ref="F3:F66" ca="1" si="6">IF(ISNUMBER(E3),IF(OR(E3&lt;$K$16,E3&gt;$K$14),"X",""),"")</f>
        <v/>
      </c>
      <c r="BD3" s="49">
        <f t="shared" ref="BD3:BD24" ca="1" si="7">IF(ISNUMBER(BI3),_xlfn.RANK.AVG(BI3,$BG$2:$BG$5414,1),"")</f>
        <v>3442</v>
      </c>
      <c r="BE3" s="3">
        <f t="shared" ca="1" si="1"/>
        <v>0.34415000000000001</v>
      </c>
      <c r="BF3" s="3">
        <f t="shared" ca="1" si="2"/>
        <v>-0.40116316278173481</v>
      </c>
      <c r="BG3" s="9">
        <f t="shared" ca="1" si="3"/>
        <v>4</v>
      </c>
      <c r="BH3" s="6">
        <f ca="1">IF(ISNUMBER('Descriptive Stats'!BF3),'Descriptive Stats'!BF3,#N/A)</f>
        <v>-0.40116316278173481</v>
      </c>
      <c r="BI3" s="6">
        <f ca="1">IF(ISNUMBER('Descriptive Stats'!E3),'Descriptive Stats'!E3,#N/A)</f>
        <v>4</v>
      </c>
      <c r="BJ3" s="40" t="s">
        <v>12</v>
      </c>
      <c r="BK3" s="38">
        <f ca="1">1.0063-0.6118/BK4+1.3505/BK4^2-0.1288/SQRT(BK4)</f>
        <v>1.0049508335049999</v>
      </c>
      <c r="BL3" t="s">
        <v>13</v>
      </c>
      <c r="DV3" s="2" t="s">
        <v>14</v>
      </c>
      <c r="EH3" s="2">
        <f>EH2+1</f>
        <v>2</v>
      </c>
      <c r="EI3" s="2">
        <f t="shared" ref="EI3:EI35" ca="1" si="8">(EH3-0.5)/$DV$5</f>
        <v>1.4999999999999999E-4</v>
      </c>
      <c r="EJ3" s="2">
        <f t="shared" ref="EJ3:EJ35" ca="1" si="9">PERCENTILE(E:E,(EH3-1/2)/34)</f>
        <v>0</v>
      </c>
      <c r="EK3" s="2" t="e">
        <f ca="1">NORMINV(EI3,#REF!,#REF!)</f>
        <v>#REF!</v>
      </c>
      <c r="EL3" s="2" t="e">
        <f ca="1">(EJ3-#REF!)/#REF!</f>
        <v>#REF!</v>
      </c>
      <c r="EM3" s="2" t="e">
        <f ca="1">(EK3-#REF!)/#REF!</f>
        <v>#REF!</v>
      </c>
      <c r="EN3" s="2" t="e">
        <f t="shared" ref="EN3:EN35" ca="1" si="10">EL3</f>
        <v>#REF!</v>
      </c>
      <c r="EY3" s="2">
        <v>1.2</v>
      </c>
      <c r="EZ3" s="10">
        <f ca="1">J17</f>
        <v>0</v>
      </c>
      <c r="FA3" s="2">
        <v>1</v>
      </c>
      <c r="FB3" s="2">
        <v>0</v>
      </c>
    </row>
    <row r="4" spans="1:158" ht="15.9" customHeight="1" x14ac:dyDescent="0.3">
      <c r="A4" s="2">
        <f>ROW()</f>
        <v>4</v>
      </c>
      <c r="B4" s="56">
        <v>0</v>
      </c>
      <c r="C4" s="8">
        <f t="shared" ca="1" si="4"/>
        <v>13</v>
      </c>
      <c r="D4" s="8">
        <f t="shared" ca="1" si="0"/>
        <v>4</v>
      </c>
      <c r="E4" s="50">
        <f t="shared" ca="1" si="5"/>
        <v>15</v>
      </c>
      <c r="F4" s="2" t="str">
        <f t="shared" ca="1" si="6"/>
        <v/>
      </c>
      <c r="H4" s="11"/>
      <c r="I4" s="11"/>
      <c r="J4" s="11"/>
      <c r="K4" s="23"/>
      <c r="L4" s="11"/>
      <c r="M4" s="11"/>
      <c r="N4" s="11"/>
      <c r="O4" s="11"/>
      <c r="P4" s="11"/>
      <c r="Q4" s="11"/>
      <c r="R4" s="11"/>
      <c r="S4" s="11"/>
      <c r="T4" s="11"/>
      <c r="BD4" s="49">
        <f t="shared" ca="1" si="7"/>
        <v>5051.5</v>
      </c>
      <c r="BE4" s="3">
        <f t="shared" ca="1" si="1"/>
        <v>0.50509999999999999</v>
      </c>
      <c r="BF4" s="3">
        <f t="shared" ca="1" si="2"/>
        <v>1.2784152420787677E-2</v>
      </c>
      <c r="BG4" s="9">
        <f t="shared" ca="1" si="3"/>
        <v>15</v>
      </c>
      <c r="BH4" s="6">
        <f ca="1">IF(ISNUMBER('Descriptive Stats'!BF4),'Descriptive Stats'!BF4,#N/A)</f>
        <v>1.2784152420787677E-2</v>
      </c>
      <c r="BI4" s="6">
        <f ca="1">IF(ISNUMBER('Descriptive Stats'!E4),'Descriptive Stats'!E4,#N/A)</f>
        <v>15</v>
      </c>
      <c r="BJ4" s="40" t="s">
        <v>15</v>
      </c>
      <c r="BK4" s="38">
        <f ca="1">COUNT(BG:BG)</f>
        <v>10000</v>
      </c>
      <c r="BL4" t="s">
        <v>16</v>
      </c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V4" s="2">
        <f ca="1">CEILING(3.5*STDEV(E:E)/COUNT(E:E)^(1/3),1)</f>
        <v>1</v>
      </c>
      <c r="EH4" s="2">
        <f t="shared" ref="EH4:EH35" si="11">EH3+1</f>
        <v>3</v>
      </c>
      <c r="EI4" s="2">
        <f t="shared" ca="1" si="8"/>
        <v>2.5000000000000001E-4</v>
      </c>
      <c r="EJ4" s="2">
        <f t="shared" ca="1" si="9"/>
        <v>0</v>
      </c>
      <c r="EK4" s="2" t="e">
        <f ca="1">NORMINV(EI4,#REF!,#REF!)</f>
        <v>#REF!</v>
      </c>
      <c r="EL4" s="2" t="e">
        <f ca="1">(EJ4-#REF!)/#REF!</f>
        <v>#REF!</v>
      </c>
      <c r="EM4" s="2" t="e">
        <f ca="1">(EK4-#REF!)/#REF!</f>
        <v>#REF!</v>
      </c>
      <c r="EN4" s="2" t="e">
        <f t="shared" ca="1" si="10"/>
        <v>#REF!</v>
      </c>
      <c r="EY4" s="2">
        <v>1</v>
      </c>
      <c r="EZ4" s="10">
        <f ca="1">EZ3</f>
        <v>0</v>
      </c>
      <c r="FA4" s="2">
        <v>1</v>
      </c>
      <c r="FB4" s="2">
        <v>4</v>
      </c>
    </row>
    <row r="5" spans="1:158" ht="15.9" customHeight="1" x14ac:dyDescent="0.3">
      <c r="A5" s="2">
        <f>ROW()</f>
        <v>5</v>
      </c>
      <c r="B5" s="56">
        <v>6</v>
      </c>
      <c r="C5" s="8">
        <f t="shared" ca="1" si="4"/>
        <v>24</v>
      </c>
      <c r="D5" s="8">
        <f t="shared" ca="1" si="0"/>
        <v>15</v>
      </c>
      <c r="E5" s="50">
        <f t="shared" ca="1" si="5"/>
        <v>0</v>
      </c>
      <c r="F5" s="2" t="str">
        <f t="shared" ca="1" si="6"/>
        <v/>
      </c>
      <c r="BD5" s="49">
        <f t="shared" ca="1" si="7"/>
        <v>815.5</v>
      </c>
      <c r="BE5" s="3">
        <f t="shared" ca="1" si="1"/>
        <v>8.1500000000000003E-2</v>
      </c>
      <c r="BF5" s="3">
        <f t="shared" ca="1" si="2"/>
        <v>-1.3950525282585462</v>
      </c>
      <c r="BG5" s="9">
        <f t="shared" ca="1" si="3"/>
        <v>0</v>
      </c>
      <c r="BH5" s="6">
        <f ca="1">IF(ISNUMBER('Descriptive Stats'!BF5),'Descriptive Stats'!BF5,#N/A)</f>
        <v>-1.3950525282585462</v>
      </c>
      <c r="BI5" s="6">
        <f ca="1">IF(ISNUMBER('Descriptive Stats'!E5),'Descriptive Stats'!E5,#N/A)</f>
        <v>0</v>
      </c>
      <c r="BJ5" s="38"/>
      <c r="BK5" s="38"/>
      <c r="BL5" s="38"/>
      <c r="DV5" s="2">
        <f ca="1">COUNT(E:E)</f>
        <v>10000</v>
      </c>
      <c r="DW5" s="2" t="s">
        <v>17</v>
      </c>
      <c r="EH5" s="2">
        <f t="shared" si="11"/>
        <v>4</v>
      </c>
      <c r="EI5" s="2">
        <f t="shared" ca="1" si="8"/>
        <v>3.5E-4</v>
      </c>
      <c r="EJ5" s="2">
        <f t="shared" ca="1" si="9"/>
        <v>0</v>
      </c>
      <c r="EK5" s="2" t="e">
        <f ca="1">NORMINV(EI5,#REF!,#REF!)</f>
        <v>#REF!</v>
      </c>
      <c r="EL5" s="2" t="e">
        <f ca="1">(EJ5-#REF!)/#REF!</f>
        <v>#REF!</v>
      </c>
      <c r="EM5" s="2" t="e">
        <f ca="1">(EK5-#REF!)/#REF!</f>
        <v>#REF!</v>
      </c>
      <c r="EN5" s="2" t="e">
        <f t="shared" ca="1" si="10"/>
        <v>#REF!</v>
      </c>
      <c r="EY5" s="2">
        <v>1</v>
      </c>
      <c r="EZ5" s="10">
        <f ca="1">J16</f>
        <v>0</v>
      </c>
      <c r="FA5" s="2">
        <v>2</v>
      </c>
      <c r="FB5" s="2">
        <v>4</v>
      </c>
    </row>
    <row r="6" spans="1:158" ht="15.9" customHeight="1" x14ac:dyDescent="0.3">
      <c r="A6" s="2">
        <f>ROW()</f>
        <v>6</v>
      </c>
      <c r="B6" s="56">
        <v>7</v>
      </c>
      <c r="C6" s="8">
        <f t="shared" ca="1" si="4"/>
        <v>22</v>
      </c>
      <c r="D6" s="8">
        <f t="shared" ca="1" si="0"/>
        <v>0</v>
      </c>
      <c r="E6" s="50">
        <f t="shared" ca="1" si="5"/>
        <v>7</v>
      </c>
      <c r="F6" s="2" t="str">
        <f t="shared" ca="1" si="6"/>
        <v/>
      </c>
      <c r="BD6" s="49">
        <f t="shared" ca="1" si="7"/>
        <v>4473.5</v>
      </c>
      <c r="BE6" s="3">
        <f ca="1">IF(ISNUMBER(BD6),(BD6-0.5)/$BK$4,"")</f>
        <v>0.44729999999999998</v>
      </c>
      <c r="BF6" s="3">
        <f t="shared" ca="1" si="2"/>
        <v>-0.13248586824472414</v>
      </c>
      <c r="BG6" s="9">
        <f t="shared" ca="1" si="3"/>
        <v>7</v>
      </c>
      <c r="BH6" s="6">
        <f ca="1">IF(ISNUMBER('Descriptive Stats'!BF6),'Descriptive Stats'!BF6,#N/A)</f>
        <v>-0.13248586824472414</v>
      </c>
      <c r="BI6" s="6">
        <f ca="1">IF(ISNUMBER('Descriptive Stats'!E6),'Descriptive Stats'!E6,#N/A)</f>
        <v>7</v>
      </c>
      <c r="BJ6" s="38"/>
      <c r="BK6" s="38"/>
      <c r="BL6" s="38"/>
      <c r="DV6" s="2">
        <f ca="1">MIN(E:E)</f>
        <v>0</v>
      </c>
      <c r="DW6" s="2" t="s">
        <v>18</v>
      </c>
      <c r="EB6" s="2" t="s">
        <v>19</v>
      </c>
      <c r="EC6" s="2">
        <f ca="1">DV6</f>
        <v>0</v>
      </c>
      <c r="EH6" s="2">
        <f t="shared" si="11"/>
        <v>5</v>
      </c>
      <c r="EI6" s="2">
        <f t="shared" ca="1" si="8"/>
        <v>4.4999999999999999E-4</v>
      </c>
      <c r="EJ6" s="2">
        <f t="shared" ca="1" si="9"/>
        <v>0</v>
      </c>
      <c r="EK6" s="2" t="e">
        <f ca="1">NORMINV(EI6,#REF!,#REF!)</f>
        <v>#REF!</v>
      </c>
      <c r="EL6" s="2" t="e">
        <f ca="1">(EJ6-#REF!)/#REF!</f>
        <v>#REF!</v>
      </c>
      <c r="EM6" s="2" t="e">
        <f ca="1">(EK6-#REF!)/#REF!</f>
        <v>#REF!</v>
      </c>
      <c r="EN6" s="2" t="e">
        <f t="shared" ca="1" si="10"/>
        <v>#REF!</v>
      </c>
      <c r="EY6" s="2">
        <v>1.5</v>
      </c>
      <c r="EZ6" s="10">
        <f ca="1">EZ5</f>
        <v>0</v>
      </c>
      <c r="FA6" s="2">
        <v>2</v>
      </c>
      <c r="FB6" s="2">
        <v>0</v>
      </c>
    </row>
    <row r="7" spans="1:158" ht="15.9" customHeight="1" x14ac:dyDescent="0.35">
      <c r="A7" s="2">
        <f>ROW()</f>
        <v>7</v>
      </c>
      <c r="B7" s="56">
        <v>19</v>
      </c>
      <c r="C7" s="8">
        <f t="shared" ca="1" si="4"/>
        <v>6</v>
      </c>
      <c r="D7" s="8">
        <f t="shared" ca="1" si="0"/>
        <v>7</v>
      </c>
      <c r="E7" s="50">
        <f t="shared" ca="1" si="5"/>
        <v>19</v>
      </c>
      <c r="F7" s="2" t="str">
        <f t="shared" ca="1" si="6"/>
        <v>X</v>
      </c>
      <c r="I7" s="12" t="s">
        <v>20</v>
      </c>
      <c r="J7" s="13"/>
      <c r="K7" s="24"/>
      <c r="L7" s="13"/>
      <c r="M7" s="13"/>
      <c r="N7" s="13"/>
      <c r="O7" s="13"/>
      <c r="P7" s="13"/>
      <c r="Q7" s="13"/>
      <c r="R7" s="13"/>
      <c r="S7" s="13"/>
      <c r="T7" s="13"/>
      <c r="BD7" s="49">
        <f t="shared" ca="1" si="7"/>
        <v>5294</v>
      </c>
      <c r="BE7" s="3">
        <f t="shared" ref="BE7:BE70" ca="1" si="12">IF(ISNUMBER(BD7),(BD7-0.5)/$BK$4,"")</f>
        <v>0.52934999999999999</v>
      </c>
      <c r="BF7" s="3">
        <f t="shared" ca="1" si="2"/>
        <v>7.3636031452008061E-2</v>
      </c>
      <c r="BG7" s="9">
        <f t="shared" ca="1" si="3"/>
        <v>19</v>
      </c>
      <c r="BH7" s="6">
        <f ca="1">IF(ISNUMBER('Descriptive Stats'!BF7),'Descriptive Stats'!BF7,#N/A)</f>
        <v>7.3636031452008061E-2</v>
      </c>
      <c r="BI7" s="6">
        <f ca="1">IF(ISNUMBER('Descriptive Stats'!E7),'Descriptive Stats'!E7,#N/A)</f>
        <v>19</v>
      </c>
      <c r="BJ7" s="38"/>
      <c r="BK7" s="38"/>
      <c r="BL7" s="38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EB7" s="2" t="s">
        <v>21</v>
      </c>
      <c r="EC7" s="2">
        <f ca="1">DV8</f>
        <v>19</v>
      </c>
      <c r="EH7" s="2">
        <f t="shared" si="11"/>
        <v>6</v>
      </c>
      <c r="EI7" s="2">
        <f t="shared" ca="1" si="8"/>
        <v>5.5000000000000003E-4</v>
      </c>
      <c r="EJ7" s="2">
        <f t="shared" ca="1" si="9"/>
        <v>0</v>
      </c>
      <c r="EK7" s="2" t="e">
        <f ca="1">NORMINV(EI7,#REF!,#REF!)</f>
        <v>#REF!</v>
      </c>
      <c r="EL7" s="2" t="e">
        <f ca="1">(EJ7-#REF!)/#REF!</f>
        <v>#REF!</v>
      </c>
      <c r="EM7" s="2" t="e">
        <f ca="1">(EK7-#REF!)/#REF!</f>
        <v>#REF!</v>
      </c>
      <c r="EN7" s="2" t="e">
        <f t="shared" ca="1" si="10"/>
        <v>#REF!</v>
      </c>
      <c r="EY7" s="2">
        <v>1.5</v>
      </c>
      <c r="EZ7" s="10">
        <f ca="1">J15</f>
        <v>2</v>
      </c>
      <c r="FA7" s="2">
        <v>2</v>
      </c>
      <c r="FB7" s="2">
        <v>1</v>
      </c>
    </row>
    <row r="8" spans="1:158" ht="15.9" customHeight="1" x14ac:dyDescent="0.3">
      <c r="A8" s="2">
        <f>ROW()</f>
        <v>8</v>
      </c>
      <c r="B8" s="56">
        <v>1</v>
      </c>
      <c r="C8" s="8">
        <f t="shared" ca="1" si="4"/>
        <v>7</v>
      </c>
      <c r="D8" s="8">
        <f t="shared" ca="1" si="0"/>
        <v>19</v>
      </c>
      <c r="E8" s="50">
        <f t="shared" ca="1" si="5"/>
        <v>6</v>
      </c>
      <c r="F8" s="2" t="str">
        <f t="shared" ca="1" si="6"/>
        <v/>
      </c>
      <c r="I8" s="22" t="s">
        <v>22</v>
      </c>
      <c r="J8" s="8">
        <f ca="1">COUNT(E:E)</f>
        <v>10000</v>
      </c>
      <c r="BD8" s="49">
        <f t="shared" ca="1" si="7"/>
        <v>3900</v>
      </c>
      <c r="BE8" s="3">
        <f t="shared" ca="1" si="12"/>
        <v>0.38995000000000002</v>
      </c>
      <c r="BF8" s="3">
        <f t="shared" ca="1" si="2"/>
        <v>-0.2794493539703507</v>
      </c>
      <c r="BG8" s="9">
        <f t="shared" ca="1" si="3"/>
        <v>6</v>
      </c>
      <c r="BH8" s="6">
        <f ca="1">IF(ISNUMBER('Descriptive Stats'!BF8),'Descriptive Stats'!BF8,#N/A)</f>
        <v>-0.2794493539703507</v>
      </c>
      <c r="BI8" s="6">
        <f ca="1">IF(ISNUMBER('Descriptive Stats'!E8),'Descriptive Stats'!E8,#N/A)</f>
        <v>6</v>
      </c>
      <c r="BJ8" s="38"/>
      <c r="BK8" s="38"/>
      <c r="BL8" s="38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V8" s="2">
        <f ca="1">MAX(E:E)</f>
        <v>19</v>
      </c>
      <c r="DW8" s="2" t="s">
        <v>23</v>
      </c>
      <c r="EB8" s="2" t="s">
        <v>24</v>
      </c>
      <c r="EC8" s="2">
        <f ca="1">DV10</f>
        <v>1.1875</v>
      </c>
      <c r="EH8" s="2">
        <f t="shared" si="11"/>
        <v>7</v>
      </c>
      <c r="EI8" s="2">
        <f t="shared" ca="1" si="8"/>
        <v>6.4999999999999997E-4</v>
      </c>
      <c r="EJ8" s="2">
        <f t="shared" ca="1" si="9"/>
        <v>0</v>
      </c>
      <c r="EK8" s="2" t="e">
        <f ca="1">NORMINV(EI8,#REF!,#REF!)</f>
        <v>#REF!</v>
      </c>
      <c r="EL8" s="2" t="e">
        <f ca="1">(EJ8-#REF!)/#REF!</f>
        <v>#REF!</v>
      </c>
      <c r="EM8" s="2" t="e">
        <f ca="1">(EK8-#REF!)/#REF!</f>
        <v>#REF!</v>
      </c>
      <c r="EN8" s="2" t="e">
        <f t="shared" ca="1" si="10"/>
        <v>#REF!</v>
      </c>
      <c r="EY8" s="2">
        <v>0.5</v>
      </c>
      <c r="EZ8" s="10">
        <f ca="1">EZ7</f>
        <v>2</v>
      </c>
      <c r="FA8" s="2">
        <v>3</v>
      </c>
      <c r="FB8" s="2">
        <v>1</v>
      </c>
    </row>
    <row r="9" spans="1:158" ht="15.9" customHeight="1" x14ac:dyDescent="0.3">
      <c r="A9" s="2">
        <f>ROW()</f>
        <v>9</v>
      </c>
      <c r="B9" s="56">
        <v>2</v>
      </c>
      <c r="C9" s="8">
        <f t="shared" ca="1" si="4"/>
        <v>16</v>
      </c>
      <c r="D9" s="8">
        <f t="shared" ca="1" si="0"/>
        <v>6</v>
      </c>
      <c r="E9" s="50">
        <f t="shared" ca="1" si="5"/>
        <v>1</v>
      </c>
      <c r="F9" s="2" t="str">
        <f t="shared" ca="1" si="6"/>
        <v/>
      </c>
      <c r="I9" s="77" t="s">
        <v>25</v>
      </c>
      <c r="J9" s="78"/>
      <c r="L9" s="27" t="s">
        <v>26</v>
      </c>
      <c r="N9" s="79"/>
      <c r="O9" s="70"/>
      <c r="P9" s="70"/>
      <c r="Q9" s="70"/>
      <c r="R9" s="70"/>
      <c r="S9" s="70"/>
      <c r="T9" s="15"/>
      <c r="BD9" s="49">
        <f t="shared" ca="1" si="7"/>
        <v>1871</v>
      </c>
      <c r="BE9" s="3">
        <f t="shared" ca="1" si="12"/>
        <v>0.18704999999999999</v>
      </c>
      <c r="BF9" s="3">
        <f t="shared" ref="BF9:BF72" ca="1" si="13">IF(ISNUMBER(BE9),_xlfn.NORM.INV(BE9,0,1),"")</f>
        <v>-0.88881967520906158</v>
      </c>
      <c r="BG9" s="9">
        <f t="shared" ref="BG9:BG72" ca="1" si="14">IF(ISNUMBER(E9),E9,"")</f>
        <v>1</v>
      </c>
      <c r="BH9" s="6">
        <f ca="1">IF(ISNUMBER('Descriptive Stats'!BF9),'Descriptive Stats'!BF9,#N/A)</f>
        <v>-0.88881967520906158</v>
      </c>
      <c r="BI9" s="6">
        <f ca="1">IF(ISNUMBER('Descriptive Stats'!E9),'Descriptive Stats'!E9,#N/A)</f>
        <v>1</v>
      </c>
      <c r="BJ9" s="38"/>
      <c r="BK9" s="38"/>
      <c r="BL9" s="38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V9" s="2">
        <f ca="1">DV8-DV6</f>
        <v>19</v>
      </c>
      <c r="DW9" s="2" t="s">
        <v>27</v>
      </c>
      <c r="EH9" s="2">
        <f>EH8+1</f>
        <v>8</v>
      </c>
      <c r="EI9" s="2">
        <f t="shared" ca="1" si="8"/>
        <v>7.5000000000000002E-4</v>
      </c>
      <c r="EJ9" s="2">
        <f t="shared" ca="1" si="9"/>
        <v>0</v>
      </c>
      <c r="EK9" s="2" t="e">
        <f ca="1">NORMINV(EI9,#REF!,#REF!)</f>
        <v>#REF!</v>
      </c>
      <c r="EL9" s="2" t="e">
        <f ca="1">(EJ9-#REF!)/#REF!</f>
        <v>#REF!</v>
      </c>
      <c r="EM9" s="2" t="e">
        <f ca="1">(EK9-#REF!)/#REF!</f>
        <v>#REF!</v>
      </c>
      <c r="EN9" s="2" t="e">
        <f t="shared" ca="1" si="10"/>
        <v>#REF!</v>
      </c>
      <c r="EY9" s="2">
        <v>0.5</v>
      </c>
      <c r="EZ9" s="10">
        <f ca="1">J14</f>
        <v>6</v>
      </c>
      <c r="FA9" s="2">
        <v>3</v>
      </c>
      <c r="FB9" s="2">
        <v>0</v>
      </c>
    </row>
    <row r="10" spans="1:158" ht="15.9" customHeight="1" x14ac:dyDescent="0.35">
      <c r="A10" s="2">
        <f>ROW()</f>
        <v>10</v>
      </c>
      <c r="B10" s="56">
        <v>3</v>
      </c>
      <c r="C10" s="8">
        <f t="shared" ca="1" si="4"/>
        <v>8</v>
      </c>
      <c r="D10" s="8">
        <f t="shared" ca="1" si="0"/>
        <v>1</v>
      </c>
      <c r="E10" s="50">
        <f t="shared" ca="1" si="5"/>
        <v>1</v>
      </c>
      <c r="F10" s="2" t="str">
        <f t="shared" ca="1" si="6"/>
        <v/>
      </c>
      <c r="I10" s="16" t="s">
        <v>28</v>
      </c>
      <c r="J10" s="17">
        <f ca="1">IFERROR(AVERAGE(Data),"---")</f>
        <v>3.9268157967412316</v>
      </c>
      <c r="N10" s="71" t="s">
        <v>29</v>
      </c>
      <c r="O10" s="72"/>
      <c r="P10" s="72"/>
      <c r="Q10" s="72"/>
      <c r="R10" s="73" t="s">
        <v>30</v>
      </c>
      <c r="S10" s="73"/>
      <c r="T10" s="18"/>
      <c r="BD10" s="49">
        <f t="shared" ca="1" si="7"/>
        <v>1871</v>
      </c>
      <c r="BE10" s="3">
        <f t="shared" ca="1" si="12"/>
        <v>0.18704999999999999</v>
      </c>
      <c r="BF10" s="3">
        <f t="shared" ca="1" si="13"/>
        <v>-0.88881967520906158</v>
      </c>
      <c r="BG10" s="9">
        <f t="shared" ca="1" si="14"/>
        <v>1</v>
      </c>
      <c r="BH10" s="6">
        <f ca="1">IF(ISNUMBER('Descriptive Stats'!BF10),'Descriptive Stats'!BF10,#N/A)</f>
        <v>-0.88881967520906158</v>
      </c>
      <c r="BI10" s="6">
        <f ca="1">IF(ISNUMBER('Descriptive Stats'!E10),'Descriptive Stats'!E10,#N/A)</f>
        <v>1</v>
      </c>
      <c r="BJ10" s="38"/>
      <c r="BK10" s="61" t="s">
        <v>31</v>
      </c>
      <c r="BL10" s="61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V10" s="2">
        <f ca="1">DV9/K39</f>
        <v>1.1875</v>
      </c>
      <c r="DW10" s="2" t="s">
        <v>32</v>
      </c>
      <c r="EH10" s="2">
        <f t="shared" si="11"/>
        <v>9</v>
      </c>
      <c r="EI10" s="2">
        <f t="shared" ca="1" si="8"/>
        <v>8.4999999999999995E-4</v>
      </c>
      <c r="EJ10" s="2">
        <f t="shared" ca="1" si="9"/>
        <v>0</v>
      </c>
      <c r="EK10" s="2" t="e">
        <f ca="1">NORMINV(EI10,#REF!,#REF!)</f>
        <v>#REF!</v>
      </c>
      <c r="EL10" s="2" t="e">
        <f ca="1">(EJ10-#REF!)/#REF!</f>
        <v>#REF!</v>
      </c>
      <c r="EM10" s="2" t="e">
        <f ca="1">(EK10-#REF!)/#REF!</f>
        <v>#REF!</v>
      </c>
      <c r="EN10" s="2" t="e">
        <f t="shared" ca="1" si="10"/>
        <v>#REF!</v>
      </c>
      <c r="EY10" s="2">
        <v>1</v>
      </c>
      <c r="EZ10" s="10">
        <f ca="1">EZ9</f>
        <v>6</v>
      </c>
      <c r="FA10" s="2">
        <v>3</v>
      </c>
      <c r="FB10" s="2">
        <v>0</v>
      </c>
    </row>
    <row r="11" spans="1:158" ht="15.9" customHeight="1" x14ac:dyDescent="0.3">
      <c r="A11" s="2">
        <f>ROW()</f>
        <v>11</v>
      </c>
      <c r="B11" s="56">
        <v>0</v>
      </c>
      <c r="C11" s="8">
        <f t="shared" ca="1" si="4"/>
        <v>12</v>
      </c>
      <c r="D11" s="8">
        <f t="shared" ca="1" si="0"/>
        <v>1</v>
      </c>
      <c r="E11" s="50">
        <f t="shared" ca="1" si="5"/>
        <v>1</v>
      </c>
      <c r="F11" s="2" t="str">
        <f t="shared" ca="1" si="6"/>
        <v/>
      </c>
      <c r="I11" s="16" t="s">
        <v>33</v>
      </c>
      <c r="J11" s="17">
        <f ca="1">IFERROR(STDEV(Data),"---")</f>
        <v>4.8981788865873472</v>
      </c>
      <c r="BD11" s="49">
        <f t="shared" ca="1" si="7"/>
        <v>1871</v>
      </c>
      <c r="BE11" s="3">
        <f t="shared" ca="1" si="12"/>
        <v>0.18704999999999999</v>
      </c>
      <c r="BF11" s="3">
        <f t="shared" ca="1" si="13"/>
        <v>-0.88881967520906158</v>
      </c>
      <c r="BG11" s="9">
        <f t="shared" ca="1" si="14"/>
        <v>1</v>
      </c>
      <c r="BH11" s="6">
        <f ca="1">IF(ISNUMBER('Descriptive Stats'!BF11),'Descriptive Stats'!BF11,#N/A)</f>
        <v>-0.88881967520906158</v>
      </c>
      <c r="BI11" s="6">
        <f ca="1">IF(ISNUMBER('Descriptive Stats'!E11),'Descriptive Stats'!E11,#N/A)</f>
        <v>1</v>
      </c>
      <c r="BJ11" s="38"/>
      <c r="BK11" s="41"/>
      <c r="BL11" s="41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EB11" s="2">
        <f ca="1">EB12</f>
        <v>1E-14</v>
      </c>
      <c r="EC11" s="2">
        <v>0</v>
      </c>
      <c r="EH11" s="2">
        <f t="shared" si="11"/>
        <v>10</v>
      </c>
      <c r="EI11" s="2">
        <f t="shared" ca="1" si="8"/>
        <v>9.5E-4</v>
      </c>
      <c r="EJ11" s="2">
        <f t="shared" ca="1" si="9"/>
        <v>0</v>
      </c>
      <c r="EK11" s="2" t="e">
        <f ca="1">NORMINV(EI11,#REF!,#REF!)</f>
        <v>#REF!</v>
      </c>
      <c r="EL11" s="2" t="e">
        <f ca="1">(EJ11-#REF!)/#REF!</f>
        <v>#REF!</v>
      </c>
      <c r="EM11" s="2" t="e">
        <f ca="1">(EK11-#REF!)/#REF!</f>
        <v>#REF!</v>
      </c>
      <c r="EN11" s="2" t="e">
        <f t="shared" ca="1" si="10"/>
        <v>#REF!</v>
      </c>
      <c r="EY11" s="2">
        <v>1</v>
      </c>
      <c r="EZ11" s="10">
        <f ca="1">J13</f>
        <v>19</v>
      </c>
      <c r="FA11" s="2">
        <v>4</v>
      </c>
      <c r="FB11" s="2">
        <v>0</v>
      </c>
    </row>
    <row r="12" spans="1:158" ht="15.9" customHeight="1" x14ac:dyDescent="0.3">
      <c r="A12" s="2">
        <f>ROW()</f>
        <v>12</v>
      </c>
      <c r="B12" s="56">
        <v>1</v>
      </c>
      <c r="C12" s="8">
        <f t="shared" ca="1" si="4"/>
        <v>12</v>
      </c>
      <c r="D12" s="8">
        <f t="shared" ca="1" si="0"/>
        <v>1</v>
      </c>
      <c r="E12" s="50">
        <f t="shared" ca="1" si="5"/>
        <v>0</v>
      </c>
      <c r="F12" s="2" t="str">
        <f t="shared" ca="1" si="6"/>
        <v/>
      </c>
      <c r="I12" s="16" t="s">
        <v>34</v>
      </c>
      <c r="J12" s="17">
        <f ca="1">IFERROR(VAR(Data),"---")</f>
        <v>23.992156405010064</v>
      </c>
      <c r="AF12" s="2" t="s">
        <v>35</v>
      </c>
      <c r="BD12" s="49">
        <f t="shared" ca="1" si="7"/>
        <v>815.5</v>
      </c>
      <c r="BE12" s="3">
        <f t="shared" ca="1" si="12"/>
        <v>8.1500000000000003E-2</v>
      </c>
      <c r="BF12" s="3">
        <f t="shared" ca="1" si="13"/>
        <v>-1.3950525282585462</v>
      </c>
      <c r="BG12" s="9">
        <f t="shared" ca="1" si="14"/>
        <v>0</v>
      </c>
      <c r="BH12" s="6">
        <f ca="1">IF(ISNUMBER('Descriptive Stats'!BF12),'Descriptive Stats'!BF12,#N/A)</f>
        <v>-1.3950525282585462</v>
      </c>
      <c r="BI12" s="6">
        <f ca="1">IF(ISNUMBER('Descriptive Stats'!E12),'Descriptive Stats'!E12,#N/A)</f>
        <v>0</v>
      </c>
      <c r="BJ12" s="38"/>
      <c r="BK12" s="42" t="s">
        <v>36</v>
      </c>
      <c r="BL12" s="43">
        <f ca="1">SKEW(BG:BG)</f>
        <v>1.6401283968806701</v>
      </c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V12" s="2">
        <f t="shared" ref="DV12:DV21" ca="1" si="15">COUNTIF(E:E,"&lt;="&amp;DX12)</f>
        <v>3916</v>
      </c>
      <c r="DW12" s="2">
        <f ca="1">DV6</f>
        <v>0</v>
      </c>
      <c r="DX12" s="2">
        <f t="shared" ref="DX12:DX19" ca="1" si="16">DW12+$EC$8</f>
        <v>1.1875</v>
      </c>
      <c r="DY12" s="2">
        <f t="shared" ref="DY12:DY21" ca="1" si="17">DV12-DV11</f>
        <v>3916</v>
      </c>
      <c r="DZ12" s="2">
        <v>1</v>
      </c>
      <c r="EA12" s="2">
        <f ca="1">COUNTIF(E:E,"&lt;="&amp;EB13)</f>
        <v>3916</v>
      </c>
      <c r="EB12" s="2">
        <f ca="1">DV6+0.00000000000001</f>
        <v>1E-14</v>
      </c>
      <c r="EC12" s="2">
        <f ca="1">EA12-EA11</f>
        <v>3916</v>
      </c>
      <c r="EH12" s="2">
        <f t="shared" si="11"/>
        <v>11</v>
      </c>
      <c r="EI12" s="2">
        <f t="shared" ca="1" si="8"/>
        <v>1.0499999999999999E-3</v>
      </c>
      <c r="EJ12" s="2">
        <f t="shared" ca="1" si="9"/>
        <v>1</v>
      </c>
      <c r="EK12" s="2" t="e">
        <f ca="1">NORMINV(EI12,#REF!,#REF!)</f>
        <v>#REF!</v>
      </c>
      <c r="EL12" s="2" t="e">
        <f ca="1">(EJ12-#REF!)/#REF!</f>
        <v>#REF!</v>
      </c>
      <c r="EM12" s="2" t="e">
        <f ca="1">(EK12-#REF!)/#REF!</f>
        <v>#REF!</v>
      </c>
      <c r="EN12" s="2" t="e">
        <f t="shared" ca="1" si="10"/>
        <v>#REF!</v>
      </c>
      <c r="EY12" s="2">
        <v>0.8</v>
      </c>
      <c r="EZ12" s="10">
        <f ca="1">EZ11</f>
        <v>19</v>
      </c>
      <c r="FA12" s="2">
        <v>4</v>
      </c>
      <c r="FB12" s="2">
        <v>0</v>
      </c>
    </row>
    <row r="13" spans="1:158" ht="15.9" customHeight="1" x14ac:dyDescent="0.3">
      <c r="A13" s="2">
        <f>ROW()</f>
        <v>13</v>
      </c>
      <c r="B13" s="56">
        <v>4</v>
      </c>
      <c r="C13" s="8">
        <f t="shared" ca="1" si="4"/>
        <v>4</v>
      </c>
      <c r="D13" s="8">
        <f t="shared" ca="1" si="0"/>
        <v>0</v>
      </c>
      <c r="E13" s="50">
        <f t="shared" ca="1" si="5"/>
        <v>2</v>
      </c>
      <c r="F13" s="2" t="str">
        <f t="shared" ca="1" si="6"/>
        <v/>
      </c>
      <c r="I13" s="16" t="s">
        <v>37</v>
      </c>
      <c r="J13" s="17">
        <f ca="1">IFERROR(MAX(Data),"---")</f>
        <v>19</v>
      </c>
      <c r="AF13" s="2" t="s">
        <v>30</v>
      </c>
      <c r="BD13" s="49">
        <f t="shared" ca="1" si="7"/>
        <v>2595</v>
      </c>
      <c r="BE13" s="3">
        <f t="shared" ca="1" si="12"/>
        <v>0.25945000000000001</v>
      </c>
      <c r="BF13" s="3">
        <f t="shared" ca="1" si="13"/>
        <v>-0.6450419512753276</v>
      </c>
      <c r="BG13" s="9">
        <f t="shared" ca="1" si="14"/>
        <v>2</v>
      </c>
      <c r="BH13" s="6">
        <f ca="1">IF(ISNUMBER('Descriptive Stats'!BF13),'Descriptive Stats'!BF13,#N/A)</f>
        <v>-0.6450419512753276</v>
      </c>
      <c r="BI13" s="6">
        <f ca="1">IF(ISNUMBER('Descriptive Stats'!E13),'Descriptive Stats'!E13,#N/A)</f>
        <v>2</v>
      </c>
      <c r="BJ13" s="38"/>
      <c r="BK13" s="1" t="s">
        <v>38</v>
      </c>
      <c r="BL13" s="44">
        <f ca="1">SQRT(6*BK4*(BK4-1)/(BK4-2)/(BK4+1)/(BK4+3))</f>
        <v>2.4491224264650509E-2</v>
      </c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C13" s="19"/>
      <c r="DD13" s="19"/>
      <c r="DE13" s="19"/>
      <c r="DF13" s="19"/>
      <c r="DG13" s="19"/>
      <c r="DH13" s="19"/>
      <c r="DI13" s="19"/>
      <c r="DJ13" s="19"/>
      <c r="DK13" s="19"/>
      <c r="DL13" s="19"/>
      <c r="DM13" s="19"/>
      <c r="DN13" s="19"/>
      <c r="DO13" s="19"/>
      <c r="DP13" s="19"/>
      <c r="DQ13" s="19"/>
      <c r="DV13" s="2">
        <f t="shared" ca="1" si="15"/>
        <v>5693</v>
      </c>
      <c r="DW13" s="2">
        <f ca="1">DX12</f>
        <v>1.1875</v>
      </c>
      <c r="DX13" s="2">
        <f t="shared" ca="1" si="16"/>
        <v>2.375</v>
      </c>
      <c r="DY13" s="2">
        <f t="shared" ca="1" si="17"/>
        <v>1777</v>
      </c>
      <c r="EB13" s="2">
        <f ca="1">EB12+$EC$8</f>
        <v>1.18750000000001</v>
      </c>
      <c r="EC13" s="2">
        <f ca="1">EC12</f>
        <v>3916</v>
      </c>
      <c r="EH13" s="2">
        <f t="shared" si="11"/>
        <v>12</v>
      </c>
      <c r="EI13" s="2">
        <f t="shared" ca="1" si="8"/>
        <v>1.15E-3</v>
      </c>
      <c r="EJ13" s="2">
        <f t="shared" ca="1" si="9"/>
        <v>1</v>
      </c>
      <c r="EK13" s="2" t="e">
        <f ca="1">NORMINV(EI13,#REF!,#REF!)</f>
        <v>#REF!</v>
      </c>
      <c r="EL13" s="2" t="e">
        <f ca="1">(EJ13-#REF!)/#REF!</f>
        <v>#REF!</v>
      </c>
      <c r="EM13" s="2" t="e">
        <f ca="1">(EK13-#REF!)/#REF!</f>
        <v>#REF!</v>
      </c>
      <c r="EN13" s="2" t="e">
        <f t="shared" ca="1" si="10"/>
        <v>#REF!</v>
      </c>
      <c r="EY13" s="2">
        <v>1.2</v>
      </c>
      <c r="EZ13" s="10">
        <f ca="1">EZ12</f>
        <v>19</v>
      </c>
      <c r="FA13" s="2">
        <v>4</v>
      </c>
      <c r="FB13" s="2">
        <v>0</v>
      </c>
    </row>
    <row r="14" spans="1:158" ht="15.9" customHeight="1" x14ac:dyDescent="0.3">
      <c r="A14" s="2">
        <f>ROW()</f>
        <v>14</v>
      </c>
      <c r="B14" s="56">
        <v>0</v>
      </c>
      <c r="C14" s="8">
        <f t="shared" ca="1" si="4"/>
        <v>17</v>
      </c>
      <c r="D14" s="8">
        <f t="shared" ca="1" si="0"/>
        <v>2</v>
      </c>
      <c r="E14" s="50">
        <f t="shared" ca="1" si="5"/>
        <v>7</v>
      </c>
      <c r="F14" s="2" t="str">
        <f t="shared" ca="1" si="6"/>
        <v/>
      </c>
      <c r="I14" s="16" t="s">
        <v>39</v>
      </c>
      <c r="J14" s="17">
        <f ca="1">IFERROR(QUARTILE(E:E,3),"---")</f>
        <v>6</v>
      </c>
      <c r="K14" s="25">
        <f ca="1">IFERROR(1.5*(J14-J16)+J14,"---")</f>
        <v>15</v>
      </c>
      <c r="BD14" s="49">
        <f t="shared" ca="1" si="7"/>
        <v>4473.5</v>
      </c>
      <c r="BE14" s="3">
        <f t="shared" ca="1" si="12"/>
        <v>0.44729999999999998</v>
      </c>
      <c r="BF14" s="3">
        <f t="shared" ca="1" si="13"/>
        <v>-0.13248586824472414</v>
      </c>
      <c r="BG14" s="9">
        <f t="shared" ca="1" si="14"/>
        <v>7</v>
      </c>
      <c r="BH14" s="6">
        <f ca="1">IF(ISNUMBER('Descriptive Stats'!BF14),'Descriptive Stats'!BF14,#N/A)</f>
        <v>-0.13248586824472414</v>
      </c>
      <c r="BI14" s="6">
        <f ca="1">IF(ISNUMBER('Descriptive Stats'!E14),'Descriptive Stats'!E14,#N/A)</f>
        <v>7</v>
      </c>
      <c r="BJ14" s="38"/>
      <c r="BK14" s="39" t="s">
        <v>40</v>
      </c>
      <c r="BL14" s="45">
        <f ca="1">BL12/BL13</f>
        <v>66.968003688078383</v>
      </c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V14" s="2">
        <f t="shared" ca="1" si="15"/>
        <v>6117</v>
      </c>
      <c r="DW14" s="2">
        <f t="shared" ref="DW14:DW19" ca="1" si="18">DX13</f>
        <v>2.375</v>
      </c>
      <c r="DX14" s="2">
        <f t="shared" ca="1" si="16"/>
        <v>3.5625</v>
      </c>
      <c r="DY14" s="2">
        <f t="shared" ca="1" si="17"/>
        <v>424</v>
      </c>
      <c r="EB14" s="2">
        <f ca="1">IF(DZ12&gt;$K$39,"",EB13)</f>
        <v>1.18750000000001</v>
      </c>
      <c r="EC14" s="2">
        <f>IF(DZ12&gt;$K$39,"",0)</f>
        <v>0</v>
      </c>
      <c r="EH14" s="2">
        <f t="shared" si="11"/>
        <v>13</v>
      </c>
      <c r="EI14" s="2">
        <f t="shared" ca="1" si="8"/>
        <v>1.25E-3</v>
      </c>
      <c r="EJ14" s="2">
        <f t="shared" ca="1" si="9"/>
        <v>1</v>
      </c>
      <c r="EK14" s="2" t="e">
        <f ca="1">NORMINV(EI14,#REF!,#REF!)</f>
        <v>#REF!</v>
      </c>
      <c r="EL14" s="2" t="e">
        <f ca="1">(EJ14-#REF!)/#REF!</f>
        <v>#REF!</v>
      </c>
      <c r="EM14" s="2" t="e">
        <f ca="1">(EK14-#REF!)/#REF!</f>
        <v>#REF!</v>
      </c>
      <c r="EN14" s="2" t="e">
        <f t="shared" ca="1" si="10"/>
        <v>#REF!</v>
      </c>
      <c r="EY14" s="2">
        <v>1</v>
      </c>
      <c r="EZ14" s="10">
        <f ca="1">EZ13</f>
        <v>19</v>
      </c>
      <c r="FA14" s="2">
        <v>5</v>
      </c>
      <c r="FB14" s="2">
        <v>0</v>
      </c>
    </row>
    <row r="15" spans="1:158" ht="15.9" customHeight="1" x14ac:dyDescent="0.3">
      <c r="A15" s="2">
        <f>ROW()</f>
        <v>15</v>
      </c>
      <c r="B15" s="56">
        <v>0</v>
      </c>
      <c r="C15" s="8">
        <f t="shared" ca="1" si="4"/>
        <v>6</v>
      </c>
      <c r="D15" s="8">
        <f t="shared" ca="1" si="0"/>
        <v>7</v>
      </c>
      <c r="E15" s="50">
        <f t="shared" ca="1" si="5"/>
        <v>6</v>
      </c>
      <c r="F15" s="2" t="str">
        <f t="shared" ca="1" si="6"/>
        <v/>
      </c>
      <c r="I15" s="16" t="s">
        <v>41</v>
      </c>
      <c r="J15" s="17">
        <f ca="1">IFERROR(MEDIAN(Data),"---")</f>
        <v>2</v>
      </c>
      <c r="BD15" s="49">
        <f t="shared" ca="1" si="7"/>
        <v>3900</v>
      </c>
      <c r="BE15" s="3">
        <f t="shared" ca="1" si="12"/>
        <v>0.38995000000000002</v>
      </c>
      <c r="BF15" s="3">
        <f t="shared" ca="1" si="13"/>
        <v>-0.2794493539703507</v>
      </c>
      <c r="BG15" s="9">
        <f t="shared" ca="1" si="14"/>
        <v>6</v>
      </c>
      <c r="BH15" s="6">
        <f ca="1">IF(ISNUMBER('Descriptive Stats'!BF15),'Descriptive Stats'!BF15,#N/A)</f>
        <v>-0.2794493539703507</v>
      </c>
      <c r="BI15" s="6">
        <f ca="1">IF(ISNUMBER('Descriptive Stats'!E15),'Descriptive Stats'!E15,#N/A)</f>
        <v>6</v>
      </c>
      <c r="BJ15" s="38"/>
      <c r="BK15" s="1" t="s">
        <v>42</v>
      </c>
      <c r="BL15" s="44">
        <f ca="1">KURT(BG:BG)</f>
        <v>2.2079303690391643</v>
      </c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V15" s="2">
        <f t="shared" ca="1" si="15"/>
        <v>6543</v>
      </c>
      <c r="DW15" s="2">
        <f t="shared" ca="1" si="18"/>
        <v>3.5625</v>
      </c>
      <c r="DX15" s="2">
        <f t="shared" ca="1" si="16"/>
        <v>4.75</v>
      </c>
      <c r="DY15" s="2">
        <f t="shared" ca="1" si="17"/>
        <v>426</v>
      </c>
      <c r="DZ15" s="2">
        <f>DZ12+1</f>
        <v>2</v>
      </c>
      <c r="EA15" s="2">
        <f ca="1">IF(DZ15&gt;$K$39,"",COUNTIF(E:E,"&lt;="&amp;EB16))</f>
        <v>5693</v>
      </c>
      <c r="EB15" s="2">
        <f ca="1">IF(DZ15&gt;$K$39,EB14,EB13)</f>
        <v>1.18750000000001</v>
      </c>
      <c r="EC15" s="2">
        <f ca="1">IF(DZ15&gt;$K$39,EC14,EC16)</f>
        <v>1777</v>
      </c>
      <c r="EH15" s="2">
        <f t="shared" si="11"/>
        <v>14</v>
      </c>
      <c r="EI15" s="2">
        <f t="shared" ca="1" si="8"/>
        <v>1.3500000000000001E-3</v>
      </c>
      <c r="EJ15" s="2">
        <f t="shared" ca="1" si="9"/>
        <v>2</v>
      </c>
      <c r="EK15" s="2" t="e">
        <f ca="1">NORMINV(EI15,#REF!,#REF!)</f>
        <v>#REF!</v>
      </c>
      <c r="EL15" s="2" t="e">
        <f ca="1">(EJ15-#REF!)/#REF!</f>
        <v>#REF!</v>
      </c>
      <c r="EM15" s="2" t="e">
        <f ca="1">(EK15-#REF!)/#REF!</f>
        <v>#REF!</v>
      </c>
      <c r="EN15" s="2" t="e">
        <f t="shared" ca="1" si="10"/>
        <v>#REF!</v>
      </c>
      <c r="EY15" s="2">
        <v>1</v>
      </c>
      <c r="EZ15" s="10">
        <f ca="1">EZ10</f>
        <v>6</v>
      </c>
      <c r="FA15" s="2">
        <v>5</v>
      </c>
      <c r="FB15" s="2">
        <v>0</v>
      </c>
    </row>
    <row r="16" spans="1:158" ht="15.9" customHeight="1" x14ac:dyDescent="0.3">
      <c r="A16" s="2">
        <f>ROW()</f>
        <v>16</v>
      </c>
      <c r="B16" s="56">
        <v>6</v>
      </c>
      <c r="C16" s="8">
        <f t="shared" ca="1" si="4"/>
        <v>5</v>
      </c>
      <c r="D16" s="8">
        <f t="shared" ca="1" si="0"/>
        <v>6</v>
      </c>
      <c r="E16" s="50">
        <f t="shared" ca="1" si="5"/>
        <v>6</v>
      </c>
      <c r="F16" s="2" t="str">
        <f t="shared" ca="1" si="6"/>
        <v/>
      </c>
      <c r="I16" s="16" t="s">
        <v>43</v>
      </c>
      <c r="J16" s="17">
        <f ca="1">IFERROR(QUARTILE(E:E,1),"---")</f>
        <v>0</v>
      </c>
      <c r="K16" s="25">
        <f ca="1">IFERROR(J16-1.5*(J14-J16),"---")</f>
        <v>-9</v>
      </c>
      <c r="BD16" s="49">
        <f t="shared" ca="1" si="7"/>
        <v>3900</v>
      </c>
      <c r="BE16" s="3">
        <f t="shared" ca="1" si="12"/>
        <v>0.38995000000000002</v>
      </c>
      <c r="BF16" s="3">
        <f t="shared" ca="1" si="13"/>
        <v>-0.2794493539703507</v>
      </c>
      <c r="BG16" s="9">
        <f t="shared" ca="1" si="14"/>
        <v>6</v>
      </c>
      <c r="BH16" s="6">
        <f ca="1">IF(ISNUMBER('Descriptive Stats'!BF16),'Descriptive Stats'!BF16,#N/A)</f>
        <v>-0.2794493539703507</v>
      </c>
      <c r="BI16" s="6">
        <f ca="1">IF(ISNUMBER('Descriptive Stats'!E16),'Descriptive Stats'!E16,#N/A)</f>
        <v>6</v>
      </c>
      <c r="BJ16" s="38"/>
      <c r="BK16" s="39" t="s">
        <v>38</v>
      </c>
      <c r="BL16" s="45">
        <f ca="1">2*(BK4-1)*SQRT(6*BK4/((BK4-2)*(BK4-3)*(BK4+3)*(BK4+5)))</f>
        <v>4.8977554446756832E-2</v>
      </c>
      <c r="DV16" s="2">
        <f t="shared" ca="1" si="15"/>
        <v>6543</v>
      </c>
      <c r="DW16" s="2">
        <f t="shared" ca="1" si="18"/>
        <v>4.75</v>
      </c>
      <c r="DX16" s="2">
        <f t="shared" ca="1" si="16"/>
        <v>5.9375</v>
      </c>
      <c r="DY16" s="2">
        <f t="shared" ca="1" si="17"/>
        <v>0</v>
      </c>
      <c r="EB16" s="2">
        <f ca="1">IF(DZ15&gt;$K$39,EB15,EB15+$EC$8)</f>
        <v>2.3750000000000098</v>
      </c>
      <c r="EC16" s="2">
        <f ca="1">IF(DZ15&gt;$K$39,EC15,EA15-EA12)</f>
        <v>1777</v>
      </c>
      <c r="EH16" s="2">
        <f t="shared" si="11"/>
        <v>15</v>
      </c>
      <c r="EI16" s="2">
        <f t="shared" ca="1" si="8"/>
        <v>1.4499999999999999E-3</v>
      </c>
      <c r="EJ16" s="2">
        <f t="shared" ca="1" si="9"/>
        <v>2</v>
      </c>
      <c r="EK16" s="2" t="e">
        <f ca="1">NORMINV(EI16,#REF!,#REF!)</f>
        <v>#REF!</v>
      </c>
      <c r="EL16" s="2" t="e">
        <f ca="1">(EJ16-#REF!)/#REF!</f>
        <v>#REF!</v>
      </c>
      <c r="EM16" s="2" t="e">
        <f ca="1">(EK16-#REF!)/#REF!</f>
        <v>#REF!</v>
      </c>
      <c r="EN16" s="2" t="e">
        <f t="shared" ca="1" si="10"/>
        <v>#REF!</v>
      </c>
      <c r="EY16" s="2">
        <v>1.5</v>
      </c>
      <c r="EZ16" s="10">
        <f ca="1">EZ15</f>
        <v>6</v>
      </c>
      <c r="FA16" s="2">
        <v>5</v>
      </c>
      <c r="FB16" s="2">
        <v>0</v>
      </c>
    </row>
    <row r="17" spans="1:158" ht="15.9" customHeight="1" x14ac:dyDescent="0.3">
      <c r="A17" s="2">
        <f>ROW()</f>
        <v>17</v>
      </c>
      <c r="B17" s="56">
        <v>2</v>
      </c>
      <c r="C17" s="8">
        <f t="shared" ca="1" si="4"/>
        <v>2</v>
      </c>
      <c r="D17" s="8">
        <f t="shared" ca="1" si="0"/>
        <v>6</v>
      </c>
      <c r="E17" s="50">
        <f t="shared" ca="1" si="5"/>
        <v>0</v>
      </c>
      <c r="F17" s="2" t="str">
        <f t="shared" ca="1" si="6"/>
        <v/>
      </c>
      <c r="I17" s="16" t="s">
        <v>44</v>
      </c>
      <c r="J17" s="17">
        <f ca="1">IFERROR(MIN(Data),"---")</f>
        <v>0</v>
      </c>
      <c r="BD17" s="49">
        <f t="shared" ca="1" si="7"/>
        <v>815.5</v>
      </c>
      <c r="BE17" s="3">
        <f t="shared" ca="1" si="12"/>
        <v>8.1500000000000003E-2</v>
      </c>
      <c r="BF17" s="3">
        <f t="shared" ca="1" si="13"/>
        <v>-1.3950525282585462</v>
      </c>
      <c r="BG17" s="9">
        <f t="shared" ca="1" si="14"/>
        <v>0</v>
      </c>
      <c r="BH17" s="6">
        <f ca="1">IF(ISNUMBER('Descriptive Stats'!BF17),'Descriptive Stats'!BF17,#N/A)</f>
        <v>-1.3950525282585462</v>
      </c>
      <c r="BI17" s="6">
        <f ca="1">IF(ISNUMBER('Descriptive Stats'!E17),'Descriptive Stats'!E17,#N/A)</f>
        <v>0</v>
      </c>
      <c r="BJ17" s="38"/>
      <c r="BK17" s="39" t="s">
        <v>45</v>
      </c>
      <c r="BL17" s="45">
        <f ca="1">BL15/BL16</f>
        <v>45.080453566528938</v>
      </c>
      <c r="DV17" s="2">
        <f t="shared" ca="1" si="15"/>
        <v>8702</v>
      </c>
      <c r="DW17" s="2">
        <f t="shared" ca="1" si="18"/>
        <v>5.9375</v>
      </c>
      <c r="DX17" s="2">
        <f t="shared" ca="1" si="16"/>
        <v>7.125</v>
      </c>
      <c r="DY17" s="2">
        <f t="shared" ca="1" si="17"/>
        <v>2159</v>
      </c>
      <c r="EB17" s="2">
        <f ca="1">IF(DZ15&gt;$K$39,EB16,EB16)</f>
        <v>2.3750000000000098</v>
      </c>
      <c r="EC17" s="2">
        <f>IF(DZ15&gt;$K$39,EC16,0)</f>
        <v>0</v>
      </c>
      <c r="EH17" s="2">
        <f t="shared" si="11"/>
        <v>16</v>
      </c>
      <c r="EI17" s="2">
        <f t="shared" ca="1" si="8"/>
        <v>1.5499999999999999E-3</v>
      </c>
      <c r="EJ17" s="2">
        <f t="shared" ca="1" si="9"/>
        <v>2</v>
      </c>
      <c r="EK17" s="2" t="e">
        <f ca="1">NORMINV(EI17,#REF!,#REF!)</f>
        <v>#REF!</v>
      </c>
      <c r="EL17" s="2" t="e">
        <f ca="1">(EJ17-#REF!)/#REF!</f>
        <v>#REF!</v>
      </c>
      <c r="EM17" s="2" t="e">
        <f ca="1">(EK17-#REF!)/#REF!</f>
        <v>#REF!</v>
      </c>
      <c r="EN17" s="2" t="e">
        <f t="shared" ca="1" si="10"/>
        <v>#REF!</v>
      </c>
      <c r="EY17" s="2">
        <v>1.5</v>
      </c>
      <c r="EZ17" s="10">
        <f ca="1">EZ8</f>
        <v>2</v>
      </c>
      <c r="FA17" s="2">
        <v>6</v>
      </c>
      <c r="FB17" s="2">
        <v>0</v>
      </c>
    </row>
    <row r="18" spans="1:158" ht="15.9" customHeight="1" x14ac:dyDescent="0.3">
      <c r="A18" s="2">
        <f>ROW()</f>
        <v>18</v>
      </c>
      <c r="B18" s="56">
        <v>0</v>
      </c>
      <c r="C18" s="8">
        <f t="shared" ca="1" si="4"/>
        <v>20</v>
      </c>
      <c r="D18" s="8">
        <f t="shared" ca="1" si="0"/>
        <v>0</v>
      </c>
      <c r="E18" s="50">
        <f t="shared" ca="1" si="5"/>
        <v>0</v>
      </c>
      <c r="F18" s="2" t="str">
        <f t="shared" ca="1" si="6"/>
        <v/>
      </c>
      <c r="I18" s="16" t="s">
        <v>46</v>
      </c>
      <c r="J18" s="17">
        <f ca="1">IFERROR(J13-J17,"---")</f>
        <v>19</v>
      </c>
      <c r="BD18" s="49">
        <f t="shared" ca="1" si="7"/>
        <v>815.5</v>
      </c>
      <c r="BE18" s="3">
        <f t="shared" ca="1" si="12"/>
        <v>8.1500000000000003E-2</v>
      </c>
      <c r="BF18" s="3">
        <f t="shared" ca="1" si="13"/>
        <v>-1.3950525282585462</v>
      </c>
      <c r="BG18" s="9">
        <f t="shared" ca="1" si="14"/>
        <v>0</v>
      </c>
      <c r="BH18" s="6">
        <f ca="1">IF(ISNUMBER('Descriptive Stats'!BF18),'Descriptive Stats'!BF18,#N/A)</f>
        <v>-1.3950525282585462</v>
      </c>
      <c r="BI18" s="6">
        <f ca="1">IF(ISNUMBER('Descriptive Stats'!E18),'Descriptive Stats'!E18,#N/A)</f>
        <v>0</v>
      </c>
      <c r="BJ18" s="38"/>
      <c r="BK18" s="38"/>
      <c r="BL18" s="38"/>
      <c r="DV18" s="2">
        <f t="shared" ca="1" si="15"/>
        <v>8702</v>
      </c>
      <c r="DW18" s="2">
        <f t="shared" ca="1" si="18"/>
        <v>7.125</v>
      </c>
      <c r="DX18" s="2">
        <f t="shared" ca="1" si="16"/>
        <v>8.3125</v>
      </c>
      <c r="DY18" s="2">
        <f t="shared" ca="1" si="17"/>
        <v>0</v>
      </c>
      <c r="DZ18" s="2">
        <f>DZ15+1</f>
        <v>3</v>
      </c>
      <c r="EA18" s="2">
        <f ca="1">IF(DZ18&gt;$K$39,"",COUNTIF(E:E,"&lt;="&amp;EB19))</f>
        <v>6117</v>
      </c>
      <c r="EB18" s="2">
        <f ca="1">IF(DZ18&gt;$K$39,EB17,EB16)</f>
        <v>2.3750000000000098</v>
      </c>
      <c r="EC18" s="2">
        <f ca="1">IF(DZ18&gt;$K$39,EC17,EC19)</f>
        <v>424</v>
      </c>
      <c r="EH18" s="2">
        <f t="shared" si="11"/>
        <v>17</v>
      </c>
      <c r="EI18" s="2">
        <f t="shared" ca="1" si="8"/>
        <v>1.65E-3</v>
      </c>
      <c r="EJ18" s="2">
        <f t="shared" ca="1" si="9"/>
        <v>2</v>
      </c>
      <c r="EK18" s="2" t="e">
        <f ca="1">NORMINV(EI18,#REF!,#REF!)</f>
        <v>#REF!</v>
      </c>
      <c r="EL18" s="2" t="e">
        <f ca="1">(EJ18-#REF!)/#REF!</f>
        <v>#REF!</v>
      </c>
      <c r="EM18" s="2" t="e">
        <f ca="1">(EK18-#REF!)/#REF!</f>
        <v>#REF!</v>
      </c>
      <c r="EN18" s="2" t="e">
        <f t="shared" ca="1" si="10"/>
        <v>#REF!</v>
      </c>
      <c r="EY18" s="2">
        <v>0.5</v>
      </c>
      <c r="EZ18" s="10">
        <f ca="1">EZ17</f>
        <v>2</v>
      </c>
    </row>
    <row r="19" spans="1:158" ht="15.9" customHeight="1" x14ac:dyDescent="0.3">
      <c r="A19" s="2">
        <f>ROW()</f>
        <v>19</v>
      </c>
      <c r="B19" s="56">
        <v>7</v>
      </c>
      <c r="C19" s="8">
        <f t="shared" ca="1" si="4"/>
        <v>4</v>
      </c>
      <c r="D19" s="8">
        <f t="shared" ca="1" si="0"/>
        <v>0</v>
      </c>
      <c r="E19" s="50">
        <f t="shared" ca="1" si="5"/>
        <v>0</v>
      </c>
      <c r="F19" s="2" t="str">
        <f t="shared" ca="1" si="6"/>
        <v/>
      </c>
      <c r="I19" s="20" t="s">
        <v>47</v>
      </c>
      <c r="J19" s="53">
        <f ca="1">COUNT(E2:E3220)</f>
        <v>3219</v>
      </c>
      <c r="L19" s="28"/>
      <c r="BD19" s="49">
        <f t="shared" ca="1" si="7"/>
        <v>815.5</v>
      </c>
      <c r="BE19" s="3">
        <f t="shared" ca="1" si="12"/>
        <v>8.1500000000000003E-2</v>
      </c>
      <c r="BF19" s="3">
        <f t="shared" ca="1" si="13"/>
        <v>-1.3950525282585462</v>
      </c>
      <c r="BG19" s="9">
        <f t="shared" ca="1" si="14"/>
        <v>0</v>
      </c>
      <c r="BH19" s="6">
        <f ca="1">IF(ISNUMBER('Descriptive Stats'!BF19),'Descriptive Stats'!BF19,#N/A)</f>
        <v>-1.3950525282585462</v>
      </c>
      <c r="BI19" s="6">
        <f ca="1">IF(ISNUMBER('Descriptive Stats'!E19),'Descriptive Stats'!E19,#N/A)</f>
        <v>0</v>
      </c>
      <c r="BJ19" s="38"/>
      <c r="BK19" s="38"/>
      <c r="BL19" s="38"/>
      <c r="DV19" s="2">
        <f t="shared" ca="1" si="15"/>
        <v>9118</v>
      </c>
      <c r="DW19" s="2">
        <f t="shared" ca="1" si="18"/>
        <v>8.3125</v>
      </c>
      <c r="DX19" s="2">
        <f t="shared" ca="1" si="16"/>
        <v>9.5</v>
      </c>
      <c r="DY19" s="2">
        <f t="shared" ca="1" si="17"/>
        <v>416</v>
      </c>
      <c r="EB19" s="2">
        <f ca="1">IF(DZ18&gt;$K$39,EB18,EB18+$EC$8)</f>
        <v>3.5625000000000098</v>
      </c>
      <c r="EC19" s="2">
        <f ca="1">IF(DZ18&gt;$K$39,EC18,EA18-EA15)</f>
        <v>424</v>
      </c>
      <c r="EH19" s="2">
        <f t="shared" si="11"/>
        <v>18</v>
      </c>
      <c r="EI19" s="2">
        <f t="shared" ca="1" si="8"/>
        <v>1.75E-3</v>
      </c>
      <c r="EJ19" s="2">
        <f t="shared" ca="1" si="9"/>
        <v>2</v>
      </c>
      <c r="EK19" s="2" t="e">
        <f ca="1">NORMINV(EI19,#REF!,#REF!)</f>
        <v>#REF!</v>
      </c>
      <c r="EL19" s="2" t="e">
        <f ca="1">(EJ19-#REF!)/#REF!</f>
        <v>#REF!</v>
      </c>
      <c r="EM19" s="2" t="e">
        <f ca="1">(EK19-#REF!)/#REF!</f>
        <v>#REF!</v>
      </c>
      <c r="EN19" s="2" t="e">
        <f t="shared" ca="1" si="10"/>
        <v>#REF!</v>
      </c>
      <c r="EY19" s="2">
        <v>0.5</v>
      </c>
      <c r="EZ19" s="10">
        <f ca="1">EZ6</f>
        <v>0</v>
      </c>
      <c r="FA19" s="2">
        <v>6</v>
      </c>
      <c r="FB19" s="2">
        <v>0</v>
      </c>
    </row>
    <row r="20" spans="1:158" ht="15.9" customHeight="1" x14ac:dyDescent="0.3">
      <c r="A20" s="2">
        <f>ROW()</f>
        <v>20</v>
      </c>
      <c r="B20" s="56">
        <v>0</v>
      </c>
      <c r="C20" s="8">
        <f t="shared" ca="1" si="4"/>
        <v>11</v>
      </c>
      <c r="D20" s="8">
        <f t="shared" ca="1" si="0"/>
        <v>0</v>
      </c>
      <c r="E20" s="50">
        <f t="shared" ca="1" si="5"/>
        <v>3</v>
      </c>
      <c r="F20" s="2" t="str">
        <f t="shared" ca="1" si="6"/>
        <v/>
      </c>
      <c r="I20" s="22"/>
      <c r="BD20" s="49">
        <f t="shared" ca="1" si="7"/>
        <v>3200</v>
      </c>
      <c r="BE20" s="3">
        <f t="shared" ca="1" si="12"/>
        <v>0.31995000000000001</v>
      </c>
      <c r="BF20" s="3">
        <f t="shared" ca="1" si="13"/>
        <v>-0.46783862043457014</v>
      </c>
      <c r="BG20" s="9">
        <f t="shared" ca="1" si="14"/>
        <v>3</v>
      </c>
      <c r="BH20" s="6">
        <f ca="1">IF(ISNUMBER('Descriptive Stats'!BF20),'Descriptive Stats'!BF20,#N/A)</f>
        <v>-0.46783862043457014</v>
      </c>
      <c r="BI20" s="6">
        <f ca="1">IF(ISNUMBER('Descriptive Stats'!E20),'Descriptive Stats'!E20,#N/A)</f>
        <v>3</v>
      </c>
      <c r="BJ20" s="38"/>
      <c r="BK20" s="38" t="s">
        <v>48</v>
      </c>
      <c r="BL20" s="46">
        <f ca="1">BL14^2+BL17^2</f>
        <v>6516.9608117304515</v>
      </c>
      <c r="DV20" s="2">
        <f t="shared" ca="1" si="15"/>
        <v>9118</v>
      </c>
      <c r="DW20" s="2">
        <f ca="1">DX19</f>
        <v>9.5</v>
      </c>
      <c r="DX20" s="2">
        <f ca="1">DW20+$DR$25</f>
        <v>9.5</v>
      </c>
      <c r="DY20" s="2">
        <f ca="1">DV20-DV19</f>
        <v>0</v>
      </c>
      <c r="EB20" s="2">
        <f ca="1">IF(DZ18&gt;$K$39,EB19,EB19)</f>
        <v>3.5625000000000098</v>
      </c>
      <c r="EC20" s="2">
        <f>IF(DZ18&gt;$K$39,EC19,0)</f>
        <v>0</v>
      </c>
      <c r="EH20" s="2">
        <f>EH19+1</f>
        <v>19</v>
      </c>
      <c r="EI20" s="2">
        <f t="shared" ca="1" si="8"/>
        <v>1.8500000000000001E-3</v>
      </c>
      <c r="EJ20" s="2">
        <f t="shared" ca="1" si="9"/>
        <v>2</v>
      </c>
      <c r="EK20" s="2" t="e">
        <f ca="1">NORMINV(EI20,#REF!,#REF!)</f>
        <v>#REF!</v>
      </c>
      <c r="EL20" s="2" t="e">
        <f ca="1">(EJ20-#REF!)/#REF!</f>
        <v>#REF!</v>
      </c>
      <c r="EM20" s="2" t="e">
        <f ca="1">(EK20-#REF!)/#REF!</f>
        <v>#REF!</v>
      </c>
      <c r="EN20" s="2" t="e">
        <f t="shared" ca="1" si="10"/>
        <v>#REF!</v>
      </c>
      <c r="EY20" s="2">
        <v>1</v>
      </c>
      <c r="EZ20" s="10">
        <f ca="1">EZ19</f>
        <v>0</v>
      </c>
      <c r="FA20" s="2">
        <v>6</v>
      </c>
      <c r="FB20" s="2">
        <v>0</v>
      </c>
    </row>
    <row r="21" spans="1:158" ht="15.9" customHeight="1" x14ac:dyDescent="0.3">
      <c r="A21" s="2">
        <f>ROW()</f>
        <v>21</v>
      </c>
      <c r="B21" s="56">
        <v>2</v>
      </c>
      <c r="C21" s="8">
        <f t="shared" ca="1" si="4"/>
        <v>10</v>
      </c>
      <c r="D21" s="8">
        <f t="shared" ca="1" si="0"/>
        <v>3</v>
      </c>
      <c r="E21" s="50">
        <f t="shared" ca="1" si="5"/>
        <v>9</v>
      </c>
      <c r="F21" s="2" t="str">
        <f t="shared" ca="1" si="6"/>
        <v/>
      </c>
      <c r="I21" s="74" t="s">
        <v>49</v>
      </c>
      <c r="J21" s="75"/>
      <c r="K21" s="75"/>
      <c r="L21" s="76"/>
      <c r="BD21" s="49">
        <f t="shared" ca="1" si="7"/>
        <v>4819</v>
      </c>
      <c r="BE21" s="3">
        <f t="shared" ca="1" si="12"/>
        <v>0.48185</v>
      </c>
      <c r="BF21" s="3">
        <f t="shared" ca="1" si="13"/>
        <v>-4.5511009098988427E-2</v>
      </c>
      <c r="BG21" s="9">
        <f t="shared" ca="1" si="14"/>
        <v>9</v>
      </c>
      <c r="BH21" s="6">
        <f ca="1">IF(ISNUMBER('Descriptive Stats'!BF21),'Descriptive Stats'!BF21,#N/A)</f>
        <v>-4.5511009098988427E-2</v>
      </c>
      <c r="BI21" s="6">
        <f ca="1">IF(ISNUMBER('Descriptive Stats'!E21),'Descriptive Stats'!E21,#N/A)</f>
        <v>9</v>
      </c>
      <c r="BJ21" s="38"/>
      <c r="BK21" s="38" t="s">
        <v>50</v>
      </c>
      <c r="BL21" s="38">
        <f ca="1">CHIDIST(BL20,2)</f>
        <v>0</v>
      </c>
      <c r="DV21" s="2">
        <f t="shared" ca="1" si="15"/>
        <v>9118</v>
      </c>
      <c r="DW21" s="2">
        <f ca="1">DX20</f>
        <v>9.5</v>
      </c>
      <c r="DX21" s="2">
        <f ca="1">DW21+$DR$25</f>
        <v>9.5</v>
      </c>
      <c r="DY21" s="2">
        <f t="shared" ca="1" si="17"/>
        <v>0</v>
      </c>
      <c r="DZ21" s="2">
        <f>DZ18+1</f>
        <v>4</v>
      </c>
      <c r="EA21" s="2">
        <f ca="1">IF(DZ21&gt;$K$39,"",COUNTIF(E:E,"&lt;="&amp;EB22))</f>
        <v>6543</v>
      </c>
      <c r="EB21" s="2">
        <f ca="1">IF(DZ21&gt;$K$39,EB20,EB19)</f>
        <v>3.5625000000000098</v>
      </c>
      <c r="EC21" s="2">
        <f ca="1">IF(DZ21&gt;$K$39,EC20,EC22)</f>
        <v>426</v>
      </c>
      <c r="EH21" s="2">
        <f t="shared" si="11"/>
        <v>20</v>
      </c>
      <c r="EI21" s="2">
        <f t="shared" ca="1" si="8"/>
        <v>1.9499999999999999E-3</v>
      </c>
      <c r="EJ21" s="2">
        <f t="shared" ca="1" si="9"/>
        <v>3</v>
      </c>
      <c r="EK21" s="2" t="e">
        <f ca="1">NORMINV(EI21,#REF!,#REF!)</f>
        <v>#REF!</v>
      </c>
      <c r="EL21" s="2" t="e">
        <f ca="1">(EJ21-#REF!)/#REF!</f>
        <v>#REF!</v>
      </c>
      <c r="EM21" s="2" t="e">
        <f ca="1">(EK21-#REF!)/#REF!</f>
        <v>#REF!</v>
      </c>
      <c r="EN21" s="2" t="e">
        <f t="shared" ca="1" si="10"/>
        <v>#REF!</v>
      </c>
      <c r="EY21" s="2">
        <v>1</v>
      </c>
      <c r="EZ21" s="10">
        <f ca="1">EZ4</f>
        <v>0</v>
      </c>
      <c r="FA21" s="2">
        <v>7</v>
      </c>
      <c r="FB21" s="2">
        <v>0</v>
      </c>
    </row>
    <row r="22" spans="1:158" ht="15.9" customHeight="1" x14ac:dyDescent="0.3">
      <c r="A22" s="2">
        <f>ROW()</f>
        <v>22</v>
      </c>
      <c r="B22" s="56">
        <v>0</v>
      </c>
      <c r="C22" s="8">
        <f t="shared" ca="1" si="4"/>
        <v>23</v>
      </c>
      <c r="D22" s="8">
        <f t="shared" ca="1" si="0"/>
        <v>9</v>
      </c>
      <c r="E22" s="50">
        <f t="shared" ca="1" si="5"/>
        <v>0</v>
      </c>
      <c r="F22" s="2" t="str">
        <f t="shared" ca="1" si="6"/>
        <v/>
      </c>
      <c r="I22" s="22"/>
      <c r="BD22" s="49">
        <f t="shared" ca="1" si="7"/>
        <v>815.5</v>
      </c>
      <c r="BE22" s="3">
        <f t="shared" ca="1" si="12"/>
        <v>8.1500000000000003E-2</v>
      </c>
      <c r="BF22" s="3">
        <f t="shared" ca="1" si="13"/>
        <v>-1.3950525282585462</v>
      </c>
      <c r="BG22" s="9">
        <f t="shared" ca="1" si="14"/>
        <v>0</v>
      </c>
      <c r="BH22" s="6">
        <f ca="1">IF(ISNUMBER('Descriptive Stats'!BF22),'Descriptive Stats'!BF22,#N/A)</f>
        <v>-1.3950525282585462</v>
      </c>
      <c r="BI22" s="6">
        <f ca="1">IF(ISNUMBER('Descriptive Stats'!E22),'Descriptive Stats'!E22,#N/A)</f>
        <v>0</v>
      </c>
      <c r="BJ22" s="38"/>
      <c r="BK22" s="38" t="s">
        <v>51</v>
      </c>
      <c r="BL22" s="38">
        <v>0.05</v>
      </c>
      <c r="EB22" s="2">
        <f ca="1">IF(DZ21&gt;$K$39,EB21,EB21+$EC$8)</f>
        <v>4.7500000000000098</v>
      </c>
      <c r="EC22" s="2">
        <f ca="1">IF(DZ21&gt;$K$39,EC21,EA21-EA18)</f>
        <v>426</v>
      </c>
      <c r="EH22" s="2">
        <f t="shared" si="11"/>
        <v>21</v>
      </c>
      <c r="EI22" s="2">
        <f t="shared" ca="1" si="8"/>
        <v>2.0500000000000002E-3</v>
      </c>
      <c r="EJ22" s="2">
        <f t="shared" ca="1" si="9"/>
        <v>3</v>
      </c>
      <c r="EK22" s="2" t="e">
        <f ca="1">NORMINV(EI22,#REF!,#REF!)</f>
        <v>#REF!</v>
      </c>
      <c r="EL22" s="2" t="e">
        <f ca="1">(EJ22-#REF!)/#REF!</f>
        <v>#REF!</v>
      </c>
      <c r="EM22" s="2" t="e">
        <f ca="1">(EK22-#REF!)/#REF!</f>
        <v>#REF!</v>
      </c>
      <c r="EN22" s="2" t="e">
        <f t="shared" ca="1" si="10"/>
        <v>#REF!</v>
      </c>
      <c r="EY22" s="2">
        <v>0.8</v>
      </c>
      <c r="EZ22" s="10">
        <f ca="1">EZ21</f>
        <v>0</v>
      </c>
      <c r="FA22" s="2">
        <v>7</v>
      </c>
      <c r="FB22" s="2">
        <v>0</v>
      </c>
    </row>
    <row r="23" spans="1:158" ht="15.9" customHeight="1" x14ac:dyDescent="0.3">
      <c r="A23" s="2">
        <f>ROW()</f>
        <v>23</v>
      </c>
      <c r="B23" s="56">
        <v>9</v>
      </c>
      <c r="C23" s="8">
        <f t="shared" ca="1" si="4"/>
        <v>14</v>
      </c>
      <c r="D23" s="8">
        <f t="shared" ca="1" si="0"/>
        <v>0</v>
      </c>
      <c r="E23" s="50">
        <f t="shared" ca="1" si="5"/>
        <v>1</v>
      </c>
      <c r="F23" s="2" t="str">
        <f t="shared" ca="1" si="6"/>
        <v/>
      </c>
      <c r="I23" s="22"/>
      <c r="BD23" s="49">
        <f t="shared" ca="1" si="7"/>
        <v>1871</v>
      </c>
      <c r="BE23" s="3">
        <f t="shared" ca="1" si="12"/>
        <v>0.18704999999999999</v>
      </c>
      <c r="BF23" s="3">
        <f t="shared" ca="1" si="13"/>
        <v>-0.88881967520906158</v>
      </c>
      <c r="BG23" s="9">
        <f t="shared" ca="1" si="14"/>
        <v>1</v>
      </c>
      <c r="BH23" s="6">
        <f ca="1">IF(ISNUMBER('Descriptive Stats'!BF23),'Descriptive Stats'!BF23,#N/A)</f>
        <v>-0.88881967520906158</v>
      </c>
      <c r="BI23" s="6">
        <f ca="1">IF(ISNUMBER('Descriptive Stats'!E23),'Descriptive Stats'!E23,#N/A)</f>
        <v>1</v>
      </c>
      <c r="BK23" s="2">
        <f t="shared" ref="BK23:BK34" ca="1" si="19">IF(AND(ISNUMBER(E23),E23&lt;$J$15),E23,"")</f>
        <v>1</v>
      </c>
      <c r="BL23" s="2" t="str">
        <f t="shared" ref="BL23:BL34" ca="1" si="20">IF(AND(ISNUMBER(E23),E23&gt;$J$15),E23,"")</f>
        <v/>
      </c>
      <c r="EB23" s="2">
        <f ca="1">IF(DZ21&gt;$K$39,EB22,EB22)</f>
        <v>4.7500000000000098</v>
      </c>
      <c r="EC23" s="2">
        <f>IF(DZ21&gt;$K$39,EC22,0)</f>
        <v>0</v>
      </c>
      <c r="EH23" s="2">
        <f t="shared" si="11"/>
        <v>22</v>
      </c>
      <c r="EI23" s="2">
        <f t="shared" ca="1" si="8"/>
        <v>2.15E-3</v>
      </c>
      <c r="EJ23" s="2">
        <f t="shared" ca="1" si="9"/>
        <v>4</v>
      </c>
      <c r="EK23" s="2" t="e">
        <f ca="1">NORMINV(EI23,#REF!,#REF!)</f>
        <v>#REF!</v>
      </c>
      <c r="EL23" s="2" t="e">
        <f ca="1">(EJ23-#REF!)/#REF!</f>
        <v>#REF!</v>
      </c>
      <c r="EM23" s="2" t="e">
        <f ca="1">(EK23-#REF!)/#REF!</f>
        <v>#REF!</v>
      </c>
      <c r="EN23" s="2" t="e">
        <f t="shared" ca="1" si="10"/>
        <v>#REF!</v>
      </c>
    </row>
    <row r="24" spans="1:158" ht="15.9" customHeight="1" x14ac:dyDescent="0.3">
      <c r="A24" s="2">
        <f>ROW()</f>
        <v>24</v>
      </c>
      <c r="B24" s="56">
        <v>15</v>
      </c>
      <c r="C24" s="8">
        <f t="shared" ca="1" si="4"/>
        <v>12</v>
      </c>
      <c r="D24" s="8">
        <f t="shared" ca="1" si="0"/>
        <v>1</v>
      </c>
      <c r="E24" s="50">
        <f t="shared" ca="1" si="5"/>
        <v>0</v>
      </c>
      <c r="F24" s="2" t="str">
        <f t="shared" ca="1" si="6"/>
        <v/>
      </c>
      <c r="I24" s="22"/>
      <c r="BD24" s="49">
        <f t="shared" ca="1" si="7"/>
        <v>815.5</v>
      </c>
      <c r="BE24" s="3">
        <f t="shared" ca="1" si="12"/>
        <v>8.1500000000000003E-2</v>
      </c>
      <c r="BF24" s="3">
        <f t="shared" ca="1" si="13"/>
        <v>-1.3950525282585462</v>
      </c>
      <c r="BG24" s="9">
        <f t="shared" ca="1" si="14"/>
        <v>0</v>
      </c>
      <c r="BH24" s="6">
        <f ca="1">IF(ISNUMBER('Descriptive Stats'!BF24),'Descriptive Stats'!BF24,#N/A)</f>
        <v>-1.3950525282585462</v>
      </c>
      <c r="BI24" s="6">
        <f ca="1">IF(ISNUMBER('Descriptive Stats'!E24),'Descriptive Stats'!E24,#N/A)</f>
        <v>0</v>
      </c>
      <c r="BK24" s="2">
        <f t="shared" ca="1" si="19"/>
        <v>0</v>
      </c>
      <c r="BL24" s="2" t="str">
        <f t="shared" ca="1" si="20"/>
        <v/>
      </c>
      <c r="DZ24" s="2">
        <f>DZ21+1</f>
        <v>5</v>
      </c>
      <c r="EA24" s="2">
        <f ca="1">IF(DZ24&gt;$K$39,"",COUNTIF(E:E,"&lt;="&amp;EB25))</f>
        <v>6543</v>
      </c>
      <c r="EB24" s="2">
        <f ca="1">IF(DZ24&gt;$K$39,EB23,EB22)</f>
        <v>4.7500000000000098</v>
      </c>
      <c r="EC24" s="2">
        <f ca="1">IF(DZ24&gt;$K$39,EC23,EC25)</f>
        <v>0</v>
      </c>
      <c r="EH24" s="2">
        <f t="shared" si="11"/>
        <v>23</v>
      </c>
      <c r="EI24" s="2">
        <f t="shared" ca="1" si="8"/>
        <v>2.2499999999999998E-3</v>
      </c>
      <c r="EJ24" s="2">
        <f t="shared" ca="1" si="9"/>
        <v>6</v>
      </c>
      <c r="EK24" s="2" t="e">
        <f ca="1">NORMINV(EI24,#REF!,#REF!)</f>
        <v>#REF!</v>
      </c>
      <c r="EL24" s="2" t="e">
        <f ca="1">(EJ24-#REF!)/#REF!</f>
        <v>#REF!</v>
      </c>
      <c r="EM24" s="2" t="e">
        <f ca="1">(EK24-#REF!)/#REF!</f>
        <v>#REF!</v>
      </c>
      <c r="EN24" s="2" t="e">
        <f t="shared" ca="1" si="10"/>
        <v>#REF!</v>
      </c>
    </row>
    <row r="25" spans="1:158" ht="15.9" customHeight="1" x14ac:dyDescent="0.3">
      <c r="A25" s="2">
        <f>ROW()</f>
        <v>25</v>
      </c>
      <c r="B25" s="56">
        <v>10</v>
      </c>
      <c r="C25" s="8">
        <f t="shared" ca="1" si="4"/>
        <v>11</v>
      </c>
      <c r="D25" s="8">
        <f t="shared" ca="1" si="0"/>
        <v>0</v>
      </c>
      <c r="E25" s="50">
        <f t="shared" ca="1" si="5"/>
        <v>6</v>
      </c>
      <c r="F25" s="2" t="str">
        <f t="shared" ca="1" si="6"/>
        <v/>
      </c>
      <c r="I25" s="22"/>
      <c r="BD25" s="49">
        <f t="shared" ref="BD25:BD71" ca="1" si="21">IF(ISNUMBER(BG25),_xlfn.RANK.AVG(BG25,$BG$2:$BG$5414,1),"")</f>
        <v>3900</v>
      </c>
      <c r="BE25" s="3">
        <f t="shared" ca="1" si="12"/>
        <v>0.38995000000000002</v>
      </c>
      <c r="BF25" s="3">
        <f t="shared" ca="1" si="13"/>
        <v>-0.2794493539703507</v>
      </c>
      <c r="BG25" s="9">
        <f t="shared" ca="1" si="14"/>
        <v>6</v>
      </c>
      <c r="BH25" s="6">
        <f ca="1">IF(ISNUMBER('Descriptive Stats'!BF25),'Descriptive Stats'!BF25,#N/A)</f>
        <v>-0.2794493539703507</v>
      </c>
      <c r="BI25" s="6">
        <f ca="1">IF(ISNUMBER('Descriptive Stats'!E25),'Descriptive Stats'!E25,#N/A)</f>
        <v>6</v>
      </c>
      <c r="BK25" s="2" t="str">
        <f t="shared" ca="1" si="19"/>
        <v/>
      </c>
      <c r="BL25" s="2">
        <f t="shared" ca="1" si="20"/>
        <v>6</v>
      </c>
      <c r="EB25" s="2">
        <f ca="1">IF(DZ24&gt;$K$39,EB24,EB24+$EC$8)</f>
        <v>5.9375000000000098</v>
      </c>
      <c r="EC25" s="2">
        <f ca="1">IF(DZ24&gt;$K$39,EC24,EA24-EA21)</f>
        <v>0</v>
      </c>
      <c r="EH25" s="2">
        <f t="shared" si="11"/>
        <v>24</v>
      </c>
      <c r="EI25" s="2">
        <f t="shared" ca="1" si="8"/>
        <v>2.3500000000000001E-3</v>
      </c>
      <c r="EJ25" s="2">
        <f t="shared" ca="1" si="9"/>
        <v>6</v>
      </c>
      <c r="EK25" s="2" t="e">
        <f ca="1">NORMINV(EI25,#REF!,#REF!)</f>
        <v>#REF!</v>
      </c>
      <c r="EL25" s="2" t="e">
        <f ca="1">(EJ25-#REF!)/#REF!</f>
        <v>#REF!</v>
      </c>
      <c r="EM25" s="2" t="e">
        <f ca="1">(EK25-#REF!)/#REF!</f>
        <v>#REF!</v>
      </c>
      <c r="EN25" s="2" t="e">
        <f t="shared" ca="1" si="10"/>
        <v>#REF!</v>
      </c>
    </row>
    <row r="26" spans="1:158" ht="15.9" customHeight="1" x14ac:dyDescent="0.3">
      <c r="A26" s="2">
        <f>ROW()</f>
        <v>26</v>
      </c>
      <c r="B26" s="56"/>
      <c r="C26" s="8">
        <f t="shared" ca="1" si="4"/>
        <v>16</v>
      </c>
      <c r="D26" s="8">
        <f t="shared" ca="1" si="0"/>
        <v>6</v>
      </c>
      <c r="E26" s="50">
        <f t="shared" ca="1" si="5"/>
        <v>1</v>
      </c>
      <c r="F26" s="2" t="str">
        <f t="shared" ca="1" si="6"/>
        <v/>
      </c>
      <c r="BD26" s="49">
        <f t="shared" ca="1" si="21"/>
        <v>1871</v>
      </c>
      <c r="BE26" s="3">
        <f t="shared" ca="1" si="12"/>
        <v>0.18704999999999999</v>
      </c>
      <c r="BF26" s="3">
        <f t="shared" ca="1" si="13"/>
        <v>-0.88881967520906158</v>
      </c>
      <c r="BG26" s="9">
        <f t="shared" ca="1" si="14"/>
        <v>1</v>
      </c>
      <c r="BH26" s="6">
        <f ca="1">IF(ISNUMBER('Descriptive Stats'!BF26),'Descriptive Stats'!BF26,#N/A)</f>
        <v>-0.88881967520906158</v>
      </c>
      <c r="BI26" s="6">
        <f ca="1">IF(ISNUMBER('Descriptive Stats'!E26),'Descriptive Stats'!E26,#N/A)</f>
        <v>1</v>
      </c>
      <c r="BK26" s="2">
        <f t="shared" ca="1" si="19"/>
        <v>1</v>
      </c>
      <c r="BL26" s="2" t="str">
        <f t="shared" ca="1" si="20"/>
        <v/>
      </c>
      <c r="EB26" s="2">
        <f ca="1">IF(DZ24&gt;$K$39,EB25,EB25)</f>
        <v>5.9375000000000098</v>
      </c>
      <c r="EC26" s="2">
        <f>IF(DZ24&gt;$K$39,EC25,0)</f>
        <v>0</v>
      </c>
      <c r="EH26" s="2">
        <f t="shared" si="11"/>
        <v>25</v>
      </c>
      <c r="EI26" s="2">
        <f t="shared" ca="1" si="8"/>
        <v>2.4499999999999999E-3</v>
      </c>
      <c r="EJ26" s="2">
        <f t="shared" ca="1" si="9"/>
        <v>6</v>
      </c>
      <c r="EK26" s="2" t="e">
        <f ca="1">NORMINV(EI26,#REF!,#REF!)</f>
        <v>#REF!</v>
      </c>
      <c r="EL26" s="2" t="e">
        <f ca="1">(EJ26-#REF!)/#REF!</f>
        <v>#REF!</v>
      </c>
      <c r="EM26" s="2" t="e">
        <f ca="1">(EK26-#REF!)/#REF!</f>
        <v>#REF!</v>
      </c>
      <c r="EN26" s="2" t="e">
        <f t="shared" ca="1" si="10"/>
        <v>#REF!</v>
      </c>
    </row>
    <row r="27" spans="1:158" ht="15.9" customHeight="1" x14ac:dyDescent="0.3">
      <c r="A27" s="2">
        <f>ROW()</f>
        <v>27</v>
      </c>
      <c r="B27" s="56"/>
      <c r="C27" s="8">
        <f t="shared" ca="1" si="4"/>
        <v>12</v>
      </c>
      <c r="D27" s="8">
        <f t="shared" ca="1" si="0"/>
        <v>1</v>
      </c>
      <c r="E27" s="50">
        <f t="shared" ca="1" si="5"/>
        <v>0</v>
      </c>
      <c r="F27" s="2" t="str">
        <f t="shared" ca="1" si="6"/>
        <v/>
      </c>
      <c r="BD27" s="49">
        <f t="shared" ca="1" si="21"/>
        <v>815.5</v>
      </c>
      <c r="BE27" s="3">
        <f t="shared" ca="1" si="12"/>
        <v>8.1500000000000003E-2</v>
      </c>
      <c r="BF27" s="3">
        <f t="shared" ca="1" si="13"/>
        <v>-1.3950525282585462</v>
      </c>
      <c r="BG27" s="9">
        <f t="shared" ca="1" si="14"/>
        <v>0</v>
      </c>
      <c r="BH27" s="6">
        <f ca="1">IF(ISNUMBER('Descriptive Stats'!BF27),'Descriptive Stats'!BF27,#N/A)</f>
        <v>-1.3950525282585462</v>
      </c>
      <c r="BI27" s="6">
        <f ca="1">IF(ISNUMBER('Descriptive Stats'!E27),'Descriptive Stats'!E27,#N/A)</f>
        <v>0</v>
      </c>
      <c r="BK27" s="2">
        <f t="shared" ca="1" si="19"/>
        <v>0</v>
      </c>
      <c r="BL27" s="2" t="str">
        <f t="shared" ca="1" si="20"/>
        <v/>
      </c>
      <c r="DZ27" s="2">
        <f>DZ24+1</f>
        <v>6</v>
      </c>
      <c r="EA27" s="2">
        <f ca="1">IF(DZ27&gt;$K$39,"",COUNTIF(E:E,"&lt;="&amp;EB28))</f>
        <v>8702</v>
      </c>
      <c r="EB27" s="2">
        <f ca="1">IF(DZ27&gt;$K$39,EB26,EB25)</f>
        <v>5.9375000000000098</v>
      </c>
      <c r="EC27" s="2">
        <f ca="1">IF(DZ27&gt;$K$39,EC26,EC28)</f>
        <v>2159</v>
      </c>
      <c r="EH27" s="2">
        <f t="shared" si="11"/>
        <v>26</v>
      </c>
      <c r="EI27" s="2">
        <f t="shared" ca="1" si="8"/>
        <v>2.5500000000000002E-3</v>
      </c>
      <c r="EJ27" s="2">
        <f t="shared" ca="1" si="9"/>
        <v>6</v>
      </c>
      <c r="EK27" s="2" t="e">
        <f ca="1">NORMINV(EI27,#REF!,#REF!)</f>
        <v>#REF!</v>
      </c>
      <c r="EL27" s="2" t="e">
        <f ca="1">(EJ27-#REF!)/#REF!</f>
        <v>#REF!</v>
      </c>
      <c r="EM27" s="2" t="e">
        <f ca="1">(EK27-#REF!)/#REF!</f>
        <v>#REF!</v>
      </c>
      <c r="EN27" s="2" t="e">
        <f t="shared" ca="1" si="10"/>
        <v>#REF!</v>
      </c>
    </row>
    <row r="28" spans="1:158" ht="15.9" customHeight="1" x14ac:dyDescent="0.3">
      <c r="A28" s="2">
        <f>ROW()</f>
        <v>28</v>
      </c>
      <c r="B28" s="56"/>
      <c r="C28" s="8">
        <f t="shared" ca="1" si="4"/>
        <v>20</v>
      </c>
      <c r="D28" s="8">
        <f t="shared" ca="1" si="0"/>
        <v>0</v>
      </c>
      <c r="E28" s="50">
        <f t="shared" ca="1" si="5"/>
        <v>2</v>
      </c>
      <c r="F28" s="2" t="str">
        <f t="shared" ca="1" si="6"/>
        <v/>
      </c>
      <c r="BD28" s="49">
        <f t="shared" ca="1" si="21"/>
        <v>2595</v>
      </c>
      <c r="BE28" s="3">
        <f t="shared" ca="1" si="12"/>
        <v>0.25945000000000001</v>
      </c>
      <c r="BF28" s="3">
        <f t="shared" ca="1" si="13"/>
        <v>-0.6450419512753276</v>
      </c>
      <c r="BG28" s="9">
        <f t="shared" ca="1" si="14"/>
        <v>2</v>
      </c>
      <c r="BH28" s="6">
        <f ca="1">IF(ISNUMBER('Descriptive Stats'!BF28),'Descriptive Stats'!BF28,#N/A)</f>
        <v>-0.6450419512753276</v>
      </c>
      <c r="BI28" s="6">
        <f ca="1">IF(ISNUMBER('Descriptive Stats'!E28),'Descriptive Stats'!E28,#N/A)</f>
        <v>2</v>
      </c>
      <c r="BK28" s="2" t="str">
        <f t="shared" ca="1" si="19"/>
        <v/>
      </c>
      <c r="BL28" s="2" t="str">
        <f t="shared" ca="1" si="20"/>
        <v/>
      </c>
      <c r="EB28" s="2">
        <f ca="1">IF(DZ27&gt;$K$39,EB27,EB27+$EC$8)</f>
        <v>7.1250000000000098</v>
      </c>
      <c r="EC28" s="2">
        <f ca="1">IF(DZ27&gt;$K$39,EC27,EA27-EA24)</f>
        <v>2159</v>
      </c>
      <c r="EH28" s="2">
        <f t="shared" si="11"/>
        <v>27</v>
      </c>
      <c r="EI28" s="2">
        <f t="shared" ca="1" si="8"/>
        <v>2.65E-3</v>
      </c>
      <c r="EJ28" s="2">
        <f t="shared" ca="1" si="9"/>
        <v>6</v>
      </c>
      <c r="EK28" s="2" t="e">
        <f ca="1">NORMINV(EI28,#REF!,#REF!)</f>
        <v>#REF!</v>
      </c>
      <c r="EL28" s="2" t="e">
        <f ca="1">(EJ28-#REF!)/#REF!</f>
        <v>#REF!</v>
      </c>
      <c r="EM28" s="2" t="e">
        <f ca="1">(EK28-#REF!)/#REF!</f>
        <v>#REF!</v>
      </c>
      <c r="EN28" s="2" t="e">
        <f t="shared" ca="1" si="10"/>
        <v>#REF!</v>
      </c>
    </row>
    <row r="29" spans="1:158" ht="15.9" customHeight="1" x14ac:dyDescent="0.3">
      <c r="A29" s="2">
        <f>ROW()</f>
        <v>29</v>
      </c>
      <c r="B29" s="56"/>
      <c r="C29" s="8">
        <f t="shared" ca="1" si="4"/>
        <v>17</v>
      </c>
      <c r="D29" s="8">
        <f t="shared" ca="1" si="0"/>
        <v>2</v>
      </c>
      <c r="E29" s="50">
        <f t="shared" ca="1" si="5"/>
        <v>2</v>
      </c>
      <c r="F29" s="2" t="str">
        <f t="shared" ca="1" si="6"/>
        <v/>
      </c>
      <c r="BD29" s="49">
        <f t="shared" ca="1" si="21"/>
        <v>2595</v>
      </c>
      <c r="BE29" s="3">
        <f t="shared" ca="1" si="12"/>
        <v>0.25945000000000001</v>
      </c>
      <c r="BF29" s="3">
        <f t="shared" ca="1" si="13"/>
        <v>-0.6450419512753276</v>
      </c>
      <c r="BG29" s="9">
        <f t="shared" ca="1" si="14"/>
        <v>2</v>
      </c>
      <c r="BH29" s="6">
        <f ca="1">IF(ISNUMBER('Descriptive Stats'!BF29),'Descriptive Stats'!BF29,#N/A)</f>
        <v>-0.6450419512753276</v>
      </c>
      <c r="BI29" s="6">
        <f ca="1">IF(ISNUMBER('Descriptive Stats'!E29),'Descriptive Stats'!E29,#N/A)</f>
        <v>2</v>
      </c>
      <c r="BK29" s="2" t="str">
        <f t="shared" ca="1" si="19"/>
        <v/>
      </c>
      <c r="BL29" s="2" t="str">
        <f t="shared" ca="1" si="20"/>
        <v/>
      </c>
      <c r="EB29" s="2">
        <f ca="1">IF(DZ27&gt;$K$39,EB28,EB28)</f>
        <v>7.1250000000000098</v>
      </c>
      <c r="EC29" s="2">
        <f>IF(DZ27&gt;$K$39,EC28,0)</f>
        <v>0</v>
      </c>
      <c r="EH29" s="2">
        <f t="shared" si="11"/>
        <v>28</v>
      </c>
      <c r="EI29" s="2">
        <f t="shared" ca="1" si="8"/>
        <v>2.7499999999999998E-3</v>
      </c>
      <c r="EJ29" s="2">
        <f t="shared" ca="1" si="9"/>
        <v>7</v>
      </c>
      <c r="EK29" s="2" t="e">
        <f ca="1">NORMINV(EI29,#REF!,#REF!)</f>
        <v>#REF!</v>
      </c>
      <c r="EL29" s="2" t="e">
        <f ca="1">(EJ29-#REF!)/#REF!</f>
        <v>#REF!</v>
      </c>
      <c r="EM29" s="2" t="e">
        <f ca="1">(EK29-#REF!)/#REF!</f>
        <v>#REF!</v>
      </c>
      <c r="EN29" s="2" t="e">
        <f t="shared" ca="1" si="10"/>
        <v>#REF!</v>
      </c>
    </row>
    <row r="30" spans="1:158" ht="15.9" customHeight="1" x14ac:dyDescent="0.3">
      <c r="A30" s="2">
        <f>ROW()</f>
        <v>30</v>
      </c>
      <c r="B30" s="56"/>
      <c r="C30" s="8">
        <f t="shared" ca="1" si="4"/>
        <v>21</v>
      </c>
      <c r="D30" s="8">
        <f t="shared" ca="1" si="0"/>
        <v>2</v>
      </c>
      <c r="E30" s="50">
        <f t="shared" ca="1" si="5"/>
        <v>0</v>
      </c>
      <c r="F30" s="2" t="str">
        <f t="shared" ca="1" si="6"/>
        <v/>
      </c>
      <c r="BD30" s="49">
        <f t="shared" ca="1" si="21"/>
        <v>815.5</v>
      </c>
      <c r="BE30" s="3">
        <f t="shared" ca="1" si="12"/>
        <v>8.1500000000000003E-2</v>
      </c>
      <c r="BF30" s="3">
        <f t="shared" ca="1" si="13"/>
        <v>-1.3950525282585462</v>
      </c>
      <c r="BG30" s="9">
        <f t="shared" ca="1" si="14"/>
        <v>0</v>
      </c>
      <c r="BH30" s="6">
        <f ca="1">IF(ISNUMBER('Descriptive Stats'!BF30),'Descriptive Stats'!BF30,#N/A)</f>
        <v>-1.3950525282585462</v>
      </c>
      <c r="BI30" s="6">
        <f ca="1">IF(ISNUMBER('Descriptive Stats'!E30),'Descriptive Stats'!E30,#N/A)</f>
        <v>0</v>
      </c>
      <c r="BK30" s="2">
        <f t="shared" ca="1" si="19"/>
        <v>0</v>
      </c>
      <c r="BL30" s="2" t="str">
        <f t="shared" ca="1" si="20"/>
        <v/>
      </c>
      <c r="DZ30" s="2">
        <f>DZ27+1</f>
        <v>7</v>
      </c>
      <c r="EA30" s="2">
        <f ca="1">IF(DZ30&gt;$K$39,"",COUNTIF(E:E,"&lt;="&amp;EB31))</f>
        <v>8702</v>
      </c>
      <c r="EB30" s="2">
        <f ca="1">IF(DZ30&gt;$K$39,EB29,EB28)</f>
        <v>7.1250000000000098</v>
      </c>
      <c r="EC30" s="2">
        <f ca="1">IF(DZ30&gt;$K$39,EC29,EC31)</f>
        <v>0</v>
      </c>
      <c r="EH30" s="2">
        <f t="shared" si="11"/>
        <v>29</v>
      </c>
      <c r="EI30" s="2">
        <f t="shared" ca="1" si="8"/>
        <v>2.8500000000000001E-3</v>
      </c>
      <c r="EJ30" s="2">
        <f t="shared" ca="1" si="9"/>
        <v>7</v>
      </c>
      <c r="EK30" s="2" t="e">
        <f ca="1">NORMINV(EI30,#REF!,#REF!)</f>
        <v>#REF!</v>
      </c>
      <c r="EL30" s="2" t="e">
        <f ca="1">(EJ30-#REF!)/#REF!</f>
        <v>#REF!</v>
      </c>
      <c r="EM30" s="2" t="e">
        <f ca="1">(EK30-#REF!)/#REF!</f>
        <v>#REF!</v>
      </c>
      <c r="EN30" s="2" t="e">
        <f t="shared" ca="1" si="10"/>
        <v>#REF!</v>
      </c>
    </row>
    <row r="31" spans="1:158" ht="15.9" customHeight="1" x14ac:dyDescent="0.3">
      <c r="A31" s="2">
        <f>ROW()</f>
        <v>31</v>
      </c>
      <c r="B31" s="56"/>
      <c r="C31" s="8">
        <f t="shared" ca="1" si="4"/>
        <v>20</v>
      </c>
      <c r="D31" s="8">
        <f t="shared" ca="1" si="0"/>
        <v>0</v>
      </c>
      <c r="E31" s="50">
        <f t="shared" ca="1" si="5"/>
        <v>3</v>
      </c>
      <c r="F31" s="2" t="str">
        <f t="shared" ca="1" si="6"/>
        <v/>
      </c>
      <c r="BD31" s="49">
        <f t="shared" ca="1" si="21"/>
        <v>3200</v>
      </c>
      <c r="BE31" s="3">
        <f t="shared" ca="1" si="12"/>
        <v>0.31995000000000001</v>
      </c>
      <c r="BF31" s="3">
        <f t="shared" ca="1" si="13"/>
        <v>-0.46783862043457014</v>
      </c>
      <c r="BG31" s="9">
        <f t="shared" ca="1" si="14"/>
        <v>3</v>
      </c>
      <c r="BH31" s="6">
        <f ca="1">IF(ISNUMBER('Descriptive Stats'!BF31),'Descriptive Stats'!BF31,#N/A)</f>
        <v>-0.46783862043457014</v>
      </c>
      <c r="BI31" s="6">
        <f ca="1">IF(ISNUMBER('Descriptive Stats'!E31),'Descriptive Stats'!E31,#N/A)</f>
        <v>3</v>
      </c>
      <c r="BK31" s="2" t="str">
        <f t="shared" ca="1" si="19"/>
        <v/>
      </c>
      <c r="BL31" s="2">
        <f t="shared" ca="1" si="20"/>
        <v>3</v>
      </c>
      <c r="EB31" s="2">
        <f ca="1">IF(DZ30&gt;$K$39,EB30,EB30+$EC$8)</f>
        <v>8.3125000000000107</v>
      </c>
      <c r="EC31" s="2">
        <f ca="1">IF(DZ30&gt;$K$39,EC30,EA30-EA27)</f>
        <v>0</v>
      </c>
      <c r="EH31" s="2">
        <f t="shared" si="11"/>
        <v>30</v>
      </c>
      <c r="EI31" s="2">
        <f t="shared" ca="1" si="8"/>
        <v>2.9499999999999999E-3</v>
      </c>
      <c r="EJ31" s="2">
        <f t="shared" ca="1" si="9"/>
        <v>7</v>
      </c>
      <c r="EK31" s="2" t="e">
        <f ca="1">NORMINV(EI31,#REF!,#REF!)</f>
        <v>#REF!</v>
      </c>
      <c r="EL31" s="2" t="e">
        <f ca="1">(EJ31-#REF!)/#REF!</f>
        <v>#REF!</v>
      </c>
      <c r="EM31" s="2" t="e">
        <f ca="1">(EK31-#REF!)/#REF!</f>
        <v>#REF!</v>
      </c>
      <c r="EN31" s="2" t="e">
        <f t="shared" ca="1" si="10"/>
        <v>#REF!</v>
      </c>
    </row>
    <row r="32" spans="1:158" ht="15.9" customHeight="1" x14ac:dyDescent="0.3">
      <c r="A32" s="2">
        <f>ROW()</f>
        <v>32</v>
      </c>
      <c r="B32" s="56"/>
      <c r="C32" s="8">
        <f t="shared" ca="1" si="4"/>
        <v>10</v>
      </c>
      <c r="D32" s="8">
        <f t="shared" ca="1" si="0"/>
        <v>3</v>
      </c>
      <c r="E32" s="50">
        <f t="shared" ca="1" si="5"/>
        <v>0</v>
      </c>
      <c r="F32" s="2" t="str">
        <f t="shared" ca="1" si="6"/>
        <v/>
      </c>
      <c r="BD32" s="49">
        <f t="shared" ca="1" si="21"/>
        <v>815.5</v>
      </c>
      <c r="BE32" s="3">
        <f t="shared" ca="1" si="12"/>
        <v>8.1500000000000003E-2</v>
      </c>
      <c r="BF32" s="3">
        <f t="shared" ca="1" si="13"/>
        <v>-1.3950525282585462</v>
      </c>
      <c r="BG32" s="9">
        <f t="shared" ca="1" si="14"/>
        <v>0</v>
      </c>
      <c r="BH32" s="6">
        <f ca="1">IF(ISNUMBER('Descriptive Stats'!BF32),'Descriptive Stats'!BF32,#N/A)</f>
        <v>-1.3950525282585462</v>
      </c>
      <c r="BI32" s="6">
        <f ca="1">IF(ISNUMBER('Descriptive Stats'!E32),'Descriptive Stats'!E32,#N/A)</f>
        <v>0</v>
      </c>
      <c r="BK32" s="2">
        <f t="shared" ca="1" si="19"/>
        <v>0</v>
      </c>
      <c r="BL32" s="2" t="str">
        <f t="shared" ca="1" si="20"/>
        <v/>
      </c>
      <c r="EB32" s="2">
        <f ca="1">IF(DZ30&gt;$K$39,EB31,EB31)</f>
        <v>8.3125000000000107</v>
      </c>
      <c r="EC32" s="2">
        <f>IF(DZ30&gt;$K$39,EC31,0)</f>
        <v>0</v>
      </c>
      <c r="EH32" s="2">
        <f t="shared" si="11"/>
        <v>31</v>
      </c>
      <c r="EI32" s="2">
        <f t="shared" ca="1" si="8"/>
        <v>3.0500000000000002E-3</v>
      </c>
      <c r="EJ32" s="2">
        <f t="shared" ca="1" si="9"/>
        <v>9</v>
      </c>
      <c r="EK32" s="2" t="e">
        <f ca="1">NORMINV(EI32,#REF!,#REF!)</f>
        <v>#REF!</v>
      </c>
      <c r="EL32" s="2" t="e">
        <f ca="1">(EJ32-#REF!)/#REF!</f>
        <v>#REF!</v>
      </c>
      <c r="EM32" s="2" t="e">
        <f ca="1">(EK32-#REF!)/#REF!</f>
        <v>#REF!</v>
      </c>
      <c r="EN32" s="2" t="e">
        <f t="shared" ca="1" si="10"/>
        <v>#REF!</v>
      </c>
    </row>
    <row r="33" spans="1:144" ht="15.9" customHeight="1" thickBot="1" x14ac:dyDescent="0.35">
      <c r="A33" s="2">
        <f>ROW()</f>
        <v>33</v>
      </c>
      <c r="B33" s="56"/>
      <c r="C33" s="8">
        <f t="shared" ca="1" si="4"/>
        <v>11</v>
      </c>
      <c r="D33" s="8">
        <f t="shared" ca="1" si="0"/>
        <v>0</v>
      </c>
      <c r="E33" s="50">
        <f t="shared" ca="1" si="5"/>
        <v>3</v>
      </c>
      <c r="F33" s="2" t="str">
        <f t="shared" ca="1" si="6"/>
        <v/>
      </c>
      <c r="BD33" s="49">
        <f t="shared" ca="1" si="21"/>
        <v>3200</v>
      </c>
      <c r="BE33" s="3">
        <f t="shared" ca="1" si="12"/>
        <v>0.31995000000000001</v>
      </c>
      <c r="BF33" s="3">
        <f t="shared" ca="1" si="13"/>
        <v>-0.46783862043457014</v>
      </c>
      <c r="BG33" s="9">
        <f t="shared" ca="1" si="14"/>
        <v>3</v>
      </c>
      <c r="BH33" s="6">
        <f ca="1">IF(ISNUMBER('Descriptive Stats'!BF33),'Descriptive Stats'!BF33,#N/A)</f>
        <v>-0.46783862043457014</v>
      </c>
      <c r="BI33" s="6">
        <f ca="1">IF(ISNUMBER('Descriptive Stats'!E33),'Descriptive Stats'!E33,#N/A)</f>
        <v>3</v>
      </c>
      <c r="BK33" s="2" t="str">
        <f t="shared" ca="1" si="19"/>
        <v/>
      </c>
      <c r="BL33" s="2">
        <f t="shared" ca="1" si="20"/>
        <v>3</v>
      </c>
      <c r="DZ33" s="2">
        <f>DZ30+1</f>
        <v>8</v>
      </c>
      <c r="EA33" s="2">
        <f ca="1">IF(DZ33&gt;$K$39,"",COUNTIF(E:E,"&lt;="&amp;EB34))</f>
        <v>9118</v>
      </c>
      <c r="EB33" s="2">
        <f ca="1">IF(DZ33&gt;$K$39,EB32,EB31)</f>
        <v>8.3125000000000107</v>
      </c>
      <c r="EC33" s="2">
        <f ca="1">IF(DZ33&gt;$K$39,EC32,EC34)</f>
        <v>416</v>
      </c>
      <c r="EH33" s="2">
        <f t="shared" si="11"/>
        <v>32</v>
      </c>
      <c r="EI33" s="2">
        <f t="shared" ca="1" si="8"/>
        <v>3.15E-3</v>
      </c>
      <c r="EJ33" s="2">
        <f t="shared" ca="1" si="9"/>
        <v>15</v>
      </c>
      <c r="EK33" s="2" t="e">
        <f ca="1">NORMINV(EI33,#REF!,#REF!)</f>
        <v>#REF!</v>
      </c>
      <c r="EL33" s="2" t="e">
        <f ca="1">(EJ33-#REF!)/#REF!</f>
        <v>#REF!</v>
      </c>
      <c r="EM33" s="2" t="e">
        <f ca="1">(EK33-#REF!)/#REF!</f>
        <v>#REF!</v>
      </c>
      <c r="EN33" s="2" t="e">
        <f t="shared" ca="1" si="10"/>
        <v>#REF!</v>
      </c>
    </row>
    <row r="34" spans="1:144" ht="15.9" customHeight="1" x14ac:dyDescent="0.3">
      <c r="A34" s="2">
        <f>ROW()</f>
        <v>34</v>
      </c>
      <c r="B34" s="56"/>
      <c r="C34" s="8">
        <f t="shared" ca="1" si="4"/>
        <v>10</v>
      </c>
      <c r="D34" s="8">
        <f t="shared" ca="1" si="0"/>
        <v>3</v>
      </c>
      <c r="E34" s="50">
        <f t="shared" ca="1" si="5"/>
        <v>4</v>
      </c>
      <c r="F34" s="2" t="str">
        <f t="shared" ca="1" si="6"/>
        <v/>
      </c>
      <c r="N34" s="62" t="s">
        <v>52</v>
      </c>
      <c r="O34" s="63"/>
      <c r="P34" s="64"/>
      <c r="Q34" s="68" t="str">
        <f ca="1">IF(BK2&gt;BK3,"GOOD","BAD")</f>
        <v>BAD</v>
      </c>
      <c r="BD34" s="49">
        <f t="shared" ca="1" si="21"/>
        <v>3442</v>
      </c>
      <c r="BE34" s="3">
        <f t="shared" ca="1" si="12"/>
        <v>0.34415000000000001</v>
      </c>
      <c r="BF34" s="3">
        <f t="shared" ca="1" si="13"/>
        <v>-0.40116316278173481</v>
      </c>
      <c r="BG34" s="9">
        <f t="shared" ca="1" si="14"/>
        <v>4</v>
      </c>
      <c r="BH34" s="6">
        <f ca="1">IF(ISNUMBER('Descriptive Stats'!BF34),'Descriptive Stats'!BF34,#N/A)</f>
        <v>-0.40116316278173481</v>
      </c>
      <c r="BI34" s="6">
        <f ca="1">IF(ISNUMBER('Descriptive Stats'!E34),'Descriptive Stats'!E34,#N/A)</f>
        <v>4</v>
      </c>
      <c r="BK34" s="2" t="str">
        <f t="shared" ca="1" si="19"/>
        <v/>
      </c>
      <c r="BL34" s="2">
        <f t="shared" ca="1" si="20"/>
        <v>4</v>
      </c>
      <c r="EB34" s="2">
        <f ca="1">IF(DZ33&gt;$K$39,EB33,EB33+$EC$8)</f>
        <v>9.5000000000000107</v>
      </c>
      <c r="EC34" s="2">
        <f ca="1">IF(DZ33&gt;$K$39,EC33,EA33-EA30)</f>
        <v>416</v>
      </c>
      <c r="EH34" s="2">
        <f t="shared" si="11"/>
        <v>33</v>
      </c>
      <c r="EI34" s="2">
        <f t="shared" ca="1" si="8"/>
        <v>3.2499999999999999E-3</v>
      </c>
      <c r="EJ34" s="2">
        <f t="shared" ca="1" si="9"/>
        <v>19</v>
      </c>
      <c r="EK34" s="2" t="e">
        <f ca="1">NORMINV(EI34,#REF!,#REF!)</f>
        <v>#REF!</v>
      </c>
      <c r="EL34" s="2" t="e">
        <f ca="1">(EJ34-#REF!)/#REF!</f>
        <v>#REF!</v>
      </c>
      <c r="EM34" s="2" t="e">
        <f ca="1">(EK34-#REF!)/#REF!</f>
        <v>#REF!</v>
      </c>
      <c r="EN34" s="2" t="e">
        <f t="shared" ca="1" si="10"/>
        <v>#REF!</v>
      </c>
    </row>
    <row r="35" spans="1:144" ht="15.9" customHeight="1" thickBot="1" x14ac:dyDescent="0.35">
      <c r="A35" s="2">
        <f>ROW()</f>
        <v>35</v>
      </c>
      <c r="B35" s="56"/>
      <c r="C35" s="8">
        <f t="shared" ca="1" si="4"/>
        <v>13</v>
      </c>
      <c r="D35" s="8">
        <f t="shared" ref="D35:D66" ca="1" si="22">VLOOKUP(C35,A:B,2,TRUE)</f>
        <v>4</v>
      </c>
      <c r="E35" s="50">
        <f t="shared" ca="1" si="5"/>
        <v>2</v>
      </c>
      <c r="F35" s="2" t="str">
        <f t="shared" ca="1" si="6"/>
        <v/>
      </c>
      <c r="N35" s="65"/>
      <c r="O35" s="66"/>
      <c r="P35" s="67"/>
      <c r="Q35" s="69"/>
      <c r="BD35" s="49">
        <f t="shared" ca="1" si="21"/>
        <v>2595</v>
      </c>
      <c r="BE35" s="3">
        <f t="shared" ca="1" si="12"/>
        <v>0.25945000000000001</v>
      </c>
      <c r="BF35" s="3">
        <f t="shared" ca="1" si="13"/>
        <v>-0.6450419512753276</v>
      </c>
      <c r="BG35" s="9">
        <f t="shared" ca="1" si="14"/>
        <v>2</v>
      </c>
      <c r="BH35" s="6">
        <f ca="1">IF(ISNUMBER('Descriptive Stats'!BF35),'Descriptive Stats'!BF35,#N/A)</f>
        <v>-0.6450419512753276</v>
      </c>
      <c r="BI35" s="6">
        <f ca="1">IF(ISNUMBER('Descriptive Stats'!E35),'Descriptive Stats'!E35,#N/A)</f>
        <v>2</v>
      </c>
      <c r="BK35" s="2">
        <f t="shared" ref="BK35:BK98" ca="1" si="23">IF(AND(ISNUMBER(E35),E35&lt;=$J$15),E35,"")</f>
        <v>2</v>
      </c>
      <c r="BL35" s="2">
        <f t="shared" ref="BL35:BL98" ca="1" si="24">IF(AND(ISNUMBER(E35),E35&gt;=$J$15),E35,"")</f>
        <v>2</v>
      </c>
      <c r="EB35" s="2">
        <f ca="1">IF(DZ33&gt;$K$39,EB34,EB34)</f>
        <v>9.5000000000000107</v>
      </c>
      <c r="EC35" s="2">
        <f>IF(DZ33&gt;$K$39,EC34,0)</f>
        <v>0</v>
      </c>
      <c r="EH35" s="2">
        <f t="shared" si="11"/>
        <v>34</v>
      </c>
      <c r="EI35" s="2">
        <f t="shared" ca="1" si="8"/>
        <v>3.3500000000000001E-3</v>
      </c>
      <c r="EJ35" s="2">
        <f t="shared" ca="1" si="9"/>
        <v>19</v>
      </c>
      <c r="EK35" s="2" t="e">
        <f ca="1">NORMINV(EI35,#REF!,#REF!)</f>
        <v>#REF!</v>
      </c>
      <c r="EL35" s="2" t="e">
        <f ca="1">(EJ35-#REF!)/#REF!</f>
        <v>#REF!</v>
      </c>
      <c r="EM35" s="2" t="e">
        <f ca="1">(EK35-#REF!)/#REF!</f>
        <v>#REF!</v>
      </c>
      <c r="EN35" s="2" t="e">
        <f t="shared" ca="1" si="10"/>
        <v>#REF!</v>
      </c>
    </row>
    <row r="36" spans="1:144" ht="15.9" customHeight="1" x14ac:dyDescent="0.3">
      <c r="A36" s="2">
        <f>ROW()</f>
        <v>36</v>
      </c>
      <c r="B36" s="56"/>
      <c r="C36" s="8">
        <f t="shared" ca="1" si="4"/>
        <v>9</v>
      </c>
      <c r="D36" s="8">
        <f t="shared" ca="1" si="22"/>
        <v>2</v>
      </c>
      <c r="E36" s="50">
        <f t="shared" ca="1" si="5"/>
        <v>2</v>
      </c>
      <c r="F36" s="2" t="str">
        <f t="shared" ca="1" si="6"/>
        <v/>
      </c>
      <c r="N36" s="62" t="s">
        <v>53</v>
      </c>
      <c r="O36" s="63"/>
      <c r="P36" s="64"/>
      <c r="Q36" s="68" t="str">
        <f ca="1">IF(BL21&lt;BL22,"BAD","GOOD")</f>
        <v>BAD</v>
      </c>
      <c r="BD36" s="49">
        <f t="shared" ca="1" si="21"/>
        <v>2595</v>
      </c>
      <c r="BE36" s="3">
        <f t="shared" ca="1" si="12"/>
        <v>0.25945000000000001</v>
      </c>
      <c r="BF36" s="3">
        <f t="shared" ca="1" si="13"/>
        <v>-0.6450419512753276</v>
      </c>
      <c r="BG36" s="9">
        <f t="shared" ca="1" si="14"/>
        <v>2</v>
      </c>
      <c r="BH36" s="6">
        <f ca="1">IF(ISNUMBER('Descriptive Stats'!BF36),'Descriptive Stats'!BF36,#N/A)</f>
        <v>-0.6450419512753276</v>
      </c>
      <c r="BI36" s="6">
        <f ca="1">IF(ISNUMBER('Descriptive Stats'!E36),'Descriptive Stats'!E36,#N/A)</f>
        <v>2</v>
      </c>
      <c r="BK36" s="2">
        <f t="shared" ca="1" si="23"/>
        <v>2</v>
      </c>
      <c r="BL36" s="2">
        <f t="shared" ca="1" si="24"/>
        <v>2</v>
      </c>
      <c r="DZ36" s="2">
        <f>DZ33+1</f>
        <v>9</v>
      </c>
      <c r="EA36" s="2">
        <f ca="1">IF(DZ36&gt;$K$39,"",COUNTIF(E:E,"&lt;="&amp;EB37))</f>
        <v>9118</v>
      </c>
      <c r="EB36" s="2">
        <f ca="1">IF(DZ36&gt;$K$39,EB35,EB34)</f>
        <v>9.5000000000000107</v>
      </c>
      <c r="EC36" s="2">
        <f ca="1">IF(DZ36&gt;$K$39,EC35,EC37)</f>
        <v>0</v>
      </c>
    </row>
    <row r="37" spans="1:144" ht="15.9" customHeight="1" thickBot="1" x14ac:dyDescent="0.35">
      <c r="A37" s="2">
        <f>ROW()</f>
        <v>37</v>
      </c>
      <c r="B37" s="56"/>
      <c r="C37" s="8">
        <f t="shared" ca="1" si="4"/>
        <v>9</v>
      </c>
      <c r="D37" s="8">
        <f t="shared" ca="1" si="22"/>
        <v>2</v>
      </c>
      <c r="E37" s="50">
        <f t="shared" ca="1" si="5"/>
        <v>2</v>
      </c>
      <c r="F37" s="2" t="str">
        <f t="shared" ca="1" si="6"/>
        <v/>
      </c>
      <c r="N37" s="65"/>
      <c r="O37" s="66"/>
      <c r="P37" s="67"/>
      <c r="Q37" s="69"/>
      <c r="BD37" s="49">
        <f t="shared" ca="1" si="21"/>
        <v>2595</v>
      </c>
      <c r="BE37" s="3">
        <f t="shared" ca="1" si="12"/>
        <v>0.25945000000000001</v>
      </c>
      <c r="BF37" s="3">
        <f t="shared" ca="1" si="13"/>
        <v>-0.6450419512753276</v>
      </c>
      <c r="BG37" s="9">
        <f t="shared" ca="1" si="14"/>
        <v>2</v>
      </c>
      <c r="BH37" s="6">
        <f ca="1">IF(ISNUMBER('Descriptive Stats'!BF37),'Descriptive Stats'!BF37,#N/A)</f>
        <v>-0.6450419512753276</v>
      </c>
      <c r="BI37" s="6">
        <f ca="1">IF(ISNUMBER('Descriptive Stats'!E37),'Descriptive Stats'!E37,#N/A)</f>
        <v>2</v>
      </c>
      <c r="BK37" s="2">
        <f t="shared" ca="1" si="23"/>
        <v>2</v>
      </c>
      <c r="BL37" s="2">
        <f t="shared" ca="1" si="24"/>
        <v>2</v>
      </c>
      <c r="EB37" s="2">
        <f ca="1">IF(DZ36&gt;$K$39,EB36,EB36+$EC$8)</f>
        <v>10.687500000000011</v>
      </c>
      <c r="EC37" s="2">
        <f ca="1">IF(DZ36&gt;$K$39,EC36,EA36-EA33)</f>
        <v>0</v>
      </c>
    </row>
    <row r="38" spans="1:144" ht="15.9" customHeight="1" x14ac:dyDescent="0.3">
      <c r="A38" s="2">
        <f>ROW()</f>
        <v>38</v>
      </c>
      <c r="B38" s="56"/>
      <c r="C38" s="8">
        <f t="shared" ca="1" si="4"/>
        <v>21</v>
      </c>
      <c r="D38" s="8">
        <f t="shared" ca="1" si="22"/>
        <v>2</v>
      </c>
      <c r="E38" s="50">
        <f t="shared" ca="1" si="5"/>
        <v>0</v>
      </c>
      <c r="F38" s="2" t="str">
        <f t="shared" ca="1" si="6"/>
        <v/>
      </c>
      <c r="I38" s="29"/>
      <c r="J38" s="30"/>
      <c r="K38" s="31"/>
      <c r="L38" s="32"/>
      <c r="N38" s="62" t="s">
        <v>54</v>
      </c>
      <c r="O38" s="63"/>
      <c r="P38" s="64"/>
      <c r="Q38" s="68" t="str">
        <f ca="1">IF(COUNTIF(F:F,"X"),"BAD","GOOD")</f>
        <v>BAD</v>
      </c>
      <c r="BD38" s="49">
        <f t="shared" ca="1" si="21"/>
        <v>815.5</v>
      </c>
      <c r="BE38" s="3">
        <f t="shared" ca="1" si="12"/>
        <v>8.1500000000000003E-2</v>
      </c>
      <c r="BF38" s="3">
        <f t="shared" ca="1" si="13"/>
        <v>-1.3950525282585462</v>
      </c>
      <c r="BG38" s="9">
        <f t="shared" ca="1" si="14"/>
        <v>0</v>
      </c>
      <c r="BH38" s="6">
        <f ca="1">IF(ISNUMBER('Descriptive Stats'!BF38),'Descriptive Stats'!BF38,#N/A)</f>
        <v>-1.3950525282585462</v>
      </c>
      <c r="BI38" s="6">
        <f ca="1">IF(ISNUMBER('Descriptive Stats'!E38),'Descriptive Stats'!E38,#N/A)</f>
        <v>0</v>
      </c>
      <c r="BK38" s="2">
        <f t="shared" ca="1" si="23"/>
        <v>0</v>
      </c>
      <c r="BL38" s="2" t="str">
        <f t="shared" ca="1" si="24"/>
        <v/>
      </c>
      <c r="EB38" s="2">
        <f ca="1">IF(DZ36&gt;$K$39,EB37,EB37)</f>
        <v>10.687500000000011</v>
      </c>
      <c r="EC38" s="2">
        <f>IF(DZ36&gt;$K$39,EC37,0)</f>
        <v>0</v>
      </c>
    </row>
    <row r="39" spans="1:144" ht="15.9" customHeight="1" thickBot="1" x14ac:dyDescent="0.35">
      <c r="A39" s="2">
        <f>ROW()</f>
        <v>39</v>
      </c>
      <c r="B39" s="56"/>
      <c r="C39" s="8">
        <f t="shared" ca="1" si="4"/>
        <v>22</v>
      </c>
      <c r="D39" s="8">
        <f t="shared" ca="1" si="22"/>
        <v>0</v>
      </c>
      <c r="E39" s="50">
        <f t="shared" ca="1" si="5"/>
        <v>3</v>
      </c>
      <c r="F39" s="2" t="str">
        <f t="shared" ca="1" si="6"/>
        <v/>
      </c>
      <c r="I39" s="33"/>
      <c r="J39" s="34" t="s">
        <v>55</v>
      </c>
      <c r="K39" s="58">
        <v>16</v>
      </c>
      <c r="L39" s="35"/>
      <c r="N39" s="65"/>
      <c r="O39" s="66"/>
      <c r="P39" s="67"/>
      <c r="Q39" s="69"/>
      <c r="BD39" s="49">
        <f t="shared" ca="1" si="21"/>
        <v>3200</v>
      </c>
      <c r="BE39" s="3">
        <f t="shared" ca="1" si="12"/>
        <v>0.31995000000000001</v>
      </c>
      <c r="BF39" s="3">
        <f t="shared" ca="1" si="13"/>
        <v>-0.46783862043457014</v>
      </c>
      <c r="BG39" s="9">
        <f t="shared" ca="1" si="14"/>
        <v>3</v>
      </c>
      <c r="BH39" s="6">
        <f ca="1">IF(ISNUMBER('Descriptive Stats'!BF39),'Descriptive Stats'!BF39,#N/A)</f>
        <v>-0.46783862043457014</v>
      </c>
      <c r="BI39" s="6">
        <f ca="1">IF(ISNUMBER('Descriptive Stats'!E39),'Descriptive Stats'!E39,#N/A)</f>
        <v>3</v>
      </c>
      <c r="BK39" s="2" t="str">
        <f t="shared" ca="1" si="23"/>
        <v/>
      </c>
      <c r="BL39" s="2">
        <f t="shared" ca="1" si="24"/>
        <v>3</v>
      </c>
      <c r="DZ39" s="2">
        <f>DZ36+1</f>
        <v>10</v>
      </c>
      <c r="EA39" s="2">
        <f ca="1">IF(DZ39&gt;$K$39,"",COUNTIF(E:E,"&lt;="&amp;EB40))</f>
        <v>9118</v>
      </c>
      <c r="EB39" s="2">
        <f ca="1">IF(DZ39&gt;$K$39,EB38,EB37)</f>
        <v>10.687500000000011</v>
      </c>
      <c r="EC39" s="2">
        <f ca="1">IF(DZ39&gt;$K$39,EC38,EC40)</f>
        <v>0</v>
      </c>
    </row>
    <row r="40" spans="1:144" ht="15.9" customHeight="1" x14ac:dyDescent="0.3">
      <c r="A40" s="2">
        <f>ROW()</f>
        <v>40</v>
      </c>
      <c r="B40" s="56"/>
      <c r="C40" s="8">
        <f t="shared" ca="1" si="4"/>
        <v>10</v>
      </c>
      <c r="D40" s="8">
        <f t="shared" ca="1" si="22"/>
        <v>3</v>
      </c>
      <c r="E40" s="50">
        <f t="shared" ca="1" si="5"/>
        <v>3</v>
      </c>
      <c r="F40" s="2" t="str">
        <f t="shared" ca="1" si="6"/>
        <v/>
      </c>
      <c r="I40" s="36"/>
      <c r="J40" s="37"/>
      <c r="K40" s="59">
        <f ca="1">ROUNDUP(1+3.322*LOG10(J8),0)</f>
        <v>15</v>
      </c>
      <c r="L40" s="60" t="s">
        <v>156</v>
      </c>
      <c r="BD40" s="49">
        <f t="shared" ca="1" si="21"/>
        <v>3200</v>
      </c>
      <c r="BE40" s="3">
        <f t="shared" ca="1" si="12"/>
        <v>0.31995000000000001</v>
      </c>
      <c r="BF40" s="3">
        <f t="shared" ca="1" si="13"/>
        <v>-0.46783862043457014</v>
      </c>
      <c r="BG40" s="9">
        <f t="shared" ca="1" si="14"/>
        <v>3</v>
      </c>
      <c r="BH40" s="6">
        <f ca="1">IF(ISNUMBER('Descriptive Stats'!BF40),'Descriptive Stats'!BF40,#N/A)</f>
        <v>-0.46783862043457014</v>
      </c>
      <c r="BI40" s="6">
        <f ca="1">IF(ISNUMBER('Descriptive Stats'!E40),'Descriptive Stats'!E40,#N/A)</f>
        <v>3</v>
      </c>
      <c r="BK40" s="2" t="str">
        <f t="shared" ca="1" si="23"/>
        <v/>
      </c>
      <c r="BL40" s="2">
        <f t="shared" ca="1" si="24"/>
        <v>3</v>
      </c>
      <c r="EB40" s="2">
        <f ca="1">IF(DZ39&gt;$K$39,EB39,EB39+$EC$8)</f>
        <v>11.875000000000011</v>
      </c>
      <c r="EC40" s="2">
        <f ca="1">IF(DZ39&gt;$K$39,EC39,EA39-EA36)</f>
        <v>0</v>
      </c>
    </row>
    <row r="41" spans="1:144" ht="15.9" customHeight="1" x14ac:dyDescent="0.3">
      <c r="A41" s="2">
        <f>ROW()</f>
        <v>41</v>
      </c>
      <c r="B41" s="56"/>
      <c r="C41" s="8">
        <f t="shared" ca="1" si="4"/>
        <v>10</v>
      </c>
      <c r="D41" s="8">
        <f t="shared" ca="1" si="22"/>
        <v>3</v>
      </c>
      <c r="E41" s="50">
        <f t="shared" ca="1" si="5"/>
        <v>0</v>
      </c>
      <c r="F41" s="2" t="str">
        <f t="shared" ca="1" si="6"/>
        <v/>
      </c>
      <c r="BD41" s="49">
        <f t="shared" ca="1" si="21"/>
        <v>815.5</v>
      </c>
      <c r="BE41" s="3">
        <f t="shared" ca="1" si="12"/>
        <v>8.1500000000000003E-2</v>
      </c>
      <c r="BF41" s="3">
        <f t="shared" ca="1" si="13"/>
        <v>-1.3950525282585462</v>
      </c>
      <c r="BG41" s="9">
        <f t="shared" ca="1" si="14"/>
        <v>0</v>
      </c>
      <c r="BH41" s="6">
        <f ca="1">IF(ISNUMBER('Descriptive Stats'!BF41),'Descriptive Stats'!BF41,#N/A)</f>
        <v>-1.3950525282585462</v>
      </c>
      <c r="BI41" s="6">
        <f ca="1">IF(ISNUMBER('Descriptive Stats'!E41),'Descriptive Stats'!E41,#N/A)</f>
        <v>0</v>
      </c>
      <c r="BK41" s="2">
        <f t="shared" ca="1" si="23"/>
        <v>0</v>
      </c>
      <c r="BL41" s="2" t="str">
        <f t="shared" ca="1" si="24"/>
        <v/>
      </c>
      <c r="EB41" s="2">
        <f ca="1">IF(DZ39&gt;$K$39,EB40,EB40)</f>
        <v>11.875000000000011</v>
      </c>
      <c r="EC41" s="2">
        <f>IF(DZ39&gt;$K$39,EC40,0)</f>
        <v>0</v>
      </c>
    </row>
    <row r="42" spans="1:144" ht="15.9" customHeight="1" x14ac:dyDescent="0.3">
      <c r="A42" s="2">
        <f>ROW()</f>
        <v>42</v>
      </c>
      <c r="B42" s="56"/>
      <c r="C42" s="8">
        <f t="shared" ca="1" si="4"/>
        <v>4</v>
      </c>
      <c r="D42" s="8">
        <f t="shared" ca="1" si="22"/>
        <v>0</v>
      </c>
      <c r="E42" s="50">
        <f t="shared" ca="1" si="5"/>
        <v>6</v>
      </c>
      <c r="F42" s="2" t="str">
        <f t="shared" ca="1" si="6"/>
        <v/>
      </c>
      <c r="I42" s="77" t="s">
        <v>56</v>
      </c>
      <c r="J42" s="78"/>
      <c r="BD42" s="49">
        <f t="shared" ca="1" si="21"/>
        <v>3900</v>
      </c>
      <c r="BE42" s="3">
        <f t="shared" ca="1" si="12"/>
        <v>0.38995000000000002</v>
      </c>
      <c r="BF42" s="3">
        <f t="shared" ca="1" si="13"/>
        <v>-0.2794493539703507</v>
      </c>
      <c r="BG42" s="9">
        <f t="shared" ca="1" si="14"/>
        <v>6</v>
      </c>
      <c r="BH42" s="6">
        <f ca="1">IF(ISNUMBER('Descriptive Stats'!BF42),'Descriptive Stats'!BF42,#N/A)</f>
        <v>-0.2794493539703507</v>
      </c>
      <c r="BI42" s="6">
        <f ca="1">IF(ISNUMBER('Descriptive Stats'!E42),'Descriptive Stats'!E42,#N/A)</f>
        <v>6</v>
      </c>
      <c r="BK42" s="2" t="str">
        <f t="shared" ca="1" si="23"/>
        <v/>
      </c>
      <c r="BL42" s="2">
        <f t="shared" ca="1" si="24"/>
        <v>6</v>
      </c>
      <c r="DZ42" s="2">
        <f>DZ39+1</f>
        <v>11</v>
      </c>
      <c r="EA42" s="2">
        <f ca="1">IF(DZ42&gt;$K$39,"",COUNTIF(E:E,"&lt;="&amp;EB43))</f>
        <v>9118</v>
      </c>
      <c r="EB42" s="2">
        <f ca="1">IF(DZ42&gt;$K$39,EB41,EB40)</f>
        <v>11.875000000000011</v>
      </c>
      <c r="EC42" s="2">
        <f ca="1">IF(DZ42&gt;$K$39,EC41,EC43)</f>
        <v>0</v>
      </c>
    </row>
    <row r="43" spans="1:144" ht="15.9" customHeight="1" x14ac:dyDescent="0.3">
      <c r="A43" s="2">
        <f>ROW()</f>
        <v>43</v>
      </c>
      <c r="B43" s="56"/>
      <c r="C43" s="8">
        <f t="shared" ca="1" si="4"/>
        <v>5</v>
      </c>
      <c r="D43" s="8">
        <f t="shared" ca="1" si="22"/>
        <v>6</v>
      </c>
      <c r="E43" s="50">
        <f t="shared" ca="1" si="5"/>
        <v>4</v>
      </c>
      <c r="F43" s="2" t="str">
        <f t="shared" ca="1" si="6"/>
        <v/>
      </c>
      <c r="I43" s="16" t="s">
        <v>57</v>
      </c>
      <c r="J43" s="17">
        <f ca="1">PERCENTILE(E:E,0.01)</f>
        <v>0</v>
      </c>
      <c r="BD43" s="49">
        <f t="shared" ca="1" si="21"/>
        <v>3442</v>
      </c>
      <c r="BE43" s="3">
        <f t="shared" ca="1" si="12"/>
        <v>0.34415000000000001</v>
      </c>
      <c r="BF43" s="3">
        <f t="shared" ca="1" si="13"/>
        <v>-0.40116316278173481</v>
      </c>
      <c r="BG43" s="9">
        <f t="shared" ca="1" si="14"/>
        <v>4</v>
      </c>
      <c r="BH43" s="6">
        <f ca="1">IF(ISNUMBER('Descriptive Stats'!BF43),'Descriptive Stats'!BF43,#N/A)</f>
        <v>-0.40116316278173481</v>
      </c>
      <c r="BI43" s="6">
        <f ca="1">IF(ISNUMBER('Descriptive Stats'!E43),'Descriptive Stats'!E43,#N/A)</f>
        <v>4</v>
      </c>
      <c r="BK43" s="2" t="str">
        <f t="shared" ca="1" si="23"/>
        <v/>
      </c>
      <c r="BL43" s="2">
        <f t="shared" ca="1" si="24"/>
        <v>4</v>
      </c>
      <c r="EB43" s="2">
        <f ca="1">IF(DZ42&gt;$K$39,EB42,EB42+$EC$8)</f>
        <v>13.062500000000011</v>
      </c>
      <c r="EC43" s="2">
        <f ca="1">IF(DZ42&gt;$K$39,EC42,EA42-EA39)</f>
        <v>0</v>
      </c>
    </row>
    <row r="44" spans="1:144" ht="15.9" customHeight="1" x14ac:dyDescent="0.3">
      <c r="A44" s="2">
        <f>ROW()</f>
        <v>44</v>
      </c>
      <c r="B44" s="56"/>
      <c r="C44" s="8">
        <f t="shared" ca="1" si="4"/>
        <v>13</v>
      </c>
      <c r="D44" s="8">
        <f t="shared" ca="1" si="22"/>
        <v>4</v>
      </c>
      <c r="E44" s="50">
        <f t="shared" ca="1" si="5"/>
        <v>3</v>
      </c>
      <c r="F44" s="2" t="str">
        <f t="shared" ca="1" si="6"/>
        <v/>
      </c>
      <c r="I44" s="16" t="s">
        <v>58</v>
      </c>
      <c r="J44" s="17">
        <f ca="1">PERCENTILE(E:E,0.02)</f>
        <v>0</v>
      </c>
      <c r="BD44" s="49">
        <f t="shared" ca="1" si="21"/>
        <v>3200</v>
      </c>
      <c r="BE44" s="3">
        <f t="shared" ca="1" si="12"/>
        <v>0.31995000000000001</v>
      </c>
      <c r="BF44" s="3">
        <f t="shared" ca="1" si="13"/>
        <v>-0.46783862043457014</v>
      </c>
      <c r="BG44" s="9">
        <f t="shared" ca="1" si="14"/>
        <v>3</v>
      </c>
      <c r="BH44" s="6">
        <f ca="1">IF(ISNUMBER('Descriptive Stats'!BF44),'Descriptive Stats'!BF44,#N/A)</f>
        <v>-0.46783862043457014</v>
      </c>
      <c r="BI44" s="6">
        <f ca="1">IF(ISNUMBER('Descriptive Stats'!E44),'Descriptive Stats'!E44,#N/A)</f>
        <v>3</v>
      </c>
      <c r="BK44" s="2" t="str">
        <f t="shared" ca="1" si="23"/>
        <v/>
      </c>
      <c r="BL44" s="2">
        <f t="shared" ca="1" si="24"/>
        <v>3</v>
      </c>
      <c r="EB44" s="2">
        <f ca="1">IF(DZ42&gt;$K$39,EB43,EB43)</f>
        <v>13.062500000000011</v>
      </c>
      <c r="EC44" s="2">
        <f>IF(DZ42&gt;$K$39,EC43,0)</f>
        <v>0</v>
      </c>
    </row>
    <row r="45" spans="1:144" ht="15.9" customHeight="1" x14ac:dyDescent="0.3">
      <c r="A45" s="2">
        <f>ROW()</f>
        <v>45</v>
      </c>
      <c r="B45" s="56"/>
      <c r="C45" s="8">
        <f t="shared" ca="1" si="4"/>
        <v>10</v>
      </c>
      <c r="D45" s="8">
        <f t="shared" ca="1" si="22"/>
        <v>3</v>
      </c>
      <c r="E45" s="50">
        <f t="shared" ca="1" si="5"/>
        <v>15</v>
      </c>
      <c r="F45" s="2" t="str">
        <f t="shared" ca="1" si="6"/>
        <v/>
      </c>
      <c r="I45" s="16" t="s">
        <v>59</v>
      </c>
      <c r="J45" s="17">
        <f ca="1">PERCENTILE(E:E,0.03)</f>
        <v>0</v>
      </c>
      <c r="BD45" s="49">
        <f t="shared" ca="1" si="21"/>
        <v>5051.5</v>
      </c>
      <c r="BE45" s="3">
        <f t="shared" ca="1" si="12"/>
        <v>0.50509999999999999</v>
      </c>
      <c r="BF45" s="3">
        <f t="shared" ca="1" si="13"/>
        <v>1.2784152420787677E-2</v>
      </c>
      <c r="BG45" s="9">
        <f t="shared" ca="1" si="14"/>
        <v>15</v>
      </c>
      <c r="BH45" s="6">
        <f ca="1">IF(ISNUMBER('Descriptive Stats'!BF45),'Descriptive Stats'!BF45,#N/A)</f>
        <v>1.2784152420787677E-2</v>
      </c>
      <c r="BI45" s="6">
        <f ca="1">IF(ISNUMBER('Descriptive Stats'!E45),'Descriptive Stats'!E45,#N/A)</f>
        <v>15</v>
      </c>
      <c r="BK45" s="2" t="str">
        <f t="shared" ca="1" si="23"/>
        <v/>
      </c>
      <c r="BL45" s="2">
        <f t="shared" ca="1" si="24"/>
        <v>15</v>
      </c>
      <c r="DZ45" s="2">
        <f>DZ42+1</f>
        <v>12</v>
      </c>
      <c r="EA45" s="2">
        <f ca="1">IF(DZ45&gt;$K$39,"",COUNTIF(E:E,"&lt;="&amp;EB46))</f>
        <v>9118</v>
      </c>
      <c r="EB45" s="2">
        <f ca="1">IF(DZ45&gt;$K$39,EB44,EB43)</f>
        <v>13.062500000000011</v>
      </c>
      <c r="EC45" s="2">
        <f ca="1">IF(DZ45&gt;$K$39,EC44,EC46)</f>
        <v>0</v>
      </c>
    </row>
    <row r="46" spans="1:144" ht="15.9" customHeight="1" x14ac:dyDescent="0.3">
      <c r="A46" s="2">
        <f>ROW()</f>
        <v>46</v>
      </c>
      <c r="B46" s="56"/>
      <c r="C46" s="8">
        <f t="shared" ca="1" si="4"/>
        <v>24</v>
      </c>
      <c r="D46" s="8">
        <f t="shared" ca="1" si="22"/>
        <v>15</v>
      </c>
      <c r="E46" s="50">
        <f t="shared" ca="1" si="5"/>
        <v>7</v>
      </c>
      <c r="F46" s="2" t="str">
        <f t="shared" ca="1" si="6"/>
        <v/>
      </c>
      <c r="I46" s="16" t="s">
        <v>60</v>
      </c>
      <c r="J46" s="17">
        <f ca="1">PERCENTILE(E:E,0.04)</f>
        <v>0</v>
      </c>
      <c r="BD46" s="49">
        <f t="shared" ca="1" si="21"/>
        <v>4473.5</v>
      </c>
      <c r="BE46" s="3">
        <f t="shared" ca="1" si="12"/>
        <v>0.44729999999999998</v>
      </c>
      <c r="BF46" s="3">
        <f t="shared" ca="1" si="13"/>
        <v>-0.13248586824472414</v>
      </c>
      <c r="BG46" s="9">
        <f t="shared" ca="1" si="14"/>
        <v>7</v>
      </c>
      <c r="BH46" s="6">
        <f ca="1">IF(ISNUMBER('Descriptive Stats'!BF46),'Descriptive Stats'!BF46,#N/A)</f>
        <v>-0.13248586824472414</v>
      </c>
      <c r="BI46" s="6">
        <f ca="1">IF(ISNUMBER('Descriptive Stats'!E46),'Descriptive Stats'!E46,#N/A)</f>
        <v>7</v>
      </c>
      <c r="BK46" s="2" t="str">
        <f t="shared" ca="1" si="23"/>
        <v/>
      </c>
      <c r="BL46" s="2">
        <f t="shared" ca="1" si="24"/>
        <v>7</v>
      </c>
      <c r="EB46" s="2">
        <f ca="1">IF(DZ45&gt;$K$39,EB45,EB45+$EC$8)</f>
        <v>14.250000000000011</v>
      </c>
      <c r="EC46" s="2">
        <f ca="1">IF(DZ45&gt;$K$39,EC45,EA45-EA42)</f>
        <v>0</v>
      </c>
    </row>
    <row r="47" spans="1:144" ht="15.9" customHeight="1" x14ac:dyDescent="0.3">
      <c r="A47" s="2">
        <f>ROW()</f>
        <v>47</v>
      </c>
      <c r="B47" s="56"/>
      <c r="C47" s="8">
        <f t="shared" ca="1" si="4"/>
        <v>6</v>
      </c>
      <c r="D47" s="8">
        <f t="shared" ca="1" si="22"/>
        <v>7</v>
      </c>
      <c r="E47" s="50">
        <f t="shared" ca="1" si="5"/>
        <v>0</v>
      </c>
      <c r="F47" s="2" t="str">
        <f t="shared" ca="1" si="6"/>
        <v/>
      </c>
      <c r="I47" s="16" t="s">
        <v>61</v>
      </c>
      <c r="J47" s="17">
        <f ca="1">PERCENTILE(E:E,0.05)</f>
        <v>0</v>
      </c>
      <c r="BD47" s="49">
        <f t="shared" ca="1" si="21"/>
        <v>815.5</v>
      </c>
      <c r="BE47" s="3">
        <f t="shared" ca="1" si="12"/>
        <v>8.1500000000000003E-2</v>
      </c>
      <c r="BF47" s="3">
        <f t="shared" ca="1" si="13"/>
        <v>-1.3950525282585462</v>
      </c>
      <c r="BG47" s="9">
        <f t="shared" ca="1" si="14"/>
        <v>0</v>
      </c>
      <c r="BH47" s="6">
        <f ca="1">IF(ISNUMBER('Descriptive Stats'!BF47),'Descriptive Stats'!BF47,#N/A)</f>
        <v>-1.3950525282585462</v>
      </c>
      <c r="BI47" s="6">
        <f ca="1">IF(ISNUMBER('Descriptive Stats'!E47),'Descriptive Stats'!E47,#N/A)</f>
        <v>0</v>
      </c>
      <c r="BK47" s="2">
        <f t="shared" ca="1" si="23"/>
        <v>0</v>
      </c>
      <c r="BL47" s="2" t="str">
        <f t="shared" ca="1" si="24"/>
        <v/>
      </c>
      <c r="EB47" s="2">
        <f ca="1">IF(DZ45&gt;$K$39,EB46,EB46)</f>
        <v>14.250000000000011</v>
      </c>
      <c r="EC47" s="2">
        <f>IF(DZ45&gt;$K$39,EC46,0)</f>
        <v>0</v>
      </c>
    </row>
    <row r="48" spans="1:144" ht="15.9" customHeight="1" x14ac:dyDescent="0.3">
      <c r="A48" s="2">
        <f>ROW()</f>
        <v>48</v>
      </c>
      <c r="B48" s="56"/>
      <c r="C48" s="8">
        <f t="shared" ca="1" si="4"/>
        <v>4</v>
      </c>
      <c r="D48" s="8">
        <f t="shared" ca="1" si="22"/>
        <v>0</v>
      </c>
      <c r="E48" s="50">
        <f t="shared" ca="1" si="5"/>
        <v>6</v>
      </c>
      <c r="F48" s="2" t="str">
        <f t="shared" ca="1" si="6"/>
        <v/>
      </c>
      <c r="I48" s="16" t="s">
        <v>62</v>
      </c>
      <c r="J48" s="17">
        <f ca="1">PERCENTILE(E:E,0.06)</f>
        <v>0</v>
      </c>
      <c r="BD48" s="49">
        <f t="shared" ca="1" si="21"/>
        <v>3900</v>
      </c>
      <c r="BE48" s="3">
        <f t="shared" ca="1" si="12"/>
        <v>0.38995000000000002</v>
      </c>
      <c r="BF48" s="3">
        <f t="shared" ca="1" si="13"/>
        <v>-0.2794493539703507</v>
      </c>
      <c r="BG48" s="9">
        <f t="shared" ca="1" si="14"/>
        <v>6</v>
      </c>
      <c r="BH48" s="6">
        <f ca="1">IF(ISNUMBER('Descriptive Stats'!BF48),'Descriptive Stats'!BF48,#N/A)</f>
        <v>-0.2794493539703507</v>
      </c>
      <c r="BI48" s="6">
        <f ca="1">IF(ISNUMBER('Descriptive Stats'!E48),'Descriptive Stats'!E48,#N/A)</f>
        <v>6</v>
      </c>
      <c r="BK48" s="2" t="str">
        <f t="shared" ca="1" si="23"/>
        <v/>
      </c>
      <c r="BL48" s="2">
        <f t="shared" ca="1" si="24"/>
        <v>6</v>
      </c>
      <c r="DZ48" s="2">
        <f>DZ45+1</f>
        <v>13</v>
      </c>
      <c r="EA48" s="2">
        <f ca="1">IF(DZ48&gt;$K$39,"",COUNTIF(E:E,"&lt;="&amp;EB49))</f>
        <v>9557</v>
      </c>
      <c r="EB48" s="2">
        <f ca="1">IF(DZ48&gt;$K$39,EB47,EB46)</f>
        <v>14.250000000000011</v>
      </c>
      <c r="EC48" s="2">
        <f ca="1">IF(DZ48&gt;$K$39,EC47,EC49)</f>
        <v>439</v>
      </c>
    </row>
    <row r="49" spans="1:133" ht="15.9" customHeight="1" x14ac:dyDescent="0.3">
      <c r="A49" s="2">
        <f>ROW()</f>
        <v>49</v>
      </c>
      <c r="B49" s="56"/>
      <c r="C49" s="8">
        <f t="shared" ca="1" si="4"/>
        <v>2</v>
      </c>
      <c r="D49" s="8">
        <f t="shared" ca="1" si="22"/>
        <v>6</v>
      </c>
      <c r="E49" s="50">
        <f t="shared" ca="1" si="5"/>
        <v>3</v>
      </c>
      <c r="F49" s="2" t="str">
        <f t="shared" ca="1" si="6"/>
        <v/>
      </c>
      <c r="I49" s="16" t="s">
        <v>63</v>
      </c>
      <c r="J49" s="17">
        <f ca="1">PERCENTILE(E:E,0.07)</f>
        <v>0</v>
      </c>
      <c r="BD49" s="49">
        <f t="shared" ca="1" si="21"/>
        <v>3200</v>
      </c>
      <c r="BE49" s="3">
        <f t="shared" ca="1" si="12"/>
        <v>0.31995000000000001</v>
      </c>
      <c r="BF49" s="3">
        <f t="shared" ca="1" si="13"/>
        <v>-0.46783862043457014</v>
      </c>
      <c r="BG49" s="9">
        <f t="shared" ca="1" si="14"/>
        <v>3</v>
      </c>
      <c r="BH49" s="6">
        <f ca="1">IF(ISNUMBER('Descriptive Stats'!BF49),'Descriptive Stats'!BF49,#N/A)</f>
        <v>-0.46783862043457014</v>
      </c>
      <c r="BI49" s="6">
        <f ca="1">IF(ISNUMBER('Descriptive Stats'!E49),'Descriptive Stats'!E49,#N/A)</f>
        <v>3</v>
      </c>
      <c r="BK49" s="2" t="str">
        <f t="shared" ca="1" si="23"/>
        <v/>
      </c>
      <c r="BL49" s="2">
        <f t="shared" ca="1" si="24"/>
        <v>3</v>
      </c>
      <c r="EB49" s="2">
        <f ca="1">IF(DZ48&gt;$K$39,EB48,EB48+$EC$8)</f>
        <v>15.437500000000011</v>
      </c>
      <c r="EC49" s="2">
        <f ca="1">IF(DZ48&gt;$K$39,EC48,EA48-EA45)</f>
        <v>439</v>
      </c>
    </row>
    <row r="50" spans="1:133" ht="15.9" customHeight="1" x14ac:dyDescent="0.3">
      <c r="A50" s="2">
        <f>ROW()</f>
        <v>50</v>
      </c>
      <c r="B50" s="56"/>
      <c r="C50" s="8">
        <f t="shared" ca="1" si="4"/>
        <v>10</v>
      </c>
      <c r="D50" s="8">
        <f t="shared" ca="1" si="22"/>
        <v>3</v>
      </c>
      <c r="E50" s="50">
        <f t="shared" ca="1" si="5"/>
        <v>0</v>
      </c>
      <c r="F50" s="2" t="str">
        <f t="shared" ca="1" si="6"/>
        <v/>
      </c>
      <c r="I50" s="16" t="s">
        <v>64</v>
      </c>
      <c r="J50" s="17">
        <f ca="1">PERCENTILE(E:E,0.08)</f>
        <v>0</v>
      </c>
      <c r="BD50" s="49">
        <f t="shared" ca="1" si="21"/>
        <v>815.5</v>
      </c>
      <c r="BE50" s="3">
        <f t="shared" ca="1" si="12"/>
        <v>8.1500000000000003E-2</v>
      </c>
      <c r="BF50" s="3">
        <f t="shared" ca="1" si="13"/>
        <v>-1.3950525282585462</v>
      </c>
      <c r="BG50" s="9">
        <f t="shared" ca="1" si="14"/>
        <v>0</v>
      </c>
      <c r="BH50" s="6">
        <f ca="1">IF(ISNUMBER('Descriptive Stats'!BF50),'Descriptive Stats'!BF50,#N/A)</f>
        <v>-1.3950525282585462</v>
      </c>
      <c r="BI50" s="6">
        <f ca="1">IF(ISNUMBER('Descriptive Stats'!E50),'Descriptive Stats'!E50,#N/A)</f>
        <v>0</v>
      </c>
      <c r="BK50" s="2">
        <f t="shared" ca="1" si="23"/>
        <v>0</v>
      </c>
      <c r="BL50" s="2" t="str">
        <f t="shared" ca="1" si="24"/>
        <v/>
      </c>
      <c r="EB50" s="2">
        <f ca="1">IF(DZ48&gt;$K$39,EB49,EB49)</f>
        <v>15.437500000000011</v>
      </c>
      <c r="EC50" s="2">
        <f>IF(DZ48&gt;$K$39,EC49,0)</f>
        <v>0</v>
      </c>
    </row>
    <row r="51" spans="1:133" ht="15.9" customHeight="1" x14ac:dyDescent="0.3">
      <c r="A51" s="2">
        <f>ROW()</f>
        <v>51</v>
      </c>
      <c r="B51" s="56"/>
      <c r="C51" s="8">
        <f t="shared" ca="1" si="4"/>
        <v>4</v>
      </c>
      <c r="D51" s="8">
        <f t="shared" ca="1" si="22"/>
        <v>0</v>
      </c>
      <c r="E51" s="50">
        <f t="shared" ca="1" si="5"/>
        <v>7</v>
      </c>
      <c r="F51" s="2" t="str">
        <f t="shared" ca="1" si="6"/>
        <v/>
      </c>
      <c r="I51" s="16" t="s">
        <v>65</v>
      </c>
      <c r="J51" s="17">
        <f ca="1">PERCENTILE(E:E,0.09)</f>
        <v>0</v>
      </c>
      <c r="BD51" s="49">
        <f t="shared" ca="1" si="21"/>
        <v>4473.5</v>
      </c>
      <c r="BE51" s="3">
        <f t="shared" ca="1" si="12"/>
        <v>0.44729999999999998</v>
      </c>
      <c r="BF51" s="3">
        <f t="shared" ca="1" si="13"/>
        <v>-0.13248586824472414</v>
      </c>
      <c r="BG51" s="9">
        <f t="shared" ca="1" si="14"/>
        <v>7</v>
      </c>
      <c r="BH51" s="6">
        <f ca="1">IF(ISNUMBER('Descriptive Stats'!BF51),'Descriptive Stats'!BF51,#N/A)</f>
        <v>-0.13248586824472414</v>
      </c>
      <c r="BI51" s="6">
        <f ca="1">IF(ISNUMBER('Descriptive Stats'!E51),'Descriptive Stats'!E51,#N/A)</f>
        <v>7</v>
      </c>
      <c r="BK51" s="2" t="str">
        <f t="shared" ca="1" si="23"/>
        <v/>
      </c>
      <c r="BL51" s="2">
        <f t="shared" ca="1" si="24"/>
        <v>7</v>
      </c>
      <c r="DZ51" s="2">
        <f>DZ48+1</f>
        <v>14</v>
      </c>
      <c r="EA51" s="2">
        <f ca="1">IF(DZ51&gt;$K$39,"",COUNTIF(E:E,"&lt;="&amp;EB52))</f>
        <v>9557</v>
      </c>
      <c r="EB51" s="2">
        <f ca="1">IF(DZ51&gt;$K$39,EB50,EB49)</f>
        <v>15.437500000000011</v>
      </c>
      <c r="EC51" s="2">
        <f ca="1">IF(DZ51&gt;$K$39,EC50,EC52)</f>
        <v>0</v>
      </c>
    </row>
    <row r="52" spans="1:133" ht="15.9" customHeight="1" x14ac:dyDescent="0.3">
      <c r="A52" s="2">
        <f>ROW()</f>
        <v>52</v>
      </c>
      <c r="B52" s="56"/>
      <c r="C52" s="8">
        <f t="shared" ca="1" si="4"/>
        <v>6</v>
      </c>
      <c r="D52" s="8">
        <f t="shared" ca="1" si="22"/>
        <v>7</v>
      </c>
      <c r="E52" s="50">
        <f t="shared" ca="1" si="5"/>
        <v>0</v>
      </c>
      <c r="F52" s="2" t="str">
        <f t="shared" ca="1" si="6"/>
        <v/>
      </c>
      <c r="I52" s="16" t="s">
        <v>66</v>
      </c>
      <c r="J52" s="17">
        <f ca="1">PERCENTILE(E:E,0.1)</f>
        <v>0</v>
      </c>
      <c r="BD52" s="49">
        <f t="shared" ca="1" si="21"/>
        <v>815.5</v>
      </c>
      <c r="BE52" s="3">
        <f t="shared" ca="1" si="12"/>
        <v>8.1500000000000003E-2</v>
      </c>
      <c r="BF52" s="3">
        <f t="shared" ca="1" si="13"/>
        <v>-1.3950525282585462</v>
      </c>
      <c r="BG52" s="9">
        <f t="shared" ca="1" si="14"/>
        <v>0</v>
      </c>
      <c r="BH52" s="6">
        <f ca="1">IF(ISNUMBER('Descriptive Stats'!BF52),'Descriptive Stats'!BF52,#N/A)</f>
        <v>-1.3950525282585462</v>
      </c>
      <c r="BI52" s="6">
        <f ca="1">IF(ISNUMBER('Descriptive Stats'!E52),'Descriptive Stats'!E52,#N/A)</f>
        <v>0</v>
      </c>
      <c r="BK52" s="2">
        <f t="shared" ca="1" si="23"/>
        <v>0</v>
      </c>
      <c r="BL52" s="2" t="str">
        <f t="shared" ca="1" si="24"/>
        <v/>
      </c>
      <c r="EB52" s="2">
        <f ca="1">IF(DZ51&gt;$K$39,EB51,EB51+$EC$8)</f>
        <v>16.625000000000011</v>
      </c>
      <c r="EC52" s="2">
        <f ca="1">IF(DZ51&gt;$K$39,EC51,EA51-EA48)</f>
        <v>0</v>
      </c>
    </row>
    <row r="53" spans="1:133" ht="15.9" customHeight="1" x14ac:dyDescent="0.3">
      <c r="A53" s="2">
        <f>ROW()</f>
        <v>53</v>
      </c>
      <c r="B53" s="56"/>
      <c r="C53" s="8">
        <f t="shared" ca="1" si="4"/>
        <v>11</v>
      </c>
      <c r="D53" s="8">
        <f t="shared" ca="1" si="22"/>
        <v>0</v>
      </c>
      <c r="E53" s="50">
        <f t="shared" ca="1" si="5"/>
        <v>7</v>
      </c>
      <c r="F53" s="2" t="str">
        <f t="shared" ca="1" si="6"/>
        <v/>
      </c>
      <c r="I53" s="16" t="s">
        <v>67</v>
      </c>
      <c r="J53" s="17">
        <f ca="1">PERCENTILE(E:E,0.11)</f>
        <v>0</v>
      </c>
      <c r="BD53" s="49">
        <f t="shared" ca="1" si="21"/>
        <v>4473.5</v>
      </c>
      <c r="BE53" s="3">
        <f t="shared" ca="1" si="12"/>
        <v>0.44729999999999998</v>
      </c>
      <c r="BF53" s="3">
        <f t="shared" ca="1" si="13"/>
        <v>-0.13248586824472414</v>
      </c>
      <c r="BG53" s="9">
        <f t="shared" ca="1" si="14"/>
        <v>7</v>
      </c>
      <c r="BH53" s="6">
        <f ca="1">IF(ISNUMBER('Descriptive Stats'!BF53),'Descriptive Stats'!BF53,#N/A)</f>
        <v>-0.13248586824472414</v>
      </c>
      <c r="BI53" s="6">
        <f ca="1">IF(ISNUMBER('Descriptive Stats'!E53),'Descriptive Stats'!E53,#N/A)</f>
        <v>7</v>
      </c>
      <c r="BK53" s="2" t="str">
        <f t="shared" ca="1" si="23"/>
        <v/>
      </c>
      <c r="BL53" s="2">
        <f t="shared" ca="1" si="24"/>
        <v>7</v>
      </c>
      <c r="EB53" s="2">
        <f ca="1">IF(DZ51&gt;$K$39,EB52,EB52)</f>
        <v>16.625000000000011</v>
      </c>
      <c r="EC53" s="2">
        <f>IF(DZ51&gt;$K$39,EC52,0)</f>
        <v>0</v>
      </c>
    </row>
    <row r="54" spans="1:133" ht="15.9" customHeight="1" x14ac:dyDescent="0.3">
      <c r="A54" s="2">
        <f>ROW()</f>
        <v>54</v>
      </c>
      <c r="B54" s="56"/>
      <c r="C54" s="8">
        <f t="shared" ca="1" si="4"/>
        <v>6</v>
      </c>
      <c r="D54" s="8">
        <f t="shared" ca="1" si="22"/>
        <v>7</v>
      </c>
      <c r="E54" s="50">
        <f t="shared" ca="1" si="5"/>
        <v>4</v>
      </c>
      <c r="F54" s="2" t="str">
        <f t="shared" ca="1" si="6"/>
        <v/>
      </c>
      <c r="I54" s="16" t="s">
        <v>68</v>
      </c>
      <c r="J54" s="17">
        <f ca="1">PERCENTILE(E:E,0.12)</f>
        <v>0</v>
      </c>
      <c r="BD54" s="49">
        <f t="shared" ca="1" si="21"/>
        <v>3442</v>
      </c>
      <c r="BE54" s="3">
        <f t="shared" ca="1" si="12"/>
        <v>0.34415000000000001</v>
      </c>
      <c r="BF54" s="3">
        <f t="shared" ca="1" si="13"/>
        <v>-0.40116316278173481</v>
      </c>
      <c r="BG54" s="9">
        <f t="shared" ca="1" si="14"/>
        <v>4</v>
      </c>
      <c r="BH54" s="6">
        <f ca="1">IF(ISNUMBER('Descriptive Stats'!BF54),'Descriptive Stats'!BF54,#N/A)</f>
        <v>-0.40116316278173481</v>
      </c>
      <c r="BI54" s="6">
        <f ca="1">IF(ISNUMBER('Descriptive Stats'!E54),'Descriptive Stats'!E54,#N/A)</f>
        <v>4</v>
      </c>
      <c r="BK54" s="2" t="str">
        <f t="shared" ca="1" si="23"/>
        <v/>
      </c>
      <c r="BL54" s="2">
        <f t="shared" ca="1" si="24"/>
        <v>4</v>
      </c>
      <c r="DZ54" s="2">
        <f>DZ51+1</f>
        <v>15</v>
      </c>
      <c r="EA54" s="2">
        <f ca="1">IF(DZ54&gt;$K$39,"",COUNTIF(E:E,"&lt;="&amp;EB55))</f>
        <v>9557</v>
      </c>
      <c r="EB54" s="2">
        <f ca="1">IF(DZ54&gt;$K$39,EB53,EB52)</f>
        <v>16.625000000000011</v>
      </c>
      <c r="EC54" s="2">
        <f ca="1">IF(DZ54&gt;$K$39,EC53,EC55)</f>
        <v>0</v>
      </c>
    </row>
    <row r="55" spans="1:133" ht="15.9" customHeight="1" x14ac:dyDescent="0.3">
      <c r="A55" s="2">
        <f>ROW()</f>
        <v>55</v>
      </c>
      <c r="B55" s="56"/>
      <c r="C55" s="8">
        <f t="shared" ca="1" si="4"/>
        <v>13</v>
      </c>
      <c r="D55" s="8">
        <f t="shared" ca="1" si="22"/>
        <v>4</v>
      </c>
      <c r="E55" s="50">
        <f t="shared" ca="1" si="5"/>
        <v>0</v>
      </c>
      <c r="F55" s="2" t="str">
        <f t="shared" ca="1" si="6"/>
        <v/>
      </c>
      <c r="I55" s="16" t="s">
        <v>69</v>
      </c>
      <c r="J55" s="17">
        <f ca="1">PERCENTILE(E:E,0.13)</f>
        <v>0</v>
      </c>
      <c r="BD55" s="49">
        <f t="shared" ca="1" si="21"/>
        <v>815.5</v>
      </c>
      <c r="BE55" s="3">
        <f t="shared" ca="1" si="12"/>
        <v>8.1500000000000003E-2</v>
      </c>
      <c r="BF55" s="3">
        <f t="shared" ca="1" si="13"/>
        <v>-1.3950525282585462</v>
      </c>
      <c r="BG55" s="9">
        <f t="shared" ca="1" si="14"/>
        <v>0</v>
      </c>
      <c r="BH55" s="6">
        <f ca="1">IF(ISNUMBER('Descriptive Stats'!BF55),'Descriptive Stats'!BF55,#N/A)</f>
        <v>-1.3950525282585462</v>
      </c>
      <c r="BI55" s="6">
        <f ca="1">IF(ISNUMBER('Descriptive Stats'!E55),'Descriptive Stats'!E55,#N/A)</f>
        <v>0</v>
      </c>
      <c r="BK55" s="2">
        <f t="shared" ca="1" si="23"/>
        <v>0</v>
      </c>
      <c r="BL55" s="2" t="str">
        <f t="shared" ca="1" si="24"/>
        <v/>
      </c>
      <c r="EB55" s="2">
        <f ca="1">IF(DZ54&gt;$K$39,EB54,EB54+$EC$8)</f>
        <v>17.812500000000011</v>
      </c>
      <c r="EC55" s="2">
        <f ca="1">IF(DZ54&gt;$K$39,EC54,EA54-EA51)</f>
        <v>0</v>
      </c>
    </row>
    <row r="56" spans="1:133" ht="15.9" customHeight="1" x14ac:dyDescent="0.3">
      <c r="A56" s="2">
        <f>ROW()</f>
        <v>56</v>
      </c>
      <c r="B56" s="56"/>
      <c r="C56" s="8">
        <f t="shared" ca="1" si="4"/>
        <v>14</v>
      </c>
      <c r="D56" s="8">
        <f t="shared" ca="1" si="22"/>
        <v>0</v>
      </c>
      <c r="E56" s="50">
        <f t="shared" ca="1" si="5"/>
        <v>1</v>
      </c>
      <c r="F56" s="2" t="str">
        <f t="shared" ca="1" si="6"/>
        <v/>
      </c>
      <c r="I56" s="16" t="s">
        <v>70</v>
      </c>
      <c r="J56" s="17">
        <f ca="1">PERCENTILE(E:E,0.14)</f>
        <v>0</v>
      </c>
      <c r="BD56" s="49">
        <f t="shared" ca="1" si="21"/>
        <v>1871</v>
      </c>
      <c r="BE56" s="3">
        <f t="shared" ca="1" si="12"/>
        <v>0.18704999999999999</v>
      </c>
      <c r="BF56" s="3">
        <f t="shared" ca="1" si="13"/>
        <v>-0.88881967520906158</v>
      </c>
      <c r="BG56" s="9">
        <f t="shared" ca="1" si="14"/>
        <v>1</v>
      </c>
      <c r="BH56" s="6">
        <f ca="1">IF(ISNUMBER('Descriptive Stats'!BF56),'Descriptive Stats'!BF56,#N/A)</f>
        <v>-0.88881967520906158</v>
      </c>
      <c r="BI56" s="6">
        <f ca="1">IF(ISNUMBER('Descriptive Stats'!E56),'Descriptive Stats'!E56,#N/A)</f>
        <v>1</v>
      </c>
      <c r="BK56" s="2">
        <f t="shared" ca="1" si="23"/>
        <v>1</v>
      </c>
      <c r="BL56" s="2" t="str">
        <f t="shared" ca="1" si="24"/>
        <v/>
      </c>
      <c r="EB56" s="2">
        <f ca="1">IF(DZ54&gt;$K$39,EB55,EB55)</f>
        <v>17.812500000000011</v>
      </c>
      <c r="EC56" s="2">
        <f>IF(DZ54&gt;$K$39,EC55,0)</f>
        <v>0</v>
      </c>
    </row>
    <row r="57" spans="1:133" ht="15.9" customHeight="1" x14ac:dyDescent="0.3">
      <c r="A57" s="2">
        <f>ROW()</f>
        <v>57</v>
      </c>
      <c r="B57" s="56"/>
      <c r="C57" s="8">
        <f t="shared" ca="1" si="4"/>
        <v>8</v>
      </c>
      <c r="D57" s="8">
        <f t="shared" ca="1" si="22"/>
        <v>1</v>
      </c>
      <c r="E57" s="50">
        <f t="shared" ca="1" si="5"/>
        <v>0</v>
      </c>
      <c r="F57" s="2" t="str">
        <f t="shared" ca="1" si="6"/>
        <v/>
      </c>
      <c r="I57" s="16" t="s">
        <v>71</v>
      </c>
      <c r="J57" s="17">
        <f ca="1">PERCENTILE(E:E,0.15)</f>
        <v>0</v>
      </c>
      <c r="BD57" s="49">
        <f t="shared" ca="1" si="21"/>
        <v>815.5</v>
      </c>
      <c r="BE57" s="3">
        <f t="shared" ca="1" si="12"/>
        <v>8.1500000000000003E-2</v>
      </c>
      <c r="BF57" s="3">
        <f t="shared" ca="1" si="13"/>
        <v>-1.3950525282585462</v>
      </c>
      <c r="BG57" s="9">
        <f t="shared" ca="1" si="14"/>
        <v>0</v>
      </c>
      <c r="BH57" s="6">
        <f ca="1">IF(ISNUMBER('Descriptive Stats'!BF57),'Descriptive Stats'!BF57,#N/A)</f>
        <v>-1.3950525282585462</v>
      </c>
      <c r="BI57" s="6">
        <f ca="1">IF(ISNUMBER('Descriptive Stats'!E57),'Descriptive Stats'!E57,#N/A)</f>
        <v>0</v>
      </c>
      <c r="BK57" s="2">
        <f t="shared" ca="1" si="23"/>
        <v>0</v>
      </c>
      <c r="BL57" s="2" t="str">
        <f t="shared" ca="1" si="24"/>
        <v/>
      </c>
      <c r="DZ57" s="2">
        <f>DZ54+1</f>
        <v>16</v>
      </c>
      <c r="EA57" s="2">
        <f ca="1">IF(DZ57&gt;$K$39,"",COUNTIF(E:E,"&lt;="&amp;EB58))</f>
        <v>10000</v>
      </c>
      <c r="EB57" s="2">
        <f ca="1">IF(DZ57&gt;$K$39,EB56,EB55)</f>
        <v>17.812500000000011</v>
      </c>
      <c r="EC57" s="2">
        <f ca="1">IF(DZ57&gt;$K$39,EC56,EC58)</f>
        <v>443</v>
      </c>
    </row>
    <row r="58" spans="1:133" ht="15.9" customHeight="1" x14ac:dyDescent="0.3">
      <c r="A58" s="2">
        <f>ROW()</f>
        <v>58</v>
      </c>
      <c r="B58" s="56"/>
      <c r="C58" s="8">
        <f t="shared" ca="1" si="4"/>
        <v>18</v>
      </c>
      <c r="D58" s="8">
        <f t="shared" ca="1" si="22"/>
        <v>0</v>
      </c>
      <c r="E58" s="50">
        <f t="shared" ca="1" si="5"/>
        <v>0</v>
      </c>
      <c r="F58" s="2" t="str">
        <f t="shared" ca="1" si="6"/>
        <v/>
      </c>
      <c r="I58" s="16" t="s">
        <v>72</v>
      </c>
      <c r="J58" s="17">
        <f ca="1">PERCENTILE(E:E,0.16)</f>
        <v>0</v>
      </c>
      <c r="BD58" s="49">
        <f t="shared" ca="1" si="21"/>
        <v>815.5</v>
      </c>
      <c r="BE58" s="3">
        <f t="shared" ca="1" si="12"/>
        <v>8.1500000000000003E-2</v>
      </c>
      <c r="BF58" s="3">
        <f t="shared" ca="1" si="13"/>
        <v>-1.3950525282585462</v>
      </c>
      <c r="BG58" s="9">
        <f t="shared" ca="1" si="14"/>
        <v>0</v>
      </c>
      <c r="BH58" s="6">
        <f ca="1">IF(ISNUMBER('Descriptive Stats'!BF58),'Descriptive Stats'!BF58,#N/A)</f>
        <v>-1.3950525282585462</v>
      </c>
      <c r="BI58" s="6">
        <f ca="1">IF(ISNUMBER('Descriptive Stats'!E58),'Descriptive Stats'!E58,#N/A)</f>
        <v>0</v>
      </c>
      <c r="BK58" s="2">
        <f t="shared" ca="1" si="23"/>
        <v>0</v>
      </c>
      <c r="BL58" s="2" t="str">
        <f t="shared" ca="1" si="24"/>
        <v/>
      </c>
      <c r="EB58" s="2">
        <f ca="1">IF(DZ57&gt;$K$39,EB57,EB57+$EC$8)</f>
        <v>19.000000000000011</v>
      </c>
      <c r="EC58" s="2">
        <f ca="1">IF(DZ57&gt;$K$39,EC57,EA57-EA54)</f>
        <v>443</v>
      </c>
    </row>
    <row r="59" spans="1:133" ht="15.9" customHeight="1" x14ac:dyDescent="0.3">
      <c r="A59" s="2">
        <f>ROW()</f>
        <v>59</v>
      </c>
      <c r="B59" s="56"/>
      <c r="C59" s="8">
        <f t="shared" ca="1" si="4"/>
        <v>22</v>
      </c>
      <c r="D59" s="8">
        <f t="shared" ca="1" si="22"/>
        <v>0</v>
      </c>
      <c r="E59" s="50">
        <f t="shared" ca="1" si="5"/>
        <v>0</v>
      </c>
      <c r="F59" s="2" t="str">
        <f t="shared" ca="1" si="6"/>
        <v/>
      </c>
      <c r="I59" s="16" t="s">
        <v>73</v>
      </c>
      <c r="J59" s="17">
        <f ca="1">PERCENTILE(E:E,0.17)</f>
        <v>0</v>
      </c>
      <c r="BD59" s="49">
        <f t="shared" ca="1" si="21"/>
        <v>815.5</v>
      </c>
      <c r="BE59" s="3">
        <f t="shared" ca="1" si="12"/>
        <v>8.1500000000000003E-2</v>
      </c>
      <c r="BF59" s="3">
        <f t="shared" ca="1" si="13"/>
        <v>-1.3950525282585462</v>
      </c>
      <c r="BG59" s="9">
        <f t="shared" ca="1" si="14"/>
        <v>0</v>
      </c>
      <c r="BH59" s="6">
        <f ca="1">IF(ISNUMBER('Descriptive Stats'!BF59),'Descriptive Stats'!BF59,#N/A)</f>
        <v>-1.3950525282585462</v>
      </c>
      <c r="BI59" s="6">
        <f ca="1">IF(ISNUMBER('Descriptive Stats'!E59),'Descriptive Stats'!E59,#N/A)</f>
        <v>0</v>
      </c>
      <c r="BK59" s="2">
        <f t="shared" ca="1" si="23"/>
        <v>0</v>
      </c>
      <c r="BL59" s="2" t="str">
        <f t="shared" ca="1" si="24"/>
        <v/>
      </c>
      <c r="EB59" s="2">
        <f ca="1">IF(DZ57&gt;$K$39,EB58,EB58)</f>
        <v>19.000000000000011</v>
      </c>
      <c r="EC59" s="2">
        <f>IF(DZ57&gt;$K$39,EC58,0)</f>
        <v>0</v>
      </c>
    </row>
    <row r="60" spans="1:133" ht="15.9" customHeight="1" x14ac:dyDescent="0.3">
      <c r="A60" s="2">
        <f>ROW()</f>
        <v>60</v>
      </c>
      <c r="B60" s="56"/>
      <c r="C60" s="8">
        <f t="shared" ca="1" si="4"/>
        <v>14</v>
      </c>
      <c r="D60" s="8">
        <f t="shared" ca="1" si="22"/>
        <v>0</v>
      </c>
      <c r="E60" s="50">
        <f t="shared" ca="1" si="5"/>
        <v>1</v>
      </c>
      <c r="F60" s="2" t="str">
        <f t="shared" ca="1" si="6"/>
        <v/>
      </c>
      <c r="I60" s="16" t="s">
        <v>74</v>
      </c>
      <c r="J60" s="17">
        <f ca="1">PERCENTILE(E:E,0.18)</f>
        <v>0</v>
      </c>
      <c r="BD60" s="49">
        <f t="shared" ca="1" si="21"/>
        <v>1871</v>
      </c>
      <c r="BE60" s="3">
        <f t="shared" ca="1" si="12"/>
        <v>0.18704999999999999</v>
      </c>
      <c r="BF60" s="3">
        <f t="shared" ca="1" si="13"/>
        <v>-0.88881967520906158</v>
      </c>
      <c r="BG60" s="9">
        <f t="shared" ca="1" si="14"/>
        <v>1</v>
      </c>
      <c r="BH60" s="6">
        <f ca="1">IF(ISNUMBER('Descriptive Stats'!BF60),'Descriptive Stats'!BF60,#N/A)</f>
        <v>-0.88881967520906158</v>
      </c>
      <c r="BI60" s="6">
        <f ca="1">IF(ISNUMBER('Descriptive Stats'!E60),'Descriptive Stats'!E60,#N/A)</f>
        <v>1</v>
      </c>
      <c r="BK60" s="2">
        <f t="shared" ca="1" si="23"/>
        <v>1</v>
      </c>
      <c r="BL60" s="2" t="str">
        <f t="shared" ca="1" si="24"/>
        <v/>
      </c>
      <c r="DZ60" s="2">
        <f>DZ57+1</f>
        <v>17</v>
      </c>
      <c r="EA60" s="2" t="str">
        <f>IF(DZ60&gt;$K$39,"",COUNTIF(E:E,"&lt;="&amp;EB61))</f>
        <v/>
      </c>
      <c r="EB60" s="2">
        <f ca="1">IF(DZ60&gt;$K$39,EB59,EB58)</f>
        <v>19.000000000000011</v>
      </c>
      <c r="EC60" s="2">
        <f>IF(DZ60&gt;$K$39,EC59,EC61)</f>
        <v>0</v>
      </c>
    </row>
    <row r="61" spans="1:133" ht="15.9" customHeight="1" x14ac:dyDescent="0.3">
      <c r="A61" s="2">
        <f>ROW()</f>
        <v>61</v>
      </c>
      <c r="B61" s="56"/>
      <c r="C61" s="8">
        <f t="shared" ca="1" si="4"/>
        <v>8</v>
      </c>
      <c r="D61" s="8">
        <f t="shared" ca="1" si="22"/>
        <v>1</v>
      </c>
      <c r="E61" s="50">
        <f t="shared" ca="1" si="5"/>
        <v>1</v>
      </c>
      <c r="F61" s="2" t="str">
        <f t="shared" ca="1" si="6"/>
        <v/>
      </c>
      <c r="I61" s="16" t="s">
        <v>75</v>
      </c>
      <c r="J61" s="17">
        <f ca="1">PERCENTILE(E:E,0.19)</f>
        <v>0</v>
      </c>
      <c r="BD61" s="49">
        <f t="shared" ca="1" si="21"/>
        <v>1871</v>
      </c>
      <c r="BE61" s="3">
        <f t="shared" ca="1" si="12"/>
        <v>0.18704999999999999</v>
      </c>
      <c r="BF61" s="3">
        <f t="shared" ca="1" si="13"/>
        <v>-0.88881967520906158</v>
      </c>
      <c r="BG61" s="9">
        <f t="shared" ca="1" si="14"/>
        <v>1</v>
      </c>
      <c r="BH61" s="6">
        <f ca="1">IF(ISNUMBER('Descriptive Stats'!BF61),'Descriptive Stats'!BF61,#N/A)</f>
        <v>-0.88881967520906158</v>
      </c>
      <c r="BI61" s="6">
        <f ca="1">IF(ISNUMBER('Descriptive Stats'!E61),'Descriptive Stats'!E61,#N/A)</f>
        <v>1</v>
      </c>
      <c r="BK61" s="2">
        <f t="shared" ca="1" si="23"/>
        <v>1</v>
      </c>
      <c r="BL61" s="2" t="str">
        <f t="shared" ca="1" si="24"/>
        <v/>
      </c>
      <c r="EB61" s="2">
        <f ca="1">IF(DZ60&gt;$K$39,EB60,EB60+$EC$8)</f>
        <v>19.000000000000011</v>
      </c>
      <c r="EC61" s="2">
        <f>IF(DZ60&gt;$K$39,EC60,EA60-EA57)</f>
        <v>0</v>
      </c>
    </row>
    <row r="62" spans="1:133" ht="15.9" customHeight="1" x14ac:dyDescent="0.3">
      <c r="A62" s="2">
        <f>ROW()</f>
        <v>62</v>
      </c>
      <c r="B62" s="56"/>
      <c r="C62" s="8">
        <f t="shared" ca="1" si="4"/>
        <v>12</v>
      </c>
      <c r="D62" s="8">
        <f t="shared" ca="1" si="22"/>
        <v>1</v>
      </c>
      <c r="E62" s="50">
        <f t="shared" ca="1" si="5"/>
        <v>2</v>
      </c>
      <c r="F62" s="2" t="str">
        <f t="shared" ca="1" si="6"/>
        <v/>
      </c>
      <c r="I62" s="16" t="s">
        <v>76</v>
      </c>
      <c r="J62" s="17">
        <f ca="1">PERCENTILE(E:E,0.2)</f>
        <v>0</v>
      </c>
      <c r="BD62" s="49">
        <f t="shared" ca="1" si="21"/>
        <v>2595</v>
      </c>
      <c r="BE62" s="3">
        <f t="shared" ca="1" si="12"/>
        <v>0.25945000000000001</v>
      </c>
      <c r="BF62" s="3">
        <f t="shared" ca="1" si="13"/>
        <v>-0.6450419512753276</v>
      </c>
      <c r="BG62" s="9">
        <f t="shared" ca="1" si="14"/>
        <v>2</v>
      </c>
      <c r="BH62" s="6">
        <f ca="1">IF(ISNUMBER('Descriptive Stats'!BF62),'Descriptive Stats'!BF62,#N/A)</f>
        <v>-0.6450419512753276</v>
      </c>
      <c r="BI62" s="6">
        <f ca="1">IF(ISNUMBER('Descriptive Stats'!E62),'Descriptive Stats'!E62,#N/A)</f>
        <v>2</v>
      </c>
      <c r="BK62" s="2">
        <f t="shared" ca="1" si="23"/>
        <v>2</v>
      </c>
      <c r="BL62" s="2">
        <f t="shared" ca="1" si="24"/>
        <v>2</v>
      </c>
      <c r="EB62" s="2">
        <f ca="1">IF(DZ60&gt;$K$39,EB61,EB61)</f>
        <v>19.000000000000011</v>
      </c>
      <c r="EC62" s="2">
        <f>IF(DZ60&gt;$K$39,EC61,0)</f>
        <v>0</v>
      </c>
    </row>
    <row r="63" spans="1:133" ht="15.9" customHeight="1" x14ac:dyDescent="0.3">
      <c r="A63" s="2">
        <f>ROW()</f>
        <v>63</v>
      </c>
      <c r="B63" s="56"/>
      <c r="C63" s="8">
        <f t="shared" ca="1" si="4"/>
        <v>3</v>
      </c>
      <c r="D63" s="8">
        <f t="shared" ca="1" si="22"/>
        <v>2</v>
      </c>
      <c r="E63" s="50">
        <f t="shared" ca="1" si="5"/>
        <v>0</v>
      </c>
      <c r="F63" s="2" t="str">
        <f t="shared" ca="1" si="6"/>
        <v/>
      </c>
      <c r="I63" s="16" t="s">
        <v>77</v>
      </c>
      <c r="J63" s="17">
        <f ca="1">PERCENTILE(E:E,0.21)</f>
        <v>0</v>
      </c>
      <c r="BD63" s="49">
        <f t="shared" ca="1" si="21"/>
        <v>815.5</v>
      </c>
      <c r="BE63" s="3">
        <f t="shared" ca="1" si="12"/>
        <v>8.1500000000000003E-2</v>
      </c>
      <c r="BF63" s="3">
        <f t="shared" ca="1" si="13"/>
        <v>-1.3950525282585462</v>
      </c>
      <c r="BG63" s="9">
        <f t="shared" ca="1" si="14"/>
        <v>0</v>
      </c>
      <c r="BH63" s="6">
        <f ca="1">IF(ISNUMBER('Descriptive Stats'!BF63),'Descriptive Stats'!BF63,#N/A)</f>
        <v>-1.3950525282585462</v>
      </c>
      <c r="BI63" s="6">
        <f ca="1">IF(ISNUMBER('Descriptive Stats'!E63),'Descriptive Stats'!E63,#N/A)</f>
        <v>0</v>
      </c>
      <c r="BK63" s="2">
        <f t="shared" ca="1" si="23"/>
        <v>0</v>
      </c>
      <c r="BL63" s="2" t="str">
        <f t="shared" ca="1" si="24"/>
        <v/>
      </c>
      <c r="DZ63" s="2">
        <f>DZ60+1</f>
        <v>18</v>
      </c>
      <c r="EA63" s="2" t="str">
        <f>IF(DZ63&gt;$K$39,"",COUNTIF(E:E,"&lt;="&amp;EB64))</f>
        <v/>
      </c>
      <c r="EB63" s="2">
        <f ca="1">IF(DZ63&gt;$K$39,EB62,EB61)</f>
        <v>19.000000000000011</v>
      </c>
      <c r="EC63" s="2">
        <f>IF(DZ63&gt;$K$39,EC62,EC64)</f>
        <v>0</v>
      </c>
    </row>
    <row r="64" spans="1:133" ht="15.9" customHeight="1" x14ac:dyDescent="0.3">
      <c r="A64" s="2">
        <f>ROW()</f>
        <v>64</v>
      </c>
      <c r="B64" s="56"/>
      <c r="C64" s="8">
        <f t="shared" ca="1" si="4"/>
        <v>18</v>
      </c>
      <c r="D64" s="8">
        <f t="shared" ca="1" si="22"/>
        <v>0</v>
      </c>
      <c r="E64" s="50">
        <f t="shared" ca="1" si="5"/>
        <v>9</v>
      </c>
      <c r="F64" s="2" t="str">
        <f t="shared" ca="1" si="6"/>
        <v/>
      </c>
      <c r="I64" s="16" t="s">
        <v>78</v>
      </c>
      <c r="J64" s="17">
        <f ca="1">PERCENTILE(E:E,0.22)</f>
        <v>0</v>
      </c>
      <c r="BD64" s="49">
        <f t="shared" ca="1" si="21"/>
        <v>4819</v>
      </c>
      <c r="BE64" s="3">
        <f t="shared" ca="1" si="12"/>
        <v>0.48185</v>
      </c>
      <c r="BF64" s="3">
        <f t="shared" ca="1" si="13"/>
        <v>-4.5511009098988427E-2</v>
      </c>
      <c r="BG64" s="9">
        <f t="shared" ca="1" si="14"/>
        <v>9</v>
      </c>
      <c r="BH64" s="6">
        <f ca="1">IF(ISNUMBER('Descriptive Stats'!BF64),'Descriptive Stats'!BF64,#N/A)</f>
        <v>-4.5511009098988427E-2</v>
      </c>
      <c r="BI64" s="6">
        <f ca="1">IF(ISNUMBER('Descriptive Stats'!E64),'Descriptive Stats'!E64,#N/A)</f>
        <v>9</v>
      </c>
      <c r="BK64" s="2" t="str">
        <f t="shared" ca="1" si="23"/>
        <v/>
      </c>
      <c r="BL64" s="2">
        <f t="shared" ca="1" si="24"/>
        <v>9</v>
      </c>
      <c r="EB64" s="2">
        <f ca="1">IF(DZ63&gt;$K$39,EB63,EB63+$EC$8)</f>
        <v>19.000000000000011</v>
      </c>
      <c r="EC64" s="2">
        <f>IF(DZ63&gt;$K$39,EC63,EA63-EA60)</f>
        <v>0</v>
      </c>
    </row>
    <row r="65" spans="1:133" ht="15.9" customHeight="1" x14ac:dyDescent="0.3">
      <c r="A65" s="2">
        <f>ROW()</f>
        <v>65</v>
      </c>
      <c r="B65" s="56"/>
      <c r="C65" s="8">
        <f t="shared" ca="1" si="4"/>
        <v>23</v>
      </c>
      <c r="D65" s="8">
        <f t="shared" ca="1" si="22"/>
        <v>9</v>
      </c>
      <c r="E65" s="50">
        <f t="shared" ca="1" si="5"/>
        <v>4</v>
      </c>
      <c r="F65" s="2" t="str">
        <f t="shared" ca="1" si="6"/>
        <v/>
      </c>
      <c r="I65" s="16" t="s">
        <v>79</v>
      </c>
      <c r="J65" s="17">
        <f ca="1">PERCENTILE(E:E,0.23)</f>
        <v>0</v>
      </c>
      <c r="BD65" s="49">
        <f t="shared" ca="1" si="21"/>
        <v>3442</v>
      </c>
      <c r="BE65" s="3">
        <f t="shared" ca="1" si="12"/>
        <v>0.34415000000000001</v>
      </c>
      <c r="BF65" s="3">
        <f t="shared" ca="1" si="13"/>
        <v>-0.40116316278173481</v>
      </c>
      <c r="BG65" s="9">
        <f t="shared" ca="1" si="14"/>
        <v>4</v>
      </c>
      <c r="BH65" s="6">
        <f ca="1">IF(ISNUMBER('Descriptive Stats'!BF65),'Descriptive Stats'!BF65,#N/A)</f>
        <v>-0.40116316278173481</v>
      </c>
      <c r="BI65" s="6">
        <f ca="1">IF(ISNUMBER('Descriptive Stats'!E65),'Descriptive Stats'!E65,#N/A)</f>
        <v>4</v>
      </c>
      <c r="BK65" s="2" t="str">
        <f t="shared" ca="1" si="23"/>
        <v/>
      </c>
      <c r="BL65" s="2">
        <f t="shared" ca="1" si="24"/>
        <v>4</v>
      </c>
      <c r="EB65" s="2">
        <f ca="1">IF(DZ63&gt;$K$39,EB64,EB64)</f>
        <v>19.000000000000011</v>
      </c>
      <c r="EC65" s="2">
        <f>IF(DZ63&gt;$K$39,EC64,0)</f>
        <v>0</v>
      </c>
    </row>
    <row r="66" spans="1:133" ht="15.9" customHeight="1" x14ac:dyDescent="0.3">
      <c r="A66" s="2">
        <f>ROW()</f>
        <v>66</v>
      </c>
      <c r="B66" s="56"/>
      <c r="C66" s="8">
        <f t="shared" ca="1" si="4"/>
        <v>13</v>
      </c>
      <c r="D66" s="8">
        <f t="shared" ca="1" si="22"/>
        <v>4</v>
      </c>
      <c r="E66" s="50">
        <f t="shared" ca="1" si="5"/>
        <v>9</v>
      </c>
      <c r="F66" s="2" t="str">
        <f t="shared" ca="1" si="6"/>
        <v/>
      </c>
      <c r="I66" s="16" t="s">
        <v>80</v>
      </c>
      <c r="J66" s="17">
        <f ca="1">PERCENTILE(E:E,0.24)</f>
        <v>0</v>
      </c>
      <c r="BD66" s="49">
        <f t="shared" ca="1" si="21"/>
        <v>4819</v>
      </c>
      <c r="BE66" s="3">
        <f t="shared" ca="1" si="12"/>
        <v>0.48185</v>
      </c>
      <c r="BF66" s="3">
        <f t="shared" ca="1" si="13"/>
        <v>-4.5511009098988427E-2</v>
      </c>
      <c r="BG66" s="9">
        <f t="shared" ca="1" si="14"/>
        <v>9</v>
      </c>
      <c r="BH66" s="6">
        <f ca="1">IF(ISNUMBER('Descriptive Stats'!BF66),'Descriptive Stats'!BF66,#N/A)</f>
        <v>-4.5511009098988427E-2</v>
      </c>
      <c r="BI66" s="6">
        <f ca="1">IF(ISNUMBER('Descriptive Stats'!E66),'Descriptive Stats'!E66,#N/A)</f>
        <v>9</v>
      </c>
      <c r="BK66" s="2" t="str">
        <f t="shared" ca="1" si="23"/>
        <v/>
      </c>
      <c r="BL66" s="2">
        <f t="shared" ca="1" si="24"/>
        <v>9</v>
      </c>
      <c r="DZ66" s="2">
        <f>DZ63+1</f>
        <v>19</v>
      </c>
      <c r="EA66" s="2" t="str">
        <f>IF(DZ66&gt;$K$39,"",COUNTIF(E:E,"&lt;="&amp;EB67))</f>
        <v/>
      </c>
      <c r="EB66" s="2">
        <f ca="1">IF(DZ66&gt;$K$39,EB65,EB64)</f>
        <v>19.000000000000011</v>
      </c>
      <c r="EC66" s="2">
        <f>IF(DZ66&gt;$K$39,EC65,EC67)</f>
        <v>0</v>
      </c>
    </row>
    <row r="67" spans="1:133" ht="15.9" customHeight="1" x14ac:dyDescent="0.3">
      <c r="A67" s="2">
        <f>ROW()</f>
        <v>67</v>
      </c>
      <c r="B67" s="56"/>
      <c r="C67" s="8">
        <f t="shared" ref="C67:C130" ca="1" si="25">RANDBETWEEN(2,COUNT(B:B))</f>
        <v>23</v>
      </c>
      <c r="D67" s="8">
        <f t="shared" ref="D67:D130" ca="1" si="26">VLOOKUP(C67,A:B,2,TRUE)</f>
        <v>9</v>
      </c>
      <c r="E67" s="50">
        <f t="shared" ref="E67:E130" ca="1" si="27">IF(0=MOD(ROW(),$J$1),AVERAGE(OFFSET($D$2,ROW()-$J$1,0,$J$1,1)),"")</f>
        <v>0</v>
      </c>
      <c r="F67" s="2" t="str">
        <f t="shared" ref="F67:F130" ca="1" si="28">IF(ISNUMBER(E67),IF(OR(E67&lt;$K$16,E67&gt;$K$14),"X",""),"")</f>
        <v/>
      </c>
      <c r="I67" s="16" t="s">
        <v>81</v>
      </c>
      <c r="J67" s="17">
        <f ca="1">PERCENTILE(E:E,0.25)</f>
        <v>0</v>
      </c>
      <c r="BD67" s="49">
        <f t="shared" ca="1" si="21"/>
        <v>815.5</v>
      </c>
      <c r="BE67" s="3">
        <f t="shared" ca="1" si="12"/>
        <v>8.1500000000000003E-2</v>
      </c>
      <c r="BF67" s="3">
        <f t="shared" ca="1" si="13"/>
        <v>-1.3950525282585462</v>
      </c>
      <c r="BG67" s="9">
        <f t="shared" ca="1" si="14"/>
        <v>0</v>
      </c>
      <c r="BH67" s="6">
        <f ca="1">IF(ISNUMBER('Descriptive Stats'!BF67),'Descriptive Stats'!BF67,#N/A)</f>
        <v>-1.3950525282585462</v>
      </c>
      <c r="BI67" s="6">
        <f ca="1">IF(ISNUMBER('Descriptive Stats'!E67),'Descriptive Stats'!E67,#N/A)</f>
        <v>0</v>
      </c>
      <c r="BK67" s="2">
        <f t="shared" ca="1" si="23"/>
        <v>0</v>
      </c>
      <c r="BL67" s="2" t="str">
        <f t="shared" ca="1" si="24"/>
        <v/>
      </c>
      <c r="EB67" s="2">
        <f ca="1">IF(DZ66&gt;$K$39,EB66,EB66+$EC$8)</f>
        <v>19.000000000000011</v>
      </c>
      <c r="EC67" s="2">
        <f>IF(DZ66&gt;$K$39,EC66,EA66-EA63)</f>
        <v>0</v>
      </c>
    </row>
    <row r="68" spans="1:133" ht="15.9" customHeight="1" x14ac:dyDescent="0.3">
      <c r="A68" s="2">
        <f>ROW()</f>
        <v>68</v>
      </c>
      <c r="B68" s="56"/>
      <c r="C68" s="8">
        <f t="shared" ca="1" si="25"/>
        <v>14</v>
      </c>
      <c r="D68" s="8">
        <f t="shared" ca="1" si="26"/>
        <v>0</v>
      </c>
      <c r="E68" s="50">
        <f t="shared" ca="1" si="27"/>
        <v>2</v>
      </c>
      <c r="F68" s="2" t="str">
        <f t="shared" ca="1" si="28"/>
        <v/>
      </c>
      <c r="I68" s="16" t="s">
        <v>82</v>
      </c>
      <c r="J68" s="17">
        <f ca="1">PERCENTILE(E:E,0.26)</f>
        <v>0</v>
      </c>
      <c r="BD68" s="49">
        <f t="shared" ca="1" si="21"/>
        <v>2595</v>
      </c>
      <c r="BE68" s="3">
        <f t="shared" ca="1" si="12"/>
        <v>0.25945000000000001</v>
      </c>
      <c r="BF68" s="3">
        <f t="shared" ca="1" si="13"/>
        <v>-0.6450419512753276</v>
      </c>
      <c r="BG68" s="9">
        <f t="shared" ca="1" si="14"/>
        <v>2</v>
      </c>
      <c r="BH68" s="6">
        <f ca="1">IF(ISNUMBER('Descriptive Stats'!BF68),'Descriptive Stats'!BF68,#N/A)</f>
        <v>-0.6450419512753276</v>
      </c>
      <c r="BI68" s="6">
        <f ca="1">IF(ISNUMBER('Descriptive Stats'!E68),'Descriptive Stats'!E68,#N/A)</f>
        <v>2</v>
      </c>
      <c r="BK68" s="2">
        <f t="shared" ca="1" si="23"/>
        <v>2</v>
      </c>
      <c r="BL68" s="2">
        <f t="shared" ca="1" si="24"/>
        <v>2</v>
      </c>
      <c r="EB68" s="2">
        <f ca="1">IF(DZ66&gt;$K$39,EB67,EB67)</f>
        <v>19.000000000000011</v>
      </c>
      <c r="EC68" s="2">
        <f>IF(DZ66&gt;$K$39,EC67,0)</f>
        <v>0</v>
      </c>
    </row>
    <row r="69" spans="1:133" ht="15.9" customHeight="1" x14ac:dyDescent="0.3">
      <c r="A69" s="2">
        <f>ROW()</f>
        <v>69</v>
      </c>
      <c r="B69" s="56"/>
      <c r="C69" s="8">
        <f t="shared" ca="1" si="25"/>
        <v>9</v>
      </c>
      <c r="D69" s="8">
        <f t="shared" ca="1" si="26"/>
        <v>2</v>
      </c>
      <c r="E69" s="50">
        <f t="shared" ca="1" si="27"/>
        <v>0</v>
      </c>
      <c r="F69" s="2" t="str">
        <f t="shared" ca="1" si="28"/>
        <v/>
      </c>
      <c r="I69" s="16" t="s">
        <v>83</v>
      </c>
      <c r="J69" s="17">
        <f ca="1">PERCENTILE(E:E,0.27)</f>
        <v>0</v>
      </c>
      <c r="BD69" s="49">
        <f t="shared" ca="1" si="21"/>
        <v>815.5</v>
      </c>
      <c r="BE69" s="3">
        <f t="shared" ca="1" si="12"/>
        <v>8.1500000000000003E-2</v>
      </c>
      <c r="BF69" s="3">
        <f t="shared" ca="1" si="13"/>
        <v>-1.3950525282585462</v>
      </c>
      <c r="BG69" s="9">
        <f t="shared" ca="1" si="14"/>
        <v>0</v>
      </c>
      <c r="BH69" s="6">
        <f ca="1">IF(ISNUMBER('Descriptive Stats'!BF69),'Descriptive Stats'!BF69,#N/A)</f>
        <v>-1.3950525282585462</v>
      </c>
      <c r="BI69" s="6">
        <f ca="1">IF(ISNUMBER('Descriptive Stats'!E69),'Descriptive Stats'!E69,#N/A)</f>
        <v>0</v>
      </c>
      <c r="BK69" s="2">
        <f t="shared" ca="1" si="23"/>
        <v>0</v>
      </c>
      <c r="BL69" s="2" t="str">
        <f t="shared" ca="1" si="24"/>
        <v/>
      </c>
      <c r="DZ69" s="2">
        <f>DZ66+1</f>
        <v>20</v>
      </c>
      <c r="EA69" s="2" t="str">
        <f>IF(DZ69&gt;$K$39,"",COUNTIF(E:E,"&lt;="&amp;EB70))</f>
        <v/>
      </c>
      <c r="EB69" s="2">
        <f ca="1">IF(DZ69&gt;$K$39,EB68,EB67)</f>
        <v>19.000000000000011</v>
      </c>
      <c r="EC69" s="2">
        <f>IF(DZ69&gt;$K$39,EC68,EC70)</f>
        <v>0</v>
      </c>
    </row>
    <row r="70" spans="1:133" ht="15.9" customHeight="1" x14ac:dyDescent="0.3">
      <c r="A70" s="2">
        <f>ROW()</f>
        <v>70</v>
      </c>
      <c r="B70" s="56"/>
      <c r="C70" s="8">
        <f t="shared" ca="1" si="25"/>
        <v>4</v>
      </c>
      <c r="D70" s="8">
        <f t="shared" ca="1" si="26"/>
        <v>0</v>
      </c>
      <c r="E70" s="50">
        <f t="shared" ca="1" si="27"/>
        <v>0</v>
      </c>
      <c r="F70" s="2" t="str">
        <f t="shared" ca="1" si="28"/>
        <v/>
      </c>
      <c r="I70" s="16" t="s">
        <v>84</v>
      </c>
      <c r="J70" s="17">
        <f ca="1">PERCENTILE(E:E,0.28)</f>
        <v>0</v>
      </c>
      <c r="BD70" s="49">
        <f t="shared" ca="1" si="21"/>
        <v>815.5</v>
      </c>
      <c r="BE70" s="3">
        <f t="shared" ca="1" si="12"/>
        <v>8.1500000000000003E-2</v>
      </c>
      <c r="BF70" s="3">
        <f t="shared" ca="1" si="13"/>
        <v>-1.3950525282585462</v>
      </c>
      <c r="BG70" s="9">
        <f t="shared" ca="1" si="14"/>
        <v>0</v>
      </c>
      <c r="BH70" s="6">
        <f ca="1">IF(ISNUMBER('Descriptive Stats'!BF70),'Descriptive Stats'!BF70,#N/A)</f>
        <v>-1.3950525282585462</v>
      </c>
      <c r="BI70" s="6">
        <f ca="1">IF(ISNUMBER('Descriptive Stats'!E70),'Descriptive Stats'!E70,#N/A)</f>
        <v>0</v>
      </c>
      <c r="BK70" s="2">
        <f t="shared" ca="1" si="23"/>
        <v>0</v>
      </c>
      <c r="BL70" s="2" t="str">
        <f t="shared" ca="1" si="24"/>
        <v/>
      </c>
      <c r="EB70" s="2">
        <f ca="1">IF(DZ69&gt;$K$39,EB69,EB69+$EC$8)</f>
        <v>19.000000000000011</v>
      </c>
      <c r="EC70" s="2">
        <f>IF(DZ69&gt;$K$39,EC69,EA69-EA66)</f>
        <v>0</v>
      </c>
    </row>
    <row r="71" spans="1:133" ht="15.9" customHeight="1" x14ac:dyDescent="0.3">
      <c r="A71" s="2">
        <f>ROW()</f>
        <v>71</v>
      </c>
      <c r="B71" s="56"/>
      <c r="C71" s="8">
        <f t="shared" ca="1" si="25"/>
        <v>15</v>
      </c>
      <c r="D71" s="8">
        <f t="shared" ca="1" si="26"/>
        <v>0</v>
      </c>
      <c r="E71" s="50">
        <f t="shared" ca="1" si="27"/>
        <v>0</v>
      </c>
      <c r="F71" s="2" t="str">
        <f t="shared" ca="1" si="28"/>
        <v/>
      </c>
      <c r="I71" s="16" t="s">
        <v>85</v>
      </c>
      <c r="J71" s="17">
        <f ca="1">PERCENTILE(E:E,0.29)</f>
        <v>0</v>
      </c>
      <c r="BD71" s="49">
        <f t="shared" ca="1" si="21"/>
        <v>815.5</v>
      </c>
      <c r="BE71" s="3">
        <f t="shared" ref="BE71:BE134" ca="1" si="29">IF(ISNUMBER(BD71),(BD71-0.5)/$BK$4,"")</f>
        <v>8.1500000000000003E-2</v>
      </c>
      <c r="BF71" s="3">
        <f t="shared" ca="1" si="13"/>
        <v>-1.3950525282585462</v>
      </c>
      <c r="BG71" s="9">
        <f t="shared" ca="1" si="14"/>
        <v>0</v>
      </c>
      <c r="BH71" s="6">
        <f ca="1">IF(ISNUMBER('Descriptive Stats'!BF71),'Descriptive Stats'!BF71,#N/A)</f>
        <v>-1.3950525282585462</v>
      </c>
      <c r="BI71" s="6">
        <f ca="1">IF(ISNUMBER('Descriptive Stats'!E71),'Descriptive Stats'!E71,#N/A)</f>
        <v>0</v>
      </c>
      <c r="BK71" s="2">
        <f t="shared" ca="1" si="23"/>
        <v>0</v>
      </c>
      <c r="BL71" s="2" t="str">
        <f t="shared" ca="1" si="24"/>
        <v/>
      </c>
      <c r="EB71" s="2">
        <f ca="1">IF(DZ69&gt;$K$39,EB70,EB70)</f>
        <v>19.000000000000011</v>
      </c>
      <c r="EC71" s="2">
        <f>IF(DZ69&gt;$K$39,EC70,0)</f>
        <v>0</v>
      </c>
    </row>
    <row r="72" spans="1:133" ht="15.9" customHeight="1" x14ac:dyDescent="0.3">
      <c r="A72" s="2">
        <f>ROW()</f>
        <v>72</v>
      </c>
      <c r="B72" s="56"/>
      <c r="C72" s="8">
        <f t="shared" ca="1" si="25"/>
        <v>11</v>
      </c>
      <c r="D72" s="8">
        <f t="shared" ca="1" si="26"/>
        <v>0</v>
      </c>
      <c r="E72" s="50">
        <f t="shared" ca="1" si="27"/>
        <v>2</v>
      </c>
      <c r="F72" s="2" t="str">
        <f t="shared" ca="1" si="28"/>
        <v/>
      </c>
      <c r="I72" s="16" t="s">
        <v>86</v>
      </c>
      <c r="J72" s="17">
        <f ca="1">PERCENTILE(E:E,0.3)</f>
        <v>0</v>
      </c>
      <c r="BD72" s="49">
        <f t="shared" ref="BD72:BD135" ca="1" si="30">IF(ISNUMBER(BG72),_xlfn.RANK.AVG(BG72,$BG$2:$BG$5414,1),"")</f>
        <v>2595</v>
      </c>
      <c r="BE72" s="3">
        <f t="shared" ca="1" si="29"/>
        <v>0.25945000000000001</v>
      </c>
      <c r="BF72" s="3">
        <f t="shared" ca="1" si="13"/>
        <v>-0.6450419512753276</v>
      </c>
      <c r="BG72" s="9">
        <f t="shared" ca="1" si="14"/>
        <v>2</v>
      </c>
      <c r="BH72" s="6">
        <f ca="1">IF(ISNUMBER('Descriptive Stats'!BF72),'Descriptive Stats'!BF72,#N/A)</f>
        <v>-0.6450419512753276</v>
      </c>
      <c r="BI72" s="6">
        <f ca="1">IF(ISNUMBER('Descriptive Stats'!E72),'Descriptive Stats'!E72,#N/A)</f>
        <v>2</v>
      </c>
      <c r="BK72" s="2">
        <f t="shared" ca="1" si="23"/>
        <v>2</v>
      </c>
      <c r="BL72" s="2">
        <f t="shared" ca="1" si="24"/>
        <v>2</v>
      </c>
      <c r="DZ72" s="2">
        <f>DZ69+1</f>
        <v>21</v>
      </c>
      <c r="EA72" s="2" t="str">
        <f>IF(DZ72&gt;$K$39,"",COUNTIF(E:E,"&lt;="&amp;EB73))</f>
        <v/>
      </c>
      <c r="EB72" s="2">
        <f ca="1">IF(DZ72&gt;$K$39,EB71,EB70)</f>
        <v>19.000000000000011</v>
      </c>
      <c r="EC72" s="2">
        <f>IF(DZ72&gt;$K$39,EC71,EC73)</f>
        <v>0</v>
      </c>
    </row>
    <row r="73" spans="1:133" ht="15.9" customHeight="1" x14ac:dyDescent="0.3">
      <c r="A73" s="2">
        <f>ROW()</f>
        <v>73</v>
      </c>
      <c r="B73" s="56"/>
      <c r="C73" s="8">
        <f t="shared" ca="1" si="25"/>
        <v>17</v>
      </c>
      <c r="D73" s="8">
        <f t="shared" ca="1" si="26"/>
        <v>2</v>
      </c>
      <c r="E73" s="50">
        <f t="shared" ca="1" si="27"/>
        <v>3</v>
      </c>
      <c r="F73" s="2" t="str">
        <f t="shared" ca="1" si="28"/>
        <v/>
      </c>
      <c r="I73" s="16" t="s">
        <v>87</v>
      </c>
      <c r="J73" s="17">
        <f ca="1">PERCENTILE(E:E,0.31)</f>
        <v>1</v>
      </c>
      <c r="BD73" s="49">
        <f t="shared" ca="1" si="30"/>
        <v>3200</v>
      </c>
      <c r="BE73" s="3">
        <f t="shared" ca="1" si="29"/>
        <v>0.31995000000000001</v>
      </c>
      <c r="BF73" s="3">
        <f t="shared" ref="BF73:BF136" ca="1" si="31">IF(ISNUMBER(BE73),_xlfn.NORM.INV(BE73,0,1),"")</f>
        <v>-0.46783862043457014</v>
      </c>
      <c r="BG73" s="9">
        <f t="shared" ref="BG73:BG136" ca="1" si="32">IF(ISNUMBER(E73),E73,"")</f>
        <v>3</v>
      </c>
      <c r="BH73" s="6">
        <f ca="1">IF(ISNUMBER('Descriptive Stats'!BF73),'Descriptive Stats'!BF73,#N/A)</f>
        <v>-0.46783862043457014</v>
      </c>
      <c r="BI73" s="6">
        <f ca="1">IF(ISNUMBER('Descriptive Stats'!E73),'Descriptive Stats'!E73,#N/A)</f>
        <v>3</v>
      </c>
      <c r="BK73" s="2" t="str">
        <f t="shared" ca="1" si="23"/>
        <v/>
      </c>
      <c r="BL73" s="2">
        <f t="shared" ca="1" si="24"/>
        <v>3</v>
      </c>
      <c r="EB73" s="2">
        <f ca="1">IF(DZ72&gt;$K$39,EB72,EB72+$EC$8)</f>
        <v>19.000000000000011</v>
      </c>
      <c r="EC73" s="2">
        <f>IF(DZ72&gt;$K$39,EC72,EA72-EA69)</f>
        <v>0</v>
      </c>
    </row>
    <row r="74" spans="1:133" ht="15.9" customHeight="1" x14ac:dyDescent="0.3">
      <c r="A74" s="2">
        <f>ROW()</f>
        <v>74</v>
      </c>
      <c r="B74" s="56"/>
      <c r="C74" s="8">
        <f t="shared" ca="1" si="25"/>
        <v>10</v>
      </c>
      <c r="D74" s="8">
        <f t="shared" ca="1" si="26"/>
        <v>3</v>
      </c>
      <c r="E74" s="50">
        <f t="shared" ca="1" si="27"/>
        <v>3</v>
      </c>
      <c r="F74" s="2" t="str">
        <f t="shared" ca="1" si="28"/>
        <v/>
      </c>
      <c r="I74" s="16" t="s">
        <v>88</v>
      </c>
      <c r="J74" s="17">
        <f ca="1">PERCENTILE(E:E,0.32)</f>
        <v>1</v>
      </c>
      <c r="BD74" s="49">
        <f t="shared" ca="1" si="30"/>
        <v>3200</v>
      </c>
      <c r="BE74" s="3">
        <f t="shared" ca="1" si="29"/>
        <v>0.31995000000000001</v>
      </c>
      <c r="BF74" s="3">
        <f t="shared" ca="1" si="31"/>
        <v>-0.46783862043457014</v>
      </c>
      <c r="BG74" s="9">
        <f t="shared" ca="1" si="32"/>
        <v>3</v>
      </c>
      <c r="BH74" s="6">
        <f ca="1">IF(ISNUMBER('Descriptive Stats'!BF74),'Descriptive Stats'!BF74,#N/A)</f>
        <v>-0.46783862043457014</v>
      </c>
      <c r="BI74" s="6">
        <f ca="1">IF(ISNUMBER('Descriptive Stats'!E74),'Descriptive Stats'!E74,#N/A)</f>
        <v>3</v>
      </c>
      <c r="BK74" s="2" t="str">
        <f t="shared" ca="1" si="23"/>
        <v/>
      </c>
      <c r="BL74" s="2">
        <f t="shared" ca="1" si="24"/>
        <v>3</v>
      </c>
      <c r="EB74" s="2">
        <f ca="1">IF(DZ72&gt;$K$39,EB73,EB73)</f>
        <v>19.000000000000011</v>
      </c>
      <c r="EC74" s="2">
        <f>IF(DZ72&gt;$K$39,EC73,0)</f>
        <v>0</v>
      </c>
    </row>
    <row r="75" spans="1:133" ht="15.9" customHeight="1" x14ac:dyDescent="0.3">
      <c r="A75" s="2">
        <f>ROW()</f>
        <v>75</v>
      </c>
      <c r="B75" s="56"/>
      <c r="C75" s="8">
        <f t="shared" ca="1" si="25"/>
        <v>10</v>
      </c>
      <c r="D75" s="8">
        <f t="shared" ca="1" si="26"/>
        <v>3</v>
      </c>
      <c r="E75" s="50">
        <f t="shared" ca="1" si="27"/>
        <v>7</v>
      </c>
      <c r="F75" s="2" t="str">
        <f t="shared" ca="1" si="28"/>
        <v/>
      </c>
      <c r="I75" s="16" t="s">
        <v>89</v>
      </c>
      <c r="J75" s="17">
        <f ca="1">PERCENTILE(E:E,0.33)</f>
        <v>1</v>
      </c>
      <c r="BD75" s="49">
        <f t="shared" ca="1" si="30"/>
        <v>4473.5</v>
      </c>
      <c r="BE75" s="3">
        <f t="shared" ca="1" si="29"/>
        <v>0.44729999999999998</v>
      </c>
      <c r="BF75" s="3">
        <f t="shared" ca="1" si="31"/>
        <v>-0.13248586824472414</v>
      </c>
      <c r="BG75" s="9">
        <f t="shared" ca="1" si="32"/>
        <v>7</v>
      </c>
      <c r="BH75" s="6">
        <f ca="1">IF(ISNUMBER('Descriptive Stats'!BF75),'Descriptive Stats'!BF75,#N/A)</f>
        <v>-0.13248586824472414</v>
      </c>
      <c r="BI75" s="6">
        <f ca="1">IF(ISNUMBER('Descriptive Stats'!E75),'Descriptive Stats'!E75,#N/A)</f>
        <v>7</v>
      </c>
      <c r="BK75" s="2" t="str">
        <f t="shared" ca="1" si="23"/>
        <v/>
      </c>
      <c r="BL75" s="2">
        <f t="shared" ca="1" si="24"/>
        <v>7</v>
      </c>
      <c r="DZ75" s="2">
        <f>DZ72+1</f>
        <v>22</v>
      </c>
      <c r="EA75" s="2" t="str">
        <f>IF(DZ75&gt;$K$39,"",COUNTIF(E:E,"&lt;="&amp;EB76))</f>
        <v/>
      </c>
      <c r="EB75" s="2">
        <f ca="1">IF(DZ75&gt;$K$39,EB74,EB73)</f>
        <v>19.000000000000011</v>
      </c>
      <c r="EC75" s="2">
        <f>IF(DZ75&gt;$K$39,EC74,EC76)</f>
        <v>0</v>
      </c>
    </row>
    <row r="76" spans="1:133" ht="15.9" customHeight="1" x14ac:dyDescent="0.3">
      <c r="A76" s="2">
        <f>ROW()</f>
        <v>76</v>
      </c>
      <c r="B76" s="56"/>
      <c r="C76" s="8">
        <f t="shared" ca="1" si="25"/>
        <v>19</v>
      </c>
      <c r="D76" s="8">
        <f t="shared" ca="1" si="26"/>
        <v>7</v>
      </c>
      <c r="E76" s="50">
        <f t="shared" ca="1" si="27"/>
        <v>2</v>
      </c>
      <c r="F76" s="2" t="str">
        <f t="shared" ca="1" si="28"/>
        <v/>
      </c>
      <c r="I76" s="16" t="s">
        <v>90</v>
      </c>
      <c r="J76" s="17">
        <f ca="1">PERCENTILE(E:E,0.34)</f>
        <v>1</v>
      </c>
      <c r="BD76" s="49">
        <f t="shared" ca="1" si="30"/>
        <v>2595</v>
      </c>
      <c r="BE76" s="3">
        <f t="shared" ca="1" si="29"/>
        <v>0.25945000000000001</v>
      </c>
      <c r="BF76" s="3">
        <f t="shared" ca="1" si="31"/>
        <v>-0.6450419512753276</v>
      </c>
      <c r="BG76" s="9">
        <f t="shared" ca="1" si="32"/>
        <v>2</v>
      </c>
      <c r="BH76" s="6">
        <f ca="1">IF(ISNUMBER('Descriptive Stats'!BF76),'Descriptive Stats'!BF76,#N/A)</f>
        <v>-0.6450419512753276</v>
      </c>
      <c r="BI76" s="6">
        <f ca="1">IF(ISNUMBER('Descriptive Stats'!E76),'Descriptive Stats'!E76,#N/A)</f>
        <v>2</v>
      </c>
      <c r="BK76" s="2">
        <f t="shared" ca="1" si="23"/>
        <v>2</v>
      </c>
      <c r="BL76" s="2">
        <f t="shared" ca="1" si="24"/>
        <v>2</v>
      </c>
      <c r="EB76" s="2">
        <f ca="1">IF(DZ75&gt;$K$39,EB75,EB75+$EC$8)</f>
        <v>19.000000000000011</v>
      </c>
      <c r="EC76" s="2">
        <f>IF(DZ75&gt;$K$39,EC75,EA75-EA72)</f>
        <v>0</v>
      </c>
    </row>
    <row r="77" spans="1:133" ht="15.9" customHeight="1" x14ac:dyDescent="0.3">
      <c r="A77" s="2">
        <f>ROW()</f>
        <v>77</v>
      </c>
      <c r="B77" s="56"/>
      <c r="C77" s="8">
        <f t="shared" ca="1" si="25"/>
        <v>3</v>
      </c>
      <c r="D77" s="8">
        <f t="shared" ca="1" si="26"/>
        <v>2</v>
      </c>
      <c r="E77" s="50">
        <f t="shared" ca="1" si="27"/>
        <v>1</v>
      </c>
      <c r="F77" s="2" t="str">
        <f t="shared" ca="1" si="28"/>
        <v/>
      </c>
      <c r="I77" s="16" t="s">
        <v>91</v>
      </c>
      <c r="J77" s="17">
        <f ca="1">PERCENTILE(E:E,0.35)</f>
        <v>1</v>
      </c>
      <c r="BD77" s="49">
        <f t="shared" ca="1" si="30"/>
        <v>1871</v>
      </c>
      <c r="BE77" s="3">
        <f t="shared" ca="1" si="29"/>
        <v>0.18704999999999999</v>
      </c>
      <c r="BF77" s="3">
        <f t="shared" ca="1" si="31"/>
        <v>-0.88881967520906158</v>
      </c>
      <c r="BG77" s="9">
        <f t="shared" ca="1" si="32"/>
        <v>1</v>
      </c>
      <c r="BH77" s="6">
        <f ca="1">IF(ISNUMBER('Descriptive Stats'!BF77),'Descriptive Stats'!BF77,#N/A)</f>
        <v>-0.88881967520906158</v>
      </c>
      <c r="BI77" s="6">
        <f ca="1">IF(ISNUMBER('Descriptive Stats'!E77),'Descriptive Stats'!E77,#N/A)</f>
        <v>1</v>
      </c>
      <c r="BK77" s="2">
        <f t="shared" ca="1" si="23"/>
        <v>1</v>
      </c>
      <c r="BL77" s="2" t="str">
        <f t="shared" ca="1" si="24"/>
        <v/>
      </c>
      <c r="EB77" s="2">
        <f ca="1">IF(DZ75&gt;$K$39,EB76,EB76)</f>
        <v>19.000000000000011</v>
      </c>
      <c r="EC77" s="2">
        <f>IF(DZ75&gt;$K$39,EC76,0)</f>
        <v>0</v>
      </c>
    </row>
    <row r="78" spans="1:133" ht="15.9" customHeight="1" x14ac:dyDescent="0.3">
      <c r="A78" s="2">
        <f>ROW()</f>
        <v>78</v>
      </c>
      <c r="B78" s="56"/>
      <c r="C78" s="8">
        <f t="shared" ca="1" si="25"/>
        <v>8</v>
      </c>
      <c r="D78" s="8">
        <f t="shared" ca="1" si="26"/>
        <v>1</v>
      </c>
      <c r="E78" s="50">
        <f t="shared" ca="1" si="27"/>
        <v>2</v>
      </c>
      <c r="F78" s="2" t="str">
        <f t="shared" ca="1" si="28"/>
        <v/>
      </c>
      <c r="I78" s="16" t="s">
        <v>92</v>
      </c>
      <c r="J78" s="17">
        <f ca="1">PERCENTILE(E:E,0.36)</f>
        <v>1</v>
      </c>
      <c r="BD78" s="49">
        <f t="shared" ca="1" si="30"/>
        <v>2595</v>
      </c>
      <c r="BE78" s="3">
        <f t="shared" ca="1" si="29"/>
        <v>0.25945000000000001</v>
      </c>
      <c r="BF78" s="3">
        <f t="shared" ca="1" si="31"/>
        <v>-0.6450419512753276</v>
      </c>
      <c r="BG78" s="9">
        <f t="shared" ca="1" si="32"/>
        <v>2</v>
      </c>
      <c r="BH78" s="6">
        <f ca="1">IF(ISNUMBER('Descriptive Stats'!BF78),'Descriptive Stats'!BF78,#N/A)</f>
        <v>-0.6450419512753276</v>
      </c>
      <c r="BI78" s="6">
        <f ca="1">IF(ISNUMBER('Descriptive Stats'!E78),'Descriptive Stats'!E78,#N/A)</f>
        <v>2</v>
      </c>
      <c r="BK78" s="2">
        <f t="shared" ca="1" si="23"/>
        <v>2</v>
      </c>
      <c r="BL78" s="2">
        <f t="shared" ca="1" si="24"/>
        <v>2</v>
      </c>
      <c r="DZ78" s="2">
        <f>DZ75+1</f>
        <v>23</v>
      </c>
      <c r="EA78" s="2" t="str">
        <f>IF(DZ78&gt;$K$39,"",COUNTIF(E:E,"&lt;="&amp;EB79))</f>
        <v/>
      </c>
      <c r="EB78" s="2">
        <f ca="1">IF(DZ78&gt;$K$39,EB77,EB76)</f>
        <v>19.000000000000011</v>
      </c>
      <c r="EC78" s="2">
        <f>IF(DZ78&gt;$K$39,EC77,EC79)</f>
        <v>0</v>
      </c>
    </row>
    <row r="79" spans="1:133" ht="15.9" customHeight="1" x14ac:dyDescent="0.3">
      <c r="A79" s="2">
        <f>ROW()</f>
        <v>79</v>
      </c>
      <c r="B79" s="56"/>
      <c r="C79" s="8">
        <f t="shared" ca="1" si="25"/>
        <v>17</v>
      </c>
      <c r="D79" s="8">
        <f t="shared" ca="1" si="26"/>
        <v>2</v>
      </c>
      <c r="E79" s="50">
        <f t="shared" ca="1" si="27"/>
        <v>2</v>
      </c>
      <c r="F79" s="2" t="str">
        <f t="shared" ca="1" si="28"/>
        <v/>
      </c>
      <c r="I79" s="16" t="s">
        <v>93</v>
      </c>
      <c r="J79" s="17">
        <f ca="1">PERCENTILE(E:E,0.37)</f>
        <v>1</v>
      </c>
      <c r="BD79" s="49">
        <f t="shared" ca="1" si="30"/>
        <v>2595</v>
      </c>
      <c r="BE79" s="3">
        <f t="shared" ca="1" si="29"/>
        <v>0.25945000000000001</v>
      </c>
      <c r="BF79" s="3">
        <f t="shared" ca="1" si="31"/>
        <v>-0.6450419512753276</v>
      </c>
      <c r="BG79" s="9">
        <f t="shared" ca="1" si="32"/>
        <v>2</v>
      </c>
      <c r="BH79" s="6">
        <f ca="1">IF(ISNUMBER('Descriptive Stats'!BF79),'Descriptive Stats'!BF79,#N/A)</f>
        <v>-0.6450419512753276</v>
      </c>
      <c r="BI79" s="6">
        <f ca="1">IF(ISNUMBER('Descriptive Stats'!E79),'Descriptive Stats'!E79,#N/A)</f>
        <v>2</v>
      </c>
      <c r="BK79" s="2">
        <f t="shared" ca="1" si="23"/>
        <v>2</v>
      </c>
      <c r="BL79" s="2">
        <f t="shared" ca="1" si="24"/>
        <v>2</v>
      </c>
      <c r="EB79" s="2">
        <f ca="1">IF(DZ78&gt;$K$39,EB78,EB78+$EC$8)</f>
        <v>19.000000000000011</v>
      </c>
      <c r="EC79" s="2">
        <f>IF(DZ78&gt;$K$39,EC78,EA78-EA75)</f>
        <v>0</v>
      </c>
    </row>
    <row r="80" spans="1:133" ht="15.9" customHeight="1" x14ac:dyDescent="0.3">
      <c r="A80" s="2">
        <f>ROW()</f>
        <v>80</v>
      </c>
      <c r="B80" s="56"/>
      <c r="C80" s="8">
        <f t="shared" ca="1" si="25"/>
        <v>3</v>
      </c>
      <c r="D80" s="8">
        <f t="shared" ca="1" si="26"/>
        <v>2</v>
      </c>
      <c r="E80" s="50">
        <f t="shared" ca="1" si="27"/>
        <v>9</v>
      </c>
      <c r="F80" s="2" t="str">
        <f t="shared" ca="1" si="28"/>
        <v/>
      </c>
      <c r="I80" s="16" t="s">
        <v>94</v>
      </c>
      <c r="J80" s="17">
        <f ca="1">PERCENTILE(E:E,0.38)</f>
        <v>1</v>
      </c>
      <c r="BD80" s="49">
        <f t="shared" ca="1" si="30"/>
        <v>4819</v>
      </c>
      <c r="BE80" s="3">
        <f t="shared" ca="1" si="29"/>
        <v>0.48185</v>
      </c>
      <c r="BF80" s="3">
        <f t="shared" ca="1" si="31"/>
        <v>-4.5511009098988427E-2</v>
      </c>
      <c r="BG80" s="9">
        <f t="shared" ca="1" si="32"/>
        <v>9</v>
      </c>
      <c r="BH80" s="6">
        <f ca="1">IF(ISNUMBER('Descriptive Stats'!BF80),'Descriptive Stats'!BF80,#N/A)</f>
        <v>-4.5511009098988427E-2</v>
      </c>
      <c r="BI80" s="6">
        <f ca="1">IF(ISNUMBER('Descriptive Stats'!E80),'Descriptive Stats'!E80,#N/A)</f>
        <v>9</v>
      </c>
      <c r="BK80" s="2" t="str">
        <f t="shared" ca="1" si="23"/>
        <v/>
      </c>
      <c r="BL80" s="2">
        <f t="shared" ca="1" si="24"/>
        <v>9</v>
      </c>
      <c r="EB80" s="2">
        <f ca="1">IF(DZ78&gt;$K$39,EB79,EB79)</f>
        <v>19.000000000000011</v>
      </c>
      <c r="EC80" s="2">
        <f>IF(DZ78&gt;$K$39,EC79,0)</f>
        <v>0</v>
      </c>
    </row>
    <row r="81" spans="1:133" ht="15.9" customHeight="1" x14ac:dyDescent="0.3">
      <c r="A81" s="2">
        <f>ROW()</f>
        <v>81</v>
      </c>
      <c r="B81" s="56"/>
      <c r="C81" s="8">
        <f t="shared" ca="1" si="25"/>
        <v>23</v>
      </c>
      <c r="D81" s="8">
        <f t="shared" ca="1" si="26"/>
        <v>9</v>
      </c>
      <c r="E81" s="50">
        <f t="shared" ca="1" si="27"/>
        <v>0</v>
      </c>
      <c r="F81" s="2" t="str">
        <f t="shared" ca="1" si="28"/>
        <v/>
      </c>
      <c r="I81" s="16" t="s">
        <v>95</v>
      </c>
      <c r="J81" s="17">
        <f ca="1">PERCENTILE(E:E,0.39)</f>
        <v>1</v>
      </c>
      <c r="BD81" s="49">
        <f t="shared" ca="1" si="30"/>
        <v>815.5</v>
      </c>
      <c r="BE81" s="3">
        <f t="shared" ca="1" si="29"/>
        <v>8.1500000000000003E-2</v>
      </c>
      <c r="BF81" s="3">
        <f t="shared" ca="1" si="31"/>
        <v>-1.3950525282585462</v>
      </c>
      <c r="BG81" s="9">
        <f t="shared" ca="1" si="32"/>
        <v>0</v>
      </c>
      <c r="BH81" s="6">
        <f ca="1">IF(ISNUMBER('Descriptive Stats'!BF81),'Descriptive Stats'!BF81,#N/A)</f>
        <v>-1.3950525282585462</v>
      </c>
      <c r="BI81" s="6">
        <f ca="1">IF(ISNUMBER('Descriptive Stats'!E81),'Descriptive Stats'!E81,#N/A)</f>
        <v>0</v>
      </c>
      <c r="BK81" s="2">
        <f t="shared" ca="1" si="23"/>
        <v>0</v>
      </c>
      <c r="BL81" s="2" t="str">
        <f t="shared" ca="1" si="24"/>
        <v/>
      </c>
      <c r="DZ81" s="2">
        <f>DZ78+1</f>
        <v>24</v>
      </c>
      <c r="EA81" s="2" t="str">
        <f>IF(DZ81&gt;$K$39,"",COUNTIF(E:E,"&lt;="&amp;EB82))</f>
        <v/>
      </c>
      <c r="EB81" s="2">
        <f ca="1">IF(DZ81&gt;$K$39,EB80,EB79)</f>
        <v>19.000000000000011</v>
      </c>
      <c r="EC81" s="2">
        <f>IF(DZ81&gt;$K$39,EC80,EC82)</f>
        <v>0</v>
      </c>
    </row>
    <row r="82" spans="1:133" ht="15.9" customHeight="1" x14ac:dyDescent="0.3">
      <c r="A82" s="2">
        <f>ROW()</f>
        <v>82</v>
      </c>
      <c r="B82" s="56"/>
      <c r="C82" s="8">
        <f t="shared" ca="1" si="25"/>
        <v>11</v>
      </c>
      <c r="D82" s="8">
        <f t="shared" ca="1" si="26"/>
        <v>0</v>
      </c>
      <c r="E82" s="50">
        <f t="shared" ca="1" si="27"/>
        <v>0</v>
      </c>
      <c r="F82" s="2" t="str">
        <f t="shared" ca="1" si="28"/>
        <v/>
      </c>
      <c r="I82" s="16" t="s">
        <v>96</v>
      </c>
      <c r="J82" s="17">
        <f ca="1">PERCENTILE(E:E,0.4)</f>
        <v>2</v>
      </c>
      <c r="BD82" s="49">
        <f t="shared" ca="1" si="30"/>
        <v>815.5</v>
      </c>
      <c r="BE82" s="3">
        <f t="shared" ca="1" si="29"/>
        <v>8.1500000000000003E-2</v>
      </c>
      <c r="BF82" s="3">
        <f t="shared" ca="1" si="31"/>
        <v>-1.3950525282585462</v>
      </c>
      <c r="BG82" s="9">
        <f t="shared" ca="1" si="32"/>
        <v>0</v>
      </c>
      <c r="BH82" s="6">
        <f ca="1">IF(ISNUMBER('Descriptive Stats'!BF82),'Descriptive Stats'!BF82,#N/A)</f>
        <v>-1.3950525282585462</v>
      </c>
      <c r="BI82" s="6">
        <f ca="1">IF(ISNUMBER('Descriptive Stats'!E82),'Descriptive Stats'!E82,#N/A)</f>
        <v>0</v>
      </c>
      <c r="BK82" s="2">
        <f t="shared" ca="1" si="23"/>
        <v>0</v>
      </c>
      <c r="BL82" s="2" t="str">
        <f t="shared" ca="1" si="24"/>
        <v/>
      </c>
      <c r="EB82" s="2">
        <f ca="1">IF(DZ81&gt;$K$39,EB81,EB81+$EC$8)</f>
        <v>19.000000000000011</v>
      </c>
      <c r="EC82" s="2">
        <f>IF(DZ81&gt;$K$39,EC81,EA81-EA78)</f>
        <v>0</v>
      </c>
    </row>
    <row r="83" spans="1:133" ht="15.9" customHeight="1" x14ac:dyDescent="0.3">
      <c r="A83" s="2">
        <f>ROW()</f>
        <v>83</v>
      </c>
      <c r="B83" s="56"/>
      <c r="C83" s="8">
        <f t="shared" ca="1" si="25"/>
        <v>20</v>
      </c>
      <c r="D83" s="8">
        <f t="shared" ca="1" si="26"/>
        <v>0</v>
      </c>
      <c r="E83" s="50">
        <f t="shared" ca="1" si="27"/>
        <v>6</v>
      </c>
      <c r="F83" s="2" t="str">
        <f t="shared" ca="1" si="28"/>
        <v/>
      </c>
      <c r="I83" s="16" t="s">
        <v>97</v>
      </c>
      <c r="J83" s="17">
        <f ca="1">PERCENTILE(E:E,0.41)</f>
        <v>2</v>
      </c>
      <c r="BD83" s="49">
        <f t="shared" ca="1" si="30"/>
        <v>3900</v>
      </c>
      <c r="BE83" s="3">
        <f t="shared" ca="1" si="29"/>
        <v>0.38995000000000002</v>
      </c>
      <c r="BF83" s="3">
        <f t="shared" ca="1" si="31"/>
        <v>-0.2794493539703507</v>
      </c>
      <c r="BG83" s="9">
        <f t="shared" ca="1" si="32"/>
        <v>6</v>
      </c>
      <c r="BH83" s="6">
        <f ca="1">IF(ISNUMBER('Descriptive Stats'!BF83),'Descriptive Stats'!BF83,#N/A)</f>
        <v>-0.2794493539703507</v>
      </c>
      <c r="BI83" s="6">
        <f ca="1">IF(ISNUMBER('Descriptive Stats'!E83),'Descriptive Stats'!E83,#N/A)</f>
        <v>6</v>
      </c>
      <c r="BK83" s="2" t="str">
        <f t="shared" ca="1" si="23"/>
        <v/>
      </c>
      <c r="BL83" s="2">
        <f t="shared" ca="1" si="24"/>
        <v>6</v>
      </c>
      <c r="EB83" s="2">
        <f ca="1">IF(DZ81&gt;$K$39,EB82,EB82)</f>
        <v>19.000000000000011</v>
      </c>
      <c r="EC83" s="2">
        <f>IF(DZ81&gt;$K$39,EC82,0)</f>
        <v>0</v>
      </c>
    </row>
    <row r="84" spans="1:133" ht="15.9" customHeight="1" x14ac:dyDescent="0.3">
      <c r="A84" s="2">
        <f>ROW()</f>
        <v>84</v>
      </c>
      <c r="B84" s="56"/>
      <c r="C84" s="8">
        <f t="shared" ca="1" si="25"/>
        <v>2</v>
      </c>
      <c r="D84" s="8">
        <f t="shared" ca="1" si="26"/>
        <v>6</v>
      </c>
      <c r="E84" s="50">
        <f t="shared" ca="1" si="27"/>
        <v>6</v>
      </c>
      <c r="F84" s="2" t="str">
        <f t="shared" ca="1" si="28"/>
        <v/>
      </c>
      <c r="I84" s="16" t="s">
        <v>98</v>
      </c>
      <c r="J84" s="17">
        <f ca="1">PERCENTILE(E:E,0.42)</f>
        <v>2</v>
      </c>
      <c r="BD84" s="49">
        <f t="shared" ca="1" si="30"/>
        <v>3900</v>
      </c>
      <c r="BE84" s="3">
        <f t="shared" ca="1" si="29"/>
        <v>0.38995000000000002</v>
      </c>
      <c r="BF84" s="3">
        <f t="shared" ca="1" si="31"/>
        <v>-0.2794493539703507</v>
      </c>
      <c r="BG84" s="9">
        <f t="shared" ca="1" si="32"/>
        <v>6</v>
      </c>
      <c r="BH84" s="6">
        <f ca="1">IF(ISNUMBER('Descriptive Stats'!BF84),'Descriptive Stats'!BF84,#N/A)</f>
        <v>-0.2794493539703507</v>
      </c>
      <c r="BI84" s="6">
        <f ca="1">IF(ISNUMBER('Descriptive Stats'!E84),'Descriptive Stats'!E84,#N/A)</f>
        <v>6</v>
      </c>
      <c r="BK84" s="2" t="str">
        <f t="shared" ca="1" si="23"/>
        <v/>
      </c>
      <c r="BL84" s="2">
        <f t="shared" ca="1" si="24"/>
        <v>6</v>
      </c>
      <c r="DZ84" s="2">
        <f>DZ81+1</f>
        <v>25</v>
      </c>
      <c r="EA84" s="2" t="str">
        <f>IF(DZ84&gt;$K$39,"",COUNTIF(E:E,"&lt;="&amp;EB85))</f>
        <v/>
      </c>
      <c r="EB84" s="2">
        <f ca="1">IF(DZ84&gt;$K$39,EB83,EB82)</f>
        <v>19.000000000000011</v>
      </c>
      <c r="EC84" s="2">
        <f>IF(DZ84&gt;$K$39,EC83,EC85)</f>
        <v>0</v>
      </c>
    </row>
    <row r="85" spans="1:133" ht="15.9" customHeight="1" x14ac:dyDescent="0.3">
      <c r="A85" s="2">
        <f>ROW()</f>
        <v>85</v>
      </c>
      <c r="B85" s="56"/>
      <c r="C85" s="8">
        <f t="shared" ca="1" si="25"/>
        <v>5</v>
      </c>
      <c r="D85" s="8">
        <f t="shared" ca="1" si="26"/>
        <v>6</v>
      </c>
      <c r="E85" s="50">
        <f t="shared" ca="1" si="27"/>
        <v>0</v>
      </c>
      <c r="F85" s="2" t="str">
        <f t="shared" ca="1" si="28"/>
        <v/>
      </c>
      <c r="I85" s="16" t="s">
        <v>99</v>
      </c>
      <c r="J85" s="17">
        <f ca="1">PERCENTILE(E:E,0.43)</f>
        <v>2</v>
      </c>
      <c r="BD85" s="49">
        <f t="shared" ca="1" si="30"/>
        <v>815.5</v>
      </c>
      <c r="BE85" s="3">
        <f t="shared" ca="1" si="29"/>
        <v>8.1500000000000003E-2</v>
      </c>
      <c r="BF85" s="3">
        <f t="shared" ca="1" si="31"/>
        <v>-1.3950525282585462</v>
      </c>
      <c r="BG85" s="9">
        <f t="shared" ca="1" si="32"/>
        <v>0</v>
      </c>
      <c r="BH85" s="6">
        <f ca="1">IF(ISNUMBER('Descriptive Stats'!BF85),'Descriptive Stats'!BF85,#N/A)</f>
        <v>-1.3950525282585462</v>
      </c>
      <c r="BI85" s="6">
        <f ca="1">IF(ISNUMBER('Descriptive Stats'!E85),'Descriptive Stats'!E85,#N/A)</f>
        <v>0</v>
      </c>
      <c r="BK85" s="2">
        <f t="shared" ca="1" si="23"/>
        <v>0</v>
      </c>
      <c r="BL85" s="2" t="str">
        <f t="shared" ca="1" si="24"/>
        <v/>
      </c>
      <c r="EB85" s="2">
        <f ca="1">IF(DZ84&gt;$K$39,EB84,EB84+$EC$8)</f>
        <v>19.000000000000011</v>
      </c>
      <c r="EC85" s="2">
        <f>IF(DZ84&gt;$K$39,EC84,EA84-EA81)</f>
        <v>0</v>
      </c>
    </row>
    <row r="86" spans="1:133" ht="15.9" customHeight="1" x14ac:dyDescent="0.3">
      <c r="A86" s="2">
        <f>ROW()</f>
        <v>86</v>
      </c>
      <c r="B86" s="56"/>
      <c r="C86" s="8">
        <f t="shared" ca="1" si="25"/>
        <v>18</v>
      </c>
      <c r="D86" s="8">
        <f t="shared" ca="1" si="26"/>
        <v>0</v>
      </c>
      <c r="E86" s="50">
        <f t="shared" ca="1" si="27"/>
        <v>9</v>
      </c>
      <c r="F86" s="2" t="str">
        <f t="shared" ca="1" si="28"/>
        <v/>
      </c>
      <c r="I86" s="16" t="s">
        <v>100</v>
      </c>
      <c r="J86" s="17">
        <f ca="1">PERCENTILE(E:E,0.44)</f>
        <v>2</v>
      </c>
      <c r="BD86" s="49">
        <f t="shared" ca="1" si="30"/>
        <v>4819</v>
      </c>
      <c r="BE86" s="3">
        <f t="shared" ca="1" si="29"/>
        <v>0.48185</v>
      </c>
      <c r="BF86" s="3">
        <f t="shared" ca="1" si="31"/>
        <v>-4.5511009098988427E-2</v>
      </c>
      <c r="BG86" s="9">
        <f t="shared" ca="1" si="32"/>
        <v>9</v>
      </c>
      <c r="BH86" s="6">
        <f ca="1">IF(ISNUMBER('Descriptive Stats'!BF86),'Descriptive Stats'!BF86,#N/A)</f>
        <v>-4.5511009098988427E-2</v>
      </c>
      <c r="BI86" s="6">
        <f ca="1">IF(ISNUMBER('Descriptive Stats'!E86),'Descriptive Stats'!E86,#N/A)</f>
        <v>9</v>
      </c>
      <c r="BK86" s="2" t="str">
        <f t="shared" ca="1" si="23"/>
        <v/>
      </c>
      <c r="BL86" s="2">
        <f t="shared" ca="1" si="24"/>
        <v>9</v>
      </c>
      <c r="EB86" s="2">
        <f ca="1">IF(DZ84&gt;$K$39,EB85,EB85)</f>
        <v>19.000000000000011</v>
      </c>
      <c r="EC86" s="2">
        <f>IF(DZ84&gt;$K$39,EC85,0)</f>
        <v>0</v>
      </c>
    </row>
    <row r="87" spans="1:133" ht="15.9" customHeight="1" x14ac:dyDescent="0.3">
      <c r="A87" s="2">
        <f>ROW()</f>
        <v>87</v>
      </c>
      <c r="B87" s="56"/>
      <c r="C87" s="8">
        <f t="shared" ca="1" si="25"/>
        <v>23</v>
      </c>
      <c r="D87" s="8">
        <f t="shared" ca="1" si="26"/>
        <v>9</v>
      </c>
      <c r="E87" s="50">
        <f t="shared" ca="1" si="27"/>
        <v>2</v>
      </c>
      <c r="F87" s="2" t="str">
        <f t="shared" ca="1" si="28"/>
        <v/>
      </c>
      <c r="I87" s="16" t="s">
        <v>101</v>
      </c>
      <c r="J87" s="17">
        <f ca="1">PERCENTILE(E:E,0.45)</f>
        <v>2</v>
      </c>
      <c r="BD87" s="49">
        <f t="shared" ca="1" si="30"/>
        <v>2595</v>
      </c>
      <c r="BE87" s="3">
        <f t="shared" ca="1" si="29"/>
        <v>0.25945000000000001</v>
      </c>
      <c r="BF87" s="3">
        <f t="shared" ca="1" si="31"/>
        <v>-0.6450419512753276</v>
      </c>
      <c r="BG87" s="9">
        <f t="shared" ca="1" si="32"/>
        <v>2</v>
      </c>
      <c r="BH87" s="6">
        <f ca="1">IF(ISNUMBER('Descriptive Stats'!BF87),'Descriptive Stats'!BF87,#N/A)</f>
        <v>-0.6450419512753276</v>
      </c>
      <c r="BI87" s="6">
        <f ca="1">IF(ISNUMBER('Descriptive Stats'!E87),'Descriptive Stats'!E87,#N/A)</f>
        <v>2</v>
      </c>
      <c r="BK87" s="2">
        <f t="shared" ca="1" si="23"/>
        <v>2</v>
      </c>
      <c r="BL87" s="2">
        <f t="shared" ca="1" si="24"/>
        <v>2</v>
      </c>
      <c r="DZ87" s="2">
        <f>DZ84+1</f>
        <v>26</v>
      </c>
      <c r="EA87" s="2" t="str">
        <f>IF(DZ87&gt;$K$39,"",COUNTIF(E:E,"&lt;="&amp;EB88))</f>
        <v/>
      </c>
      <c r="EB87" s="2">
        <f ca="1">IF(DZ87&gt;$K$39,EB86,EB85)</f>
        <v>19.000000000000011</v>
      </c>
      <c r="EC87" s="2">
        <f>IF(DZ87&gt;$K$39,EC86,EC88)</f>
        <v>0</v>
      </c>
    </row>
    <row r="88" spans="1:133" ht="15.9" customHeight="1" x14ac:dyDescent="0.3">
      <c r="A88" s="2">
        <f>ROW()</f>
        <v>88</v>
      </c>
      <c r="B88" s="56"/>
      <c r="C88" s="8">
        <f t="shared" ca="1" si="25"/>
        <v>9</v>
      </c>
      <c r="D88" s="8">
        <f t="shared" ca="1" si="26"/>
        <v>2</v>
      </c>
      <c r="E88" s="50">
        <f t="shared" ca="1" si="27"/>
        <v>1</v>
      </c>
      <c r="F88" s="2" t="str">
        <f t="shared" ca="1" si="28"/>
        <v/>
      </c>
      <c r="I88" s="16" t="s">
        <v>102</v>
      </c>
      <c r="J88" s="17">
        <f ca="1">PERCENTILE(E:E,0.46)</f>
        <v>2</v>
      </c>
      <c r="BD88" s="49">
        <f t="shared" ca="1" si="30"/>
        <v>1871</v>
      </c>
      <c r="BE88" s="3">
        <f t="shared" ca="1" si="29"/>
        <v>0.18704999999999999</v>
      </c>
      <c r="BF88" s="3">
        <f t="shared" ca="1" si="31"/>
        <v>-0.88881967520906158</v>
      </c>
      <c r="BG88" s="9">
        <f t="shared" ca="1" si="32"/>
        <v>1</v>
      </c>
      <c r="BH88" s="6">
        <f ca="1">IF(ISNUMBER('Descriptive Stats'!BF88),'Descriptive Stats'!BF88,#N/A)</f>
        <v>-0.88881967520906158</v>
      </c>
      <c r="BI88" s="6">
        <f ca="1">IF(ISNUMBER('Descriptive Stats'!E88),'Descriptive Stats'!E88,#N/A)</f>
        <v>1</v>
      </c>
      <c r="BK88" s="2">
        <f t="shared" ca="1" si="23"/>
        <v>1</v>
      </c>
      <c r="BL88" s="2" t="str">
        <f t="shared" ca="1" si="24"/>
        <v/>
      </c>
      <c r="EB88" s="2">
        <f ca="1">IF(DZ87&gt;$K$39,EB87,EB87+$EC$8)</f>
        <v>19.000000000000011</v>
      </c>
      <c r="EC88" s="2">
        <f>IF(DZ87&gt;$K$39,EC87,EA87-EA84)</f>
        <v>0</v>
      </c>
    </row>
    <row r="89" spans="1:133" ht="15.9" customHeight="1" x14ac:dyDescent="0.3">
      <c r="A89" s="2">
        <f>ROW()</f>
        <v>89</v>
      </c>
      <c r="B89" s="56"/>
      <c r="C89" s="8">
        <f t="shared" ca="1" si="25"/>
        <v>12</v>
      </c>
      <c r="D89" s="8">
        <f t="shared" ca="1" si="26"/>
        <v>1</v>
      </c>
      <c r="E89" s="50">
        <f t="shared" ca="1" si="27"/>
        <v>9</v>
      </c>
      <c r="F89" s="2" t="str">
        <f t="shared" ca="1" si="28"/>
        <v/>
      </c>
      <c r="I89" s="16" t="s">
        <v>103</v>
      </c>
      <c r="J89" s="17">
        <f ca="1">PERCENTILE(E:E,0.47)</f>
        <v>2</v>
      </c>
      <c r="BD89" s="49">
        <f t="shared" ca="1" si="30"/>
        <v>4819</v>
      </c>
      <c r="BE89" s="3">
        <f t="shared" ca="1" si="29"/>
        <v>0.48185</v>
      </c>
      <c r="BF89" s="3">
        <f t="shared" ca="1" si="31"/>
        <v>-4.5511009098988427E-2</v>
      </c>
      <c r="BG89" s="9">
        <f t="shared" ca="1" si="32"/>
        <v>9</v>
      </c>
      <c r="BH89" s="6">
        <f ca="1">IF(ISNUMBER('Descriptive Stats'!BF89),'Descriptive Stats'!BF89,#N/A)</f>
        <v>-4.5511009098988427E-2</v>
      </c>
      <c r="BI89" s="6">
        <f ca="1">IF(ISNUMBER('Descriptive Stats'!E89),'Descriptive Stats'!E89,#N/A)</f>
        <v>9</v>
      </c>
      <c r="BK89" s="2" t="str">
        <f t="shared" ca="1" si="23"/>
        <v/>
      </c>
      <c r="BL89" s="2">
        <f t="shared" ca="1" si="24"/>
        <v>9</v>
      </c>
      <c r="EB89" s="2">
        <f ca="1">IF(DZ87&gt;$K$39,EB88,EB88)</f>
        <v>19.000000000000011</v>
      </c>
      <c r="EC89" s="2">
        <f>IF(DZ87&gt;$K$39,EC88,0)</f>
        <v>0</v>
      </c>
    </row>
    <row r="90" spans="1:133" ht="14.4" x14ac:dyDescent="0.3">
      <c r="A90" s="2">
        <f>ROW()</f>
        <v>90</v>
      </c>
      <c r="B90" s="56"/>
      <c r="C90" s="8">
        <f t="shared" ca="1" si="25"/>
        <v>23</v>
      </c>
      <c r="D90" s="8">
        <f t="shared" ca="1" si="26"/>
        <v>9</v>
      </c>
      <c r="E90" s="50">
        <f t="shared" ca="1" si="27"/>
        <v>1</v>
      </c>
      <c r="F90" s="2" t="str">
        <f t="shared" ca="1" si="28"/>
        <v/>
      </c>
      <c r="I90" s="16" t="s">
        <v>104</v>
      </c>
      <c r="J90" s="17">
        <f ca="1">PERCENTILE(E:E,0.48)</f>
        <v>2</v>
      </c>
      <c r="BD90" s="49">
        <f t="shared" ca="1" si="30"/>
        <v>1871</v>
      </c>
      <c r="BE90" s="3">
        <f t="shared" ca="1" si="29"/>
        <v>0.18704999999999999</v>
      </c>
      <c r="BF90" s="3">
        <f t="shared" ca="1" si="31"/>
        <v>-0.88881967520906158</v>
      </c>
      <c r="BG90" s="9">
        <f t="shared" ca="1" si="32"/>
        <v>1</v>
      </c>
      <c r="BH90" s="6">
        <f ca="1">IF(ISNUMBER('Descriptive Stats'!BF90),'Descriptive Stats'!BF90,#N/A)</f>
        <v>-0.88881967520906158</v>
      </c>
      <c r="BI90" s="6">
        <f ca="1">IF(ISNUMBER('Descriptive Stats'!E90),'Descriptive Stats'!E90,#N/A)</f>
        <v>1</v>
      </c>
      <c r="BK90" s="2">
        <f t="shared" ca="1" si="23"/>
        <v>1</v>
      </c>
      <c r="BL90" s="2" t="str">
        <f t="shared" ca="1" si="24"/>
        <v/>
      </c>
      <c r="DZ90" s="2">
        <f>DZ87+1</f>
        <v>27</v>
      </c>
      <c r="EA90" s="2" t="str">
        <f>IF(DZ90&gt;$K$39,"",COUNTIF(E:E,"&lt;="&amp;EB91))</f>
        <v/>
      </c>
      <c r="EB90" s="2">
        <f ca="1">IF(DZ90&gt;$K$39,EB89,EB88)</f>
        <v>19.000000000000011</v>
      </c>
      <c r="EC90" s="2">
        <f>IF(DZ90&gt;$K$39,EC89,EC91)</f>
        <v>0</v>
      </c>
    </row>
    <row r="91" spans="1:133" ht="14.4" x14ac:dyDescent="0.3">
      <c r="A91" s="2">
        <f>ROW()</f>
        <v>91</v>
      </c>
      <c r="B91" s="56"/>
      <c r="C91" s="8">
        <f t="shared" ca="1" si="25"/>
        <v>12</v>
      </c>
      <c r="D91" s="8">
        <f t="shared" ca="1" si="26"/>
        <v>1</v>
      </c>
      <c r="E91" s="50">
        <f t="shared" ca="1" si="27"/>
        <v>6</v>
      </c>
      <c r="F91" s="2" t="str">
        <f t="shared" ca="1" si="28"/>
        <v/>
      </c>
      <c r="I91" s="16" t="s">
        <v>105</v>
      </c>
      <c r="J91" s="17">
        <f ca="1">PERCENTILE(E:E,0.49)</f>
        <v>2</v>
      </c>
      <c r="BD91" s="49">
        <f t="shared" ca="1" si="30"/>
        <v>3900</v>
      </c>
      <c r="BE91" s="3">
        <f t="shared" ca="1" si="29"/>
        <v>0.38995000000000002</v>
      </c>
      <c r="BF91" s="3">
        <f t="shared" ca="1" si="31"/>
        <v>-0.2794493539703507</v>
      </c>
      <c r="BG91" s="9">
        <f t="shared" ca="1" si="32"/>
        <v>6</v>
      </c>
      <c r="BH91" s="6">
        <f ca="1">IF(ISNUMBER('Descriptive Stats'!BF91),'Descriptive Stats'!BF91,#N/A)</f>
        <v>-0.2794493539703507</v>
      </c>
      <c r="BI91" s="6">
        <f ca="1">IF(ISNUMBER('Descriptive Stats'!E91),'Descriptive Stats'!E91,#N/A)</f>
        <v>6</v>
      </c>
      <c r="BK91" s="2" t="str">
        <f t="shared" ca="1" si="23"/>
        <v/>
      </c>
      <c r="BL91" s="2">
        <f t="shared" ca="1" si="24"/>
        <v>6</v>
      </c>
      <c r="EB91" s="2">
        <f ca="1">IF(DZ90&gt;$K$39,EB90,EB90+$EC$8)</f>
        <v>19.000000000000011</v>
      </c>
      <c r="EC91" s="2">
        <f>IF(DZ90&gt;$K$39,EC90,EA90-EA87)</f>
        <v>0</v>
      </c>
    </row>
    <row r="92" spans="1:133" ht="14.4" x14ac:dyDescent="0.3">
      <c r="A92" s="2">
        <f>ROW()</f>
        <v>92</v>
      </c>
      <c r="B92" s="56"/>
      <c r="C92" s="8">
        <f t="shared" ca="1" si="25"/>
        <v>5</v>
      </c>
      <c r="D92" s="8">
        <f t="shared" ca="1" si="26"/>
        <v>6</v>
      </c>
      <c r="E92" s="50">
        <f t="shared" ca="1" si="27"/>
        <v>4</v>
      </c>
      <c r="F92" s="2" t="str">
        <f t="shared" ca="1" si="28"/>
        <v/>
      </c>
      <c r="I92" s="16" t="s">
        <v>106</v>
      </c>
      <c r="J92" s="17">
        <f ca="1">PERCENTILE(E:E,0.5)</f>
        <v>2</v>
      </c>
      <c r="BD92" s="49">
        <f t="shared" ca="1" si="30"/>
        <v>3442</v>
      </c>
      <c r="BE92" s="3">
        <f t="shared" ca="1" si="29"/>
        <v>0.34415000000000001</v>
      </c>
      <c r="BF92" s="3">
        <f t="shared" ca="1" si="31"/>
        <v>-0.40116316278173481</v>
      </c>
      <c r="BG92" s="9">
        <f t="shared" ca="1" si="32"/>
        <v>4</v>
      </c>
      <c r="BH92" s="6">
        <f ca="1">IF(ISNUMBER('Descriptive Stats'!BF92),'Descriptive Stats'!BF92,#N/A)</f>
        <v>-0.40116316278173481</v>
      </c>
      <c r="BI92" s="6">
        <f ca="1">IF(ISNUMBER('Descriptive Stats'!E92),'Descriptive Stats'!E92,#N/A)</f>
        <v>4</v>
      </c>
      <c r="BK92" s="2" t="str">
        <f t="shared" ca="1" si="23"/>
        <v/>
      </c>
      <c r="BL92" s="2">
        <f t="shared" ca="1" si="24"/>
        <v>4</v>
      </c>
      <c r="EB92" s="2">
        <f ca="1">IF(DZ90&gt;$K$39,EB91,EB91)</f>
        <v>19.000000000000011</v>
      </c>
      <c r="EC92" s="2">
        <f>IF(DZ90&gt;$K$39,EC91,0)</f>
        <v>0</v>
      </c>
    </row>
    <row r="93" spans="1:133" ht="14.4" x14ac:dyDescent="0.3">
      <c r="A93" s="2">
        <f>ROW()</f>
        <v>93</v>
      </c>
      <c r="B93" s="56"/>
      <c r="C93" s="8">
        <f t="shared" ca="1" si="25"/>
        <v>13</v>
      </c>
      <c r="D93" s="8">
        <f t="shared" ca="1" si="26"/>
        <v>4</v>
      </c>
      <c r="E93" s="50">
        <f t="shared" ca="1" si="27"/>
        <v>1</v>
      </c>
      <c r="F93" s="2" t="str">
        <f t="shared" ca="1" si="28"/>
        <v/>
      </c>
      <c r="I93" s="16" t="s">
        <v>107</v>
      </c>
      <c r="J93" s="17">
        <f ca="1">PERCENTILE(E:E,0.51)</f>
        <v>2</v>
      </c>
      <c r="BD93" s="49">
        <f t="shared" ca="1" si="30"/>
        <v>1871</v>
      </c>
      <c r="BE93" s="3">
        <f t="shared" ca="1" si="29"/>
        <v>0.18704999999999999</v>
      </c>
      <c r="BF93" s="3">
        <f t="shared" ca="1" si="31"/>
        <v>-0.88881967520906158</v>
      </c>
      <c r="BG93" s="9">
        <f t="shared" ca="1" si="32"/>
        <v>1</v>
      </c>
      <c r="BH93" s="6">
        <f ca="1">IF(ISNUMBER('Descriptive Stats'!BF93),'Descriptive Stats'!BF93,#N/A)</f>
        <v>-0.88881967520906158</v>
      </c>
      <c r="BI93" s="6">
        <f ca="1">IF(ISNUMBER('Descriptive Stats'!E93),'Descriptive Stats'!E93,#N/A)</f>
        <v>1</v>
      </c>
      <c r="BK93" s="2">
        <f t="shared" ca="1" si="23"/>
        <v>1</v>
      </c>
      <c r="BL93" s="2" t="str">
        <f t="shared" ca="1" si="24"/>
        <v/>
      </c>
      <c r="DZ93" s="2">
        <f>DZ90+1</f>
        <v>28</v>
      </c>
      <c r="EA93" s="2" t="str">
        <f>IF(DZ93&gt;$K$39,"",COUNTIF(E:E,"&lt;="&amp;EB94))</f>
        <v/>
      </c>
      <c r="EB93" s="2">
        <f ca="1">IF(DZ93&gt;$K$39,EB92,EB91)</f>
        <v>19.000000000000011</v>
      </c>
      <c r="EC93" s="2">
        <f>IF(DZ93&gt;$K$39,EC92,EC94)</f>
        <v>0</v>
      </c>
    </row>
    <row r="94" spans="1:133" ht="14.4" x14ac:dyDescent="0.3">
      <c r="A94" s="2">
        <f>ROW()</f>
        <v>94</v>
      </c>
      <c r="B94" s="56"/>
      <c r="C94" s="8">
        <f t="shared" ca="1" si="25"/>
        <v>12</v>
      </c>
      <c r="D94" s="8">
        <f t="shared" ca="1" si="26"/>
        <v>1</v>
      </c>
      <c r="E94" s="50">
        <f t="shared" ca="1" si="27"/>
        <v>0</v>
      </c>
      <c r="F94" s="2" t="str">
        <f t="shared" ca="1" si="28"/>
        <v/>
      </c>
      <c r="I94" s="16" t="s">
        <v>108</v>
      </c>
      <c r="J94" s="17">
        <f ca="1">PERCENTILE(E:E,0.52)</f>
        <v>2</v>
      </c>
      <c r="BD94" s="49">
        <f t="shared" ca="1" si="30"/>
        <v>815.5</v>
      </c>
      <c r="BE94" s="3">
        <f t="shared" ca="1" si="29"/>
        <v>8.1500000000000003E-2</v>
      </c>
      <c r="BF94" s="3">
        <f t="shared" ca="1" si="31"/>
        <v>-1.3950525282585462</v>
      </c>
      <c r="BG94" s="9">
        <f t="shared" ca="1" si="32"/>
        <v>0</v>
      </c>
      <c r="BH94" s="6">
        <f ca="1">IF(ISNUMBER('Descriptive Stats'!BF94),'Descriptive Stats'!BF94,#N/A)</f>
        <v>-1.3950525282585462</v>
      </c>
      <c r="BI94" s="6">
        <f ca="1">IF(ISNUMBER('Descriptive Stats'!E94),'Descriptive Stats'!E94,#N/A)</f>
        <v>0</v>
      </c>
      <c r="BK94" s="2">
        <f t="shared" ca="1" si="23"/>
        <v>0</v>
      </c>
      <c r="BL94" s="2" t="str">
        <f t="shared" ca="1" si="24"/>
        <v/>
      </c>
      <c r="EB94" s="2">
        <f ca="1">IF(DZ93&gt;$K$39,EB93,EB93+$EC$8)</f>
        <v>19.000000000000011</v>
      </c>
      <c r="EC94" s="2">
        <f>IF(DZ93&gt;$K$39,EC93,EA93-EA90)</f>
        <v>0</v>
      </c>
    </row>
    <row r="95" spans="1:133" ht="14.4" x14ac:dyDescent="0.3">
      <c r="A95" s="2">
        <f>ROW()</f>
        <v>95</v>
      </c>
      <c r="B95" s="56"/>
      <c r="C95" s="8">
        <f t="shared" ca="1" si="25"/>
        <v>4</v>
      </c>
      <c r="D95" s="8">
        <f t="shared" ca="1" si="26"/>
        <v>0</v>
      </c>
      <c r="E95" s="50">
        <f t="shared" ca="1" si="27"/>
        <v>2</v>
      </c>
      <c r="F95" s="2" t="str">
        <f t="shared" ca="1" si="28"/>
        <v/>
      </c>
      <c r="I95" s="16" t="s">
        <v>109</v>
      </c>
      <c r="J95" s="17">
        <f ca="1">PERCENTILE(E:E,0.53)</f>
        <v>2</v>
      </c>
      <c r="BD95" s="49">
        <f t="shared" ca="1" si="30"/>
        <v>2595</v>
      </c>
      <c r="BE95" s="3">
        <f t="shared" ca="1" si="29"/>
        <v>0.25945000000000001</v>
      </c>
      <c r="BF95" s="3">
        <f t="shared" ca="1" si="31"/>
        <v>-0.6450419512753276</v>
      </c>
      <c r="BG95" s="9">
        <f t="shared" ca="1" si="32"/>
        <v>2</v>
      </c>
      <c r="BH95" s="6">
        <f ca="1">IF(ISNUMBER('Descriptive Stats'!BF95),'Descriptive Stats'!BF95,#N/A)</f>
        <v>-0.6450419512753276</v>
      </c>
      <c r="BI95" s="6">
        <f ca="1">IF(ISNUMBER('Descriptive Stats'!E95),'Descriptive Stats'!E95,#N/A)</f>
        <v>2</v>
      </c>
      <c r="BK95" s="2">
        <f t="shared" ca="1" si="23"/>
        <v>2</v>
      </c>
      <c r="BL95" s="2">
        <f t="shared" ca="1" si="24"/>
        <v>2</v>
      </c>
      <c r="EB95" s="2">
        <f ca="1">IF(DZ93&gt;$K$39,EB94,EB94)</f>
        <v>19.000000000000011</v>
      </c>
      <c r="EC95" s="2">
        <f>IF(DZ93&gt;$K$39,EC94,0)</f>
        <v>0</v>
      </c>
    </row>
    <row r="96" spans="1:133" ht="14.4" x14ac:dyDescent="0.3">
      <c r="A96" s="2">
        <f>ROW()</f>
        <v>96</v>
      </c>
      <c r="B96" s="56"/>
      <c r="C96" s="8">
        <f t="shared" ca="1" si="25"/>
        <v>3</v>
      </c>
      <c r="D96" s="8">
        <f t="shared" ca="1" si="26"/>
        <v>2</v>
      </c>
      <c r="E96" s="50">
        <f t="shared" ca="1" si="27"/>
        <v>15</v>
      </c>
      <c r="F96" s="2" t="str">
        <f t="shared" ca="1" si="28"/>
        <v/>
      </c>
      <c r="I96" s="16" t="s">
        <v>110</v>
      </c>
      <c r="J96" s="17">
        <f ca="1">PERCENTILE(E:E,0.54)</f>
        <v>2</v>
      </c>
      <c r="BD96" s="49">
        <f t="shared" ca="1" si="30"/>
        <v>5051.5</v>
      </c>
      <c r="BE96" s="3">
        <f t="shared" ca="1" si="29"/>
        <v>0.50509999999999999</v>
      </c>
      <c r="BF96" s="3">
        <f t="shared" ca="1" si="31"/>
        <v>1.2784152420787677E-2</v>
      </c>
      <c r="BG96" s="9">
        <f t="shared" ca="1" si="32"/>
        <v>15</v>
      </c>
      <c r="BH96" s="6">
        <f ca="1">IF(ISNUMBER('Descriptive Stats'!BF96),'Descriptive Stats'!BF96,#N/A)</f>
        <v>1.2784152420787677E-2</v>
      </c>
      <c r="BI96" s="6">
        <f ca="1">IF(ISNUMBER('Descriptive Stats'!E96),'Descriptive Stats'!E96,#N/A)</f>
        <v>15</v>
      </c>
      <c r="BK96" s="2" t="str">
        <f t="shared" ca="1" si="23"/>
        <v/>
      </c>
      <c r="BL96" s="2">
        <f t="shared" ca="1" si="24"/>
        <v>15</v>
      </c>
      <c r="DZ96" s="2">
        <f>DZ93+1</f>
        <v>29</v>
      </c>
      <c r="EA96" s="2" t="str">
        <f>IF(DZ96&gt;$K$39,"",COUNTIF(E:E,"&lt;="&amp;EB97))</f>
        <v/>
      </c>
      <c r="EB96" s="2">
        <f ca="1">IF(DZ96&gt;$K$39,EB95,EB94)</f>
        <v>19.000000000000011</v>
      </c>
      <c r="EC96" s="2">
        <f>IF(DZ96&gt;$K$39,EC95,EC97)</f>
        <v>0</v>
      </c>
    </row>
    <row r="97" spans="1:133" ht="14.4" x14ac:dyDescent="0.3">
      <c r="A97" s="2">
        <f>ROW()</f>
        <v>97</v>
      </c>
      <c r="B97" s="56"/>
      <c r="C97" s="8">
        <f t="shared" ca="1" si="25"/>
        <v>24</v>
      </c>
      <c r="D97" s="8">
        <f t="shared" ca="1" si="26"/>
        <v>15</v>
      </c>
      <c r="E97" s="50">
        <f t="shared" ca="1" si="27"/>
        <v>0</v>
      </c>
      <c r="F97" s="2" t="str">
        <f t="shared" ca="1" si="28"/>
        <v/>
      </c>
      <c r="I97" s="16" t="s">
        <v>111</v>
      </c>
      <c r="J97" s="17">
        <f ca="1">PERCENTILE(E:E,0.55)</f>
        <v>2</v>
      </c>
      <c r="BD97" s="49">
        <f t="shared" ca="1" si="30"/>
        <v>815.5</v>
      </c>
      <c r="BE97" s="3">
        <f t="shared" ca="1" si="29"/>
        <v>8.1500000000000003E-2</v>
      </c>
      <c r="BF97" s="3">
        <f t="shared" ca="1" si="31"/>
        <v>-1.3950525282585462</v>
      </c>
      <c r="BG97" s="9">
        <f t="shared" ca="1" si="32"/>
        <v>0</v>
      </c>
      <c r="BH97" s="6">
        <f ca="1">IF(ISNUMBER('Descriptive Stats'!BF97),'Descriptive Stats'!BF97,#N/A)</f>
        <v>-1.3950525282585462</v>
      </c>
      <c r="BI97" s="6">
        <f ca="1">IF(ISNUMBER('Descriptive Stats'!E97),'Descriptive Stats'!E97,#N/A)</f>
        <v>0</v>
      </c>
      <c r="BK97" s="2">
        <f t="shared" ca="1" si="23"/>
        <v>0</v>
      </c>
      <c r="BL97" s="2" t="str">
        <f t="shared" ca="1" si="24"/>
        <v/>
      </c>
      <c r="EB97" s="2">
        <f ca="1">IF(DZ96&gt;$K$39,EB96,EB96+$EC$8)</f>
        <v>19.000000000000011</v>
      </c>
      <c r="EC97" s="2">
        <f>IF(DZ96&gt;$K$39,EC96,EA96-EA93)</f>
        <v>0</v>
      </c>
    </row>
    <row r="98" spans="1:133" ht="14.4" x14ac:dyDescent="0.3">
      <c r="A98" s="2">
        <f>ROW()</f>
        <v>98</v>
      </c>
      <c r="B98" s="56"/>
      <c r="C98" s="8">
        <f t="shared" ca="1" si="25"/>
        <v>14</v>
      </c>
      <c r="D98" s="8">
        <f t="shared" ca="1" si="26"/>
        <v>0</v>
      </c>
      <c r="E98" s="50">
        <f t="shared" ca="1" si="27"/>
        <v>0</v>
      </c>
      <c r="F98" s="2" t="str">
        <f t="shared" ca="1" si="28"/>
        <v/>
      </c>
      <c r="I98" s="16" t="s">
        <v>112</v>
      </c>
      <c r="J98" s="17">
        <f ca="1">PERCENTILE(E:E,0.56)</f>
        <v>2</v>
      </c>
      <c r="BD98" s="49">
        <f t="shared" ca="1" si="30"/>
        <v>815.5</v>
      </c>
      <c r="BE98" s="3">
        <f t="shared" ca="1" si="29"/>
        <v>8.1500000000000003E-2</v>
      </c>
      <c r="BF98" s="3">
        <f t="shared" ca="1" si="31"/>
        <v>-1.3950525282585462</v>
      </c>
      <c r="BG98" s="9">
        <f t="shared" ca="1" si="32"/>
        <v>0</v>
      </c>
      <c r="BH98" s="6">
        <f ca="1">IF(ISNUMBER('Descriptive Stats'!BF98),'Descriptive Stats'!BF98,#N/A)</f>
        <v>-1.3950525282585462</v>
      </c>
      <c r="BI98" s="6">
        <f ca="1">IF(ISNUMBER('Descriptive Stats'!E98),'Descriptive Stats'!E98,#N/A)</f>
        <v>0</v>
      </c>
      <c r="BK98" s="2">
        <f t="shared" ca="1" si="23"/>
        <v>0</v>
      </c>
      <c r="BL98" s="2" t="str">
        <f t="shared" ca="1" si="24"/>
        <v/>
      </c>
      <c r="EB98" s="2">
        <f ca="1">IF(DZ96&gt;$K$39,EB97,EB97)</f>
        <v>19.000000000000011</v>
      </c>
      <c r="EC98" s="2">
        <f>IF(DZ96&gt;$K$39,EC97,0)</f>
        <v>0</v>
      </c>
    </row>
    <row r="99" spans="1:133" ht="14.4" x14ac:dyDescent="0.3">
      <c r="A99" s="2">
        <f>ROW()</f>
        <v>99</v>
      </c>
      <c r="B99" s="56"/>
      <c r="C99" s="8">
        <f t="shared" ca="1" si="25"/>
        <v>20</v>
      </c>
      <c r="D99" s="8">
        <f t="shared" ca="1" si="26"/>
        <v>0</v>
      </c>
      <c r="E99" s="50">
        <f t="shared" ca="1" si="27"/>
        <v>0</v>
      </c>
      <c r="F99" s="2" t="str">
        <f t="shared" ca="1" si="28"/>
        <v/>
      </c>
      <c r="I99" s="16" t="s">
        <v>113</v>
      </c>
      <c r="J99" s="17">
        <f ca="1">PERCENTILE(E:E,0.57)</f>
        <v>3</v>
      </c>
      <c r="BD99" s="49">
        <f t="shared" ca="1" si="30"/>
        <v>815.5</v>
      </c>
      <c r="BE99" s="3">
        <f t="shared" ca="1" si="29"/>
        <v>8.1500000000000003E-2</v>
      </c>
      <c r="BF99" s="3">
        <f t="shared" ca="1" si="31"/>
        <v>-1.3950525282585462</v>
      </c>
      <c r="BG99" s="9">
        <f t="shared" ca="1" si="32"/>
        <v>0</v>
      </c>
      <c r="BH99" s="6">
        <f ca="1">IF(ISNUMBER('Descriptive Stats'!BF99),'Descriptive Stats'!BF99,#N/A)</f>
        <v>-1.3950525282585462</v>
      </c>
      <c r="BI99" s="6">
        <f ca="1">IF(ISNUMBER('Descriptive Stats'!E99),'Descriptive Stats'!E99,#N/A)</f>
        <v>0</v>
      </c>
      <c r="BK99" s="2">
        <f t="shared" ref="BK99:BK162" ca="1" si="33">IF(AND(ISNUMBER(E99),E99&lt;=$J$15),E99,"")</f>
        <v>0</v>
      </c>
      <c r="BL99" s="2" t="str">
        <f t="shared" ref="BL99:BL162" ca="1" si="34">IF(AND(ISNUMBER(E99),E99&gt;=$J$15),E99,"")</f>
        <v/>
      </c>
      <c r="DZ99" s="2">
        <f>DZ96+1</f>
        <v>30</v>
      </c>
      <c r="EA99" s="2" t="str">
        <f>IF(DZ99&gt;$K$39,"",COUNTIF(E:E,"&lt;="&amp;EB100))</f>
        <v/>
      </c>
      <c r="EB99" s="2">
        <f ca="1">IF(DZ99&gt;$K$39,EB98,EB97)</f>
        <v>19.000000000000011</v>
      </c>
      <c r="EC99" s="2">
        <f>IF(DZ99&gt;$K$39,EC98,EC100)</f>
        <v>0</v>
      </c>
    </row>
    <row r="100" spans="1:133" ht="14.4" x14ac:dyDescent="0.3">
      <c r="A100" s="2">
        <f>ROW()</f>
        <v>100</v>
      </c>
      <c r="B100" s="56"/>
      <c r="C100" s="8">
        <f t="shared" ca="1" si="25"/>
        <v>14</v>
      </c>
      <c r="D100" s="8">
        <f t="shared" ca="1" si="26"/>
        <v>0</v>
      </c>
      <c r="E100" s="50">
        <f t="shared" ca="1" si="27"/>
        <v>0</v>
      </c>
      <c r="F100" s="2" t="str">
        <f t="shared" ca="1" si="28"/>
        <v/>
      </c>
      <c r="I100" s="16" t="s">
        <v>114</v>
      </c>
      <c r="J100" s="17">
        <f ca="1">PERCENTILE(E:E,0.58)</f>
        <v>3</v>
      </c>
      <c r="BD100" s="49">
        <f t="shared" ca="1" si="30"/>
        <v>815.5</v>
      </c>
      <c r="BE100" s="3">
        <f t="shared" ca="1" si="29"/>
        <v>8.1500000000000003E-2</v>
      </c>
      <c r="BF100" s="3">
        <f t="shared" ca="1" si="31"/>
        <v>-1.3950525282585462</v>
      </c>
      <c r="BG100" s="9">
        <f t="shared" ca="1" si="32"/>
        <v>0</v>
      </c>
      <c r="BH100" s="6">
        <f ca="1">IF(ISNUMBER('Descriptive Stats'!BF100),'Descriptive Stats'!BF100,#N/A)</f>
        <v>-1.3950525282585462</v>
      </c>
      <c r="BI100" s="6">
        <f ca="1">IF(ISNUMBER('Descriptive Stats'!E100),'Descriptive Stats'!E100,#N/A)</f>
        <v>0</v>
      </c>
      <c r="BK100" s="2">
        <f t="shared" ca="1" si="33"/>
        <v>0</v>
      </c>
      <c r="BL100" s="2" t="str">
        <f t="shared" ca="1" si="34"/>
        <v/>
      </c>
      <c r="EB100" s="2">
        <f ca="1">IF(DZ99&gt;$K$39,EB99,EB99+$EC$8)</f>
        <v>19.000000000000011</v>
      </c>
      <c r="EC100" s="2">
        <f>IF(DZ99&gt;$K$39,EC99,EA99-EA96)</f>
        <v>0</v>
      </c>
    </row>
    <row r="101" spans="1:133" ht="14.4" x14ac:dyDescent="0.3">
      <c r="A101" s="2">
        <f>ROW()</f>
        <v>101</v>
      </c>
      <c r="B101" s="56"/>
      <c r="C101" s="8">
        <f t="shared" ca="1" si="25"/>
        <v>18</v>
      </c>
      <c r="D101" s="8">
        <f t="shared" ca="1" si="26"/>
        <v>0</v>
      </c>
      <c r="E101" s="50">
        <f t="shared" ca="1" si="27"/>
        <v>1</v>
      </c>
      <c r="F101" s="2" t="str">
        <f t="shared" ca="1" si="28"/>
        <v/>
      </c>
      <c r="I101" s="16" t="s">
        <v>115</v>
      </c>
      <c r="J101" s="17">
        <f ca="1">PERCENTILE(E:E,0.59)</f>
        <v>3</v>
      </c>
      <c r="BD101" s="49">
        <f t="shared" ca="1" si="30"/>
        <v>1871</v>
      </c>
      <c r="BE101" s="3">
        <f t="shared" ca="1" si="29"/>
        <v>0.18704999999999999</v>
      </c>
      <c r="BF101" s="3">
        <f t="shared" ca="1" si="31"/>
        <v>-0.88881967520906158</v>
      </c>
      <c r="BG101" s="9">
        <f t="shared" ca="1" si="32"/>
        <v>1</v>
      </c>
      <c r="BH101" s="6">
        <f ca="1">IF(ISNUMBER('Descriptive Stats'!BF101),'Descriptive Stats'!BF101,#N/A)</f>
        <v>-0.88881967520906158</v>
      </c>
      <c r="BI101" s="6">
        <f ca="1">IF(ISNUMBER('Descriptive Stats'!E101),'Descriptive Stats'!E101,#N/A)</f>
        <v>1</v>
      </c>
      <c r="BK101" s="2">
        <f t="shared" ca="1" si="33"/>
        <v>1</v>
      </c>
      <c r="BL101" s="2" t="str">
        <f t="shared" ca="1" si="34"/>
        <v/>
      </c>
      <c r="EB101" s="2">
        <f ca="1">IF(DZ99&gt;$K$39,EB100,EB100)</f>
        <v>19.000000000000011</v>
      </c>
      <c r="EC101" s="2">
        <f>IF(DZ99&gt;$K$39,EC100,0)</f>
        <v>0</v>
      </c>
    </row>
    <row r="102" spans="1:133" ht="14.4" x14ac:dyDescent="0.3">
      <c r="A102" s="2">
        <f>ROW()</f>
        <v>102</v>
      </c>
      <c r="B102" s="56"/>
      <c r="C102" s="8">
        <f t="shared" ca="1" si="25"/>
        <v>12</v>
      </c>
      <c r="D102" s="8">
        <f t="shared" ca="1" si="26"/>
        <v>1</v>
      </c>
      <c r="E102" s="50">
        <f t="shared" ca="1" si="27"/>
        <v>7</v>
      </c>
      <c r="F102" s="2" t="str">
        <f t="shared" ca="1" si="28"/>
        <v/>
      </c>
      <c r="I102" s="16" t="s">
        <v>116</v>
      </c>
      <c r="J102" s="17">
        <f ca="1">PERCENTILE(E:E,0.6)</f>
        <v>3</v>
      </c>
      <c r="BD102" s="49">
        <f t="shared" ca="1" si="30"/>
        <v>4473.5</v>
      </c>
      <c r="BE102" s="3">
        <f t="shared" ca="1" si="29"/>
        <v>0.44729999999999998</v>
      </c>
      <c r="BF102" s="3">
        <f t="shared" ca="1" si="31"/>
        <v>-0.13248586824472414</v>
      </c>
      <c r="BG102" s="9">
        <f t="shared" ca="1" si="32"/>
        <v>7</v>
      </c>
      <c r="BH102" s="6">
        <f ca="1">IF(ISNUMBER('Descriptive Stats'!BF102),'Descriptive Stats'!BF102,#N/A)</f>
        <v>-0.13248586824472414</v>
      </c>
      <c r="BI102" s="6">
        <f ca="1">IF(ISNUMBER('Descriptive Stats'!E102),'Descriptive Stats'!E102,#N/A)</f>
        <v>7</v>
      </c>
      <c r="BK102" s="2" t="str">
        <f t="shared" ca="1" si="33"/>
        <v/>
      </c>
      <c r="BL102" s="2">
        <f t="shared" ca="1" si="34"/>
        <v>7</v>
      </c>
      <c r="DZ102" s="2">
        <f>DZ99+1</f>
        <v>31</v>
      </c>
      <c r="EA102" s="2" t="str">
        <f>IF(DZ102&gt;$K$39,"",COUNTIF(E:E,"&lt;="&amp;EB103))</f>
        <v/>
      </c>
      <c r="EB102" s="2">
        <f ca="1">IF(DZ102&gt;$K$39,EB101,EB100)</f>
        <v>19.000000000000011</v>
      </c>
      <c r="EC102" s="2">
        <f>IF(DZ102&gt;$K$39,EC101,EC103)</f>
        <v>0</v>
      </c>
    </row>
    <row r="103" spans="1:133" ht="14.4" x14ac:dyDescent="0.3">
      <c r="A103" s="2">
        <f>ROW()</f>
        <v>103</v>
      </c>
      <c r="B103" s="56"/>
      <c r="C103" s="8">
        <f t="shared" ca="1" si="25"/>
        <v>19</v>
      </c>
      <c r="D103" s="8">
        <f t="shared" ca="1" si="26"/>
        <v>7</v>
      </c>
      <c r="E103" s="50">
        <f t="shared" ca="1" si="27"/>
        <v>9</v>
      </c>
      <c r="F103" s="2" t="str">
        <f t="shared" ca="1" si="28"/>
        <v/>
      </c>
      <c r="I103" s="16" t="s">
        <v>117</v>
      </c>
      <c r="J103" s="17">
        <f ca="1">PERCENTILE(E:E,0.61)</f>
        <v>3</v>
      </c>
      <c r="BD103" s="49">
        <f t="shared" ca="1" si="30"/>
        <v>4819</v>
      </c>
      <c r="BE103" s="3">
        <f t="shared" ca="1" si="29"/>
        <v>0.48185</v>
      </c>
      <c r="BF103" s="3">
        <f t="shared" ca="1" si="31"/>
        <v>-4.5511009098988427E-2</v>
      </c>
      <c r="BG103" s="9">
        <f t="shared" ca="1" si="32"/>
        <v>9</v>
      </c>
      <c r="BH103" s="6">
        <f ca="1">IF(ISNUMBER('Descriptive Stats'!BF103),'Descriptive Stats'!BF103,#N/A)</f>
        <v>-4.5511009098988427E-2</v>
      </c>
      <c r="BI103" s="6">
        <f ca="1">IF(ISNUMBER('Descriptive Stats'!E103),'Descriptive Stats'!E103,#N/A)</f>
        <v>9</v>
      </c>
      <c r="BK103" s="2" t="str">
        <f t="shared" ca="1" si="33"/>
        <v/>
      </c>
      <c r="BL103" s="2">
        <f t="shared" ca="1" si="34"/>
        <v>9</v>
      </c>
      <c r="EB103" s="2">
        <f ca="1">IF(DZ102&gt;$K$39,EB102,EB102+$EC$8)</f>
        <v>19.000000000000011</v>
      </c>
      <c r="EC103" s="2">
        <f>IF(DZ102&gt;$K$39,EC102,EA102-EA99)</f>
        <v>0</v>
      </c>
    </row>
    <row r="104" spans="1:133" ht="14.4" x14ac:dyDescent="0.3">
      <c r="A104" s="2">
        <f>ROW()</f>
        <v>104</v>
      </c>
      <c r="B104" s="56"/>
      <c r="C104" s="8">
        <f t="shared" ca="1" si="25"/>
        <v>23</v>
      </c>
      <c r="D104" s="8">
        <f t="shared" ca="1" si="26"/>
        <v>9</v>
      </c>
      <c r="E104" s="50">
        <f t="shared" ca="1" si="27"/>
        <v>2</v>
      </c>
      <c r="F104" s="2" t="str">
        <f t="shared" ca="1" si="28"/>
        <v/>
      </c>
      <c r="I104" s="16" t="s">
        <v>118</v>
      </c>
      <c r="J104" s="17">
        <f ca="1">PERCENTILE(E:E,0.62)</f>
        <v>4</v>
      </c>
      <c r="BD104" s="49">
        <f t="shared" ca="1" si="30"/>
        <v>2595</v>
      </c>
      <c r="BE104" s="3">
        <f t="shared" ca="1" si="29"/>
        <v>0.25945000000000001</v>
      </c>
      <c r="BF104" s="3">
        <f t="shared" ca="1" si="31"/>
        <v>-0.6450419512753276</v>
      </c>
      <c r="BG104" s="9">
        <f t="shared" ca="1" si="32"/>
        <v>2</v>
      </c>
      <c r="BH104" s="6">
        <f ca="1">IF(ISNUMBER('Descriptive Stats'!BF104),'Descriptive Stats'!BF104,#N/A)</f>
        <v>-0.6450419512753276</v>
      </c>
      <c r="BI104" s="6">
        <f ca="1">IF(ISNUMBER('Descriptive Stats'!E104),'Descriptive Stats'!E104,#N/A)</f>
        <v>2</v>
      </c>
      <c r="BK104" s="2">
        <f t="shared" ca="1" si="33"/>
        <v>2</v>
      </c>
      <c r="BL104" s="2">
        <f t="shared" ca="1" si="34"/>
        <v>2</v>
      </c>
      <c r="EB104" s="2">
        <f ca="1">IF(DZ102&gt;$K$39,EB103,EB103)</f>
        <v>19.000000000000011</v>
      </c>
      <c r="EC104" s="2">
        <f>IF(DZ102&gt;$K$39,EC103,0)</f>
        <v>0</v>
      </c>
    </row>
    <row r="105" spans="1:133" ht="14.4" x14ac:dyDescent="0.3">
      <c r="A105" s="2">
        <f>ROW()</f>
        <v>105</v>
      </c>
      <c r="B105" s="56"/>
      <c r="C105" s="8">
        <f t="shared" ca="1" si="25"/>
        <v>17</v>
      </c>
      <c r="D105" s="8">
        <f t="shared" ca="1" si="26"/>
        <v>2</v>
      </c>
      <c r="E105" s="50">
        <f t="shared" ca="1" si="27"/>
        <v>0</v>
      </c>
      <c r="F105" s="2" t="str">
        <f t="shared" ca="1" si="28"/>
        <v/>
      </c>
      <c r="I105" s="16" t="s">
        <v>119</v>
      </c>
      <c r="J105" s="17">
        <f ca="1">PERCENTILE(E:E,0.63)</f>
        <v>4</v>
      </c>
      <c r="BD105" s="49">
        <f t="shared" ca="1" si="30"/>
        <v>815.5</v>
      </c>
      <c r="BE105" s="3">
        <f t="shared" ca="1" si="29"/>
        <v>8.1500000000000003E-2</v>
      </c>
      <c r="BF105" s="3">
        <f t="shared" ca="1" si="31"/>
        <v>-1.3950525282585462</v>
      </c>
      <c r="BG105" s="9">
        <f t="shared" ca="1" si="32"/>
        <v>0</v>
      </c>
      <c r="BH105" s="6">
        <f ca="1">IF(ISNUMBER('Descriptive Stats'!BF105),'Descriptive Stats'!BF105,#N/A)</f>
        <v>-1.3950525282585462</v>
      </c>
      <c r="BI105" s="6">
        <f ca="1">IF(ISNUMBER('Descriptive Stats'!E105),'Descriptive Stats'!E105,#N/A)</f>
        <v>0</v>
      </c>
      <c r="BK105" s="2">
        <f t="shared" ca="1" si="33"/>
        <v>0</v>
      </c>
      <c r="BL105" s="2" t="str">
        <f t="shared" ca="1" si="34"/>
        <v/>
      </c>
      <c r="DZ105" s="2">
        <f>DZ102+1</f>
        <v>32</v>
      </c>
      <c r="EA105" s="2" t="str">
        <f>IF(DZ105&gt;$K$39,"",COUNTIF(E:E,"&lt;="&amp;EB106))</f>
        <v/>
      </c>
      <c r="EB105" s="2">
        <f ca="1">IF(DZ105&gt;$K$39,EB104,EB103)</f>
        <v>19.000000000000011</v>
      </c>
      <c r="EC105" s="2">
        <f>IF(DZ105&gt;$K$39,EC104,EC106)</f>
        <v>0</v>
      </c>
    </row>
    <row r="106" spans="1:133" ht="14.4" x14ac:dyDescent="0.3">
      <c r="A106" s="2">
        <f>ROW()</f>
        <v>106</v>
      </c>
      <c r="B106" s="56"/>
      <c r="C106" s="8">
        <f t="shared" ca="1" si="25"/>
        <v>14</v>
      </c>
      <c r="D106" s="8">
        <f t="shared" ca="1" si="26"/>
        <v>0</v>
      </c>
      <c r="E106" s="50">
        <f t="shared" ca="1" si="27"/>
        <v>0</v>
      </c>
      <c r="F106" s="2" t="str">
        <f t="shared" ca="1" si="28"/>
        <v/>
      </c>
      <c r="I106" s="16" t="s">
        <v>120</v>
      </c>
      <c r="J106" s="17">
        <f ca="1">PERCENTILE(E:E,0.64)</f>
        <v>4</v>
      </c>
      <c r="BD106" s="49">
        <f t="shared" ca="1" si="30"/>
        <v>815.5</v>
      </c>
      <c r="BE106" s="3">
        <f t="shared" ca="1" si="29"/>
        <v>8.1500000000000003E-2</v>
      </c>
      <c r="BF106" s="3">
        <f t="shared" ca="1" si="31"/>
        <v>-1.3950525282585462</v>
      </c>
      <c r="BG106" s="9">
        <f t="shared" ca="1" si="32"/>
        <v>0</v>
      </c>
      <c r="BH106" s="6">
        <f ca="1">IF(ISNUMBER('Descriptive Stats'!BF106),'Descriptive Stats'!BF106,#N/A)</f>
        <v>-1.3950525282585462</v>
      </c>
      <c r="BI106" s="6">
        <f ca="1">IF(ISNUMBER('Descriptive Stats'!E106),'Descriptive Stats'!E106,#N/A)</f>
        <v>0</v>
      </c>
      <c r="BK106" s="2">
        <f t="shared" ca="1" si="33"/>
        <v>0</v>
      </c>
      <c r="BL106" s="2" t="str">
        <f t="shared" ca="1" si="34"/>
        <v/>
      </c>
      <c r="EB106" s="2">
        <f ca="1">IF(DZ105&gt;$K$39,EB105,EB105+$EC$8)</f>
        <v>19.000000000000011</v>
      </c>
      <c r="EC106" s="2">
        <f>IF(DZ105&gt;$K$39,EC105,EA105-EA102)</f>
        <v>0</v>
      </c>
    </row>
    <row r="107" spans="1:133" ht="14.4" x14ac:dyDescent="0.3">
      <c r="A107" s="2">
        <f>ROW()</f>
        <v>107</v>
      </c>
      <c r="B107" s="56"/>
      <c r="C107" s="8">
        <f t="shared" ca="1" si="25"/>
        <v>11</v>
      </c>
      <c r="D107" s="8">
        <f t="shared" ca="1" si="26"/>
        <v>0</v>
      </c>
      <c r="E107" s="50">
        <f t="shared" ca="1" si="27"/>
        <v>6</v>
      </c>
      <c r="F107" s="2" t="str">
        <f t="shared" ca="1" si="28"/>
        <v/>
      </c>
      <c r="I107" s="16" t="s">
        <v>121</v>
      </c>
      <c r="J107" s="17">
        <f ca="1">PERCENTILE(E:E,0.65)</f>
        <v>4</v>
      </c>
      <c r="BD107" s="49">
        <f t="shared" ca="1" si="30"/>
        <v>3900</v>
      </c>
      <c r="BE107" s="3">
        <f t="shared" ca="1" si="29"/>
        <v>0.38995000000000002</v>
      </c>
      <c r="BF107" s="3">
        <f t="shared" ca="1" si="31"/>
        <v>-0.2794493539703507</v>
      </c>
      <c r="BG107" s="9">
        <f t="shared" ca="1" si="32"/>
        <v>6</v>
      </c>
      <c r="BH107" s="6">
        <f ca="1">IF(ISNUMBER('Descriptive Stats'!BF107),'Descriptive Stats'!BF107,#N/A)</f>
        <v>-0.2794493539703507</v>
      </c>
      <c r="BI107" s="6">
        <f ca="1">IF(ISNUMBER('Descriptive Stats'!E107),'Descriptive Stats'!E107,#N/A)</f>
        <v>6</v>
      </c>
      <c r="BK107" s="2" t="str">
        <f t="shared" ca="1" si="33"/>
        <v/>
      </c>
      <c r="BL107" s="2">
        <f t="shared" ca="1" si="34"/>
        <v>6</v>
      </c>
      <c r="EB107" s="2">
        <f ca="1">IF(DZ105&gt;$K$39,EB106,EB106)</f>
        <v>19.000000000000011</v>
      </c>
      <c r="EC107" s="2">
        <f>IF(DZ105&gt;$K$39,EC106,0)</f>
        <v>0</v>
      </c>
    </row>
    <row r="108" spans="1:133" ht="14.4" x14ac:dyDescent="0.3">
      <c r="A108" s="2">
        <f>ROW()</f>
        <v>108</v>
      </c>
      <c r="B108" s="56"/>
      <c r="C108" s="8">
        <f t="shared" ca="1" si="25"/>
        <v>5</v>
      </c>
      <c r="D108" s="8">
        <f t="shared" ca="1" si="26"/>
        <v>6</v>
      </c>
      <c r="E108" s="50">
        <f t="shared" ca="1" si="27"/>
        <v>1</v>
      </c>
      <c r="F108" s="2" t="str">
        <f t="shared" ca="1" si="28"/>
        <v/>
      </c>
      <c r="I108" s="16" t="s">
        <v>122</v>
      </c>
      <c r="J108" s="17">
        <f ca="1">PERCENTILE(E:E,0.66)</f>
        <v>6</v>
      </c>
      <c r="BD108" s="49">
        <f t="shared" ca="1" si="30"/>
        <v>1871</v>
      </c>
      <c r="BE108" s="3">
        <f t="shared" ca="1" si="29"/>
        <v>0.18704999999999999</v>
      </c>
      <c r="BF108" s="3">
        <f t="shared" ca="1" si="31"/>
        <v>-0.88881967520906158</v>
      </c>
      <c r="BG108" s="9">
        <f t="shared" ca="1" si="32"/>
        <v>1</v>
      </c>
      <c r="BH108" s="6">
        <f ca="1">IF(ISNUMBER('Descriptive Stats'!BF108),'Descriptive Stats'!BF108,#N/A)</f>
        <v>-0.88881967520906158</v>
      </c>
      <c r="BI108" s="6">
        <f ca="1">IF(ISNUMBER('Descriptive Stats'!E108),'Descriptive Stats'!E108,#N/A)</f>
        <v>1</v>
      </c>
      <c r="BK108" s="2">
        <f t="shared" ca="1" si="33"/>
        <v>1</v>
      </c>
      <c r="BL108" s="2" t="str">
        <f t="shared" ca="1" si="34"/>
        <v/>
      </c>
      <c r="DZ108" s="2">
        <f>DZ105+1</f>
        <v>33</v>
      </c>
      <c r="EA108" s="2" t="str">
        <f>IF(DZ108&gt;$K$39,"",COUNTIF(E:E,"&lt;="&amp;EB109))</f>
        <v/>
      </c>
      <c r="EB108" s="2">
        <f ca="1">IF(DZ108&gt;$K$39,EB107,EB106)</f>
        <v>19.000000000000011</v>
      </c>
      <c r="EC108" s="2">
        <f>IF(DZ108&gt;$K$39,EC107,EC109)</f>
        <v>0</v>
      </c>
    </row>
    <row r="109" spans="1:133" ht="14.4" x14ac:dyDescent="0.3">
      <c r="A109" s="2">
        <f>ROW()</f>
        <v>109</v>
      </c>
      <c r="B109" s="56"/>
      <c r="C109" s="8">
        <f t="shared" ca="1" si="25"/>
        <v>8</v>
      </c>
      <c r="D109" s="8">
        <f t="shared" ca="1" si="26"/>
        <v>1</v>
      </c>
      <c r="E109" s="50">
        <f t="shared" ca="1" si="27"/>
        <v>3</v>
      </c>
      <c r="F109" s="2" t="str">
        <f t="shared" ca="1" si="28"/>
        <v/>
      </c>
      <c r="I109" s="16" t="s">
        <v>123</v>
      </c>
      <c r="J109" s="17">
        <f ca="1">PERCENTILE(E:E,0.67)</f>
        <v>6</v>
      </c>
      <c r="BD109" s="49">
        <f t="shared" ca="1" si="30"/>
        <v>3200</v>
      </c>
      <c r="BE109" s="3">
        <f t="shared" ca="1" si="29"/>
        <v>0.31995000000000001</v>
      </c>
      <c r="BF109" s="3">
        <f t="shared" ca="1" si="31"/>
        <v>-0.46783862043457014</v>
      </c>
      <c r="BG109" s="9">
        <f t="shared" ca="1" si="32"/>
        <v>3</v>
      </c>
      <c r="BH109" s="6">
        <f ca="1">IF(ISNUMBER('Descriptive Stats'!BF109),'Descriptive Stats'!BF109,#N/A)</f>
        <v>-0.46783862043457014</v>
      </c>
      <c r="BI109" s="6">
        <f ca="1">IF(ISNUMBER('Descriptive Stats'!E109),'Descriptive Stats'!E109,#N/A)</f>
        <v>3</v>
      </c>
      <c r="BK109" s="2" t="str">
        <f t="shared" ca="1" si="33"/>
        <v/>
      </c>
      <c r="BL109" s="2">
        <f t="shared" ca="1" si="34"/>
        <v>3</v>
      </c>
      <c r="EB109" s="2">
        <f ca="1">IF(DZ108&gt;$K$39,EB108,EB108+$EC$8)</f>
        <v>19.000000000000011</v>
      </c>
      <c r="EC109" s="2">
        <f>IF(DZ108&gt;$K$39,EC108,EA108-EA105)</f>
        <v>0</v>
      </c>
    </row>
    <row r="110" spans="1:133" ht="14.4" x14ac:dyDescent="0.3">
      <c r="A110" s="2">
        <f>ROW()</f>
        <v>110</v>
      </c>
      <c r="B110" s="56"/>
      <c r="C110" s="8">
        <f t="shared" ca="1" si="25"/>
        <v>10</v>
      </c>
      <c r="D110" s="8">
        <f t="shared" ca="1" si="26"/>
        <v>3</v>
      </c>
      <c r="E110" s="50">
        <f t="shared" ca="1" si="27"/>
        <v>6</v>
      </c>
      <c r="F110" s="2" t="str">
        <f t="shared" ca="1" si="28"/>
        <v/>
      </c>
      <c r="I110" s="16" t="s">
        <v>124</v>
      </c>
      <c r="J110" s="17">
        <f ca="1">PERCENTILE(E:E,0.68)</f>
        <v>6</v>
      </c>
      <c r="BD110" s="49">
        <f t="shared" ca="1" si="30"/>
        <v>3900</v>
      </c>
      <c r="BE110" s="3">
        <f t="shared" ca="1" si="29"/>
        <v>0.38995000000000002</v>
      </c>
      <c r="BF110" s="3">
        <f t="shared" ca="1" si="31"/>
        <v>-0.2794493539703507</v>
      </c>
      <c r="BG110" s="9">
        <f t="shared" ca="1" si="32"/>
        <v>6</v>
      </c>
      <c r="BH110" s="6">
        <f ca="1">IF(ISNUMBER('Descriptive Stats'!BF110),'Descriptive Stats'!BF110,#N/A)</f>
        <v>-0.2794493539703507</v>
      </c>
      <c r="BI110" s="6">
        <f ca="1">IF(ISNUMBER('Descriptive Stats'!E110),'Descriptive Stats'!E110,#N/A)</f>
        <v>6</v>
      </c>
      <c r="BK110" s="2" t="str">
        <f t="shared" ca="1" si="33"/>
        <v/>
      </c>
      <c r="BL110" s="2">
        <f t="shared" ca="1" si="34"/>
        <v>6</v>
      </c>
      <c r="EB110" s="2">
        <f ca="1">IF(DZ108&gt;$K$39,EB109,EB109)</f>
        <v>19.000000000000011</v>
      </c>
      <c r="EC110" s="2">
        <f>IF(DZ108&gt;$K$39,EC109,0)</f>
        <v>0</v>
      </c>
    </row>
    <row r="111" spans="1:133" ht="14.4" x14ac:dyDescent="0.3">
      <c r="A111" s="2">
        <f>ROW()</f>
        <v>111</v>
      </c>
      <c r="B111" s="56"/>
      <c r="C111" s="8">
        <f t="shared" ca="1" si="25"/>
        <v>5</v>
      </c>
      <c r="D111" s="8">
        <f t="shared" ca="1" si="26"/>
        <v>6</v>
      </c>
      <c r="E111" s="50">
        <f t="shared" ca="1" si="27"/>
        <v>0</v>
      </c>
      <c r="F111" s="2" t="str">
        <f t="shared" ca="1" si="28"/>
        <v/>
      </c>
      <c r="I111" s="16" t="s">
        <v>125</v>
      </c>
      <c r="J111" s="17">
        <f ca="1">PERCENTILE(E:E,0.69)</f>
        <v>6</v>
      </c>
      <c r="BD111" s="49">
        <f t="shared" ca="1" si="30"/>
        <v>815.5</v>
      </c>
      <c r="BE111" s="3">
        <f t="shared" ca="1" si="29"/>
        <v>8.1500000000000003E-2</v>
      </c>
      <c r="BF111" s="3">
        <f t="shared" ca="1" si="31"/>
        <v>-1.3950525282585462</v>
      </c>
      <c r="BG111" s="9">
        <f t="shared" ca="1" si="32"/>
        <v>0</v>
      </c>
      <c r="BH111" s="6">
        <f ca="1">IF(ISNUMBER('Descriptive Stats'!BF111),'Descriptive Stats'!BF111,#N/A)</f>
        <v>-1.3950525282585462</v>
      </c>
      <c r="BI111" s="6">
        <f ca="1">IF(ISNUMBER('Descriptive Stats'!E111),'Descriptive Stats'!E111,#N/A)</f>
        <v>0</v>
      </c>
      <c r="BK111" s="2">
        <f t="shared" ca="1" si="33"/>
        <v>0</v>
      </c>
      <c r="BL111" s="2" t="str">
        <f t="shared" ca="1" si="34"/>
        <v/>
      </c>
      <c r="DZ111" s="2">
        <f>DZ108+1</f>
        <v>34</v>
      </c>
      <c r="EA111" s="2" t="str">
        <f>IF(DZ111&gt;$K$39,"",COUNTIF(E:E,"&lt;="&amp;EB112))</f>
        <v/>
      </c>
      <c r="EB111" s="2">
        <f ca="1">IF(DZ111&gt;$K$39,EB110,EB109)</f>
        <v>19.000000000000011</v>
      </c>
      <c r="EC111" s="2">
        <f>IF(DZ111&gt;$K$39,EC110,EC112)</f>
        <v>0</v>
      </c>
    </row>
    <row r="112" spans="1:133" ht="14.4" x14ac:dyDescent="0.3">
      <c r="A112" s="2">
        <f>ROW()</f>
        <v>112</v>
      </c>
      <c r="B112" s="56"/>
      <c r="C112" s="8">
        <f t="shared" ca="1" si="25"/>
        <v>11</v>
      </c>
      <c r="D112" s="8">
        <f t="shared" ca="1" si="26"/>
        <v>0</v>
      </c>
      <c r="E112" s="50">
        <f t="shared" ca="1" si="27"/>
        <v>0</v>
      </c>
      <c r="F112" s="2" t="str">
        <f t="shared" ca="1" si="28"/>
        <v/>
      </c>
      <c r="I112" s="16" t="s">
        <v>126</v>
      </c>
      <c r="J112" s="17">
        <f ca="1">PERCENTILE(E:E,0.7)</f>
        <v>6</v>
      </c>
      <c r="BD112" s="49">
        <f t="shared" ca="1" si="30"/>
        <v>815.5</v>
      </c>
      <c r="BE112" s="3">
        <f t="shared" ca="1" si="29"/>
        <v>8.1500000000000003E-2</v>
      </c>
      <c r="BF112" s="3">
        <f t="shared" ca="1" si="31"/>
        <v>-1.3950525282585462</v>
      </c>
      <c r="BG112" s="9">
        <f t="shared" ca="1" si="32"/>
        <v>0</v>
      </c>
      <c r="BH112" s="6">
        <f ca="1">IF(ISNUMBER('Descriptive Stats'!BF112),'Descriptive Stats'!BF112,#N/A)</f>
        <v>-1.3950525282585462</v>
      </c>
      <c r="BI112" s="6">
        <f ca="1">IF(ISNUMBER('Descriptive Stats'!E112),'Descriptive Stats'!E112,#N/A)</f>
        <v>0</v>
      </c>
      <c r="BK112" s="2">
        <f t="shared" ca="1" si="33"/>
        <v>0</v>
      </c>
      <c r="BL112" s="2" t="str">
        <f t="shared" ca="1" si="34"/>
        <v/>
      </c>
      <c r="EB112" s="2">
        <f ca="1">IF(DZ111&gt;$K$39,EB111,EB111+$EC$8)</f>
        <v>19.000000000000011</v>
      </c>
      <c r="EC112" s="2">
        <f>IF(DZ111&gt;$K$39,EC111,EA111-EA108)</f>
        <v>0</v>
      </c>
    </row>
    <row r="113" spans="1:133" ht="14.4" x14ac:dyDescent="0.3">
      <c r="A113" s="2">
        <f>ROW()</f>
        <v>113</v>
      </c>
      <c r="B113" s="56"/>
      <c r="C113" s="8">
        <f t="shared" ca="1" si="25"/>
        <v>4</v>
      </c>
      <c r="D113" s="8">
        <f t="shared" ca="1" si="26"/>
        <v>0</v>
      </c>
      <c r="E113" s="50">
        <f t="shared" ca="1" si="27"/>
        <v>7</v>
      </c>
      <c r="F113" s="2" t="str">
        <f t="shared" ca="1" si="28"/>
        <v/>
      </c>
      <c r="I113" s="16" t="s">
        <v>127</v>
      </c>
      <c r="J113" s="17">
        <f ca="1">PERCENTILE(E:E,0.71)</f>
        <v>6</v>
      </c>
      <c r="BD113" s="49">
        <f t="shared" ca="1" si="30"/>
        <v>4473.5</v>
      </c>
      <c r="BE113" s="3">
        <f t="shared" ca="1" si="29"/>
        <v>0.44729999999999998</v>
      </c>
      <c r="BF113" s="3">
        <f t="shared" ca="1" si="31"/>
        <v>-0.13248586824472414</v>
      </c>
      <c r="BG113" s="9">
        <f t="shared" ca="1" si="32"/>
        <v>7</v>
      </c>
      <c r="BH113" s="6">
        <f ca="1">IF(ISNUMBER('Descriptive Stats'!BF113),'Descriptive Stats'!BF113,#N/A)</f>
        <v>-0.13248586824472414</v>
      </c>
      <c r="BI113" s="6">
        <f ca="1">IF(ISNUMBER('Descriptive Stats'!E113),'Descriptive Stats'!E113,#N/A)</f>
        <v>7</v>
      </c>
      <c r="BK113" s="2" t="str">
        <f t="shared" ca="1" si="33"/>
        <v/>
      </c>
      <c r="BL113" s="2">
        <f t="shared" ca="1" si="34"/>
        <v>7</v>
      </c>
      <c r="EB113" s="2">
        <f ca="1">IF(DZ111&gt;$K$39,EB112,EB112)</f>
        <v>19.000000000000011</v>
      </c>
      <c r="EC113" s="2">
        <f>IF(DZ111&gt;$K$39,EC112,0)</f>
        <v>0</v>
      </c>
    </row>
    <row r="114" spans="1:133" ht="14.4" x14ac:dyDescent="0.3">
      <c r="A114" s="2">
        <f>ROW()</f>
        <v>114</v>
      </c>
      <c r="B114" s="56"/>
      <c r="C114" s="8">
        <f t="shared" ca="1" si="25"/>
        <v>6</v>
      </c>
      <c r="D114" s="8">
        <f t="shared" ca="1" si="26"/>
        <v>7</v>
      </c>
      <c r="E114" s="50">
        <f t="shared" ca="1" si="27"/>
        <v>7</v>
      </c>
      <c r="F114" s="2" t="str">
        <f t="shared" ca="1" si="28"/>
        <v/>
      </c>
      <c r="I114" s="16" t="s">
        <v>128</v>
      </c>
      <c r="J114" s="17">
        <f ca="1">PERCENTILE(E:E,0.72)</f>
        <v>6</v>
      </c>
      <c r="BD114" s="49">
        <f t="shared" ca="1" si="30"/>
        <v>4473.5</v>
      </c>
      <c r="BE114" s="3">
        <f t="shared" ca="1" si="29"/>
        <v>0.44729999999999998</v>
      </c>
      <c r="BF114" s="3">
        <f t="shared" ca="1" si="31"/>
        <v>-0.13248586824472414</v>
      </c>
      <c r="BG114" s="9">
        <f t="shared" ca="1" si="32"/>
        <v>7</v>
      </c>
      <c r="BH114" s="6">
        <f ca="1">IF(ISNUMBER('Descriptive Stats'!BF114),'Descriptive Stats'!BF114,#N/A)</f>
        <v>-0.13248586824472414</v>
      </c>
      <c r="BI114" s="6">
        <f ca="1">IF(ISNUMBER('Descriptive Stats'!E114),'Descriptive Stats'!E114,#N/A)</f>
        <v>7</v>
      </c>
      <c r="BK114" s="2" t="str">
        <f t="shared" ca="1" si="33"/>
        <v/>
      </c>
      <c r="BL114" s="2">
        <f t="shared" ca="1" si="34"/>
        <v>7</v>
      </c>
      <c r="DZ114" s="2">
        <f>DZ111+1</f>
        <v>35</v>
      </c>
      <c r="EA114" s="2" t="str">
        <f>IF(DZ114&gt;$K$39,"",COUNTIF(E:E,"&lt;="&amp;EB115))</f>
        <v/>
      </c>
      <c r="EB114" s="2">
        <f ca="1">IF(DZ114&gt;$K$39,EB113,EB112)</f>
        <v>19.000000000000011</v>
      </c>
      <c r="EC114" s="2">
        <f>IF(DZ114&gt;$K$39,EC113,EC115)</f>
        <v>0</v>
      </c>
    </row>
    <row r="115" spans="1:133" ht="14.4" x14ac:dyDescent="0.3">
      <c r="A115" s="2">
        <f>ROW()</f>
        <v>115</v>
      </c>
      <c r="B115" s="56"/>
      <c r="C115" s="8">
        <f t="shared" ca="1" si="25"/>
        <v>6</v>
      </c>
      <c r="D115" s="8">
        <f t="shared" ca="1" si="26"/>
        <v>7</v>
      </c>
      <c r="E115" s="50">
        <f t="shared" ca="1" si="27"/>
        <v>4</v>
      </c>
      <c r="F115" s="2" t="str">
        <f t="shared" ca="1" si="28"/>
        <v/>
      </c>
      <c r="I115" s="16" t="s">
        <v>129</v>
      </c>
      <c r="J115" s="17">
        <f ca="1">PERCENTILE(E:E,0.73)</f>
        <v>6</v>
      </c>
      <c r="BD115" s="49">
        <f t="shared" ca="1" si="30"/>
        <v>3442</v>
      </c>
      <c r="BE115" s="3">
        <f t="shared" ca="1" si="29"/>
        <v>0.34415000000000001</v>
      </c>
      <c r="BF115" s="3">
        <f t="shared" ca="1" si="31"/>
        <v>-0.40116316278173481</v>
      </c>
      <c r="BG115" s="9">
        <f t="shared" ca="1" si="32"/>
        <v>4</v>
      </c>
      <c r="BH115" s="6">
        <f ca="1">IF(ISNUMBER('Descriptive Stats'!BF115),'Descriptive Stats'!BF115,#N/A)</f>
        <v>-0.40116316278173481</v>
      </c>
      <c r="BI115" s="6">
        <f ca="1">IF(ISNUMBER('Descriptive Stats'!E115),'Descriptive Stats'!E115,#N/A)</f>
        <v>4</v>
      </c>
      <c r="BK115" s="2" t="str">
        <f t="shared" ca="1" si="33"/>
        <v/>
      </c>
      <c r="BL115" s="2">
        <f t="shared" ca="1" si="34"/>
        <v>4</v>
      </c>
      <c r="EB115" s="2">
        <f ca="1">IF(DZ114&gt;$K$39,EB114,EB114+$EC$8)</f>
        <v>19.000000000000011</v>
      </c>
      <c r="EC115" s="2">
        <f>IF(DZ114&gt;$K$39,EC114,EA114-EA111)</f>
        <v>0</v>
      </c>
    </row>
    <row r="116" spans="1:133" ht="14.4" x14ac:dyDescent="0.3">
      <c r="A116" s="2">
        <f>ROW()</f>
        <v>116</v>
      </c>
      <c r="B116" s="56"/>
      <c r="C116" s="8">
        <f t="shared" ca="1" si="25"/>
        <v>13</v>
      </c>
      <c r="D116" s="8">
        <f t="shared" ca="1" si="26"/>
        <v>4</v>
      </c>
      <c r="E116" s="50">
        <f t="shared" ca="1" si="27"/>
        <v>6</v>
      </c>
      <c r="F116" s="2" t="str">
        <f t="shared" ca="1" si="28"/>
        <v/>
      </c>
      <c r="I116" s="16" t="s">
        <v>130</v>
      </c>
      <c r="J116" s="17">
        <f ca="1">PERCENTILE(E:E,0.74)</f>
        <v>6</v>
      </c>
      <c r="BD116" s="49">
        <f t="shared" ca="1" si="30"/>
        <v>3900</v>
      </c>
      <c r="BE116" s="3">
        <f t="shared" ca="1" si="29"/>
        <v>0.38995000000000002</v>
      </c>
      <c r="BF116" s="3">
        <f t="shared" ca="1" si="31"/>
        <v>-0.2794493539703507</v>
      </c>
      <c r="BG116" s="9">
        <f t="shared" ca="1" si="32"/>
        <v>6</v>
      </c>
      <c r="BH116" s="6">
        <f ca="1">IF(ISNUMBER('Descriptive Stats'!BF116),'Descriptive Stats'!BF116,#N/A)</f>
        <v>-0.2794493539703507</v>
      </c>
      <c r="BI116" s="6">
        <f ca="1">IF(ISNUMBER('Descriptive Stats'!E116),'Descriptive Stats'!E116,#N/A)</f>
        <v>6</v>
      </c>
      <c r="BK116" s="2" t="str">
        <f t="shared" ca="1" si="33"/>
        <v/>
      </c>
      <c r="BL116" s="2">
        <f t="shared" ca="1" si="34"/>
        <v>6</v>
      </c>
      <c r="EB116" s="2">
        <f ca="1">IF(DZ114&gt;$K$39,EB115,EB115)</f>
        <v>19.000000000000011</v>
      </c>
      <c r="EC116" s="2">
        <f>IF(DZ114&gt;$K$39,EC115,0)</f>
        <v>0</v>
      </c>
    </row>
    <row r="117" spans="1:133" ht="14.4" x14ac:dyDescent="0.3">
      <c r="A117" s="2">
        <f>ROW()</f>
        <v>117</v>
      </c>
      <c r="B117" s="56"/>
      <c r="C117" s="8">
        <f t="shared" ca="1" si="25"/>
        <v>16</v>
      </c>
      <c r="D117" s="8">
        <f t="shared" ca="1" si="26"/>
        <v>6</v>
      </c>
      <c r="E117" s="50">
        <f t="shared" ca="1" si="27"/>
        <v>0</v>
      </c>
      <c r="F117" s="2" t="str">
        <f t="shared" ca="1" si="28"/>
        <v/>
      </c>
      <c r="I117" s="16" t="s">
        <v>131</v>
      </c>
      <c r="J117" s="17">
        <f ca="1">PERCENTILE(E:E,0.75)</f>
        <v>6</v>
      </c>
      <c r="BD117" s="49">
        <f t="shared" ca="1" si="30"/>
        <v>815.5</v>
      </c>
      <c r="BE117" s="3">
        <f t="shared" ca="1" si="29"/>
        <v>8.1500000000000003E-2</v>
      </c>
      <c r="BF117" s="3">
        <f t="shared" ca="1" si="31"/>
        <v>-1.3950525282585462</v>
      </c>
      <c r="BG117" s="9">
        <f t="shared" ca="1" si="32"/>
        <v>0</v>
      </c>
      <c r="BH117" s="6">
        <f ca="1">IF(ISNUMBER('Descriptive Stats'!BF117),'Descriptive Stats'!BF117,#N/A)</f>
        <v>-1.3950525282585462</v>
      </c>
      <c r="BI117" s="6">
        <f ca="1">IF(ISNUMBER('Descriptive Stats'!E117),'Descriptive Stats'!E117,#N/A)</f>
        <v>0</v>
      </c>
      <c r="BK117" s="2">
        <f t="shared" ca="1" si="33"/>
        <v>0</v>
      </c>
      <c r="BL117" s="2" t="str">
        <f t="shared" ca="1" si="34"/>
        <v/>
      </c>
      <c r="DZ117" s="2">
        <f>DZ114+1</f>
        <v>36</v>
      </c>
      <c r="EA117" s="2" t="str">
        <f>IF(DZ117&gt;$K$39,"",COUNTIF(E:E,"&lt;="&amp;EB118))</f>
        <v/>
      </c>
      <c r="EB117" s="2">
        <f ca="1">IF(DZ117&gt;$K$39,EB116,EB115)</f>
        <v>19.000000000000011</v>
      </c>
      <c r="EC117" s="2">
        <f>IF(DZ117&gt;$K$39,EC116,EC118)</f>
        <v>0</v>
      </c>
    </row>
    <row r="118" spans="1:133" ht="14.4" x14ac:dyDescent="0.3">
      <c r="A118" s="2">
        <f>ROW()</f>
        <v>118</v>
      </c>
      <c r="B118" s="56"/>
      <c r="C118" s="8">
        <f t="shared" ca="1" si="25"/>
        <v>20</v>
      </c>
      <c r="D118" s="8">
        <f t="shared" ca="1" si="26"/>
        <v>0</v>
      </c>
      <c r="E118" s="50">
        <f t="shared" ca="1" si="27"/>
        <v>0</v>
      </c>
      <c r="F118" s="2" t="str">
        <f t="shared" ca="1" si="28"/>
        <v/>
      </c>
      <c r="I118" s="16" t="s">
        <v>132</v>
      </c>
      <c r="J118" s="17">
        <f ca="1">PERCENTILE(E:E,0.76)</f>
        <v>6</v>
      </c>
      <c r="BD118" s="49">
        <f t="shared" ca="1" si="30"/>
        <v>815.5</v>
      </c>
      <c r="BE118" s="3">
        <f t="shared" ca="1" si="29"/>
        <v>8.1500000000000003E-2</v>
      </c>
      <c r="BF118" s="3">
        <f t="shared" ca="1" si="31"/>
        <v>-1.3950525282585462</v>
      </c>
      <c r="BG118" s="9">
        <f t="shared" ca="1" si="32"/>
        <v>0</v>
      </c>
      <c r="BH118" s="6">
        <f ca="1">IF(ISNUMBER('Descriptive Stats'!BF118),'Descriptive Stats'!BF118,#N/A)</f>
        <v>-1.3950525282585462</v>
      </c>
      <c r="BI118" s="6">
        <f ca="1">IF(ISNUMBER('Descriptive Stats'!E118),'Descriptive Stats'!E118,#N/A)</f>
        <v>0</v>
      </c>
      <c r="BK118" s="2">
        <f t="shared" ca="1" si="33"/>
        <v>0</v>
      </c>
      <c r="BL118" s="2" t="str">
        <f t="shared" ca="1" si="34"/>
        <v/>
      </c>
      <c r="EB118" s="2">
        <f ca="1">IF(DZ117&gt;$K$39,EB117,EB117+$EC$8)</f>
        <v>19.000000000000011</v>
      </c>
      <c r="EC118" s="2">
        <f>IF(DZ117&gt;$K$39,EC117,EA117-EA114)</f>
        <v>0</v>
      </c>
    </row>
    <row r="119" spans="1:133" ht="14.4" x14ac:dyDescent="0.3">
      <c r="A119" s="2">
        <f>ROW()</f>
        <v>119</v>
      </c>
      <c r="B119" s="56"/>
      <c r="C119" s="8">
        <f t="shared" ca="1" si="25"/>
        <v>4</v>
      </c>
      <c r="D119" s="8">
        <f t="shared" ca="1" si="26"/>
        <v>0</v>
      </c>
      <c r="E119" s="50">
        <f t="shared" ca="1" si="27"/>
        <v>2</v>
      </c>
      <c r="F119" s="2" t="str">
        <f t="shared" ca="1" si="28"/>
        <v/>
      </c>
      <c r="I119" s="16" t="s">
        <v>133</v>
      </c>
      <c r="J119" s="17">
        <f ca="1">PERCENTILE(E:E,0.77)</f>
        <v>6</v>
      </c>
      <c r="BD119" s="49">
        <f t="shared" ca="1" si="30"/>
        <v>2595</v>
      </c>
      <c r="BE119" s="3">
        <f t="shared" ca="1" si="29"/>
        <v>0.25945000000000001</v>
      </c>
      <c r="BF119" s="3">
        <f t="shared" ca="1" si="31"/>
        <v>-0.6450419512753276</v>
      </c>
      <c r="BG119" s="9">
        <f t="shared" ca="1" si="32"/>
        <v>2</v>
      </c>
      <c r="BH119" s="6">
        <f ca="1">IF(ISNUMBER('Descriptive Stats'!BF119),'Descriptive Stats'!BF119,#N/A)</f>
        <v>-0.6450419512753276</v>
      </c>
      <c r="BI119" s="6">
        <f ca="1">IF(ISNUMBER('Descriptive Stats'!E119),'Descriptive Stats'!E119,#N/A)</f>
        <v>2</v>
      </c>
      <c r="BK119" s="2">
        <f t="shared" ca="1" si="33"/>
        <v>2</v>
      </c>
      <c r="BL119" s="2">
        <f t="shared" ca="1" si="34"/>
        <v>2</v>
      </c>
      <c r="EB119" s="2">
        <f ca="1">IF(DZ117&gt;$K$39,EB118,EB118)</f>
        <v>19.000000000000011</v>
      </c>
      <c r="EC119" s="2">
        <f>IF(DZ117&gt;$K$39,EC118,0)</f>
        <v>0</v>
      </c>
    </row>
    <row r="120" spans="1:133" ht="14.4" x14ac:dyDescent="0.3">
      <c r="A120" s="2">
        <f>ROW()</f>
        <v>120</v>
      </c>
      <c r="B120" s="56"/>
      <c r="C120" s="8">
        <f t="shared" ca="1" si="25"/>
        <v>17</v>
      </c>
      <c r="D120" s="8">
        <f t="shared" ca="1" si="26"/>
        <v>2</v>
      </c>
      <c r="E120" s="50">
        <f t="shared" ca="1" si="27"/>
        <v>0</v>
      </c>
      <c r="F120" s="2" t="str">
        <f t="shared" ca="1" si="28"/>
        <v/>
      </c>
      <c r="I120" s="16" t="s">
        <v>134</v>
      </c>
      <c r="J120" s="17">
        <f ca="1">PERCENTILE(E:E,0.78)</f>
        <v>6</v>
      </c>
      <c r="BD120" s="49">
        <f t="shared" ca="1" si="30"/>
        <v>815.5</v>
      </c>
      <c r="BE120" s="3">
        <f t="shared" ca="1" si="29"/>
        <v>8.1500000000000003E-2</v>
      </c>
      <c r="BF120" s="3">
        <f t="shared" ca="1" si="31"/>
        <v>-1.3950525282585462</v>
      </c>
      <c r="BG120" s="9">
        <f t="shared" ca="1" si="32"/>
        <v>0</v>
      </c>
      <c r="BH120" s="6">
        <f ca="1">IF(ISNUMBER('Descriptive Stats'!BF120),'Descriptive Stats'!BF120,#N/A)</f>
        <v>-1.3950525282585462</v>
      </c>
      <c r="BI120" s="6">
        <f ca="1">IF(ISNUMBER('Descriptive Stats'!E120),'Descriptive Stats'!E120,#N/A)</f>
        <v>0</v>
      </c>
      <c r="BK120" s="2">
        <f t="shared" ca="1" si="33"/>
        <v>0</v>
      </c>
      <c r="BL120" s="2" t="str">
        <f t="shared" ca="1" si="34"/>
        <v/>
      </c>
      <c r="DZ120" s="2">
        <f>DZ117+1</f>
        <v>37</v>
      </c>
      <c r="EA120" s="2" t="str">
        <f>IF(DZ120&gt;$K$39,"",COUNTIF(E:E,"&lt;="&amp;EB121))</f>
        <v/>
      </c>
      <c r="EB120" s="2">
        <f ca="1">IF(DZ120&gt;$K$39,EB119,EB118)</f>
        <v>19.000000000000011</v>
      </c>
      <c r="EC120" s="2">
        <f>IF(DZ120&gt;$K$39,EC119,EC121)</f>
        <v>0</v>
      </c>
    </row>
    <row r="121" spans="1:133" ht="14.4" x14ac:dyDescent="0.3">
      <c r="A121" s="2">
        <f>ROW()</f>
        <v>121</v>
      </c>
      <c r="B121" s="56"/>
      <c r="C121" s="8">
        <f t="shared" ca="1" si="25"/>
        <v>18</v>
      </c>
      <c r="D121" s="8">
        <f t="shared" ca="1" si="26"/>
        <v>0</v>
      </c>
      <c r="E121" s="50">
        <f t="shared" ca="1" si="27"/>
        <v>3</v>
      </c>
      <c r="F121" s="2" t="str">
        <f t="shared" ca="1" si="28"/>
        <v/>
      </c>
      <c r="I121" s="16" t="s">
        <v>135</v>
      </c>
      <c r="J121" s="17">
        <f ca="1">PERCENTILE(E:E,0.79)</f>
        <v>7</v>
      </c>
      <c r="BD121" s="49">
        <f t="shared" ca="1" si="30"/>
        <v>3200</v>
      </c>
      <c r="BE121" s="3">
        <f t="shared" ca="1" si="29"/>
        <v>0.31995000000000001</v>
      </c>
      <c r="BF121" s="3">
        <f t="shared" ca="1" si="31"/>
        <v>-0.46783862043457014</v>
      </c>
      <c r="BG121" s="9">
        <f t="shared" ca="1" si="32"/>
        <v>3</v>
      </c>
      <c r="BH121" s="6">
        <f ca="1">IF(ISNUMBER('Descriptive Stats'!BF121),'Descriptive Stats'!BF121,#N/A)</f>
        <v>-0.46783862043457014</v>
      </c>
      <c r="BI121" s="6">
        <f ca="1">IF(ISNUMBER('Descriptive Stats'!E121),'Descriptive Stats'!E121,#N/A)</f>
        <v>3</v>
      </c>
      <c r="BK121" s="2" t="str">
        <f t="shared" ca="1" si="33"/>
        <v/>
      </c>
      <c r="BL121" s="2">
        <f t="shared" ca="1" si="34"/>
        <v>3</v>
      </c>
      <c r="EB121" s="2">
        <f ca="1">IF(DZ120&gt;$K$39,EB120,EB120+$EC$8)</f>
        <v>19.000000000000011</v>
      </c>
      <c r="EC121" s="2">
        <f>IF(DZ120&gt;$K$39,EC120,EA120-EA117)</f>
        <v>0</v>
      </c>
    </row>
    <row r="122" spans="1:133" ht="14.4" x14ac:dyDescent="0.3">
      <c r="A122" s="2">
        <f>ROW()</f>
        <v>122</v>
      </c>
      <c r="B122" s="56"/>
      <c r="C122" s="8">
        <f t="shared" ca="1" si="25"/>
        <v>10</v>
      </c>
      <c r="D122" s="8">
        <f t="shared" ca="1" si="26"/>
        <v>3</v>
      </c>
      <c r="E122" s="50">
        <f t="shared" ca="1" si="27"/>
        <v>0</v>
      </c>
      <c r="F122" s="2" t="str">
        <f t="shared" ca="1" si="28"/>
        <v/>
      </c>
      <c r="I122" s="16" t="s">
        <v>136</v>
      </c>
      <c r="J122" s="17">
        <f ca="1">PERCENTILE(E:E,0.8)</f>
        <v>7</v>
      </c>
      <c r="BD122" s="49">
        <f t="shared" ca="1" si="30"/>
        <v>815.5</v>
      </c>
      <c r="BE122" s="3">
        <f t="shared" ca="1" si="29"/>
        <v>8.1500000000000003E-2</v>
      </c>
      <c r="BF122" s="3">
        <f t="shared" ca="1" si="31"/>
        <v>-1.3950525282585462</v>
      </c>
      <c r="BG122" s="9">
        <f t="shared" ca="1" si="32"/>
        <v>0</v>
      </c>
      <c r="BH122" s="6">
        <f ca="1">IF(ISNUMBER('Descriptive Stats'!BF122),'Descriptive Stats'!BF122,#N/A)</f>
        <v>-1.3950525282585462</v>
      </c>
      <c r="BI122" s="6">
        <f ca="1">IF(ISNUMBER('Descriptive Stats'!E122),'Descriptive Stats'!E122,#N/A)</f>
        <v>0</v>
      </c>
      <c r="BK122" s="2">
        <f t="shared" ca="1" si="33"/>
        <v>0</v>
      </c>
      <c r="BL122" s="2" t="str">
        <f t="shared" ca="1" si="34"/>
        <v/>
      </c>
      <c r="EB122" s="2">
        <f ca="1">IF(DZ120&gt;$K$39,EB121,EB121)</f>
        <v>19.000000000000011</v>
      </c>
      <c r="EC122" s="2">
        <f>IF(DZ120&gt;$K$39,EC121,0)</f>
        <v>0</v>
      </c>
    </row>
    <row r="123" spans="1:133" ht="14.4" x14ac:dyDescent="0.3">
      <c r="A123" s="2">
        <f>ROW()</f>
        <v>123</v>
      </c>
      <c r="B123" s="56"/>
      <c r="C123" s="8">
        <f t="shared" ca="1" si="25"/>
        <v>20</v>
      </c>
      <c r="D123" s="8">
        <f t="shared" ca="1" si="26"/>
        <v>0</v>
      </c>
      <c r="E123" s="50">
        <f t="shared" ca="1" si="27"/>
        <v>6</v>
      </c>
      <c r="F123" s="2" t="str">
        <f t="shared" ca="1" si="28"/>
        <v/>
      </c>
      <c r="I123" s="16" t="s">
        <v>137</v>
      </c>
      <c r="J123" s="17">
        <f ca="1">PERCENTILE(E:E,0.81)</f>
        <v>7</v>
      </c>
      <c r="BD123" s="49">
        <f t="shared" ca="1" si="30"/>
        <v>3900</v>
      </c>
      <c r="BE123" s="3">
        <f t="shared" ca="1" si="29"/>
        <v>0.38995000000000002</v>
      </c>
      <c r="BF123" s="3">
        <f t="shared" ca="1" si="31"/>
        <v>-0.2794493539703507</v>
      </c>
      <c r="BG123" s="9">
        <f t="shared" ca="1" si="32"/>
        <v>6</v>
      </c>
      <c r="BH123" s="6">
        <f ca="1">IF(ISNUMBER('Descriptive Stats'!BF123),'Descriptive Stats'!BF123,#N/A)</f>
        <v>-0.2794493539703507</v>
      </c>
      <c r="BI123" s="6">
        <f ca="1">IF(ISNUMBER('Descriptive Stats'!E123),'Descriptive Stats'!E123,#N/A)</f>
        <v>6</v>
      </c>
      <c r="BK123" s="2" t="str">
        <f t="shared" ca="1" si="33"/>
        <v/>
      </c>
      <c r="BL123" s="2">
        <f t="shared" ca="1" si="34"/>
        <v>6</v>
      </c>
      <c r="DZ123" s="2">
        <f>DZ120+1</f>
        <v>38</v>
      </c>
      <c r="EA123" s="2" t="str">
        <f>IF(DZ123&gt;$K$39,"",COUNTIF(E:E,"&lt;="&amp;EB124))</f>
        <v/>
      </c>
      <c r="EB123" s="2">
        <f ca="1">IF(DZ123&gt;$K$39,EB122,EB121)</f>
        <v>19.000000000000011</v>
      </c>
      <c r="EC123" s="2">
        <f>IF(DZ123&gt;$K$39,EC122,EC124)</f>
        <v>0</v>
      </c>
    </row>
    <row r="124" spans="1:133" ht="14.4" x14ac:dyDescent="0.3">
      <c r="A124" s="2">
        <f>ROW()</f>
        <v>124</v>
      </c>
      <c r="B124" s="56"/>
      <c r="C124" s="8">
        <f t="shared" ca="1" si="25"/>
        <v>16</v>
      </c>
      <c r="D124" s="8">
        <f t="shared" ca="1" si="26"/>
        <v>6</v>
      </c>
      <c r="E124" s="50">
        <f t="shared" ca="1" si="27"/>
        <v>15</v>
      </c>
      <c r="F124" s="2" t="str">
        <f t="shared" ca="1" si="28"/>
        <v/>
      </c>
      <c r="I124" s="16" t="s">
        <v>138</v>
      </c>
      <c r="J124" s="17">
        <f ca="1">PERCENTILE(E:E,0.82)</f>
        <v>7</v>
      </c>
      <c r="BD124" s="49">
        <f t="shared" ca="1" si="30"/>
        <v>5051.5</v>
      </c>
      <c r="BE124" s="3">
        <f t="shared" ca="1" si="29"/>
        <v>0.50509999999999999</v>
      </c>
      <c r="BF124" s="3">
        <f t="shared" ca="1" si="31"/>
        <v>1.2784152420787677E-2</v>
      </c>
      <c r="BG124" s="9">
        <f t="shared" ca="1" si="32"/>
        <v>15</v>
      </c>
      <c r="BH124" s="6">
        <f ca="1">IF(ISNUMBER('Descriptive Stats'!BF124),'Descriptive Stats'!BF124,#N/A)</f>
        <v>1.2784152420787677E-2</v>
      </c>
      <c r="BI124" s="6">
        <f ca="1">IF(ISNUMBER('Descriptive Stats'!E124),'Descriptive Stats'!E124,#N/A)</f>
        <v>15</v>
      </c>
      <c r="BK124" s="2" t="str">
        <f t="shared" ca="1" si="33"/>
        <v/>
      </c>
      <c r="BL124" s="2">
        <f t="shared" ca="1" si="34"/>
        <v>15</v>
      </c>
      <c r="EB124" s="2">
        <f ca="1">IF(DZ123&gt;$K$39,EB123,EB123+$EC$8)</f>
        <v>19.000000000000011</v>
      </c>
      <c r="EC124" s="2">
        <f>IF(DZ123&gt;$K$39,EC123,EA123-EA120)</f>
        <v>0</v>
      </c>
    </row>
    <row r="125" spans="1:133" ht="14.4" x14ac:dyDescent="0.3">
      <c r="A125" s="2">
        <f>ROW()</f>
        <v>125</v>
      </c>
      <c r="B125" s="56"/>
      <c r="C125" s="8">
        <f t="shared" ca="1" si="25"/>
        <v>24</v>
      </c>
      <c r="D125" s="8">
        <f t="shared" ca="1" si="26"/>
        <v>15</v>
      </c>
      <c r="E125" s="50">
        <f t="shared" ca="1" si="27"/>
        <v>15</v>
      </c>
      <c r="F125" s="2" t="str">
        <f t="shared" ca="1" si="28"/>
        <v/>
      </c>
      <c r="I125" s="16" t="s">
        <v>139</v>
      </c>
      <c r="J125" s="17">
        <f ca="1">PERCENTILE(E:E,0.83)</f>
        <v>7</v>
      </c>
      <c r="BD125" s="49">
        <f t="shared" ca="1" si="30"/>
        <v>5051.5</v>
      </c>
      <c r="BE125" s="3">
        <f t="shared" ca="1" si="29"/>
        <v>0.50509999999999999</v>
      </c>
      <c r="BF125" s="3">
        <f t="shared" ca="1" si="31"/>
        <v>1.2784152420787677E-2</v>
      </c>
      <c r="BG125" s="9">
        <f t="shared" ca="1" si="32"/>
        <v>15</v>
      </c>
      <c r="BH125" s="6">
        <f ca="1">IF(ISNUMBER('Descriptive Stats'!BF125),'Descriptive Stats'!BF125,#N/A)</f>
        <v>1.2784152420787677E-2</v>
      </c>
      <c r="BI125" s="6">
        <f ca="1">IF(ISNUMBER('Descriptive Stats'!E125),'Descriptive Stats'!E125,#N/A)</f>
        <v>15</v>
      </c>
      <c r="BK125" s="2" t="str">
        <f t="shared" ca="1" si="33"/>
        <v/>
      </c>
      <c r="BL125" s="2">
        <f t="shared" ca="1" si="34"/>
        <v>15</v>
      </c>
      <c r="EB125" s="2">
        <f ca="1">IF(DZ123&gt;$K$39,EB124,EB124)</f>
        <v>19.000000000000011</v>
      </c>
      <c r="EC125" s="2">
        <f>IF(DZ123&gt;$K$39,EC124,0)</f>
        <v>0</v>
      </c>
    </row>
    <row r="126" spans="1:133" ht="14.4" x14ac:dyDescent="0.3">
      <c r="A126" s="2">
        <f>ROW()</f>
        <v>126</v>
      </c>
      <c r="B126" s="56"/>
      <c r="C126" s="8">
        <f t="shared" ca="1" si="25"/>
        <v>24</v>
      </c>
      <c r="D126" s="8">
        <f t="shared" ca="1" si="26"/>
        <v>15</v>
      </c>
      <c r="E126" s="50">
        <f t="shared" ca="1" si="27"/>
        <v>0</v>
      </c>
      <c r="F126" s="2" t="str">
        <f t="shared" ca="1" si="28"/>
        <v/>
      </c>
      <c r="I126" s="16" t="s">
        <v>140</v>
      </c>
      <c r="J126" s="17">
        <f ca="1">PERCENTILE(E:E,0.84)</f>
        <v>7</v>
      </c>
      <c r="BD126" s="49">
        <f t="shared" ca="1" si="30"/>
        <v>815.5</v>
      </c>
      <c r="BE126" s="3">
        <f t="shared" ca="1" si="29"/>
        <v>8.1500000000000003E-2</v>
      </c>
      <c r="BF126" s="3">
        <f t="shared" ca="1" si="31"/>
        <v>-1.3950525282585462</v>
      </c>
      <c r="BG126" s="9">
        <f t="shared" ca="1" si="32"/>
        <v>0</v>
      </c>
      <c r="BH126" s="6">
        <f ca="1">IF(ISNUMBER('Descriptive Stats'!BF126),'Descriptive Stats'!BF126,#N/A)</f>
        <v>-1.3950525282585462</v>
      </c>
      <c r="BI126" s="6">
        <f ca="1">IF(ISNUMBER('Descriptive Stats'!E126),'Descriptive Stats'!E126,#N/A)</f>
        <v>0</v>
      </c>
      <c r="BK126" s="2">
        <f t="shared" ca="1" si="33"/>
        <v>0</v>
      </c>
      <c r="BL126" s="2" t="str">
        <f t="shared" ca="1" si="34"/>
        <v/>
      </c>
      <c r="DZ126" s="2">
        <f>DZ123+1</f>
        <v>39</v>
      </c>
      <c r="EA126" s="2" t="str">
        <f>IF(DZ126&gt;$K$39,"",COUNTIF(E:E,"&lt;="&amp;EB127))</f>
        <v/>
      </c>
      <c r="EB126" s="2">
        <f ca="1">IF(DZ126&gt;$K$39,EB125,EB124)</f>
        <v>19.000000000000011</v>
      </c>
      <c r="EC126" s="2">
        <f>IF(DZ126&gt;$K$39,EC125,EC127)</f>
        <v>0</v>
      </c>
    </row>
    <row r="127" spans="1:133" ht="14.4" x14ac:dyDescent="0.3">
      <c r="A127" s="2">
        <f>ROW()</f>
        <v>127</v>
      </c>
      <c r="B127" s="56"/>
      <c r="C127" s="8">
        <f t="shared" ca="1" si="25"/>
        <v>20</v>
      </c>
      <c r="D127" s="8">
        <f t="shared" ca="1" si="26"/>
        <v>0</v>
      </c>
      <c r="E127" s="50">
        <f t="shared" ca="1" si="27"/>
        <v>0</v>
      </c>
      <c r="F127" s="2" t="str">
        <f t="shared" ca="1" si="28"/>
        <v/>
      </c>
      <c r="I127" s="16" t="s">
        <v>141</v>
      </c>
      <c r="J127" s="17">
        <f ca="1">PERCENTILE(E:E,0.85)</f>
        <v>7</v>
      </c>
      <c r="BD127" s="49">
        <f t="shared" ca="1" si="30"/>
        <v>815.5</v>
      </c>
      <c r="BE127" s="3">
        <f t="shared" ca="1" si="29"/>
        <v>8.1500000000000003E-2</v>
      </c>
      <c r="BF127" s="3">
        <f t="shared" ca="1" si="31"/>
        <v>-1.3950525282585462</v>
      </c>
      <c r="BG127" s="9">
        <f t="shared" ca="1" si="32"/>
        <v>0</v>
      </c>
      <c r="BH127" s="6">
        <f ca="1">IF(ISNUMBER('Descriptive Stats'!BF127),'Descriptive Stats'!BF127,#N/A)</f>
        <v>-1.3950525282585462</v>
      </c>
      <c r="BI127" s="6">
        <f ca="1">IF(ISNUMBER('Descriptive Stats'!E127),'Descriptive Stats'!E127,#N/A)</f>
        <v>0</v>
      </c>
      <c r="BK127" s="2">
        <f t="shared" ca="1" si="33"/>
        <v>0</v>
      </c>
      <c r="BL127" s="2" t="str">
        <f t="shared" ca="1" si="34"/>
        <v/>
      </c>
      <c r="EB127" s="2">
        <f ca="1">IF(DZ126&gt;$K$39,EB126,EB126+$EC$8)</f>
        <v>19.000000000000011</v>
      </c>
      <c r="EC127" s="2">
        <f>IF(DZ126&gt;$K$39,EC126,EA126-EA123)</f>
        <v>0</v>
      </c>
    </row>
    <row r="128" spans="1:133" ht="14.4" x14ac:dyDescent="0.3">
      <c r="A128" s="2">
        <f>ROW()</f>
        <v>128</v>
      </c>
      <c r="B128" s="56"/>
      <c r="C128" s="8">
        <f t="shared" ca="1" si="25"/>
        <v>15</v>
      </c>
      <c r="D128" s="8">
        <f t="shared" ca="1" si="26"/>
        <v>0</v>
      </c>
      <c r="E128" s="50">
        <f t="shared" ca="1" si="27"/>
        <v>0</v>
      </c>
      <c r="F128" s="2" t="str">
        <f t="shared" ca="1" si="28"/>
        <v/>
      </c>
      <c r="I128" s="16" t="s">
        <v>142</v>
      </c>
      <c r="J128" s="17">
        <f ca="1">PERCENTILE(E:E,0.86)</f>
        <v>7</v>
      </c>
      <c r="BD128" s="49">
        <f t="shared" ca="1" si="30"/>
        <v>815.5</v>
      </c>
      <c r="BE128" s="3">
        <f t="shared" ca="1" si="29"/>
        <v>8.1500000000000003E-2</v>
      </c>
      <c r="BF128" s="3">
        <f t="shared" ca="1" si="31"/>
        <v>-1.3950525282585462</v>
      </c>
      <c r="BG128" s="9">
        <f t="shared" ca="1" si="32"/>
        <v>0</v>
      </c>
      <c r="BH128" s="6">
        <f ca="1">IF(ISNUMBER('Descriptive Stats'!BF128),'Descriptive Stats'!BF128,#N/A)</f>
        <v>-1.3950525282585462</v>
      </c>
      <c r="BI128" s="6">
        <f ca="1">IF(ISNUMBER('Descriptive Stats'!E128),'Descriptive Stats'!E128,#N/A)</f>
        <v>0</v>
      </c>
      <c r="BK128" s="2">
        <f t="shared" ca="1" si="33"/>
        <v>0</v>
      </c>
      <c r="BL128" s="2" t="str">
        <f t="shared" ca="1" si="34"/>
        <v/>
      </c>
      <c r="EB128" s="2">
        <f ca="1">IF(DZ126&gt;$K$39,EB127,EB127)</f>
        <v>19.000000000000011</v>
      </c>
      <c r="EC128" s="2">
        <f>IF(DZ126&gt;$K$39,EC127,0)</f>
        <v>0</v>
      </c>
    </row>
    <row r="129" spans="1:133" ht="14.4" x14ac:dyDescent="0.3">
      <c r="A129" s="2">
        <f>ROW()</f>
        <v>129</v>
      </c>
      <c r="B129" s="56"/>
      <c r="C129" s="8">
        <f t="shared" ca="1" si="25"/>
        <v>14</v>
      </c>
      <c r="D129" s="8">
        <f t="shared" ca="1" si="26"/>
        <v>0</v>
      </c>
      <c r="E129" s="50">
        <f t="shared" ca="1" si="27"/>
        <v>0</v>
      </c>
      <c r="F129" s="2" t="str">
        <f t="shared" ca="1" si="28"/>
        <v/>
      </c>
      <c r="I129" s="16" t="s">
        <v>143</v>
      </c>
      <c r="J129" s="17">
        <f ca="1">PERCENTILE(E:E,0.87)</f>
        <v>7</v>
      </c>
      <c r="BD129" s="49">
        <f t="shared" ca="1" si="30"/>
        <v>815.5</v>
      </c>
      <c r="BE129" s="3">
        <f t="shared" ca="1" si="29"/>
        <v>8.1500000000000003E-2</v>
      </c>
      <c r="BF129" s="3">
        <f t="shared" ca="1" si="31"/>
        <v>-1.3950525282585462</v>
      </c>
      <c r="BG129" s="9">
        <f t="shared" ca="1" si="32"/>
        <v>0</v>
      </c>
      <c r="BH129" s="6">
        <f ca="1">IF(ISNUMBER('Descriptive Stats'!BF129),'Descriptive Stats'!BF129,#N/A)</f>
        <v>-1.3950525282585462</v>
      </c>
      <c r="BI129" s="6">
        <f ca="1">IF(ISNUMBER('Descriptive Stats'!E129),'Descriptive Stats'!E129,#N/A)</f>
        <v>0</v>
      </c>
      <c r="BK129" s="2">
        <f t="shared" ca="1" si="33"/>
        <v>0</v>
      </c>
      <c r="BL129" s="2" t="str">
        <f t="shared" ca="1" si="34"/>
        <v/>
      </c>
      <c r="DZ129" s="2">
        <f>DZ126+1</f>
        <v>40</v>
      </c>
      <c r="EA129" s="2" t="str">
        <f>IF(DZ129&gt;$K$39,"",COUNTIF(E:E,"&lt;="&amp;EB130))</f>
        <v/>
      </c>
      <c r="EB129" s="2">
        <f ca="1">IF(DZ129&gt;$K$39,EB128,EB127)</f>
        <v>19.000000000000011</v>
      </c>
      <c r="EC129" s="2">
        <f>IF(DZ129&gt;$K$39,EC128,EC130)</f>
        <v>0</v>
      </c>
    </row>
    <row r="130" spans="1:133" ht="14.4" x14ac:dyDescent="0.3">
      <c r="A130" s="2">
        <f>ROW()</f>
        <v>130</v>
      </c>
      <c r="B130" s="56"/>
      <c r="C130" s="8">
        <f t="shared" ca="1" si="25"/>
        <v>15</v>
      </c>
      <c r="D130" s="8">
        <f t="shared" ca="1" si="26"/>
        <v>0</v>
      </c>
      <c r="E130" s="50">
        <f t="shared" ca="1" si="27"/>
        <v>0</v>
      </c>
      <c r="F130" s="2" t="str">
        <f t="shared" ca="1" si="28"/>
        <v/>
      </c>
      <c r="I130" s="16" t="s">
        <v>144</v>
      </c>
      <c r="J130" s="17">
        <f ca="1">PERCENTILE(E:E,0.88)</f>
        <v>9</v>
      </c>
      <c r="BD130" s="49">
        <f t="shared" ca="1" si="30"/>
        <v>815.5</v>
      </c>
      <c r="BE130" s="3">
        <f t="shared" ca="1" si="29"/>
        <v>8.1500000000000003E-2</v>
      </c>
      <c r="BF130" s="3">
        <f t="shared" ca="1" si="31"/>
        <v>-1.3950525282585462</v>
      </c>
      <c r="BG130" s="9">
        <f t="shared" ca="1" si="32"/>
        <v>0</v>
      </c>
      <c r="BH130" s="6">
        <f ca="1">IF(ISNUMBER('Descriptive Stats'!BF130),'Descriptive Stats'!BF130,#N/A)</f>
        <v>-1.3950525282585462</v>
      </c>
      <c r="BI130" s="6">
        <f ca="1">IF(ISNUMBER('Descriptive Stats'!E130),'Descriptive Stats'!E130,#N/A)</f>
        <v>0</v>
      </c>
      <c r="BK130" s="2">
        <f t="shared" ca="1" si="33"/>
        <v>0</v>
      </c>
      <c r="BL130" s="2" t="str">
        <f t="shared" ca="1" si="34"/>
        <v/>
      </c>
      <c r="EB130" s="2">
        <f ca="1">IF(DZ129&gt;$K$39,EB129,EB129+$EC$8)</f>
        <v>19.000000000000011</v>
      </c>
      <c r="EC130" s="2">
        <f>IF(DZ129&gt;$K$39,EC129,EA129-EA126)</f>
        <v>0</v>
      </c>
    </row>
    <row r="131" spans="1:133" ht="14.4" x14ac:dyDescent="0.3">
      <c r="A131" s="2">
        <f>ROW()</f>
        <v>131</v>
      </c>
      <c r="B131" s="56"/>
      <c r="C131" s="8">
        <f t="shared" ref="C131:C194" ca="1" si="35">RANDBETWEEN(2,COUNT(B:B))</f>
        <v>4</v>
      </c>
      <c r="D131" s="8">
        <f t="shared" ref="D131:D194" ca="1" si="36">VLOOKUP(C131,A:B,2,TRUE)</f>
        <v>0</v>
      </c>
      <c r="E131" s="50">
        <f t="shared" ref="E131:E194" ca="1" si="37">IF(0=MOD(ROW(),$J$1),AVERAGE(OFFSET($D$2,ROW()-$J$1,0,$J$1,1)),"")</f>
        <v>6</v>
      </c>
      <c r="F131" s="2" t="str">
        <f t="shared" ref="F131:F194" ca="1" si="38">IF(ISNUMBER(E131),IF(OR(E131&lt;$K$16,E131&gt;$K$14),"X",""),"")</f>
        <v/>
      </c>
      <c r="I131" s="16" t="s">
        <v>145</v>
      </c>
      <c r="J131" s="17">
        <f ca="1">PERCENTILE(E:E,0.89)</f>
        <v>9</v>
      </c>
      <c r="BD131" s="49">
        <f t="shared" ca="1" si="30"/>
        <v>3900</v>
      </c>
      <c r="BE131" s="3">
        <f t="shared" ca="1" si="29"/>
        <v>0.38995000000000002</v>
      </c>
      <c r="BF131" s="3">
        <f t="shared" ca="1" si="31"/>
        <v>-0.2794493539703507</v>
      </c>
      <c r="BG131" s="9">
        <f t="shared" ca="1" si="32"/>
        <v>6</v>
      </c>
      <c r="BH131" s="6">
        <f ca="1">IF(ISNUMBER('Descriptive Stats'!BF131),'Descriptive Stats'!BF131,#N/A)</f>
        <v>-0.2794493539703507</v>
      </c>
      <c r="BI131" s="6">
        <f ca="1">IF(ISNUMBER('Descriptive Stats'!E131),'Descriptive Stats'!E131,#N/A)</f>
        <v>6</v>
      </c>
      <c r="BK131" s="2" t="str">
        <f t="shared" ca="1" si="33"/>
        <v/>
      </c>
      <c r="BL131" s="2">
        <f t="shared" ca="1" si="34"/>
        <v>6</v>
      </c>
      <c r="EB131" s="2">
        <f ca="1">IF(DZ129&gt;$K$39,EB130,EB130)</f>
        <v>19.000000000000011</v>
      </c>
      <c r="EC131" s="2">
        <f>IF(DZ129&gt;$K$39,EC130,0)</f>
        <v>0</v>
      </c>
    </row>
    <row r="132" spans="1:133" ht="14.4" x14ac:dyDescent="0.3">
      <c r="A132" s="2">
        <f>ROW()</f>
        <v>132</v>
      </c>
      <c r="B132" s="56"/>
      <c r="C132" s="8">
        <f t="shared" ca="1" si="35"/>
        <v>2</v>
      </c>
      <c r="D132" s="8">
        <f t="shared" ca="1" si="36"/>
        <v>6</v>
      </c>
      <c r="E132" s="50">
        <f t="shared" ca="1" si="37"/>
        <v>6</v>
      </c>
      <c r="F132" s="2" t="str">
        <f t="shared" ca="1" si="38"/>
        <v/>
      </c>
      <c r="I132" s="16" t="s">
        <v>146</v>
      </c>
      <c r="J132" s="17">
        <f ca="1">PERCENTILE(E:E,0.9)</f>
        <v>9</v>
      </c>
      <c r="BD132" s="49">
        <f t="shared" ca="1" si="30"/>
        <v>3900</v>
      </c>
      <c r="BE132" s="3">
        <f t="shared" ca="1" si="29"/>
        <v>0.38995000000000002</v>
      </c>
      <c r="BF132" s="3">
        <f t="shared" ca="1" si="31"/>
        <v>-0.2794493539703507</v>
      </c>
      <c r="BG132" s="9">
        <f t="shared" ca="1" si="32"/>
        <v>6</v>
      </c>
      <c r="BH132" s="6">
        <f ca="1">IF(ISNUMBER('Descriptive Stats'!BF132),'Descriptive Stats'!BF132,#N/A)</f>
        <v>-0.2794493539703507</v>
      </c>
      <c r="BI132" s="6">
        <f ca="1">IF(ISNUMBER('Descriptive Stats'!E132),'Descriptive Stats'!E132,#N/A)</f>
        <v>6</v>
      </c>
      <c r="BK132" s="2" t="str">
        <f t="shared" ca="1" si="33"/>
        <v/>
      </c>
      <c r="BL132" s="2">
        <f t="shared" ca="1" si="34"/>
        <v>6</v>
      </c>
    </row>
    <row r="133" spans="1:133" ht="14.4" x14ac:dyDescent="0.3">
      <c r="A133" s="2">
        <f>ROW()</f>
        <v>133</v>
      </c>
      <c r="B133" s="56"/>
      <c r="C133" s="8">
        <f t="shared" ca="1" si="35"/>
        <v>16</v>
      </c>
      <c r="D133" s="8">
        <f t="shared" ca="1" si="36"/>
        <v>6</v>
      </c>
      <c r="E133" s="50">
        <f t="shared" ca="1" si="37"/>
        <v>1</v>
      </c>
      <c r="F133" s="2" t="str">
        <f t="shared" ca="1" si="38"/>
        <v/>
      </c>
      <c r="I133" s="16" t="s">
        <v>147</v>
      </c>
      <c r="J133" s="17">
        <f ca="1">PERCENTILE(E:E,0.91)</f>
        <v>9</v>
      </c>
      <c r="BD133" s="49">
        <f t="shared" ca="1" si="30"/>
        <v>1871</v>
      </c>
      <c r="BE133" s="3">
        <f t="shared" ca="1" si="29"/>
        <v>0.18704999999999999</v>
      </c>
      <c r="BF133" s="3">
        <f t="shared" ca="1" si="31"/>
        <v>-0.88881967520906158</v>
      </c>
      <c r="BG133" s="9">
        <f t="shared" ca="1" si="32"/>
        <v>1</v>
      </c>
      <c r="BH133" s="6">
        <f ca="1">IF(ISNUMBER('Descriptive Stats'!BF133),'Descriptive Stats'!BF133,#N/A)</f>
        <v>-0.88881967520906158</v>
      </c>
      <c r="BI133" s="6">
        <f ca="1">IF(ISNUMBER('Descriptive Stats'!E133),'Descriptive Stats'!E133,#N/A)</f>
        <v>1</v>
      </c>
      <c r="BK133" s="2">
        <f t="shared" ca="1" si="33"/>
        <v>1</v>
      </c>
      <c r="BL133" s="2" t="str">
        <f t="shared" ca="1" si="34"/>
        <v/>
      </c>
    </row>
    <row r="134" spans="1:133" ht="14.4" x14ac:dyDescent="0.3">
      <c r="A134" s="2">
        <f>ROW()</f>
        <v>134</v>
      </c>
      <c r="B134" s="56"/>
      <c r="C134" s="8">
        <f t="shared" ca="1" si="35"/>
        <v>8</v>
      </c>
      <c r="D134" s="8">
        <f t="shared" ca="1" si="36"/>
        <v>1</v>
      </c>
      <c r="E134" s="50">
        <f t="shared" ca="1" si="37"/>
        <v>15</v>
      </c>
      <c r="F134" s="2" t="str">
        <f t="shared" ca="1" si="38"/>
        <v/>
      </c>
      <c r="I134" s="16" t="s">
        <v>148</v>
      </c>
      <c r="J134" s="17">
        <f ca="1">PERCENTILE(E:E,0.92)</f>
        <v>15</v>
      </c>
      <c r="BD134" s="49">
        <f t="shared" ca="1" si="30"/>
        <v>5051.5</v>
      </c>
      <c r="BE134" s="3">
        <f t="shared" ca="1" si="29"/>
        <v>0.50509999999999999</v>
      </c>
      <c r="BF134" s="3">
        <f t="shared" ca="1" si="31"/>
        <v>1.2784152420787677E-2</v>
      </c>
      <c r="BG134" s="9">
        <f t="shared" ca="1" si="32"/>
        <v>15</v>
      </c>
      <c r="BH134" s="6">
        <f ca="1">IF(ISNUMBER('Descriptive Stats'!BF134),'Descriptive Stats'!BF134,#N/A)</f>
        <v>1.2784152420787677E-2</v>
      </c>
      <c r="BI134" s="6">
        <f ca="1">IF(ISNUMBER('Descriptive Stats'!E134),'Descriptive Stats'!E134,#N/A)</f>
        <v>15</v>
      </c>
      <c r="BK134" s="2" t="str">
        <f t="shared" ca="1" si="33"/>
        <v/>
      </c>
      <c r="BL134" s="2">
        <f t="shared" ca="1" si="34"/>
        <v>15</v>
      </c>
    </row>
    <row r="135" spans="1:133" ht="14.4" x14ac:dyDescent="0.3">
      <c r="A135" s="2">
        <f>ROW()</f>
        <v>135</v>
      </c>
      <c r="B135" s="56"/>
      <c r="C135" s="8">
        <f t="shared" ca="1" si="35"/>
        <v>24</v>
      </c>
      <c r="D135" s="8">
        <f t="shared" ca="1" si="36"/>
        <v>15</v>
      </c>
      <c r="E135" s="50">
        <f t="shared" ca="1" si="37"/>
        <v>0</v>
      </c>
      <c r="F135" s="2" t="str">
        <f t="shared" ca="1" si="38"/>
        <v/>
      </c>
      <c r="I135" s="16" t="s">
        <v>149</v>
      </c>
      <c r="J135" s="17">
        <f ca="1">PERCENTILE(E:E,0.93)</f>
        <v>15</v>
      </c>
      <c r="BD135" s="49">
        <f t="shared" ca="1" si="30"/>
        <v>815.5</v>
      </c>
      <c r="BE135" s="3">
        <f t="shared" ref="BE135:BE198" ca="1" si="39">IF(ISNUMBER(BD135),(BD135-0.5)/$BK$4,"")</f>
        <v>8.1500000000000003E-2</v>
      </c>
      <c r="BF135" s="3">
        <f t="shared" ca="1" si="31"/>
        <v>-1.3950525282585462</v>
      </c>
      <c r="BG135" s="9">
        <f t="shared" ca="1" si="32"/>
        <v>0</v>
      </c>
      <c r="BH135" s="6">
        <f ca="1">IF(ISNUMBER('Descriptive Stats'!BF135),'Descriptive Stats'!BF135,#N/A)</f>
        <v>-1.3950525282585462</v>
      </c>
      <c r="BI135" s="6">
        <f ca="1">IF(ISNUMBER('Descriptive Stats'!E135),'Descriptive Stats'!E135,#N/A)</f>
        <v>0</v>
      </c>
      <c r="BK135" s="2">
        <f t="shared" ca="1" si="33"/>
        <v>0</v>
      </c>
      <c r="BL135" s="2" t="str">
        <f t="shared" ca="1" si="34"/>
        <v/>
      </c>
    </row>
    <row r="136" spans="1:133" ht="14.4" x14ac:dyDescent="0.3">
      <c r="A136" s="2">
        <f>ROW()</f>
        <v>136</v>
      </c>
      <c r="B136" s="56"/>
      <c r="C136" s="8">
        <f t="shared" ca="1" si="35"/>
        <v>11</v>
      </c>
      <c r="D136" s="8">
        <f t="shared" ca="1" si="36"/>
        <v>0</v>
      </c>
      <c r="E136" s="50">
        <f t="shared" ca="1" si="37"/>
        <v>7</v>
      </c>
      <c r="F136" s="2" t="str">
        <f t="shared" ca="1" si="38"/>
        <v/>
      </c>
      <c r="I136" s="16" t="s">
        <v>150</v>
      </c>
      <c r="J136" s="17">
        <f ca="1">PERCENTILE(E:E,0.94)</f>
        <v>15</v>
      </c>
      <c r="BD136" s="49">
        <f t="shared" ref="BD136:BD199" ca="1" si="40">IF(ISNUMBER(BG136),_xlfn.RANK.AVG(BG136,$BG$2:$BG$5414,1),"")</f>
        <v>4473.5</v>
      </c>
      <c r="BE136" s="3">
        <f t="shared" ca="1" si="39"/>
        <v>0.44729999999999998</v>
      </c>
      <c r="BF136" s="3">
        <f t="shared" ca="1" si="31"/>
        <v>-0.13248586824472414</v>
      </c>
      <c r="BG136" s="9">
        <f t="shared" ca="1" si="32"/>
        <v>7</v>
      </c>
      <c r="BH136" s="6">
        <f ca="1">IF(ISNUMBER('Descriptive Stats'!BF136),'Descriptive Stats'!BF136,#N/A)</f>
        <v>-0.13248586824472414</v>
      </c>
      <c r="BI136" s="6">
        <f ca="1">IF(ISNUMBER('Descriptive Stats'!E136),'Descriptive Stats'!E136,#N/A)</f>
        <v>7</v>
      </c>
      <c r="BK136" s="2" t="str">
        <f t="shared" ca="1" si="33"/>
        <v/>
      </c>
      <c r="BL136" s="2">
        <f t="shared" ca="1" si="34"/>
        <v>7</v>
      </c>
    </row>
    <row r="137" spans="1:133" ht="14.4" x14ac:dyDescent="0.3">
      <c r="A137" s="2">
        <f>ROW()</f>
        <v>137</v>
      </c>
      <c r="B137" s="56"/>
      <c r="C137" s="8">
        <f t="shared" ca="1" si="35"/>
        <v>19</v>
      </c>
      <c r="D137" s="8">
        <f t="shared" ca="1" si="36"/>
        <v>7</v>
      </c>
      <c r="E137" s="50">
        <f t="shared" ca="1" si="37"/>
        <v>1</v>
      </c>
      <c r="F137" s="2" t="str">
        <f t="shared" ca="1" si="38"/>
        <v/>
      </c>
      <c r="I137" s="16" t="s">
        <v>151</v>
      </c>
      <c r="J137" s="17">
        <f ca="1">PERCENTILE(E:E,0.95)</f>
        <v>15</v>
      </c>
      <c r="BD137" s="49">
        <f t="shared" ca="1" si="40"/>
        <v>1871</v>
      </c>
      <c r="BE137" s="3">
        <f t="shared" ca="1" si="39"/>
        <v>0.18704999999999999</v>
      </c>
      <c r="BF137" s="3">
        <f t="shared" ref="BF137:BF200" ca="1" si="41">IF(ISNUMBER(BE137),_xlfn.NORM.INV(BE137,0,1),"")</f>
        <v>-0.88881967520906158</v>
      </c>
      <c r="BG137" s="9">
        <f t="shared" ref="BG137:BG200" ca="1" si="42">IF(ISNUMBER(E137),E137,"")</f>
        <v>1</v>
      </c>
      <c r="BH137" s="6">
        <f ca="1">IF(ISNUMBER('Descriptive Stats'!BF137),'Descriptive Stats'!BF137,#N/A)</f>
        <v>-0.88881967520906158</v>
      </c>
      <c r="BI137" s="6">
        <f ca="1">IF(ISNUMBER('Descriptive Stats'!E137),'Descriptive Stats'!E137,#N/A)</f>
        <v>1</v>
      </c>
      <c r="BK137" s="2">
        <f t="shared" ca="1" si="33"/>
        <v>1</v>
      </c>
      <c r="BL137" s="2" t="str">
        <f t="shared" ca="1" si="34"/>
        <v/>
      </c>
    </row>
    <row r="138" spans="1:133" ht="14.4" x14ac:dyDescent="0.3">
      <c r="A138" s="2">
        <f>ROW()</f>
        <v>138</v>
      </c>
      <c r="B138" s="56"/>
      <c r="C138" s="8">
        <f t="shared" ca="1" si="35"/>
        <v>12</v>
      </c>
      <c r="D138" s="8">
        <f t="shared" ca="1" si="36"/>
        <v>1</v>
      </c>
      <c r="E138" s="50">
        <f t="shared" ca="1" si="37"/>
        <v>6</v>
      </c>
      <c r="F138" s="2" t="str">
        <f t="shared" ca="1" si="38"/>
        <v/>
      </c>
      <c r="I138" s="16" t="s">
        <v>152</v>
      </c>
      <c r="J138" s="17">
        <f ca="1">PERCENTILE(E:E,0.96)</f>
        <v>19</v>
      </c>
      <c r="BD138" s="49">
        <f t="shared" ca="1" si="40"/>
        <v>3900</v>
      </c>
      <c r="BE138" s="3">
        <f t="shared" ca="1" si="39"/>
        <v>0.38995000000000002</v>
      </c>
      <c r="BF138" s="3">
        <f t="shared" ca="1" si="41"/>
        <v>-0.2794493539703507</v>
      </c>
      <c r="BG138" s="9">
        <f t="shared" ca="1" si="42"/>
        <v>6</v>
      </c>
      <c r="BH138" s="6">
        <f ca="1">IF(ISNUMBER('Descriptive Stats'!BF138),'Descriptive Stats'!BF138,#N/A)</f>
        <v>-0.2794493539703507</v>
      </c>
      <c r="BI138" s="6">
        <f ca="1">IF(ISNUMBER('Descriptive Stats'!E138),'Descriptive Stats'!E138,#N/A)</f>
        <v>6</v>
      </c>
      <c r="BK138" s="2" t="str">
        <f t="shared" ca="1" si="33"/>
        <v/>
      </c>
      <c r="BL138" s="2">
        <f t="shared" ca="1" si="34"/>
        <v>6</v>
      </c>
    </row>
    <row r="139" spans="1:133" ht="14.4" x14ac:dyDescent="0.3">
      <c r="A139" s="2">
        <f>ROW()</f>
        <v>139</v>
      </c>
      <c r="B139" s="56"/>
      <c r="C139" s="8">
        <f t="shared" ca="1" si="35"/>
        <v>5</v>
      </c>
      <c r="D139" s="8">
        <f t="shared" ca="1" si="36"/>
        <v>6</v>
      </c>
      <c r="E139" s="50">
        <f t="shared" ca="1" si="37"/>
        <v>3</v>
      </c>
      <c r="F139" s="2" t="str">
        <f t="shared" ca="1" si="38"/>
        <v/>
      </c>
      <c r="I139" s="16" t="s">
        <v>153</v>
      </c>
      <c r="J139" s="17">
        <f ca="1">PERCENTILE(E:E,0.97)</f>
        <v>19</v>
      </c>
      <c r="BD139" s="49">
        <f t="shared" ca="1" si="40"/>
        <v>3200</v>
      </c>
      <c r="BE139" s="3">
        <f t="shared" ca="1" si="39"/>
        <v>0.31995000000000001</v>
      </c>
      <c r="BF139" s="3">
        <f t="shared" ca="1" si="41"/>
        <v>-0.46783862043457014</v>
      </c>
      <c r="BG139" s="9">
        <f t="shared" ca="1" si="42"/>
        <v>3</v>
      </c>
      <c r="BH139" s="6">
        <f ca="1">IF(ISNUMBER('Descriptive Stats'!BF139),'Descriptive Stats'!BF139,#N/A)</f>
        <v>-0.46783862043457014</v>
      </c>
      <c r="BI139" s="6">
        <f ca="1">IF(ISNUMBER('Descriptive Stats'!E139),'Descriptive Stats'!E139,#N/A)</f>
        <v>3</v>
      </c>
      <c r="BK139" s="2" t="str">
        <f t="shared" ca="1" si="33"/>
        <v/>
      </c>
      <c r="BL139" s="2">
        <f t="shared" ca="1" si="34"/>
        <v>3</v>
      </c>
    </row>
    <row r="140" spans="1:133" ht="14.4" x14ac:dyDescent="0.3">
      <c r="A140" s="2">
        <f>ROW()</f>
        <v>140</v>
      </c>
      <c r="B140" s="56"/>
      <c r="C140" s="8">
        <f t="shared" ca="1" si="35"/>
        <v>10</v>
      </c>
      <c r="D140" s="8">
        <f t="shared" ca="1" si="36"/>
        <v>3</v>
      </c>
      <c r="E140" s="50">
        <f t="shared" ca="1" si="37"/>
        <v>0</v>
      </c>
      <c r="F140" s="2" t="str">
        <f t="shared" ca="1" si="38"/>
        <v/>
      </c>
      <c r="I140" s="16" t="s">
        <v>154</v>
      </c>
      <c r="J140" s="17">
        <f ca="1">PERCENTILE(E:E,0.98)</f>
        <v>19</v>
      </c>
      <c r="BD140" s="49">
        <f t="shared" ca="1" si="40"/>
        <v>815.5</v>
      </c>
      <c r="BE140" s="3">
        <f t="shared" ca="1" si="39"/>
        <v>8.1500000000000003E-2</v>
      </c>
      <c r="BF140" s="3">
        <f t="shared" ca="1" si="41"/>
        <v>-1.3950525282585462</v>
      </c>
      <c r="BG140" s="9">
        <f t="shared" ca="1" si="42"/>
        <v>0</v>
      </c>
      <c r="BH140" s="6">
        <f ca="1">IF(ISNUMBER('Descriptive Stats'!BF140),'Descriptive Stats'!BF140,#N/A)</f>
        <v>-1.3950525282585462</v>
      </c>
      <c r="BI140" s="6">
        <f ca="1">IF(ISNUMBER('Descriptive Stats'!E140),'Descriptive Stats'!E140,#N/A)</f>
        <v>0</v>
      </c>
      <c r="BK140" s="2">
        <f t="shared" ca="1" si="33"/>
        <v>0</v>
      </c>
      <c r="BL140" s="2" t="str">
        <f t="shared" ca="1" si="34"/>
        <v/>
      </c>
    </row>
    <row r="141" spans="1:133" ht="14.4" x14ac:dyDescent="0.3">
      <c r="A141" s="2">
        <f>ROW()</f>
        <v>141</v>
      </c>
      <c r="B141" s="56"/>
      <c r="C141" s="8">
        <f t="shared" ca="1" si="35"/>
        <v>18</v>
      </c>
      <c r="D141" s="8">
        <f t="shared" ca="1" si="36"/>
        <v>0</v>
      </c>
      <c r="E141" s="50">
        <f t="shared" ca="1" si="37"/>
        <v>0</v>
      </c>
      <c r="F141" s="2" t="str">
        <f t="shared" ca="1" si="38"/>
        <v/>
      </c>
      <c r="I141" s="16" t="s">
        <v>155</v>
      </c>
      <c r="J141" s="17">
        <f ca="1">PERCENTILE(E:E,0.99)</f>
        <v>19</v>
      </c>
      <c r="BD141" s="49">
        <f t="shared" ca="1" si="40"/>
        <v>815.5</v>
      </c>
      <c r="BE141" s="3">
        <f t="shared" ca="1" si="39"/>
        <v>8.1500000000000003E-2</v>
      </c>
      <c r="BF141" s="3">
        <f t="shared" ca="1" si="41"/>
        <v>-1.3950525282585462</v>
      </c>
      <c r="BG141" s="9">
        <f t="shared" ca="1" si="42"/>
        <v>0</v>
      </c>
      <c r="BH141" s="6">
        <f ca="1">IF(ISNUMBER('Descriptive Stats'!BF141),'Descriptive Stats'!BF141,#N/A)</f>
        <v>-1.3950525282585462</v>
      </c>
      <c r="BI141" s="6">
        <f ca="1">IF(ISNUMBER('Descriptive Stats'!E141),'Descriptive Stats'!E141,#N/A)</f>
        <v>0</v>
      </c>
      <c r="BK141" s="2">
        <f t="shared" ca="1" si="33"/>
        <v>0</v>
      </c>
      <c r="BL141" s="2" t="str">
        <f t="shared" ca="1" si="34"/>
        <v/>
      </c>
    </row>
    <row r="142" spans="1:133" ht="14.4" x14ac:dyDescent="0.3">
      <c r="A142" s="2">
        <f>ROW()</f>
        <v>142</v>
      </c>
      <c r="B142" s="56"/>
      <c r="C142" s="8">
        <f t="shared" ca="1" si="35"/>
        <v>22</v>
      </c>
      <c r="D142" s="8">
        <f t="shared" ca="1" si="36"/>
        <v>0</v>
      </c>
      <c r="E142" s="50">
        <f t="shared" ca="1" si="37"/>
        <v>2</v>
      </c>
      <c r="F142" s="2" t="str">
        <f t="shared" ca="1" si="38"/>
        <v/>
      </c>
      <c r="I142" s="20"/>
      <c r="J142" s="21"/>
      <c r="BD142" s="49">
        <f t="shared" ca="1" si="40"/>
        <v>2595</v>
      </c>
      <c r="BE142" s="3">
        <f t="shared" ca="1" si="39"/>
        <v>0.25945000000000001</v>
      </c>
      <c r="BF142" s="3">
        <f t="shared" ca="1" si="41"/>
        <v>-0.6450419512753276</v>
      </c>
      <c r="BG142" s="9">
        <f t="shared" ca="1" si="42"/>
        <v>2</v>
      </c>
      <c r="BH142" s="6">
        <f ca="1">IF(ISNUMBER('Descriptive Stats'!BF142),'Descriptive Stats'!BF142,#N/A)</f>
        <v>-0.6450419512753276</v>
      </c>
      <c r="BI142" s="6">
        <f ca="1">IF(ISNUMBER('Descriptive Stats'!E142),'Descriptive Stats'!E142,#N/A)</f>
        <v>2</v>
      </c>
      <c r="BK142" s="2">
        <f t="shared" ca="1" si="33"/>
        <v>2</v>
      </c>
      <c r="BL142" s="2">
        <f t="shared" ca="1" si="34"/>
        <v>2</v>
      </c>
    </row>
    <row r="143" spans="1:133" ht="14.4" x14ac:dyDescent="0.3">
      <c r="A143" s="2">
        <f>ROW()</f>
        <v>143</v>
      </c>
      <c r="B143" s="56"/>
      <c r="C143" s="8">
        <f t="shared" ca="1" si="35"/>
        <v>9</v>
      </c>
      <c r="D143" s="8">
        <f t="shared" ca="1" si="36"/>
        <v>2</v>
      </c>
      <c r="E143" s="50">
        <f t="shared" ca="1" si="37"/>
        <v>0</v>
      </c>
      <c r="F143" s="2" t="str">
        <f t="shared" ca="1" si="38"/>
        <v/>
      </c>
      <c r="BD143" s="49">
        <f t="shared" ca="1" si="40"/>
        <v>815.5</v>
      </c>
      <c r="BE143" s="3">
        <f t="shared" ca="1" si="39"/>
        <v>8.1500000000000003E-2</v>
      </c>
      <c r="BF143" s="3">
        <f t="shared" ca="1" si="41"/>
        <v>-1.3950525282585462</v>
      </c>
      <c r="BG143" s="9">
        <f t="shared" ca="1" si="42"/>
        <v>0</v>
      </c>
      <c r="BH143" s="6">
        <f ca="1">IF(ISNUMBER('Descriptive Stats'!BF143),'Descriptive Stats'!BF143,#N/A)</f>
        <v>-1.3950525282585462</v>
      </c>
      <c r="BI143" s="6">
        <f ca="1">IF(ISNUMBER('Descriptive Stats'!E143),'Descriptive Stats'!E143,#N/A)</f>
        <v>0</v>
      </c>
      <c r="BK143" s="2">
        <f t="shared" ca="1" si="33"/>
        <v>0</v>
      </c>
      <c r="BL143" s="2" t="str">
        <f t="shared" ca="1" si="34"/>
        <v/>
      </c>
    </row>
    <row r="144" spans="1:133" ht="14.4" x14ac:dyDescent="0.3">
      <c r="A144" s="2">
        <f>ROW()</f>
        <v>144</v>
      </c>
      <c r="B144" s="56"/>
      <c r="C144" s="8">
        <f t="shared" ca="1" si="35"/>
        <v>22</v>
      </c>
      <c r="D144" s="8">
        <f t="shared" ca="1" si="36"/>
        <v>0</v>
      </c>
      <c r="E144" s="50">
        <f t="shared" ca="1" si="37"/>
        <v>0</v>
      </c>
      <c r="F144" s="2" t="str">
        <f t="shared" ca="1" si="38"/>
        <v/>
      </c>
      <c r="BD144" s="49">
        <f t="shared" ca="1" si="40"/>
        <v>815.5</v>
      </c>
      <c r="BE144" s="3">
        <f t="shared" ca="1" si="39"/>
        <v>8.1500000000000003E-2</v>
      </c>
      <c r="BF144" s="3">
        <f t="shared" ca="1" si="41"/>
        <v>-1.3950525282585462</v>
      </c>
      <c r="BG144" s="9">
        <f t="shared" ca="1" si="42"/>
        <v>0</v>
      </c>
      <c r="BH144" s="6">
        <f ca="1">IF(ISNUMBER('Descriptive Stats'!BF144),'Descriptive Stats'!BF144,#N/A)</f>
        <v>-1.3950525282585462</v>
      </c>
      <c r="BI144" s="6">
        <f ca="1">IF(ISNUMBER('Descriptive Stats'!E144),'Descriptive Stats'!E144,#N/A)</f>
        <v>0</v>
      </c>
      <c r="BK144" s="2">
        <f t="shared" ca="1" si="33"/>
        <v>0</v>
      </c>
      <c r="BL144" s="2" t="str">
        <f t="shared" ca="1" si="34"/>
        <v/>
      </c>
    </row>
    <row r="145" spans="1:64" ht="14.4" x14ac:dyDescent="0.3">
      <c r="A145" s="2">
        <f>ROW()</f>
        <v>145</v>
      </c>
      <c r="B145" s="56"/>
      <c r="C145" s="8">
        <f t="shared" ca="1" si="35"/>
        <v>22</v>
      </c>
      <c r="D145" s="8">
        <f t="shared" ca="1" si="36"/>
        <v>0</v>
      </c>
      <c r="E145" s="50">
        <f t="shared" ca="1" si="37"/>
        <v>0</v>
      </c>
      <c r="F145" s="2" t="str">
        <f t="shared" ca="1" si="38"/>
        <v/>
      </c>
      <c r="BD145" s="49">
        <f t="shared" ca="1" si="40"/>
        <v>815.5</v>
      </c>
      <c r="BE145" s="3">
        <f t="shared" ca="1" si="39"/>
        <v>8.1500000000000003E-2</v>
      </c>
      <c r="BF145" s="3">
        <f t="shared" ca="1" si="41"/>
        <v>-1.3950525282585462</v>
      </c>
      <c r="BG145" s="9">
        <f t="shared" ca="1" si="42"/>
        <v>0</v>
      </c>
      <c r="BH145" s="6">
        <f ca="1">IF(ISNUMBER('Descriptive Stats'!BF145),'Descriptive Stats'!BF145,#N/A)</f>
        <v>-1.3950525282585462</v>
      </c>
      <c r="BI145" s="6">
        <f ca="1">IF(ISNUMBER('Descriptive Stats'!E145),'Descriptive Stats'!E145,#N/A)</f>
        <v>0</v>
      </c>
      <c r="BK145" s="2">
        <f t="shared" ca="1" si="33"/>
        <v>0</v>
      </c>
      <c r="BL145" s="2" t="str">
        <f t="shared" ca="1" si="34"/>
        <v/>
      </c>
    </row>
    <row r="146" spans="1:64" ht="14.4" x14ac:dyDescent="0.3">
      <c r="A146" s="2">
        <f>ROW()</f>
        <v>146</v>
      </c>
      <c r="B146" s="56"/>
      <c r="C146" s="8">
        <f t="shared" ca="1" si="35"/>
        <v>15</v>
      </c>
      <c r="D146" s="8">
        <f t="shared" ca="1" si="36"/>
        <v>0</v>
      </c>
      <c r="E146" s="50">
        <f t="shared" ca="1" si="37"/>
        <v>19</v>
      </c>
      <c r="F146" s="2" t="str">
        <f t="shared" ca="1" si="38"/>
        <v>X</v>
      </c>
      <c r="BD146" s="49">
        <f t="shared" ca="1" si="40"/>
        <v>5294</v>
      </c>
      <c r="BE146" s="3">
        <f t="shared" ca="1" si="39"/>
        <v>0.52934999999999999</v>
      </c>
      <c r="BF146" s="3">
        <f t="shared" ca="1" si="41"/>
        <v>7.3636031452008061E-2</v>
      </c>
      <c r="BG146" s="9">
        <f t="shared" ca="1" si="42"/>
        <v>19</v>
      </c>
      <c r="BH146" s="6">
        <f ca="1">IF(ISNUMBER('Descriptive Stats'!BF146),'Descriptive Stats'!BF146,#N/A)</f>
        <v>7.3636031452008061E-2</v>
      </c>
      <c r="BI146" s="6">
        <f ca="1">IF(ISNUMBER('Descriptive Stats'!E146),'Descriptive Stats'!E146,#N/A)</f>
        <v>19</v>
      </c>
      <c r="BK146" s="2" t="str">
        <f t="shared" ca="1" si="33"/>
        <v/>
      </c>
      <c r="BL146" s="2">
        <f t="shared" ca="1" si="34"/>
        <v>19</v>
      </c>
    </row>
    <row r="147" spans="1:64" ht="14.4" x14ac:dyDescent="0.3">
      <c r="A147" s="2">
        <f>ROW()</f>
        <v>147</v>
      </c>
      <c r="B147" s="56"/>
      <c r="C147" s="8">
        <f t="shared" ca="1" si="35"/>
        <v>7</v>
      </c>
      <c r="D147" s="8">
        <f t="shared" ca="1" si="36"/>
        <v>19</v>
      </c>
      <c r="E147" s="50">
        <f t="shared" ca="1" si="37"/>
        <v>0</v>
      </c>
      <c r="F147" s="2" t="str">
        <f t="shared" ca="1" si="38"/>
        <v/>
      </c>
      <c r="BD147" s="49">
        <f t="shared" ca="1" si="40"/>
        <v>815.5</v>
      </c>
      <c r="BE147" s="3">
        <f t="shared" ca="1" si="39"/>
        <v>8.1500000000000003E-2</v>
      </c>
      <c r="BF147" s="3">
        <f t="shared" ca="1" si="41"/>
        <v>-1.3950525282585462</v>
      </c>
      <c r="BG147" s="9">
        <f t="shared" ca="1" si="42"/>
        <v>0</v>
      </c>
      <c r="BH147" s="6">
        <f ca="1">IF(ISNUMBER('Descriptive Stats'!BF147),'Descriptive Stats'!BF147,#N/A)</f>
        <v>-1.3950525282585462</v>
      </c>
      <c r="BI147" s="6">
        <f ca="1">IF(ISNUMBER('Descriptive Stats'!E147),'Descriptive Stats'!E147,#N/A)</f>
        <v>0</v>
      </c>
      <c r="BK147" s="2">
        <f t="shared" ca="1" si="33"/>
        <v>0</v>
      </c>
      <c r="BL147" s="2" t="str">
        <f t="shared" ca="1" si="34"/>
        <v/>
      </c>
    </row>
    <row r="148" spans="1:64" ht="14.4" x14ac:dyDescent="0.3">
      <c r="A148" s="2">
        <f>ROW()</f>
        <v>148</v>
      </c>
      <c r="B148" s="56"/>
      <c r="C148" s="8">
        <f t="shared" ca="1" si="35"/>
        <v>15</v>
      </c>
      <c r="D148" s="8">
        <f t="shared" ca="1" si="36"/>
        <v>0</v>
      </c>
      <c r="E148" s="50">
        <f t="shared" ca="1" si="37"/>
        <v>0</v>
      </c>
      <c r="F148" s="2" t="str">
        <f t="shared" ca="1" si="38"/>
        <v/>
      </c>
      <c r="BD148" s="49">
        <f t="shared" ca="1" si="40"/>
        <v>815.5</v>
      </c>
      <c r="BE148" s="3">
        <f t="shared" ca="1" si="39"/>
        <v>8.1500000000000003E-2</v>
      </c>
      <c r="BF148" s="3">
        <f t="shared" ca="1" si="41"/>
        <v>-1.3950525282585462</v>
      </c>
      <c r="BG148" s="9">
        <f t="shared" ca="1" si="42"/>
        <v>0</v>
      </c>
      <c r="BH148" s="6">
        <f ca="1">IF(ISNUMBER('Descriptive Stats'!BF148),'Descriptive Stats'!BF148,#N/A)</f>
        <v>-1.3950525282585462</v>
      </c>
      <c r="BI148" s="6">
        <f ca="1">IF(ISNUMBER('Descriptive Stats'!E148),'Descriptive Stats'!E148,#N/A)</f>
        <v>0</v>
      </c>
      <c r="BK148" s="2">
        <f t="shared" ca="1" si="33"/>
        <v>0</v>
      </c>
      <c r="BL148" s="2" t="str">
        <f t="shared" ca="1" si="34"/>
        <v/>
      </c>
    </row>
    <row r="149" spans="1:64" ht="14.4" x14ac:dyDescent="0.3">
      <c r="A149" s="2">
        <f>ROW()</f>
        <v>149</v>
      </c>
      <c r="B149" s="56"/>
      <c r="C149" s="8">
        <f t="shared" ca="1" si="35"/>
        <v>18</v>
      </c>
      <c r="D149" s="8">
        <f t="shared" ca="1" si="36"/>
        <v>0</v>
      </c>
      <c r="E149" s="50">
        <f t="shared" ca="1" si="37"/>
        <v>1</v>
      </c>
      <c r="F149" s="2" t="str">
        <f t="shared" ca="1" si="38"/>
        <v/>
      </c>
      <c r="BD149" s="49">
        <f t="shared" ca="1" si="40"/>
        <v>1871</v>
      </c>
      <c r="BE149" s="3">
        <f t="shared" ca="1" si="39"/>
        <v>0.18704999999999999</v>
      </c>
      <c r="BF149" s="3">
        <f t="shared" ca="1" si="41"/>
        <v>-0.88881967520906158</v>
      </c>
      <c r="BG149" s="9">
        <f t="shared" ca="1" si="42"/>
        <v>1</v>
      </c>
      <c r="BH149" s="6">
        <f ca="1">IF(ISNUMBER('Descriptive Stats'!BF149),'Descriptive Stats'!BF149,#N/A)</f>
        <v>-0.88881967520906158</v>
      </c>
      <c r="BI149" s="6">
        <f ca="1">IF(ISNUMBER('Descriptive Stats'!E149),'Descriptive Stats'!E149,#N/A)</f>
        <v>1</v>
      </c>
      <c r="BK149" s="2">
        <f t="shared" ca="1" si="33"/>
        <v>1</v>
      </c>
      <c r="BL149" s="2" t="str">
        <f t="shared" ca="1" si="34"/>
        <v/>
      </c>
    </row>
    <row r="150" spans="1:64" ht="14.4" x14ac:dyDescent="0.3">
      <c r="A150" s="2">
        <f>ROW()</f>
        <v>150</v>
      </c>
      <c r="B150" s="56"/>
      <c r="C150" s="8">
        <f t="shared" ca="1" si="35"/>
        <v>8</v>
      </c>
      <c r="D150" s="8">
        <f t="shared" ca="1" si="36"/>
        <v>1</v>
      </c>
      <c r="E150" s="50">
        <f t="shared" ca="1" si="37"/>
        <v>4</v>
      </c>
      <c r="F150" s="2" t="str">
        <f t="shared" ca="1" si="38"/>
        <v/>
      </c>
      <c r="BD150" s="49">
        <f t="shared" ca="1" si="40"/>
        <v>3442</v>
      </c>
      <c r="BE150" s="3">
        <f t="shared" ca="1" si="39"/>
        <v>0.34415000000000001</v>
      </c>
      <c r="BF150" s="3">
        <f t="shared" ca="1" si="41"/>
        <v>-0.40116316278173481</v>
      </c>
      <c r="BG150" s="9">
        <f t="shared" ca="1" si="42"/>
        <v>4</v>
      </c>
      <c r="BH150" s="6">
        <f ca="1">IF(ISNUMBER('Descriptive Stats'!BF150),'Descriptive Stats'!BF150,#N/A)</f>
        <v>-0.40116316278173481</v>
      </c>
      <c r="BI150" s="6">
        <f ca="1">IF(ISNUMBER('Descriptive Stats'!E150),'Descriptive Stats'!E150,#N/A)</f>
        <v>4</v>
      </c>
      <c r="BK150" s="2" t="str">
        <f t="shared" ca="1" si="33"/>
        <v/>
      </c>
      <c r="BL150" s="2">
        <f t="shared" ca="1" si="34"/>
        <v>4</v>
      </c>
    </row>
    <row r="151" spans="1:64" ht="14.4" x14ac:dyDescent="0.3">
      <c r="A151" s="2">
        <f>ROW()</f>
        <v>151</v>
      </c>
      <c r="B151" s="56"/>
      <c r="C151" s="8">
        <f t="shared" ca="1" si="35"/>
        <v>13</v>
      </c>
      <c r="D151" s="8">
        <f t="shared" ca="1" si="36"/>
        <v>4</v>
      </c>
      <c r="E151" s="50">
        <f t="shared" ca="1" si="37"/>
        <v>7</v>
      </c>
      <c r="F151" s="2" t="str">
        <f t="shared" ca="1" si="38"/>
        <v/>
      </c>
      <c r="BD151" s="49">
        <f t="shared" ca="1" si="40"/>
        <v>4473.5</v>
      </c>
      <c r="BE151" s="3">
        <f t="shared" ca="1" si="39"/>
        <v>0.44729999999999998</v>
      </c>
      <c r="BF151" s="3">
        <f t="shared" ca="1" si="41"/>
        <v>-0.13248586824472414</v>
      </c>
      <c r="BG151" s="9">
        <f t="shared" ca="1" si="42"/>
        <v>7</v>
      </c>
      <c r="BH151" s="6">
        <f ca="1">IF(ISNUMBER('Descriptive Stats'!BF151),'Descriptive Stats'!BF151,#N/A)</f>
        <v>-0.13248586824472414</v>
      </c>
      <c r="BI151" s="6">
        <f ca="1">IF(ISNUMBER('Descriptive Stats'!E151),'Descriptive Stats'!E151,#N/A)</f>
        <v>7</v>
      </c>
      <c r="BK151" s="2" t="str">
        <f t="shared" ca="1" si="33"/>
        <v/>
      </c>
      <c r="BL151" s="2">
        <f t="shared" ca="1" si="34"/>
        <v>7</v>
      </c>
    </row>
    <row r="152" spans="1:64" ht="14.4" x14ac:dyDescent="0.3">
      <c r="A152" s="2">
        <f>ROW()</f>
        <v>152</v>
      </c>
      <c r="B152" s="56"/>
      <c r="C152" s="8">
        <f t="shared" ca="1" si="35"/>
        <v>19</v>
      </c>
      <c r="D152" s="8">
        <f t="shared" ca="1" si="36"/>
        <v>7</v>
      </c>
      <c r="E152" s="50">
        <f t="shared" ca="1" si="37"/>
        <v>0</v>
      </c>
      <c r="F152" s="2" t="str">
        <f t="shared" ca="1" si="38"/>
        <v/>
      </c>
      <c r="BD152" s="49">
        <f t="shared" ca="1" si="40"/>
        <v>815.5</v>
      </c>
      <c r="BE152" s="3">
        <f t="shared" ca="1" si="39"/>
        <v>8.1500000000000003E-2</v>
      </c>
      <c r="BF152" s="3">
        <f t="shared" ca="1" si="41"/>
        <v>-1.3950525282585462</v>
      </c>
      <c r="BG152" s="9">
        <f t="shared" ca="1" si="42"/>
        <v>0</v>
      </c>
      <c r="BH152" s="6">
        <f ca="1">IF(ISNUMBER('Descriptive Stats'!BF152),'Descriptive Stats'!BF152,#N/A)</f>
        <v>-1.3950525282585462</v>
      </c>
      <c r="BI152" s="6">
        <f ca="1">IF(ISNUMBER('Descriptive Stats'!E152),'Descriptive Stats'!E152,#N/A)</f>
        <v>0</v>
      </c>
      <c r="BK152" s="2">
        <f t="shared" ca="1" si="33"/>
        <v>0</v>
      </c>
      <c r="BL152" s="2" t="str">
        <f t="shared" ca="1" si="34"/>
        <v/>
      </c>
    </row>
    <row r="153" spans="1:64" ht="14.4" x14ac:dyDescent="0.3">
      <c r="A153" s="2">
        <f>ROW()</f>
        <v>153</v>
      </c>
      <c r="B153" s="56"/>
      <c r="C153" s="8">
        <f t="shared" ca="1" si="35"/>
        <v>22</v>
      </c>
      <c r="D153" s="8">
        <f t="shared" ca="1" si="36"/>
        <v>0</v>
      </c>
      <c r="E153" s="50">
        <f t="shared" ca="1" si="37"/>
        <v>0</v>
      </c>
      <c r="F153" s="2" t="str">
        <f t="shared" ca="1" si="38"/>
        <v/>
      </c>
      <c r="BD153" s="49">
        <f t="shared" ca="1" si="40"/>
        <v>815.5</v>
      </c>
      <c r="BE153" s="3">
        <f t="shared" ca="1" si="39"/>
        <v>8.1500000000000003E-2</v>
      </c>
      <c r="BF153" s="3">
        <f t="shared" ca="1" si="41"/>
        <v>-1.3950525282585462</v>
      </c>
      <c r="BG153" s="9">
        <f t="shared" ca="1" si="42"/>
        <v>0</v>
      </c>
      <c r="BH153" s="6">
        <f ca="1">IF(ISNUMBER('Descriptive Stats'!BF153),'Descriptive Stats'!BF153,#N/A)</f>
        <v>-1.3950525282585462</v>
      </c>
      <c r="BI153" s="6">
        <f ca="1">IF(ISNUMBER('Descriptive Stats'!E153),'Descriptive Stats'!E153,#N/A)</f>
        <v>0</v>
      </c>
      <c r="BK153" s="2">
        <f t="shared" ca="1" si="33"/>
        <v>0</v>
      </c>
      <c r="BL153" s="2" t="str">
        <f t="shared" ca="1" si="34"/>
        <v/>
      </c>
    </row>
    <row r="154" spans="1:64" ht="14.4" x14ac:dyDescent="0.3">
      <c r="A154" s="2">
        <f>ROW()</f>
        <v>154</v>
      </c>
      <c r="B154" s="56"/>
      <c r="C154" s="8">
        <f t="shared" ca="1" si="35"/>
        <v>14</v>
      </c>
      <c r="D154" s="8">
        <f t="shared" ca="1" si="36"/>
        <v>0</v>
      </c>
      <c r="E154" s="50">
        <f t="shared" ca="1" si="37"/>
        <v>7</v>
      </c>
      <c r="F154" s="2" t="str">
        <f t="shared" ca="1" si="38"/>
        <v/>
      </c>
      <c r="BD154" s="49">
        <f t="shared" ca="1" si="40"/>
        <v>4473.5</v>
      </c>
      <c r="BE154" s="3">
        <f t="shared" ca="1" si="39"/>
        <v>0.44729999999999998</v>
      </c>
      <c r="BF154" s="3">
        <f t="shared" ca="1" si="41"/>
        <v>-0.13248586824472414</v>
      </c>
      <c r="BG154" s="9">
        <f t="shared" ca="1" si="42"/>
        <v>7</v>
      </c>
      <c r="BH154" s="6">
        <f ca="1">IF(ISNUMBER('Descriptive Stats'!BF154),'Descriptive Stats'!BF154,#N/A)</f>
        <v>-0.13248586824472414</v>
      </c>
      <c r="BI154" s="6">
        <f ca="1">IF(ISNUMBER('Descriptive Stats'!E154),'Descriptive Stats'!E154,#N/A)</f>
        <v>7</v>
      </c>
      <c r="BK154" s="2" t="str">
        <f t="shared" ca="1" si="33"/>
        <v/>
      </c>
      <c r="BL154" s="2">
        <f t="shared" ca="1" si="34"/>
        <v>7</v>
      </c>
    </row>
    <row r="155" spans="1:64" ht="14.4" x14ac:dyDescent="0.3">
      <c r="A155" s="2">
        <f>ROW()</f>
        <v>155</v>
      </c>
      <c r="B155" s="56"/>
      <c r="C155" s="8">
        <f t="shared" ca="1" si="35"/>
        <v>6</v>
      </c>
      <c r="D155" s="8">
        <f t="shared" ca="1" si="36"/>
        <v>7</v>
      </c>
      <c r="E155" s="50">
        <f t="shared" ca="1" si="37"/>
        <v>0</v>
      </c>
      <c r="F155" s="2" t="str">
        <f t="shared" ca="1" si="38"/>
        <v/>
      </c>
      <c r="BD155" s="49">
        <f t="shared" ca="1" si="40"/>
        <v>815.5</v>
      </c>
      <c r="BE155" s="3">
        <f t="shared" ca="1" si="39"/>
        <v>8.1500000000000003E-2</v>
      </c>
      <c r="BF155" s="3">
        <f t="shared" ca="1" si="41"/>
        <v>-1.3950525282585462</v>
      </c>
      <c r="BG155" s="9">
        <f t="shared" ca="1" si="42"/>
        <v>0</v>
      </c>
      <c r="BH155" s="6">
        <f ca="1">IF(ISNUMBER('Descriptive Stats'!BF155),'Descriptive Stats'!BF155,#N/A)</f>
        <v>-1.3950525282585462</v>
      </c>
      <c r="BI155" s="6">
        <f ca="1">IF(ISNUMBER('Descriptive Stats'!E155),'Descriptive Stats'!E155,#N/A)</f>
        <v>0</v>
      </c>
      <c r="BK155" s="2">
        <f t="shared" ca="1" si="33"/>
        <v>0</v>
      </c>
      <c r="BL155" s="2" t="str">
        <f t="shared" ca="1" si="34"/>
        <v/>
      </c>
    </row>
    <row r="156" spans="1:64" ht="14.4" x14ac:dyDescent="0.3">
      <c r="A156" s="2">
        <f>ROW()</f>
        <v>156</v>
      </c>
      <c r="B156" s="56"/>
      <c r="C156" s="8">
        <f t="shared" ca="1" si="35"/>
        <v>18</v>
      </c>
      <c r="D156" s="8">
        <f t="shared" ca="1" si="36"/>
        <v>0</v>
      </c>
      <c r="E156" s="50">
        <f t="shared" ca="1" si="37"/>
        <v>0</v>
      </c>
      <c r="F156" s="2" t="str">
        <f t="shared" ca="1" si="38"/>
        <v/>
      </c>
      <c r="BD156" s="49">
        <f t="shared" ca="1" si="40"/>
        <v>815.5</v>
      </c>
      <c r="BE156" s="3">
        <f t="shared" ca="1" si="39"/>
        <v>8.1500000000000003E-2</v>
      </c>
      <c r="BF156" s="3">
        <f t="shared" ca="1" si="41"/>
        <v>-1.3950525282585462</v>
      </c>
      <c r="BG156" s="9">
        <f t="shared" ca="1" si="42"/>
        <v>0</v>
      </c>
      <c r="BH156" s="6">
        <f ca="1">IF(ISNUMBER('Descriptive Stats'!BF156),'Descriptive Stats'!BF156,#N/A)</f>
        <v>-1.3950525282585462</v>
      </c>
      <c r="BI156" s="6">
        <f ca="1">IF(ISNUMBER('Descriptive Stats'!E156),'Descriptive Stats'!E156,#N/A)</f>
        <v>0</v>
      </c>
      <c r="BK156" s="2">
        <f t="shared" ca="1" si="33"/>
        <v>0</v>
      </c>
      <c r="BL156" s="2" t="str">
        <f t="shared" ca="1" si="34"/>
        <v/>
      </c>
    </row>
    <row r="157" spans="1:64" ht="14.4" x14ac:dyDescent="0.3">
      <c r="A157" s="2">
        <f>ROW()</f>
        <v>157</v>
      </c>
      <c r="B157" s="56"/>
      <c r="C157" s="8">
        <f t="shared" ca="1" si="35"/>
        <v>15</v>
      </c>
      <c r="D157" s="8">
        <f t="shared" ca="1" si="36"/>
        <v>0</v>
      </c>
      <c r="E157" s="50">
        <f t="shared" ca="1" si="37"/>
        <v>0</v>
      </c>
      <c r="F157" s="2" t="str">
        <f t="shared" ca="1" si="38"/>
        <v/>
      </c>
      <c r="BD157" s="49">
        <f t="shared" ca="1" si="40"/>
        <v>815.5</v>
      </c>
      <c r="BE157" s="3">
        <f t="shared" ca="1" si="39"/>
        <v>8.1500000000000003E-2</v>
      </c>
      <c r="BF157" s="3">
        <f t="shared" ca="1" si="41"/>
        <v>-1.3950525282585462</v>
      </c>
      <c r="BG157" s="9">
        <f t="shared" ca="1" si="42"/>
        <v>0</v>
      </c>
      <c r="BH157" s="6">
        <f ca="1">IF(ISNUMBER('Descriptive Stats'!BF157),'Descriptive Stats'!BF157,#N/A)</f>
        <v>-1.3950525282585462</v>
      </c>
      <c r="BI157" s="6">
        <f ca="1">IF(ISNUMBER('Descriptive Stats'!E157),'Descriptive Stats'!E157,#N/A)</f>
        <v>0</v>
      </c>
      <c r="BK157" s="2">
        <f t="shared" ca="1" si="33"/>
        <v>0</v>
      </c>
      <c r="BL157" s="2" t="str">
        <f t="shared" ca="1" si="34"/>
        <v/>
      </c>
    </row>
    <row r="158" spans="1:64" ht="14.4" x14ac:dyDescent="0.3">
      <c r="A158" s="2">
        <f>ROW()</f>
        <v>158</v>
      </c>
      <c r="B158" s="56"/>
      <c r="C158" s="8">
        <f t="shared" ca="1" si="35"/>
        <v>22</v>
      </c>
      <c r="D158" s="8">
        <f t="shared" ca="1" si="36"/>
        <v>0</v>
      </c>
      <c r="E158" s="50">
        <f t="shared" ca="1" si="37"/>
        <v>6</v>
      </c>
      <c r="F158" s="2" t="str">
        <f t="shared" ca="1" si="38"/>
        <v/>
      </c>
      <c r="BD158" s="49">
        <f t="shared" ca="1" si="40"/>
        <v>3900</v>
      </c>
      <c r="BE158" s="3">
        <f t="shared" ca="1" si="39"/>
        <v>0.38995000000000002</v>
      </c>
      <c r="BF158" s="3">
        <f t="shared" ca="1" si="41"/>
        <v>-0.2794493539703507</v>
      </c>
      <c r="BG158" s="9">
        <f t="shared" ca="1" si="42"/>
        <v>6</v>
      </c>
      <c r="BH158" s="6">
        <f ca="1">IF(ISNUMBER('Descriptive Stats'!BF158),'Descriptive Stats'!BF158,#N/A)</f>
        <v>-0.2794493539703507</v>
      </c>
      <c r="BI158" s="6">
        <f ca="1">IF(ISNUMBER('Descriptive Stats'!E158),'Descriptive Stats'!E158,#N/A)</f>
        <v>6</v>
      </c>
      <c r="BK158" s="2" t="str">
        <f t="shared" ca="1" si="33"/>
        <v/>
      </c>
      <c r="BL158" s="2">
        <f t="shared" ca="1" si="34"/>
        <v>6</v>
      </c>
    </row>
    <row r="159" spans="1:64" ht="14.4" x14ac:dyDescent="0.3">
      <c r="A159" s="2">
        <f>ROW()</f>
        <v>159</v>
      </c>
      <c r="B159" s="56"/>
      <c r="C159" s="8">
        <f t="shared" ca="1" si="35"/>
        <v>2</v>
      </c>
      <c r="D159" s="8">
        <f t="shared" ca="1" si="36"/>
        <v>6</v>
      </c>
      <c r="E159" s="50">
        <f t="shared" ca="1" si="37"/>
        <v>9</v>
      </c>
      <c r="F159" s="2" t="str">
        <f t="shared" ca="1" si="38"/>
        <v/>
      </c>
      <c r="BD159" s="49">
        <f t="shared" ca="1" si="40"/>
        <v>4819</v>
      </c>
      <c r="BE159" s="3">
        <f t="shared" ca="1" si="39"/>
        <v>0.48185</v>
      </c>
      <c r="BF159" s="3">
        <f t="shared" ca="1" si="41"/>
        <v>-4.5511009098988427E-2</v>
      </c>
      <c r="BG159" s="9">
        <f t="shared" ca="1" si="42"/>
        <v>9</v>
      </c>
      <c r="BH159" s="6">
        <f ca="1">IF(ISNUMBER('Descriptive Stats'!BF159),'Descriptive Stats'!BF159,#N/A)</f>
        <v>-4.5511009098988427E-2</v>
      </c>
      <c r="BI159" s="6">
        <f ca="1">IF(ISNUMBER('Descriptive Stats'!E159),'Descriptive Stats'!E159,#N/A)</f>
        <v>9</v>
      </c>
      <c r="BK159" s="2" t="str">
        <f t="shared" ca="1" si="33"/>
        <v/>
      </c>
      <c r="BL159" s="2">
        <f t="shared" ca="1" si="34"/>
        <v>9</v>
      </c>
    </row>
    <row r="160" spans="1:64" ht="14.4" x14ac:dyDescent="0.3">
      <c r="A160" s="2">
        <f>ROW()</f>
        <v>160</v>
      </c>
      <c r="B160" s="56"/>
      <c r="C160" s="8">
        <f t="shared" ca="1" si="35"/>
        <v>23</v>
      </c>
      <c r="D160" s="8">
        <f t="shared" ca="1" si="36"/>
        <v>9</v>
      </c>
      <c r="E160" s="50">
        <f t="shared" ca="1" si="37"/>
        <v>1</v>
      </c>
      <c r="F160" s="2" t="str">
        <f t="shared" ca="1" si="38"/>
        <v/>
      </c>
      <c r="BD160" s="49">
        <f t="shared" ca="1" si="40"/>
        <v>1871</v>
      </c>
      <c r="BE160" s="3">
        <f t="shared" ca="1" si="39"/>
        <v>0.18704999999999999</v>
      </c>
      <c r="BF160" s="3">
        <f t="shared" ca="1" si="41"/>
        <v>-0.88881967520906158</v>
      </c>
      <c r="BG160" s="9">
        <f t="shared" ca="1" si="42"/>
        <v>1</v>
      </c>
      <c r="BH160" s="6">
        <f ca="1">IF(ISNUMBER('Descriptive Stats'!BF160),'Descriptive Stats'!BF160,#N/A)</f>
        <v>-0.88881967520906158</v>
      </c>
      <c r="BI160" s="6">
        <f ca="1">IF(ISNUMBER('Descriptive Stats'!E160),'Descriptive Stats'!E160,#N/A)</f>
        <v>1</v>
      </c>
      <c r="BK160" s="2">
        <f t="shared" ca="1" si="33"/>
        <v>1</v>
      </c>
      <c r="BL160" s="2" t="str">
        <f t="shared" ca="1" si="34"/>
        <v/>
      </c>
    </row>
    <row r="161" spans="1:64" ht="14.4" x14ac:dyDescent="0.3">
      <c r="A161" s="2">
        <f>ROW()</f>
        <v>161</v>
      </c>
      <c r="B161" s="56"/>
      <c r="C161" s="8">
        <f t="shared" ca="1" si="35"/>
        <v>12</v>
      </c>
      <c r="D161" s="8">
        <f t="shared" ca="1" si="36"/>
        <v>1</v>
      </c>
      <c r="E161" s="50">
        <f t="shared" ca="1" si="37"/>
        <v>3</v>
      </c>
      <c r="F161" s="2" t="str">
        <f t="shared" ca="1" si="38"/>
        <v/>
      </c>
      <c r="BD161" s="49">
        <f t="shared" ca="1" si="40"/>
        <v>3200</v>
      </c>
      <c r="BE161" s="3">
        <f t="shared" ca="1" si="39"/>
        <v>0.31995000000000001</v>
      </c>
      <c r="BF161" s="3">
        <f t="shared" ca="1" si="41"/>
        <v>-0.46783862043457014</v>
      </c>
      <c r="BG161" s="9">
        <f t="shared" ca="1" si="42"/>
        <v>3</v>
      </c>
      <c r="BH161" s="6">
        <f ca="1">IF(ISNUMBER('Descriptive Stats'!BF161),'Descriptive Stats'!BF161,#N/A)</f>
        <v>-0.46783862043457014</v>
      </c>
      <c r="BI161" s="6">
        <f ca="1">IF(ISNUMBER('Descriptive Stats'!E161),'Descriptive Stats'!E161,#N/A)</f>
        <v>3</v>
      </c>
      <c r="BK161" s="2" t="str">
        <f t="shared" ca="1" si="33"/>
        <v/>
      </c>
      <c r="BL161" s="2">
        <f t="shared" ca="1" si="34"/>
        <v>3</v>
      </c>
    </row>
    <row r="162" spans="1:64" ht="14.4" x14ac:dyDescent="0.3">
      <c r="A162" s="2">
        <f>ROW()</f>
        <v>162</v>
      </c>
      <c r="B162" s="56"/>
      <c r="C162" s="8">
        <f t="shared" ca="1" si="35"/>
        <v>10</v>
      </c>
      <c r="D162" s="8">
        <f t="shared" ca="1" si="36"/>
        <v>3</v>
      </c>
      <c r="E162" s="50">
        <f t="shared" ca="1" si="37"/>
        <v>2</v>
      </c>
      <c r="F162" s="2" t="str">
        <f t="shared" ca="1" si="38"/>
        <v/>
      </c>
      <c r="BD162" s="49">
        <f t="shared" ca="1" si="40"/>
        <v>2595</v>
      </c>
      <c r="BE162" s="3">
        <f t="shared" ca="1" si="39"/>
        <v>0.25945000000000001</v>
      </c>
      <c r="BF162" s="3">
        <f t="shared" ca="1" si="41"/>
        <v>-0.6450419512753276</v>
      </c>
      <c r="BG162" s="9">
        <f t="shared" ca="1" si="42"/>
        <v>2</v>
      </c>
      <c r="BH162" s="6">
        <f ca="1">IF(ISNUMBER('Descriptive Stats'!BF162),'Descriptive Stats'!BF162,#N/A)</f>
        <v>-0.6450419512753276</v>
      </c>
      <c r="BI162" s="6">
        <f ca="1">IF(ISNUMBER('Descriptive Stats'!E162),'Descriptive Stats'!E162,#N/A)</f>
        <v>2</v>
      </c>
      <c r="BK162" s="2">
        <f t="shared" ca="1" si="33"/>
        <v>2</v>
      </c>
      <c r="BL162" s="2">
        <f t="shared" ca="1" si="34"/>
        <v>2</v>
      </c>
    </row>
    <row r="163" spans="1:64" ht="14.4" x14ac:dyDescent="0.3">
      <c r="A163" s="2">
        <f>ROW()</f>
        <v>163</v>
      </c>
      <c r="B163" s="56"/>
      <c r="C163" s="8">
        <f t="shared" ca="1" si="35"/>
        <v>17</v>
      </c>
      <c r="D163" s="8">
        <f t="shared" ca="1" si="36"/>
        <v>2</v>
      </c>
      <c r="E163" s="50">
        <f t="shared" ca="1" si="37"/>
        <v>4</v>
      </c>
      <c r="F163" s="2" t="str">
        <f t="shared" ca="1" si="38"/>
        <v/>
      </c>
      <c r="BD163" s="49">
        <f t="shared" ca="1" si="40"/>
        <v>3442</v>
      </c>
      <c r="BE163" s="3">
        <f t="shared" ca="1" si="39"/>
        <v>0.34415000000000001</v>
      </c>
      <c r="BF163" s="3">
        <f t="shared" ca="1" si="41"/>
        <v>-0.40116316278173481</v>
      </c>
      <c r="BG163" s="9">
        <f t="shared" ca="1" si="42"/>
        <v>4</v>
      </c>
      <c r="BH163" s="6">
        <f ca="1">IF(ISNUMBER('Descriptive Stats'!BF163),'Descriptive Stats'!BF163,#N/A)</f>
        <v>-0.40116316278173481</v>
      </c>
      <c r="BI163" s="6">
        <f ca="1">IF(ISNUMBER('Descriptive Stats'!E163),'Descriptive Stats'!E163,#N/A)</f>
        <v>4</v>
      </c>
      <c r="BK163" s="2" t="str">
        <f t="shared" ref="BK163:BK226" ca="1" si="43">IF(AND(ISNUMBER(E163),E163&lt;=$J$15),E163,"")</f>
        <v/>
      </c>
      <c r="BL163" s="2">
        <f t="shared" ref="BL163:BL226" ca="1" si="44">IF(AND(ISNUMBER(E163),E163&gt;=$J$15),E163,"")</f>
        <v>4</v>
      </c>
    </row>
    <row r="164" spans="1:64" ht="14.4" x14ac:dyDescent="0.3">
      <c r="A164" s="2">
        <f>ROW()</f>
        <v>164</v>
      </c>
      <c r="B164" s="56"/>
      <c r="C164" s="8">
        <f t="shared" ca="1" si="35"/>
        <v>13</v>
      </c>
      <c r="D164" s="8">
        <f t="shared" ca="1" si="36"/>
        <v>4</v>
      </c>
      <c r="E164" s="50">
        <f t="shared" ca="1" si="37"/>
        <v>6</v>
      </c>
      <c r="F164" s="2" t="str">
        <f t="shared" ca="1" si="38"/>
        <v/>
      </c>
      <c r="BD164" s="49">
        <f t="shared" ca="1" si="40"/>
        <v>3900</v>
      </c>
      <c r="BE164" s="3">
        <f t="shared" ca="1" si="39"/>
        <v>0.38995000000000002</v>
      </c>
      <c r="BF164" s="3">
        <f t="shared" ca="1" si="41"/>
        <v>-0.2794493539703507</v>
      </c>
      <c r="BG164" s="9">
        <f t="shared" ca="1" si="42"/>
        <v>6</v>
      </c>
      <c r="BH164" s="6">
        <f ca="1">IF(ISNUMBER('Descriptive Stats'!BF164),'Descriptive Stats'!BF164,#N/A)</f>
        <v>-0.2794493539703507</v>
      </c>
      <c r="BI164" s="6">
        <f ca="1">IF(ISNUMBER('Descriptive Stats'!E164),'Descriptive Stats'!E164,#N/A)</f>
        <v>6</v>
      </c>
      <c r="BK164" s="2" t="str">
        <f t="shared" ca="1" si="43"/>
        <v/>
      </c>
      <c r="BL164" s="2">
        <f t="shared" ca="1" si="44"/>
        <v>6</v>
      </c>
    </row>
    <row r="165" spans="1:64" ht="14.4" x14ac:dyDescent="0.3">
      <c r="A165" s="2">
        <f>ROW()</f>
        <v>165</v>
      </c>
      <c r="B165" s="56"/>
      <c r="C165" s="8">
        <f t="shared" ca="1" si="35"/>
        <v>2</v>
      </c>
      <c r="D165" s="8">
        <f t="shared" ca="1" si="36"/>
        <v>6</v>
      </c>
      <c r="E165" s="50">
        <f t="shared" ca="1" si="37"/>
        <v>2</v>
      </c>
      <c r="F165" s="2" t="str">
        <f t="shared" ca="1" si="38"/>
        <v/>
      </c>
      <c r="BD165" s="49">
        <f t="shared" ca="1" si="40"/>
        <v>2595</v>
      </c>
      <c r="BE165" s="3">
        <f t="shared" ca="1" si="39"/>
        <v>0.25945000000000001</v>
      </c>
      <c r="BF165" s="3">
        <f t="shared" ca="1" si="41"/>
        <v>-0.6450419512753276</v>
      </c>
      <c r="BG165" s="9">
        <f t="shared" ca="1" si="42"/>
        <v>2</v>
      </c>
      <c r="BH165" s="6">
        <f ca="1">IF(ISNUMBER('Descriptive Stats'!BF165),'Descriptive Stats'!BF165,#N/A)</f>
        <v>-0.6450419512753276</v>
      </c>
      <c r="BI165" s="6">
        <f ca="1">IF(ISNUMBER('Descriptive Stats'!E165),'Descriptive Stats'!E165,#N/A)</f>
        <v>2</v>
      </c>
      <c r="BK165" s="2">
        <f t="shared" ca="1" si="43"/>
        <v>2</v>
      </c>
      <c r="BL165" s="2">
        <f t="shared" ca="1" si="44"/>
        <v>2</v>
      </c>
    </row>
    <row r="166" spans="1:64" ht="14.4" x14ac:dyDescent="0.3">
      <c r="A166" s="2">
        <f>ROW()</f>
        <v>166</v>
      </c>
      <c r="B166" s="56"/>
      <c r="C166" s="8">
        <f t="shared" ca="1" si="35"/>
        <v>17</v>
      </c>
      <c r="D166" s="8">
        <f t="shared" ca="1" si="36"/>
        <v>2</v>
      </c>
      <c r="E166" s="50">
        <f t="shared" ca="1" si="37"/>
        <v>3</v>
      </c>
      <c r="F166" s="2" t="str">
        <f t="shared" ca="1" si="38"/>
        <v/>
      </c>
      <c r="BD166" s="49">
        <f t="shared" ca="1" si="40"/>
        <v>3200</v>
      </c>
      <c r="BE166" s="3">
        <f t="shared" ca="1" si="39"/>
        <v>0.31995000000000001</v>
      </c>
      <c r="BF166" s="3">
        <f t="shared" ca="1" si="41"/>
        <v>-0.46783862043457014</v>
      </c>
      <c r="BG166" s="9">
        <f t="shared" ca="1" si="42"/>
        <v>3</v>
      </c>
      <c r="BH166" s="6">
        <f ca="1">IF(ISNUMBER('Descriptive Stats'!BF166),'Descriptive Stats'!BF166,#N/A)</f>
        <v>-0.46783862043457014</v>
      </c>
      <c r="BI166" s="6">
        <f ca="1">IF(ISNUMBER('Descriptive Stats'!E166),'Descriptive Stats'!E166,#N/A)</f>
        <v>3</v>
      </c>
      <c r="BK166" s="2" t="str">
        <f t="shared" ca="1" si="43"/>
        <v/>
      </c>
      <c r="BL166" s="2">
        <f t="shared" ca="1" si="44"/>
        <v>3</v>
      </c>
    </row>
    <row r="167" spans="1:64" ht="14.4" x14ac:dyDescent="0.3">
      <c r="A167" s="2">
        <f>ROW()</f>
        <v>167</v>
      </c>
      <c r="B167" s="56"/>
      <c r="C167" s="8">
        <f t="shared" ca="1" si="35"/>
        <v>10</v>
      </c>
      <c r="D167" s="8">
        <f t="shared" ca="1" si="36"/>
        <v>3</v>
      </c>
      <c r="E167" s="50">
        <f t="shared" ca="1" si="37"/>
        <v>19</v>
      </c>
      <c r="F167" s="2" t="str">
        <f t="shared" ca="1" si="38"/>
        <v>X</v>
      </c>
      <c r="BD167" s="49">
        <f t="shared" ca="1" si="40"/>
        <v>5294</v>
      </c>
      <c r="BE167" s="3">
        <f t="shared" ca="1" si="39"/>
        <v>0.52934999999999999</v>
      </c>
      <c r="BF167" s="3">
        <f t="shared" ca="1" si="41"/>
        <v>7.3636031452008061E-2</v>
      </c>
      <c r="BG167" s="9">
        <f t="shared" ca="1" si="42"/>
        <v>19</v>
      </c>
      <c r="BH167" s="6">
        <f ca="1">IF(ISNUMBER('Descriptive Stats'!BF167),'Descriptive Stats'!BF167,#N/A)</f>
        <v>7.3636031452008061E-2</v>
      </c>
      <c r="BI167" s="6">
        <f ca="1">IF(ISNUMBER('Descriptive Stats'!E167),'Descriptive Stats'!E167,#N/A)</f>
        <v>19</v>
      </c>
      <c r="BK167" s="2" t="str">
        <f t="shared" ca="1" si="43"/>
        <v/>
      </c>
      <c r="BL167" s="2">
        <f t="shared" ca="1" si="44"/>
        <v>19</v>
      </c>
    </row>
    <row r="168" spans="1:64" ht="14.4" x14ac:dyDescent="0.3">
      <c r="A168" s="2">
        <f>ROW()</f>
        <v>168</v>
      </c>
      <c r="B168" s="56"/>
      <c r="C168" s="8">
        <f t="shared" ca="1" si="35"/>
        <v>7</v>
      </c>
      <c r="D168" s="8">
        <f t="shared" ca="1" si="36"/>
        <v>19</v>
      </c>
      <c r="E168" s="50">
        <f t="shared" ca="1" si="37"/>
        <v>6</v>
      </c>
      <c r="F168" s="2" t="str">
        <f t="shared" ca="1" si="38"/>
        <v/>
      </c>
      <c r="BD168" s="49">
        <f t="shared" ca="1" si="40"/>
        <v>3900</v>
      </c>
      <c r="BE168" s="3">
        <f t="shared" ca="1" si="39"/>
        <v>0.38995000000000002</v>
      </c>
      <c r="BF168" s="3">
        <f t="shared" ca="1" si="41"/>
        <v>-0.2794493539703507</v>
      </c>
      <c r="BG168" s="9">
        <f t="shared" ca="1" si="42"/>
        <v>6</v>
      </c>
      <c r="BH168" s="6">
        <f ca="1">IF(ISNUMBER('Descriptive Stats'!BF168),'Descriptive Stats'!BF168,#N/A)</f>
        <v>-0.2794493539703507</v>
      </c>
      <c r="BI168" s="6">
        <f ca="1">IF(ISNUMBER('Descriptive Stats'!E168),'Descriptive Stats'!E168,#N/A)</f>
        <v>6</v>
      </c>
      <c r="BK168" s="2" t="str">
        <f t="shared" ca="1" si="43"/>
        <v/>
      </c>
      <c r="BL168" s="2">
        <f t="shared" ca="1" si="44"/>
        <v>6</v>
      </c>
    </row>
    <row r="169" spans="1:64" ht="14.4" x14ac:dyDescent="0.3">
      <c r="A169" s="2">
        <f>ROW()</f>
        <v>169</v>
      </c>
      <c r="B169" s="56"/>
      <c r="C169" s="8">
        <f t="shared" ca="1" si="35"/>
        <v>2</v>
      </c>
      <c r="D169" s="8">
        <f t="shared" ca="1" si="36"/>
        <v>6</v>
      </c>
      <c r="E169" s="50">
        <f t="shared" ca="1" si="37"/>
        <v>0</v>
      </c>
      <c r="F169" s="2" t="str">
        <f t="shared" ca="1" si="38"/>
        <v/>
      </c>
      <c r="BD169" s="49">
        <f t="shared" ca="1" si="40"/>
        <v>815.5</v>
      </c>
      <c r="BE169" s="3">
        <f t="shared" ca="1" si="39"/>
        <v>8.1500000000000003E-2</v>
      </c>
      <c r="BF169" s="3">
        <f t="shared" ca="1" si="41"/>
        <v>-1.3950525282585462</v>
      </c>
      <c r="BG169" s="9">
        <f t="shared" ca="1" si="42"/>
        <v>0</v>
      </c>
      <c r="BH169" s="6">
        <f ca="1">IF(ISNUMBER('Descriptive Stats'!BF169),'Descriptive Stats'!BF169,#N/A)</f>
        <v>-1.3950525282585462</v>
      </c>
      <c r="BI169" s="6">
        <f ca="1">IF(ISNUMBER('Descriptive Stats'!E169),'Descriptive Stats'!E169,#N/A)</f>
        <v>0</v>
      </c>
      <c r="BK169" s="2">
        <f t="shared" ca="1" si="43"/>
        <v>0</v>
      </c>
      <c r="BL169" s="2" t="str">
        <f t="shared" ca="1" si="44"/>
        <v/>
      </c>
    </row>
    <row r="170" spans="1:64" ht="14.4" x14ac:dyDescent="0.3">
      <c r="A170" s="2">
        <f>ROW()</f>
        <v>170</v>
      </c>
      <c r="B170" s="56"/>
      <c r="C170" s="8">
        <f t="shared" ca="1" si="35"/>
        <v>18</v>
      </c>
      <c r="D170" s="8">
        <f t="shared" ca="1" si="36"/>
        <v>0</v>
      </c>
      <c r="E170" s="50">
        <f t="shared" ca="1" si="37"/>
        <v>0</v>
      </c>
      <c r="F170" s="2" t="str">
        <f t="shared" ca="1" si="38"/>
        <v/>
      </c>
      <c r="BD170" s="49">
        <f t="shared" ca="1" si="40"/>
        <v>815.5</v>
      </c>
      <c r="BE170" s="3">
        <f t="shared" ca="1" si="39"/>
        <v>8.1500000000000003E-2</v>
      </c>
      <c r="BF170" s="3">
        <f t="shared" ca="1" si="41"/>
        <v>-1.3950525282585462</v>
      </c>
      <c r="BG170" s="9">
        <f t="shared" ca="1" si="42"/>
        <v>0</v>
      </c>
      <c r="BH170" s="6">
        <f ca="1">IF(ISNUMBER('Descriptive Stats'!BF170),'Descriptive Stats'!BF170,#N/A)</f>
        <v>-1.3950525282585462</v>
      </c>
      <c r="BI170" s="6">
        <f ca="1">IF(ISNUMBER('Descriptive Stats'!E170),'Descriptive Stats'!E170,#N/A)</f>
        <v>0</v>
      </c>
      <c r="BK170" s="2">
        <f t="shared" ca="1" si="43"/>
        <v>0</v>
      </c>
      <c r="BL170" s="2" t="str">
        <f t="shared" ca="1" si="44"/>
        <v/>
      </c>
    </row>
    <row r="171" spans="1:64" ht="14.4" x14ac:dyDescent="0.3">
      <c r="A171" s="2">
        <f>ROW()</f>
        <v>171</v>
      </c>
      <c r="B171" s="56"/>
      <c r="C171" s="8">
        <f t="shared" ca="1" si="35"/>
        <v>4</v>
      </c>
      <c r="D171" s="8">
        <f t="shared" ca="1" si="36"/>
        <v>0</v>
      </c>
      <c r="E171" s="50">
        <f t="shared" ca="1" si="37"/>
        <v>0</v>
      </c>
      <c r="F171" s="2" t="str">
        <f t="shared" ca="1" si="38"/>
        <v/>
      </c>
      <c r="BD171" s="49">
        <f t="shared" ca="1" si="40"/>
        <v>815.5</v>
      </c>
      <c r="BE171" s="3">
        <f t="shared" ca="1" si="39"/>
        <v>8.1500000000000003E-2</v>
      </c>
      <c r="BF171" s="3">
        <f t="shared" ca="1" si="41"/>
        <v>-1.3950525282585462</v>
      </c>
      <c r="BG171" s="9">
        <f t="shared" ca="1" si="42"/>
        <v>0</v>
      </c>
      <c r="BH171" s="6">
        <f ca="1">IF(ISNUMBER('Descriptive Stats'!BF171),'Descriptive Stats'!BF171,#N/A)</f>
        <v>-1.3950525282585462</v>
      </c>
      <c r="BI171" s="6">
        <f ca="1">IF(ISNUMBER('Descriptive Stats'!E171),'Descriptive Stats'!E171,#N/A)</f>
        <v>0</v>
      </c>
      <c r="BK171" s="2">
        <f t="shared" ca="1" si="43"/>
        <v>0</v>
      </c>
      <c r="BL171" s="2" t="str">
        <f t="shared" ca="1" si="44"/>
        <v/>
      </c>
    </row>
    <row r="172" spans="1:64" ht="14.4" x14ac:dyDescent="0.3">
      <c r="A172" s="2">
        <f>ROW()</f>
        <v>172</v>
      </c>
      <c r="B172" s="56"/>
      <c r="C172" s="8">
        <f t="shared" ca="1" si="35"/>
        <v>4</v>
      </c>
      <c r="D172" s="8">
        <f t="shared" ca="1" si="36"/>
        <v>0</v>
      </c>
      <c r="E172" s="50">
        <f t="shared" ca="1" si="37"/>
        <v>4</v>
      </c>
      <c r="F172" s="2" t="str">
        <f t="shared" ca="1" si="38"/>
        <v/>
      </c>
      <c r="BD172" s="49">
        <f t="shared" ca="1" si="40"/>
        <v>3442</v>
      </c>
      <c r="BE172" s="3">
        <f t="shared" ca="1" si="39"/>
        <v>0.34415000000000001</v>
      </c>
      <c r="BF172" s="3">
        <f t="shared" ca="1" si="41"/>
        <v>-0.40116316278173481</v>
      </c>
      <c r="BG172" s="9">
        <f t="shared" ca="1" si="42"/>
        <v>4</v>
      </c>
      <c r="BH172" s="6">
        <f ca="1">IF(ISNUMBER('Descriptive Stats'!BF172),'Descriptive Stats'!BF172,#N/A)</f>
        <v>-0.40116316278173481</v>
      </c>
      <c r="BI172" s="6">
        <f ca="1">IF(ISNUMBER('Descriptive Stats'!E172),'Descriptive Stats'!E172,#N/A)</f>
        <v>4</v>
      </c>
      <c r="BK172" s="2" t="str">
        <f t="shared" ca="1" si="43"/>
        <v/>
      </c>
      <c r="BL172" s="2">
        <f t="shared" ca="1" si="44"/>
        <v>4</v>
      </c>
    </row>
    <row r="173" spans="1:64" ht="14.4" x14ac:dyDescent="0.3">
      <c r="A173" s="2">
        <f>ROW()</f>
        <v>173</v>
      </c>
      <c r="B173" s="56"/>
      <c r="C173" s="8">
        <f t="shared" ca="1" si="35"/>
        <v>13</v>
      </c>
      <c r="D173" s="8">
        <f t="shared" ca="1" si="36"/>
        <v>4</v>
      </c>
      <c r="E173" s="50">
        <f t="shared" ca="1" si="37"/>
        <v>3</v>
      </c>
      <c r="F173" s="2" t="str">
        <f t="shared" ca="1" si="38"/>
        <v/>
      </c>
      <c r="BD173" s="49">
        <f t="shared" ca="1" si="40"/>
        <v>3200</v>
      </c>
      <c r="BE173" s="3">
        <f t="shared" ca="1" si="39"/>
        <v>0.31995000000000001</v>
      </c>
      <c r="BF173" s="3">
        <f t="shared" ca="1" si="41"/>
        <v>-0.46783862043457014</v>
      </c>
      <c r="BG173" s="9">
        <f t="shared" ca="1" si="42"/>
        <v>3</v>
      </c>
      <c r="BH173" s="6">
        <f ca="1">IF(ISNUMBER('Descriptive Stats'!BF173),'Descriptive Stats'!BF173,#N/A)</f>
        <v>-0.46783862043457014</v>
      </c>
      <c r="BI173" s="6">
        <f ca="1">IF(ISNUMBER('Descriptive Stats'!E173),'Descriptive Stats'!E173,#N/A)</f>
        <v>3</v>
      </c>
      <c r="BK173" s="2" t="str">
        <f t="shared" ca="1" si="43"/>
        <v/>
      </c>
      <c r="BL173" s="2">
        <f t="shared" ca="1" si="44"/>
        <v>3</v>
      </c>
    </row>
    <row r="174" spans="1:64" ht="14.4" x14ac:dyDescent="0.3">
      <c r="A174" s="2">
        <f>ROW()</f>
        <v>174</v>
      </c>
      <c r="B174" s="56"/>
      <c r="C174" s="8">
        <f t="shared" ca="1" si="35"/>
        <v>10</v>
      </c>
      <c r="D174" s="8">
        <f t="shared" ca="1" si="36"/>
        <v>3</v>
      </c>
      <c r="E174" s="50">
        <f t="shared" ca="1" si="37"/>
        <v>0</v>
      </c>
      <c r="F174" s="2" t="str">
        <f t="shared" ca="1" si="38"/>
        <v/>
      </c>
      <c r="BD174" s="49">
        <f t="shared" ca="1" si="40"/>
        <v>815.5</v>
      </c>
      <c r="BE174" s="3">
        <f t="shared" ca="1" si="39"/>
        <v>8.1500000000000003E-2</v>
      </c>
      <c r="BF174" s="3">
        <f t="shared" ca="1" si="41"/>
        <v>-1.3950525282585462</v>
      </c>
      <c r="BG174" s="9">
        <f t="shared" ca="1" si="42"/>
        <v>0</v>
      </c>
      <c r="BH174" s="6">
        <f ca="1">IF(ISNUMBER('Descriptive Stats'!BF174),'Descriptive Stats'!BF174,#N/A)</f>
        <v>-1.3950525282585462</v>
      </c>
      <c r="BI174" s="6">
        <f ca="1">IF(ISNUMBER('Descriptive Stats'!E174),'Descriptive Stats'!E174,#N/A)</f>
        <v>0</v>
      </c>
      <c r="BK174" s="2">
        <f t="shared" ca="1" si="43"/>
        <v>0</v>
      </c>
      <c r="BL174" s="2" t="str">
        <f t="shared" ca="1" si="44"/>
        <v/>
      </c>
    </row>
    <row r="175" spans="1:64" ht="14.4" x14ac:dyDescent="0.3">
      <c r="A175" s="2">
        <f>ROW()</f>
        <v>175</v>
      </c>
      <c r="B175" s="56"/>
      <c r="C175" s="8">
        <f t="shared" ca="1" si="35"/>
        <v>22</v>
      </c>
      <c r="D175" s="8">
        <f t="shared" ca="1" si="36"/>
        <v>0</v>
      </c>
      <c r="E175" s="50">
        <f t="shared" ca="1" si="37"/>
        <v>9</v>
      </c>
      <c r="F175" s="2" t="str">
        <f t="shared" ca="1" si="38"/>
        <v/>
      </c>
      <c r="BD175" s="49">
        <f t="shared" ca="1" si="40"/>
        <v>4819</v>
      </c>
      <c r="BE175" s="3">
        <f t="shared" ca="1" si="39"/>
        <v>0.48185</v>
      </c>
      <c r="BF175" s="3">
        <f t="shared" ca="1" si="41"/>
        <v>-4.5511009098988427E-2</v>
      </c>
      <c r="BG175" s="9">
        <f t="shared" ca="1" si="42"/>
        <v>9</v>
      </c>
      <c r="BH175" s="6">
        <f ca="1">IF(ISNUMBER('Descriptive Stats'!BF175),'Descriptive Stats'!BF175,#N/A)</f>
        <v>-4.5511009098988427E-2</v>
      </c>
      <c r="BI175" s="6">
        <f ca="1">IF(ISNUMBER('Descriptive Stats'!E175),'Descriptive Stats'!E175,#N/A)</f>
        <v>9</v>
      </c>
      <c r="BK175" s="2" t="str">
        <f t="shared" ca="1" si="43"/>
        <v/>
      </c>
      <c r="BL175" s="2">
        <f t="shared" ca="1" si="44"/>
        <v>9</v>
      </c>
    </row>
    <row r="176" spans="1:64" ht="14.4" x14ac:dyDescent="0.3">
      <c r="A176" s="2">
        <f>ROW()</f>
        <v>176</v>
      </c>
      <c r="B176" s="56"/>
      <c r="C176" s="8">
        <f t="shared" ca="1" si="35"/>
        <v>23</v>
      </c>
      <c r="D176" s="8">
        <f t="shared" ca="1" si="36"/>
        <v>9</v>
      </c>
      <c r="E176" s="50">
        <f t="shared" ca="1" si="37"/>
        <v>7</v>
      </c>
      <c r="F176" s="2" t="str">
        <f t="shared" ca="1" si="38"/>
        <v/>
      </c>
      <c r="BD176" s="49">
        <f t="shared" ca="1" si="40"/>
        <v>4473.5</v>
      </c>
      <c r="BE176" s="3">
        <f t="shared" ca="1" si="39"/>
        <v>0.44729999999999998</v>
      </c>
      <c r="BF176" s="3">
        <f t="shared" ca="1" si="41"/>
        <v>-0.13248586824472414</v>
      </c>
      <c r="BG176" s="9">
        <f t="shared" ca="1" si="42"/>
        <v>7</v>
      </c>
      <c r="BH176" s="6">
        <f ca="1">IF(ISNUMBER('Descriptive Stats'!BF176),'Descriptive Stats'!BF176,#N/A)</f>
        <v>-0.13248586824472414</v>
      </c>
      <c r="BI176" s="6">
        <f ca="1">IF(ISNUMBER('Descriptive Stats'!E176),'Descriptive Stats'!E176,#N/A)</f>
        <v>7</v>
      </c>
      <c r="BK176" s="2" t="str">
        <f t="shared" ca="1" si="43"/>
        <v/>
      </c>
      <c r="BL176" s="2">
        <f t="shared" ca="1" si="44"/>
        <v>7</v>
      </c>
    </row>
    <row r="177" spans="1:64" ht="14.4" x14ac:dyDescent="0.3">
      <c r="A177" s="2">
        <f>ROW()</f>
        <v>177</v>
      </c>
      <c r="B177" s="56"/>
      <c r="C177" s="8">
        <f t="shared" ca="1" si="35"/>
        <v>6</v>
      </c>
      <c r="D177" s="8">
        <f t="shared" ca="1" si="36"/>
        <v>7</v>
      </c>
      <c r="E177" s="50">
        <f t="shared" ca="1" si="37"/>
        <v>0</v>
      </c>
      <c r="F177" s="2" t="str">
        <f t="shared" ca="1" si="38"/>
        <v/>
      </c>
      <c r="BD177" s="49">
        <f t="shared" ca="1" si="40"/>
        <v>815.5</v>
      </c>
      <c r="BE177" s="3">
        <f t="shared" ca="1" si="39"/>
        <v>8.1500000000000003E-2</v>
      </c>
      <c r="BF177" s="3">
        <f t="shared" ca="1" si="41"/>
        <v>-1.3950525282585462</v>
      </c>
      <c r="BG177" s="9">
        <f t="shared" ca="1" si="42"/>
        <v>0</v>
      </c>
      <c r="BH177" s="6">
        <f ca="1">IF(ISNUMBER('Descriptive Stats'!BF177),'Descriptive Stats'!BF177,#N/A)</f>
        <v>-1.3950525282585462</v>
      </c>
      <c r="BI177" s="6">
        <f ca="1">IF(ISNUMBER('Descriptive Stats'!E177),'Descriptive Stats'!E177,#N/A)</f>
        <v>0</v>
      </c>
      <c r="BK177" s="2">
        <f t="shared" ca="1" si="43"/>
        <v>0</v>
      </c>
      <c r="BL177" s="2" t="str">
        <f t="shared" ca="1" si="44"/>
        <v/>
      </c>
    </row>
    <row r="178" spans="1:64" ht="14.4" x14ac:dyDescent="0.3">
      <c r="A178" s="2">
        <f>ROW()</f>
        <v>178</v>
      </c>
      <c r="B178" s="56"/>
      <c r="C178" s="8">
        <f t="shared" ca="1" si="35"/>
        <v>15</v>
      </c>
      <c r="D178" s="8">
        <f t="shared" ca="1" si="36"/>
        <v>0</v>
      </c>
      <c r="E178" s="50">
        <f t="shared" ca="1" si="37"/>
        <v>0</v>
      </c>
      <c r="F178" s="2" t="str">
        <f t="shared" ca="1" si="38"/>
        <v/>
      </c>
      <c r="BD178" s="49">
        <f t="shared" ca="1" si="40"/>
        <v>815.5</v>
      </c>
      <c r="BE178" s="3">
        <f t="shared" ca="1" si="39"/>
        <v>8.1500000000000003E-2</v>
      </c>
      <c r="BF178" s="3">
        <f t="shared" ca="1" si="41"/>
        <v>-1.3950525282585462</v>
      </c>
      <c r="BG178" s="9">
        <f t="shared" ca="1" si="42"/>
        <v>0</v>
      </c>
      <c r="BH178" s="6">
        <f ca="1">IF(ISNUMBER('Descriptive Stats'!BF178),'Descriptive Stats'!BF178,#N/A)</f>
        <v>-1.3950525282585462</v>
      </c>
      <c r="BI178" s="6">
        <f ca="1">IF(ISNUMBER('Descriptive Stats'!E178),'Descriptive Stats'!E178,#N/A)</f>
        <v>0</v>
      </c>
      <c r="BK178" s="2">
        <f t="shared" ca="1" si="43"/>
        <v>0</v>
      </c>
      <c r="BL178" s="2" t="str">
        <f t="shared" ca="1" si="44"/>
        <v/>
      </c>
    </row>
    <row r="179" spans="1:64" ht="14.4" x14ac:dyDescent="0.3">
      <c r="A179" s="2">
        <f>ROW()</f>
        <v>179</v>
      </c>
      <c r="B179" s="56"/>
      <c r="C179" s="8">
        <f t="shared" ca="1" si="35"/>
        <v>11</v>
      </c>
      <c r="D179" s="8">
        <f t="shared" ca="1" si="36"/>
        <v>0</v>
      </c>
      <c r="E179" s="50">
        <f t="shared" ca="1" si="37"/>
        <v>0</v>
      </c>
      <c r="F179" s="2" t="str">
        <f t="shared" ca="1" si="38"/>
        <v/>
      </c>
      <c r="BD179" s="49">
        <f t="shared" ca="1" si="40"/>
        <v>815.5</v>
      </c>
      <c r="BE179" s="3">
        <f t="shared" ca="1" si="39"/>
        <v>8.1500000000000003E-2</v>
      </c>
      <c r="BF179" s="3">
        <f t="shared" ca="1" si="41"/>
        <v>-1.3950525282585462</v>
      </c>
      <c r="BG179" s="9">
        <f t="shared" ca="1" si="42"/>
        <v>0</v>
      </c>
      <c r="BH179" s="6">
        <f ca="1">IF(ISNUMBER('Descriptive Stats'!BF179),'Descriptive Stats'!BF179,#N/A)</f>
        <v>-1.3950525282585462</v>
      </c>
      <c r="BI179" s="6">
        <f ca="1">IF(ISNUMBER('Descriptive Stats'!E179),'Descriptive Stats'!E179,#N/A)</f>
        <v>0</v>
      </c>
      <c r="BK179" s="2">
        <f t="shared" ca="1" si="43"/>
        <v>0</v>
      </c>
      <c r="BL179" s="2" t="str">
        <f t="shared" ca="1" si="44"/>
        <v/>
      </c>
    </row>
    <row r="180" spans="1:64" ht="14.4" x14ac:dyDescent="0.3">
      <c r="A180" s="2">
        <f>ROW()</f>
        <v>180</v>
      </c>
      <c r="B180" s="56"/>
      <c r="C180" s="8">
        <f t="shared" ca="1" si="35"/>
        <v>20</v>
      </c>
      <c r="D180" s="8">
        <f t="shared" ca="1" si="36"/>
        <v>0</v>
      </c>
      <c r="E180" s="50">
        <f t="shared" ca="1" si="37"/>
        <v>4</v>
      </c>
      <c r="F180" s="2" t="str">
        <f t="shared" ca="1" si="38"/>
        <v/>
      </c>
      <c r="BD180" s="49">
        <f t="shared" ca="1" si="40"/>
        <v>3442</v>
      </c>
      <c r="BE180" s="3">
        <f t="shared" ca="1" si="39"/>
        <v>0.34415000000000001</v>
      </c>
      <c r="BF180" s="3">
        <f t="shared" ca="1" si="41"/>
        <v>-0.40116316278173481</v>
      </c>
      <c r="BG180" s="9">
        <f t="shared" ca="1" si="42"/>
        <v>4</v>
      </c>
      <c r="BH180" s="6">
        <f ca="1">IF(ISNUMBER('Descriptive Stats'!BF180),'Descriptive Stats'!BF180,#N/A)</f>
        <v>-0.40116316278173481</v>
      </c>
      <c r="BI180" s="6">
        <f ca="1">IF(ISNUMBER('Descriptive Stats'!E180),'Descriptive Stats'!E180,#N/A)</f>
        <v>4</v>
      </c>
      <c r="BK180" s="2" t="str">
        <f t="shared" ca="1" si="43"/>
        <v/>
      </c>
      <c r="BL180" s="2">
        <f t="shared" ca="1" si="44"/>
        <v>4</v>
      </c>
    </row>
    <row r="181" spans="1:64" ht="14.4" x14ac:dyDescent="0.3">
      <c r="A181" s="2">
        <f>ROW()</f>
        <v>181</v>
      </c>
      <c r="B181" s="56"/>
      <c r="C181" s="8">
        <f t="shared" ca="1" si="35"/>
        <v>13</v>
      </c>
      <c r="D181" s="8">
        <f t="shared" ca="1" si="36"/>
        <v>4</v>
      </c>
      <c r="E181" s="50">
        <f t="shared" ca="1" si="37"/>
        <v>0</v>
      </c>
      <c r="F181" s="2" t="str">
        <f t="shared" ca="1" si="38"/>
        <v/>
      </c>
      <c r="BD181" s="49">
        <f t="shared" ca="1" si="40"/>
        <v>815.5</v>
      </c>
      <c r="BE181" s="3">
        <f t="shared" ca="1" si="39"/>
        <v>8.1500000000000003E-2</v>
      </c>
      <c r="BF181" s="3">
        <f t="shared" ca="1" si="41"/>
        <v>-1.3950525282585462</v>
      </c>
      <c r="BG181" s="9">
        <f t="shared" ca="1" si="42"/>
        <v>0</v>
      </c>
      <c r="BH181" s="6">
        <f ca="1">IF(ISNUMBER('Descriptive Stats'!BF181),'Descriptive Stats'!BF181,#N/A)</f>
        <v>-1.3950525282585462</v>
      </c>
      <c r="BI181" s="6">
        <f ca="1">IF(ISNUMBER('Descriptive Stats'!E181),'Descriptive Stats'!E181,#N/A)</f>
        <v>0</v>
      </c>
      <c r="BK181" s="2">
        <f t="shared" ca="1" si="43"/>
        <v>0</v>
      </c>
      <c r="BL181" s="2" t="str">
        <f t="shared" ca="1" si="44"/>
        <v/>
      </c>
    </row>
    <row r="182" spans="1:64" ht="14.4" x14ac:dyDescent="0.3">
      <c r="A182" s="2">
        <f>ROW()</f>
        <v>182</v>
      </c>
      <c r="B182" s="56"/>
      <c r="C182" s="8">
        <f t="shared" ca="1" si="35"/>
        <v>15</v>
      </c>
      <c r="D182" s="8">
        <f t="shared" ca="1" si="36"/>
        <v>0</v>
      </c>
      <c r="E182" s="50">
        <f t="shared" ca="1" si="37"/>
        <v>0</v>
      </c>
      <c r="F182" s="2" t="str">
        <f t="shared" ca="1" si="38"/>
        <v/>
      </c>
      <c r="BD182" s="49">
        <f t="shared" ca="1" si="40"/>
        <v>815.5</v>
      </c>
      <c r="BE182" s="3">
        <f t="shared" ca="1" si="39"/>
        <v>8.1500000000000003E-2</v>
      </c>
      <c r="BF182" s="3">
        <f t="shared" ca="1" si="41"/>
        <v>-1.3950525282585462</v>
      </c>
      <c r="BG182" s="9">
        <f t="shared" ca="1" si="42"/>
        <v>0</v>
      </c>
      <c r="BH182" s="6">
        <f ca="1">IF(ISNUMBER('Descriptive Stats'!BF182),'Descriptive Stats'!BF182,#N/A)</f>
        <v>-1.3950525282585462</v>
      </c>
      <c r="BI182" s="6">
        <f ca="1">IF(ISNUMBER('Descriptive Stats'!E182),'Descriptive Stats'!E182,#N/A)</f>
        <v>0</v>
      </c>
      <c r="BK182" s="2">
        <f t="shared" ca="1" si="43"/>
        <v>0</v>
      </c>
      <c r="BL182" s="2" t="str">
        <f t="shared" ca="1" si="44"/>
        <v/>
      </c>
    </row>
    <row r="183" spans="1:64" ht="14.4" x14ac:dyDescent="0.3">
      <c r="A183" s="2">
        <f>ROW()</f>
        <v>183</v>
      </c>
      <c r="B183" s="56"/>
      <c r="C183" s="8">
        <f t="shared" ca="1" si="35"/>
        <v>11</v>
      </c>
      <c r="D183" s="8">
        <f t="shared" ca="1" si="36"/>
        <v>0</v>
      </c>
      <c r="E183" s="50">
        <f t="shared" ca="1" si="37"/>
        <v>3</v>
      </c>
      <c r="F183" s="2" t="str">
        <f t="shared" ca="1" si="38"/>
        <v/>
      </c>
      <c r="BD183" s="49">
        <f t="shared" ca="1" si="40"/>
        <v>3200</v>
      </c>
      <c r="BE183" s="3">
        <f t="shared" ca="1" si="39"/>
        <v>0.31995000000000001</v>
      </c>
      <c r="BF183" s="3">
        <f t="shared" ca="1" si="41"/>
        <v>-0.46783862043457014</v>
      </c>
      <c r="BG183" s="9">
        <f t="shared" ca="1" si="42"/>
        <v>3</v>
      </c>
      <c r="BH183" s="6">
        <f ca="1">IF(ISNUMBER('Descriptive Stats'!BF183),'Descriptive Stats'!BF183,#N/A)</f>
        <v>-0.46783862043457014</v>
      </c>
      <c r="BI183" s="6">
        <f ca="1">IF(ISNUMBER('Descriptive Stats'!E183),'Descriptive Stats'!E183,#N/A)</f>
        <v>3</v>
      </c>
      <c r="BK183" s="2" t="str">
        <f t="shared" ca="1" si="43"/>
        <v/>
      </c>
      <c r="BL183" s="2">
        <f t="shared" ca="1" si="44"/>
        <v>3</v>
      </c>
    </row>
    <row r="184" spans="1:64" ht="14.4" x14ac:dyDescent="0.3">
      <c r="A184" s="2">
        <f>ROW()</f>
        <v>184</v>
      </c>
      <c r="B184" s="56"/>
      <c r="C184" s="8">
        <f t="shared" ca="1" si="35"/>
        <v>10</v>
      </c>
      <c r="D184" s="8">
        <f t="shared" ca="1" si="36"/>
        <v>3</v>
      </c>
      <c r="E184" s="50">
        <f t="shared" ca="1" si="37"/>
        <v>1</v>
      </c>
      <c r="F184" s="2" t="str">
        <f t="shared" ca="1" si="38"/>
        <v/>
      </c>
      <c r="BD184" s="49">
        <f t="shared" ca="1" si="40"/>
        <v>1871</v>
      </c>
      <c r="BE184" s="3">
        <f t="shared" ca="1" si="39"/>
        <v>0.18704999999999999</v>
      </c>
      <c r="BF184" s="3">
        <f t="shared" ca="1" si="41"/>
        <v>-0.88881967520906158</v>
      </c>
      <c r="BG184" s="9">
        <f t="shared" ca="1" si="42"/>
        <v>1</v>
      </c>
      <c r="BH184" s="6">
        <f ca="1">IF(ISNUMBER('Descriptive Stats'!BF184),'Descriptive Stats'!BF184,#N/A)</f>
        <v>-0.88881967520906158</v>
      </c>
      <c r="BI184" s="6">
        <f ca="1">IF(ISNUMBER('Descriptive Stats'!E184),'Descriptive Stats'!E184,#N/A)</f>
        <v>1</v>
      </c>
      <c r="BK184" s="2">
        <f t="shared" ca="1" si="43"/>
        <v>1</v>
      </c>
      <c r="BL184" s="2" t="str">
        <f t="shared" ca="1" si="44"/>
        <v/>
      </c>
    </row>
    <row r="185" spans="1:64" ht="14.4" x14ac:dyDescent="0.3">
      <c r="A185" s="2">
        <f>ROW()</f>
        <v>185</v>
      </c>
      <c r="B185" s="56"/>
      <c r="C185" s="8">
        <f t="shared" ca="1" si="35"/>
        <v>12</v>
      </c>
      <c r="D185" s="8">
        <f t="shared" ca="1" si="36"/>
        <v>1</v>
      </c>
      <c r="E185" s="50">
        <f t="shared" ca="1" si="37"/>
        <v>0</v>
      </c>
      <c r="F185" s="2" t="str">
        <f t="shared" ca="1" si="38"/>
        <v/>
      </c>
      <c r="BD185" s="49">
        <f t="shared" ca="1" si="40"/>
        <v>815.5</v>
      </c>
      <c r="BE185" s="3">
        <f t="shared" ca="1" si="39"/>
        <v>8.1500000000000003E-2</v>
      </c>
      <c r="BF185" s="3">
        <f t="shared" ca="1" si="41"/>
        <v>-1.3950525282585462</v>
      </c>
      <c r="BG185" s="9">
        <f t="shared" ca="1" si="42"/>
        <v>0</v>
      </c>
      <c r="BH185" s="6">
        <f ca="1">IF(ISNUMBER('Descriptive Stats'!BF185),'Descriptive Stats'!BF185,#N/A)</f>
        <v>-1.3950525282585462</v>
      </c>
      <c r="BI185" s="6">
        <f ca="1">IF(ISNUMBER('Descriptive Stats'!E185),'Descriptive Stats'!E185,#N/A)</f>
        <v>0</v>
      </c>
      <c r="BK185" s="2">
        <f t="shared" ca="1" si="43"/>
        <v>0</v>
      </c>
      <c r="BL185" s="2" t="str">
        <f t="shared" ca="1" si="44"/>
        <v/>
      </c>
    </row>
    <row r="186" spans="1:64" ht="14.4" x14ac:dyDescent="0.3">
      <c r="A186" s="2">
        <f>ROW()</f>
        <v>186</v>
      </c>
      <c r="B186" s="56"/>
      <c r="C186" s="8">
        <f t="shared" ca="1" si="35"/>
        <v>4</v>
      </c>
      <c r="D186" s="8">
        <f t="shared" ca="1" si="36"/>
        <v>0</v>
      </c>
      <c r="E186" s="50">
        <f t="shared" ca="1" si="37"/>
        <v>15</v>
      </c>
      <c r="F186" s="2" t="str">
        <f t="shared" ca="1" si="38"/>
        <v/>
      </c>
      <c r="BD186" s="49">
        <f t="shared" ca="1" si="40"/>
        <v>5051.5</v>
      </c>
      <c r="BE186" s="3">
        <f t="shared" ca="1" si="39"/>
        <v>0.50509999999999999</v>
      </c>
      <c r="BF186" s="3">
        <f t="shared" ca="1" si="41"/>
        <v>1.2784152420787677E-2</v>
      </c>
      <c r="BG186" s="9">
        <f t="shared" ca="1" si="42"/>
        <v>15</v>
      </c>
      <c r="BH186" s="6">
        <f ca="1">IF(ISNUMBER('Descriptive Stats'!BF186),'Descriptive Stats'!BF186,#N/A)</f>
        <v>1.2784152420787677E-2</v>
      </c>
      <c r="BI186" s="6">
        <f ca="1">IF(ISNUMBER('Descriptive Stats'!E186),'Descriptive Stats'!E186,#N/A)</f>
        <v>15</v>
      </c>
      <c r="BK186" s="2" t="str">
        <f t="shared" ca="1" si="43"/>
        <v/>
      </c>
      <c r="BL186" s="2">
        <f t="shared" ca="1" si="44"/>
        <v>15</v>
      </c>
    </row>
    <row r="187" spans="1:64" ht="14.4" x14ac:dyDescent="0.3">
      <c r="A187" s="2">
        <f>ROW()</f>
        <v>187</v>
      </c>
      <c r="B187" s="56"/>
      <c r="C187" s="8">
        <f t="shared" ca="1" si="35"/>
        <v>24</v>
      </c>
      <c r="D187" s="8">
        <f t="shared" ca="1" si="36"/>
        <v>15</v>
      </c>
      <c r="E187" s="50">
        <f t="shared" ca="1" si="37"/>
        <v>19</v>
      </c>
      <c r="F187" s="2" t="str">
        <f t="shared" ca="1" si="38"/>
        <v>X</v>
      </c>
      <c r="BD187" s="49">
        <f t="shared" ca="1" si="40"/>
        <v>5294</v>
      </c>
      <c r="BE187" s="3">
        <f t="shared" ca="1" si="39"/>
        <v>0.52934999999999999</v>
      </c>
      <c r="BF187" s="3">
        <f t="shared" ca="1" si="41"/>
        <v>7.3636031452008061E-2</v>
      </c>
      <c r="BG187" s="9">
        <f t="shared" ca="1" si="42"/>
        <v>19</v>
      </c>
      <c r="BH187" s="6">
        <f ca="1">IF(ISNUMBER('Descriptive Stats'!BF187),'Descriptive Stats'!BF187,#N/A)</f>
        <v>7.3636031452008061E-2</v>
      </c>
      <c r="BI187" s="6">
        <f ca="1">IF(ISNUMBER('Descriptive Stats'!E187),'Descriptive Stats'!E187,#N/A)</f>
        <v>19</v>
      </c>
      <c r="BK187" s="2" t="str">
        <f t="shared" ca="1" si="43"/>
        <v/>
      </c>
      <c r="BL187" s="2">
        <f t="shared" ca="1" si="44"/>
        <v>19</v>
      </c>
    </row>
    <row r="188" spans="1:64" ht="14.4" x14ac:dyDescent="0.3">
      <c r="A188" s="2">
        <f>ROW()</f>
        <v>188</v>
      </c>
      <c r="B188" s="56"/>
      <c r="C188" s="8">
        <f t="shared" ca="1" si="35"/>
        <v>7</v>
      </c>
      <c r="D188" s="8">
        <f t="shared" ca="1" si="36"/>
        <v>19</v>
      </c>
      <c r="E188" s="50">
        <f t="shared" ca="1" si="37"/>
        <v>2</v>
      </c>
      <c r="F188" s="2" t="str">
        <f t="shared" ca="1" si="38"/>
        <v/>
      </c>
      <c r="BD188" s="49">
        <f t="shared" ca="1" si="40"/>
        <v>2595</v>
      </c>
      <c r="BE188" s="3">
        <f t="shared" ca="1" si="39"/>
        <v>0.25945000000000001</v>
      </c>
      <c r="BF188" s="3">
        <f t="shared" ca="1" si="41"/>
        <v>-0.6450419512753276</v>
      </c>
      <c r="BG188" s="9">
        <f t="shared" ca="1" si="42"/>
        <v>2</v>
      </c>
      <c r="BH188" s="6">
        <f ca="1">IF(ISNUMBER('Descriptive Stats'!BF188),'Descriptive Stats'!BF188,#N/A)</f>
        <v>-0.6450419512753276</v>
      </c>
      <c r="BI188" s="6">
        <f ca="1">IF(ISNUMBER('Descriptive Stats'!E188),'Descriptive Stats'!E188,#N/A)</f>
        <v>2</v>
      </c>
      <c r="BK188" s="2">
        <f t="shared" ca="1" si="43"/>
        <v>2</v>
      </c>
      <c r="BL188" s="2">
        <f t="shared" ca="1" si="44"/>
        <v>2</v>
      </c>
    </row>
    <row r="189" spans="1:64" ht="14.4" x14ac:dyDescent="0.3">
      <c r="A189" s="2">
        <f>ROW()</f>
        <v>189</v>
      </c>
      <c r="B189" s="56"/>
      <c r="C189" s="8">
        <f t="shared" ca="1" si="35"/>
        <v>9</v>
      </c>
      <c r="D189" s="8">
        <f t="shared" ca="1" si="36"/>
        <v>2</v>
      </c>
      <c r="E189" s="50">
        <f t="shared" ca="1" si="37"/>
        <v>2</v>
      </c>
      <c r="F189" s="2" t="str">
        <f t="shared" ca="1" si="38"/>
        <v/>
      </c>
      <c r="BD189" s="49">
        <f t="shared" ca="1" si="40"/>
        <v>2595</v>
      </c>
      <c r="BE189" s="3">
        <f t="shared" ca="1" si="39"/>
        <v>0.25945000000000001</v>
      </c>
      <c r="BF189" s="3">
        <f t="shared" ca="1" si="41"/>
        <v>-0.6450419512753276</v>
      </c>
      <c r="BG189" s="9">
        <f t="shared" ca="1" si="42"/>
        <v>2</v>
      </c>
      <c r="BH189" s="6">
        <f ca="1">IF(ISNUMBER('Descriptive Stats'!BF189),'Descriptive Stats'!BF189,#N/A)</f>
        <v>-0.6450419512753276</v>
      </c>
      <c r="BI189" s="6">
        <f ca="1">IF(ISNUMBER('Descriptive Stats'!E189),'Descriptive Stats'!E189,#N/A)</f>
        <v>2</v>
      </c>
      <c r="BK189" s="2">
        <f t="shared" ca="1" si="43"/>
        <v>2</v>
      </c>
      <c r="BL189" s="2">
        <f t="shared" ca="1" si="44"/>
        <v>2</v>
      </c>
    </row>
    <row r="190" spans="1:64" ht="14.4" x14ac:dyDescent="0.3">
      <c r="A190" s="2">
        <f>ROW()</f>
        <v>190</v>
      </c>
      <c r="B190" s="56"/>
      <c r="C190" s="8">
        <f t="shared" ca="1" si="35"/>
        <v>9</v>
      </c>
      <c r="D190" s="8">
        <f t="shared" ca="1" si="36"/>
        <v>2</v>
      </c>
      <c r="E190" s="50">
        <f t="shared" ca="1" si="37"/>
        <v>9</v>
      </c>
      <c r="F190" s="2" t="str">
        <f t="shared" ca="1" si="38"/>
        <v/>
      </c>
      <c r="BD190" s="49">
        <f t="shared" ca="1" si="40"/>
        <v>4819</v>
      </c>
      <c r="BE190" s="3">
        <f t="shared" ca="1" si="39"/>
        <v>0.48185</v>
      </c>
      <c r="BF190" s="3">
        <f t="shared" ca="1" si="41"/>
        <v>-4.5511009098988427E-2</v>
      </c>
      <c r="BG190" s="9">
        <f t="shared" ca="1" si="42"/>
        <v>9</v>
      </c>
      <c r="BH190" s="6">
        <f ca="1">IF(ISNUMBER('Descriptive Stats'!BF190),'Descriptive Stats'!BF190,#N/A)</f>
        <v>-4.5511009098988427E-2</v>
      </c>
      <c r="BI190" s="6">
        <f ca="1">IF(ISNUMBER('Descriptive Stats'!E190),'Descriptive Stats'!E190,#N/A)</f>
        <v>9</v>
      </c>
      <c r="BK190" s="2" t="str">
        <f t="shared" ca="1" si="43"/>
        <v/>
      </c>
      <c r="BL190" s="2">
        <f t="shared" ca="1" si="44"/>
        <v>9</v>
      </c>
    </row>
    <row r="191" spans="1:64" ht="14.4" x14ac:dyDescent="0.3">
      <c r="A191" s="2">
        <f>ROW()</f>
        <v>191</v>
      </c>
      <c r="B191" s="56"/>
      <c r="C191" s="8">
        <f t="shared" ca="1" si="35"/>
        <v>23</v>
      </c>
      <c r="D191" s="8">
        <f t="shared" ca="1" si="36"/>
        <v>9</v>
      </c>
      <c r="E191" s="50">
        <f t="shared" ca="1" si="37"/>
        <v>1</v>
      </c>
      <c r="F191" s="2" t="str">
        <f t="shared" ca="1" si="38"/>
        <v/>
      </c>
      <c r="BD191" s="49">
        <f t="shared" ca="1" si="40"/>
        <v>1871</v>
      </c>
      <c r="BE191" s="3">
        <f t="shared" ca="1" si="39"/>
        <v>0.18704999999999999</v>
      </c>
      <c r="BF191" s="3">
        <f t="shared" ca="1" si="41"/>
        <v>-0.88881967520906158</v>
      </c>
      <c r="BG191" s="9">
        <f t="shared" ca="1" si="42"/>
        <v>1</v>
      </c>
      <c r="BH191" s="6">
        <f ca="1">IF(ISNUMBER('Descriptive Stats'!BF191),'Descriptive Stats'!BF191,#N/A)</f>
        <v>-0.88881967520906158</v>
      </c>
      <c r="BI191" s="6">
        <f ca="1">IF(ISNUMBER('Descriptive Stats'!E191),'Descriptive Stats'!E191,#N/A)</f>
        <v>1</v>
      </c>
      <c r="BK191" s="2">
        <f t="shared" ca="1" si="43"/>
        <v>1</v>
      </c>
      <c r="BL191" s="2" t="str">
        <f t="shared" ca="1" si="44"/>
        <v/>
      </c>
    </row>
    <row r="192" spans="1:64" ht="14.4" x14ac:dyDescent="0.3">
      <c r="A192" s="2">
        <f>ROW()</f>
        <v>192</v>
      </c>
      <c r="B192" s="56"/>
      <c r="C192" s="8">
        <f t="shared" ca="1" si="35"/>
        <v>12</v>
      </c>
      <c r="D192" s="8">
        <f t="shared" ca="1" si="36"/>
        <v>1</v>
      </c>
      <c r="E192" s="50">
        <f t="shared" ca="1" si="37"/>
        <v>2</v>
      </c>
      <c r="F192" s="2" t="str">
        <f t="shared" ca="1" si="38"/>
        <v/>
      </c>
      <c r="BD192" s="49">
        <f t="shared" ca="1" si="40"/>
        <v>2595</v>
      </c>
      <c r="BE192" s="3">
        <f t="shared" ca="1" si="39"/>
        <v>0.25945000000000001</v>
      </c>
      <c r="BF192" s="3">
        <f t="shared" ca="1" si="41"/>
        <v>-0.6450419512753276</v>
      </c>
      <c r="BG192" s="9">
        <f t="shared" ca="1" si="42"/>
        <v>2</v>
      </c>
      <c r="BH192" s="6">
        <f ca="1">IF(ISNUMBER('Descriptive Stats'!BF192),'Descriptive Stats'!BF192,#N/A)</f>
        <v>-0.6450419512753276</v>
      </c>
      <c r="BI192" s="6">
        <f ca="1">IF(ISNUMBER('Descriptive Stats'!E192),'Descriptive Stats'!E192,#N/A)</f>
        <v>2</v>
      </c>
      <c r="BK192" s="2">
        <f t="shared" ca="1" si="43"/>
        <v>2</v>
      </c>
      <c r="BL192" s="2">
        <f t="shared" ca="1" si="44"/>
        <v>2</v>
      </c>
    </row>
    <row r="193" spans="1:64" ht="14.4" x14ac:dyDescent="0.3">
      <c r="A193" s="2">
        <f>ROW()</f>
        <v>193</v>
      </c>
      <c r="B193" s="56"/>
      <c r="C193" s="8">
        <f t="shared" ca="1" si="35"/>
        <v>21</v>
      </c>
      <c r="D193" s="8">
        <f t="shared" ca="1" si="36"/>
        <v>2</v>
      </c>
      <c r="E193" s="50">
        <f t="shared" ca="1" si="37"/>
        <v>2</v>
      </c>
      <c r="F193" s="2" t="str">
        <f t="shared" ca="1" si="38"/>
        <v/>
      </c>
      <c r="BD193" s="49">
        <f t="shared" ca="1" si="40"/>
        <v>2595</v>
      </c>
      <c r="BE193" s="3">
        <f t="shared" ca="1" si="39"/>
        <v>0.25945000000000001</v>
      </c>
      <c r="BF193" s="3">
        <f t="shared" ca="1" si="41"/>
        <v>-0.6450419512753276</v>
      </c>
      <c r="BG193" s="9">
        <f t="shared" ca="1" si="42"/>
        <v>2</v>
      </c>
      <c r="BH193" s="6">
        <f ca="1">IF(ISNUMBER('Descriptive Stats'!BF193),'Descriptive Stats'!BF193,#N/A)</f>
        <v>-0.6450419512753276</v>
      </c>
      <c r="BI193" s="6">
        <f ca="1">IF(ISNUMBER('Descriptive Stats'!E193),'Descriptive Stats'!E193,#N/A)</f>
        <v>2</v>
      </c>
      <c r="BK193" s="2">
        <f t="shared" ca="1" si="43"/>
        <v>2</v>
      </c>
      <c r="BL193" s="2">
        <f t="shared" ca="1" si="44"/>
        <v>2</v>
      </c>
    </row>
    <row r="194" spans="1:64" ht="14.4" x14ac:dyDescent="0.3">
      <c r="A194" s="2">
        <f>ROW()</f>
        <v>194</v>
      </c>
      <c r="B194" s="56"/>
      <c r="C194" s="8">
        <f t="shared" ca="1" si="35"/>
        <v>17</v>
      </c>
      <c r="D194" s="8">
        <f t="shared" ca="1" si="36"/>
        <v>2</v>
      </c>
      <c r="E194" s="50">
        <f t="shared" ca="1" si="37"/>
        <v>2</v>
      </c>
      <c r="F194" s="2" t="str">
        <f t="shared" ca="1" si="38"/>
        <v/>
      </c>
      <c r="BD194" s="49">
        <f t="shared" ca="1" si="40"/>
        <v>2595</v>
      </c>
      <c r="BE194" s="3">
        <f t="shared" ca="1" si="39"/>
        <v>0.25945000000000001</v>
      </c>
      <c r="BF194" s="3">
        <f t="shared" ca="1" si="41"/>
        <v>-0.6450419512753276</v>
      </c>
      <c r="BG194" s="9">
        <f t="shared" ca="1" si="42"/>
        <v>2</v>
      </c>
      <c r="BH194" s="6">
        <f ca="1">IF(ISNUMBER('Descriptive Stats'!BF194),'Descriptive Stats'!BF194,#N/A)</f>
        <v>-0.6450419512753276</v>
      </c>
      <c r="BI194" s="6">
        <f ca="1">IF(ISNUMBER('Descriptive Stats'!E194),'Descriptive Stats'!E194,#N/A)</f>
        <v>2</v>
      </c>
      <c r="BK194" s="2">
        <f t="shared" ca="1" si="43"/>
        <v>2</v>
      </c>
      <c r="BL194" s="2">
        <f t="shared" ca="1" si="44"/>
        <v>2</v>
      </c>
    </row>
    <row r="195" spans="1:64" ht="14.4" x14ac:dyDescent="0.3">
      <c r="A195" s="2">
        <f>ROW()</f>
        <v>195</v>
      </c>
      <c r="B195" s="56"/>
      <c r="C195" s="8">
        <f t="shared" ref="C195:C258" ca="1" si="45">RANDBETWEEN(2,COUNT(B:B))</f>
        <v>17</v>
      </c>
      <c r="D195" s="8">
        <f t="shared" ref="D195:D258" ca="1" si="46">VLOOKUP(C195,A:B,2,TRUE)</f>
        <v>2</v>
      </c>
      <c r="E195" s="50">
        <f t="shared" ref="E195:E258" ca="1" si="47">IF(0=MOD(ROW(),$J$1),AVERAGE(OFFSET($D$2,ROW()-$J$1,0,$J$1,1)),"")</f>
        <v>6</v>
      </c>
      <c r="F195" s="2" t="str">
        <f t="shared" ref="F195:F258" ca="1" si="48">IF(ISNUMBER(E195),IF(OR(E195&lt;$K$16,E195&gt;$K$14),"X",""),"")</f>
        <v/>
      </c>
      <c r="BD195" s="49">
        <f t="shared" ca="1" si="40"/>
        <v>3900</v>
      </c>
      <c r="BE195" s="3">
        <f t="shared" ca="1" si="39"/>
        <v>0.38995000000000002</v>
      </c>
      <c r="BF195" s="3">
        <f t="shared" ca="1" si="41"/>
        <v>-0.2794493539703507</v>
      </c>
      <c r="BG195" s="9">
        <f t="shared" ca="1" si="42"/>
        <v>6</v>
      </c>
      <c r="BH195" s="6">
        <f ca="1">IF(ISNUMBER('Descriptive Stats'!BF195),'Descriptive Stats'!BF195,#N/A)</f>
        <v>-0.2794493539703507</v>
      </c>
      <c r="BI195" s="6">
        <f ca="1">IF(ISNUMBER('Descriptive Stats'!E195),'Descriptive Stats'!E195,#N/A)</f>
        <v>6</v>
      </c>
      <c r="BK195" s="2" t="str">
        <f t="shared" ca="1" si="43"/>
        <v/>
      </c>
      <c r="BL195" s="2">
        <f t="shared" ca="1" si="44"/>
        <v>6</v>
      </c>
    </row>
    <row r="196" spans="1:64" ht="14.4" x14ac:dyDescent="0.3">
      <c r="A196" s="2">
        <f>ROW()</f>
        <v>196</v>
      </c>
      <c r="B196" s="56"/>
      <c r="C196" s="8">
        <f t="shared" ca="1" si="45"/>
        <v>2</v>
      </c>
      <c r="D196" s="8">
        <f t="shared" ca="1" si="46"/>
        <v>6</v>
      </c>
      <c r="E196" s="50">
        <f t="shared" ca="1" si="47"/>
        <v>2</v>
      </c>
      <c r="F196" s="2" t="str">
        <f t="shared" ca="1" si="48"/>
        <v/>
      </c>
      <c r="BD196" s="49">
        <f t="shared" ca="1" si="40"/>
        <v>2595</v>
      </c>
      <c r="BE196" s="3">
        <f t="shared" ca="1" si="39"/>
        <v>0.25945000000000001</v>
      </c>
      <c r="BF196" s="3">
        <f t="shared" ca="1" si="41"/>
        <v>-0.6450419512753276</v>
      </c>
      <c r="BG196" s="9">
        <f t="shared" ca="1" si="42"/>
        <v>2</v>
      </c>
      <c r="BH196" s="6">
        <f ca="1">IF(ISNUMBER('Descriptive Stats'!BF196),'Descriptive Stats'!BF196,#N/A)</f>
        <v>-0.6450419512753276</v>
      </c>
      <c r="BI196" s="6">
        <f ca="1">IF(ISNUMBER('Descriptive Stats'!E196),'Descriptive Stats'!E196,#N/A)</f>
        <v>2</v>
      </c>
      <c r="BK196" s="2">
        <f t="shared" ca="1" si="43"/>
        <v>2</v>
      </c>
      <c r="BL196" s="2">
        <f t="shared" ca="1" si="44"/>
        <v>2</v>
      </c>
    </row>
    <row r="197" spans="1:64" ht="14.4" x14ac:dyDescent="0.3">
      <c r="A197" s="2">
        <f>ROW()</f>
        <v>197</v>
      </c>
      <c r="B197" s="56"/>
      <c r="C197" s="8">
        <f t="shared" ca="1" si="45"/>
        <v>3</v>
      </c>
      <c r="D197" s="8">
        <f t="shared" ca="1" si="46"/>
        <v>2</v>
      </c>
      <c r="E197" s="50">
        <f t="shared" ca="1" si="47"/>
        <v>2</v>
      </c>
      <c r="F197" s="2" t="str">
        <f t="shared" ca="1" si="48"/>
        <v/>
      </c>
      <c r="BD197" s="49">
        <f t="shared" ca="1" si="40"/>
        <v>2595</v>
      </c>
      <c r="BE197" s="3">
        <f t="shared" ca="1" si="39"/>
        <v>0.25945000000000001</v>
      </c>
      <c r="BF197" s="3">
        <f t="shared" ca="1" si="41"/>
        <v>-0.6450419512753276</v>
      </c>
      <c r="BG197" s="9">
        <f t="shared" ca="1" si="42"/>
        <v>2</v>
      </c>
      <c r="BH197" s="6">
        <f ca="1">IF(ISNUMBER('Descriptive Stats'!BF197),'Descriptive Stats'!BF197,#N/A)</f>
        <v>-0.6450419512753276</v>
      </c>
      <c r="BI197" s="6">
        <f ca="1">IF(ISNUMBER('Descriptive Stats'!E197),'Descriptive Stats'!E197,#N/A)</f>
        <v>2</v>
      </c>
      <c r="BK197" s="2">
        <f t="shared" ca="1" si="43"/>
        <v>2</v>
      </c>
      <c r="BL197" s="2">
        <f t="shared" ca="1" si="44"/>
        <v>2</v>
      </c>
    </row>
    <row r="198" spans="1:64" ht="14.4" x14ac:dyDescent="0.3">
      <c r="A198" s="2">
        <f>ROW()</f>
        <v>198</v>
      </c>
      <c r="B198" s="56"/>
      <c r="C198" s="8">
        <f t="shared" ca="1" si="45"/>
        <v>9</v>
      </c>
      <c r="D198" s="8">
        <f t="shared" ca="1" si="46"/>
        <v>2</v>
      </c>
      <c r="E198" s="50">
        <f t="shared" ca="1" si="47"/>
        <v>7</v>
      </c>
      <c r="F198" s="2" t="str">
        <f t="shared" ca="1" si="48"/>
        <v/>
      </c>
      <c r="BD198" s="49">
        <f t="shared" ca="1" si="40"/>
        <v>4473.5</v>
      </c>
      <c r="BE198" s="3">
        <f t="shared" ca="1" si="39"/>
        <v>0.44729999999999998</v>
      </c>
      <c r="BF198" s="3">
        <f t="shared" ca="1" si="41"/>
        <v>-0.13248586824472414</v>
      </c>
      <c r="BG198" s="9">
        <f t="shared" ca="1" si="42"/>
        <v>7</v>
      </c>
      <c r="BH198" s="6">
        <f ca="1">IF(ISNUMBER('Descriptive Stats'!BF198),'Descriptive Stats'!BF198,#N/A)</f>
        <v>-0.13248586824472414</v>
      </c>
      <c r="BI198" s="6">
        <f ca="1">IF(ISNUMBER('Descriptive Stats'!E198),'Descriptive Stats'!E198,#N/A)</f>
        <v>7</v>
      </c>
      <c r="BK198" s="2" t="str">
        <f t="shared" ca="1" si="43"/>
        <v/>
      </c>
      <c r="BL198" s="2">
        <f t="shared" ca="1" si="44"/>
        <v>7</v>
      </c>
    </row>
    <row r="199" spans="1:64" ht="14.4" x14ac:dyDescent="0.3">
      <c r="A199" s="2">
        <f>ROW()</f>
        <v>199</v>
      </c>
      <c r="B199" s="56"/>
      <c r="C199" s="8">
        <f t="shared" ca="1" si="45"/>
        <v>6</v>
      </c>
      <c r="D199" s="8">
        <f t="shared" ca="1" si="46"/>
        <v>7</v>
      </c>
      <c r="E199" s="50">
        <f t="shared" ca="1" si="47"/>
        <v>0</v>
      </c>
      <c r="F199" s="2" t="str">
        <f t="shared" ca="1" si="48"/>
        <v/>
      </c>
      <c r="BD199" s="49">
        <f t="shared" ca="1" si="40"/>
        <v>815.5</v>
      </c>
      <c r="BE199" s="3">
        <f t="shared" ref="BE199:BE262" ca="1" si="49">IF(ISNUMBER(BD199),(BD199-0.5)/$BK$4,"")</f>
        <v>8.1500000000000003E-2</v>
      </c>
      <c r="BF199" s="3">
        <f t="shared" ca="1" si="41"/>
        <v>-1.3950525282585462</v>
      </c>
      <c r="BG199" s="9">
        <f t="shared" ca="1" si="42"/>
        <v>0</v>
      </c>
      <c r="BH199" s="6">
        <f ca="1">IF(ISNUMBER('Descriptive Stats'!BF199),'Descriptive Stats'!BF199,#N/A)</f>
        <v>-1.3950525282585462</v>
      </c>
      <c r="BI199" s="6">
        <f ca="1">IF(ISNUMBER('Descriptive Stats'!E199),'Descriptive Stats'!E199,#N/A)</f>
        <v>0</v>
      </c>
      <c r="BK199" s="2">
        <f t="shared" ca="1" si="43"/>
        <v>0</v>
      </c>
      <c r="BL199" s="2" t="str">
        <f t="shared" ca="1" si="44"/>
        <v/>
      </c>
    </row>
    <row r="200" spans="1:64" ht="14.4" x14ac:dyDescent="0.3">
      <c r="A200" s="2">
        <f>ROW()</f>
        <v>200</v>
      </c>
      <c r="B200" s="56"/>
      <c r="C200" s="8">
        <f t="shared" ca="1" si="45"/>
        <v>4</v>
      </c>
      <c r="D200" s="8">
        <f t="shared" ca="1" si="46"/>
        <v>0</v>
      </c>
      <c r="E200" s="50">
        <f t="shared" ca="1" si="47"/>
        <v>0</v>
      </c>
      <c r="F200" s="2" t="str">
        <f t="shared" ca="1" si="48"/>
        <v/>
      </c>
      <c r="BD200" s="49">
        <f t="shared" ref="BD200:BD263" ca="1" si="50">IF(ISNUMBER(BG200),_xlfn.RANK.AVG(BG200,$BG$2:$BG$5414,1),"")</f>
        <v>815.5</v>
      </c>
      <c r="BE200" s="3">
        <f t="shared" ca="1" si="49"/>
        <v>8.1500000000000003E-2</v>
      </c>
      <c r="BF200" s="3">
        <f t="shared" ca="1" si="41"/>
        <v>-1.3950525282585462</v>
      </c>
      <c r="BG200" s="9">
        <f t="shared" ca="1" si="42"/>
        <v>0</v>
      </c>
      <c r="BH200" s="6">
        <f ca="1">IF(ISNUMBER('Descriptive Stats'!BF200),'Descriptive Stats'!BF200,#N/A)</f>
        <v>-1.3950525282585462</v>
      </c>
      <c r="BI200" s="6">
        <f ca="1">IF(ISNUMBER('Descriptive Stats'!E200),'Descriptive Stats'!E200,#N/A)</f>
        <v>0</v>
      </c>
      <c r="BK200" s="2">
        <f t="shared" ca="1" si="43"/>
        <v>0</v>
      </c>
      <c r="BL200" s="2" t="str">
        <f t="shared" ca="1" si="44"/>
        <v/>
      </c>
    </row>
    <row r="201" spans="1:64" ht="14.4" x14ac:dyDescent="0.3">
      <c r="A201" s="2">
        <f>ROW()</f>
        <v>201</v>
      </c>
      <c r="B201" s="56"/>
      <c r="C201" s="8">
        <f t="shared" ca="1" si="45"/>
        <v>15</v>
      </c>
      <c r="D201" s="8">
        <f t="shared" ca="1" si="46"/>
        <v>0</v>
      </c>
      <c r="E201" s="50">
        <f t="shared" ca="1" si="47"/>
        <v>0</v>
      </c>
      <c r="F201" s="2" t="str">
        <f t="shared" ca="1" si="48"/>
        <v/>
      </c>
      <c r="BD201" s="49">
        <f t="shared" ca="1" si="50"/>
        <v>815.5</v>
      </c>
      <c r="BE201" s="3">
        <f t="shared" ca="1" si="49"/>
        <v>8.1500000000000003E-2</v>
      </c>
      <c r="BF201" s="3">
        <f t="shared" ref="BF201:BF264" ca="1" si="51">IF(ISNUMBER(BE201),_xlfn.NORM.INV(BE201,0,1),"")</f>
        <v>-1.3950525282585462</v>
      </c>
      <c r="BG201" s="9">
        <f t="shared" ref="BG201:BG264" ca="1" si="52">IF(ISNUMBER(E201),E201,"")</f>
        <v>0</v>
      </c>
      <c r="BH201" s="6">
        <f ca="1">IF(ISNUMBER('Descriptive Stats'!BF201),'Descriptive Stats'!BF201,#N/A)</f>
        <v>-1.3950525282585462</v>
      </c>
      <c r="BI201" s="6">
        <f ca="1">IF(ISNUMBER('Descriptive Stats'!E201),'Descriptive Stats'!E201,#N/A)</f>
        <v>0</v>
      </c>
      <c r="BK201" s="2">
        <f t="shared" ca="1" si="43"/>
        <v>0</v>
      </c>
      <c r="BL201" s="2" t="str">
        <f t="shared" ca="1" si="44"/>
        <v/>
      </c>
    </row>
    <row r="202" spans="1:64" ht="14.4" x14ac:dyDescent="0.3">
      <c r="A202" s="2">
        <f>ROW()</f>
        <v>202</v>
      </c>
      <c r="B202" s="56"/>
      <c r="C202" s="8">
        <f t="shared" ca="1" si="45"/>
        <v>14</v>
      </c>
      <c r="D202" s="8">
        <f t="shared" ca="1" si="46"/>
        <v>0</v>
      </c>
      <c r="E202" s="50">
        <f t="shared" ca="1" si="47"/>
        <v>6</v>
      </c>
      <c r="F202" s="2" t="str">
        <f t="shared" ca="1" si="48"/>
        <v/>
      </c>
      <c r="BD202" s="49">
        <f t="shared" ca="1" si="50"/>
        <v>3900</v>
      </c>
      <c r="BE202" s="3">
        <f t="shared" ca="1" si="49"/>
        <v>0.38995000000000002</v>
      </c>
      <c r="BF202" s="3">
        <f t="shared" ca="1" si="51"/>
        <v>-0.2794493539703507</v>
      </c>
      <c r="BG202" s="9">
        <f t="shared" ca="1" si="52"/>
        <v>6</v>
      </c>
      <c r="BH202" s="6">
        <f ca="1">IF(ISNUMBER('Descriptive Stats'!BF202),'Descriptive Stats'!BF202,#N/A)</f>
        <v>-0.2794493539703507</v>
      </c>
      <c r="BI202" s="6">
        <f ca="1">IF(ISNUMBER('Descriptive Stats'!E202),'Descriptive Stats'!E202,#N/A)</f>
        <v>6</v>
      </c>
      <c r="BK202" s="2" t="str">
        <f t="shared" ca="1" si="43"/>
        <v/>
      </c>
      <c r="BL202" s="2">
        <f t="shared" ca="1" si="44"/>
        <v>6</v>
      </c>
    </row>
    <row r="203" spans="1:64" ht="14.4" x14ac:dyDescent="0.3">
      <c r="A203" s="2">
        <f>ROW()</f>
        <v>203</v>
      </c>
      <c r="B203" s="56"/>
      <c r="C203" s="8">
        <f t="shared" ca="1" si="45"/>
        <v>2</v>
      </c>
      <c r="D203" s="8">
        <f t="shared" ca="1" si="46"/>
        <v>6</v>
      </c>
      <c r="E203" s="50">
        <f t="shared" ca="1" si="47"/>
        <v>2</v>
      </c>
      <c r="F203" s="2" t="str">
        <f t="shared" ca="1" si="48"/>
        <v/>
      </c>
      <c r="BD203" s="49">
        <f t="shared" ca="1" si="50"/>
        <v>2595</v>
      </c>
      <c r="BE203" s="3">
        <f t="shared" ca="1" si="49"/>
        <v>0.25945000000000001</v>
      </c>
      <c r="BF203" s="3">
        <f t="shared" ca="1" si="51"/>
        <v>-0.6450419512753276</v>
      </c>
      <c r="BG203" s="9">
        <f t="shared" ca="1" si="52"/>
        <v>2</v>
      </c>
      <c r="BH203" s="6">
        <f ca="1">IF(ISNUMBER('Descriptive Stats'!BF203),'Descriptive Stats'!BF203,#N/A)</f>
        <v>-0.6450419512753276</v>
      </c>
      <c r="BI203" s="6">
        <f ca="1">IF(ISNUMBER('Descriptive Stats'!E203),'Descriptive Stats'!E203,#N/A)</f>
        <v>2</v>
      </c>
      <c r="BK203" s="2">
        <f t="shared" ca="1" si="43"/>
        <v>2</v>
      </c>
      <c r="BL203" s="2">
        <f t="shared" ca="1" si="44"/>
        <v>2</v>
      </c>
    </row>
    <row r="204" spans="1:64" ht="14.4" x14ac:dyDescent="0.3">
      <c r="A204" s="2">
        <f>ROW()</f>
        <v>204</v>
      </c>
      <c r="B204" s="56"/>
      <c r="C204" s="8">
        <f t="shared" ca="1" si="45"/>
        <v>3</v>
      </c>
      <c r="D204" s="8">
        <f t="shared" ca="1" si="46"/>
        <v>2</v>
      </c>
      <c r="E204" s="50">
        <f t="shared" ca="1" si="47"/>
        <v>7</v>
      </c>
      <c r="F204" s="2" t="str">
        <f t="shared" ca="1" si="48"/>
        <v/>
      </c>
      <c r="BD204" s="49">
        <f t="shared" ca="1" si="50"/>
        <v>4473.5</v>
      </c>
      <c r="BE204" s="3">
        <f t="shared" ca="1" si="49"/>
        <v>0.44729999999999998</v>
      </c>
      <c r="BF204" s="3">
        <f t="shared" ca="1" si="51"/>
        <v>-0.13248586824472414</v>
      </c>
      <c r="BG204" s="9">
        <f t="shared" ca="1" si="52"/>
        <v>7</v>
      </c>
      <c r="BH204" s="6">
        <f ca="1">IF(ISNUMBER('Descriptive Stats'!BF204),'Descriptive Stats'!BF204,#N/A)</f>
        <v>-0.13248586824472414</v>
      </c>
      <c r="BI204" s="6">
        <f ca="1">IF(ISNUMBER('Descriptive Stats'!E204),'Descriptive Stats'!E204,#N/A)</f>
        <v>7</v>
      </c>
      <c r="BK204" s="2" t="str">
        <f t="shared" ca="1" si="43"/>
        <v/>
      </c>
      <c r="BL204" s="2">
        <f t="shared" ca="1" si="44"/>
        <v>7</v>
      </c>
    </row>
    <row r="205" spans="1:64" ht="14.4" x14ac:dyDescent="0.3">
      <c r="A205" s="2">
        <f>ROW()</f>
        <v>205</v>
      </c>
      <c r="B205" s="56"/>
      <c r="C205" s="8">
        <f t="shared" ca="1" si="45"/>
        <v>19</v>
      </c>
      <c r="D205" s="8">
        <f t="shared" ca="1" si="46"/>
        <v>7</v>
      </c>
      <c r="E205" s="50">
        <f t="shared" ca="1" si="47"/>
        <v>7</v>
      </c>
      <c r="F205" s="2" t="str">
        <f t="shared" ca="1" si="48"/>
        <v/>
      </c>
      <c r="BD205" s="49">
        <f t="shared" ca="1" si="50"/>
        <v>4473.5</v>
      </c>
      <c r="BE205" s="3">
        <f t="shared" ca="1" si="49"/>
        <v>0.44729999999999998</v>
      </c>
      <c r="BF205" s="3">
        <f t="shared" ca="1" si="51"/>
        <v>-0.13248586824472414</v>
      </c>
      <c r="BG205" s="9">
        <f t="shared" ca="1" si="52"/>
        <v>7</v>
      </c>
      <c r="BH205" s="6">
        <f ca="1">IF(ISNUMBER('Descriptive Stats'!BF205),'Descriptive Stats'!BF205,#N/A)</f>
        <v>-0.13248586824472414</v>
      </c>
      <c r="BI205" s="6">
        <f ca="1">IF(ISNUMBER('Descriptive Stats'!E205),'Descriptive Stats'!E205,#N/A)</f>
        <v>7</v>
      </c>
      <c r="BK205" s="2" t="str">
        <f t="shared" ca="1" si="43"/>
        <v/>
      </c>
      <c r="BL205" s="2">
        <f t="shared" ca="1" si="44"/>
        <v>7</v>
      </c>
    </row>
    <row r="206" spans="1:64" ht="14.4" x14ac:dyDescent="0.3">
      <c r="A206" s="2">
        <f>ROW()</f>
        <v>206</v>
      </c>
      <c r="B206" s="56"/>
      <c r="C206" s="8">
        <f t="shared" ca="1" si="45"/>
        <v>19</v>
      </c>
      <c r="D206" s="8">
        <f t="shared" ca="1" si="46"/>
        <v>7</v>
      </c>
      <c r="E206" s="50">
        <f t="shared" ca="1" si="47"/>
        <v>0</v>
      </c>
      <c r="F206" s="2" t="str">
        <f t="shared" ca="1" si="48"/>
        <v/>
      </c>
      <c r="BD206" s="49">
        <f t="shared" ca="1" si="50"/>
        <v>815.5</v>
      </c>
      <c r="BE206" s="3">
        <f t="shared" ca="1" si="49"/>
        <v>8.1500000000000003E-2</v>
      </c>
      <c r="BF206" s="3">
        <f t="shared" ca="1" si="51"/>
        <v>-1.3950525282585462</v>
      </c>
      <c r="BG206" s="9">
        <f t="shared" ca="1" si="52"/>
        <v>0</v>
      </c>
      <c r="BH206" s="6">
        <f ca="1">IF(ISNUMBER('Descriptive Stats'!BF206),'Descriptive Stats'!BF206,#N/A)</f>
        <v>-1.3950525282585462</v>
      </c>
      <c r="BI206" s="6">
        <f ca="1">IF(ISNUMBER('Descriptive Stats'!E206),'Descriptive Stats'!E206,#N/A)</f>
        <v>0</v>
      </c>
      <c r="BK206" s="2">
        <f t="shared" ca="1" si="43"/>
        <v>0</v>
      </c>
      <c r="BL206" s="2" t="str">
        <f t="shared" ca="1" si="44"/>
        <v/>
      </c>
    </row>
    <row r="207" spans="1:64" ht="14.4" x14ac:dyDescent="0.3">
      <c r="A207" s="2">
        <f>ROW()</f>
        <v>207</v>
      </c>
      <c r="B207" s="56"/>
      <c r="C207" s="8">
        <f t="shared" ca="1" si="45"/>
        <v>4</v>
      </c>
      <c r="D207" s="8">
        <f t="shared" ca="1" si="46"/>
        <v>0</v>
      </c>
      <c r="E207" s="50">
        <f t="shared" ca="1" si="47"/>
        <v>15</v>
      </c>
      <c r="F207" s="2" t="str">
        <f t="shared" ca="1" si="48"/>
        <v/>
      </c>
      <c r="BD207" s="49">
        <f t="shared" ca="1" si="50"/>
        <v>5051.5</v>
      </c>
      <c r="BE207" s="3">
        <f t="shared" ca="1" si="49"/>
        <v>0.50509999999999999</v>
      </c>
      <c r="BF207" s="3">
        <f t="shared" ca="1" si="51"/>
        <v>1.2784152420787677E-2</v>
      </c>
      <c r="BG207" s="9">
        <f t="shared" ca="1" si="52"/>
        <v>15</v>
      </c>
      <c r="BH207" s="6">
        <f ca="1">IF(ISNUMBER('Descriptive Stats'!BF207),'Descriptive Stats'!BF207,#N/A)</f>
        <v>1.2784152420787677E-2</v>
      </c>
      <c r="BI207" s="6">
        <f ca="1">IF(ISNUMBER('Descriptive Stats'!E207),'Descriptive Stats'!E207,#N/A)</f>
        <v>15</v>
      </c>
      <c r="BK207" s="2" t="str">
        <f t="shared" ca="1" si="43"/>
        <v/>
      </c>
      <c r="BL207" s="2">
        <f t="shared" ca="1" si="44"/>
        <v>15</v>
      </c>
    </row>
    <row r="208" spans="1:64" ht="14.4" x14ac:dyDescent="0.3">
      <c r="A208" s="2">
        <f>ROW()</f>
        <v>208</v>
      </c>
      <c r="B208" s="56"/>
      <c r="C208" s="8">
        <f t="shared" ca="1" si="45"/>
        <v>24</v>
      </c>
      <c r="D208" s="8">
        <f t="shared" ca="1" si="46"/>
        <v>15</v>
      </c>
      <c r="E208" s="50">
        <f t="shared" ca="1" si="47"/>
        <v>4</v>
      </c>
      <c r="F208" s="2" t="str">
        <f t="shared" ca="1" si="48"/>
        <v/>
      </c>
      <c r="BD208" s="49">
        <f t="shared" ca="1" si="50"/>
        <v>3442</v>
      </c>
      <c r="BE208" s="3">
        <f t="shared" ca="1" si="49"/>
        <v>0.34415000000000001</v>
      </c>
      <c r="BF208" s="3">
        <f t="shared" ca="1" si="51"/>
        <v>-0.40116316278173481</v>
      </c>
      <c r="BG208" s="9">
        <f t="shared" ca="1" si="52"/>
        <v>4</v>
      </c>
      <c r="BH208" s="6">
        <f ca="1">IF(ISNUMBER('Descriptive Stats'!BF208),'Descriptive Stats'!BF208,#N/A)</f>
        <v>-0.40116316278173481</v>
      </c>
      <c r="BI208" s="6">
        <f ca="1">IF(ISNUMBER('Descriptive Stats'!E208),'Descriptive Stats'!E208,#N/A)</f>
        <v>4</v>
      </c>
      <c r="BK208" s="2" t="str">
        <f t="shared" ca="1" si="43"/>
        <v/>
      </c>
      <c r="BL208" s="2">
        <f t="shared" ca="1" si="44"/>
        <v>4</v>
      </c>
    </row>
    <row r="209" spans="1:64" ht="14.4" x14ac:dyDescent="0.3">
      <c r="A209" s="2">
        <f>ROW()</f>
        <v>209</v>
      </c>
      <c r="B209" s="56"/>
      <c r="C209" s="8">
        <f t="shared" ca="1" si="45"/>
        <v>13</v>
      </c>
      <c r="D209" s="8">
        <f t="shared" ca="1" si="46"/>
        <v>4</v>
      </c>
      <c r="E209" s="50">
        <f t="shared" ca="1" si="47"/>
        <v>0</v>
      </c>
      <c r="F209" s="2" t="str">
        <f t="shared" ca="1" si="48"/>
        <v/>
      </c>
      <c r="BD209" s="49">
        <f t="shared" ca="1" si="50"/>
        <v>815.5</v>
      </c>
      <c r="BE209" s="3">
        <f t="shared" ca="1" si="49"/>
        <v>8.1500000000000003E-2</v>
      </c>
      <c r="BF209" s="3">
        <f t="shared" ca="1" si="51"/>
        <v>-1.3950525282585462</v>
      </c>
      <c r="BG209" s="9">
        <f t="shared" ca="1" si="52"/>
        <v>0</v>
      </c>
      <c r="BH209" s="6">
        <f ca="1">IF(ISNUMBER('Descriptive Stats'!BF209),'Descriptive Stats'!BF209,#N/A)</f>
        <v>-1.3950525282585462</v>
      </c>
      <c r="BI209" s="6">
        <f ca="1">IF(ISNUMBER('Descriptive Stats'!E209),'Descriptive Stats'!E209,#N/A)</f>
        <v>0</v>
      </c>
      <c r="BK209" s="2">
        <f t="shared" ca="1" si="43"/>
        <v>0</v>
      </c>
      <c r="BL209" s="2" t="str">
        <f t="shared" ca="1" si="44"/>
        <v/>
      </c>
    </row>
    <row r="210" spans="1:64" ht="14.4" x14ac:dyDescent="0.3">
      <c r="A210" s="2">
        <f>ROW()</f>
        <v>210</v>
      </c>
      <c r="B210" s="56"/>
      <c r="C210" s="8">
        <f t="shared" ca="1" si="45"/>
        <v>14</v>
      </c>
      <c r="D210" s="8">
        <f t="shared" ca="1" si="46"/>
        <v>0</v>
      </c>
      <c r="E210" s="50">
        <f t="shared" ca="1" si="47"/>
        <v>7</v>
      </c>
      <c r="F210" s="2" t="str">
        <f t="shared" ca="1" si="48"/>
        <v/>
      </c>
      <c r="BD210" s="49">
        <f t="shared" ca="1" si="50"/>
        <v>4473.5</v>
      </c>
      <c r="BE210" s="3">
        <f t="shared" ca="1" si="49"/>
        <v>0.44729999999999998</v>
      </c>
      <c r="BF210" s="3">
        <f t="shared" ca="1" si="51"/>
        <v>-0.13248586824472414</v>
      </c>
      <c r="BG210" s="9">
        <f t="shared" ca="1" si="52"/>
        <v>7</v>
      </c>
      <c r="BH210" s="6">
        <f ca="1">IF(ISNUMBER('Descriptive Stats'!BF210),'Descriptive Stats'!BF210,#N/A)</f>
        <v>-0.13248586824472414</v>
      </c>
      <c r="BI210" s="6">
        <f ca="1">IF(ISNUMBER('Descriptive Stats'!E210),'Descriptive Stats'!E210,#N/A)</f>
        <v>7</v>
      </c>
      <c r="BK210" s="2" t="str">
        <f t="shared" ca="1" si="43"/>
        <v/>
      </c>
      <c r="BL210" s="2">
        <f t="shared" ca="1" si="44"/>
        <v>7</v>
      </c>
    </row>
    <row r="211" spans="1:64" ht="14.4" x14ac:dyDescent="0.3">
      <c r="A211" s="2">
        <f>ROW()</f>
        <v>211</v>
      </c>
      <c r="B211" s="56"/>
      <c r="C211" s="8">
        <f t="shared" ca="1" si="45"/>
        <v>19</v>
      </c>
      <c r="D211" s="8">
        <f t="shared" ca="1" si="46"/>
        <v>7</v>
      </c>
      <c r="E211" s="50">
        <f t="shared" ca="1" si="47"/>
        <v>0</v>
      </c>
      <c r="F211" s="2" t="str">
        <f t="shared" ca="1" si="48"/>
        <v/>
      </c>
      <c r="BD211" s="49">
        <f t="shared" ca="1" si="50"/>
        <v>815.5</v>
      </c>
      <c r="BE211" s="3">
        <f t="shared" ca="1" si="49"/>
        <v>8.1500000000000003E-2</v>
      </c>
      <c r="BF211" s="3">
        <f t="shared" ca="1" si="51"/>
        <v>-1.3950525282585462</v>
      </c>
      <c r="BG211" s="9">
        <f t="shared" ca="1" si="52"/>
        <v>0</v>
      </c>
      <c r="BH211" s="6">
        <f ca="1">IF(ISNUMBER('Descriptive Stats'!BF211),'Descriptive Stats'!BF211,#N/A)</f>
        <v>-1.3950525282585462</v>
      </c>
      <c r="BI211" s="6">
        <f ca="1">IF(ISNUMBER('Descriptive Stats'!E211),'Descriptive Stats'!E211,#N/A)</f>
        <v>0</v>
      </c>
      <c r="BK211" s="2">
        <f t="shared" ca="1" si="43"/>
        <v>0</v>
      </c>
      <c r="BL211" s="2" t="str">
        <f t="shared" ca="1" si="44"/>
        <v/>
      </c>
    </row>
    <row r="212" spans="1:64" ht="14.4" x14ac:dyDescent="0.3">
      <c r="A212" s="2">
        <f>ROW()</f>
        <v>212</v>
      </c>
      <c r="B212" s="56"/>
      <c r="C212" s="8">
        <f t="shared" ca="1" si="45"/>
        <v>22</v>
      </c>
      <c r="D212" s="8">
        <f t="shared" ca="1" si="46"/>
        <v>0</v>
      </c>
      <c r="E212" s="50">
        <f t="shared" ca="1" si="47"/>
        <v>7</v>
      </c>
      <c r="F212" s="2" t="str">
        <f t="shared" ca="1" si="48"/>
        <v/>
      </c>
      <c r="BD212" s="49">
        <f t="shared" ca="1" si="50"/>
        <v>4473.5</v>
      </c>
      <c r="BE212" s="3">
        <f t="shared" ca="1" si="49"/>
        <v>0.44729999999999998</v>
      </c>
      <c r="BF212" s="3">
        <f t="shared" ca="1" si="51"/>
        <v>-0.13248586824472414</v>
      </c>
      <c r="BG212" s="9">
        <f t="shared" ca="1" si="52"/>
        <v>7</v>
      </c>
      <c r="BH212" s="6">
        <f ca="1">IF(ISNUMBER('Descriptive Stats'!BF212),'Descriptive Stats'!BF212,#N/A)</f>
        <v>-0.13248586824472414</v>
      </c>
      <c r="BI212" s="6">
        <f ca="1">IF(ISNUMBER('Descriptive Stats'!E212),'Descriptive Stats'!E212,#N/A)</f>
        <v>7</v>
      </c>
      <c r="BK212" s="2" t="str">
        <f t="shared" ca="1" si="43"/>
        <v/>
      </c>
      <c r="BL212" s="2">
        <f t="shared" ca="1" si="44"/>
        <v>7</v>
      </c>
    </row>
    <row r="213" spans="1:64" ht="14.4" x14ac:dyDescent="0.3">
      <c r="A213" s="2">
        <f>ROW()</f>
        <v>213</v>
      </c>
      <c r="B213" s="56"/>
      <c r="C213" s="8">
        <f t="shared" ca="1" si="45"/>
        <v>6</v>
      </c>
      <c r="D213" s="8">
        <f t="shared" ca="1" si="46"/>
        <v>7</v>
      </c>
      <c r="E213" s="50">
        <f t="shared" ca="1" si="47"/>
        <v>15</v>
      </c>
      <c r="F213" s="2" t="str">
        <f t="shared" ca="1" si="48"/>
        <v/>
      </c>
      <c r="BD213" s="49">
        <f t="shared" ca="1" si="50"/>
        <v>5051.5</v>
      </c>
      <c r="BE213" s="3">
        <f t="shared" ca="1" si="49"/>
        <v>0.50509999999999999</v>
      </c>
      <c r="BF213" s="3">
        <f t="shared" ca="1" si="51"/>
        <v>1.2784152420787677E-2</v>
      </c>
      <c r="BG213" s="9">
        <f t="shared" ca="1" si="52"/>
        <v>15</v>
      </c>
      <c r="BH213" s="6">
        <f ca="1">IF(ISNUMBER('Descriptive Stats'!BF213),'Descriptive Stats'!BF213,#N/A)</f>
        <v>1.2784152420787677E-2</v>
      </c>
      <c r="BI213" s="6">
        <f ca="1">IF(ISNUMBER('Descriptive Stats'!E213),'Descriptive Stats'!E213,#N/A)</f>
        <v>15</v>
      </c>
      <c r="BK213" s="2" t="str">
        <f t="shared" ca="1" si="43"/>
        <v/>
      </c>
      <c r="BL213" s="2">
        <f t="shared" ca="1" si="44"/>
        <v>15</v>
      </c>
    </row>
    <row r="214" spans="1:64" ht="14.4" x14ac:dyDescent="0.3">
      <c r="A214" s="2">
        <f>ROW()</f>
        <v>214</v>
      </c>
      <c r="B214" s="56"/>
      <c r="C214" s="8">
        <f t="shared" ca="1" si="45"/>
        <v>24</v>
      </c>
      <c r="D214" s="8">
        <f t="shared" ca="1" si="46"/>
        <v>15</v>
      </c>
      <c r="E214" s="50">
        <f t="shared" ca="1" si="47"/>
        <v>2</v>
      </c>
      <c r="F214" s="2" t="str">
        <f t="shared" ca="1" si="48"/>
        <v/>
      </c>
      <c r="BD214" s="49">
        <f t="shared" ca="1" si="50"/>
        <v>2595</v>
      </c>
      <c r="BE214" s="3">
        <f t="shared" ca="1" si="49"/>
        <v>0.25945000000000001</v>
      </c>
      <c r="BF214" s="3">
        <f t="shared" ca="1" si="51"/>
        <v>-0.6450419512753276</v>
      </c>
      <c r="BG214" s="9">
        <f t="shared" ca="1" si="52"/>
        <v>2</v>
      </c>
      <c r="BH214" s="6">
        <f ca="1">IF(ISNUMBER('Descriptive Stats'!BF214),'Descriptive Stats'!BF214,#N/A)</f>
        <v>-0.6450419512753276</v>
      </c>
      <c r="BI214" s="6">
        <f ca="1">IF(ISNUMBER('Descriptive Stats'!E214),'Descriptive Stats'!E214,#N/A)</f>
        <v>2</v>
      </c>
      <c r="BK214" s="2">
        <f t="shared" ca="1" si="43"/>
        <v>2</v>
      </c>
      <c r="BL214" s="2">
        <f t="shared" ca="1" si="44"/>
        <v>2</v>
      </c>
    </row>
    <row r="215" spans="1:64" ht="14.4" x14ac:dyDescent="0.3">
      <c r="A215" s="2">
        <f>ROW()</f>
        <v>215</v>
      </c>
      <c r="B215" s="56"/>
      <c r="C215" s="8">
        <f t="shared" ca="1" si="45"/>
        <v>21</v>
      </c>
      <c r="D215" s="8">
        <f t="shared" ca="1" si="46"/>
        <v>2</v>
      </c>
      <c r="E215" s="50">
        <f t="shared" ca="1" si="47"/>
        <v>7</v>
      </c>
      <c r="F215" s="2" t="str">
        <f t="shared" ca="1" si="48"/>
        <v/>
      </c>
      <c r="BD215" s="49">
        <f t="shared" ca="1" si="50"/>
        <v>4473.5</v>
      </c>
      <c r="BE215" s="3">
        <f t="shared" ca="1" si="49"/>
        <v>0.44729999999999998</v>
      </c>
      <c r="BF215" s="3">
        <f t="shared" ca="1" si="51"/>
        <v>-0.13248586824472414</v>
      </c>
      <c r="BG215" s="9">
        <f t="shared" ca="1" si="52"/>
        <v>7</v>
      </c>
      <c r="BH215" s="6">
        <f ca="1">IF(ISNUMBER('Descriptive Stats'!BF215),'Descriptive Stats'!BF215,#N/A)</f>
        <v>-0.13248586824472414</v>
      </c>
      <c r="BI215" s="6">
        <f ca="1">IF(ISNUMBER('Descriptive Stats'!E215),'Descriptive Stats'!E215,#N/A)</f>
        <v>7</v>
      </c>
      <c r="BK215" s="2" t="str">
        <f t="shared" ca="1" si="43"/>
        <v/>
      </c>
      <c r="BL215" s="2">
        <f t="shared" ca="1" si="44"/>
        <v>7</v>
      </c>
    </row>
    <row r="216" spans="1:64" ht="14.4" x14ac:dyDescent="0.3">
      <c r="A216" s="2">
        <f>ROW()</f>
        <v>216</v>
      </c>
      <c r="B216" s="56"/>
      <c r="C216" s="8">
        <f t="shared" ca="1" si="45"/>
        <v>19</v>
      </c>
      <c r="D216" s="8">
        <f t="shared" ca="1" si="46"/>
        <v>7</v>
      </c>
      <c r="E216" s="50">
        <f t="shared" ca="1" si="47"/>
        <v>3</v>
      </c>
      <c r="F216" s="2" t="str">
        <f t="shared" ca="1" si="48"/>
        <v/>
      </c>
      <c r="BD216" s="49">
        <f t="shared" ca="1" si="50"/>
        <v>3200</v>
      </c>
      <c r="BE216" s="3">
        <f t="shared" ca="1" si="49"/>
        <v>0.31995000000000001</v>
      </c>
      <c r="BF216" s="3">
        <f t="shared" ca="1" si="51"/>
        <v>-0.46783862043457014</v>
      </c>
      <c r="BG216" s="9">
        <f t="shared" ca="1" si="52"/>
        <v>3</v>
      </c>
      <c r="BH216" s="6">
        <f ca="1">IF(ISNUMBER('Descriptive Stats'!BF216),'Descriptive Stats'!BF216,#N/A)</f>
        <v>-0.46783862043457014</v>
      </c>
      <c r="BI216" s="6">
        <f ca="1">IF(ISNUMBER('Descriptive Stats'!E216),'Descriptive Stats'!E216,#N/A)</f>
        <v>3</v>
      </c>
      <c r="BK216" s="2" t="str">
        <f t="shared" ca="1" si="43"/>
        <v/>
      </c>
      <c r="BL216" s="2">
        <f t="shared" ca="1" si="44"/>
        <v>3</v>
      </c>
    </row>
    <row r="217" spans="1:64" ht="14.4" x14ac:dyDescent="0.3">
      <c r="A217" s="2">
        <f>ROW()</f>
        <v>217</v>
      </c>
      <c r="B217" s="56"/>
      <c r="C217" s="8">
        <f t="shared" ca="1" si="45"/>
        <v>10</v>
      </c>
      <c r="D217" s="8">
        <f t="shared" ca="1" si="46"/>
        <v>3</v>
      </c>
      <c r="E217" s="50">
        <f t="shared" ca="1" si="47"/>
        <v>1</v>
      </c>
      <c r="F217" s="2" t="str">
        <f t="shared" ca="1" si="48"/>
        <v/>
      </c>
      <c r="BD217" s="49">
        <f t="shared" ca="1" si="50"/>
        <v>1871</v>
      </c>
      <c r="BE217" s="3">
        <f t="shared" ca="1" si="49"/>
        <v>0.18704999999999999</v>
      </c>
      <c r="BF217" s="3">
        <f t="shared" ca="1" si="51"/>
        <v>-0.88881967520906158</v>
      </c>
      <c r="BG217" s="9">
        <f t="shared" ca="1" si="52"/>
        <v>1</v>
      </c>
      <c r="BH217" s="6">
        <f ca="1">IF(ISNUMBER('Descriptive Stats'!BF217),'Descriptive Stats'!BF217,#N/A)</f>
        <v>-0.88881967520906158</v>
      </c>
      <c r="BI217" s="6">
        <f ca="1">IF(ISNUMBER('Descriptive Stats'!E217),'Descriptive Stats'!E217,#N/A)</f>
        <v>1</v>
      </c>
      <c r="BK217" s="2">
        <f t="shared" ca="1" si="43"/>
        <v>1</v>
      </c>
      <c r="BL217" s="2" t="str">
        <f t="shared" ca="1" si="44"/>
        <v/>
      </c>
    </row>
    <row r="218" spans="1:64" ht="14.4" x14ac:dyDescent="0.3">
      <c r="A218" s="2">
        <f>ROW()</f>
        <v>218</v>
      </c>
      <c r="B218" s="56"/>
      <c r="C218" s="8">
        <f t="shared" ca="1" si="45"/>
        <v>8</v>
      </c>
      <c r="D218" s="8">
        <f t="shared" ca="1" si="46"/>
        <v>1</v>
      </c>
      <c r="E218" s="50">
        <f t="shared" ca="1" si="47"/>
        <v>19</v>
      </c>
      <c r="F218" s="2" t="str">
        <f t="shared" ca="1" si="48"/>
        <v>X</v>
      </c>
      <c r="BD218" s="49">
        <f t="shared" ca="1" si="50"/>
        <v>5294</v>
      </c>
      <c r="BE218" s="3">
        <f t="shared" ca="1" si="49"/>
        <v>0.52934999999999999</v>
      </c>
      <c r="BF218" s="3">
        <f t="shared" ca="1" si="51"/>
        <v>7.3636031452008061E-2</v>
      </c>
      <c r="BG218" s="9">
        <f t="shared" ca="1" si="52"/>
        <v>19</v>
      </c>
      <c r="BH218" s="6">
        <f ca="1">IF(ISNUMBER('Descriptive Stats'!BF218),'Descriptive Stats'!BF218,#N/A)</f>
        <v>7.3636031452008061E-2</v>
      </c>
      <c r="BI218" s="6">
        <f ca="1">IF(ISNUMBER('Descriptive Stats'!E218),'Descriptive Stats'!E218,#N/A)</f>
        <v>19</v>
      </c>
      <c r="BK218" s="2" t="str">
        <f t="shared" ca="1" si="43"/>
        <v/>
      </c>
      <c r="BL218" s="2">
        <f t="shared" ca="1" si="44"/>
        <v>19</v>
      </c>
    </row>
    <row r="219" spans="1:64" ht="14.4" x14ac:dyDescent="0.3">
      <c r="A219" s="2">
        <f>ROW()</f>
        <v>219</v>
      </c>
      <c r="B219" s="56"/>
      <c r="C219" s="8">
        <f t="shared" ca="1" si="45"/>
        <v>7</v>
      </c>
      <c r="D219" s="8">
        <f t="shared" ca="1" si="46"/>
        <v>19</v>
      </c>
      <c r="E219" s="50">
        <f t="shared" ca="1" si="47"/>
        <v>1</v>
      </c>
      <c r="F219" s="2" t="str">
        <f t="shared" ca="1" si="48"/>
        <v/>
      </c>
      <c r="BD219" s="49">
        <f t="shared" ca="1" si="50"/>
        <v>1871</v>
      </c>
      <c r="BE219" s="3">
        <f t="shared" ca="1" si="49"/>
        <v>0.18704999999999999</v>
      </c>
      <c r="BF219" s="3">
        <f t="shared" ca="1" si="51"/>
        <v>-0.88881967520906158</v>
      </c>
      <c r="BG219" s="9">
        <f t="shared" ca="1" si="52"/>
        <v>1</v>
      </c>
      <c r="BH219" s="6">
        <f ca="1">IF(ISNUMBER('Descriptive Stats'!BF219),'Descriptive Stats'!BF219,#N/A)</f>
        <v>-0.88881967520906158</v>
      </c>
      <c r="BI219" s="6">
        <f ca="1">IF(ISNUMBER('Descriptive Stats'!E219),'Descriptive Stats'!E219,#N/A)</f>
        <v>1</v>
      </c>
      <c r="BK219" s="2">
        <f t="shared" ca="1" si="43"/>
        <v>1</v>
      </c>
      <c r="BL219" s="2" t="str">
        <f t="shared" ca="1" si="44"/>
        <v/>
      </c>
    </row>
    <row r="220" spans="1:64" ht="14.4" x14ac:dyDescent="0.3">
      <c r="A220" s="2">
        <f>ROW()</f>
        <v>220</v>
      </c>
      <c r="B220" s="56"/>
      <c r="C220" s="8">
        <f t="shared" ca="1" si="45"/>
        <v>8</v>
      </c>
      <c r="D220" s="8">
        <f t="shared" ca="1" si="46"/>
        <v>1</v>
      </c>
      <c r="E220" s="50">
        <f t="shared" ca="1" si="47"/>
        <v>0</v>
      </c>
      <c r="F220" s="2" t="str">
        <f t="shared" ca="1" si="48"/>
        <v/>
      </c>
      <c r="BD220" s="49">
        <f t="shared" ca="1" si="50"/>
        <v>815.5</v>
      </c>
      <c r="BE220" s="3">
        <f t="shared" ca="1" si="49"/>
        <v>8.1500000000000003E-2</v>
      </c>
      <c r="BF220" s="3">
        <f t="shared" ca="1" si="51"/>
        <v>-1.3950525282585462</v>
      </c>
      <c r="BG220" s="9">
        <f t="shared" ca="1" si="52"/>
        <v>0</v>
      </c>
      <c r="BH220" s="6">
        <f ca="1">IF(ISNUMBER('Descriptive Stats'!BF220),'Descriptive Stats'!BF220,#N/A)</f>
        <v>-1.3950525282585462</v>
      </c>
      <c r="BI220" s="6">
        <f ca="1">IF(ISNUMBER('Descriptive Stats'!E220),'Descriptive Stats'!E220,#N/A)</f>
        <v>0</v>
      </c>
      <c r="BK220" s="2">
        <f t="shared" ca="1" si="43"/>
        <v>0</v>
      </c>
      <c r="BL220" s="2" t="str">
        <f t="shared" ca="1" si="44"/>
        <v/>
      </c>
    </row>
    <row r="221" spans="1:64" ht="14.4" x14ac:dyDescent="0.3">
      <c r="A221" s="2">
        <f>ROW()</f>
        <v>221</v>
      </c>
      <c r="B221" s="56"/>
      <c r="C221" s="8">
        <f t="shared" ca="1" si="45"/>
        <v>20</v>
      </c>
      <c r="D221" s="8">
        <f t="shared" ca="1" si="46"/>
        <v>0</v>
      </c>
      <c r="E221" s="50">
        <f t="shared" ca="1" si="47"/>
        <v>15</v>
      </c>
      <c r="F221" s="2" t="str">
        <f t="shared" ca="1" si="48"/>
        <v/>
      </c>
      <c r="BD221" s="49">
        <f t="shared" ca="1" si="50"/>
        <v>5051.5</v>
      </c>
      <c r="BE221" s="3">
        <f t="shared" ca="1" si="49"/>
        <v>0.50509999999999999</v>
      </c>
      <c r="BF221" s="3">
        <f t="shared" ca="1" si="51"/>
        <v>1.2784152420787677E-2</v>
      </c>
      <c r="BG221" s="9">
        <f t="shared" ca="1" si="52"/>
        <v>15</v>
      </c>
      <c r="BH221" s="6">
        <f ca="1">IF(ISNUMBER('Descriptive Stats'!BF221),'Descriptive Stats'!BF221,#N/A)</f>
        <v>1.2784152420787677E-2</v>
      </c>
      <c r="BI221" s="6">
        <f ca="1">IF(ISNUMBER('Descriptive Stats'!E221),'Descriptive Stats'!E221,#N/A)</f>
        <v>15</v>
      </c>
      <c r="BK221" s="2" t="str">
        <f t="shared" ca="1" si="43"/>
        <v/>
      </c>
      <c r="BL221" s="2">
        <f t="shared" ca="1" si="44"/>
        <v>15</v>
      </c>
    </row>
    <row r="222" spans="1:64" ht="14.4" x14ac:dyDescent="0.3">
      <c r="A222" s="2">
        <f>ROW()</f>
        <v>222</v>
      </c>
      <c r="B222" s="56"/>
      <c r="C222" s="8">
        <f t="shared" ca="1" si="45"/>
        <v>24</v>
      </c>
      <c r="D222" s="8">
        <f t="shared" ca="1" si="46"/>
        <v>15</v>
      </c>
      <c r="E222" s="50">
        <f t="shared" ca="1" si="47"/>
        <v>0</v>
      </c>
      <c r="F222" s="2" t="str">
        <f t="shared" ca="1" si="48"/>
        <v/>
      </c>
      <c r="BD222" s="49">
        <f t="shared" ca="1" si="50"/>
        <v>815.5</v>
      </c>
      <c r="BE222" s="3">
        <f t="shared" ca="1" si="49"/>
        <v>8.1500000000000003E-2</v>
      </c>
      <c r="BF222" s="3">
        <f t="shared" ca="1" si="51"/>
        <v>-1.3950525282585462</v>
      </c>
      <c r="BG222" s="9">
        <f t="shared" ca="1" si="52"/>
        <v>0</v>
      </c>
      <c r="BH222" s="6">
        <f ca="1">IF(ISNUMBER('Descriptive Stats'!BF222),'Descriptive Stats'!BF222,#N/A)</f>
        <v>-1.3950525282585462</v>
      </c>
      <c r="BI222" s="6">
        <f ca="1">IF(ISNUMBER('Descriptive Stats'!E222),'Descriptive Stats'!E222,#N/A)</f>
        <v>0</v>
      </c>
      <c r="BK222" s="2">
        <f t="shared" ca="1" si="43"/>
        <v>0</v>
      </c>
      <c r="BL222" s="2" t="str">
        <f t="shared" ca="1" si="44"/>
        <v/>
      </c>
    </row>
    <row r="223" spans="1:64" ht="14.4" x14ac:dyDescent="0.3">
      <c r="A223" s="2">
        <f>ROW()</f>
        <v>223</v>
      </c>
      <c r="B223" s="56"/>
      <c r="C223" s="8">
        <f t="shared" ca="1" si="45"/>
        <v>22</v>
      </c>
      <c r="D223" s="8">
        <f t="shared" ca="1" si="46"/>
        <v>0</v>
      </c>
      <c r="E223" s="50">
        <f t="shared" ca="1" si="47"/>
        <v>2</v>
      </c>
      <c r="F223" s="2" t="str">
        <f t="shared" ca="1" si="48"/>
        <v/>
      </c>
      <c r="BD223" s="49">
        <f t="shared" ca="1" si="50"/>
        <v>2595</v>
      </c>
      <c r="BE223" s="3">
        <f t="shared" ca="1" si="49"/>
        <v>0.25945000000000001</v>
      </c>
      <c r="BF223" s="3">
        <f t="shared" ca="1" si="51"/>
        <v>-0.6450419512753276</v>
      </c>
      <c r="BG223" s="9">
        <f t="shared" ca="1" si="52"/>
        <v>2</v>
      </c>
      <c r="BH223" s="6">
        <f ca="1">IF(ISNUMBER('Descriptive Stats'!BF223),'Descriptive Stats'!BF223,#N/A)</f>
        <v>-0.6450419512753276</v>
      </c>
      <c r="BI223" s="6">
        <f ca="1">IF(ISNUMBER('Descriptive Stats'!E223),'Descriptive Stats'!E223,#N/A)</f>
        <v>2</v>
      </c>
      <c r="BK223" s="2">
        <f t="shared" ca="1" si="43"/>
        <v>2</v>
      </c>
      <c r="BL223" s="2">
        <f t="shared" ca="1" si="44"/>
        <v>2</v>
      </c>
    </row>
    <row r="224" spans="1:64" ht="14.4" x14ac:dyDescent="0.3">
      <c r="A224" s="2">
        <f>ROW()</f>
        <v>224</v>
      </c>
      <c r="B224" s="56"/>
      <c r="C224" s="8">
        <f t="shared" ca="1" si="45"/>
        <v>17</v>
      </c>
      <c r="D224" s="8">
        <f t="shared" ca="1" si="46"/>
        <v>2</v>
      </c>
      <c r="E224" s="50">
        <f t="shared" ca="1" si="47"/>
        <v>0</v>
      </c>
      <c r="F224" s="2" t="str">
        <f t="shared" ca="1" si="48"/>
        <v/>
      </c>
      <c r="BD224" s="49">
        <f t="shared" ca="1" si="50"/>
        <v>815.5</v>
      </c>
      <c r="BE224" s="3">
        <f t="shared" ca="1" si="49"/>
        <v>8.1500000000000003E-2</v>
      </c>
      <c r="BF224" s="3">
        <f t="shared" ca="1" si="51"/>
        <v>-1.3950525282585462</v>
      </c>
      <c r="BG224" s="9">
        <f t="shared" ca="1" si="52"/>
        <v>0</v>
      </c>
      <c r="BH224" s="6">
        <f ca="1">IF(ISNUMBER('Descriptive Stats'!BF224),'Descriptive Stats'!BF224,#N/A)</f>
        <v>-1.3950525282585462</v>
      </c>
      <c r="BI224" s="6">
        <f ca="1">IF(ISNUMBER('Descriptive Stats'!E224),'Descriptive Stats'!E224,#N/A)</f>
        <v>0</v>
      </c>
      <c r="BK224" s="2">
        <f t="shared" ca="1" si="43"/>
        <v>0</v>
      </c>
      <c r="BL224" s="2" t="str">
        <f t="shared" ca="1" si="44"/>
        <v/>
      </c>
    </row>
    <row r="225" spans="1:64" ht="14.4" x14ac:dyDescent="0.3">
      <c r="A225" s="2">
        <f>ROW()</f>
        <v>225</v>
      </c>
      <c r="B225" s="56"/>
      <c r="C225" s="8">
        <f t="shared" ca="1" si="45"/>
        <v>14</v>
      </c>
      <c r="D225" s="8">
        <f t="shared" ca="1" si="46"/>
        <v>0</v>
      </c>
      <c r="E225" s="50">
        <f t="shared" ca="1" si="47"/>
        <v>2</v>
      </c>
      <c r="F225" s="2" t="str">
        <f t="shared" ca="1" si="48"/>
        <v/>
      </c>
      <c r="BD225" s="49">
        <f t="shared" ca="1" si="50"/>
        <v>2595</v>
      </c>
      <c r="BE225" s="3">
        <f t="shared" ca="1" si="49"/>
        <v>0.25945000000000001</v>
      </c>
      <c r="BF225" s="3">
        <f t="shared" ca="1" si="51"/>
        <v>-0.6450419512753276</v>
      </c>
      <c r="BG225" s="9">
        <f t="shared" ca="1" si="52"/>
        <v>2</v>
      </c>
      <c r="BH225" s="6">
        <f ca="1">IF(ISNUMBER('Descriptive Stats'!BF225),'Descriptive Stats'!BF225,#N/A)</f>
        <v>-0.6450419512753276</v>
      </c>
      <c r="BI225" s="6">
        <f ca="1">IF(ISNUMBER('Descriptive Stats'!E225),'Descriptive Stats'!E225,#N/A)</f>
        <v>2</v>
      </c>
      <c r="BK225" s="2">
        <f t="shared" ca="1" si="43"/>
        <v>2</v>
      </c>
      <c r="BL225" s="2">
        <f t="shared" ca="1" si="44"/>
        <v>2</v>
      </c>
    </row>
    <row r="226" spans="1:64" ht="14.4" x14ac:dyDescent="0.3">
      <c r="A226" s="2">
        <f>ROW()</f>
        <v>226</v>
      </c>
      <c r="B226" s="56"/>
      <c r="C226" s="8">
        <f t="shared" ca="1" si="45"/>
        <v>17</v>
      </c>
      <c r="D226" s="8">
        <f t="shared" ca="1" si="46"/>
        <v>2</v>
      </c>
      <c r="E226" s="50">
        <f t="shared" ca="1" si="47"/>
        <v>0</v>
      </c>
      <c r="F226" s="2" t="str">
        <f t="shared" ca="1" si="48"/>
        <v/>
      </c>
      <c r="BD226" s="49">
        <f t="shared" ca="1" si="50"/>
        <v>815.5</v>
      </c>
      <c r="BE226" s="3">
        <f t="shared" ca="1" si="49"/>
        <v>8.1500000000000003E-2</v>
      </c>
      <c r="BF226" s="3">
        <f t="shared" ca="1" si="51"/>
        <v>-1.3950525282585462</v>
      </c>
      <c r="BG226" s="9">
        <f t="shared" ca="1" si="52"/>
        <v>0</v>
      </c>
      <c r="BH226" s="6">
        <f ca="1">IF(ISNUMBER('Descriptive Stats'!BF226),'Descriptive Stats'!BF226,#N/A)</f>
        <v>-1.3950525282585462</v>
      </c>
      <c r="BI226" s="6">
        <f ca="1">IF(ISNUMBER('Descriptive Stats'!E226),'Descriptive Stats'!E226,#N/A)</f>
        <v>0</v>
      </c>
      <c r="BK226" s="2">
        <f t="shared" ca="1" si="43"/>
        <v>0</v>
      </c>
      <c r="BL226" s="2" t="str">
        <f t="shared" ca="1" si="44"/>
        <v/>
      </c>
    </row>
    <row r="227" spans="1:64" ht="14.4" x14ac:dyDescent="0.3">
      <c r="A227" s="2">
        <f>ROW()</f>
        <v>227</v>
      </c>
      <c r="B227" s="56"/>
      <c r="C227" s="8">
        <f t="shared" ca="1" si="45"/>
        <v>14</v>
      </c>
      <c r="D227" s="8">
        <f t="shared" ca="1" si="46"/>
        <v>0</v>
      </c>
      <c r="E227" s="50">
        <f t="shared" ca="1" si="47"/>
        <v>7</v>
      </c>
      <c r="F227" s="2" t="str">
        <f t="shared" ca="1" si="48"/>
        <v/>
      </c>
      <c r="BD227" s="49">
        <f t="shared" ca="1" si="50"/>
        <v>4473.5</v>
      </c>
      <c r="BE227" s="3">
        <f t="shared" ca="1" si="49"/>
        <v>0.44729999999999998</v>
      </c>
      <c r="BF227" s="3">
        <f t="shared" ca="1" si="51"/>
        <v>-0.13248586824472414</v>
      </c>
      <c r="BG227" s="9">
        <f t="shared" ca="1" si="52"/>
        <v>7</v>
      </c>
      <c r="BH227" s="6">
        <f ca="1">IF(ISNUMBER('Descriptive Stats'!BF227),'Descriptive Stats'!BF227,#N/A)</f>
        <v>-0.13248586824472414</v>
      </c>
      <c r="BI227" s="6">
        <f ca="1">IF(ISNUMBER('Descriptive Stats'!E227),'Descriptive Stats'!E227,#N/A)</f>
        <v>7</v>
      </c>
      <c r="BK227" s="2" t="str">
        <f t="shared" ref="BK227:BK290" ca="1" si="53">IF(AND(ISNUMBER(E227),E227&lt;=$J$15),E227,"")</f>
        <v/>
      </c>
      <c r="BL227" s="2">
        <f t="shared" ref="BL227:BL290" ca="1" si="54">IF(AND(ISNUMBER(E227),E227&gt;=$J$15),E227,"")</f>
        <v>7</v>
      </c>
    </row>
    <row r="228" spans="1:64" ht="14.4" x14ac:dyDescent="0.3">
      <c r="A228" s="2">
        <f>ROW()</f>
        <v>228</v>
      </c>
      <c r="B228" s="56"/>
      <c r="C228" s="8">
        <f t="shared" ca="1" si="45"/>
        <v>6</v>
      </c>
      <c r="D228" s="8">
        <f t="shared" ca="1" si="46"/>
        <v>7</v>
      </c>
      <c r="E228" s="50">
        <f t="shared" ca="1" si="47"/>
        <v>2</v>
      </c>
      <c r="F228" s="2" t="str">
        <f t="shared" ca="1" si="48"/>
        <v/>
      </c>
      <c r="BD228" s="49">
        <f t="shared" ca="1" si="50"/>
        <v>2595</v>
      </c>
      <c r="BE228" s="3">
        <f t="shared" ca="1" si="49"/>
        <v>0.25945000000000001</v>
      </c>
      <c r="BF228" s="3">
        <f t="shared" ca="1" si="51"/>
        <v>-0.6450419512753276</v>
      </c>
      <c r="BG228" s="9">
        <f t="shared" ca="1" si="52"/>
        <v>2</v>
      </c>
      <c r="BH228" s="6">
        <f ca="1">IF(ISNUMBER('Descriptive Stats'!BF228),'Descriptive Stats'!BF228,#N/A)</f>
        <v>-0.6450419512753276</v>
      </c>
      <c r="BI228" s="6">
        <f ca="1">IF(ISNUMBER('Descriptive Stats'!E228),'Descriptive Stats'!E228,#N/A)</f>
        <v>2</v>
      </c>
      <c r="BK228" s="2">
        <f t="shared" ca="1" si="53"/>
        <v>2</v>
      </c>
      <c r="BL228" s="2">
        <f t="shared" ca="1" si="54"/>
        <v>2</v>
      </c>
    </row>
    <row r="229" spans="1:64" ht="14.4" x14ac:dyDescent="0.3">
      <c r="A229" s="2">
        <f>ROW()</f>
        <v>229</v>
      </c>
      <c r="B229" s="56"/>
      <c r="C229" s="8">
        <f t="shared" ca="1" si="45"/>
        <v>21</v>
      </c>
      <c r="D229" s="8">
        <f t="shared" ca="1" si="46"/>
        <v>2</v>
      </c>
      <c r="E229" s="50">
        <f t="shared" ca="1" si="47"/>
        <v>6</v>
      </c>
      <c r="F229" s="2" t="str">
        <f t="shared" ca="1" si="48"/>
        <v/>
      </c>
      <c r="BD229" s="49">
        <f t="shared" ca="1" si="50"/>
        <v>3900</v>
      </c>
      <c r="BE229" s="3">
        <f t="shared" ca="1" si="49"/>
        <v>0.38995000000000002</v>
      </c>
      <c r="BF229" s="3">
        <f t="shared" ca="1" si="51"/>
        <v>-0.2794493539703507</v>
      </c>
      <c r="BG229" s="9">
        <f t="shared" ca="1" si="52"/>
        <v>6</v>
      </c>
      <c r="BH229" s="6">
        <f ca="1">IF(ISNUMBER('Descriptive Stats'!BF229),'Descriptive Stats'!BF229,#N/A)</f>
        <v>-0.2794493539703507</v>
      </c>
      <c r="BI229" s="6">
        <f ca="1">IF(ISNUMBER('Descriptive Stats'!E229),'Descriptive Stats'!E229,#N/A)</f>
        <v>6</v>
      </c>
      <c r="BK229" s="2" t="str">
        <f t="shared" ca="1" si="53"/>
        <v/>
      </c>
      <c r="BL229" s="2">
        <f t="shared" ca="1" si="54"/>
        <v>6</v>
      </c>
    </row>
    <row r="230" spans="1:64" ht="14.4" x14ac:dyDescent="0.3">
      <c r="A230" s="2">
        <f>ROW()</f>
        <v>230</v>
      </c>
      <c r="B230" s="56"/>
      <c r="C230" s="8">
        <f t="shared" ca="1" si="45"/>
        <v>5</v>
      </c>
      <c r="D230" s="8">
        <f t="shared" ca="1" si="46"/>
        <v>6</v>
      </c>
      <c r="E230" s="50">
        <f t="shared" ca="1" si="47"/>
        <v>4</v>
      </c>
      <c r="F230" s="2" t="str">
        <f t="shared" ca="1" si="48"/>
        <v/>
      </c>
      <c r="BD230" s="49">
        <f t="shared" ca="1" si="50"/>
        <v>3442</v>
      </c>
      <c r="BE230" s="3">
        <f t="shared" ca="1" si="49"/>
        <v>0.34415000000000001</v>
      </c>
      <c r="BF230" s="3">
        <f t="shared" ca="1" si="51"/>
        <v>-0.40116316278173481</v>
      </c>
      <c r="BG230" s="9">
        <f t="shared" ca="1" si="52"/>
        <v>4</v>
      </c>
      <c r="BH230" s="6">
        <f ca="1">IF(ISNUMBER('Descriptive Stats'!BF230),'Descriptive Stats'!BF230,#N/A)</f>
        <v>-0.40116316278173481</v>
      </c>
      <c r="BI230" s="6">
        <f ca="1">IF(ISNUMBER('Descriptive Stats'!E230),'Descriptive Stats'!E230,#N/A)</f>
        <v>4</v>
      </c>
      <c r="BK230" s="2" t="str">
        <f t="shared" ca="1" si="53"/>
        <v/>
      </c>
      <c r="BL230" s="2">
        <f t="shared" ca="1" si="54"/>
        <v>4</v>
      </c>
    </row>
    <row r="231" spans="1:64" ht="14.4" x14ac:dyDescent="0.3">
      <c r="A231" s="2">
        <f>ROW()</f>
        <v>231</v>
      </c>
      <c r="B231" s="56"/>
      <c r="C231" s="8">
        <f t="shared" ca="1" si="45"/>
        <v>13</v>
      </c>
      <c r="D231" s="8">
        <f t="shared" ca="1" si="46"/>
        <v>4</v>
      </c>
      <c r="E231" s="50">
        <f t="shared" ca="1" si="47"/>
        <v>0</v>
      </c>
      <c r="F231" s="2" t="str">
        <f t="shared" ca="1" si="48"/>
        <v/>
      </c>
      <c r="BD231" s="49">
        <f t="shared" ca="1" si="50"/>
        <v>815.5</v>
      </c>
      <c r="BE231" s="3">
        <f t="shared" ca="1" si="49"/>
        <v>8.1500000000000003E-2</v>
      </c>
      <c r="BF231" s="3">
        <f t="shared" ca="1" si="51"/>
        <v>-1.3950525282585462</v>
      </c>
      <c r="BG231" s="9">
        <f t="shared" ca="1" si="52"/>
        <v>0</v>
      </c>
      <c r="BH231" s="6">
        <f ca="1">IF(ISNUMBER('Descriptive Stats'!BF231),'Descriptive Stats'!BF231,#N/A)</f>
        <v>-1.3950525282585462</v>
      </c>
      <c r="BI231" s="6">
        <f ca="1">IF(ISNUMBER('Descriptive Stats'!E231),'Descriptive Stats'!E231,#N/A)</f>
        <v>0</v>
      </c>
      <c r="BK231" s="2">
        <f t="shared" ca="1" si="53"/>
        <v>0</v>
      </c>
      <c r="BL231" s="2" t="str">
        <f t="shared" ca="1" si="54"/>
        <v/>
      </c>
    </row>
    <row r="232" spans="1:64" ht="14.4" x14ac:dyDescent="0.3">
      <c r="A232" s="2">
        <f>ROW()</f>
        <v>232</v>
      </c>
      <c r="B232" s="56"/>
      <c r="C232" s="8">
        <f t="shared" ca="1" si="45"/>
        <v>18</v>
      </c>
      <c r="D232" s="8">
        <f t="shared" ca="1" si="46"/>
        <v>0</v>
      </c>
      <c r="E232" s="50">
        <f t="shared" ca="1" si="47"/>
        <v>7</v>
      </c>
      <c r="F232" s="2" t="str">
        <f t="shared" ca="1" si="48"/>
        <v/>
      </c>
      <c r="BD232" s="49">
        <f t="shared" ca="1" si="50"/>
        <v>4473.5</v>
      </c>
      <c r="BE232" s="3">
        <f t="shared" ca="1" si="49"/>
        <v>0.44729999999999998</v>
      </c>
      <c r="BF232" s="3">
        <f t="shared" ca="1" si="51"/>
        <v>-0.13248586824472414</v>
      </c>
      <c r="BG232" s="9">
        <f t="shared" ca="1" si="52"/>
        <v>7</v>
      </c>
      <c r="BH232" s="6">
        <f ca="1">IF(ISNUMBER('Descriptive Stats'!BF232),'Descriptive Stats'!BF232,#N/A)</f>
        <v>-0.13248586824472414</v>
      </c>
      <c r="BI232" s="6">
        <f ca="1">IF(ISNUMBER('Descriptive Stats'!E232),'Descriptive Stats'!E232,#N/A)</f>
        <v>7</v>
      </c>
      <c r="BK232" s="2" t="str">
        <f t="shared" ca="1" si="53"/>
        <v/>
      </c>
      <c r="BL232" s="2">
        <f t="shared" ca="1" si="54"/>
        <v>7</v>
      </c>
    </row>
    <row r="233" spans="1:64" ht="14.4" x14ac:dyDescent="0.3">
      <c r="A233" s="2">
        <f>ROW()</f>
        <v>233</v>
      </c>
      <c r="B233" s="56"/>
      <c r="C233" s="8">
        <f t="shared" ca="1" si="45"/>
        <v>6</v>
      </c>
      <c r="D233" s="8">
        <f t="shared" ca="1" si="46"/>
        <v>7</v>
      </c>
      <c r="E233" s="50">
        <f t="shared" ca="1" si="47"/>
        <v>6</v>
      </c>
      <c r="F233" s="2" t="str">
        <f t="shared" ca="1" si="48"/>
        <v/>
      </c>
      <c r="BD233" s="49">
        <f t="shared" ca="1" si="50"/>
        <v>3900</v>
      </c>
      <c r="BE233" s="3">
        <f t="shared" ca="1" si="49"/>
        <v>0.38995000000000002</v>
      </c>
      <c r="BF233" s="3">
        <f t="shared" ca="1" si="51"/>
        <v>-0.2794493539703507</v>
      </c>
      <c r="BG233" s="9">
        <f t="shared" ca="1" si="52"/>
        <v>6</v>
      </c>
      <c r="BH233" s="6">
        <f ca="1">IF(ISNUMBER('Descriptive Stats'!BF233),'Descriptive Stats'!BF233,#N/A)</f>
        <v>-0.2794493539703507</v>
      </c>
      <c r="BI233" s="6">
        <f ca="1">IF(ISNUMBER('Descriptive Stats'!E233),'Descriptive Stats'!E233,#N/A)</f>
        <v>6</v>
      </c>
      <c r="BK233" s="2" t="str">
        <f t="shared" ca="1" si="53"/>
        <v/>
      </c>
      <c r="BL233" s="2">
        <f t="shared" ca="1" si="54"/>
        <v>6</v>
      </c>
    </row>
    <row r="234" spans="1:64" ht="14.4" x14ac:dyDescent="0.3">
      <c r="A234" s="2">
        <f>ROW()</f>
        <v>234</v>
      </c>
      <c r="B234" s="56"/>
      <c r="C234" s="8">
        <f t="shared" ca="1" si="45"/>
        <v>5</v>
      </c>
      <c r="D234" s="8">
        <f t="shared" ca="1" si="46"/>
        <v>6</v>
      </c>
      <c r="E234" s="50">
        <f t="shared" ca="1" si="47"/>
        <v>6</v>
      </c>
      <c r="F234" s="2" t="str">
        <f t="shared" ca="1" si="48"/>
        <v/>
      </c>
      <c r="BD234" s="49">
        <f t="shared" ca="1" si="50"/>
        <v>3900</v>
      </c>
      <c r="BE234" s="3">
        <f t="shared" ca="1" si="49"/>
        <v>0.38995000000000002</v>
      </c>
      <c r="BF234" s="3">
        <f t="shared" ca="1" si="51"/>
        <v>-0.2794493539703507</v>
      </c>
      <c r="BG234" s="9">
        <f t="shared" ca="1" si="52"/>
        <v>6</v>
      </c>
      <c r="BH234" s="6">
        <f ca="1">IF(ISNUMBER('Descriptive Stats'!BF234),'Descriptive Stats'!BF234,#N/A)</f>
        <v>-0.2794493539703507</v>
      </c>
      <c r="BI234" s="6">
        <f ca="1">IF(ISNUMBER('Descriptive Stats'!E234),'Descriptive Stats'!E234,#N/A)</f>
        <v>6</v>
      </c>
      <c r="BK234" s="2" t="str">
        <f t="shared" ca="1" si="53"/>
        <v/>
      </c>
      <c r="BL234" s="2">
        <f t="shared" ca="1" si="54"/>
        <v>6</v>
      </c>
    </row>
    <row r="235" spans="1:64" ht="14.4" x14ac:dyDescent="0.3">
      <c r="A235" s="2">
        <f>ROW()</f>
        <v>235</v>
      </c>
      <c r="B235" s="56"/>
      <c r="C235" s="8">
        <f t="shared" ca="1" si="45"/>
        <v>16</v>
      </c>
      <c r="D235" s="8">
        <f t="shared" ca="1" si="46"/>
        <v>6</v>
      </c>
      <c r="E235" s="50">
        <f t="shared" ca="1" si="47"/>
        <v>7</v>
      </c>
      <c r="F235" s="2" t="str">
        <f t="shared" ca="1" si="48"/>
        <v/>
      </c>
      <c r="BD235" s="49">
        <f t="shared" ca="1" si="50"/>
        <v>4473.5</v>
      </c>
      <c r="BE235" s="3">
        <f t="shared" ca="1" si="49"/>
        <v>0.44729999999999998</v>
      </c>
      <c r="BF235" s="3">
        <f t="shared" ca="1" si="51"/>
        <v>-0.13248586824472414</v>
      </c>
      <c r="BG235" s="9">
        <f t="shared" ca="1" si="52"/>
        <v>7</v>
      </c>
      <c r="BH235" s="6">
        <f ca="1">IF(ISNUMBER('Descriptive Stats'!BF235),'Descriptive Stats'!BF235,#N/A)</f>
        <v>-0.13248586824472414</v>
      </c>
      <c r="BI235" s="6">
        <f ca="1">IF(ISNUMBER('Descriptive Stats'!E235),'Descriptive Stats'!E235,#N/A)</f>
        <v>7</v>
      </c>
      <c r="BK235" s="2" t="str">
        <f t="shared" ca="1" si="53"/>
        <v/>
      </c>
      <c r="BL235" s="2">
        <f t="shared" ca="1" si="54"/>
        <v>7</v>
      </c>
    </row>
    <row r="236" spans="1:64" ht="14.4" x14ac:dyDescent="0.3">
      <c r="A236" s="2">
        <f>ROW()</f>
        <v>236</v>
      </c>
      <c r="B236" s="56"/>
      <c r="C236" s="8">
        <f t="shared" ca="1" si="45"/>
        <v>19</v>
      </c>
      <c r="D236" s="8">
        <f t="shared" ca="1" si="46"/>
        <v>7</v>
      </c>
      <c r="E236" s="50">
        <f t="shared" ca="1" si="47"/>
        <v>2</v>
      </c>
      <c r="F236" s="2" t="str">
        <f t="shared" ca="1" si="48"/>
        <v/>
      </c>
      <c r="BD236" s="49">
        <f t="shared" ca="1" si="50"/>
        <v>2595</v>
      </c>
      <c r="BE236" s="3">
        <f t="shared" ca="1" si="49"/>
        <v>0.25945000000000001</v>
      </c>
      <c r="BF236" s="3">
        <f t="shared" ca="1" si="51"/>
        <v>-0.6450419512753276</v>
      </c>
      <c r="BG236" s="9">
        <f t="shared" ca="1" si="52"/>
        <v>2</v>
      </c>
      <c r="BH236" s="6">
        <f ca="1">IF(ISNUMBER('Descriptive Stats'!BF236),'Descriptive Stats'!BF236,#N/A)</f>
        <v>-0.6450419512753276</v>
      </c>
      <c r="BI236" s="6">
        <f ca="1">IF(ISNUMBER('Descriptive Stats'!E236),'Descriptive Stats'!E236,#N/A)</f>
        <v>2</v>
      </c>
      <c r="BK236" s="2">
        <f t="shared" ca="1" si="53"/>
        <v>2</v>
      </c>
      <c r="BL236" s="2">
        <f t="shared" ca="1" si="54"/>
        <v>2</v>
      </c>
    </row>
    <row r="237" spans="1:64" ht="14.4" x14ac:dyDescent="0.3">
      <c r="A237" s="2">
        <f>ROW()</f>
        <v>237</v>
      </c>
      <c r="B237" s="56"/>
      <c r="C237" s="8">
        <f t="shared" ca="1" si="45"/>
        <v>9</v>
      </c>
      <c r="D237" s="8">
        <f t="shared" ca="1" si="46"/>
        <v>2</v>
      </c>
      <c r="E237" s="50">
        <f t="shared" ca="1" si="47"/>
        <v>2</v>
      </c>
      <c r="F237" s="2" t="str">
        <f t="shared" ca="1" si="48"/>
        <v/>
      </c>
      <c r="BD237" s="49">
        <f t="shared" ca="1" si="50"/>
        <v>2595</v>
      </c>
      <c r="BE237" s="3">
        <f t="shared" ca="1" si="49"/>
        <v>0.25945000000000001</v>
      </c>
      <c r="BF237" s="3">
        <f t="shared" ca="1" si="51"/>
        <v>-0.6450419512753276</v>
      </c>
      <c r="BG237" s="9">
        <f t="shared" ca="1" si="52"/>
        <v>2</v>
      </c>
      <c r="BH237" s="6">
        <f ca="1">IF(ISNUMBER('Descriptive Stats'!BF237),'Descriptive Stats'!BF237,#N/A)</f>
        <v>-0.6450419512753276</v>
      </c>
      <c r="BI237" s="6">
        <f ca="1">IF(ISNUMBER('Descriptive Stats'!E237),'Descriptive Stats'!E237,#N/A)</f>
        <v>2</v>
      </c>
      <c r="BK237" s="2">
        <f t="shared" ca="1" si="53"/>
        <v>2</v>
      </c>
      <c r="BL237" s="2">
        <f t="shared" ca="1" si="54"/>
        <v>2</v>
      </c>
    </row>
    <row r="238" spans="1:64" ht="14.4" x14ac:dyDescent="0.3">
      <c r="A238" s="2">
        <f>ROW()</f>
        <v>238</v>
      </c>
      <c r="B238" s="56"/>
      <c r="C238" s="8">
        <f t="shared" ca="1" si="45"/>
        <v>3</v>
      </c>
      <c r="D238" s="8">
        <f t="shared" ca="1" si="46"/>
        <v>2</v>
      </c>
      <c r="E238" s="50">
        <f t="shared" ca="1" si="47"/>
        <v>7</v>
      </c>
      <c r="F238" s="2" t="str">
        <f t="shared" ca="1" si="48"/>
        <v/>
      </c>
      <c r="BD238" s="49">
        <f t="shared" ca="1" si="50"/>
        <v>4473.5</v>
      </c>
      <c r="BE238" s="3">
        <f t="shared" ca="1" si="49"/>
        <v>0.44729999999999998</v>
      </c>
      <c r="BF238" s="3">
        <f t="shared" ca="1" si="51"/>
        <v>-0.13248586824472414</v>
      </c>
      <c r="BG238" s="9">
        <f t="shared" ca="1" si="52"/>
        <v>7</v>
      </c>
      <c r="BH238" s="6">
        <f ca="1">IF(ISNUMBER('Descriptive Stats'!BF238),'Descriptive Stats'!BF238,#N/A)</f>
        <v>-0.13248586824472414</v>
      </c>
      <c r="BI238" s="6">
        <f ca="1">IF(ISNUMBER('Descriptive Stats'!E238),'Descriptive Stats'!E238,#N/A)</f>
        <v>7</v>
      </c>
      <c r="BK238" s="2" t="str">
        <f t="shared" ca="1" si="53"/>
        <v/>
      </c>
      <c r="BL238" s="2">
        <f t="shared" ca="1" si="54"/>
        <v>7</v>
      </c>
    </row>
    <row r="239" spans="1:64" ht="14.4" x14ac:dyDescent="0.3">
      <c r="A239" s="2">
        <f>ROW()</f>
        <v>239</v>
      </c>
      <c r="B239" s="56"/>
      <c r="C239" s="8">
        <f t="shared" ca="1" si="45"/>
        <v>6</v>
      </c>
      <c r="D239" s="8">
        <f t="shared" ca="1" si="46"/>
        <v>7</v>
      </c>
      <c r="E239" s="50">
        <f t="shared" ca="1" si="47"/>
        <v>1</v>
      </c>
      <c r="F239" s="2" t="str">
        <f t="shared" ca="1" si="48"/>
        <v/>
      </c>
      <c r="BD239" s="49">
        <f t="shared" ca="1" si="50"/>
        <v>1871</v>
      </c>
      <c r="BE239" s="3">
        <f t="shared" ca="1" si="49"/>
        <v>0.18704999999999999</v>
      </c>
      <c r="BF239" s="3">
        <f t="shared" ca="1" si="51"/>
        <v>-0.88881967520906158</v>
      </c>
      <c r="BG239" s="9">
        <f t="shared" ca="1" si="52"/>
        <v>1</v>
      </c>
      <c r="BH239" s="6">
        <f ca="1">IF(ISNUMBER('Descriptive Stats'!BF239),'Descriptive Stats'!BF239,#N/A)</f>
        <v>-0.88881967520906158</v>
      </c>
      <c r="BI239" s="6">
        <f ca="1">IF(ISNUMBER('Descriptive Stats'!E239),'Descriptive Stats'!E239,#N/A)</f>
        <v>1</v>
      </c>
      <c r="BK239" s="2">
        <f t="shared" ca="1" si="53"/>
        <v>1</v>
      </c>
      <c r="BL239" s="2" t="str">
        <f t="shared" ca="1" si="54"/>
        <v/>
      </c>
    </row>
    <row r="240" spans="1:64" ht="14.4" x14ac:dyDescent="0.3">
      <c r="A240" s="2">
        <f>ROW()</f>
        <v>240</v>
      </c>
      <c r="B240" s="56"/>
      <c r="C240" s="8">
        <f t="shared" ca="1" si="45"/>
        <v>8</v>
      </c>
      <c r="D240" s="8">
        <f t="shared" ca="1" si="46"/>
        <v>1</v>
      </c>
      <c r="E240" s="50">
        <f t="shared" ca="1" si="47"/>
        <v>19</v>
      </c>
      <c r="F240" s="2" t="str">
        <f t="shared" ca="1" si="48"/>
        <v>X</v>
      </c>
      <c r="BD240" s="49">
        <f t="shared" ca="1" si="50"/>
        <v>5294</v>
      </c>
      <c r="BE240" s="3">
        <f t="shared" ca="1" si="49"/>
        <v>0.52934999999999999</v>
      </c>
      <c r="BF240" s="3">
        <f t="shared" ca="1" si="51"/>
        <v>7.3636031452008061E-2</v>
      </c>
      <c r="BG240" s="9">
        <f t="shared" ca="1" si="52"/>
        <v>19</v>
      </c>
      <c r="BH240" s="6">
        <f ca="1">IF(ISNUMBER('Descriptive Stats'!BF240),'Descriptive Stats'!BF240,#N/A)</f>
        <v>7.3636031452008061E-2</v>
      </c>
      <c r="BI240" s="6">
        <f ca="1">IF(ISNUMBER('Descriptive Stats'!E240),'Descriptive Stats'!E240,#N/A)</f>
        <v>19</v>
      </c>
      <c r="BK240" s="2" t="str">
        <f t="shared" ca="1" si="53"/>
        <v/>
      </c>
      <c r="BL240" s="2">
        <f t="shared" ca="1" si="54"/>
        <v>19</v>
      </c>
    </row>
    <row r="241" spans="1:64" ht="14.4" x14ac:dyDescent="0.3">
      <c r="A241" s="2">
        <f>ROW()</f>
        <v>241</v>
      </c>
      <c r="B241" s="56"/>
      <c r="C241" s="8">
        <f t="shared" ca="1" si="45"/>
        <v>7</v>
      </c>
      <c r="D241" s="8">
        <f t="shared" ca="1" si="46"/>
        <v>19</v>
      </c>
      <c r="E241" s="50">
        <f t="shared" ca="1" si="47"/>
        <v>6</v>
      </c>
      <c r="F241" s="2" t="str">
        <f t="shared" ca="1" si="48"/>
        <v/>
      </c>
      <c r="BD241" s="49">
        <f t="shared" ca="1" si="50"/>
        <v>3900</v>
      </c>
      <c r="BE241" s="3">
        <f t="shared" ca="1" si="49"/>
        <v>0.38995000000000002</v>
      </c>
      <c r="BF241" s="3">
        <f t="shared" ca="1" si="51"/>
        <v>-0.2794493539703507</v>
      </c>
      <c r="BG241" s="9">
        <f t="shared" ca="1" si="52"/>
        <v>6</v>
      </c>
      <c r="BH241" s="6">
        <f ca="1">IF(ISNUMBER('Descriptive Stats'!BF241),'Descriptive Stats'!BF241,#N/A)</f>
        <v>-0.2794493539703507</v>
      </c>
      <c r="BI241" s="6">
        <f ca="1">IF(ISNUMBER('Descriptive Stats'!E241),'Descriptive Stats'!E241,#N/A)</f>
        <v>6</v>
      </c>
      <c r="BK241" s="2" t="str">
        <f t="shared" ca="1" si="53"/>
        <v/>
      </c>
      <c r="BL241" s="2">
        <f t="shared" ca="1" si="54"/>
        <v>6</v>
      </c>
    </row>
    <row r="242" spans="1:64" ht="14.4" x14ac:dyDescent="0.3">
      <c r="A242" s="2">
        <f>ROW()</f>
        <v>242</v>
      </c>
      <c r="B242" s="56"/>
      <c r="C242" s="8">
        <f t="shared" ca="1" si="45"/>
        <v>16</v>
      </c>
      <c r="D242" s="8">
        <f t="shared" ca="1" si="46"/>
        <v>6</v>
      </c>
      <c r="E242" s="50">
        <f t="shared" ca="1" si="47"/>
        <v>9</v>
      </c>
      <c r="F242" s="2" t="str">
        <f t="shared" ca="1" si="48"/>
        <v/>
      </c>
      <c r="BD242" s="49">
        <f t="shared" ca="1" si="50"/>
        <v>4819</v>
      </c>
      <c r="BE242" s="3">
        <f t="shared" ca="1" si="49"/>
        <v>0.48185</v>
      </c>
      <c r="BF242" s="3">
        <f t="shared" ca="1" si="51"/>
        <v>-4.5511009098988427E-2</v>
      </c>
      <c r="BG242" s="9">
        <f t="shared" ca="1" si="52"/>
        <v>9</v>
      </c>
      <c r="BH242" s="6">
        <f ca="1">IF(ISNUMBER('Descriptive Stats'!BF242),'Descriptive Stats'!BF242,#N/A)</f>
        <v>-4.5511009098988427E-2</v>
      </c>
      <c r="BI242" s="6">
        <f ca="1">IF(ISNUMBER('Descriptive Stats'!E242),'Descriptive Stats'!E242,#N/A)</f>
        <v>9</v>
      </c>
      <c r="BK242" s="2" t="str">
        <f t="shared" ca="1" si="53"/>
        <v/>
      </c>
      <c r="BL242" s="2">
        <f t="shared" ca="1" si="54"/>
        <v>9</v>
      </c>
    </row>
    <row r="243" spans="1:64" ht="14.4" x14ac:dyDescent="0.3">
      <c r="A243" s="2">
        <f>ROW()</f>
        <v>243</v>
      </c>
      <c r="B243" s="56"/>
      <c r="C243" s="8">
        <f t="shared" ca="1" si="45"/>
        <v>23</v>
      </c>
      <c r="D243" s="8">
        <f t="shared" ca="1" si="46"/>
        <v>9</v>
      </c>
      <c r="E243" s="50">
        <f t="shared" ca="1" si="47"/>
        <v>0</v>
      </c>
      <c r="F243" s="2" t="str">
        <f t="shared" ca="1" si="48"/>
        <v/>
      </c>
      <c r="BD243" s="49">
        <f t="shared" ca="1" si="50"/>
        <v>815.5</v>
      </c>
      <c r="BE243" s="3">
        <f t="shared" ca="1" si="49"/>
        <v>8.1500000000000003E-2</v>
      </c>
      <c r="BF243" s="3">
        <f t="shared" ca="1" si="51"/>
        <v>-1.3950525282585462</v>
      </c>
      <c r="BG243" s="9">
        <f t="shared" ca="1" si="52"/>
        <v>0</v>
      </c>
      <c r="BH243" s="6">
        <f ca="1">IF(ISNUMBER('Descriptive Stats'!BF243),'Descriptive Stats'!BF243,#N/A)</f>
        <v>-1.3950525282585462</v>
      </c>
      <c r="BI243" s="6">
        <f ca="1">IF(ISNUMBER('Descriptive Stats'!E243),'Descriptive Stats'!E243,#N/A)</f>
        <v>0</v>
      </c>
      <c r="BK243" s="2">
        <f t="shared" ca="1" si="53"/>
        <v>0</v>
      </c>
      <c r="BL243" s="2" t="str">
        <f t="shared" ca="1" si="54"/>
        <v/>
      </c>
    </row>
    <row r="244" spans="1:64" ht="14.4" x14ac:dyDescent="0.3">
      <c r="A244" s="2">
        <f>ROW()</f>
        <v>244</v>
      </c>
      <c r="B244" s="56"/>
      <c r="C244" s="8">
        <f t="shared" ca="1" si="45"/>
        <v>14</v>
      </c>
      <c r="D244" s="8">
        <f t="shared" ca="1" si="46"/>
        <v>0</v>
      </c>
      <c r="E244" s="50">
        <f t="shared" ca="1" si="47"/>
        <v>0</v>
      </c>
      <c r="F244" s="2" t="str">
        <f t="shared" ca="1" si="48"/>
        <v/>
      </c>
      <c r="BD244" s="49">
        <f t="shared" ca="1" si="50"/>
        <v>815.5</v>
      </c>
      <c r="BE244" s="3">
        <f t="shared" ca="1" si="49"/>
        <v>8.1500000000000003E-2</v>
      </c>
      <c r="BF244" s="3">
        <f t="shared" ca="1" si="51"/>
        <v>-1.3950525282585462</v>
      </c>
      <c r="BG244" s="9">
        <f t="shared" ca="1" si="52"/>
        <v>0</v>
      </c>
      <c r="BH244" s="6">
        <f ca="1">IF(ISNUMBER('Descriptive Stats'!BF244),'Descriptive Stats'!BF244,#N/A)</f>
        <v>-1.3950525282585462</v>
      </c>
      <c r="BI244" s="6">
        <f ca="1">IF(ISNUMBER('Descriptive Stats'!E244),'Descriptive Stats'!E244,#N/A)</f>
        <v>0</v>
      </c>
      <c r="BK244" s="2">
        <f t="shared" ca="1" si="53"/>
        <v>0</v>
      </c>
      <c r="BL244" s="2" t="str">
        <f t="shared" ca="1" si="54"/>
        <v/>
      </c>
    </row>
    <row r="245" spans="1:64" ht="14.4" x14ac:dyDescent="0.3">
      <c r="A245" s="2">
        <f>ROW()</f>
        <v>245</v>
      </c>
      <c r="B245" s="56"/>
      <c r="C245" s="8">
        <f t="shared" ca="1" si="45"/>
        <v>14</v>
      </c>
      <c r="D245" s="8">
        <f t="shared" ca="1" si="46"/>
        <v>0</v>
      </c>
      <c r="E245" s="50">
        <f t="shared" ca="1" si="47"/>
        <v>9</v>
      </c>
      <c r="F245" s="2" t="str">
        <f t="shared" ca="1" si="48"/>
        <v/>
      </c>
      <c r="BD245" s="49">
        <f t="shared" ca="1" si="50"/>
        <v>4819</v>
      </c>
      <c r="BE245" s="3">
        <f t="shared" ca="1" si="49"/>
        <v>0.48185</v>
      </c>
      <c r="BF245" s="3">
        <f t="shared" ca="1" si="51"/>
        <v>-4.5511009098988427E-2</v>
      </c>
      <c r="BG245" s="9">
        <f t="shared" ca="1" si="52"/>
        <v>9</v>
      </c>
      <c r="BH245" s="6">
        <f ca="1">IF(ISNUMBER('Descriptive Stats'!BF245),'Descriptive Stats'!BF245,#N/A)</f>
        <v>-4.5511009098988427E-2</v>
      </c>
      <c r="BI245" s="6">
        <f ca="1">IF(ISNUMBER('Descriptive Stats'!E245),'Descriptive Stats'!E245,#N/A)</f>
        <v>9</v>
      </c>
      <c r="BK245" s="2" t="str">
        <f t="shared" ca="1" si="53"/>
        <v/>
      </c>
      <c r="BL245" s="2">
        <f t="shared" ca="1" si="54"/>
        <v>9</v>
      </c>
    </row>
    <row r="246" spans="1:64" ht="14.4" x14ac:dyDescent="0.3">
      <c r="A246" s="2">
        <f>ROW()</f>
        <v>246</v>
      </c>
      <c r="B246" s="56"/>
      <c r="C246" s="8">
        <f t="shared" ca="1" si="45"/>
        <v>23</v>
      </c>
      <c r="D246" s="8">
        <f t="shared" ca="1" si="46"/>
        <v>9</v>
      </c>
      <c r="E246" s="50">
        <f t="shared" ca="1" si="47"/>
        <v>19</v>
      </c>
      <c r="F246" s="2" t="str">
        <f t="shared" ca="1" si="48"/>
        <v>X</v>
      </c>
      <c r="BD246" s="49">
        <f t="shared" ca="1" si="50"/>
        <v>5294</v>
      </c>
      <c r="BE246" s="3">
        <f t="shared" ca="1" si="49"/>
        <v>0.52934999999999999</v>
      </c>
      <c r="BF246" s="3">
        <f t="shared" ca="1" si="51"/>
        <v>7.3636031452008061E-2</v>
      </c>
      <c r="BG246" s="9">
        <f t="shared" ca="1" si="52"/>
        <v>19</v>
      </c>
      <c r="BH246" s="6">
        <f ca="1">IF(ISNUMBER('Descriptive Stats'!BF246),'Descriptive Stats'!BF246,#N/A)</f>
        <v>7.3636031452008061E-2</v>
      </c>
      <c r="BI246" s="6">
        <f ca="1">IF(ISNUMBER('Descriptive Stats'!E246),'Descriptive Stats'!E246,#N/A)</f>
        <v>19</v>
      </c>
      <c r="BK246" s="2" t="str">
        <f t="shared" ca="1" si="53"/>
        <v/>
      </c>
      <c r="BL246" s="2">
        <f t="shared" ca="1" si="54"/>
        <v>19</v>
      </c>
    </row>
    <row r="247" spans="1:64" ht="14.4" x14ac:dyDescent="0.3">
      <c r="A247" s="2">
        <f>ROW()</f>
        <v>247</v>
      </c>
      <c r="B247" s="56"/>
      <c r="C247" s="8">
        <f t="shared" ca="1" si="45"/>
        <v>7</v>
      </c>
      <c r="D247" s="8">
        <f t="shared" ca="1" si="46"/>
        <v>19</v>
      </c>
      <c r="E247" s="50">
        <f t="shared" ca="1" si="47"/>
        <v>2</v>
      </c>
      <c r="F247" s="2" t="str">
        <f t="shared" ca="1" si="48"/>
        <v/>
      </c>
      <c r="BD247" s="49">
        <f t="shared" ca="1" si="50"/>
        <v>2595</v>
      </c>
      <c r="BE247" s="3">
        <f t="shared" ca="1" si="49"/>
        <v>0.25945000000000001</v>
      </c>
      <c r="BF247" s="3">
        <f t="shared" ca="1" si="51"/>
        <v>-0.6450419512753276</v>
      </c>
      <c r="BG247" s="9">
        <f t="shared" ca="1" si="52"/>
        <v>2</v>
      </c>
      <c r="BH247" s="6">
        <f ca="1">IF(ISNUMBER('Descriptive Stats'!BF247),'Descriptive Stats'!BF247,#N/A)</f>
        <v>-0.6450419512753276</v>
      </c>
      <c r="BI247" s="6">
        <f ca="1">IF(ISNUMBER('Descriptive Stats'!E247),'Descriptive Stats'!E247,#N/A)</f>
        <v>2</v>
      </c>
      <c r="BK247" s="2">
        <f t="shared" ca="1" si="53"/>
        <v>2</v>
      </c>
      <c r="BL247" s="2">
        <f t="shared" ca="1" si="54"/>
        <v>2</v>
      </c>
    </row>
    <row r="248" spans="1:64" ht="14.4" x14ac:dyDescent="0.3">
      <c r="A248" s="2">
        <f>ROW()</f>
        <v>248</v>
      </c>
      <c r="B248" s="56"/>
      <c r="C248" s="8">
        <f t="shared" ca="1" si="45"/>
        <v>21</v>
      </c>
      <c r="D248" s="8">
        <f t="shared" ca="1" si="46"/>
        <v>2</v>
      </c>
      <c r="E248" s="50">
        <f t="shared" ca="1" si="47"/>
        <v>0</v>
      </c>
      <c r="F248" s="2" t="str">
        <f t="shared" ca="1" si="48"/>
        <v/>
      </c>
      <c r="BD248" s="49">
        <f t="shared" ca="1" si="50"/>
        <v>815.5</v>
      </c>
      <c r="BE248" s="3">
        <f t="shared" ca="1" si="49"/>
        <v>8.1500000000000003E-2</v>
      </c>
      <c r="BF248" s="3">
        <f t="shared" ca="1" si="51"/>
        <v>-1.3950525282585462</v>
      </c>
      <c r="BG248" s="9">
        <f t="shared" ca="1" si="52"/>
        <v>0</v>
      </c>
      <c r="BH248" s="6">
        <f ca="1">IF(ISNUMBER('Descriptive Stats'!BF248),'Descriptive Stats'!BF248,#N/A)</f>
        <v>-1.3950525282585462</v>
      </c>
      <c r="BI248" s="6">
        <f ca="1">IF(ISNUMBER('Descriptive Stats'!E248),'Descriptive Stats'!E248,#N/A)</f>
        <v>0</v>
      </c>
      <c r="BK248" s="2">
        <f t="shared" ca="1" si="53"/>
        <v>0</v>
      </c>
      <c r="BL248" s="2" t="str">
        <f t="shared" ca="1" si="54"/>
        <v/>
      </c>
    </row>
    <row r="249" spans="1:64" ht="14.4" x14ac:dyDescent="0.3">
      <c r="A249" s="2">
        <f>ROW()</f>
        <v>249</v>
      </c>
      <c r="B249" s="56"/>
      <c r="C249" s="8">
        <f t="shared" ca="1" si="45"/>
        <v>20</v>
      </c>
      <c r="D249" s="8">
        <f t="shared" ca="1" si="46"/>
        <v>0</v>
      </c>
      <c r="E249" s="50">
        <f t="shared" ca="1" si="47"/>
        <v>6</v>
      </c>
      <c r="F249" s="2" t="str">
        <f t="shared" ca="1" si="48"/>
        <v/>
      </c>
      <c r="BD249" s="49">
        <f t="shared" ca="1" si="50"/>
        <v>3900</v>
      </c>
      <c r="BE249" s="3">
        <f t="shared" ca="1" si="49"/>
        <v>0.38995000000000002</v>
      </c>
      <c r="BF249" s="3">
        <f t="shared" ca="1" si="51"/>
        <v>-0.2794493539703507</v>
      </c>
      <c r="BG249" s="9">
        <f t="shared" ca="1" si="52"/>
        <v>6</v>
      </c>
      <c r="BH249" s="6">
        <f ca="1">IF(ISNUMBER('Descriptive Stats'!BF249),'Descriptive Stats'!BF249,#N/A)</f>
        <v>-0.2794493539703507</v>
      </c>
      <c r="BI249" s="6">
        <f ca="1">IF(ISNUMBER('Descriptive Stats'!E249),'Descriptive Stats'!E249,#N/A)</f>
        <v>6</v>
      </c>
      <c r="BK249" s="2" t="str">
        <f t="shared" ca="1" si="53"/>
        <v/>
      </c>
      <c r="BL249" s="2">
        <f t="shared" ca="1" si="54"/>
        <v>6</v>
      </c>
    </row>
    <row r="250" spans="1:64" ht="14.4" x14ac:dyDescent="0.3">
      <c r="A250" s="2">
        <f>ROW()</f>
        <v>250</v>
      </c>
      <c r="B250" s="56"/>
      <c r="C250" s="8">
        <f t="shared" ca="1" si="45"/>
        <v>2</v>
      </c>
      <c r="D250" s="8">
        <f t="shared" ca="1" si="46"/>
        <v>6</v>
      </c>
      <c r="E250" s="50">
        <f t="shared" ca="1" si="47"/>
        <v>1</v>
      </c>
      <c r="F250" s="2" t="str">
        <f t="shared" ca="1" si="48"/>
        <v/>
      </c>
      <c r="BD250" s="49">
        <f t="shared" ca="1" si="50"/>
        <v>1871</v>
      </c>
      <c r="BE250" s="3">
        <f t="shared" ca="1" si="49"/>
        <v>0.18704999999999999</v>
      </c>
      <c r="BF250" s="3">
        <f t="shared" ca="1" si="51"/>
        <v>-0.88881967520906158</v>
      </c>
      <c r="BG250" s="9">
        <f t="shared" ca="1" si="52"/>
        <v>1</v>
      </c>
      <c r="BH250" s="6">
        <f ca="1">IF(ISNUMBER('Descriptive Stats'!BF250),'Descriptive Stats'!BF250,#N/A)</f>
        <v>-0.88881967520906158</v>
      </c>
      <c r="BI250" s="6">
        <f ca="1">IF(ISNUMBER('Descriptive Stats'!E250),'Descriptive Stats'!E250,#N/A)</f>
        <v>1</v>
      </c>
      <c r="BK250" s="2">
        <f t="shared" ca="1" si="53"/>
        <v>1</v>
      </c>
      <c r="BL250" s="2" t="str">
        <f t="shared" ca="1" si="54"/>
        <v/>
      </c>
    </row>
    <row r="251" spans="1:64" ht="14.4" x14ac:dyDescent="0.3">
      <c r="A251" s="2">
        <f>ROW()</f>
        <v>251</v>
      </c>
      <c r="B251" s="56"/>
      <c r="C251" s="8">
        <f t="shared" ca="1" si="45"/>
        <v>12</v>
      </c>
      <c r="D251" s="8">
        <f t="shared" ca="1" si="46"/>
        <v>1</v>
      </c>
      <c r="E251" s="50">
        <f t="shared" ca="1" si="47"/>
        <v>6</v>
      </c>
      <c r="F251" s="2" t="str">
        <f t="shared" ca="1" si="48"/>
        <v/>
      </c>
      <c r="BD251" s="49">
        <f t="shared" ca="1" si="50"/>
        <v>3900</v>
      </c>
      <c r="BE251" s="3">
        <f t="shared" ca="1" si="49"/>
        <v>0.38995000000000002</v>
      </c>
      <c r="BF251" s="3">
        <f t="shared" ca="1" si="51"/>
        <v>-0.2794493539703507</v>
      </c>
      <c r="BG251" s="9">
        <f t="shared" ca="1" si="52"/>
        <v>6</v>
      </c>
      <c r="BH251" s="6">
        <f ca="1">IF(ISNUMBER('Descriptive Stats'!BF251),'Descriptive Stats'!BF251,#N/A)</f>
        <v>-0.2794493539703507</v>
      </c>
      <c r="BI251" s="6">
        <f ca="1">IF(ISNUMBER('Descriptive Stats'!E251),'Descriptive Stats'!E251,#N/A)</f>
        <v>6</v>
      </c>
      <c r="BK251" s="2" t="str">
        <f t="shared" ca="1" si="53"/>
        <v/>
      </c>
      <c r="BL251" s="2">
        <f t="shared" ca="1" si="54"/>
        <v>6</v>
      </c>
    </row>
    <row r="252" spans="1:64" ht="14.4" x14ac:dyDescent="0.3">
      <c r="A252" s="2">
        <f>ROW()</f>
        <v>252</v>
      </c>
      <c r="B252" s="56"/>
      <c r="C252" s="8">
        <f t="shared" ca="1" si="45"/>
        <v>2</v>
      </c>
      <c r="D252" s="8">
        <f t="shared" ca="1" si="46"/>
        <v>6</v>
      </c>
      <c r="E252" s="50">
        <f t="shared" ca="1" si="47"/>
        <v>2</v>
      </c>
      <c r="F252" s="2" t="str">
        <f t="shared" ca="1" si="48"/>
        <v/>
      </c>
      <c r="BD252" s="49">
        <f t="shared" ca="1" si="50"/>
        <v>2595</v>
      </c>
      <c r="BE252" s="3">
        <f t="shared" ca="1" si="49"/>
        <v>0.25945000000000001</v>
      </c>
      <c r="BF252" s="3">
        <f t="shared" ca="1" si="51"/>
        <v>-0.6450419512753276</v>
      </c>
      <c r="BG252" s="9">
        <f t="shared" ca="1" si="52"/>
        <v>2</v>
      </c>
      <c r="BH252" s="6">
        <f ca="1">IF(ISNUMBER('Descriptive Stats'!BF252),'Descriptive Stats'!BF252,#N/A)</f>
        <v>-0.6450419512753276</v>
      </c>
      <c r="BI252" s="6">
        <f ca="1">IF(ISNUMBER('Descriptive Stats'!E252),'Descriptive Stats'!E252,#N/A)</f>
        <v>2</v>
      </c>
      <c r="BK252" s="2">
        <f t="shared" ca="1" si="53"/>
        <v>2</v>
      </c>
      <c r="BL252" s="2">
        <f t="shared" ca="1" si="54"/>
        <v>2</v>
      </c>
    </row>
    <row r="253" spans="1:64" ht="14.4" x14ac:dyDescent="0.3">
      <c r="A253" s="2">
        <f>ROW()</f>
        <v>253</v>
      </c>
      <c r="B253" s="56"/>
      <c r="C253" s="8">
        <f t="shared" ca="1" si="45"/>
        <v>3</v>
      </c>
      <c r="D253" s="8">
        <f t="shared" ca="1" si="46"/>
        <v>2</v>
      </c>
      <c r="E253" s="50">
        <f t="shared" ca="1" si="47"/>
        <v>1</v>
      </c>
      <c r="F253" s="2" t="str">
        <f t="shared" ca="1" si="48"/>
        <v/>
      </c>
      <c r="BD253" s="49">
        <f t="shared" ca="1" si="50"/>
        <v>1871</v>
      </c>
      <c r="BE253" s="3">
        <f t="shared" ca="1" si="49"/>
        <v>0.18704999999999999</v>
      </c>
      <c r="BF253" s="3">
        <f t="shared" ca="1" si="51"/>
        <v>-0.88881967520906158</v>
      </c>
      <c r="BG253" s="9">
        <f t="shared" ca="1" si="52"/>
        <v>1</v>
      </c>
      <c r="BH253" s="6">
        <f ca="1">IF(ISNUMBER('Descriptive Stats'!BF253),'Descriptive Stats'!BF253,#N/A)</f>
        <v>-0.88881967520906158</v>
      </c>
      <c r="BI253" s="6">
        <f ca="1">IF(ISNUMBER('Descriptive Stats'!E253),'Descriptive Stats'!E253,#N/A)</f>
        <v>1</v>
      </c>
      <c r="BK253" s="2">
        <f t="shared" ca="1" si="53"/>
        <v>1</v>
      </c>
      <c r="BL253" s="2" t="str">
        <f t="shared" ca="1" si="54"/>
        <v/>
      </c>
    </row>
    <row r="254" spans="1:64" ht="14.4" x14ac:dyDescent="0.3">
      <c r="A254" s="2">
        <f>ROW()</f>
        <v>254</v>
      </c>
      <c r="B254" s="56"/>
      <c r="C254" s="8">
        <f t="shared" ca="1" si="45"/>
        <v>12</v>
      </c>
      <c r="D254" s="8">
        <f t="shared" ca="1" si="46"/>
        <v>1</v>
      </c>
      <c r="E254" s="50">
        <f t="shared" ca="1" si="47"/>
        <v>0</v>
      </c>
      <c r="F254" s="2" t="str">
        <f t="shared" ca="1" si="48"/>
        <v/>
      </c>
      <c r="BD254" s="49">
        <f t="shared" ca="1" si="50"/>
        <v>815.5</v>
      </c>
      <c r="BE254" s="3">
        <f t="shared" ca="1" si="49"/>
        <v>8.1500000000000003E-2</v>
      </c>
      <c r="BF254" s="3">
        <f t="shared" ca="1" si="51"/>
        <v>-1.3950525282585462</v>
      </c>
      <c r="BG254" s="9">
        <f t="shared" ca="1" si="52"/>
        <v>0</v>
      </c>
      <c r="BH254" s="6">
        <f ca="1">IF(ISNUMBER('Descriptive Stats'!BF254),'Descriptive Stats'!BF254,#N/A)</f>
        <v>-1.3950525282585462</v>
      </c>
      <c r="BI254" s="6">
        <f ca="1">IF(ISNUMBER('Descriptive Stats'!E254),'Descriptive Stats'!E254,#N/A)</f>
        <v>0</v>
      </c>
      <c r="BK254" s="2">
        <f t="shared" ca="1" si="53"/>
        <v>0</v>
      </c>
      <c r="BL254" s="2" t="str">
        <f t="shared" ca="1" si="54"/>
        <v/>
      </c>
    </row>
    <row r="255" spans="1:64" ht="14.4" x14ac:dyDescent="0.3">
      <c r="A255" s="2">
        <f>ROW()</f>
        <v>255</v>
      </c>
      <c r="B255" s="56"/>
      <c r="C255" s="8">
        <f t="shared" ca="1" si="45"/>
        <v>4</v>
      </c>
      <c r="D255" s="8">
        <f t="shared" ca="1" si="46"/>
        <v>0</v>
      </c>
      <c r="E255" s="50">
        <f t="shared" ca="1" si="47"/>
        <v>6</v>
      </c>
      <c r="F255" s="2" t="str">
        <f t="shared" ca="1" si="48"/>
        <v/>
      </c>
      <c r="BD255" s="49">
        <f t="shared" ca="1" si="50"/>
        <v>3900</v>
      </c>
      <c r="BE255" s="3">
        <f t="shared" ca="1" si="49"/>
        <v>0.38995000000000002</v>
      </c>
      <c r="BF255" s="3">
        <f t="shared" ca="1" si="51"/>
        <v>-0.2794493539703507</v>
      </c>
      <c r="BG255" s="9">
        <f t="shared" ca="1" si="52"/>
        <v>6</v>
      </c>
      <c r="BH255" s="6">
        <f ca="1">IF(ISNUMBER('Descriptive Stats'!BF255),'Descriptive Stats'!BF255,#N/A)</f>
        <v>-0.2794493539703507</v>
      </c>
      <c r="BI255" s="6">
        <f ca="1">IF(ISNUMBER('Descriptive Stats'!E255),'Descriptive Stats'!E255,#N/A)</f>
        <v>6</v>
      </c>
      <c r="BK255" s="2" t="str">
        <f t="shared" ca="1" si="53"/>
        <v/>
      </c>
      <c r="BL255" s="2">
        <f t="shared" ca="1" si="54"/>
        <v>6</v>
      </c>
    </row>
    <row r="256" spans="1:64" ht="14.4" x14ac:dyDescent="0.3">
      <c r="A256" s="2">
        <f>ROW()</f>
        <v>256</v>
      </c>
      <c r="B256" s="56"/>
      <c r="C256" s="8">
        <f t="shared" ca="1" si="45"/>
        <v>2</v>
      </c>
      <c r="D256" s="8">
        <f t="shared" ca="1" si="46"/>
        <v>6</v>
      </c>
      <c r="E256" s="50">
        <f t="shared" ca="1" si="47"/>
        <v>0</v>
      </c>
      <c r="F256" s="2" t="str">
        <f t="shared" ca="1" si="48"/>
        <v/>
      </c>
      <c r="BD256" s="49">
        <f t="shared" ca="1" si="50"/>
        <v>815.5</v>
      </c>
      <c r="BE256" s="3">
        <f t="shared" ca="1" si="49"/>
        <v>8.1500000000000003E-2</v>
      </c>
      <c r="BF256" s="3">
        <f t="shared" ca="1" si="51"/>
        <v>-1.3950525282585462</v>
      </c>
      <c r="BG256" s="9">
        <f t="shared" ca="1" si="52"/>
        <v>0</v>
      </c>
      <c r="BH256" s="6">
        <f ca="1">IF(ISNUMBER('Descriptive Stats'!BF256),'Descriptive Stats'!BF256,#N/A)</f>
        <v>-1.3950525282585462</v>
      </c>
      <c r="BI256" s="6">
        <f ca="1">IF(ISNUMBER('Descriptive Stats'!E256),'Descriptive Stats'!E256,#N/A)</f>
        <v>0</v>
      </c>
      <c r="BK256" s="2">
        <f t="shared" ca="1" si="53"/>
        <v>0</v>
      </c>
      <c r="BL256" s="2" t="str">
        <f t="shared" ca="1" si="54"/>
        <v/>
      </c>
    </row>
    <row r="257" spans="1:64" ht="14.4" x14ac:dyDescent="0.3">
      <c r="A257" s="2">
        <f>ROW()</f>
        <v>257</v>
      </c>
      <c r="B257" s="56"/>
      <c r="C257" s="8">
        <f t="shared" ca="1" si="45"/>
        <v>4</v>
      </c>
      <c r="D257" s="8">
        <f t="shared" ca="1" si="46"/>
        <v>0</v>
      </c>
      <c r="E257" s="50">
        <f t="shared" ca="1" si="47"/>
        <v>2</v>
      </c>
      <c r="F257" s="2" t="str">
        <f t="shared" ca="1" si="48"/>
        <v/>
      </c>
      <c r="BD257" s="49">
        <f t="shared" ca="1" si="50"/>
        <v>2595</v>
      </c>
      <c r="BE257" s="3">
        <f t="shared" ca="1" si="49"/>
        <v>0.25945000000000001</v>
      </c>
      <c r="BF257" s="3">
        <f t="shared" ca="1" si="51"/>
        <v>-0.6450419512753276</v>
      </c>
      <c r="BG257" s="9">
        <f t="shared" ca="1" si="52"/>
        <v>2</v>
      </c>
      <c r="BH257" s="6">
        <f ca="1">IF(ISNUMBER('Descriptive Stats'!BF257),'Descriptive Stats'!BF257,#N/A)</f>
        <v>-0.6450419512753276</v>
      </c>
      <c r="BI257" s="6">
        <f ca="1">IF(ISNUMBER('Descriptive Stats'!E257),'Descriptive Stats'!E257,#N/A)</f>
        <v>2</v>
      </c>
      <c r="BK257" s="2">
        <f t="shared" ca="1" si="53"/>
        <v>2</v>
      </c>
      <c r="BL257" s="2">
        <f t="shared" ca="1" si="54"/>
        <v>2</v>
      </c>
    </row>
    <row r="258" spans="1:64" ht="14.4" x14ac:dyDescent="0.3">
      <c r="A258" s="2">
        <f>ROW()</f>
        <v>258</v>
      </c>
      <c r="B258" s="56"/>
      <c r="C258" s="8">
        <f t="shared" ca="1" si="45"/>
        <v>3</v>
      </c>
      <c r="D258" s="8">
        <f t="shared" ca="1" si="46"/>
        <v>2</v>
      </c>
      <c r="E258" s="50">
        <f t="shared" ca="1" si="47"/>
        <v>4</v>
      </c>
      <c r="F258" s="2" t="str">
        <f t="shared" ca="1" si="48"/>
        <v/>
      </c>
      <c r="BD258" s="49">
        <f t="shared" ca="1" si="50"/>
        <v>3442</v>
      </c>
      <c r="BE258" s="3">
        <f t="shared" ca="1" si="49"/>
        <v>0.34415000000000001</v>
      </c>
      <c r="BF258" s="3">
        <f t="shared" ca="1" si="51"/>
        <v>-0.40116316278173481</v>
      </c>
      <c r="BG258" s="9">
        <f t="shared" ca="1" si="52"/>
        <v>4</v>
      </c>
      <c r="BH258" s="6">
        <f ca="1">IF(ISNUMBER('Descriptive Stats'!BF258),'Descriptive Stats'!BF258,#N/A)</f>
        <v>-0.40116316278173481</v>
      </c>
      <c r="BI258" s="6">
        <f ca="1">IF(ISNUMBER('Descriptive Stats'!E258),'Descriptive Stats'!E258,#N/A)</f>
        <v>4</v>
      </c>
      <c r="BK258" s="2" t="str">
        <f t="shared" ca="1" si="53"/>
        <v/>
      </c>
      <c r="BL258" s="2">
        <f t="shared" ca="1" si="54"/>
        <v>4</v>
      </c>
    </row>
    <row r="259" spans="1:64" ht="14.4" x14ac:dyDescent="0.3">
      <c r="A259" s="2">
        <f>ROW()</f>
        <v>259</v>
      </c>
      <c r="B259" s="56"/>
      <c r="C259" s="8">
        <f t="shared" ref="C259:C322" ca="1" si="55">RANDBETWEEN(2,COUNT(B:B))</f>
        <v>13</v>
      </c>
      <c r="D259" s="8">
        <f t="shared" ref="D259:D322" ca="1" si="56">VLOOKUP(C259,A:B,2,TRUE)</f>
        <v>4</v>
      </c>
      <c r="E259" s="50">
        <f t="shared" ref="E259:E322" ca="1" si="57">IF(0=MOD(ROW(),$J$1),AVERAGE(OFFSET($D$2,ROW()-$J$1,0,$J$1,1)),"")</f>
        <v>0</v>
      </c>
      <c r="F259" s="2" t="str">
        <f t="shared" ref="F259:F322" ca="1" si="58">IF(ISNUMBER(E259),IF(OR(E259&lt;$K$16,E259&gt;$K$14),"X",""),"")</f>
        <v/>
      </c>
      <c r="BD259" s="49">
        <f t="shared" ca="1" si="50"/>
        <v>815.5</v>
      </c>
      <c r="BE259" s="3">
        <f t="shared" ca="1" si="49"/>
        <v>8.1500000000000003E-2</v>
      </c>
      <c r="BF259" s="3">
        <f t="shared" ca="1" si="51"/>
        <v>-1.3950525282585462</v>
      </c>
      <c r="BG259" s="9">
        <f t="shared" ca="1" si="52"/>
        <v>0</v>
      </c>
      <c r="BH259" s="6">
        <f ca="1">IF(ISNUMBER('Descriptive Stats'!BF259),'Descriptive Stats'!BF259,#N/A)</f>
        <v>-1.3950525282585462</v>
      </c>
      <c r="BI259" s="6">
        <f ca="1">IF(ISNUMBER('Descriptive Stats'!E259),'Descriptive Stats'!E259,#N/A)</f>
        <v>0</v>
      </c>
      <c r="BK259" s="2">
        <f t="shared" ca="1" si="53"/>
        <v>0</v>
      </c>
      <c r="BL259" s="2" t="str">
        <f t="shared" ca="1" si="54"/>
        <v/>
      </c>
    </row>
    <row r="260" spans="1:64" ht="14.4" x14ac:dyDescent="0.3">
      <c r="A260" s="2">
        <f>ROW()</f>
        <v>260</v>
      </c>
      <c r="B260" s="56"/>
      <c r="C260" s="8">
        <f t="shared" ca="1" si="55"/>
        <v>22</v>
      </c>
      <c r="D260" s="8">
        <f t="shared" ca="1" si="56"/>
        <v>0</v>
      </c>
      <c r="E260" s="50">
        <f t="shared" ca="1" si="57"/>
        <v>0</v>
      </c>
      <c r="F260" s="2" t="str">
        <f t="shared" ca="1" si="58"/>
        <v/>
      </c>
      <c r="BD260" s="49">
        <f t="shared" ca="1" si="50"/>
        <v>815.5</v>
      </c>
      <c r="BE260" s="3">
        <f t="shared" ca="1" si="49"/>
        <v>8.1500000000000003E-2</v>
      </c>
      <c r="BF260" s="3">
        <f t="shared" ca="1" si="51"/>
        <v>-1.3950525282585462</v>
      </c>
      <c r="BG260" s="9">
        <f t="shared" ca="1" si="52"/>
        <v>0</v>
      </c>
      <c r="BH260" s="6">
        <f ca="1">IF(ISNUMBER('Descriptive Stats'!BF260),'Descriptive Stats'!BF260,#N/A)</f>
        <v>-1.3950525282585462</v>
      </c>
      <c r="BI260" s="6">
        <f ca="1">IF(ISNUMBER('Descriptive Stats'!E260),'Descriptive Stats'!E260,#N/A)</f>
        <v>0</v>
      </c>
      <c r="BK260" s="2">
        <f t="shared" ca="1" si="53"/>
        <v>0</v>
      </c>
      <c r="BL260" s="2" t="str">
        <f t="shared" ca="1" si="54"/>
        <v/>
      </c>
    </row>
    <row r="261" spans="1:64" ht="14.4" x14ac:dyDescent="0.3">
      <c r="A261" s="2">
        <f>ROW()</f>
        <v>261</v>
      </c>
      <c r="B261" s="56"/>
      <c r="C261" s="8">
        <f t="shared" ca="1" si="55"/>
        <v>22</v>
      </c>
      <c r="D261" s="8">
        <f t="shared" ca="1" si="56"/>
        <v>0</v>
      </c>
      <c r="E261" s="50">
        <f t="shared" ca="1" si="57"/>
        <v>0</v>
      </c>
      <c r="F261" s="2" t="str">
        <f t="shared" ca="1" si="58"/>
        <v/>
      </c>
      <c r="BD261" s="49">
        <f t="shared" ca="1" si="50"/>
        <v>815.5</v>
      </c>
      <c r="BE261" s="3">
        <f t="shared" ca="1" si="49"/>
        <v>8.1500000000000003E-2</v>
      </c>
      <c r="BF261" s="3">
        <f t="shared" ca="1" si="51"/>
        <v>-1.3950525282585462</v>
      </c>
      <c r="BG261" s="9">
        <f t="shared" ca="1" si="52"/>
        <v>0</v>
      </c>
      <c r="BH261" s="6">
        <f ca="1">IF(ISNUMBER('Descriptive Stats'!BF261),'Descriptive Stats'!BF261,#N/A)</f>
        <v>-1.3950525282585462</v>
      </c>
      <c r="BI261" s="6">
        <f ca="1">IF(ISNUMBER('Descriptive Stats'!E261),'Descriptive Stats'!E261,#N/A)</f>
        <v>0</v>
      </c>
      <c r="BK261" s="2">
        <f t="shared" ca="1" si="53"/>
        <v>0</v>
      </c>
      <c r="BL261" s="2" t="str">
        <f t="shared" ca="1" si="54"/>
        <v/>
      </c>
    </row>
    <row r="262" spans="1:64" ht="14.4" x14ac:dyDescent="0.3">
      <c r="A262" s="2">
        <f>ROW()</f>
        <v>262</v>
      </c>
      <c r="B262" s="56"/>
      <c r="C262" s="8">
        <f t="shared" ca="1" si="55"/>
        <v>4</v>
      </c>
      <c r="D262" s="8">
        <f t="shared" ca="1" si="56"/>
        <v>0</v>
      </c>
      <c r="E262" s="50">
        <f t="shared" ca="1" si="57"/>
        <v>1</v>
      </c>
      <c r="F262" s="2" t="str">
        <f t="shared" ca="1" si="58"/>
        <v/>
      </c>
      <c r="BD262" s="49">
        <f t="shared" ca="1" si="50"/>
        <v>1871</v>
      </c>
      <c r="BE262" s="3">
        <f t="shared" ca="1" si="49"/>
        <v>0.18704999999999999</v>
      </c>
      <c r="BF262" s="3">
        <f t="shared" ca="1" si="51"/>
        <v>-0.88881967520906158</v>
      </c>
      <c r="BG262" s="9">
        <f t="shared" ca="1" si="52"/>
        <v>1</v>
      </c>
      <c r="BH262" s="6">
        <f ca="1">IF(ISNUMBER('Descriptive Stats'!BF262),'Descriptive Stats'!BF262,#N/A)</f>
        <v>-0.88881967520906158</v>
      </c>
      <c r="BI262" s="6">
        <f ca="1">IF(ISNUMBER('Descriptive Stats'!E262),'Descriptive Stats'!E262,#N/A)</f>
        <v>1</v>
      </c>
      <c r="BK262" s="2">
        <f t="shared" ca="1" si="53"/>
        <v>1</v>
      </c>
      <c r="BL262" s="2" t="str">
        <f t="shared" ca="1" si="54"/>
        <v/>
      </c>
    </row>
    <row r="263" spans="1:64" ht="14.4" x14ac:dyDescent="0.3">
      <c r="A263" s="2">
        <f>ROW()</f>
        <v>263</v>
      </c>
      <c r="B263" s="56"/>
      <c r="C263" s="8">
        <f t="shared" ca="1" si="55"/>
        <v>12</v>
      </c>
      <c r="D263" s="8">
        <f t="shared" ca="1" si="56"/>
        <v>1</v>
      </c>
      <c r="E263" s="50">
        <f t="shared" ca="1" si="57"/>
        <v>2</v>
      </c>
      <c r="F263" s="2" t="str">
        <f t="shared" ca="1" si="58"/>
        <v/>
      </c>
      <c r="BD263" s="49">
        <f t="shared" ca="1" si="50"/>
        <v>2595</v>
      </c>
      <c r="BE263" s="3">
        <f t="shared" ref="BE263:BE326" ca="1" si="59">IF(ISNUMBER(BD263),(BD263-0.5)/$BK$4,"")</f>
        <v>0.25945000000000001</v>
      </c>
      <c r="BF263" s="3">
        <f t="shared" ca="1" si="51"/>
        <v>-0.6450419512753276</v>
      </c>
      <c r="BG263" s="9">
        <f t="shared" ca="1" si="52"/>
        <v>2</v>
      </c>
      <c r="BH263" s="6">
        <f ca="1">IF(ISNUMBER('Descriptive Stats'!BF263),'Descriptive Stats'!BF263,#N/A)</f>
        <v>-0.6450419512753276</v>
      </c>
      <c r="BI263" s="6">
        <f ca="1">IF(ISNUMBER('Descriptive Stats'!E263),'Descriptive Stats'!E263,#N/A)</f>
        <v>2</v>
      </c>
      <c r="BK263" s="2">
        <f t="shared" ca="1" si="53"/>
        <v>2</v>
      </c>
      <c r="BL263" s="2">
        <f t="shared" ca="1" si="54"/>
        <v>2</v>
      </c>
    </row>
    <row r="264" spans="1:64" ht="14.4" x14ac:dyDescent="0.3">
      <c r="A264" s="2">
        <f>ROW()</f>
        <v>264</v>
      </c>
      <c r="B264" s="56"/>
      <c r="C264" s="8">
        <f t="shared" ca="1" si="55"/>
        <v>17</v>
      </c>
      <c r="D264" s="8">
        <f t="shared" ca="1" si="56"/>
        <v>2</v>
      </c>
      <c r="E264" s="50">
        <f t="shared" ca="1" si="57"/>
        <v>6</v>
      </c>
      <c r="F264" s="2" t="str">
        <f t="shared" ca="1" si="58"/>
        <v/>
      </c>
      <c r="BD264" s="49">
        <f t="shared" ref="BD264:BD327" ca="1" si="60">IF(ISNUMBER(BG264),_xlfn.RANK.AVG(BG264,$BG$2:$BG$5414,1),"")</f>
        <v>3900</v>
      </c>
      <c r="BE264" s="3">
        <f t="shared" ca="1" si="59"/>
        <v>0.38995000000000002</v>
      </c>
      <c r="BF264" s="3">
        <f t="shared" ca="1" si="51"/>
        <v>-0.2794493539703507</v>
      </c>
      <c r="BG264" s="9">
        <f t="shared" ca="1" si="52"/>
        <v>6</v>
      </c>
      <c r="BH264" s="6">
        <f ca="1">IF(ISNUMBER('Descriptive Stats'!BF264),'Descriptive Stats'!BF264,#N/A)</f>
        <v>-0.2794493539703507</v>
      </c>
      <c r="BI264" s="6">
        <f ca="1">IF(ISNUMBER('Descriptive Stats'!E264),'Descriptive Stats'!E264,#N/A)</f>
        <v>6</v>
      </c>
      <c r="BK264" s="2" t="str">
        <f t="shared" ca="1" si="53"/>
        <v/>
      </c>
      <c r="BL264" s="2">
        <f t="shared" ca="1" si="54"/>
        <v>6</v>
      </c>
    </row>
    <row r="265" spans="1:64" ht="14.4" x14ac:dyDescent="0.3">
      <c r="A265" s="2">
        <f>ROW()</f>
        <v>265</v>
      </c>
      <c r="B265" s="56"/>
      <c r="C265" s="8">
        <f t="shared" ca="1" si="55"/>
        <v>5</v>
      </c>
      <c r="D265" s="8">
        <f t="shared" ca="1" si="56"/>
        <v>6</v>
      </c>
      <c r="E265" s="50">
        <f t="shared" ca="1" si="57"/>
        <v>3</v>
      </c>
      <c r="F265" s="2" t="str">
        <f t="shared" ca="1" si="58"/>
        <v/>
      </c>
      <c r="BD265" s="49">
        <f t="shared" ca="1" si="60"/>
        <v>3200</v>
      </c>
      <c r="BE265" s="3">
        <f t="shared" ca="1" si="59"/>
        <v>0.31995000000000001</v>
      </c>
      <c r="BF265" s="3">
        <f t="shared" ref="BF265:BF328" ca="1" si="61">IF(ISNUMBER(BE265),_xlfn.NORM.INV(BE265,0,1),"")</f>
        <v>-0.46783862043457014</v>
      </c>
      <c r="BG265" s="9">
        <f t="shared" ref="BG265:BG328" ca="1" si="62">IF(ISNUMBER(E265),E265,"")</f>
        <v>3</v>
      </c>
      <c r="BH265" s="6">
        <f ca="1">IF(ISNUMBER('Descriptive Stats'!BF265),'Descriptive Stats'!BF265,#N/A)</f>
        <v>-0.46783862043457014</v>
      </c>
      <c r="BI265" s="6">
        <f ca="1">IF(ISNUMBER('Descriptive Stats'!E265),'Descriptive Stats'!E265,#N/A)</f>
        <v>3</v>
      </c>
      <c r="BK265" s="2" t="str">
        <f t="shared" ca="1" si="53"/>
        <v/>
      </c>
      <c r="BL265" s="2">
        <f t="shared" ca="1" si="54"/>
        <v>3</v>
      </c>
    </row>
    <row r="266" spans="1:64" ht="14.4" x14ac:dyDescent="0.3">
      <c r="A266" s="2">
        <f>ROW()</f>
        <v>266</v>
      </c>
      <c r="B266" s="56"/>
      <c r="C266" s="8">
        <f t="shared" ca="1" si="55"/>
        <v>10</v>
      </c>
      <c r="D266" s="8">
        <f t="shared" ca="1" si="56"/>
        <v>3</v>
      </c>
      <c r="E266" s="50">
        <f t="shared" ca="1" si="57"/>
        <v>0</v>
      </c>
      <c r="F266" s="2" t="str">
        <f t="shared" ca="1" si="58"/>
        <v/>
      </c>
      <c r="BD266" s="49">
        <f t="shared" ca="1" si="60"/>
        <v>815.5</v>
      </c>
      <c r="BE266" s="3">
        <f t="shared" ca="1" si="59"/>
        <v>8.1500000000000003E-2</v>
      </c>
      <c r="BF266" s="3">
        <f t="shared" ca="1" si="61"/>
        <v>-1.3950525282585462</v>
      </c>
      <c r="BG266" s="9">
        <f t="shared" ca="1" si="62"/>
        <v>0</v>
      </c>
      <c r="BH266" s="6">
        <f ca="1">IF(ISNUMBER('Descriptive Stats'!BF266),'Descriptive Stats'!BF266,#N/A)</f>
        <v>-1.3950525282585462</v>
      </c>
      <c r="BI266" s="6">
        <f ca="1">IF(ISNUMBER('Descriptive Stats'!E266),'Descriptive Stats'!E266,#N/A)</f>
        <v>0</v>
      </c>
      <c r="BK266" s="2">
        <f t="shared" ca="1" si="53"/>
        <v>0</v>
      </c>
      <c r="BL266" s="2" t="str">
        <f t="shared" ca="1" si="54"/>
        <v/>
      </c>
    </row>
    <row r="267" spans="1:64" ht="14.4" x14ac:dyDescent="0.3">
      <c r="A267" s="2">
        <f>ROW()</f>
        <v>267</v>
      </c>
      <c r="B267" s="56"/>
      <c r="C267" s="8">
        <f t="shared" ca="1" si="55"/>
        <v>22</v>
      </c>
      <c r="D267" s="8">
        <f t="shared" ca="1" si="56"/>
        <v>0</v>
      </c>
      <c r="E267" s="50">
        <f t="shared" ca="1" si="57"/>
        <v>2</v>
      </c>
      <c r="F267" s="2" t="str">
        <f t="shared" ca="1" si="58"/>
        <v/>
      </c>
      <c r="BD267" s="49">
        <f t="shared" ca="1" si="60"/>
        <v>2595</v>
      </c>
      <c r="BE267" s="3">
        <f t="shared" ca="1" si="59"/>
        <v>0.25945000000000001</v>
      </c>
      <c r="BF267" s="3">
        <f t="shared" ca="1" si="61"/>
        <v>-0.6450419512753276</v>
      </c>
      <c r="BG267" s="9">
        <f t="shared" ca="1" si="62"/>
        <v>2</v>
      </c>
      <c r="BH267" s="6">
        <f ca="1">IF(ISNUMBER('Descriptive Stats'!BF267),'Descriptive Stats'!BF267,#N/A)</f>
        <v>-0.6450419512753276</v>
      </c>
      <c r="BI267" s="6">
        <f ca="1">IF(ISNUMBER('Descriptive Stats'!E267),'Descriptive Stats'!E267,#N/A)</f>
        <v>2</v>
      </c>
      <c r="BK267" s="2">
        <f t="shared" ca="1" si="53"/>
        <v>2</v>
      </c>
      <c r="BL267" s="2">
        <f t="shared" ca="1" si="54"/>
        <v>2</v>
      </c>
    </row>
    <row r="268" spans="1:64" ht="14.4" x14ac:dyDescent="0.3">
      <c r="A268" s="2">
        <f>ROW()</f>
        <v>268</v>
      </c>
      <c r="B268" s="56"/>
      <c r="C268" s="8">
        <f t="shared" ca="1" si="55"/>
        <v>17</v>
      </c>
      <c r="D268" s="8">
        <f t="shared" ca="1" si="56"/>
        <v>2</v>
      </c>
      <c r="E268" s="50">
        <f t="shared" ca="1" si="57"/>
        <v>6</v>
      </c>
      <c r="F268" s="2" t="str">
        <f t="shared" ca="1" si="58"/>
        <v/>
      </c>
      <c r="BD268" s="49">
        <f t="shared" ca="1" si="60"/>
        <v>3900</v>
      </c>
      <c r="BE268" s="3">
        <f t="shared" ca="1" si="59"/>
        <v>0.38995000000000002</v>
      </c>
      <c r="BF268" s="3">
        <f t="shared" ca="1" si="61"/>
        <v>-0.2794493539703507</v>
      </c>
      <c r="BG268" s="9">
        <f t="shared" ca="1" si="62"/>
        <v>6</v>
      </c>
      <c r="BH268" s="6">
        <f ca="1">IF(ISNUMBER('Descriptive Stats'!BF268),'Descriptive Stats'!BF268,#N/A)</f>
        <v>-0.2794493539703507</v>
      </c>
      <c r="BI268" s="6">
        <f ca="1">IF(ISNUMBER('Descriptive Stats'!E268),'Descriptive Stats'!E268,#N/A)</f>
        <v>6</v>
      </c>
      <c r="BK268" s="2" t="str">
        <f t="shared" ca="1" si="53"/>
        <v/>
      </c>
      <c r="BL268" s="2">
        <f t="shared" ca="1" si="54"/>
        <v>6</v>
      </c>
    </row>
    <row r="269" spans="1:64" ht="14.4" x14ac:dyDescent="0.3">
      <c r="A269" s="2">
        <f>ROW()</f>
        <v>269</v>
      </c>
      <c r="B269" s="56"/>
      <c r="C269" s="8">
        <f t="shared" ca="1" si="55"/>
        <v>5</v>
      </c>
      <c r="D269" s="8">
        <f t="shared" ca="1" si="56"/>
        <v>6</v>
      </c>
      <c r="E269" s="50">
        <f t="shared" ca="1" si="57"/>
        <v>6</v>
      </c>
      <c r="F269" s="2" t="str">
        <f t="shared" ca="1" si="58"/>
        <v/>
      </c>
      <c r="BD269" s="49">
        <f t="shared" ca="1" si="60"/>
        <v>3900</v>
      </c>
      <c r="BE269" s="3">
        <f t="shared" ca="1" si="59"/>
        <v>0.38995000000000002</v>
      </c>
      <c r="BF269" s="3">
        <f t="shared" ca="1" si="61"/>
        <v>-0.2794493539703507</v>
      </c>
      <c r="BG269" s="9">
        <f t="shared" ca="1" si="62"/>
        <v>6</v>
      </c>
      <c r="BH269" s="6">
        <f ca="1">IF(ISNUMBER('Descriptive Stats'!BF269),'Descriptive Stats'!BF269,#N/A)</f>
        <v>-0.2794493539703507</v>
      </c>
      <c r="BI269" s="6">
        <f ca="1">IF(ISNUMBER('Descriptive Stats'!E269),'Descriptive Stats'!E269,#N/A)</f>
        <v>6</v>
      </c>
      <c r="BK269" s="2" t="str">
        <f t="shared" ca="1" si="53"/>
        <v/>
      </c>
      <c r="BL269" s="2">
        <f t="shared" ca="1" si="54"/>
        <v>6</v>
      </c>
    </row>
    <row r="270" spans="1:64" ht="14.4" x14ac:dyDescent="0.3">
      <c r="A270" s="2">
        <f>ROW()</f>
        <v>270</v>
      </c>
      <c r="B270" s="56"/>
      <c r="C270" s="8">
        <f t="shared" ca="1" si="55"/>
        <v>5</v>
      </c>
      <c r="D270" s="8">
        <f t="shared" ca="1" si="56"/>
        <v>6</v>
      </c>
      <c r="E270" s="50">
        <f t="shared" ca="1" si="57"/>
        <v>6</v>
      </c>
      <c r="F270" s="2" t="str">
        <f t="shared" ca="1" si="58"/>
        <v/>
      </c>
      <c r="BD270" s="49">
        <f t="shared" ca="1" si="60"/>
        <v>3900</v>
      </c>
      <c r="BE270" s="3">
        <f t="shared" ca="1" si="59"/>
        <v>0.38995000000000002</v>
      </c>
      <c r="BF270" s="3">
        <f t="shared" ca="1" si="61"/>
        <v>-0.2794493539703507</v>
      </c>
      <c r="BG270" s="9">
        <f t="shared" ca="1" si="62"/>
        <v>6</v>
      </c>
      <c r="BH270" s="6">
        <f ca="1">IF(ISNUMBER('Descriptive Stats'!BF270),'Descriptive Stats'!BF270,#N/A)</f>
        <v>-0.2794493539703507</v>
      </c>
      <c r="BI270" s="6">
        <f ca="1">IF(ISNUMBER('Descriptive Stats'!E270),'Descriptive Stats'!E270,#N/A)</f>
        <v>6</v>
      </c>
      <c r="BK270" s="2" t="str">
        <f t="shared" ca="1" si="53"/>
        <v/>
      </c>
      <c r="BL270" s="2">
        <f t="shared" ca="1" si="54"/>
        <v>6</v>
      </c>
    </row>
    <row r="271" spans="1:64" ht="14.4" x14ac:dyDescent="0.3">
      <c r="A271" s="2">
        <f>ROW()</f>
        <v>271</v>
      </c>
      <c r="B271" s="56"/>
      <c r="C271" s="8">
        <f t="shared" ca="1" si="55"/>
        <v>2</v>
      </c>
      <c r="D271" s="8">
        <f t="shared" ca="1" si="56"/>
        <v>6</v>
      </c>
      <c r="E271" s="50">
        <f t="shared" ca="1" si="57"/>
        <v>0</v>
      </c>
      <c r="F271" s="2" t="str">
        <f t="shared" ca="1" si="58"/>
        <v/>
      </c>
      <c r="BD271" s="49">
        <f t="shared" ca="1" si="60"/>
        <v>815.5</v>
      </c>
      <c r="BE271" s="3">
        <f t="shared" ca="1" si="59"/>
        <v>8.1500000000000003E-2</v>
      </c>
      <c r="BF271" s="3">
        <f t="shared" ca="1" si="61"/>
        <v>-1.3950525282585462</v>
      </c>
      <c r="BG271" s="9">
        <f t="shared" ca="1" si="62"/>
        <v>0</v>
      </c>
      <c r="BH271" s="6">
        <f ca="1">IF(ISNUMBER('Descriptive Stats'!BF271),'Descriptive Stats'!BF271,#N/A)</f>
        <v>-1.3950525282585462</v>
      </c>
      <c r="BI271" s="6">
        <f ca="1">IF(ISNUMBER('Descriptive Stats'!E271),'Descriptive Stats'!E271,#N/A)</f>
        <v>0</v>
      </c>
      <c r="BK271" s="2">
        <f t="shared" ca="1" si="53"/>
        <v>0</v>
      </c>
      <c r="BL271" s="2" t="str">
        <f t="shared" ca="1" si="54"/>
        <v/>
      </c>
    </row>
    <row r="272" spans="1:64" ht="14.4" x14ac:dyDescent="0.3">
      <c r="A272" s="2">
        <f>ROW()</f>
        <v>272</v>
      </c>
      <c r="B272" s="56"/>
      <c r="C272" s="8">
        <f t="shared" ca="1" si="55"/>
        <v>20</v>
      </c>
      <c r="D272" s="8">
        <f t="shared" ca="1" si="56"/>
        <v>0</v>
      </c>
      <c r="E272" s="50">
        <f t="shared" ca="1" si="57"/>
        <v>6</v>
      </c>
      <c r="F272" s="2" t="str">
        <f t="shared" ca="1" si="58"/>
        <v/>
      </c>
      <c r="BD272" s="49">
        <f t="shared" ca="1" si="60"/>
        <v>3900</v>
      </c>
      <c r="BE272" s="3">
        <f t="shared" ca="1" si="59"/>
        <v>0.38995000000000002</v>
      </c>
      <c r="BF272" s="3">
        <f t="shared" ca="1" si="61"/>
        <v>-0.2794493539703507</v>
      </c>
      <c r="BG272" s="9">
        <f t="shared" ca="1" si="62"/>
        <v>6</v>
      </c>
      <c r="BH272" s="6">
        <f ca="1">IF(ISNUMBER('Descriptive Stats'!BF272),'Descriptive Stats'!BF272,#N/A)</f>
        <v>-0.2794493539703507</v>
      </c>
      <c r="BI272" s="6">
        <f ca="1">IF(ISNUMBER('Descriptive Stats'!E272),'Descriptive Stats'!E272,#N/A)</f>
        <v>6</v>
      </c>
      <c r="BK272" s="2" t="str">
        <f t="shared" ca="1" si="53"/>
        <v/>
      </c>
      <c r="BL272" s="2">
        <f t="shared" ca="1" si="54"/>
        <v>6</v>
      </c>
    </row>
    <row r="273" spans="1:64" ht="14.4" x14ac:dyDescent="0.3">
      <c r="A273" s="2">
        <f>ROW()</f>
        <v>273</v>
      </c>
      <c r="B273" s="56"/>
      <c r="C273" s="8">
        <f t="shared" ca="1" si="55"/>
        <v>2</v>
      </c>
      <c r="D273" s="8">
        <f t="shared" ca="1" si="56"/>
        <v>6</v>
      </c>
      <c r="E273" s="50">
        <f t="shared" ca="1" si="57"/>
        <v>0</v>
      </c>
      <c r="F273" s="2" t="str">
        <f t="shared" ca="1" si="58"/>
        <v/>
      </c>
      <c r="BD273" s="49">
        <f t="shared" ca="1" si="60"/>
        <v>815.5</v>
      </c>
      <c r="BE273" s="3">
        <f t="shared" ca="1" si="59"/>
        <v>8.1500000000000003E-2</v>
      </c>
      <c r="BF273" s="3">
        <f t="shared" ca="1" si="61"/>
        <v>-1.3950525282585462</v>
      </c>
      <c r="BG273" s="9">
        <f t="shared" ca="1" si="62"/>
        <v>0</v>
      </c>
      <c r="BH273" s="6">
        <f ca="1">IF(ISNUMBER('Descriptive Stats'!BF273),'Descriptive Stats'!BF273,#N/A)</f>
        <v>-1.3950525282585462</v>
      </c>
      <c r="BI273" s="6">
        <f ca="1">IF(ISNUMBER('Descriptive Stats'!E273),'Descriptive Stats'!E273,#N/A)</f>
        <v>0</v>
      </c>
      <c r="BK273" s="2">
        <f t="shared" ca="1" si="53"/>
        <v>0</v>
      </c>
      <c r="BL273" s="2" t="str">
        <f t="shared" ca="1" si="54"/>
        <v/>
      </c>
    </row>
    <row r="274" spans="1:64" ht="14.4" x14ac:dyDescent="0.3">
      <c r="A274" s="2">
        <f>ROW()</f>
        <v>274</v>
      </c>
      <c r="B274" s="56"/>
      <c r="C274" s="8">
        <f t="shared" ca="1" si="55"/>
        <v>4</v>
      </c>
      <c r="D274" s="8">
        <f t="shared" ca="1" si="56"/>
        <v>0</v>
      </c>
      <c r="E274" s="50">
        <f t="shared" ca="1" si="57"/>
        <v>7</v>
      </c>
      <c r="F274" s="2" t="str">
        <f t="shared" ca="1" si="58"/>
        <v/>
      </c>
      <c r="BD274" s="49">
        <f t="shared" ca="1" si="60"/>
        <v>4473.5</v>
      </c>
      <c r="BE274" s="3">
        <f t="shared" ca="1" si="59"/>
        <v>0.44729999999999998</v>
      </c>
      <c r="BF274" s="3">
        <f t="shared" ca="1" si="61"/>
        <v>-0.13248586824472414</v>
      </c>
      <c r="BG274" s="9">
        <f t="shared" ca="1" si="62"/>
        <v>7</v>
      </c>
      <c r="BH274" s="6">
        <f ca="1">IF(ISNUMBER('Descriptive Stats'!BF274),'Descriptive Stats'!BF274,#N/A)</f>
        <v>-0.13248586824472414</v>
      </c>
      <c r="BI274" s="6">
        <f ca="1">IF(ISNUMBER('Descriptive Stats'!E274),'Descriptive Stats'!E274,#N/A)</f>
        <v>7</v>
      </c>
      <c r="BK274" s="2" t="str">
        <f t="shared" ca="1" si="53"/>
        <v/>
      </c>
      <c r="BL274" s="2">
        <f t="shared" ca="1" si="54"/>
        <v>7</v>
      </c>
    </row>
    <row r="275" spans="1:64" ht="14.4" x14ac:dyDescent="0.3">
      <c r="A275" s="2">
        <f>ROW()</f>
        <v>275</v>
      </c>
      <c r="B275" s="56"/>
      <c r="C275" s="8">
        <f t="shared" ca="1" si="55"/>
        <v>19</v>
      </c>
      <c r="D275" s="8">
        <f t="shared" ca="1" si="56"/>
        <v>7</v>
      </c>
      <c r="E275" s="50">
        <f t="shared" ca="1" si="57"/>
        <v>0</v>
      </c>
      <c r="F275" s="2" t="str">
        <f t="shared" ca="1" si="58"/>
        <v/>
      </c>
      <c r="BD275" s="49">
        <f t="shared" ca="1" si="60"/>
        <v>815.5</v>
      </c>
      <c r="BE275" s="3">
        <f t="shared" ca="1" si="59"/>
        <v>8.1500000000000003E-2</v>
      </c>
      <c r="BF275" s="3">
        <f t="shared" ca="1" si="61"/>
        <v>-1.3950525282585462</v>
      </c>
      <c r="BG275" s="9">
        <f t="shared" ca="1" si="62"/>
        <v>0</v>
      </c>
      <c r="BH275" s="6">
        <f ca="1">IF(ISNUMBER('Descriptive Stats'!BF275),'Descriptive Stats'!BF275,#N/A)</f>
        <v>-1.3950525282585462</v>
      </c>
      <c r="BI275" s="6">
        <f ca="1">IF(ISNUMBER('Descriptive Stats'!E275),'Descriptive Stats'!E275,#N/A)</f>
        <v>0</v>
      </c>
      <c r="BK275" s="2">
        <f t="shared" ca="1" si="53"/>
        <v>0</v>
      </c>
      <c r="BL275" s="2" t="str">
        <f t="shared" ca="1" si="54"/>
        <v/>
      </c>
    </row>
    <row r="276" spans="1:64" ht="14.4" x14ac:dyDescent="0.3">
      <c r="A276" s="2">
        <f>ROW()</f>
        <v>276</v>
      </c>
      <c r="B276" s="56"/>
      <c r="C276" s="8">
        <f t="shared" ca="1" si="55"/>
        <v>22</v>
      </c>
      <c r="D276" s="8">
        <f t="shared" ca="1" si="56"/>
        <v>0</v>
      </c>
      <c r="E276" s="50">
        <f t="shared" ca="1" si="57"/>
        <v>6</v>
      </c>
      <c r="F276" s="2" t="str">
        <f t="shared" ca="1" si="58"/>
        <v/>
      </c>
      <c r="BD276" s="49">
        <f t="shared" ca="1" si="60"/>
        <v>3900</v>
      </c>
      <c r="BE276" s="3">
        <f t="shared" ca="1" si="59"/>
        <v>0.38995000000000002</v>
      </c>
      <c r="BF276" s="3">
        <f t="shared" ca="1" si="61"/>
        <v>-0.2794493539703507</v>
      </c>
      <c r="BG276" s="9">
        <f t="shared" ca="1" si="62"/>
        <v>6</v>
      </c>
      <c r="BH276" s="6">
        <f ca="1">IF(ISNUMBER('Descriptive Stats'!BF276),'Descriptive Stats'!BF276,#N/A)</f>
        <v>-0.2794493539703507</v>
      </c>
      <c r="BI276" s="6">
        <f ca="1">IF(ISNUMBER('Descriptive Stats'!E276),'Descriptive Stats'!E276,#N/A)</f>
        <v>6</v>
      </c>
      <c r="BK276" s="2" t="str">
        <f t="shared" ca="1" si="53"/>
        <v/>
      </c>
      <c r="BL276" s="2">
        <f t="shared" ca="1" si="54"/>
        <v>6</v>
      </c>
    </row>
    <row r="277" spans="1:64" ht="14.4" x14ac:dyDescent="0.3">
      <c r="A277" s="2">
        <f>ROW()</f>
        <v>277</v>
      </c>
      <c r="B277" s="56"/>
      <c r="C277" s="8">
        <f t="shared" ca="1" si="55"/>
        <v>16</v>
      </c>
      <c r="D277" s="8">
        <f t="shared" ca="1" si="56"/>
        <v>6</v>
      </c>
      <c r="E277" s="50">
        <f t="shared" ca="1" si="57"/>
        <v>4</v>
      </c>
      <c r="F277" s="2" t="str">
        <f t="shared" ca="1" si="58"/>
        <v/>
      </c>
      <c r="BD277" s="49">
        <f t="shared" ca="1" si="60"/>
        <v>3442</v>
      </c>
      <c r="BE277" s="3">
        <f t="shared" ca="1" si="59"/>
        <v>0.34415000000000001</v>
      </c>
      <c r="BF277" s="3">
        <f t="shared" ca="1" si="61"/>
        <v>-0.40116316278173481</v>
      </c>
      <c r="BG277" s="9">
        <f t="shared" ca="1" si="62"/>
        <v>4</v>
      </c>
      <c r="BH277" s="6">
        <f ca="1">IF(ISNUMBER('Descriptive Stats'!BF277),'Descriptive Stats'!BF277,#N/A)</f>
        <v>-0.40116316278173481</v>
      </c>
      <c r="BI277" s="6">
        <f ca="1">IF(ISNUMBER('Descriptive Stats'!E277),'Descriptive Stats'!E277,#N/A)</f>
        <v>4</v>
      </c>
      <c r="BK277" s="2" t="str">
        <f t="shared" ca="1" si="53"/>
        <v/>
      </c>
      <c r="BL277" s="2">
        <f t="shared" ca="1" si="54"/>
        <v>4</v>
      </c>
    </row>
    <row r="278" spans="1:64" ht="14.4" x14ac:dyDescent="0.3">
      <c r="A278" s="2">
        <f>ROW()</f>
        <v>278</v>
      </c>
      <c r="B278" s="56"/>
      <c r="C278" s="8">
        <f t="shared" ca="1" si="55"/>
        <v>13</v>
      </c>
      <c r="D278" s="8">
        <f t="shared" ca="1" si="56"/>
        <v>4</v>
      </c>
      <c r="E278" s="50">
        <f t="shared" ca="1" si="57"/>
        <v>2</v>
      </c>
      <c r="F278" s="2" t="str">
        <f t="shared" ca="1" si="58"/>
        <v/>
      </c>
      <c r="BD278" s="49">
        <f t="shared" ca="1" si="60"/>
        <v>2595</v>
      </c>
      <c r="BE278" s="3">
        <f t="shared" ca="1" si="59"/>
        <v>0.25945000000000001</v>
      </c>
      <c r="BF278" s="3">
        <f t="shared" ca="1" si="61"/>
        <v>-0.6450419512753276</v>
      </c>
      <c r="BG278" s="9">
        <f t="shared" ca="1" si="62"/>
        <v>2</v>
      </c>
      <c r="BH278" s="6">
        <f ca="1">IF(ISNUMBER('Descriptive Stats'!BF278),'Descriptive Stats'!BF278,#N/A)</f>
        <v>-0.6450419512753276</v>
      </c>
      <c r="BI278" s="6">
        <f ca="1">IF(ISNUMBER('Descriptive Stats'!E278),'Descriptive Stats'!E278,#N/A)</f>
        <v>2</v>
      </c>
      <c r="BK278" s="2">
        <f t="shared" ca="1" si="53"/>
        <v>2</v>
      </c>
      <c r="BL278" s="2">
        <f t="shared" ca="1" si="54"/>
        <v>2</v>
      </c>
    </row>
    <row r="279" spans="1:64" ht="14.4" x14ac:dyDescent="0.3">
      <c r="A279" s="2">
        <f>ROW()</f>
        <v>279</v>
      </c>
      <c r="B279" s="56"/>
      <c r="C279" s="8">
        <f t="shared" ca="1" si="55"/>
        <v>3</v>
      </c>
      <c r="D279" s="8">
        <f t="shared" ca="1" si="56"/>
        <v>2</v>
      </c>
      <c r="E279" s="50">
        <f t="shared" ca="1" si="57"/>
        <v>0</v>
      </c>
      <c r="F279" s="2" t="str">
        <f t="shared" ca="1" si="58"/>
        <v/>
      </c>
      <c r="BD279" s="49">
        <f t="shared" ca="1" si="60"/>
        <v>815.5</v>
      </c>
      <c r="BE279" s="3">
        <f t="shared" ca="1" si="59"/>
        <v>8.1500000000000003E-2</v>
      </c>
      <c r="BF279" s="3">
        <f t="shared" ca="1" si="61"/>
        <v>-1.3950525282585462</v>
      </c>
      <c r="BG279" s="9">
        <f t="shared" ca="1" si="62"/>
        <v>0</v>
      </c>
      <c r="BH279" s="6">
        <f ca="1">IF(ISNUMBER('Descriptive Stats'!BF279),'Descriptive Stats'!BF279,#N/A)</f>
        <v>-1.3950525282585462</v>
      </c>
      <c r="BI279" s="6">
        <f ca="1">IF(ISNUMBER('Descriptive Stats'!E279),'Descriptive Stats'!E279,#N/A)</f>
        <v>0</v>
      </c>
      <c r="BK279" s="2">
        <f t="shared" ca="1" si="53"/>
        <v>0</v>
      </c>
      <c r="BL279" s="2" t="str">
        <f t="shared" ca="1" si="54"/>
        <v/>
      </c>
    </row>
    <row r="280" spans="1:64" ht="14.4" x14ac:dyDescent="0.3">
      <c r="A280" s="2">
        <f>ROW()</f>
        <v>280</v>
      </c>
      <c r="B280" s="56"/>
      <c r="C280" s="8">
        <f t="shared" ca="1" si="55"/>
        <v>15</v>
      </c>
      <c r="D280" s="8">
        <f t="shared" ca="1" si="56"/>
        <v>0</v>
      </c>
      <c r="E280" s="50">
        <f t="shared" ca="1" si="57"/>
        <v>0</v>
      </c>
      <c r="F280" s="2" t="str">
        <f t="shared" ca="1" si="58"/>
        <v/>
      </c>
      <c r="BD280" s="49">
        <f t="shared" ca="1" si="60"/>
        <v>815.5</v>
      </c>
      <c r="BE280" s="3">
        <f t="shared" ca="1" si="59"/>
        <v>8.1500000000000003E-2</v>
      </c>
      <c r="BF280" s="3">
        <f t="shared" ca="1" si="61"/>
        <v>-1.3950525282585462</v>
      </c>
      <c r="BG280" s="9">
        <f t="shared" ca="1" si="62"/>
        <v>0</v>
      </c>
      <c r="BH280" s="6">
        <f ca="1">IF(ISNUMBER('Descriptive Stats'!BF280),'Descriptive Stats'!BF280,#N/A)</f>
        <v>-1.3950525282585462</v>
      </c>
      <c r="BI280" s="6">
        <f ca="1">IF(ISNUMBER('Descriptive Stats'!E280),'Descriptive Stats'!E280,#N/A)</f>
        <v>0</v>
      </c>
      <c r="BK280" s="2">
        <f t="shared" ca="1" si="53"/>
        <v>0</v>
      </c>
      <c r="BL280" s="2" t="str">
        <f t="shared" ca="1" si="54"/>
        <v/>
      </c>
    </row>
    <row r="281" spans="1:64" ht="14.4" x14ac:dyDescent="0.3">
      <c r="A281" s="2">
        <f>ROW()</f>
        <v>281</v>
      </c>
      <c r="B281" s="56"/>
      <c r="C281" s="8">
        <f t="shared" ca="1" si="55"/>
        <v>11</v>
      </c>
      <c r="D281" s="8">
        <f t="shared" ca="1" si="56"/>
        <v>0</v>
      </c>
      <c r="E281" s="50">
        <f t="shared" ca="1" si="57"/>
        <v>4</v>
      </c>
      <c r="F281" s="2" t="str">
        <f t="shared" ca="1" si="58"/>
        <v/>
      </c>
      <c r="BD281" s="49">
        <f t="shared" ca="1" si="60"/>
        <v>3442</v>
      </c>
      <c r="BE281" s="3">
        <f t="shared" ca="1" si="59"/>
        <v>0.34415000000000001</v>
      </c>
      <c r="BF281" s="3">
        <f t="shared" ca="1" si="61"/>
        <v>-0.40116316278173481</v>
      </c>
      <c r="BG281" s="9">
        <f t="shared" ca="1" si="62"/>
        <v>4</v>
      </c>
      <c r="BH281" s="6">
        <f ca="1">IF(ISNUMBER('Descriptive Stats'!BF281),'Descriptive Stats'!BF281,#N/A)</f>
        <v>-0.40116316278173481</v>
      </c>
      <c r="BI281" s="6">
        <f ca="1">IF(ISNUMBER('Descriptive Stats'!E281),'Descriptive Stats'!E281,#N/A)</f>
        <v>4</v>
      </c>
      <c r="BK281" s="2" t="str">
        <f t="shared" ca="1" si="53"/>
        <v/>
      </c>
      <c r="BL281" s="2">
        <f t="shared" ca="1" si="54"/>
        <v>4</v>
      </c>
    </row>
    <row r="282" spans="1:64" ht="14.4" x14ac:dyDescent="0.3">
      <c r="A282" s="2">
        <f>ROW()</f>
        <v>282</v>
      </c>
      <c r="B282" s="56"/>
      <c r="C282" s="8">
        <f t="shared" ca="1" si="55"/>
        <v>13</v>
      </c>
      <c r="D282" s="8">
        <f t="shared" ca="1" si="56"/>
        <v>4</v>
      </c>
      <c r="E282" s="50">
        <f t="shared" ca="1" si="57"/>
        <v>6</v>
      </c>
      <c r="F282" s="2" t="str">
        <f t="shared" ca="1" si="58"/>
        <v/>
      </c>
      <c r="BD282" s="49">
        <f t="shared" ca="1" si="60"/>
        <v>3900</v>
      </c>
      <c r="BE282" s="3">
        <f t="shared" ca="1" si="59"/>
        <v>0.38995000000000002</v>
      </c>
      <c r="BF282" s="3">
        <f t="shared" ca="1" si="61"/>
        <v>-0.2794493539703507</v>
      </c>
      <c r="BG282" s="9">
        <f t="shared" ca="1" si="62"/>
        <v>6</v>
      </c>
      <c r="BH282" s="6">
        <f ca="1">IF(ISNUMBER('Descriptive Stats'!BF282),'Descriptive Stats'!BF282,#N/A)</f>
        <v>-0.2794493539703507</v>
      </c>
      <c r="BI282" s="6">
        <f ca="1">IF(ISNUMBER('Descriptive Stats'!E282),'Descriptive Stats'!E282,#N/A)</f>
        <v>6</v>
      </c>
      <c r="BK282" s="2" t="str">
        <f t="shared" ca="1" si="53"/>
        <v/>
      </c>
      <c r="BL282" s="2">
        <f t="shared" ca="1" si="54"/>
        <v>6</v>
      </c>
    </row>
    <row r="283" spans="1:64" ht="14.4" x14ac:dyDescent="0.3">
      <c r="A283" s="2">
        <f>ROW()</f>
        <v>283</v>
      </c>
      <c r="B283" s="56"/>
      <c r="C283" s="8">
        <f t="shared" ca="1" si="55"/>
        <v>2</v>
      </c>
      <c r="D283" s="8">
        <f t="shared" ca="1" si="56"/>
        <v>6</v>
      </c>
      <c r="E283" s="50">
        <f t="shared" ca="1" si="57"/>
        <v>19</v>
      </c>
      <c r="F283" s="2" t="str">
        <f t="shared" ca="1" si="58"/>
        <v>X</v>
      </c>
      <c r="BD283" s="49">
        <f t="shared" ca="1" si="60"/>
        <v>5294</v>
      </c>
      <c r="BE283" s="3">
        <f t="shared" ca="1" si="59"/>
        <v>0.52934999999999999</v>
      </c>
      <c r="BF283" s="3">
        <f t="shared" ca="1" si="61"/>
        <v>7.3636031452008061E-2</v>
      </c>
      <c r="BG283" s="9">
        <f t="shared" ca="1" si="62"/>
        <v>19</v>
      </c>
      <c r="BH283" s="6">
        <f ca="1">IF(ISNUMBER('Descriptive Stats'!BF283),'Descriptive Stats'!BF283,#N/A)</f>
        <v>7.3636031452008061E-2</v>
      </c>
      <c r="BI283" s="6">
        <f ca="1">IF(ISNUMBER('Descriptive Stats'!E283),'Descriptive Stats'!E283,#N/A)</f>
        <v>19</v>
      </c>
      <c r="BK283" s="2" t="str">
        <f t="shared" ca="1" si="53"/>
        <v/>
      </c>
      <c r="BL283" s="2">
        <f t="shared" ca="1" si="54"/>
        <v>19</v>
      </c>
    </row>
    <row r="284" spans="1:64" ht="14.4" x14ac:dyDescent="0.3">
      <c r="A284" s="2">
        <f>ROW()</f>
        <v>284</v>
      </c>
      <c r="B284" s="56"/>
      <c r="C284" s="8">
        <f t="shared" ca="1" si="55"/>
        <v>7</v>
      </c>
      <c r="D284" s="8">
        <f t="shared" ca="1" si="56"/>
        <v>19</v>
      </c>
      <c r="E284" s="50">
        <f t="shared" ca="1" si="57"/>
        <v>2</v>
      </c>
      <c r="F284" s="2" t="str">
        <f t="shared" ca="1" si="58"/>
        <v/>
      </c>
      <c r="BD284" s="49">
        <f t="shared" ca="1" si="60"/>
        <v>2595</v>
      </c>
      <c r="BE284" s="3">
        <f t="shared" ca="1" si="59"/>
        <v>0.25945000000000001</v>
      </c>
      <c r="BF284" s="3">
        <f t="shared" ca="1" si="61"/>
        <v>-0.6450419512753276</v>
      </c>
      <c r="BG284" s="9">
        <f t="shared" ca="1" si="62"/>
        <v>2</v>
      </c>
      <c r="BH284" s="6">
        <f ca="1">IF(ISNUMBER('Descriptive Stats'!BF284),'Descriptive Stats'!BF284,#N/A)</f>
        <v>-0.6450419512753276</v>
      </c>
      <c r="BI284" s="6">
        <f ca="1">IF(ISNUMBER('Descriptive Stats'!E284),'Descriptive Stats'!E284,#N/A)</f>
        <v>2</v>
      </c>
      <c r="BK284" s="2">
        <f t="shared" ca="1" si="53"/>
        <v>2</v>
      </c>
      <c r="BL284" s="2">
        <f t="shared" ca="1" si="54"/>
        <v>2</v>
      </c>
    </row>
    <row r="285" spans="1:64" ht="14.4" x14ac:dyDescent="0.3">
      <c r="A285" s="2">
        <f>ROW()</f>
        <v>285</v>
      </c>
      <c r="B285" s="56"/>
      <c r="C285" s="8">
        <f t="shared" ca="1" si="55"/>
        <v>9</v>
      </c>
      <c r="D285" s="8">
        <f t="shared" ca="1" si="56"/>
        <v>2</v>
      </c>
      <c r="E285" s="50">
        <f t="shared" ca="1" si="57"/>
        <v>0</v>
      </c>
      <c r="F285" s="2" t="str">
        <f t="shared" ca="1" si="58"/>
        <v/>
      </c>
      <c r="BD285" s="49">
        <f t="shared" ca="1" si="60"/>
        <v>815.5</v>
      </c>
      <c r="BE285" s="3">
        <f t="shared" ca="1" si="59"/>
        <v>8.1500000000000003E-2</v>
      </c>
      <c r="BF285" s="3">
        <f t="shared" ca="1" si="61"/>
        <v>-1.3950525282585462</v>
      </c>
      <c r="BG285" s="9">
        <f t="shared" ca="1" si="62"/>
        <v>0</v>
      </c>
      <c r="BH285" s="6">
        <f ca="1">IF(ISNUMBER('Descriptive Stats'!BF285),'Descriptive Stats'!BF285,#N/A)</f>
        <v>-1.3950525282585462</v>
      </c>
      <c r="BI285" s="6">
        <f ca="1">IF(ISNUMBER('Descriptive Stats'!E285),'Descriptive Stats'!E285,#N/A)</f>
        <v>0</v>
      </c>
      <c r="BK285" s="2">
        <f t="shared" ca="1" si="53"/>
        <v>0</v>
      </c>
      <c r="BL285" s="2" t="str">
        <f t="shared" ca="1" si="54"/>
        <v/>
      </c>
    </row>
    <row r="286" spans="1:64" ht="14.4" x14ac:dyDescent="0.3">
      <c r="A286" s="2">
        <f>ROW()</f>
        <v>286</v>
      </c>
      <c r="B286" s="56"/>
      <c r="C286" s="8">
        <f t="shared" ca="1" si="55"/>
        <v>15</v>
      </c>
      <c r="D286" s="8">
        <f t="shared" ca="1" si="56"/>
        <v>0</v>
      </c>
      <c r="E286" s="50">
        <f t="shared" ca="1" si="57"/>
        <v>0</v>
      </c>
      <c r="F286" s="2" t="str">
        <f t="shared" ca="1" si="58"/>
        <v/>
      </c>
      <c r="BD286" s="49">
        <f t="shared" ca="1" si="60"/>
        <v>815.5</v>
      </c>
      <c r="BE286" s="3">
        <f t="shared" ca="1" si="59"/>
        <v>8.1500000000000003E-2</v>
      </c>
      <c r="BF286" s="3">
        <f t="shared" ca="1" si="61"/>
        <v>-1.3950525282585462</v>
      </c>
      <c r="BG286" s="9">
        <f t="shared" ca="1" si="62"/>
        <v>0</v>
      </c>
      <c r="BH286" s="6">
        <f ca="1">IF(ISNUMBER('Descriptive Stats'!BF286),'Descriptive Stats'!BF286,#N/A)</f>
        <v>-1.3950525282585462</v>
      </c>
      <c r="BI286" s="6">
        <f ca="1">IF(ISNUMBER('Descriptive Stats'!E286),'Descriptive Stats'!E286,#N/A)</f>
        <v>0</v>
      </c>
      <c r="BK286" s="2">
        <f t="shared" ca="1" si="53"/>
        <v>0</v>
      </c>
      <c r="BL286" s="2" t="str">
        <f t="shared" ca="1" si="54"/>
        <v/>
      </c>
    </row>
    <row r="287" spans="1:64" ht="14.4" x14ac:dyDescent="0.3">
      <c r="A287" s="2">
        <f>ROW()</f>
        <v>287</v>
      </c>
      <c r="B287" s="56"/>
      <c r="C287" s="8">
        <f t="shared" ca="1" si="55"/>
        <v>22</v>
      </c>
      <c r="D287" s="8">
        <f t="shared" ca="1" si="56"/>
        <v>0</v>
      </c>
      <c r="E287" s="50">
        <f t="shared" ca="1" si="57"/>
        <v>1</v>
      </c>
      <c r="F287" s="2" t="str">
        <f t="shared" ca="1" si="58"/>
        <v/>
      </c>
      <c r="BD287" s="49">
        <f t="shared" ca="1" si="60"/>
        <v>1871</v>
      </c>
      <c r="BE287" s="3">
        <f t="shared" ca="1" si="59"/>
        <v>0.18704999999999999</v>
      </c>
      <c r="BF287" s="3">
        <f t="shared" ca="1" si="61"/>
        <v>-0.88881967520906158</v>
      </c>
      <c r="BG287" s="9">
        <f t="shared" ca="1" si="62"/>
        <v>1</v>
      </c>
      <c r="BH287" s="6">
        <f ca="1">IF(ISNUMBER('Descriptive Stats'!BF287),'Descriptive Stats'!BF287,#N/A)</f>
        <v>-0.88881967520906158</v>
      </c>
      <c r="BI287" s="6">
        <f ca="1">IF(ISNUMBER('Descriptive Stats'!E287),'Descriptive Stats'!E287,#N/A)</f>
        <v>1</v>
      </c>
      <c r="BK287" s="2">
        <f t="shared" ca="1" si="53"/>
        <v>1</v>
      </c>
      <c r="BL287" s="2" t="str">
        <f t="shared" ca="1" si="54"/>
        <v/>
      </c>
    </row>
    <row r="288" spans="1:64" ht="14.4" x14ac:dyDescent="0.3">
      <c r="A288" s="2">
        <f>ROW()</f>
        <v>288</v>
      </c>
      <c r="B288" s="56"/>
      <c r="C288" s="8">
        <f t="shared" ca="1" si="55"/>
        <v>8</v>
      </c>
      <c r="D288" s="8">
        <f t="shared" ca="1" si="56"/>
        <v>1</v>
      </c>
      <c r="E288" s="50">
        <f t="shared" ca="1" si="57"/>
        <v>2</v>
      </c>
      <c r="F288" s="2" t="str">
        <f t="shared" ca="1" si="58"/>
        <v/>
      </c>
      <c r="BD288" s="49">
        <f t="shared" ca="1" si="60"/>
        <v>2595</v>
      </c>
      <c r="BE288" s="3">
        <f t="shared" ca="1" si="59"/>
        <v>0.25945000000000001</v>
      </c>
      <c r="BF288" s="3">
        <f t="shared" ca="1" si="61"/>
        <v>-0.6450419512753276</v>
      </c>
      <c r="BG288" s="9">
        <f t="shared" ca="1" si="62"/>
        <v>2</v>
      </c>
      <c r="BH288" s="6">
        <f ca="1">IF(ISNUMBER('Descriptive Stats'!BF288),'Descriptive Stats'!BF288,#N/A)</f>
        <v>-0.6450419512753276</v>
      </c>
      <c r="BI288" s="6">
        <f ca="1">IF(ISNUMBER('Descriptive Stats'!E288),'Descriptive Stats'!E288,#N/A)</f>
        <v>2</v>
      </c>
      <c r="BK288" s="2">
        <f t="shared" ca="1" si="53"/>
        <v>2</v>
      </c>
      <c r="BL288" s="2">
        <f t="shared" ca="1" si="54"/>
        <v>2</v>
      </c>
    </row>
    <row r="289" spans="1:64" ht="14.4" x14ac:dyDescent="0.3">
      <c r="A289" s="2">
        <f>ROW()</f>
        <v>289</v>
      </c>
      <c r="B289" s="56"/>
      <c r="C289" s="8">
        <f t="shared" ca="1" si="55"/>
        <v>9</v>
      </c>
      <c r="D289" s="8">
        <f t="shared" ca="1" si="56"/>
        <v>2</v>
      </c>
      <c r="E289" s="50">
        <f t="shared" ca="1" si="57"/>
        <v>6</v>
      </c>
      <c r="F289" s="2" t="str">
        <f t="shared" ca="1" si="58"/>
        <v/>
      </c>
      <c r="BD289" s="49">
        <f t="shared" ca="1" si="60"/>
        <v>3900</v>
      </c>
      <c r="BE289" s="3">
        <f t="shared" ca="1" si="59"/>
        <v>0.38995000000000002</v>
      </c>
      <c r="BF289" s="3">
        <f t="shared" ca="1" si="61"/>
        <v>-0.2794493539703507</v>
      </c>
      <c r="BG289" s="9">
        <f t="shared" ca="1" si="62"/>
        <v>6</v>
      </c>
      <c r="BH289" s="6">
        <f ca="1">IF(ISNUMBER('Descriptive Stats'!BF289),'Descriptive Stats'!BF289,#N/A)</f>
        <v>-0.2794493539703507</v>
      </c>
      <c r="BI289" s="6">
        <f ca="1">IF(ISNUMBER('Descriptive Stats'!E289),'Descriptive Stats'!E289,#N/A)</f>
        <v>6</v>
      </c>
      <c r="BK289" s="2" t="str">
        <f t="shared" ca="1" si="53"/>
        <v/>
      </c>
      <c r="BL289" s="2">
        <f t="shared" ca="1" si="54"/>
        <v>6</v>
      </c>
    </row>
    <row r="290" spans="1:64" ht="14.4" x14ac:dyDescent="0.3">
      <c r="A290" s="2">
        <f>ROW()</f>
        <v>290</v>
      </c>
      <c r="B290" s="56"/>
      <c r="C290" s="8">
        <f t="shared" ca="1" si="55"/>
        <v>2</v>
      </c>
      <c r="D290" s="8">
        <f t="shared" ca="1" si="56"/>
        <v>6</v>
      </c>
      <c r="E290" s="50">
        <f t="shared" ca="1" si="57"/>
        <v>7</v>
      </c>
      <c r="F290" s="2" t="str">
        <f t="shared" ca="1" si="58"/>
        <v/>
      </c>
      <c r="BD290" s="49">
        <f t="shared" ca="1" si="60"/>
        <v>4473.5</v>
      </c>
      <c r="BE290" s="3">
        <f t="shared" ca="1" si="59"/>
        <v>0.44729999999999998</v>
      </c>
      <c r="BF290" s="3">
        <f t="shared" ca="1" si="61"/>
        <v>-0.13248586824472414</v>
      </c>
      <c r="BG290" s="9">
        <f t="shared" ca="1" si="62"/>
        <v>7</v>
      </c>
      <c r="BH290" s="6">
        <f ca="1">IF(ISNUMBER('Descriptive Stats'!BF290),'Descriptive Stats'!BF290,#N/A)</f>
        <v>-0.13248586824472414</v>
      </c>
      <c r="BI290" s="6">
        <f ca="1">IF(ISNUMBER('Descriptive Stats'!E290),'Descriptive Stats'!E290,#N/A)</f>
        <v>7</v>
      </c>
      <c r="BK290" s="2" t="str">
        <f t="shared" ca="1" si="53"/>
        <v/>
      </c>
      <c r="BL290" s="2">
        <f t="shared" ca="1" si="54"/>
        <v>7</v>
      </c>
    </row>
    <row r="291" spans="1:64" ht="14.4" x14ac:dyDescent="0.3">
      <c r="A291" s="2">
        <f>ROW()</f>
        <v>291</v>
      </c>
      <c r="B291" s="56"/>
      <c r="C291" s="8">
        <f t="shared" ca="1" si="55"/>
        <v>6</v>
      </c>
      <c r="D291" s="8">
        <f t="shared" ca="1" si="56"/>
        <v>7</v>
      </c>
      <c r="E291" s="50">
        <f t="shared" ca="1" si="57"/>
        <v>1</v>
      </c>
      <c r="F291" s="2" t="str">
        <f t="shared" ca="1" si="58"/>
        <v/>
      </c>
      <c r="BD291" s="49">
        <f t="shared" ca="1" si="60"/>
        <v>1871</v>
      </c>
      <c r="BE291" s="3">
        <f t="shared" ca="1" si="59"/>
        <v>0.18704999999999999</v>
      </c>
      <c r="BF291" s="3">
        <f t="shared" ca="1" si="61"/>
        <v>-0.88881967520906158</v>
      </c>
      <c r="BG291" s="9">
        <f t="shared" ca="1" si="62"/>
        <v>1</v>
      </c>
      <c r="BH291" s="6">
        <f ca="1">IF(ISNUMBER('Descriptive Stats'!BF291),'Descriptive Stats'!BF291,#N/A)</f>
        <v>-0.88881967520906158</v>
      </c>
      <c r="BI291" s="6">
        <f ca="1">IF(ISNUMBER('Descriptive Stats'!E291),'Descriptive Stats'!E291,#N/A)</f>
        <v>1</v>
      </c>
      <c r="BK291" s="2">
        <f t="shared" ref="BK291:BK354" ca="1" si="63">IF(AND(ISNUMBER(E291),E291&lt;=$J$15),E291,"")</f>
        <v>1</v>
      </c>
      <c r="BL291" s="2" t="str">
        <f t="shared" ref="BL291:BL354" ca="1" si="64">IF(AND(ISNUMBER(E291),E291&gt;=$J$15),E291,"")</f>
        <v/>
      </c>
    </row>
    <row r="292" spans="1:64" ht="14.4" x14ac:dyDescent="0.3">
      <c r="A292" s="2">
        <f>ROW()</f>
        <v>292</v>
      </c>
      <c r="B292" s="56"/>
      <c r="C292" s="8">
        <f t="shared" ca="1" si="55"/>
        <v>8</v>
      </c>
      <c r="D292" s="8">
        <f t="shared" ca="1" si="56"/>
        <v>1</v>
      </c>
      <c r="E292" s="50">
        <f t="shared" ca="1" si="57"/>
        <v>0</v>
      </c>
      <c r="F292" s="2" t="str">
        <f t="shared" ca="1" si="58"/>
        <v/>
      </c>
      <c r="BD292" s="49">
        <f t="shared" ca="1" si="60"/>
        <v>815.5</v>
      </c>
      <c r="BE292" s="3">
        <f t="shared" ca="1" si="59"/>
        <v>8.1500000000000003E-2</v>
      </c>
      <c r="BF292" s="3">
        <f t="shared" ca="1" si="61"/>
        <v>-1.3950525282585462</v>
      </c>
      <c r="BG292" s="9">
        <f t="shared" ca="1" si="62"/>
        <v>0</v>
      </c>
      <c r="BH292" s="6">
        <f ca="1">IF(ISNUMBER('Descriptive Stats'!BF292),'Descriptive Stats'!BF292,#N/A)</f>
        <v>-1.3950525282585462</v>
      </c>
      <c r="BI292" s="6">
        <f ca="1">IF(ISNUMBER('Descriptive Stats'!E292),'Descriptive Stats'!E292,#N/A)</f>
        <v>0</v>
      </c>
      <c r="BK292" s="2">
        <f t="shared" ca="1" si="63"/>
        <v>0</v>
      </c>
      <c r="BL292" s="2" t="str">
        <f t="shared" ca="1" si="64"/>
        <v/>
      </c>
    </row>
    <row r="293" spans="1:64" ht="14.4" x14ac:dyDescent="0.3">
      <c r="A293" s="2">
        <f>ROW()</f>
        <v>293</v>
      </c>
      <c r="B293" s="56"/>
      <c r="C293" s="8">
        <f t="shared" ca="1" si="55"/>
        <v>4</v>
      </c>
      <c r="D293" s="8">
        <f t="shared" ca="1" si="56"/>
        <v>0</v>
      </c>
      <c r="E293" s="50">
        <f t="shared" ca="1" si="57"/>
        <v>1</v>
      </c>
      <c r="F293" s="2" t="str">
        <f t="shared" ca="1" si="58"/>
        <v/>
      </c>
      <c r="BD293" s="49">
        <f t="shared" ca="1" si="60"/>
        <v>1871</v>
      </c>
      <c r="BE293" s="3">
        <f t="shared" ca="1" si="59"/>
        <v>0.18704999999999999</v>
      </c>
      <c r="BF293" s="3">
        <f t="shared" ca="1" si="61"/>
        <v>-0.88881967520906158</v>
      </c>
      <c r="BG293" s="9">
        <f t="shared" ca="1" si="62"/>
        <v>1</v>
      </c>
      <c r="BH293" s="6">
        <f ca="1">IF(ISNUMBER('Descriptive Stats'!BF293),'Descriptive Stats'!BF293,#N/A)</f>
        <v>-0.88881967520906158</v>
      </c>
      <c r="BI293" s="6">
        <f ca="1">IF(ISNUMBER('Descriptive Stats'!E293),'Descriptive Stats'!E293,#N/A)</f>
        <v>1</v>
      </c>
      <c r="BK293" s="2">
        <f t="shared" ca="1" si="63"/>
        <v>1</v>
      </c>
      <c r="BL293" s="2" t="str">
        <f t="shared" ca="1" si="64"/>
        <v/>
      </c>
    </row>
    <row r="294" spans="1:64" ht="14.4" x14ac:dyDescent="0.3">
      <c r="A294" s="2">
        <f>ROW()</f>
        <v>294</v>
      </c>
      <c r="B294" s="56"/>
      <c r="C294" s="8">
        <f t="shared" ca="1" si="55"/>
        <v>12</v>
      </c>
      <c r="D294" s="8">
        <f t="shared" ca="1" si="56"/>
        <v>1</v>
      </c>
      <c r="E294" s="50">
        <f t="shared" ca="1" si="57"/>
        <v>9</v>
      </c>
      <c r="F294" s="2" t="str">
        <f t="shared" ca="1" si="58"/>
        <v/>
      </c>
      <c r="BD294" s="49">
        <f t="shared" ca="1" si="60"/>
        <v>4819</v>
      </c>
      <c r="BE294" s="3">
        <f t="shared" ca="1" si="59"/>
        <v>0.48185</v>
      </c>
      <c r="BF294" s="3">
        <f t="shared" ca="1" si="61"/>
        <v>-4.5511009098988427E-2</v>
      </c>
      <c r="BG294" s="9">
        <f t="shared" ca="1" si="62"/>
        <v>9</v>
      </c>
      <c r="BH294" s="6">
        <f ca="1">IF(ISNUMBER('Descriptive Stats'!BF294),'Descriptive Stats'!BF294,#N/A)</f>
        <v>-4.5511009098988427E-2</v>
      </c>
      <c r="BI294" s="6">
        <f ca="1">IF(ISNUMBER('Descriptive Stats'!E294),'Descriptive Stats'!E294,#N/A)</f>
        <v>9</v>
      </c>
      <c r="BK294" s="2" t="str">
        <f t="shared" ca="1" si="63"/>
        <v/>
      </c>
      <c r="BL294" s="2">
        <f t="shared" ca="1" si="64"/>
        <v>9</v>
      </c>
    </row>
    <row r="295" spans="1:64" ht="14.4" x14ac:dyDescent="0.3">
      <c r="A295" s="2">
        <f>ROW()</f>
        <v>295</v>
      </c>
      <c r="B295" s="56"/>
      <c r="C295" s="8">
        <f t="shared" ca="1" si="55"/>
        <v>23</v>
      </c>
      <c r="D295" s="8">
        <f t="shared" ca="1" si="56"/>
        <v>9</v>
      </c>
      <c r="E295" s="50">
        <f t="shared" ca="1" si="57"/>
        <v>0</v>
      </c>
      <c r="F295" s="2" t="str">
        <f t="shared" ca="1" si="58"/>
        <v/>
      </c>
      <c r="BD295" s="49">
        <f t="shared" ca="1" si="60"/>
        <v>815.5</v>
      </c>
      <c r="BE295" s="3">
        <f t="shared" ca="1" si="59"/>
        <v>8.1500000000000003E-2</v>
      </c>
      <c r="BF295" s="3">
        <f t="shared" ca="1" si="61"/>
        <v>-1.3950525282585462</v>
      </c>
      <c r="BG295" s="9">
        <f t="shared" ca="1" si="62"/>
        <v>0</v>
      </c>
      <c r="BH295" s="6">
        <f ca="1">IF(ISNUMBER('Descriptive Stats'!BF295),'Descriptive Stats'!BF295,#N/A)</f>
        <v>-1.3950525282585462</v>
      </c>
      <c r="BI295" s="6">
        <f ca="1">IF(ISNUMBER('Descriptive Stats'!E295),'Descriptive Stats'!E295,#N/A)</f>
        <v>0</v>
      </c>
      <c r="BK295" s="2">
        <f t="shared" ca="1" si="63"/>
        <v>0</v>
      </c>
      <c r="BL295" s="2" t="str">
        <f t="shared" ca="1" si="64"/>
        <v/>
      </c>
    </row>
    <row r="296" spans="1:64" ht="14.4" x14ac:dyDescent="0.3">
      <c r="A296" s="2">
        <f>ROW()</f>
        <v>296</v>
      </c>
      <c r="B296" s="56"/>
      <c r="C296" s="8">
        <f t="shared" ca="1" si="55"/>
        <v>22</v>
      </c>
      <c r="D296" s="8">
        <f t="shared" ca="1" si="56"/>
        <v>0</v>
      </c>
      <c r="E296" s="50">
        <f t="shared" ca="1" si="57"/>
        <v>1</v>
      </c>
      <c r="F296" s="2" t="str">
        <f t="shared" ca="1" si="58"/>
        <v/>
      </c>
      <c r="BD296" s="49">
        <f t="shared" ca="1" si="60"/>
        <v>1871</v>
      </c>
      <c r="BE296" s="3">
        <f t="shared" ca="1" si="59"/>
        <v>0.18704999999999999</v>
      </c>
      <c r="BF296" s="3">
        <f t="shared" ca="1" si="61"/>
        <v>-0.88881967520906158</v>
      </c>
      <c r="BG296" s="9">
        <f t="shared" ca="1" si="62"/>
        <v>1</v>
      </c>
      <c r="BH296" s="6">
        <f ca="1">IF(ISNUMBER('Descriptive Stats'!BF296),'Descriptive Stats'!BF296,#N/A)</f>
        <v>-0.88881967520906158</v>
      </c>
      <c r="BI296" s="6">
        <f ca="1">IF(ISNUMBER('Descriptive Stats'!E296),'Descriptive Stats'!E296,#N/A)</f>
        <v>1</v>
      </c>
      <c r="BK296" s="2">
        <f t="shared" ca="1" si="63"/>
        <v>1</v>
      </c>
      <c r="BL296" s="2" t="str">
        <f t="shared" ca="1" si="64"/>
        <v/>
      </c>
    </row>
    <row r="297" spans="1:64" ht="14.4" x14ac:dyDescent="0.3">
      <c r="A297" s="2">
        <f>ROW()</f>
        <v>297</v>
      </c>
      <c r="B297" s="56"/>
      <c r="C297" s="8">
        <f t="shared" ca="1" si="55"/>
        <v>8</v>
      </c>
      <c r="D297" s="8">
        <f t="shared" ca="1" si="56"/>
        <v>1</v>
      </c>
      <c r="E297" s="50">
        <f t="shared" ca="1" si="57"/>
        <v>15</v>
      </c>
      <c r="F297" s="2" t="str">
        <f t="shared" ca="1" si="58"/>
        <v/>
      </c>
      <c r="BD297" s="49">
        <f t="shared" ca="1" si="60"/>
        <v>5051.5</v>
      </c>
      <c r="BE297" s="3">
        <f t="shared" ca="1" si="59"/>
        <v>0.50509999999999999</v>
      </c>
      <c r="BF297" s="3">
        <f t="shared" ca="1" si="61"/>
        <v>1.2784152420787677E-2</v>
      </c>
      <c r="BG297" s="9">
        <f t="shared" ca="1" si="62"/>
        <v>15</v>
      </c>
      <c r="BH297" s="6">
        <f ca="1">IF(ISNUMBER('Descriptive Stats'!BF297),'Descriptive Stats'!BF297,#N/A)</f>
        <v>1.2784152420787677E-2</v>
      </c>
      <c r="BI297" s="6">
        <f ca="1">IF(ISNUMBER('Descriptive Stats'!E297),'Descriptive Stats'!E297,#N/A)</f>
        <v>15</v>
      </c>
      <c r="BK297" s="2" t="str">
        <f t="shared" ca="1" si="63"/>
        <v/>
      </c>
      <c r="BL297" s="2">
        <f t="shared" ca="1" si="64"/>
        <v>15</v>
      </c>
    </row>
    <row r="298" spans="1:64" ht="14.4" x14ac:dyDescent="0.3">
      <c r="A298" s="2">
        <f>ROW()</f>
        <v>298</v>
      </c>
      <c r="B298" s="56"/>
      <c r="C298" s="8">
        <f t="shared" ca="1" si="55"/>
        <v>24</v>
      </c>
      <c r="D298" s="8">
        <f t="shared" ca="1" si="56"/>
        <v>15</v>
      </c>
      <c r="E298" s="50">
        <f t="shared" ca="1" si="57"/>
        <v>3</v>
      </c>
      <c r="F298" s="2" t="str">
        <f t="shared" ca="1" si="58"/>
        <v/>
      </c>
      <c r="BD298" s="49">
        <f t="shared" ca="1" si="60"/>
        <v>3200</v>
      </c>
      <c r="BE298" s="3">
        <f t="shared" ca="1" si="59"/>
        <v>0.31995000000000001</v>
      </c>
      <c r="BF298" s="3">
        <f t="shared" ca="1" si="61"/>
        <v>-0.46783862043457014</v>
      </c>
      <c r="BG298" s="9">
        <f t="shared" ca="1" si="62"/>
        <v>3</v>
      </c>
      <c r="BH298" s="6">
        <f ca="1">IF(ISNUMBER('Descriptive Stats'!BF298),'Descriptive Stats'!BF298,#N/A)</f>
        <v>-0.46783862043457014</v>
      </c>
      <c r="BI298" s="6">
        <f ca="1">IF(ISNUMBER('Descriptive Stats'!E298),'Descriptive Stats'!E298,#N/A)</f>
        <v>3</v>
      </c>
      <c r="BK298" s="2" t="str">
        <f t="shared" ca="1" si="63"/>
        <v/>
      </c>
      <c r="BL298" s="2">
        <f t="shared" ca="1" si="64"/>
        <v>3</v>
      </c>
    </row>
    <row r="299" spans="1:64" ht="14.4" x14ac:dyDescent="0.3">
      <c r="A299" s="2">
        <f>ROW()</f>
        <v>299</v>
      </c>
      <c r="B299" s="56"/>
      <c r="C299" s="8">
        <f t="shared" ca="1" si="55"/>
        <v>10</v>
      </c>
      <c r="D299" s="8">
        <f t="shared" ca="1" si="56"/>
        <v>3</v>
      </c>
      <c r="E299" s="50">
        <f t="shared" ca="1" si="57"/>
        <v>4</v>
      </c>
      <c r="F299" s="2" t="str">
        <f t="shared" ca="1" si="58"/>
        <v/>
      </c>
      <c r="BD299" s="49">
        <f t="shared" ca="1" si="60"/>
        <v>3442</v>
      </c>
      <c r="BE299" s="3">
        <f t="shared" ca="1" si="59"/>
        <v>0.34415000000000001</v>
      </c>
      <c r="BF299" s="3">
        <f t="shared" ca="1" si="61"/>
        <v>-0.40116316278173481</v>
      </c>
      <c r="BG299" s="9">
        <f t="shared" ca="1" si="62"/>
        <v>4</v>
      </c>
      <c r="BH299" s="6">
        <f ca="1">IF(ISNUMBER('Descriptive Stats'!BF299),'Descriptive Stats'!BF299,#N/A)</f>
        <v>-0.40116316278173481</v>
      </c>
      <c r="BI299" s="6">
        <f ca="1">IF(ISNUMBER('Descriptive Stats'!E299),'Descriptive Stats'!E299,#N/A)</f>
        <v>4</v>
      </c>
      <c r="BK299" s="2" t="str">
        <f t="shared" ca="1" si="63"/>
        <v/>
      </c>
      <c r="BL299" s="2">
        <f t="shared" ca="1" si="64"/>
        <v>4</v>
      </c>
    </row>
    <row r="300" spans="1:64" ht="14.4" x14ac:dyDescent="0.3">
      <c r="A300" s="2">
        <f>ROW()</f>
        <v>300</v>
      </c>
      <c r="B300" s="56"/>
      <c r="C300" s="8">
        <f t="shared" ca="1" si="55"/>
        <v>13</v>
      </c>
      <c r="D300" s="8">
        <f t="shared" ca="1" si="56"/>
        <v>4</v>
      </c>
      <c r="E300" s="50">
        <f t="shared" ca="1" si="57"/>
        <v>9</v>
      </c>
      <c r="F300" s="2" t="str">
        <f t="shared" ca="1" si="58"/>
        <v/>
      </c>
      <c r="BD300" s="49">
        <f t="shared" ca="1" si="60"/>
        <v>4819</v>
      </c>
      <c r="BE300" s="3">
        <f t="shared" ca="1" si="59"/>
        <v>0.48185</v>
      </c>
      <c r="BF300" s="3">
        <f t="shared" ca="1" si="61"/>
        <v>-4.5511009098988427E-2</v>
      </c>
      <c r="BG300" s="9">
        <f t="shared" ca="1" si="62"/>
        <v>9</v>
      </c>
      <c r="BH300" s="6">
        <f ca="1">IF(ISNUMBER('Descriptive Stats'!BF300),'Descriptive Stats'!BF300,#N/A)</f>
        <v>-4.5511009098988427E-2</v>
      </c>
      <c r="BI300" s="6">
        <f ca="1">IF(ISNUMBER('Descriptive Stats'!E300),'Descriptive Stats'!E300,#N/A)</f>
        <v>9</v>
      </c>
      <c r="BK300" s="2" t="str">
        <f t="shared" ca="1" si="63"/>
        <v/>
      </c>
      <c r="BL300" s="2">
        <f t="shared" ca="1" si="64"/>
        <v>9</v>
      </c>
    </row>
    <row r="301" spans="1:64" ht="14.4" x14ac:dyDescent="0.3">
      <c r="A301" s="2">
        <f>ROW()</f>
        <v>301</v>
      </c>
      <c r="B301" s="56"/>
      <c r="C301" s="8">
        <f t="shared" ca="1" si="55"/>
        <v>23</v>
      </c>
      <c r="D301" s="8">
        <f t="shared" ca="1" si="56"/>
        <v>9</v>
      </c>
      <c r="E301" s="50">
        <f t="shared" ca="1" si="57"/>
        <v>2</v>
      </c>
      <c r="F301" s="2" t="str">
        <f t="shared" ca="1" si="58"/>
        <v/>
      </c>
      <c r="BD301" s="49">
        <f t="shared" ca="1" si="60"/>
        <v>2595</v>
      </c>
      <c r="BE301" s="3">
        <f t="shared" ca="1" si="59"/>
        <v>0.25945000000000001</v>
      </c>
      <c r="BF301" s="3">
        <f t="shared" ca="1" si="61"/>
        <v>-0.6450419512753276</v>
      </c>
      <c r="BG301" s="9">
        <f t="shared" ca="1" si="62"/>
        <v>2</v>
      </c>
      <c r="BH301" s="6">
        <f ca="1">IF(ISNUMBER('Descriptive Stats'!BF301),'Descriptive Stats'!BF301,#N/A)</f>
        <v>-0.6450419512753276</v>
      </c>
      <c r="BI301" s="6">
        <f ca="1">IF(ISNUMBER('Descriptive Stats'!E301),'Descriptive Stats'!E301,#N/A)</f>
        <v>2</v>
      </c>
      <c r="BK301" s="2">
        <f t="shared" ca="1" si="63"/>
        <v>2</v>
      </c>
      <c r="BL301" s="2">
        <f t="shared" ca="1" si="64"/>
        <v>2</v>
      </c>
    </row>
    <row r="302" spans="1:64" ht="14.4" x14ac:dyDescent="0.3">
      <c r="A302" s="2">
        <f>ROW()</f>
        <v>302</v>
      </c>
      <c r="B302" s="56"/>
      <c r="C302" s="8">
        <f t="shared" ca="1" si="55"/>
        <v>3</v>
      </c>
      <c r="D302" s="8">
        <f t="shared" ca="1" si="56"/>
        <v>2</v>
      </c>
      <c r="E302" s="50">
        <f t="shared" ca="1" si="57"/>
        <v>1</v>
      </c>
      <c r="F302" s="2" t="str">
        <f t="shared" ca="1" si="58"/>
        <v/>
      </c>
      <c r="BD302" s="49">
        <f t="shared" ca="1" si="60"/>
        <v>1871</v>
      </c>
      <c r="BE302" s="3">
        <f t="shared" ca="1" si="59"/>
        <v>0.18704999999999999</v>
      </c>
      <c r="BF302" s="3">
        <f t="shared" ca="1" si="61"/>
        <v>-0.88881967520906158</v>
      </c>
      <c r="BG302" s="9">
        <f t="shared" ca="1" si="62"/>
        <v>1</v>
      </c>
      <c r="BH302" s="6">
        <f ca="1">IF(ISNUMBER('Descriptive Stats'!BF302),'Descriptive Stats'!BF302,#N/A)</f>
        <v>-0.88881967520906158</v>
      </c>
      <c r="BI302" s="6">
        <f ca="1">IF(ISNUMBER('Descriptive Stats'!E302),'Descriptive Stats'!E302,#N/A)</f>
        <v>1</v>
      </c>
      <c r="BK302" s="2">
        <f t="shared" ca="1" si="63"/>
        <v>1</v>
      </c>
      <c r="BL302" s="2" t="str">
        <f t="shared" ca="1" si="64"/>
        <v/>
      </c>
    </row>
    <row r="303" spans="1:64" ht="14.4" x14ac:dyDescent="0.3">
      <c r="A303" s="2">
        <f>ROW()</f>
        <v>303</v>
      </c>
      <c r="B303" s="56"/>
      <c r="C303" s="8">
        <f t="shared" ca="1" si="55"/>
        <v>8</v>
      </c>
      <c r="D303" s="8">
        <f t="shared" ca="1" si="56"/>
        <v>1</v>
      </c>
      <c r="E303" s="50">
        <f t="shared" ca="1" si="57"/>
        <v>0</v>
      </c>
      <c r="F303" s="2" t="str">
        <f t="shared" ca="1" si="58"/>
        <v/>
      </c>
      <c r="BD303" s="49">
        <f t="shared" ca="1" si="60"/>
        <v>815.5</v>
      </c>
      <c r="BE303" s="3">
        <f t="shared" ca="1" si="59"/>
        <v>8.1500000000000003E-2</v>
      </c>
      <c r="BF303" s="3">
        <f t="shared" ca="1" si="61"/>
        <v>-1.3950525282585462</v>
      </c>
      <c r="BG303" s="9">
        <f t="shared" ca="1" si="62"/>
        <v>0</v>
      </c>
      <c r="BH303" s="6">
        <f ca="1">IF(ISNUMBER('Descriptive Stats'!BF303),'Descriptive Stats'!BF303,#N/A)</f>
        <v>-1.3950525282585462</v>
      </c>
      <c r="BI303" s="6">
        <f ca="1">IF(ISNUMBER('Descriptive Stats'!E303),'Descriptive Stats'!E303,#N/A)</f>
        <v>0</v>
      </c>
      <c r="BK303" s="2">
        <f t="shared" ca="1" si="63"/>
        <v>0</v>
      </c>
      <c r="BL303" s="2" t="str">
        <f t="shared" ca="1" si="64"/>
        <v/>
      </c>
    </row>
    <row r="304" spans="1:64" ht="14.4" x14ac:dyDescent="0.3">
      <c r="A304" s="2">
        <f>ROW()</f>
        <v>304</v>
      </c>
      <c r="B304" s="56"/>
      <c r="C304" s="8">
        <f t="shared" ca="1" si="55"/>
        <v>18</v>
      </c>
      <c r="D304" s="8">
        <f t="shared" ca="1" si="56"/>
        <v>0</v>
      </c>
      <c r="E304" s="50">
        <f t="shared" ca="1" si="57"/>
        <v>6</v>
      </c>
      <c r="F304" s="2" t="str">
        <f t="shared" ca="1" si="58"/>
        <v/>
      </c>
      <c r="BD304" s="49">
        <f t="shared" ca="1" si="60"/>
        <v>3900</v>
      </c>
      <c r="BE304" s="3">
        <f t="shared" ca="1" si="59"/>
        <v>0.38995000000000002</v>
      </c>
      <c r="BF304" s="3">
        <f t="shared" ca="1" si="61"/>
        <v>-0.2794493539703507</v>
      </c>
      <c r="BG304" s="9">
        <f t="shared" ca="1" si="62"/>
        <v>6</v>
      </c>
      <c r="BH304" s="6">
        <f ca="1">IF(ISNUMBER('Descriptive Stats'!BF304),'Descriptive Stats'!BF304,#N/A)</f>
        <v>-0.2794493539703507</v>
      </c>
      <c r="BI304" s="6">
        <f ca="1">IF(ISNUMBER('Descriptive Stats'!E304),'Descriptive Stats'!E304,#N/A)</f>
        <v>6</v>
      </c>
      <c r="BK304" s="2" t="str">
        <f t="shared" ca="1" si="63"/>
        <v/>
      </c>
      <c r="BL304" s="2">
        <f t="shared" ca="1" si="64"/>
        <v>6</v>
      </c>
    </row>
    <row r="305" spans="1:64" ht="14.4" x14ac:dyDescent="0.3">
      <c r="A305" s="2">
        <f>ROW()</f>
        <v>305</v>
      </c>
      <c r="B305" s="56"/>
      <c r="C305" s="8">
        <f t="shared" ca="1" si="55"/>
        <v>16</v>
      </c>
      <c r="D305" s="8">
        <f t="shared" ca="1" si="56"/>
        <v>6</v>
      </c>
      <c r="E305" s="50">
        <f t="shared" ca="1" si="57"/>
        <v>0</v>
      </c>
      <c r="F305" s="2" t="str">
        <f t="shared" ca="1" si="58"/>
        <v/>
      </c>
      <c r="BD305" s="49">
        <f t="shared" ca="1" si="60"/>
        <v>815.5</v>
      </c>
      <c r="BE305" s="3">
        <f t="shared" ca="1" si="59"/>
        <v>8.1500000000000003E-2</v>
      </c>
      <c r="BF305" s="3">
        <f t="shared" ca="1" si="61"/>
        <v>-1.3950525282585462</v>
      </c>
      <c r="BG305" s="9">
        <f t="shared" ca="1" si="62"/>
        <v>0</v>
      </c>
      <c r="BH305" s="6">
        <f ca="1">IF(ISNUMBER('Descriptive Stats'!BF305),'Descriptive Stats'!BF305,#N/A)</f>
        <v>-1.3950525282585462</v>
      </c>
      <c r="BI305" s="6">
        <f ca="1">IF(ISNUMBER('Descriptive Stats'!E305),'Descriptive Stats'!E305,#N/A)</f>
        <v>0</v>
      </c>
      <c r="BK305" s="2">
        <f t="shared" ca="1" si="63"/>
        <v>0</v>
      </c>
      <c r="BL305" s="2" t="str">
        <f t="shared" ca="1" si="64"/>
        <v/>
      </c>
    </row>
    <row r="306" spans="1:64" ht="14.4" x14ac:dyDescent="0.3">
      <c r="A306" s="2">
        <f>ROW()</f>
        <v>306</v>
      </c>
      <c r="B306" s="56"/>
      <c r="C306" s="8">
        <f t="shared" ca="1" si="55"/>
        <v>4</v>
      </c>
      <c r="D306" s="8">
        <f t="shared" ca="1" si="56"/>
        <v>0</v>
      </c>
      <c r="E306" s="50">
        <f t="shared" ca="1" si="57"/>
        <v>2</v>
      </c>
      <c r="F306" s="2" t="str">
        <f t="shared" ca="1" si="58"/>
        <v/>
      </c>
      <c r="BD306" s="49">
        <f t="shared" ca="1" si="60"/>
        <v>2595</v>
      </c>
      <c r="BE306" s="3">
        <f t="shared" ca="1" si="59"/>
        <v>0.25945000000000001</v>
      </c>
      <c r="BF306" s="3">
        <f t="shared" ca="1" si="61"/>
        <v>-0.6450419512753276</v>
      </c>
      <c r="BG306" s="9">
        <f t="shared" ca="1" si="62"/>
        <v>2</v>
      </c>
      <c r="BH306" s="6">
        <f ca="1">IF(ISNUMBER('Descriptive Stats'!BF306),'Descriptive Stats'!BF306,#N/A)</f>
        <v>-0.6450419512753276</v>
      </c>
      <c r="BI306" s="6">
        <f ca="1">IF(ISNUMBER('Descriptive Stats'!E306),'Descriptive Stats'!E306,#N/A)</f>
        <v>2</v>
      </c>
      <c r="BK306" s="2">
        <f t="shared" ca="1" si="63"/>
        <v>2</v>
      </c>
      <c r="BL306" s="2">
        <f t="shared" ca="1" si="64"/>
        <v>2</v>
      </c>
    </row>
    <row r="307" spans="1:64" ht="14.4" x14ac:dyDescent="0.3">
      <c r="A307" s="2">
        <f>ROW()</f>
        <v>307</v>
      </c>
      <c r="B307" s="56"/>
      <c r="C307" s="8">
        <f t="shared" ca="1" si="55"/>
        <v>3</v>
      </c>
      <c r="D307" s="8">
        <f t="shared" ca="1" si="56"/>
        <v>2</v>
      </c>
      <c r="E307" s="50">
        <f t="shared" ca="1" si="57"/>
        <v>0</v>
      </c>
      <c r="F307" s="2" t="str">
        <f t="shared" ca="1" si="58"/>
        <v/>
      </c>
      <c r="BD307" s="49">
        <f t="shared" ca="1" si="60"/>
        <v>815.5</v>
      </c>
      <c r="BE307" s="3">
        <f t="shared" ca="1" si="59"/>
        <v>8.1500000000000003E-2</v>
      </c>
      <c r="BF307" s="3">
        <f t="shared" ca="1" si="61"/>
        <v>-1.3950525282585462</v>
      </c>
      <c r="BG307" s="9">
        <f t="shared" ca="1" si="62"/>
        <v>0</v>
      </c>
      <c r="BH307" s="6">
        <f ca="1">IF(ISNUMBER('Descriptive Stats'!BF307),'Descriptive Stats'!BF307,#N/A)</f>
        <v>-1.3950525282585462</v>
      </c>
      <c r="BI307" s="6">
        <f ca="1">IF(ISNUMBER('Descriptive Stats'!E307),'Descriptive Stats'!E307,#N/A)</f>
        <v>0</v>
      </c>
      <c r="BK307" s="2">
        <f t="shared" ca="1" si="63"/>
        <v>0</v>
      </c>
      <c r="BL307" s="2" t="str">
        <f t="shared" ca="1" si="64"/>
        <v/>
      </c>
    </row>
    <row r="308" spans="1:64" ht="14.4" x14ac:dyDescent="0.3">
      <c r="A308" s="2">
        <f>ROW()</f>
        <v>308</v>
      </c>
      <c r="B308" s="56"/>
      <c r="C308" s="8">
        <f t="shared" ca="1" si="55"/>
        <v>4</v>
      </c>
      <c r="D308" s="8">
        <f t="shared" ca="1" si="56"/>
        <v>0</v>
      </c>
      <c r="E308" s="50">
        <f t="shared" ca="1" si="57"/>
        <v>15</v>
      </c>
      <c r="F308" s="2" t="str">
        <f t="shared" ca="1" si="58"/>
        <v/>
      </c>
      <c r="BD308" s="49">
        <f t="shared" ca="1" si="60"/>
        <v>5051.5</v>
      </c>
      <c r="BE308" s="3">
        <f t="shared" ca="1" si="59"/>
        <v>0.50509999999999999</v>
      </c>
      <c r="BF308" s="3">
        <f t="shared" ca="1" si="61"/>
        <v>1.2784152420787677E-2</v>
      </c>
      <c r="BG308" s="9">
        <f t="shared" ca="1" si="62"/>
        <v>15</v>
      </c>
      <c r="BH308" s="6">
        <f ca="1">IF(ISNUMBER('Descriptive Stats'!BF308),'Descriptive Stats'!BF308,#N/A)</f>
        <v>1.2784152420787677E-2</v>
      </c>
      <c r="BI308" s="6">
        <f ca="1">IF(ISNUMBER('Descriptive Stats'!E308),'Descriptive Stats'!E308,#N/A)</f>
        <v>15</v>
      </c>
      <c r="BK308" s="2" t="str">
        <f t="shared" ca="1" si="63"/>
        <v/>
      </c>
      <c r="BL308" s="2">
        <f t="shared" ca="1" si="64"/>
        <v>15</v>
      </c>
    </row>
    <row r="309" spans="1:64" ht="14.4" x14ac:dyDescent="0.3">
      <c r="A309" s="2">
        <f>ROW()</f>
        <v>309</v>
      </c>
      <c r="B309" s="56"/>
      <c r="C309" s="8">
        <f t="shared" ca="1" si="55"/>
        <v>24</v>
      </c>
      <c r="D309" s="8">
        <f t="shared" ca="1" si="56"/>
        <v>15</v>
      </c>
      <c r="E309" s="50">
        <f t="shared" ca="1" si="57"/>
        <v>0</v>
      </c>
      <c r="F309" s="2" t="str">
        <f t="shared" ca="1" si="58"/>
        <v/>
      </c>
      <c r="BD309" s="49">
        <f t="shared" ca="1" si="60"/>
        <v>815.5</v>
      </c>
      <c r="BE309" s="3">
        <f t="shared" ca="1" si="59"/>
        <v>8.1500000000000003E-2</v>
      </c>
      <c r="BF309" s="3">
        <f t="shared" ca="1" si="61"/>
        <v>-1.3950525282585462</v>
      </c>
      <c r="BG309" s="9">
        <f t="shared" ca="1" si="62"/>
        <v>0</v>
      </c>
      <c r="BH309" s="6">
        <f ca="1">IF(ISNUMBER('Descriptive Stats'!BF309),'Descriptive Stats'!BF309,#N/A)</f>
        <v>-1.3950525282585462</v>
      </c>
      <c r="BI309" s="6">
        <f ca="1">IF(ISNUMBER('Descriptive Stats'!E309),'Descriptive Stats'!E309,#N/A)</f>
        <v>0</v>
      </c>
      <c r="BK309" s="2">
        <f t="shared" ca="1" si="63"/>
        <v>0</v>
      </c>
      <c r="BL309" s="2" t="str">
        <f t="shared" ca="1" si="64"/>
        <v/>
      </c>
    </row>
    <row r="310" spans="1:64" ht="14.4" x14ac:dyDescent="0.3">
      <c r="A310" s="2">
        <f>ROW()</f>
        <v>310</v>
      </c>
      <c r="B310" s="56"/>
      <c r="C310" s="8">
        <f t="shared" ca="1" si="55"/>
        <v>11</v>
      </c>
      <c r="D310" s="8">
        <f t="shared" ca="1" si="56"/>
        <v>0</v>
      </c>
      <c r="E310" s="50">
        <f t="shared" ca="1" si="57"/>
        <v>19</v>
      </c>
      <c r="F310" s="2" t="str">
        <f t="shared" ca="1" si="58"/>
        <v>X</v>
      </c>
      <c r="BD310" s="49">
        <f t="shared" ca="1" si="60"/>
        <v>5294</v>
      </c>
      <c r="BE310" s="3">
        <f t="shared" ca="1" si="59"/>
        <v>0.52934999999999999</v>
      </c>
      <c r="BF310" s="3">
        <f t="shared" ca="1" si="61"/>
        <v>7.3636031452008061E-2</v>
      </c>
      <c r="BG310" s="9">
        <f t="shared" ca="1" si="62"/>
        <v>19</v>
      </c>
      <c r="BH310" s="6">
        <f ca="1">IF(ISNUMBER('Descriptive Stats'!BF310),'Descriptive Stats'!BF310,#N/A)</f>
        <v>7.3636031452008061E-2</v>
      </c>
      <c r="BI310" s="6">
        <f ca="1">IF(ISNUMBER('Descriptive Stats'!E310),'Descriptive Stats'!E310,#N/A)</f>
        <v>19</v>
      </c>
      <c r="BK310" s="2" t="str">
        <f t="shared" ca="1" si="63"/>
        <v/>
      </c>
      <c r="BL310" s="2">
        <f t="shared" ca="1" si="64"/>
        <v>19</v>
      </c>
    </row>
    <row r="311" spans="1:64" ht="14.4" x14ac:dyDescent="0.3">
      <c r="A311" s="2">
        <f>ROW()</f>
        <v>311</v>
      </c>
      <c r="B311" s="56"/>
      <c r="C311" s="8">
        <f t="shared" ca="1" si="55"/>
        <v>7</v>
      </c>
      <c r="D311" s="8">
        <f t="shared" ca="1" si="56"/>
        <v>19</v>
      </c>
      <c r="E311" s="50">
        <f t="shared" ca="1" si="57"/>
        <v>0</v>
      </c>
      <c r="F311" s="2" t="str">
        <f t="shared" ca="1" si="58"/>
        <v/>
      </c>
      <c r="BD311" s="49">
        <f t="shared" ca="1" si="60"/>
        <v>815.5</v>
      </c>
      <c r="BE311" s="3">
        <f t="shared" ca="1" si="59"/>
        <v>8.1500000000000003E-2</v>
      </c>
      <c r="BF311" s="3">
        <f t="shared" ca="1" si="61"/>
        <v>-1.3950525282585462</v>
      </c>
      <c r="BG311" s="9">
        <f t="shared" ca="1" si="62"/>
        <v>0</v>
      </c>
      <c r="BH311" s="6">
        <f ca="1">IF(ISNUMBER('Descriptive Stats'!BF311),'Descriptive Stats'!BF311,#N/A)</f>
        <v>-1.3950525282585462</v>
      </c>
      <c r="BI311" s="6">
        <f ca="1">IF(ISNUMBER('Descriptive Stats'!E311),'Descriptive Stats'!E311,#N/A)</f>
        <v>0</v>
      </c>
      <c r="BK311" s="2">
        <f t="shared" ca="1" si="63"/>
        <v>0</v>
      </c>
      <c r="BL311" s="2" t="str">
        <f t="shared" ca="1" si="64"/>
        <v/>
      </c>
    </row>
    <row r="312" spans="1:64" ht="14.4" x14ac:dyDescent="0.3">
      <c r="A312" s="2">
        <f>ROW()</f>
        <v>312</v>
      </c>
      <c r="B312" s="56"/>
      <c r="C312" s="8">
        <f t="shared" ca="1" si="55"/>
        <v>18</v>
      </c>
      <c r="D312" s="8">
        <f t="shared" ca="1" si="56"/>
        <v>0</v>
      </c>
      <c r="E312" s="50">
        <f t="shared" ca="1" si="57"/>
        <v>0</v>
      </c>
      <c r="F312" s="2" t="str">
        <f t="shared" ca="1" si="58"/>
        <v/>
      </c>
      <c r="BD312" s="49">
        <f t="shared" ca="1" si="60"/>
        <v>815.5</v>
      </c>
      <c r="BE312" s="3">
        <f t="shared" ca="1" si="59"/>
        <v>8.1500000000000003E-2</v>
      </c>
      <c r="BF312" s="3">
        <f t="shared" ca="1" si="61"/>
        <v>-1.3950525282585462</v>
      </c>
      <c r="BG312" s="9">
        <f t="shared" ca="1" si="62"/>
        <v>0</v>
      </c>
      <c r="BH312" s="6">
        <f ca="1">IF(ISNUMBER('Descriptive Stats'!BF312),'Descriptive Stats'!BF312,#N/A)</f>
        <v>-1.3950525282585462</v>
      </c>
      <c r="BI312" s="6">
        <f ca="1">IF(ISNUMBER('Descriptive Stats'!E312),'Descriptive Stats'!E312,#N/A)</f>
        <v>0</v>
      </c>
      <c r="BK312" s="2">
        <f t="shared" ca="1" si="63"/>
        <v>0</v>
      </c>
      <c r="BL312" s="2" t="str">
        <f t="shared" ca="1" si="64"/>
        <v/>
      </c>
    </row>
    <row r="313" spans="1:64" ht="14.4" x14ac:dyDescent="0.3">
      <c r="A313" s="2">
        <f>ROW()</f>
        <v>313</v>
      </c>
      <c r="B313" s="56"/>
      <c r="C313" s="8">
        <f t="shared" ca="1" si="55"/>
        <v>4</v>
      </c>
      <c r="D313" s="8">
        <f t="shared" ca="1" si="56"/>
        <v>0</v>
      </c>
      <c r="E313" s="50">
        <f t="shared" ca="1" si="57"/>
        <v>15</v>
      </c>
      <c r="F313" s="2" t="str">
        <f t="shared" ca="1" si="58"/>
        <v/>
      </c>
      <c r="BD313" s="49">
        <f t="shared" ca="1" si="60"/>
        <v>5051.5</v>
      </c>
      <c r="BE313" s="3">
        <f t="shared" ca="1" si="59"/>
        <v>0.50509999999999999</v>
      </c>
      <c r="BF313" s="3">
        <f t="shared" ca="1" si="61"/>
        <v>1.2784152420787677E-2</v>
      </c>
      <c r="BG313" s="9">
        <f t="shared" ca="1" si="62"/>
        <v>15</v>
      </c>
      <c r="BH313" s="6">
        <f ca="1">IF(ISNUMBER('Descriptive Stats'!BF313),'Descriptive Stats'!BF313,#N/A)</f>
        <v>1.2784152420787677E-2</v>
      </c>
      <c r="BI313" s="6">
        <f ca="1">IF(ISNUMBER('Descriptive Stats'!E313),'Descriptive Stats'!E313,#N/A)</f>
        <v>15</v>
      </c>
      <c r="BK313" s="2" t="str">
        <f t="shared" ca="1" si="63"/>
        <v/>
      </c>
      <c r="BL313" s="2">
        <f t="shared" ca="1" si="64"/>
        <v>15</v>
      </c>
    </row>
    <row r="314" spans="1:64" ht="14.4" x14ac:dyDescent="0.3">
      <c r="A314" s="2">
        <f>ROW()</f>
        <v>314</v>
      </c>
      <c r="B314" s="56"/>
      <c r="C314" s="8">
        <f t="shared" ca="1" si="55"/>
        <v>24</v>
      </c>
      <c r="D314" s="8">
        <f t="shared" ca="1" si="56"/>
        <v>15</v>
      </c>
      <c r="E314" s="50">
        <f t="shared" ca="1" si="57"/>
        <v>4</v>
      </c>
      <c r="F314" s="2" t="str">
        <f t="shared" ca="1" si="58"/>
        <v/>
      </c>
      <c r="BD314" s="49">
        <f t="shared" ca="1" si="60"/>
        <v>3442</v>
      </c>
      <c r="BE314" s="3">
        <f t="shared" ca="1" si="59"/>
        <v>0.34415000000000001</v>
      </c>
      <c r="BF314" s="3">
        <f t="shared" ca="1" si="61"/>
        <v>-0.40116316278173481</v>
      </c>
      <c r="BG314" s="9">
        <f t="shared" ca="1" si="62"/>
        <v>4</v>
      </c>
      <c r="BH314" s="6">
        <f ca="1">IF(ISNUMBER('Descriptive Stats'!BF314),'Descriptive Stats'!BF314,#N/A)</f>
        <v>-0.40116316278173481</v>
      </c>
      <c r="BI314" s="6">
        <f ca="1">IF(ISNUMBER('Descriptive Stats'!E314),'Descriptive Stats'!E314,#N/A)</f>
        <v>4</v>
      </c>
      <c r="BK314" s="2" t="str">
        <f t="shared" ca="1" si="63"/>
        <v/>
      </c>
      <c r="BL314" s="2">
        <f t="shared" ca="1" si="64"/>
        <v>4</v>
      </c>
    </row>
    <row r="315" spans="1:64" ht="14.4" x14ac:dyDescent="0.3">
      <c r="A315" s="2">
        <f>ROW()</f>
        <v>315</v>
      </c>
      <c r="B315" s="56"/>
      <c r="C315" s="8">
        <f t="shared" ca="1" si="55"/>
        <v>13</v>
      </c>
      <c r="D315" s="8">
        <f t="shared" ca="1" si="56"/>
        <v>4</v>
      </c>
      <c r="E315" s="50">
        <f t="shared" ca="1" si="57"/>
        <v>6</v>
      </c>
      <c r="F315" s="2" t="str">
        <f t="shared" ca="1" si="58"/>
        <v/>
      </c>
      <c r="BD315" s="49">
        <f t="shared" ca="1" si="60"/>
        <v>3900</v>
      </c>
      <c r="BE315" s="3">
        <f t="shared" ca="1" si="59"/>
        <v>0.38995000000000002</v>
      </c>
      <c r="BF315" s="3">
        <f t="shared" ca="1" si="61"/>
        <v>-0.2794493539703507</v>
      </c>
      <c r="BG315" s="9">
        <f t="shared" ca="1" si="62"/>
        <v>6</v>
      </c>
      <c r="BH315" s="6">
        <f ca="1">IF(ISNUMBER('Descriptive Stats'!BF315),'Descriptive Stats'!BF315,#N/A)</f>
        <v>-0.2794493539703507</v>
      </c>
      <c r="BI315" s="6">
        <f ca="1">IF(ISNUMBER('Descriptive Stats'!E315),'Descriptive Stats'!E315,#N/A)</f>
        <v>6</v>
      </c>
      <c r="BK315" s="2" t="str">
        <f t="shared" ca="1" si="63"/>
        <v/>
      </c>
      <c r="BL315" s="2">
        <f t="shared" ca="1" si="64"/>
        <v>6</v>
      </c>
    </row>
    <row r="316" spans="1:64" ht="14.4" x14ac:dyDescent="0.3">
      <c r="A316" s="2">
        <f>ROW()</f>
        <v>316</v>
      </c>
      <c r="B316" s="56"/>
      <c r="C316" s="8">
        <f t="shared" ca="1" si="55"/>
        <v>5</v>
      </c>
      <c r="D316" s="8">
        <f t="shared" ca="1" si="56"/>
        <v>6</v>
      </c>
      <c r="E316" s="50">
        <f t="shared" ca="1" si="57"/>
        <v>6</v>
      </c>
      <c r="F316" s="2" t="str">
        <f t="shared" ca="1" si="58"/>
        <v/>
      </c>
      <c r="BD316" s="49">
        <f t="shared" ca="1" si="60"/>
        <v>3900</v>
      </c>
      <c r="BE316" s="3">
        <f t="shared" ca="1" si="59"/>
        <v>0.38995000000000002</v>
      </c>
      <c r="BF316" s="3">
        <f t="shared" ca="1" si="61"/>
        <v>-0.2794493539703507</v>
      </c>
      <c r="BG316" s="9">
        <f t="shared" ca="1" si="62"/>
        <v>6</v>
      </c>
      <c r="BH316" s="6">
        <f ca="1">IF(ISNUMBER('Descriptive Stats'!BF316),'Descriptive Stats'!BF316,#N/A)</f>
        <v>-0.2794493539703507</v>
      </c>
      <c r="BI316" s="6">
        <f ca="1">IF(ISNUMBER('Descriptive Stats'!E316),'Descriptive Stats'!E316,#N/A)</f>
        <v>6</v>
      </c>
      <c r="BK316" s="2" t="str">
        <f t="shared" ca="1" si="63"/>
        <v/>
      </c>
      <c r="BL316" s="2">
        <f t="shared" ca="1" si="64"/>
        <v>6</v>
      </c>
    </row>
    <row r="317" spans="1:64" ht="14.4" x14ac:dyDescent="0.3">
      <c r="A317" s="2">
        <f>ROW()</f>
        <v>317</v>
      </c>
      <c r="B317" s="56"/>
      <c r="C317" s="8">
        <f t="shared" ca="1" si="55"/>
        <v>5</v>
      </c>
      <c r="D317" s="8">
        <f t="shared" ca="1" si="56"/>
        <v>6</v>
      </c>
      <c r="E317" s="50">
        <f t="shared" ca="1" si="57"/>
        <v>3</v>
      </c>
      <c r="F317" s="2" t="str">
        <f t="shared" ca="1" si="58"/>
        <v/>
      </c>
      <c r="BD317" s="49">
        <f t="shared" ca="1" si="60"/>
        <v>3200</v>
      </c>
      <c r="BE317" s="3">
        <f t="shared" ca="1" si="59"/>
        <v>0.31995000000000001</v>
      </c>
      <c r="BF317" s="3">
        <f t="shared" ca="1" si="61"/>
        <v>-0.46783862043457014</v>
      </c>
      <c r="BG317" s="9">
        <f t="shared" ca="1" si="62"/>
        <v>3</v>
      </c>
      <c r="BH317" s="6">
        <f ca="1">IF(ISNUMBER('Descriptive Stats'!BF317),'Descriptive Stats'!BF317,#N/A)</f>
        <v>-0.46783862043457014</v>
      </c>
      <c r="BI317" s="6">
        <f ca="1">IF(ISNUMBER('Descriptive Stats'!E317),'Descriptive Stats'!E317,#N/A)</f>
        <v>3</v>
      </c>
      <c r="BK317" s="2" t="str">
        <f t="shared" ca="1" si="63"/>
        <v/>
      </c>
      <c r="BL317" s="2">
        <f t="shared" ca="1" si="64"/>
        <v>3</v>
      </c>
    </row>
    <row r="318" spans="1:64" ht="14.4" x14ac:dyDescent="0.3">
      <c r="A318" s="2">
        <f>ROW()</f>
        <v>318</v>
      </c>
      <c r="B318" s="56"/>
      <c r="C318" s="8">
        <f t="shared" ca="1" si="55"/>
        <v>10</v>
      </c>
      <c r="D318" s="8">
        <f t="shared" ca="1" si="56"/>
        <v>3</v>
      </c>
      <c r="E318" s="50">
        <f t="shared" ca="1" si="57"/>
        <v>9</v>
      </c>
      <c r="F318" s="2" t="str">
        <f t="shared" ca="1" si="58"/>
        <v/>
      </c>
      <c r="BD318" s="49">
        <f t="shared" ca="1" si="60"/>
        <v>4819</v>
      </c>
      <c r="BE318" s="3">
        <f t="shared" ca="1" si="59"/>
        <v>0.48185</v>
      </c>
      <c r="BF318" s="3">
        <f t="shared" ca="1" si="61"/>
        <v>-4.5511009098988427E-2</v>
      </c>
      <c r="BG318" s="9">
        <f t="shared" ca="1" si="62"/>
        <v>9</v>
      </c>
      <c r="BH318" s="6">
        <f ca="1">IF(ISNUMBER('Descriptive Stats'!BF318),'Descriptive Stats'!BF318,#N/A)</f>
        <v>-4.5511009098988427E-2</v>
      </c>
      <c r="BI318" s="6">
        <f ca="1">IF(ISNUMBER('Descriptive Stats'!E318),'Descriptive Stats'!E318,#N/A)</f>
        <v>9</v>
      </c>
      <c r="BK318" s="2" t="str">
        <f t="shared" ca="1" si="63"/>
        <v/>
      </c>
      <c r="BL318" s="2">
        <f t="shared" ca="1" si="64"/>
        <v>9</v>
      </c>
    </row>
    <row r="319" spans="1:64" ht="14.4" x14ac:dyDescent="0.3">
      <c r="A319" s="2">
        <f>ROW()</f>
        <v>319</v>
      </c>
      <c r="B319" s="56"/>
      <c r="C319" s="8">
        <f t="shared" ca="1" si="55"/>
        <v>23</v>
      </c>
      <c r="D319" s="8">
        <f t="shared" ca="1" si="56"/>
        <v>9</v>
      </c>
      <c r="E319" s="50">
        <f t="shared" ca="1" si="57"/>
        <v>0</v>
      </c>
      <c r="F319" s="2" t="str">
        <f t="shared" ca="1" si="58"/>
        <v/>
      </c>
      <c r="BD319" s="49">
        <f t="shared" ca="1" si="60"/>
        <v>815.5</v>
      </c>
      <c r="BE319" s="3">
        <f t="shared" ca="1" si="59"/>
        <v>8.1500000000000003E-2</v>
      </c>
      <c r="BF319" s="3">
        <f t="shared" ca="1" si="61"/>
        <v>-1.3950525282585462</v>
      </c>
      <c r="BG319" s="9">
        <f t="shared" ca="1" si="62"/>
        <v>0</v>
      </c>
      <c r="BH319" s="6">
        <f ca="1">IF(ISNUMBER('Descriptive Stats'!BF319),'Descriptive Stats'!BF319,#N/A)</f>
        <v>-1.3950525282585462</v>
      </c>
      <c r="BI319" s="6">
        <f ca="1">IF(ISNUMBER('Descriptive Stats'!E319),'Descriptive Stats'!E319,#N/A)</f>
        <v>0</v>
      </c>
      <c r="BK319" s="2">
        <f t="shared" ca="1" si="63"/>
        <v>0</v>
      </c>
      <c r="BL319" s="2" t="str">
        <f t="shared" ca="1" si="64"/>
        <v/>
      </c>
    </row>
    <row r="320" spans="1:64" ht="14.4" x14ac:dyDescent="0.3">
      <c r="A320" s="2">
        <f>ROW()</f>
        <v>320</v>
      </c>
      <c r="B320" s="56"/>
      <c r="C320" s="8">
        <f t="shared" ca="1" si="55"/>
        <v>4</v>
      </c>
      <c r="D320" s="8">
        <f t="shared" ca="1" si="56"/>
        <v>0</v>
      </c>
      <c r="E320" s="50">
        <f t="shared" ca="1" si="57"/>
        <v>2</v>
      </c>
      <c r="F320" s="2" t="str">
        <f t="shared" ca="1" si="58"/>
        <v/>
      </c>
      <c r="BD320" s="49">
        <f t="shared" ca="1" si="60"/>
        <v>2595</v>
      </c>
      <c r="BE320" s="3">
        <f t="shared" ca="1" si="59"/>
        <v>0.25945000000000001</v>
      </c>
      <c r="BF320" s="3">
        <f t="shared" ca="1" si="61"/>
        <v>-0.6450419512753276</v>
      </c>
      <c r="BG320" s="9">
        <f t="shared" ca="1" si="62"/>
        <v>2</v>
      </c>
      <c r="BH320" s="6">
        <f ca="1">IF(ISNUMBER('Descriptive Stats'!BF320),'Descriptive Stats'!BF320,#N/A)</f>
        <v>-0.6450419512753276</v>
      </c>
      <c r="BI320" s="6">
        <f ca="1">IF(ISNUMBER('Descriptive Stats'!E320),'Descriptive Stats'!E320,#N/A)</f>
        <v>2</v>
      </c>
      <c r="BK320" s="2">
        <f t="shared" ca="1" si="63"/>
        <v>2</v>
      </c>
      <c r="BL320" s="2">
        <f t="shared" ca="1" si="64"/>
        <v>2</v>
      </c>
    </row>
    <row r="321" spans="1:64" ht="14.4" x14ac:dyDescent="0.3">
      <c r="A321" s="2">
        <f>ROW()</f>
        <v>321</v>
      </c>
      <c r="B321" s="56"/>
      <c r="C321" s="8">
        <f t="shared" ca="1" si="55"/>
        <v>21</v>
      </c>
      <c r="D321" s="8">
        <f t="shared" ca="1" si="56"/>
        <v>2</v>
      </c>
      <c r="E321" s="50">
        <f t="shared" ca="1" si="57"/>
        <v>4</v>
      </c>
      <c r="F321" s="2" t="str">
        <f t="shared" ca="1" si="58"/>
        <v/>
      </c>
      <c r="BD321" s="49">
        <f t="shared" ca="1" si="60"/>
        <v>3442</v>
      </c>
      <c r="BE321" s="3">
        <f t="shared" ca="1" si="59"/>
        <v>0.34415000000000001</v>
      </c>
      <c r="BF321" s="3">
        <f t="shared" ca="1" si="61"/>
        <v>-0.40116316278173481</v>
      </c>
      <c r="BG321" s="9">
        <f t="shared" ca="1" si="62"/>
        <v>4</v>
      </c>
      <c r="BH321" s="6">
        <f ca="1">IF(ISNUMBER('Descriptive Stats'!BF321),'Descriptive Stats'!BF321,#N/A)</f>
        <v>-0.40116316278173481</v>
      </c>
      <c r="BI321" s="6">
        <f ca="1">IF(ISNUMBER('Descriptive Stats'!E321),'Descriptive Stats'!E321,#N/A)</f>
        <v>4</v>
      </c>
      <c r="BK321" s="2" t="str">
        <f t="shared" ca="1" si="63"/>
        <v/>
      </c>
      <c r="BL321" s="2">
        <f t="shared" ca="1" si="64"/>
        <v>4</v>
      </c>
    </row>
    <row r="322" spans="1:64" ht="14.4" x14ac:dyDescent="0.3">
      <c r="A322" s="2">
        <f>ROW()</f>
        <v>322</v>
      </c>
      <c r="B322" s="56"/>
      <c r="C322" s="8">
        <f t="shared" ca="1" si="55"/>
        <v>13</v>
      </c>
      <c r="D322" s="8">
        <f t="shared" ca="1" si="56"/>
        <v>4</v>
      </c>
      <c r="E322" s="50">
        <f t="shared" ca="1" si="57"/>
        <v>1</v>
      </c>
      <c r="F322" s="2" t="str">
        <f t="shared" ca="1" si="58"/>
        <v/>
      </c>
      <c r="BD322" s="49">
        <f t="shared" ca="1" si="60"/>
        <v>1871</v>
      </c>
      <c r="BE322" s="3">
        <f t="shared" ca="1" si="59"/>
        <v>0.18704999999999999</v>
      </c>
      <c r="BF322" s="3">
        <f t="shared" ca="1" si="61"/>
        <v>-0.88881967520906158</v>
      </c>
      <c r="BG322" s="9">
        <f t="shared" ca="1" si="62"/>
        <v>1</v>
      </c>
      <c r="BH322" s="6">
        <f ca="1">IF(ISNUMBER('Descriptive Stats'!BF322),'Descriptive Stats'!BF322,#N/A)</f>
        <v>-0.88881967520906158</v>
      </c>
      <c r="BI322" s="6">
        <f ca="1">IF(ISNUMBER('Descriptive Stats'!E322),'Descriptive Stats'!E322,#N/A)</f>
        <v>1</v>
      </c>
      <c r="BK322" s="2">
        <f t="shared" ca="1" si="63"/>
        <v>1</v>
      </c>
      <c r="BL322" s="2" t="str">
        <f t="shared" ca="1" si="64"/>
        <v/>
      </c>
    </row>
    <row r="323" spans="1:64" ht="14.4" x14ac:dyDescent="0.3">
      <c r="A323" s="2">
        <f>ROW()</f>
        <v>323</v>
      </c>
      <c r="B323" s="56"/>
      <c r="C323" s="8">
        <f t="shared" ref="C323:C386" ca="1" si="65">RANDBETWEEN(2,COUNT(B:B))</f>
        <v>12</v>
      </c>
      <c r="D323" s="8">
        <f t="shared" ref="D323:D386" ca="1" si="66">VLOOKUP(C323,A:B,2,TRUE)</f>
        <v>1</v>
      </c>
      <c r="E323" s="50">
        <f t="shared" ref="E323:E386" ca="1" si="67">IF(0=MOD(ROW(),$J$1),AVERAGE(OFFSET($D$2,ROW()-$J$1,0,$J$1,1)),"")</f>
        <v>2</v>
      </c>
      <c r="F323" s="2" t="str">
        <f t="shared" ref="F323:F386" ca="1" si="68">IF(ISNUMBER(E323),IF(OR(E323&lt;$K$16,E323&gt;$K$14),"X",""),"")</f>
        <v/>
      </c>
      <c r="BD323" s="49">
        <f t="shared" ca="1" si="60"/>
        <v>2595</v>
      </c>
      <c r="BE323" s="3">
        <f t="shared" ca="1" si="59"/>
        <v>0.25945000000000001</v>
      </c>
      <c r="BF323" s="3">
        <f t="shared" ca="1" si="61"/>
        <v>-0.6450419512753276</v>
      </c>
      <c r="BG323" s="9">
        <f t="shared" ca="1" si="62"/>
        <v>2</v>
      </c>
      <c r="BH323" s="6">
        <f ca="1">IF(ISNUMBER('Descriptive Stats'!BF323),'Descriptive Stats'!BF323,#N/A)</f>
        <v>-0.6450419512753276</v>
      </c>
      <c r="BI323" s="6">
        <f ca="1">IF(ISNUMBER('Descriptive Stats'!E323),'Descriptive Stats'!E323,#N/A)</f>
        <v>2</v>
      </c>
      <c r="BK323" s="2">
        <f t="shared" ca="1" si="63"/>
        <v>2</v>
      </c>
      <c r="BL323" s="2">
        <f t="shared" ca="1" si="64"/>
        <v>2</v>
      </c>
    </row>
    <row r="324" spans="1:64" ht="14.4" x14ac:dyDescent="0.3">
      <c r="A324" s="2">
        <f>ROW()</f>
        <v>324</v>
      </c>
      <c r="B324" s="56"/>
      <c r="C324" s="8">
        <f t="shared" ca="1" si="65"/>
        <v>3</v>
      </c>
      <c r="D324" s="8">
        <f t="shared" ca="1" si="66"/>
        <v>2</v>
      </c>
      <c r="E324" s="50">
        <f t="shared" ca="1" si="67"/>
        <v>2</v>
      </c>
      <c r="F324" s="2" t="str">
        <f t="shared" ca="1" si="68"/>
        <v/>
      </c>
      <c r="BD324" s="49">
        <f t="shared" ca="1" si="60"/>
        <v>2595</v>
      </c>
      <c r="BE324" s="3">
        <f t="shared" ca="1" si="59"/>
        <v>0.25945000000000001</v>
      </c>
      <c r="BF324" s="3">
        <f t="shared" ca="1" si="61"/>
        <v>-0.6450419512753276</v>
      </c>
      <c r="BG324" s="9">
        <f t="shared" ca="1" si="62"/>
        <v>2</v>
      </c>
      <c r="BH324" s="6">
        <f ca="1">IF(ISNUMBER('Descriptive Stats'!BF324),'Descriptive Stats'!BF324,#N/A)</f>
        <v>-0.6450419512753276</v>
      </c>
      <c r="BI324" s="6">
        <f ca="1">IF(ISNUMBER('Descriptive Stats'!E324),'Descriptive Stats'!E324,#N/A)</f>
        <v>2</v>
      </c>
      <c r="BK324" s="2">
        <f t="shared" ca="1" si="63"/>
        <v>2</v>
      </c>
      <c r="BL324" s="2">
        <f t="shared" ca="1" si="64"/>
        <v>2</v>
      </c>
    </row>
    <row r="325" spans="1:64" ht="14.4" x14ac:dyDescent="0.3">
      <c r="A325" s="2">
        <f>ROW()</f>
        <v>325</v>
      </c>
      <c r="B325" s="56"/>
      <c r="C325" s="8">
        <f t="shared" ca="1" si="65"/>
        <v>17</v>
      </c>
      <c r="D325" s="8">
        <f t="shared" ca="1" si="66"/>
        <v>2</v>
      </c>
      <c r="E325" s="50">
        <f t="shared" ca="1" si="67"/>
        <v>6</v>
      </c>
      <c r="F325" s="2" t="str">
        <f t="shared" ca="1" si="68"/>
        <v/>
      </c>
      <c r="BD325" s="49">
        <f t="shared" ca="1" si="60"/>
        <v>3900</v>
      </c>
      <c r="BE325" s="3">
        <f t="shared" ca="1" si="59"/>
        <v>0.38995000000000002</v>
      </c>
      <c r="BF325" s="3">
        <f t="shared" ca="1" si="61"/>
        <v>-0.2794493539703507</v>
      </c>
      <c r="BG325" s="9">
        <f t="shared" ca="1" si="62"/>
        <v>6</v>
      </c>
      <c r="BH325" s="6">
        <f ca="1">IF(ISNUMBER('Descriptive Stats'!BF325),'Descriptive Stats'!BF325,#N/A)</f>
        <v>-0.2794493539703507</v>
      </c>
      <c r="BI325" s="6">
        <f ca="1">IF(ISNUMBER('Descriptive Stats'!E325),'Descriptive Stats'!E325,#N/A)</f>
        <v>6</v>
      </c>
      <c r="BK325" s="2" t="str">
        <f t="shared" ca="1" si="63"/>
        <v/>
      </c>
      <c r="BL325" s="2">
        <f t="shared" ca="1" si="64"/>
        <v>6</v>
      </c>
    </row>
    <row r="326" spans="1:64" ht="14.4" x14ac:dyDescent="0.3">
      <c r="A326" s="2">
        <f>ROW()</f>
        <v>326</v>
      </c>
      <c r="B326" s="56"/>
      <c r="C326" s="8">
        <f t="shared" ca="1" si="65"/>
        <v>16</v>
      </c>
      <c r="D326" s="8">
        <f t="shared" ca="1" si="66"/>
        <v>6</v>
      </c>
      <c r="E326" s="50">
        <f t="shared" ca="1" si="67"/>
        <v>1</v>
      </c>
      <c r="F326" s="2" t="str">
        <f t="shared" ca="1" si="68"/>
        <v/>
      </c>
      <c r="BD326" s="49">
        <f t="shared" ca="1" si="60"/>
        <v>1871</v>
      </c>
      <c r="BE326" s="3">
        <f t="shared" ca="1" si="59"/>
        <v>0.18704999999999999</v>
      </c>
      <c r="BF326" s="3">
        <f t="shared" ca="1" si="61"/>
        <v>-0.88881967520906158</v>
      </c>
      <c r="BG326" s="9">
        <f t="shared" ca="1" si="62"/>
        <v>1</v>
      </c>
      <c r="BH326" s="6">
        <f ca="1">IF(ISNUMBER('Descriptive Stats'!BF326),'Descriptive Stats'!BF326,#N/A)</f>
        <v>-0.88881967520906158</v>
      </c>
      <c r="BI326" s="6">
        <f ca="1">IF(ISNUMBER('Descriptive Stats'!E326),'Descriptive Stats'!E326,#N/A)</f>
        <v>1</v>
      </c>
      <c r="BK326" s="2">
        <f t="shared" ca="1" si="63"/>
        <v>1</v>
      </c>
      <c r="BL326" s="2" t="str">
        <f t="shared" ca="1" si="64"/>
        <v/>
      </c>
    </row>
    <row r="327" spans="1:64" ht="14.4" x14ac:dyDescent="0.3">
      <c r="A327" s="2">
        <f>ROW()</f>
        <v>327</v>
      </c>
      <c r="B327" s="56"/>
      <c r="C327" s="8">
        <f t="shared" ca="1" si="65"/>
        <v>12</v>
      </c>
      <c r="D327" s="8">
        <f t="shared" ca="1" si="66"/>
        <v>1</v>
      </c>
      <c r="E327" s="50">
        <f t="shared" ca="1" si="67"/>
        <v>2</v>
      </c>
      <c r="F327" s="2" t="str">
        <f t="shared" ca="1" si="68"/>
        <v/>
      </c>
      <c r="BD327" s="49">
        <f t="shared" ca="1" si="60"/>
        <v>2595</v>
      </c>
      <c r="BE327" s="3">
        <f t="shared" ref="BE327:BE390" ca="1" si="69">IF(ISNUMBER(BD327),(BD327-0.5)/$BK$4,"")</f>
        <v>0.25945000000000001</v>
      </c>
      <c r="BF327" s="3">
        <f t="shared" ca="1" si="61"/>
        <v>-0.6450419512753276</v>
      </c>
      <c r="BG327" s="9">
        <f t="shared" ca="1" si="62"/>
        <v>2</v>
      </c>
      <c r="BH327" s="6">
        <f ca="1">IF(ISNUMBER('Descriptive Stats'!BF327),'Descriptive Stats'!BF327,#N/A)</f>
        <v>-0.6450419512753276</v>
      </c>
      <c r="BI327" s="6">
        <f ca="1">IF(ISNUMBER('Descriptive Stats'!E327),'Descriptive Stats'!E327,#N/A)</f>
        <v>2</v>
      </c>
      <c r="BK327" s="2">
        <f t="shared" ca="1" si="63"/>
        <v>2</v>
      </c>
      <c r="BL327" s="2">
        <f t="shared" ca="1" si="64"/>
        <v>2</v>
      </c>
    </row>
    <row r="328" spans="1:64" ht="14.4" x14ac:dyDescent="0.3">
      <c r="A328" s="2">
        <f>ROW()</f>
        <v>328</v>
      </c>
      <c r="B328" s="56"/>
      <c r="C328" s="8">
        <f t="shared" ca="1" si="65"/>
        <v>9</v>
      </c>
      <c r="D328" s="8">
        <f t="shared" ca="1" si="66"/>
        <v>2</v>
      </c>
      <c r="E328" s="50">
        <f t="shared" ca="1" si="67"/>
        <v>2</v>
      </c>
      <c r="F328" s="2" t="str">
        <f t="shared" ca="1" si="68"/>
        <v/>
      </c>
      <c r="BD328" s="49">
        <f t="shared" ref="BD328:BD391" ca="1" si="70">IF(ISNUMBER(BG328),_xlfn.RANK.AVG(BG328,$BG$2:$BG$5414,1),"")</f>
        <v>2595</v>
      </c>
      <c r="BE328" s="3">
        <f t="shared" ca="1" si="69"/>
        <v>0.25945000000000001</v>
      </c>
      <c r="BF328" s="3">
        <f t="shared" ca="1" si="61"/>
        <v>-0.6450419512753276</v>
      </c>
      <c r="BG328" s="9">
        <f t="shared" ca="1" si="62"/>
        <v>2</v>
      </c>
      <c r="BH328" s="6">
        <f ca="1">IF(ISNUMBER('Descriptive Stats'!BF328),'Descriptive Stats'!BF328,#N/A)</f>
        <v>-0.6450419512753276</v>
      </c>
      <c r="BI328" s="6">
        <f ca="1">IF(ISNUMBER('Descriptive Stats'!E328),'Descriptive Stats'!E328,#N/A)</f>
        <v>2</v>
      </c>
      <c r="BK328" s="2">
        <f t="shared" ca="1" si="63"/>
        <v>2</v>
      </c>
      <c r="BL328" s="2">
        <f t="shared" ca="1" si="64"/>
        <v>2</v>
      </c>
    </row>
    <row r="329" spans="1:64" ht="14.4" x14ac:dyDescent="0.3">
      <c r="A329" s="2">
        <f>ROW()</f>
        <v>329</v>
      </c>
      <c r="B329" s="56"/>
      <c r="C329" s="8">
        <f t="shared" ca="1" si="65"/>
        <v>9</v>
      </c>
      <c r="D329" s="8">
        <f t="shared" ca="1" si="66"/>
        <v>2</v>
      </c>
      <c r="E329" s="50">
        <f t="shared" ca="1" si="67"/>
        <v>0</v>
      </c>
      <c r="F329" s="2" t="str">
        <f t="shared" ca="1" si="68"/>
        <v/>
      </c>
      <c r="BD329" s="49">
        <f t="shared" ca="1" si="70"/>
        <v>815.5</v>
      </c>
      <c r="BE329" s="3">
        <f t="shared" ca="1" si="69"/>
        <v>8.1500000000000003E-2</v>
      </c>
      <c r="BF329" s="3">
        <f t="shared" ref="BF329:BF392" ca="1" si="71">IF(ISNUMBER(BE329),_xlfn.NORM.INV(BE329,0,1),"")</f>
        <v>-1.3950525282585462</v>
      </c>
      <c r="BG329" s="9">
        <f t="shared" ref="BG329:BG392" ca="1" si="72">IF(ISNUMBER(E329),E329,"")</f>
        <v>0</v>
      </c>
      <c r="BH329" s="6">
        <f ca="1">IF(ISNUMBER('Descriptive Stats'!BF329),'Descriptive Stats'!BF329,#N/A)</f>
        <v>-1.3950525282585462</v>
      </c>
      <c r="BI329" s="6">
        <f ca="1">IF(ISNUMBER('Descriptive Stats'!E329),'Descriptive Stats'!E329,#N/A)</f>
        <v>0</v>
      </c>
      <c r="BK329" s="2">
        <f t="shared" ca="1" si="63"/>
        <v>0</v>
      </c>
      <c r="BL329" s="2" t="str">
        <f t="shared" ca="1" si="64"/>
        <v/>
      </c>
    </row>
    <row r="330" spans="1:64" ht="14.4" x14ac:dyDescent="0.3">
      <c r="A330" s="2">
        <f>ROW()</f>
        <v>330</v>
      </c>
      <c r="B330" s="56"/>
      <c r="C330" s="8">
        <f t="shared" ca="1" si="65"/>
        <v>18</v>
      </c>
      <c r="D330" s="8">
        <f t="shared" ca="1" si="66"/>
        <v>0</v>
      </c>
      <c r="E330" s="50">
        <f t="shared" ca="1" si="67"/>
        <v>0</v>
      </c>
      <c r="F330" s="2" t="str">
        <f t="shared" ca="1" si="68"/>
        <v/>
      </c>
      <c r="BD330" s="49">
        <f t="shared" ca="1" si="70"/>
        <v>815.5</v>
      </c>
      <c r="BE330" s="3">
        <f t="shared" ca="1" si="69"/>
        <v>8.1500000000000003E-2</v>
      </c>
      <c r="BF330" s="3">
        <f t="shared" ca="1" si="71"/>
        <v>-1.3950525282585462</v>
      </c>
      <c r="BG330" s="9">
        <f t="shared" ca="1" si="72"/>
        <v>0</v>
      </c>
      <c r="BH330" s="6">
        <f ca="1">IF(ISNUMBER('Descriptive Stats'!BF330),'Descriptive Stats'!BF330,#N/A)</f>
        <v>-1.3950525282585462</v>
      </c>
      <c r="BI330" s="6">
        <f ca="1">IF(ISNUMBER('Descriptive Stats'!E330),'Descriptive Stats'!E330,#N/A)</f>
        <v>0</v>
      </c>
      <c r="BK330" s="2">
        <f t="shared" ca="1" si="63"/>
        <v>0</v>
      </c>
      <c r="BL330" s="2" t="str">
        <f t="shared" ca="1" si="64"/>
        <v/>
      </c>
    </row>
    <row r="331" spans="1:64" ht="14.4" x14ac:dyDescent="0.3">
      <c r="A331" s="2">
        <f>ROW()</f>
        <v>331</v>
      </c>
      <c r="B331" s="56"/>
      <c r="C331" s="8">
        <f t="shared" ca="1" si="65"/>
        <v>20</v>
      </c>
      <c r="D331" s="8">
        <f t="shared" ca="1" si="66"/>
        <v>0</v>
      </c>
      <c r="E331" s="50">
        <f t="shared" ca="1" si="67"/>
        <v>0</v>
      </c>
      <c r="F331" s="2" t="str">
        <f t="shared" ca="1" si="68"/>
        <v/>
      </c>
      <c r="BD331" s="49">
        <f t="shared" ca="1" si="70"/>
        <v>815.5</v>
      </c>
      <c r="BE331" s="3">
        <f t="shared" ca="1" si="69"/>
        <v>8.1500000000000003E-2</v>
      </c>
      <c r="BF331" s="3">
        <f t="shared" ca="1" si="71"/>
        <v>-1.3950525282585462</v>
      </c>
      <c r="BG331" s="9">
        <f t="shared" ca="1" si="72"/>
        <v>0</v>
      </c>
      <c r="BH331" s="6">
        <f ca="1">IF(ISNUMBER('Descriptive Stats'!BF331),'Descriptive Stats'!BF331,#N/A)</f>
        <v>-1.3950525282585462</v>
      </c>
      <c r="BI331" s="6">
        <f ca="1">IF(ISNUMBER('Descriptive Stats'!E331),'Descriptive Stats'!E331,#N/A)</f>
        <v>0</v>
      </c>
      <c r="BK331" s="2">
        <f t="shared" ca="1" si="63"/>
        <v>0</v>
      </c>
      <c r="BL331" s="2" t="str">
        <f t="shared" ca="1" si="64"/>
        <v/>
      </c>
    </row>
    <row r="332" spans="1:64" ht="14.4" x14ac:dyDescent="0.3">
      <c r="A332" s="2">
        <f>ROW()</f>
        <v>332</v>
      </c>
      <c r="B332" s="56"/>
      <c r="C332" s="8">
        <f t="shared" ca="1" si="65"/>
        <v>14</v>
      </c>
      <c r="D332" s="8">
        <f t="shared" ca="1" si="66"/>
        <v>0</v>
      </c>
      <c r="E332" s="50">
        <f t="shared" ca="1" si="67"/>
        <v>1</v>
      </c>
      <c r="F332" s="2" t="str">
        <f t="shared" ca="1" si="68"/>
        <v/>
      </c>
      <c r="BD332" s="49">
        <f t="shared" ca="1" si="70"/>
        <v>1871</v>
      </c>
      <c r="BE332" s="3">
        <f t="shared" ca="1" si="69"/>
        <v>0.18704999999999999</v>
      </c>
      <c r="BF332" s="3">
        <f t="shared" ca="1" si="71"/>
        <v>-0.88881967520906158</v>
      </c>
      <c r="BG332" s="9">
        <f t="shared" ca="1" si="72"/>
        <v>1</v>
      </c>
      <c r="BH332" s="6">
        <f ca="1">IF(ISNUMBER('Descriptive Stats'!BF332),'Descriptive Stats'!BF332,#N/A)</f>
        <v>-0.88881967520906158</v>
      </c>
      <c r="BI332" s="6">
        <f ca="1">IF(ISNUMBER('Descriptive Stats'!E332),'Descriptive Stats'!E332,#N/A)</f>
        <v>1</v>
      </c>
      <c r="BK332" s="2">
        <f t="shared" ca="1" si="63"/>
        <v>1</v>
      </c>
      <c r="BL332" s="2" t="str">
        <f t="shared" ca="1" si="64"/>
        <v/>
      </c>
    </row>
    <row r="333" spans="1:64" ht="14.4" x14ac:dyDescent="0.3">
      <c r="A333" s="2">
        <f>ROW()</f>
        <v>333</v>
      </c>
      <c r="B333" s="56"/>
      <c r="C333" s="8">
        <f t="shared" ca="1" si="65"/>
        <v>12</v>
      </c>
      <c r="D333" s="8">
        <f t="shared" ca="1" si="66"/>
        <v>1</v>
      </c>
      <c r="E333" s="50">
        <f t="shared" ca="1" si="67"/>
        <v>2</v>
      </c>
      <c r="F333" s="2" t="str">
        <f t="shared" ca="1" si="68"/>
        <v/>
      </c>
      <c r="BD333" s="49">
        <f t="shared" ca="1" si="70"/>
        <v>2595</v>
      </c>
      <c r="BE333" s="3">
        <f t="shared" ca="1" si="69"/>
        <v>0.25945000000000001</v>
      </c>
      <c r="BF333" s="3">
        <f t="shared" ca="1" si="71"/>
        <v>-0.6450419512753276</v>
      </c>
      <c r="BG333" s="9">
        <f t="shared" ca="1" si="72"/>
        <v>2</v>
      </c>
      <c r="BH333" s="6">
        <f ca="1">IF(ISNUMBER('Descriptive Stats'!BF333),'Descriptive Stats'!BF333,#N/A)</f>
        <v>-0.6450419512753276</v>
      </c>
      <c r="BI333" s="6">
        <f ca="1">IF(ISNUMBER('Descriptive Stats'!E333),'Descriptive Stats'!E333,#N/A)</f>
        <v>2</v>
      </c>
      <c r="BK333" s="2">
        <f t="shared" ca="1" si="63"/>
        <v>2</v>
      </c>
      <c r="BL333" s="2">
        <f t="shared" ca="1" si="64"/>
        <v>2</v>
      </c>
    </row>
    <row r="334" spans="1:64" ht="14.4" x14ac:dyDescent="0.3">
      <c r="A334" s="2">
        <f>ROW()</f>
        <v>334</v>
      </c>
      <c r="B334" s="56"/>
      <c r="C334" s="8">
        <f t="shared" ca="1" si="65"/>
        <v>9</v>
      </c>
      <c r="D334" s="8">
        <f t="shared" ca="1" si="66"/>
        <v>2</v>
      </c>
      <c r="E334" s="50">
        <f t="shared" ca="1" si="67"/>
        <v>1</v>
      </c>
      <c r="F334" s="2" t="str">
        <f t="shared" ca="1" si="68"/>
        <v/>
      </c>
      <c r="BD334" s="49">
        <f t="shared" ca="1" si="70"/>
        <v>1871</v>
      </c>
      <c r="BE334" s="3">
        <f t="shared" ca="1" si="69"/>
        <v>0.18704999999999999</v>
      </c>
      <c r="BF334" s="3">
        <f t="shared" ca="1" si="71"/>
        <v>-0.88881967520906158</v>
      </c>
      <c r="BG334" s="9">
        <f t="shared" ca="1" si="72"/>
        <v>1</v>
      </c>
      <c r="BH334" s="6">
        <f ca="1">IF(ISNUMBER('Descriptive Stats'!BF334),'Descriptive Stats'!BF334,#N/A)</f>
        <v>-0.88881967520906158</v>
      </c>
      <c r="BI334" s="6">
        <f ca="1">IF(ISNUMBER('Descriptive Stats'!E334),'Descriptive Stats'!E334,#N/A)</f>
        <v>1</v>
      </c>
      <c r="BK334" s="2">
        <f t="shared" ca="1" si="63"/>
        <v>1</v>
      </c>
      <c r="BL334" s="2" t="str">
        <f t="shared" ca="1" si="64"/>
        <v/>
      </c>
    </row>
    <row r="335" spans="1:64" ht="14.4" x14ac:dyDescent="0.3">
      <c r="A335" s="2">
        <f>ROW()</f>
        <v>335</v>
      </c>
      <c r="B335" s="56"/>
      <c r="C335" s="8">
        <f t="shared" ca="1" si="65"/>
        <v>8</v>
      </c>
      <c r="D335" s="8">
        <f t="shared" ca="1" si="66"/>
        <v>1</v>
      </c>
      <c r="E335" s="50">
        <f t="shared" ca="1" si="67"/>
        <v>1</v>
      </c>
      <c r="F335" s="2" t="str">
        <f t="shared" ca="1" si="68"/>
        <v/>
      </c>
      <c r="BD335" s="49">
        <f t="shared" ca="1" si="70"/>
        <v>1871</v>
      </c>
      <c r="BE335" s="3">
        <f t="shared" ca="1" si="69"/>
        <v>0.18704999999999999</v>
      </c>
      <c r="BF335" s="3">
        <f t="shared" ca="1" si="71"/>
        <v>-0.88881967520906158</v>
      </c>
      <c r="BG335" s="9">
        <f t="shared" ca="1" si="72"/>
        <v>1</v>
      </c>
      <c r="BH335" s="6">
        <f ca="1">IF(ISNUMBER('Descriptive Stats'!BF335),'Descriptive Stats'!BF335,#N/A)</f>
        <v>-0.88881967520906158</v>
      </c>
      <c r="BI335" s="6">
        <f ca="1">IF(ISNUMBER('Descriptive Stats'!E335),'Descriptive Stats'!E335,#N/A)</f>
        <v>1</v>
      </c>
      <c r="BK335" s="2">
        <f t="shared" ca="1" si="63"/>
        <v>1</v>
      </c>
      <c r="BL335" s="2" t="str">
        <f t="shared" ca="1" si="64"/>
        <v/>
      </c>
    </row>
    <row r="336" spans="1:64" ht="14.4" x14ac:dyDescent="0.3">
      <c r="A336" s="2">
        <f>ROW()</f>
        <v>336</v>
      </c>
      <c r="B336" s="56"/>
      <c r="C336" s="8">
        <f t="shared" ca="1" si="65"/>
        <v>12</v>
      </c>
      <c r="D336" s="8">
        <f t="shared" ca="1" si="66"/>
        <v>1</v>
      </c>
      <c r="E336" s="50">
        <f t="shared" ca="1" si="67"/>
        <v>0</v>
      </c>
      <c r="F336" s="2" t="str">
        <f t="shared" ca="1" si="68"/>
        <v/>
      </c>
      <c r="BD336" s="49">
        <f t="shared" ca="1" si="70"/>
        <v>815.5</v>
      </c>
      <c r="BE336" s="3">
        <f t="shared" ca="1" si="69"/>
        <v>8.1500000000000003E-2</v>
      </c>
      <c r="BF336" s="3">
        <f t="shared" ca="1" si="71"/>
        <v>-1.3950525282585462</v>
      </c>
      <c r="BG336" s="9">
        <f t="shared" ca="1" si="72"/>
        <v>0</v>
      </c>
      <c r="BH336" s="6">
        <f ca="1">IF(ISNUMBER('Descriptive Stats'!BF336),'Descriptive Stats'!BF336,#N/A)</f>
        <v>-1.3950525282585462</v>
      </c>
      <c r="BI336" s="6">
        <f ca="1">IF(ISNUMBER('Descriptive Stats'!E336),'Descriptive Stats'!E336,#N/A)</f>
        <v>0</v>
      </c>
      <c r="BK336" s="2">
        <f t="shared" ca="1" si="63"/>
        <v>0</v>
      </c>
      <c r="BL336" s="2" t="str">
        <f t="shared" ca="1" si="64"/>
        <v/>
      </c>
    </row>
    <row r="337" spans="1:64" ht="14.4" x14ac:dyDescent="0.3">
      <c r="A337" s="2">
        <f>ROW()</f>
        <v>337</v>
      </c>
      <c r="B337" s="56"/>
      <c r="C337" s="8">
        <f t="shared" ca="1" si="65"/>
        <v>15</v>
      </c>
      <c r="D337" s="8">
        <f t="shared" ca="1" si="66"/>
        <v>0</v>
      </c>
      <c r="E337" s="50">
        <f t="shared" ca="1" si="67"/>
        <v>6</v>
      </c>
      <c r="F337" s="2" t="str">
        <f t="shared" ca="1" si="68"/>
        <v/>
      </c>
      <c r="BD337" s="49">
        <f t="shared" ca="1" si="70"/>
        <v>3900</v>
      </c>
      <c r="BE337" s="3">
        <f t="shared" ca="1" si="69"/>
        <v>0.38995000000000002</v>
      </c>
      <c r="BF337" s="3">
        <f t="shared" ca="1" si="71"/>
        <v>-0.2794493539703507</v>
      </c>
      <c r="BG337" s="9">
        <f t="shared" ca="1" si="72"/>
        <v>6</v>
      </c>
      <c r="BH337" s="6">
        <f ca="1">IF(ISNUMBER('Descriptive Stats'!BF337),'Descriptive Stats'!BF337,#N/A)</f>
        <v>-0.2794493539703507</v>
      </c>
      <c r="BI337" s="6">
        <f ca="1">IF(ISNUMBER('Descriptive Stats'!E337),'Descriptive Stats'!E337,#N/A)</f>
        <v>6</v>
      </c>
      <c r="BK337" s="2" t="str">
        <f t="shared" ca="1" si="63"/>
        <v/>
      </c>
      <c r="BL337" s="2">
        <f t="shared" ca="1" si="64"/>
        <v>6</v>
      </c>
    </row>
    <row r="338" spans="1:64" ht="14.4" x14ac:dyDescent="0.3">
      <c r="A338" s="2">
        <f>ROW()</f>
        <v>338</v>
      </c>
      <c r="B338" s="56"/>
      <c r="C338" s="8">
        <f t="shared" ca="1" si="65"/>
        <v>2</v>
      </c>
      <c r="D338" s="8">
        <f t="shared" ca="1" si="66"/>
        <v>6</v>
      </c>
      <c r="E338" s="50">
        <f t="shared" ca="1" si="67"/>
        <v>0</v>
      </c>
      <c r="F338" s="2" t="str">
        <f t="shared" ca="1" si="68"/>
        <v/>
      </c>
      <c r="BD338" s="49">
        <f t="shared" ca="1" si="70"/>
        <v>815.5</v>
      </c>
      <c r="BE338" s="3">
        <f t="shared" ca="1" si="69"/>
        <v>8.1500000000000003E-2</v>
      </c>
      <c r="BF338" s="3">
        <f t="shared" ca="1" si="71"/>
        <v>-1.3950525282585462</v>
      </c>
      <c r="BG338" s="9">
        <f t="shared" ca="1" si="72"/>
        <v>0</v>
      </c>
      <c r="BH338" s="6">
        <f ca="1">IF(ISNUMBER('Descriptive Stats'!BF338),'Descriptive Stats'!BF338,#N/A)</f>
        <v>-1.3950525282585462</v>
      </c>
      <c r="BI338" s="6">
        <f ca="1">IF(ISNUMBER('Descriptive Stats'!E338),'Descriptive Stats'!E338,#N/A)</f>
        <v>0</v>
      </c>
      <c r="BK338" s="2">
        <f t="shared" ca="1" si="63"/>
        <v>0</v>
      </c>
      <c r="BL338" s="2" t="str">
        <f t="shared" ca="1" si="64"/>
        <v/>
      </c>
    </row>
    <row r="339" spans="1:64" ht="14.4" x14ac:dyDescent="0.3">
      <c r="A339" s="2">
        <f>ROW()</f>
        <v>339</v>
      </c>
      <c r="B339" s="56"/>
      <c r="C339" s="8">
        <f t="shared" ca="1" si="65"/>
        <v>14</v>
      </c>
      <c r="D339" s="8">
        <f t="shared" ca="1" si="66"/>
        <v>0</v>
      </c>
      <c r="E339" s="50">
        <f t="shared" ca="1" si="67"/>
        <v>1</v>
      </c>
      <c r="F339" s="2" t="str">
        <f t="shared" ca="1" si="68"/>
        <v/>
      </c>
      <c r="BD339" s="49">
        <f t="shared" ca="1" si="70"/>
        <v>1871</v>
      </c>
      <c r="BE339" s="3">
        <f t="shared" ca="1" si="69"/>
        <v>0.18704999999999999</v>
      </c>
      <c r="BF339" s="3">
        <f t="shared" ca="1" si="71"/>
        <v>-0.88881967520906158</v>
      </c>
      <c r="BG339" s="9">
        <f t="shared" ca="1" si="72"/>
        <v>1</v>
      </c>
      <c r="BH339" s="6">
        <f ca="1">IF(ISNUMBER('Descriptive Stats'!BF339),'Descriptive Stats'!BF339,#N/A)</f>
        <v>-0.88881967520906158</v>
      </c>
      <c r="BI339" s="6">
        <f ca="1">IF(ISNUMBER('Descriptive Stats'!E339),'Descriptive Stats'!E339,#N/A)</f>
        <v>1</v>
      </c>
      <c r="BK339" s="2">
        <f t="shared" ca="1" si="63"/>
        <v>1</v>
      </c>
      <c r="BL339" s="2" t="str">
        <f t="shared" ca="1" si="64"/>
        <v/>
      </c>
    </row>
    <row r="340" spans="1:64" ht="14.4" x14ac:dyDescent="0.3">
      <c r="A340" s="2">
        <f>ROW()</f>
        <v>340</v>
      </c>
      <c r="B340" s="56"/>
      <c r="C340" s="8">
        <f t="shared" ca="1" si="65"/>
        <v>8</v>
      </c>
      <c r="D340" s="8">
        <f t="shared" ca="1" si="66"/>
        <v>1</v>
      </c>
      <c r="E340" s="50">
        <f t="shared" ca="1" si="67"/>
        <v>0</v>
      </c>
      <c r="F340" s="2" t="str">
        <f t="shared" ca="1" si="68"/>
        <v/>
      </c>
      <c r="BD340" s="49">
        <f t="shared" ca="1" si="70"/>
        <v>815.5</v>
      </c>
      <c r="BE340" s="3">
        <f t="shared" ca="1" si="69"/>
        <v>8.1500000000000003E-2</v>
      </c>
      <c r="BF340" s="3">
        <f t="shared" ca="1" si="71"/>
        <v>-1.3950525282585462</v>
      </c>
      <c r="BG340" s="9">
        <f t="shared" ca="1" si="72"/>
        <v>0</v>
      </c>
      <c r="BH340" s="6">
        <f ca="1">IF(ISNUMBER('Descriptive Stats'!BF340),'Descriptive Stats'!BF340,#N/A)</f>
        <v>-1.3950525282585462</v>
      </c>
      <c r="BI340" s="6">
        <f ca="1">IF(ISNUMBER('Descriptive Stats'!E340),'Descriptive Stats'!E340,#N/A)</f>
        <v>0</v>
      </c>
      <c r="BK340" s="2">
        <f t="shared" ca="1" si="63"/>
        <v>0</v>
      </c>
      <c r="BL340" s="2" t="str">
        <f t="shared" ca="1" si="64"/>
        <v/>
      </c>
    </row>
    <row r="341" spans="1:64" ht="14.4" x14ac:dyDescent="0.3">
      <c r="A341" s="2">
        <f>ROW()</f>
        <v>341</v>
      </c>
      <c r="B341" s="56"/>
      <c r="C341" s="8">
        <f t="shared" ca="1" si="65"/>
        <v>14</v>
      </c>
      <c r="D341" s="8">
        <f t="shared" ca="1" si="66"/>
        <v>0</v>
      </c>
      <c r="E341" s="50">
        <f t="shared" ca="1" si="67"/>
        <v>19</v>
      </c>
      <c r="F341" s="2" t="str">
        <f t="shared" ca="1" si="68"/>
        <v>X</v>
      </c>
      <c r="BD341" s="49">
        <f t="shared" ca="1" si="70"/>
        <v>5294</v>
      </c>
      <c r="BE341" s="3">
        <f t="shared" ca="1" si="69"/>
        <v>0.52934999999999999</v>
      </c>
      <c r="BF341" s="3">
        <f t="shared" ca="1" si="71"/>
        <v>7.3636031452008061E-2</v>
      </c>
      <c r="BG341" s="9">
        <f t="shared" ca="1" si="72"/>
        <v>19</v>
      </c>
      <c r="BH341" s="6">
        <f ca="1">IF(ISNUMBER('Descriptive Stats'!BF341),'Descriptive Stats'!BF341,#N/A)</f>
        <v>7.3636031452008061E-2</v>
      </c>
      <c r="BI341" s="6">
        <f ca="1">IF(ISNUMBER('Descriptive Stats'!E341),'Descriptive Stats'!E341,#N/A)</f>
        <v>19</v>
      </c>
      <c r="BK341" s="2" t="str">
        <f t="shared" ca="1" si="63"/>
        <v/>
      </c>
      <c r="BL341" s="2">
        <f t="shared" ca="1" si="64"/>
        <v>19</v>
      </c>
    </row>
    <row r="342" spans="1:64" ht="14.4" x14ac:dyDescent="0.3">
      <c r="A342" s="2">
        <f>ROW()</f>
        <v>342</v>
      </c>
      <c r="B342" s="56"/>
      <c r="C342" s="8">
        <f t="shared" ca="1" si="65"/>
        <v>7</v>
      </c>
      <c r="D342" s="8">
        <f t="shared" ca="1" si="66"/>
        <v>19</v>
      </c>
      <c r="E342" s="50">
        <f t="shared" ca="1" si="67"/>
        <v>2</v>
      </c>
      <c r="F342" s="2" t="str">
        <f t="shared" ca="1" si="68"/>
        <v/>
      </c>
      <c r="BD342" s="49">
        <f t="shared" ca="1" si="70"/>
        <v>2595</v>
      </c>
      <c r="BE342" s="3">
        <f t="shared" ca="1" si="69"/>
        <v>0.25945000000000001</v>
      </c>
      <c r="BF342" s="3">
        <f t="shared" ca="1" si="71"/>
        <v>-0.6450419512753276</v>
      </c>
      <c r="BG342" s="9">
        <f t="shared" ca="1" si="72"/>
        <v>2</v>
      </c>
      <c r="BH342" s="6">
        <f ca="1">IF(ISNUMBER('Descriptive Stats'!BF342),'Descriptive Stats'!BF342,#N/A)</f>
        <v>-0.6450419512753276</v>
      </c>
      <c r="BI342" s="6">
        <f ca="1">IF(ISNUMBER('Descriptive Stats'!E342),'Descriptive Stats'!E342,#N/A)</f>
        <v>2</v>
      </c>
      <c r="BK342" s="2">
        <f t="shared" ca="1" si="63"/>
        <v>2</v>
      </c>
      <c r="BL342" s="2">
        <f t="shared" ca="1" si="64"/>
        <v>2</v>
      </c>
    </row>
    <row r="343" spans="1:64" ht="14.4" x14ac:dyDescent="0.3">
      <c r="A343" s="2">
        <f>ROW()</f>
        <v>343</v>
      </c>
      <c r="B343" s="56"/>
      <c r="C343" s="8">
        <f t="shared" ca="1" si="65"/>
        <v>17</v>
      </c>
      <c r="D343" s="8">
        <f t="shared" ca="1" si="66"/>
        <v>2</v>
      </c>
      <c r="E343" s="50">
        <f t="shared" ca="1" si="67"/>
        <v>0</v>
      </c>
      <c r="F343" s="2" t="str">
        <f t="shared" ca="1" si="68"/>
        <v/>
      </c>
      <c r="BD343" s="49">
        <f t="shared" ca="1" si="70"/>
        <v>815.5</v>
      </c>
      <c r="BE343" s="3">
        <f t="shared" ca="1" si="69"/>
        <v>8.1500000000000003E-2</v>
      </c>
      <c r="BF343" s="3">
        <f t="shared" ca="1" si="71"/>
        <v>-1.3950525282585462</v>
      </c>
      <c r="BG343" s="9">
        <f t="shared" ca="1" si="72"/>
        <v>0</v>
      </c>
      <c r="BH343" s="6">
        <f ca="1">IF(ISNUMBER('Descriptive Stats'!BF343),'Descriptive Stats'!BF343,#N/A)</f>
        <v>-1.3950525282585462</v>
      </c>
      <c r="BI343" s="6">
        <f ca="1">IF(ISNUMBER('Descriptive Stats'!E343),'Descriptive Stats'!E343,#N/A)</f>
        <v>0</v>
      </c>
      <c r="BK343" s="2">
        <f t="shared" ca="1" si="63"/>
        <v>0</v>
      </c>
      <c r="BL343" s="2" t="str">
        <f t="shared" ca="1" si="64"/>
        <v/>
      </c>
    </row>
    <row r="344" spans="1:64" ht="14.4" x14ac:dyDescent="0.3">
      <c r="A344" s="2">
        <f>ROW()</f>
        <v>344</v>
      </c>
      <c r="B344" s="56"/>
      <c r="C344" s="8">
        <f t="shared" ca="1" si="65"/>
        <v>4</v>
      </c>
      <c r="D344" s="8">
        <f t="shared" ca="1" si="66"/>
        <v>0</v>
      </c>
      <c r="E344" s="50">
        <f t="shared" ca="1" si="67"/>
        <v>2</v>
      </c>
      <c r="F344" s="2" t="str">
        <f t="shared" ca="1" si="68"/>
        <v/>
      </c>
      <c r="BD344" s="49">
        <f t="shared" ca="1" si="70"/>
        <v>2595</v>
      </c>
      <c r="BE344" s="3">
        <f t="shared" ca="1" si="69"/>
        <v>0.25945000000000001</v>
      </c>
      <c r="BF344" s="3">
        <f t="shared" ca="1" si="71"/>
        <v>-0.6450419512753276</v>
      </c>
      <c r="BG344" s="9">
        <f t="shared" ca="1" si="72"/>
        <v>2</v>
      </c>
      <c r="BH344" s="6">
        <f ca="1">IF(ISNUMBER('Descriptive Stats'!BF344),'Descriptive Stats'!BF344,#N/A)</f>
        <v>-0.6450419512753276</v>
      </c>
      <c r="BI344" s="6">
        <f ca="1">IF(ISNUMBER('Descriptive Stats'!E344),'Descriptive Stats'!E344,#N/A)</f>
        <v>2</v>
      </c>
      <c r="BK344" s="2">
        <f t="shared" ca="1" si="63"/>
        <v>2</v>
      </c>
      <c r="BL344" s="2">
        <f t="shared" ca="1" si="64"/>
        <v>2</v>
      </c>
    </row>
    <row r="345" spans="1:64" ht="14.4" x14ac:dyDescent="0.3">
      <c r="A345" s="2">
        <f>ROW()</f>
        <v>345</v>
      </c>
      <c r="B345" s="56"/>
      <c r="C345" s="8">
        <f t="shared" ca="1" si="65"/>
        <v>3</v>
      </c>
      <c r="D345" s="8">
        <f t="shared" ca="1" si="66"/>
        <v>2</v>
      </c>
      <c r="E345" s="50">
        <f t="shared" ca="1" si="67"/>
        <v>15</v>
      </c>
      <c r="F345" s="2" t="str">
        <f t="shared" ca="1" si="68"/>
        <v/>
      </c>
      <c r="BD345" s="49">
        <f t="shared" ca="1" si="70"/>
        <v>5051.5</v>
      </c>
      <c r="BE345" s="3">
        <f t="shared" ca="1" si="69"/>
        <v>0.50509999999999999</v>
      </c>
      <c r="BF345" s="3">
        <f t="shared" ca="1" si="71"/>
        <v>1.2784152420787677E-2</v>
      </c>
      <c r="BG345" s="9">
        <f t="shared" ca="1" si="72"/>
        <v>15</v>
      </c>
      <c r="BH345" s="6">
        <f ca="1">IF(ISNUMBER('Descriptive Stats'!BF345),'Descriptive Stats'!BF345,#N/A)</f>
        <v>1.2784152420787677E-2</v>
      </c>
      <c r="BI345" s="6">
        <f ca="1">IF(ISNUMBER('Descriptive Stats'!E345),'Descriptive Stats'!E345,#N/A)</f>
        <v>15</v>
      </c>
      <c r="BK345" s="2" t="str">
        <f t="shared" ca="1" si="63"/>
        <v/>
      </c>
      <c r="BL345" s="2">
        <f t="shared" ca="1" si="64"/>
        <v>15</v>
      </c>
    </row>
    <row r="346" spans="1:64" ht="14.4" x14ac:dyDescent="0.3">
      <c r="A346" s="2">
        <f>ROW()</f>
        <v>346</v>
      </c>
      <c r="B346" s="56"/>
      <c r="C346" s="8">
        <f t="shared" ca="1" si="65"/>
        <v>24</v>
      </c>
      <c r="D346" s="8">
        <f t="shared" ca="1" si="66"/>
        <v>15</v>
      </c>
      <c r="E346" s="50">
        <f t="shared" ca="1" si="67"/>
        <v>2</v>
      </c>
      <c r="F346" s="2" t="str">
        <f t="shared" ca="1" si="68"/>
        <v/>
      </c>
      <c r="BD346" s="49">
        <f t="shared" ca="1" si="70"/>
        <v>2595</v>
      </c>
      <c r="BE346" s="3">
        <f t="shared" ca="1" si="69"/>
        <v>0.25945000000000001</v>
      </c>
      <c r="BF346" s="3">
        <f t="shared" ca="1" si="71"/>
        <v>-0.6450419512753276</v>
      </c>
      <c r="BG346" s="9">
        <f t="shared" ca="1" si="72"/>
        <v>2</v>
      </c>
      <c r="BH346" s="6">
        <f ca="1">IF(ISNUMBER('Descriptive Stats'!BF346),'Descriptive Stats'!BF346,#N/A)</f>
        <v>-0.6450419512753276</v>
      </c>
      <c r="BI346" s="6">
        <f ca="1">IF(ISNUMBER('Descriptive Stats'!E346),'Descriptive Stats'!E346,#N/A)</f>
        <v>2</v>
      </c>
      <c r="BK346" s="2">
        <f t="shared" ca="1" si="63"/>
        <v>2</v>
      </c>
      <c r="BL346" s="2">
        <f t="shared" ca="1" si="64"/>
        <v>2</v>
      </c>
    </row>
    <row r="347" spans="1:64" ht="14.4" x14ac:dyDescent="0.3">
      <c r="A347" s="2">
        <f>ROW()</f>
        <v>347</v>
      </c>
      <c r="B347" s="56"/>
      <c r="C347" s="8">
        <f t="shared" ca="1" si="65"/>
        <v>3</v>
      </c>
      <c r="D347" s="8">
        <f t="shared" ca="1" si="66"/>
        <v>2</v>
      </c>
      <c r="E347" s="50">
        <f t="shared" ca="1" si="67"/>
        <v>2</v>
      </c>
      <c r="F347" s="2" t="str">
        <f t="shared" ca="1" si="68"/>
        <v/>
      </c>
      <c r="BD347" s="49">
        <f t="shared" ca="1" si="70"/>
        <v>2595</v>
      </c>
      <c r="BE347" s="3">
        <f t="shared" ca="1" si="69"/>
        <v>0.25945000000000001</v>
      </c>
      <c r="BF347" s="3">
        <f t="shared" ca="1" si="71"/>
        <v>-0.6450419512753276</v>
      </c>
      <c r="BG347" s="9">
        <f t="shared" ca="1" si="72"/>
        <v>2</v>
      </c>
      <c r="BH347" s="6">
        <f ca="1">IF(ISNUMBER('Descriptive Stats'!BF347),'Descriptive Stats'!BF347,#N/A)</f>
        <v>-0.6450419512753276</v>
      </c>
      <c r="BI347" s="6">
        <f ca="1">IF(ISNUMBER('Descriptive Stats'!E347),'Descriptive Stats'!E347,#N/A)</f>
        <v>2</v>
      </c>
      <c r="BK347" s="2">
        <f t="shared" ca="1" si="63"/>
        <v>2</v>
      </c>
      <c r="BL347" s="2">
        <f t="shared" ca="1" si="64"/>
        <v>2</v>
      </c>
    </row>
    <row r="348" spans="1:64" ht="14.4" x14ac:dyDescent="0.3">
      <c r="A348" s="2">
        <f>ROW()</f>
        <v>348</v>
      </c>
      <c r="B348" s="56"/>
      <c r="C348" s="8">
        <f t="shared" ca="1" si="65"/>
        <v>9</v>
      </c>
      <c r="D348" s="8">
        <f t="shared" ca="1" si="66"/>
        <v>2</v>
      </c>
      <c r="E348" s="50">
        <f t="shared" ca="1" si="67"/>
        <v>2</v>
      </c>
      <c r="F348" s="2" t="str">
        <f t="shared" ca="1" si="68"/>
        <v/>
      </c>
      <c r="BD348" s="49">
        <f t="shared" ca="1" si="70"/>
        <v>2595</v>
      </c>
      <c r="BE348" s="3">
        <f t="shared" ca="1" si="69"/>
        <v>0.25945000000000001</v>
      </c>
      <c r="BF348" s="3">
        <f t="shared" ca="1" si="71"/>
        <v>-0.6450419512753276</v>
      </c>
      <c r="BG348" s="9">
        <f t="shared" ca="1" si="72"/>
        <v>2</v>
      </c>
      <c r="BH348" s="6">
        <f ca="1">IF(ISNUMBER('Descriptive Stats'!BF348),'Descriptive Stats'!BF348,#N/A)</f>
        <v>-0.6450419512753276</v>
      </c>
      <c r="BI348" s="6">
        <f ca="1">IF(ISNUMBER('Descriptive Stats'!E348),'Descriptive Stats'!E348,#N/A)</f>
        <v>2</v>
      </c>
      <c r="BK348" s="2">
        <f t="shared" ca="1" si="63"/>
        <v>2</v>
      </c>
      <c r="BL348" s="2">
        <f t="shared" ca="1" si="64"/>
        <v>2</v>
      </c>
    </row>
    <row r="349" spans="1:64" ht="14.4" x14ac:dyDescent="0.3">
      <c r="A349" s="2">
        <f>ROW()</f>
        <v>349</v>
      </c>
      <c r="B349" s="56"/>
      <c r="C349" s="8">
        <f t="shared" ca="1" si="65"/>
        <v>17</v>
      </c>
      <c r="D349" s="8">
        <f t="shared" ca="1" si="66"/>
        <v>2</v>
      </c>
      <c r="E349" s="50">
        <f t="shared" ca="1" si="67"/>
        <v>2</v>
      </c>
      <c r="F349" s="2" t="str">
        <f t="shared" ca="1" si="68"/>
        <v/>
      </c>
      <c r="BD349" s="49">
        <f t="shared" ca="1" si="70"/>
        <v>2595</v>
      </c>
      <c r="BE349" s="3">
        <f t="shared" ca="1" si="69"/>
        <v>0.25945000000000001</v>
      </c>
      <c r="BF349" s="3">
        <f t="shared" ca="1" si="71"/>
        <v>-0.6450419512753276</v>
      </c>
      <c r="BG349" s="9">
        <f t="shared" ca="1" si="72"/>
        <v>2</v>
      </c>
      <c r="BH349" s="6">
        <f ca="1">IF(ISNUMBER('Descriptive Stats'!BF349),'Descriptive Stats'!BF349,#N/A)</f>
        <v>-0.6450419512753276</v>
      </c>
      <c r="BI349" s="6">
        <f ca="1">IF(ISNUMBER('Descriptive Stats'!E349),'Descriptive Stats'!E349,#N/A)</f>
        <v>2</v>
      </c>
      <c r="BK349" s="2">
        <f t="shared" ca="1" si="63"/>
        <v>2</v>
      </c>
      <c r="BL349" s="2">
        <f t="shared" ca="1" si="64"/>
        <v>2</v>
      </c>
    </row>
    <row r="350" spans="1:64" ht="14.4" x14ac:dyDescent="0.3">
      <c r="A350" s="2">
        <f>ROW()</f>
        <v>350</v>
      </c>
      <c r="B350" s="56"/>
      <c r="C350" s="8">
        <f t="shared" ca="1" si="65"/>
        <v>17</v>
      </c>
      <c r="D350" s="8">
        <f t="shared" ca="1" si="66"/>
        <v>2</v>
      </c>
      <c r="E350" s="50">
        <f t="shared" ca="1" si="67"/>
        <v>9</v>
      </c>
      <c r="F350" s="2" t="str">
        <f t="shared" ca="1" si="68"/>
        <v/>
      </c>
      <c r="BD350" s="49">
        <f t="shared" ca="1" si="70"/>
        <v>4819</v>
      </c>
      <c r="BE350" s="3">
        <f t="shared" ca="1" si="69"/>
        <v>0.48185</v>
      </c>
      <c r="BF350" s="3">
        <f t="shared" ca="1" si="71"/>
        <v>-4.5511009098988427E-2</v>
      </c>
      <c r="BG350" s="9">
        <f t="shared" ca="1" si="72"/>
        <v>9</v>
      </c>
      <c r="BH350" s="6">
        <f ca="1">IF(ISNUMBER('Descriptive Stats'!BF350),'Descriptive Stats'!BF350,#N/A)</f>
        <v>-4.5511009098988427E-2</v>
      </c>
      <c r="BI350" s="6">
        <f ca="1">IF(ISNUMBER('Descriptive Stats'!E350),'Descriptive Stats'!E350,#N/A)</f>
        <v>9</v>
      </c>
      <c r="BK350" s="2" t="str">
        <f t="shared" ca="1" si="63"/>
        <v/>
      </c>
      <c r="BL350" s="2">
        <f t="shared" ca="1" si="64"/>
        <v>9</v>
      </c>
    </row>
    <row r="351" spans="1:64" ht="14.4" x14ac:dyDescent="0.3">
      <c r="A351" s="2">
        <f>ROW()</f>
        <v>351</v>
      </c>
      <c r="B351" s="56"/>
      <c r="C351" s="8">
        <f t="shared" ca="1" si="65"/>
        <v>23</v>
      </c>
      <c r="D351" s="8">
        <f t="shared" ca="1" si="66"/>
        <v>9</v>
      </c>
      <c r="E351" s="50">
        <f t="shared" ca="1" si="67"/>
        <v>2</v>
      </c>
      <c r="F351" s="2" t="str">
        <f t="shared" ca="1" si="68"/>
        <v/>
      </c>
      <c r="BD351" s="49">
        <f t="shared" ca="1" si="70"/>
        <v>2595</v>
      </c>
      <c r="BE351" s="3">
        <f t="shared" ca="1" si="69"/>
        <v>0.25945000000000001</v>
      </c>
      <c r="BF351" s="3">
        <f t="shared" ca="1" si="71"/>
        <v>-0.6450419512753276</v>
      </c>
      <c r="BG351" s="9">
        <f t="shared" ca="1" si="72"/>
        <v>2</v>
      </c>
      <c r="BH351" s="6">
        <f ca="1">IF(ISNUMBER('Descriptive Stats'!BF351),'Descriptive Stats'!BF351,#N/A)</f>
        <v>-0.6450419512753276</v>
      </c>
      <c r="BI351" s="6">
        <f ca="1">IF(ISNUMBER('Descriptive Stats'!E351),'Descriptive Stats'!E351,#N/A)</f>
        <v>2</v>
      </c>
      <c r="BK351" s="2">
        <f t="shared" ca="1" si="63"/>
        <v>2</v>
      </c>
      <c r="BL351" s="2">
        <f t="shared" ca="1" si="64"/>
        <v>2</v>
      </c>
    </row>
    <row r="352" spans="1:64" ht="14.4" x14ac:dyDescent="0.3">
      <c r="A352" s="2">
        <f>ROW()</f>
        <v>352</v>
      </c>
      <c r="B352" s="56"/>
      <c r="C352" s="8">
        <f t="shared" ca="1" si="65"/>
        <v>17</v>
      </c>
      <c r="D352" s="8">
        <f t="shared" ca="1" si="66"/>
        <v>2</v>
      </c>
      <c r="E352" s="50">
        <f t="shared" ca="1" si="67"/>
        <v>2</v>
      </c>
      <c r="F352" s="2" t="str">
        <f t="shared" ca="1" si="68"/>
        <v/>
      </c>
      <c r="BD352" s="49">
        <f t="shared" ca="1" si="70"/>
        <v>2595</v>
      </c>
      <c r="BE352" s="3">
        <f t="shared" ca="1" si="69"/>
        <v>0.25945000000000001</v>
      </c>
      <c r="BF352" s="3">
        <f t="shared" ca="1" si="71"/>
        <v>-0.6450419512753276</v>
      </c>
      <c r="BG352" s="9">
        <f t="shared" ca="1" si="72"/>
        <v>2</v>
      </c>
      <c r="BH352" s="6">
        <f ca="1">IF(ISNUMBER('Descriptive Stats'!BF352),'Descriptive Stats'!BF352,#N/A)</f>
        <v>-0.6450419512753276</v>
      </c>
      <c r="BI352" s="6">
        <f ca="1">IF(ISNUMBER('Descriptive Stats'!E352),'Descriptive Stats'!E352,#N/A)</f>
        <v>2</v>
      </c>
      <c r="BK352" s="2">
        <f t="shared" ca="1" si="63"/>
        <v>2</v>
      </c>
      <c r="BL352" s="2">
        <f t="shared" ca="1" si="64"/>
        <v>2</v>
      </c>
    </row>
    <row r="353" spans="1:64" ht="14.4" x14ac:dyDescent="0.3">
      <c r="A353" s="2">
        <f>ROW()</f>
        <v>353</v>
      </c>
      <c r="B353" s="56"/>
      <c r="C353" s="8">
        <f t="shared" ca="1" si="65"/>
        <v>3</v>
      </c>
      <c r="D353" s="8">
        <f t="shared" ca="1" si="66"/>
        <v>2</v>
      </c>
      <c r="E353" s="50">
        <f t="shared" ca="1" si="67"/>
        <v>0</v>
      </c>
      <c r="F353" s="2" t="str">
        <f t="shared" ca="1" si="68"/>
        <v/>
      </c>
      <c r="BD353" s="49">
        <f t="shared" ca="1" si="70"/>
        <v>815.5</v>
      </c>
      <c r="BE353" s="3">
        <f t="shared" ca="1" si="69"/>
        <v>8.1500000000000003E-2</v>
      </c>
      <c r="BF353" s="3">
        <f t="shared" ca="1" si="71"/>
        <v>-1.3950525282585462</v>
      </c>
      <c r="BG353" s="9">
        <f t="shared" ca="1" si="72"/>
        <v>0</v>
      </c>
      <c r="BH353" s="6">
        <f ca="1">IF(ISNUMBER('Descriptive Stats'!BF353),'Descriptive Stats'!BF353,#N/A)</f>
        <v>-1.3950525282585462</v>
      </c>
      <c r="BI353" s="6">
        <f ca="1">IF(ISNUMBER('Descriptive Stats'!E353),'Descriptive Stats'!E353,#N/A)</f>
        <v>0</v>
      </c>
      <c r="BK353" s="2">
        <f t="shared" ca="1" si="63"/>
        <v>0</v>
      </c>
      <c r="BL353" s="2" t="str">
        <f t="shared" ca="1" si="64"/>
        <v/>
      </c>
    </row>
    <row r="354" spans="1:64" ht="14.4" x14ac:dyDescent="0.3">
      <c r="A354" s="2">
        <f>ROW()</f>
        <v>354</v>
      </c>
      <c r="B354" s="56"/>
      <c r="C354" s="8">
        <f t="shared" ca="1" si="65"/>
        <v>15</v>
      </c>
      <c r="D354" s="8">
        <f t="shared" ca="1" si="66"/>
        <v>0</v>
      </c>
      <c r="E354" s="50">
        <f t="shared" ca="1" si="67"/>
        <v>0</v>
      </c>
      <c r="F354" s="2" t="str">
        <f t="shared" ca="1" si="68"/>
        <v/>
      </c>
      <c r="BD354" s="49">
        <f t="shared" ca="1" si="70"/>
        <v>815.5</v>
      </c>
      <c r="BE354" s="3">
        <f t="shared" ca="1" si="69"/>
        <v>8.1500000000000003E-2</v>
      </c>
      <c r="BF354" s="3">
        <f t="shared" ca="1" si="71"/>
        <v>-1.3950525282585462</v>
      </c>
      <c r="BG354" s="9">
        <f t="shared" ca="1" si="72"/>
        <v>0</v>
      </c>
      <c r="BH354" s="6">
        <f ca="1">IF(ISNUMBER('Descriptive Stats'!BF354),'Descriptive Stats'!BF354,#N/A)</f>
        <v>-1.3950525282585462</v>
      </c>
      <c r="BI354" s="6">
        <f ca="1">IF(ISNUMBER('Descriptive Stats'!E354),'Descriptive Stats'!E354,#N/A)</f>
        <v>0</v>
      </c>
      <c r="BK354" s="2">
        <f t="shared" ca="1" si="63"/>
        <v>0</v>
      </c>
      <c r="BL354" s="2" t="str">
        <f t="shared" ca="1" si="64"/>
        <v/>
      </c>
    </row>
    <row r="355" spans="1:64" ht="14.4" x14ac:dyDescent="0.3">
      <c r="A355" s="2">
        <f>ROW()</f>
        <v>355</v>
      </c>
      <c r="B355" s="56"/>
      <c r="C355" s="8">
        <f t="shared" ca="1" si="65"/>
        <v>4</v>
      </c>
      <c r="D355" s="8">
        <f t="shared" ca="1" si="66"/>
        <v>0</v>
      </c>
      <c r="E355" s="50">
        <f t="shared" ca="1" si="67"/>
        <v>7</v>
      </c>
      <c r="F355" s="2" t="str">
        <f t="shared" ca="1" si="68"/>
        <v/>
      </c>
      <c r="BD355" s="49">
        <f t="shared" ca="1" si="70"/>
        <v>4473.5</v>
      </c>
      <c r="BE355" s="3">
        <f t="shared" ca="1" si="69"/>
        <v>0.44729999999999998</v>
      </c>
      <c r="BF355" s="3">
        <f t="shared" ca="1" si="71"/>
        <v>-0.13248586824472414</v>
      </c>
      <c r="BG355" s="9">
        <f t="shared" ca="1" si="72"/>
        <v>7</v>
      </c>
      <c r="BH355" s="6">
        <f ca="1">IF(ISNUMBER('Descriptive Stats'!BF355),'Descriptive Stats'!BF355,#N/A)</f>
        <v>-0.13248586824472414</v>
      </c>
      <c r="BI355" s="6">
        <f ca="1">IF(ISNUMBER('Descriptive Stats'!E355),'Descriptive Stats'!E355,#N/A)</f>
        <v>7</v>
      </c>
      <c r="BK355" s="2" t="str">
        <f t="shared" ref="BK355:BK418" ca="1" si="73">IF(AND(ISNUMBER(E355),E355&lt;=$J$15),E355,"")</f>
        <v/>
      </c>
      <c r="BL355" s="2">
        <f t="shared" ref="BL355:BL418" ca="1" si="74">IF(AND(ISNUMBER(E355),E355&gt;=$J$15),E355,"")</f>
        <v>7</v>
      </c>
    </row>
    <row r="356" spans="1:64" ht="14.4" x14ac:dyDescent="0.3">
      <c r="A356" s="2">
        <f>ROW()</f>
        <v>356</v>
      </c>
      <c r="B356" s="56"/>
      <c r="C356" s="8">
        <f t="shared" ca="1" si="65"/>
        <v>19</v>
      </c>
      <c r="D356" s="8">
        <f t="shared" ca="1" si="66"/>
        <v>7</v>
      </c>
      <c r="E356" s="50">
        <f t="shared" ca="1" si="67"/>
        <v>0</v>
      </c>
      <c r="F356" s="2" t="str">
        <f t="shared" ca="1" si="68"/>
        <v/>
      </c>
      <c r="BD356" s="49">
        <f t="shared" ca="1" si="70"/>
        <v>815.5</v>
      </c>
      <c r="BE356" s="3">
        <f t="shared" ca="1" si="69"/>
        <v>8.1500000000000003E-2</v>
      </c>
      <c r="BF356" s="3">
        <f t="shared" ca="1" si="71"/>
        <v>-1.3950525282585462</v>
      </c>
      <c r="BG356" s="9">
        <f t="shared" ca="1" si="72"/>
        <v>0</v>
      </c>
      <c r="BH356" s="6">
        <f ca="1">IF(ISNUMBER('Descriptive Stats'!BF356),'Descriptive Stats'!BF356,#N/A)</f>
        <v>-1.3950525282585462</v>
      </c>
      <c r="BI356" s="6">
        <f ca="1">IF(ISNUMBER('Descriptive Stats'!E356),'Descriptive Stats'!E356,#N/A)</f>
        <v>0</v>
      </c>
      <c r="BK356" s="2">
        <f t="shared" ca="1" si="73"/>
        <v>0</v>
      </c>
      <c r="BL356" s="2" t="str">
        <f t="shared" ca="1" si="74"/>
        <v/>
      </c>
    </row>
    <row r="357" spans="1:64" ht="14.4" x14ac:dyDescent="0.3">
      <c r="A357" s="2">
        <f>ROW()</f>
        <v>357</v>
      </c>
      <c r="B357" s="56"/>
      <c r="C357" s="8">
        <f t="shared" ca="1" si="65"/>
        <v>22</v>
      </c>
      <c r="D357" s="8">
        <f t="shared" ca="1" si="66"/>
        <v>0</v>
      </c>
      <c r="E357" s="50">
        <f t="shared" ca="1" si="67"/>
        <v>2</v>
      </c>
      <c r="F357" s="2" t="str">
        <f t="shared" ca="1" si="68"/>
        <v/>
      </c>
      <c r="BD357" s="49">
        <f t="shared" ca="1" si="70"/>
        <v>2595</v>
      </c>
      <c r="BE357" s="3">
        <f t="shared" ca="1" si="69"/>
        <v>0.25945000000000001</v>
      </c>
      <c r="BF357" s="3">
        <f t="shared" ca="1" si="71"/>
        <v>-0.6450419512753276</v>
      </c>
      <c r="BG357" s="9">
        <f t="shared" ca="1" si="72"/>
        <v>2</v>
      </c>
      <c r="BH357" s="6">
        <f ca="1">IF(ISNUMBER('Descriptive Stats'!BF357),'Descriptive Stats'!BF357,#N/A)</f>
        <v>-0.6450419512753276</v>
      </c>
      <c r="BI357" s="6">
        <f ca="1">IF(ISNUMBER('Descriptive Stats'!E357),'Descriptive Stats'!E357,#N/A)</f>
        <v>2</v>
      </c>
      <c r="BK357" s="2">
        <f t="shared" ca="1" si="73"/>
        <v>2</v>
      </c>
      <c r="BL357" s="2">
        <f t="shared" ca="1" si="74"/>
        <v>2</v>
      </c>
    </row>
    <row r="358" spans="1:64" ht="14.4" x14ac:dyDescent="0.3">
      <c r="A358" s="2">
        <f>ROW()</f>
        <v>358</v>
      </c>
      <c r="B358" s="56"/>
      <c r="C358" s="8">
        <f t="shared" ca="1" si="65"/>
        <v>17</v>
      </c>
      <c r="D358" s="8">
        <f t="shared" ca="1" si="66"/>
        <v>2</v>
      </c>
      <c r="E358" s="50">
        <f t="shared" ca="1" si="67"/>
        <v>19</v>
      </c>
      <c r="F358" s="2" t="str">
        <f t="shared" ca="1" si="68"/>
        <v>X</v>
      </c>
      <c r="BD358" s="49">
        <f t="shared" ca="1" si="70"/>
        <v>5294</v>
      </c>
      <c r="BE358" s="3">
        <f t="shared" ca="1" si="69"/>
        <v>0.52934999999999999</v>
      </c>
      <c r="BF358" s="3">
        <f t="shared" ca="1" si="71"/>
        <v>7.3636031452008061E-2</v>
      </c>
      <c r="BG358" s="9">
        <f t="shared" ca="1" si="72"/>
        <v>19</v>
      </c>
      <c r="BH358" s="6">
        <f ca="1">IF(ISNUMBER('Descriptive Stats'!BF358),'Descriptive Stats'!BF358,#N/A)</f>
        <v>7.3636031452008061E-2</v>
      </c>
      <c r="BI358" s="6">
        <f ca="1">IF(ISNUMBER('Descriptive Stats'!E358),'Descriptive Stats'!E358,#N/A)</f>
        <v>19</v>
      </c>
      <c r="BK358" s="2" t="str">
        <f t="shared" ca="1" si="73"/>
        <v/>
      </c>
      <c r="BL358" s="2">
        <f t="shared" ca="1" si="74"/>
        <v>19</v>
      </c>
    </row>
    <row r="359" spans="1:64" ht="14.4" x14ac:dyDescent="0.3">
      <c r="A359" s="2">
        <f>ROW()</f>
        <v>359</v>
      </c>
      <c r="B359" s="56"/>
      <c r="C359" s="8">
        <f t="shared" ca="1" si="65"/>
        <v>7</v>
      </c>
      <c r="D359" s="8">
        <f t="shared" ca="1" si="66"/>
        <v>19</v>
      </c>
      <c r="E359" s="50">
        <f t="shared" ca="1" si="67"/>
        <v>0</v>
      </c>
      <c r="F359" s="2" t="str">
        <f t="shared" ca="1" si="68"/>
        <v/>
      </c>
      <c r="BD359" s="49">
        <f t="shared" ca="1" si="70"/>
        <v>815.5</v>
      </c>
      <c r="BE359" s="3">
        <f t="shared" ca="1" si="69"/>
        <v>8.1500000000000003E-2</v>
      </c>
      <c r="BF359" s="3">
        <f t="shared" ca="1" si="71"/>
        <v>-1.3950525282585462</v>
      </c>
      <c r="BG359" s="9">
        <f t="shared" ca="1" si="72"/>
        <v>0</v>
      </c>
      <c r="BH359" s="6">
        <f ca="1">IF(ISNUMBER('Descriptive Stats'!BF359),'Descriptive Stats'!BF359,#N/A)</f>
        <v>-1.3950525282585462</v>
      </c>
      <c r="BI359" s="6">
        <f ca="1">IF(ISNUMBER('Descriptive Stats'!E359),'Descriptive Stats'!E359,#N/A)</f>
        <v>0</v>
      </c>
      <c r="BK359" s="2">
        <f t="shared" ca="1" si="73"/>
        <v>0</v>
      </c>
      <c r="BL359" s="2" t="str">
        <f t="shared" ca="1" si="74"/>
        <v/>
      </c>
    </row>
    <row r="360" spans="1:64" ht="14.4" x14ac:dyDescent="0.3">
      <c r="A360" s="2">
        <f>ROW()</f>
        <v>360</v>
      </c>
      <c r="B360" s="56"/>
      <c r="C360" s="8">
        <f t="shared" ca="1" si="65"/>
        <v>18</v>
      </c>
      <c r="D360" s="8">
        <f t="shared" ca="1" si="66"/>
        <v>0</v>
      </c>
      <c r="E360" s="50">
        <f t="shared" ca="1" si="67"/>
        <v>1</v>
      </c>
      <c r="F360" s="2" t="str">
        <f t="shared" ca="1" si="68"/>
        <v/>
      </c>
      <c r="BD360" s="49">
        <f t="shared" ca="1" si="70"/>
        <v>1871</v>
      </c>
      <c r="BE360" s="3">
        <f t="shared" ca="1" si="69"/>
        <v>0.18704999999999999</v>
      </c>
      <c r="BF360" s="3">
        <f t="shared" ca="1" si="71"/>
        <v>-0.88881967520906158</v>
      </c>
      <c r="BG360" s="9">
        <f t="shared" ca="1" si="72"/>
        <v>1</v>
      </c>
      <c r="BH360" s="6">
        <f ca="1">IF(ISNUMBER('Descriptive Stats'!BF360),'Descriptive Stats'!BF360,#N/A)</f>
        <v>-0.88881967520906158</v>
      </c>
      <c r="BI360" s="6">
        <f ca="1">IF(ISNUMBER('Descriptive Stats'!E360),'Descriptive Stats'!E360,#N/A)</f>
        <v>1</v>
      </c>
      <c r="BK360" s="2">
        <f t="shared" ca="1" si="73"/>
        <v>1</v>
      </c>
      <c r="BL360" s="2" t="str">
        <f t="shared" ca="1" si="74"/>
        <v/>
      </c>
    </row>
    <row r="361" spans="1:64" ht="14.4" x14ac:dyDescent="0.3">
      <c r="A361" s="2">
        <f>ROW()</f>
        <v>361</v>
      </c>
      <c r="B361" s="56"/>
      <c r="C361" s="8">
        <f t="shared" ca="1" si="65"/>
        <v>12</v>
      </c>
      <c r="D361" s="8">
        <f t="shared" ca="1" si="66"/>
        <v>1</v>
      </c>
      <c r="E361" s="50">
        <f t="shared" ca="1" si="67"/>
        <v>6</v>
      </c>
      <c r="F361" s="2" t="str">
        <f t="shared" ca="1" si="68"/>
        <v/>
      </c>
      <c r="BD361" s="49">
        <f t="shared" ca="1" si="70"/>
        <v>3900</v>
      </c>
      <c r="BE361" s="3">
        <f t="shared" ca="1" si="69"/>
        <v>0.38995000000000002</v>
      </c>
      <c r="BF361" s="3">
        <f t="shared" ca="1" si="71"/>
        <v>-0.2794493539703507</v>
      </c>
      <c r="BG361" s="9">
        <f t="shared" ca="1" si="72"/>
        <v>6</v>
      </c>
      <c r="BH361" s="6">
        <f ca="1">IF(ISNUMBER('Descriptive Stats'!BF361),'Descriptive Stats'!BF361,#N/A)</f>
        <v>-0.2794493539703507</v>
      </c>
      <c r="BI361" s="6">
        <f ca="1">IF(ISNUMBER('Descriptive Stats'!E361),'Descriptive Stats'!E361,#N/A)</f>
        <v>6</v>
      </c>
      <c r="BK361" s="2" t="str">
        <f t="shared" ca="1" si="73"/>
        <v/>
      </c>
      <c r="BL361" s="2">
        <f t="shared" ca="1" si="74"/>
        <v>6</v>
      </c>
    </row>
    <row r="362" spans="1:64" ht="14.4" x14ac:dyDescent="0.3">
      <c r="A362" s="2">
        <f>ROW()</f>
        <v>362</v>
      </c>
      <c r="B362" s="56"/>
      <c r="C362" s="8">
        <f t="shared" ca="1" si="65"/>
        <v>2</v>
      </c>
      <c r="D362" s="8">
        <f t="shared" ca="1" si="66"/>
        <v>6</v>
      </c>
      <c r="E362" s="50">
        <f t="shared" ca="1" si="67"/>
        <v>1</v>
      </c>
      <c r="F362" s="2" t="str">
        <f t="shared" ca="1" si="68"/>
        <v/>
      </c>
      <c r="BD362" s="49">
        <f t="shared" ca="1" si="70"/>
        <v>1871</v>
      </c>
      <c r="BE362" s="3">
        <f t="shared" ca="1" si="69"/>
        <v>0.18704999999999999</v>
      </c>
      <c r="BF362" s="3">
        <f t="shared" ca="1" si="71"/>
        <v>-0.88881967520906158</v>
      </c>
      <c r="BG362" s="9">
        <f t="shared" ca="1" si="72"/>
        <v>1</v>
      </c>
      <c r="BH362" s="6">
        <f ca="1">IF(ISNUMBER('Descriptive Stats'!BF362),'Descriptive Stats'!BF362,#N/A)</f>
        <v>-0.88881967520906158</v>
      </c>
      <c r="BI362" s="6">
        <f ca="1">IF(ISNUMBER('Descriptive Stats'!E362),'Descriptive Stats'!E362,#N/A)</f>
        <v>1</v>
      </c>
      <c r="BK362" s="2">
        <f t="shared" ca="1" si="73"/>
        <v>1</v>
      </c>
      <c r="BL362" s="2" t="str">
        <f t="shared" ca="1" si="74"/>
        <v/>
      </c>
    </row>
    <row r="363" spans="1:64" ht="14.4" x14ac:dyDescent="0.3">
      <c r="A363" s="2">
        <f>ROW()</f>
        <v>363</v>
      </c>
      <c r="B363" s="56"/>
      <c r="C363" s="8">
        <f t="shared" ca="1" si="65"/>
        <v>12</v>
      </c>
      <c r="D363" s="8">
        <f t="shared" ca="1" si="66"/>
        <v>1</v>
      </c>
      <c r="E363" s="50">
        <f t="shared" ca="1" si="67"/>
        <v>9</v>
      </c>
      <c r="F363" s="2" t="str">
        <f t="shared" ca="1" si="68"/>
        <v/>
      </c>
      <c r="BD363" s="49">
        <f t="shared" ca="1" si="70"/>
        <v>4819</v>
      </c>
      <c r="BE363" s="3">
        <f t="shared" ca="1" si="69"/>
        <v>0.48185</v>
      </c>
      <c r="BF363" s="3">
        <f t="shared" ca="1" si="71"/>
        <v>-4.5511009098988427E-2</v>
      </c>
      <c r="BG363" s="9">
        <f t="shared" ca="1" si="72"/>
        <v>9</v>
      </c>
      <c r="BH363" s="6">
        <f ca="1">IF(ISNUMBER('Descriptive Stats'!BF363),'Descriptive Stats'!BF363,#N/A)</f>
        <v>-4.5511009098988427E-2</v>
      </c>
      <c r="BI363" s="6">
        <f ca="1">IF(ISNUMBER('Descriptive Stats'!E363),'Descriptive Stats'!E363,#N/A)</f>
        <v>9</v>
      </c>
      <c r="BK363" s="2" t="str">
        <f t="shared" ca="1" si="73"/>
        <v/>
      </c>
      <c r="BL363" s="2">
        <f t="shared" ca="1" si="74"/>
        <v>9</v>
      </c>
    </row>
    <row r="364" spans="1:64" ht="14.4" x14ac:dyDescent="0.3">
      <c r="A364" s="2">
        <f>ROW()</f>
        <v>364</v>
      </c>
      <c r="B364" s="56"/>
      <c r="C364" s="8">
        <f t="shared" ca="1" si="65"/>
        <v>23</v>
      </c>
      <c r="D364" s="8">
        <f t="shared" ca="1" si="66"/>
        <v>9</v>
      </c>
      <c r="E364" s="50">
        <f t="shared" ca="1" si="67"/>
        <v>0</v>
      </c>
      <c r="F364" s="2" t="str">
        <f t="shared" ca="1" si="68"/>
        <v/>
      </c>
      <c r="BD364" s="49">
        <f t="shared" ca="1" si="70"/>
        <v>815.5</v>
      </c>
      <c r="BE364" s="3">
        <f t="shared" ca="1" si="69"/>
        <v>8.1500000000000003E-2</v>
      </c>
      <c r="BF364" s="3">
        <f t="shared" ca="1" si="71"/>
        <v>-1.3950525282585462</v>
      </c>
      <c r="BG364" s="9">
        <f t="shared" ca="1" si="72"/>
        <v>0</v>
      </c>
      <c r="BH364" s="6">
        <f ca="1">IF(ISNUMBER('Descriptive Stats'!BF364),'Descriptive Stats'!BF364,#N/A)</f>
        <v>-1.3950525282585462</v>
      </c>
      <c r="BI364" s="6">
        <f ca="1">IF(ISNUMBER('Descriptive Stats'!E364),'Descriptive Stats'!E364,#N/A)</f>
        <v>0</v>
      </c>
      <c r="BK364" s="2">
        <f t="shared" ca="1" si="73"/>
        <v>0</v>
      </c>
      <c r="BL364" s="2" t="str">
        <f t="shared" ca="1" si="74"/>
        <v/>
      </c>
    </row>
    <row r="365" spans="1:64" ht="14.4" x14ac:dyDescent="0.3">
      <c r="A365" s="2">
        <f>ROW()</f>
        <v>365</v>
      </c>
      <c r="B365" s="56"/>
      <c r="C365" s="8">
        <f t="shared" ca="1" si="65"/>
        <v>15</v>
      </c>
      <c r="D365" s="8">
        <f t="shared" ca="1" si="66"/>
        <v>0</v>
      </c>
      <c r="E365" s="50">
        <f t="shared" ca="1" si="67"/>
        <v>7</v>
      </c>
      <c r="F365" s="2" t="str">
        <f t="shared" ca="1" si="68"/>
        <v/>
      </c>
      <c r="BD365" s="49">
        <f t="shared" ca="1" si="70"/>
        <v>4473.5</v>
      </c>
      <c r="BE365" s="3">
        <f t="shared" ca="1" si="69"/>
        <v>0.44729999999999998</v>
      </c>
      <c r="BF365" s="3">
        <f t="shared" ca="1" si="71"/>
        <v>-0.13248586824472414</v>
      </c>
      <c r="BG365" s="9">
        <f t="shared" ca="1" si="72"/>
        <v>7</v>
      </c>
      <c r="BH365" s="6">
        <f ca="1">IF(ISNUMBER('Descriptive Stats'!BF365),'Descriptive Stats'!BF365,#N/A)</f>
        <v>-0.13248586824472414</v>
      </c>
      <c r="BI365" s="6">
        <f ca="1">IF(ISNUMBER('Descriptive Stats'!E365),'Descriptive Stats'!E365,#N/A)</f>
        <v>7</v>
      </c>
      <c r="BK365" s="2" t="str">
        <f t="shared" ca="1" si="73"/>
        <v/>
      </c>
      <c r="BL365" s="2">
        <f t="shared" ca="1" si="74"/>
        <v>7</v>
      </c>
    </row>
    <row r="366" spans="1:64" ht="14.4" x14ac:dyDescent="0.3">
      <c r="A366" s="2">
        <f>ROW()</f>
        <v>366</v>
      </c>
      <c r="B366" s="56"/>
      <c r="C366" s="8">
        <f t="shared" ca="1" si="65"/>
        <v>19</v>
      </c>
      <c r="D366" s="8">
        <f t="shared" ca="1" si="66"/>
        <v>7</v>
      </c>
      <c r="E366" s="50">
        <f t="shared" ca="1" si="67"/>
        <v>0</v>
      </c>
      <c r="F366" s="2" t="str">
        <f t="shared" ca="1" si="68"/>
        <v/>
      </c>
      <c r="BD366" s="49">
        <f t="shared" ca="1" si="70"/>
        <v>815.5</v>
      </c>
      <c r="BE366" s="3">
        <f t="shared" ca="1" si="69"/>
        <v>8.1500000000000003E-2</v>
      </c>
      <c r="BF366" s="3">
        <f t="shared" ca="1" si="71"/>
        <v>-1.3950525282585462</v>
      </c>
      <c r="BG366" s="9">
        <f t="shared" ca="1" si="72"/>
        <v>0</v>
      </c>
      <c r="BH366" s="6">
        <f ca="1">IF(ISNUMBER('Descriptive Stats'!BF366),'Descriptive Stats'!BF366,#N/A)</f>
        <v>-1.3950525282585462</v>
      </c>
      <c r="BI366" s="6">
        <f ca="1">IF(ISNUMBER('Descriptive Stats'!E366),'Descriptive Stats'!E366,#N/A)</f>
        <v>0</v>
      </c>
      <c r="BK366" s="2">
        <f t="shared" ca="1" si="73"/>
        <v>0</v>
      </c>
      <c r="BL366" s="2" t="str">
        <f t="shared" ca="1" si="74"/>
        <v/>
      </c>
    </row>
    <row r="367" spans="1:64" ht="14.4" x14ac:dyDescent="0.3">
      <c r="A367" s="2">
        <f>ROW()</f>
        <v>367</v>
      </c>
      <c r="B367" s="56"/>
      <c r="C367" s="8">
        <f t="shared" ca="1" si="65"/>
        <v>22</v>
      </c>
      <c r="D367" s="8">
        <f t="shared" ca="1" si="66"/>
        <v>0</v>
      </c>
      <c r="E367" s="50">
        <f t="shared" ca="1" si="67"/>
        <v>7</v>
      </c>
      <c r="F367" s="2" t="str">
        <f t="shared" ca="1" si="68"/>
        <v/>
      </c>
      <c r="BD367" s="49">
        <f t="shared" ca="1" si="70"/>
        <v>4473.5</v>
      </c>
      <c r="BE367" s="3">
        <f t="shared" ca="1" si="69"/>
        <v>0.44729999999999998</v>
      </c>
      <c r="BF367" s="3">
        <f t="shared" ca="1" si="71"/>
        <v>-0.13248586824472414</v>
      </c>
      <c r="BG367" s="9">
        <f t="shared" ca="1" si="72"/>
        <v>7</v>
      </c>
      <c r="BH367" s="6">
        <f ca="1">IF(ISNUMBER('Descriptive Stats'!BF367),'Descriptive Stats'!BF367,#N/A)</f>
        <v>-0.13248586824472414</v>
      </c>
      <c r="BI367" s="6">
        <f ca="1">IF(ISNUMBER('Descriptive Stats'!E367),'Descriptive Stats'!E367,#N/A)</f>
        <v>7</v>
      </c>
      <c r="BK367" s="2" t="str">
        <f t="shared" ca="1" si="73"/>
        <v/>
      </c>
      <c r="BL367" s="2">
        <f t="shared" ca="1" si="74"/>
        <v>7</v>
      </c>
    </row>
    <row r="368" spans="1:64" ht="14.4" x14ac:dyDescent="0.3">
      <c r="A368" s="2">
        <f>ROW()</f>
        <v>368</v>
      </c>
      <c r="B368" s="56"/>
      <c r="C368" s="8">
        <f t="shared" ca="1" si="65"/>
        <v>6</v>
      </c>
      <c r="D368" s="8">
        <f t="shared" ca="1" si="66"/>
        <v>7</v>
      </c>
      <c r="E368" s="50">
        <f t="shared" ca="1" si="67"/>
        <v>1</v>
      </c>
      <c r="F368" s="2" t="str">
        <f t="shared" ca="1" si="68"/>
        <v/>
      </c>
      <c r="BD368" s="49">
        <f t="shared" ca="1" si="70"/>
        <v>1871</v>
      </c>
      <c r="BE368" s="3">
        <f t="shared" ca="1" si="69"/>
        <v>0.18704999999999999</v>
      </c>
      <c r="BF368" s="3">
        <f t="shared" ca="1" si="71"/>
        <v>-0.88881967520906158</v>
      </c>
      <c r="BG368" s="9">
        <f t="shared" ca="1" si="72"/>
        <v>1</v>
      </c>
      <c r="BH368" s="6">
        <f ca="1">IF(ISNUMBER('Descriptive Stats'!BF368),'Descriptive Stats'!BF368,#N/A)</f>
        <v>-0.88881967520906158</v>
      </c>
      <c r="BI368" s="6">
        <f ca="1">IF(ISNUMBER('Descriptive Stats'!E368),'Descriptive Stats'!E368,#N/A)</f>
        <v>1</v>
      </c>
      <c r="BK368" s="2">
        <f t="shared" ca="1" si="73"/>
        <v>1</v>
      </c>
      <c r="BL368" s="2" t="str">
        <f t="shared" ca="1" si="74"/>
        <v/>
      </c>
    </row>
    <row r="369" spans="1:64" ht="14.4" x14ac:dyDescent="0.3">
      <c r="A369" s="2">
        <f>ROW()</f>
        <v>369</v>
      </c>
      <c r="B369" s="56"/>
      <c r="C369" s="8">
        <f t="shared" ca="1" si="65"/>
        <v>8</v>
      </c>
      <c r="D369" s="8">
        <f t="shared" ca="1" si="66"/>
        <v>1</v>
      </c>
      <c r="E369" s="50">
        <f t="shared" ca="1" si="67"/>
        <v>0</v>
      </c>
      <c r="F369" s="2" t="str">
        <f t="shared" ca="1" si="68"/>
        <v/>
      </c>
      <c r="BD369" s="49">
        <f t="shared" ca="1" si="70"/>
        <v>815.5</v>
      </c>
      <c r="BE369" s="3">
        <f t="shared" ca="1" si="69"/>
        <v>8.1500000000000003E-2</v>
      </c>
      <c r="BF369" s="3">
        <f t="shared" ca="1" si="71"/>
        <v>-1.3950525282585462</v>
      </c>
      <c r="BG369" s="9">
        <f t="shared" ca="1" si="72"/>
        <v>0</v>
      </c>
      <c r="BH369" s="6">
        <f ca="1">IF(ISNUMBER('Descriptive Stats'!BF369),'Descriptive Stats'!BF369,#N/A)</f>
        <v>-1.3950525282585462</v>
      </c>
      <c r="BI369" s="6">
        <f ca="1">IF(ISNUMBER('Descriptive Stats'!E369),'Descriptive Stats'!E369,#N/A)</f>
        <v>0</v>
      </c>
      <c r="BK369" s="2">
        <f t="shared" ca="1" si="73"/>
        <v>0</v>
      </c>
      <c r="BL369" s="2" t="str">
        <f t="shared" ca="1" si="74"/>
        <v/>
      </c>
    </row>
    <row r="370" spans="1:64" ht="14.4" x14ac:dyDescent="0.3">
      <c r="A370" s="2">
        <f>ROW()</f>
        <v>370</v>
      </c>
      <c r="B370" s="56"/>
      <c r="C370" s="8">
        <f t="shared" ca="1" si="65"/>
        <v>11</v>
      </c>
      <c r="D370" s="8">
        <f t="shared" ca="1" si="66"/>
        <v>0</v>
      </c>
      <c r="E370" s="50">
        <f t="shared" ca="1" si="67"/>
        <v>7</v>
      </c>
      <c r="F370" s="2" t="str">
        <f t="shared" ca="1" si="68"/>
        <v/>
      </c>
      <c r="BD370" s="49">
        <f t="shared" ca="1" si="70"/>
        <v>4473.5</v>
      </c>
      <c r="BE370" s="3">
        <f t="shared" ca="1" si="69"/>
        <v>0.44729999999999998</v>
      </c>
      <c r="BF370" s="3">
        <f t="shared" ca="1" si="71"/>
        <v>-0.13248586824472414</v>
      </c>
      <c r="BG370" s="9">
        <f t="shared" ca="1" si="72"/>
        <v>7</v>
      </c>
      <c r="BH370" s="6">
        <f ca="1">IF(ISNUMBER('Descriptive Stats'!BF370),'Descriptive Stats'!BF370,#N/A)</f>
        <v>-0.13248586824472414</v>
      </c>
      <c r="BI370" s="6">
        <f ca="1">IF(ISNUMBER('Descriptive Stats'!E370),'Descriptive Stats'!E370,#N/A)</f>
        <v>7</v>
      </c>
      <c r="BK370" s="2" t="str">
        <f t="shared" ca="1" si="73"/>
        <v/>
      </c>
      <c r="BL370" s="2">
        <f t="shared" ca="1" si="74"/>
        <v>7</v>
      </c>
    </row>
    <row r="371" spans="1:64" ht="14.4" x14ac:dyDescent="0.3">
      <c r="A371" s="2">
        <f>ROW()</f>
        <v>371</v>
      </c>
      <c r="B371" s="56"/>
      <c r="C371" s="8">
        <f t="shared" ca="1" si="65"/>
        <v>6</v>
      </c>
      <c r="D371" s="8">
        <f t="shared" ca="1" si="66"/>
        <v>7</v>
      </c>
      <c r="E371" s="50">
        <f t="shared" ca="1" si="67"/>
        <v>1</v>
      </c>
      <c r="F371" s="2" t="str">
        <f t="shared" ca="1" si="68"/>
        <v/>
      </c>
      <c r="BD371" s="49">
        <f t="shared" ca="1" si="70"/>
        <v>1871</v>
      </c>
      <c r="BE371" s="3">
        <f t="shared" ca="1" si="69"/>
        <v>0.18704999999999999</v>
      </c>
      <c r="BF371" s="3">
        <f t="shared" ca="1" si="71"/>
        <v>-0.88881967520906158</v>
      </c>
      <c r="BG371" s="9">
        <f t="shared" ca="1" si="72"/>
        <v>1</v>
      </c>
      <c r="BH371" s="6">
        <f ca="1">IF(ISNUMBER('Descriptive Stats'!BF371),'Descriptive Stats'!BF371,#N/A)</f>
        <v>-0.88881967520906158</v>
      </c>
      <c r="BI371" s="6">
        <f ca="1">IF(ISNUMBER('Descriptive Stats'!E371),'Descriptive Stats'!E371,#N/A)</f>
        <v>1</v>
      </c>
      <c r="BK371" s="2">
        <f t="shared" ca="1" si="73"/>
        <v>1</v>
      </c>
      <c r="BL371" s="2" t="str">
        <f t="shared" ca="1" si="74"/>
        <v/>
      </c>
    </row>
    <row r="372" spans="1:64" ht="14.4" x14ac:dyDescent="0.3">
      <c r="A372" s="2">
        <f>ROW()</f>
        <v>372</v>
      </c>
      <c r="B372" s="56"/>
      <c r="C372" s="8">
        <f t="shared" ca="1" si="65"/>
        <v>8</v>
      </c>
      <c r="D372" s="8">
        <f t="shared" ca="1" si="66"/>
        <v>1</v>
      </c>
      <c r="E372" s="50">
        <f t="shared" ca="1" si="67"/>
        <v>0</v>
      </c>
      <c r="F372" s="2" t="str">
        <f t="shared" ca="1" si="68"/>
        <v/>
      </c>
      <c r="BD372" s="49">
        <f t="shared" ca="1" si="70"/>
        <v>815.5</v>
      </c>
      <c r="BE372" s="3">
        <f t="shared" ca="1" si="69"/>
        <v>8.1500000000000003E-2</v>
      </c>
      <c r="BF372" s="3">
        <f t="shared" ca="1" si="71"/>
        <v>-1.3950525282585462</v>
      </c>
      <c r="BG372" s="9">
        <f t="shared" ca="1" si="72"/>
        <v>0</v>
      </c>
      <c r="BH372" s="6">
        <f ca="1">IF(ISNUMBER('Descriptive Stats'!BF372),'Descriptive Stats'!BF372,#N/A)</f>
        <v>-1.3950525282585462</v>
      </c>
      <c r="BI372" s="6">
        <f ca="1">IF(ISNUMBER('Descriptive Stats'!E372),'Descriptive Stats'!E372,#N/A)</f>
        <v>0</v>
      </c>
      <c r="BK372" s="2">
        <f t="shared" ca="1" si="73"/>
        <v>0</v>
      </c>
      <c r="BL372" s="2" t="str">
        <f t="shared" ca="1" si="74"/>
        <v/>
      </c>
    </row>
    <row r="373" spans="1:64" ht="14.4" x14ac:dyDescent="0.3">
      <c r="A373" s="2">
        <f>ROW()</f>
        <v>373</v>
      </c>
      <c r="B373" s="56"/>
      <c r="C373" s="8">
        <f t="shared" ca="1" si="65"/>
        <v>15</v>
      </c>
      <c r="D373" s="8">
        <f t="shared" ca="1" si="66"/>
        <v>0</v>
      </c>
      <c r="E373" s="50">
        <f t="shared" ca="1" si="67"/>
        <v>6</v>
      </c>
      <c r="F373" s="2" t="str">
        <f t="shared" ca="1" si="68"/>
        <v/>
      </c>
      <c r="BD373" s="49">
        <f t="shared" ca="1" si="70"/>
        <v>3900</v>
      </c>
      <c r="BE373" s="3">
        <f t="shared" ca="1" si="69"/>
        <v>0.38995000000000002</v>
      </c>
      <c r="BF373" s="3">
        <f t="shared" ca="1" si="71"/>
        <v>-0.2794493539703507</v>
      </c>
      <c r="BG373" s="9">
        <f t="shared" ca="1" si="72"/>
        <v>6</v>
      </c>
      <c r="BH373" s="6">
        <f ca="1">IF(ISNUMBER('Descriptive Stats'!BF373),'Descriptive Stats'!BF373,#N/A)</f>
        <v>-0.2794493539703507</v>
      </c>
      <c r="BI373" s="6">
        <f ca="1">IF(ISNUMBER('Descriptive Stats'!E373),'Descriptive Stats'!E373,#N/A)</f>
        <v>6</v>
      </c>
      <c r="BK373" s="2" t="str">
        <f t="shared" ca="1" si="73"/>
        <v/>
      </c>
      <c r="BL373" s="2">
        <f t="shared" ca="1" si="74"/>
        <v>6</v>
      </c>
    </row>
    <row r="374" spans="1:64" ht="14.4" x14ac:dyDescent="0.3">
      <c r="A374" s="2">
        <f>ROW()</f>
        <v>374</v>
      </c>
      <c r="B374" s="56"/>
      <c r="C374" s="8">
        <f t="shared" ca="1" si="65"/>
        <v>2</v>
      </c>
      <c r="D374" s="8">
        <f t="shared" ca="1" si="66"/>
        <v>6</v>
      </c>
      <c r="E374" s="50">
        <f t="shared" ca="1" si="67"/>
        <v>6</v>
      </c>
      <c r="F374" s="2" t="str">
        <f t="shared" ca="1" si="68"/>
        <v/>
      </c>
      <c r="BD374" s="49">
        <f t="shared" ca="1" si="70"/>
        <v>3900</v>
      </c>
      <c r="BE374" s="3">
        <f t="shared" ca="1" si="69"/>
        <v>0.38995000000000002</v>
      </c>
      <c r="BF374" s="3">
        <f t="shared" ca="1" si="71"/>
        <v>-0.2794493539703507</v>
      </c>
      <c r="BG374" s="9">
        <f t="shared" ca="1" si="72"/>
        <v>6</v>
      </c>
      <c r="BH374" s="6">
        <f ca="1">IF(ISNUMBER('Descriptive Stats'!BF374),'Descriptive Stats'!BF374,#N/A)</f>
        <v>-0.2794493539703507</v>
      </c>
      <c r="BI374" s="6">
        <f ca="1">IF(ISNUMBER('Descriptive Stats'!E374),'Descriptive Stats'!E374,#N/A)</f>
        <v>6</v>
      </c>
      <c r="BK374" s="2" t="str">
        <f t="shared" ca="1" si="73"/>
        <v/>
      </c>
      <c r="BL374" s="2">
        <f t="shared" ca="1" si="74"/>
        <v>6</v>
      </c>
    </row>
    <row r="375" spans="1:64" ht="14.4" x14ac:dyDescent="0.3">
      <c r="A375" s="2">
        <f>ROW()</f>
        <v>375</v>
      </c>
      <c r="B375" s="56"/>
      <c r="C375" s="8">
        <f t="shared" ca="1" si="65"/>
        <v>5</v>
      </c>
      <c r="D375" s="8">
        <f t="shared" ca="1" si="66"/>
        <v>6</v>
      </c>
      <c r="E375" s="50">
        <f t="shared" ca="1" si="67"/>
        <v>7</v>
      </c>
      <c r="F375" s="2" t="str">
        <f t="shared" ca="1" si="68"/>
        <v/>
      </c>
      <c r="BD375" s="49">
        <f t="shared" ca="1" si="70"/>
        <v>4473.5</v>
      </c>
      <c r="BE375" s="3">
        <f t="shared" ca="1" si="69"/>
        <v>0.44729999999999998</v>
      </c>
      <c r="BF375" s="3">
        <f t="shared" ca="1" si="71"/>
        <v>-0.13248586824472414</v>
      </c>
      <c r="BG375" s="9">
        <f t="shared" ca="1" si="72"/>
        <v>7</v>
      </c>
      <c r="BH375" s="6">
        <f ca="1">IF(ISNUMBER('Descriptive Stats'!BF375),'Descriptive Stats'!BF375,#N/A)</f>
        <v>-0.13248586824472414</v>
      </c>
      <c r="BI375" s="6">
        <f ca="1">IF(ISNUMBER('Descriptive Stats'!E375),'Descriptive Stats'!E375,#N/A)</f>
        <v>7</v>
      </c>
      <c r="BK375" s="2" t="str">
        <f t="shared" ca="1" si="73"/>
        <v/>
      </c>
      <c r="BL375" s="2">
        <f t="shared" ca="1" si="74"/>
        <v>7</v>
      </c>
    </row>
    <row r="376" spans="1:64" ht="14.4" x14ac:dyDescent="0.3">
      <c r="A376" s="2">
        <f>ROW()</f>
        <v>376</v>
      </c>
      <c r="B376" s="56"/>
      <c r="C376" s="8">
        <f t="shared" ca="1" si="65"/>
        <v>19</v>
      </c>
      <c r="D376" s="8">
        <f t="shared" ca="1" si="66"/>
        <v>7</v>
      </c>
      <c r="E376" s="50">
        <f t="shared" ca="1" si="67"/>
        <v>0</v>
      </c>
      <c r="F376" s="2" t="str">
        <f t="shared" ca="1" si="68"/>
        <v/>
      </c>
      <c r="BD376" s="49">
        <f t="shared" ca="1" si="70"/>
        <v>815.5</v>
      </c>
      <c r="BE376" s="3">
        <f t="shared" ca="1" si="69"/>
        <v>8.1500000000000003E-2</v>
      </c>
      <c r="BF376" s="3">
        <f t="shared" ca="1" si="71"/>
        <v>-1.3950525282585462</v>
      </c>
      <c r="BG376" s="9">
        <f t="shared" ca="1" si="72"/>
        <v>0</v>
      </c>
      <c r="BH376" s="6">
        <f ca="1">IF(ISNUMBER('Descriptive Stats'!BF376),'Descriptive Stats'!BF376,#N/A)</f>
        <v>-1.3950525282585462</v>
      </c>
      <c r="BI376" s="6">
        <f ca="1">IF(ISNUMBER('Descriptive Stats'!E376),'Descriptive Stats'!E376,#N/A)</f>
        <v>0</v>
      </c>
      <c r="BK376" s="2">
        <f t="shared" ca="1" si="73"/>
        <v>0</v>
      </c>
      <c r="BL376" s="2" t="str">
        <f t="shared" ca="1" si="74"/>
        <v/>
      </c>
    </row>
    <row r="377" spans="1:64" ht="14.4" x14ac:dyDescent="0.3">
      <c r="A377" s="2">
        <f>ROW()</f>
        <v>377</v>
      </c>
      <c r="B377" s="56"/>
      <c r="C377" s="8">
        <f t="shared" ca="1" si="65"/>
        <v>20</v>
      </c>
      <c r="D377" s="8">
        <f t="shared" ca="1" si="66"/>
        <v>0</v>
      </c>
      <c r="E377" s="50">
        <f t="shared" ca="1" si="67"/>
        <v>6</v>
      </c>
      <c r="F377" s="2" t="str">
        <f t="shared" ca="1" si="68"/>
        <v/>
      </c>
      <c r="BD377" s="49">
        <f t="shared" ca="1" si="70"/>
        <v>3900</v>
      </c>
      <c r="BE377" s="3">
        <f t="shared" ca="1" si="69"/>
        <v>0.38995000000000002</v>
      </c>
      <c r="BF377" s="3">
        <f t="shared" ca="1" si="71"/>
        <v>-0.2794493539703507</v>
      </c>
      <c r="BG377" s="9">
        <f t="shared" ca="1" si="72"/>
        <v>6</v>
      </c>
      <c r="BH377" s="6">
        <f ca="1">IF(ISNUMBER('Descriptive Stats'!BF377),'Descriptive Stats'!BF377,#N/A)</f>
        <v>-0.2794493539703507</v>
      </c>
      <c r="BI377" s="6">
        <f ca="1">IF(ISNUMBER('Descriptive Stats'!E377),'Descriptive Stats'!E377,#N/A)</f>
        <v>6</v>
      </c>
      <c r="BK377" s="2" t="str">
        <f t="shared" ca="1" si="73"/>
        <v/>
      </c>
      <c r="BL377" s="2">
        <f t="shared" ca="1" si="74"/>
        <v>6</v>
      </c>
    </row>
    <row r="378" spans="1:64" ht="14.4" x14ac:dyDescent="0.3">
      <c r="A378" s="2">
        <f>ROW()</f>
        <v>378</v>
      </c>
      <c r="B378" s="56"/>
      <c r="C378" s="8">
        <f t="shared" ca="1" si="65"/>
        <v>5</v>
      </c>
      <c r="D378" s="8">
        <f t="shared" ca="1" si="66"/>
        <v>6</v>
      </c>
      <c r="E378" s="50">
        <f t="shared" ca="1" si="67"/>
        <v>0</v>
      </c>
      <c r="F378" s="2" t="str">
        <f t="shared" ca="1" si="68"/>
        <v/>
      </c>
      <c r="BD378" s="49">
        <f t="shared" ca="1" si="70"/>
        <v>815.5</v>
      </c>
      <c r="BE378" s="3">
        <f t="shared" ca="1" si="69"/>
        <v>8.1500000000000003E-2</v>
      </c>
      <c r="BF378" s="3">
        <f t="shared" ca="1" si="71"/>
        <v>-1.3950525282585462</v>
      </c>
      <c r="BG378" s="9">
        <f t="shared" ca="1" si="72"/>
        <v>0</v>
      </c>
      <c r="BH378" s="6">
        <f ca="1">IF(ISNUMBER('Descriptive Stats'!BF378),'Descriptive Stats'!BF378,#N/A)</f>
        <v>-1.3950525282585462</v>
      </c>
      <c r="BI378" s="6">
        <f ca="1">IF(ISNUMBER('Descriptive Stats'!E378),'Descriptive Stats'!E378,#N/A)</f>
        <v>0</v>
      </c>
      <c r="BK378" s="2">
        <f t="shared" ca="1" si="73"/>
        <v>0</v>
      </c>
      <c r="BL378" s="2" t="str">
        <f t="shared" ca="1" si="74"/>
        <v/>
      </c>
    </row>
    <row r="379" spans="1:64" ht="14.4" x14ac:dyDescent="0.3">
      <c r="A379" s="2">
        <f>ROW()</f>
        <v>379</v>
      </c>
      <c r="B379" s="56"/>
      <c r="C379" s="8">
        <f t="shared" ca="1" si="65"/>
        <v>20</v>
      </c>
      <c r="D379" s="8">
        <f t="shared" ca="1" si="66"/>
        <v>0</v>
      </c>
      <c r="E379" s="50">
        <f t="shared" ca="1" si="67"/>
        <v>0</v>
      </c>
      <c r="F379" s="2" t="str">
        <f t="shared" ca="1" si="68"/>
        <v/>
      </c>
      <c r="BD379" s="49">
        <f t="shared" ca="1" si="70"/>
        <v>815.5</v>
      </c>
      <c r="BE379" s="3">
        <f t="shared" ca="1" si="69"/>
        <v>8.1500000000000003E-2</v>
      </c>
      <c r="BF379" s="3">
        <f t="shared" ca="1" si="71"/>
        <v>-1.3950525282585462</v>
      </c>
      <c r="BG379" s="9">
        <f t="shared" ca="1" si="72"/>
        <v>0</v>
      </c>
      <c r="BH379" s="6">
        <f ca="1">IF(ISNUMBER('Descriptive Stats'!BF379),'Descriptive Stats'!BF379,#N/A)</f>
        <v>-1.3950525282585462</v>
      </c>
      <c r="BI379" s="6">
        <f ca="1">IF(ISNUMBER('Descriptive Stats'!E379),'Descriptive Stats'!E379,#N/A)</f>
        <v>0</v>
      </c>
      <c r="BK379" s="2">
        <f t="shared" ca="1" si="73"/>
        <v>0</v>
      </c>
      <c r="BL379" s="2" t="str">
        <f t="shared" ca="1" si="74"/>
        <v/>
      </c>
    </row>
    <row r="380" spans="1:64" ht="14.4" x14ac:dyDescent="0.3">
      <c r="A380" s="2">
        <f>ROW()</f>
        <v>380</v>
      </c>
      <c r="B380" s="56"/>
      <c r="C380" s="8">
        <f t="shared" ca="1" si="65"/>
        <v>14</v>
      </c>
      <c r="D380" s="8">
        <f t="shared" ca="1" si="66"/>
        <v>0</v>
      </c>
      <c r="E380" s="50">
        <f t="shared" ca="1" si="67"/>
        <v>1</v>
      </c>
      <c r="F380" s="2" t="str">
        <f t="shared" ca="1" si="68"/>
        <v/>
      </c>
      <c r="BD380" s="49">
        <f t="shared" ca="1" si="70"/>
        <v>1871</v>
      </c>
      <c r="BE380" s="3">
        <f t="shared" ca="1" si="69"/>
        <v>0.18704999999999999</v>
      </c>
      <c r="BF380" s="3">
        <f t="shared" ca="1" si="71"/>
        <v>-0.88881967520906158</v>
      </c>
      <c r="BG380" s="9">
        <f t="shared" ca="1" si="72"/>
        <v>1</v>
      </c>
      <c r="BH380" s="6">
        <f ca="1">IF(ISNUMBER('Descriptive Stats'!BF380),'Descriptive Stats'!BF380,#N/A)</f>
        <v>-0.88881967520906158</v>
      </c>
      <c r="BI380" s="6">
        <f ca="1">IF(ISNUMBER('Descriptive Stats'!E380),'Descriptive Stats'!E380,#N/A)</f>
        <v>1</v>
      </c>
      <c r="BK380" s="2">
        <f t="shared" ca="1" si="73"/>
        <v>1</v>
      </c>
      <c r="BL380" s="2" t="str">
        <f t="shared" ca="1" si="74"/>
        <v/>
      </c>
    </row>
    <row r="381" spans="1:64" ht="14.4" x14ac:dyDescent="0.3">
      <c r="A381" s="2">
        <f>ROW()</f>
        <v>381</v>
      </c>
      <c r="B381" s="56"/>
      <c r="C381" s="8">
        <f t="shared" ca="1" si="65"/>
        <v>12</v>
      </c>
      <c r="D381" s="8">
        <f t="shared" ca="1" si="66"/>
        <v>1</v>
      </c>
      <c r="E381" s="50">
        <f t="shared" ca="1" si="67"/>
        <v>2</v>
      </c>
      <c r="F381" s="2" t="str">
        <f t="shared" ca="1" si="68"/>
        <v/>
      </c>
      <c r="BD381" s="49">
        <f t="shared" ca="1" si="70"/>
        <v>2595</v>
      </c>
      <c r="BE381" s="3">
        <f t="shared" ca="1" si="69"/>
        <v>0.25945000000000001</v>
      </c>
      <c r="BF381" s="3">
        <f t="shared" ca="1" si="71"/>
        <v>-0.6450419512753276</v>
      </c>
      <c r="BG381" s="9">
        <f t="shared" ca="1" si="72"/>
        <v>2</v>
      </c>
      <c r="BH381" s="6">
        <f ca="1">IF(ISNUMBER('Descriptive Stats'!BF381),'Descriptive Stats'!BF381,#N/A)</f>
        <v>-0.6450419512753276</v>
      </c>
      <c r="BI381" s="6">
        <f ca="1">IF(ISNUMBER('Descriptive Stats'!E381),'Descriptive Stats'!E381,#N/A)</f>
        <v>2</v>
      </c>
      <c r="BK381" s="2">
        <f t="shared" ca="1" si="73"/>
        <v>2</v>
      </c>
      <c r="BL381" s="2">
        <f t="shared" ca="1" si="74"/>
        <v>2</v>
      </c>
    </row>
    <row r="382" spans="1:64" ht="14.4" x14ac:dyDescent="0.3">
      <c r="A382" s="2">
        <f>ROW()</f>
        <v>382</v>
      </c>
      <c r="B382" s="56"/>
      <c r="C382" s="8">
        <f t="shared" ca="1" si="65"/>
        <v>17</v>
      </c>
      <c r="D382" s="8">
        <f t="shared" ca="1" si="66"/>
        <v>2</v>
      </c>
      <c r="E382" s="50">
        <f t="shared" ca="1" si="67"/>
        <v>0</v>
      </c>
      <c r="F382" s="2" t="str">
        <f t="shared" ca="1" si="68"/>
        <v/>
      </c>
      <c r="BD382" s="49">
        <f t="shared" ca="1" si="70"/>
        <v>815.5</v>
      </c>
      <c r="BE382" s="3">
        <f t="shared" ca="1" si="69"/>
        <v>8.1500000000000003E-2</v>
      </c>
      <c r="BF382" s="3">
        <f t="shared" ca="1" si="71"/>
        <v>-1.3950525282585462</v>
      </c>
      <c r="BG382" s="9">
        <f t="shared" ca="1" si="72"/>
        <v>0</v>
      </c>
      <c r="BH382" s="6">
        <f ca="1">IF(ISNUMBER('Descriptive Stats'!BF382),'Descriptive Stats'!BF382,#N/A)</f>
        <v>-1.3950525282585462</v>
      </c>
      <c r="BI382" s="6">
        <f ca="1">IF(ISNUMBER('Descriptive Stats'!E382),'Descriptive Stats'!E382,#N/A)</f>
        <v>0</v>
      </c>
      <c r="BK382" s="2">
        <f t="shared" ca="1" si="73"/>
        <v>0</v>
      </c>
      <c r="BL382" s="2" t="str">
        <f t="shared" ca="1" si="74"/>
        <v/>
      </c>
    </row>
    <row r="383" spans="1:64" ht="14.4" x14ac:dyDescent="0.3">
      <c r="A383" s="2">
        <f>ROW()</f>
        <v>383</v>
      </c>
      <c r="B383" s="56"/>
      <c r="C383" s="8">
        <f t="shared" ca="1" si="65"/>
        <v>18</v>
      </c>
      <c r="D383" s="8">
        <f t="shared" ca="1" si="66"/>
        <v>0</v>
      </c>
      <c r="E383" s="50">
        <f t="shared" ca="1" si="67"/>
        <v>0</v>
      </c>
      <c r="F383" s="2" t="str">
        <f t="shared" ca="1" si="68"/>
        <v/>
      </c>
      <c r="BD383" s="49">
        <f t="shared" ca="1" si="70"/>
        <v>815.5</v>
      </c>
      <c r="BE383" s="3">
        <f t="shared" ca="1" si="69"/>
        <v>8.1500000000000003E-2</v>
      </c>
      <c r="BF383" s="3">
        <f t="shared" ca="1" si="71"/>
        <v>-1.3950525282585462</v>
      </c>
      <c r="BG383" s="9">
        <f t="shared" ca="1" si="72"/>
        <v>0</v>
      </c>
      <c r="BH383" s="6">
        <f ca="1">IF(ISNUMBER('Descriptive Stats'!BF383),'Descriptive Stats'!BF383,#N/A)</f>
        <v>-1.3950525282585462</v>
      </c>
      <c r="BI383" s="6">
        <f ca="1">IF(ISNUMBER('Descriptive Stats'!E383),'Descriptive Stats'!E383,#N/A)</f>
        <v>0</v>
      </c>
      <c r="BK383" s="2">
        <f t="shared" ca="1" si="73"/>
        <v>0</v>
      </c>
      <c r="BL383" s="2" t="str">
        <f t="shared" ca="1" si="74"/>
        <v/>
      </c>
    </row>
    <row r="384" spans="1:64" ht="14.4" x14ac:dyDescent="0.3">
      <c r="A384" s="2">
        <f>ROW()</f>
        <v>384</v>
      </c>
      <c r="B384" s="56"/>
      <c r="C384" s="8">
        <f t="shared" ca="1" si="65"/>
        <v>22</v>
      </c>
      <c r="D384" s="8">
        <f t="shared" ca="1" si="66"/>
        <v>0</v>
      </c>
      <c r="E384" s="50">
        <f t="shared" ca="1" si="67"/>
        <v>0</v>
      </c>
      <c r="F384" s="2" t="str">
        <f t="shared" ca="1" si="68"/>
        <v/>
      </c>
      <c r="BD384" s="49">
        <f t="shared" ca="1" si="70"/>
        <v>815.5</v>
      </c>
      <c r="BE384" s="3">
        <f t="shared" ca="1" si="69"/>
        <v>8.1500000000000003E-2</v>
      </c>
      <c r="BF384" s="3">
        <f t="shared" ca="1" si="71"/>
        <v>-1.3950525282585462</v>
      </c>
      <c r="BG384" s="9">
        <f t="shared" ca="1" si="72"/>
        <v>0</v>
      </c>
      <c r="BH384" s="6">
        <f ca="1">IF(ISNUMBER('Descriptive Stats'!BF384),'Descriptive Stats'!BF384,#N/A)</f>
        <v>-1.3950525282585462</v>
      </c>
      <c r="BI384" s="6">
        <f ca="1">IF(ISNUMBER('Descriptive Stats'!E384),'Descriptive Stats'!E384,#N/A)</f>
        <v>0</v>
      </c>
      <c r="BK384" s="2">
        <f t="shared" ca="1" si="73"/>
        <v>0</v>
      </c>
      <c r="BL384" s="2" t="str">
        <f t="shared" ca="1" si="74"/>
        <v/>
      </c>
    </row>
    <row r="385" spans="1:64" ht="14.4" x14ac:dyDescent="0.3">
      <c r="A385" s="2">
        <f>ROW()</f>
        <v>385</v>
      </c>
      <c r="B385" s="56"/>
      <c r="C385" s="8">
        <f t="shared" ca="1" si="65"/>
        <v>14</v>
      </c>
      <c r="D385" s="8">
        <f t="shared" ca="1" si="66"/>
        <v>0</v>
      </c>
      <c r="E385" s="50">
        <f t="shared" ca="1" si="67"/>
        <v>6</v>
      </c>
      <c r="F385" s="2" t="str">
        <f t="shared" ca="1" si="68"/>
        <v/>
      </c>
      <c r="BD385" s="49">
        <f t="shared" ca="1" si="70"/>
        <v>3900</v>
      </c>
      <c r="BE385" s="3">
        <f t="shared" ca="1" si="69"/>
        <v>0.38995000000000002</v>
      </c>
      <c r="BF385" s="3">
        <f t="shared" ca="1" si="71"/>
        <v>-0.2794493539703507</v>
      </c>
      <c r="BG385" s="9">
        <f t="shared" ca="1" si="72"/>
        <v>6</v>
      </c>
      <c r="BH385" s="6">
        <f ca="1">IF(ISNUMBER('Descriptive Stats'!BF385),'Descriptive Stats'!BF385,#N/A)</f>
        <v>-0.2794493539703507</v>
      </c>
      <c r="BI385" s="6">
        <f ca="1">IF(ISNUMBER('Descriptive Stats'!E385),'Descriptive Stats'!E385,#N/A)</f>
        <v>6</v>
      </c>
      <c r="BK385" s="2" t="str">
        <f t="shared" ca="1" si="73"/>
        <v/>
      </c>
      <c r="BL385" s="2">
        <f t="shared" ca="1" si="74"/>
        <v>6</v>
      </c>
    </row>
    <row r="386" spans="1:64" ht="14.4" x14ac:dyDescent="0.3">
      <c r="A386" s="2">
        <f>ROW()</f>
        <v>386</v>
      </c>
      <c r="B386" s="56"/>
      <c r="C386" s="8">
        <f t="shared" ca="1" si="65"/>
        <v>5</v>
      </c>
      <c r="D386" s="8">
        <f t="shared" ca="1" si="66"/>
        <v>6</v>
      </c>
      <c r="E386" s="50">
        <f t="shared" ca="1" si="67"/>
        <v>2</v>
      </c>
      <c r="F386" s="2" t="str">
        <f t="shared" ca="1" si="68"/>
        <v/>
      </c>
      <c r="BD386" s="49">
        <f t="shared" ca="1" si="70"/>
        <v>2595</v>
      </c>
      <c r="BE386" s="3">
        <f t="shared" ca="1" si="69"/>
        <v>0.25945000000000001</v>
      </c>
      <c r="BF386" s="3">
        <f t="shared" ca="1" si="71"/>
        <v>-0.6450419512753276</v>
      </c>
      <c r="BG386" s="9">
        <f t="shared" ca="1" si="72"/>
        <v>2</v>
      </c>
      <c r="BH386" s="6">
        <f ca="1">IF(ISNUMBER('Descriptive Stats'!BF386),'Descriptive Stats'!BF386,#N/A)</f>
        <v>-0.6450419512753276</v>
      </c>
      <c r="BI386" s="6">
        <f ca="1">IF(ISNUMBER('Descriptive Stats'!E386),'Descriptive Stats'!E386,#N/A)</f>
        <v>2</v>
      </c>
      <c r="BK386" s="2">
        <f t="shared" ca="1" si="73"/>
        <v>2</v>
      </c>
      <c r="BL386" s="2">
        <f t="shared" ca="1" si="74"/>
        <v>2</v>
      </c>
    </row>
    <row r="387" spans="1:64" ht="14.4" x14ac:dyDescent="0.3">
      <c r="A387" s="2">
        <f>ROW()</f>
        <v>387</v>
      </c>
      <c r="B387" s="56"/>
      <c r="C387" s="8">
        <f t="shared" ref="C387:C450" ca="1" si="75">RANDBETWEEN(2,COUNT(B:B))</f>
        <v>17</v>
      </c>
      <c r="D387" s="8">
        <f t="shared" ref="D387:D450" ca="1" si="76">VLOOKUP(C387,A:B,2,TRUE)</f>
        <v>2</v>
      </c>
      <c r="E387" s="50">
        <f t="shared" ref="E387:E450" ca="1" si="77">IF(0=MOD(ROW(),$J$1),AVERAGE(OFFSET($D$2,ROW()-$J$1,0,$J$1,1)),"")</f>
        <v>0</v>
      </c>
      <c r="F387" s="2" t="str">
        <f t="shared" ref="F387:F450" ca="1" si="78">IF(ISNUMBER(E387),IF(OR(E387&lt;$K$16,E387&gt;$K$14),"X",""),"")</f>
        <v/>
      </c>
      <c r="BD387" s="49">
        <f t="shared" ca="1" si="70"/>
        <v>815.5</v>
      </c>
      <c r="BE387" s="3">
        <f t="shared" ca="1" si="69"/>
        <v>8.1500000000000003E-2</v>
      </c>
      <c r="BF387" s="3">
        <f t="shared" ca="1" si="71"/>
        <v>-1.3950525282585462</v>
      </c>
      <c r="BG387" s="9">
        <f t="shared" ca="1" si="72"/>
        <v>0</v>
      </c>
      <c r="BH387" s="6">
        <f ca="1">IF(ISNUMBER('Descriptive Stats'!BF387),'Descriptive Stats'!BF387,#N/A)</f>
        <v>-1.3950525282585462</v>
      </c>
      <c r="BI387" s="6">
        <f ca="1">IF(ISNUMBER('Descriptive Stats'!E387),'Descriptive Stats'!E387,#N/A)</f>
        <v>0</v>
      </c>
      <c r="BK387" s="2">
        <f t="shared" ca="1" si="73"/>
        <v>0</v>
      </c>
      <c r="BL387" s="2" t="str">
        <f t="shared" ca="1" si="74"/>
        <v/>
      </c>
    </row>
    <row r="388" spans="1:64" ht="14.4" x14ac:dyDescent="0.3">
      <c r="A388" s="2">
        <f>ROW()</f>
        <v>388</v>
      </c>
      <c r="B388" s="56"/>
      <c r="C388" s="8">
        <f t="shared" ca="1" si="75"/>
        <v>18</v>
      </c>
      <c r="D388" s="8">
        <f t="shared" ca="1" si="76"/>
        <v>0</v>
      </c>
      <c r="E388" s="50">
        <f t="shared" ca="1" si="77"/>
        <v>15</v>
      </c>
      <c r="F388" s="2" t="str">
        <f t="shared" ca="1" si="78"/>
        <v/>
      </c>
      <c r="BD388" s="49">
        <f t="shared" ca="1" si="70"/>
        <v>5051.5</v>
      </c>
      <c r="BE388" s="3">
        <f t="shared" ca="1" si="69"/>
        <v>0.50509999999999999</v>
      </c>
      <c r="BF388" s="3">
        <f t="shared" ca="1" si="71"/>
        <v>1.2784152420787677E-2</v>
      </c>
      <c r="BG388" s="9">
        <f t="shared" ca="1" si="72"/>
        <v>15</v>
      </c>
      <c r="BH388" s="6">
        <f ca="1">IF(ISNUMBER('Descriptive Stats'!BF388),'Descriptive Stats'!BF388,#N/A)</f>
        <v>1.2784152420787677E-2</v>
      </c>
      <c r="BI388" s="6">
        <f ca="1">IF(ISNUMBER('Descriptive Stats'!E388),'Descriptive Stats'!E388,#N/A)</f>
        <v>15</v>
      </c>
      <c r="BK388" s="2" t="str">
        <f t="shared" ca="1" si="73"/>
        <v/>
      </c>
      <c r="BL388" s="2">
        <f t="shared" ca="1" si="74"/>
        <v>15</v>
      </c>
    </row>
    <row r="389" spans="1:64" ht="14.4" x14ac:dyDescent="0.3">
      <c r="A389" s="2">
        <f>ROW()</f>
        <v>389</v>
      </c>
      <c r="B389" s="56"/>
      <c r="C389" s="8">
        <f t="shared" ca="1" si="75"/>
        <v>24</v>
      </c>
      <c r="D389" s="8">
        <f t="shared" ca="1" si="76"/>
        <v>15</v>
      </c>
      <c r="E389" s="50">
        <f t="shared" ca="1" si="77"/>
        <v>15</v>
      </c>
      <c r="F389" s="2" t="str">
        <f t="shared" ca="1" si="78"/>
        <v/>
      </c>
      <c r="BD389" s="49">
        <f t="shared" ca="1" si="70"/>
        <v>5051.5</v>
      </c>
      <c r="BE389" s="3">
        <f t="shared" ca="1" si="69"/>
        <v>0.50509999999999999</v>
      </c>
      <c r="BF389" s="3">
        <f t="shared" ca="1" si="71"/>
        <v>1.2784152420787677E-2</v>
      </c>
      <c r="BG389" s="9">
        <f t="shared" ca="1" si="72"/>
        <v>15</v>
      </c>
      <c r="BH389" s="6">
        <f ca="1">IF(ISNUMBER('Descriptive Stats'!BF389),'Descriptive Stats'!BF389,#N/A)</f>
        <v>1.2784152420787677E-2</v>
      </c>
      <c r="BI389" s="6">
        <f ca="1">IF(ISNUMBER('Descriptive Stats'!E389),'Descriptive Stats'!E389,#N/A)</f>
        <v>15</v>
      </c>
      <c r="BK389" s="2" t="str">
        <f t="shared" ca="1" si="73"/>
        <v/>
      </c>
      <c r="BL389" s="2">
        <f t="shared" ca="1" si="74"/>
        <v>15</v>
      </c>
    </row>
    <row r="390" spans="1:64" ht="14.4" x14ac:dyDescent="0.3">
      <c r="A390" s="2">
        <f>ROW()</f>
        <v>390</v>
      </c>
      <c r="B390" s="56"/>
      <c r="C390" s="8">
        <f t="shared" ca="1" si="75"/>
        <v>24</v>
      </c>
      <c r="D390" s="8">
        <f t="shared" ca="1" si="76"/>
        <v>15</v>
      </c>
      <c r="E390" s="50">
        <f t="shared" ca="1" si="77"/>
        <v>6</v>
      </c>
      <c r="F390" s="2" t="str">
        <f t="shared" ca="1" si="78"/>
        <v/>
      </c>
      <c r="BD390" s="49">
        <f t="shared" ca="1" si="70"/>
        <v>3900</v>
      </c>
      <c r="BE390" s="3">
        <f t="shared" ca="1" si="69"/>
        <v>0.38995000000000002</v>
      </c>
      <c r="BF390" s="3">
        <f t="shared" ca="1" si="71"/>
        <v>-0.2794493539703507</v>
      </c>
      <c r="BG390" s="9">
        <f t="shared" ca="1" si="72"/>
        <v>6</v>
      </c>
      <c r="BH390" s="6">
        <f ca="1">IF(ISNUMBER('Descriptive Stats'!BF390),'Descriptive Stats'!BF390,#N/A)</f>
        <v>-0.2794493539703507</v>
      </c>
      <c r="BI390" s="6">
        <f ca="1">IF(ISNUMBER('Descriptive Stats'!E390),'Descriptive Stats'!E390,#N/A)</f>
        <v>6</v>
      </c>
      <c r="BK390" s="2" t="str">
        <f t="shared" ca="1" si="73"/>
        <v/>
      </c>
      <c r="BL390" s="2">
        <f t="shared" ca="1" si="74"/>
        <v>6</v>
      </c>
    </row>
    <row r="391" spans="1:64" ht="14.4" x14ac:dyDescent="0.3">
      <c r="A391" s="2">
        <f>ROW()</f>
        <v>391</v>
      </c>
      <c r="B391" s="56"/>
      <c r="C391" s="8">
        <f t="shared" ca="1" si="75"/>
        <v>16</v>
      </c>
      <c r="D391" s="8">
        <f t="shared" ca="1" si="76"/>
        <v>6</v>
      </c>
      <c r="E391" s="50">
        <f t="shared" ca="1" si="77"/>
        <v>6</v>
      </c>
      <c r="F391" s="2" t="str">
        <f t="shared" ca="1" si="78"/>
        <v/>
      </c>
      <c r="BD391" s="49">
        <f t="shared" ca="1" si="70"/>
        <v>3900</v>
      </c>
      <c r="BE391" s="3">
        <f t="shared" ref="BE391:BE454" ca="1" si="79">IF(ISNUMBER(BD391),(BD391-0.5)/$BK$4,"")</f>
        <v>0.38995000000000002</v>
      </c>
      <c r="BF391" s="3">
        <f t="shared" ca="1" si="71"/>
        <v>-0.2794493539703507</v>
      </c>
      <c r="BG391" s="9">
        <f t="shared" ca="1" si="72"/>
        <v>6</v>
      </c>
      <c r="BH391" s="6">
        <f ca="1">IF(ISNUMBER('Descriptive Stats'!BF391),'Descriptive Stats'!BF391,#N/A)</f>
        <v>-0.2794493539703507</v>
      </c>
      <c r="BI391" s="6">
        <f ca="1">IF(ISNUMBER('Descriptive Stats'!E391),'Descriptive Stats'!E391,#N/A)</f>
        <v>6</v>
      </c>
      <c r="BK391" s="2" t="str">
        <f t="shared" ca="1" si="73"/>
        <v/>
      </c>
      <c r="BL391" s="2">
        <f t="shared" ca="1" si="74"/>
        <v>6</v>
      </c>
    </row>
    <row r="392" spans="1:64" ht="14.4" x14ac:dyDescent="0.3">
      <c r="A392" s="2">
        <f>ROW()</f>
        <v>392</v>
      </c>
      <c r="B392" s="56"/>
      <c r="C392" s="8">
        <f t="shared" ca="1" si="75"/>
        <v>2</v>
      </c>
      <c r="D392" s="8">
        <f t="shared" ca="1" si="76"/>
        <v>6</v>
      </c>
      <c r="E392" s="50">
        <f t="shared" ca="1" si="77"/>
        <v>6</v>
      </c>
      <c r="F392" s="2" t="str">
        <f t="shared" ca="1" si="78"/>
        <v/>
      </c>
      <c r="BD392" s="49">
        <f t="shared" ref="BD392:BD455" ca="1" si="80">IF(ISNUMBER(BG392),_xlfn.RANK.AVG(BG392,$BG$2:$BG$5414,1),"")</f>
        <v>3900</v>
      </c>
      <c r="BE392" s="3">
        <f t="shared" ca="1" si="79"/>
        <v>0.38995000000000002</v>
      </c>
      <c r="BF392" s="3">
        <f t="shared" ca="1" si="71"/>
        <v>-0.2794493539703507</v>
      </c>
      <c r="BG392" s="9">
        <f t="shared" ca="1" si="72"/>
        <v>6</v>
      </c>
      <c r="BH392" s="6">
        <f ca="1">IF(ISNUMBER('Descriptive Stats'!BF392),'Descriptive Stats'!BF392,#N/A)</f>
        <v>-0.2794493539703507</v>
      </c>
      <c r="BI392" s="6">
        <f ca="1">IF(ISNUMBER('Descriptive Stats'!E392),'Descriptive Stats'!E392,#N/A)</f>
        <v>6</v>
      </c>
      <c r="BK392" s="2" t="str">
        <f t="shared" ca="1" si="73"/>
        <v/>
      </c>
      <c r="BL392" s="2">
        <f t="shared" ca="1" si="74"/>
        <v>6</v>
      </c>
    </row>
    <row r="393" spans="1:64" ht="14.4" x14ac:dyDescent="0.3">
      <c r="A393" s="2">
        <f>ROW()</f>
        <v>393</v>
      </c>
      <c r="B393" s="56"/>
      <c r="C393" s="8">
        <f t="shared" ca="1" si="75"/>
        <v>5</v>
      </c>
      <c r="D393" s="8">
        <f t="shared" ca="1" si="76"/>
        <v>6</v>
      </c>
      <c r="E393" s="50">
        <f t="shared" ca="1" si="77"/>
        <v>6</v>
      </c>
      <c r="F393" s="2" t="str">
        <f t="shared" ca="1" si="78"/>
        <v/>
      </c>
      <c r="BD393" s="49">
        <f t="shared" ca="1" si="80"/>
        <v>3900</v>
      </c>
      <c r="BE393" s="3">
        <f t="shared" ca="1" si="79"/>
        <v>0.38995000000000002</v>
      </c>
      <c r="BF393" s="3">
        <f t="shared" ref="BF393:BF456" ca="1" si="81">IF(ISNUMBER(BE393),_xlfn.NORM.INV(BE393,0,1),"")</f>
        <v>-0.2794493539703507</v>
      </c>
      <c r="BG393" s="9">
        <f t="shared" ref="BG393:BG456" ca="1" si="82">IF(ISNUMBER(E393),E393,"")</f>
        <v>6</v>
      </c>
      <c r="BH393" s="6">
        <f ca="1">IF(ISNUMBER('Descriptive Stats'!BF393),'Descriptive Stats'!BF393,#N/A)</f>
        <v>-0.2794493539703507</v>
      </c>
      <c r="BI393" s="6">
        <f ca="1">IF(ISNUMBER('Descriptive Stats'!E393),'Descriptive Stats'!E393,#N/A)</f>
        <v>6</v>
      </c>
      <c r="BK393" s="2" t="str">
        <f t="shared" ca="1" si="73"/>
        <v/>
      </c>
      <c r="BL393" s="2">
        <f t="shared" ca="1" si="74"/>
        <v>6</v>
      </c>
    </row>
    <row r="394" spans="1:64" ht="14.4" x14ac:dyDescent="0.3">
      <c r="A394" s="2">
        <f>ROW()</f>
        <v>394</v>
      </c>
      <c r="B394" s="56"/>
      <c r="C394" s="8">
        <f t="shared" ca="1" si="75"/>
        <v>16</v>
      </c>
      <c r="D394" s="8">
        <f t="shared" ca="1" si="76"/>
        <v>6</v>
      </c>
      <c r="E394" s="50">
        <f t="shared" ca="1" si="77"/>
        <v>4</v>
      </c>
      <c r="F394" s="2" t="str">
        <f t="shared" ca="1" si="78"/>
        <v/>
      </c>
      <c r="BD394" s="49">
        <f t="shared" ca="1" si="80"/>
        <v>3442</v>
      </c>
      <c r="BE394" s="3">
        <f t="shared" ca="1" si="79"/>
        <v>0.34415000000000001</v>
      </c>
      <c r="BF394" s="3">
        <f t="shared" ca="1" si="81"/>
        <v>-0.40116316278173481</v>
      </c>
      <c r="BG394" s="9">
        <f t="shared" ca="1" si="82"/>
        <v>4</v>
      </c>
      <c r="BH394" s="6">
        <f ca="1">IF(ISNUMBER('Descriptive Stats'!BF394),'Descriptive Stats'!BF394,#N/A)</f>
        <v>-0.40116316278173481</v>
      </c>
      <c r="BI394" s="6">
        <f ca="1">IF(ISNUMBER('Descriptive Stats'!E394),'Descriptive Stats'!E394,#N/A)</f>
        <v>4</v>
      </c>
      <c r="BK394" s="2" t="str">
        <f t="shared" ca="1" si="73"/>
        <v/>
      </c>
      <c r="BL394" s="2">
        <f t="shared" ca="1" si="74"/>
        <v>4</v>
      </c>
    </row>
    <row r="395" spans="1:64" ht="14.4" x14ac:dyDescent="0.3">
      <c r="A395" s="2">
        <f>ROW()</f>
        <v>395</v>
      </c>
      <c r="B395" s="56"/>
      <c r="C395" s="8">
        <f t="shared" ca="1" si="75"/>
        <v>13</v>
      </c>
      <c r="D395" s="8">
        <f t="shared" ca="1" si="76"/>
        <v>4</v>
      </c>
      <c r="E395" s="50">
        <f t="shared" ca="1" si="77"/>
        <v>15</v>
      </c>
      <c r="F395" s="2" t="str">
        <f t="shared" ca="1" si="78"/>
        <v/>
      </c>
      <c r="BD395" s="49">
        <f t="shared" ca="1" si="80"/>
        <v>5051.5</v>
      </c>
      <c r="BE395" s="3">
        <f t="shared" ca="1" si="79"/>
        <v>0.50509999999999999</v>
      </c>
      <c r="BF395" s="3">
        <f t="shared" ca="1" si="81"/>
        <v>1.2784152420787677E-2</v>
      </c>
      <c r="BG395" s="9">
        <f t="shared" ca="1" si="82"/>
        <v>15</v>
      </c>
      <c r="BH395" s="6">
        <f ca="1">IF(ISNUMBER('Descriptive Stats'!BF395),'Descriptive Stats'!BF395,#N/A)</f>
        <v>1.2784152420787677E-2</v>
      </c>
      <c r="BI395" s="6">
        <f ca="1">IF(ISNUMBER('Descriptive Stats'!E395),'Descriptive Stats'!E395,#N/A)</f>
        <v>15</v>
      </c>
      <c r="BK395" s="2" t="str">
        <f t="shared" ca="1" si="73"/>
        <v/>
      </c>
      <c r="BL395" s="2">
        <f t="shared" ca="1" si="74"/>
        <v>15</v>
      </c>
    </row>
    <row r="396" spans="1:64" ht="14.4" x14ac:dyDescent="0.3">
      <c r="A396" s="2">
        <f>ROW()</f>
        <v>396</v>
      </c>
      <c r="B396" s="56"/>
      <c r="C396" s="8">
        <f t="shared" ca="1" si="75"/>
        <v>24</v>
      </c>
      <c r="D396" s="8">
        <f t="shared" ca="1" si="76"/>
        <v>15</v>
      </c>
      <c r="E396" s="50">
        <f t="shared" ca="1" si="77"/>
        <v>6</v>
      </c>
      <c r="F396" s="2" t="str">
        <f t="shared" ca="1" si="78"/>
        <v/>
      </c>
      <c r="BD396" s="49">
        <f t="shared" ca="1" si="80"/>
        <v>3900</v>
      </c>
      <c r="BE396" s="3">
        <f t="shared" ca="1" si="79"/>
        <v>0.38995000000000002</v>
      </c>
      <c r="BF396" s="3">
        <f t="shared" ca="1" si="81"/>
        <v>-0.2794493539703507</v>
      </c>
      <c r="BG396" s="9">
        <f t="shared" ca="1" si="82"/>
        <v>6</v>
      </c>
      <c r="BH396" s="6">
        <f ca="1">IF(ISNUMBER('Descriptive Stats'!BF396),'Descriptive Stats'!BF396,#N/A)</f>
        <v>-0.2794493539703507</v>
      </c>
      <c r="BI396" s="6">
        <f ca="1">IF(ISNUMBER('Descriptive Stats'!E396),'Descriptive Stats'!E396,#N/A)</f>
        <v>6</v>
      </c>
      <c r="BK396" s="2" t="str">
        <f t="shared" ca="1" si="73"/>
        <v/>
      </c>
      <c r="BL396" s="2">
        <f t="shared" ca="1" si="74"/>
        <v>6</v>
      </c>
    </row>
    <row r="397" spans="1:64" ht="14.4" x14ac:dyDescent="0.3">
      <c r="A397" s="2">
        <f>ROW()</f>
        <v>397</v>
      </c>
      <c r="B397" s="56"/>
      <c r="C397" s="8">
        <f t="shared" ca="1" si="75"/>
        <v>2</v>
      </c>
      <c r="D397" s="8">
        <f t="shared" ca="1" si="76"/>
        <v>6</v>
      </c>
      <c r="E397" s="50">
        <f t="shared" ca="1" si="77"/>
        <v>6</v>
      </c>
      <c r="F397" s="2" t="str">
        <f t="shared" ca="1" si="78"/>
        <v/>
      </c>
      <c r="BD397" s="49">
        <f t="shared" ca="1" si="80"/>
        <v>3900</v>
      </c>
      <c r="BE397" s="3">
        <f t="shared" ca="1" si="79"/>
        <v>0.38995000000000002</v>
      </c>
      <c r="BF397" s="3">
        <f t="shared" ca="1" si="81"/>
        <v>-0.2794493539703507</v>
      </c>
      <c r="BG397" s="9">
        <f t="shared" ca="1" si="82"/>
        <v>6</v>
      </c>
      <c r="BH397" s="6">
        <f ca="1">IF(ISNUMBER('Descriptive Stats'!BF397),'Descriptive Stats'!BF397,#N/A)</f>
        <v>-0.2794493539703507</v>
      </c>
      <c r="BI397" s="6">
        <f ca="1">IF(ISNUMBER('Descriptive Stats'!E397),'Descriptive Stats'!E397,#N/A)</f>
        <v>6</v>
      </c>
      <c r="BK397" s="2" t="str">
        <f t="shared" ca="1" si="73"/>
        <v/>
      </c>
      <c r="BL397" s="2">
        <f t="shared" ca="1" si="74"/>
        <v>6</v>
      </c>
    </row>
    <row r="398" spans="1:64" ht="14.4" x14ac:dyDescent="0.3">
      <c r="A398" s="2">
        <f>ROW()</f>
        <v>398</v>
      </c>
      <c r="B398" s="56"/>
      <c r="C398" s="8">
        <f t="shared" ca="1" si="75"/>
        <v>16</v>
      </c>
      <c r="D398" s="8">
        <f t="shared" ca="1" si="76"/>
        <v>6</v>
      </c>
      <c r="E398" s="50">
        <f t="shared" ca="1" si="77"/>
        <v>0</v>
      </c>
      <c r="F398" s="2" t="str">
        <f t="shared" ca="1" si="78"/>
        <v/>
      </c>
      <c r="BD398" s="49">
        <f t="shared" ca="1" si="80"/>
        <v>815.5</v>
      </c>
      <c r="BE398" s="3">
        <f t="shared" ca="1" si="79"/>
        <v>8.1500000000000003E-2</v>
      </c>
      <c r="BF398" s="3">
        <f t="shared" ca="1" si="81"/>
        <v>-1.3950525282585462</v>
      </c>
      <c r="BG398" s="9">
        <f t="shared" ca="1" si="82"/>
        <v>0</v>
      </c>
      <c r="BH398" s="6">
        <f ca="1">IF(ISNUMBER('Descriptive Stats'!BF398),'Descriptive Stats'!BF398,#N/A)</f>
        <v>-1.3950525282585462</v>
      </c>
      <c r="BI398" s="6">
        <f ca="1">IF(ISNUMBER('Descriptive Stats'!E398),'Descriptive Stats'!E398,#N/A)</f>
        <v>0</v>
      </c>
      <c r="BK398" s="2">
        <f t="shared" ca="1" si="73"/>
        <v>0</v>
      </c>
      <c r="BL398" s="2" t="str">
        <f t="shared" ca="1" si="74"/>
        <v/>
      </c>
    </row>
    <row r="399" spans="1:64" ht="14.4" x14ac:dyDescent="0.3">
      <c r="A399" s="2">
        <f>ROW()</f>
        <v>399</v>
      </c>
      <c r="B399" s="56"/>
      <c r="C399" s="8">
        <f t="shared" ca="1" si="75"/>
        <v>18</v>
      </c>
      <c r="D399" s="8">
        <f t="shared" ca="1" si="76"/>
        <v>0</v>
      </c>
      <c r="E399" s="50">
        <f t="shared" ca="1" si="77"/>
        <v>4</v>
      </c>
      <c r="F399" s="2" t="str">
        <f t="shared" ca="1" si="78"/>
        <v/>
      </c>
      <c r="BD399" s="49">
        <f t="shared" ca="1" si="80"/>
        <v>3442</v>
      </c>
      <c r="BE399" s="3">
        <f t="shared" ca="1" si="79"/>
        <v>0.34415000000000001</v>
      </c>
      <c r="BF399" s="3">
        <f t="shared" ca="1" si="81"/>
        <v>-0.40116316278173481</v>
      </c>
      <c r="BG399" s="9">
        <f t="shared" ca="1" si="82"/>
        <v>4</v>
      </c>
      <c r="BH399" s="6">
        <f ca="1">IF(ISNUMBER('Descriptive Stats'!BF399),'Descriptive Stats'!BF399,#N/A)</f>
        <v>-0.40116316278173481</v>
      </c>
      <c r="BI399" s="6">
        <f ca="1">IF(ISNUMBER('Descriptive Stats'!E399),'Descriptive Stats'!E399,#N/A)</f>
        <v>4</v>
      </c>
      <c r="BK399" s="2" t="str">
        <f t="shared" ca="1" si="73"/>
        <v/>
      </c>
      <c r="BL399" s="2">
        <f t="shared" ca="1" si="74"/>
        <v>4</v>
      </c>
    </row>
    <row r="400" spans="1:64" ht="14.4" x14ac:dyDescent="0.3">
      <c r="A400" s="2">
        <f>ROW()</f>
        <v>400</v>
      </c>
      <c r="B400" s="56"/>
      <c r="C400" s="8">
        <f t="shared" ca="1" si="75"/>
        <v>13</v>
      </c>
      <c r="D400" s="8">
        <f t="shared" ca="1" si="76"/>
        <v>4</v>
      </c>
      <c r="E400" s="50">
        <f t="shared" ca="1" si="77"/>
        <v>1</v>
      </c>
      <c r="F400" s="2" t="str">
        <f t="shared" ca="1" si="78"/>
        <v/>
      </c>
      <c r="BD400" s="49">
        <f t="shared" ca="1" si="80"/>
        <v>1871</v>
      </c>
      <c r="BE400" s="3">
        <f t="shared" ca="1" si="79"/>
        <v>0.18704999999999999</v>
      </c>
      <c r="BF400" s="3">
        <f t="shared" ca="1" si="81"/>
        <v>-0.88881967520906158</v>
      </c>
      <c r="BG400" s="9">
        <f t="shared" ca="1" si="82"/>
        <v>1</v>
      </c>
      <c r="BH400" s="6">
        <f ca="1">IF(ISNUMBER('Descriptive Stats'!BF400),'Descriptive Stats'!BF400,#N/A)</f>
        <v>-0.88881967520906158</v>
      </c>
      <c r="BI400" s="6">
        <f ca="1">IF(ISNUMBER('Descriptive Stats'!E400),'Descriptive Stats'!E400,#N/A)</f>
        <v>1</v>
      </c>
      <c r="BK400" s="2">
        <f t="shared" ca="1" si="73"/>
        <v>1</v>
      </c>
      <c r="BL400" s="2" t="str">
        <f t="shared" ca="1" si="74"/>
        <v/>
      </c>
    </row>
    <row r="401" spans="1:64" ht="14.4" x14ac:dyDescent="0.3">
      <c r="A401" s="2">
        <f>ROW()</f>
        <v>401</v>
      </c>
      <c r="B401" s="56"/>
      <c r="C401" s="8">
        <f t="shared" ca="1" si="75"/>
        <v>12</v>
      </c>
      <c r="D401" s="8">
        <f t="shared" ca="1" si="76"/>
        <v>1</v>
      </c>
      <c r="E401" s="50">
        <f t="shared" ca="1" si="77"/>
        <v>19</v>
      </c>
      <c r="F401" s="2" t="str">
        <f t="shared" ca="1" si="78"/>
        <v>X</v>
      </c>
      <c r="BD401" s="49">
        <f t="shared" ca="1" si="80"/>
        <v>5294</v>
      </c>
      <c r="BE401" s="3">
        <f t="shared" ca="1" si="79"/>
        <v>0.52934999999999999</v>
      </c>
      <c r="BF401" s="3">
        <f t="shared" ca="1" si="81"/>
        <v>7.3636031452008061E-2</v>
      </c>
      <c r="BG401" s="9">
        <f t="shared" ca="1" si="82"/>
        <v>19</v>
      </c>
      <c r="BH401" s="6">
        <f ca="1">IF(ISNUMBER('Descriptive Stats'!BF401),'Descriptive Stats'!BF401,#N/A)</f>
        <v>7.3636031452008061E-2</v>
      </c>
      <c r="BI401" s="6">
        <f ca="1">IF(ISNUMBER('Descriptive Stats'!E401),'Descriptive Stats'!E401,#N/A)</f>
        <v>19</v>
      </c>
      <c r="BK401" s="2" t="str">
        <f t="shared" ca="1" si="73"/>
        <v/>
      </c>
      <c r="BL401" s="2">
        <f t="shared" ca="1" si="74"/>
        <v>19</v>
      </c>
    </row>
    <row r="402" spans="1:64" ht="14.4" x14ac:dyDescent="0.3">
      <c r="A402" s="2">
        <f>ROW()</f>
        <v>402</v>
      </c>
      <c r="B402" s="56"/>
      <c r="C402" s="8">
        <f t="shared" ca="1" si="75"/>
        <v>7</v>
      </c>
      <c r="D402" s="8">
        <f t="shared" ca="1" si="76"/>
        <v>19</v>
      </c>
      <c r="E402" s="50">
        <f t="shared" ca="1" si="77"/>
        <v>3</v>
      </c>
      <c r="F402" s="2" t="str">
        <f t="shared" ca="1" si="78"/>
        <v/>
      </c>
      <c r="BD402" s="49">
        <f t="shared" ca="1" si="80"/>
        <v>3200</v>
      </c>
      <c r="BE402" s="3">
        <f t="shared" ca="1" si="79"/>
        <v>0.31995000000000001</v>
      </c>
      <c r="BF402" s="3">
        <f t="shared" ca="1" si="81"/>
        <v>-0.46783862043457014</v>
      </c>
      <c r="BG402" s="9">
        <f t="shared" ca="1" si="82"/>
        <v>3</v>
      </c>
      <c r="BH402" s="6">
        <f ca="1">IF(ISNUMBER('Descriptive Stats'!BF402),'Descriptive Stats'!BF402,#N/A)</f>
        <v>-0.46783862043457014</v>
      </c>
      <c r="BI402" s="6">
        <f ca="1">IF(ISNUMBER('Descriptive Stats'!E402),'Descriptive Stats'!E402,#N/A)</f>
        <v>3</v>
      </c>
      <c r="BK402" s="2" t="str">
        <f t="shared" ca="1" si="73"/>
        <v/>
      </c>
      <c r="BL402" s="2">
        <f t="shared" ca="1" si="74"/>
        <v>3</v>
      </c>
    </row>
    <row r="403" spans="1:64" ht="14.4" x14ac:dyDescent="0.3">
      <c r="A403" s="2">
        <f>ROW()</f>
        <v>403</v>
      </c>
      <c r="B403" s="56"/>
      <c r="C403" s="8">
        <f t="shared" ca="1" si="75"/>
        <v>10</v>
      </c>
      <c r="D403" s="8">
        <f t="shared" ca="1" si="76"/>
        <v>3</v>
      </c>
      <c r="E403" s="50">
        <f t="shared" ca="1" si="77"/>
        <v>0</v>
      </c>
      <c r="F403" s="2" t="str">
        <f t="shared" ca="1" si="78"/>
        <v/>
      </c>
      <c r="BD403" s="49">
        <f t="shared" ca="1" si="80"/>
        <v>815.5</v>
      </c>
      <c r="BE403" s="3">
        <f t="shared" ca="1" si="79"/>
        <v>8.1500000000000003E-2</v>
      </c>
      <c r="BF403" s="3">
        <f t="shared" ca="1" si="81"/>
        <v>-1.3950525282585462</v>
      </c>
      <c r="BG403" s="9">
        <f t="shared" ca="1" si="82"/>
        <v>0</v>
      </c>
      <c r="BH403" s="6">
        <f ca="1">IF(ISNUMBER('Descriptive Stats'!BF403),'Descriptive Stats'!BF403,#N/A)</f>
        <v>-1.3950525282585462</v>
      </c>
      <c r="BI403" s="6">
        <f ca="1">IF(ISNUMBER('Descriptive Stats'!E403),'Descriptive Stats'!E403,#N/A)</f>
        <v>0</v>
      </c>
      <c r="BK403" s="2">
        <f t="shared" ca="1" si="73"/>
        <v>0</v>
      </c>
      <c r="BL403" s="2" t="str">
        <f t="shared" ca="1" si="74"/>
        <v/>
      </c>
    </row>
    <row r="404" spans="1:64" ht="14.4" x14ac:dyDescent="0.3">
      <c r="A404" s="2">
        <f>ROW()</f>
        <v>404</v>
      </c>
      <c r="B404" s="56"/>
      <c r="C404" s="8">
        <f t="shared" ca="1" si="75"/>
        <v>22</v>
      </c>
      <c r="D404" s="8">
        <f t="shared" ca="1" si="76"/>
        <v>0</v>
      </c>
      <c r="E404" s="50">
        <f t="shared" ca="1" si="77"/>
        <v>2</v>
      </c>
      <c r="F404" s="2" t="str">
        <f t="shared" ca="1" si="78"/>
        <v/>
      </c>
      <c r="BD404" s="49">
        <f t="shared" ca="1" si="80"/>
        <v>2595</v>
      </c>
      <c r="BE404" s="3">
        <f t="shared" ca="1" si="79"/>
        <v>0.25945000000000001</v>
      </c>
      <c r="BF404" s="3">
        <f t="shared" ca="1" si="81"/>
        <v>-0.6450419512753276</v>
      </c>
      <c r="BG404" s="9">
        <f t="shared" ca="1" si="82"/>
        <v>2</v>
      </c>
      <c r="BH404" s="6">
        <f ca="1">IF(ISNUMBER('Descriptive Stats'!BF404),'Descriptive Stats'!BF404,#N/A)</f>
        <v>-0.6450419512753276</v>
      </c>
      <c r="BI404" s="6">
        <f ca="1">IF(ISNUMBER('Descriptive Stats'!E404),'Descriptive Stats'!E404,#N/A)</f>
        <v>2</v>
      </c>
      <c r="BK404" s="2">
        <f t="shared" ca="1" si="73"/>
        <v>2</v>
      </c>
      <c r="BL404" s="2">
        <f t="shared" ca="1" si="74"/>
        <v>2</v>
      </c>
    </row>
    <row r="405" spans="1:64" ht="14.4" x14ac:dyDescent="0.3">
      <c r="A405" s="2">
        <f>ROW()</f>
        <v>405</v>
      </c>
      <c r="B405" s="56"/>
      <c r="C405" s="8">
        <f t="shared" ca="1" si="75"/>
        <v>21</v>
      </c>
      <c r="D405" s="8">
        <f t="shared" ca="1" si="76"/>
        <v>2</v>
      </c>
      <c r="E405" s="50">
        <f t="shared" ca="1" si="77"/>
        <v>4</v>
      </c>
      <c r="F405" s="2" t="str">
        <f t="shared" ca="1" si="78"/>
        <v/>
      </c>
      <c r="BD405" s="49">
        <f t="shared" ca="1" si="80"/>
        <v>3442</v>
      </c>
      <c r="BE405" s="3">
        <f t="shared" ca="1" si="79"/>
        <v>0.34415000000000001</v>
      </c>
      <c r="BF405" s="3">
        <f t="shared" ca="1" si="81"/>
        <v>-0.40116316278173481</v>
      </c>
      <c r="BG405" s="9">
        <f t="shared" ca="1" si="82"/>
        <v>4</v>
      </c>
      <c r="BH405" s="6">
        <f ca="1">IF(ISNUMBER('Descriptive Stats'!BF405),'Descriptive Stats'!BF405,#N/A)</f>
        <v>-0.40116316278173481</v>
      </c>
      <c r="BI405" s="6">
        <f ca="1">IF(ISNUMBER('Descriptive Stats'!E405),'Descriptive Stats'!E405,#N/A)</f>
        <v>4</v>
      </c>
      <c r="BK405" s="2" t="str">
        <f t="shared" ca="1" si="73"/>
        <v/>
      </c>
      <c r="BL405" s="2">
        <f t="shared" ca="1" si="74"/>
        <v>4</v>
      </c>
    </row>
    <row r="406" spans="1:64" ht="14.4" x14ac:dyDescent="0.3">
      <c r="A406" s="2">
        <f>ROW()</f>
        <v>406</v>
      </c>
      <c r="B406" s="56"/>
      <c r="C406" s="8">
        <f t="shared" ca="1" si="75"/>
        <v>13</v>
      </c>
      <c r="D406" s="8">
        <f t="shared" ca="1" si="76"/>
        <v>4</v>
      </c>
      <c r="E406" s="50">
        <f t="shared" ca="1" si="77"/>
        <v>0</v>
      </c>
      <c r="F406" s="2" t="str">
        <f t="shared" ca="1" si="78"/>
        <v/>
      </c>
      <c r="BD406" s="49">
        <f t="shared" ca="1" si="80"/>
        <v>815.5</v>
      </c>
      <c r="BE406" s="3">
        <f t="shared" ca="1" si="79"/>
        <v>8.1500000000000003E-2</v>
      </c>
      <c r="BF406" s="3">
        <f t="shared" ca="1" si="81"/>
        <v>-1.3950525282585462</v>
      </c>
      <c r="BG406" s="9">
        <f t="shared" ca="1" si="82"/>
        <v>0</v>
      </c>
      <c r="BH406" s="6">
        <f ca="1">IF(ISNUMBER('Descriptive Stats'!BF406),'Descriptive Stats'!BF406,#N/A)</f>
        <v>-1.3950525282585462</v>
      </c>
      <c r="BI406" s="6">
        <f ca="1">IF(ISNUMBER('Descriptive Stats'!E406),'Descriptive Stats'!E406,#N/A)</f>
        <v>0</v>
      </c>
      <c r="BK406" s="2">
        <f t="shared" ca="1" si="73"/>
        <v>0</v>
      </c>
      <c r="BL406" s="2" t="str">
        <f t="shared" ca="1" si="74"/>
        <v/>
      </c>
    </row>
    <row r="407" spans="1:64" ht="14.4" x14ac:dyDescent="0.3">
      <c r="A407" s="2">
        <f>ROW()</f>
        <v>407</v>
      </c>
      <c r="B407" s="56"/>
      <c r="C407" s="8">
        <f t="shared" ca="1" si="75"/>
        <v>4</v>
      </c>
      <c r="D407" s="8">
        <f t="shared" ca="1" si="76"/>
        <v>0</v>
      </c>
      <c r="E407" s="50">
        <f t="shared" ca="1" si="77"/>
        <v>7</v>
      </c>
      <c r="F407" s="2" t="str">
        <f t="shared" ca="1" si="78"/>
        <v/>
      </c>
      <c r="BD407" s="49">
        <f t="shared" ca="1" si="80"/>
        <v>4473.5</v>
      </c>
      <c r="BE407" s="3">
        <f t="shared" ca="1" si="79"/>
        <v>0.44729999999999998</v>
      </c>
      <c r="BF407" s="3">
        <f t="shared" ca="1" si="81"/>
        <v>-0.13248586824472414</v>
      </c>
      <c r="BG407" s="9">
        <f t="shared" ca="1" si="82"/>
        <v>7</v>
      </c>
      <c r="BH407" s="6">
        <f ca="1">IF(ISNUMBER('Descriptive Stats'!BF407),'Descriptive Stats'!BF407,#N/A)</f>
        <v>-0.13248586824472414</v>
      </c>
      <c r="BI407" s="6">
        <f ca="1">IF(ISNUMBER('Descriptive Stats'!E407),'Descriptive Stats'!E407,#N/A)</f>
        <v>7</v>
      </c>
      <c r="BK407" s="2" t="str">
        <f t="shared" ca="1" si="73"/>
        <v/>
      </c>
      <c r="BL407" s="2">
        <f t="shared" ca="1" si="74"/>
        <v>7</v>
      </c>
    </row>
    <row r="408" spans="1:64" ht="14.4" x14ac:dyDescent="0.3">
      <c r="A408" s="2">
        <f>ROW()</f>
        <v>408</v>
      </c>
      <c r="B408" s="56"/>
      <c r="C408" s="8">
        <f t="shared" ca="1" si="75"/>
        <v>19</v>
      </c>
      <c r="D408" s="8">
        <f t="shared" ca="1" si="76"/>
        <v>7</v>
      </c>
      <c r="E408" s="50">
        <f t="shared" ca="1" si="77"/>
        <v>19</v>
      </c>
      <c r="F408" s="2" t="str">
        <f t="shared" ca="1" si="78"/>
        <v>X</v>
      </c>
      <c r="BD408" s="49">
        <f t="shared" ca="1" si="80"/>
        <v>5294</v>
      </c>
      <c r="BE408" s="3">
        <f t="shared" ca="1" si="79"/>
        <v>0.52934999999999999</v>
      </c>
      <c r="BF408" s="3">
        <f t="shared" ca="1" si="81"/>
        <v>7.3636031452008061E-2</v>
      </c>
      <c r="BG408" s="9">
        <f t="shared" ca="1" si="82"/>
        <v>19</v>
      </c>
      <c r="BH408" s="6">
        <f ca="1">IF(ISNUMBER('Descriptive Stats'!BF408),'Descriptive Stats'!BF408,#N/A)</f>
        <v>7.3636031452008061E-2</v>
      </c>
      <c r="BI408" s="6">
        <f ca="1">IF(ISNUMBER('Descriptive Stats'!E408),'Descriptive Stats'!E408,#N/A)</f>
        <v>19</v>
      </c>
      <c r="BK408" s="2" t="str">
        <f t="shared" ca="1" si="73"/>
        <v/>
      </c>
      <c r="BL408" s="2">
        <f t="shared" ca="1" si="74"/>
        <v>19</v>
      </c>
    </row>
    <row r="409" spans="1:64" ht="14.4" x14ac:dyDescent="0.3">
      <c r="A409" s="2">
        <f>ROW()</f>
        <v>409</v>
      </c>
      <c r="B409" s="56"/>
      <c r="C409" s="8">
        <f t="shared" ca="1" si="75"/>
        <v>7</v>
      </c>
      <c r="D409" s="8">
        <f t="shared" ca="1" si="76"/>
        <v>19</v>
      </c>
      <c r="E409" s="50">
        <f t="shared" ca="1" si="77"/>
        <v>9</v>
      </c>
      <c r="F409" s="2" t="str">
        <f t="shared" ca="1" si="78"/>
        <v/>
      </c>
      <c r="BD409" s="49">
        <f t="shared" ca="1" si="80"/>
        <v>4819</v>
      </c>
      <c r="BE409" s="3">
        <f t="shared" ca="1" si="79"/>
        <v>0.48185</v>
      </c>
      <c r="BF409" s="3">
        <f t="shared" ca="1" si="81"/>
        <v>-4.5511009098988427E-2</v>
      </c>
      <c r="BG409" s="9">
        <f t="shared" ca="1" si="82"/>
        <v>9</v>
      </c>
      <c r="BH409" s="6">
        <f ca="1">IF(ISNUMBER('Descriptive Stats'!BF409),'Descriptive Stats'!BF409,#N/A)</f>
        <v>-4.5511009098988427E-2</v>
      </c>
      <c r="BI409" s="6">
        <f ca="1">IF(ISNUMBER('Descriptive Stats'!E409),'Descriptive Stats'!E409,#N/A)</f>
        <v>9</v>
      </c>
      <c r="BK409" s="2" t="str">
        <f t="shared" ca="1" si="73"/>
        <v/>
      </c>
      <c r="BL409" s="2">
        <f t="shared" ca="1" si="74"/>
        <v>9</v>
      </c>
    </row>
    <row r="410" spans="1:64" ht="14.4" x14ac:dyDescent="0.3">
      <c r="A410" s="2">
        <f>ROW()</f>
        <v>410</v>
      </c>
      <c r="B410" s="56"/>
      <c r="C410" s="8">
        <f t="shared" ca="1" si="75"/>
        <v>23</v>
      </c>
      <c r="D410" s="8">
        <f t="shared" ca="1" si="76"/>
        <v>9</v>
      </c>
      <c r="E410" s="50">
        <f t="shared" ca="1" si="77"/>
        <v>0</v>
      </c>
      <c r="F410" s="2" t="str">
        <f t="shared" ca="1" si="78"/>
        <v/>
      </c>
      <c r="BD410" s="49">
        <f t="shared" ca="1" si="80"/>
        <v>815.5</v>
      </c>
      <c r="BE410" s="3">
        <f t="shared" ca="1" si="79"/>
        <v>8.1500000000000003E-2</v>
      </c>
      <c r="BF410" s="3">
        <f t="shared" ca="1" si="81"/>
        <v>-1.3950525282585462</v>
      </c>
      <c r="BG410" s="9">
        <f t="shared" ca="1" si="82"/>
        <v>0</v>
      </c>
      <c r="BH410" s="6">
        <f ca="1">IF(ISNUMBER('Descriptive Stats'!BF410),'Descriptive Stats'!BF410,#N/A)</f>
        <v>-1.3950525282585462</v>
      </c>
      <c r="BI410" s="6">
        <f ca="1">IF(ISNUMBER('Descriptive Stats'!E410),'Descriptive Stats'!E410,#N/A)</f>
        <v>0</v>
      </c>
      <c r="BK410" s="2">
        <f t="shared" ca="1" si="73"/>
        <v>0</v>
      </c>
      <c r="BL410" s="2" t="str">
        <f t="shared" ca="1" si="74"/>
        <v/>
      </c>
    </row>
    <row r="411" spans="1:64" ht="14.4" x14ac:dyDescent="0.3">
      <c r="A411" s="2">
        <f>ROW()</f>
        <v>411</v>
      </c>
      <c r="B411" s="56"/>
      <c r="C411" s="8">
        <f t="shared" ca="1" si="75"/>
        <v>11</v>
      </c>
      <c r="D411" s="8">
        <f t="shared" ca="1" si="76"/>
        <v>0</v>
      </c>
      <c r="E411" s="50">
        <f t="shared" ca="1" si="77"/>
        <v>0</v>
      </c>
      <c r="F411" s="2" t="str">
        <f t="shared" ca="1" si="78"/>
        <v/>
      </c>
      <c r="BD411" s="49">
        <f t="shared" ca="1" si="80"/>
        <v>815.5</v>
      </c>
      <c r="BE411" s="3">
        <f t="shared" ca="1" si="79"/>
        <v>8.1500000000000003E-2</v>
      </c>
      <c r="BF411" s="3">
        <f t="shared" ca="1" si="81"/>
        <v>-1.3950525282585462</v>
      </c>
      <c r="BG411" s="9">
        <f t="shared" ca="1" si="82"/>
        <v>0</v>
      </c>
      <c r="BH411" s="6">
        <f ca="1">IF(ISNUMBER('Descriptive Stats'!BF411),'Descriptive Stats'!BF411,#N/A)</f>
        <v>-1.3950525282585462</v>
      </c>
      <c r="BI411" s="6">
        <f ca="1">IF(ISNUMBER('Descriptive Stats'!E411),'Descriptive Stats'!E411,#N/A)</f>
        <v>0</v>
      </c>
      <c r="BK411" s="2">
        <f t="shared" ca="1" si="73"/>
        <v>0</v>
      </c>
      <c r="BL411" s="2" t="str">
        <f t="shared" ca="1" si="74"/>
        <v/>
      </c>
    </row>
    <row r="412" spans="1:64" ht="14.4" x14ac:dyDescent="0.3">
      <c r="A412" s="2">
        <f>ROW()</f>
        <v>412</v>
      </c>
      <c r="B412" s="56"/>
      <c r="C412" s="8">
        <f t="shared" ca="1" si="75"/>
        <v>18</v>
      </c>
      <c r="D412" s="8">
        <f t="shared" ca="1" si="76"/>
        <v>0</v>
      </c>
      <c r="E412" s="50">
        <f t="shared" ca="1" si="77"/>
        <v>0</v>
      </c>
      <c r="F412" s="2" t="str">
        <f t="shared" ca="1" si="78"/>
        <v/>
      </c>
      <c r="BD412" s="49">
        <f t="shared" ca="1" si="80"/>
        <v>815.5</v>
      </c>
      <c r="BE412" s="3">
        <f t="shared" ca="1" si="79"/>
        <v>8.1500000000000003E-2</v>
      </c>
      <c r="BF412" s="3">
        <f t="shared" ca="1" si="81"/>
        <v>-1.3950525282585462</v>
      </c>
      <c r="BG412" s="9">
        <f t="shared" ca="1" si="82"/>
        <v>0</v>
      </c>
      <c r="BH412" s="6">
        <f ca="1">IF(ISNUMBER('Descriptive Stats'!BF412),'Descriptive Stats'!BF412,#N/A)</f>
        <v>-1.3950525282585462</v>
      </c>
      <c r="BI412" s="6">
        <f ca="1">IF(ISNUMBER('Descriptive Stats'!E412),'Descriptive Stats'!E412,#N/A)</f>
        <v>0</v>
      </c>
      <c r="BK412" s="2">
        <f t="shared" ca="1" si="73"/>
        <v>0</v>
      </c>
      <c r="BL412" s="2" t="str">
        <f t="shared" ca="1" si="74"/>
        <v/>
      </c>
    </row>
    <row r="413" spans="1:64" ht="14.4" x14ac:dyDescent="0.3">
      <c r="A413" s="2">
        <f>ROW()</f>
        <v>413</v>
      </c>
      <c r="B413" s="56"/>
      <c r="C413" s="8">
        <f t="shared" ca="1" si="75"/>
        <v>15</v>
      </c>
      <c r="D413" s="8">
        <f t="shared" ca="1" si="76"/>
        <v>0</v>
      </c>
      <c r="E413" s="50">
        <f t="shared" ca="1" si="77"/>
        <v>4</v>
      </c>
      <c r="F413" s="2" t="str">
        <f t="shared" ca="1" si="78"/>
        <v/>
      </c>
      <c r="BD413" s="49">
        <f t="shared" ca="1" si="80"/>
        <v>3442</v>
      </c>
      <c r="BE413" s="3">
        <f t="shared" ca="1" si="79"/>
        <v>0.34415000000000001</v>
      </c>
      <c r="BF413" s="3">
        <f t="shared" ca="1" si="81"/>
        <v>-0.40116316278173481</v>
      </c>
      <c r="BG413" s="9">
        <f t="shared" ca="1" si="82"/>
        <v>4</v>
      </c>
      <c r="BH413" s="6">
        <f ca="1">IF(ISNUMBER('Descriptive Stats'!BF413),'Descriptive Stats'!BF413,#N/A)</f>
        <v>-0.40116316278173481</v>
      </c>
      <c r="BI413" s="6">
        <f ca="1">IF(ISNUMBER('Descriptive Stats'!E413),'Descriptive Stats'!E413,#N/A)</f>
        <v>4</v>
      </c>
      <c r="BK413" s="2" t="str">
        <f t="shared" ca="1" si="73"/>
        <v/>
      </c>
      <c r="BL413" s="2">
        <f t="shared" ca="1" si="74"/>
        <v>4</v>
      </c>
    </row>
    <row r="414" spans="1:64" ht="14.4" x14ac:dyDescent="0.3">
      <c r="A414" s="2">
        <f>ROW()</f>
        <v>414</v>
      </c>
      <c r="B414" s="56"/>
      <c r="C414" s="8">
        <f t="shared" ca="1" si="75"/>
        <v>13</v>
      </c>
      <c r="D414" s="8">
        <f t="shared" ca="1" si="76"/>
        <v>4</v>
      </c>
      <c r="E414" s="50">
        <f t="shared" ca="1" si="77"/>
        <v>1</v>
      </c>
      <c r="F414" s="2" t="str">
        <f t="shared" ca="1" si="78"/>
        <v/>
      </c>
      <c r="BD414" s="49">
        <f t="shared" ca="1" si="80"/>
        <v>1871</v>
      </c>
      <c r="BE414" s="3">
        <f t="shared" ca="1" si="79"/>
        <v>0.18704999999999999</v>
      </c>
      <c r="BF414" s="3">
        <f t="shared" ca="1" si="81"/>
        <v>-0.88881967520906158</v>
      </c>
      <c r="BG414" s="9">
        <f t="shared" ca="1" si="82"/>
        <v>1</v>
      </c>
      <c r="BH414" s="6">
        <f ca="1">IF(ISNUMBER('Descriptive Stats'!BF414),'Descriptive Stats'!BF414,#N/A)</f>
        <v>-0.88881967520906158</v>
      </c>
      <c r="BI414" s="6">
        <f ca="1">IF(ISNUMBER('Descriptive Stats'!E414),'Descriptive Stats'!E414,#N/A)</f>
        <v>1</v>
      </c>
      <c r="BK414" s="2">
        <f t="shared" ca="1" si="73"/>
        <v>1</v>
      </c>
      <c r="BL414" s="2" t="str">
        <f t="shared" ca="1" si="74"/>
        <v/>
      </c>
    </row>
    <row r="415" spans="1:64" ht="14.4" x14ac:dyDescent="0.3">
      <c r="A415" s="2">
        <f>ROW()</f>
        <v>415</v>
      </c>
      <c r="B415" s="56"/>
      <c r="C415" s="8">
        <f t="shared" ca="1" si="75"/>
        <v>12</v>
      </c>
      <c r="D415" s="8">
        <f t="shared" ca="1" si="76"/>
        <v>1</v>
      </c>
      <c r="E415" s="50">
        <f t="shared" ca="1" si="77"/>
        <v>0</v>
      </c>
      <c r="F415" s="2" t="str">
        <f t="shared" ca="1" si="78"/>
        <v/>
      </c>
      <c r="BD415" s="49">
        <f t="shared" ca="1" si="80"/>
        <v>815.5</v>
      </c>
      <c r="BE415" s="3">
        <f t="shared" ca="1" si="79"/>
        <v>8.1500000000000003E-2</v>
      </c>
      <c r="BF415" s="3">
        <f t="shared" ca="1" si="81"/>
        <v>-1.3950525282585462</v>
      </c>
      <c r="BG415" s="9">
        <f t="shared" ca="1" si="82"/>
        <v>0</v>
      </c>
      <c r="BH415" s="6">
        <f ca="1">IF(ISNUMBER('Descriptive Stats'!BF415),'Descriptive Stats'!BF415,#N/A)</f>
        <v>-1.3950525282585462</v>
      </c>
      <c r="BI415" s="6">
        <f ca="1">IF(ISNUMBER('Descriptive Stats'!E415),'Descriptive Stats'!E415,#N/A)</f>
        <v>0</v>
      </c>
      <c r="BK415" s="2">
        <f t="shared" ca="1" si="73"/>
        <v>0</v>
      </c>
      <c r="BL415" s="2" t="str">
        <f t="shared" ca="1" si="74"/>
        <v/>
      </c>
    </row>
    <row r="416" spans="1:64" ht="14.4" x14ac:dyDescent="0.3">
      <c r="A416" s="2">
        <f>ROW()</f>
        <v>416</v>
      </c>
      <c r="B416" s="56"/>
      <c r="C416" s="8">
        <f t="shared" ca="1" si="75"/>
        <v>4</v>
      </c>
      <c r="D416" s="8">
        <f t="shared" ca="1" si="76"/>
        <v>0</v>
      </c>
      <c r="E416" s="50">
        <f t="shared" ca="1" si="77"/>
        <v>0</v>
      </c>
      <c r="F416" s="2" t="str">
        <f t="shared" ca="1" si="78"/>
        <v/>
      </c>
      <c r="BD416" s="49">
        <f t="shared" ca="1" si="80"/>
        <v>815.5</v>
      </c>
      <c r="BE416" s="3">
        <f t="shared" ca="1" si="79"/>
        <v>8.1500000000000003E-2</v>
      </c>
      <c r="BF416" s="3">
        <f t="shared" ca="1" si="81"/>
        <v>-1.3950525282585462</v>
      </c>
      <c r="BG416" s="9">
        <f t="shared" ca="1" si="82"/>
        <v>0</v>
      </c>
      <c r="BH416" s="6">
        <f ca="1">IF(ISNUMBER('Descriptive Stats'!BF416),'Descriptive Stats'!BF416,#N/A)</f>
        <v>-1.3950525282585462</v>
      </c>
      <c r="BI416" s="6">
        <f ca="1">IF(ISNUMBER('Descriptive Stats'!E416),'Descriptive Stats'!E416,#N/A)</f>
        <v>0</v>
      </c>
      <c r="BK416" s="2">
        <f t="shared" ca="1" si="73"/>
        <v>0</v>
      </c>
      <c r="BL416" s="2" t="str">
        <f t="shared" ca="1" si="74"/>
        <v/>
      </c>
    </row>
    <row r="417" spans="1:64" ht="14.4" x14ac:dyDescent="0.3">
      <c r="A417" s="2">
        <f>ROW()</f>
        <v>417</v>
      </c>
      <c r="B417" s="56"/>
      <c r="C417" s="8">
        <f t="shared" ca="1" si="75"/>
        <v>22</v>
      </c>
      <c r="D417" s="8">
        <f t="shared" ca="1" si="76"/>
        <v>0</v>
      </c>
      <c r="E417" s="50">
        <f t="shared" ca="1" si="77"/>
        <v>6</v>
      </c>
      <c r="F417" s="2" t="str">
        <f t="shared" ca="1" si="78"/>
        <v/>
      </c>
      <c r="BD417" s="49">
        <f t="shared" ca="1" si="80"/>
        <v>3900</v>
      </c>
      <c r="BE417" s="3">
        <f t="shared" ca="1" si="79"/>
        <v>0.38995000000000002</v>
      </c>
      <c r="BF417" s="3">
        <f t="shared" ca="1" si="81"/>
        <v>-0.2794493539703507</v>
      </c>
      <c r="BG417" s="9">
        <f t="shared" ca="1" si="82"/>
        <v>6</v>
      </c>
      <c r="BH417" s="6">
        <f ca="1">IF(ISNUMBER('Descriptive Stats'!BF417),'Descriptive Stats'!BF417,#N/A)</f>
        <v>-0.2794493539703507</v>
      </c>
      <c r="BI417" s="6">
        <f ca="1">IF(ISNUMBER('Descriptive Stats'!E417),'Descriptive Stats'!E417,#N/A)</f>
        <v>6</v>
      </c>
      <c r="BK417" s="2" t="str">
        <f t="shared" ca="1" si="73"/>
        <v/>
      </c>
      <c r="BL417" s="2">
        <f t="shared" ca="1" si="74"/>
        <v>6</v>
      </c>
    </row>
    <row r="418" spans="1:64" ht="14.4" x14ac:dyDescent="0.3">
      <c r="A418" s="2">
        <f>ROW()</f>
        <v>418</v>
      </c>
      <c r="B418" s="56"/>
      <c r="C418" s="8">
        <f t="shared" ca="1" si="75"/>
        <v>2</v>
      </c>
      <c r="D418" s="8">
        <f t="shared" ca="1" si="76"/>
        <v>6</v>
      </c>
      <c r="E418" s="50">
        <f t="shared" ca="1" si="77"/>
        <v>0</v>
      </c>
      <c r="F418" s="2" t="str">
        <f t="shared" ca="1" si="78"/>
        <v/>
      </c>
      <c r="BD418" s="49">
        <f t="shared" ca="1" si="80"/>
        <v>815.5</v>
      </c>
      <c r="BE418" s="3">
        <f t="shared" ca="1" si="79"/>
        <v>8.1500000000000003E-2</v>
      </c>
      <c r="BF418" s="3">
        <f t="shared" ca="1" si="81"/>
        <v>-1.3950525282585462</v>
      </c>
      <c r="BG418" s="9">
        <f t="shared" ca="1" si="82"/>
        <v>0</v>
      </c>
      <c r="BH418" s="6">
        <f ca="1">IF(ISNUMBER('Descriptive Stats'!BF418),'Descriptive Stats'!BF418,#N/A)</f>
        <v>-1.3950525282585462</v>
      </c>
      <c r="BI418" s="6">
        <f ca="1">IF(ISNUMBER('Descriptive Stats'!E418),'Descriptive Stats'!E418,#N/A)</f>
        <v>0</v>
      </c>
      <c r="BK418" s="2">
        <f t="shared" ca="1" si="73"/>
        <v>0</v>
      </c>
      <c r="BL418" s="2" t="str">
        <f t="shared" ca="1" si="74"/>
        <v/>
      </c>
    </row>
    <row r="419" spans="1:64" ht="14.4" x14ac:dyDescent="0.3">
      <c r="A419" s="2">
        <f>ROW()</f>
        <v>419</v>
      </c>
      <c r="B419" s="56"/>
      <c r="C419" s="8">
        <f t="shared" ca="1" si="75"/>
        <v>14</v>
      </c>
      <c r="D419" s="8">
        <f t="shared" ca="1" si="76"/>
        <v>0</v>
      </c>
      <c r="E419" s="50">
        <f t="shared" ca="1" si="77"/>
        <v>7</v>
      </c>
      <c r="F419" s="2" t="str">
        <f t="shared" ca="1" si="78"/>
        <v/>
      </c>
      <c r="BD419" s="49">
        <f t="shared" ca="1" si="80"/>
        <v>4473.5</v>
      </c>
      <c r="BE419" s="3">
        <f t="shared" ca="1" si="79"/>
        <v>0.44729999999999998</v>
      </c>
      <c r="BF419" s="3">
        <f t="shared" ca="1" si="81"/>
        <v>-0.13248586824472414</v>
      </c>
      <c r="BG419" s="9">
        <f t="shared" ca="1" si="82"/>
        <v>7</v>
      </c>
      <c r="BH419" s="6">
        <f ca="1">IF(ISNUMBER('Descriptive Stats'!BF419),'Descriptive Stats'!BF419,#N/A)</f>
        <v>-0.13248586824472414</v>
      </c>
      <c r="BI419" s="6">
        <f ca="1">IF(ISNUMBER('Descriptive Stats'!E419),'Descriptive Stats'!E419,#N/A)</f>
        <v>7</v>
      </c>
      <c r="BK419" s="2" t="str">
        <f t="shared" ref="BK419:BK482" ca="1" si="83">IF(AND(ISNUMBER(E419),E419&lt;=$J$15),E419,"")</f>
        <v/>
      </c>
      <c r="BL419" s="2">
        <f t="shared" ref="BL419:BL482" ca="1" si="84">IF(AND(ISNUMBER(E419),E419&gt;=$J$15),E419,"")</f>
        <v>7</v>
      </c>
    </row>
    <row r="420" spans="1:64" ht="14.4" x14ac:dyDescent="0.3">
      <c r="A420" s="2">
        <f>ROW()</f>
        <v>420</v>
      </c>
      <c r="B420" s="56"/>
      <c r="C420" s="8">
        <f t="shared" ca="1" si="75"/>
        <v>19</v>
      </c>
      <c r="D420" s="8">
        <f t="shared" ca="1" si="76"/>
        <v>7</v>
      </c>
      <c r="E420" s="50">
        <f t="shared" ca="1" si="77"/>
        <v>9</v>
      </c>
      <c r="F420" s="2" t="str">
        <f t="shared" ca="1" si="78"/>
        <v/>
      </c>
      <c r="BD420" s="49">
        <f t="shared" ca="1" si="80"/>
        <v>4819</v>
      </c>
      <c r="BE420" s="3">
        <f t="shared" ca="1" si="79"/>
        <v>0.48185</v>
      </c>
      <c r="BF420" s="3">
        <f t="shared" ca="1" si="81"/>
        <v>-4.5511009098988427E-2</v>
      </c>
      <c r="BG420" s="9">
        <f t="shared" ca="1" si="82"/>
        <v>9</v>
      </c>
      <c r="BH420" s="6">
        <f ca="1">IF(ISNUMBER('Descriptive Stats'!BF420),'Descriptive Stats'!BF420,#N/A)</f>
        <v>-4.5511009098988427E-2</v>
      </c>
      <c r="BI420" s="6">
        <f ca="1">IF(ISNUMBER('Descriptive Stats'!E420),'Descriptive Stats'!E420,#N/A)</f>
        <v>9</v>
      </c>
      <c r="BK420" s="2" t="str">
        <f t="shared" ca="1" si="83"/>
        <v/>
      </c>
      <c r="BL420" s="2">
        <f t="shared" ca="1" si="84"/>
        <v>9</v>
      </c>
    </row>
    <row r="421" spans="1:64" ht="14.4" x14ac:dyDescent="0.3">
      <c r="A421" s="2">
        <f>ROW()</f>
        <v>421</v>
      </c>
      <c r="B421" s="56"/>
      <c r="C421" s="8">
        <f t="shared" ca="1" si="75"/>
        <v>23</v>
      </c>
      <c r="D421" s="8">
        <f t="shared" ca="1" si="76"/>
        <v>9</v>
      </c>
      <c r="E421" s="50">
        <f t="shared" ca="1" si="77"/>
        <v>2</v>
      </c>
      <c r="F421" s="2" t="str">
        <f t="shared" ca="1" si="78"/>
        <v/>
      </c>
      <c r="BD421" s="49">
        <f t="shared" ca="1" si="80"/>
        <v>2595</v>
      </c>
      <c r="BE421" s="3">
        <f t="shared" ca="1" si="79"/>
        <v>0.25945000000000001</v>
      </c>
      <c r="BF421" s="3">
        <f t="shared" ca="1" si="81"/>
        <v>-0.6450419512753276</v>
      </c>
      <c r="BG421" s="9">
        <f t="shared" ca="1" si="82"/>
        <v>2</v>
      </c>
      <c r="BH421" s="6">
        <f ca="1">IF(ISNUMBER('Descriptive Stats'!BF421),'Descriptive Stats'!BF421,#N/A)</f>
        <v>-0.6450419512753276</v>
      </c>
      <c r="BI421" s="6">
        <f ca="1">IF(ISNUMBER('Descriptive Stats'!E421),'Descriptive Stats'!E421,#N/A)</f>
        <v>2</v>
      </c>
      <c r="BK421" s="2">
        <f t="shared" ca="1" si="83"/>
        <v>2</v>
      </c>
      <c r="BL421" s="2">
        <f t="shared" ca="1" si="84"/>
        <v>2</v>
      </c>
    </row>
    <row r="422" spans="1:64" ht="14.4" x14ac:dyDescent="0.3">
      <c r="A422" s="2">
        <f>ROW()</f>
        <v>422</v>
      </c>
      <c r="B422" s="56"/>
      <c r="C422" s="8">
        <f t="shared" ca="1" si="75"/>
        <v>17</v>
      </c>
      <c r="D422" s="8">
        <f t="shared" ca="1" si="76"/>
        <v>2</v>
      </c>
      <c r="E422" s="50">
        <f t="shared" ca="1" si="77"/>
        <v>0</v>
      </c>
      <c r="F422" s="2" t="str">
        <f t="shared" ca="1" si="78"/>
        <v/>
      </c>
      <c r="BD422" s="49">
        <f t="shared" ca="1" si="80"/>
        <v>815.5</v>
      </c>
      <c r="BE422" s="3">
        <f t="shared" ca="1" si="79"/>
        <v>8.1500000000000003E-2</v>
      </c>
      <c r="BF422" s="3">
        <f t="shared" ca="1" si="81"/>
        <v>-1.3950525282585462</v>
      </c>
      <c r="BG422" s="9">
        <f t="shared" ca="1" si="82"/>
        <v>0</v>
      </c>
      <c r="BH422" s="6">
        <f ca="1">IF(ISNUMBER('Descriptive Stats'!BF422),'Descriptive Stats'!BF422,#N/A)</f>
        <v>-1.3950525282585462</v>
      </c>
      <c r="BI422" s="6">
        <f ca="1">IF(ISNUMBER('Descriptive Stats'!E422),'Descriptive Stats'!E422,#N/A)</f>
        <v>0</v>
      </c>
      <c r="BK422" s="2">
        <f t="shared" ca="1" si="83"/>
        <v>0</v>
      </c>
      <c r="BL422" s="2" t="str">
        <f t="shared" ca="1" si="84"/>
        <v/>
      </c>
    </row>
    <row r="423" spans="1:64" ht="14.4" x14ac:dyDescent="0.3">
      <c r="A423" s="2">
        <f>ROW()</f>
        <v>423</v>
      </c>
      <c r="B423" s="56"/>
      <c r="C423" s="8">
        <f t="shared" ca="1" si="75"/>
        <v>18</v>
      </c>
      <c r="D423" s="8">
        <f t="shared" ca="1" si="76"/>
        <v>0</v>
      </c>
      <c r="E423" s="50">
        <f t="shared" ca="1" si="77"/>
        <v>2</v>
      </c>
      <c r="F423" s="2" t="str">
        <f t="shared" ca="1" si="78"/>
        <v/>
      </c>
      <c r="BD423" s="49">
        <f t="shared" ca="1" si="80"/>
        <v>2595</v>
      </c>
      <c r="BE423" s="3">
        <f t="shared" ca="1" si="79"/>
        <v>0.25945000000000001</v>
      </c>
      <c r="BF423" s="3">
        <f t="shared" ca="1" si="81"/>
        <v>-0.6450419512753276</v>
      </c>
      <c r="BG423" s="9">
        <f t="shared" ca="1" si="82"/>
        <v>2</v>
      </c>
      <c r="BH423" s="6">
        <f ca="1">IF(ISNUMBER('Descriptive Stats'!BF423),'Descriptive Stats'!BF423,#N/A)</f>
        <v>-0.6450419512753276</v>
      </c>
      <c r="BI423" s="6">
        <f ca="1">IF(ISNUMBER('Descriptive Stats'!E423),'Descriptive Stats'!E423,#N/A)</f>
        <v>2</v>
      </c>
      <c r="BK423" s="2">
        <f t="shared" ca="1" si="83"/>
        <v>2</v>
      </c>
      <c r="BL423" s="2">
        <f t="shared" ca="1" si="84"/>
        <v>2</v>
      </c>
    </row>
    <row r="424" spans="1:64" ht="14.4" x14ac:dyDescent="0.3">
      <c r="A424" s="2">
        <f>ROW()</f>
        <v>424</v>
      </c>
      <c r="B424" s="56"/>
      <c r="C424" s="8">
        <f t="shared" ca="1" si="75"/>
        <v>17</v>
      </c>
      <c r="D424" s="8">
        <f t="shared" ca="1" si="76"/>
        <v>2</v>
      </c>
      <c r="E424" s="50">
        <f t="shared" ca="1" si="77"/>
        <v>1</v>
      </c>
      <c r="F424" s="2" t="str">
        <f t="shared" ca="1" si="78"/>
        <v/>
      </c>
      <c r="BD424" s="49">
        <f t="shared" ca="1" si="80"/>
        <v>1871</v>
      </c>
      <c r="BE424" s="3">
        <f t="shared" ca="1" si="79"/>
        <v>0.18704999999999999</v>
      </c>
      <c r="BF424" s="3">
        <f t="shared" ca="1" si="81"/>
        <v>-0.88881967520906158</v>
      </c>
      <c r="BG424" s="9">
        <f t="shared" ca="1" si="82"/>
        <v>1</v>
      </c>
      <c r="BH424" s="6">
        <f ca="1">IF(ISNUMBER('Descriptive Stats'!BF424),'Descriptive Stats'!BF424,#N/A)</f>
        <v>-0.88881967520906158</v>
      </c>
      <c r="BI424" s="6">
        <f ca="1">IF(ISNUMBER('Descriptive Stats'!E424),'Descriptive Stats'!E424,#N/A)</f>
        <v>1</v>
      </c>
      <c r="BK424" s="2">
        <f t="shared" ca="1" si="83"/>
        <v>1</v>
      </c>
      <c r="BL424" s="2" t="str">
        <f t="shared" ca="1" si="84"/>
        <v/>
      </c>
    </row>
    <row r="425" spans="1:64" ht="14.4" x14ac:dyDescent="0.3">
      <c r="A425" s="2">
        <f>ROW()</f>
        <v>425</v>
      </c>
      <c r="B425" s="56"/>
      <c r="C425" s="8">
        <f t="shared" ca="1" si="75"/>
        <v>12</v>
      </c>
      <c r="D425" s="8">
        <f t="shared" ca="1" si="76"/>
        <v>1</v>
      </c>
      <c r="E425" s="50">
        <f t="shared" ca="1" si="77"/>
        <v>2</v>
      </c>
      <c r="F425" s="2" t="str">
        <f t="shared" ca="1" si="78"/>
        <v/>
      </c>
      <c r="BD425" s="49">
        <f t="shared" ca="1" si="80"/>
        <v>2595</v>
      </c>
      <c r="BE425" s="3">
        <f t="shared" ca="1" si="79"/>
        <v>0.25945000000000001</v>
      </c>
      <c r="BF425" s="3">
        <f t="shared" ca="1" si="81"/>
        <v>-0.6450419512753276</v>
      </c>
      <c r="BG425" s="9">
        <f t="shared" ca="1" si="82"/>
        <v>2</v>
      </c>
      <c r="BH425" s="6">
        <f ca="1">IF(ISNUMBER('Descriptive Stats'!BF425),'Descriptive Stats'!BF425,#N/A)</f>
        <v>-0.6450419512753276</v>
      </c>
      <c r="BI425" s="6">
        <f ca="1">IF(ISNUMBER('Descriptive Stats'!E425),'Descriptive Stats'!E425,#N/A)</f>
        <v>2</v>
      </c>
      <c r="BK425" s="2">
        <f t="shared" ca="1" si="83"/>
        <v>2</v>
      </c>
      <c r="BL425" s="2">
        <f t="shared" ca="1" si="84"/>
        <v>2</v>
      </c>
    </row>
    <row r="426" spans="1:64" ht="14.4" x14ac:dyDescent="0.3">
      <c r="A426" s="2">
        <f>ROW()</f>
        <v>426</v>
      </c>
      <c r="B426" s="56"/>
      <c r="C426" s="8">
        <f t="shared" ca="1" si="75"/>
        <v>3</v>
      </c>
      <c r="D426" s="8">
        <f t="shared" ca="1" si="76"/>
        <v>2</v>
      </c>
      <c r="E426" s="50">
        <f t="shared" ca="1" si="77"/>
        <v>1</v>
      </c>
      <c r="F426" s="2" t="str">
        <f t="shared" ca="1" si="78"/>
        <v/>
      </c>
      <c r="BD426" s="49">
        <f t="shared" ca="1" si="80"/>
        <v>1871</v>
      </c>
      <c r="BE426" s="3">
        <f t="shared" ca="1" si="79"/>
        <v>0.18704999999999999</v>
      </c>
      <c r="BF426" s="3">
        <f t="shared" ca="1" si="81"/>
        <v>-0.88881967520906158</v>
      </c>
      <c r="BG426" s="9">
        <f t="shared" ca="1" si="82"/>
        <v>1</v>
      </c>
      <c r="BH426" s="6">
        <f ca="1">IF(ISNUMBER('Descriptive Stats'!BF426),'Descriptive Stats'!BF426,#N/A)</f>
        <v>-0.88881967520906158</v>
      </c>
      <c r="BI426" s="6">
        <f ca="1">IF(ISNUMBER('Descriptive Stats'!E426),'Descriptive Stats'!E426,#N/A)</f>
        <v>1</v>
      </c>
      <c r="BK426" s="2">
        <f t="shared" ca="1" si="83"/>
        <v>1</v>
      </c>
      <c r="BL426" s="2" t="str">
        <f t="shared" ca="1" si="84"/>
        <v/>
      </c>
    </row>
    <row r="427" spans="1:64" ht="14.4" x14ac:dyDescent="0.3">
      <c r="A427" s="2">
        <f>ROW()</f>
        <v>427</v>
      </c>
      <c r="B427" s="56"/>
      <c r="C427" s="8">
        <f t="shared" ca="1" si="75"/>
        <v>8</v>
      </c>
      <c r="D427" s="8">
        <f t="shared" ca="1" si="76"/>
        <v>1</v>
      </c>
      <c r="E427" s="50">
        <f t="shared" ca="1" si="77"/>
        <v>6</v>
      </c>
      <c r="F427" s="2" t="str">
        <f t="shared" ca="1" si="78"/>
        <v/>
      </c>
      <c r="BD427" s="49">
        <f t="shared" ca="1" si="80"/>
        <v>3900</v>
      </c>
      <c r="BE427" s="3">
        <f t="shared" ca="1" si="79"/>
        <v>0.38995000000000002</v>
      </c>
      <c r="BF427" s="3">
        <f t="shared" ca="1" si="81"/>
        <v>-0.2794493539703507</v>
      </c>
      <c r="BG427" s="9">
        <f t="shared" ca="1" si="82"/>
        <v>6</v>
      </c>
      <c r="BH427" s="6">
        <f ca="1">IF(ISNUMBER('Descriptive Stats'!BF427),'Descriptive Stats'!BF427,#N/A)</f>
        <v>-0.2794493539703507</v>
      </c>
      <c r="BI427" s="6">
        <f ca="1">IF(ISNUMBER('Descriptive Stats'!E427),'Descriptive Stats'!E427,#N/A)</f>
        <v>6</v>
      </c>
      <c r="BK427" s="2" t="str">
        <f t="shared" ca="1" si="83"/>
        <v/>
      </c>
      <c r="BL427" s="2">
        <f t="shared" ca="1" si="84"/>
        <v>6</v>
      </c>
    </row>
    <row r="428" spans="1:64" ht="14.4" x14ac:dyDescent="0.3">
      <c r="A428" s="2">
        <f>ROW()</f>
        <v>428</v>
      </c>
      <c r="B428" s="56"/>
      <c r="C428" s="8">
        <f t="shared" ca="1" si="75"/>
        <v>16</v>
      </c>
      <c r="D428" s="8">
        <f t="shared" ca="1" si="76"/>
        <v>6</v>
      </c>
      <c r="E428" s="50">
        <f t="shared" ca="1" si="77"/>
        <v>6</v>
      </c>
      <c r="F428" s="2" t="str">
        <f t="shared" ca="1" si="78"/>
        <v/>
      </c>
      <c r="BD428" s="49">
        <f t="shared" ca="1" si="80"/>
        <v>3900</v>
      </c>
      <c r="BE428" s="3">
        <f t="shared" ca="1" si="79"/>
        <v>0.38995000000000002</v>
      </c>
      <c r="BF428" s="3">
        <f t="shared" ca="1" si="81"/>
        <v>-0.2794493539703507</v>
      </c>
      <c r="BG428" s="9">
        <f t="shared" ca="1" si="82"/>
        <v>6</v>
      </c>
      <c r="BH428" s="6">
        <f ca="1">IF(ISNUMBER('Descriptive Stats'!BF428),'Descriptive Stats'!BF428,#N/A)</f>
        <v>-0.2794493539703507</v>
      </c>
      <c r="BI428" s="6">
        <f ca="1">IF(ISNUMBER('Descriptive Stats'!E428),'Descriptive Stats'!E428,#N/A)</f>
        <v>6</v>
      </c>
      <c r="BK428" s="2" t="str">
        <f t="shared" ca="1" si="83"/>
        <v/>
      </c>
      <c r="BL428" s="2">
        <f t="shared" ca="1" si="84"/>
        <v>6</v>
      </c>
    </row>
    <row r="429" spans="1:64" ht="14.4" x14ac:dyDescent="0.3">
      <c r="A429" s="2">
        <f>ROW()</f>
        <v>429</v>
      </c>
      <c r="B429" s="56"/>
      <c r="C429" s="8">
        <f t="shared" ca="1" si="75"/>
        <v>16</v>
      </c>
      <c r="D429" s="8">
        <f t="shared" ca="1" si="76"/>
        <v>6</v>
      </c>
      <c r="E429" s="50">
        <f t="shared" ca="1" si="77"/>
        <v>0</v>
      </c>
      <c r="F429" s="2" t="str">
        <f t="shared" ca="1" si="78"/>
        <v/>
      </c>
      <c r="BD429" s="49">
        <f t="shared" ca="1" si="80"/>
        <v>815.5</v>
      </c>
      <c r="BE429" s="3">
        <f t="shared" ca="1" si="79"/>
        <v>8.1500000000000003E-2</v>
      </c>
      <c r="BF429" s="3">
        <f t="shared" ca="1" si="81"/>
        <v>-1.3950525282585462</v>
      </c>
      <c r="BG429" s="9">
        <f t="shared" ca="1" si="82"/>
        <v>0</v>
      </c>
      <c r="BH429" s="6">
        <f ca="1">IF(ISNUMBER('Descriptive Stats'!BF429),'Descriptive Stats'!BF429,#N/A)</f>
        <v>-1.3950525282585462</v>
      </c>
      <c r="BI429" s="6">
        <f ca="1">IF(ISNUMBER('Descriptive Stats'!E429),'Descriptive Stats'!E429,#N/A)</f>
        <v>0</v>
      </c>
      <c r="BK429" s="2">
        <f t="shared" ca="1" si="83"/>
        <v>0</v>
      </c>
      <c r="BL429" s="2" t="str">
        <f t="shared" ca="1" si="84"/>
        <v/>
      </c>
    </row>
    <row r="430" spans="1:64" ht="14.4" x14ac:dyDescent="0.3">
      <c r="A430" s="2">
        <f>ROW()</f>
        <v>430</v>
      </c>
      <c r="B430" s="56"/>
      <c r="C430" s="8">
        <f t="shared" ca="1" si="75"/>
        <v>18</v>
      </c>
      <c r="D430" s="8">
        <f t="shared" ca="1" si="76"/>
        <v>0</v>
      </c>
      <c r="E430" s="50">
        <f t="shared" ca="1" si="77"/>
        <v>6</v>
      </c>
      <c r="F430" s="2" t="str">
        <f t="shared" ca="1" si="78"/>
        <v/>
      </c>
      <c r="BD430" s="49">
        <f t="shared" ca="1" si="80"/>
        <v>3900</v>
      </c>
      <c r="BE430" s="3">
        <f t="shared" ca="1" si="79"/>
        <v>0.38995000000000002</v>
      </c>
      <c r="BF430" s="3">
        <f t="shared" ca="1" si="81"/>
        <v>-0.2794493539703507</v>
      </c>
      <c r="BG430" s="9">
        <f t="shared" ca="1" si="82"/>
        <v>6</v>
      </c>
      <c r="BH430" s="6">
        <f ca="1">IF(ISNUMBER('Descriptive Stats'!BF430),'Descriptive Stats'!BF430,#N/A)</f>
        <v>-0.2794493539703507</v>
      </c>
      <c r="BI430" s="6">
        <f ca="1">IF(ISNUMBER('Descriptive Stats'!E430),'Descriptive Stats'!E430,#N/A)</f>
        <v>6</v>
      </c>
      <c r="BK430" s="2" t="str">
        <f t="shared" ca="1" si="83"/>
        <v/>
      </c>
      <c r="BL430" s="2">
        <f t="shared" ca="1" si="84"/>
        <v>6</v>
      </c>
    </row>
    <row r="431" spans="1:64" ht="14.4" x14ac:dyDescent="0.3">
      <c r="A431" s="2">
        <f>ROW()</f>
        <v>431</v>
      </c>
      <c r="B431" s="56"/>
      <c r="C431" s="8">
        <f t="shared" ca="1" si="75"/>
        <v>16</v>
      </c>
      <c r="D431" s="8">
        <f t="shared" ca="1" si="76"/>
        <v>6</v>
      </c>
      <c r="E431" s="50">
        <f t="shared" ca="1" si="77"/>
        <v>2</v>
      </c>
      <c r="F431" s="2" t="str">
        <f t="shared" ca="1" si="78"/>
        <v/>
      </c>
      <c r="BD431" s="49">
        <f t="shared" ca="1" si="80"/>
        <v>2595</v>
      </c>
      <c r="BE431" s="3">
        <f t="shared" ca="1" si="79"/>
        <v>0.25945000000000001</v>
      </c>
      <c r="BF431" s="3">
        <f t="shared" ca="1" si="81"/>
        <v>-0.6450419512753276</v>
      </c>
      <c r="BG431" s="9">
        <f t="shared" ca="1" si="82"/>
        <v>2</v>
      </c>
      <c r="BH431" s="6">
        <f ca="1">IF(ISNUMBER('Descriptive Stats'!BF431),'Descriptive Stats'!BF431,#N/A)</f>
        <v>-0.6450419512753276</v>
      </c>
      <c r="BI431" s="6">
        <f ca="1">IF(ISNUMBER('Descriptive Stats'!E431),'Descriptive Stats'!E431,#N/A)</f>
        <v>2</v>
      </c>
      <c r="BK431" s="2">
        <f t="shared" ca="1" si="83"/>
        <v>2</v>
      </c>
      <c r="BL431" s="2">
        <f t="shared" ca="1" si="84"/>
        <v>2</v>
      </c>
    </row>
    <row r="432" spans="1:64" ht="14.4" x14ac:dyDescent="0.3">
      <c r="A432" s="2">
        <f>ROW()</f>
        <v>432</v>
      </c>
      <c r="B432" s="56"/>
      <c r="C432" s="8">
        <f t="shared" ca="1" si="75"/>
        <v>9</v>
      </c>
      <c r="D432" s="8">
        <f t="shared" ca="1" si="76"/>
        <v>2</v>
      </c>
      <c r="E432" s="50">
        <f t="shared" ca="1" si="77"/>
        <v>7</v>
      </c>
      <c r="F432" s="2" t="str">
        <f t="shared" ca="1" si="78"/>
        <v/>
      </c>
      <c r="BD432" s="49">
        <f t="shared" ca="1" si="80"/>
        <v>4473.5</v>
      </c>
      <c r="BE432" s="3">
        <f t="shared" ca="1" si="79"/>
        <v>0.44729999999999998</v>
      </c>
      <c r="BF432" s="3">
        <f t="shared" ca="1" si="81"/>
        <v>-0.13248586824472414</v>
      </c>
      <c r="BG432" s="9">
        <f t="shared" ca="1" si="82"/>
        <v>7</v>
      </c>
      <c r="BH432" s="6">
        <f ca="1">IF(ISNUMBER('Descriptive Stats'!BF432),'Descriptive Stats'!BF432,#N/A)</f>
        <v>-0.13248586824472414</v>
      </c>
      <c r="BI432" s="6">
        <f ca="1">IF(ISNUMBER('Descriptive Stats'!E432),'Descriptive Stats'!E432,#N/A)</f>
        <v>7</v>
      </c>
      <c r="BK432" s="2" t="str">
        <f t="shared" ca="1" si="83"/>
        <v/>
      </c>
      <c r="BL432" s="2">
        <f t="shared" ca="1" si="84"/>
        <v>7</v>
      </c>
    </row>
    <row r="433" spans="1:64" ht="14.4" x14ac:dyDescent="0.3">
      <c r="A433" s="2">
        <f>ROW()</f>
        <v>433</v>
      </c>
      <c r="B433" s="56"/>
      <c r="C433" s="8">
        <f t="shared" ca="1" si="75"/>
        <v>19</v>
      </c>
      <c r="D433" s="8">
        <f t="shared" ca="1" si="76"/>
        <v>7</v>
      </c>
      <c r="E433" s="50">
        <f t="shared" ca="1" si="77"/>
        <v>3</v>
      </c>
      <c r="F433" s="2" t="str">
        <f t="shared" ca="1" si="78"/>
        <v/>
      </c>
      <c r="BD433" s="49">
        <f t="shared" ca="1" si="80"/>
        <v>3200</v>
      </c>
      <c r="BE433" s="3">
        <f t="shared" ca="1" si="79"/>
        <v>0.31995000000000001</v>
      </c>
      <c r="BF433" s="3">
        <f t="shared" ca="1" si="81"/>
        <v>-0.46783862043457014</v>
      </c>
      <c r="BG433" s="9">
        <f t="shared" ca="1" si="82"/>
        <v>3</v>
      </c>
      <c r="BH433" s="6">
        <f ca="1">IF(ISNUMBER('Descriptive Stats'!BF433),'Descriptive Stats'!BF433,#N/A)</f>
        <v>-0.46783862043457014</v>
      </c>
      <c r="BI433" s="6">
        <f ca="1">IF(ISNUMBER('Descriptive Stats'!E433),'Descriptive Stats'!E433,#N/A)</f>
        <v>3</v>
      </c>
      <c r="BK433" s="2" t="str">
        <f t="shared" ca="1" si="83"/>
        <v/>
      </c>
      <c r="BL433" s="2">
        <f t="shared" ca="1" si="84"/>
        <v>3</v>
      </c>
    </row>
    <row r="434" spans="1:64" ht="14.4" x14ac:dyDescent="0.3">
      <c r="A434" s="2">
        <f>ROW()</f>
        <v>434</v>
      </c>
      <c r="B434" s="56"/>
      <c r="C434" s="8">
        <f t="shared" ca="1" si="75"/>
        <v>10</v>
      </c>
      <c r="D434" s="8">
        <f t="shared" ca="1" si="76"/>
        <v>3</v>
      </c>
      <c r="E434" s="50">
        <f t="shared" ca="1" si="77"/>
        <v>0</v>
      </c>
      <c r="F434" s="2" t="str">
        <f t="shared" ca="1" si="78"/>
        <v/>
      </c>
      <c r="BD434" s="49">
        <f t="shared" ca="1" si="80"/>
        <v>815.5</v>
      </c>
      <c r="BE434" s="3">
        <f t="shared" ca="1" si="79"/>
        <v>8.1500000000000003E-2</v>
      </c>
      <c r="BF434" s="3">
        <f t="shared" ca="1" si="81"/>
        <v>-1.3950525282585462</v>
      </c>
      <c r="BG434" s="9">
        <f t="shared" ca="1" si="82"/>
        <v>0</v>
      </c>
      <c r="BH434" s="6">
        <f ca="1">IF(ISNUMBER('Descriptive Stats'!BF434),'Descriptive Stats'!BF434,#N/A)</f>
        <v>-1.3950525282585462</v>
      </c>
      <c r="BI434" s="6">
        <f ca="1">IF(ISNUMBER('Descriptive Stats'!E434),'Descriptive Stats'!E434,#N/A)</f>
        <v>0</v>
      </c>
      <c r="BK434" s="2">
        <f t="shared" ca="1" si="83"/>
        <v>0</v>
      </c>
      <c r="BL434" s="2" t="str">
        <f t="shared" ca="1" si="84"/>
        <v/>
      </c>
    </row>
    <row r="435" spans="1:64" ht="14.4" x14ac:dyDescent="0.3">
      <c r="A435" s="2">
        <f>ROW()</f>
        <v>435</v>
      </c>
      <c r="B435" s="56"/>
      <c r="C435" s="8">
        <f t="shared" ca="1" si="75"/>
        <v>4</v>
      </c>
      <c r="D435" s="8">
        <f t="shared" ca="1" si="76"/>
        <v>0</v>
      </c>
      <c r="E435" s="50">
        <f t="shared" ca="1" si="77"/>
        <v>3</v>
      </c>
      <c r="F435" s="2" t="str">
        <f t="shared" ca="1" si="78"/>
        <v/>
      </c>
      <c r="BD435" s="49">
        <f t="shared" ca="1" si="80"/>
        <v>3200</v>
      </c>
      <c r="BE435" s="3">
        <f t="shared" ca="1" si="79"/>
        <v>0.31995000000000001</v>
      </c>
      <c r="BF435" s="3">
        <f t="shared" ca="1" si="81"/>
        <v>-0.46783862043457014</v>
      </c>
      <c r="BG435" s="9">
        <f t="shared" ca="1" si="82"/>
        <v>3</v>
      </c>
      <c r="BH435" s="6">
        <f ca="1">IF(ISNUMBER('Descriptive Stats'!BF435),'Descriptive Stats'!BF435,#N/A)</f>
        <v>-0.46783862043457014</v>
      </c>
      <c r="BI435" s="6">
        <f ca="1">IF(ISNUMBER('Descriptive Stats'!E435),'Descriptive Stats'!E435,#N/A)</f>
        <v>3</v>
      </c>
      <c r="BK435" s="2" t="str">
        <f t="shared" ca="1" si="83"/>
        <v/>
      </c>
      <c r="BL435" s="2">
        <f t="shared" ca="1" si="84"/>
        <v>3</v>
      </c>
    </row>
    <row r="436" spans="1:64" ht="14.4" x14ac:dyDescent="0.3">
      <c r="A436" s="2">
        <f>ROW()</f>
        <v>436</v>
      </c>
      <c r="B436" s="56"/>
      <c r="C436" s="8">
        <f t="shared" ca="1" si="75"/>
        <v>10</v>
      </c>
      <c r="D436" s="8">
        <f t="shared" ca="1" si="76"/>
        <v>3</v>
      </c>
      <c r="E436" s="50">
        <f t="shared" ca="1" si="77"/>
        <v>15</v>
      </c>
      <c r="F436" s="2" t="str">
        <f t="shared" ca="1" si="78"/>
        <v/>
      </c>
      <c r="BD436" s="49">
        <f t="shared" ca="1" si="80"/>
        <v>5051.5</v>
      </c>
      <c r="BE436" s="3">
        <f t="shared" ca="1" si="79"/>
        <v>0.50509999999999999</v>
      </c>
      <c r="BF436" s="3">
        <f t="shared" ca="1" si="81"/>
        <v>1.2784152420787677E-2</v>
      </c>
      <c r="BG436" s="9">
        <f t="shared" ca="1" si="82"/>
        <v>15</v>
      </c>
      <c r="BH436" s="6">
        <f ca="1">IF(ISNUMBER('Descriptive Stats'!BF436),'Descriptive Stats'!BF436,#N/A)</f>
        <v>1.2784152420787677E-2</v>
      </c>
      <c r="BI436" s="6">
        <f ca="1">IF(ISNUMBER('Descriptive Stats'!E436),'Descriptive Stats'!E436,#N/A)</f>
        <v>15</v>
      </c>
      <c r="BK436" s="2" t="str">
        <f t="shared" ca="1" si="83"/>
        <v/>
      </c>
      <c r="BL436" s="2">
        <f t="shared" ca="1" si="84"/>
        <v>15</v>
      </c>
    </row>
    <row r="437" spans="1:64" ht="14.4" x14ac:dyDescent="0.3">
      <c r="A437" s="2">
        <f>ROW()</f>
        <v>437</v>
      </c>
      <c r="B437" s="56"/>
      <c r="C437" s="8">
        <f t="shared" ca="1" si="75"/>
        <v>24</v>
      </c>
      <c r="D437" s="8">
        <f t="shared" ca="1" si="76"/>
        <v>15</v>
      </c>
      <c r="E437" s="50">
        <f t="shared" ca="1" si="77"/>
        <v>0</v>
      </c>
      <c r="F437" s="2" t="str">
        <f t="shared" ca="1" si="78"/>
        <v/>
      </c>
      <c r="BD437" s="49">
        <f t="shared" ca="1" si="80"/>
        <v>815.5</v>
      </c>
      <c r="BE437" s="3">
        <f t="shared" ca="1" si="79"/>
        <v>8.1500000000000003E-2</v>
      </c>
      <c r="BF437" s="3">
        <f t="shared" ca="1" si="81"/>
        <v>-1.3950525282585462</v>
      </c>
      <c r="BG437" s="9">
        <f t="shared" ca="1" si="82"/>
        <v>0</v>
      </c>
      <c r="BH437" s="6">
        <f ca="1">IF(ISNUMBER('Descriptive Stats'!BF437),'Descriptive Stats'!BF437,#N/A)</f>
        <v>-1.3950525282585462</v>
      </c>
      <c r="BI437" s="6">
        <f ca="1">IF(ISNUMBER('Descriptive Stats'!E437),'Descriptive Stats'!E437,#N/A)</f>
        <v>0</v>
      </c>
      <c r="BK437" s="2">
        <f t="shared" ca="1" si="83"/>
        <v>0</v>
      </c>
      <c r="BL437" s="2" t="str">
        <f t="shared" ca="1" si="84"/>
        <v/>
      </c>
    </row>
    <row r="438" spans="1:64" ht="14.4" x14ac:dyDescent="0.3">
      <c r="A438" s="2">
        <f>ROW()</f>
        <v>438</v>
      </c>
      <c r="B438" s="56"/>
      <c r="C438" s="8">
        <f t="shared" ca="1" si="75"/>
        <v>14</v>
      </c>
      <c r="D438" s="8">
        <f t="shared" ca="1" si="76"/>
        <v>0</v>
      </c>
      <c r="E438" s="50">
        <f t="shared" ca="1" si="77"/>
        <v>3</v>
      </c>
      <c r="F438" s="2" t="str">
        <f t="shared" ca="1" si="78"/>
        <v/>
      </c>
      <c r="BD438" s="49">
        <f t="shared" ca="1" si="80"/>
        <v>3200</v>
      </c>
      <c r="BE438" s="3">
        <f t="shared" ca="1" si="79"/>
        <v>0.31995000000000001</v>
      </c>
      <c r="BF438" s="3">
        <f t="shared" ca="1" si="81"/>
        <v>-0.46783862043457014</v>
      </c>
      <c r="BG438" s="9">
        <f t="shared" ca="1" si="82"/>
        <v>3</v>
      </c>
      <c r="BH438" s="6">
        <f ca="1">IF(ISNUMBER('Descriptive Stats'!BF438),'Descriptive Stats'!BF438,#N/A)</f>
        <v>-0.46783862043457014</v>
      </c>
      <c r="BI438" s="6">
        <f ca="1">IF(ISNUMBER('Descriptive Stats'!E438),'Descriptive Stats'!E438,#N/A)</f>
        <v>3</v>
      </c>
      <c r="BK438" s="2" t="str">
        <f t="shared" ca="1" si="83"/>
        <v/>
      </c>
      <c r="BL438" s="2">
        <f t="shared" ca="1" si="84"/>
        <v>3</v>
      </c>
    </row>
    <row r="439" spans="1:64" ht="14.4" x14ac:dyDescent="0.3">
      <c r="A439" s="2">
        <f>ROW()</f>
        <v>439</v>
      </c>
      <c r="B439" s="56"/>
      <c r="C439" s="8">
        <f t="shared" ca="1" si="75"/>
        <v>10</v>
      </c>
      <c r="D439" s="8">
        <f t="shared" ca="1" si="76"/>
        <v>3</v>
      </c>
      <c r="E439" s="50">
        <f t="shared" ca="1" si="77"/>
        <v>2</v>
      </c>
      <c r="F439" s="2" t="str">
        <f t="shared" ca="1" si="78"/>
        <v/>
      </c>
      <c r="BD439" s="49">
        <f t="shared" ca="1" si="80"/>
        <v>2595</v>
      </c>
      <c r="BE439" s="3">
        <f t="shared" ca="1" si="79"/>
        <v>0.25945000000000001</v>
      </c>
      <c r="BF439" s="3">
        <f t="shared" ca="1" si="81"/>
        <v>-0.6450419512753276</v>
      </c>
      <c r="BG439" s="9">
        <f t="shared" ca="1" si="82"/>
        <v>2</v>
      </c>
      <c r="BH439" s="6">
        <f ca="1">IF(ISNUMBER('Descriptive Stats'!BF439),'Descriptive Stats'!BF439,#N/A)</f>
        <v>-0.6450419512753276</v>
      </c>
      <c r="BI439" s="6">
        <f ca="1">IF(ISNUMBER('Descriptive Stats'!E439),'Descriptive Stats'!E439,#N/A)</f>
        <v>2</v>
      </c>
      <c r="BK439" s="2">
        <f t="shared" ca="1" si="83"/>
        <v>2</v>
      </c>
      <c r="BL439" s="2">
        <f t="shared" ca="1" si="84"/>
        <v>2</v>
      </c>
    </row>
    <row r="440" spans="1:64" ht="14.4" x14ac:dyDescent="0.3">
      <c r="A440" s="2">
        <f>ROW()</f>
        <v>440</v>
      </c>
      <c r="B440" s="56"/>
      <c r="C440" s="8">
        <f t="shared" ca="1" si="75"/>
        <v>21</v>
      </c>
      <c r="D440" s="8">
        <f t="shared" ca="1" si="76"/>
        <v>2</v>
      </c>
      <c r="E440" s="50">
        <f t="shared" ca="1" si="77"/>
        <v>0</v>
      </c>
      <c r="F440" s="2" t="str">
        <f t="shared" ca="1" si="78"/>
        <v/>
      </c>
      <c r="BD440" s="49">
        <f t="shared" ca="1" si="80"/>
        <v>815.5</v>
      </c>
      <c r="BE440" s="3">
        <f t="shared" ca="1" si="79"/>
        <v>8.1500000000000003E-2</v>
      </c>
      <c r="BF440" s="3">
        <f t="shared" ca="1" si="81"/>
        <v>-1.3950525282585462</v>
      </c>
      <c r="BG440" s="9">
        <f t="shared" ca="1" si="82"/>
        <v>0</v>
      </c>
      <c r="BH440" s="6">
        <f ca="1">IF(ISNUMBER('Descriptive Stats'!BF440),'Descriptive Stats'!BF440,#N/A)</f>
        <v>-1.3950525282585462</v>
      </c>
      <c r="BI440" s="6">
        <f ca="1">IF(ISNUMBER('Descriptive Stats'!E440),'Descriptive Stats'!E440,#N/A)</f>
        <v>0</v>
      </c>
      <c r="BK440" s="2">
        <f t="shared" ca="1" si="83"/>
        <v>0</v>
      </c>
      <c r="BL440" s="2" t="str">
        <f t="shared" ca="1" si="84"/>
        <v/>
      </c>
    </row>
    <row r="441" spans="1:64" ht="14.4" x14ac:dyDescent="0.3">
      <c r="A441" s="2">
        <f>ROW()</f>
        <v>441</v>
      </c>
      <c r="B441" s="56"/>
      <c r="C441" s="8">
        <f t="shared" ca="1" si="75"/>
        <v>14</v>
      </c>
      <c r="D441" s="8">
        <f t="shared" ca="1" si="76"/>
        <v>0</v>
      </c>
      <c r="E441" s="50">
        <f t="shared" ca="1" si="77"/>
        <v>19</v>
      </c>
      <c r="F441" s="2" t="str">
        <f t="shared" ca="1" si="78"/>
        <v>X</v>
      </c>
      <c r="BD441" s="49">
        <f t="shared" ca="1" si="80"/>
        <v>5294</v>
      </c>
      <c r="BE441" s="3">
        <f t="shared" ca="1" si="79"/>
        <v>0.52934999999999999</v>
      </c>
      <c r="BF441" s="3">
        <f t="shared" ca="1" si="81"/>
        <v>7.3636031452008061E-2</v>
      </c>
      <c r="BG441" s="9">
        <f t="shared" ca="1" si="82"/>
        <v>19</v>
      </c>
      <c r="BH441" s="6">
        <f ca="1">IF(ISNUMBER('Descriptive Stats'!BF441),'Descriptive Stats'!BF441,#N/A)</f>
        <v>7.3636031452008061E-2</v>
      </c>
      <c r="BI441" s="6">
        <f ca="1">IF(ISNUMBER('Descriptive Stats'!E441),'Descriptive Stats'!E441,#N/A)</f>
        <v>19</v>
      </c>
      <c r="BK441" s="2" t="str">
        <f t="shared" ca="1" si="83"/>
        <v/>
      </c>
      <c r="BL441" s="2">
        <f t="shared" ca="1" si="84"/>
        <v>19</v>
      </c>
    </row>
    <row r="442" spans="1:64" ht="14.4" x14ac:dyDescent="0.3">
      <c r="A442" s="2">
        <f>ROW()</f>
        <v>442</v>
      </c>
      <c r="B442" s="56"/>
      <c r="C442" s="8">
        <f t="shared" ca="1" si="75"/>
        <v>7</v>
      </c>
      <c r="D442" s="8">
        <f t="shared" ca="1" si="76"/>
        <v>19</v>
      </c>
      <c r="E442" s="50">
        <f t="shared" ca="1" si="77"/>
        <v>2</v>
      </c>
      <c r="F442" s="2" t="str">
        <f t="shared" ca="1" si="78"/>
        <v/>
      </c>
      <c r="BD442" s="49">
        <f t="shared" ca="1" si="80"/>
        <v>2595</v>
      </c>
      <c r="BE442" s="3">
        <f t="shared" ca="1" si="79"/>
        <v>0.25945000000000001</v>
      </c>
      <c r="BF442" s="3">
        <f t="shared" ca="1" si="81"/>
        <v>-0.6450419512753276</v>
      </c>
      <c r="BG442" s="9">
        <f t="shared" ca="1" si="82"/>
        <v>2</v>
      </c>
      <c r="BH442" s="6">
        <f ca="1">IF(ISNUMBER('Descriptive Stats'!BF442),'Descriptive Stats'!BF442,#N/A)</f>
        <v>-0.6450419512753276</v>
      </c>
      <c r="BI442" s="6">
        <f ca="1">IF(ISNUMBER('Descriptive Stats'!E442),'Descriptive Stats'!E442,#N/A)</f>
        <v>2</v>
      </c>
      <c r="BK442" s="2">
        <f t="shared" ca="1" si="83"/>
        <v>2</v>
      </c>
      <c r="BL442" s="2">
        <f t="shared" ca="1" si="84"/>
        <v>2</v>
      </c>
    </row>
    <row r="443" spans="1:64" ht="14.4" x14ac:dyDescent="0.3">
      <c r="A443" s="2">
        <f>ROW()</f>
        <v>443</v>
      </c>
      <c r="B443" s="56"/>
      <c r="C443" s="8">
        <f t="shared" ca="1" si="75"/>
        <v>9</v>
      </c>
      <c r="D443" s="8">
        <f t="shared" ca="1" si="76"/>
        <v>2</v>
      </c>
      <c r="E443" s="50">
        <f t="shared" ca="1" si="77"/>
        <v>2</v>
      </c>
      <c r="F443" s="2" t="str">
        <f t="shared" ca="1" si="78"/>
        <v/>
      </c>
      <c r="BD443" s="49">
        <f t="shared" ca="1" si="80"/>
        <v>2595</v>
      </c>
      <c r="BE443" s="3">
        <f t="shared" ca="1" si="79"/>
        <v>0.25945000000000001</v>
      </c>
      <c r="BF443" s="3">
        <f t="shared" ca="1" si="81"/>
        <v>-0.6450419512753276</v>
      </c>
      <c r="BG443" s="9">
        <f t="shared" ca="1" si="82"/>
        <v>2</v>
      </c>
      <c r="BH443" s="6">
        <f ca="1">IF(ISNUMBER('Descriptive Stats'!BF443),'Descriptive Stats'!BF443,#N/A)</f>
        <v>-0.6450419512753276</v>
      </c>
      <c r="BI443" s="6">
        <f ca="1">IF(ISNUMBER('Descriptive Stats'!E443),'Descriptive Stats'!E443,#N/A)</f>
        <v>2</v>
      </c>
      <c r="BK443" s="2">
        <f t="shared" ca="1" si="83"/>
        <v>2</v>
      </c>
      <c r="BL443" s="2">
        <f t="shared" ca="1" si="84"/>
        <v>2</v>
      </c>
    </row>
    <row r="444" spans="1:64" ht="14.4" x14ac:dyDescent="0.3">
      <c r="A444" s="2">
        <f>ROW()</f>
        <v>444</v>
      </c>
      <c r="B444" s="56"/>
      <c r="C444" s="8">
        <f t="shared" ca="1" si="75"/>
        <v>3</v>
      </c>
      <c r="D444" s="8">
        <f t="shared" ca="1" si="76"/>
        <v>2</v>
      </c>
      <c r="E444" s="50">
        <f t="shared" ca="1" si="77"/>
        <v>0</v>
      </c>
      <c r="F444" s="2" t="str">
        <f t="shared" ca="1" si="78"/>
        <v/>
      </c>
      <c r="BD444" s="49">
        <f t="shared" ca="1" si="80"/>
        <v>815.5</v>
      </c>
      <c r="BE444" s="3">
        <f t="shared" ca="1" si="79"/>
        <v>8.1500000000000003E-2</v>
      </c>
      <c r="BF444" s="3">
        <f t="shared" ca="1" si="81"/>
        <v>-1.3950525282585462</v>
      </c>
      <c r="BG444" s="9">
        <f t="shared" ca="1" si="82"/>
        <v>0</v>
      </c>
      <c r="BH444" s="6">
        <f ca="1">IF(ISNUMBER('Descriptive Stats'!BF444),'Descriptive Stats'!BF444,#N/A)</f>
        <v>-1.3950525282585462</v>
      </c>
      <c r="BI444" s="6">
        <f ca="1">IF(ISNUMBER('Descriptive Stats'!E444),'Descriptive Stats'!E444,#N/A)</f>
        <v>0</v>
      </c>
      <c r="BK444" s="2">
        <f t="shared" ca="1" si="83"/>
        <v>0</v>
      </c>
      <c r="BL444" s="2" t="str">
        <f t="shared" ca="1" si="84"/>
        <v/>
      </c>
    </row>
    <row r="445" spans="1:64" ht="14.4" x14ac:dyDescent="0.3">
      <c r="A445" s="2">
        <f>ROW()</f>
        <v>445</v>
      </c>
      <c r="B445" s="56"/>
      <c r="C445" s="8">
        <f t="shared" ca="1" si="75"/>
        <v>4</v>
      </c>
      <c r="D445" s="8">
        <f t="shared" ca="1" si="76"/>
        <v>0</v>
      </c>
      <c r="E445" s="50">
        <f t="shared" ca="1" si="77"/>
        <v>0</v>
      </c>
      <c r="F445" s="2" t="str">
        <f t="shared" ca="1" si="78"/>
        <v/>
      </c>
      <c r="BD445" s="49">
        <f t="shared" ca="1" si="80"/>
        <v>815.5</v>
      </c>
      <c r="BE445" s="3">
        <f t="shared" ca="1" si="79"/>
        <v>8.1500000000000003E-2</v>
      </c>
      <c r="BF445" s="3">
        <f t="shared" ca="1" si="81"/>
        <v>-1.3950525282585462</v>
      </c>
      <c r="BG445" s="9">
        <f t="shared" ca="1" si="82"/>
        <v>0</v>
      </c>
      <c r="BH445" s="6">
        <f ca="1">IF(ISNUMBER('Descriptive Stats'!BF445),'Descriptive Stats'!BF445,#N/A)</f>
        <v>-1.3950525282585462</v>
      </c>
      <c r="BI445" s="6">
        <f ca="1">IF(ISNUMBER('Descriptive Stats'!E445),'Descriptive Stats'!E445,#N/A)</f>
        <v>0</v>
      </c>
      <c r="BK445" s="2">
        <f t="shared" ca="1" si="83"/>
        <v>0</v>
      </c>
      <c r="BL445" s="2" t="str">
        <f t="shared" ca="1" si="84"/>
        <v/>
      </c>
    </row>
    <row r="446" spans="1:64" ht="14.4" x14ac:dyDescent="0.3">
      <c r="A446" s="2">
        <f>ROW()</f>
        <v>446</v>
      </c>
      <c r="B446" s="56"/>
      <c r="C446" s="8">
        <f t="shared" ca="1" si="75"/>
        <v>14</v>
      </c>
      <c r="D446" s="8">
        <f t="shared" ca="1" si="76"/>
        <v>0</v>
      </c>
      <c r="E446" s="50">
        <f t="shared" ca="1" si="77"/>
        <v>19</v>
      </c>
      <c r="F446" s="2" t="str">
        <f t="shared" ca="1" si="78"/>
        <v>X</v>
      </c>
      <c r="BD446" s="49">
        <f t="shared" ca="1" si="80"/>
        <v>5294</v>
      </c>
      <c r="BE446" s="3">
        <f t="shared" ca="1" si="79"/>
        <v>0.52934999999999999</v>
      </c>
      <c r="BF446" s="3">
        <f t="shared" ca="1" si="81"/>
        <v>7.3636031452008061E-2</v>
      </c>
      <c r="BG446" s="9">
        <f t="shared" ca="1" si="82"/>
        <v>19</v>
      </c>
      <c r="BH446" s="6">
        <f ca="1">IF(ISNUMBER('Descriptive Stats'!BF446),'Descriptive Stats'!BF446,#N/A)</f>
        <v>7.3636031452008061E-2</v>
      </c>
      <c r="BI446" s="6">
        <f ca="1">IF(ISNUMBER('Descriptive Stats'!E446),'Descriptive Stats'!E446,#N/A)</f>
        <v>19</v>
      </c>
      <c r="BK446" s="2" t="str">
        <f t="shared" ca="1" si="83"/>
        <v/>
      </c>
      <c r="BL446" s="2">
        <f t="shared" ca="1" si="84"/>
        <v>19</v>
      </c>
    </row>
    <row r="447" spans="1:64" ht="14.4" x14ac:dyDescent="0.3">
      <c r="A447" s="2">
        <f>ROW()</f>
        <v>447</v>
      </c>
      <c r="B447" s="56"/>
      <c r="C447" s="8">
        <f t="shared" ca="1" si="75"/>
        <v>7</v>
      </c>
      <c r="D447" s="8">
        <f t="shared" ca="1" si="76"/>
        <v>19</v>
      </c>
      <c r="E447" s="50">
        <f t="shared" ca="1" si="77"/>
        <v>0</v>
      </c>
      <c r="F447" s="2" t="str">
        <f t="shared" ca="1" si="78"/>
        <v/>
      </c>
      <c r="BD447" s="49">
        <f t="shared" ca="1" si="80"/>
        <v>815.5</v>
      </c>
      <c r="BE447" s="3">
        <f t="shared" ca="1" si="79"/>
        <v>8.1500000000000003E-2</v>
      </c>
      <c r="BF447" s="3">
        <f t="shared" ca="1" si="81"/>
        <v>-1.3950525282585462</v>
      </c>
      <c r="BG447" s="9">
        <f t="shared" ca="1" si="82"/>
        <v>0</v>
      </c>
      <c r="BH447" s="6">
        <f ca="1">IF(ISNUMBER('Descriptive Stats'!BF447),'Descriptive Stats'!BF447,#N/A)</f>
        <v>-1.3950525282585462</v>
      </c>
      <c r="BI447" s="6">
        <f ca="1">IF(ISNUMBER('Descriptive Stats'!E447),'Descriptive Stats'!E447,#N/A)</f>
        <v>0</v>
      </c>
      <c r="BK447" s="2">
        <f t="shared" ca="1" si="83"/>
        <v>0</v>
      </c>
      <c r="BL447" s="2" t="str">
        <f t="shared" ca="1" si="84"/>
        <v/>
      </c>
    </row>
    <row r="448" spans="1:64" ht="14.4" x14ac:dyDescent="0.3">
      <c r="A448" s="2">
        <f>ROW()</f>
        <v>448</v>
      </c>
      <c r="B448" s="56"/>
      <c r="C448" s="8">
        <f t="shared" ca="1" si="75"/>
        <v>15</v>
      </c>
      <c r="D448" s="8">
        <f t="shared" ca="1" si="76"/>
        <v>0</v>
      </c>
      <c r="E448" s="50">
        <f t="shared" ca="1" si="77"/>
        <v>0</v>
      </c>
      <c r="F448" s="2" t="str">
        <f t="shared" ca="1" si="78"/>
        <v/>
      </c>
      <c r="BD448" s="49">
        <f t="shared" ca="1" si="80"/>
        <v>815.5</v>
      </c>
      <c r="BE448" s="3">
        <f t="shared" ca="1" si="79"/>
        <v>8.1500000000000003E-2</v>
      </c>
      <c r="BF448" s="3">
        <f t="shared" ca="1" si="81"/>
        <v>-1.3950525282585462</v>
      </c>
      <c r="BG448" s="9">
        <f t="shared" ca="1" si="82"/>
        <v>0</v>
      </c>
      <c r="BH448" s="6">
        <f ca="1">IF(ISNUMBER('Descriptive Stats'!BF448),'Descriptive Stats'!BF448,#N/A)</f>
        <v>-1.3950525282585462</v>
      </c>
      <c r="BI448" s="6">
        <f ca="1">IF(ISNUMBER('Descriptive Stats'!E448),'Descriptive Stats'!E448,#N/A)</f>
        <v>0</v>
      </c>
      <c r="BK448" s="2">
        <f t="shared" ca="1" si="83"/>
        <v>0</v>
      </c>
      <c r="BL448" s="2" t="str">
        <f t="shared" ca="1" si="84"/>
        <v/>
      </c>
    </row>
    <row r="449" spans="1:64" ht="14.4" x14ac:dyDescent="0.3">
      <c r="A449" s="2">
        <f>ROW()</f>
        <v>449</v>
      </c>
      <c r="B449" s="56"/>
      <c r="C449" s="8">
        <f t="shared" ca="1" si="75"/>
        <v>14</v>
      </c>
      <c r="D449" s="8">
        <f t="shared" ca="1" si="76"/>
        <v>0</v>
      </c>
      <c r="E449" s="50">
        <f t="shared" ca="1" si="77"/>
        <v>0</v>
      </c>
      <c r="F449" s="2" t="str">
        <f t="shared" ca="1" si="78"/>
        <v/>
      </c>
      <c r="BD449" s="49">
        <f t="shared" ca="1" si="80"/>
        <v>815.5</v>
      </c>
      <c r="BE449" s="3">
        <f t="shared" ca="1" si="79"/>
        <v>8.1500000000000003E-2</v>
      </c>
      <c r="BF449" s="3">
        <f t="shared" ca="1" si="81"/>
        <v>-1.3950525282585462</v>
      </c>
      <c r="BG449" s="9">
        <f t="shared" ca="1" si="82"/>
        <v>0</v>
      </c>
      <c r="BH449" s="6">
        <f ca="1">IF(ISNUMBER('Descriptive Stats'!BF449),'Descriptive Stats'!BF449,#N/A)</f>
        <v>-1.3950525282585462</v>
      </c>
      <c r="BI449" s="6">
        <f ca="1">IF(ISNUMBER('Descriptive Stats'!E449),'Descriptive Stats'!E449,#N/A)</f>
        <v>0</v>
      </c>
      <c r="BK449" s="2">
        <f t="shared" ca="1" si="83"/>
        <v>0</v>
      </c>
      <c r="BL449" s="2" t="str">
        <f t="shared" ca="1" si="84"/>
        <v/>
      </c>
    </row>
    <row r="450" spans="1:64" ht="14.4" x14ac:dyDescent="0.3">
      <c r="A450" s="2">
        <f>ROW()</f>
        <v>450</v>
      </c>
      <c r="B450" s="56"/>
      <c r="C450" s="8">
        <f t="shared" ca="1" si="75"/>
        <v>11</v>
      </c>
      <c r="D450" s="8">
        <f t="shared" ca="1" si="76"/>
        <v>0</v>
      </c>
      <c r="E450" s="50">
        <f t="shared" ca="1" si="77"/>
        <v>2</v>
      </c>
      <c r="F450" s="2" t="str">
        <f t="shared" ca="1" si="78"/>
        <v/>
      </c>
      <c r="BD450" s="49">
        <f t="shared" ca="1" si="80"/>
        <v>2595</v>
      </c>
      <c r="BE450" s="3">
        <f t="shared" ca="1" si="79"/>
        <v>0.25945000000000001</v>
      </c>
      <c r="BF450" s="3">
        <f t="shared" ca="1" si="81"/>
        <v>-0.6450419512753276</v>
      </c>
      <c r="BG450" s="9">
        <f t="shared" ca="1" si="82"/>
        <v>2</v>
      </c>
      <c r="BH450" s="6">
        <f ca="1">IF(ISNUMBER('Descriptive Stats'!BF450),'Descriptive Stats'!BF450,#N/A)</f>
        <v>-0.6450419512753276</v>
      </c>
      <c r="BI450" s="6">
        <f ca="1">IF(ISNUMBER('Descriptive Stats'!E450),'Descriptive Stats'!E450,#N/A)</f>
        <v>2</v>
      </c>
      <c r="BK450" s="2">
        <f t="shared" ca="1" si="83"/>
        <v>2</v>
      </c>
      <c r="BL450" s="2">
        <f t="shared" ca="1" si="84"/>
        <v>2</v>
      </c>
    </row>
    <row r="451" spans="1:64" ht="14.4" x14ac:dyDescent="0.3">
      <c r="A451" s="2">
        <f>ROW()</f>
        <v>451</v>
      </c>
      <c r="B451" s="56"/>
      <c r="C451" s="8">
        <f t="shared" ref="C451:C514" ca="1" si="85">RANDBETWEEN(2,COUNT(B:B))</f>
        <v>21</v>
      </c>
      <c r="D451" s="8">
        <f t="shared" ref="D451:D514" ca="1" si="86">VLOOKUP(C451,A:B,2,TRUE)</f>
        <v>2</v>
      </c>
      <c r="E451" s="50">
        <f t="shared" ref="E451:E514" ca="1" si="87">IF(0=MOD(ROW(),$J$1),AVERAGE(OFFSET($D$2,ROW()-$J$1,0,$J$1,1)),"")</f>
        <v>6</v>
      </c>
      <c r="F451" s="2" t="str">
        <f t="shared" ref="F451:F514" ca="1" si="88">IF(ISNUMBER(E451),IF(OR(E451&lt;$K$16,E451&gt;$K$14),"X",""),"")</f>
        <v/>
      </c>
      <c r="BD451" s="49">
        <f t="shared" ca="1" si="80"/>
        <v>3900</v>
      </c>
      <c r="BE451" s="3">
        <f t="shared" ca="1" si="79"/>
        <v>0.38995000000000002</v>
      </c>
      <c r="BF451" s="3">
        <f t="shared" ca="1" si="81"/>
        <v>-0.2794493539703507</v>
      </c>
      <c r="BG451" s="9">
        <f t="shared" ca="1" si="82"/>
        <v>6</v>
      </c>
      <c r="BH451" s="6">
        <f ca="1">IF(ISNUMBER('Descriptive Stats'!BF451),'Descriptive Stats'!BF451,#N/A)</f>
        <v>-0.2794493539703507</v>
      </c>
      <c r="BI451" s="6">
        <f ca="1">IF(ISNUMBER('Descriptive Stats'!E451),'Descriptive Stats'!E451,#N/A)</f>
        <v>6</v>
      </c>
      <c r="BK451" s="2" t="str">
        <f t="shared" ca="1" si="83"/>
        <v/>
      </c>
      <c r="BL451" s="2">
        <f t="shared" ca="1" si="84"/>
        <v>6</v>
      </c>
    </row>
    <row r="452" spans="1:64" ht="14.4" x14ac:dyDescent="0.3">
      <c r="A452" s="2">
        <f>ROW()</f>
        <v>452</v>
      </c>
      <c r="B452" s="56"/>
      <c r="C452" s="8">
        <f t="shared" ca="1" si="85"/>
        <v>16</v>
      </c>
      <c r="D452" s="8">
        <f t="shared" ca="1" si="86"/>
        <v>6</v>
      </c>
      <c r="E452" s="50">
        <f t="shared" ca="1" si="87"/>
        <v>15</v>
      </c>
      <c r="F452" s="2" t="str">
        <f t="shared" ca="1" si="88"/>
        <v/>
      </c>
      <c r="BD452" s="49">
        <f t="shared" ca="1" si="80"/>
        <v>5051.5</v>
      </c>
      <c r="BE452" s="3">
        <f t="shared" ca="1" si="79"/>
        <v>0.50509999999999999</v>
      </c>
      <c r="BF452" s="3">
        <f t="shared" ca="1" si="81"/>
        <v>1.2784152420787677E-2</v>
      </c>
      <c r="BG452" s="9">
        <f t="shared" ca="1" si="82"/>
        <v>15</v>
      </c>
      <c r="BH452" s="6">
        <f ca="1">IF(ISNUMBER('Descriptive Stats'!BF452),'Descriptive Stats'!BF452,#N/A)</f>
        <v>1.2784152420787677E-2</v>
      </c>
      <c r="BI452" s="6">
        <f ca="1">IF(ISNUMBER('Descriptive Stats'!E452),'Descriptive Stats'!E452,#N/A)</f>
        <v>15</v>
      </c>
      <c r="BK452" s="2" t="str">
        <f t="shared" ca="1" si="83"/>
        <v/>
      </c>
      <c r="BL452" s="2">
        <f t="shared" ca="1" si="84"/>
        <v>15</v>
      </c>
    </row>
    <row r="453" spans="1:64" ht="14.4" x14ac:dyDescent="0.3">
      <c r="A453" s="2">
        <f>ROW()</f>
        <v>453</v>
      </c>
      <c r="B453" s="56"/>
      <c r="C453" s="8">
        <f t="shared" ca="1" si="85"/>
        <v>24</v>
      </c>
      <c r="D453" s="8">
        <f t="shared" ca="1" si="86"/>
        <v>15</v>
      </c>
      <c r="E453" s="50">
        <f t="shared" ca="1" si="87"/>
        <v>0</v>
      </c>
      <c r="F453" s="2" t="str">
        <f t="shared" ca="1" si="88"/>
        <v/>
      </c>
      <c r="BD453" s="49">
        <f t="shared" ca="1" si="80"/>
        <v>815.5</v>
      </c>
      <c r="BE453" s="3">
        <f t="shared" ca="1" si="79"/>
        <v>8.1500000000000003E-2</v>
      </c>
      <c r="BF453" s="3">
        <f t="shared" ca="1" si="81"/>
        <v>-1.3950525282585462</v>
      </c>
      <c r="BG453" s="9">
        <f t="shared" ca="1" si="82"/>
        <v>0</v>
      </c>
      <c r="BH453" s="6">
        <f ca="1">IF(ISNUMBER('Descriptive Stats'!BF453),'Descriptive Stats'!BF453,#N/A)</f>
        <v>-1.3950525282585462</v>
      </c>
      <c r="BI453" s="6">
        <f ca="1">IF(ISNUMBER('Descriptive Stats'!E453),'Descriptive Stats'!E453,#N/A)</f>
        <v>0</v>
      </c>
      <c r="BK453" s="2">
        <f t="shared" ca="1" si="83"/>
        <v>0</v>
      </c>
      <c r="BL453" s="2" t="str">
        <f t="shared" ca="1" si="84"/>
        <v/>
      </c>
    </row>
    <row r="454" spans="1:64" ht="14.4" x14ac:dyDescent="0.3">
      <c r="A454" s="2">
        <f>ROW()</f>
        <v>454</v>
      </c>
      <c r="B454" s="56"/>
      <c r="C454" s="8">
        <f t="shared" ca="1" si="85"/>
        <v>14</v>
      </c>
      <c r="D454" s="8">
        <f t="shared" ca="1" si="86"/>
        <v>0</v>
      </c>
      <c r="E454" s="50">
        <f t="shared" ca="1" si="87"/>
        <v>2</v>
      </c>
      <c r="F454" s="2" t="str">
        <f t="shared" ca="1" si="88"/>
        <v/>
      </c>
      <c r="BD454" s="49">
        <f t="shared" ca="1" si="80"/>
        <v>2595</v>
      </c>
      <c r="BE454" s="3">
        <f t="shared" ca="1" si="79"/>
        <v>0.25945000000000001</v>
      </c>
      <c r="BF454" s="3">
        <f t="shared" ca="1" si="81"/>
        <v>-0.6450419512753276</v>
      </c>
      <c r="BG454" s="9">
        <f t="shared" ca="1" si="82"/>
        <v>2</v>
      </c>
      <c r="BH454" s="6">
        <f ca="1">IF(ISNUMBER('Descriptive Stats'!BF454),'Descriptive Stats'!BF454,#N/A)</f>
        <v>-0.6450419512753276</v>
      </c>
      <c r="BI454" s="6">
        <f ca="1">IF(ISNUMBER('Descriptive Stats'!E454),'Descriptive Stats'!E454,#N/A)</f>
        <v>2</v>
      </c>
      <c r="BK454" s="2">
        <f t="shared" ca="1" si="83"/>
        <v>2</v>
      </c>
      <c r="BL454" s="2">
        <f t="shared" ca="1" si="84"/>
        <v>2</v>
      </c>
    </row>
    <row r="455" spans="1:64" ht="14.4" x14ac:dyDescent="0.3">
      <c r="A455" s="2">
        <f>ROW()</f>
        <v>455</v>
      </c>
      <c r="B455" s="56"/>
      <c r="C455" s="8">
        <f t="shared" ca="1" si="85"/>
        <v>21</v>
      </c>
      <c r="D455" s="8">
        <f t="shared" ca="1" si="86"/>
        <v>2</v>
      </c>
      <c r="E455" s="50">
        <f t="shared" ca="1" si="87"/>
        <v>6</v>
      </c>
      <c r="F455" s="2" t="str">
        <f t="shared" ca="1" si="88"/>
        <v/>
      </c>
      <c r="BD455" s="49">
        <f t="shared" ca="1" si="80"/>
        <v>3900</v>
      </c>
      <c r="BE455" s="3">
        <f t="shared" ref="BE455:BE518" ca="1" si="89">IF(ISNUMBER(BD455),(BD455-0.5)/$BK$4,"")</f>
        <v>0.38995000000000002</v>
      </c>
      <c r="BF455" s="3">
        <f t="shared" ca="1" si="81"/>
        <v>-0.2794493539703507</v>
      </c>
      <c r="BG455" s="9">
        <f t="shared" ca="1" si="82"/>
        <v>6</v>
      </c>
      <c r="BH455" s="6">
        <f ca="1">IF(ISNUMBER('Descriptive Stats'!BF455),'Descriptive Stats'!BF455,#N/A)</f>
        <v>-0.2794493539703507</v>
      </c>
      <c r="BI455" s="6">
        <f ca="1">IF(ISNUMBER('Descriptive Stats'!E455),'Descriptive Stats'!E455,#N/A)</f>
        <v>6</v>
      </c>
      <c r="BK455" s="2" t="str">
        <f t="shared" ca="1" si="83"/>
        <v/>
      </c>
      <c r="BL455" s="2">
        <f t="shared" ca="1" si="84"/>
        <v>6</v>
      </c>
    </row>
    <row r="456" spans="1:64" ht="14.4" x14ac:dyDescent="0.3">
      <c r="A456" s="2">
        <f>ROW()</f>
        <v>456</v>
      </c>
      <c r="B456" s="56"/>
      <c r="C456" s="8">
        <f t="shared" ca="1" si="85"/>
        <v>16</v>
      </c>
      <c r="D456" s="8">
        <f t="shared" ca="1" si="86"/>
        <v>6</v>
      </c>
      <c r="E456" s="50">
        <f t="shared" ca="1" si="87"/>
        <v>0</v>
      </c>
      <c r="F456" s="2" t="str">
        <f t="shared" ca="1" si="88"/>
        <v/>
      </c>
      <c r="BD456" s="49">
        <f t="shared" ref="BD456:BD519" ca="1" si="90">IF(ISNUMBER(BG456),_xlfn.RANK.AVG(BG456,$BG$2:$BG$5414,1),"")</f>
        <v>815.5</v>
      </c>
      <c r="BE456" s="3">
        <f t="shared" ca="1" si="89"/>
        <v>8.1500000000000003E-2</v>
      </c>
      <c r="BF456" s="3">
        <f t="shared" ca="1" si="81"/>
        <v>-1.3950525282585462</v>
      </c>
      <c r="BG456" s="9">
        <f t="shared" ca="1" si="82"/>
        <v>0</v>
      </c>
      <c r="BH456" s="6">
        <f ca="1">IF(ISNUMBER('Descriptive Stats'!BF456),'Descriptive Stats'!BF456,#N/A)</f>
        <v>-1.3950525282585462</v>
      </c>
      <c r="BI456" s="6">
        <f ca="1">IF(ISNUMBER('Descriptive Stats'!E456),'Descriptive Stats'!E456,#N/A)</f>
        <v>0</v>
      </c>
      <c r="BK456" s="2">
        <f t="shared" ca="1" si="83"/>
        <v>0</v>
      </c>
      <c r="BL456" s="2" t="str">
        <f t="shared" ca="1" si="84"/>
        <v/>
      </c>
    </row>
    <row r="457" spans="1:64" ht="14.4" x14ac:dyDescent="0.3">
      <c r="A457" s="2">
        <f>ROW()</f>
        <v>457</v>
      </c>
      <c r="B457" s="56"/>
      <c r="C457" s="8">
        <f t="shared" ca="1" si="85"/>
        <v>11</v>
      </c>
      <c r="D457" s="8">
        <f t="shared" ca="1" si="86"/>
        <v>0</v>
      </c>
      <c r="E457" s="50">
        <f t="shared" ca="1" si="87"/>
        <v>0</v>
      </c>
      <c r="F457" s="2" t="str">
        <f t="shared" ca="1" si="88"/>
        <v/>
      </c>
      <c r="BD457" s="49">
        <f t="shared" ca="1" si="90"/>
        <v>815.5</v>
      </c>
      <c r="BE457" s="3">
        <f t="shared" ca="1" si="89"/>
        <v>8.1500000000000003E-2</v>
      </c>
      <c r="BF457" s="3">
        <f t="shared" ref="BF457:BF520" ca="1" si="91">IF(ISNUMBER(BE457),_xlfn.NORM.INV(BE457,0,1),"")</f>
        <v>-1.3950525282585462</v>
      </c>
      <c r="BG457" s="9">
        <f t="shared" ref="BG457:BG520" ca="1" si="92">IF(ISNUMBER(E457),E457,"")</f>
        <v>0</v>
      </c>
      <c r="BH457" s="6">
        <f ca="1">IF(ISNUMBER('Descriptive Stats'!BF457),'Descriptive Stats'!BF457,#N/A)</f>
        <v>-1.3950525282585462</v>
      </c>
      <c r="BI457" s="6">
        <f ca="1">IF(ISNUMBER('Descriptive Stats'!E457),'Descriptive Stats'!E457,#N/A)</f>
        <v>0</v>
      </c>
      <c r="BK457" s="2">
        <f t="shared" ca="1" si="83"/>
        <v>0</v>
      </c>
      <c r="BL457" s="2" t="str">
        <f t="shared" ca="1" si="84"/>
        <v/>
      </c>
    </row>
    <row r="458" spans="1:64" ht="14.4" x14ac:dyDescent="0.3">
      <c r="A458" s="2">
        <f>ROW()</f>
        <v>458</v>
      </c>
      <c r="B458" s="56"/>
      <c r="C458" s="8">
        <f t="shared" ca="1" si="85"/>
        <v>14</v>
      </c>
      <c r="D458" s="8">
        <f t="shared" ca="1" si="86"/>
        <v>0</v>
      </c>
      <c r="E458" s="50">
        <f t="shared" ca="1" si="87"/>
        <v>0</v>
      </c>
      <c r="F458" s="2" t="str">
        <f t="shared" ca="1" si="88"/>
        <v/>
      </c>
      <c r="BD458" s="49">
        <f t="shared" ca="1" si="90"/>
        <v>815.5</v>
      </c>
      <c r="BE458" s="3">
        <f t="shared" ca="1" si="89"/>
        <v>8.1500000000000003E-2</v>
      </c>
      <c r="BF458" s="3">
        <f t="shared" ca="1" si="91"/>
        <v>-1.3950525282585462</v>
      </c>
      <c r="BG458" s="9">
        <f t="shared" ca="1" si="92"/>
        <v>0</v>
      </c>
      <c r="BH458" s="6">
        <f ca="1">IF(ISNUMBER('Descriptive Stats'!BF458),'Descriptive Stats'!BF458,#N/A)</f>
        <v>-1.3950525282585462</v>
      </c>
      <c r="BI458" s="6">
        <f ca="1">IF(ISNUMBER('Descriptive Stats'!E458),'Descriptive Stats'!E458,#N/A)</f>
        <v>0</v>
      </c>
      <c r="BK458" s="2">
        <f t="shared" ca="1" si="83"/>
        <v>0</v>
      </c>
      <c r="BL458" s="2" t="str">
        <f t="shared" ca="1" si="84"/>
        <v/>
      </c>
    </row>
    <row r="459" spans="1:64" ht="14.4" x14ac:dyDescent="0.3">
      <c r="A459" s="2">
        <f>ROW()</f>
        <v>459</v>
      </c>
      <c r="B459" s="56"/>
      <c r="C459" s="8">
        <f t="shared" ca="1" si="85"/>
        <v>22</v>
      </c>
      <c r="D459" s="8">
        <f t="shared" ca="1" si="86"/>
        <v>0</v>
      </c>
      <c r="E459" s="50">
        <f t="shared" ca="1" si="87"/>
        <v>6</v>
      </c>
      <c r="F459" s="2" t="str">
        <f t="shared" ca="1" si="88"/>
        <v/>
      </c>
      <c r="BD459" s="49">
        <f t="shared" ca="1" si="90"/>
        <v>3900</v>
      </c>
      <c r="BE459" s="3">
        <f t="shared" ca="1" si="89"/>
        <v>0.38995000000000002</v>
      </c>
      <c r="BF459" s="3">
        <f t="shared" ca="1" si="91"/>
        <v>-0.2794493539703507</v>
      </c>
      <c r="BG459" s="9">
        <f t="shared" ca="1" si="92"/>
        <v>6</v>
      </c>
      <c r="BH459" s="6">
        <f ca="1">IF(ISNUMBER('Descriptive Stats'!BF459),'Descriptive Stats'!BF459,#N/A)</f>
        <v>-0.2794493539703507</v>
      </c>
      <c r="BI459" s="6">
        <f ca="1">IF(ISNUMBER('Descriptive Stats'!E459),'Descriptive Stats'!E459,#N/A)</f>
        <v>6</v>
      </c>
      <c r="BK459" s="2" t="str">
        <f t="shared" ca="1" si="83"/>
        <v/>
      </c>
      <c r="BL459" s="2">
        <f t="shared" ca="1" si="84"/>
        <v>6</v>
      </c>
    </row>
    <row r="460" spans="1:64" ht="14.4" x14ac:dyDescent="0.3">
      <c r="A460" s="2">
        <f>ROW()</f>
        <v>460</v>
      </c>
      <c r="B460" s="56"/>
      <c r="C460" s="8">
        <f t="shared" ca="1" si="85"/>
        <v>5</v>
      </c>
      <c r="D460" s="8">
        <f t="shared" ca="1" si="86"/>
        <v>6</v>
      </c>
      <c r="E460" s="50">
        <f t="shared" ca="1" si="87"/>
        <v>2</v>
      </c>
      <c r="F460" s="2" t="str">
        <f t="shared" ca="1" si="88"/>
        <v/>
      </c>
      <c r="BD460" s="49">
        <f t="shared" ca="1" si="90"/>
        <v>2595</v>
      </c>
      <c r="BE460" s="3">
        <f t="shared" ca="1" si="89"/>
        <v>0.25945000000000001</v>
      </c>
      <c r="BF460" s="3">
        <f t="shared" ca="1" si="91"/>
        <v>-0.6450419512753276</v>
      </c>
      <c r="BG460" s="9">
        <f t="shared" ca="1" si="92"/>
        <v>2</v>
      </c>
      <c r="BH460" s="6">
        <f ca="1">IF(ISNUMBER('Descriptive Stats'!BF460),'Descriptive Stats'!BF460,#N/A)</f>
        <v>-0.6450419512753276</v>
      </c>
      <c r="BI460" s="6">
        <f ca="1">IF(ISNUMBER('Descriptive Stats'!E460),'Descriptive Stats'!E460,#N/A)</f>
        <v>2</v>
      </c>
      <c r="BK460" s="2">
        <f t="shared" ca="1" si="83"/>
        <v>2</v>
      </c>
      <c r="BL460" s="2">
        <f t="shared" ca="1" si="84"/>
        <v>2</v>
      </c>
    </row>
    <row r="461" spans="1:64" ht="14.4" x14ac:dyDescent="0.3">
      <c r="A461" s="2">
        <f>ROW()</f>
        <v>461</v>
      </c>
      <c r="B461" s="56"/>
      <c r="C461" s="8">
        <f t="shared" ca="1" si="85"/>
        <v>21</v>
      </c>
      <c r="D461" s="8">
        <f t="shared" ca="1" si="86"/>
        <v>2</v>
      </c>
      <c r="E461" s="50">
        <f t="shared" ca="1" si="87"/>
        <v>2</v>
      </c>
      <c r="F461" s="2" t="str">
        <f t="shared" ca="1" si="88"/>
        <v/>
      </c>
      <c r="BD461" s="49">
        <f t="shared" ca="1" si="90"/>
        <v>2595</v>
      </c>
      <c r="BE461" s="3">
        <f t="shared" ca="1" si="89"/>
        <v>0.25945000000000001</v>
      </c>
      <c r="BF461" s="3">
        <f t="shared" ca="1" si="91"/>
        <v>-0.6450419512753276</v>
      </c>
      <c r="BG461" s="9">
        <f t="shared" ca="1" si="92"/>
        <v>2</v>
      </c>
      <c r="BH461" s="6">
        <f ca="1">IF(ISNUMBER('Descriptive Stats'!BF461),'Descriptive Stats'!BF461,#N/A)</f>
        <v>-0.6450419512753276</v>
      </c>
      <c r="BI461" s="6">
        <f ca="1">IF(ISNUMBER('Descriptive Stats'!E461),'Descriptive Stats'!E461,#N/A)</f>
        <v>2</v>
      </c>
      <c r="BK461" s="2">
        <f t="shared" ca="1" si="83"/>
        <v>2</v>
      </c>
      <c r="BL461" s="2">
        <f t="shared" ca="1" si="84"/>
        <v>2</v>
      </c>
    </row>
    <row r="462" spans="1:64" ht="14.4" x14ac:dyDescent="0.3">
      <c r="A462" s="2">
        <f>ROW()</f>
        <v>462</v>
      </c>
      <c r="B462" s="56"/>
      <c r="C462" s="8">
        <f t="shared" ca="1" si="85"/>
        <v>3</v>
      </c>
      <c r="D462" s="8">
        <f t="shared" ca="1" si="86"/>
        <v>2</v>
      </c>
      <c r="E462" s="50">
        <f t="shared" ca="1" si="87"/>
        <v>1</v>
      </c>
      <c r="F462" s="2" t="str">
        <f t="shared" ca="1" si="88"/>
        <v/>
      </c>
      <c r="BD462" s="49">
        <f t="shared" ca="1" si="90"/>
        <v>1871</v>
      </c>
      <c r="BE462" s="3">
        <f t="shared" ca="1" si="89"/>
        <v>0.18704999999999999</v>
      </c>
      <c r="BF462" s="3">
        <f t="shared" ca="1" si="91"/>
        <v>-0.88881967520906158</v>
      </c>
      <c r="BG462" s="9">
        <f t="shared" ca="1" si="92"/>
        <v>1</v>
      </c>
      <c r="BH462" s="6">
        <f ca="1">IF(ISNUMBER('Descriptive Stats'!BF462),'Descriptive Stats'!BF462,#N/A)</f>
        <v>-0.88881967520906158</v>
      </c>
      <c r="BI462" s="6">
        <f ca="1">IF(ISNUMBER('Descriptive Stats'!E462),'Descriptive Stats'!E462,#N/A)</f>
        <v>1</v>
      </c>
      <c r="BK462" s="2">
        <f t="shared" ca="1" si="83"/>
        <v>1</v>
      </c>
      <c r="BL462" s="2" t="str">
        <f t="shared" ca="1" si="84"/>
        <v/>
      </c>
    </row>
    <row r="463" spans="1:64" ht="14.4" x14ac:dyDescent="0.3">
      <c r="A463" s="2">
        <f>ROW()</f>
        <v>463</v>
      </c>
      <c r="B463" s="56"/>
      <c r="C463" s="8">
        <f t="shared" ca="1" si="85"/>
        <v>12</v>
      </c>
      <c r="D463" s="8">
        <f t="shared" ca="1" si="86"/>
        <v>1</v>
      </c>
      <c r="E463" s="50">
        <f t="shared" ca="1" si="87"/>
        <v>1</v>
      </c>
      <c r="F463" s="2" t="str">
        <f t="shared" ca="1" si="88"/>
        <v/>
      </c>
      <c r="BD463" s="49">
        <f t="shared" ca="1" si="90"/>
        <v>1871</v>
      </c>
      <c r="BE463" s="3">
        <f t="shared" ca="1" si="89"/>
        <v>0.18704999999999999</v>
      </c>
      <c r="BF463" s="3">
        <f t="shared" ca="1" si="91"/>
        <v>-0.88881967520906158</v>
      </c>
      <c r="BG463" s="9">
        <f t="shared" ca="1" si="92"/>
        <v>1</v>
      </c>
      <c r="BH463" s="6">
        <f ca="1">IF(ISNUMBER('Descriptive Stats'!BF463),'Descriptive Stats'!BF463,#N/A)</f>
        <v>-0.88881967520906158</v>
      </c>
      <c r="BI463" s="6">
        <f ca="1">IF(ISNUMBER('Descriptive Stats'!E463),'Descriptive Stats'!E463,#N/A)</f>
        <v>1</v>
      </c>
      <c r="BK463" s="2">
        <f t="shared" ca="1" si="83"/>
        <v>1</v>
      </c>
      <c r="BL463" s="2" t="str">
        <f t="shared" ca="1" si="84"/>
        <v/>
      </c>
    </row>
    <row r="464" spans="1:64" ht="14.4" x14ac:dyDescent="0.3">
      <c r="A464" s="2">
        <f>ROW()</f>
        <v>464</v>
      </c>
      <c r="B464" s="56"/>
      <c r="C464" s="8">
        <f t="shared" ca="1" si="85"/>
        <v>8</v>
      </c>
      <c r="D464" s="8">
        <f t="shared" ca="1" si="86"/>
        <v>1</v>
      </c>
      <c r="E464" s="50">
        <f t="shared" ca="1" si="87"/>
        <v>0</v>
      </c>
      <c r="F464" s="2" t="str">
        <f t="shared" ca="1" si="88"/>
        <v/>
      </c>
      <c r="BD464" s="49">
        <f t="shared" ca="1" si="90"/>
        <v>815.5</v>
      </c>
      <c r="BE464" s="3">
        <f t="shared" ca="1" si="89"/>
        <v>8.1500000000000003E-2</v>
      </c>
      <c r="BF464" s="3">
        <f t="shared" ca="1" si="91"/>
        <v>-1.3950525282585462</v>
      </c>
      <c r="BG464" s="9">
        <f t="shared" ca="1" si="92"/>
        <v>0</v>
      </c>
      <c r="BH464" s="6">
        <f ca="1">IF(ISNUMBER('Descriptive Stats'!BF464),'Descriptive Stats'!BF464,#N/A)</f>
        <v>-1.3950525282585462</v>
      </c>
      <c r="BI464" s="6">
        <f ca="1">IF(ISNUMBER('Descriptive Stats'!E464),'Descriptive Stats'!E464,#N/A)</f>
        <v>0</v>
      </c>
      <c r="BK464" s="2">
        <f t="shared" ca="1" si="83"/>
        <v>0</v>
      </c>
      <c r="BL464" s="2" t="str">
        <f t="shared" ca="1" si="84"/>
        <v/>
      </c>
    </row>
    <row r="465" spans="1:64" ht="14.4" x14ac:dyDescent="0.3">
      <c r="A465" s="2">
        <f>ROW()</f>
        <v>465</v>
      </c>
      <c r="B465" s="56"/>
      <c r="C465" s="8">
        <f t="shared" ca="1" si="85"/>
        <v>15</v>
      </c>
      <c r="D465" s="8">
        <f t="shared" ca="1" si="86"/>
        <v>0</v>
      </c>
      <c r="E465" s="50">
        <f t="shared" ca="1" si="87"/>
        <v>19</v>
      </c>
      <c r="F465" s="2" t="str">
        <f t="shared" ca="1" si="88"/>
        <v>X</v>
      </c>
      <c r="BD465" s="49">
        <f t="shared" ca="1" si="90"/>
        <v>5294</v>
      </c>
      <c r="BE465" s="3">
        <f t="shared" ca="1" si="89"/>
        <v>0.52934999999999999</v>
      </c>
      <c r="BF465" s="3">
        <f t="shared" ca="1" si="91"/>
        <v>7.3636031452008061E-2</v>
      </c>
      <c r="BG465" s="9">
        <f t="shared" ca="1" si="92"/>
        <v>19</v>
      </c>
      <c r="BH465" s="6">
        <f ca="1">IF(ISNUMBER('Descriptive Stats'!BF465),'Descriptive Stats'!BF465,#N/A)</f>
        <v>7.3636031452008061E-2</v>
      </c>
      <c r="BI465" s="6">
        <f ca="1">IF(ISNUMBER('Descriptive Stats'!E465),'Descriptive Stats'!E465,#N/A)</f>
        <v>19</v>
      </c>
      <c r="BK465" s="2" t="str">
        <f t="shared" ca="1" si="83"/>
        <v/>
      </c>
      <c r="BL465" s="2">
        <f t="shared" ca="1" si="84"/>
        <v>19</v>
      </c>
    </row>
    <row r="466" spans="1:64" ht="14.4" x14ac:dyDescent="0.3">
      <c r="A466" s="2">
        <f>ROW()</f>
        <v>466</v>
      </c>
      <c r="B466" s="56"/>
      <c r="C466" s="8">
        <f t="shared" ca="1" si="85"/>
        <v>7</v>
      </c>
      <c r="D466" s="8">
        <f t="shared" ca="1" si="86"/>
        <v>19</v>
      </c>
      <c r="E466" s="50">
        <f t="shared" ca="1" si="87"/>
        <v>1</v>
      </c>
      <c r="F466" s="2" t="str">
        <f t="shared" ca="1" si="88"/>
        <v/>
      </c>
      <c r="BD466" s="49">
        <f t="shared" ca="1" si="90"/>
        <v>1871</v>
      </c>
      <c r="BE466" s="3">
        <f t="shared" ca="1" si="89"/>
        <v>0.18704999999999999</v>
      </c>
      <c r="BF466" s="3">
        <f t="shared" ca="1" si="91"/>
        <v>-0.88881967520906158</v>
      </c>
      <c r="BG466" s="9">
        <f t="shared" ca="1" si="92"/>
        <v>1</v>
      </c>
      <c r="BH466" s="6">
        <f ca="1">IF(ISNUMBER('Descriptive Stats'!BF466),'Descriptive Stats'!BF466,#N/A)</f>
        <v>-0.88881967520906158</v>
      </c>
      <c r="BI466" s="6">
        <f ca="1">IF(ISNUMBER('Descriptive Stats'!E466),'Descriptive Stats'!E466,#N/A)</f>
        <v>1</v>
      </c>
      <c r="BK466" s="2">
        <f t="shared" ca="1" si="83"/>
        <v>1</v>
      </c>
      <c r="BL466" s="2" t="str">
        <f t="shared" ca="1" si="84"/>
        <v/>
      </c>
    </row>
    <row r="467" spans="1:64" ht="14.4" x14ac:dyDescent="0.3">
      <c r="A467" s="2">
        <f>ROW()</f>
        <v>467</v>
      </c>
      <c r="B467" s="56"/>
      <c r="C467" s="8">
        <f t="shared" ca="1" si="85"/>
        <v>12</v>
      </c>
      <c r="D467" s="8">
        <f t="shared" ca="1" si="86"/>
        <v>1</v>
      </c>
      <c r="E467" s="50">
        <f t="shared" ca="1" si="87"/>
        <v>0</v>
      </c>
      <c r="F467" s="2" t="str">
        <f t="shared" ca="1" si="88"/>
        <v/>
      </c>
      <c r="BD467" s="49">
        <f t="shared" ca="1" si="90"/>
        <v>815.5</v>
      </c>
      <c r="BE467" s="3">
        <f t="shared" ca="1" si="89"/>
        <v>8.1500000000000003E-2</v>
      </c>
      <c r="BF467" s="3">
        <f t="shared" ca="1" si="91"/>
        <v>-1.3950525282585462</v>
      </c>
      <c r="BG467" s="9">
        <f t="shared" ca="1" si="92"/>
        <v>0</v>
      </c>
      <c r="BH467" s="6">
        <f ca="1">IF(ISNUMBER('Descriptive Stats'!BF467),'Descriptive Stats'!BF467,#N/A)</f>
        <v>-1.3950525282585462</v>
      </c>
      <c r="BI467" s="6">
        <f ca="1">IF(ISNUMBER('Descriptive Stats'!E467),'Descriptive Stats'!E467,#N/A)</f>
        <v>0</v>
      </c>
      <c r="BK467" s="2">
        <f t="shared" ca="1" si="83"/>
        <v>0</v>
      </c>
      <c r="BL467" s="2" t="str">
        <f t="shared" ca="1" si="84"/>
        <v/>
      </c>
    </row>
    <row r="468" spans="1:64" ht="14.4" x14ac:dyDescent="0.3">
      <c r="A468" s="2">
        <f>ROW()</f>
        <v>468</v>
      </c>
      <c r="B468" s="56"/>
      <c r="C468" s="8">
        <f t="shared" ca="1" si="85"/>
        <v>4</v>
      </c>
      <c r="D468" s="8">
        <f t="shared" ca="1" si="86"/>
        <v>0</v>
      </c>
      <c r="E468" s="50">
        <f t="shared" ca="1" si="87"/>
        <v>1</v>
      </c>
      <c r="F468" s="2" t="str">
        <f t="shared" ca="1" si="88"/>
        <v/>
      </c>
      <c r="BD468" s="49">
        <f t="shared" ca="1" si="90"/>
        <v>1871</v>
      </c>
      <c r="BE468" s="3">
        <f t="shared" ca="1" si="89"/>
        <v>0.18704999999999999</v>
      </c>
      <c r="BF468" s="3">
        <f t="shared" ca="1" si="91"/>
        <v>-0.88881967520906158</v>
      </c>
      <c r="BG468" s="9">
        <f t="shared" ca="1" si="92"/>
        <v>1</v>
      </c>
      <c r="BH468" s="6">
        <f ca="1">IF(ISNUMBER('Descriptive Stats'!BF468),'Descriptive Stats'!BF468,#N/A)</f>
        <v>-0.88881967520906158</v>
      </c>
      <c r="BI468" s="6">
        <f ca="1">IF(ISNUMBER('Descriptive Stats'!E468),'Descriptive Stats'!E468,#N/A)</f>
        <v>1</v>
      </c>
      <c r="BK468" s="2">
        <f t="shared" ca="1" si="83"/>
        <v>1</v>
      </c>
      <c r="BL468" s="2" t="str">
        <f t="shared" ca="1" si="84"/>
        <v/>
      </c>
    </row>
    <row r="469" spans="1:64" ht="14.4" x14ac:dyDescent="0.3">
      <c r="A469" s="2">
        <f>ROW()</f>
        <v>469</v>
      </c>
      <c r="B469" s="56"/>
      <c r="C469" s="8">
        <f t="shared" ca="1" si="85"/>
        <v>8</v>
      </c>
      <c r="D469" s="8">
        <f t="shared" ca="1" si="86"/>
        <v>1</v>
      </c>
      <c r="E469" s="50">
        <f t="shared" ca="1" si="87"/>
        <v>0</v>
      </c>
      <c r="F469" s="2" t="str">
        <f t="shared" ca="1" si="88"/>
        <v/>
      </c>
      <c r="BD469" s="49">
        <f t="shared" ca="1" si="90"/>
        <v>815.5</v>
      </c>
      <c r="BE469" s="3">
        <f t="shared" ca="1" si="89"/>
        <v>8.1500000000000003E-2</v>
      </c>
      <c r="BF469" s="3">
        <f t="shared" ca="1" si="91"/>
        <v>-1.3950525282585462</v>
      </c>
      <c r="BG469" s="9">
        <f t="shared" ca="1" si="92"/>
        <v>0</v>
      </c>
      <c r="BH469" s="6">
        <f ca="1">IF(ISNUMBER('Descriptive Stats'!BF469),'Descriptive Stats'!BF469,#N/A)</f>
        <v>-1.3950525282585462</v>
      </c>
      <c r="BI469" s="6">
        <f ca="1">IF(ISNUMBER('Descriptive Stats'!E469),'Descriptive Stats'!E469,#N/A)</f>
        <v>0</v>
      </c>
      <c r="BK469" s="2">
        <f t="shared" ca="1" si="83"/>
        <v>0</v>
      </c>
      <c r="BL469" s="2" t="str">
        <f t="shared" ca="1" si="84"/>
        <v/>
      </c>
    </row>
    <row r="470" spans="1:64" ht="14.4" x14ac:dyDescent="0.3">
      <c r="A470" s="2">
        <f>ROW()</f>
        <v>470</v>
      </c>
      <c r="B470" s="56"/>
      <c r="C470" s="8">
        <f t="shared" ca="1" si="85"/>
        <v>15</v>
      </c>
      <c r="D470" s="8">
        <f t="shared" ca="1" si="86"/>
        <v>0</v>
      </c>
      <c r="E470" s="50">
        <f t="shared" ca="1" si="87"/>
        <v>0</v>
      </c>
      <c r="F470" s="2" t="str">
        <f t="shared" ca="1" si="88"/>
        <v/>
      </c>
      <c r="BD470" s="49">
        <f t="shared" ca="1" si="90"/>
        <v>815.5</v>
      </c>
      <c r="BE470" s="3">
        <f t="shared" ca="1" si="89"/>
        <v>8.1500000000000003E-2</v>
      </c>
      <c r="BF470" s="3">
        <f t="shared" ca="1" si="91"/>
        <v>-1.3950525282585462</v>
      </c>
      <c r="BG470" s="9">
        <f t="shared" ca="1" si="92"/>
        <v>0</v>
      </c>
      <c r="BH470" s="6">
        <f ca="1">IF(ISNUMBER('Descriptive Stats'!BF470),'Descriptive Stats'!BF470,#N/A)</f>
        <v>-1.3950525282585462</v>
      </c>
      <c r="BI470" s="6">
        <f ca="1">IF(ISNUMBER('Descriptive Stats'!E470),'Descriptive Stats'!E470,#N/A)</f>
        <v>0</v>
      </c>
      <c r="BK470" s="2">
        <f t="shared" ca="1" si="83"/>
        <v>0</v>
      </c>
      <c r="BL470" s="2" t="str">
        <f t="shared" ca="1" si="84"/>
        <v/>
      </c>
    </row>
    <row r="471" spans="1:64" ht="14.4" x14ac:dyDescent="0.3">
      <c r="A471" s="2">
        <f>ROW()</f>
        <v>471</v>
      </c>
      <c r="B471" s="56"/>
      <c r="C471" s="8">
        <f t="shared" ca="1" si="85"/>
        <v>15</v>
      </c>
      <c r="D471" s="8">
        <f t="shared" ca="1" si="86"/>
        <v>0</v>
      </c>
      <c r="E471" s="50">
        <f t="shared" ca="1" si="87"/>
        <v>3</v>
      </c>
      <c r="F471" s="2" t="str">
        <f t="shared" ca="1" si="88"/>
        <v/>
      </c>
      <c r="BD471" s="49">
        <f t="shared" ca="1" si="90"/>
        <v>3200</v>
      </c>
      <c r="BE471" s="3">
        <f t="shared" ca="1" si="89"/>
        <v>0.31995000000000001</v>
      </c>
      <c r="BF471" s="3">
        <f t="shared" ca="1" si="91"/>
        <v>-0.46783862043457014</v>
      </c>
      <c r="BG471" s="9">
        <f t="shared" ca="1" si="92"/>
        <v>3</v>
      </c>
      <c r="BH471" s="6">
        <f ca="1">IF(ISNUMBER('Descriptive Stats'!BF471),'Descriptive Stats'!BF471,#N/A)</f>
        <v>-0.46783862043457014</v>
      </c>
      <c r="BI471" s="6">
        <f ca="1">IF(ISNUMBER('Descriptive Stats'!E471),'Descriptive Stats'!E471,#N/A)</f>
        <v>3</v>
      </c>
      <c r="BK471" s="2" t="str">
        <f t="shared" ca="1" si="83"/>
        <v/>
      </c>
      <c r="BL471" s="2">
        <f t="shared" ca="1" si="84"/>
        <v>3</v>
      </c>
    </row>
    <row r="472" spans="1:64" ht="14.4" x14ac:dyDescent="0.3">
      <c r="A472" s="2">
        <f>ROW()</f>
        <v>472</v>
      </c>
      <c r="B472" s="56"/>
      <c r="C472" s="8">
        <f t="shared" ca="1" si="85"/>
        <v>10</v>
      </c>
      <c r="D472" s="8">
        <f t="shared" ca="1" si="86"/>
        <v>3</v>
      </c>
      <c r="E472" s="50">
        <f t="shared" ca="1" si="87"/>
        <v>0</v>
      </c>
      <c r="F472" s="2" t="str">
        <f t="shared" ca="1" si="88"/>
        <v/>
      </c>
      <c r="BD472" s="49">
        <f t="shared" ca="1" si="90"/>
        <v>815.5</v>
      </c>
      <c r="BE472" s="3">
        <f t="shared" ca="1" si="89"/>
        <v>8.1500000000000003E-2</v>
      </c>
      <c r="BF472" s="3">
        <f t="shared" ca="1" si="91"/>
        <v>-1.3950525282585462</v>
      </c>
      <c r="BG472" s="9">
        <f t="shared" ca="1" si="92"/>
        <v>0</v>
      </c>
      <c r="BH472" s="6">
        <f ca="1">IF(ISNUMBER('Descriptive Stats'!BF472),'Descriptive Stats'!BF472,#N/A)</f>
        <v>-1.3950525282585462</v>
      </c>
      <c r="BI472" s="6">
        <f ca="1">IF(ISNUMBER('Descriptive Stats'!E472),'Descriptive Stats'!E472,#N/A)</f>
        <v>0</v>
      </c>
      <c r="BK472" s="2">
        <f t="shared" ca="1" si="83"/>
        <v>0</v>
      </c>
      <c r="BL472" s="2" t="str">
        <f t="shared" ca="1" si="84"/>
        <v/>
      </c>
    </row>
    <row r="473" spans="1:64" ht="14.4" x14ac:dyDescent="0.3">
      <c r="A473" s="2">
        <f>ROW()</f>
        <v>473</v>
      </c>
      <c r="B473" s="56"/>
      <c r="C473" s="8">
        <f t="shared" ca="1" si="85"/>
        <v>18</v>
      </c>
      <c r="D473" s="8">
        <f t="shared" ca="1" si="86"/>
        <v>0</v>
      </c>
      <c r="E473" s="50">
        <f t="shared" ca="1" si="87"/>
        <v>2</v>
      </c>
      <c r="F473" s="2" t="str">
        <f t="shared" ca="1" si="88"/>
        <v/>
      </c>
      <c r="BD473" s="49">
        <f t="shared" ca="1" si="90"/>
        <v>2595</v>
      </c>
      <c r="BE473" s="3">
        <f t="shared" ca="1" si="89"/>
        <v>0.25945000000000001</v>
      </c>
      <c r="BF473" s="3">
        <f t="shared" ca="1" si="91"/>
        <v>-0.6450419512753276</v>
      </c>
      <c r="BG473" s="9">
        <f t="shared" ca="1" si="92"/>
        <v>2</v>
      </c>
      <c r="BH473" s="6">
        <f ca="1">IF(ISNUMBER('Descriptive Stats'!BF473),'Descriptive Stats'!BF473,#N/A)</f>
        <v>-0.6450419512753276</v>
      </c>
      <c r="BI473" s="6">
        <f ca="1">IF(ISNUMBER('Descriptive Stats'!E473),'Descriptive Stats'!E473,#N/A)</f>
        <v>2</v>
      </c>
      <c r="BK473" s="2">
        <f t="shared" ca="1" si="83"/>
        <v>2</v>
      </c>
      <c r="BL473" s="2">
        <f t="shared" ca="1" si="84"/>
        <v>2</v>
      </c>
    </row>
    <row r="474" spans="1:64" ht="14.4" x14ac:dyDescent="0.3">
      <c r="A474" s="2">
        <f>ROW()</f>
        <v>474</v>
      </c>
      <c r="B474" s="56"/>
      <c r="C474" s="8">
        <f t="shared" ca="1" si="85"/>
        <v>21</v>
      </c>
      <c r="D474" s="8">
        <f t="shared" ca="1" si="86"/>
        <v>2</v>
      </c>
      <c r="E474" s="50">
        <f t="shared" ca="1" si="87"/>
        <v>0</v>
      </c>
      <c r="F474" s="2" t="str">
        <f t="shared" ca="1" si="88"/>
        <v/>
      </c>
      <c r="BD474" s="49">
        <f t="shared" ca="1" si="90"/>
        <v>815.5</v>
      </c>
      <c r="BE474" s="3">
        <f t="shared" ca="1" si="89"/>
        <v>8.1500000000000003E-2</v>
      </c>
      <c r="BF474" s="3">
        <f t="shared" ca="1" si="91"/>
        <v>-1.3950525282585462</v>
      </c>
      <c r="BG474" s="9">
        <f t="shared" ca="1" si="92"/>
        <v>0</v>
      </c>
      <c r="BH474" s="6">
        <f ca="1">IF(ISNUMBER('Descriptive Stats'!BF474),'Descriptive Stats'!BF474,#N/A)</f>
        <v>-1.3950525282585462</v>
      </c>
      <c r="BI474" s="6">
        <f ca="1">IF(ISNUMBER('Descriptive Stats'!E474),'Descriptive Stats'!E474,#N/A)</f>
        <v>0</v>
      </c>
      <c r="BK474" s="2">
        <f t="shared" ca="1" si="83"/>
        <v>0</v>
      </c>
      <c r="BL474" s="2" t="str">
        <f t="shared" ca="1" si="84"/>
        <v/>
      </c>
    </row>
    <row r="475" spans="1:64" ht="14.4" x14ac:dyDescent="0.3">
      <c r="A475" s="2">
        <f>ROW()</f>
        <v>475</v>
      </c>
      <c r="B475" s="56"/>
      <c r="C475" s="8">
        <f t="shared" ca="1" si="85"/>
        <v>22</v>
      </c>
      <c r="D475" s="8">
        <f t="shared" ca="1" si="86"/>
        <v>0</v>
      </c>
      <c r="E475" s="50">
        <f t="shared" ca="1" si="87"/>
        <v>3</v>
      </c>
      <c r="F475" s="2" t="str">
        <f t="shared" ca="1" si="88"/>
        <v/>
      </c>
      <c r="BD475" s="49">
        <f t="shared" ca="1" si="90"/>
        <v>3200</v>
      </c>
      <c r="BE475" s="3">
        <f t="shared" ca="1" si="89"/>
        <v>0.31995000000000001</v>
      </c>
      <c r="BF475" s="3">
        <f t="shared" ca="1" si="91"/>
        <v>-0.46783862043457014</v>
      </c>
      <c r="BG475" s="9">
        <f t="shared" ca="1" si="92"/>
        <v>3</v>
      </c>
      <c r="BH475" s="6">
        <f ca="1">IF(ISNUMBER('Descriptive Stats'!BF475),'Descriptive Stats'!BF475,#N/A)</f>
        <v>-0.46783862043457014</v>
      </c>
      <c r="BI475" s="6">
        <f ca="1">IF(ISNUMBER('Descriptive Stats'!E475),'Descriptive Stats'!E475,#N/A)</f>
        <v>3</v>
      </c>
      <c r="BK475" s="2" t="str">
        <f t="shared" ca="1" si="83"/>
        <v/>
      </c>
      <c r="BL475" s="2">
        <f t="shared" ca="1" si="84"/>
        <v>3</v>
      </c>
    </row>
    <row r="476" spans="1:64" ht="14.4" x14ac:dyDescent="0.3">
      <c r="A476" s="2">
        <f>ROW()</f>
        <v>476</v>
      </c>
      <c r="B476" s="56"/>
      <c r="C476" s="8">
        <f t="shared" ca="1" si="85"/>
        <v>10</v>
      </c>
      <c r="D476" s="8">
        <f t="shared" ca="1" si="86"/>
        <v>3</v>
      </c>
      <c r="E476" s="50">
        <f t="shared" ca="1" si="87"/>
        <v>0</v>
      </c>
      <c r="F476" s="2" t="str">
        <f t="shared" ca="1" si="88"/>
        <v/>
      </c>
      <c r="BD476" s="49">
        <f t="shared" ca="1" si="90"/>
        <v>815.5</v>
      </c>
      <c r="BE476" s="3">
        <f t="shared" ca="1" si="89"/>
        <v>8.1500000000000003E-2</v>
      </c>
      <c r="BF476" s="3">
        <f t="shared" ca="1" si="91"/>
        <v>-1.3950525282585462</v>
      </c>
      <c r="BG476" s="9">
        <f t="shared" ca="1" si="92"/>
        <v>0</v>
      </c>
      <c r="BH476" s="6">
        <f ca="1">IF(ISNUMBER('Descriptive Stats'!BF476),'Descriptive Stats'!BF476,#N/A)</f>
        <v>-1.3950525282585462</v>
      </c>
      <c r="BI476" s="6">
        <f ca="1">IF(ISNUMBER('Descriptive Stats'!E476),'Descriptive Stats'!E476,#N/A)</f>
        <v>0</v>
      </c>
      <c r="BK476" s="2">
        <f t="shared" ca="1" si="83"/>
        <v>0</v>
      </c>
      <c r="BL476" s="2" t="str">
        <f t="shared" ca="1" si="84"/>
        <v/>
      </c>
    </row>
    <row r="477" spans="1:64" ht="14.4" x14ac:dyDescent="0.3">
      <c r="A477" s="2">
        <f>ROW()</f>
        <v>477</v>
      </c>
      <c r="B477" s="56"/>
      <c r="C477" s="8">
        <f t="shared" ca="1" si="85"/>
        <v>18</v>
      </c>
      <c r="D477" s="8">
        <f t="shared" ca="1" si="86"/>
        <v>0</v>
      </c>
      <c r="E477" s="50">
        <f t="shared" ca="1" si="87"/>
        <v>6</v>
      </c>
      <c r="F477" s="2" t="str">
        <f t="shared" ca="1" si="88"/>
        <v/>
      </c>
      <c r="BD477" s="49">
        <f t="shared" ca="1" si="90"/>
        <v>3900</v>
      </c>
      <c r="BE477" s="3">
        <f t="shared" ca="1" si="89"/>
        <v>0.38995000000000002</v>
      </c>
      <c r="BF477" s="3">
        <f t="shared" ca="1" si="91"/>
        <v>-0.2794493539703507</v>
      </c>
      <c r="BG477" s="9">
        <f t="shared" ca="1" si="92"/>
        <v>6</v>
      </c>
      <c r="BH477" s="6">
        <f ca="1">IF(ISNUMBER('Descriptive Stats'!BF477),'Descriptive Stats'!BF477,#N/A)</f>
        <v>-0.2794493539703507</v>
      </c>
      <c r="BI477" s="6">
        <f ca="1">IF(ISNUMBER('Descriptive Stats'!E477),'Descriptive Stats'!E477,#N/A)</f>
        <v>6</v>
      </c>
      <c r="BK477" s="2" t="str">
        <f t="shared" ca="1" si="83"/>
        <v/>
      </c>
      <c r="BL477" s="2">
        <f t="shared" ca="1" si="84"/>
        <v>6</v>
      </c>
    </row>
    <row r="478" spans="1:64" ht="14.4" x14ac:dyDescent="0.3">
      <c r="A478" s="2">
        <f>ROW()</f>
        <v>478</v>
      </c>
      <c r="B478" s="56"/>
      <c r="C478" s="8">
        <f t="shared" ca="1" si="85"/>
        <v>2</v>
      </c>
      <c r="D478" s="8">
        <f t="shared" ca="1" si="86"/>
        <v>6</v>
      </c>
      <c r="E478" s="50">
        <f t="shared" ca="1" si="87"/>
        <v>6</v>
      </c>
      <c r="F478" s="2" t="str">
        <f t="shared" ca="1" si="88"/>
        <v/>
      </c>
      <c r="BD478" s="49">
        <f t="shared" ca="1" si="90"/>
        <v>3900</v>
      </c>
      <c r="BE478" s="3">
        <f t="shared" ca="1" si="89"/>
        <v>0.38995000000000002</v>
      </c>
      <c r="BF478" s="3">
        <f t="shared" ca="1" si="91"/>
        <v>-0.2794493539703507</v>
      </c>
      <c r="BG478" s="9">
        <f t="shared" ca="1" si="92"/>
        <v>6</v>
      </c>
      <c r="BH478" s="6">
        <f ca="1">IF(ISNUMBER('Descriptive Stats'!BF478),'Descriptive Stats'!BF478,#N/A)</f>
        <v>-0.2794493539703507</v>
      </c>
      <c r="BI478" s="6">
        <f ca="1">IF(ISNUMBER('Descriptive Stats'!E478),'Descriptive Stats'!E478,#N/A)</f>
        <v>6</v>
      </c>
      <c r="BK478" s="2" t="str">
        <f t="shared" ca="1" si="83"/>
        <v/>
      </c>
      <c r="BL478" s="2">
        <f t="shared" ca="1" si="84"/>
        <v>6</v>
      </c>
    </row>
    <row r="479" spans="1:64" ht="14.4" x14ac:dyDescent="0.3">
      <c r="A479" s="2">
        <f>ROW()</f>
        <v>479</v>
      </c>
      <c r="B479" s="56"/>
      <c r="C479" s="8">
        <f t="shared" ca="1" si="85"/>
        <v>5</v>
      </c>
      <c r="D479" s="8">
        <f t="shared" ca="1" si="86"/>
        <v>6</v>
      </c>
      <c r="E479" s="50">
        <f t="shared" ca="1" si="87"/>
        <v>4</v>
      </c>
      <c r="F479" s="2" t="str">
        <f t="shared" ca="1" si="88"/>
        <v/>
      </c>
      <c r="BD479" s="49">
        <f t="shared" ca="1" si="90"/>
        <v>3442</v>
      </c>
      <c r="BE479" s="3">
        <f t="shared" ca="1" si="89"/>
        <v>0.34415000000000001</v>
      </c>
      <c r="BF479" s="3">
        <f t="shared" ca="1" si="91"/>
        <v>-0.40116316278173481</v>
      </c>
      <c r="BG479" s="9">
        <f t="shared" ca="1" si="92"/>
        <v>4</v>
      </c>
      <c r="BH479" s="6">
        <f ca="1">IF(ISNUMBER('Descriptive Stats'!BF479),'Descriptive Stats'!BF479,#N/A)</f>
        <v>-0.40116316278173481</v>
      </c>
      <c r="BI479" s="6">
        <f ca="1">IF(ISNUMBER('Descriptive Stats'!E479),'Descriptive Stats'!E479,#N/A)</f>
        <v>4</v>
      </c>
      <c r="BK479" s="2" t="str">
        <f t="shared" ca="1" si="83"/>
        <v/>
      </c>
      <c r="BL479" s="2">
        <f t="shared" ca="1" si="84"/>
        <v>4</v>
      </c>
    </row>
    <row r="480" spans="1:64" ht="14.4" x14ac:dyDescent="0.3">
      <c r="A480" s="2">
        <f>ROW()</f>
        <v>480</v>
      </c>
      <c r="B480" s="56"/>
      <c r="C480" s="8">
        <f t="shared" ca="1" si="85"/>
        <v>13</v>
      </c>
      <c r="D480" s="8">
        <f t="shared" ca="1" si="86"/>
        <v>4</v>
      </c>
      <c r="E480" s="50">
        <f t="shared" ca="1" si="87"/>
        <v>2</v>
      </c>
      <c r="F480" s="2" t="str">
        <f t="shared" ca="1" si="88"/>
        <v/>
      </c>
      <c r="BD480" s="49">
        <f t="shared" ca="1" si="90"/>
        <v>2595</v>
      </c>
      <c r="BE480" s="3">
        <f t="shared" ca="1" si="89"/>
        <v>0.25945000000000001</v>
      </c>
      <c r="BF480" s="3">
        <f t="shared" ca="1" si="91"/>
        <v>-0.6450419512753276</v>
      </c>
      <c r="BG480" s="9">
        <f t="shared" ca="1" si="92"/>
        <v>2</v>
      </c>
      <c r="BH480" s="6">
        <f ca="1">IF(ISNUMBER('Descriptive Stats'!BF480),'Descriptive Stats'!BF480,#N/A)</f>
        <v>-0.6450419512753276</v>
      </c>
      <c r="BI480" s="6">
        <f ca="1">IF(ISNUMBER('Descriptive Stats'!E480),'Descriptive Stats'!E480,#N/A)</f>
        <v>2</v>
      </c>
      <c r="BK480" s="2">
        <f t="shared" ca="1" si="83"/>
        <v>2</v>
      </c>
      <c r="BL480" s="2">
        <f t="shared" ca="1" si="84"/>
        <v>2</v>
      </c>
    </row>
    <row r="481" spans="1:64" ht="14.4" x14ac:dyDescent="0.3">
      <c r="A481" s="2">
        <f>ROW()</f>
        <v>481</v>
      </c>
      <c r="B481" s="56"/>
      <c r="C481" s="8">
        <f t="shared" ca="1" si="85"/>
        <v>21</v>
      </c>
      <c r="D481" s="8">
        <f t="shared" ca="1" si="86"/>
        <v>2</v>
      </c>
      <c r="E481" s="50">
        <f t="shared" ca="1" si="87"/>
        <v>2</v>
      </c>
      <c r="F481" s="2" t="str">
        <f t="shared" ca="1" si="88"/>
        <v/>
      </c>
      <c r="BD481" s="49">
        <f t="shared" ca="1" si="90"/>
        <v>2595</v>
      </c>
      <c r="BE481" s="3">
        <f t="shared" ca="1" si="89"/>
        <v>0.25945000000000001</v>
      </c>
      <c r="BF481" s="3">
        <f t="shared" ca="1" si="91"/>
        <v>-0.6450419512753276</v>
      </c>
      <c r="BG481" s="9">
        <f t="shared" ca="1" si="92"/>
        <v>2</v>
      </c>
      <c r="BH481" s="6">
        <f ca="1">IF(ISNUMBER('Descriptive Stats'!BF481),'Descriptive Stats'!BF481,#N/A)</f>
        <v>-0.6450419512753276</v>
      </c>
      <c r="BI481" s="6">
        <f ca="1">IF(ISNUMBER('Descriptive Stats'!E481),'Descriptive Stats'!E481,#N/A)</f>
        <v>2</v>
      </c>
      <c r="BK481" s="2">
        <f t="shared" ca="1" si="83"/>
        <v>2</v>
      </c>
      <c r="BL481" s="2">
        <f t="shared" ca="1" si="84"/>
        <v>2</v>
      </c>
    </row>
    <row r="482" spans="1:64" ht="14.4" x14ac:dyDescent="0.3">
      <c r="A482" s="2">
        <f>ROW()</f>
        <v>482</v>
      </c>
      <c r="B482" s="56"/>
      <c r="C482" s="8">
        <f t="shared" ca="1" si="85"/>
        <v>21</v>
      </c>
      <c r="D482" s="8">
        <f t="shared" ca="1" si="86"/>
        <v>2</v>
      </c>
      <c r="E482" s="50">
        <f t="shared" ca="1" si="87"/>
        <v>6</v>
      </c>
      <c r="F482" s="2" t="str">
        <f t="shared" ca="1" si="88"/>
        <v/>
      </c>
      <c r="BD482" s="49">
        <f t="shared" ca="1" si="90"/>
        <v>3900</v>
      </c>
      <c r="BE482" s="3">
        <f t="shared" ca="1" si="89"/>
        <v>0.38995000000000002</v>
      </c>
      <c r="BF482" s="3">
        <f t="shared" ca="1" si="91"/>
        <v>-0.2794493539703507</v>
      </c>
      <c r="BG482" s="9">
        <f t="shared" ca="1" si="92"/>
        <v>6</v>
      </c>
      <c r="BH482" s="6">
        <f ca="1">IF(ISNUMBER('Descriptive Stats'!BF482),'Descriptive Stats'!BF482,#N/A)</f>
        <v>-0.2794493539703507</v>
      </c>
      <c r="BI482" s="6">
        <f ca="1">IF(ISNUMBER('Descriptive Stats'!E482),'Descriptive Stats'!E482,#N/A)</f>
        <v>6</v>
      </c>
      <c r="BK482" s="2" t="str">
        <f t="shared" ca="1" si="83"/>
        <v/>
      </c>
      <c r="BL482" s="2">
        <f t="shared" ca="1" si="84"/>
        <v>6</v>
      </c>
    </row>
    <row r="483" spans="1:64" ht="14.4" x14ac:dyDescent="0.3">
      <c r="A483" s="2">
        <f>ROW()</f>
        <v>483</v>
      </c>
      <c r="B483" s="56"/>
      <c r="C483" s="8">
        <f t="shared" ca="1" si="85"/>
        <v>5</v>
      </c>
      <c r="D483" s="8">
        <f t="shared" ca="1" si="86"/>
        <v>6</v>
      </c>
      <c r="E483" s="50">
        <f t="shared" ca="1" si="87"/>
        <v>0</v>
      </c>
      <c r="F483" s="2" t="str">
        <f t="shared" ca="1" si="88"/>
        <v/>
      </c>
      <c r="BD483" s="49">
        <f t="shared" ca="1" si="90"/>
        <v>815.5</v>
      </c>
      <c r="BE483" s="3">
        <f t="shared" ca="1" si="89"/>
        <v>8.1500000000000003E-2</v>
      </c>
      <c r="BF483" s="3">
        <f t="shared" ca="1" si="91"/>
        <v>-1.3950525282585462</v>
      </c>
      <c r="BG483" s="9">
        <f t="shared" ca="1" si="92"/>
        <v>0</v>
      </c>
      <c r="BH483" s="6">
        <f ca="1">IF(ISNUMBER('Descriptive Stats'!BF483),'Descriptive Stats'!BF483,#N/A)</f>
        <v>-1.3950525282585462</v>
      </c>
      <c r="BI483" s="6">
        <f ca="1">IF(ISNUMBER('Descriptive Stats'!E483),'Descriptive Stats'!E483,#N/A)</f>
        <v>0</v>
      </c>
      <c r="BK483" s="2">
        <f t="shared" ref="BK483:BK546" ca="1" si="93">IF(AND(ISNUMBER(E483),E483&lt;=$J$15),E483,"")</f>
        <v>0</v>
      </c>
      <c r="BL483" s="2" t="str">
        <f t="shared" ref="BL483:BL546" ca="1" si="94">IF(AND(ISNUMBER(E483),E483&gt;=$J$15),E483,"")</f>
        <v/>
      </c>
    </row>
    <row r="484" spans="1:64" ht="14.4" x14ac:dyDescent="0.3">
      <c r="A484" s="2">
        <f>ROW()</f>
        <v>484</v>
      </c>
      <c r="B484" s="56"/>
      <c r="C484" s="8">
        <f t="shared" ca="1" si="85"/>
        <v>4</v>
      </c>
      <c r="D484" s="8">
        <f t="shared" ca="1" si="86"/>
        <v>0</v>
      </c>
      <c r="E484" s="50">
        <f t="shared" ca="1" si="87"/>
        <v>0</v>
      </c>
      <c r="F484" s="2" t="str">
        <f t="shared" ca="1" si="88"/>
        <v/>
      </c>
      <c r="BD484" s="49">
        <f t="shared" ca="1" si="90"/>
        <v>815.5</v>
      </c>
      <c r="BE484" s="3">
        <f t="shared" ca="1" si="89"/>
        <v>8.1500000000000003E-2</v>
      </c>
      <c r="BF484" s="3">
        <f t="shared" ca="1" si="91"/>
        <v>-1.3950525282585462</v>
      </c>
      <c r="BG484" s="9">
        <f t="shared" ca="1" si="92"/>
        <v>0</v>
      </c>
      <c r="BH484" s="6">
        <f ca="1">IF(ISNUMBER('Descriptive Stats'!BF484),'Descriptive Stats'!BF484,#N/A)</f>
        <v>-1.3950525282585462</v>
      </c>
      <c r="BI484" s="6">
        <f ca="1">IF(ISNUMBER('Descriptive Stats'!E484),'Descriptive Stats'!E484,#N/A)</f>
        <v>0</v>
      </c>
      <c r="BK484" s="2">
        <f t="shared" ca="1" si="93"/>
        <v>0</v>
      </c>
      <c r="BL484" s="2" t="str">
        <f t="shared" ca="1" si="94"/>
        <v/>
      </c>
    </row>
    <row r="485" spans="1:64" ht="14.4" x14ac:dyDescent="0.3">
      <c r="A485" s="2">
        <f>ROW()</f>
        <v>485</v>
      </c>
      <c r="B485" s="56"/>
      <c r="C485" s="8">
        <f t="shared" ca="1" si="85"/>
        <v>15</v>
      </c>
      <c r="D485" s="8">
        <f t="shared" ca="1" si="86"/>
        <v>0</v>
      </c>
      <c r="E485" s="50">
        <f t="shared" ca="1" si="87"/>
        <v>9</v>
      </c>
      <c r="F485" s="2" t="str">
        <f t="shared" ca="1" si="88"/>
        <v/>
      </c>
      <c r="BD485" s="49">
        <f t="shared" ca="1" si="90"/>
        <v>4819</v>
      </c>
      <c r="BE485" s="3">
        <f t="shared" ca="1" si="89"/>
        <v>0.48185</v>
      </c>
      <c r="BF485" s="3">
        <f t="shared" ca="1" si="91"/>
        <v>-4.5511009098988427E-2</v>
      </c>
      <c r="BG485" s="9">
        <f t="shared" ca="1" si="92"/>
        <v>9</v>
      </c>
      <c r="BH485" s="6">
        <f ca="1">IF(ISNUMBER('Descriptive Stats'!BF485),'Descriptive Stats'!BF485,#N/A)</f>
        <v>-4.5511009098988427E-2</v>
      </c>
      <c r="BI485" s="6">
        <f ca="1">IF(ISNUMBER('Descriptive Stats'!E485),'Descriptive Stats'!E485,#N/A)</f>
        <v>9</v>
      </c>
      <c r="BK485" s="2" t="str">
        <f t="shared" ca="1" si="93"/>
        <v/>
      </c>
      <c r="BL485" s="2">
        <f t="shared" ca="1" si="94"/>
        <v>9</v>
      </c>
    </row>
    <row r="486" spans="1:64" ht="14.4" x14ac:dyDescent="0.3">
      <c r="A486" s="2">
        <f>ROW()</f>
        <v>486</v>
      </c>
      <c r="B486" s="56"/>
      <c r="C486" s="8">
        <f t="shared" ca="1" si="85"/>
        <v>23</v>
      </c>
      <c r="D486" s="8">
        <f t="shared" ca="1" si="86"/>
        <v>9</v>
      </c>
      <c r="E486" s="50">
        <f t="shared" ca="1" si="87"/>
        <v>0</v>
      </c>
      <c r="F486" s="2" t="str">
        <f t="shared" ca="1" si="88"/>
        <v/>
      </c>
      <c r="BD486" s="49">
        <f t="shared" ca="1" si="90"/>
        <v>815.5</v>
      </c>
      <c r="BE486" s="3">
        <f t="shared" ca="1" si="89"/>
        <v>8.1500000000000003E-2</v>
      </c>
      <c r="BF486" s="3">
        <f t="shared" ca="1" si="91"/>
        <v>-1.3950525282585462</v>
      </c>
      <c r="BG486" s="9">
        <f t="shared" ca="1" si="92"/>
        <v>0</v>
      </c>
      <c r="BH486" s="6">
        <f ca="1">IF(ISNUMBER('Descriptive Stats'!BF486),'Descriptive Stats'!BF486,#N/A)</f>
        <v>-1.3950525282585462</v>
      </c>
      <c r="BI486" s="6">
        <f ca="1">IF(ISNUMBER('Descriptive Stats'!E486),'Descriptive Stats'!E486,#N/A)</f>
        <v>0</v>
      </c>
      <c r="BK486" s="2">
        <f t="shared" ca="1" si="93"/>
        <v>0</v>
      </c>
      <c r="BL486" s="2" t="str">
        <f t="shared" ca="1" si="94"/>
        <v/>
      </c>
    </row>
    <row r="487" spans="1:64" ht="14.4" x14ac:dyDescent="0.3">
      <c r="A487" s="2">
        <f>ROW()</f>
        <v>487</v>
      </c>
      <c r="B487" s="56"/>
      <c r="C487" s="8">
        <f t="shared" ca="1" si="85"/>
        <v>20</v>
      </c>
      <c r="D487" s="8">
        <f t="shared" ca="1" si="86"/>
        <v>0</v>
      </c>
      <c r="E487" s="50">
        <f t="shared" ca="1" si="87"/>
        <v>2</v>
      </c>
      <c r="F487" s="2" t="str">
        <f t="shared" ca="1" si="88"/>
        <v/>
      </c>
      <c r="BD487" s="49">
        <f t="shared" ca="1" si="90"/>
        <v>2595</v>
      </c>
      <c r="BE487" s="3">
        <f t="shared" ca="1" si="89"/>
        <v>0.25945000000000001</v>
      </c>
      <c r="BF487" s="3">
        <f t="shared" ca="1" si="91"/>
        <v>-0.6450419512753276</v>
      </c>
      <c r="BG487" s="9">
        <f t="shared" ca="1" si="92"/>
        <v>2</v>
      </c>
      <c r="BH487" s="6">
        <f ca="1">IF(ISNUMBER('Descriptive Stats'!BF487),'Descriptive Stats'!BF487,#N/A)</f>
        <v>-0.6450419512753276</v>
      </c>
      <c r="BI487" s="6">
        <f ca="1">IF(ISNUMBER('Descriptive Stats'!E487),'Descriptive Stats'!E487,#N/A)</f>
        <v>2</v>
      </c>
      <c r="BK487" s="2">
        <f t="shared" ca="1" si="93"/>
        <v>2</v>
      </c>
      <c r="BL487" s="2">
        <f t="shared" ca="1" si="94"/>
        <v>2</v>
      </c>
    </row>
    <row r="488" spans="1:64" ht="14.4" x14ac:dyDescent="0.3">
      <c r="A488" s="2">
        <f>ROW()</f>
        <v>488</v>
      </c>
      <c r="B488" s="56"/>
      <c r="C488" s="8">
        <f t="shared" ca="1" si="85"/>
        <v>17</v>
      </c>
      <c r="D488" s="8">
        <f t="shared" ca="1" si="86"/>
        <v>2</v>
      </c>
      <c r="E488" s="50">
        <f t="shared" ca="1" si="87"/>
        <v>7</v>
      </c>
      <c r="F488" s="2" t="str">
        <f t="shared" ca="1" si="88"/>
        <v/>
      </c>
      <c r="BD488" s="49">
        <f t="shared" ca="1" si="90"/>
        <v>4473.5</v>
      </c>
      <c r="BE488" s="3">
        <f t="shared" ca="1" si="89"/>
        <v>0.44729999999999998</v>
      </c>
      <c r="BF488" s="3">
        <f t="shared" ca="1" si="91"/>
        <v>-0.13248586824472414</v>
      </c>
      <c r="BG488" s="9">
        <f t="shared" ca="1" si="92"/>
        <v>7</v>
      </c>
      <c r="BH488" s="6">
        <f ca="1">IF(ISNUMBER('Descriptive Stats'!BF488),'Descriptive Stats'!BF488,#N/A)</f>
        <v>-0.13248586824472414</v>
      </c>
      <c r="BI488" s="6">
        <f ca="1">IF(ISNUMBER('Descriptive Stats'!E488),'Descriptive Stats'!E488,#N/A)</f>
        <v>7</v>
      </c>
      <c r="BK488" s="2" t="str">
        <f t="shared" ca="1" si="93"/>
        <v/>
      </c>
      <c r="BL488" s="2">
        <f t="shared" ca="1" si="94"/>
        <v>7</v>
      </c>
    </row>
    <row r="489" spans="1:64" ht="14.4" x14ac:dyDescent="0.3">
      <c r="A489" s="2">
        <f>ROW()</f>
        <v>489</v>
      </c>
      <c r="B489" s="56"/>
      <c r="C489" s="8">
        <f t="shared" ca="1" si="85"/>
        <v>19</v>
      </c>
      <c r="D489" s="8">
        <f t="shared" ca="1" si="86"/>
        <v>7</v>
      </c>
      <c r="E489" s="50">
        <f t="shared" ca="1" si="87"/>
        <v>2</v>
      </c>
      <c r="F489" s="2" t="str">
        <f t="shared" ca="1" si="88"/>
        <v/>
      </c>
      <c r="BD489" s="49">
        <f t="shared" ca="1" si="90"/>
        <v>2595</v>
      </c>
      <c r="BE489" s="3">
        <f t="shared" ca="1" si="89"/>
        <v>0.25945000000000001</v>
      </c>
      <c r="BF489" s="3">
        <f t="shared" ca="1" si="91"/>
        <v>-0.6450419512753276</v>
      </c>
      <c r="BG489" s="9">
        <f t="shared" ca="1" si="92"/>
        <v>2</v>
      </c>
      <c r="BH489" s="6">
        <f ca="1">IF(ISNUMBER('Descriptive Stats'!BF489),'Descriptive Stats'!BF489,#N/A)</f>
        <v>-0.6450419512753276</v>
      </c>
      <c r="BI489" s="6">
        <f ca="1">IF(ISNUMBER('Descriptive Stats'!E489),'Descriptive Stats'!E489,#N/A)</f>
        <v>2</v>
      </c>
      <c r="BK489" s="2">
        <f t="shared" ca="1" si="93"/>
        <v>2</v>
      </c>
      <c r="BL489" s="2">
        <f t="shared" ca="1" si="94"/>
        <v>2</v>
      </c>
    </row>
    <row r="490" spans="1:64" ht="14.4" x14ac:dyDescent="0.3">
      <c r="A490" s="2">
        <f>ROW()</f>
        <v>490</v>
      </c>
      <c r="B490" s="56"/>
      <c r="C490" s="8">
        <f t="shared" ca="1" si="85"/>
        <v>9</v>
      </c>
      <c r="D490" s="8">
        <f t="shared" ca="1" si="86"/>
        <v>2</v>
      </c>
      <c r="E490" s="50">
        <f t="shared" ca="1" si="87"/>
        <v>2</v>
      </c>
      <c r="F490" s="2" t="str">
        <f t="shared" ca="1" si="88"/>
        <v/>
      </c>
      <c r="BD490" s="49">
        <f t="shared" ca="1" si="90"/>
        <v>2595</v>
      </c>
      <c r="BE490" s="3">
        <f t="shared" ca="1" si="89"/>
        <v>0.25945000000000001</v>
      </c>
      <c r="BF490" s="3">
        <f t="shared" ca="1" si="91"/>
        <v>-0.6450419512753276</v>
      </c>
      <c r="BG490" s="9">
        <f t="shared" ca="1" si="92"/>
        <v>2</v>
      </c>
      <c r="BH490" s="6">
        <f ca="1">IF(ISNUMBER('Descriptive Stats'!BF490),'Descriptive Stats'!BF490,#N/A)</f>
        <v>-0.6450419512753276</v>
      </c>
      <c r="BI490" s="6">
        <f ca="1">IF(ISNUMBER('Descriptive Stats'!E490),'Descriptive Stats'!E490,#N/A)</f>
        <v>2</v>
      </c>
      <c r="BK490" s="2">
        <f t="shared" ca="1" si="93"/>
        <v>2</v>
      </c>
      <c r="BL490" s="2">
        <f t="shared" ca="1" si="94"/>
        <v>2</v>
      </c>
    </row>
    <row r="491" spans="1:64" ht="14.4" x14ac:dyDescent="0.3">
      <c r="A491" s="2">
        <f>ROW()</f>
        <v>491</v>
      </c>
      <c r="B491" s="56"/>
      <c r="C491" s="8">
        <f t="shared" ca="1" si="85"/>
        <v>3</v>
      </c>
      <c r="D491" s="8">
        <f t="shared" ca="1" si="86"/>
        <v>2</v>
      </c>
      <c r="E491" s="50">
        <f t="shared" ca="1" si="87"/>
        <v>0</v>
      </c>
      <c r="F491" s="2" t="str">
        <f t="shared" ca="1" si="88"/>
        <v/>
      </c>
      <c r="BD491" s="49">
        <f t="shared" ca="1" si="90"/>
        <v>815.5</v>
      </c>
      <c r="BE491" s="3">
        <f t="shared" ca="1" si="89"/>
        <v>8.1500000000000003E-2</v>
      </c>
      <c r="BF491" s="3">
        <f t="shared" ca="1" si="91"/>
        <v>-1.3950525282585462</v>
      </c>
      <c r="BG491" s="9">
        <f t="shared" ca="1" si="92"/>
        <v>0</v>
      </c>
      <c r="BH491" s="6">
        <f ca="1">IF(ISNUMBER('Descriptive Stats'!BF491),'Descriptive Stats'!BF491,#N/A)</f>
        <v>-1.3950525282585462</v>
      </c>
      <c r="BI491" s="6">
        <f ca="1">IF(ISNUMBER('Descriptive Stats'!E491),'Descriptive Stats'!E491,#N/A)</f>
        <v>0</v>
      </c>
      <c r="BK491" s="2">
        <f t="shared" ca="1" si="93"/>
        <v>0</v>
      </c>
      <c r="BL491" s="2" t="str">
        <f t="shared" ca="1" si="94"/>
        <v/>
      </c>
    </row>
    <row r="492" spans="1:64" ht="14.4" x14ac:dyDescent="0.3">
      <c r="A492" s="2">
        <f>ROW()</f>
        <v>492</v>
      </c>
      <c r="B492" s="56"/>
      <c r="C492" s="8">
        <f t="shared" ca="1" si="85"/>
        <v>20</v>
      </c>
      <c r="D492" s="8">
        <f t="shared" ca="1" si="86"/>
        <v>0</v>
      </c>
      <c r="E492" s="50">
        <f t="shared" ca="1" si="87"/>
        <v>1</v>
      </c>
      <c r="F492" s="2" t="str">
        <f t="shared" ca="1" si="88"/>
        <v/>
      </c>
      <c r="BD492" s="49">
        <f t="shared" ca="1" si="90"/>
        <v>1871</v>
      </c>
      <c r="BE492" s="3">
        <f t="shared" ca="1" si="89"/>
        <v>0.18704999999999999</v>
      </c>
      <c r="BF492" s="3">
        <f t="shared" ca="1" si="91"/>
        <v>-0.88881967520906158</v>
      </c>
      <c r="BG492" s="9">
        <f t="shared" ca="1" si="92"/>
        <v>1</v>
      </c>
      <c r="BH492" s="6">
        <f ca="1">IF(ISNUMBER('Descriptive Stats'!BF492),'Descriptive Stats'!BF492,#N/A)</f>
        <v>-0.88881967520906158</v>
      </c>
      <c r="BI492" s="6">
        <f ca="1">IF(ISNUMBER('Descriptive Stats'!E492),'Descriptive Stats'!E492,#N/A)</f>
        <v>1</v>
      </c>
      <c r="BK492" s="2">
        <f t="shared" ca="1" si="93"/>
        <v>1</v>
      </c>
      <c r="BL492" s="2" t="str">
        <f t="shared" ca="1" si="94"/>
        <v/>
      </c>
    </row>
    <row r="493" spans="1:64" ht="14.4" x14ac:dyDescent="0.3">
      <c r="A493" s="2">
        <f>ROW()</f>
        <v>493</v>
      </c>
      <c r="B493" s="56"/>
      <c r="C493" s="8">
        <f t="shared" ca="1" si="85"/>
        <v>12</v>
      </c>
      <c r="D493" s="8">
        <f t="shared" ca="1" si="86"/>
        <v>1</v>
      </c>
      <c r="E493" s="50">
        <f t="shared" ca="1" si="87"/>
        <v>7</v>
      </c>
      <c r="F493" s="2" t="str">
        <f t="shared" ca="1" si="88"/>
        <v/>
      </c>
      <c r="BD493" s="49">
        <f t="shared" ca="1" si="90"/>
        <v>4473.5</v>
      </c>
      <c r="BE493" s="3">
        <f t="shared" ca="1" si="89"/>
        <v>0.44729999999999998</v>
      </c>
      <c r="BF493" s="3">
        <f t="shared" ca="1" si="91"/>
        <v>-0.13248586824472414</v>
      </c>
      <c r="BG493" s="9">
        <f t="shared" ca="1" si="92"/>
        <v>7</v>
      </c>
      <c r="BH493" s="6">
        <f ca="1">IF(ISNUMBER('Descriptive Stats'!BF493),'Descriptive Stats'!BF493,#N/A)</f>
        <v>-0.13248586824472414</v>
      </c>
      <c r="BI493" s="6">
        <f ca="1">IF(ISNUMBER('Descriptive Stats'!E493),'Descriptive Stats'!E493,#N/A)</f>
        <v>7</v>
      </c>
      <c r="BK493" s="2" t="str">
        <f t="shared" ca="1" si="93"/>
        <v/>
      </c>
      <c r="BL493" s="2">
        <f t="shared" ca="1" si="94"/>
        <v>7</v>
      </c>
    </row>
    <row r="494" spans="1:64" ht="14.4" x14ac:dyDescent="0.3">
      <c r="A494" s="2">
        <f>ROW()</f>
        <v>494</v>
      </c>
      <c r="B494" s="56"/>
      <c r="C494" s="8">
        <f t="shared" ca="1" si="85"/>
        <v>6</v>
      </c>
      <c r="D494" s="8">
        <f t="shared" ca="1" si="86"/>
        <v>7</v>
      </c>
      <c r="E494" s="50">
        <f t="shared" ca="1" si="87"/>
        <v>6</v>
      </c>
      <c r="F494" s="2" t="str">
        <f t="shared" ca="1" si="88"/>
        <v/>
      </c>
      <c r="BD494" s="49">
        <f t="shared" ca="1" si="90"/>
        <v>3900</v>
      </c>
      <c r="BE494" s="3">
        <f t="shared" ca="1" si="89"/>
        <v>0.38995000000000002</v>
      </c>
      <c r="BF494" s="3">
        <f t="shared" ca="1" si="91"/>
        <v>-0.2794493539703507</v>
      </c>
      <c r="BG494" s="9">
        <f t="shared" ca="1" si="92"/>
        <v>6</v>
      </c>
      <c r="BH494" s="6">
        <f ca="1">IF(ISNUMBER('Descriptive Stats'!BF494),'Descriptive Stats'!BF494,#N/A)</f>
        <v>-0.2794493539703507</v>
      </c>
      <c r="BI494" s="6">
        <f ca="1">IF(ISNUMBER('Descriptive Stats'!E494),'Descriptive Stats'!E494,#N/A)</f>
        <v>6</v>
      </c>
      <c r="BK494" s="2" t="str">
        <f t="shared" ca="1" si="93"/>
        <v/>
      </c>
      <c r="BL494" s="2">
        <f t="shared" ca="1" si="94"/>
        <v>6</v>
      </c>
    </row>
    <row r="495" spans="1:64" ht="14.4" x14ac:dyDescent="0.3">
      <c r="A495" s="2">
        <f>ROW()</f>
        <v>495</v>
      </c>
      <c r="B495" s="56"/>
      <c r="C495" s="8">
        <f t="shared" ca="1" si="85"/>
        <v>16</v>
      </c>
      <c r="D495" s="8">
        <f t="shared" ca="1" si="86"/>
        <v>6</v>
      </c>
      <c r="E495" s="50">
        <f t="shared" ca="1" si="87"/>
        <v>19</v>
      </c>
      <c r="F495" s="2" t="str">
        <f t="shared" ca="1" si="88"/>
        <v>X</v>
      </c>
      <c r="BD495" s="49">
        <f t="shared" ca="1" si="90"/>
        <v>5294</v>
      </c>
      <c r="BE495" s="3">
        <f t="shared" ca="1" si="89"/>
        <v>0.52934999999999999</v>
      </c>
      <c r="BF495" s="3">
        <f t="shared" ca="1" si="91"/>
        <v>7.3636031452008061E-2</v>
      </c>
      <c r="BG495" s="9">
        <f t="shared" ca="1" si="92"/>
        <v>19</v>
      </c>
      <c r="BH495" s="6">
        <f ca="1">IF(ISNUMBER('Descriptive Stats'!BF495),'Descriptive Stats'!BF495,#N/A)</f>
        <v>7.3636031452008061E-2</v>
      </c>
      <c r="BI495" s="6">
        <f ca="1">IF(ISNUMBER('Descriptive Stats'!E495),'Descriptive Stats'!E495,#N/A)</f>
        <v>19</v>
      </c>
      <c r="BK495" s="2" t="str">
        <f t="shared" ca="1" si="93"/>
        <v/>
      </c>
      <c r="BL495" s="2">
        <f t="shared" ca="1" si="94"/>
        <v>19</v>
      </c>
    </row>
    <row r="496" spans="1:64" ht="14.4" x14ac:dyDescent="0.3">
      <c r="A496" s="2">
        <f>ROW()</f>
        <v>496</v>
      </c>
      <c r="B496" s="56"/>
      <c r="C496" s="8">
        <f t="shared" ca="1" si="85"/>
        <v>7</v>
      </c>
      <c r="D496" s="8">
        <f t="shared" ca="1" si="86"/>
        <v>19</v>
      </c>
      <c r="E496" s="50">
        <f t="shared" ca="1" si="87"/>
        <v>0</v>
      </c>
      <c r="F496" s="2" t="str">
        <f t="shared" ca="1" si="88"/>
        <v/>
      </c>
      <c r="BD496" s="49">
        <f t="shared" ca="1" si="90"/>
        <v>815.5</v>
      </c>
      <c r="BE496" s="3">
        <f t="shared" ca="1" si="89"/>
        <v>8.1500000000000003E-2</v>
      </c>
      <c r="BF496" s="3">
        <f t="shared" ca="1" si="91"/>
        <v>-1.3950525282585462</v>
      </c>
      <c r="BG496" s="9">
        <f t="shared" ca="1" si="92"/>
        <v>0</v>
      </c>
      <c r="BH496" s="6">
        <f ca="1">IF(ISNUMBER('Descriptive Stats'!BF496),'Descriptive Stats'!BF496,#N/A)</f>
        <v>-1.3950525282585462</v>
      </c>
      <c r="BI496" s="6">
        <f ca="1">IF(ISNUMBER('Descriptive Stats'!E496),'Descriptive Stats'!E496,#N/A)</f>
        <v>0</v>
      </c>
      <c r="BK496" s="2">
        <f t="shared" ca="1" si="93"/>
        <v>0</v>
      </c>
      <c r="BL496" s="2" t="str">
        <f t="shared" ca="1" si="94"/>
        <v/>
      </c>
    </row>
    <row r="497" spans="1:64" ht="14.4" x14ac:dyDescent="0.3">
      <c r="A497" s="2">
        <f>ROW()</f>
        <v>497</v>
      </c>
      <c r="B497" s="56"/>
      <c r="C497" s="8">
        <f t="shared" ca="1" si="85"/>
        <v>14</v>
      </c>
      <c r="D497" s="8">
        <f t="shared" ca="1" si="86"/>
        <v>0</v>
      </c>
      <c r="E497" s="50">
        <f t="shared" ca="1" si="87"/>
        <v>7</v>
      </c>
      <c r="F497" s="2" t="str">
        <f t="shared" ca="1" si="88"/>
        <v/>
      </c>
      <c r="BD497" s="49">
        <f t="shared" ca="1" si="90"/>
        <v>4473.5</v>
      </c>
      <c r="BE497" s="3">
        <f t="shared" ca="1" si="89"/>
        <v>0.44729999999999998</v>
      </c>
      <c r="BF497" s="3">
        <f t="shared" ca="1" si="91"/>
        <v>-0.13248586824472414</v>
      </c>
      <c r="BG497" s="9">
        <f t="shared" ca="1" si="92"/>
        <v>7</v>
      </c>
      <c r="BH497" s="6">
        <f ca="1">IF(ISNUMBER('Descriptive Stats'!BF497),'Descriptive Stats'!BF497,#N/A)</f>
        <v>-0.13248586824472414</v>
      </c>
      <c r="BI497" s="6">
        <f ca="1">IF(ISNUMBER('Descriptive Stats'!E497),'Descriptive Stats'!E497,#N/A)</f>
        <v>7</v>
      </c>
      <c r="BK497" s="2" t="str">
        <f t="shared" ca="1" si="93"/>
        <v/>
      </c>
      <c r="BL497" s="2">
        <f t="shared" ca="1" si="94"/>
        <v>7</v>
      </c>
    </row>
    <row r="498" spans="1:64" ht="14.4" x14ac:dyDescent="0.3">
      <c r="A498" s="2">
        <f>ROW()</f>
        <v>498</v>
      </c>
      <c r="B498" s="56"/>
      <c r="C498" s="8">
        <f t="shared" ca="1" si="85"/>
        <v>6</v>
      </c>
      <c r="D498" s="8">
        <f t="shared" ca="1" si="86"/>
        <v>7</v>
      </c>
      <c r="E498" s="50">
        <f t="shared" ca="1" si="87"/>
        <v>1</v>
      </c>
      <c r="F498" s="2" t="str">
        <f t="shared" ca="1" si="88"/>
        <v/>
      </c>
      <c r="BD498" s="49">
        <f t="shared" ca="1" si="90"/>
        <v>1871</v>
      </c>
      <c r="BE498" s="3">
        <f t="shared" ca="1" si="89"/>
        <v>0.18704999999999999</v>
      </c>
      <c r="BF498" s="3">
        <f t="shared" ca="1" si="91"/>
        <v>-0.88881967520906158</v>
      </c>
      <c r="BG498" s="9">
        <f t="shared" ca="1" si="92"/>
        <v>1</v>
      </c>
      <c r="BH498" s="6">
        <f ca="1">IF(ISNUMBER('Descriptive Stats'!BF498),'Descriptive Stats'!BF498,#N/A)</f>
        <v>-0.88881967520906158</v>
      </c>
      <c r="BI498" s="6">
        <f ca="1">IF(ISNUMBER('Descriptive Stats'!E498),'Descriptive Stats'!E498,#N/A)</f>
        <v>1</v>
      </c>
      <c r="BK498" s="2">
        <f t="shared" ca="1" si="93"/>
        <v>1</v>
      </c>
      <c r="BL498" s="2" t="str">
        <f t="shared" ca="1" si="94"/>
        <v/>
      </c>
    </row>
    <row r="499" spans="1:64" ht="14.4" x14ac:dyDescent="0.3">
      <c r="A499" s="2">
        <f>ROW()</f>
        <v>499</v>
      </c>
      <c r="B499" s="56"/>
      <c r="C499" s="8">
        <f t="shared" ca="1" si="85"/>
        <v>8</v>
      </c>
      <c r="D499" s="8">
        <f t="shared" ca="1" si="86"/>
        <v>1</v>
      </c>
      <c r="E499" s="50">
        <f t="shared" ca="1" si="87"/>
        <v>7</v>
      </c>
      <c r="F499" s="2" t="str">
        <f t="shared" ca="1" si="88"/>
        <v/>
      </c>
      <c r="BD499" s="49">
        <f t="shared" ca="1" si="90"/>
        <v>4473.5</v>
      </c>
      <c r="BE499" s="3">
        <f t="shared" ca="1" si="89"/>
        <v>0.44729999999999998</v>
      </c>
      <c r="BF499" s="3">
        <f t="shared" ca="1" si="91"/>
        <v>-0.13248586824472414</v>
      </c>
      <c r="BG499" s="9">
        <f t="shared" ca="1" si="92"/>
        <v>7</v>
      </c>
      <c r="BH499" s="6">
        <f ca="1">IF(ISNUMBER('Descriptive Stats'!BF499),'Descriptive Stats'!BF499,#N/A)</f>
        <v>-0.13248586824472414</v>
      </c>
      <c r="BI499" s="6">
        <f ca="1">IF(ISNUMBER('Descriptive Stats'!E499),'Descriptive Stats'!E499,#N/A)</f>
        <v>7</v>
      </c>
      <c r="BK499" s="2" t="str">
        <f t="shared" ca="1" si="93"/>
        <v/>
      </c>
      <c r="BL499" s="2">
        <f t="shared" ca="1" si="94"/>
        <v>7</v>
      </c>
    </row>
    <row r="500" spans="1:64" ht="14.4" x14ac:dyDescent="0.3">
      <c r="A500" s="2">
        <f>ROW()</f>
        <v>500</v>
      </c>
      <c r="B500" s="56"/>
      <c r="C500" s="8">
        <f t="shared" ca="1" si="85"/>
        <v>6</v>
      </c>
      <c r="D500" s="8">
        <f t="shared" ca="1" si="86"/>
        <v>7</v>
      </c>
      <c r="E500" s="50">
        <f t="shared" ca="1" si="87"/>
        <v>2</v>
      </c>
      <c r="F500" s="2" t="str">
        <f t="shared" ca="1" si="88"/>
        <v/>
      </c>
      <c r="BD500" s="49">
        <f t="shared" ca="1" si="90"/>
        <v>2595</v>
      </c>
      <c r="BE500" s="3">
        <f t="shared" ca="1" si="89"/>
        <v>0.25945000000000001</v>
      </c>
      <c r="BF500" s="3">
        <f t="shared" ca="1" si="91"/>
        <v>-0.6450419512753276</v>
      </c>
      <c r="BG500" s="9">
        <f t="shared" ca="1" si="92"/>
        <v>2</v>
      </c>
      <c r="BH500" s="6">
        <f ca="1">IF(ISNUMBER('Descriptive Stats'!BF500),'Descriptive Stats'!BF500,#N/A)</f>
        <v>-0.6450419512753276</v>
      </c>
      <c r="BI500" s="6">
        <f ca="1">IF(ISNUMBER('Descriptive Stats'!E500),'Descriptive Stats'!E500,#N/A)</f>
        <v>2</v>
      </c>
      <c r="BK500" s="2">
        <f t="shared" ca="1" si="93"/>
        <v>2</v>
      </c>
      <c r="BL500" s="2">
        <f t="shared" ca="1" si="94"/>
        <v>2</v>
      </c>
    </row>
    <row r="501" spans="1:64" ht="14.4" x14ac:dyDescent="0.3">
      <c r="A501" s="2">
        <f>ROW()</f>
        <v>501</v>
      </c>
      <c r="B501" s="56"/>
      <c r="C501" s="8">
        <f t="shared" ca="1" si="85"/>
        <v>21</v>
      </c>
      <c r="D501" s="8">
        <f t="shared" ca="1" si="86"/>
        <v>2</v>
      </c>
      <c r="E501" s="50">
        <f t="shared" ca="1" si="87"/>
        <v>4</v>
      </c>
      <c r="F501" s="2" t="str">
        <f t="shared" ca="1" si="88"/>
        <v/>
      </c>
      <c r="BD501" s="49">
        <f t="shared" ca="1" si="90"/>
        <v>3442</v>
      </c>
      <c r="BE501" s="3">
        <f t="shared" ca="1" si="89"/>
        <v>0.34415000000000001</v>
      </c>
      <c r="BF501" s="3">
        <f t="shared" ca="1" si="91"/>
        <v>-0.40116316278173481</v>
      </c>
      <c r="BG501" s="9">
        <f t="shared" ca="1" si="92"/>
        <v>4</v>
      </c>
      <c r="BH501" s="6">
        <f ca="1">IF(ISNUMBER('Descriptive Stats'!BF501),'Descriptive Stats'!BF501,#N/A)</f>
        <v>-0.40116316278173481</v>
      </c>
      <c r="BI501" s="6">
        <f ca="1">IF(ISNUMBER('Descriptive Stats'!E501),'Descriptive Stats'!E501,#N/A)</f>
        <v>4</v>
      </c>
      <c r="BK501" s="2" t="str">
        <f t="shared" ca="1" si="93"/>
        <v/>
      </c>
      <c r="BL501" s="2">
        <f t="shared" ca="1" si="94"/>
        <v>4</v>
      </c>
    </row>
    <row r="502" spans="1:64" ht="14.4" x14ac:dyDescent="0.3">
      <c r="A502" s="2">
        <f>ROW()</f>
        <v>502</v>
      </c>
      <c r="B502" s="56"/>
      <c r="C502" s="8">
        <f t="shared" ca="1" si="85"/>
        <v>13</v>
      </c>
      <c r="D502" s="8">
        <f t="shared" ca="1" si="86"/>
        <v>4</v>
      </c>
      <c r="E502" s="50">
        <f t="shared" ca="1" si="87"/>
        <v>6</v>
      </c>
      <c r="F502" s="2" t="str">
        <f t="shared" ca="1" si="88"/>
        <v/>
      </c>
      <c r="BD502" s="49">
        <f t="shared" ca="1" si="90"/>
        <v>3900</v>
      </c>
      <c r="BE502" s="3">
        <f t="shared" ca="1" si="89"/>
        <v>0.38995000000000002</v>
      </c>
      <c r="BF502" s="3">
        <f t="shared" ca="1" si="91"/>
        <v>-0.2794493539703507</v>
      </c>
      <c r="BG502" s="9">
        <f t="shared" ca="1" si="92"/>
        <v>6</v>
      </c>
      <c r="BH502" s="6">
        <f ca="1">IF(ISNUMBER('Descriptive Stats'!BF502),'Descriptive Stats'!BF502,#N/A)</f>
        <v>-0.2794493539703507</v>
      </c>
      <c r="BI502" s="6">
        <f ca="1">IF(ISNUMBER('Descriptive Stats'!E502),'Descriptive Stats'!E502,#N/A)</f>
        <v>6</v>
      </c>
      <c r="BK502" s="2" t="str">
        <f t="shared" ca="1" si="93"/>
        <v/>
      </c>
      <c r="BL502" s="2">
        <f t="shared" ca="1" si="94"/>
        <v>6</v>
      </c>
    </row>
    <row r="503" spans="1:64" ht="14.4" x14ac:dyDescent="0.3">
      <c r="A503" s="2">
        <f>ROW()</f>
        <v>503</v>
      </c>
      <c r="B503" s="56"/>
      <c r="C503" s="8">
        <f t="shared" ca="1" si="85"/>
        <v>5</v>
      </c>
      <c r="D503" s="8">
        <f t="shared" ca="1" si="86"/>
        <v>6</v>
      </c>
      <c r="E503" s="50">
        <f t="shared" ca="1" si="87"/>
        <v>9</v>
      </c>
      <c r="F503" s="2" t="str">
        <f t="shared" ca="1" si="88"/>
        <v/>
      </c>
      <c r="BD503" s="49">
        <f t="shared" ca="1" si="90"/>
        <v>4819</v>
      </c>
      <c r="BE503" s="3">
        <f t="shared" ca="1" si="89"/>
        <v>0.48185</v>
      </c>
      <c r="BF503" s="3">
        <f t="shared" ca="1" si="91"/>
        <v>-4.5511009098988427E-2</v>
      </c>
      <c r="BG503" s="9">
        <f t="shared" ca="1" si="92"/>
        <v>9</v>
      </c>
      <c r="BH503" s="6">
        <f ca="1">IF(ISNUMBER('Descriptive Stats'!BF503),'Descriptive Stats'!BF503,#N/A)</f>
        <v>-4.5511009098988427E-2</v>
      </c>
      <c r="BI503" s="6">
        <f ca="1">IF(ISNUMBER('Descriptive Stats'!E503),'Descriptive Stats'!E503,#N/A)</f>
        <v>9</v>
      </c>
      <c r="BK503" s="2" t="str">
        <f t="shared" ca="1" si="93"/>
        <v/>
      </c>
      <c r="BL503" s="2">
        <f t="shared" ca="1" si="94"/>
        <v>9</v>
      </c>
    </row>
    <row r="504" spans="1:64" ht="14.4" x14ac:dyDescent="0.3">
      <c r="A504" s="2">
        <f>ROW()</f>
        <v>504</v>
      </c>
      <c r="B504" s="56"/>
      <c r="C504" s="8">
        <f t="shared" ca="1" si="85"/>
        <v>23</v>
      </c>
      <c r="D504" s="8">
        <f t="shared" ca="1" si="86"/>
        <v>9</v>
      </c>
      <c r="E504" s="50">
        <f t="shared" ca="1" si="87"/>
        <v>4</v>
      </c>
      <c r="F504" s="2" t="str">
        <f t="shared" ca="1" si="88"/>
        <v/>
      </c>
      <c r="BD504" s="49">
        <f t="shared" ca="1" si="90"/>
        <v>3442</v>
      </c>
      <c r="BE504" s="3">
        <f t="shared" ca="1" si="89"/>
        <v>0.34415000000000001</v>
      </c>
      <c r="BF504" s="3">
        <f t="shared" ca="1" si="91"/>
        <v>-0.40116316278173481</v>
      </c>
      <c r="BG504" s="9">
        <f t="shared" ca="1" si="92"/>
        <v>4</v>
      </c>
      <c r="BH504" s="6">
        <f ca="1">IF(ISNUMBER('Descriptive Stats'!BF504),'Descriptive Stats'!BF504,#N/A)</f>
        <v>-0.40116316278173481</v>
      </c>
      <c r="BI504" s="6">
        <f ca="1">IF(ISNUMBER('Descriptive Stats'!E504),'Descriptive Stats'!E504,#N/A)</f>
        <v>4</v>
      </c>
      <c r="BK504" s="2" t="str">
        <f t="shared" ca="1" si="93"/>
        <v/>
      </c>
      <c r="BL504" s="2">
        <f t="shared" ca="1" si="94"/>
        <v>4</v>
      </c>
    </row>
    <row r="505" spans="1:64" ht="14.4" x14ac:dyDescent="0.3">
      <c r="A505" s="2">
        <f>ROW()</f>
        <v>505</v>
      </c>
      <c r="B505" s="56"/>
      <c r="C505" s="8">
        <f t="shared" ca="1" si="85"/>
        <v>13</v>
      </c>
      <c r="D505" s="8">
        <f t="shared" ca="1" si="86"/>
        <v>4</v>
      </c>
      <c r="E505" s="50">
        <f t="shared" ca="1" si="87"/>
        <v>4</v>
      </c>
      <c r="F505" s="2" t="str">
        <f t="shared" ca="1" si="88"/>
        <v/>
      </c>
      <c r="BD505" s="49">
        <f t="shared" ca="1" si="90"/>
        <v>3442</v>
      </c>
      <c r="BE505" s="3">
        <f t="shared" ca="1" si="89"/>
        <v>0.34415000000000001</v>
      </c>
      <c r="BF505" s="3">
        <f t="shared" ca="1" si="91"/>
        <v>-0.40116316278173481</v>
      </c>
      <c r="BG505" s="9">
        <f t="shared" ca="1" si="92"/>
        <v>4</v>
      </c>
      <c r="BH505" s="6">
        <f ca="1">IF(ISNUMBER('Descriptive Stats'!BF505),'Descriptive Stats'!BF505,#N/A)</f>
        <v>-0.40116316278173481</v>
      </c>
      <c r="BI505" s="6">
        <f ca="1">IF(ISNUMBER('Descriptive Stats'!E505),'Descriptive Stats'!E505,#N/A)</f>
        <v>4</v>
      </c>
      <c r="BK505" s="2" t="str">
        <f t="shared" ca="1" si="93"/>
        <v/>
      </c>
      <c r="BL505" s="2">
        <f t="shared" ca="1" si="94"/>
        <v>4</v>
      </c>
    </row>
    <row r="506" spans="1:64" ht="14.4" x14ac:dyDescent="0.3">
      <c r="A506" s="2">
        <f>ROW()</f>
        <v>506</v>
      </c>
      <c r="B506" s="56"/>
      <c r="C506" s="8">
        <f t="shared" ca="1" si="85"/>
        <v>13</v>
      </c>
      <c r="D506" s="8">
        <f t="shared" ca="1" si="86"/>
        <v>4</v>
      </c>
      <c r="E506" s="50">
        <f t="shared" ca="1" si="87"/>
        <v>6</v>
      </c>
      <c r="F506" s="2" t="str">
        <f t="shared" ca="1" si="88"/>
        <v/>
      </c>
      <c r="BD506" s="49">
        <f t="shared" ca="1" si="90"/>
        <v>3900</v>
      </c>
      <c r="BE506" s="3">
        <f t="shared" ca="1" si="89"/>
        <v>0.38995000000000002</v>
      </c>
      <c r="BF506" s="3">
        <f t="shared" ca="1" si="91"/>
        <v>-0.2794493539703507</v>
      </c>
      <c r="BG506" s="9">
        <f t="shared" ca="1" si="92"/>
        <v>6</v>
      </c>
      <c r="BH506" s="6">
        <f ca="1">IF(ISNUMBER('Descriptive Stats'!BF506),'Descriptive Stats'!BF506,#N/A)</f>
        <v>-0.2794493539703507</v>
      </c>
      <c r="BI506" s="6">
        <f ca="1">IF(ISNUMBER('Descriptive Stats'!E506),'Descriptive Stats'!E506,#N/A)</f>
        <v>6</v>
      </c>
      <c r="BK506" s="2" t="str">
        <f t="shared" ca="1" si="93"/>
        <v/>
      </c>
      <c r="BL506" s="2">
        <f t="shared" ca="1" si="94"/>
        <v>6</v>
      </c>
    </row>
    <row r="507" spans="1:64" ht="14.4" x14ac:dyDescent="0.3">
      <c r="A507" s="2">
        <f>ROW()</f>
        <v>507</v>
      </c>
      <c r="B507" s="56"/>
      <c r="C507" s="8">
        <f t="shared" ca="1" si="85"/>
        <v>2</v>
      </c>
      <c r="D507" s="8">
        <f t="shared" ca="1" si="86"/>
        <v>6</v>
      </c>
      <c r="E507" s="50">
        <f t="shared" ca="1" si="87"/>
        <v>1</v>
      </c>
      <c r="F507" s="2" t="str">
        <f t="shared" ca="1" si="88"/>
        <v/>
      </c>
      <c r="BD507" s="49">
        <f t="shared" ca="1" si="90"/>
        <v>1871</v>
      </c>
      <c r="BE507" s="3">
        <f t="shared" ca="1" si="89"/>
        <v>0.18704999999999999</v>
      </c>
      <c r="BF507" s="3">
        <f t="shared" ca="1" si="91"/>
        <v>-0.88881967520906158</v>
      </c>
      <c r="BG507" s="9">
        <f t="shared" ca="1" si="92"/>
        <v>1</v>
      </c>
      <c r="BH507" s="6">
        <f ca="1">IF(ISNUMBER('Descriptive Stats'!BF507),'Descriptive Stats'!BF507,#N/A)</f>
        <v>-0.88881967520906158</v>
      </c>
      <c r="BI507" s="6">
        <f ca="1">IF(ISNUMBER('Descriptive Stats'!E507),'Descriptive Stats'!E507,#N/A)</f>
        <v>1</v>
      </c>
      <c r="BK507" s="2">
        <f t="shared" ca="1" si="93"/>
        <v>1</v>
      </c>
      <c r="BL507" s="2" t="str">
        <f t="shared" ca="1" si="94"/>
        <v/>
      </c>
    </row>
    <row r="508" spans="1:64" ht="14.4" x14ac:dyDescent="0.3">
      <c r="A508" s="2">
        <f>ROW()</f>
        <v>508</v>
      </c>
      <c r="B508" s="56"/>
      <c r="C508" s="8">
        <f t="shared" ca="1" si="85"/>
        <v>12</v>
      </c>
      <c r="D508" s="8">
        <f t="shared" ca="1" si="86"/>
        <v>1</v>
      </c>
      <c r="E508" s="50">
        <f t="shared" ca="1" si="87"/>
        <v>6</v>
      </c>
      <c r="F508" s="2" t="str">
        <f t="shared" ca="1" si="88"/>
        <v/>
      </c>
      <c r="BD508" s="49">
        <f t="shared" ca="1" si="90"/>
        <v>3900</v>
      </c>
      <c r="BE508" s="3">
        <f t="shared" ca="1" si="89"/>
        <v>0.38995000000000002</v>
      </c>
      <c r="BF508" s="3">
        <f t="shared" ca="1" si="91"/>
        <v>-0.2794493539703507</v>
      </c>
      <c r="BG508" s="9">
        <f t="shared" ca="1" si="92"/>
        <v>6</v>
      </c>
      <c r="BH508" s="6">
        <f ca="1">IF(ISNUMBER('Descriptive Stats'!BF508),'Descriptive Stats'!BF508,#N/A)</f>
        <v>-0.2794493539703507</v>
      </c>
      <c r="BI508" s="6">
        <f ca="1">IF(ISNUMBER('Descriptive Stats'!E508),'Descriptive Stats'!E508,#N/A)</f>
        <v>6</v>
      </c>
      <c r="BK508" s="2" t="str">
        <f t="shared" ca="1" si="93"/>
        <v/>
      </c>
      <c r="BL508" s="2">
        <f t="shared" ca="1" si="94"/>
        <v>6</v>
      </c>
    </row>
    <row r="509" spans="1:64" ht="14.4" x14ac:dyDescent="0.3">
      <c r="A509" s="2">
        <f>ROW()</f>
        <v>509</v>
      </c>
      <c r="B509" s="56"/>
      <c r="C509" s="8">
        <f t="shared" ca="1" si="85"/>
        <v>5</v>
      </c>
      <c r="D509" s="8">
        <f t="shared" ca="1" si="86"/>
        <v>6</v>
      </c>
      <c r="E509" s="50">
        <f t="shared" ca="1" si="87"/>
        <v>0</v>
      </c>
      <c r="F509" s="2" t="str">
        <f t="shared" ca="1" si="88"/>
        <v/>
      </c>
      <c r="BD509" s="49">
        <f t="shared" ca="1" si="90"/>
        <v>815.5</v>
      </c>
      <c r="BE509" s="3">
        <f t="shared" ca="1" si="89"/>
        <v>8.1500000000000003E-2</v>
      </c>
      <c r="BF509" s="3">
        <f t="shared" ca="1" si="91"/>
        <v>-1.3950525282585462</v>
      </c>
      <c r="BG509" s="9">
        <f t="shared" ca="1" si="92"/>
        <v>0</v>
      </c>
      <c r="BH509" s="6">
        <f ca="1">IF(ISNUMBER('Descriptive Stats'!BF509),'Descriptive Stats'!BF509,#N/A)</f>
        <v>-1.3950525282585462</v>
      </c>
      <c r="BI509" s="6">
        <f ca="1">IF(ISNUMBER('Descriptive Stats'!E509),'Descriptive Stats'!E509,#N/A)</f>
        <v>0</v>
      </c>
      <c r="BK509" s="2">
        <f t="shared" ca="1" si="93"/>
        <v>0</v>
      </c>
      <c r="BL509" s="2" t="str">
        <f t="shared" ca="1" si="94"/>
        <v/>
      </c>
    </row>
    <row r="510" spans="1:64" ht="14.4" x14ac:dyDescent="0.3">
      <c r="A510" s="2">
        <f>ROW()</f>
        <v>510</v>
      </c>
      <c r="B510" s="56"/>
      <c r="C510" s="8">
        <f t="shared" ca="1" si="85"/>
        <v>11</v>
      </c>
      <c r="D510" s="8">
        <f t="shared" ca="1" si="86"/>
        <v>0</v>
      </c>
      <c r="E510" s="50">
        <f t="shared" ca="1" si="87"/>
        <v>0</v>
      </c>
      <c r="F510" s="2" t="str">
        <f t="shared" ca="1" si="88"/>
        <v/>
      </c>
      <c r="BD510" s="49">
        <f t="shared" ca="1" si="90"/>
        <v>815.5</v>
      </c>
      <c r="BE510" s="3">
        <f t="shared" ca="1" si="89"/>
        <v>8.1500000000000003E-2</v>
      </c>
      <c r="BF510" s="3">
        <f t="shared" ca="1" si="91"/>
        <v>-1.3950525282585462</v>
      </c>
      <c r="BG510" s="9">
        <f t="shared" ca="1" si="92"/>
        <v>0</v>
      </c>
      <c r="BH510" s="6">
        <f ca="1">IF(ISNUMBER('Descriptive Stats'!BF510),'Descriptive Stats'!BF510,#N/A)</f>
        <v>-1.3950525282585462</v>
      </c>
      <c r="BI510" s="6">
        <f ca="1">IF(ISNUMBER('Descriptive Stats'!E510),'Descriptive Stats'!E510,#N/A)</f>
        <v>0</v>
      </c>
      <c r="BK510" s="2">
        <f t="shared" ca="1" si="93"/>
        <v>0</v>
      </c>
      <c r="BL510" s="2" t="str">
        <f t="shared" ca="1" si="94"/>
        <v/>
      </c>
    </row>
    <row r="511" spans="1:64" ht="14.4" x14ac:dyDescent="0.3">
      <c r="A511" s="2">
        <f>ROW()</f>
        <v>511</v>
      </c>
      <c r="B511" s="56"/>
      <c r="C511" s="8">
        <f t="shared" ca="1" si="85"/>
        <v>22</v>
      </c>
      <c r="D511" s="8">
        <f t="shared" ca="1" si="86"/>
        <v>0</v>
      </c>
      <c r="E511" s="50">
        <f t="shared" ca="1" si="87"/>
        <v>9</v>
      </c>
      <c r="F511" s="2" t="str">
        <f t="shared" ca="1" si="88"/>
        <v/>
      </c>
      <c r="BD511" s="49">
        <f t="shared" ca="1" si="90"/>
        <v>4819</v>
      </c>
      <c r="BE511" s="3">
        <f t="shared" ca="1" si="89"/>
        <v>0.48185</v>
      </c>
      <c r="BF511" s="3">
        <f t="shared" ca="1" si="91"/>
        <v>-4.5511009098988427E-2</v>
      </c>
      <c r="BG511" s="9">
        <f t="shared" ca="1" si="92"/>
        <v>9</v>
      </c>
      <c r="BH511" s="6">
        <f ca="1">IF(ISNUMBER('Descriptive Stats'!BF511),'Descriptive Stats'!BF511,#N/A)</f>
        <v>-4.5511009098988427E-2</v>
      </c>
      <c r="BI511" s="6">
        <f ca="1">IF(ISNUMBER('Descriptive Stats'!E511),'Descriptive Stats'!E511,#N/A)</f>
        <v>9</v>
      </c>
      <c r="BK511" s="2" t="str">
        <f t="shared" ca="1" si="93"/>
        <v/>
      </c>
      <c r="BL511" s="2">
        <f t="shared" ca="1" si="94"/>
        <v>9</v>
      </c>
    </row>
    <row r="512" spans="1:64" ht="14.4" x14ac:dyDescent="0.3">
      <c r="A512" s="2">
        <f>ROW()</f>
        <v>512</v>
      </c>
      <c r="B512" s="56"/>
      <c r="C512" s="8">
        <f t="shared" ca="1" si="85"/>
        <v>23</v>
      </c>
      <c r="D512" s="8">
        <f t="shared" ca="1" si="86"/>
        <v>9</v>
      </c>
      <c r="E512" s="50">
        <f t="shared" ca="1" si="87"/>
        <v>0</v>
      </c>
      <c r="F512" s="2" t="str">
        <f t="shared" ca="1" si="88"/>
        <v/>
      </c>
      <c r="BD512" s="49">
        <f t="shared" ca="1" si="90"/>
        <v>815.5</v>
      </c>
      <c r="BE512" s="3">
        <f t="shared" ca="1" si="89"/>
        <v>8.1500000000000003E-2</v>
      </c>
      <c r="BF512" s="3">
        <f t="shared" ca="1" si="91"/>
        <v>-1.3950525282585462</v>
      </c>
      <c r="BG512" s="9">
        <f t="shared" ca="1" si="92"/>
        <v>0</v>
      </c>
      <c r="BH512" s="6">
        <f ca="1">IF(ISNUMBER('Descriptive Stats'!BF512),'Descriptive Stats'!BF512,#N/A)</f>
        <v>-1.3950525282585462</v>
      </c>
      <c r="BI512" s="6">
        <f ca="1">IF(ISNUMBER('Descriptive Stats'!E512),'Descriptive Stats'!E512,#N/A)</f>
        <v>0</v>
      </c>
      <c r="BK512" s="2">
        <f t="shared" ca="1" si="93"/>
        <v>0</v>
      </c>
      <c r="BL512" s="2" t="str">
        <f t="shared" ca="1" si="94"/>
        <v/>
      </c>
    </row>
    <row r="513" spans="1:64" ht="14.4" x14ac:dyDescent="0.3">
      <c r="A513" s="2">
        <f>ROW()</f>
        <v>513</v>
      </c>
      <c r="B513" s="56"/>
      <c r="C513" s="8">
        <f t="shared" ca="1" si="85"/>
        <v>22</v>
      </c>
      <c r="D513" s="8">
        <f t="shared" ca="1" si="86"/>
        <v>0</v>
      </c>
      <c r="E513" s="50">
        <f t="shared" ca="1" si="87"/>
        <v>0</v>
      </c>
      <c r="F513" s="2" t="str">
        <f t="shared" ca="1" si="88"/>
        <v/>
      </c>
      <c r="BD513" s="49">
        <f t="shared" ca="1" si="90"/>
        <v>815.5</v>
      </c>
      <c r="BE513" s="3">
        <f t="shared" ca="1" si="89"/>
        <v>8.1500000000000003E-2</v>
      </c>
      <c r="BF513" s="3">
        <f t="shared" ca="1" si="91"/>
        <v>-1.3950525282585462</v>
      </c>
      <c r="BG513" s="9">
        <f t="shared" ca="1" si="92"/>
        <v>0</v>
      </c>
      <c r="BH513" s="6">
        <f ca="1">IF(ISNUMBER('Descriptive Stats'!BF513),'Descriptive Stats'!BF513,#N/A)</f>
        <v>-1.3950525282585462</v>
      </c>
      <c r="BI513" s="6">
        <f ca="1">IF(ISNUMBER('Descriptive Stats'!E513),'Descriptive Stats'!E513,#N/A)</f>
        <v>0</v>
      </c>
      <c r="BK513" s="2">
        <f t="shared" ca="1" si="93"/>
        <v>0</v>
      </c>
      <c r="BL513" s="2" t="str">
        <f t="shared" ca="1" si="94"/>
        <v/>
      </c>
    </row>
    <row r="514" spans="1:64" ht="14.4" x14ac:dyDescent="0.3">
      <c r="A514" s="2">
        <f>ROW()</f>
        <v>514</v>
      </c>
      <c r="B514" s="56"/>
      <c r="C514" s="8">
        <f t="shared" ca="1" si="85"/>
        <v>4</v>
      </c>
      <c r="D514" s="8">
        <f t="shared" ca="1" si="86"/>
        <v>0</v>
      </c>
      <c r="E514" s="50">
        <f t="shared" ca="1" si="87"/>
        <v>4</v>
      </c>
      <c r="F514" s="2" t="str">
        <f t="shared" ca="1" si="88"/>
        <v/>
      </c>
      <c r="BD514" s="49">
        <f t="shared" ca="1" si="90"/>
        <v>3442</v>
      </c>
      <c r="BE514" s="3">
        <f t="shared" ca="1" si="89"/>
        <v>0.34415000000000001</v>
      </c>
      <c r="BF514" s="3">
        <f t="shared" ca="1" si="91"/>
        <v>-0.40116316278173481</v>
      </c>
      <c r="BG514" s="9">
        <f t="shared" ca="1" si="92"/>
        <v>4</v>
      </c>
      <c r="BH514" s="6">
        <f ca="1">IF(ISNUMBER('Descriptive Stats'!BF514),'Descriptive Stats'!BF514,#N/A)</f>
        <v>-0.40116316278173481</v>
      </c>
      <c r="BI514" s="6">
        <f ca="1">IF(ISNUMBER('Descriptive Stats'!E514),'Descriptive Stats'!E514,#N/A)</f>
        <v>4</v>
      </c>
      <c r="BK514" s="2" t="str">
        <f t="shared" ca="1" si="93"/>
        <v/>
      </c>
      <c r="BL514" s="2">
        <f t="shared" ca="1" si="94"/>
        <v>4</v>
      </c>
    </row>
    <row r="515" spans="1:64" ht="14.4" x14ac:dyDescent="0.3">
      <c r="A515" s="2">
        <f>ROW()</f>
        <v>515</v>
      </c>
      <c r="B515" s="56"/>
      <c r="C515" s="8">
        <f t="shared" ref="C515:C578" ca="1" si="95">RANDBETWEEN(2,COUNT(B:B))</f>
        <v>13</v>
      </c>
      <c r="D515" s="8">
        <f t="shared" ref="D515:D578" ca="1" si="96">VLOOKUP(C515,A:B,2,TRUE)</f>
        <v>4</v>
      </c>
      <c r="E515" s="50">
        <f t="shared" ref="E515:E578" ca="1" si="97">IF(0=MOD(ROW(),$J$1),AVERAGE(OFFSET($D$2,ROW()-$J$1,0,$J$1,1)),"")</f>
        <v>0</v>
      </c>
      <c r="F515" s="2" t="str">
        <f t="shared" ref="F515:F578" ca="1" si="98">IF(ISNUMBER(E515),IF(OR(E515&lt;$K$16,E515&gt;$K$14),"X",""),"")</f>
        <v/>
      </c>
      <c r="BD515" s="49">
        <f t="shared" ca="1" si="90"/>
        <v>815.5</v>
      </c>
      <c r="BE515" s="3">
        <f t="shared" ca="1" si="89"/>
        <v>8.1500000000000003E-2</v>
      </c>
      <c r="BF515" s="3">
        <f t="shared" ca="1" si="91"/>
        <v>-1.3950525282585462</v>
      </c>
      <c r="BG515" s="9">
        <f t="shared" ca="1" si="92"/>
        <v>0</v>
      </c>
      <c r="BH515" s="6">
        <f ca="1">IF(ISNUMBER('Descriptive Stats'!BF515),'Descriptive Stats'!BF515,#N/A)</f>
        <v>-1.3950525282585462</v>
      </c>
      <c r="BI515" s="6">
        <f ca="1">IF(ISNUMBER('Descriptive Stats'!E515),'Descriptive Stats'!E515,#N/A)</f>
        <v>0</v>
      </c>
      <c r="BK515" s="2">
        <f t="shared" ca="1" si="93"/>
        <v>0</v>
      </c>
      <c r="BL515" s="2" t="str">
        <f t="shared" ca="1" si="94"/>
        <v/>
      </c>
    </row>
    <row r="516" spans="1:64" ht="14.4" x14ac:dyDescent="0.3">
      <c r="A516" s="2">
        <f>ROW()</f>
        <v>516</v>
      </c>
      <c r="B516" s="56"/>
      <c r="C516" s="8">
        <f t="shared" ca="1" si="95"/>
        <v>4</v>
      </c>
      <c r="D516" s="8">
        <f t="shared" ca="1" si="96"/>
        <v>0</v>
      </c>
      <c r="E516" s="50">
        <f t="shared" ca="1" si="97"/>
        <v>0</v>
      </c>
      <c r="F516" s="2" t="str">
        <f t="shared" ca="1" si="98"/>
        <v/>
      </c>
      <c r="BD516" s="49">
        <f t="shared" ca="1" si="90"/>
        <v>815.5</v>
      </c>
      <c r="BE516" s="3">
        <f t="shared" ca="1" si="89"/>
        <v>8.1500000000000003E-2</v>
      </c>
      <c r="BF516" s="3">
        <f t="shared" ca="1" si="91"/>
        <v>-1.3950525282585462</v>
      </c>
      <c r="BG516" s="9">
        <f t="shared" ca="1" si="92"/>
        <v>0</v>
      </c>
      <c r="BH516" s="6">
        <f ca="1">IF(ISNUMBER('Descriptive Stats'!BF516),'Descriptive Stats'!BF516,#N/A)</f>
        <v>-1.3950525282585462</v>
      </c>
      <c r="BI516" s="6">
        <f ca="1">IF(ISNUMBER('Descriptive Stats'!E516),'Descriptive Stats'!E516,#N/A)</f>
        <v>0</v>
      </c>
      <c r="BK516" s="2">
        <f t="shared" ca="1" si="93"/>
        <v>0</v>
      </c>
      <c r="BL516" s="2" t="str">
        <f t="shared" ca="1" si="94"/>
        <v/>
      </c>
    </row>
    <row r="517" spans="1:64" ht="14.4" x14ac:dyDescent="0.3">
      <c r="A517" s="2">
        <f>ROW()</f>
        <v>517</v>
      </c>
      <c r="B517" s="56"/>
      <c r="C517" s="8">
        <f t="shared" ca="1" si="95"/>
        <v>15</v>
      </c>
      <c r="D517" s="8">
        <f t="shared" ca="1" si="96"/>
        <v>0</v>
      </c>
      <c r="E517" s="50">
        <f t="shared" ca="1" si="97"/>
        <v>6</v>
      </c>
      <c r="F517" s="2" t="str">
        <f t="shared" ca="1" si="98"/>
        <v/>
      </c>
      <c r="BD517" s="49">
        <f t="shared" ca="1" si="90"/>
        <v>3900</v>
      </c>
      <c r="BE517" s="3">
        <f t="shared" ca="1" si="89"/>
        <v>0.38995000000000002</v>
      </c>
      <c r="BF517" s="3">
        <f t="shared" ca="1" si="91"/>
        <v>-0.2794493539703507</v>
      </c>
      <c r="BG517" s="9">
        <f t="shared" ca="1" si="92"/>
        <v>6</v>
      </c>
      <c r="BH517" s="6">
        <f ca="1">IF(ISNUMBER('Descriptive Stats'!BF517),'Descriptive Stats'!BF517,#N/A)</f>
        <v>-0.2794493539703507</v>
      </c>
      <c r="BI517" s="6">
        <f ca="1">IF(ISNUMBER('Descriptive Stats'!E517),'Descriptive Stats'!E517,#N/A)</f>
        <v>6</v>
      </c>
      <c r="BK517" s="2" t="str">
        <f t="shared" ca="1" si="93"/>
        <v/>
      </c>
      <c r="BL517" s="2">
        <f t="shared" ca="1" si="94"/>
        <v>6</v>
      </c>
    </row>
    <row r="518" spans="1:64" ht="14.4" x14ac:dyDescent="0.3">
      <c r="A518" s="2">
        <f>ROW()</f>
        <v>518</v>
      </c>
      <c r="B518" s="56"/>
      <c r="C518" s="8">
        <f t="shared" ca="1" si="95"/>
        <v>16</v>
      </c>
      <c r="D518" s="8">
        <f t="shared" ca="1" si="96"/>
        <v>6</v>
      </c>
      <c r="E518" s="50">
        <f t="shared" ca="1" si="97"/>
        <v>19</v>
      </c>
      <c r="F518" s="2" t="str">
        <f t="shared" ca="1" si="98"/>
        <v>X</v>
      </c>
      <c r="BD518" s="49">
        <f t="shared" ca="1" si="90"/>
        <v>5294</v>
      </c>
      <c r="BE518" s="3">
        <f t="shared" ca="1" si="89"/>
        <v>0.52934999999999999</v>
      </c>
      <c r="BF518" s="3">
        <f t="shared" ca="1" si="91"/>
        <v>7.3636031452008061E-2</v>
      </c>
      <c r="BG518" s="9">
        <f t="shared" ca="1" si="92"/>
        <v>19</v>
      </c>
      <c r="BH518" s="6">
        <f ca="1">IF(ISNUMBER('Descriptive Stats'!BF518),'Descriptive Stats'!BF518,#N/A)</f>
        <v>7.3636031452008061E-2</v>
      </c>
      <c r="BI518" s="6">
        <f ca="1">IF(ISNUMBER('Descriptive Stats'!E518),'Descriptive Stats'!E518,#N/A)</f>
        <v>19</v>
      </c>
      <c r="BK518" s="2" t="str">
        <f t="shared" ca="1" si="93"/>
        <v/>
      </c>
      <c r="BL518" s="2">
        <f t="shared" ca="1" si="94"/>
        <v>19</v>
      </c>
    </row>
    <row r="519" spans="1:64" ht="14.4" x14ac:dyDescent="0.3">
      <c r="A519" s="2">
        <f>ROW()</f>
        <v>519</v>
      </c>
      <c r="B519" s="56"/>
      <c r="C519" s="8">
        <f t="shared" ca="1" si="95"/>
        <v>7</v>
      </c>
      <c r="D519" s="8">
        <f t="shared" ca="1" si="96"/>
        <v>19</v>
      </c>
      <c r="E519" s="50">
        <f t="shared" ca="1" si="97"/>
        <v>0</v>
      </c>
      <c r="F519" s="2" t="str">
        <f t="shared" ca="1" si="98"/>
        <v/>
      </c>
      <c r="BD519" s="49">
        <f t="shared" ca="1" si="90"/>
        <v>815.5</v>
      </c>
      <c r="BE519" s="3">
        <f t="shared" ref="BE519:BE582" ca="1" si="99">IF(ISNUMBER(BD519),(BD519-0.5)/$BK$4,"")</f>
        <v>8.1500000000000003E-2</v>
      </c>
      <c r="BF519" s="3">
        <f t="shared" ca="1" si="91"/>
        <v>-1.3950525282585462</v>
      </c>
      <c r="BG519" s="9">
        <f t="shared" ca="1" si="92"/>
        <v>0</v>
      </c>
      <c r="BH519" s="6">
        <f ca="1">IF(ISNUMBER('Descriptive Stats'!BF519),'Descriptive Stats'!BF519,#N/A)</f>
        <v>-1.3950525282585462</v>
      </c>
      <c r="BI519" s="6">
        <f ca="1">IF(ISNUMBER('Descriptive Stats'!E519),'Descriptive Stats'!E519,#N/A)</f>
        <v>0</v>
      </c>
      <c r="BK519" s="2">
        <f t="shared" ca="1" si="93"/>
        <v>0</v>
      </c>
      <c r="BL519" s="2" t="str">
        <f t="shared" ca="1" si="94"/>
        <v/>
      </c>
    </row>
    <row r="520" spans="1:64" ht="14.4" x14ac:dyDescent="0.3">
      <c r="A520" s="2">
        <f>ROW()</f>
        <v>520</v>
      </c>
      <c r="B520" s="56"/>
      <c r="C520" s="8">
        <f t="shared" ca="1" si="95"/>
        <v>11</v>
      </c>
      <c r="D520" s="8">
        <f t="shared" ca="1" si="96"/>
        <v>0</v>
      </c>
      <c r="E520" s="50">
        <f t="shared" ca="1" si="97"/>
        <v>2</v>
      </c>
      <c r="F520" s="2" t="str">
        <f t="shared" ca="1" si="98"/>
        <v/>
      </c>
      <c r="BD520" s="49">
        <f t="shared" ref="BD520:BD583" ca="1" si="100">IF(ISNUMBER(BG520),_xlfn.RANK.AVG(BG520,$BG$2:$BG$5414,1),"")</f>
        <v>2595</v>
      </c>
      <c r="BE520" s="3">
        <f t="shared" ca="1" si="99"/>
        <v>0.25945000000000001</v>
      </c>
      <c r="BF520" s="3">
        <f t="shared" ca="1" si="91"/>
        <v>-0.6450419512753276</v>
      </c>
      <c r="BG520" s="9">
        <f t="shared" ca="1" si="92"/>
        <v>2</v>
      </c>
      <c r="BH520" s="6">
        <f ca="1">IF(ISNUMBER('Descriptive Stats'!BF520),'Descriptive Stats'!BF520,#N/A)</f>
        <v>-0.6450419512753276</v>
      </c>
      <c r="BI520" s="6">
        <f ca="1">IF(ISNUMBER('Descriptive Stats'!E520),'Descriptive Stats'!E520,#N/A)</f>
        <v>2</v>
      </c>
      <c r="BK520" s="2">
        <f t="shared" ca="1" si="93"/>
        <v>2</v>
      </c>
      <c r="BL520" s="2">
        <f t="shared" ca="1" si="94"/>
        <v>2</v>
      </c>
    </row>
    <row r="521" spans="1:64" ht="14.4" x14ac:dyDescent="0.3">
      <c r="A521" s="2">
        <f>ROW()</f>
        <v>521</v>
      </c>
      <c r="B521" s="56"/>
      <c r="C521" s="8">
        <f t="shared" ca="1" si="95"/>
        <v>3</v>
      </c>
      <c r="D521" s="8">
        <f t="shared" ca="1" si="96"/>
        <v>2</v>
      </c>
      <c r="E521" s="50">
        <f t="shared" ca="1" si="97"/>
        <v>1</v>
      </c>
      <c r="F521" s="2" t="str">
        <f t="shared" ca="1" si="98"/>
        <v/>
      </c>
      <c r="BD521" s="49">
        <f t="shared" ca="1" si="100"/>
        <v>1871</v>
      </c>
      <c r="BE521" s="3">
        <f t="shared" ca="1" si="99"/>
        <v>0.18704999999999999</v>
      </c>
      <c r="BF521" s="3">
        <f t="shared" ref="BF521:BF584" ca="1" si="101">IF(ISNUMBER(BE521),_xlfn.NORM.INV(BE521,0,1),"")</f>
        <v>-0.88881967520906158</v>
      </c>
      <c r="BG521" s="9">
        <f t="shared" ref="BG521:BG584" ca="1" si="102">IF(ISNUMBER(E521),E521,"")</f>
        <v>1</v>
      </c>
      <c r="BH521" s="6">
        <f ca="1">IF(ISNUMBER('Descriptive Stats'!BF521),'Descriptive Stats'!BF521,#N/A)</f>
        <v>-0.88881967520906158</v>
      </c>
      <c r="BI521" s="6">
        <f ca="1">IF(ISNUMBER('Descriptive Stats'!E521),'Descriptive Stats'!E521,#N/A)</f>
        <v>1</v>
      </c>
      <c r="BK521" s="2">
        <f t="shared" ca="1" si="93"/>
        <v>1</v>
      </c>
      <c r="BL521" s="2" t="str">
        <f t="shared" ca="1" si="94"/>
        <v/>
      </c>
    </row>
    <row r="522" spans="1:64" ht="14.4" x14ac:dyDescent="0.3">
      <c r="A522" s="2">
        <f>ROW()</f>
        <v>522</v>
      </c>
      <c r="B522" s="56"/>
      <c r="C522" s="8">
        <f t="shared" ca="1" si="95"/>
        <v>8</v>
      </c>
      <c r="D522" s="8">
        <f t="shared" ca="1" si="96"/>
        <v>1</v>
      </c>
      <c r="E522" s="50">
        <f t="shared" ca="1" si="97"/>
        <v>0</v>
      </c>
      <c r="F522" s="2" t="str">
        <f t="shared" ca="1" si="98"/>
        <v/>
      </c>
      <c r="BD522" s="49">
        <f t="shared" ca="1" si="100"/>
        <v>815.5</v>
      </c>
      <c r="BE522" s="3">
        <f t="shared" ca="1" si="99"/>
        <v>8.1500000000000003E-2</v>
      </c>
      <c r="BF522" s="3">
        <f t="shared" ca="1" si="101"/>
        <v>-1.3950525282585462</v>
      </c>
      <c r="BG522" s="9">
        <f t="shared" ca="1" si="102"/>
        <v>0</v>
      </c>
      <c r="BH522" s="6">
        <f ca="1">IF(ISNUMBER('Descriptive Stats'!BF522),'Descriptive Stats'!BF522,#N/A)</f>
        <v>-1.3950525282585462</v>
      </c>
      <c r="BI522" s="6">
        <f ca="1">IF(ISNUMBER('Descriptive Stats'!E522),'Descriptive Stats'!E522,#N/A)</f>
        <v>0</v>
      </c>
      <c r="BK522" s="2">
        <f t="shared" ca="1" si="93"/>
        <v>0</v>
      </c>
      <c r="BL522" s="2" t="str">
        <f t="shared" ca="1" si="94"/>
        <v/>
      </c>
    </row>
    <row r="523" spans="1:64" ht="14.4" x14ac:dyDescent="0.3">
      <c r="A523" s="2">
        <f>ROW()</f>
        <v>523</v>
      </c>
      <c r="B523" s="56"/>
      <c r="C523" s="8">
        <f t="shared" ca="1" si="95"/>
        <v>20</v>
      </c>
      <c r="D523" s="8">
        <f t="shared" ca="1" si="96"/>
        <v>0</v>
      </c>
      <c r="E523" s="50">
        <f t="shared" ca="1" si="97"/>
        <v>1</v>
      </c>
      <c r="F523" s="2" t="str">
        <f t="shared" ca="1" si="98"/>
        <v/>
      </c>
      <c r="BD523" s="49">
        <f t="shared" ca="1" si="100"/>
        <v>1871</v>
      </c>
      <c r="BE523" s="3">
        <f t="shared" ca="1" si="99"/>
        <v>0.18704999999999999</v>
      </c>
      <c r="BF523" s="3">
        <f t="shared" ca="1" si="101"/>
        <v>-0.88881967520906158</v>
      </c>
      <c r="BG523" s="9">
        <f t="shared" ca="1" si="102"/>
        <v>1</v>
      </c>
      <c r="BH523" s="6">
        <f ca="1">IF(ISNUMBER('Descriptive Stats'!BF523),'Descriptive Stats'!BF523,#N/A)</f>
        <v>-0.88881967520906158</v>
      </c>
      <c r="BI523" s="6">
        <f ca="1">IF(ISNUMBER('Descriptive Stats'!E523),'Descriptive Stats'!E523,#N/A)</f>
        <v>1</v>
      </c>
      <c r="BK523" s="2">
        <f t="shared" ca="1" si="93"/>
        <v>1</v>
      </c>
      <c r="BL523" s="2" t="str">
        <f t="shared" ca="1" si="94"/>
        <v/>
      </c>
    </row>
    <row r="524" spans="1:64" ht="14.4" x14ac:dyDescent="0.3">
      <c r="A524" s="2">
        <f>ROW()</f>
        <v>524</v>
      </c>
      <c r="B524" s="56"/>
      <c r="C524" s="8">
        <f t="shared" ca="1" si="95"/>
        <v>8</v>
      </c>
      <c r="D524" s="8">
        <f t="shared" ca="1" si="96"/>
        <v>1</v>
      </c>
      <c r="E524" s="50">
        <f t="shared" ca="1" si="97"/>
        <v>0</v>
      </c>
      <c r="F524" s="2" t="str">
        <f t="shared" ca="1" si="98"/>
        <v/>
      </c>
      <c r="BD524" s="49">
        <f t="shared" ca="1" si="100"/>
        <v>815.5</v>
      </c>
      <c r="BE524" s="3">
        <f t="shared" ca="1" si="99"/>
        <v>8.1500000000000003E-2</v>
      </c>
      <c r="BF524" s="3">
        <f t="shared" ca="1" si="101"/>
        <v>-1.3950525282585462</v>
      </c>
      <c r="BG524" s="9">
        <f t="shared" ca="1" si="102"/>
        <v>0</v>
      </c>
      <c r="BH524" s="6">
        <f ca="1">IF(ISNUMBER('Descriptive Stats'!BF524),'Descriptive Stats'!BF524,#N/A)</f>
        <v>-1.3950525282585462</v>
      </c>
      <c r="BI524" s="6">
        <f ca="1">IF(ISNUMBER('Descriptive Stats'!E524),'Descriptive Stats'!E524,#N/A)</f>
        <v>0</v>
      </c>
      <c r="BK524" s="2">
        <f t="shared" ca="1" si="93"/>
        <v>0</v>
      </c>
      <c r="BL524" s="2" t="str">
        <f t="shared" ca="1" si="94"/>
        <v/>
      </c>
    </row>
    <row r="525" spans="1:64" ht="14.4" x14ac:dyDescent="0.3">
      <c r="A525" s="2">
        <f>ROW()</f>
        <v>525</v>
      </c>
      <c r="B525" s="56"/>
      <c r="C525" s="8">
        <f t="shared" ca="1" si="95"/>
        <v>4</v>
      </c>
      <c r="D525" s="8">
        <f t="shared" ca="1" si="96"/>
        <v>0</v>
      </c>
      <c r="E525" s="50">
        <f t="shared" ca="1" si="97"/>
        <v>0</v>
      </c>
      <c r="F525" s="2" t="str">
        <f t="shared" ca="1" si="98"/>
        <v/>
      </c>
      <c r="BD525" s="49">
        <f t="shared" ca="1" si="100"/>
        <v>815.5</v>
      </c>
      <c r="BE525" s="3">
        <f t="shared" ca="1" si="99"/>
        <v>8.1500000000000003E-2</v>
      </c>
      <c r="BF525" s="3">
        <f t="shared" ca="1" si="101"/>
        <v>-1.3950525282585462</v>
      </c>
      <c r="BG525" s="9">
        <f t="shared" ca="1" si="102"/>
        <v>0</v>
      </c>
      <c r="BH525" s="6">
        <f ca="1">IF(ISNUMBER('Descriptive Stats'!BF525),'Descriptive Stats'!BF525,#N/A)</f>
        <v>-1.3950525282585462</v>
      </c>
      <c r="BI525" s="6">
        <f ca="1">IF(ISNUMBER('Descriptive Stats'!E525),'Descriptive Stats'!E525,#N/A)</f>
        <v>0</v>
      </c>
      <c r="BK525" s="2">
        <f t="shared" ca="1" si="93"/>
        <v>0</v>
      </c>
      <c r="BL525" s="2" t="str">
        <f t="shared" ca="1" si="94"/>
        <v/>
      </c>
    </row>
    <row r="526" spans="1:64" ht="14.4" x14ac:dyDescent="0.3">
      <c r="A526" s="2">
        <f>ROW()</f>
        <v>526</v>
      </c>
      <c r="B526" s="56"/>
      <c r="C526" s="8">
        <f t="shared" ca="1" si="95"/>
        <v>22</v>
      </c>
      <c r="D526" s="8">
        <f t="shared" ca="1" si="96"/>
        <v>0</v>
      </c>
      <c r="E526" s="50">
        <f t="shared" ca="1" si="97"/>
        <v>0</v>
      </c>
      <c r="F526" s="2" t="str">
        <f t="shared" ca="1" si="98"/>
        <v/>
      </c>
      <c r="BD526" s="49">
        <f t="shared" ca="1" si="100"/>
        <v>815.5</v>
      </c>
      <c r="BE526" s="3">
        <f t="shared" ca="1" si="99"/>
        <v>8.1500000000000003E-2</v>
      </c>
      <c r="BF526" s="3">
        <f t="shared" ca="1" si="101"/>
        <v>-1.3950525282585462</v>
      </c>
      <c r="BG526" s="9">
        <f t="shared" ca="1" si="102"/>
        <v>0</v>
      </c>
      <c r="BH526" s="6">
        <f ca="1">IF(ISNUMBER('Descriptive Stats'!BF526),'Descriptive Stats'!BF526,#N/A)</f>
        <v>-1.3950525282585462</v>
      </c>
      <c r="BI526" s="6">
        <f ca="1">IF(ISNUMBER('Descriptive Stats'!E526),'Descriptive Stats'!E526,#N/A)</f>
        <v>0</v>
      </c>
      <c r="BK526" s="2">
        <f t="shared" ca="1" si="93"/>
        <v>0</v>
      </c>
      <c r="BL526" s="2" t="str">
        <f t="shared" ca="1" si="94"/>
        <v/>
      </c>
    </row>
    <row r="527" spans="1:64" ht="14.4" x14ac:dyDescent="0.3">
      <c r="A527" s="2">
        <f>ROW()</f>
        <v>527</v>
      </c>
      <c r="B527" s="56"/>
      <c r="C527" s="8">
        <f t="shared" ca="1" si="95"/>
        <v>20</v>
      </c>
      <c r="D527" s="8">
        <f t="shared" ca="1" si="96"/>
        <v>0</v>
      </c>
      <c r="E527" s="50">
        <f t="shared" ca="1" si="97"/>
        <v>1</v>
      </c>
      <c r="F527" s="2" t="str">
        <f t="shared" ca="1" si="98"/>
        <v/>
      </c>
      <c r="BD527" s="49">
        <f t="shared" ca="1" si="100"/>
        <v>1871</v>
      </c>
      <c r="BE527" s="3">
        <f t="shared" ca="1" si="99"/>
        <v>0.18704999999999999</v>
      </c>
      <c r="BF527" s="3">
        <f t="shared" ca="1" si="101"/>
        <v>-0.88881967520906158</v>
      </c>
      <c r="BG527" s="9">
        <f t="shared" ca="1" si="102"/>
        <v>1</v>
      </c>
      <c r="BH527" s="6">
        <f ca="1">IF(ISNUMBER('Descriptive Stats'!BF527),'Descriptive Stats'!BF527,#N/A)</f>
        <v>-0.88881967520906158</v>
      </c>
      <c r="BI527" s="6">
        <f ca="1">IF(ISNUMBER('Descriptive Stats'!E527),'Descriptive Stats'!E527,#N/A)</f>
        <v>1</v>
      </c>
      <c r="BK527" s="2">
        <f t="shared" ca="1" si="93"/>
        <v>1</v>
      </c>
      <c r="BL527" s="2" t="str">
        <f t="shared" ca="1" si="94"/>
        <v/>
      </c>
    </row>
    <row r="528" spans="1:64" ht="14.4" x14ac:dyDescent="0.3">
      <c r="A528" s="2">
        <f>ROW()</f>
        <v>528</v>
      </c>
      <c r="B528" s="56"/>
      <c r="C528" s="8">
        <f t="shared" ca="1" si="95"/>
        <v>12</v>
      </c>
      <c r="D528" s="8">
        <f t="shared" ca="1" si="96"/>
        <v>1</v>
      </c>
      <c r="E528" s="50">
        <f t="shared" ca="1" si="97"/>
        <v>0</v>
      </c>
      <c r="F528" s="2" t="str">
        <f t="shared" ca="1" si="98"/>
        <v/>
      </c>
      <c r="BD528" s="49">
        <f t="shared" ca="1" si="100"/>
        <v>815.5</v>
      </c>
      <c r="BE528" s="3">
        <f t="shared" ca="1" si="99"/>
        <v>8.1500000000000003E-2</v>
      </c>
      <c r="BF528" s="3">
        <f t="shared" ca="1" si="101"/>
        <v>-1.3950525282585462</v>
      </c>
      <c r="BG528" s="9">
        <f t="shared" ca="1" si="102"/>
        <v>0</v>
      </c>
      <c r="BH528" s="6">
        <f ca="1">IF(ISNUMBER('Descriptive Stats'!BF528),'Descriptive Stats'!BF528,#N/A)</f>
        <v>-1.3950525282585462</v>
      </c>
      <c r="BI528" s="6">
        <f ca="1">IF(ISNUMBER('Descriptive Stats'!E528),'Descriptive Stats'!E528,#N/A)</f>
        <v>0</v>
      </c>
      <c r="BK528" s="2">
        <f t="shared" ca="1" si="93"/>
        <v>0</v>
      </c>
      <c r="BL528" s="2" t="str">
        <f t="shared" ca="1" si="94"/>
        <v/>
      </c>
    </row>
    <row r="529" spans="1:64" ht="14.4" x14ac:dyDescent="0.3">
      <c r="A529" s="2">
        <f>ROW()</f>
        <v>529</v>
      </c>
      <c r="B529" s="56"/>
      <c r="C529" s="8">
        <f t="shared" ca="1" si="95"/>
        <v>22</v>
      </c>
      <c r="D529" s="8">
        <f t="shared" ca="1" si="96"/>
        <v>0</v>
      </c>
      <c r="E529" s="50">
        <f t="shared" ca="1" si="97"/>
        <v>2</v>
      </c>
      <c r="F529" s="2" t="str">
        <f t="shared" ca="1" si="98"/>
        <v/>
      </c>
      <c r="BD529" s="49">
        <f t="shared" ca="1" si="100"/>
        <v>2595</v>
      </c>
      <c r="BE529" s="3">
        <f t="shared" ca="1" si="99"/>
        <v>0.25945000000000001</v>
      </c>
      <c r="BF529" s="3">
        <f t="shared" ca="1" si="101"/>
        <v>-0.6450419512753276</v>
      </c>
      <c r="BG529" s="9">
        <f t="shared" ca="1" si="102"/>
        <v>2</v>
      </c>
      <c r="BH529" s="6">
        <f ca="1">IF(ISNUMBER('Descriptive Stats'!BF529),'Descriptive Stats'!BF529,#N/A)</f>
        <v>-0.6450419512753276</v>
      </c>
      <c r="BI529" s="6">
        <f ca="1">IF(ISNUMBER('Descriptive Stats'!E529),'Descriptive Stats'!E529,#N/A)</f>
        <v>2</v>
      </c>
      <c r="BK529" s="2">
        <f t="shared" ca="1" si="93"/>
        <v>2</v>
      </c>
      <c r="BL529" s="2">
        <f t="shared" ca="1" si="94"/>
        <v>2</v>
      </c>
    </row>
    <row r="530" spans="1:64" ht="14.4" x14ac:dyDescent="0.3">
      <c r="A530" s="2">
        <f>ROW()</f>
        <v>530</v>
      </c>
      <c r="B530" s="56"/>
      <c r="C530" s="8">
        <f t="shared" ca="1" si="95"/>
        <v>17</v>
      </c>
      <c r="D530" s="8">
        <f t="shared" ca="1" si="96"/>
        <v>2</v>
      </c>
      <c r="E530" s="50">
        <f t="shared" ca="1" si="97"/>
        <v>9</v>
      </c>
      <c r="F530" s="2" t="str">
        <f t="shared" ca="1" si="98"/>
        <v/>
      </c>
      <c r="BD530" s="49">
        <f t="shared" ca="1" si="100"/>
        <v>4819</v>
      </c>
      <c r="BE530" s="3">
        <f t="shared" ca="1" si="99"/>
        <v>0.48185</v>
      </c>
      <c r="BF530" s="3">
        <f t="shared" ca="1" si="101"/>
        <v>-4.5511009098988427E-2</v>
      </c>
      <c r="BG530" s="9">
        <f t="shared" ca="1" si="102"/>
        <v>9</v>
      </c>
      <c r="BH530" s="6">
        <f ca="1">IF(ISNUMBER('Descriptive Stats'!BF530),'Descriptive Stats'!BF530,#N/A)</f>
        <v>-4.5511009098988427E-2</v>
      </c>
      <c r="BI530" s="6">
        <f ca="1">IF(ISNUMBER('Descriptive Stats'!E530),'Descriptive Stats'!E530,#N/A)</f>
        <v>9</v>
      </c>
      <c r="BK530" s="2" t="str">
        <f t="shared" ca="1" si="93"/>
        <v/>
      </c>
      <c r="BL530" s="2">
        <f t="shared" ca="1" si="94"/>
        <v>9</v>
      </c>
    </row>
    <row r="531" spans="1:64" ht="14.4" x14ac:dyDescent="0.3">
      <c r="A531" s="2">
        <f>ROW()</f>
        <v>531</v>
      </c>
      <c r="B531" s="56"/>
      <c r="C531" s="8">
        <f t="shared" ca="1" si="95"/>
        <v>23</v>
      </c>
      <c r="D531" s="8">
        <f t="shared" ca="1" si="96"/>
        <v>9</v>
      </c>
      <c r="E531" s="50">
        <f t="shared" ca="1" si="97"/>
        <v>6</v>
      </c>
      <c r="F531" s="2" t="str">
        <f t="shared" ca="1" si="98"/>
        <v/>
      </c>
      <c r="BD531" s="49">
        <f t="shared" ca="1" si="100"/>
        <v>3900</v>
      </c>
      <c r="BE531" s="3">
        <f t="shared" ca="1" si="99"/>
        <v>0.38995000000000002</v>
      </c>
      <c r="BF531" s="3">
        <f t="shared" ca="1" si="101"/>
        <v>-0.2794493539703507</v>
      </c>
      <c r="BG531" s="9">
        <f t="shared" ca="1" si="102"/>
        <v>6</v>
      </c>
      <c r="BH531" s="6">
        <f ca="1">IF(ISNUMBER('Descriptive Stats'!BF531),'Descriptive Stats'!BF531,#N/A)</f>
        <v>-0.2794493539703507</v>
      </c>
      <c r="BI531" s="6">
        <f ca="1">IF(ISNUMBER('Descriptive Stats'!E531),'Descriptive Stats'!E531,#N/A)</f>
        <v>6</v>
      </c>
      <c r="BK531" s="2" t="str">
        <f t="shared" ca="1" si="93"/>
        <v/>
      </c>
      <c r="BL531" s="2">
        <f t="shared" ca="1" si="94"/>
        <v>6</v>
      </c>
    </row>
    <row r="532" spans="1:64" ht="14.4" x14ac:dyDescent="0.3">
      <c r="A532" s="2">
        <f>ROW()</f>
        <v>532</v>
      </c>
      <c r="B532" s="56"/>
      <c r="C532" s="8">
        <f t="shared" ca="1" si="95"/>
        <v>5</v>
      </c>
      <c r="D532" s="8">
        <f t="shared" ca="1" si="96"/>
        <v>6</v>
      </c>
      <c r="E532" s="50">
        <f t="shared" ca="1" si="97"/>
        <v>9</v>
      </c>
      <c r="F532" s="2" t="str">
        <f t="shared" ca="1" si="98"/>
        <v/>
      </c>
      <c r="BD532" s="49">
        <f t="shared" ca="1" si="100"/>
        <v>4819</v>
      </c>
      <c r="BE532" s="3">
        <f t="shared" ca="1" si="99"/>
        <v>0.48185</v>
      </c>
      <c r="BF532" s="3">
        <f t="shared" ca="1" si="101"/>
        <v>-4.5511009098988427E-2</v>
      </c>
      <c r="BG532" s="9">
        <f t="shared" ca="1" si="102"/>
        <v>9</v>
      </c>
      <c r="BH532" s="6">
        <f ca="1">IF(ISNUMBER('Descriptive Stats'!BF532),'Descriptive Stats'!BF532,#N/A)</f>
        <v>-4.5511009098988427E-2</v>
      </c>
      <c r="BI532" s="6">
        <f ca="1">IF(ISNUMBER('Descriptive Stats'!E532),'Descriptive Stats'!E532,#N/A)</f>
        <v>9</v>
      </c>
      <c r="BK532" s="2" t="str">
        <f t="shared" ca="1" si="93"/>
        <v/>
      </c>
      <c r="BL532" s="2">
        <f t="shared" ca="1" si="94"/>
        <v>9</v>
      </c>
    </row>
    <row r="533" spans="1:64" ht="14.4" x14ac:dyDescent="0.3">
      <c r="A533" s="2">
        <f>ROW()</f>
        <v>533</v>
      </c>
      <c r="B533" s="56"/>
      <c r="C533" s="8">
        <f t="shared" ca="1" si="95"/>
        <v>23</v>
      </c>
      <c r="D533" s="8">
        <f t="shared" ca="1" si="96"/>
        <v>9</v>
      </c>
      <c r="E533" s="50">
        <f t="shared" ca="1" si="97"/>
        <v>7</v>
      </c>
      <c r="F533" s="2" t="str">
        <f t="shared" ca="1" si="98"/>
        <v/>
      </c>
      <c r="BD533" s="49">
        <f t="shared" ca="1" si="100"/>
        <v>4473.5</v>
      </c>
      <c r="BE533" s="3">
        <f t="shared" ca="1" si="99"/>
        <v>0.44729999999999998</v>
      </c>
      <c r="BF533" s="3">
        <f t="shared" ca="1" si="101"/>
        <v>-0.13248586824472414</v>
      </c>
      <c r="BG533" s="9">
        <f t="shared" ca="1" si="102"/>
        <v>7</v>
      </c>
      <c r="BH533" s="6">
        <f ca="1">IF(ISNUMBER('Descriptive Stats'!BF533),'Descriptive Stats'!BF533,#N/A)</f>
        <v>-0.13248586824472414</v>
      </c>
      <c r="BI533" s="6">
        <f ca="1">IF(ISNUMBER('Descriptive Stats'!E533),'Descriptive Stats'!E533,#N/A)</f>
        <v>7</v>
      </c>
      <c r="BK533" s="2" t="str">
        <f t="shared" ca="1" si="93"/>
        <v/>
      </c>
      <c r="BL533" s="2">
        <f t="shared" ca="1" si="94"/>
        <v>7</v>
      </c>
    </row>
    <row r="534" spans="1:64" ht="14.4" x14ac:dyDescent="0.3">
      <c r="A534" s="2">
        <f>ROW()</f>
        <v>534</v>
      </c>
      <c r="B534" s="56"/>
      <c r="C534" s="8">
        <f t="shared" ca="1" si="95"/>
        <v>6</v>
      </c>
      <c r="D534" s="8">
        <f t="shared" ca="1" si="96"/>
        <v>7</v>
      </c>
      <c r="E534" s="50">
        <f t="shared" ca="1" si="97"/>
        <v>2</v>
      </c>
      <c r="F534" s="2" t="str">
        <f t="shared" ca="1" si="98"/>
        <v/>
      </c>
      <c r="BD534" s="49">
        <f t="shared" ca="1" si="100"/>
        <v>2595</v>
      </c>
      <c r="BE534" s="3">
        <f t="shared" ca="1" si="99"/>
        <v>0.25945000000000001</v>
      </c>
      <c r="BF534" s="3">
        <f t="shared" ca="1" si="101"/>
        <v>-0.6450419512753276</v>
      </c>
      <c r="BG534" s="9">
        <f t="shared" ca="1" si="102"/>
        <v>2</v>
      </c>
      <c r="BH534" s="6">
        <f ca="1">IF(ISNUMBER('Descriptive Stats'!BF534),'Descriptive Stats'!BF534,#N/A)</f>
        <v>-0.6450419512753276</v>
      </c>
      <c r="BI534" s="6">
        <f ca="1">IF(ISNUMBER('Descriptive Stats'!E534),'Descriptive Stats'!E534,#N/A)</f>
        <v>2</v>
      </c>
      <c r="BK534" s="2">
        <f t="shared" ca="1" si="93"/>
        <v>2</v>
      </c>
      <c r="BL534" s="2">
        <f t="shared" ca="1" si="94"/>
        <v>2</v>
      </c>
    </row>
    <row r="535" spans="1:64" ht="14.4" x14ac:dyDescent="0.3">
      <c r="A535" s="2">
        <f>ROW()</f>
        <v>535</v>
      </c>
      <c r="B535" s="56"/>
      <c r="C535" s="8">
        <f t="shared" ca="1" si="95"/>
        <v>17</v>
      </c>
      <c r="D535" s="8">
        <f t="shared" ca="1" si="96"/>
        <v>2</v>
      </c>
      <c r="E535" s="50">
        <f t="shared" ca="1" si="97"/>
        <v>7</v>
      </c>
      <c r="F535" s="2" t="str">
        <f t="shared" ca="1" si="98"/>
        <v/>
      </c>
      <c r="BD535" s="49">
        <f t="shared" ca="1" si="100"/>
        <v>4473.5</v>
      </c>
      <c r="BE535" s="3">
        <f t="shared" ca="1" si="99"/>
        <v>0.44729999999999998</v>
      </c>
      <c r="BF535" s="3">
        <f t="shared" ca="1" si="101"/>
        <v>-0.13248586824472414</v>
      </c>
      <c r="BG535" s="9">
        <f t="shared" ca="1" si="102"/>
        <v>7</v>
      </c>
      <c r="BH535" s="6">
        <f ca="1">IF(ISNUMBER('Descriptive Stats'!BF535),'Descriptive Stats'!BF535,#N/A)</f>
        <v>-0.13248586824472414</v>
      </c>
      <c r="BI535" s="6">
        <f ca="1">IF(ISNUMBER('Descriptive Stats'!E535),'Descriptive Stats'!E535,#N/A)</f>
        <v>7</v>
      </c>
      <c r="BK535" s="2" t="str">
        <f t="shared" ca="1" si="93"/>
        <v/>
      </c>
      <c r="BL535" s="2">
        <f t="shared" ca="1" si="94"/>
        <v>7</v>
      </c>
    </row>
    <row r="536" spans="1:64" ht="14.4" x14ac:dyDescent="0.3">
      <c r="A536" s="2">
        <f>ROW()</f>
        <v>536</v>
      </c>
      <c r="B536" s="56"/>
      <c r="C536" s="8">
        <f t="shared" ca="1" si="95"/>
        <v>6</v>
      </c>
      <c r="D536" s="8">
        <f t="shared" ca="1" si="96"/>
        <v>7</v>
      </c>
      <c r="E536" s="50">
        <f t="shared" ca="1" si="97"/>
        <v>7</v>
      </c>
      <c r="F536" s="2" t="str">
        <f t="shared" ca="1" si="98"/>
        <v/>
      </c>
      <c r="BD536" s="49">
        <f t="shared" ca="1" si="100"/>
        <v>4473.5</v>
      </c>
      <c r="BE536" s="3">
        <f t="shared" ca="1" si="99"/>
        <v>0.44729999999999998</v>
      </c>
      <c r="BF536" s="3">
        <f t="shared" ca="1" si="101"/>
        <v>-0.13248586824472414</v>
      </c>
      <c r="BG536" s="9">
        <f t="shared" ca="1" si="102"/>
        <v>7</v>
      </c>
      <c r="BH536" s="6">
        <f ca="1">IF(ISNUMBER('Descriptive Stats'!BF536),'Descriptive Stats'!BF536,#N/A)</f>
        <v>-0.13248586824472414</v>
      </c>
      <c r="BI536" s="6">
        <f ca="1">IF(ISNUMBER('Descriptive Stats'!E536),'Descriptive Stats'!E536,#N/A)</f>
        <v>7</v>
      </c>
      <c r="BK536" s="2" t="str">
        <f t="shared" ca="1" si="93"/>
        <v/>
      </c>
      <c r="BL536" s="2">
        <f t="shared" ca="1" si="94"/>
        <v>7</v>
      </c>
    </row>
    <row r="537" spans="1:64" ht="14.4" x14ac:dyDescent="0.3">
      <c r="A537" s="2">
        <f>ROW()</f>
        <v>537</v>
      </c>
      <c r="B537" s="56"/>
      <c r="C537" s="8">
        <f t="shared" ca="1" si="95"/>
        <v>19</v>
      </c>
      <c r="D537" s="8">
        <f t="shared" ca="1" si="96"/>
        <v>7</v>
      </c>
      <c r="E537" s="50">
        <f t="shared" ca="1" si="97"/>
        <v>3</v>
      </c>
      <c r="F537" s="2" t="str">
        <f t="shared" ca="1" si="98"/>
        <v/>
      </c>
      <c r="BD537" s="49">
        <f t="shared" ca="1" si="100"/>
        <v>3200</v>
      </c>
      <c r="BE537" s="3">
        <f t="shared" ca="1" si="99"/>
        <v>0.31995000000000001</v>
      </c>
      <c r="BF537" s="3">
        <f t="shared" ca="1" si="101"/>
        <v>-0.46783862043457014</v>
      </c>
      <c r="BG537" s="9">
        <f t="shared" ca="1" si="102"/>
        <v>3</v>
      </c>
      <c r="BH537" s="6">
        <f ca="1">IF(ISNUMBER('Descriptive Stats'!BF537),'Descriptive Stats'!BF537,#N/A)</f>
        <v>-0.46783862043457014</v>
      </c>
      <c r="BI537" s="6">
        <f ca="1">IF(ISNUMBER('Descriptive Stats'!E537),'Descriptive Stats'!E537,#N/A)</f>
        <v>3</v>
      </c>
      <c r="BK537" s="2" t="str">
        <f t="shared" ca="1" si="93"/>
        <v/>
      </c>
      <c r="BL537" s="2">
        <f t="shared" ca="1" si="94"/>
        <v>3</v>
      </c>
    </row>
    <row r="538" spans="1:64" ht="14.4" x14ac:dyDescent="0.3">
      <c r="A538" s="2">
        <f>ROW()</f>
        <v>538</v>
      </c>
      <c r="B538" s="56"/>
      <c r="C538" s="8">
        <f t="shared" ca="1" si="95"/>
        <v>10</v>
      </c>
      <c r="D538" s="8">
        <f t="shared" ca="1" si="96"/>
        <v>3</v>
      </c>
      <c r="E538" s="50">
        <f t="shared" ca="1" si="97"/>
        <v>0</v>
      </c>
      <c r="F538" s="2" t="str">
        <f t="shared" ca="1" si="98"/>
        <v/>
      </c>
      <c r="BD538" s="49">
        <f t="shared" ca="1" si="100"/>
        <v>815.5</v>
      </c>
      <c r="BE538" s="3">
        <f t="shared" ca="1" si="99"/>
        <v>8.1500000000000003E-2</v>
      </c>
      <c r="BF538" s="3">
        <f t="shared" ca="1" si="101"/>
        <v>-1.3950525282585462</v>
      </c>
      <c r="BG538" s="9">
        <f t="shared" ca="1" si="102"/>
        <v>0</v>
      </c>
      <c r="BH538" s="6">
        <f ca="1">IF(ISNUMBER('Descriptive Stats'!BF538),'Descriptive Stats'!BF538,#N/A)</f>
        <v>-1.3950525282585462</v>
      </c>
      <c r="BI538" s="6">
        <f ca="1">IF(ISNUMBER('Descriptive Stats'!E538),'Descriptive Stats'!E538,#N/A)</f>
        <v>0</v>
      </c>
      <c r="BK538" s="2">
        <f t="shared" ca="1" si="93"/>
        <v>0</v>
      </c>
      <c r="BL538" s="2" t="str">
        <f t="shared" ca="1" si="94"/>
        <v/>
      </c>
    </row>
    <row r="539" spans="1:64" ht="14.4" x14ac:dyDescent="0.3">
      <c r="A539" s="2">
        <f>ROW()</f>
        <v>539</v>
      </c>
      <c r="B539" s="56"/>
      <c r="C539" s="8">
        <f t="shared" ca="1" si="95"/>
        <v>14</v>
      </c>
      <c r="D539" s="8">
        <f t="shared" ca="1" si="96"/>
        <v>0</v>
      </c>
      <c r="E539" s="50">
        <f t="shared" ca="1" si="97"/>
        <v>6</v>
      </c>
      <c r="F539" s="2" t="str">
        <f t="shared" ca="1" si="98"/>
        <v/>
      </c>
      <c r="BD539" s="49">
        <f t="shared" ca="1" si="100"/>
        <v>3900</v>
      </c>
      <c r="BE539" s="3">
        <f t="shared" ca="1" si="99"/>
        <v>0.38995000000000002</v>
      </c>
      <c r="BF539" s="3">
        <f t="shared" ca="1" si="101"/>
        <v>-0.2794493539703507</v>
      </c>
      <c r="BG539" s="9">
        <f t="shared" ca="1" si="102"/>
        <v>6</v>
      </c>
      <c r="BH539" s="6">
        <f ca="1">IF(ISNUMBER('Descriptive Stats'!BF539),'Descriptive Stats'!BF539,#N/A)</f>
        <v>-0.2794493539703507</v>
      </c>
      <c r="BI539" s="6">
        <f ca="1">IF(ISNUMBER('Descriptive Stats'!E539),'Descriptive Stats'!E539,#N/A)</f>
        <v>6</v>
      </c>
      <c r="BK539" s="2" t="str">
        <f t="shared" ca="1" si="93"/>
        <v/>
      </c>
      <c r="BL539" s="2">
        <f t="shared" ca="1" si="94"/>
        <v>6</v>
      </c>
    </row>
    <row r="540" spans="1:64" ht="14.4" x14ac:dyDescent="0.3">
      <c r="A540" s="2">
        <f>ROW()</f>
        <v>540</v>
      </c>
      <c r="B540" s="56"/>
      <c r="C540" s="8">
        <f t="shared" ca="1" si="95"/>
        <v>2</v>
      </c>
      <c r="D540" s="8">
        <f t="shared" ca="1" si="96"/>
        <v>6</v>
      </c>
      <c r="E540" s="50">
        <f t="shared" ca="1" si="97"/>
        <v>0</v>
      </c>
      <c r="F540" s="2" t="str">
        <f t="shared" ca="1" si="98"/>
        <v/>
      </c>
      <c r="BD540" s="49">
        <f t="shared" ca="1" si="100"/>
        <v>815.5</v>
      </c>
      <c r="BE540" s="3">
        <f t="shared" ca="1" si="99"/>
        <v>8.1500000000000003E-2</v>
      </c>
      <c r="BF540" s="3">
        <f t="shared" ca="1" si="101"/>
        <v>-1.3950525282585462</v>
      </c>
      <c r="BG540" s="9">
        <f t="shared" ca="1" si="102"/>
        <v>0</v>
      </c>
      <c r="BH540" s="6">
        <f ca="1">IF(ISNUMBER('Descriptive Stats'!BF540),'Descriptive Stats'!BF540,#N/A)</f>
        <v>-1.3950525282585462</v>
      </c>
      <c r="BI540" s="6">
        <f ca="1">IF(ISNUMBER('Descriptive Stats'!E540),'Descriptive Stats'!E540,#N/A)</f>
        <v>0</v>
      </c>
      <c r="BK540" s="2">
        <f t="shared" ca="1" si="93"/>
        <v>0</v>
      </c>
      <c r="BL540" s="2" t="str">
        <f t="shared" ca="1" si="94"/>
        <v/>
      </c>
    </row>
    <row r="541" spans="1:64" ht="14.4" x14ac:dyDescent="0.3">
      <c r="A541" s="2">
        <f>ROW()</f>
        <v>541</v>
      </c>
      <c r="B541" s="56"/>
      <c r="C541" s="8">
        <f t="shared" ca="1" si="95"/>
        <v>4</v>
      </c>
      <c r="D541" s="8">
        <f t="shared" ca="1" si="96"/>
        <v>0</v>
      </c>
      <c r="E541" s="50">
        <f t="shared" ca="1" si="97"/>
        <v>9</v>
      </c>
      <c r="F541" s="2" t="str">
        <f t="shared" ca="1" si="98"/>
        <v/>
      </c>
      <c r="BD541" s="49">
        <f t="shared" ca="1" si="100"/>
        <v>4819</v>
      </c>
      <c r="BE541" s="3">
        <f t="shared" ca="1" si="99"/>
        <v>0.48185</v>
      </c>
      <c r="BF541" s="3">
        <f t="shared" ca="1" si="101"/>
        <v>-4.5511009098988427E-2</v>
      </c>
      <c r="BG541" s="9">
        <f t="shared" ca="1" si="102"/>
        <v>9</v>
      </c>
      <c r="BH541" s="6">
        <f ca="1">IF(ISNUMBER('Descriptive Stats'!BF541),'Descriptive Stats'!BF541,#N/A)</f>
        <v>-4.5511009098988427E-2</v>
      </c>
      <c r="BI541" s="6">
        <f ca="1">IF(ISNUMBER('Descriptive Stats'!E541),'Descriptive Stats'!E541,#N/A)</f>
        <v>9</v>
      </c>
      <c r="BK541" s="2" t="str">
        <f t="shared" ca="1" si="93"/>
        <v/>
      </c>
      <c r="BL541" s="2">
        <f t="shared" ca="1" si="94"/>
        <v>9</v>
      </c>
    </row>
    <row r="542" spans="1:64" ht="14.4" x14ac:dyDescent="0.3">
      <c r="A542" s="2">
        <f>ROW()</f>
        <v>542</v>
      </c>
      <c r="B542" s="56"/>
      <c r="C542" s="8">
        <f t="shared" ca="1" si="95"/>
        <v>23</v>
      </c>
      <c r="D542" s="8">
        <f t="shared" ca="1" si="96"/>
        <v>9</v>
      </c>
      <c r="E542" s="50">
        <f t="shared" ca="1" si="97"/>
        <v>4</v>
      </c>
      <c r="F542" s="2" t="str">
        <f t="shared" ca="1" si="98"/>
        <v/>
      </c>
      <c r="BD542" s="49">
        <f t="shared" ca="1" si="100"/>
        <v>3442</v>
      </c>
      <c r="BE542" s="3">
        <f t="shared" ca="1" si="99"/>
        <v>0.34415000000000001</v>
      </c>
      <c r="BF542" s="3">
        <f t="shared" ca="1" si="101"/>
        <v>-0.40116316278173481</v>
      </c>
      <c r="BG542" s="9">
        <f t="shared" ca="1" si="102"/>
        <v>4</v>
      </c>
      <c r="BH542" s="6">
        <f ca="1">IF(ISNUMBER('Descriptive Stats'!BF542),'Descriptive Stats'!BF542,#N/A)</f>
        <v>-0.40116316278173481</v>
      </c>
      <c r="BI542" s="6">
        <f ca="1">IF(ISNUMBER('Descriptive Stats'!E542),'Descriptive Stats'!E542,#N/A)</f>
        <v>4</v>
      </c>
      <c r="BK542" s="2" t="str">
        <f t="shared" ca="1" si="93"/>
        <v/>
      </c>
      <c r="BL542" s="2">
        <f t="shared" ca="1" si="94"/>
        <v>4</v>
      </c>
    </row>
    <row r="543" spans="1:64" ht="14.4" x14ac:dyDescent="0.3">
      <c r="A543" s="2">
        <f>ROW()</f>
        <v>543</v>
      </c>
      <c r="B543" s="56"/>
      <c r="C543" s="8">
        <f t="shared" ca="1" si="95"/>
        <v>13</v>
      </c>
      <c r="D543" s="8">
        <f t="shared" ca="1" si="96"/>
        <v>4</v>
      </c>
      <c r="E543" s="50">
        <f t="shared" ca="1" si="97"/>
        <v>15</v>
      </c>
      <c r="F543" s="2" t="str">
        <f t="shared" ca="1" si="98"/>
        <v/>
      </c>
      <c r="BD543" s="49">
        <f t="shared" ca="1" si="100"/>
        <v>5051.5</v>
      </c>
      <c r="BE543" s="3">
        <f t="shared" ca="1" si="99"/>
        <v>0.50509999999999999</v>
      </c>
      <c r="BF543" s="3">
        <f t="shared" ca="1" si="101"/>
        <v>1.2784152420787677E-2</v>
      </c>
      <c r="BG543" s="9">
        <f t="shared" ca="1" si="102"/>
        <v>15</v>
      </c>
      <c r="BH543" s="6">
        <f ca="1">IF(ISNUMBER('Descriptive Stats'!BF543),'Descriptive Stats'!BF543,#N/A)</f>
        <v>1.2784152420787677E-2</v>
      </c>
      <c r="BI543" s="6">
        <f ca="1">IF(ISNUMBER('Descriptive Stats'!E543),'Descriptive Stats'!E543,#N/A)</f>
        <v>15</v>
      </c>
      <c r="BK543" s="2" t="str">
        <f t="shared" ca="1" si="93"/>
        <v/>
      </c>
      <c r="BL543" s="2">
        <f t="shared" ca="1" si="94"/>
        <v>15</v>
      </c>
    </row>
    <row r="544" spans="1:64" ht="14.4" x14ac:dyDescent="0.3">
      <c r="A544" s="2">
        <f>ROW()</f>
        <v>544</v>
      </c>
      <c r="B544" s="56"/>
      <c r="C544" s="8">
        <f t="shared" ca="1" si="95"/>
        <v>24</v>
      </c>
      <c r="D544" s="8">
        <f t="shared" ca="1" si="96"/>
        <v>15</v>
      </c>
      <c r="E544" s="50">
        <f t="shared" ca="1" si="97"/>
        <v>2</v>
      </c>
      <c r="F544" s="2" t="str">
        <f t="shared" ca="1" si="98"/>
        <v/>
      </c>
      <c r="BD544" s="49">
        <f t="shared" ca="1" si="100"/>
        <v>2595</v>
      </c>
      <c r="BE544" s="3">
        <f t="shared" ca="1" si="99"/>
        <v>0.25945000000000001</v>
      </c>
      <c r="BF544" s="3">
        <f t="shared" ca="1" si="101"/>
        <v>-0.6450419512753276</v>
      </c>
      <c r="BG544" s="9">
        <f t="shared" ca="1" si="102"/>
        <v>2</v>
      </c>
      <c r="BH544" s="6">
        <f ca="1">IF(ISNUMBER('Descriptive Stats'!BF544),'Descriptive Stats'!BF544,#N/A)</f>
        <v>-0.6450419512753276</v>
      </c>
      <c r="BI544" s="6">
        <f ca="1">IF(ISNUMBER('Descriptive Stats'!E544),'Descriptive Stats'!E544,#N/A)</f>
        <v>2</v>
      </c>
      <c r="BK544" s="2">
        <f t="shared" ca="1" si="93"/>
        <v>2</v>
      </c>
      <c r="BL544" s="2">
        <f t="shared" ca="1" si="94"/>
        <v>2</v>
      </c>
    </row>
    <row r="545" spans="1:64" ht="14.4" x14ac:dyDescent="0.3">
      <c r="A545" s="2">
        <f>ROW()</f>
        <v>545</v>
      </c>
      <c r="B545" s="56"/>
      <c r="C545" s="8">
        <f t="shared" ca="1" si="95"/>
        <v>9</v>
      </c>
      <c r="D545" s="8">
        <f t="shared" ca="1" si="96"/>
        <v>2</v>
      </c>
      <c r="E545" s="50">
        <f t="shared" ca="1" si="97"/>
        <v>2</v>
      </c>
      <c r="F545" s="2" t="str">
        <f t="shared" ca="1" si="98"/>
        <v/>
      </c>
      <c r="BD545" s="49">
        <f t="shared" ca="1" si="100"/>
        <v>2595</v>
      </c>
      <c r="BE545" s="3">
        <f t="shared" ca="1" si="99"/>
        <v>0.25945000000000001</v>
      </c>
      <c r="BF545" s="3">
        <f t="shared" ca="1" si="101"/>
        <v>-0.6450419512753276</v>
      </c>
      <c r="BG545" s="9">
        <f t="shared" ca="1" si="102"/>
        <v>2</v>
      </c>
      <c r="BH545" s="6">
        <f ca="1">IF(ISNUMBER('Descriptive Stats'!BF545),'Descriptive Stats'!BF545,#N/A)</f>
        <v>-0.6450419512753276</v>
      </c>
      <c r="BI545" s="6">
        <f ca="1">IF(ISNUMBER('Descriptive Stats'!E545),'Descriptive Stats'!E545,#N/A)</f>
        <v>2</v>
      </c>
      <c r="BK545" s="2">
        <f t="shared" ca="1" si="93"/>
        <v>2</v>
      </c>
      <c r="BL545" s="2">
        <f t="shared" ca="1" si="94"/>
        <v>2</v>
      </c>
    </row>
    <row r="546" spans="1:64" ht="14.4" x14ac:dyDescent="0.3">
      <c r="A546" s="2">
        <f>ROW()</f>
        <v>546</v>
      </c>
      <c r="B546" s="56"/>
      <c r="C546" s="8">
        <f t="shared" ca="1" si="95"/>
        <v>17</v>
      </c>
      <c r="D546" s="8">
        <f t="shared" ca="1" si="96"/>
        <v>2</v>
      </c>
      <c r="E546" s="50">
        <f t="shared" ca="1" si="97"/>
        <v>1</v>
      </c>
      <c r="F546" s="2" t="str">
        <f t="shared" ca="1" si="98"/>
        <v/>
      </c>
      <c r="BD546" s="49">
        <f t="shared" ca="1" si="100"/>
        <v>1871</v>
      </c>
      <c r="BE546" s="3">
        <f t="shared" ca="1" si="99"/>
        <v>0.18704999999999999</v>
      </c>
      <c r="BF546" s="3">
        <f t="shared" ca="1" si="101"/>
        <v>-0.88881967520906158</v>
      </c>
      <c r="BG546" s="9">
        <f t="shared" ca="1" si="102"/>
        <v>1</v>
      </c>
      <c r="BH546" s="6">
        <f ca="1">IF(ISNUMBER('Descriptive Stats'!BF546),'Descriptive Stats'!BF546,#N/A)</f>
        <v>-0.88881967520906158</v>
      </c>
      <c r="BI546" s="6">
        <f ca="1">IF(ISNUMBER('Descriptive Stats'!E546),'Descriptive Stats'!E546,#N/A)</f>
        <v>1</v>
      </c>
      <c r="BK546" s="2">
        <f t="shared" ca="1" si="93"/>
        <v>1</v>
      </c>
      <c r="BL546" s="2" t="str">
        <f t="shared" ca="1" si="94"/>
        <v/>
      </c>
    </row>
    <row r="547" spans="1:64" ht="14.4" x14ac:dyDescent="0.3">
      <c r="A547" s="2">
        <f>ROW()</f>
        <v>547</v>
      </c>
      <c r="B547" s="56"/>
      <c r="C547" s="8">
        <f t="shared" ca="1" si="95"/>
        <v>8</v>
      </c>
      <c r="D547" s="8">
        <f t="shared" ca="1" si="96"/>
        <v>1</v>
      </c>
      <c r="E547" s="50">
        <f t="shared" ca="1" si="97"/>
        <v>2</v>
      </c>
      <c r="F547" s="2" t="str">
        <f t="shared" ca="1" si="98"/>
        <v/>
      </c>
      <c r="BD547" s="49">
        <f t="shared" ca="1" si="100"/>
        <v>2595</v>
      </c>
      <c r="BE547" s="3">
        <f t="shared" ca="1" si="99"/>
        <v>0.25945000000000001</v>
      </c>
      <c r="BF547" s="3">
        <f t="shared" ca="1" si="101"/>
        <v>-0.6450419512753276</v>
      </c>
      <c r="BG547" s="9">
        <f t="shared" ca="1" si="102"/>
        <v>2</v>
      </c>
      <c r="BH547" s="6">
        <f ca="1">IF(ISNUMBER('Descriptive Stats'!BF547),'Descriptive Stats'!BF547,#N/A)</f>
        <v>-0.6450419512753276</v>
      </c>
      <c r="BI547" s="6">
        <f ca="1">IF(ISNUMBER('Descriptive Stats'!E547),'Descriptive Stats'!E547,#N/A)</f>
        <v>2</v>
      </c>
      <c r="BK547" s="2">
        <f t="shared" ref="BK547:BK610" ca="1" si="103">IF(AND(ISNUMBER(E547),E547&lt;=$J$15),E547,"")</f>
        <v>2</v>
      </c>
      <c r="BL547" s="2">
        <f t="shared" ref="BL547:BL610" ca="1" si="104">IF(AND(ISNUMBER(E547),E547&gt;=$J$15),E547,"")</f>
        <v>2</v>
      </c>
    </row>
    <row r="548" spans="1:64" ht="14.4" x14ac:dyDescent="0.3">
      <c r="A548" s="2">
        <f>ROW()</f>
        <v>548</v>
      </c>
      <c r="B548" s="56"/>
      <c r="C548" s="8">
        <f t="shared" ca="1" si="95"/>
        <v>3</v>
      </c>
      <c r="D548" s="8">
        <f t="shared" ca="1" si="96"/>
        <v>2</v>
      </c>
      <c r="E548" s="50">
        <f t="shared" ca="1" si="97"/>
        <v>0</v>
      </c>
      <c r="F548" s="2" t="str">
        <f t="shared" ca="1" si="98"/>
        <v/>
      </c>
      <c r="BD548" s="49">
        <f t="shared" ca="1" si="100"/>
        <v>815.5</v>
      </c>
      <c r="BE548" s="3">
        <f t="shared" ca="1" si="99"/>
        <v>8.1500000000000003E-2</v>
      </c>
      <c r="BF548" s="3">
        <f t="shared" ca="1" si="101"/>
        <v>-1.3950525282585462</v>
      </c>
      <c r="BG548" s="9">
        <f t="shared" ca="1" si="102"/>
        <v>0</v>
      </c>
      <c r="BH548" s="6">
        <f ca="1">IF(ISNUMBER('Descriptive Stats'!BF548),'Descriptive Stats'!BF548,#N/A)</f>
        <v>-1.3950525282585462</v>
      </c>
      <c r="BI548" s="6">
        <f ca="1">IF(ISNUMBER('Descriptive Stats'!E548),'Descriptive Stats'!E548,#N/A)</f>
        <v>0</v>
      </c>
      <c r="BK548" s="2">
        <f t="shared" ca="1" si="103"/>
        <v>0</v>
      </c>
      <c r="BL548" s="2" t="str">
        <f t="shared" ca="1" si="104"/>
        <v/>
      </c>
    </row>
    <row r="549" spans="1:64" ht="14.4" x14ac:dyDescent="0.3">
      <c r="A549" s="2">
        <f>ROW()</f>
        <v>549</v>
      </c>
      <c r="B549" s="56"/>
      <c r="C549" s="8">
        <f t="shared" ca="1" si="95"/>
        <v>4</v>
      </c>
      <c r="D549" s="8">
        <f t="shared" ca="1" si="96"/>
        <v>0</v>
      </c>
      <c r="E549" s="50">
        <f t="shared" ca="1" si="97"/>
        <v>6</v>
      </c>
      <c r="F549" s="2" t="str">
        <f t="shared" ca="1" si="98"/>
        <v/>
      </c>
      <c r="BD549" s="49">
        <f t="shared" ca="1" si="100"/>
        <v>3900</v>
      </c>
      <c r="BE549" s="3">
        <f t="shared" ca="1" si="99"/>
        <v>0.38995000000000002</v>
      </c>
      <c r="BF549" s="3">
        <f t="shared" ca="1" si="101"/>
        <v>-0.2794493539703507</v>
      </c>
      <c r="BG549" s="9">
        <f t="shared" ca="1" si="102"/>
        <v>6</v>
      </c>
      <c r="BH549" s="6">
        <f ca="1">IF(ISNUMBER('Descriptive Stats'!BF549),'Descriptive Stats'!BF549,#N/A)</f>
        <v>-0.2794493539703507</v>
      </c>
      <c r="BI549" s="6">
        <f ca="1">IF(ISNUMBER('Descriptive Stats'!E549),'Descriptive Stats'!E549,#N/A)</f>
        <v>6</v>
      </c>
      <c r="BK549" s="2" t="str">
        <f t="shared" ca="1" si="103"/>
        <v/>
      </c>
      <c r="BL549" s="2">
        <f t="shared" ca="1" si="104"/>
        <v>6</v>
      </c>
    </row>
    <row r="550" spans="1:64" ht="14.4" x14ac:dyDescent="0.3">
      <c r="A550" s="2">
        <f>ROW()</f>
        <v>550</v>
      </c>
      <c r="B550" s="56"/>
      <c r="C550" s="8">
        <f t="shared" ca="1" si="95"/>
        <v>2</v>
      </c>
      <c r="D550" s="8">
        <f t="shared" ca="1" si="96"/>
        <v>6</v>
      </c>
      <c r="E550" s="50">
        <f t="shared" ca="1" si="97"/>
        <v>2</v>
      </c>
      <c r="F550" s="2" t="str">
        <f t="shared" ca="1" si="98"/>
        <v/>
      </c>
      <c r="BD550" s="49">
        <f t="shared" ca="1" si="100"/>
        <v>2595</v>
      </c>
      <c r="BE550" s="3">
        <f t="shared" ca="1" si="99"/>
        <v>0.25945000000000001</v>
      </c>
      <c r="BF550" s="3">
        <f t="shared" ca="1" si="101"/>
        <v>-0.6450419512753276</v>
      </c>
      <c r="BG550" s="9">
        <f t="shared" ca="1" si="102"/>
        <v>2</v>
      </c>
      <c r="BH550" s="6">
        <f ca="1">IF(ISNUMBER('Descriptive Stats'!BF550),'Descriptive Stats'!BF550,#N/A)</f>
        <v>-0.6450419512753276</v>
      </c>
      <c r="BI550" s="6">
        <f ca="1">IF(ISNUMBER('Descriptive Stats'!E550),'Descriptive Stats'!E550,#N/A)</f>
        <v>2</v>
      </c>
      <c r="BK550" s="2">
        <f t="shared" ca="1" si="103"/>
        <v>2</v>
      </c>
      <c r="BL550" s="2">
        <f t="shared" ca="1" si="104"/>
        <v>2</v>
      </c>
    </row>
    <row r="551" spans="1:64" ht="14.4" x14ac:dyDescent="0.3">
      <c r="A551" s="2">
        <f>ROW()</f>
        <v>551</v>
      </c>
      <c r="B551" s="56"/>
      <c r="C551" s="8">
        <f t="shared" ca="1" si="95"/>
        <v>21</v>
      </c>
      <c r="D551" s="8">
        <f t="shared" ca="1" si="96"/>
        <v>2</v>
      </c>
      <c r="E551" s="50">
        <f t="shared" ca="1" si="97"/>
        <v>7</v>
      </c>
      <c r="F551" s="2" t="str">
        <f t="shared" ca="1" si="98"/>
        <v/>
      </c>
      <c r="BD551" s="49">
        <f t="shared" ca="1" si="100"/>
        <v>4473.5</v>
      </c>
      <c r="BE551" s="3">
        <f t="shared" ca="1" si="99"/>
        <v>0.44729999999999998</v>
      </c>
      <c r="BF551" s="3">
        <f t="shared" ca="1" si="101"/>
        <v>-0.13248586824472414</v>
      </c>
      <c r="BG551" s="9">
        <f t="shared" ca="1" si="102"/>
        <v>7</v>
      </c>
      <c r="BH551" s="6">
        <f ca="1">IF(ISNUMBER('Descriptive Stats'!BF551),'Descriptive Stats'!BF551,#N/A)</f>
        <v>-0.13248586824472414</v>
      </c>
      <c r="BI551" s="6">
        <f ca="1">IF(ISNUMBER('Descriptive Stats'!E551),'Descriptive Stats'!E551,#N/A)</f>
        <v>7</v>
      </c>
      <c r="BK551" s="2" t="str">
        <f t="shared" ca="1" si="103"/>
        <v/>
      </c>
      <c r="BL551" s="2">
        <f t="shared" ca="1" si="104"/>
        <v>7</v>
      </c>
    </row>
    <row r="552" spans="1:64" ht="14.4" x14ac:dyDescent="0.3">
      <c r="A552" s="2">
        <f>ROW()</f>
        <v>552</v>
      </c>
      <c r="B552" s="56"/>
      <c r="C552" s="8">
        <f t="shared" ca="1" si="95"/>
        <v>6</v>
      </c>
      <c r="D552" s="8">
        <f t="shared" ca="1" si="96"/>
        <v>7</v>
      </c>
      <c r="E552" s="50">
        <f t="shared" ca="1" si="97"/>
        <v>7</v>
      </c>
      <c r="F552" s="2" t="str">
        <f t="shared" ca="1" si="98"/>
        <v/>
      </c>
      <c r="BD552" s="49">
        <f t="shared" ca="1" si="100"/>
        <v>4473.5</v>
      </c>
      <c r="BE552" s="3">
        <f t="shared" ca="1" si="99"/>
        <v>0.44729999999999998</v>
      </c>
      <c r="BF552" s="3">
        <f t="shared" ca="1" si="101"/>
        <v>-0.13248586824472414</v>
      </c>
      <c r="BG552" s="9">
        <f t="shared" ca="1" si="102"/>
        <v>7</v>
      </c>
      <c r="BH552" s="6">
        <f ca="1">IF(ISNUMBER('Descriptive Stats'!BF552),'Descriptive Stats'!BF552,#N/A)</f>
        <v>-0.13248586824472414</v>
      </c>
      <c r="BI552" s="6">
        <f ca="1">IF(ISNUMBER('Descriptive Stats'!E552),'Descriptive Stats'!E552,#N/A)</f>
        <v>7</v>
      </c>
      <c r="BK552" s="2" t="str">
        <f t="shared" ca="1" si="103"/>
        <v/>
      </c>
      <c r="BL552" s="2">
        <f t="shared" ca="1" si="104"/>
        <v>7</v>
      </c>
    </row>
    <row r="553" spans="1:64" ht="14.4" x14ac:dyDescent="0.3">
      <c r="A553" s="2">
        <f>ROW()</f>
        <v>553</v>
      </c>
      <c r="B553" s="56"/>
      <c r="C553" s="8">
        <f t="shared" ca="1" si="95"/>
        <v>6</v>
      </c>
      <c r="D553" s="8">
        <f t="shared" ca="1" si="96"/>
        <v>7</v>
      </c>
      <c r="E553" s="50">
        <f t="shared" ca="1" si="97"/>
        <v>4</v>
      </c>
      <c r="F553" s="2" t="str">
        <f t="shared" ca="1" si="98"/>
        <v/>
      </c>
      <c r="BD553" s="49">
        <f t="shared" ca="1" si="100"/>
        <v>3442</v>
      </c>
      <c r="BE553" s="3">
        <f t="shared" ca="1" si="99"/>
        <v>0.34415000000000001</v>
      </c>
      <c r="BF553" s="3">
        <f t="shared" ca="1" si="101"/>
        <v>-0.40116316278173481</v>
      </c>
      <c r="BG553" s="9">
        <f t="shared" ca="1" si="102"/>
        <v>4</v>
      </c>
      <c r="BH553" s="6">
        <f ca="1">IF(ISNUMBER('Descriptive Stats'!BF553),'Descriptive Stats'!BF553,#N/A)</f>
        <v>-0.40116316278173481</v>
      </c>
      <c r="BI553" s="6">
        <f ca="1">IF(ISNUMBER('Descriptive Stats'!E553),'Descriptive Stats'!E553,#N/A)</f>
        <v>4</v>
      </c>
      <c r="BK553" s="2" t="str">
        <f t="shared" ca="1" si="103"/>
        <v/>
      </c>
      <c r="BL553" s="2">
        <f t="shared" ca="1" si="104"/>
        <v>4</v>
      </c>
    </row>
    <row r="554" spans="1:64" ht="14.4" x14ac:dyDescent="0.3">
      <c r="A554" s="2">
        <f>ROW()</f>
        <v>554</v>
      </c>
      <c r="B554" s="56"/>
      <c r="C554" s="8">
        <f t="shared" ca="1" si="95"/>
        <v>13</v>
      </c>
      <c r="D554" s="8">
        <f t="shared" ca="1" si="96"/>
        <v>4</v>
      </c>
      <c r="E554" s="50">
        <f t="shared" ca="1" si="97"/>
        <v>2</v>
      </c>
      <c r="F554" s="2" t="str">
        <f t="shared" ca="1" si="98"/>
        <v/>
      </c>
      <c r="BD554" s="49">
        <f t="shared" ca="1" si="100"/>
        <v>2595</v>
      </c>
      <c r="BE554" s="3">
        <f t="shared" ca="1" si="99"/>
        <v>0.25945000000000001</v>
      </c>
      <c r="BF554" s="3">
        <f t="shared" ca="1" si="101"/>
        <v>-0.6450419512753276</v>
      </c>
      <c r="BG554" s="9">
        <f t="shared" ca="1" si="102"/>
        <v>2</v>
      </c>
      <c r="BH554" s="6">
        <f ca="1">IF(ISNUMBER('Descriptive Stats'!BF554),'Descriptive Stats'!BF554,#N/A)</f>
        <v>-0.6450419512753276</v>
      </c>
      <c r="BI554" s="6">
        <f ca="1">IF(ISNUMBER('Descriptive Stats'!E554),'Descriptive Stats'!E554,#N/A)</f>
        <v>2</v>
      </c>
      <c r="BK554" s="2">
        <f t="shared" ca="1" si="103"/>
        <v>2</v>
      </c>
      <c r="BL554" s="2">
        <f t="shared" ca="1" si="104"/>
        <v>2</v>
      </c>
    </row>
    <row r="555" spans="1:64" ht="14.4" x14ac:dyDescent="0.3">
      <c r="A555" s="2">
        <f>ROW()</f>
        <v>555</v>
      </c>
      <c r="B555" s="56"/>
      <c r="C555" s="8">
        <f t="shared" ca="1" si="95"/>
        <v>3</v>
      </c>
      <c r="D555" s="8">
        <f t="shared" ca="1" si="96"/>
        <v>2</v>
      </c>
      <c r="E555" s="50">
        <f t="shared" ca="1" si="97"/>
        <v>0</v>
      </c>
      <c r="F555" s="2" t="str">
        <f t="shared" ca="1" si="98"/>
        <v/>
      </c>
      <c r="BD555" s="49">
        <f t="shared" ca="1" si="100"/>
        <v>815.5</v>
      </c>
      <c r="BE555" s="3">
        <f t="shared" ca="1" si="99"/>
        <v>8.1500000000000003E-2</v>
      </c>
      <c r="BF555" s="3">
        <f t="shared" ca="1" si="101"/>
        <v>-1.3950525282585462</v>
      </c>
      <c r="BG555" s="9">
        <f t="shared" ca="1" si="102"/>
        <v>0</v>
      </c>
      <c r="BH555" s="6">
        <f ca="1">IF(ISNUMBER('Descriptive Stats'!BF555),'Descriptive Stats'!BF555,#N/A)</f>
        <v>-1.3950525282585462</v>
      </c>
      <c r="BI555" s="6">
        <f ca="1">IF(ISNUMBER('Descriptive Stats'!E555),'Descriptive Stats'!E555,#N/A)</f>
        <v>0</v>
      </c>
      <c r="BK555" s="2">
        <f t="shared" ca="1" si="103"/>
        <v>0</v>
      </c>
      <c r="BL555" s="2" t="str">
        <f t="shared" ca="1" si="104"/>
        <v/>
      </c>
    </row>
    <row r="556" spans="1:64" ht="14.4" x14ac:dyDescent="0.3">
      <c r="A556" s="2">
        <f>ROW()</f>
        <v>556</v>
      </c>
      <c r="B556" s="56"/>
      <c r="C556" s="8">
        <f t="shared" ca="1" si="95"/>
        <v>18</v>
      </c>
      <c r="D556" s="8">
        <f t="shared" ca="1" si="96"/>
        <v>0</v>
      </c>
      <c r="E556" s="50">
        <f t="shared" ca="1" si="97"/>
        <v>0</v>
      </c>
      <c r="F556" s="2" t="str">
        <f t="shared" ca="1" si="98"/>
        <v/>
      </c>
      <c r="BD556" s="49">
        <f t="shared" ca="1" si="100"/>
        <v>815.5</v>
      </c>
      <c r="BE556" s="3">
        <f t="shared" ca="1" si="99"/>
        <v>8.1500000000000003E-2</v>
      </c>
      <c r="BF556" s="3">
        <f t="shared" ca="1" si="101"/>
        <v>-1.3950525282585462</v>
      </c>
      <c r="BG556" s="9">
        <f t="shared" ca="1" si="102"/>
        <v>0</v>
      </c>
      <c r="BH556" s="6">
        <f ca="1">IF(ISNUMBER('Descriptive Stats'!BF556),'Descriptive Stats'!BF556,#N/A)</f>
        <v>-1.3950525282585462</v>
      </c>
      <c r="BI556" s="6">
        <f ca="1">IF(ISNUMBER('Descriptive Stats'!E556),'Descriptive Stats'!E556,#N/A)</f>
        <v>0</v>
      </c>
      <c r="BK556" s="2">
        <f t="shared" ca="1" si="103"/>
        <v>0</v>
      </c>
      <c r="BL556" s="2" t="str">
        <f t="shared" ca="1" si="104"/>
        <v/>
      </c>
    </row>
    <row r="557" spans="1:64" ht="14.4" x14ac:dyDescent="0.3">
      <c r="A557" s="2">
        <f>ROW()</f>
        <v>557</v>
      </c>
      <c r="B557" s="56"/>
      <c r="C557" s="8">
        <f t="shared" ca="1" si="95"/>
        <v>4</v>
      </c>
      <c r="D557" s="8">
        <f t="shared" ca="1" si="96"/>
        <v>0</v>
      </c>
      <c r="E557" s="50">
        <f t="shared" ca="1" si="97"/>
        <v>6</v>
      </c>
      <c r="F557" s="2" t="str">
        <f t="shared" ca="1" si="98"/>
        <v/>
      </c>
      <c r="BD557" s="49">
        <f t="shared" ca="1" si="100"/>
        <v>3900</v>
      </c>
      <c r="BE557" s="3">
        <f t="shared" ca="1" si="99"/>
        <v>0.38995000000000002</v>
      </c>
      <c r="BF557" s="3">
        <f t="shared" ca="1" si="101"/>
        <v>-0.2794493539703507</v>
      </c>
      <c r="BG557" s="9">
        <f t="shared" ca="1" si="102"/>
        <v>6</v>
      </c>
      <c r="BH557" s="6">
        <f ca="1">IF(ISNUMBER('Descriptive Stats'!BF557),'Descriptive Stats'!BF557,#N/A)</f>
        <v>-0.2794493539703507</v>
      </c>
      <c r="BI557" s="6">
        <f ca="1">IF(ISNUMBER('Descriptive Stats'!E557),'Descriptive Stats'!E557,#N/A)</f>
        <v>6</v>
      </c>
      <c r="BK557" s="2" t="str">
        <f t="shared" ca="1" si="103"/>
        <v/>
      </c>
      <c r="BL557" s="2">
        <f t="shared" ca="1" si="104"/>
        <v>6</v>
      </c>
    </row>
    <row r="558" spans="1:64" ht="14.4" x14ac:dyDescent="0.3">
      <c r="A558" s="2">
        <f>ROW()</f>
        <v>558</v>
      </c>
      <c r="B558" s="56"/>
      <c r="C558" s="8">
        <f t="shared" ca="1" si="95"/>
        <v>2</v>
      </c>
      <c r="D558" s="8">
        <f t="shared" ca="1" si="96"/>
        <v>6</v>
      </c>
      <c r="E558" s="50">
        <f t="shared" ca="1" si="97"/>
        <v>9</v>
      </c>
      <c r="F558" s="2" t="str">
        <f t="shared" ca="1" si="98"/>
        <v/>
      </c>
      <c r="BD558" s="49">
        <f t="shared" ca="1" si="100"/>
        <v>4819</v>
      </c>
      <c r="BE558" s="3">
        <f t="shared" ca="1" si="99"/>
        <v>0.48185</v>
      </c>
      <c r="BF558" s="3">
        <f t="shared" ca="1" si="101"/>
        <v>-4.5511009098988427E-2</v>
      </c>
      <c r="BG558" s="9">
        <f t="shared" ca="1" si="102"/>
        <v>9</v>
      </c>
      <c r="BH558" s="6">
        <f ca="1">IF(ISNUMBER('Descriptive Stats'!BF558),'Descriptive Stats'!BF558,#N/A)</f>
        <v>-4.5511009098988427E-2</v>
      </c>
      <c r="BI558" s="6">
        <f ca="1">IF(ISNUMBER('Descriptive Stats'!E558),'Descriptive Stats'!E558,#N/A)</f>
        <v>9</v>
      </c>
      <c r="BK558" s="2" t="str">
        <f t="shared" ca="1" si="103"/>
        <v/>
      </c>
      <c r="BL558" s="2">
        <f t="shared" ca="1" si="104"/>
        <v>9</v>
      </c>
    </row>
    <row r="559" spans="1:64" ht="14.4" x14ac:dyDescent="0.3">
      <c r="A559" s="2">
        <f>ROW()</f>
        <v>559</v>
      </c>
      <c r="B559" s="56"/>
      <c r="C559" s="8">
        <f t="shared" ca="1" si="95"/>
        <v>23</v>
      </c>
      <c r="D559" s="8">
        <f t="shared" ca="1" si="96"/>
        <v>9</v>
      </c>
      <c r="E559" s="50">
        <f t="shared" ca="1" si="97"/>
        <v>2</v>
      </c>
      <c r="F559" s="2" t="str">
        <f t="shared" ca="1" si="98"/>
        <v/>
      </c>
      <c r="BD559" s="49">
        <f t="shared" ca="1" si="100"/>
        <v>2595</v>
      </c>
      <c r="BE559" s="3">
        <f t="shared" ca="1" si="99"/>
        <v>0.25945000000000001</v>
      </c>
      <c r="BF559" s="3">
        <f t="shared" ca="1" si="101"/>
        <v>-0.6450419512753276</v>
      </c>
      <c r="BG559" s="9">
        <f t="shared" ca="1" si="102"/>
        <v>2</v>
      </c>
      <c r="BH559" s="6">
        <f ca="1">IF(ISNUMBER('Descriptive Stats'!BF559),'Descriptive Stats'!BF559,#N/A)</f>
        <v>-0.6450419512753276</v>
      </c>
      <c r="BI559" s="6">
        <f ca="1">IF(ISNUMBER('Descriptive Stats'!E559),'Descriptive Stats'!E559,#N/A)</f>
        <v>2</v>
      </c>
      <c r="BK559" s="2">
        <f t="shared" ca="1" si="103"/>
        <v>2</v>
      </c>
      <c r="BL559" s="2">
        <f t="shared" ca="1" si="104"/>
        <v>2</v>
      </c>
    </row>
    <row r="560" spans="1:64" ht="14.4" x14ac:dyDescent="0.3">
      <c r="A560" s="2">
        <f>ROW()</f>
        <v>560</v>
      </c>
      <c r="B560" s="56"/>
      <c r="C560" s="8">
        <f t="shared" ca="1" si="95"/>
        <v>3</v>
      </c>
      <c r="D560" s="8">
        <f t="shared" ca="1" si="96"/>
        <v>2</v>
      </c>
      <c r="E560" s="50">
        <f t="shared" ca="1" si="97"/>
        <v>2</v>
      </c>
      <c r="F560" s="2" t="str">
        <f t="shared" ca="1" si="98"/>
        <v/>
      </c>
      <c r="BD560" s="49">
        <f t="shared" ca="1" si="100"/>
        <v>2595</v>
      </c>
      <c r="BE560" s="3">
        <f t="shared" ca="1" si="99"/>
        <v>0.25945000000000001</v>
      </c>
      <c r="BF560" s="3">
        <f t="shared" ca="1" si="101"/>
        <v>-0.6450419512753276</v>
      </c>
      <c r="BG560" s="9">
        <f t="shared" ca="1" si="102"/>
        <v>2</v>
      </c>
      <c r="BH560" s="6">
        <f ca="1">IF(ISNUMBER('Descriptive Stats'!BF560),'Descriptive Stats'!BF560,#N/A)</f>
        <v>-0.6450419512753276</v>
      </c>
      <c r="BI560" s="6">
        <f ca="1">IF(ISNUMBER('Descriptive Stats'!E560),'Descriptive Stats'!E560,#N/A)</f>
        <v>2</v>
      </c>
      <c r="BK560" s="2">
        <f t="shared" ca="1" si="103"/>
        <v>2</v>
      </c>
      <c r="BL560" s="2">
        <f t="shared" ca="1" si="104"/>
        <v>2</v>
      </c>
    </row>
    <row r="561" spans="1:64" ht="14.4" x14ac:dyDescent="0.3">
      <c r="A561" s="2">
        <f>ROW()</f>
        <v>561</v>
      </c>
      <c r="B561" s="56"/>
      <c r="C561" s="8">
        <f t="shared" ca="1" si="95"/>
        <v>3</v>
      </c>
      <c r="D561" s="8">
        <f t="shared" ca="1" si="96"/>
        <v>2</v>
      </c>
      <c r="E561" s="50">
        <f t="shared" ca="1" si="97"/>
        <v>0</v>
      </c>
      <c r="F561" s="2" t="str">
        <f t="shared" ca="1" si="98"/>
        <v/>
      </c>
      <c r="BD561" s="49">
        <f t="shared" ca="1" si="100"/>
        <v>815.5</v>
      </c>
      <c r="BE561" s="3">
        <f t="shared" ca="1" si="99"/>
        <v>8.1500000000000003E-2</v>
      </c>
      <c r="BF561" s="3">
        <f t="shared" ca="1" si="101"/>
        <v>-1.3950525282585462</v>
      </c>
      <c r="BG561" s="9">
        <f t="shared" ca="1" si="102"/>
        <v>0</v>
      </c>
      <c r="BH561" s="6">
        <f ca="1">IF(ISNUMBER('Descriptive Stats'!BF561),'Descriptive Stats'!BF561,#N/A)</f>
        <v>-1.3950525282585462</v>
      </c>
      <c r="BI561" s="6">
        <f ca="1">IF(ISNUMBER('Descriptive Stats'!E561),'Descriptive Stats'!E561,#N/A)</f>
        <v>0</v>
      </c>
      <c r="BK561" s="2">
        <f t="shared" ca="1" si="103"/>
        <v>0</v>
      </c>
      <c r="BL561" s="2" t="str">
        <f t="shared" ca="1" si="104"/>
        <v/>
      </c>
    </row>
    <row r="562" spans="1:64" ht="14.4" x14ac:dyDescent="0.3">
      <c r="A562" s="2">
        <f>ROW()</f>
        <v>562</v>
      </c>
      <c r="B562" s="56"/>
      <c r="C562" s="8">
        <f t="shared" ca="1" si="95"/>
        <v>18</v>
      </c>
      <c r="D562" s="8">
        <f t="shared" ca="1" si="96"/>
        <v>0</v>
      </c>
      <c r="E562" s="50">
        <f t="shared" ca="1" si="97"/>
        <v>1</v>
      </c>
      <c r="F562" s="2" t="str">
        <f t="shared" ca="1" si="98"/>
        <v/>
      </c>
      <c r="BD562" s="49">
        <f t="shared" ca="1" si="100"/>
        <v>1871</v>
      </c>
      <c r="BE562" s="3">
        <f t="shared" ca="1" si="99"/>
        <v>0.18704999999999999</v>
      </c>
      <c r="BF562" s="3">
        <f t="shared" ca="1" si="101"/>
        <v>-0.88881967520906158</v>
      </c>
      <c r="BG562" s="9">
        <f t="shared" ca="1" si="102"/>
        <v>1</v>
      </c>
      <c r="BH562" s="6">
        <f ca="1">IF(ISNUMBER('Descriptive Stats'!BF562),'Descriptive Stats'!BF562,#N/A)</f>
        <v>-0.88881967520906158</v>
      </c>
      <c r="BI562" s="6">
        <f ca="1">IF(ISNUMBER('Descriptive Stats'!E562),'Descriptive Stats'!E562,#N/A)</f>
        <v>1</v>
      </c>
      <c r="BK562" s="2">
        <f t="shared" ca="1" si="103"/>
        <v>1</v>
      </c>
      <c r="BL562" s="2" t="str">
        <f t="shared" ca="1" si="104"/>
        <v/>
      </c>
    </row>
    <row r="563" spans="1:64" ht="14.4" x14ac:dyDescent="0.3">
      <c r="A563" s="2">
        <f>ROW()</f>
        <v>563</v>
      </c>
      <c r="B563" s="56"/>
      <c r="C563" s="8">
        <f t="shared" ca="1" si="95"/>
        <v>12</v>
      </c>
      <c r="D563" s="8">
        <f t="shared" ca="1" si="96"/>
        <v>1</v>
      </c>
      <c r="E563" s="50">
        <f t="shared" ca="1" si="97"/>
        <v>2</v>
      </c>
      <c r="F563" s="2" t="str">
        <f t="shared" ca="1" si="98"/>
        <v/>
      </c>
      <c r="BD563" s="49">
        <f t="shared" ca="1" si="100"/>
        <v>2595</v>
      </c>
      <c r="BE563" s="3">
        <f t="shared" ca="1" si="99"/>
        <v>0.25945000000000001</v>
      </c>
      <c r="BF563" s="3">
        <f t="shared" ca="1" si="101"/>
        <v>-0.6450419512753276</v>
      </c>
      <c r="BG563" s="9">
        <f t="shared" ca="1" si="102"/>
        <v>2</v>
      </c>
      <c r="BH563" s="6">
        <f ca="1">IF(ISNUMBER('Descriptive Stats'!BF563),'Descriptive Stats'!BF563,#N/A)</f>
        <v>-0.6450419512753276</v>
      </c>
      <c r="BI563" s="6">
        <f ca="1">IF(ISNUMBER('Descriptive Stats'!E563),'Descriptive Stats'!E563,#N/A)</f>
        <v>2</v>
      </c>
      <c r="BK563" s="2">
        <f t="shared" ca="1" si="103"/>
        <v>2</v>
      </c>
      <c r="BL563" s="2">
        <f t="shared" ca="1" si="104"/>
        <v>2</v>
      </c>
    </row>
    <row r="564" spans="1:64" ht="14.4" x14ac:dyDescent="0.3">
      <c r="A564" s="2">
        <f>ROW()</f>
        <v>564</v>
      </c>
      <c r="B564" s="56"/>
      <c r="C564" s="8">
        <f t="shared" ca="1" si="95"/>
        <v>9</v>
      </c>
      <c r="D564" s="8">
        <f t="shared" ca="1" si="96"/>
        <v>2</v>
      </c>
      <c r="E564" s="50">
        <f t="shared" ca="1" si="97"/>
        <v>2</v>
      </c>
      <c r="F564" s="2" t="str">
        <f t="shared" ca="1" si="98"/>
        <v/>
      </c>
      <c r="BD564" s="49">
        <f t="shared" ca="1" si="100"/>
        <v>2595</v>
      </c>
      <c r="BE564" s="3">
        <f t="shared" ca="1" si="99"/>
        <v>0.25945000000000001</v>
      </c>
      <c r="BF564" s="3">
        <f t="shared" ca="1" si="101"/>
        <v>-0.6450419512753276</v>
      </c>
      <c r="BG564" s="9">
        <f t="shared" ca="1" si="102"/>
        <v>2</v>
      </c>
      <c r="BH564" s="6">
        <f ca="1">IF(ISNUMBER('Descriptive Stats'!BF564),'Descriptive Stats'!BF564,#N/A)</f>
        <v>-0.6450419512753276</v>
      </c>
      <c r="BI564" s="6">
        <f ca="1">IF(ISNUMBER('Descriptive Stats'!E564),'Descriptive Stats'!E564,#N/A)</f>
        <v>2</v>
      </c>
      <c r="BK564" s="2">
        <f t="shared" ca="1" si="103"/>
        <v>2</v>
      </c>
      <c r="BL564" s="2">
        <f t="shared" ca="1" si="104"/>
        <v>2</v>
      </c>
    </row>
    <row r="565" spans="1:64" ht="14.4" x14ac:dyDescent="0.3">
      <c r="A565" s="2">
        <f>ROW()</f>
        <v>565</v>
      </c>
      <c r="B565" s="56"/>
      <c r="C565" s="8">
        <f t="shared" ca="1" si="95"/>
        <v>9</v>
      </c>
      <c r="D565" s="8">
        <f t="shared" ca="1" si="96"/>
        <v>2</v>
      </c>
      <c r="E565" s="50">
        <f t="shared" ca="1" si="97"/>
        <v>6</v>
      </c>
      <c r="F565" s="2" t="str">
        <f t="shared" ca="1" si="98"/>
        <v/>
      </c>
      <c r="BD565" s="49">
        <f t="shared" ca="1" si="100"/>
        <v>3900</v>
      </c>
      <c r="BE565" s="3">
        <f t="shared" ca="1" si="99"/>
        <v>0.38995000000000002</v>
      </c>
      <c r="BF565" s="3">
        <f t="shared" ca="1" si="101"/>
        <v>-0.2794493539703507</v>
      </c>
      <c r="BG565" s="9">
        <f t="shared" ca="1" si="102"/>
        <v>6</v>
      </c>
      <c r="BH565" s="6">
        <f ca="1">IF(ISNUMBER('Descriptive Stats'!BF565),'Descriptive Stats'!BF565,#N/A)</f>
        <v>-0.2794493539703507</v>
      </c>
      <c r="BI565" s="6">
        <f ca="1">IF(ISNUMBER('Descriptive Stats'!E565),'Descriptive Stats'!E565,#N/A)</f>
        <v>6</v>
      </c>
      <c r="BK565" s="2" t="str">
        <f t="shared" ca="1" si="103"/>
        <v/>
      </c>
      <c r="BL565" s="2">
        <f t="shared" ca="1" si="104"/>
        <v>6</v>
      </c>
    </row>
    <row r="566" spans="1:64" ht="14.4" x14ac:dyDescent="0.3">
      <c r="A566" s="2">
        <f>ROW()</f>
        <v>566</v>
      </c>
      <c r="B566" s="56"/>
      <c r="C566" s="8">
        <f t="shared" ca="1" si="95"/>
        <v>16</v>
      </c>
      <c r="D566" s="8">
        <f t="shared" ca="1" si="96"/>
        <v>6</v>
      </c>
      <c r="E566" s="50">
        <f t="shared" ca="1" si="97"/>
        <v>9</v>
      </c>
      <c r="F566" s="2" t="str">
        <f t="shared" ca="1" si="98"/>
        <v/>
      </c>
      <c r="BD566" s="49">
        <f t="shared" ca="1" si="100"/>
        <v>4819</v>
      </c>
      <c r="BE566" s="3">
        <f t="shared" ca="1" si="99"/>
        <v>0.48185</v>
      </c>
      <c r="BF566" s="3">
        <f t="shared" ca="1" si="101"/>
        <v>-4.5511009098988427E-2</v>
      </c>
      <c r="BG566" s="9">
        <f t="shared" ca="1" si="102"/>
        <v>9</v>
      </c>
      <c r="BH566" s="6">
        <f ca="1">IF(ISNUMBER('Descriptive Stats'!BF566),'Descriptive Stats'!BF566,#N/A)</f>
        <v>-4.5511009098988427E-2</v>
      </c>
      <c r="BI566" s="6">
        <f ca="1">IF(ISNUMBER('Descriptive Stats'!E566),'Descriptive Stats'!E566,#N/A)</f>
        <v>9</v>
      </c>
      <c r="BK566" s="2" t="str">
        <f t="shared" ca="1" si="103"/>
        <v/>
      </c>
      <c r="BL566" s="2">
        <f t="shared" ca="1" si="104"/>
        <v>9</v>
      </c>
    </row>
    <row r="567" spans="1:64" ht="14.4" x14ac:dyDescent="0.3">
      <c r="A567" s="2">
        <f>ROW()</f>
        <v>567</v>
      </c>
      <c r="B567" s="56"/>
      <c r="C567" s="8">
        <f t="shared" ca="1" si="95"/>
        <v>23</v>
      </c>
      <c r="D567" s="8">
        <f t="shared" ca="1" si="96"/>
        <v>9</v>
      </c>
      <c r="E567" s="50">
        <f t="shared" ca="1" si="97"/>
        <v>2</v>
      </c>
      <c r="F567" s="2" t="str">
        <f t="shared" ca="1" si="98"/>
        <v/>
      </c>
      <c r="BD567" s="49">
        <f t="shared" ca="1" si="100"/>
        <v>2595</v>
      </c>
      <c r="BE567" s="3">
        <f t="shared" ca="1" si="99"/>
        <v>0.25945000000000001</v>
      </c>
      <c r="BF567" s="3">
        <f t="shared" ca="1" si="101"/>
        <v>-0.6450419512753276</v>
      </c>
      <c r="BG567" s="9">
        <f t="shared" ca="1" si="102"/>
        <v>2</v>
      </c>
      <c r="BH567" s="6">
        <f ca="1">IF(ISNUMBER('Descriptive Stats'!BF567),'Descriptive Stats'!BF567,#N/A)</f>
        <v>-0.6450419512753276</v>
      </c>
      <c r="BI567" s="6">
        <f ca="1">IF(ISNUMBER('Descriptive Stats'!E567),'Descriptive Stats'!E567,#N/A)</f>
        <v>2</v>
      </c>
      <c r="BK567" s="2">
        <f t="shared" ca="1" si="103"/>
        <v>2</v>
      </c>
      <c r="BL567" s="2">
        <f t="shared" ca="1" si="104"/>
        <v>2</v>
      </c>
    </row>
    <row r="568" spans="1:64" ht="14.4" x14ac:dyDescent="0.3">
      <c r="A568" s="2">
        <f>ROW()</f>
        <v>568</v>
      </c>
      <c r="B568" s="56"/>
      <c r="C568" s="8">
        <f t="shared" ca="1" si="95"/>
        <v>3</v>
      </c>
      <c r="D568" s="8">
        <f t="shared" ca="1" si="96"/>
        <v>2</v>
      </c>
      <c r="E568" s="50">
        <f t="shared" ca="1" si="97"/>
        <v>19</v>
      </c>
      <c r="F568" s="2" t="str">
        <f t="shared" ca="1" si="98"/>
        <v>X</v>
      </c>
      <c r="BD568" s="49">
        <f t="shared" ca="1" si="100"/>
        <v>5294</v>
      </c>
      <c r="BE568" s="3">
        <f t="shared" ca="1" si="99"/>
        <v>0.52934999999999999</v>
      </c>
      <c r="BF568" s="3">
        <f t="shared" ca="1" si="101"/>
        <v>7.3636031452008061E-2</v>
      </c>
      <c r="BG568" s="9">
        <f t="shared" ca="1" si="102"/>
        <v>19</v>
      </c>
      <c r="BH568" s="6">
        <f ca="1">IF(ISNUMBER('Descriptive Stats'!BF568),'Descriptive Stats'!BF568,#N/A)</f>
        <v>7.3636031452008061E-2</v>
      </c>
      <c r="BI568" s="6">
        <f ca="1">IF(ISNUMBER('Descriptive Stats'!E568),'Descriptive Stats'!E568,#N/A)</f>
        <v>19</v>
      </c>
      <c r="BK568" s="2" t="str">
        <f t="shared" ca="1" si="103"/>
        <v/>
      </c>
      <c r="BL568" s="2">
        <f t="shared" ca="1" si="104"/>
        <v>19</v>
      </c>
    </row>
    <row r="569" spans="1:64" ht="14.4" x14ac:dyDescent="0.3">
      <c r="A569" s="2">
        <f>ROW()</f>
        <v>569</v>
      </c>
      <c r="B569" s="56"/>
      <c r="C569" s="8">
        <f t="shared" ca="1" si="95"/>
        <v>7</v>
      </c>
      <c r="D569" s="8">
        <f t="shared" ca="1" si="96"/>
        <v>19</v>
      </c>
      <c r="E569" s="50">
        <f t="shared" ca="1" si="97"/>
        <v>2</v>
      </c>
      <c r="F569" s="2" t="str">
        <f t="shared" ca="1" si="98"/>
        <v/>
      </c>
      <c r="BD569" s="49">
        <f t="shared" ca="1" si="100"/>
        <v>2595</v>
      </c>
      <c r="BE569" s="3">
        <f t="shared" ca="1" si="99"/>
        <v>0.25945000000000001</v>
      </c>
      <c r="BF569" s="3">
        <f t="shared" ca="1" si="101"/>
        <v>-0.6450419512753276</v>
      </c>
      <c r="BG569" s="9">
        <f t="shared" ca="1" si="102"/>
        <v>2</v>
      </c>
      <c r="BH569" s="6">
        <f ca="1">IF(ISNUMBER('Descriptive Stats'!BF569),'Descriptive Stats'!BF569,#N/A)</f>
        <v>-0.6450419512753276</v>
      </c>
      <c r="BI569" s="6">
        <f ca="1">IF(ISNUMBER('Descriptive Stats'!E569),'Descriptive Stats'!E569,#N/A)</f>
        <v>2</v>
      </c>
      <c r="BK569" s="2">
        <f t="shared" ca="1" si="103"/>
        <v>2</v>
      </c>
      <c r="BL569" s="2">
        <f t="shared" ca="1" si="104"/>
        <v>2</v>
      </c>
    </row>
    <row r="570" spans="1:64" ht="14.4" x14ac:dyDescent="0.3">
      <c r="A570" s="2">
        <f>ROW()</f>
        <v>570</v>
      </c>
      <c r="B570" s="56"/>
      <c r="C570" s="8">
        <f t="shared" ca="1" si="95"/>
        <v>21</v>
      </c>
      <c r="D570" s="8">
        <f t="shared" ca="1" si="96"/>
        <v>2</v>
      </c>
      <c r="E570" s="50">
        <f t="shared" ca="1" si="97"/>
        <v>0</v>
      </c>
      <c r="F570" s="2" t="str">
        <f t="shared" ca="1" si="98"/>
        <v/>
      </c>
      <c r="BD570" s="49">
        <f t="shared" ca="1" si="100"/>
        <v>815.5</v>
      </c>
      <c r="BE570" s="3">
        <f t="shared" ca="1" si="99"/>
        <v>8.1500000000000003E-2</v>
      </c>
      <c r="BF570" s="3">
        <f t="shared" ca="1" si="101"/>
        <v>-1.3950525282585462</v>
      </c>
      <c r="BG570" s="9">
        <f t="shared" ca="1" si="102"/>
        <v>0</v>
      </c>
      <c r="BH570" s="6">
        <f ca="1">IF(ISNUMBER('Descriptive Stats'!BF570),'Descriptive Stats'!BF570,#N/A)</f>
        <v>-1.3950525282585462</v>
      </c>
      <c r="BI570" s="6">
        <f ca="1">IF(ISNUMBER('Descriptive Stats'!E570),'Descriptive Stats'!E570,#N/A)</f>
        <v>0</v>
      </c>
      <c r="BK570" s="2">
        <f t="shared" ca="1" si="103"/>
        <v>0</v>
      </c>
      <c r="BL570" s="2" t="str">
        <f t="shared" ca="1" si="104"/>
        <v/>
      </c>
    </row>
    <row r="571" spans="1:64" ht="14.4" x14ac:dyDescent="0.3">
      <c r="A571" s="2">
        <f>ROW()</f>
        <v>571</v>
      </c>
      <c r="B571" s="56"/>
      <c r="C571" s="8">
        <f t="shared" ca="1" si="95"/>
        <v>14</v>
      </c>
      <c r="D571" s="8">
        <f t="shared" ca="1" si="96"/>
        <v>0</v>
      </c>
      <c r="E571" s="50">
        <f t="shared" ca="1" si="97"/>
        <v>6</v>
      </c>
      <c r="F571" s="2" t="str">
        <f t="shared" ca="1" si="98"/>
        <v/>
      </c>
      <c r="BD571" s="49">
        <f t="shared" ca="1" si="100"/>
        <v>3900</v>
      </c>
      <c r="BE571" s="3">
        <f t="shared" ca="1" si="99"/>
        <v>0.38995000000000002</v>
      </c>
      <c r="BF571" s="3">
        <f t="shared" ca="1" si="101"/>
        <v>-0.2794493539703507</v>
      </c>
      <c r="BG571" s="9">
        <f t="shared" ca="1" si="102"/>
        <v>6</v>
      </c>
      <c r="BH571" s="6">
        <f ca="1">IF(ISNUMBER('Descriptive Stats'!BF571),'Descriptive Stats'!BF571,#N/A)</f>
        <v>-0.2794493539703507</v>
      </c>
      <c r="BI571" s="6">
        <f ca="1">IF(ISNUMBER('Descriptive Stats'!E571),'Descriptive Stats'!E571,#N/A)</f>
        <v>6</v>
      </c>
      <c r="BK571" s="2" t="str">
        <f t="shared" ca="1" si="103"/>
        <v/>
      </c>
      <c r="BL571" s="2">
        <f t="shared" ca="1" si="104"/>
        <v>6</v>
      </c>
    </row>
    <row r="572" spans="1:64" ht="14.4" x14ac:dyDescent="0.3">
      <c r="A572" s="2">
        <f>ROW()</f>
        <v>572</v>
      </c>
      <c r="B572" s="56"/>
      <c r="C572" s="8">
        <f t="shared" ca="1" si="95"/>
        <v>5</v>
      </c>
      <c r="D572" s="8">
        <f t="shared" ca="1" si="96"/>
        <v>6</v>
      </c>
      <c r="E572" s="50">
        <f t="shared" ca="1" si="97"/>
        <v>2</v>
      </c>
      <c r="F572" s="2" t="str">
        <f t="shared" ca="1" si="98"/>
        <v/>
      </c>
      <c r="BD572" s="49">
        <f t="shared" ca="1" si="100"/>
        <v>2595</v>
      </c>
      <c r="BE572" s="3">
        <f t="shared" ca="1" si="99"/>
        <v>0.25945000000000001</v>
      </c>
      <c r="BF572" s="3">
        <f t="shared" ca="1" si="101"/>
        <v>-0.6450419512753276</v>
      </c>
      <c r="BG572" s="9">
        <f t="shared" ca="1" si="102"/>
        <v>2</v>
      </c>
      <c r="BH572" s="6">
        <f ca="1">IF(ISNUMBER('Descriptive Stats'!BF572),'Descriptive Stats'!BF572,#N/A)</f>
        <v>-0.6450419512753276</v>
      </c>
      <c r="BI572" s="6">
        <f ca="1">IF(ISNUMBER('Descriptive Stats'!E572),'Descriptive Stats'!E572,#N/A)</f>
        <v>2</v>
      </c>
      <c r="BK572" s="2">
        <f t="shared" ca="1" si="103"/>
        <v>2</v>
      </c>
      <c r="BL572" s="2">
        <f t="shared" ca="1" si="104"/>
        <v>2</v>
      </c>
    </row>
    <row r="573" spans="1:64" ht="14.4" x14ac:dyDescent="0.3">
      <c r="A573" s="2">
        <f>ROW()</f>
        <v>573</v>
      </c>
      <c r="B573" s="56"/>
      <c r="C573" s="8">
        <f t="shared" ca="1" si="95"/>
        <v>17</v>
      </c>
      <c r="D573" s="8">
        <f t="shared" ca="1" si="96"/>
        <v>2</v>
      </c>
      <c r="E573" s="50">
        <f t="shared" ca="1" si="97"/>
        <v>0</v>
      </c>
      <c r="F573" s="2" t="str">
        <f t="shared" ca="1" si="98"/>
        <v/>
      </c>
      <c r="BD573" s="49">
        <f t="shared" ca="1" si="100"/>
        <v>815.5</v>
      </c>
      <c r="BE573" s="3">
        <f t="shared" ca="1" si="99"/>
        <v>8.1500000000000003E-2</v>
      </c>
      <c r="BF573" s="3">
        <f t="shared" ca="1" si="101"/>
        <v>-1.3950525282585462</v>
      </c>
      <c r="BG573" s="9">
        <f t="shared" ca="1" si="102"/>
        <v>0</v>
      </c>
      <c r="BH573" s="6">
        <f ca="1">IF(ISNUMBER('Descriptive Stats'!BF573),'Descriptive Stats'!BF573,#N/A)</f>
        <v>-1.3950525282585462</v>
      </c>
      <c r="BI573" s="6">
        <f ca="1">IF(ISNUMBER('Descriptive Stats'!E573),'Descriptive Stats'!E573,#N/A)</f>
        <v>0</v>
      </c>
      <c r="BK573" s="2">
        <f t="shared" ca="1" si="103"/>
        <v>0</v>
      </c>
      <c r="BL573" s="2" t="str">
        <f t="shared" ca="1" si="104"/>
        <v/>
      </c>
    </row>
    <row r="574" spans="1:64" ht="14.4" x14ac:dyDescent="0.3">
      <c r="A574" s="2">
        <f>ROW()</f>
        <v>574</v>
      </c>
      <c r="B574" s="56"/>
      <c r="C574" s="8">
        <f t="shared" ca="1" si="95"/>
        <v>11</v>
      </c>
      <c r="D574" s="8">
        <f t="shared" ca="1" si="96"/>
        <v>0</v>
      </c>
      <c r="E574" s="50">
        <f t="shared" ca="1" si="97"/>
        <v>0</v>
      </c>
      <c r="F574" s="2" t="str">
        <f t="shared" ca="1" si="98"/>
        <v/>
      </c>
      <c r="BD574" s="49">
        <f t="shared" ca="1" si="100"/>
        <v>815.5</v>
      </c>
      <c r="BE574" s="3">
        <f t="shared" ca="1" si="99"/>
        <v>8.1500000000000003E-2</v>
      </c>
      <c r="BF574" s="3">
        <f t="shared" ca="1" si="101"/>
        <v>-1.3950525282585462</v>
      </c>
      <c r="BG574" s="9">
        <f t="shared" ca="1" si="102"/>
        <v>0</v>
      </c>
      <c r="BH574" s="6">
        <f ca="1">IF(ISNUMBER('Descriptive Stats'!BF574),'Descriptive Stats'!BF574,#N/A)</f>
        <v>-1.3950525282585462</v>
      </c>
      <c r="BI574" s="6">
        <f ca="1">IF(ISNUMBER('Descriptive Stats'!E574),'Descriptive Stats'!E574,#N/A)</f>
        <v>0</v>
      </c>
      <c r="BK574" s="2">
        <f t="shared" ca="1" si="103"/>
        <v>0</v>
      </c>
      <c r="BL574" s="2" t="str">
        <f t="shared" ca="1" si="104"/>
        <v/>
      </c>
    </row>
    <row r="575" spans="1:64" ht="14.4" x14ac:dyDescent="0.3">
      <c r="A575" s="2">
        <f>ROW()</f>
        <v>575</v>
      </c>
      <c r="B575" s="56"/>
      <c r="C575" s="8">
        <f t="shared" ca="1" si="95"/>
        <v>22</v>
      </c>
      <c r="D575" s="8">
        <f t="shared" ca="1" si="96"/>
        <v>0</v>
      </c>
      <c r="E575" s="50">
        <f t="shared" ca="1" si="97"/>
        <v>7</v>
      </c>
      <c r="F575" s="2" t="str">
        <f t="shared" ca="1" si="98"/>
        <v/>
      </c>
      <c r="BD575" s="49">
        <f t="shared" ca="1" si="100"/>
        <v>4473.5</v>
      </c>
      <c r="BE575" s="3">
        <f t="shared" ca="1" si="99"/>
        <v>0.44729999999999998</v>
      </c>
      <c r="BF575" s="3">
        <f t="shared" ca="1" si="101"/>
        <v>-0.13248586824472414</v>
      </c>
      <c r="BG575" s="9">
        <f t="shared" ca="1" si="102"/>
        <v>7</v>
      </c>
      <c r="BH575" s="6">
        <f ca="1">IF(ISNUMBER('Descriptive Stats'!BF575),'Descriptive Stats'!BF575,#N/A)</f>
        <v>-0.13248586824472414</v>
      </c>
      <c r="BI575" s="6">
        <f ca="1">IF(ISNUMBER('Descriptive Stats'!E575),'Descriptive Stats'!E575,#N/A)</f>
        <v>7</v>
      </c>
      <c r="BK575" s="2" t="str">
        <f t="shared" ca="1" si="103"/>
        <v/>
      </c>
      <c r="BL575" s="2">
        <f t="shared" ca="1" si="104"/>
        <v>7</v>
      </c>
    </row>
    <row r="576" spans="1:64" ht="14.4" x14ac:dyDescent="0.3">
      <c r="A576" s="2">
        <f>ROW()</f>
        <v>576</v>
      </c>
      <c r="B576" s="56"/>
      <c r="C576" s="8">
        <f t="shared" ca="1" si="95"/>
        <v>6</v>
      </c>
      <c r="D576" s="8">
        <f t="shared" ca="1" si="96"/>
        <v>7</v>
      </c>
      <c r="E576" s="50">
        <f t="shared" ca="1" si="97"/>
        <v>1</v>
      </c>
      <c r="F576" s="2" t="str">
        <f t="shared" ca="1" si="98"/>
        <v/>
      </c>
      <c r="BD576" s="49">
        <f t="shared" ca="1" si="100"/>
        <v>1871</v>
      </c>
      <c r="BE576" s="3">
        <f t="shared" ca="1" si="99"/>
        <v>0.18704999999999999</v>
      </c>
      <c r="BF576" s="3">
        <f t="shared" ca="1" si="101"/>
        <v>-0.88881967520906158</v>
      </c>
      <c r="BG576" s="9">
        <f t="shared" ca="1" si="102"/>
        <v>1</v>
      </c>
      <c r="BH576" s="6">
        <f ca="1">IF(ISNUMBER('Descriptive Stats'!BF576),'Descriptive Stats'!BF576,#N/A)</f>
        <v>-0.88881967520906158</v>
      </c>
      <c r="BI576" s="6">
        <f ca="1">IF(ISNUMBER('Descriptive Stats'!E576),'Descriptive Stats'!E576,#N/A)</f>
        <v>1</v>
      </c>
      <c r="BK576" s="2">
        <f t="shared" ca="1" si="103"/>
        <v>1</v>
      </c>
      <c r="BL576" s="2" t="str">
        <f t="shared" ca="1" si="104"/>
        <v/>
      </c>
    </row>
    <row r="577" spans="1:64" ht="14.4" x14ac:dyDescent="0.3">
      <c r="A577" s="2">
        <f>ROW()</f>
        <v>577</v>
      </c>
      <c r="B577" s="56"/>
      <c r="C577" s="8">
        <f t="shared" ca="1" si="95"/>
        <v>12</v>
      </c>
      <c r="D577" s="8">
        <f t="shared" ca="1" si="96"/>
        <v>1</v>
      </c>
      <c r="E577" s="50">
        <f t="shared" ca="1" si="97"/>
        <v>7</v>
      </c>
      <c r="F577" s="2" t="str">
        <f t="shared" ca="1" si="98"/>
        <v/>
      </c>
      <c r="BD577" s="49">
        <f t="shared" ca="1" si="100"/>
        <v>4473.5</v>
      </c>
      <c r="BE577" s="3">
        <f t="shared" ca="1" si="99"/>
        <v>0.44729999999999998</v>
      </c>
      <c r="BF577" s="3">
        <f t="shared" ca="1" si="101"/>
        <v>-0.13248586824472414</v>
      </c>
      <c r="BG577" s="9">
        <f t="shared" ca="1" si="102"/>
        <v>7</v>
      </c>
      <c r="BH577" s="6">
        <f ca="1">IF(ISNUMBER('Descriptive Stats'!BF577),'Descriptive Stats'!BF577,#N/A)</f>
        <v>-0.13248586824472414</v>
      </c>
      <c r="BI577" s="6">
        <f ca="1">IF(ISNUMBER('Descriptive Stats'!E577),'Descriptive Stats'!E577,#N/A)</f>
        <v>7</v>
      </c>
      <c r="BK577" s="2" t="str">
        <f t="shared" ca="1" si="103"/>
        <v/>
      </c>
      <c r="BL577" s="2">
        <f t="shared" ca="1" si="104"/>
        <v>7</v>
      </c>
    </row>
    <row r="578" spans="1:64" ht="14.4" x14ac:dyDescent="0.3">
      <c r="A578" s="2">
        <f>ROW()</f>
        <v>578</v>
      </c>
      <c r="B578" s="56"/>
      <c r="C578" s="8">
        <f t="shared" ca="1" si="95"/>
        <v>19</v>
      </c>
      <c r="D578" s="8">
        <f t="shared" ca="1" si="96"/>
        <v>7</v>
      </c>
      <c r="E578" s="50">
        <f t="shared" ca="1" si="97"/>
        <v>2</v>
      </c>
      <c r="F578" s="2" t="str">
        <f t="shared" ca="1" si="98"/>
        <v/>
      </c>
      <c r="BD578" s="49">
        <f t="shared" ca="1" si="100"/>
        <v>2595</v>
      </c>
      <c r="BE578" s="3">
        <f t="shared" ca="1" si="99"/>
        <v>0.25945000000000001</v>
      </c>
      <c r="BF578" s="3">
        <f t="shared" ca="1" si="101"/>
        <v>-0.6450419512753276</v>
      </c>
      <c r="BG578" s="9">
        <f t="shared" ca="1" si="102"/>
        <v>2</v>
      </c>
      <c r="BH578" s="6">
        <f ca="1">IF(ISNUMBER('Descriptive Stats'!BF578),'Descriptive Stats'!BF578,#N/A)</f>
        <v>-0.6450419512753276</v>
      </c>
      <c r="BI578" s="6">
        <f ca="1">IF(ISNUMBER('Descriptive Stats'!E578),'Descriptive Stats'!E578,#N/A)</f>
        <v>2</v>
      </c>
      <c r="BK578" s="2">
        <f t="shared" ca="1" si="103"/>
        <v>2</v>
      </c>
      <c r="BL578" s="2">
        <f t="shared" ca="1" si="104"/>
        <v>2</v>
      </c>
    </row>
    <row r="579" spans="1:64" ht="14.4" x14ac:dyDescent="0.3">
      <c r="A579" s="2">
        <f>ROW()</f>
        <v>579</v>
      </c>
      <c r="B579" s="56"/>
      <c r="C579" s="8">
        <f t="shared" ref="C579:C642" ca="1" si="105">RANDBETWEEN(2,COUNT(B:B))</f>
        <v>17</v>
      </c>
      <c r="D579" s="8">
        <f t="shared" ref="D579:D642" ca="1" si="106">VLOOKUP(C579,A:B,2,TRUE)</f>
        <v>2</v>
      </c>
      <c r="E579" s="50">
        <f t="shared" ref="E579:E642" ca="1" si="107">IF(0=MOD(ROW(),$J$1),AVERAGE(OFFSET($D$2,ROW()-$J$1,0,$J$1,1)),"")</f>
        <v>6</v>
      </c>
      <c r="F579" s="2" t="str">
        <f t="shared" ref="F579:F642" ca="1" si="108">IF(ISNUMBER(E579),IF(OR(E579&lt;$K$16,E579&gt;$K$14),"X",""),"")</f>
        <v/>
      </c>
      <c r="BD579" s="49">
        <f t="shared" ca="1" si="100"/>
        <v>3900</v>
      </c>
      <c r="BE579" s="3">
        <f t="shared" ca="1" si="99"/>
        <v>0.38995000000000002</v>
      </c>
      <c r="BF579" s="3">
        <f t="shared" ca="1" si="101"/>
        <v>-0.2794493539703507</v>
      </c>
      <c r="BG579" s="9">
        <f t="shared" ca="1" si="102"/>
        <v>6</v>
      </c>
      <c r="BH579" s="6">
        <f ca="1">IF(ISNUMBER('Descriptive Stats'!BF579),'Descriptive Stats'!BF579,#N/A)</f>
        <v>-0.2794493539703507</v>
      </c>
      <c r="BI579" s="6">
        <f ca="1">IF(ISNUMBER('Descriptive Stats'!E579),'Descriptive Stats'!E579,#N/A)</f>
        <v>6</v>
      </c>
      <c r="BK579" s="2" t="str">
        <f t="shared" ca="1" si="103"/>
        <v/>
      </c>
      <c r="BL579" s="2">
        <f t="shared" ca="1" si="104"/>
        <v>6</v>
      </c>
    </row>
    <row r="580" spans="1:64" ht="14.4" x14ac:dyDescent="0.3">
      <c r="A580" s="2">
        <f>ROW()</f>
        <v>580</v>
      </c>
      <c r="B580" s="56"/>
      <c r="C580" s="8">
        <f t="shared" ca="1" si="105"/>
        <v>5</v>
      </c>
      <c r="D580" s="8">
        <f t="shared" ca="1" si="106"/>
        <v>6</v>
      </c>
      <c r="E580" s="50">
        <f t="shared" ca="1" si="107"/>
        <v>1</v>
      </c>
      <c r="F580" s="2" t="str">
        <f t="shared" ca="1" si="108"/>
        <v/>
      </c>
      <c r="BD580" s="49">
        <f t="shared" ca="1" si="100"/>
        <v>1871</v>
      </c>
      <c r="BE580" s="3">
        <f t="shared" ca="1" si="99"/>
        <v>0.18704999999999999</v>
      </c>
      <c r="BF580" s="3">
        <f t="shared" ca="1" si="101"/>
        <v>-0.88881967520906158</v>
      </c>
      <c r="BG580" s="9">
        <f t="shared" ca="1" si="102"/>
        <v>1</v>
      </c>
      <c r="BH580" s="6">
        <f ca="1">IF(ISNUMBER('Descriptive Stats'!BF580),'Descriptive Stats'!BF580,#N/A)</f>
        <v>-0.88881967520906158</v>
      </c>
      <c r="BI580" s="6">
        <f ca="1">IF(ISNUMBER('Descriptive Stats'!E580),'Descriptive Stats'!E580,#N/A)</f>
        <v>1</v>
      </c>
      <c r="BK580" s="2">
        <f t="shared" ca="1" si="103"/>
        <v>1</v>
      </c>
      <c r="BL580" s="2" t="str">
        <f t="shared" ca="1" si="104"/>
        <v/>
      </c>
    </row>
    <row r="581" spans="1:64" ht="14.4" x14ac:dyDescent="0.3">
      <c r="A581" s="2">
        <f>ROW()</f>
        <v>581</v>
      </c>
      <c r="B581" s="56"/>
      <c r="C581" s="8">
        <f t="shared" ca="1" si="105"/>
        <v>12</v>
      </c>
      <c r="D581" s="8">
        <f t="shared" ca="1" si="106"/>
        <v>1</v>
      </c>
      <c r="E581" s="50">
        <f t="shared" ca="1" si="107"/>
        <v>9</v>
      </c>
      <c r="F581" s="2" t="str">
        <f t="shared" ca="1" si="108"/>
        <v/>
      </c>
      <c r="BD581" s="49">
        <f t="shared" ca="1" si="100"/>
        <v>4819</v>
      </c>
      <c r="BE581" s="3">
        <f t="shared" ca="1" si="99"/>
        <v>0.48185</v>
      </c>
      <c r="BF581" s="3">
        <f t="shared" ca="1" si="101"/>
        <v>-4.5511009098988427E-2</v>
      </c>
      <c r="BG581" s="9">
        <f t="shared" ca="1" si="102"/>
        <v>9</v>
      </c>
      <c r="BH581" s="6">
        <f ca="1">IF(ISNUMBER('Descriptive Stats'!BF581),'Descriptive Stats'!BF581,#N/A)</f>
        <v>-4.5511009098988427E-2</v>
      </c>
      <c r="BI581" s="6">
        <f ca="1">IF(ISNUMBER('Descriptive Stats'!E581),'Descriptive Stats'!E581,#N/A)</f>
        <v>9</v>
      </c>
      <c r="BK581" s="2" t="str">
        <f t="shared" ca="1" si="103"/>
        <v/>
      </c>
      <c r="BL581" s="2">
        <f t="shared" ca="1" si="104"/>
        <v>9</v>
      </c>
    </row>
    <row r="582" spans="1:64" ht="14.4" x14ac:dyDescent="0.3">
      <c r="A582" s="2">
        <f>ROW()</f>
        <v>582</v>
      </c>
      <c r="B582" s="56"/>
      <c r="C582" s="8">
        <f t="shared" ca="1" si="105"/>
        <v>23</v>
      </c>
      <c r="D582" s="8">
        <f t="shared" ca="1" si="106"/>
        <v>9</v>
      </c>
      <c r="E582" s="50">
        <f t="shared" ca="1" si="107"/>
        <v>0</v>
      </c>
      <c r="F582" s="2" t="str">
        <f t="shared" ca="1" si="108"/>
        <v/>
      </c>
      <c r="BD582" s="49">
        <f t="shared" ca="1" si="100"/>
        <v>815.5</v>
      </c>
      <c r="BE582" s="3">
        <f t="shared" ca="1" si="99"/>
        <v>8.1500000000000003E-2</v>
      </c>
      <c r="BF582" s="3">
        <f t="shared" ca="1" si="101"/>
        <v>-1.3950525282585462</v>
      </c>
      <c r="BG582" s="9">
        <f t="shared" ca="1" si="102"/>
        <v>0</v>
      </c>
      <c r="BH582" s="6">
        <f ca="1">IF(ISNUMBER('Descriptive Stats'!BF582),'Descriptive Stats'!BF582,#N/A)</f>
        <v>-1.3950525282585462</v>
      </c>
      <c r="BI582" s="6">
        <f ca="1">IF(ISNUMBER('Descriptive Stats'!E582),'Descriptive Stats'!E582,#N/A)</f>
        <v>0</v>
      </c>
      <c r="BK582" s="2">
        <f t="shared" ca="1" si="103"/>
        <v>0</v>
      </c>
      <c r="BL582" s="2" t="str">
        <f t="shared" ca="1" si="104"/>
        <v/>
      </c>
    </row>
    <row r="583" spans="1:64" ht="14.4" x14ac:dyDescent="0.3">
      <c r="A583" s="2">
        <f>ROW()</f>
        <v>583</v>
      </c>
      <c r="B583" s="56"/>
      <c r="C583" s="8">
        <f t="shared" ca="1" si="105"/>
        <v>20</v>
      </c>
      <c r="D583" s="8">
        <f t="shared" ca="1" si="106"/>
        <v>0</v>
      </c>
      <c r="E583" s="50">
        <f t="shared" ca="1" si="107"/>
        <v>2</v>
      </c>
      <c r="F583" s="2" t="str">
        <f t="shared" ca="1" si="108"/>
        <v/>
      </c>
      <c r="BD583" s="49">
        <f t="shared" ca="1" si="100"/>
        <v>2595</v>
      </c>
      <c r="BE583" s="3">
        <f t="shared" ref="BE583:BE646" ca="1" si="109">IF(ISNUMBER(BD583),(BD583-0.5)/$BK$4,"")</f>
        <v>0.25945000000000001</v>
      </c>
      <c r="BF583" s="3">
        <f t="shared" ca="1" si="101"/>
        <v>-0.6450419512753276</v>
      </c>
      <c r="BG583" s="9">
        <f t="shared" ca="1" si="102"/>
        <v>2</v>
      </c>
      <c r="BH583" s="6">
        <f ca="1">IF(ISNUMBER('Descriptive Stats'!BF583),'Descriptive Stats'!BF583,#N/A)</f>
        <v>-0.6450419512753276</v>
      </c>
      <c r="BI583" s="6">
        <f ca="1">IF(ISNUMBER('Descriptive Stats'!E583),'Descriptive Stats'!E583,#N/A)</f>
        <v>2</v>
      </c>
      <c r="BK583" s="2">
        <f t="shared" ca="1" si="103"/>
        <v>2</v>
      </c>
      <c r="BL583" s="2">
        <f t="shared" ca="1" si="104"/>
        <v>2</v>
      </c>
    </row>
    <row r="584" spans="1:64" ht="14.4" x14ac:dyDescent="0.3">
      <c r="A584" s="2">
        <f>ROW()</f>
        <v>584</v>
      </c>
      <c r="B584" s="56"/>
      <c r="C584" s="8">
        <f t="shared" ca="1" si="105"/>
        <v>17</v>
      </c>
      <c r="D584" s="8">
        <f t="shared" ca="1" si="106"/>
        <v>2</v>
      </c>
      <c r="E584" s="50">
        <f t="shared" ca="1" si="107"/>
        <v>0</v>
      </c>
      <c r="F584" s="2" t="str">
        <f t="shared" ca="1" si="108"/>
        <v/>
      </c>
      <c r="BD584" s="49">
        <f t="shared" ref="BD584:BD647" ca="1" si="110">IF(ISNUMBER(BG584),_xlfn.RANK.AVG(BG584,$BG$2:$BG$5414,1),"")</f>
        <v>815.5</v>
      </c>
      <c r="BE584" s="3">
        <f t="shared" ca="1" si="109"/>
        <v>8.1500000000000003E-2</v>
      </c>
      <c r="BF584" s="3">
        <f t="shared" ca="1" si="101"/>
        <v>-1.3950525282585462</v>
      </c>
      <c r="BG584" s="9">
        <f t="shared" ca="1" si="102"/>
        <v>0</v>
      </c>
      <c r="BH584" s="6">
        <f ca="1">IF(ISNUMBER('Descriptive Stats'!BF584),'Descriptive Stats'!BF584,#N/A)</f>
        <v>-1.3950525282585462</v>
      </c>
      <c r="BI584" s="6">
        <f ca="1">IF(ISNUMBER('Descriptive Stats'!E584),'Descriptive Stats'!E584,#N/A)</f>
        <v>0</v>
      </c>
      <c r="BK584" s="2">
        <f t="shared" ca="1" si="103"/>
        <v>0</v>
      </c>
      <c r="BL584" s="2" t="str">
        <f t="shared" ca="1" si="104"/>
        <v/>
      </c>
    </row>
    <row r="585" spans="1:64" ht="14.4" x14ac:dyDescent="0.3">
      <c r="A585" s="2">
        <f>ROW()</f>
        <v>585</v>
      </c>
      <c r="B585" s="56"/>
      <c r="C585" s="8">
        <f t="shared" ca="1" si="105"/>
        <v>11</v>
      </c>
      <c r="D585" s="8">
        <f t="shared" ca="1" si="106"/>
        <v>0</v>
      </c>
      <c r="E585" s="50">
        <f t="shared" ca="1" si="107"/>
        <v>2</v>
      </c>
      <c r="F585" s="2" t="str">
        <f t="shared" ca="1" si="108"/>
        <v/>
      </c>
      <c r="BD585" s="49">
        <f t="shared" ca="1" si="110"/>
        <v>2595</v>
      </c>
      <c r="BE585" s="3">
        <f t="shared" ca="1" si="109"/>
        <v>0.25945000000000001</v>
      </c>
      <c r="BF585" s="3">
        <f t="shared" ref="BF585:BF648" ca="1" si="111">IF(ISNUMBER(BE585),_xlfn.NORM.INV(BE585,0,1),"")</f>
        <v>-0.6450419512753276</v>
      </c>
      <c r="BG585" s="9">
        <f t="shared" ref="BG585:BG648" ca="1" si="112">IF(ISNUMBER(E585),E585,"")</f>
        <v>2</v>
      </c>
      <c r="BH585" s="6">
        <f ca="1">IF(ISNUMBER('Descriptive Stats'!BF585),'Descriptive Stats'!BF585,#N/A)</f>
        <v>-0.6450419512753276</v>
      </c>
      <c r="BI585" s="6">
        <f ca="1">IF(ISNUMBER('Descriptive Stats'!E585),'Descriptive Stats'!E585,#N/A)</f>
        <v>2</v>
      </c>
      <c r="BK585" s="2">
        <f t="shared" ca="1" si="103"/>
        <v>2</v>
      </c>
      <c r="BL585" s="2">
        <f t="shared" ca="1" si="104"/>
        <v>2</v>
      </c>
    </row>
    <row r="586" spans="1:64" ht="14.4" x14ac:dyDescent="0.3">
      <c r="A586" s="2">
        <f>ROW()</f>
        <v>586</v>
      </c>
      <c r="B586" s="56"/>
      <c r="C586" s="8">
        <f t="shared" ca="1" si="105"/>
        <v>17</v>
      </c>
      <c r="D586" s="8">
        <f t="shared" ca="1" si="106"/>
        <v>2</v>
      </c>
      <c r="E586" s="50">
        <f t="shared" ca="1" si="107"/>
        <v>7</v>
      </c>
      <c r="F586" s="2" t="str">
        <f t="shared" ca="1" si="108"/>
        <v/>
      </c>
      <c r="BD586" s="49">
        <f t="shared" ca="1" si="110"/>
        <v>4473.5</v>
      </c>
      <c r="BE586" s="3">
        <f t="shared" ca="1" si="109"/>
        <v>0.44729999999999998</v>
      </c>
      <c r="BF586" s="3">
        <f t="shared" ca="1" si="111"/>
        <v>-0.13248586824472414</v>
      </c>
      <c r="BG586" s="9">
        <f t="shared" ca="1" si="112"/>
        <v>7</v>
      </c>
      <c r="BH586" s="6">
        <f ca="1">IF(ISNUMBER('Descriptive Stats'!BF586),'Descriptive Stats'!BF586,#N/A)</f>
        <v>-0.13248586824472414</v>
      </c>
      <c r="BI586" s="6">
        <f ca="1">IF(ISNUMBER('Descriptive Stats'!E586),'Descriptive Stats'!E586,#N/A)</f>
        <v>7</v>
      </c>
      <c r="BK586" s="2" t="str">
        <f t="shared" ca="1" si="103"/>
        <v/>
      </c>
      <c r="BL586" s="2">
        <f t="shared" ca="1" si="104"/>
        <v>7</v>
      </c>
    </row>
    <row r="587" spans="1:64" ht="14.4" x14ac:dyDescent="0.3">
      <c r="A587" s="2">
        <f>ROW()</f>
        <v>587</v>
      </c>
      <c r="B587" s="56"/>
      <c r="C587" s="8">
        <f t="shared" ca="1" si="105"/>
        <v>6</v>
      </c>
      <c r="D587" s="8">
        <f t="shared" ca="1" si="106"/>
        <v>7</v>
      </c>
      <c r="E587" s="50">
        <f t="shared" ca="1" si="107"/>
        <v>2</v>
      </c>
      <c r="F587" s="2" t="str">
        <f t="shared" ca="1" si="108"/>
        <v/>
      </c>
      <c r="BD587" s="49">
        <f t="shared" ca="1" si="110"/>
        <v>2595</v>
      </c>
      <c r="BE587" s="3">
        <f t="shared" ca="1" si="109"/>
        <v>0.25945000000000001</v>
      </c>
      <c r="BF587" s="3">
        <f t="shared" ca="1" si="111"/>
        <v>-0.6450419512753276</v>
      </c>
      <c r="BG587" s="9">
        <f t="shared" ca="1" si="112"/>
        <v>2</v>
      </c>
      <c r="BH587" s="6">
        <f ca="1">IF(ISNUMBER('Descriptive Stats'!BF587),'Descriptive Stats'!BF587,#N/A)</f>
        <v>-0.6450419512753276</v>
      </c>
      <c r="BI587" s="6">
        <f ca="1">IF(ISNUMBER('Descriptive Stats'!E587),'Descriptive Stats'!E587,#N/A)</f>
        <v>2</v>
      </c>
      <c r="BK587" s="2">
        <f t="shared" ca="1" si="103"/>
        <v>2</v>
      </c>
      <c r="BL587" s="2">
        <f t="shared" ca="1" si="104"/>
        <v>2</v>
      </c>
    </row>
    <row r="588" spans="1:64" ht="14.4" x14ac:dyDescent="0.3">
      <c r="A588" s="2">
        <f>ROW()</f>
        <v>588</v>
      </c>
      <c r="B588" s="56"/>
      <c r="C588" s="8">
        <f t="shared" ca="1" si="105"/>
        <v>9</v>
      </c>
      <c r="D588" s="8">
        <f t="shared" ca="1" si="106"/>
        <v>2</v>
      </c>
      <c r="E588" s="50">
        <f t="shared" ca="1" si="107"/>
        <v>2</v>
      </c>
      <c r="F588" s="2" t="str">
        <f t="shared" ca="1" si="108"/>
        <v/>
      </c>
      <c r="BD588" s="49">
        <f t="shared" ca="1" si="110"/>
        <v>2595</v>
      </c>
      <c r="BE588" s="3">
        <f t="shared" ca="1" si="109"/>
        <v>0.25945000000000001</v>
      </c>
      <c r="BF588" s="3">
        <f t="shared" ca="1" si="111"/>
        <v>-0.6450419512753276</v>
      </c>
      <c r="BG588" s="9">
        <f t="shared" ca="1" si="112"/>
        <v>2</v>
      </c>
      <c r="BH588" s="6">
        <f ca="1">IF(ISNUMBER('Descriptive Stats'!BF588),'Descriptive Stats'!BF588,#N/A)</f>
        <v>-0.6450419512753276</v>
      </c>
      <c r="BI588" s="6">
        <f ca="1">IF(ISNUMBER('Descriptive Stats'!E588),'Descriptive Stats'!E588,#N/A)</f>
        <v>2</v>
      </c>
      <c r="BK588" s="2">
        <f t="shared" ca="1" si="103"/>
        <v>2</v>
      </c>
      <c r="BL588" s="2">
        <f t="shared" ca="1" si="104"/>
        <v>2</v>
      </c>
    </row>
    <row r="589" spans="1:64" ht="14.4" x14ac:dyDescent="0.3">
      <c r="A589" s="2">
        <f>ROW()</f>
        <v>589</v>
      </c>
      <c r="B589" s="56"/>
      <c r="C589" s="8">
        <f t="shared" ca="1" si="105"/>
        <v>3</v>
      </c>
      <c r="D589" s="8">
        <f t="shared" ca="1" si="106"/>
        <v>2</v>
      </c>
      <c r="E589" s="50">
        <f t="shared" ca="1" si="107"/>
        <v>2</v>
      </c>
      <c r="F589" s="2" t="str">
        <f t="shared" ca="1" si="108"/>
        <v/>
      </c>
      <c r="BD589" s="49">
        <f t="shared" ca="1" si="110"/>
        <v>2595</v>
      </c>
      <c r="BE589" s="3">
        <f t="shared" ca="1" si="109"/>
        <v>0.25945000000000001</v>
      </c>
      <c r="BF589" s="3">
        <f t="shared" ca="1" si="111"/>
        <v>-0.6450419512753276</v>
      </c>
      <c r="BG589" s="9">
        <f t="shared" ca="1" si="112"/>
        <v>2</v>
      </c>
      <c r="BH589" s="6">
        <f ca="1">IF(ISNUMBER('Descriptive Stats'!BF589),'Descriptive Stats'!BF589,#N/A)</f>
        <v>-0.6450419512753276</v>
      </c>
      <c r="BI589" s="6">
        <f ca="1">IF(ISNUMBER('Descriptive Stats'!E589),'Descriptive Stats'!E589,#N/A)</f>
        <v>2</v>
      </c>
      <c r="BK589" s="2">
        <f t="shared" ca="1" si="103"/>
        <v>2</v>
      </c>
      <c r="BL589" s="2">
        <f t="shared" ca="1" si="104"/>
        <v>2</v>
      </c>
    </row>
    <row r="590" spans="1:64" ht="14.4" x14ac:dyDescent="0.3">
      <c r="A590" s="2">
        <f>ROW()</f>
        <v>590</v>
      </c>
      <c r="B590" s="56"/>
      <c r="C590" s="8">
        <f t="shared" ca="1" si="105"/>
        <v>21</v>
      </c>
      <c r="D590" s="8">
        <f t="shared" ca="1" si="106"/>
        <v>2</v>
      </c>
      <c r="E590" s="50">
        <f t="shared" ca="1" si="107"/>
        <v>7</v>
      </c>
      <c r="F590" s="2" t="str">
        <f t="shared" ca="1" si="108"/>
        <v/>
      </c>
      <c r="BD590" s="49">
        <f t="shared" ca="1" si="110"/>
        <v>4473.5</v>
      </c>
      <c r="BE590" s="3">
        <f t="shared" ca="1" si="109"/>
        <v>0.44729999999999998</v>
      </c>
      <c r="BF590" s="3">
        <f t="shared" ca="1" si="111"/>
        <v>-0.13248586824472414</v>
      </c>
      <c r="BG590" s="9">
        <f t="shared" ca="1" si="112"/>
        <v>7</v>
      </c>
      <c r="BH590" s="6">
        <f ca="1">IF(ISNUMBER('Descriptive Stats'!BF590),'Descriptive Stats'!BF590,#N/A)</f>
        <v>-0.13248586824472414</v>
      </c>
      <c r="BI590" s="6">
        <f ca="1">IF(ISNUMBER('Descriptive Stats'!E590),'Descriptive Stats'!E590,#N/A)</f>
        <v>7</v>
      </c>
      <c r="BK590" s="2" t="str">
        <f t="shared" ca="1" si="103"/>
        <v/>
      </c>
      <c r="BL590" s="2">
        <f t="shared" ca="1" si="104"/>
        <v>7</v>
      </c>
    </row>
    <row r="591" spans="1:64" ht="14.4" x14ac:dyDescent="0.3">
      <c r="A591" s="2">
        <f>ROW()</f>
        <v>591</v>
      </c>
      <c r="B591" s="56"/>
      <c r="C591" s="8">
        <f t="shared" ca="1" si="105"/>
        <v>6</v>
      </c>
      <c r="D591" s="8">
        <f t="shared" ca="1" si="106"/>
        <v>7</v>
      </c>
      <c r="E591" s="50">
        <f t="shared" ca="1" si="107"/>
        <v>9</v>
      </c>
      <c r="F591" s="2" t="str">
        <f t="shared" ca="1" si="108"/>
        <v/>
      </c>
      <c r="BD591" s="49">
        <f t="shared" ca="1" si="110"/>
        <v>4819</v>
      </c>
      <c r="BE591" s="3">
        <f t="shared" ca="1" si="109"/>
        <v>0.48185</v>
      </c>
      <c r="BF591" s="3">
        <f t="shared" ca="1" si="111"/>
        <v>-4.5511009098988427E-2</v>
      </c>
      <c r="BG591" s="9">
        <f t="shared" ca="1" si="112"/>
        <v>9</v>
      </c>
      <c r="BH591" s="6">
        <f ca="1">IF(ISNUMBER('Descriptive Stats'!BF591),'Descriptive Stats'!BF591,#N/A)</f>
        <v>-4.5511009098988427E-2</v>
      </c>
      <c r="BI591" s="6">
        <f ca="1">IF(ISNUMBER('Descriptive Stats'!E591),'Descriptive Stats'!E591,#N/A)</f>
        <v>9</v>
      </c>
      <c r="BK591" s="2" t="str">
        <f t="shared" ca="1" si="103"/>
        <v/>
      </c>
      <c r="BL591" s="2">
        <f t="shared" ca="1" si="104"/>
        <v>9</v>
      </c>
    </row>
    <row r="592" spans="1:64" ht="14.4" x14ac:dyDescent="0.3">
      <c r="A592" s="2">
        <f>ROW()</f>
        <v>592</v>
      </c>
      <c r="B592" s="56"/>
      <c r="C592" s="8">
        <f t="shared" ca="1" si="105"/>
        <v>23</v>
      </c>
      <c r="D592" s="8">
        <f t="shared" ca="1" si="106"/>
        <v>9</v>
      </c>
      <c r="E592" s="50">
        <f t="shared" ca="1" si="107"/>
        <v>6</v>
      </c>
      <c r="F592" s="2" t="str">
        <f t="shared" ca="1" si="108"/>
        <v/>
      </c>
      <c r="BD592" s="49">
        <f t="shared" ca="1" si="110"/>
        <v>3900</v>
      </c>
      <c r="BE592" s="3">
        <f t="shared" ca="1" si="109"/>
        <v>0.38995000000000002</v>
      </c>
      <c r="BF592" s="3">
        <f t="shared" ca="1" si="111"/>
        <v>-0.2794493539703507</v>
      </c>
      <c r="BG592" s="9">
        <f t="shared" ca="1" si="112"/>
        <v>6</v>
      </c>
      <c r="BH592" s="6">
        <f ca="1">IF(ISNUMBER('Descriptive Stats'!BF592),'Descriptive Stats'!BF592,#N/A)</f>
        <v>-0.2794493539703507</v>
      </c>
      <c r="BI592" s="6">
        <f ca="1">IF(ISNUMBER('Descriptive Stats'!E592),'Descriptive Stats'!E592,#N/A)</f>
        <v>6</v>
      </c>
      <c r="BK592" s="2" t="str">
        <f t="shared" ca="1" si="103"/>
        <v/>
      </c>
      <c r="BL592" s="2">
        <f t="shared" ca="1" si="104"/>
        <v>6</v>
      </c>
    </row>
    <row r="593" spans="1:64" ht="14.4" x14ac:dyDescent="0.3">
      <c r="A593" s="2">
        <f>ROW()</f>
        <v>593</v>
      </c>
      <c r="B593" s="56"/>
      <c r="C593" s="8">
        <f t="shared" ca="1" si="105"/>
        <v>5</v>
      </c>
      <c r="D593" s="8">
        <f t="shared" ca="1" si="106"/>
        <v>6</v>
      </c>
      <c r="E593" s="50">
        <f t="shared" ca="1" si="107"/>
        <v>9</v>
      </c>
      <c r="F593" s="2" t="str">
        <f t="shared" ca="1" si="108"/>
        <v/>
      </c>
      <c r="BD593" s="49">
        <f t="shared" ca="1" si="110"/>
        <v>4819</v>
      </c>
      <c r="BE593" s="3">
        <f t="shared" ca="1" si="109"/>
        <v>0.48185</v>
      </c>
      <c r="BF593" s="3">
        <f t="shared" ca="1" si="111"/>
        <v>-4.5511009098988427E-2</v>
      </c>
      <c r="BG593" s="9">
        <f t="shared" ca="1" si="112"/>
        <v>9</v>
      </c>
      <c r="BH593" s="6">
        <f ca="1">IF(ISNUMBER('Descriptive Stats'!BF593),'Descriptive Stats'!BF593,#N/A)</f>
        <v>-4.5511009098988427E-2</v>
      </c>
      <c r="BI593" s="6">
        <f ca="1">IF(ISNUMBER('Descriptive Stats'!E593),'Descriptive Stats'!E593,#N/A)</f>
        <v>9</v>
      </c>
      <c r="BK593" s="2" t="str">
        <f t="shared" ca="1" si="103"/>
        <v/>
      </c>
      <c r="BL593" s="2">
        <f t="shared" ca="1" si="104"/>
        <v>9</v>
      </c>
    </row>
    <row r="594" spans="1:64" ht="14.4" x14ac:dyDescent="0.3">
      <c r="A594" s="2">
        <f>ROW()</f>
        <v>594</v>
      </c>
      <c r="B594" s="56"/>
      <c r="C594" s="8">
        <f t="shared" ca="1" si="105"/>
        <v>23</v>
      </c>
      <c r="D594" s="8">
        <f t="shared" ca="1" si="106"/>
        <v>9</v>
      </c>
      <c r="E594" s="50">
        <f t="shared" ca="1" si="107"/>
        <v>0</v>
      </c>
      <c r="F594" s="2" t="str">
        <f t="shared" ca="1" si="108"/>
        <v/>
      </c>
      <c r="BD594" s="49">
        <f t="shared" ca="1" si="110"/>
        <v>815.5</v>
      </c>
      <c r="BE594" s="3">
        <f t="shared" ca="1" si="109"/>
        <v>8.1500000000000003E-2</v>
      </c>
      <c r="BF594" s="3">
        <f t="shared" ca="1" si="111"/>
        <v>-1.3950525282585462</v>
      </c>
      <c r="BG594" s="9">
        <f t="shared" ca="1" si="112"/>
        <v>0</v>
      </c>
      <c r="BH594" s="6">
        <f ca="1">IF(ISNUMBER('Descriptive Stats'!BF594),'Descriptive Stats'!BF594,#N/A)</f>
        <v>-1.3950525282585462</v>
      </c>
      <c r="BI594" s="6">
        <f ca="1">IF(ISNUMBER('Descriptive Stats'!E594),'Descriptive Stats'!E594,#N/A)</f>
        <v>0</v>
      </c>
      <c r="BK594" s="2">
        <f t="shared" ca="1" si="103"/>
        <v>0</v>
      </c>
      <c r="BL594" s="2" t="str">
        <f t="shared" ca="1" si="104"/>
        <v/>
      </c>
    </row>
    <row r="595" spans="1:64" ht="14.4" x14ac:dyDescent="0.3">
      <c r="A595" s="2">
        <f>ROW()</f>
        <v>595</v>
      </c>
      <c r="B595" s="56"/>
      <c r="C595" s="8">
        <f t="shared" ca="1" si="105"/>
        <v>14</v>
      </c>
      <c r="D595" s="8">
        <f t="shared" ca="1" si="106"/>
        <v>0</v>
      </c>
      <c r="E595" s="50">
        <f t="shared" ca="1" si="107"/>
        <v>6</v>
      </c>
      <c r="F595" s="2" t="str">
        <f t="shared" ca="1" si="108"/>
        <v/>
      </c>
      <c r="BD595" s="49">
        <f t="shared" ca="1" si="110"/>
        <v>3900</v>
      </c>
      <c r="BE595" s="3">
        <f t="shared" ca="1" si="109"/>
        <v>0.38995000000000002</v>
      </c>
      <c r="BF595" s="3">
        <f t="shared" ca="1" si="111"/>
        <v>-0.2794493539703507</v>
      </c>
      <c r="BG595" s="9">
        <f t="shared" ca="1" si="112"/>
        <v>6</v>
      </c>
      <c r="BH595" s="6">
        <f ca="1">IF(ISNUMBER('Descriptive Stats'!BF595),'Descriptive Stats'!BF595,#N/A)</f>
        <v>-0.2794493539703507</v>
      </c>
      <c r="BI595" s="6">
        <f ca="1">IF(ISNUMBER('Descriptive Stats'!E595),'Descriptive Stats'!E595,#N/A)</f>
        <v>6</v>
      </c>
      <c r="BK595" s="2" t="str">
        <f t="shared" ca="1" si="103"/>
        <v/>
      </c>
      <c r="BL595" s="2">
        <f t="shared" ca="1" si="104"/>
        <v>6</v>
      </c>
    </row>
    <row r="596" spans="1:64" ht="14.4" x14ac:dyDescent="0.3">
      <c r="A596" s="2">
        <f>ROW()</f>
        <v>596</v>
      </c>
      <c r="B596" s="56"/>
      <c r="C596" s="8">
        <f t="shared" ca="1" si="105"/>
        <v>16</v>
      </c>
      <c r="D596" s="8">
        <f t="shared" ca="1" si="106"/>
        <v>6</v>
      </c>
      <c r="E596" s="50">
        <f t="shared" ca="1" si="107"/>
        <v>0</v>
      </c>
      <c r="F596" s="2" t="str">
        <f t="shared" ca="1" si="108"/>
        <v/>
      </c>
      <c r="BD596" s="49">
        <f t="shared" ca="1" si="110"/>
        <v>815.5</v>
      </c>
      <c r="BE596" s="3">
        <f t="shared" ca="1" si="109"/>
        <v>8.1500000000000003E-2</v>
      </c>
      <c r="BF596" s="3">
        <f t="shared" ca="1" si="111"/>
        <v>-1.3950525282585462</v>
      </c>
      <c r="BG596" s="9">
        <f t="shared" ca="1" si="112"/>
        <v>0</v>
      </c>
      <c r="BH596" s="6">
        <f ca="1">IF(ISNUMBER('Descriptive Stats'!BF596),'Descriptive Stats'!BF596,#N/A)</f>
        <v>-1.3950525282585462</v>
      </c>
      <c r="BI596" s="6">
        <f ca="1">IF(ISNUMBER('Descriptive Stats'!E596),'Descriptive Stats'!E596,#N/A)</f>
        <v>0</v>
      </c>
      <c r="BK596" s="2">
        <f t="shared" ca="1" si="103"/>
        <v>0</v>
      </c>
      <c r="BL596" s="2" t="str">
        <f t="shared" ca="1" si="104"/>
        <v/>
      </c>
    </row>
    <row r="597" spans="1:64" ht="14.4" x14ac:dyDescent="0.3">
      <c r="A597" s="2">
        <f>ROW()</f>
        <v>597</v>
      </c>
      <c r="B597" s="56"/>
      <c r="C597" s="8">
        <f t="shared" ca="1" si="105"/>
        <v>20</v>
      </c>
      <c r="D597" s="8">
        <f t="shared" ca="1" si="106"/>
        <v>0</v>
      </c>
      <c r="E597" s="50">
        <f t="shared" ca="1" si="107"/>
        <v>7</v>
      </c>
      <c r="F597" s="2" t="str">
        <f t="shared" ca="1" si="108"/>
        <v/>
      </c>
      <c r="BD597" s="49">
        <f t="shared" ca="1" si="110"/>
        <v>4473.5</v>
      </c>
      <c r="BE597" s="3">
        <f t="shared" ca="1" si="109"/>
        <v>0.44729999999999998</v>
      </c>
      <c r="BF597" s="3">
        <f t="shared" ca="1" si="111"/>
        <v>-0.13248586824472414</v>
      </c>
      <c r="BG597" s="9">
        <f t="shared" ca="1" si="112"/>
        <v>7</v>
      </c>
      <c r="BH597" s="6">
        <f ca="1">IF(ISNUMBER('Descriptive Stats'!BF597),'Descriptive Stats'!BF597,#N/A)</f>
        <v>-0.13248586824472414</v>
      </c>
      <c r="BI597" s="6">
        <f ca="1">IF(ISNUMBER('Descriptive Stats'!E597),'Descriptive Stats'!E597,#N/A)</f>
        <v>7</v>
      </c>
      <c r="BK597" s="2" t="str">
        <f t="shared" ca="1" si="103"/>
        <v/>
      </c>
      <c r="BL597" s="2">
        <f t="shared" ca="1" si="104"/>
        <v>7</v>
      </c>
    </row>
    <row r="598" spans="1:64" ht="14.4" x14ac:dyDescent="0.3">
      <c r="A598" s="2">
        <f>ROW()</f>
        <v>598</v>
      </c>
      <c r="B598" s="56"/>
      <c r="C598" s="8">
        <f t="shared" ca="1" si="105"/>
        <v>6</v>
      </c>
      <c r="D598" s="8">
        <f t="shared" ca="1" si="106"/>
        <v>7</v>
      </c>
      <c r="E598" s="50">
        <f t="shared" ca="1" si="107"/>
        <v>4</v>
      </c>
      <c r="F598" s="2" t="str">
        <f t="shared" ca="1" si="108"/>
        <v/>
      </c>
      <c r="BD598" s="49">
        <f t="shared" ca="1" si="110"/>
        <v>3442</v>
      </c>
      <c r="BE598" s="3">
        <f t="shared" ca="1" si="109"/>
        <v>0.34415000000000001</v>
      </c>
      <c r="BF598" s="3">
        <f t="shared" ca="1" si="111"/>
        <v>-0.40116316278173481</v>
      </c>
      <c r="BG598" s="9">
        <f t="shared" ca="1" si="112"/>
        <v>4</v>
      </c>
      <c r="BH598" s="6">
        <f ca="1">IF(ISNUMBER('Descriptive Stats'!BF598),'Descriptive Stats'!BF598,#N/A)</f>
        <v>-0.40116316278173481</v>
      </c>
      <c r="BI598" s="6">
        <f ca="1">IF(ISNUMBER('Descriptive Stats'!E598),'Descriptive Stats'!E598,#N/A)</f>
        <v>4</v>
      </c>
      <c r="BK598" s="2" t="str">
        <f t="shared" ca="1" si="103"/>
        <v/>
      </c>
      <c r="BL598" s="2">
        <f t="shared" ca="1" si="104"/>
        <v>4</v>
      </c>
    </row>
    <row r="599" spans="1:64" ht="14.4" x14ac:dyDescent="0.3">
      <c r="A599" s="2">
        <f>ROW()</f>
        <v>599</v>
      </c>
      <c r="B599" s="56"/>
      <c r="C599" s="8">
        <f t="shared" ca="1" si="105"/>
        <v>13</v>
      </c>
      <c r="D599" s="8">
        <f t="shared" ca="1" si="106"/>
        <v>4</v>
      </c>
      <c r="E599" s="50">
        <f t="shared" ca="1" si="107"/>
        <v>19</v>
      </c>
      <c r="F599" s="2" t="str">
        <f t="shared" ca="1" si="108"/>
        <v>X</v>
      </c>
      <c r="BD599" s="49">
        <f t="shared" ca="1" si="110"/>
        <v>5294</v>
      </c>
      <c r="BE599" s="3">
        <f t="shared" ca="1" si="109"/>
        <v>0.52934999999999999</v>
      </c>
      <c r="BF599" s="3">
        <f t="shared" ca="1" si="111"/>
        <v>7.3636031452008061E-2</v>
      </c>
      <c r="BG599" s="9">
        <f t="shared" ca="1" si="112"/>
        <v>19</v>
      </c>
      <c r="BH599" s="6">
        <f ca="1">IF(ISNUMBER('Descriptive Stats'!BF599),'Descriptive Stats'!BF599,#N/A)</f>
        <v>7.3636031452008061E-2</v>
      </c>
      <c r="BI599" s="6">
        <f ca="1">IF(ISNUMBER('Descriptive Stats'!E599),'Descriptive Stats'!E599,#N/A)</f>
        <v>19</v>
      </c>
      <c r="BK599" s="2" t="str">
        <f t="shared" ca="1" si="103"/>
        <v/>
      </c>
      <c r="BL599" s="2">
        <f t="shared" ca="1" si="104"/>
        <v>19</v>
      </c>
    </row>
    <row r="600" spans="1:64" ht="14.4" x14ac:dyDescent="0.3">
      <c r="A600" s="2">
        <f>ROW()</f>
        <v>600</v>
      </c>
      <c r="B600" s="56"/>
      <c r="C600" s="8">
        <f t="shared" ca="1" si="105"/>
        <v>7</v>
      </c>
      <c r="D600" s="8">
        <f t="shared" ca="1" si="106"/>
        <v>19</v>
      </c>
      <c r="E600" s="50">
        <f t="shared" ca="1" si="107"/>
        <v>6</v>
      </c>
      <c r="F600" s="2" t="str">
        <f t="shared" ca="1" si="108"/>
        <v/>
      </c>
      <c r="BD600" s="49">
        <f t="shared" ca="1" si="110"/>
        <v>3900</v>
      </c>
      <c r="BE600" s="3">
        <f t="shared" ca="1" si="109"/>
        <v>0.38995000000000002</v>
      </c>
      <c r="BF600" s="3">
        <f t="shared" ca="1" si="111"/>
        <v>-0.2794493539703507</v>
      </c>
      <c r="BG600" s="9">
        <f t="shared" ca="1" si="112"/>
        <v>6</v>
      </c>
      <c r="BH600" s="6">
        <f ca="1">IF(ISNUMBER('Descriptive Stats'!BF600),'Descriptive Stats'!BF600,#N/A)</f>
        <v>-0.2794493539703507</v>
      </c>
      <c r="BI600" s="6">
        <f ca="1">IF(ISNUMBER('Descriptive Stats'!E600),'Descriptive Stats'!E600,#N/A)</f>
        <v>6</v>
      </c>
      <c r="BK600" s="2" t="str">
        <f t="shared" ca="1" si="103"/>
        <v/>
      </c>
      <c r="BL600" s="2">
        <f t="shared" ca="1" si="104"/>
        <v>6</v>
      </c>
    </row>
    <row r="601" spans="1:64" ht="14.4" x14ac:dyDescent="0.3">
      <c r="A601" s="2">
        <f>ROW()</f>
        <v>601</v>
      </c>
      <c r="B601" s="56"/>
      <c r="C601" s="8">
        <f t="shared" ca="1" si="105"/>
        <v>16</v>
      </c>
      <c r="D601" s="8">
        <f t="shared" ca="1" si="106"/>
        <v>6</v>
      </c>
      <c r="E601" s="50">
        <f t="shared" ca="1" si="107"/>
        <v>0</v>
      </c>
      <c r="F601" s="2" t="str">
        <f t="shared" ca="1" si="108"/>
        <v/>
      </c>
      <c r="BD601" s="49">
        <f t="shared" ca="1" si="110"/>
        <v>815.5</v>
      </c>
      <c r="BE601" s="3">
        <f t="shared" ca="1" si="109"/>
        <v>8.1500000000000003E-2</v>
      </c>
      <c r="BF601" s="3">
        <f t="shared" ca="1" si="111"/>
        <v>-1.3950525282585462</v>
      </c>
      <c r="BG601" s="9">
        <f t="shared" ca="1" si="112"/>
        <v>0</v>
      </c>
      <c r="BH601" s="6">
        <f ca="1">IF(ISNUMBER('Descriptive Stats'!BF601),'Descriptive Stats'!BF601,#N/A)</f>
        <v>-1.3950525282585462</v>
      </c>
      <c r="BI601" s="6">
        <f ca="1">IF(ISNUMBER('Descriptive Stats'!E601),'Descriptive Stats'!E601,#N/A)</f>
        <v>0</v>
      </c>
      <c r="BK601" s="2">
        <f t="shared" ca="1" si="103"/>
        <v>0</v>
      </c>
      <c r="BL601" s="2" t="str">
        <f t="shared" ca="1" si="104"/>
        <v/>
      </c>
    </row>
    <row r="602" spans="1:64" ht="14.4" x14ac:dyDescent="0.3">
      <c r="A602" s="2">
        <f>ROW()</f>
        <v>602</v>
      </c>
      <c r="B602" s="56"/>
      <c r="C602" s="8">
        <f t="shared" ca="1" si="105"/>
        <v>22</v>
      </c>
      <c r="D602" s="8">
        <f t="shared" ca="1" si="106"/>
        <v>0</v>
      </c>
      <c r="E602" s="50">
        <f t="shared" ca="1" si="107"/>
        <v>15</v>
      </c>
      <c r="F602" s="2" t="str">
        <f t="shared" ca="1" si="108"/>
        <v/>
      </c>
      <c r="BD602" s="49">
        <f t="shared" ca="1" si="110"/>
        <v>5051.5</v>
      </c>
      <c r="BE602" s="3">
        <f t="shared" ca="1" si="109"/>
        <v>0.50509999999999999</v>
      </c>
      <c r="BF602" s="3">
        <f t="shared" ca="1" si="111"/>
        <v>1.2784152420787677E-2</v>
      </c>
      <c r="BG602" s="9">
        <f t="shared" ca="1" si="112"/>
        <v>15</v>
      </c>
      <c r="BH602" s="6">
        <f ca="1">IF(ISNUMBER('Descriptive Stats'!BF602),'Descriptive Stats'!BF602,#N/A)</f>
        <v>1.2784152420787677E-2</v>
      </c>
      <c r="BI602" s="6">
        <f ca="1">IF(ISNUMBER('Descriptive Stats'!E602),'Descriptive Stats'!E602,#N/A)</f>
        <v>15</v>
      </c>
      <c r="BK602" s="2" t="str">
        <f t="shared" ca="1" si="103"/>
        <v/>
      </c>
      <c r="BL602" s="2">
        <f t="shared" ca="1" si="104"/>
        <v>15</v>
      </c>
    </row>
    <row r="603" spans="1:64" ht="14.4" x14ac:dyDescent="0.3">
      <c r="A603" s="2">
        <f>ROW()</f>
        <v>603</v>
      </c>
      <c r="B603" s="56"/>
      <c r="C603" s="8">
        <f t="shared" ca="1" si="105"/>
        <v>24</v>
      </c>
      <c r="D603" s="8">
        <f t="shared" ca="1" si="106"/>
        <v>15</v>
      </c>
      <c r="E603" s="50">
        <f t="shared" ca="1" si="107"/>
        <v>6</v>
      </c>
      <c r="F603" s="2" t="str">
        <f t="shared" ca="1" si="108"/>
        <v/>
      </c>
      <c r="BD603" s="49">
        <f t="shared" ca="1" si="110"/>
        <v>3900</v>
      </c>
      <c r="BE603" s="3">
        <f t="shared" ca="1" si="109"/>
        <v>0.38995000000000002</v>
      </c>
      <c r="BF603" s="3">
        <f t="shared" ca="1" si="111"/>
        <v>-0.2794493539703507</v>
      </c>
      <c r="BG603" s="9">
        <f t="shared" ca="1" si="112"/>
        <v>6</v>
      </c>
      <c r="BH603" s="6">
        <f ca="1">IF(ISNUMBER('Descriptive Stats'!BF603),'Descriptive Stats'!BF603,#N/A)</f>
        <v>-0.2794493539703507</v>
      </c>
      <c r="BI603" s="6">
        <f ca="1">IF(ISNUMBER('Descriptive Stats'!E603),'Descriptive Stats'!E603,#N/A)</f>
        <v>6</v>
      </c>
      <c r="BK603" s="2" t="str">
        <f t="shared" ca="1" si="103"/>
        <v/>
      </c>
      <c r="BL603" s="2">
        <f t="shared" ca="1" si="104"/>
        <v>6</v>
      </c>
    </row>
    <row r="604" spans="1:64" ht="14.4" x14ac:dyDescent="0.3">
      <c r="A604" s="2">
        <f>ROW()</f>
        <v>604</v>
      </c>
      <c r="B604" s="56"/>
      <c r="C604" s="8">
        <f t="shared" ca="1" si="105"/>
        <v>16</v>
      </c>
      <c r="D604" s="8">
        <f t="shared" ca="1" si="106"/>
        <v>6</v>
      </c>
      <c r="E604" s="50">
        <f t="shared" ca="1" si="107"/>
        <v>19</v>
      </c>
      <c r="F604" s="2" t="str">
        <f t="shared" ca="1" si="108"/>
        <v>X</v>
      </c>
      <c r="BD604" s="49">
        <f t="shared" ca="1" si="110"/>
        <v>5294</v>
      </c>
      <c r="BE604" s="3">
        <f t="shared" ca="1" si="109"/>
        <v>0.52934999999999999</v>
      </c>
      <c r="BF604" s="3">
        <f t="shared" ca="1" si="111"/>
        <v>7.3636031452008061E-2</v>
      </c>
      <c r="BG604" s="9">
        <f t="shared" ca="1" si="112"/>
        <v>19</v>
      </c>
      <c r="BH604" s="6">
        <f ca="1">IF(ISNUMBER('Descriptive Stats'!BF604),'Descriptive Stats'!BF604,#N/A)</f>
        <v>7.3636031452008061E-2</v>
      </c>
      <c r="BI604" s="6">
        <f ca="1">IF(ISNUMBER('Descriptive Stats'!E604),'Descriptive Stats'!E604,#N/A)</f>
        <v>19</v>
      </c>
      <c r="BK604" s="2" t="str">
        <f t="shared" ca="1" si="103"/>
        <v/>
      </c>
      <c r="BL604" s="2">
        <f t="shared" ca="1" si="104"/>
        <v>19</v>
      </c>
    </row>
    <row r="605" spans="1:64" ht="14.4" x14ac:dyDescent="0.3">
      <c r="A605" s="2">
        <f>ROW()</f>
        <v>605</v>
      </c>
      <c r="B605" s="56"/>
      <c r="C605" s="8">
        <f t="shared" ca="1" si="105"/>
        <v>7</v>
      </c>
      <c r="D605" s="8">
        <f t="shared" ca="1" si="106"/>
        <v>19</v>
      </c>
      <c r="E605" s="50">
        <f t="shared" ca="1" si="107"/>
        <v>0</v>
      </c>
      <c r="F605" s="2" t="str">
        <f t="shared" ca="1" si="108"/>
        <v/>
      </c>
      <c r="BD605" s="49">
        <f t="shared" ca="1" si="110"/>
        <v>815.5</v>
      </c>
      <c r="BE605" s="3">
        <f t="shared" ca="1" si="109"/>
        <v>8.1500000000000003E-2</v>
      </c>
      <c r="BF605" s="3">
        <f t="shared" ca="1" si="111"/>
        <v>-1.3950525282585462</v>
      </c>
      <c r="BG605" s="9">
        <f t="shared" ca="1" si="112"/>
        <v>0</v>
      </c>
      <c r="BH605" s="6">
        <f ca="1">IF(ISNUMBER('Descriptive Stats'!BF605),'Descriptive Stats'!BF605,#N/A)</f>
        <v>-1.3950525282585462</v>
      </c>
      <c r="BI605" s="6">
        <f ca="1">IF(ISNUMBER('Descriptive Stats'!E605),'Descriptive Stats'!E605,#N/A)</f>
        <v>0</v>
      </c>
      <c r="BK605" s="2">
        <f t="shared" ca="1" si="103"/>
        <v>0</v>
      </c>
      <c r="BL605" s="2" t="str">
        <f t="shared" ca="1" si="104"/>
        <v/>
      </c>
    </row>
    <row r="606" spans="1:64" ht="14.4" x14ac:dyDescent="0.3">
      <c r="A606" s="2">
        <f>ROW()</f>
        <v>606</v>
      </c>
      <c r="B606" s="56"/>
      <c r="C606" s="8">
        <f t="shared" ca="1" si="105"/>
        <v>18</v>
      </c>
      <c r="D606" s="8">
        <f t="shared" ca="1" si="106"/>
        <v>0</v>
      </c>
      <c r="E606" s="50">
        <f t="shared" ca="1" si="107"/>
        <v>0</v>
      </c>
      <c r="F606" s="2" t="str">
        <f t="shared" ca="1" si="108"/>
        <v/>
      </c>
      <c r="BD606" s="49">
        <f t="shared" ca="1" si="110"/>
        <v>815.5</v>
      </c>
      <c r="BE606" s="3">
        <f t="shared" ca="1" si="109"/>
        <v>8.1500000000000003E-2</v>
      </c>
      <c r="BF606" s="3">
        <f t="shared" ca="1" si="111"/>
        <v>-1.3950525282585462</v>
      </c>
      <c r="BG606" s="9">
        <f t="shared" ca="1" si="112"/>
        <v>0</v>
      </c>
      <c r="BH606" s="6">
        <f ca="1">IF(ISNUMBER('Descriptive Stats'!BF606),'Descriptive Stats'!BF606,#N/A)</f>
        <v>-1.3950525282585462</v>
      </c>
      <c r="BI606" s="6">
        <f ca="1">IF(ISNUMBER('Descriptive Stats'!E606),'Descriptive Stats'!E606,#N/A)</f>
        <v>0</v>
      </c>
      <c r="BK606" s="2">
        <f t="shared" ca="1" si="103"/>
        <v>0</v>
      </c>
      <c r="BL606" s="2" t="str">
        <f t="shared" ca="1" si="104"/>
        <v/>
      </c>
    </row>
    <row r="607" spans="1:64" ht="14.4" x14ac:dyDescent="0.3">
      <c r="A607" s="2">
        <f>ROW()</f>
        <v>607</v>
      </c>
      <c r="B607" s="56"/>
      <c r="C607" s="8">
        <f t="shared" ca="1" si="105"/>
        <v>18</v>
      </c>
      <c r="D607" s="8">
        <f t="shared" ca="1" si="106"/>
        <v>0</v>
      </c>
      <c r="E607" s="50">
        <f t="shared" ca="1" si="107"/>
        <v>4</v>
      </c>
      <c r="F607" s="2" t="str">
        <f t="shared" ca="1" si="108"/>
        <v/>
      </c>
      <c r="BD607" s="49">
        <f t="shared" ca="1" si="110"/>
        <v>3442</v>
      </c>
      <c r="BE607" s="3">
        <f t="shared" ca="1" si="109"/>
        <v>0.34415000000000001</v>
      </c>
      <c r="BF607" s="3">
        <f t="shared" ca="1" si="111"/>
        <v>-0.40116316278173481</v>
      </c>
      <c r="BG607" s="9">
        <f t="shared" ca="1" si="112"/>
        <v>4</v>
      </c>
      <c r="BH607" s="6">
        <f ca="1">IF(ISNUMBER('Descriptive Stats'!BF607),'Descriptive Stats'!BF607,#N/A)</f>
        <v>-0.40116316278173481</v>
      </c>
      <c r="BI607" s="6">
        <f ca="1">IF(ISNUMBER('Descriptive Stats'!E607),'Descriptive Stats'!E607,#N/A)</f>
        <v>4</v>
      </c>
      <c r="BK607" s="2" t="str">
        <f t="shared" ca="1" si="103"/>
        <v/>
      </c>
      <c r="BL607" s="2">
        <f t="shared" ca="1" si="104"/>
        <v>4</v>
      </c>
    </row>
    <row r="608" spans="1:64" ht="14.4" x14ac:dyDescent="0.3">
      <c r="A608" s="2">
        <f>ROW()</f>
        <v>608</v>
      </c>
      <c r="B608" s="56"/>
      <c r="C608" s="8">
        <f t="shared" ca="1" si="105"/>
        <v>13</v>
      </c>
      <c r="D608" s="8">
        <f t="shared" ca="1" si="106"/>
        <v>4</v>
      </c>
      <c r="E608" s="50">
        <f t="shared" ca="1" si="107"/>
        <v>6</v>
      </c>
      <c r="F608" s="2" t="str">
        <f t="shared" ca="1" si="108"/>
        <v/>
      </c>
      <c r="BD608" s="49">
        <f t="shared" ca="1" si="110"/>
        <v>3900</v>
      </c>
      <c r="BE608" s="3">
        <f t="shared" ca="1" si="109"/>
        <v>0.38995000000000002</v>
      </c>
      <c r="BF608" s="3">
        <f t="shared" ca="1" si="111"/>
        <v>-0.2794493539703507</v>
      </c>
      <c r="BG608" s="9">
        <f t="shared" ca="1" si="112"/>
        <v>6</v>
      </c>
      <c r="BH608" s="6">
        <f ca="1">IF(ISNUMBER('Descriptive Stats'!BF608),'Descriptive Stats'!BF608,#N/A)</f>
        <v>-0.2794493539703507</v>
      </c>
      <c r="BI608" s="6">
        <f ca="1">IF(ISNUMBER('Descriptive Stats'!E608),'Descriptive Stats'!E608,#N/A)</f>
        <v>6</v>
      </c>
      <c r="BK608" s="2" t="str">
        <f t="shared" ca="1" si="103"/>
        <v/>
      </c>
      <c r="BL608" s="2">
        <f t="shared" ca="1" si="104"/>
        <v>6</v>
      </c>
    </row>
    <row r="609" spans="1:64" ht="14.4" x14ac:dyDescent="0.3">
      <c r="A609" s="2">
        <f>ROW()</f>
        <v>609</v>
      </c>
      <c r="B609" s="56"/>
      <c r="C609" s="8">
        <f t="shared" ca="1" si="105"/>
        <v>5</v>
      </c>
      <c r="D609" s="8">
        <f t="shared" ca="1" si="106"/>
        <v>6</v>
      </c>
      <c r="E609" s="50">
        <f t="shared" ca="1" si="107"/>
        <v>15</v>
      </c>
      <c r="F609" s="2" t="str">
        <f t="shared" ca="1" si="108"/>
        <v/>
      </c>
      <c r="BD609" s="49">
        <f t="shared" ca="1" si="110"/>
        <v>5051.5</v>
      </c>
      <c r="BE609" s="3">
        <f t="shared" ca="1" si="109"/>
        <v>0.50509999999999999</v>
      </c>
      <c r="BF609" s="3">
        <f t="shared" ca="1" si="111"/>
        <v>1.2784152420787677E-2</v>
      </c>
      <c r="BG609" s="9">
        <f t="shared" ca="1" si="112"/>
        <v>15</v>
      </c>
      <c r="BH609" s="6">
        <f ca="1">IF(ISNUMBER('Descriptive Stats'!BF609),'Descriptive Stats'!BF609,#N/A)</f>
        <v>1.2784152420787677E-2</v>
      </c>
      <c r="BI609" s="6">
        <f ca="1">IF(ISNUMBER('Descriptive Stats'!E609),'Descriptive Stats'!E609,#N/A)</f>
        <v>15</v>
      </c>
      <c r="BK609" s="2" t="str">
        <f t="shared" ca="1" si="103"/>
        <v/>
      </c>
      <c r="BL609" s="2">
        <f t="shared" ca="1" si="104"/>
        <v>15</v>
      </c>
    </row>
    <row r="610" spans="1:64" ht="14.4" x14ac:dyDescent="0.3">
      <c r="A610" s="2">
        <f>ROW()</f>
        <v>610</v>
      </c>
      <c r="B610" s="56"/>
      <c r="C610" s="8">
        <f t="shared" ca="1" si="105"/>
        <v>24</v>
      </c>
      <c r="D610" s="8">
        <f t="shared" ca="1" si="106"/>
        <v>15</v>
      </c>
      <c r="E610" s="50">
        <f t="shared" ca="1" si="107"/>
        <v>7</v>
      </c>
      <c r="F610" s="2" t="str">
        <f t="shared" ca="1" si="108"/>
        <v/>
      </c>
      <c r="BD610" s="49">
        <f t="shared" ca="1" si="110"/>
        <v>4473.5</v>
      </c>
      <c r="BE610" s="3">
        <f t="shared" ca="1" si="109"/>
        <v>0.44729999999999998</v>
      </c>
      <c r="BF610" s="3">
        <f t="shared" ca="1" si="111"/>
        <v>-0.13248586824472414</v>
      </c>
      <c r="BG610" s="9">
        <f t="shared" ca="1" si="112"/>
        <v>7</v>
      </c>
      <c r="BH610" s="6">
        <f ca="1">IF(ISNUMBER('Descriptive Stats'!BF610),'Descriptive Stats'!BF610,#N/A)</f>
        <v>-0.13248586824472414</v>
      </c>
      <c r="BI610" s="6">
        <f ca="1">IF(ISNUMBER('Descriptive Stats'!E610),'Descriptive Stats'!E610,#N/A)</f>
        <v>7</v>
      </c>
      <c r="BK610" s="2" t="str">
        <f t="shared" ca="1" si="103"/>
        <v/>
      </c>
      <c r="BL610" s="2">
        <f t="shared" ca="1" si="104"/>
        <v>7</v>
      </c>
    </row>
    <row r="611" spans="1:64" ht="14.4" x14ac:dyDescent="0.3">
      <c r="A611" s="2">
        <f>ROW()</f>
        <v>611</v>
      </c>
      <c r="B611" s="56"/>
      <c r="C611" s="8">
        <f t="shared" ca="1" si="105"/>
        <v>6</v>
      </c>
      <c r="D611" s="8">
        <f t="shared" ca="1" si="106"/>
        <v>7</v>
      </c>
      <c r="E611" s="50">
        <f t="shared" ca="1" si="107"/>
        <v>1</v>
      </c>
      <c r="F611" s="2" t="str">
        <f t="shared" ca="1" si="108"/>
        <v/>
      </c>
      <c r="BD611" s="49">
        <f t="shared" ca="1" si="110"/>
        <v>1871</v>
      </c>
      <c r="BE611" s="3">
        <f t="shared" ca="1" si="109"/>
        <v>0.18704999999999999</v>
      </c>
      <c r="BF611" s="3">
        <f t="shared" ca="1" si="111"/>
        <v>-0.88881967520906158</v>
      </c>
      <c r="BG611" s="9">
        <f t="shared" ca="1" si="112"/>
        <v>1</v>
      </c>
      <c r="BH611" s="6">
        <f ca="1">IF(ISNUMBER('Descriptive Stats'!BF611),'Descriptive Stats'!BF611,#N/A)</f>
        <v>-0.88881967520906158</v>
      </c>
      <c r="BI611" s="6">
        <f ca="1">IF(ISNUMBER('Descriptive Stats'!E611),'Descriptive Stats'!E611,#N/A)</f>
        <v>1</v>
      </c>
      <c r="BK611" s="2">
        <f t="shared" ref="BK611:BK674" ca="1" si="113">IF(AND(ISNUMBER(E611),E611&lt;=$J$15),E611,"")</f>
        <v>1</v>
      </c>
      <c r="BL611" s="2" t="str">
        <f t="shared" ref="BL611:BL674" ca="1" si="114">IF(AND(ISNUMBER(E611),E611&gt;=$J$15),E611,"")</f>
        <v/>
      </c>
    </row>
    <row r="612" spans="1:64" ht="14.4" x14ac:dyDescent="0.3">
      <c r="A612" s="2">
        <f>ROW()</f>
        <v>612</v>
      </c>
      <c r="B612" s="56"/>
      <c r="C612" s="8">
        <f t="shared" ca="1" si="105"/>
        <v>12</v>
      </c>
      <c r="D612" s="8">
        <f t="shared" ca="1" si="106"/>
        <v>1</v>
      </c>
      <c r="E612" s="50">
        <f t="shared" ca="1" si="107"/>
        <v>2</v>
      </c>
      <c r="F612" s="2" t="str">
        <f t="shared" ca="1" si="108"/>
        <v/>
      </c>
      <c r="BD612" s="49">
        <f t="shared" ca="1" si="110"/>
        <v>2595</v>
      </c>
      <c r="BE612" s="3">
        <f t="shared" ca="1" si="109"/>
        <v>0.25945000000000001</v>
      </c>
      <c r="BF612" s="3">
        <f t="shared" ca="1" si="111"/>
        <v>-0.6450419512753276</v>
      </c>
      <c r="BG612" s="9">
        <f t="shared" ca="1" si="112"/>
        <v>2</v>
      </c>
      <c r="BH612" s="6">
        <f ca="1">IF(ISNUMBER('Descriptive Stats'!BF612),'Descriptive Stats'!BF612,#N/A)</f>
        <v>-0.6450419512753276</v>
      </c>
      <c r="BI612" s="6">
        <f ca="1">IF(ISNUMBER('Descriptive Stats'!E612),'Descriptive Stats'!E612,#N/A)</f>
        <v>2</v>
      </c>
      <c r="BK612" s="2">
        <f t="shared" ca="1" si="113"/>
        <v>2</v>
      </c>
      <c r="BL612" s="2">
        <f t="shared" ca="1" si="114"/>
        <v>2</v>
      </c>
    </row>
    <row r="613" spans="1:64" ht="14.4" x14ac:dyDescent="0.3">
      <c r="A613" s="2">
        <f>ROW()</f>
        <v>613</v>
      </c>
      <c r="B613" s="56"/>
      <c r="C613" s="8">
        <f t="shared" ca="1" si="105"/>
        <v>3</v>
      </c>
      <c r="D613" s="8">
        <f t="shared" ca="1" si="106"/>
        <v>2</v>
      </c>
      <c r="E613" s="50">
        <f t="shared" ca="1" si="107"/>
        <v>0</v>
      </c>
      <c r="F613" s="2" t="str">
        <f t="shared" ca="1" si="108"/>
        <v/>
      </c>
      <c r="BD613" s="49">
        <f t="shared" ca="1" si="110"/>
        <v>815.5</v>
      </c>
      <c r="BE613" s="3">
        <f t="shared" ca="1" si="109"/>
        <v>8.1500000000000003E-2</v>
      </c>
      <c r="BF613" s="3">
        <f t="shared" ca="1" si="111"/>
        <v>-1.3950525282585462</v>
      </c>
      <c r="BG613" s="9">
        <f t="shared" ca="1" si="112"/>
        <v>0</v>
      </c>
      <c r="BH613" s="6">
        <f ca="1">IF(ISNUMBER('Descriptive Stats'!BF613),'Descriptive Stats'!BF613,#N/A)</f>
        <v>-1.3950525282585462</v>
      </c>
      <c r="BI613" s="6">
        <f ca="1">IF(ISNUMBER('Descriptive Stats'!E613),'Descriptive Stats'!E613,#N/A)</f>
        <v>0</v>
      </c>
      <c r="BK613" s="2">
        <f t="shared" ca="1" si="113"/>
        <v>0</v>
      </c>
      <c r="BL613" s="2" t="str">
        <f t="shared" ca="1" si="114"/>
        <v/>
      </c>
    </row>
    <row r="614" spans="1:64" ht="14.4" x14ac:dyDescent="0.3">
      <c r="A614" s="2">
        <f>ROW()</f>
        <v>614</v>
      </c>
      <c r="B614" s="56"/>
      <c r="C614" s="8">
        <f t="shared" ca="1" si="105"/>
        <v>18</v>
      </c>
      <c r="D614" s="8">
        <f t="shared" ca="1" si="106"/>
        <v>0</v>
      </c>
      <c r="E614" s="50">
        <f t="shared" ca="1" si="107"/>
        <v>7</v>
      </c>
      <c r="F614" s="2" t="str">
        <f t="shared" ca="1" si="108"/>
        <v/>
      </c>
      <c r="BD614" s="49">
        <f t="shared" ca="1" si="110"/>
        <v>4473.5</v>
      </c>
      <c r="BE614" s="3">
        <f t="shared" ca="1" si="109"/>
        <v>0.44729999999999998</v>
      </c>
      <c r="BF614" s="3">
        <f t="shared" ca="1" si="111"/>
        <v>-0.13248586824472414</v>
      </c>
      <c r="BG614" s="9">
        <f t="shared" ca="1" si="112"/>
        <v>7</v>
      </c>
      <c r="BH614" s="6">
        <f ca="1">IF(ISNUMBER('Descriptive Stats'!BF614),'Descriptive Stats'!BF614,#N/A)</f>
        <v>-0.13248586824472414</v>
      </c>
      <c r="BI614" s="6">
        <f ca="1">IF(ISNUMBER('Descriptive Stats'!E614),'Descriptive Stats'!E614,#N/A)</f>
        <v>7</v>
      </c>
      <c r="BK614" s="2" t="str">
        <f t="shared" ca="1" si="113"/>
        <v/>
      </c>
      <c r="BL614" s="2">
        <f t="shared" ca="1" si="114"/>
        <v>7</v>
      </c>
    </row>
    <row r="615" spans="1:64" ht="14.4" x14ac:dyDescent="0.3">
      <c r="A615" s="2">
        <f>ROW()</f>
        <v>615</v>
      </c>
      <c r="B615" s="56"/>
      <c r="C615" s="8">
        <f t="shared" ca="1" si="105"/>
        <v>19</v>
      </c>
      <c r="D615" s="8">
        <f t="shared" ca="1" si="106"/>
        <v>7</v>
      </c>
      <c r="E615" s="50">
        <f t="shared" ca="1" si="107"/>
        <v>6</v>
      </c>
      <c r="F615" s="2" t="str">
        <f t="shared" ca="1" si="108"/>
        <v/>
      </c>
      <c r="BD615" s="49">
        <f t="shared" ca="1" si="110"/>
        <v>3900</v>
      </c>
      <c r="BE615" s="3">
        <f t="shared" ca="1" si="109"/>
        <v>0.38995000000000002</v>
      </c>
      <c r="BF615" s="3">
        <f t="shared" ca="1" si="111"/>
        <v>-0.2794493539703507</v>
      </c>
      <c r="BG615" s="9">
        <f t="shared" ca="1" si="112"/>
        <v>6</v>
      </c>
      <c r="BH615" s="6">
        <f ca="1">IF(ISNUMBER('Descriptive Stats'!BF615),'Descriptive Stats'!BF615,#N/A)</f>
        <v>-0.2794493539703507</v>
      </c>
      <c r="BI615" s="6">
        <f ca="1">IF(ISNUMBER('Descriptive Stats'!E615),'Descriptive Stats'!E615,#N/A)</f>
        <v>6</v>
      </c>
      <c r="BK615" s="2" t="str">
        <f t="shared" ca="1" si="113"/>
        <v/>
      </c>
      <c r="BL615" s="2">
        <f t="shared" ca="1" si="114"/>
        <v>6</v>
      </c>
    </row>
    <row r="616" spans="1:64" ht="14.4" x14ac:dyDescent="0.3">
      <c r="A616" s="2">
        <f>ROW()</f>
        <v>616</v>
      </c>
      <c r="B616" s="56"/>
      <c r="C616" s="8">
        <f t="shared" ca="1" si="105"/>
        <v>5</v>
      </c>
      <c r="D616" s="8">
        <f t="shared" ca="1" si="106"/>
        <v>6</v>
      </c>
      <c r="E616" s="50">
        <f t="shared" ca="1" si="107"/>
        <v>7</v>
      </c>
      <c r="F616" s="2" t="str">
        <f t="shared" ca="1" si="108"/>
        <v/>
      </c>
      <c r="BD616" s="49">
        <f t="shared" ca="1" si="110"/>
        <v>4473.5</v>
      </c>
      <c r="BE616" s="3">
        <f t="shared" ca="1" si="109"/>
        <v>0.44729999999999998</v>
      </c>
      <c r="BF616" s="3">
        <f t="shared" ca="1" si="111"/>
        <v>-0.13248586824472414</v>
      </c>
      <c r="BG616" s="9">
        <f t="shared" ca="1" si="112"/>
        <v>7</v>
      </c>
      <c r="BH616" s="6">
        <f ca="1">IF(ISNUMBER('Descriptive Stats'!BF616),'Descriptive Stats'!BF616,#N/A)</f>
        <v>-0.13248586824472414</v>
      </c>
      <c r="BI616" s="6">
        <f ca="1">IF(ISNUMBER('Descriptive Stats'!E616),'Descriptive Stats'!E616,#N/A)</f>
        <v>7</v>
      </c>
      <c r="BK616" s="2" t="str">
        <f t="shared" ca="1" si="113"/>
        <v/>
      </c>
      <c r="BL616" s="2">
        <f t="shared" ca="1" si="114"/>
        <v>7</v>
      </c>
    </row>
    <row r="617" spans="1:64" ht="14.4" x14ac:dyDescent="0.3">
      <c r="A617" s="2">
        <f>ROW()</f>
        <v>617</v>
      </c>
      <c r="B617" s="56"/>
      <c r="C617" s="8">
        <f t="shared" ca="1" si="105"/>
        <v>19</v>
      </c>
      <c r="D617" s="8">
        <f t="shared" ca="1" si="106"/>
        <v>7</v>
      </c>
      <c r="E617" s="50">
        <f t="shared" ca="1" si="107"/>
        <v>2</v>
      </c>
      <c r="F617" s="2" t="str">
        <f t="shared" ca="1" si="108"/>
        <v/>
      </c>
      <c r="BD617" s="49">
        <f t="shared" ca="1" si="110"/>
        <v>2595</v>
      </c>
      <c r="BE617" s="3">
        <f t="shared" ca="1" si="109"/>
        <v>0.25945000000000001</v>
      </c>
      <c r="BF617" s="3">
        <f t="shared" ca="1" si="111"/>
        <v>-0.6450419512753276</v>
      </c>
      <c r="BG617" s="9">
        <f t="shared" ca="1" si="112"/>
        <v>2</v>
      </c>
      <c r="BH617" s="6">
        <f ca="1">IF(ISNUMBER('Descriptive Stats'!BF617),'Descriptive Stats'!BF617,#N/A)</f>
        <v>-0.6450419512753276</v>
      </c>
      <c r="BI617" s="6">
        <f ca="1">IF(ISNUMBER('Descriptive Stats'!E617),'Descriptive Stats'!E617,#N/A)</f>
        <v>2</v>
      </c>
      <c r="BK617" s="2">
        <f t="shared" ca="1" si="113"/>
        <v>2</v>
      </c>
      <c r="BL617" s="2">
        <f t="shared" ca="1" si="114"/>
        <v>2</v>
      </c>
    </row>
    <row r="618" spans="1:64" ht="14.4" x14ac:dyDescent="0.3">
      <c r="A618" s="2">
        <f>ROW()</f>
        <v>618</v>
      </c>
      <c r="B618" s="56"/>
      <c r="C618" s="8">
        <f t="shared" ca="1" si="105"/>
        <v>17</v>
      </c>
      <c r="D618" s="8">
        <f t="shared" ca="1" si="106"/>
        <v>2</v>
      </c>
      <c r="E618" s="50">
        <f t="shared" ca="1" si="107"/>
        <v>0</v>
      </c>
      <c r="F618" s="2" t="str">
        <f t="shared" ca="1" si="108"/>
        <v/>
      </c>
      <c r="BD618" s="49">
        <f t="shared" ca="1" si="110"/>
        <v>815.5</v>
      </c>
      <c r="BE618" s="3">
        <f t="shared" ca="1" si="109"/>
        <v>8.1500000000000003E-2</v>
      </c>
      <c r="BF618" s="3">
        <f t="shared" ca="1" si="111"/>
        <v>-1.3950525282585462</v>
      </c>
      <c r="BG618" s="9">
        <f t="shared" ca="1" si="112"/>
        <v>0</v>
      </c>
      <c r="BH618" s="6">
        <f ca="1">IF(ISNUMBER('Descriptive Stats'!BF618),'Descriptive Stats'!BF618,#N/A)</f>
        <v>-1.3950525282585462</v>
      </c>
      <c r="BI618" s="6">
        <f ca="1">IF(ISNUMBER('Descriptive Stats'!E618),'Descriptive Stats'!E618,#N/A)</f>
        <v>0</v>
      </c>
      <c r="BK618" s="2">
        <f t="shared" ca="1" si="113"/>
        <v>0</v>
      </c>
      <c r="BL618" s="2" t="str">
        <f t="shared" ca="1" si="114"/>
        <v/>
      </c>
    </row>
    <row r="619" spans="1:64" ht="14.4" x14ac:dyDescent="0.3">
      <c r="A619" s="2">
        <f>ROW()</f>
        <v>619</v>
      </c>
      <c r="B619" s="56"/>
      <c r="C619" s="8">
        <f t="shared" ca="1" si="105"/>
        <v>15</v>
      </c>
      <c r="D619" s="8">
        <f t="shared" ca="1" si="106"/>
        <v>0</v>
      </c>
      <c r="E619" s="50">
        <f t="shared" ca="1" si="107"/>
        <v>3</v>
      </c>
      <c r="F619" s="2" t="str">
        <f t="shared" ca="1" si="108"/>
        <v/>
      </c>
      <c r="BD619" s="49">
        <f t="shared" ca="1" si="110"/>
        <v>3200</v>
      </c>
      <c r="BE619" s="3">
        <f t="shared" ca="1" si="109"/>
        <v>0.31995000000000001</v>
      </c>
      <c r="BF619" s="3">
        <f t="shared" ca="1" si="111"/>
        <v>-0.46783862043457014</v>
      </c>
      <c r="BG619" s="9">
        <f t="shared" ca="1" si="112"/>
        <v>3</v>
      </c>
      <c r="BH619" s="6">
        <f ca="1">IF(ISNUMBER('Descriptive Stats'!BF619),'Descriptive Stats'!BF619,#N/A)</f>
        <v>-0.46783862043457014</v>
      </c>
      <c r="BI619" s="6">
        <f ca="1">IF(ISNUMBER('Descriptive Stats'!E619),'Descriptive Stats'!E619,#N/A)</f>
        <v>3</v>
      </c>
      <c r="BK619" s="2" t="str">
        <f t="shared" ca="1" si="113"/>
        <v/>
      </c>
      <c r="BL619" s="2">
        <f t="shared" ca="1" si="114"/>
        <v>3</v>
      </c>
    </row>
    <row r="620" spans="1:64" ht="14.4" x14ac:dyDescent="0.3">
      <c r="A620" s="2">
        <f>ROW()</f>
        <v>620</v>
      </c>
      <c r="B620" s="56"/>
      <c r="C620" s="8">
        <f t="shared" ca="1" si="105"/>
        <v>10</v>
      </c>
      <c r="D620" s="8">
        <f t="shared" ca="1" si="106"/>
        <v>3</v>
      </c>
      <c r="E620" s="50">
        <f t="shared" ca="1" si="107"/>
        <v>2</v>
      </c>
      <c r="F620" s="2" t="str">
        <f t="shared" ca="1" si="108"/>
        <v/>
      </c>
      <c r="BD620" s="49">
        <f t="shared" ca="1" si="110"/>
        <v>2595</v>
      </c>
      <c r="BE620" s="3">
        <f t="shared" ca="1" si="109"/>
        <v>0.25945000000000001</v>
      </c>
      <c r="BF620" s="3">
        <f t="shared" ca="1" si="111"/>
        <v>-0.6450419512753276</v>
      </c>
      <c r="BG620" s="9">
        <f t="shared" ca="1" si="112"/>
        <v>2</v>
      </c>
      <c r="BH620" s="6">
        <f ca="1">IF(ISNUMBER('Descriptive Stats'!BF620),'Descriptive Stats'!BF620,#N/A)</f>
        <v>-0.6450419512753276</v>
      </c>
      <c r="BI620" s="6">
        <f ca="1">IF(ISNUMBER('Descriptive Stats'!E620),'Descriptive Stats'!E620,#N/A)</f>
        <v>2</v>
      </c>
      <c r="BK620" s="2">
        <f t="shared" ca="1" si="113"/>
        <v>2</v>
      </c>
      <c r="BL620" s="2">
        <f t="shared" ca="1" si="114"/>
        <v>2</v>
      </c>
    </row>
    <row r="621" spans="1:64" ht="14.4" x14ac:dyDescent="0.3">
      <c r="A621" s="2">
        <f>ROW()</f>
        <v>621</v>
      </c>
      <c r="B621" s="56"/>
      <c r="C621" s="8">
        <f t="shared" ca="1" si="105"/>
        <v>21</v>
      </c>
      <c r="D621" s="8">
        <f t="shared" ca="1" si="106"/>
        <v>2</v>
      </c>
      <c r="E621" s="50">
        <f t="shared" ca="1" si="107"/>
        <v>0</v>
      </c>
      <c r="F621" s="2" t="str">
        <f t="shared" ca="1" si="108"/>
        <v/>
      </c>
      <c r="BD621" s="49">
        <f t="shared" ca="1" si="110"/>
        <v>815.5</v>
      </c>
      <c r="BE621" s="3">
        <f t="shared" ca="1" si="109"/>
        <v>8.1500000000000003E-2</v>
      </c>
      <c r="BF621" s="3">
        <f t="shared" ca="1" si="111"/>
        <v>-1.3950525282585462</v>
      </c>
      <c r="BG621" s="9">
        <f t="shared" ca="1" si="112"/>
        <v>0</v>
      </c>
      <c r="BH621" s="6">
        <f ca="1">IF(ISNUMBER('Descriptive Stats'!BF621),'Descriptive Stats'!BF621,#N/A)</f>
        <v>-1.3950525282585462</v>
      </c>
      <c r="BI621" s="6">
        <f ca="1">IF(ISNUMBER('Descriptive Stats'!E621),'Descriptive Stats'!E621,#N/A)</f>
        <v>0</v>
      </c>
      <c r="BK621" s="2">
        <f t="shared" ca="1" si="113"/>
        <v>0</v>
      </c>
      <c r="BL621" s="2" t="str">
        <f t="shared" ca="1" si="114"/>
        <v/>
      </c>
    </row>
    <row r="622" spans="1:64" ht="14.4" x14ac:dyDescent="0.3">
      <c r="A622" s="2">
        <f>ROW()</f>
        <v>622</v>
      </c>
      <c r="B622" s="56"/>
      <c r="C622" s="8">
        <f t="shared" ca="1" si="105"/>
        <v>11</v>
      </c>
      <c r="D622" s="8">
        <f t="shared" ca="1" si="106"/>
        <v>0</v>
      </c>
      <c r="E622" s="50">
        <f t="shared" ca="1" si="107"/>
        <v>2</v>
      </c>
      <c r="F622" s="2" t="str">
        <f t="shared" ca="1" si="108"/>
        <v/>
      </c>
      <c r="BD622" s="49">
        <f t="shared" ca="1" si="110"/>
        <v>2595</v>
      </c>
      <c r="BE622" s="3">
        <f t="shared" ca="1" si="109"/>
        <v>0.25945000000000001</v>
      </c>
      <c r="BF622" s="3">
        <f t="shared" ca="1" si="111"/>
        <v>-0.6450419512753276</v>
      </c>
      <c r="BG622" s="9">
        <f t="shared" ca="1" si="112"/>
        <v>2</v>
      </c>
      <c r="BH622" s="6">
        <f ca="1">IF(ISNUMBER('Descriptive Stats'!BF622),'Descriptive Stats'!BF622,#N/A)</f>
        <v>-0.6450419512753276</v>
      </c>
      <c r="BI622" s="6">
        <f ca="1">IF(ISNUMBER('Descriptive Stats'!E622),'Descriptive Stats'!E622,#N/A)</f>
        <v>2</v>
      </c>
      <c r="BK622" s="2">
        <f t="shared" ca="1" si="113"/>
        <v>2</v>
      </c>
      <c r="BL622" s="2">
        <f t="shared" ca="1" si="114"/>
        <v>2</v>
      </c>
    </row>
    <row r="623" spans="1:64" ht="14.4" x14ac:dyDescent="0.3">
      <c r="A623" s="2">
        <f>ROW()</f>
        <v>623</v>
      </c>
      <c r="B623" s="56"/>
      <c r="C623" s="8">
        <f t="shared" ca="1" si="105"/>
        <v>17</v>
      </c>
      <c r="D623" s="8">
        <f t="shared" ca="1" si="106"/>
        <v>2</v>
      </c>
      <c r="E623" s="50">
        <f t="shared" ca="1" si="107"/>
        <v>3</v>
      </c>
      <c r="F623" s="2" t="str">
        <f t="shared" ca="1" si="108"/>
        <v/>
      </c>
      <c r="BD623" s="49">
        <f t="shared" ca="1" si="110"/>
        <v>3200</v>
      </c>
      <c r="BE623" s="3">
        <f t="shared" ca="1" si="109"/>
        <v>0.31995000000000001</v>
      </c>
      <c r="BF623" s="3">
        <f t="shared" ca="1" si="111"/>
        <v>-0.46783862043457014</v>
      </c>
      <c r="BG623" s="9">
        <f t="shared" ca="1" si="112"/>
        <v>3</v>
      </c>
      <c r="BH623" s="6">
        <f ca="1">IF(ISNUMBER('Descriptive Stats'!BF623),'Descriptive Stats'!BF623,#N/A)</f>
        <v>-0.46783862043457014</v>
      </c>
      <c r="BI623" s="6">
        <f ca="1">IF(ISNUMBER('Descriptive Stats'!E623),'Descriptive Stats'!E623,#N/A)</f>
        <v>3</v>
      </c>
      <c r="BK623" s="2" t="str">
        <f t="shared" ca="1" si="113"/>
        <v/>
      </c>
      <c r="BL623" s="2">
        <f t="shared" ca="1" si="114"/>
        <v>3</v>
      </c>
    </row>
    <row r="624" spans="1:64" ht="14.4" x14ac:dyDescent="0.3">
      <c r="A624" s="2">
        <f>ROW()</f>
        <v>624</v>
      </c>
      <c r="B624" s="56"/>
      <c r="C624" s="8">
        <f t="shared" ca="1" si="105"/>
        <v>10</v>
      </c>
      <c r="D624" s="8">
        <f t="shared" ca="1" si="106"/>
        <v>3</v>
      </c>
      <c r="E624" s="50">
        <f t="shared" ca="1" si="107"/>
        <v>7</v>
      </c>
      <c r="F624" s="2" t="str">
        <f t="shared" ca="1" si="108"/>
        <v/>
      </c>
      <c r="BD624" s="49">
        <f t="shared" ca="1" si="110"/>
        <v>4473.5</v>
      </c>
      <c r="BE624" s="3">
        <f t="shared" ca="1" si="109"/>
        <v>0.44729999999999998</v>
      </c>
      <c r="BF624" s="3">
        <f t="shared" ca="1" si="111"/>
        <v>-0.13248586824472414</v>
      </c>
      <c r="BG624" s="9">
        <f t="shared" ca="1" si="112"/>
        <v>7</v>
      </c>
      <c r="BH624" s="6">
        <f ca="1">IF(ISNUMBER('Descriptive Stats'!BF624),'Descriptive Stats'!BF624,#N/A)</f>
        <v>-0.13248586824472414</v>
      </c>
      <c r="BI624" s="6">
        <f ca="1">IF(ISNUMBER('Descriptive Stats'!E624),'Descriptive Stats'!E624,#N/A)</f>
        <v>7</v>
      </c>
      <c r="BK624" s="2" t="str">
        <f t="shared" ca="1" si="113"/>
        <v/>
      </c>
      <c r="BL624" s="2">
        <f t="shared" ca="1" si="114"/>
        <v>7</v>
      </c>
    </row>
    <row r="625" spans="1:64" ht="14.4" x14ac:dyDescent="0.3">
      <c r="A625" s="2">
        <f>ROW()</f>
        <v>625</v>
      </c>
      <c r="B625" s="56"/>
      <c r="C625" s="8">
        <f t="shared" ca="1" si="105"/>
        <v>19</v>
      </c>
      <c r="D625" s="8">
        <f t="shared" ca="1" si="106"/>
        <v>7</v>
      </c>
      <c r="E625" s="50">
        <f t="shared" ca="1" si="107"/>
        <v>0</v>
      </c>
      <c r="F625" s="2" t="str">
        <f t="shared" ca="1" si="108"/>
        <v/>
      </c>
      <c r="BD625" s="49">
        <f t="shared" ca="1" si="110"/>
        <v>815.5</v>
      </c>
      <c r="BE625" s="3">
        <f t="shared" ca="1" si="109"/>
        <v>8.1500000000000003E-2</v>
      </c>
      <c r="BF625" s="3">
        <f t="shared" ca="1" si="111"/>
        <v>-1.3950525282585462</v>
      </c>
      <c r="BG625" s="9">
        <f t="shared" ca="1" si="112"/>
        <v>0</v>
      </c>
      <c r="BH625" s="6">
        <f ca="1">IF(ISNUMBER('Descriptive Stats'!BF625),'Descriptive Stats'!BF625,#N/A)</f>
        <v>-1.3950525282585462</v>
      </c>
      <c r="BI625" s="6">
        <f ca="1">IF(ISNUMBER('Descriptive Stats'!E625),'Descriptive Stats'!E625,#N/A)</f>
        <v>0</v>
      </c>
      <c r="BK625" s="2">
        <f t="shared" ca="1" si="113"/>
        <v>0</v>
      </c>
      <c r="BL625" s="2" t="str">
        <f t="shared" ca="1" si="114"/>
        <v/>
      </c>
    </row>
    <row r="626" spans="1:64" ht="14.4" x14ac:dyDescent="0.3">
      <c r="A626" s="2">
        <f>ROW()</f>
        <v>626</v>
      </c>
      <c r="B626" s="56"/>
      <c r="C626" s="8">
        <f t="shared" ca="1" si="105"/>
        <v>4</v>
      </c>
      <c r="D626" s="8">
        <f t="shared" ca="1" si="106"/>
        <v>0</v>
      </c>
      <c r="E626" s="50">
        <f t="shared" ca="1" si="107"/>
        <v>4</v>
      </c>
      <c r="F626" s="2" t="str">
        <f t="shared" ca="1" si="108"/>
        <v/>
      </c>
      <c r="BD626" s="49">
        <f t="shared" ca="1" si="110"/>
        <v>3442</v>
      </c>
      <c r="BE626" s="3">
        <f t="shared" ca="1" si="109"/>
        <v>0.34415000000000001</v>
      </c>
      <c r="BF626" s="3">
        <f t="shared" ca="1" si="111"/>
        <v>-0.40116316278173481</v>
      </c>
      <c r="BG626" s="9">
        <f t="shared" ca="1" si="112"/>
        <v>4</v>
      </c>
      <c r="BH626" s="6">
        <f ca="1">IF(ISNUMBER('Descriptive Stats'!BF626),'Descriptive Stats'!BF626,#N/A)</f>
        <v>-0.40116316278173481</v>
      </c>
      <c r="BI626" s="6">
        <f ca="1">IF(ISNUMBER('Descriptive Stats'!E626),'Descriptive Stats'!E626,#N/A)</f>
        <v>4</v>
      </c>
      <c r="BK626" s="2" t="str">
        <f t="shared" ca="1" si="113"/>
        <v/>
      </c>
      <c r="BL626" s="2">
        <f t="shared" ca="1" si="114"/>
        <v>4</v>
      </c>
    </row>
    <row r="627" spans="1:64" ht="14.4" x14ac:dyDescent="0.3">
      <c r="A627" s="2">
        <f>ROW()</f>
        <v>627</v>
      </c>
      <c r="B627" s="56"/>
      <c r="C627" s="8">
        <f t="shared" ca="1" si="105"/>
        <v>13</v>
      </c>
      <c r="D627" s="8">
        <f t="shared" ca="1" si="106"/>
        <v>4</v>
      </c>
      <c r="E627" s="50">
        <f t="shared" ca="1" si="107"/>
        <v>2</v>
      </c>
      <c r="F627" s="2" t="str">
        <f t="shared" ca="1" si="108"/>
        <v/>
      </c>
      <c r="BD627" s="49">
        <f t="shared" ca="1" si="110"/>
        <v>2595</v>
      </c>
      <c r="BE627" s="3">
        <f t="shared" ca="1" si="109"/>
        <v>0.25945000000000001</v>
      </c>
      <c r="BF627" s="3">
        <f t="shared" ca="1" si="111"/>
        <v>-0.6450419512753276</v>
      </c>
      <c r="BG627" s="9">
        <f t="shared" ca="1" si="112"/>
        <v>2</v>
      </c>
      <c r="BH627" s="6">
        <f ca="1">IF(ISNUMBER('Descriptive Stats'!BF627),'Descriptive Stats'!BF627,#N/A)</f>
        <v>-0.6450419512753276</v>
      </c>
      <c r="BI627" s="6">
        <f ca="1">IF(ISNUMBER('Descriptive Stats'!E627),'Descriptive Stats'!E627,#N/A)</f>
        <v>2</v>
      </c>
      <c r="BK627" s="2">
        <f t="shared" ca="1" si="113"/>
        <v>2</v>
      </c>
      <c r="BL627" s="2">
        <f t="shared" ca="1" si="114"/>
        <v>2</v>
      </c>
    </row>
    <row r="628" spans="1:64" ht="14.4" x14ac:dyDescent="0.3">
      <c r="A628" s="2">
        <f>ROW()</f>
        <v>628</v>
      </c>
      <c r="B628" s="56"/>
      <c r="C628" s="8">
        <f t="shared" ca="1" si="105"/>
        <v>9</v>
      </c>
      <c r="D628" s="8">
        <f t="shared" ca="1" si="106"/>
        <v>2</v>
      </c>
      <c r="E628" s="50">
        <f t="shared" ca="1" si="107"/>
        <v>19</v>
      </c>
      <c r="F628" s="2" t="str">
        <f t="shared" ca="1" si="108"/>
        <v>X</v>
      </c>
      <c r="BD628" s="49">
        <f t="shared" ca="1" si="110"/>
        <v>5294</v>
      </c>
      <c r="BE628" s="3">
        <f t="shared" ca="1" si="109"/>
        <v>0.52934999999999999</v>
      </c>
      <c r="BF628" s="3">
        <f t="shared" ca="1" si="111"/>
        <v>7.3636031452008061E-2</v>
      </c>
      <c r="BG628" s="9">
        <f t="shared" ca="1" si="112"/>
        <v>19</v>
      </c>
      <c r="BH628" s="6">
        <f ca="1">IF(ISNUMBER('Descriptive Stats'!BF628),'Descriptive Stats'!BF628,#N/A)</f>
        <v>7.3636031452008061E-2</v>
      </c>
      <c r="BI628" s="6">
        <f ca="1">IF(ISNUMBER('Descriptive Stats'!E628),'Descriptive Stats'!E628,#N/A)</f>
        <v>19</v>
      </c>
      <c r="BK628" s="2" t="str">
        <f t="shared" ca="1" si="113"/>
        <v/>
      </c>
      <c r="BL628" s="2">
        <f t="shared" ca="1" si="114"/>
        <v>19</v>
      </c>
    </row>
    <row r="629" spans="1:64" ht="14.4" x14ac:dyDescent="0.3">
      <c r="A629" s="2">
        <f>ROW()</f>
        <v>629</v>
      </c>
      <c r="B629" s="56"/>
      <c r="C629" s="8">
        <f t="shared" ca="1" si="105"/>
        <v>7</v>
      </c>
      <c r="D629" s="8">
        <f t="shared" ca="1" si="106"/>
        <v>19</v>
      </c>
      <c r="E629" s="50">
        <f t="shared" ca="1" si="107"/>
        <v>4</v>
      </c>
      <c r="F629" s="2" t="str">
        <f t="shared" ca="1" si="108"/>
        <v/>
      </c>
      <c r="BD629" s="49">
        <f t="shared" ca="1" si="110"/>
        <v>3442</v>
      </c>
      <c r="BE629" s="3">
        <f t="shared" ca="1" si="109"/>
        <v>0.34415000000000001</v>
      </c>
      <c r="BF629" s="3">
        <f t="shared" ca="1" si="111"/>
        <v>-0.40116316278173481</v>
      </c>
      <c r="BG629" s="9">
        <f t="shared" ca="1" si="112"/>
        <v>4</v>
      </c>
      <c r="BH629" s="6">
        <f ca="1">IF(ISNUMBER('Descriptive Stats'!BF629),'Descriptive Stats'!BF629,#N/A)</f>
        <v>-0.40116316278173481</v>
      </c>
      <c r="BI629" s="6">
        <f ca="1">IF(ISNUMBER('Descriptive Stats'!E629),'Descriptive Stats'!E629,#N/A)</f>
        <v>4</v>
      </c>
      <c r="BK629" s="2" t="str">
        <f t="shared" ca="1" si="113"/>
        <v/>
      </c>
      <c r="BL629" s="2">
        <f t="shared" ca="1" si="114"/>
        <v>4</v>
      </c>
    </row>
    <row r="630" spans="1:64" ht="14.4" x14ac:dyDescent="0.3">
      <c r="A630" s="2">
        <f>ROW()</f>
        <v>630</v>
      </c>
      <c r="B630" s="56"/>
      <c r="C630" s="8">
        <f t="shared" ca="1" si="105"/>
        <v>13</v>
      </c>
      <c r="D630" s="8">
        <f t="shared" ca="1" si="106"/>
        <v>4</v>
      </c>
      <c r="E630" s="50">
        <f t="shared" ca="1" si="107"/>
        <v>6</v>
      </c>
      <c r="F630" s="2" t="str">
        <f t="shared" ca="1" si="108"/>
        <v/>
      </c>
      <c r="BD630" s="49">
        <f t="shared" ca="1" si="110"/>
        <v>3900</v>
      </c>
      <c r="BE630" s="3">
        <f t="shared" ca="1" si="109"/>
        <v>0.38995000000000002</v>
      </c>
      <c r="BF630" s="3">
        <f t="shared" ca="1" si="111"/>
        <v>-0.2794493539703507</v>
      </c>
      <c r="BG630" s="9">
        <f t="shared" ca="1" si="112"/>
        <v>6</v>
      </c>
      <c r="BH630" s="6">
        <f ca="1">IF(ISNUMBER('Descriptive Stats'!BF630),'Descriptive Stats'!BF630,#N/A)</f>
        <v>-0.2794493539703507</v>
      </c>
      <c r="BI630" s="6">
        <f ca="1">IF(ISNUMBER('Descriptive Stats'!E630),'Descriptive Stats'!E630,#N/A)</f>
        <v>6</v>
      </c>
      <c r="BK630" s="2" t="str">
        <f t="shared" ca="1" si="113"/>
        <v/>
      </c>
      <c r="BL630" s="2">
        <f t="shared" ca="1" si="114"/>
        <v>6</v>
      </c>
    </row>
    <row r="631" spans="1:64" ht="14.4" x14ac:dyDescent="0.3">
      <c r="A631" s="2">
        <f>ROW()</f>
        <v>631</v>
      </c>
      <c r="B631" s="56"/>
      <c r="C631" s="8">
        <f t="shared" ca="1" si="105"/>
        <v>16</v>
      </c>
      <c r="D631" s="8">
        <f t="shared" ca="1" si="106"/>
        <v>6</v>
      </c>
      <c r="E631" s="50">
        <f t="shared" ca="1" si="107"/>
        <v>6</v>
      </c>
      <c r="F631" s="2" t="str">
        <f t="shared" ca="1" si="108"/>
        <v/>
      </c>
      <c r="BD631" s="49">
        <f t="shared" ca="1" si="110"/>
        <v>3900</v>
      </c>
      <c r="BE631" s="3">
        <f t="shared" ca="1" si="109"/>
        <v>0.38995000000000002</v>
      </c>
      <c r="BF631" s="3">
        <f t="shared" ca="1" si="111"/>
        <v>-0.2794493539703507</v>
      </c>
      <c r="BG631" s="9">
        <f t="shared" ca="1" si="112"/>
        <v>6</v>
      </c>
      <c r="BH631" s="6">
        <f ca="1">IF(ISNUMBER('Descriptive Stats'!BF631),'Descriptive Stats'!BF631,#N/A)</f>
        <v>-0.2794493539703507</v>
      </c>
      <c r="BI631" s="6">
        <f ca="1">IF(ISNUMBER('Descriptive Stats'!E631),'Descriptive Stats'!E631,#N/A)</f>
        <v>6</v>
      </c>
      <c r="BK631" s="2" t="str">
        <f t="shared" ca="1" si="113"/>
        <v/>
      </c>
      <c r="BL631" s="2">
        <f t="shared" ca="1" si="114"/>
        <v>6</v>
      </c>
    </row>
    <row r="632" spans="1:64" ht="14.4" x14ac:dyDescent="0.3">
      <c r="A632" s="2">
        <f>ROW()</f>
        <v>632</v>
      </c>
      <c r="B632" s="56"/>
      <c r="C632" s="8">
        <f t="shared" ca="1" si="105"/>
        <v>2</v>
      </c>
      <c r="D632" s="8">
        <f t="shared" ca="1" si="106"/>
        <v>6</v>
      </c>
      <c r="E632" s="50">
        <f t="shared" ca="1" si="107"/>
        <v>0</v>
      </c>
      <c r="F632" s="2" t="str">
        <f t="shared" ca="1" si="108"/>
        <v/>
      </c>
      <c r="BD632" s="49">
        <f t="shared" ca="1" si="110"/>
        <v>815.5</v>
      </c>
      <c r="BE632" s="3">
        <f t="shared" ca="1" si="109"/>
        <v>8.1500000000000003E-2</v>
      </c>
      <c r="BF632" s="3">
        <f t="shared" ca="1" si="111"/>
        <v>-1.3950525282585462</v>
      </c>
      <c r="BG632" s="9">
        <f t="shared" ca="1" si="112"/>
        <v>0</v>
      </c>
      <c r="BH632" s="6">
        <f ca="1">IF(ISNUMBER('Descriptive Stats'!BF632),'Descriptive Stats'!BF632,#N/A)</f>
        <v>-1.3950525282585462</v>
      </c>
      <c r="BI632" s="6">
        <f ca="1">IF(ISNUMBER('Descriptive Stats'!E632),'Descriptive Stats'!E632,#N/A)</f>
        <v>0</v>
      </c>
      <c r="BK632" s="2">
        <f t="shared" ca="1" si="113"/>
        <v>0</v>
      </c>
      <c r="BL632" s="2" t="str">
        <f t="shared" ca="1" si="114"/>
        <v/>
      </c>
    </row>
    <row r="633" spans="1:64" ht="14.4" x14ac:dyDescent="0.3">
      <c r="A633" s="2">
        <f>ROW()</f>
        <v>633</v>
      </c>
      <c r="B633" s="56"/>
      <c r="C633" s="8">
        <f t="shared" ca="1" si="105"/>
        <v>20</v>
      </c>
      <c r="D633" s="8">
        <f t="shared" ca="1" si="106"/>
        <v>0</v>
      </c>
      <c r="E633" s="50">
        <f t="shared" ca="1" si="107"/>
        <v>0</v>
      </c>
      <c r="F633" s="2" t="str">
        <f t="shared" ca="1" si="108"/>
        <v/>
      </c>
      <c r="BD633" s="49">
        <f t="shared" ca="1" si="110"/>
        <v>815.5</v>
      </c>
      <c r="BE633" s="3">
        <f t="shared" ca="1" si="109"/>
        <v>8.1500000000000003E-2</v>
      </c>
      <c r="BF633" s="3">
        <f t="shared" ca="1" si="111"/>
        <v>-1.3950525282585462</v>
      </c>
      <c r="BG633" s="9">
        <f t="shared" ca="1" si="112"/>
        <v>0</v>
      </c>
      <c r="BH633" s="6">
        <f ca="1">IF(ISNUMBER('Descriptive Stats'!BF633),'Descriptive Stats'!BF633,#N/A)</f>
        <v>-1.3950525282585462</v>
      </c>
      <c r="BI633" s="6">
        <f ca="1">IF(ISNUMBER('Descriptive Stats'!E633),'Descriptive Stats'!E633,#N/A)</f>
        <v>0</v>
      </c>
      <c r="BK633" s="2">
        <f t="shared" ca="1" si="113"/>
        <v>0</v>
      </c>
      <c r="BL633" s="2" t="str">
        <f t="shared" ca="1" si="114"/>
        <v/>
      </c>
    </row>
    <row r="634" spans="1:64" ht="14.4" x14ac:dyDescent="0.3">
      <c r="A634" s="2">
        <f>ROW()</f>
        <v>634</v>
      </c>
      <c r="B634" s="56"/>
      <c r="C634" s="8">
        <f t="shared" ca="1" si="105"/>
        <v>20</v>
      </c>
      <c r="D634" s="8">
        <f t="shared" ca="1" si="106"/>
        <v>0</v>
      </c>
      <c r="E634" s="50">
        <f t="shared" ca="1" si="107"/>
        <v>2</v>
      </c>
      <c r="F634" s="2" t="str">
        <f t="shared" ca="1" si="108"/>
        <v/>
      </c>
      <c r="BD634" s="49">
        <f t="shared" ca="1" si="110"/>
        <v>2595</v>
      </c>
      <c r="BE634" s="3">
        <f t="shared" ca="1" si="109"/>
        <v>0.25945000000000001</v>
      </c>
      <c r="BF634" s="3">
        <f t="shared" ca="1" si="111"/>
        <v>-0.6450419512753276</v>
      </c>
      <c r="BG634" s="9">
        <f t="shared" ca="1" si="112"/>
        <v>2</v>
      </c>
      <c r="BH634" s="6">
        <f ca="1">IF(ISNUMBER('Descriptive Stats'!BF634),'Descriptive Stats'!BF634,#N/A)</f>
        <v>-0.6450419512753276</v>
      </c>
      <c r="BI634" s="6">
        <f ca="1">IF(ISNUMBER('Descriptive Stats'!E634),'Descriptive Stats'!E634,#N/A)</f>
        <v>2</v>
      </c>
      <c r="BK634" s="2">
        <f t="shared" ca="1" si="113"/>
        <v>2</v>
      </c>
      <c r="BL634" s="2">
        <f t="shared" ca="1" si="114"/>
        <v>2</v>
      </c>
    </row>
    <row r="635" spans="1:64" ht="14.4" x14ac:dyDescent="0.3">
      <c r="A635" s="2">
        <f>ROW()</f>
        <v>635</v>
      </c>
      <c r="B635" s="56"/>
      <c r="C635" s="8">
        <f t="shared" ca="1" si="105"/>
        <v>3</v>
      </c>
      <c r="D635" s="8">
        <f t="shared" ca="1" si="106"/>
        <v>2</v>
      </c>
      <c r="E635" s="50">
        <f t="shared" ca="1" si="107"/>
        <v>6</v>
      </c>
      <c r="F635" s="2" t="str">
        <f t="shared" ca="1" si="108"/>
        <v/>
      </c>
      <c r="BD635" s="49">
        <f t="shared" ca="1" si="110"/>
        <v>3900</v>
      </c>
      <c r="BE635" s="3">
        <f t="shared" ca="1" si="109"/>
        <v>0.38995000000000002</v>
      </c>
      <c r="BF635" s="3">
        <f t="shared" ca="1" si="111"/>
        <v>-0.2794493539703507</v>
      </c>
      <c r="BG635" s="9">
        <f t="shared" ca="1" si="112"/>
        <v>6</v>
      </c>
      <c r="BH635" s="6">
        <f ca="1">IF(ISNUMBER('Descriptive Stats'!BF635),'Descriptive Stats'!BF635,#N/A)</f>
        <v>-0.2794493539703507</v>
      </c>
      <c r="BI635" s="6">
        <f ca="1">IF(ISNUMBER('Descriptive Stats'!E635),'Descriptive Stats'!E635,#N/A)</f>
        <v>6</v>
      </c>
      <c r="BK635" s="2" t="str">
        <f t="shared" ca="1" si="113"/>
        <v/>
      </c>
      <c r="BL635" s="2">
        <f t="shared" ca="1" si="114"/>
        <v>6</v>
      </c>
    </row>
    <row r="636" spans="1:64" ht="14.4" x14ac:dyDescent="0.3">
      <c r="A636" s="2">
        <f>ROW()</f>
        <v>636</v>
      </c>
      <c r="B636" s="56"/>
      <c r="C636" s="8">
        <f t="shared" ca="1" si="105"/>
        <v>2</v>
      </c>
      <c r="D636" s="8">
        <f t="shared" ca="1" si="106"/>
        <v>6</v>
      </c>
      <c r="E636" s="50">
        <f t="shared" ca="1" si="107"/>
        <v>6</v>
      </c>
      <c r="F636" s="2" t="str">
        <f t="shared" ca="1" si="108"/>
        <v/>
      </c>
      <c r="BD636" s="49">
        <f t="shared" ca="1" si="110"/>
        <v>3900</v>
      </c>
      <c r="BE636" s="3">
        <f t="shared" ca="1" si="109"/>
        <v>0.38995000000000002</v>
      </c>
      <c r="BF636" s="3">
        <f t="shared" ca="1" si="111"/>
        <v>-0.2794493539703507</v>
      </c>
      <c r="BG636" s="9">
        <f t="shared" ca="1" si="112"/>
        <v>6</v>
      </c>
      <c r="BH636" s="6">
        <f ca="1">IF(ISNUMBER('Descriptive Stats'!BF636),'Descriptive Stats'!BF636,#N/A)</f>
        <v>-0.2794493539703507</v>
      </c>
      <c r="BI636" s="6">
        <f ca="1">IF(ISNUMBER('Descriptive Stats'!E636),'Descriptive Stats'!E636,#N/A)</f>
        <v>6</v>
      </c>
      <c r="BK636" s="2" t="str">
        <f t="shared" ca="1" si="113"/>
        <v/>
      </c>
      <c r="BL636" s="2">
        <f t="shared" ca="1" si="114"/>
        <v>6</v>
      </c>
    </row>
    <row r="637" spans="1:64" ht="14.4" x14ac:dyDescent="0.3">
      <c r="A637" s="2">
        <f>ROW()</f>
        <v>637</v>
      </c>
      <c r="B637" s="56"/>
      <c r="C637" s="8">
        <f t="shared" ca="1" si="105"/>
        <v>2</v>
      </c>
      <c r="D637" s="8">
        <f t="shared" ca="1" si="106"/>
        <v>6</v>
      </c>
      <c r="E637" s="50">
        <f t="shared" ca="1" si="107"/>
        <v>2</v>
      </c>
      <c r="F637" s="2" t="str">
        <f t="shared" ca="1" si="108"/>
        <v/>
      </c>
      <c r="BD637" s="49">
        <f t="shared" ca="1" si="110"/>
        <v>2595</v>
      </c>
      <c r="BE637" s="3">
        <f t="shared" ca="1" si="109"/>
        <v>0.25945000000000001</v>
      </c>
      <c r="BF637" s="3">
        <f t="shared" ca="1" si="111"/>
        <v>-0.6450419512753276</v>
      </c>
      <c r="BG637" s="9">
        <f t="shared" ca="1" si="112"/>
        <v>2</v>
      </c>
      <c r="BH637" s="6">
        <f ca="1">IF(ISNUMBER('Descriptive Stats'!BF637),'Descriptive Stats'!BF637,#N/A)</f>
        <v>-0.6450419512753276</v>
      </c>
      <c r="BI637" s="6">
        <f ca="1">IF(ISNUMBER('Descriptive Stats'!E637),'Descriptive Stats'!E637,#N/A)</f>
        <v>2</v>
      </c>
      <c r="BK637" s="2">
        <f t="shared" ca="1" si="113"/>
        <v>2</v>
      </c>
      <c r="BL637" s="2">
        <f t="shared" ca="1" si="114"/>
        <v>2</v>
      </c>
    </row>
    <row r="638" spans="1:64" ht="14.4" x14ac:dyDescent="0.3">
      <c r="A638" s="2">
        <f>ROW()</f>
        <v>638</v>
      </c>
      <c r="B638" s="56"/>
      <c r="C638" s="8">
        <f t="shared" ca="1" si="105"/>
        <v>21</v>
      </c>
      <c r="D638" s="8">
        <f t="shared" ca="1" si="106"/>
        <v>2</v>
      </c>
      <c r="E638" s="50">
        <f t="shared" ca="1" si="107"/>
        <v>7</v>
      </c>
      <c r="F638" s="2" t="str">
        <f t="shared" ca="1" si="108"/>
        <v/>
      </c>
      <c r="BD638" s="49">
        <f t="shared" ca="1" si="110"/>
        <v>4473.5</v>
      </c>
      <c r="BE638" s="3">
        <f t="shared" ca="1" si="109"/>
        <v>0.44729999999999998</v>
      </c>
      <c r="BF638" s="3">
        <f t="shared" ca="1" si="111"/>
        <v>-0.13248586824472414</v>
      </c>
      <c r="BG638" s="9">
        <f t="shared" ca="1" si="112"/>
        <v>7</v>
      </c>
      <c r="BH638" s="6">
        <f ca="1">IF(ISNUMBER('Descriptive Stats'!BF638),'Descriptive Stats'!BF638,#N/A)</f>
        <v>-0.13248586824472414</v>
      </c>
      <c r="BI638" s="6">
        <f ca="1">IF(ISNUMBER('Descriptive Stats'!E638),'Descriptive Stats'!E638,#N/A)</f>
        <v>7</v>
      </c>
      <c r="BK638" s="2" t="str">
        <f t="shared" ca="1" si="113"/>
        <v/>
      </c>
      <c r="BL638" s="2">
        <f t="shared" ca="1" si="114"/>
        <v>7</v>
      </c>
    </row>
    <row r="639" spans="1:64" ht="14.4" x14ac:dyDescent="0.3">
      <c r="A639" s="2">
        <f>ROW()</f>
        <v>639</v>
      </c>
      <c r="B639" s="56"/>
      <c r="C639" s="8">
        <f t="shared" ca="1" si="105"/>
        <v>19</v>
      </c>
      <c r="D639" s="8">
        <f t="shared" ca="1" si="106"/>
        <v>7</v>
      </c>
      <c r="E639" s="50">
        <f t="shared" ca="1" si="107"/>
        <v>15</v>
      </c>
      <c r="F639" s="2" t="str">
        <f t="shared" ca="1" si="108"/>
        <v/>
      </c>
      <c r="BD639" s="49">
        <f t="shared" ca="1" si="110"/>
        <v>5051.5</v>
      </c>
      <c r="BE639" s="3">
        <f t="shared" ca="1" si="109"/>
        <v>0.50509999999999999</v>
      </c>
      <c r="BF639" s="3">
        <f t="shared" ca="1" si="111"/>
        <v>1.2784152420787677E-2</v>
      </c>
      <c r="BG639" s="9">
        <f t="shared" ca="1" si="112"/>
        <v>15</v>
      </c>
      <c r="BH639" s="6">
        <f ca="1">IF(ISNUMBER('Descriptive Stats'!BF639),'Descriptive Stats'!BF639,#N/A)</f>
        <v>1.2784152420787677E-2</v>
      </c>
      <c r="BI639" s="6">
        <f ca="1">IF(ISNUMBER('Descriptive Stats'!E639),'Descriptive Stats'!E639,#N/A)</f>
        <v>15</v>
      </c>
      <c r="BK639" s="2" t="str">
        <f t="shared" ca="1" si="113"/>
        <v/>
      </c>
      <c r="BL639" s="2">
        <f t="shared" ca="1" si="114"/>
        <v>15</v>
      </c>
    </row>
    <row r="640" spans="1:64" ht="14.4" x14ac:dyDescent="0.3">
      <c r="A640" s="2">
        <f>ROW()</f>
        <v>640</v>
      </c>
      <c r="B640" s="56"/>
      <c r="C640" s="8">
        <f t="shared" ca="1" si="105"/>
        <v>24</v>
      </c>
      <c r="D640" s="8">
        <f t="shared" ca="1" si="106"/>
        <v>15</v>
      </c>
      <c r="E640" s="50">
        <f t="shared" ca="1" si="107"/>
        <v>7</v>
      </c>
      <c r="F640" s="2" t="str">
        <f t="shared" ca="1" si="108"/>
        <v/>
      </c>
      <c r="BD640" s="49">
        <f t="shared" ca="1" si="110"/>
        <v>4473.5</v>
      </c>
      <c r="BE640" s="3">
        <f t="shared" ca="1" si="109"/>
        <v>0.44729999999999998</v>
      </c>
      <c r="BF640" s="3">
        <f t="shared" ca="1" si="111"/>
        <v>-0.13248586824472414</v>
      </c>
      <c r="BG640" s="9">
        <f t="shared" ca="1" si="112"/>
        <v>7</v>
      </c>
      <c r="BH640" s="6">
        <f ca="1">IF(ISNUMBER('Descriptive Stats'!BF640),'Descriptive Stats'!BF640,#N/A)</f>
        <v>-0.13248586824472414</v>
      </c>
      <c r="BI640" s="6">
        <f ca="1">IF(ISNUMBER('Descriptive Stats'!E640),'Descriptive Stats'!E640,#N/A)</f>
        <v>7</v>
      </c>
      <c r="BK640" s="2" t="str">
        <f t="shared" ca="1" si="113"/>
        <v/>
      </c>
      <c r="BL640" s="2">
        <f t="shared" ca="1" si="114"/>
        <v>7</v>
      </c>
    </row>
    <row r="641" spans="1:64" ht="14.4" x14ac:dyDescent="0.3">
      <c r="A641" s="2">
        <f>ROW()</f>
        <v>641</v>
      </c>
      <c r="B641" s="56"/>
      <c r="C641" s="8">
        <f t="shared" ca="1" si="105"/>
        <v>6</v>
      </c>
      <c r="D641" s="8">
        <f t="shared" ca="1" si="106"/>
        <v>7</v>
      </c>
      <c r="E641" s="50">
        <f t="shared" ca="1" si="107"/>
        <v>15</v>
      </c>
      <c r="F641" s="2" t="str">
        <f t="shared" ca="1" si="108"/>
        <v/>
      </c>
      <c r="BD641" s="49">
        <f t="shared" ca="1" si="110"/>
        <v>5051.5</v>
      </c>
      <c r="BE641" s="3">
        <f t="shared" ca="1" si="109"/>
        <v>0.50509999999999999</v>
      </c>
      <c r="BF641" s="3">
        <f t="shared" ca="1" si="111"/>
        <v>1.2784152420787677E-2</v>
      </c>
      <c r="BG641" s="9">
        <f t="shared" ca="1" si="112"/>
        <v>15</v>
      </c>
      <c r="BH641" s="6">
        <f ca="1">IF(ISNUMBER('Descriptive Stats'!BF641),'Descriptive Stats'!BF641,#N/A)</f>
        <v>1.2784152420787677E-2</v>
      </c>
      <c r="BI641" s="6">
        <f ca="1">IF(ISNUMBER('Descriptive Stats'!E641),'Descriptive Stats'!E641,#N/A)</f>
        <v>15</v>
      </c>
      <c r="BK641" s="2" t="str">
        <f t="shared" ca="1" si="113"/>
        <v/>
      </c>
      <c r="BL641" s="2">
        <f t="shared" ca="1" si="114"/>
        <v>15</v>
      </c>
    </row>
    <row r="642" spans="1:64" ht="14.4" x14ac:dyDescent="0.3">
      <c r="A642" s="2">
        <f>ROW()</f>
        <v>642</v>
      </c>
      <c r="B642" s="56"/>
      <c r="C642" s="8">
        <f t="shared" ca="1" si="105"/>
        <v>24</v>
      </c>
      <c r="D642" s="8">
        <f t="shared" ca="1" si="106"/>
        <v>15</v>
      </c>
      <c r="E642" s="50">
        <f t="shared" ca="1" si="107"/>
        <v>1</v>
      </c>
      <c r="F642" s="2" t="str">
        <f t="shared" ca="1" si="108"/>
        <v/>
      </c>
      <c r="BD642" s="49">
        <f t="shared" ca="1" si="110"/>
        <v>1871</v>
      </c>
      <c r="BE642" s="3">
        <f t="shared" ca="1" si="109"/>
        <v>0.18704999999999999</v>
      </c>
      <c r="BF642" s="3">
        <f t="shared" ca="1" si="111"/>
        <v>-0.88881967520906158</v>
      </c>
      <c r="BG642" s="9">
        <f t="shared" ca="1" si="112"/>
        <v>1</v>
      </c>
      <c r="BH642" s="6">
        <f ca="1">IF(ISNUMBER('Descriptive Stats'!BF642),'Descriptive Stats'!BF642,#N/A)</f>
        <v>-0.88881967520906158</v>
      </c>
      <c r="BI642" s="6">
        <f ca="1">IF(ISNUMBER('Descriptive Stats'!E642),'Descriptive Stats'!E642,#N/A)</f>
        <v>1</v>
      </c>
      <c r="BK642" s="2">
        <f t="shared" ca="1" si="113"/>
        <v>1</v>
      </c>
      <c r="BL642" s="2" t="str">
        <f t="shared" ca="1" si="114"/>
        <v/>
      </c>
    </row>
    <row r="643" spans="1:64" ht="14.4" x14ac:dyDescent="0.3">
      <c r="A643" s="2">
        <f>ROW()</f>
        <v>643</v>
      </c>
      <c r="B643" s="56"/>
      <c r="C643" s="8">
        <f t="shared" ref="C643:C706" ca="1" si="115">RANDBETWEEN(2,COUNT(B:B))</f>
        <v>8</v>
      </c>
      <c r="D643" s="8">
        <f t="shared" ref="D643:D706" ca="1" si="116">VLOOKUP(C643,A:B,2,TRUE)</f>
        <v>1</v>
      </c>
      <c r="E643" s="50">
        <f t="shared" ref="E643:E706" ca="1" si="117">IF(0=MOD(ROW(),$J$1),AVERAGE(OFFSET($D$2,ROW()-$J$1,0,$J$1,1)),"")</f>
        <v>19</v>
      </c>
      <c r="F643" s="2" t="str">
        <f t="shared" ref="F643:F706" ca="1" si="118">IF(ISNUMBER(E643),IF(OR(E643&lt;$K$16,E643&gt;$K$14),"X",""),"")</f>
        <v>X</v>
      </c>
      <c r="BD643" s="49">
        <f t="shared" ca="1" si="110"/>
        <v>5294</v>
      </c>
      <c r="BE643" s="3">
        <f t="shared" ca="1" si="109"/>
        <v>0.52934999999999999</v>
      </c>
      <c r="BF643" s="3">
        <f t="shared" ca="1" si="111"/>
        <v>7.3636031452008061E-2</v>
      </c>
      <c r="BG643" s="9">
        <f t="shared" ca="1" si="112"/>
        <v>19</v>
      </c>
      <c r="BH643" s="6">
        <f ca="1">IF(ISNUMBER('Descriptive Stats'!BF643),'Descriptive Stats'!BF643,#N/A)</f>
        <v>7.3636031452008061E-2</v>
      </c>
      <c r="BI643" s="6">
        <f ca="1">IF(ISNUMBER('Descriptive Stats'!E643),'Descriptive Stats'!E643,#N/A)</f>
        <v>19</v>
      </c>
      <c r="BK643" s="2" t="str">
        <f t="shared" ca="1" si="113"/>
        <v/>
      </c>
      <c r="BL643" s="2">
        <f t="shared" ca="1" si="114"/>
        <v>19</v>
      </c>
    </row>
    <row r="644" spans="1:64" ht="14.4" x14ac:dyDescent="0.3">
      <c r="A644" s="2">
        <f>ROW()</f>
        <v>644</v>
      </c>
      <c r="B644" s="56"/>
      <c r="C644" s="8">
        <f t="shared" ca="1" si="115"/>
        <v>7</v>
      </c>
      <c r="D644" s="8">
        <f t="shared" ca="1" si="116"/>
        <v>19</v>
      </c>
      <c r="E644" s="50">
        <f t="shared" ca="1" si="117"/>
        <v>6</v>
      </c>
      <c r="F644" s="2" t="str">
        <f t="shared" ca="1" si="118"/>
        <v/>
      </c>
      <c r="BD644" s="49">
        <f t="shared" ca="1" si="110"/>
        <v>3900</v>
      </c>
      <c r="BE644" s="3">
        <f t="shared" ca="1" si="109"/>
        <v>0.38995000000000002</v>
      </c>
      <c r="BF644" s="3">
        <f t="shared" ca="1" si="111"/>
        <v>-0.2794493539703507</v>
      </c>
      <c r="BG644" s="9">
        <f t="shared" ca="1" si="112"/>
        <v>6</v>
      </c>
      <c r="BH644" s="6">
        <f ca="1">IF(ISNUMBER('Descriptive Stats'!BF644),'Descriptive Stats'!BF644,#N/A)</f>
        <v>-0.2794493539703507</v>
      </c>
      <c r="BI644" s="6">
        <f ca="1">IF(ISNUMBER('Descriptive Stats'!E644),'Descriptive Stats'!E644,#N/A)</f>
        <v>6</v>
      </c>
      <c r="BK644" s="2" t="str">
        <f t="shared" ca="1" si="113"/>
        <v/>
      </c>
      <c r="BL644" s="2">
        <f t="shared" ca="1" si="114"/>
        <v>6</v>
      </c>
    </row>
    <row r="645" spans="1:64" ht="14.4" x14ac:dyDescent="0.3">
      <c r="A645" s="2">
        <f>ROW()</f>
        <v>645</v>
      </c>
      <c r="B645" s="56"/>
      <c r="C645" s="8">
        <f t="shared" ca="1" si="115"/>
        <v>16</v>
      </c>
      <c r="D645" s="8">
        <f t="shared" ca="1" si="116"/>
        <v>6</v>
      </c>
      <c r="E645" s="50">
        <f t="shared" ca="1" si="117"/>
        <v>2</v>
      </c>
      <c r="F645" s="2" t="str">
        <f t="shared" ca="1" si="118"/>
        <v/>
      </c>
      <c r="BD645" s="49">
        <f t="shared" ca="1" si="110"/>
        <v>2595</v>
      </c>
      <c r="BE645" s="3">
        <f t="shared" ca="1" si="109"/>
        <v>0.25945000000000001</v>
      </c>
      <c r="BF645" s="3">
        <f t="shared" ca="1" si="111"/>
        <v>-0.6450419512753276</v>
      </c>
      <c r="BG645" s="9">
        <f t="shared" ca="1" si="112"/>
        <v>2</v>
      </c>
      <c r="BH645" s="6">
        <f ca="1">IF(ISNUMBER('Descriptive Stats'!BF645),'Descriptive Stats'!BF645,#N/A)</f>
        <v>-0.6450419512753276</v>
      </c>
      <c r="BI645" s="6">
        <f ca="1">IF(ISNUMBER('Descriptive Stats'!E645),'Descriptive Stats'!E645,#N/A)</f>
        <v>2</v>
      </c>
      <c r="BK645" s="2">
        <f t="shared" ca="1" si="113"/>
        <v>2</v>
      </c>
      <c r="BL645" s="2">
        <f t="shared" ca="1" si="114"/>
        <v>2</v>
      </c>
    </row>
    <row r="646" spans="1:64" ht="14.4" x14ac:dyDescent="0.3">
      <c r="A646" s="2">
        <f>ROW()</f>
        <v>646</v>
      </c>
      <c r="B646" s="56"/>
      <c r="C646" s="8">
        <f t="shared" ca="1" si="115"/>
        <v>9</v>
      </c>
      <c r="D646" s="8">
        <f t="shared" ca="1" si="116"/>
        <v>2</v>
      </c>
      <c r="E646" s="50">
        <f t="shared" ca="1" si="117"/>
        <v>6</v>
      </c>
      <c r="F646" s="2" t="str">
        <f t="shared" ca="1" si="118"/>
        <v/>
      </c>
      <c r="BD646" s="49">
        <f t="shared" ca="1" si="110"/>
        <v>3900</v>
      </c>
      <c r="BE646" s="3">
        <f t="shared" ca="1" si="109"/>
        <v>0.38995000000000002</v>
      </c>
      <c r="BF646" s="3">
        <f t="shared" ca="1" si="111"/>
        <v>-0.2794493539703507</v>
      </c>
      <c r="BG646" s="9">
        <f t="shared" ca="1" si="112"/>
        <v>6</v>
      </c>
      <c r="BH646" s="6">
        <f ca="1">IF(ISNUMBER('Descriptive Stats'!BF646),'Descriptive Stats'!BF646,#N/A)</f>
        <v>-0.2794493539703507</v>
      </c>
      <c r="BI646" s="6">
        <f ca="1">IF(ISNUMBER('Descriptive Stats'!E646),'Descriptive Stats'!E646,#N/A)</f>
        <v>6</v>
      </c>
      <c r="BK646" s="2" t="str">
        <f t="shared" ca="1" si="113"/>
        <v/>
      </c>
      <c r="BL646" s="2">
        <f t="shared" ca="1" si="114"/>
        <v>6</v>
      </c>
    </row>
    <row r="647" spans="1:64" ht="14.4" x14ac:dyDescent="0.3">
      <c r="A647" s="2">
        <f>ROW()</f>
        <v>647</v>
      </c>
      <c r="B647" s="56"/>
      <c r="C647" s="8">
        <f t="shared" ca="1" si="115"/>
        <v>2</v>
      </c>
      <c r="D647" s="8">
        <f t="shared" ca="1" si="116"/>
        <v>6</v>
      </c>
      <c r="E647" s="50">
        <f t="shared" ca="1" si="117"/>
        <v>0</v>
      </c>
      <c r="F647" s="2" t="str">
        <f t="shared" ca="1" si="118"/>
        <v/>
      </c>
      <c r="BD647" s="49">
        <f t="shared" ca="1" si="110"/>
        <v>815.5</v>
      </c>
      <c r="BE647" s="3">
        <f t="shared" ref="BE647:BE710" ca="1" si="119">IF(ISNUMBER(BD647),(BD647-0.5)/$BK$4,"")</f>
        <v>8.1500000000000003E-2</v>
      </c>
      <c r="BF647" s="3">
        <f t="shared" ca="1" si="111"/>
        <v>-1.3950525282585462</v>
      </c>
      <c r="BG647" s="9">
        <f t="shared" ca="1" si="112"/>
        <v>0</v>
      </c>
      <c r="BH647" s="6">
        <f ca="1">IF(ISNUMBER('Descriptive Stats'!BF647),'Descriptive Stats'!BF647,#N/A)</f>
        <v>-1.3950525282585462</v>
      </c>
      <c r="BI647" s="6">
        <f ca="1">IF(ISNUMBER('Descriptive Stats'!E647),'Descriptive Stats'!E647,#N/A)</f>
        <v>0</v>
      </c>
      <c r="BK647" s="2">
        <f t="shared" ca="1" si="113"/>
        <v>0</v>
      </c>
      <c r="BL647" s="2" t="str">
        <f t="shared" ca="1" si="114"/>
        <v/>
      </c>
    </row>
    <row r="648" spans="1:64" ht="14.4" x14ac:dyDescent="0.3">
      <c r="A648" s="2">
        <f>ROW()</f>
        <v>648</v>
      </c>
      <c r="B648" s="56"/>
      <c r="C648" s="8">
        <f t="shared" ca="1" si="115"/>
        <v>22</v>
      </c>
      <c r="D648" s="8">
        <f t="shared" ca="1" si="116"/>
        <v>0</v>
      </c>
      <c r="E648" s="50">
        <f t="shared" ca="1" si="117"/>
        <v>7</v>
      </c>
      <c r="F648" s="2" t="str">
        <f t="shared" ca="1" si="118"/>
        <v/>
      </c>
      <c r="BD648" s="49">
        <f t="shared" ref="BD648:BD711" ca="1" si="120">IF(ISNUMBER(BG648),_xlfn.RANK.AVG(BG648,$BG$2:$BG$5414,1),"")</f>
        <v>4473.5</v>
      </c>
      <c r="BE648" s="3">
        <f t="shared" ca="1" si="119"/>
        <v>0.44729999999999998</v>
      </c>
      <c r="BF648" s="3">
        <f t="shared" ca="1" si="111"/>
        <v>-0.13248586824472414</v>
      </c>
      <c r="BG648" s="9">
        <f t="shared" ca="1" si="112"/>
        <v>7</v>
      </c>
      <c r="BH648" s="6">
        <f ca="1">IF(ISNUMBER('Descriptive Stats'!BF648),'Descriptive Stats'!BF648,#N/A)</f>
        <v>-0.13248586824472414</v>
      </c>
      <c r="BI648" s="6">
        <f ca="1">IF(ISNUMBER('Descriptive Stats'!E648),'Descriptive Stats'!E648,#N/A)</f>
        <v>7</v>
      </c>
      <c r="BK648" s="2" t="str">
        <f t="shared" ca="1" si="113"/>
        <v/>
      </c>
      <c r="BL648" s="2">
        <f t="shared" ca="1" si="114"/>
        <v>7</v>
      </c>
    </row>
    <row r="649" spans="1:64" ht="14.4" x14ac:dyDescent="0.3">
      <c r="A649" s="2">
        <f>ROW()</f>
        <v>649</v>
      </c>
      <c r="B649" s="56"/>
      <c r="C649" s="8">
        <f t="shared" ca="1" si="115"/>
        <v>6</v>
      </c>
      <c r="D649" s="8">
        <f t="shared" ca="1" si="116"/>
        <v>7</v>
      </c>
      <c r="E649" s="50">
        <f t="shared" ca="1" si="117"/>
        <v>2</v>
      </c>
      <c r="F649" s="2" t="str">
        <f t="shared" ca="1" si="118"/>
        <v/>
      </c>
      <c r="BD649" s="49">
        <f t="shared" ca="1" si="120"/>
        <v>2595</v>
      </c>
      <c r="BE649" s="3">
        <f t="shared" ca="1" si="119"/>
        <v>0.25945000000000001</v>
      </c>
      <c r="BF649" s="3">
        <f t="shared" ref="BF649:BF712" ca="1" si="121">IF(ISNUMBER(BE649),_xlfn.NORM.INV(BE649,0,1),"")</f>
        <v>-0.6450419512753276</v>
      </c>
      <c r="BG649" s="9">
        <f t="shared" ref="BG649:BG712" ca="1" si="122">IF(ISNUMBER(E649),E649,"")</f>
        <v>2</v>
      </c>
      <c r="BH649" s="6">
        <f ca="1">IF(ISNUMBER('Descriptive Stats'!BF649),'Descriptive Stats'!BF649,#N/A)</f>
        <v>-0.6450419512753276</v>
      </c>
      <c r="BI649" s="6">
        <f ca="1">IF(ISNUMBER('Descriptive Stats'!E649),'Descriptive Stats'!E649,#N/A)</f>
        <v>2</v>
      </c>
      <c r="BK649" s="2">
        <f t="shared" ca="1" si="113"/>
        <v>2</v>
      </c>
      <c r="BL649" s="2">
        <f t="shared" ca="1" si="114"/>
        <v>2</v>
      </c>
    </row>
    <row r="650" spans="1:64" ht="14.4" x14ac:dyDescent="0.3">
      <c r="A650" s="2">
        <f>ROW()</f>
        <v>650</v>
      </c>
      <c r="B650" s="56"/>
      <c r="C650" s="8">
        <f t="shared" ca="1" si="115"/>
        <v>9</v>
      </c>
      <c r="D650" s="8">
        <f t="shared" ca="1" si="116"/>
        <v>2</v>
      </c>
      <c r="E650" s="50">
        <f t="shared" ca="1" si="117"/>
        <v>6</v>
      </c>
      <c r="F650" s="2" t="str">
        <f t="shared" ca="1" si="118"/>
        <v/>
      </c>
      <c r="BD650" s="49">
        <f t="shared" ca="1" si="120"/>
        <v>3900</v>
      </c>
      <c r="BE650" s="3">
        <f t="shared" ca="1" si="119"/>
        <v>0.38995000000000002</v>
      </c>
      <c r="BF650" s="3">
        <f t="shared" ca="1" si="121"/>
        <v>-0.2794493539703507</v>
      </c>
      <c r="BG650" s="9">
        <f t="shared" ca="1" si="122"/>
        <v>6</v>
      </c>
      <c r="BH650" s="6">
        <f ca="1">IF(ISNUMBER('Descriptive Stats'!BF650),'Descriptive Stats'!BF650,#N/A)</f>
        <v>-0.2794493539703507</v>
      </c>
      <c r="BI650" s="6">
        <f ca="1">IF(ISNUMBER('Descriptive Stats'!E650),'Descriptive Stats'!E650,#N/A)</f>
        <v>6</v>
      </c>
      <c r="BK650" s="2" t="str">
        <f t="shared" ca="1" si="113"/>
        <v/>
      </c>
      <c r="BL650" s="2">
        <f t="shared" ca="1" si="114"/>
        <v>6</v>
      </c>
    </row>
    <row r="651" spans="1:64" ht="14.4" x14ac:dyDescent="0.3">
      <c r="A651" s="2">
        <f>ROW()</f>
        <v>651</v>
      </c>
      <c r="B651" s="56"/>
      <c r="C651" s="8">
        <f t="shared" ca="1" si="115"/>
        <v>2</v>
      </c>
      <c r="D651" s="8">
        <f t="shared" ca="1" si="116"/>
        <v>6</v>
      </c>
      <c r="E651" s="50">
        <f t="shared" ca="1" si="117"/>
        <v>0</v>
      </c>
      <c r="F651" s="2" t="str">
        <f t="shared" ca="1" si="118"/>
        <v/>
      </c>
      <c r="BD651" s="49">
        <f t="shared" ca="1" si="120"/>
        <v>815.5</v>
      </c>
      <c r="BE651" s="3">
        <f t="shared" ca="1" si="119"/>
        <v>8.1500000000000003E-2</v>
      </c>
      <c r="BF651" s="3">
        <f t="shared" ca="1" si="121"/>
        <v>-1.3950525282585462</v>
      </c>
      <c r="BG651" s="9">
        <f t="shared" ca="1" si="122"/>
        <v>0</v>
      </c>
      <c r="BH651" s="6">
        <f ca="1">IF(ISNUMBER('Descriptive Stats'!BF651),'Descriptive Stats'!BF651,#N/A)</f>
        <v>-1.3950525282585462</v>
      </c>
      <c r="BI651" s="6">
        <f ca="1">IF(ISNUMBER('Descriptive Stats'!E651),'Descriptive Stats'!E651,#N/A)</f>
        <v>0</v>
      </c>
      <c r="BK651" s="2">
        <f t="shared" ca="1" si="113"/>
        <v>0</v>
      </c>
      <c r="BL651" s="2" t="str">
        <f t="shared" ca="1" si="114"/>
        <v/>
      </c>
    </row>
    <row r="652" spans="1:64" ht="14.4" x14ac:dyDescent="0.3">
      <c r="A652" s="2">
        <f>ROW()</f>
        <v>652</v>
      </c>
      <c r="B652" s="56"/>
      <c r="C652" s="8">
        <f t="shared" ca="1" si="115"/>
        <v>4</v>
      </c>
      <c r="D652" s="8">
        <f t="shared" ca="1" si="116"/>
        <v>0</v>
      </c>
      <c r="E652" s="50">
        <f t="shared" ca="1" si="117"/>
        <v>9</v>
      </c>
      <c r="F652" s="2" t="str">
        <f t="shared" ca="1" si="118"/>
        <v/>
      </c>
      <c r="BD652" s="49">
        <f t="shared" ca="1" si="120"/>
        <v>4819</v>
      </c>
      <c r="BE652" s="3">
        <f t="shared" ca="1" si="119"/>
        <v>0.48185</v>
      </c>
      <c r="BF652" s="3">
        <f t="shared" ca="1" si="121"/>
        <v>-4.5511009098988427E-2</v>
      </c>
      <c r="BG652" s="9">
        <f t="shared" ca="1" si="122"/>
        <v>9</v>
      </c>
      <c r="BH652" s="6">
        <f ca="1">IF(ISNUMBER('Descriptive Stats'!BF652),'Descriptive Stats'!BF652,#N/A)</f>
        <v>-4.5511009098988427E-2</v>
      </c>
      <c r="BI652" s="6">
        <f ca="1">IF(ISNUMBER('Descriptive Stats'!E652),'Descriptive Stats'!E652,#N/A)</f>
        <v>9</v>
      </c>
      <c r="BK652" s="2" t="str">
        <f t="shared" ca="1" si="113"/>
        <v/>
      </c>
      <c r="BL652" s="2">
        <f t="shared" ca="1" si="114"/>
        <v>9</v>
      </c>
    </row>
    <row r="653" spans="1:64" ht="14.4" x14ac:dyDescent="0.3">
      <c r="A653" s="2">
        <f>ROW()</f>
        <v>653</v>
      </c>
      <c r="B653" s="56"/>
      <c r="C653" s="8">
        <f t="shared" ca="1" si="115"/>
        <v>23</v>
      </c>
      <c r="D653" s="8">
        <f t="shared" ca="1" si="116"/>
        <v>9</v>
      </c>
      <c r="E653" s="50">
        <f t="shared" ca="1" si="117"/>
        <v>9</v>
      </c>
      <c r="F653" s="2" t="str">
        <f t="shared" ca="1" si="118"/>
        <v/>
      </c>
      <c r="BD653" s="49">
        <f t="shared" ca="1" si="120"/>
        <v>4819</v>
      </c>
      <c r="BE653" s="3">
        <f t="shared" ca="1" si="119"/>
        <v>0.48185</v>
      </c>
      <c r="BF653" s="3">
        <f t="shared" ca="1" si="121"/>
        <v>-4.5511009098988427E-2</v>
      </c>
      <c r="BG653" s="9">
        <f t="shared" ca="1" si="122"/>
        <v>9</v>
      </c>
      <c r="BH653" s="6">
        <f ca="1">IF(ISNUMBER('Descriptive Stats'!BF653),'Descriptive Stats'!BF653,#N/A)</f>
        <v>-4.5511009098988427E-2</v>
      </c>
      <c r="BI653" s="6">
        <f ca="1">IF(ISNUMBER('Descriptive Stats'!E653),'Descriptive Stats'!E653,#N/A)</f>
        <v>9</v>
      </c>
      <c r="BK653" s="2" t="str">
        <f t="shared" ca="1" si="113"/>
        <v/>
      </c>
      <c r="BL653" s="2">
        <f t="shared" ca="1" si="114"/>
        <v>9</v>
      </c>
    </row>
    <row r="654" spans="1:64" ht="14.4" x14ac:dyDescent="0.3">
      <c r="A654" s="2">
        <f>ROW()</f>
        <v>654</v>
      </c>
      <c r="B654" s="56"/>
      <c r="C654" s="8">
        <f t="shared" ca="1" si="115"/>
        <v>23</v>
      </c>
      <c r="D654" s="8">
        <f t="shared" ca="1" si="116"/>
        <v>9</v>
      </c>
      <c r="E654" s="50">
        <f t="shared" ca="1" si="117"/>
        <v>0</v>
      </c>
      <c r="F654" s="2" t="str">
        <f t="shared" ca="1" si="118"/>
        <v/>
      </c>
      <c r="BD654" s="49">
        <f t="shared" ca="1" si="120"/>
        <v>815.5</v>
      </c>
      <c r="BE654" s="3">
        <f t="shared" ca="1" si="119"/>
        <v>8.1500000000000003E-2</v>
      </c>
      <c r="BF654" s="3">
        <f t="shared" ca="1" si="121"/>
        <v>-1.3950525282585462</v>
      </c>
      <c r="BG654" s="9">
        <f t="shared" ca="1" si="122"/>
        <v>0</v>
      </c>
      <c r="BH654" s="6">
        <f ca="1">IF(ISNUMBER('Descriptive Stats'!BF654),'Descriptive Stats'!BF654,#N/A)</f>
        <v>-1.3950525282585462</v>
      </c>
      <c r="BI654" s="6">
        <f ca="1">IF(ISNUMBER('Descriptive Stats'!E654),'Descriptive Stats'!E654,#N/A)</f>
        <v>0</v>
      </c>
      <c r="BK654" s="2">
        <f t="shared" ca="1" si="113"/>
        <v>0</v>
      </c>
      <c r="BL654" s="2" t="str">
        <f t="shared" ca="1" si="114"/>
        <v/>
      </c>
    </row>
    <row r="655" spans="1:64" ht="14.4" x14ac:dyDescent="0.3">
      <c r="A655" s="2">
        <f>ROW()</f>
        <v>655</v>
      </c>
      <c r="B655" s="56"/>
      <c r="C655" s="8">
        <f t="shared" ca="1" si="115"/>
        <v>4</v>
      </c>
      <c r="D655" s="8">
        <f t="shared" ca="1" si="116"/>
        <v>0</v>
      </c>
      <c r="E655" s="50">
        <f t="shared" ca="1" si="117"/>
        <v>6</v>
      </c>
      <c r="F655" s="2" t="str">
        <f t="shared" ca="1" si="118"/>
        <v/>
      </c>
      <c r="BD655" s="49">
        <f t="shared" ca="1" si="120"/>
        <v>3900</v>
      </c>
      <c r="BE655" s="3">
        <f t="shared" ca="1" si="119"/>
        <v>0.38995000000000002</v>
      </c>
      <c r="BF655" s="3">
        <f t="shared" ca="1" si="121"/>
        <v>-0.2794493539703507</v>
      </c>
      <c r="BG655" s="9">
        <f t="shared" ca="1" si="122"/>
        <v>6</v>
      </c>
      <c r="BH655" s="6">
        <f ca="1">IF(ISNUMBER('Descriptive Stats'!BF655),'Descriptive Stats'!BF655,#N/A)</f>
        <v>-0.2794493539703507</v>
      </c>
      <c r="BI655" s="6">
        <f ca="1">IF(ISNUMBER('Descriptive Stats'!E655),'Descriptive Stats'!E655,#N/A)</f>
        <v>6</v>
      </c>
      <c r="BK655" s="2" t="str">
        <f t="shared" ca="1" si="113"/>
        <v/>
      </c>
      <c r="BL655" s="2">
        <f t="shared" ca="1" si="114"/>
        <v>6</v>
      </c>
    </row>
    <row r="656" spans="1:64" ht="14.4" x14ac:dyDescent="0.3">
      <c r="A656" s="2">
        <f>ROW()</f>
        <v>656</v>
      </c>
      <c r="B656" s="56"/>
      <c r="C656" s="8">
        <f t="shared" ca="1" si="115"/>
        <v>5</v>
      </c>
      <c r="D656" s="8">
        <f t="shared" ca="1" si="116"/>
        <v>6</v>
      </c>
      <c r="E656" s="50">
        <f t="shared" ca="1" si="117"/>
        <v>7</v>
      </c>
      <c r="F656" s="2" t="str">
        <f t="shared" ca="1" si="118"/>
        <v/>
      </c>
      <c r="BD656" s="49">
        <f t="shared" ca="1" si="120"/>
        <v>4473.5</v>
      </c>
      <c r="BE656" s="3">
        <f t="shared" ca="1" si="119"/>
        <v>0.44729999999999998</v>
      </c>
      <c r="BF656" s="3">
        <f t="shared" ca="1" si="121"/>
        <v>-0.13248586824472414</v>
      </c>
      <c r="BG656" s="9">
        <f t="shared" ca="1" si="122"/>
        <v>7</v>
      </c>
      <c r="BH656" s="6">
        <f ca="1">IF(ISNUMBER('Descriptive Stats'!BF656),'Descriptive Stats'!BF656,#N/A)</f>
        <v>-0.13248586824472414</v>
      </c>
      <c r="BI656" s="6">
        <f ca="1">IF(ISNUMBER('Descriptive Stats'!E656),'Descriptive Stats'!E656,#N/A)</f>
        <v>7</v>
      </c>
      <c r="BK656" s="2" t="str">
        <f t="shared" ca="1" si="113"/>
        <v/>
      </c>
      <c r="BL656" s="2">
        <f t="shared" ca="1" si="114"/>
        <v>7</v>
      </c>
    </row>
    <row r="657" spans="1:64" ht="14.4" x14ac:dyDescent="0.3">
      <c r="A657" s="2">
        <f>ROW()</f>
        <v>657</v>
      </c>
      <c r="B657" s="56"/>
      <c r="C657" s="8">
        <f t="shared" ca="1" si="115"/>
        <v>6</v>
      </c>
      <c r="D657" s="8">
        <f t="shared" ca="1" si="116"/>
        <v>7</v>
      </c>
      <c r="E657" s="50">
        <f t="shared" ca="1" si="117"/>
        <v>4</v>
      </c>
      <c r="F657" s="2" t="str">
        <f t="shared" ca="1" si="118"/>
        <v/>
      </c>
      <c r="BD657" s="49">
        <f t="shared" ca="1" si="120"/>
        <v>3442</v>
      </c>
      <c r="BE657" s="3">
        <f t="shared" ca="1" si="119"/>
        <v>0.34415000000000001</v>
      </c>
      <c r="BF657" s="3">
        <f t="shared" ca="1" si="121"/>
        <v>-0.40116316278173481</v>
      </c>
      <c r="BG657" s="9">
        <f t="shared" ca="1" si="122"/>
        <v>4</v>
      </c>
      <c r="BH657" s="6">
        <f ca="1">IF(ISNUMBER('Descriptive Stats'!BF657),'Descriptive Stats'!BF657,#N/A)</f>
        <v>-0.40116316278173481</v>
      </c>
      <c r="BI657" s="6">
        <f ca="1">IF(ISNUMBER('Descriptive Stats'!E657),'Descriptive Stats'!E657,#N/A)</f>
        <v>4</v>
      </c>
      <c r="BK657" s="2" t="str">
        <f t="shared" ca="1" si="113"/>
        <v/>
      </c>
      <c r="BL657" s="2">
        <f t="shared" ca="1" si="114"/>
        <v>4</v>
      </c>
    </row>
    <row r="658" spans="1:64" ht="14.4" x14ac:dyDescent="0.3">
      <c r="A658" s="2">
        <f>ROW()</f>
        <v>658</v>
      </c>
      <c r="B658" s="56"/>
      <c r="C658" s="8">
        <f t="shared" ca="1" si="115"/>
        <v>13</v>
      </c>
      <c r="D658" s="8">
        <f t="shared" ca="1" si="116"/>
        <v>4</v>
      </c>
      <c r="E658" s="50">
        <f t="shared" ca="1" si="117"/>
        <v>3</v>
      </c>
      <c r="F658" s="2" t="str">
        <f t="shared" ca="1" si="118"/>
        <v/>
      </c>
      <c r="BD658" s="49">
        <f t="shared" ca="1" si="120"/>
        <v>3200</v>
      </c>
      <c r="BE658" s="3">
        <f t="shared" ca="1" si="119"/>
        <v>0.31995000000000001</v>
      </c>
      <c r="BF658" s="3">
        <f t="shared" ca="1" si="121"/>
        <v>-0.46783862043457014</v>
      </c>
      <c r="BG658" s="9">
        <f t="shared" ca="1" si="122"/>
        <v>3</v>
      </c>
      <c r="BH658" s="6">
        <f ca="1">IF(ISNUMBER('Descriptive Stats'!BF658),'Descriptive Stats'!BF658,#N/A)</f>
        <v>-0.46783862043457014</v>
      </c>
      <c r="BI658" s="6">
        <f ca="1">IF(ISNUMBER('Descriptive Stats'!E658),'Descriptive Stats'!E658,#N/A)</f>
        <v>3</v>
      </c>
      <c r="BK658" s="2" t="str">
        <f t="shared" ca="1" si="113"/>
        <v/>
      </c>
      <c r="BL658" s="2">
        <f t="shared" ca="1" si="114"/>
        <v>3</v>
      </c>
    </row>
    <row r="659" spans="1:64" ht="14.4" x14ac:dyDescent="0.3">
      <c r="A659" s="2">
        <f>ROW()</f>
        <v>659</v>
      </c>
      <c r="B659" s="56"/>
      <c r="C659" s="8">
        <f t="shared" ca="1" si="115"/>
        <v>10</v>
      </c>
      <c r="D659" s="8">
        <f t="shared" ca="1" si="116"/>
        <v>3</v>
      </c>
      <c r="E659" s="50">
        <f t="shared" ca="1" si="117"/>
        <v>0</v>
      </c>
      <c r="F659" s="2" t="str">
        <f t="shared" ca="1" si="118"/>
        <v/>
      </c>
      <c r="BD659" s="49">
        <f t="shared" ca="1" si="120"/>
        <v>815.5</v>
      </c>
      <c r="BE659" s="3">
        <f t="shared" ca="1" si="119"/>
        <v>8.1500000000000003E-2</v>
      </c>
      <c r="BF659" s="3">
        <f t="shared" ca="1" si="121"/>
        <v>-1.3950525282585462</v>
      </c>
      <c r="BG659" s="9">
        <f t="shared" ca="1" si="122"/>
        <v>0</v>
      </c>
      <c r="BH659" s="6">
        <f ca="1">IF(ISNUMBER('Descriptive Stats'!BF659),'Descriptive Stats'!BF659,#N/A)</f>
        <v>-1.3950525282585462</v>
      </c>
      <c r="BI659" s="6">
        <f ca="1">IF(ISNUMBER('Descriptive Stats'!E659),'Descriptive Stats'!E659,#N/A)</f>
        <v>0</v>
      </c>
      <c r="BK659" s="2">
        <f t="shared" ca="1" si="113"/>
        <v>0</v>
      </c>
      <c r="BL659" s="2" t="str">
        <f t="shared" ca="1" si="114"/>
        <v/>
      </c>
    </row>
    <row r="660" spans="1:64" ht="14.4" x14ac:dyDescent="0.3">
      <c r="A660" s="2">
        <f>ROW()</f>
        <v>660</v>
      </c>
      <c r="B660" s="56"/>
      <c r="C660" s="8">
        <f t="shared" ca="1" si="115"/>
        <v>4</v>
      </c>
      <c r="D660" s="8">
        <f t="shared" ca="1" si="116"/>
        <v>0</v>
      </c>
      <c r="E660" s="50">
        <f t="shared" ca="1" si="117"/>
        <v>2</v>
      </c>
      <c r="F660" s="2" t="str">
        <f t="shared" ca="1" si="118"/>
        <v/>
      </c>
      <c r="BD660" s="49">
        <f t="shared" ca="1" si="120"/>
        <v>2595</v>
      </c>
      <c r="BE660" s="3">
        <f t="shared" ca="1" si="119"/>
        <v>0.25945000000000001</v>
      </c>
      <c r="BF660" s="3">
        <f t="shared" ca="1" si="121"/>
        <v>-0.6450419512753276</v>
      </c>
      <c r="BG660" s="9">
        <f t="shared" ca="1" si="122"/>
        <v>2</v>
      </c>
      <c r="BH660" s="6">
        <f ca="1">IF(ISNUMBER('Descriptive Stats'!BF660),'Descriptive Stats'!BF660,#N/A)</f>
        <v>-0.6450419512753276</v>
      </c>
      <c r="BI660" s="6">
        <f ca="1">IF(ISNUMBER('Descriptive Stats'!E660),'Descriptive Stats'!E660,#N/A)</f>
        <v>2</v>
      </c>
      <c r="BK660" s="2">
        <f t="shared" ca="1" si="113"/>
        <v>2</v>
      </c>
      <c r="BL660" s="2">
        <f t="shared" ca="1" si="114"/>
        <v>2</v>
      </c>
    </row>
    <row r="661" spans="1:64" ht="14.4" x14ac:dyDescent="0.3">
      <c r="A661" s="2">
        <f>ROW()</f>
        <v>661</v>
      </c>
      <c r="B661" s="56"/>
      <c r="C661" s="8">
        <f t="shared" ca="1" si="115"/>
        <v>9</v>
      </c>
      <c r="D661" s="8">
        <f t="shared" ca="1" si="116"/>
        <v>2</v>
      </c>
      <c r="E661" s="50">
        <f t="shared" ca="1" si="117"/>
        <v>19</v>
      </c>
      <c r="F661" s="2" t="str">
        <f t="shared" ca="1" si="118"/>
        <v>X</v>
      </c>
      <c r="BD661" s="49">
        <f t="shared" ca="1" si="120"/>
        <v>5294</v>
      </c>
      <c r="BE661" s="3">
        <f t="shared" ca="1" si="119"/>
        <v>0.52934999999999999</v>
      </c>
      <c r="BF661" s="3">
        <f t="shared" ca="1" si="121"/>
        <v>7.3636031452008061E-2</v>
      </c>
      <c r="BG661" s="9">
        <f t="shared" ca="1" si="122"/>
        <v>19</v>
      </c>
      <c r="BH661" s="6">
        <f ca="1">IF(ISNUMBER('Descriptive Stats'!BF661),'Descriptive Stats'!BF661,#N/A)</f>
        <v>7.3636031452008061E-2</v>
      </c>
      <c r="BI661" s="6">
        <f ca="1">IF(ISNUMBER('Descriptive Stats'!E661),'Descriptive Stats'!E661,#N/A)</f>
        <v>19</v>
      </c>
      <c r="BK661" s="2" t="str">
        <f t="shared" ca="1" si="113"/>
        <v/>
      </c>
      <c r="BL661" s="2">
        <f t="shared" ca="1" si="114"/>
        <v>19</v>
      </c>
    </row>
    <row r="662" spans="1:64" ht="14.4" x14ac:dyDescent="0.3">
      <c r="A662" s="2">
        <f>ROW()</f>
        <v>662</v>
      </c>
      <c r="B662" s="56"/>
      <c r="C662" s="8">
        <f t="shared" ca="1" si="115"/>
        <v>7</v>
      </c>
      <c r="D662" s="8">
        <f t="shared" ca="1" si="116"/>
        <v>19</v>
      </c>
      <c r="E662" s="50">
        <f t="shared" ca="1" si="117"/>
        <v>7</v>
      </c>
      <c r="F662" s="2" t="str">
        <f t="shared" ca="1" si="118"/>
        <v/>
      </c>
      <c r="BD662" s="49">
        <f t="shared" ca="1" si="120"/>
        <v>4473.5</v>
      </c>
      <c r="BE662" s="3">
        <f t="shared" ca="1" si="119"/>
        <v>0.44729999999999998</v>
      </c>
      <c r="BF662" s="3">
        <f t="shared" ca="1" si="121"/>
        <v>-0.13248586824472414</v>
      </c>
      <c r="BG662" s="9">
        <f t="shared" ca="1" si="122"/>
        <v>7</v>
      </c>
      <c r="BH662" s="6">
        <f ca="1">IF(ISNUMBER('Descriptive Stats'!BF662),'Descriptive Stats'!BF662,#N/A)</f>
        <v>-0.13248586824472414</v>
      </c>
      <c r="BI662" s="6">
        <f ca="1">IF(ISNUMBER('Descriptive Stats'!E662),'Descriptive Stats'!E662,#N/A)</f>
        <v>7</v>
      </c>
      <c r="BK662" s="2" t="str">
        <f t="shared" ca="1" si="113"/>
        <v/>
      </c>
      <c r="BL662" s="2">
        <f t="shared" ca="1" si="114"/>
        <v>7</v>
      </c>
    </row>
    <row r="663" spans="1:64" ht="14.4" x14ac:dyDescent="0.3">
      <c r="A663" s="2">
        <f>ROW()</f>
        <v>663</v>
      </c>
      <c r="B663" s="56"/>
      <c r="C663" s="8">
        <f t="shared" ca="1" si="115"/>
        <v>19</v>
      </c>
      <c r="D663" s="8">
        <f t="shared" ca="1" si="116"/>
        <v>7</v>
      </c>
      <c r="E663" s="50">
        <f t="shared" ca="1" si="117"/>
        <v>0</v>
      </c>
      <c r="F663" s="2" t="str">
        <f t="shared" ca="1" si="118"/>
        <v/>
      </c>
      <c r="BD663" s="49">
        <f t="shared" ca="1" si="120"/>
        <v>815.5</v>
      </c>
      <c r="BE663" s="3">
        <f t="shared" ca="1" si="119"/>
        <v>8.1500000000000003E-2</v>
      </c>
      <c r="BF663" s="3">
        <f t="shared" ca="1" si="121"/>
        <v>-1.3950525282585462</v>
      </c>
      <c r="BG663" s="9">
        <f t="shared" ca="1" si="122"/>
        <v>0</v>
      </c>
      <c r="BH663" s="6">
        <f ca="1">IF(ISNUMBER('Descriptive Stats'!BF663),'Descriptive Stats'!BF663,#N/A)</f>
        <v>-1.3950525282585462</v>
      </c>
      <c r="BI663" s="6">
        <f ca="1">IF(ISNUMBER('Descriptive Stats'!E663),'Descriptive Stats'!E663,#N/A)</f>
        <v>0</v>
      </c>
      <c r="BK663" s="2">
        <f t="shared" ca="1" si="113"/>
        <v>0</v>
      </c>
      <c r="BL663" s="2" t="str">
        <f t="shared" ca="1" si="114"/>
        <v/>
      </c>
    </row>
    <row r="664" spans="1:64" ht="14.4" x14ac:dyDescent="0.3">
      <c r="A664" s="2">
        <f>ROW()</f>
        <v>664</v>
      </c>
      <c r="B664" s="56"/>
      <c r="C664" s="8">
        <f t="shared" ca="1" si="115"/>
        <v>18</v>
      </c>
      <c r="D664" s="8">
        <f t="shared" ca="1" si="116"/>
        <v>0</v>
      </c>
      <c r="E664" s="50">
        <f t="shared" ca="1" si="117"/>
        <v>6</v>
      </c>
      <c r="F664" s="2" t="str">
        <f t="shared" ca="1" si="118"/>
        <v/>
      </c>
      <c r="BD664" s="49">
        <f t="shared" ca="1" si="120"/>
        <v>3900</v>
      </c>
      <c r="BE664" s="3">
        <f t="shared" ca="1" si="119"/>
        <v>0.38995000000000002</v>
      </c>
      <c r="BF664" s="3">
        <f t="shared" ca="1" si="121"/>
        <v>-0.2794493539703507</v>
      </c>
      <c r="BG664" s="9">
        <f t="shared" ca="1" si="122"/>
        <v>6</v>
      </c>
      <c r="BH664" s="6">
        <f ca="1">IF(ISNUMBER('Descriptive Stats'!BF664),'Descriptive Stats'!BF664,#N/A)</f>
        <v>-0.2794493539703507</v>
      </c>
      <c r="BI664" s="6">
        <f ca="1">IF(ISNUMBER('Descriptive Stats'!E664),'Descriptive Stats'!E664,#N/A)</f>
        <v>6</v>
      </c>
      <c r="BK664" s="2" t="str">
        <f t="shared" ca="1" si="113"/>
        <v/>
      </c>
      <c r="BL664" s="2">
        <f t="shared" ca="1" si="114"/>
        <v>6</v>
      </c>
    </row>
    <row r="665" spans="1:64" ht="14.4" x14ac:dyDescent="0.3">
      <c r="A665" s="2">
        <f>ROW()</f>
        <v>665</v>
      </c>
      <c r="B665" s="56"/>
      <c r="C665" s="8">
        <f t="shared" ca="1" si="115"/>
        <v>2</v>
      </c>
      <c r="D665" s="8">
        <f t="shared" ca="1" si="116"/>
        <v>6</v>
      </c>
      <c r="E665" s="50">
        <f t="shared" ca="1" si="117"/>
        <v>7</v>
      </c>
      <c r="F665" s="2" t="str">
        <f t="shared" ca="1" si="118"/>
        <v/>
      </c>
      <c r="BD665" s="49">
        <f t="shared" ca="1" si="120"/>
        <v>4473.5</v>
      </c>
      <c r="BE665" s="3">
        <f t="shared" ca="1" si="119"/>
        <v>0.44729999999999998</v>
      </c>
      <c r="BF665" s="3">
        <f t="shared" ca="1" si="121"/>
        <v>-0.13248586824472414</v>
      </c>
      <c r="BG665" s="9">
        <f t="shared" ca="1" si="122"/>
        <v>7</v>
      </c>
      <c r="BH665" s="6">
        <f ca="1">IF(ISNUMBER('Descriptive Stats'!BF665),'Descriptive Stats'!BF665,#N/A)</f>
        <v>-0.13248586824472414</v>
      </c>
      <c r="BI665" s="6">
        <f ca="1">IF(ISNUMBER('Descriptive Stats'!E665),'Descriptive Stats'!E665,#N/A)</f>
        <v>7</v>
      </c>
      <c r="BK665" s="2" t="str">
        <f t="shared" ca="1" si="113"/>
        <v/>
      </c>
      <c r="BL665" s="2">
        <f t="shared" ca="1" si="114"/>
        <v>7</v>
      </c>
    </row>
    <row r="666" spans="1:64" ht="14.4" x14ac:dyDescent="0.3">
      <c r="A666" s="2">
        <f>ROW()</f>
        <v>666</v>
      </c>
      <c r="B666" s="56"/>
      <c r="C666" s="8">
        <f t="shared" ca="1" si="115"/>
        <v>6</v>
      </c>
      <c r="D666" s="8">
        <f t="shared" ca="1" si="116"/>
        <v>7</v>
      </c>
      <c r="E666" s="50">
        <f t="shared" ca="1" si="117"/>
        <v>2</v>
      </c>
      <c r="F666" s="2" t="str">
        <f t="shared" ca="1" si="118"/>
        <v/>
      </c>
      <c r="BD666" s="49">
        <f t="shared" ca="1" si="120"/>
        <v>2595</v>
      </c>
      <c r="BE666" s="3">
        <f t="shared" ca="1" si="119"/>
        <v>0.25945000000000001</v>
      </c>
      <c r="BF666" s="3">
        <f t="shared" ca="1" si="121"/>
        <v>-0.6450419512753276</v>
      </c>
      <c r="BG666" s="9">
        <f t="shared" ca="1" si="122"/>
        <v>2</v>
      </c>
      <c r="BH666" s="6">
        <f ca="1">IF(ISNUMBER('Descriptive Stats'!BF666),'Descriptive Stats'!BF666,#N/A)</f>
        <v>-0.6450419512753276</v>
      </c>
      <c r="BI666" s="6">
        <f ca="1">IF(ISNUMBER('Descriptive Stats'!E666),'Descriptive Stats'!E666,#N/A)</f>
        <v>2</v>
      </c>
      <c r="BK666" s="2">
        <f t="shared" ca="1" si="113"/>
        <v>2</v>
      </c>
      <c r="BL666" s="2">
        <f t="shared" ca="1" si="114"/>
        <v>2</v>
      </c>
    </row>
    <row r="667" spans="1:64" ht="14.4" x14ac:dyDescent="0.3">
      <c r="A667" s="2">
        <f>ROW()</f>
        <v>667</v>
      </c>
      <c r="B667" s="56"/>
      <c r="C667" s="8">
        <f t="shared" ca="1" si="115"/>
        <v>3</v>
      </c>
      <c r="D667" s="8">
        <f t="shared" ca="1" si="116"/>
        <v>2</v>
      </c>
      <c r="E667" s="50">
        <f t="shared" ca="1" si="117"/>
        <v>0</v>
      </c>
      <c r="F667" s="2" t="str">
        <f t="shared" ca="1" si="118"/>
        <v/>
      </c>
      <c r="BD667" s="49">
        <f t="shared" ca="1" si="120"/>
        <v>815.5</v>
      </c>
      <c r="BE667" s="3">
        <f t="shared" ca="1" si="119"/>
        <v>8.1500000000000003E-2</v>
      </c>
      <c r="BF667" s="3">
        <f t="shared" ca="1" si="121"/>
        <v>-1.3950525282585462</v>
      </c>
      <c r="BG667" s="9">
        <f t="shared" ca="1" si="122"/>
        <v>0</v>
      </c>
      <c r="BH667" s="6">
        <f ca="1">IF(ISNUMBER('Descriptive Stats'!BF667),'Descriptive Stats'!BF667,#N/A)</f>
        <v>-1.3950525282585462</v>
      </c>
      <c r="BI667" s="6">
        <f ca="1">IF(ISNUMBER('Descriptive Stats'!E667),'Descriptive Stats'!E667,#N/A)</f>
        <v>0</v>
      </c>
      <c r="BK667" s="2">
        <f t="shared" ca="1" si="113"/>
        <v>0</v>
      </c>
      <c r="BL667" s="2" t="str">
        <f t="shared" ca="1" si="114"/>
        <v/>
      </c>
    </row>
    <row r="668" spans="1:64" ht="14.4" x14ac:dyDescent="0.3">
      <c r="A668" s="2">
        <f>ROW()</f>
        <v>668</v>
      </c>
      <c r="B668" s="56"/>
      <c r="C668" s="8">
        <f t="shared" ca="1" si="115"/>
        <v>11</v>
      </c>
      <c r="D668" s="8">
        <f t="shared" ca="1" si="116"/>
        <v>0</v>
      </c>
      <c r="E668" s="50">
        <f t="shared" ca="1" si="117"/>
        <v>7</v>
      </c>
      <c r="F668" s="2" t="str">
        <f t="shared" ca="1" si="118"/>
        <v/>
      </c>
      <c r="BD668" s="49">
        <f t="shared" ca="1" si="120"/>
        <v>4473.5</v>
      </c>
      <c r="BE668" s="3">
        <f t="shared" ca="1" si="119"/>
        <v>0.44729999999999998</v>
      </c>
      <c r="BF668" s="3">
        <f t="shared" ca="1" si="121"/>
        <v>-0.13248586824472414</v>
      </c>
      <c r="BG668" s="9">
        <f t="shared" ca="1" si="122"/>
        <v>7</v>
      </c>
      <c r="BH668" s="6">
        <f ca="1">IF(ISNUMBER('Descriptive Stats'!BF668),'Descriptive Stats'!BF668,#N/A)</f>
        <v>-0.13248586824472414</v>
      </c>
      <c r="BI668" s="6">
        <f ca="1">IF(ISNUMBER('Descriptive Stats'!E668),'Descriptive Stats'!E668,#N/A)</f>
        <v>7</v>
      </c>
      <c r="BK668" s="2" t="str">
        <f t="shared" ca="1" si="113"/>
        <v/>
      </c>
      <c r="BL668" s="2">
        <f t="shared" ca="1" si="114"/>
        <v>7</v>
      </c>
    </row>
    <row r="669" spans="1:64" ht="14.4" x14ac:dyDescent="0.3">
      <c r="A669" s="2">
        <f>ROW()</f>
        <v>669</v>
      </c>
      <c r="B669" s="56"/>
      <c r="C669" s="8">
        <f t="shared" ca="1" si="115"/>
        <v>19</v>
      </c>
      <c r="D669" s="8">
        <f t="shared" ca="1" si="116"/>
        <v>7</v>
      </c>
      <c r="E669" s="50">
        <f t="shared" ca="1" si="117"/>
        <v>7</v>
      </c>
      <c r="F669" s="2" t="str">
        <f t="shared" ca="1" si="118"/>
        <v/>
      </c>
      <c r="BD669" s="49">
        <f t="shared" ca="1" si="120"/>
        <v>4473.5</v>
      </c>
      <c r="BE669" s="3">
        <f t="shared" ca="1" si="119"/>
        <v>0.44729999999999998</v>
      </c>
      <c r="BF669" s="3">
        <f t="shared" ca="1" si="121"/>
        <v>-0.13248586824472414</v>
      </c>
      <c r="BG669" s="9">
        <f t="shared" ca="1" si="122"/>
        <v>7</v>
      </c>
      <c r="BH669" s="6">
        <f ca="1">IF(ISNUMBER('Descriptive Stats'!BF669),'Descriptive Stats'!BF669,#N/A)</f>
        <v>-0.13248586824472414</v>
      </c>
      <c r="BI669" s="6">
        <f ca="1">IF(ISNUMBER('Descriptive Stats'!E669),'Descriptive Stats'!E669,#N/A)</f>
        <v>7</v>
      </c>
      <c r="BK669" s="2" t="str">
        <f t="shared" ca="1" si="113"/>
        <v/>
      </c>
      <c r="BL669" s="2">
        <f t="shared" ca="1" si="114"/>
        <v>7</v>
      </c>
    </row>
    <row r="670" spans="1:64" ht="14.4" x14ac:dyDescent="0.3">
      <c r="A670" s="2">
        <f>ROW()</f>
        <v>670</v>
      </c>
      <c r="B670" s="56"/>
      <c r="C670" s="8">
        <f t="shared" ca="1" si="115"/>
        <v>6</v>
      </c>
      <c r="D670" s="8">
        <f t="shared" ca="1" si="116"/>
        <v>7</v>
      </c>
      <c r="E670" s="50">
        <f t="shared" ca="1" si="117"/>
        <v>2</v>
      </c>
      <c r="F670" s="2" t="str">
        <f t="shared" ca="1" si="118"/>
        <v/>
      </c>
      <c r="BD670" s="49">
        <f t="shared" ca="1" si="120"/>
        <v>2595</v>
      </c>
      <c r="BE670" s="3">
        <f t="shared" ca="1" si="119"/>
        <v>0.25945000000000001</v>
      </c>
      <c r="BF670" s="3">
        <f t="shared" ca="1" si="121"/>
        <v>-0.6450419512753276</v>
      </c>
      <c r="BG670" s="9">
        <f t="shared" ca="1" si="122"/>
        <v>2</v>
      </c>
      <c r="BH670" s="6">
        <f ca="1">IF(ISNUMBER('Descriptive Stats'!BF670),'Descriptive Stats'!BF670,#N/A)</f>
        <v>-0.6450419512753276</v>
      </c>
      <c r="BI670" s="6">
        <f ca="1">IF(ISNUMBER('Descriptive Stats'!E670),'Descriptive Stats'!E670,#N/A)</f>
        <v>2</v>
      </c>
      <c r="BK670" s="2">
        <f t="shared" ca="1" si="113"/>
        <v>2</v>
      </c>
      <c r="BL670" s="2">
        <f t="shared" ca="1" si="114"/>
        <v>2</v>
      </c>
    </row>
    <row r="671" spans="1:64" ht="14.4" x14ac:dyDescent="0.3">
      <c r="A671" s="2">
        <f>ROW()</f>
        <v>671</v>
      </c>
      <c r="B671" s="56"/>
      <c r="C671" s="8">
        <f t="shared" ca="1" si="115"/>
        <v>3</v>
      </c>
      <c r="D671" s="8">
        <f t="shared" ca="1" si="116"/>
        <v>2</v>
      </c>
      <c r="E671" s="50">
        <f t="shared" ca="1" si="117"/>
        <v>4</v>
      </c>
      <c r="F671" s="2" t="str">
        <f t="shared" ca="1" si="118"/>
        <v/>
      </c>
      <c r="BD671" s="49">
        <f t="shared" ca="1" si="120"/>
        <v>3442</v>
      </c>
      <c r="BE671" s="3">
        <f t="shared" ca="1" si="119"/>
        <v>0.34415000000000001</v>
      </c>
      <c r="BF671" s="3">
        <f t="shared" ca="1" si="121"/>
        <v>-0.40116316278173481</v>
      </c>
      <c r="BG671" s="9">
        <f t="shared" ca="1" si="122"/>
        <v>4</v>
      </c>
      <c r="BH671" s="6">
        <f ca="1">IF(ISNUMBER('Descriptive Stats'!BF671),'Descriptive Stats'!BF671,#N/A)</f>
        <v>-0.40116316278173481</v>
      </c>
      <c r="BI671" s="6">
        <f ca="1">IF(ISNUMBER('Descriptive Stats'!E671),'Descriptive Stats'!E671,#N/A)</f>
        <v>4</v>
      </c>
      <c r="BK671" s="2" t="str">
        <f t="shared" ca="1" si="113"/>
        <v/>
      </c>
      <c r="BL671" s="2">
        <f t="shared" ca="1" si="114"/>
        <v>4</v>
      </c>
    </row>
    <row r="672" spans="1:64" ht="14.4" x14ac:dyDescent="0.3">
      <c r="A672" s="2">
        <f>ROW()</f>
        <v>672</v>
      </c>
      <c r="B672" s="56"/>
      <c r="C672" s="8">
        <f t="shared" ca="1" si="115"/>
        <v>13</v>
      </c>
      <c r="D672" s="8">
        <f t="shared" ca="1" si="116"/>
        <v>4</v>
      </c>
      <c r="E672" s="50">
        <f t="shared" ca="1" si="117"/>
        <v>0</v>
      </c>
      <c r="F672" s="2" t="str">
        <f t="shared" ca="1" si="118"/>
        <v/>
      </c>
      <c r="BD672" s="49">
        <f t="shared" ca="1" si="120"/>
        <v>815.5</v>
      </c>
      <c r="BE672" s="3">
        <f t="shared" ca="1" si="119"/>
        <v>8.1500000000000003E-2</v>
      </c>
      <c r="BF672" s="3">
        <f t="shared" ca="1" si="121"/>
        <v>-1.3950525282585462</v>
      </c>
      <c r="BG672" s="9">
        <f t="shared" ca="1" si="122"/>
        <v>0</v>
      </c>
      <c r="BH672" s="6">
        <f ca="1">IF(ISNUMBER('Descriptive Stats'!BF672),'Descriptive Stats'!BF672,#N/A)</f>
        <v>-1.3950525282585462</v>
      </c>
      <c r="BI672" s="6">
        <f ca="1">IF(ISNUMBER('Descriptive Stats'!E672),'Descriptive Stats'!E672,#N/A)</f>
        <v>0</v>
      </c>
      <c r="BK672" s="2">
        <f t="shared" ca="1" si="113"/>
        <v>0</v>
      </c>
      <c r="BL672" s="2" t="str">
        <f t="shared" ca="1" si="114"/>
        <v/>
      </c>
    </row>
    <row r="673" spans="1:64" ht="14.4" x14ac:dyDescent="0.3">
      <c r="A673" s="2">
        <f>ROW()</f>
        <v>673</v>
      </c>
      <c r="B673" s="56"/>
      <c r="C673" s="8">
        <f t="shared" ca="1" si="115"/>
        <v>4</v>
      </c>
      <c r="D673" s="8">
        <f t="shared" ca="1" si="116"/>
        <v>0</v>
      </c>
      <c r="E673" s="50">
        <f t="shared" ca="1" si="117"/>
        <v>0</v>
      </c>
      <c r="F673" s="2" t="str">
        <f t="shared" ca="1" si="118"/>
        <v/>
      </c>
      <c r="BD673" s="49">
        <f t="shared" ca="1" si="120"/>
        <v>815.5</v>
      </c>
      <c r="BE673" s="3">
        <f t="shared" ca="1" si="119"/>
        <v>8.1500000000000003E-2</v>
      </c>
      <c r="BF673" s="3">
        <f t="shared" ca="1" si="121"/>
        <v>-1.3950525282585462</v>
      </c>
      <c r="BG673" s="9">
        <f t="shared" ca="1" si="122"/>
        <v>0</v>
      </c>
      <c r="BH673" s="6">
        <f ca="1">IF(ISNUMBER('Descriptive Stats'!BF673),'Descriptive Stats'!BF673,#N/A)</f>
        <v>-1.3950525282585462</v>
      </c>
      <c r="BI673" s="6">
        <f ca="1">IF(ISNUMBER('Descriptive Stats'!E673),'Descriptive Stats'!E673,#N/A)</f>
        <v>0</v>
      </c>
      <c r="BK673" s="2">
        <f t="shared" ca="1" si="113"/>
        <v>0</v>
      </c>
      <c r="BL673" s="2" t="str">
        <f t="shared" ca="1" si="114"/>
        <v/>
      </c>
    </row>
    <row r="674" spans="1:64" ht="14.4" x14ac:dyDescent="0.3">
      <c r="A674" s="2">
        <f>ROW()</f>
        <v>674</v>
      </c>
      <c r="B674" s="56"/>
      <c r="C674" s="8">
        <f t="shared" ca="1" si="115"/>
        <v>18</v>
      </c>
      <c r="D674" s="8">
        <f t="shared" ca="1" si="116"/>
        <v>0</v>
      </c>
      <c r="E674" s="50">
        <f t="shared" ca="1" si="117"/>
        <v>2</v>
      </c>
      <c r="F674" s="2" t="str">
        <f t="shared" ca="1" si="118"/>
        <v/>
      </c>
      <c r="BD674" s="49">
        <f t="shared" ca="1" si="120"/>
        <v>2595</v>
      </c>
      <c r="BE674" s="3">
        <f t="shared" ca="1" si="119"/>
        <v>0.25945000000000001</v>
      </c>
      <c r="BF674" s="3">
        <f t="shared" ca="1" si="121"/>
        <v>-0.6450419512753276</v>
      </c>
      <c r="BG674" s="9">
        <f t="shared" ca="1" si="122"/>
        <v>2</v>
      </c>
      <c r="BH674" s="6">
        <f ca="1">IF(ISNUMBER('Descriptive Stats'!BF674),'Descriptive Stats'!BF674,#N/A)</f>
        <v>-0.6450419512753276</v>
      </c>
      <c r="BI674" s="6">
        <f ca="1">IF(ISNUMBER('Descriptive Stats'!E674),'Descriptive Stats'!E674,#N/A)</f>
        <v>2</v>
      </c>
      <c r="BK674" s="2">
        <f t="shared" ca="1" si="113"/>
        <v>2</v>
      </c>
      <c r="BL674" s="2">
        <f t="shared" ca="1" si="114"/>
        <v>2</v>
      </c>
    </row>
    <row r="675" spans="1:64" ht="14.4" x14ac:dyDescent="0.3">
      <c r="A675" s="2">
        <f>ROW()</f>
        <v>675</v>
      </c>
      <c r="B675" s="56"/>
      <c r="C675" s="8">
        <f t="shared" ca="1" si="115"/>
        <v>21</v>
      </c>
      <c r="D675" s="8">
        <f t="shared" ca="1" si="116"/>
        <v>2</v>
      </c>
      <c r="E675" s="50">
        <f t="shared" ca="1" si="117"/>
        <v>0</v>
      </c>
      <c r="F675" s="2" t="str">
        <f t="shared" ca="1" si="118"/>
        <v/>
      </c>
      <c r="BD675" s="49">
        <f t="shared" ca="1" si="120"/>
        <v>815.5</v>
      </c>
      <c r="BE675" s="3">
        <f t="shared" ca="1" si="119"/>
        <v>8.1500000000000003E-2</v>
      </c>
      <c r="BF675" s="3">
        <f t="shared" ca="1" si="121"/>
        <v>-1.3950525282585462</v>
      </c>
      <c r="BG675" s="9">
        <f t="shared" ca="1" si="122"/>
        <v>0</v>
      </c>
      <c r="BH675" s="6">
        <f ca="1">IF(ISNUMBER('Descriptive Stats'!BF675),'Descriptive Stats'!BF675,#N/A)</f>
        <v>-1.3950525282585462</v>
      </c>
      <c r="BI675" s="6">
        <f ca="1">IF(ISNUMBER('Descriptive Stats'!E675),'Descriptive Stats'!E675,#N/A)</f>
        <v>0</v>
      </c>
      <c r="BK675" s="2">
        <f t="shared" ref="BK675:BK738" ca="1" si="123">IF(AND(ISNUMBER(E675),E675&lt;=$J$15),E675,"")</f>
        <v>0</v>
      </c>
      <c r="BL675" s="2" t="str">
        <f t="shared" ref="BL675:BL738" ca="1" si="124">IF(AND(ISNUMBER(E675),E675&gt;=$J$15),E675,"")</f>
        <v/>
      </c>
    </row>
    <row r="676" spans="1:64" ht="14.4" x14ac:dyDescent="0.3">
      <c r="A676" s="2">
        <f>ROW()</f>
        <v>676</v>
      </c>
      <c r="B676" s="56"/>
      <c r="C676" s="8">
        <f t="shared" ca="1" si="115"/>
        <v>14</v>
      </c>
      <c r="D676" s="8">
        <f t="shared" ca="1" si="116"/>
        <v>0</v>
      </c>
      <c r="E676" s="50">
        <f t="shared" ca="1" si="117"/>
        <v>0</v>
      </c>
      <c r="F676" s="2" t="str">
        <f t="shared" ca="1" si="118"/>
        <v/>
      </c>
      <c r="BD676" s="49">
        <f t="shared" ca="1" si="120"/>
        <v>815.5</v>
      </c>
      <c r="BE676" s="3">
        <f t="shared" ca="1" si="119"/>
        <v>8.1500000000000003E-2</v>
      </c>
      <c r="BF676" s="3">
        <f t="shared" ca="1" si="121"/>
        <v>-1.3950525282585462</v>
      </c>
      <c r="BG676" s="9">
        <f t="shared" ca="1" si="122"/>
        <v>0</v>
      </c>
      <c r="BH676" s="6">
        <f ca="1">IF(ISNUMBER('Descriptive Stats'!BF676),'Descriptive Stats'!BF676,#N/A)</f>
        <v>-1.3950525282585462</v>
      </c>
      <c r="BI676" s="6">
        <f ca="1">IF(ISNUMBER('Descriptive Stats'!E676),'Descriptive Stats'!E676,#N/A)</f>
        <v>0</v>
      </c>
      <c r="BK676" s="2">
        <f t="shared" ca="1" si="123"/>
        <v>0</v>
      </c>
      <c r="BL676" s="2" t="str">
        <f t="shared" ca="1" si="124"/>
        <v/>
      </c>
    </row>
    <row r="677" spans="1:64" ht="14.4" x14ac:dyDescent="0.3">
      <c r="A677" s="2">
        <f>ROW()</f>
        <v>677</v>
      </c>
      <c r="B677" s="56"/>
      <c r="C677" s="8">
        <f t="shared" ca="1" si="115"/>
        <v>20</v>
      </c>
      <c r="D677" s="8">
        <f t="shared" ca="1" si="116"/>
        <v>0</v>
      </c>
      <c r="E677" s="50">
        <f t="shared" ca="1" si="117"/>
        <v>0</v>
      </c>
      <c r="F677" s="2" t="str">
        <f t="shared" ca="1" si="118"/>
        <v/>
      </c>
      <c r="BD677" s="49">
        <f t="shared" ca="1" si="120"/>
        <v>815.5</v>
      </c>
      <c r="BE677" s="3">
        <f t="shared" ca="1" si="119"/>
        <v>8.1500000000000003E-2</v>
      </c>
      <c r="BF677" s="3">
        <f t="shared" ca="1" si="121"/>
        <v>-1.3950525282585462</v>
      </c>
      <c r="BG677" s="9">
        <f t="shared" ca="1" si="122"/>
        <v>0</v>
      </c>
      <c r="BH677" s="6">
        <f ca="1">IF(ISNUMBER('Descriptive Stats'!BF677),'Descriptive Stats'!BF677,#N/A)</f>
        <v>-1.3950525282585462</v>
      </c>
      <c r="BI677" s="6">
        <f ca="1">IF(ISNUMBER('Descriptive Stats'!E677),'Descriptive Stats'!E677,#N/A)</f>
        <v>0</v>
      </c>
      <c r="BK677" s="2">
        <f t="shared" ca="1" si="123"/>
        <v>0</v>
      </c>
      <c r="BL677" s="2" t="str">
        <f t="shared" ca="1" si="124"/>
        <v/>
      </c>
    </row>
    <row r="678" spans="1:64" ht="14.4" x14ac:dyDescent="0.3">
      <c r="A678" s="2">
        <f>ROW()</f>
        <v>678</v>
      </c>
      <c r="B678" s="56"/>
      <c r="C678" s="8">
        <f t="shared" ca="1" si="115"/>
        <v>20</v>
      </c>
      <c r="D678" s="8">
        <f t="shared" ca="1" si="116"/>
        <v>0</v>
      </c>
      <c r="E678" s="50">
        <f t="shared" ca="1" si="117"/>
        <v>2</v>
      </c>
      <c r="F678" s="2" t="str">
        <f t="shared" ca="1" si="118"/>
        <v/>
      </c>
      <c r="BD678" s="49">
        <f t="shared" ca="1" si="120"/>
        <v>2595</v>
      </c>
      <c r="BE678" s="3">
        <f t="shared" ca="1" si="119"/>
        <v>0.25945000000000001</v>
      </c>
      <c r="BF678" s="3">
        <f t="shared" ca="1" si="121"/>
        <v>-0.6450419512753276</v>
      </c>
      <c r="BG678" s="9">
        <f t="shared" ca="1" si="122"/>
        <v>2</v>
      </c>
      <c r="BH678" s="6">
        <f ca="1">IF(ISNUMBER('Descriptive Stats'!BF678),'Descriptive Stats'!BF678,#N/A)</f>
        <v>-0.6450419512753276</v>
      </c>
      <c r="BI678" s="6">
        <f ca="1">IF(ISNUMBER('Descriptive Stats'!E678),'Descriptive Stats'!E678,#N/A)</f>
        <v>2</v>
      </c>
      <c r="BK678" s="2">
        <f t="shared" ca="1" si="123"/>
        <v>2</v>
      </c>
      <c r="BL678" s="2">
        <f t="shared" ca="1" si="124"/>
        <v>2</v>
      </c>
    </row>
    <row r="679" spans="1:64" ht="14.4" x14ac:dyDescent="0.3">
      <c r="A679" s="2">
        <f>ROW()</f>
        <v>679</v>
      </c>
      <c r="B679" s="56"/>
      <c r="C679" s="8">
        <f t="shared" ca="1" si="115"/>
        <v>21</v>
      </c>
      <c r="D679" s="8">
        <f t="shared" ca="1" si="116"/>
        <v>2</v>
      </c>
      <c r="E679" s="50">
        <f t="shared" ca="1" si="117"/>
        <v>6</v>
      </c>
      <c r="F679" s="2" t="str">
        <f t="shared" ca="1" si="118"/>
        <v/>
      </c>
      <c r="BD679" s="49">
        <f t="shared" ca="1" si="120"/>
        <v>3900</v>
      </c>
      <c r="BE679" s="3">
        <f t="shared" ca="1" si="119"/>
        <v>0.38995000000000002</v>
      </c>
      <c r="BF679" s="3">
        <f t="shared" ca="1" si="121"/>
        <v>-0.2794493539703507</v>
      </c>
      <c r="BG679" s="9">
        <f t="shared" ca="1" si="122"/>
        <v>6</v>
      </c>
      <c r="BH679" s="6">
        <f ca="1">IF(ISNUMBER('Descriptive Stats'!BF679),'Descriptive Stats'!BF679,#N/A)</f>
        <v>-0.2794493539703507</v>
      </c>
      <c r="BI679" s="6">
        <f ca="1">IF(ISNUMBER('Descriptive Stats'!E679),'Descriptive Stats'!E679,#N/A)</f>
        <v>6</v>
      </c>
      <c r="BK679" s="2" t="str">
        <f t="shared" ca="1" si="123"/>
        <v/>
      </c>
      <c r="BL679" s="2">
        <f t="shared" ca="1" si="124"/>
        <v>6</v>
      </c>
    </row>
    <row r="680" spans="1:64" ht="14.4" x14ac:dyDescent="0.3">
      <c r="A680" s="2">
        <f>ROW()</f>
        <v>680</v>
      </c>
      <c r="B680" s="56"/>
      <c r="C680" s="8">
        <f t="shared" ca="1" si="115"/>
        <v>5</v>
      </c>
      <c r="D680" s="8">
        <f t="shared" ca="1" si="116"/>
        <v>6</v>
      </c>
      <c r="E680" s="50">
        <f t="shared" ca="1" si="117"/>
        <v>0</v>
      </c>
      <c r="F680" s="2" t="str">
        <f t="shared" ca="1" si="118"/>
        <v/>
      </c>
      <c r="BD680" s="49">
        <f t="shared" ca="1" si="120"/>
        <v>815.5</v>
      </c>
      <c r="BE680" s="3">
        <f t="shared" ca="1" si="119"/>
        <v>8.1500000000000003E-2</v>
      </c>
      <c r="BF680" s="3">
        <f t="shared" ca="1" si="121"/>
        <v>-1.3950525282585462</v>
      </c>
      <c r="BG680" s="9">
        <f t="shared" ca="1" si="122"/>
        <v>0</v>
      </c>
      <c r="BH680" s="6">
        <f ca="1">IF(ISNUMBER('Descriptive Stats'!BF680),'Descriptive Stats'!BF680,#N/A)</f>
        <v>-1.3950525282585462</v>
      </c>
      <c r="BI680" s="6">
        <f ca="1">IF(ISNUMBER('Descriptive Stats'!E680),'Descriptive Stats'!E680,#N/A)</f>
        <v>0</v>
      </c>
      <c r="BK680" s="2">
        <f t="shared" ca="1" si="123"/>
        <v>0</v>
      </c>
      <c r="BL680" s="2" t="str">
        <f t="shared" ca="1" si="124"/>
        <v/>
      </c>
    </row>
    <row r="681" spans="1:64" ht="14.4" x14ac:dyDescent="0.3">
      <c r="A681" s="2">
        <f>ROW()</f>
        <v>681</v>
      </c>
      <c r="B681" s="56"/>
      <c r="C681" s="8">
        <f t="shared" ca="1" si="115"/>
        <v>20</v>
      </c>
      <c r="D681" s="8">
        <f t="shared" ca="1" si="116"/>
        <v>0</v>
      </c>
      <c r="E681" s="50">
        <f t="shared" ca="1" si="117"/>
        <v>2</v>
      </c>
      <c r="F681" s="2" t="str">
        <f t="shared" ca="1" si="118"/>
        <v/>
      </c>
      <c r="BD681" s="49">
        <f t="shared" ca="1" si="120"/>
        <v>2595</v>
      </c>
      <c r="BE681" s="3">
        <f t="shared" ca="1" si="119"/>
        <v>0.25945000000000001</v>
      </c>
      <c r="BF681" s="3">
        <f t="shared" ca="1" si="121"/>
        <v>-0.6450419512753276</v>
      </c>
      <c r="BG681" s="9">
        <f t="shared" ca="1" si="122"/>
        <v>2</v>
      </c>
      <c r="BH681" s="6">
        <f ca="1">IF(ISNUMBER('Descriptive Stats'!BF681),'Descriptive Stats'!BF681,#N/A)</f>
        <v>-0.6450419512753276</v>
      </c>
      <c r="BI681" s="6">
        <f ca="1">IF(ISNUMBER('Descriptive Stats'!E681),'Descriptive Stats'!E681,#N/A)</f>
        <v>2</v>
      </c>
      <c r="BK681" s="2">
        <f t="shared" ca="1" si="123"/>
        <v>2</v>
      </c>
      <c r="BL681" s="2">
        <f t="shared" ca="1" si="124"/>
        <v>2</v>
      </c>
    </row>
    <row r="682" spans="1:64" ht="14.4" x14ac:dyDescent="0.3">
      <c r="A682" s="2">
        <f>ROW()</f>
        <v>682</v>
      </c>
      <c r="B682" s="56"/>
      <c r="C682" s="8">
        <f t="shared" ca="1" si="115"/>
        <v>17</v>
      </c>
      <c r="D682" s="8">
        <f t="shared" ca="1" si="116"/>
        <v>2</v>
      </c>
      <c r="E682" s="50">
        <f t="shared" ca="1" si="117"/>
        <v>0</v>
      </c>
      <c r="F682" s="2" t="str">
        <f t="shared" ca="1" si="118"/>
        <v/>
      </c>
      <c r="BD682" s="49">
        <f t="shared" ca="1" si="120"/>
        <v>815.5</v>
      </c>
      <c r="BE682" s="3">
        <f t="shared" ca="1" si="119"/>
        <v>8.1500000000000003E-2</v>
      </c>
      <c r="BF682" s="3">
        <f t="shared" ca="1" si="121"/>
        <v>-1.3950525282585462</v>
      </c>
      <c r="BG682" s="9">
        <f t="shared" ca="1" si="122"/>
        <v>0</v>
      </c>
      <c r="BH682" s="6">
        <f ca="1">IF(ISNUMBER('Descriptive Stats'!BF682),'Descriptive Stats'!BF682,#N/A)</f>
        <v>-1.3950525282585462</v>
      </c>
      <c r="BI682" s="6">
        <f ca="1">IF(ISNUMBER('Descriptive Stats'!E682),'Descriptive Stats'!E682,#N/A)</f>
        <v>0</v>
      </c>
      <c r="BK682" s="2">
        <f t="shared" ca="1" si="123"/>
        <v>0</v>
      </c>
      <c r="BL682" s="2" t="str">
        <f t="shared" ca="1" si="124"/>
        <v/>
      </c>
    </row>
    <row r="683" spans="1:64" ht="14.4" x14ac:dyDescent="0.3">
      <c r="A683" s="2">
        <f>ROW()</f>
        <v>683</v>
      </c>
      <c r="B683" s="56"/>
      <c r="C683" s="8">
        <f t="shared" ca="1" si="115"/>
        <v>15</v>
      </c>
      <c r="D683" s="8">
        <f t="shared" ca="1" si="116"/>
        <v>0</v>
      </c>
      <c r="E683" s="50">
        <f t="shared" ca="1" si="117"/>
        <v>1</v>
      </c>
      <c r="F683" s="2" t="str">
        <f t="shared" ca="1" si="118"/>
        <v/>
      </c>
      <c r="BD683" s="49">
        <f t="shared" ca="1" si="120"/>
        <v>1871</v>
      </c>
      <c r="BE683" s="3">
        <f t="shared" ca="1" si="119"/>
        <v>0.18704999999999999</v>
      </c>
      <c r="BF683" s="3">
        <f t="shared" ca="1" si="121"/>
        <v>-0.88881967520906158</v>
      </c>
      <c r="BG683" s="9">
        <f t="shared" ca="1" si="122"/>
        <v>1</v>
      </c>
      <c r="BH683" s="6">
        <f ca="1">IF(ISNUMBER('Descriptive Stats'!BF683),'Descriptive Stats'!BF683,#N/A)</f>
        <v>-0.88881967520906158</v>
      </c>
      <c r="BI683" s="6">
        <f ca="1">IF(ISNUMBER('Descriptive Stats'!E683),'Descriptive Stats'!E683,#N/A)</f>
        <v>1</v>
      </c>
      <c r="BK683" s="2">
        <f t="shared" ca="1" si="123"/>
        <v>1</v>
      </c>
      <c r="BL683" s="2" t="str">
        <f t="shared" ca="1" si="124"/>
        <v/>
      </c>
    </row>
    <row r="684" spans="1:64" ht="14.4" x14ac:dyDescent="0.3">
      <c r="A684" s="2">
        <f>ROW()</f>
        <v>684</v>
      </c>
      <c r="B684" s="56"/>
      <c r="C684" s="8">
        <f t="shared" ca="1" si="115"/>
        <v>8</v>
      </c>
      <c r="D684" s="8">
        <f t="shared" ca="1" si="116"/>
        <v>1</v>
      </c>
      <c r="E684" s="50">
        <f t="shared" ca="1" si="117"/>
        <v>0</v>
      </c>
      <c r="F684" s="2" t="str">
        <f t="shared" ca="1" si="118"/>
        <v/>
      </c>
      <c r="BD684" s="49">
        <f t="shared" ca="1" si="120"/>
        <v>815.5</v>
      </c>
      <c r="BE684" s="3">
        <f t="shared" ca="1" si="119"/>
        <v>8.1500000000000003E-2</v>
      </c>
      <c r="BF684" s="3">
        <f t="shared" ca="1" si="121"/>
        <v>-1.3950525282585462</v>
      </c>
      <c r="BG684" s="9">
        <f t="shared" ca="1" si="122"/>
        <v>0</v>
      </c>
      <c r="BH684" s="6">
        <f ca="1">IF(ISNUMBER('Descriptive Stats'!BF684),'Descriptive Stats'!BF684,#N/A)</f>
        <v>-1.3950525282585462</v>
      </c>
      <c r="BI684" s="6">
        <f ca="1">IF(ISNUMBER('Descriptive Stats'!E684),'Descriptive Stats'!E684,#N/A)</f>
        <v>0</v>
      </c>
      <c r="BK684" s="2">
        <f t="shared" ca="1" si="123"/>
        <v>0</v>
      </c>
      <c r="BL684" s="2" t="str">
        <f t="shared" ca="1" si="124"/>
        <v/>
      </c>
    </row>
    <row r="685" spans="1:64" ht="14.4" x14ac:dyDescent="0.3">
      <c r="A685" s="2">
        <f>ROW()</f>
        <v>685</v>
      </c>
      <c r="B685" s="56"/>
      <c r="C685" s="8">
        <f t="shared" ca="1" si="115"/>
        <v>15</v>
      </c>
      <c r="D685" s="8">
        <f t="shared" ca="1" si="116"/>
        <v>0</v>
      </c>
      <c r="E685" s="50">
        <f t="shared" ca="1" si="117"/>
        <v>1</v>
      </c>
      <c r="F685" s="2" t="str">
        <f t="shared" ca="1" si="118"/>
        <v/>
      </c>
      <c r="BD685" s="49">
        <f t="shared" ca="1" si="120"/>
        <v>1871</v>
      </c>
      <c r="BE685" s="3">
        <f t="shared" ca="1" si="119"/>
        <v>0.18704999999999999</v>
      </c>
      <c r="BF685" s="3">
        <f t="shared" ca="1" si="121"/>
        <v>-0.88881967520906158</v>
      </c>
      <c r="BG685" s="9">
        <f t="shared" ca="1" si="122"/>
        <v>1</v>
      </c>
      <c r="BH685" s="6">
        <f ca="1">IF(ISNUMBER('Descriptive Stats'!BF685),'Descriptive Stats'!BF685,#N/A)</f>
        <v>-0.88881967520906158</v>
      </c>
      <c r="BI685" s="6">
        <f ca="1">IF(ISNUMBER('Descriptive Stats'!E685),'Descriptive Stats'!E685,#N/A)</f>
        <v>1</v>
      </c>
      <c r="BK685" s="2">
        <f t="shared" ca="1" si="123"/>
        <v>1</v>
      </c>
      <c r="BL685" s="2" t="str">
        <f t="shared" ca="1" si="124"/>
        <v/>
      </c>
    </row>
    <row r="686" spans="1:64" ht="14.4" x14ac:dyDescent="0.3">
      <c r="A686" s="2">
        <f>ROW()</f>
        <v>686</v>
      </c>
      <c r="B686" s="56"/>
      <c r="C686" s="8">
        <f t="shared" ca="1" si="115"/>
        <v>8</v>
      </c>
      <c r="D686" s="8">
        <f t="shared" ca="1" si="116"/>
        <v>1</v>
      </c>
      <c r="E686" s="50">
        <f t="shared" ca="1" si="117"/>
        <v>7</v>
      </c>
      <c r="F686" s="2" t="str">
        <f t="shared" ca="1" si="118"/>
        <v/>
      </c>
      <c r="BD686" s="49">
        <f t="shared" ca="1" si="120"/>
        <v>4473.5</v>
      </c>
      <c r="BE686" s="3">
        <f t="shared" ca="1" si="119"/>
        <v>0.44729999999999998</v>
      </c>
      <c r="BF686" s="3">
        <f t="shared" ca="1" si="121"/>
        <v>-0.13248586824472414</v>
      </c>
      <c r="BG686" s="9">
        <f t="shared" ca="1" si="122"/>
        <v>7</v>
      </c>
      <c r="BH686" s="6">
        <f ca="1">IF(ISNUMBER('Descriptive Stats'!BF686),'Descriptive Stats'!BF686,#N/A)</f>
        <v>-0.13248586824472414</v>
      </c>
      <c r="BI686" s="6">
        <f ca="1">IF(ISNUMBER('Descriptive Stats'!E686),'Descriptive Stats'!E686,#N/A)</f>
        <v>7</v>
      </c>
      <c r="BK686" s="2" t="str">
        <f t="shared" ca="1" si="123"/>
        <v/>
      </c>
      <c r="BL686" s="2">
        <f t="shared" ca="1" si="124"/>
        <v>7</v>
      </c>
    </row>
    <row r="687" spans="1:64" ht="14.4" x14ac:dyDescent="0.3">
      <c r="A687" s="2">
        <f>ROW()</f>
        <v>687</v>
      </c>
      <c r="B687" s="56"/>
      <c r="C687" s="8">
        <f t="shared" ca="1" si="115"/>
        <v>6</v>
      </c>
      <c r="D687" s="8">
        <f t="shared" ca="1" si="116"/>
        <v>7</v>
      </c>
      <c r="E687" s="50">
        <f t="shared" ca="1" si="117"/>
        <v>4</v>
      </c>
      <c r="F687" s="2" t="str">
        <f t="shared" ca="1" si="118"/>
        <v/>
      </c>
      <c r="BD687" s="49">
        <f t="shared" ca="1" si="120"/>
        <v>3442</v>
      </c>
      <c r="BE687" s="3">
        <f t="shared" ca="1" si="119"/>
        <v>0.34415000000000001</v>
      </c>
      <c r="BF687" s="3">
        <f t="shared" ca="1" si="121"/>
        <v>-0.40116316278173481</v>
      </c>
      <c r="BG687" s="9">
        <f t="shared" ca="1" si="122"/>
        <v>4</v>
      </c>
      <c r="BH687" s="6">
        <f ca="1">IF(ISNUMBER('Descriptive Stats'!BF687),'Descriptive Stats'!BF687,#N/A)</f>
        <v>-0.40116316278173481</v>
      </c>
      <c r="BI687" s="6">
        <f ca="1">IF(ISNUMBER('Descriptive Stats'!E687),'Descriptive Stats'!E687,#N/A)</f>
        <v>4</v>
      </c>
      <c r="BK687" s="2" t="str">
        <f t="shared" ca="1" si="123"/>
        <v/>
      </c>
      <c r="BL687" s="2">
        <f t="shared" ca="1" si="124"/>
        <v>4</v>
      </c>
    </row>
    <row r="688" spans="1:64" ht="14.4" x14ac:dyDescent="0.3">
      <c r="A688" s="2">
        <f>ROW()</f>
        <v>688</v>
      </c>
      <c r="B688" s="56"/>
      <c r="C688" s="8">
        <f t="shared" ca="1" si="115"/>
        <v>13</v>
      </c>
      <c r="D688" s="8">
        <f t="shared" ca="1" si="116"/>
        <v>4</v>
      </c>
      <c r="E688" s="50">
        <f t="shared" ca="1" si="117"/>
        <v>2</v>
      </c>
      <c r="F688" s="2" t="str">
        <f t="shared" ca="1" si="118"/>
        <v/>
      </c>
      <c r="BD688" s="49">
        <f t="shared" ca="1" si="120"/>
        <v>2595</v>
      </c>
      <c r="BE688" s="3">
        <f t="shared" ca="1" si="119"/>
        <v>0.25945000000000001</v>
      </c>
      <c r="BF688" s="3">
        <f t="shared" ca="1" si="121"/>
        <v>-0.6450419512753276</v>
      </c>
      <c r="BG688" s="9">
        <f t="shared" ca="1" si="122"/>
        <v>2</v>
      </c>
      <c r="BH688" s="6">
        <f ca="1">IF(ISNUMBER('Descriptive Stats'!BF688),'Descriptive Stats'!BF688,#N/A)</f>
        <v>-0.6450419512753276</v>
      </c>
      <c r="BI688" s="6">
        <f ca="1">IF(ISNUMBER('Descriptive Stats'!E688),'Descriptive Stats'!E688,#N/A)</f>
        <v>2</v>
      </c>
      <c r="BK688" s="2">
        <f t="shared" ca="1" si="123"/>
        <v>2</v>
      </c>
      <c r="BL688" s="2">
        <f t="shared" ca="1" si="124"/>
        <v>2</v>
      </c>
    </row>
    <row r="689" spans="1:64" ht="14.4" x14ac:dyDescent="0.3">
      <c r="A689" s="2">
        <f>ROW()</f>
        <v>689</v>
      </c>
      <c r="B689" s="56"/>
      <c r="C689" s="8">
        <f t="shared" ca="1" si="115"/>
        <v>21</v>
      </c>
      <c r="D689" s="8">
        <f t="shared" ca="1" si="116"/>
        <v>2</v>
      </c>
      <c r="E689" s="50">
        <f t="shared" ca="1" si="117"/>
        <v>0</v>
      </c>
      <c r="F689" s="2" t="str">
        <f t="shared" ca="1" si="118"/>
        <v/>
      </c>
      <c r="BD689" s="49">
        <f t="shared" ca="1" si="120"/>
        <v>815.5</v>
      </c>
      <c r="BE689" s="3">
        <f t="shared" ca="1" si="119"/>
        <v>8.1500000000000003E-2</v>
      </c>
      <c r="BF689" s="3">
        <f t="shared" ca="1" si="121"/>
        <v>-1.3950525282585462</v>
      </c>
      <c r="BG689" s="9">
        <f t="shared" ca="1" si="122"/>
        <v>0</v>
      </c>
      <c r="BH689" s="6">
        <f ca="1">IF(ISNUMBER('Descriptive Stats'!BF689),'Descriptive Stats'!BF689,#N/A)</f>
        <v>-1.3950525282585462</v>
      </c>
      <c r="BI689" s="6">
        <f ca="1">IF(ISNUMBER('Descriptive Stats'!E689),'Descriptive Stats'!E689,#N/A)</f>
        <v>0</v>
      </c>
      <c r="BK689" s="2">
        <f t="shared" ca="1" si="123"/>
        <v>0</v>
      </c>
      <c r="BL689" s="2" t="str">
        <f t="shared" ca="1" si="124"/>
        <v/>
      </c>
    </row>
    <row r="690" spans="1:64" ht="14.4" x14ac:dyDescent="0.3">
      <c r="A690" s="2">
        <f>ROW()</f>
        <v>690</v>
      </c>
      <c r="B690" s="56"/>
      <c r="C690" s="8">
        <f t="shared" ca="1" si="115"/>
        <v>18</v>
      </c>
      <c r="D690" s="8">
        <f t="shared" ca="1" si="116"/>
        <v>0</v>
      </c>
      <c r="E690" s="50">
        <f t="shared" ca="1" si="117"/>
        <v>3</v>
      </c>
      <c r="F690" s="2" t="str">
        <f t="shared" ca="1" si="118"/>
        <v/>
      </c>
      <c r="BD690" s="49">
        <f t="shared" ca="1" si="120"/>
        <v>3200</v>
      </c>
      <c r="BE690" s="3">
        <f t="shared" ca="1" si="119"/>
        <v>0.31995000000000001</v>
      </c>
      <c r="BF690" s="3">
        <f t="shared" ca="1" si="121"/>
        <v>-0.46783862043457014</v>
      </c>
      <c r="BG690" s="9">
        <f t="shared" ca="1" si="122"/>
        <v>3</v>
      </c>
      <c r="BH690" s="6">
        <f ca="1">IF(ISNUMBER('Descriptive Stats'!BF690),'Descriptive Stats'!BF690,#N/A)</f>
        <v>-0.46783862043457014</v>
      </c>
      <c r="BI690" s="6">
        <f ca="1">IF(ISNUMBER('Descriptive Stats'!E690),'Descriptive Stats'!E690,#N/A)</f>
        <v>3</v>
      </c>
      <c r="BK690" s="2" t="str">
        <f t="shared" ca="1" si="123"/>
        <v/>
      </c>
      <c r="BL690" s="2">
        <f t="shared" ca="1" si="124"/>
        <v>3</v>
      </c>
    </row>
    <row r="691" spans="1:64" ht="14.4" x14ac:dyDescent="0.3">
      <c r="A691" s="2">
        <f>ROW()</f>
        <v>691</v>
      </c>
      <c r="B691" s="56"/>
      <c r="C691" s="8">
        <f t="shared" ca="1" si="115"/>
        <v>10</v>
      </c>
      <c r="D691" s="8">
        <f t="shared" ca="1" si="116"/>
        <v>3</v>
      </c>
      <c r="E691" s="50">
        <f t="shared" ca="1" si="117"/>
        <v>6</v>
      </c>
      <c r="F691" s="2" t="str">
        <f t="shared" ca="1" si="118"/>
        <v/>
      </c>
      <c r="BD691" s="49">
        <f t="shared" ca="1" si="120"/>
        <v>3900</v>
      </c>
      <c r="BE691" s="3">
        <f t="shared" ca="1" si="119"/>
        <v>0.38995000000000002</v>
      </c>
      <c r="BF691" s="3">
        <f t="shared" ca="1" si="121"/>
        <v>-0.2794493539703507</v>
      </c>
      <c r="BG691" s="9">
        <f t="shared" ca="1" si="122"/>
        <v>6</v>
      </c>
      <c r="BH691" s="6">
        <f ca="1">IF(ISNUMBER('Descriptive Stats'!BF691),'Descriptive Stats'!BF691,#N/A)</f>
        <v>-0.2794493539703507</v>
      </c>
      <c r="BI691" s="6">
        <f ca="1">IF(ISNUMBER('Descriptive Stats'!E691),'Descriptive Stats'!E691,#N/A)</f>
        <v>6</v>
      </c>
      <c r="BK691" s="2" t="str">
        <f t="shared" ca="1" si="123"/>
        <v/>
      </c>
      <c r="BL691" s="2">
        <f t="shared" ca="1" si="124"/>
        <v>6</v>
      </c>
    </row>
    <row r="692" spans="1:64" ht="14.4" x14ac:dyDescent="0.3">
      <c r="A692" s="2">
        <f>ROW()</f>
        <v>692</v>
      </c>
      <c r="B692" s="56"/>
      <c r="C692" s="8">
        <f t="shared" ca="1" si="115"/>
        <v>2</v>
      </c>
      <c r="D692" s="8">
        <f t="shared" ca="1" si="116"/>
        <v>6</v>
      </c>
      <c r="E692" s="50">
        <f t="shared" ca="1" si="117"/>
        <v>6</v>
      </c>
      <c r="F692" s="2" t="str">
        <f t="shared" ca="1" si="118"/>
        <v/>
      </c>
      <c r="BD692" s="49">
        <f t="shared" ca="1" si="120"/>
        <v>3900</v>
      </c>
      <c r="BE692" s="3">
        <f t="shared" ca="1" si="119"/>
        <v>0.38995000000000002</v>
      </c>
      <c r="BF692" s="3">
        <f t="shared" ca="1" si="121"/>
        <v>-0.2794493539703507</v>
      </c>
      <c r="BG692" s="9">
        <f t="shared" ca="1" si="122"/>
        <v>6</v>
      </c>
      <c r="BH692" s="6">
        <f ca="1">IF(ISNUMBER('Descriptive Stats'!BF692),'Descriptive Stats'!BF692,#N/A)</f>
        <v>-0.2794493539703507</v>
      </c>
      <c r="BI692" s="6">
        <f ca="1">IF(ISNUMBER('Descriptive Stats'!E692),'Descriptive Stats'!E692,#N/A)</f>
        <v>6</v>
      </c>
      <c r="BK692" s="2" t="str">
        <f t="shared" ca="1" si="123"/>
        <v/>
      </c>
      <c r="BL692" s="2">
        <f t="shared" ca="1" si="124"/>
        <v>6</v>
      </c>
    </row>
    <row r="693" spans="1:64" ht="14.4" x14ac:dyDescent="0.3">
      <c r="A693" s="2">
        <f>ROW()</f>
        <v>693</v>
      </c>
      <c r="B693" s="56"/>
      <c r="C693" s="8">
        <f t="shared" ca="1" si="115"/>
        <v>5</v>
      </c>
      <c r="D693" s="8">
        <f t="shared" ca="1" si="116"/>
        <v>6</v>
      </c>
      <c r="E693" s="50">
        <f t="shared" ca="1" si="117"/>
        <v>2</v>
      </c>
      <c r="F693" s="2" t="str">
        <f t="shared" ca="1" si="118"/>
        <v/>
      </c>
      <c r="BD693" s="49">
        <f t="shared" ca="1" si="120"/>
        <v>2595</v>
      </c>
      <c r="BE693" s="3">
        <f t="shared" ca="1" si="119"/>
        <v>0.25945000000000001</v>
      </c>
      <c r="BF693" s="3">
        <f t="shared" ca="1" si="121"/>
        <v>-0.6450419512753276</v>
      </c>
      <c r="BG693" s="9">
        <f t="shared" ca="1" si="122"/>
        <v>2</v>
      </c>
      <c r="BH693" s="6">
        <f ca="1">IF(ISNUMBER('Descriptive Stats'!BF693),'Descriptive Stats'!BF693,#N/A)</f>
        <v>-0.6450419512753276</v>
      </c>
      <c r="BI693" s="6">
        <f ca="1">IF(ISNUMBER('Descriptive Stats'!E693),'Descriptive Stats'!E693,#N/A)</f>
        <v>2</v>
      </c>
      <c r="BK693" s="2">
        <f t="shared" ca="1" si="123"/>
        <v>2</v>
      </c>
      <c r="BL693" s="2">
        <f t="shared" ca="1" si="124"/>
        <v>2</v>
      </c>
    </row>
    <row r="694" spans="1:64" ht="14.4" x14ac:dyDescent="0.3">
      <c r="A694" s="2">
        <f>ROW()</f>
        <v>694</v>
      </c>
      <c r="B694" s="56"/>
      <c r="C694" s="8">
        <f t="shared" ca="1" si="115"/>
        <v>9</v>
      </c>
      <c r="D694" s="8">
        <f t="shared" ca="1" si="116"/>
        <v>2</v>
      </c>
      <c r="E694" s="50">
        <f t="shared" ca="1" si="117"/>
        <v>19</v>
      </c>
      <c r="F694" s="2" t="str">
        <f t="shared" ca="1" si="118"/>
        <v>X</v>
      </c>
      <c r="BD694" s="49">
        <f t="shared" ca="1" si="120"/>
        <v>5294</v>
      </c>
      <c r="BE694" s="3">
        <f t="shared" ca="1" si="119"/>
        <v>0.52934999999999999</v>
      </c>
      <c r="BF694" s="3">
        <f t="shared" ca="1" si="121"/>
        <v>7.3636031452008061E-2</v>
      </c>
      <c r="BG694" s="9">
        <f t="shared" ca="1" si="122"/>
        <v>19</v>
      </c>
      <c r="BH694" s="6">
        <f ca="1">IF(ISNUMBER('Descriptive Stats'!BF694),'Descriptive Stats'!BF694,#N/A)</f>
        <v>7.3636031452008061E-2</v>
      </c>
      <c r="BI694" s="6">
        <f ca="1">IF(ISNUMBER('Descriptive Stats'!E694),'Descriptive Stats'!E694,#N/A)</f>
        <v>19</v>
      </c>
      <c r="BK694" s="2" t="str">
        <f t="shared" ca="1" si="123"/>
        <v/>
      </c>
      <c r="BL694" s="2">
        <f t="shared" ca="1" si="124"/>
        <v>19</v>
      </c>
    </row>
    <row r="695" spans="1:64" ht="14.4" x14ac:dyDescent="0.3">
      <c r="A695" s="2">
        <f>ROW()</f>
        <v>695</v>
      </c>
      <c r="B695" s="56"/>
      <c r="C695" s="8">
        <f t="shared" ca="1" si="115"/>
        <v>7</v>
      </c>
      <c r="D695" s="8">
        <f t="shared" ca="1" si="116"/>
        <v>19</v>
      </c>
      <c r="E695" s="50">
        <f t="shared" ca="1" si="117"/>
        <v>0</v>
      </c>
      <c r="F695" s="2" t="str">
        <f t="shared" ca="1" si="118"/>
        <v/>
      </c>
      <c r="BD695" s="49">
        <f t="shared" ca="1" si="120"/>
        <v>815.5</v>
      </c>
      <c r="BE695" s="3">
        <f t="shared" ca="1" si="119"/>
        <v>8.1500000000000003E-2</v>
      </c>
      <c r="BF695" s="3">
        <f t="shared" ca="1" si="121"/>
        <v>-1.3950525282585462</v>
      </c>
      <c r="BG695" s="9">
        <f t="shared" ca="1" si="122"/>
        <v>0</v>
      </c>
      <c r="BH695" s="6">
        <f ca="1">IF(ISNUMBER('Descriptive Stats'!BF695),'Descriptive Stats'!BF695,#N/A)</f>
        <v>-1.3950525282585462</v>
      </c>
      <c r="BI695" s="6">
        <f ca="1">IF(ISNUMBER('Descriptive Stats'!E695),'Descriptive Stats'!E695,#N/A)</f>
        <v>0</v>
      </c>
      <c r="BK695" s="2">
        <f t="shared" ca="1" si="123"/>
        <v>0</v>
      </c>
      <c r="BL695" s="2" t="str">
        <f t="shared" ca="1" si="124"/>
        <v/>
      </c>
    </row>
    <row r="696" spans="1:64" ht="14.4" x14ac:dyDescent="0.3">
      <c r="A696" s="2">
        <f>ROW()</f>
        <v>696</v>
      </c>
      <c r="B696" s="56"/>
      <c r="C696" s="8">
        <f t="shared" ca="1" si="115"/>
        <v>22</v>
      </c>
      <c r="D696" s="8">
        <f t="shared" ca="1" si="116"/>
        <v>0</v>
      </c>
      <c r="E696" s="50">
        <f t="shared" ca="1" si="117"/>
        <v>19</v>
      </c>
      <c r="F696" s="2" t="str">
        <f t="shared" ca="1" si="118"/>
        <v>X</v>
      </c>
      <c r="BD696" s="49">
        <f t="shared" ca="1" si="120"/>
        <v>5294</v>
      </c>
      <c r="BE696" s="3">
        <f t="shared" ca="1" si="119"/>
        <v>0.52934999999999999</v>
      </c>
      <c r="BF696" s="3">
        <f t="shared" ca="1" si="121"/>
        <v>7.3636031452008061E-2</v>
      </c>
      <c r="BG696" s="9">
        <f t="shared" ca="1" si="122"/>
        <v>19</v>
      </c>
      <c r="BH696" s="6">
        <f ca="1">IF(ISNUMBER('Descriptive Stats'!BF696),'Descriptive Stats'!BF696,#N/A)</f>
        <v>7.3636031452008061E-2</v>
      </c>
      <c r="BI696" s="6">
        <f ca="1">IF(ISNUMBER('Descriptive Stats'!E696),'Descriptive Stats'!E696,#N/A)</f>
        <v>19</v>
      </c>
      <c r="BK696" s="2" t="str">
        <f t="shared" ca="1" si="123"/>
        <v/>
      </c>
      <c r="BL696" s="2">
        <f t="shared" ca="1" si="124"/>
        <v>19</v>
      </c>
    </row>
    <row r="697" spans="1:64" ht="14.4" x14ac:dyDescent="0.3">
      <c r="A697" s="2">
        <f>ROW()</f>
        <v>697</v>
      </c>
      <c r="B697" s="56"/>
      <c r="C697" s="8">
        <f t="shared" ca="1" si="115"/>
        <v>7</v>
      </c>
      <c r="D697" s="8">
        <f t="shared" ca="1" si="116"/>
        <v>19</v>
      </c>
      <c r="E697" s="50">
        <f t="shared" ca="1" si="117"/>
        <v>0</v>
      </c>
      <c r="F697" s="2" t="str">
        <f t="shared" ca="1" si="118"/>
        <v/>
      </c>
      <c r="BD697" s="49">
        <f t="shared" ca="1" si="120"/>
        <v>815.5</v>
      </c>
      <c r="BE697" s="3">
        <f t="shared" ca="1" si="119"/>
        <v>8.1500000000000003E-2</v>
      </c>
      <c r="BF697" s="3">
        <f t="shared" ca="1" si="121"/>
        <v>-1.3950525282585462</v>
      </c>
      <c r="BG697" s="9">
        <f t="shared" ca="1" si="122"/>
        <v>0</v>
      </c>
      <c r="BH697" s="6">
        <f ca="1">IF(ISNUMBER('Descriptive Stats'!BF697),'Descriptive Stats'!BF697,#N/A)</f>
        <v>-1.3950525282585462</v>
      </c>
      <c r="BI697" s="6">
        <f ca="1">IF(ISNUMBER('Descriptive Stats'!E697),'Descriptive Stats'!E697,#N/A)</f>
        <v>0</v>
      </c>
      <c r="BK697" s="2">
        <f t="shared" ca="1" si="123"/>
        <v>0</v>
      </c>
      <c r="BL697" s="2" t="str">
        <f t="shared" ca="1" si="124"/>
        <v/>
      </c>
    </row>
    <row r="698" spans="1:64" ht="14.4" x14ac:dyDescent="0.3">
      <c r="A698" s="2">
        <f>ROW()</f>
        <v>698</v>
      </c>
      <c r="B698" s="56"/>
      <c r="C698" s="8">
        <f t="shared" ca="1" si="115"/>
        <v>18</v>
      </c>
      <c r="D698" s="8">
        <f t="shared" ca="1" si="116"/>
        <v>0</v>
      </c>
      <c r="E698" s="50">
        <f t="shared" ca="1" si="117"/>
        <v>6</v>
      </c>
      <c r="F698" s="2" t="str">
        <f t="shared" ca="1" si="118"/>
        <v/>
      </c>
      <c r="BD698" s="49">
        <f t="shared" ca="1" si="120"/>
        <v>3900</v>
      </c>
      <c r="BE698" s="3">
        <f t="shared" ca="1" si="119"/>
        <v>0.38995000000000002</v>
      </c>
      <c r="BF698" s="3">
        <f t="shared" ca="1" si="121"/>
        <v>-0.2794493539703507</v>
      </c>
      <c r="BG698" s="9">
        <f t="shared" ca="1" si="122"/>
        <v>6</v>
      </c>
      <c r="BH698" s="6">
        <f ca="1">IF(ISNUMBER('Descriptive Stats'!BF698),'Descriptive Stats'!BF698,#N/A)</f>
        <v>-0.2794493539703507</v>
      </c>
      <c r="BI698" s="6">
        <f ca="1">IF(ISNUMBER('Descriptive Stats'!E698),'Descriptive Stats'!E698,#N/A)</f>
        <v>6</v>
      </c>
      <c r="BK698" s="2" t="str">
        <f t="shared" ca="1" si="123"/>
        <v/>
      </c>
      <c r="BL698" s="2">
        <f t="shared" ca="1" si="124"/>
        <v>6</v>
      </c>
    </row>
    <row r="699" spans="1:64" ht="14.4" x14ac:dyDescent="0.3">
      <c r="A699" s="2">
        <f>ROW()</f>
        <v>699</v>
      </c>
      <c r="B699" s="56"/>
      <c r="C699" s="8">
        <f t="shared" ca="1" si="115"/>
        <v>5</v>
      </c>
      <c r="D699" s="8">
        <f t="shared" ca="1" si="116"/>
        <v>6</v>
      </c>
      <c r="E699" s="50">
        <f t="shared" ca="1" si="117"/>
        <v>0</v>
      </c>
      <c r="F699" s="2" t="str">
        <f t="shared" ca="1" si="118"/>
        <v/>
      </c>
      <c r="BD699" s="49">
        <f t="shared" ca="1" si="120"/>
        <v>815.5</v>
      </c>
      <c r="BE699" s="3">
        <f t="shared" ca="1" si="119"/>
        <v>8.1500000000000003E-2</v>
      </c>
      <c r="BF699" s="3">
        <f t="shared" ca="1" si="121"/>
        <v>-1.3950525282585462</v>
      </c>
      <c r="BG699" s="9">
        <f t="shared" ca="1" si="122"/>
        <v>0</v>
      </c>
      <c r="BH699" s="6">
        <f ca="1">IF(ISNUMBER('Descriptive Stats'!BF699),'Descriptive Stats'!BF699,#N/A)</f>
        <v>-1.3950525282585462</v>
      </c>
      <c r="BI699" s="6">
        <f ca="1">IF(ISNUMBER('Descriptive Stats'!E699),'Descriptive Stats'!E699,#N/A)</f>
        <v>0</v>
      </c>
      <c r="BK699" s="2">
        <f t="shared" ca="1" si="123"/>
        <v>0</v>
      </c>
      <c r="BL699" s="2" t="str">
        <f t="shared" ca="1" si="124"/>
        <v/>
      </c>
    </row>
    <row r="700" spans="1:64" ht="14.4" x14ac:dyDescent="0.3">
      <c r="A700" s="2">
        <f>ROW()</f>
        <v>700</v>
      </c>
      <c r="B700" s="56"/>
      <c r="C700" s="8">
        <f t="shared" ca="1" si="115"/>
        <v>15</v>
      </c>
      <c r="D700" s="8">
        <f t="shared" ca="1" si="116"/>
        <v>0</v>
      </c>
      <c r="E700" s="50">
        <f t="shared" ca="1" si="117"/>
        <v>6</v>
      </c>
      <c r="F700" s="2" t="str">
        <f t="shared" ca="1" si="118"/>
        <v/>
      </c>
      <c r="BD700" s="49">
        <f t="shared" ca="1" si="120"/>
        <v>3900</v>
      </c>
      <c r="BE700" s="3">
        <f t="shared" ca="1" si="119"/>
        <v>0.38995000000000002</v>
      </c>
      <c r="BF700" s="3">
        <f t="shared" ca="1" si="121"/>
        <v>-0.2794493539703507</v>
      </c>
      <c r="BG700" s="9">
        <f t="shared" ca="1" si="122"/>
        <v>6</v>
      </c>
      <c r="BH700" s="6">
        <f ca="1">IF(ISNUMBER('Descriptive Stats'!BF700),'Descriptive Stats'!BF700,#N/A)</f>
        <v>-0.2794493539703507</v>
      </c>
      <c r="BI700" s="6">
        <f ca="1">IF(ISNUMBER('Descriptive Stats'!E700),'Descriptive Stats'!E700,#N/A)</f>
        <v>6</v>
      </c>
      <c r="BK700" s="2" t="str">
        <f t="shared" ca="1" si="123"/>
        <v/>
      </c>
      <c r="BL700" s="2">
        <f t="shared" ca="1" si="124"/>
        <v>6</v>
      </c>
    </row>
    <row r="701" spans="1:64" ht="14.4" x14ac:dyDescent="0.3">
      <c r="A701" s="2">
        <f>ROW()</f>
        <v>701</v>
      </c>
      <c r="B701" s="56"/>
      <c r="C701" s="8">
        <f t="shared" ca="1" si="115"/>
        <v>16</v>
      </c>
      <c r="D701" s="8">
        <f t="shared" ca="1" si="116"/>
        <v>6</v>
      </c>
      <c r="E701" s="50">
        <f t="shared" ca="1" si="117"/>
        <v>2</v>
      </c>
      <c r="F701" s="2" t="str">
        <f t="shared" ca="1" si="118"/>
        <v/>
      </c>
      <c r="BD701" s="49">
        <f t="shared" ca="1" si="120"/>
        <v>2595</v>
      </c>
      <c r="BE701" s="3">
        <f t="shared" ca="1" si="119"/>
        <v>0.25945000000000001</v>
      </c>
      <c r="BF701" s="3">
        <f t="shared" ca="1" si="121"/>
        <v>-0.6450419512753276</v>
      </c>
      <c r="BG701" s="9">
        <f t="shared" ca="1" si="122"/>
        <v>2</v>
      </c>
      <c r="BH701" s="6">
        <f ca="1">IF(ISNUMBER('Descriptive Stats'!BF701),'Descriptive Stats'!BF701,#N/A)</f>
        <v>-0.6450419512753276</v>
      </c>
      <c r="BI701" s="6">
        <f ca="1">IF(ISNUMBER('Descriptive Stats'!E701),'Descriptive Stats'!E701,#N/A)</f>
        <v>2</v>
      </c>
      <c r="BK701" s="2">
        <f t="shared" ca="1" si="123"/>
        <v>2</v>
      </c>
      <c r="BL701" s="2">
        <f t="shared" ca="1" si="124"/>
        <v>2</v>
      </c>
    </row>
    <row r="702" spans="1:64" ht="14.4" x14ac:dyDescent="0.3">
      <c r="A702" s="2">
        <f>ROW()</f>
        <v>702</v>
      </c>
      <c r="B702" s="56"/>
      <c r="C702" s="8">
        <f t="shared" ca="1" si="115"/>
        <v>21</v>
      </c>
      <c r="D702" s="8">
        <f t="shared" ca="1" si="116"/>
        <v>2</v>
      </c>
      <c r="E702" s="50">
        <f t="shared" ca="1" si="117"/>
        <v>4</v>
      </c>
      <c r="F702" s="2" t="str">
        <f t="shared" ca="1" si="118"/>
        <v/>
      </c>
      <c r="BD702" s="49">
        <f t="shared" ca="1" si="120"/>
        <v>3442</v>
      </c>
      <c r="BE702" s="3">
        <f t="shared" ca="1" si="119"/>
        <v>0.34415000000000001</v>
      </c>
      <c r="BF702" s="3">
        <f t="shared" ca="1" si="121"/>
        <v>-0.40116316278173481</v>
      </c>
      <c r="BG702" s="9">
        <f t="shared" ca="1" si="122"/>
        <v>4</v>
      </c>
      <c r="BH702" s="6">
        <f ca="1">IF(ISNUMBER('Descriptive Stats'!BF702),'Descriptive Stats'!BF702,#N/A)</f>
        <v>-0.40116316278173481</v>
      </c>
      <c r="BI702" s="6">
        <f ca="1">IF(ISNUMBER('Descriptive Stats'!E702),'Descriptive Stats'!E702,#N/A)</f>
        <v>4</v>
      </c>
      <c r="BK702" s="2" t="str">
        <f t="shared" ca="1" si="123"/>
        <v/>
      </c>
      <c r="BL702" s="2">
        <f t="shared" ca="1" si="124"/>
        <v>4</v>
      </c>
    </row>
    <row r="703" spans="1:64" ht="14.4" x14ac:dyDescent="0.3">
      <c r="A703" s="2">
        <f>ROW()</f>
        <v>703</v>
      </c>
      <c r="B703" s="56"/>
      <c r="C703" s="8">
        <f t="shared" ca="1" si="115"/>
        <v>13</v>
      </c>
      <c r="D703" s="8">
        <f t="shared" ca="1" si="116"/>
        <v>4</v>
      </c>
      <c r="E703" s="50">
        <f t="shared" ca="1" si="117"/>
        <v>0</v>
      </c>
      <c r="F703" s="2" t="str">
        <f t="shared" ca="1" si="118"/>
        <v/>
      </c>
      <c r="BD703" s="49">
        <f t="shared" ca="1" si="120"/>
        <v>815.5</v>
      </c>
      <c r="BE703" s="3">
        <f t="shared" ca="1" si="119"/>
        <v>8.1500000000000003E-2</v>
      </c>
      <c r="BF703" s="3">
        <f t="shared" ca="1" si="121"/>
        <v>-1.3950525282585462</v>
      </c>
      <c r="BG703" s="9">
        <f t="shared" ca="1" si="122"/>
        <v>0</v>
      </c>
      <c r="BH703" s="6">
        <f ca="1">IF(ISNUMBER('Descriptive Stats'!BF703),'Descriptive Stats'!BF703,#N/A)</f>
        <v>-1.3950525282585462</v>
      </c>
      <c r="BI703" s="6">
        <f ca="1">IF(ISNUMBER('Descriptive Stats'!E703),'Descriptive Stats'!E703,#N/A)</f>
        <v>0</v>
      </c>
      <c r="BK703" s="2">
        <f t="shared" ca="1" si="123"/>
        <v>0</v>
      </c>
      <c r="BL703" s="2" t="str">
        <f t="shared" ca="1" si="124"/>
        <v/>
      </c>
    </row>
    <row r="704" spans="1:64" ht="14.4" x14ac:dyDescent="0.3">
      <c r="A704" s="2">
        <f>ROW()</f>
        <v>704</v>
      </c>
      <c r="B704" s="56"/>
      <c r="C704" s="8">
        <f t="shared" ca="1" si="115"/>
        <v>18</v>
      </c>
      <c r="D704" s="8">
        <f t="shared" ca="1" si="116"/>
        <v>0</v>
      </c>
      <c r="E704" s="50">
        <f t="shared" ca="1" si="117"/>
        <v>2</v>
      </c>
      <c r="F704" s="2" t="str">
        <f t="shared" ca="1" si="118"/>
        <v/>
      </c>
      <c r="BD704" s="49">
        <f t="shared" ca="1" si="120"/>
        <v>2595</v>
      </c>
      <c r="BE704" s="3">
        <f t="shared" ca="1" si="119"/>
        <v>0.25945000000000001</v>
      </c>
      <c r="BF704" s="3">
        <f t="shared" ca="1" si="121"/>
        <v>-0.6450419512753276</v>
      </c>
      <c r="BG704" s="9">
        <f t="shared" ca="1" si="122"/>
        <v>2</v>
      </c>
      <c r="BH704" s="6">
        <f ca="1">IF(ISNUMBER('Descriptive Stats'!BF704),'Descriptive Stats'!BF704,#N/A)</f>
        <v>-0.6450419512753276</v>
      </c>
      <c r="BI704" s="6">
        <f ca="1">IF(ISNUMBER('Descriptive Stats'!E704),'Descriptive Stats'!E704,#N/A)</f>
        <v>2</v>
      </c>
      <c r="BK704" s="2">
        <f t="shared" ca="1" si="123"/>
        <v>2</v>
      </c>
      <c r="BL704" s="2">
        <f t="shared" ca="1" si="124"/>
        <v>2</v>
      </c>
    </row>
    <row r="705" spans="1:64" ht="14.4" x14ac:dyDescent="0.3">
      <c r="A705" s="2">
        <f>ROW()</f>
        <v>705</v>
      </c>
      <c r="B705" s="56"/>
      <c r="C705" s="8">
        <f t="shared" ca="1" si="115"/>
        <v>17</v>
      </c>
      <c r="D705" s="8">
        <f t="shared" ca="1" si="116"/>
        <v>2</v>
      </c>
      <c r="E705" s="50">
        <f t="shared" ca="1" si="117"/>
        <v>0</v>
      </c>
      <c r="F705" s="2" t="str">
        <f t="shared" ca="1" si="118"/>
        <v/>
      </c>
      <c r="BD705" s="49">
        <f t="shared" ca="1" si="120"/>
        <v>815.5</v>
      </c>
      <c r="BE705" s="3">
        <f t="shared" ca="1" si="119"/>
        <v>8.1500000000000003E-2</v>
      </c>
      <c r="BF705" s="3">
        <f t="shared" ca="1" si="121"/>
        <v>-1.3950525282585462</v>
      </c>
      <c r="BG705" s="9">
        <f t="shared" ca="1" si="122"/>
        <v>0</v>
      </c>
      <c r="BH705" s="6">
        <f ca="1">IF(ISNUMBER('Descriptive Stats'!BF705),'Descriptive Stats'!BF705,#N/A)</f>
        <v>-1.3950525282585462</v>
      </c>
      <c r="BI705" s="6">
        <f ca="1">IF(ISNUMBER('Descriptive Stats'!E705),'Descriptive Stats'!E705,#N/A)</f>
        <v>0</v>
      </c>
      <c r="BK705" s="2">
        <f t="shared" ca="1" si="123"/>
        <v>0</v>
      </c>
      <c r="BL705" s="2" t="str">
        <f t="shared" ca="1" si="124"/>
        <v/>
      </c>
    </row>
    <row r="706" spans="1:64" ht="14.4" x14ac:dyDescent="0.3">
      <c r="A706" s="2">
        <f>ROW()</f>
        <v>706</v>
      </c>
      <c r="B706" s="56"/>
      <c r="C706" s="8">
        <f t="shared" ca="1" si="115"/>
        <v>11</v>
      </c>
      <c r="D706" s="8">
        <f t="shared" ca="1" si="116"/>
        <v>0</v>
      </c>
      <c r="E706" s="50">
        <f t="shared" ca="1" si="117"/>
        <v>0</v>
      </c>
      <c r="F706" s="2" t="str">
        <f t="shared" ca="1" si="118"/>
        <v/>
      </c>
      <c r="BD706" s="49">
        <f t="shared" ca="1" si="120"/>
        <v>815.5</v>
      </c>
      <c r="BE706" s="3">
        <f t="shared" ca="1" si="119"/>
        <v>8.1500000000000003E-2</v>
      </c>
      <c r="BF706" s="3">
        <f t="shared" ca="1" si="121"/>
        <v>-1.3950525282585462</v>
      </c>
      <c r="BG706" s="9">
        <f t="shared" ca="1" si="122"/>
        <v>0</v>
      </c>
      <c r="BH706" s="6">
        <f ca="1">IF(ISNUMBER('Descriptive Stats'!BF706),'Descriptive Stats'!BF706,#N/A)</f>
        <v>-1.3950525282585462</v>
      </c>
      <c r="BI706" s="6">
        <f ca="1">IF(ISNUMBER('Descriptive Stats'!E706),'Descriptive Stats'!E706,#N/A)</f>
        <v>0</v>
      </c>
      <c r="BK706" s="2">
        <f t="shared" ca="1" si="123"/>
        <v>0</v>
      </c>
      <c r="BL706" s="2" t="str">
        <f t="shared" ca="1" si="124"/>
        <v/>
      </c>
    </row>
    <row r="707" spans="1:64" ht="14.4" x14ac:dyDescent="0.3">
      <c r="A707" s="2">
        <f>ROW()</f>
        <v>707</v>
      </c>
      <c r="B707" s="56"/>
      <c r="C707" s="8">
        <f t="shared" ref="C707:C770" ca="1" si="125">RANDBETWEEN(2,COUNT(B:B))</f>
        <v>15</v>
      </c>
      <c r="D707" s="8">
        <f t="shared" ref="D707:D770" ca="1" si="126">VLOOKUP(C707,A:B,2,TRUE)</f>
        <v>0</v>
      </c>
      <c r="E707" s="50">
        <f t="shared" ref="E707:E770" ca="1" si="127">IF(0=MOD(ROW(),$J$1),AVERAGE(OFFSET($D$2,ROW()-$J$1,0,$J$1,1)),"")</f>
        <v>19</v>
      </c>
      <c r="F707" s="2" t="str">
        <f t="shared" ref="F707:F770" ca="1" si="128">IF(ISNUMBER(E707),IF(OR(E707&lt;$K$16,E707&gt;$K$14),"X",""),"")</f>
        <v>X</v>
      </c>
      <c r="BD707" s="49">
        <f t="shared" ca="1" si="120"/>
        <v>5294</v>
      </c>
      <c r="BE707" s="3">
        <f t="shared" ca="1" si="119"/>
        <v>0.52934999999999999</v>
      </c>
      <c r="BF707" s="3">
        <f t="shared" ca="1" si="121"/>
        <v>7.3636031452008061E-2</v>
      </c>
      <c r="BG707" s="9">
        <f t="shared" ca="1" si="122"/>
        <v>19</v>
      </c>
      <c r="BH707" s="6">
        <f ca="1">IF(ISNUMBER('Descriptive Stats'!BF707),'Descriptive Stats'!BF707,#N/A)</f>
        <v>7.3636031452008061E-2</v>
      </c>
      <c r="BI707" s="6">
        <f ca="1">IF(ISNUMBER('Descriptive Stats'!E707),'Descriptive Stats'!E707,#N/A)</f>
        <v>19</v>
      </c>
      <c r="BK707" s="2" t="str">
        <f t="shared" ca="1" si="123"/>
        <v/>
      </c>
      <c r="BL707" s="2">
        <f t="shared" ca="1" si="124"/>
        <v>19</v>
      </c>
    </row>
    <row r="708" spans="1:64" ht="14.4" x14ac:dyDescent="0.3">
      <c r="A708" s="2">
        <f>ROW()</f>
        <v>708</v>
      </c>
      <c r="B708" s="56"/>
      <c r="C708" s="8">
        <f t="shared" ca="1" si="125"/>
        <v>7</v>
      </c>
      <c r="D708" s="8">
        <f t="shared" ca="1" si="126"/>
        <v>19</v>
      </c>
      <c r="E708" s="50">
        <f t="shared" ca="1" si="127"/>
        <v>2</v>
      </c>
      <c r="F708" s="2" t="str">
        <f t="shared" ca="1" si="128"/>
        <v/>
      </c>
      <c r="BD708" s="49">
        <f t="shared" ca="1" si="120"/>
        <v>2595</v>
      </c>
      <c r="BE708" s="3">
        <f t="shared" ca="1" si="119"/>
        <v>0.25945000000000001</v>
      </c>
      <c r="BF708" s="3">
        <f t="shared" ca="1" si="121"/>
        <v>-0.6450419512753276</v>
      </c>
      <c r="BG708" s="9">
        <f t="shared" ca="1" si="122"/>
        <v>2</v>
      </c>
      <c r="BH708" s="6">
        <f ca="1">IF(ISNUMBER('Descriptive Stats'!BF708),'Descriptive Stats'!BF708,#N/A)</f>
        <v>-0.6450419512753276</v>
      </c>
      <c r="BI708" s="6">
        <f ca="1">IF(ISNUMBER('Descriptive Stats'!E708),'Descriptive Stats'!E708,#N/A)</f>
        <v>2</v>
      </c>
      <c r="BK708" s="2">
        <f t="shared" ca="1" si="123"/>
        <v>2</v>
      </c>
      <c r="BL708" s="2">
        <f t="shared" ca="1" si="124"/>
        <v>2</v>
      </c>
    </row>
    <row r="709" spans="1:64" ht="14.4" x14ac:dyDescent="0.3">
      <c r="A709" s="2">
        <f>ROW()</f>
        <v>709</v>
      </c>
      <c r="B709" s="56"/>
      <c r="C709" s="8">
        <f t="shared" ca="1" si="125"/>
        <v>17</v>
      </c>
      <c r="D709" s="8">
        <f t="shared" ca="1" si="126"/>
        <v>2</v>
      </c>
      <c r="E709" s="50">
        <f t="shared" ca="1" si="127"/>
        <v>0</v>
      </c>
      <c r="F709" s="2" t="str">
        <f t="shared" ca="1" si="128"/>
        <v/>
      </c>
      <c r="BD709" s="49">
        <f t="shared" ca="1" si="120"/>
        <v>815.5</v>
      </c>
      <c r="BE709" s="3">
        <f t="shared" ca="1" si="119"/>
        <v>8.1500000000000003E-2</v>
      </c>
      <c r="BF709" s="3">
        <f t="shared" ca="1" si="121"/>
        <v>-1.3950525282585462</v>
      </c>
      <c r="BG709" s="9">
        <f t="shared" ca="1" si="122"/>
        <v>0</v>
      </c>
      <c r="BH709" s="6">
        <f ca="1">IF(ISNUMBER('Descriptive Stats'!BF709),'Descriptive Stats'!BF709,#N/A)</f>
        <v>-1.3950525282585462</v>
      </c>
      <c r="BI709" s="6">
        <f ca="1">IF(ISNUMBER('Descriptive Stats'!E709),'Descriptive Stats'!E709,#N/A)</f>
        <v>0</v>
      </c>
      <c r="BK709" s="2">
        <f t="shared" ca="1" si="123"/>
        <v>0</v>
      </c>
      <c r="BL709" s="2" t="str">
        <f t="shared" ca="1" si="124"/>
        <v/>
      </c>
    </row>
    <row r="710" spans="1:64" ht="14.4" x14ac:dyDescent="0.3">
      <c r="A710" s="2">
        <f>ROW()</f>
        <v>710</v>
      </c>
      <c r="B710" s="56"/>
      <c r="C710" s="8">
        <f t="shared" ca="1" si="125"/>
        <v>20</v>
      </c>
      <c r="D710" s="8">
        <f t="shared" ca="1" si="126"/>
        <v>0</v>
      </c>
      <c r="E710" s="50">
        <f t="shared" ca="1" si="127"/>
        <v>7</v>
      </c>
      <c r="F710" s="2" t="str">
        <f t="shared" ca="1" si="128"/>
        <v/>
      </c>
      <c r="BD710" s="49">
        <f t="shared" ca="1" si="120"/>
        <v>4473.5</v>
      </c>
      <c r="BE710" s="3">
        <f t="shared" ca="1" si="119"/>
        <v>0.44729999999999998</v>
      </c>
      <c r="BF710" s="3">
        <f t="shared" ca="1" si="121"/>
        <v>-0.13248586824472414</v>
      </c>
      <c r="BG710" s="9">
        <f t="shared" ca="1" si="122"/>
        <v>7</v>
      </c>
      <c r="BH710" s="6">
        <f ca="1">IF(ISNUMBER('Descriptive Stats'!BF710),'Descriptive Stats'!BF710,#N/A)</f>
        <v>-0.13248586824472414</v>
      </c>
      <c r="BI710" s="6">
        <f ca="1">IF(ISNUMBER('Descriptive Stats'!E710),'Descriptive Stats'!E710,#N/A)</f>
        <v>7</v>
      </c>
      <c r="BK710" s="2" t="str">
        <f t="shared" ca="1" si="123"/>
        <v/>
      </c>
      <c r="BL710" s="2">
        <f t="shared" ca="1" si="124"/>
        <v>7</v>
      </c>
    </row>
    <row r="711" spans="1:64" ht="14.4" x14ac:dyDescent="0.3">
      <c r="A711" s="2">
        <f>ROW()</f>
        <v>711</v>
      </c>
      <c r="B711" s="56"/>
      <c r="C711" s="8">
        <f t="shared" ca="1" si="125"/>
        <v>19</v>
      </c>
      <c r="D711" s="8">
        <f t="shared" ca="1" si="126"/>
        <v>7</v>
      </c>
      <c r="E711" s="50">
        <f t="shared" ca="1" si="127"/>
        <v>2</v>
      </c>
      <c r="F711" s="2" t="str">
        <f t="shared" ca="1" si="128"/>
        <v/>
      </c>
      <c r="BD711" s="49">
        <f t="shared" ca="1" si="120"/>
        <v>2595</v>
      </c>
      <c r="BE711" s="3">
        <f t="shared" ref="BE711:BE774" ca="1" si="129">IF(ISNUMBER(BD711),(BD711-0.5)/$BK$4,"")</f>
        <v>0.25945000000000001</v>
      </c>
      <c r="BF711" s="3">
        <f t="shared" ca="1" si="121"/>
        <v>-0.6450419512753276</v>
      </c>
      <c r="BG711" s="9">
        <f t="shared" ca="1" si="122"/>
        <v>2</v>
      </c>
      <c r="BH711" s="6">
        <f ca="1">IF(ISNUMBER('Descriptive Stats'!BF711),'Descriptive Stats'!BF711,#N/A)</f>
        <v>-0.6450419512753276</v>
      </c>
      <c r="BI711" s="6">
        <f ca="1">IF(ISNUMBER('Descriptive Stats'!E711),'Descriptive Stats'!E711,#N/A)</f>
        <v>2</v>
      </c>
      <c r="BK711" s="2">
        <f t="shared" ca="1" si="123"/>
        <v>2</v>
      </c>
      <c r="BL711" s="2">
        <f t="shared" ca="1" si="124"/>
        <v>2</v>
      </c>
    </row>
    <row r="712" spans="1:64" ht="14.4" x14ac:dyDescent="0.3">
      <c r="A712" s="2">
        <f>ROW()</f>
        <v>712</v>
      </c>
      <c r="B712" s="56"/>
      <c r="C712" s="8">
        <f t="shared" ca="1" si="125"/>
        <v>21</v>
      </c>
      <c r="D712" s="8">
        <f t="shared" ca="1" si="126"/>
        <v>2</v>
      </c>
      <c r="E712" s="50">
        <f t="shared" ca="1" si="127"/>
        <v>6</v>
      </c>
      <c r="F712" s="2" t="str">
        <f t="shared" ca="1" si="128"/>
        <v/>
      </c>
      <c r="BD712" s="49">
        <f t="shared" ref="BD712:BD775" ca="1" si="130">IF(ISNUMBER(BG712),_xlfn.RANK.AVG(BG712,$BG$2:$BG$5414,1),"")</f>
        <v>3900</v>
      </c>
      <c r="BE712" s="3">
        <f t="shared" ca="1" si="129"/>
        <v>0.38995000000000002</v>
      </c>
      <c r="BF712" s="3">
        <f t="shared" ca="1" si="121"/>
        <v>-0.2794493539703507</v>
      </c>
      <c r="BG712" s="9">
        <f t="shared" ca="1" si="122"/>
        <v>6</v>
      </c>
      <c r="BH712" s="6">
        <f ca="1">IF(ISNUMBER('Descriptive Stats'!BF712),'Descriptive Stats'!BF712,#N/A)</f>
        <v>-0.2794493539703507</v>
      </c>
      <c r="BI712" s="6">
        <f ca="1">IF(ISNUMBER('Descriptive Stats'!E712),'Descriptive Stats'!E712,#N/A)</f>
        <v>6</v>
      </c>
      <c r="BK712" s="2" t="str">
        <f t="shared" ca="1" si="123"/>
        <v/>
      </c>
      <c r="BL712" s="2">
        <f t="shared" ca="1" si="124"/>
        <v>6</v>
      </c>
    </row>
    <row r="713" spans="1:64" ht="14.4" x14ac:dyDescent="0.3">
      <c r="A713" s="2">
        <f>ROW()</f>
        <v>713</v>
      </c>
      <c r="B713" s="56"/>
      <c r="C713" s="8">
        <f t="shared" ca="1" si="125"/>
        <v>5</v>
      </c>
      <c r="D713" s="8">
        <f t="shared" ca="1" si="126"/>
        <v>6</v>
      </c>
      <c r="E713" s="50">
        <f t="shared" ca="1" si="127"/>
        <v>15</v>
      </c>
      <c r="F713" s="2" t="str">
        <f t="shared" ca="1" si="128"/>
        <v/>
      </c>
      <c r="BD713" s="49">
        <f t="shared" ca="1" si="130"/>
        <v>5051.5</v>
      </c>
      <c r="BE713" s="3">
        <f t="shared" ca="1" si="129"/>
        <v>0.50509999999999999</v>
      </c>
      <c r="BF713" s="3">
        <f t="shared" ref="BF713:BF776" ca="1" si="131">IF(ISNUMBER(BE713),_xlfn.NORM.INV(BE713,0,1),"")</f>
        <v>1.2784152420787677E-2</v>
      </c>
      <c r="BG713" s="9">
        <f t="shared" ref="BG713:BG776" ca="1" si="132">IF(ISNUMBER(E713),E713,"")</f>
        <v>15</v>
      </c>
      <c r="BH713" s="6">
        <f ca="1">IF(ISNUMBER('Descriptive Stats'!BF713),'Descriptive Stats'!BF713,#N/A)</f>
        <v>1.2784152420787677E-2</v>
      </c>
      <c r="BI713" s="6">
        <f ca="1">IF(ISNUMBER('Descriptive Stats'!E713),'Descriptive Stats'!E713,#N/A)</f>
        <v>15</v>
      </c>
      <c r="BK713" s="2" t="str">
        <f t="shared" ca="1" si="123"/>
        <v/>
      </c>
      <c r="BL713" s="2">
        <f t="shared" ca="1" si="124"/>
        <v>15</v>
      </c>
    </row>
    <row r="714" spans="1:64" ht="14.4" x14ac:dyDescent="0.3">
      <c r="A714" s="2">
        <f>ROW()</f>
        <v>714</v>
      </c>
      <c r="B714" s="56"/>
      <c r="C714" s="8">
        <f t="shared" ca="1" si="125"/>
        <v>24</v>
      </c>
      <c r="D714" s="8">
        <f t="shared" ca="1" si="126"/>
        <v>15</v>
      </c>
      <c r="E714" s="50">
        <f t="shared" ca="1" si="127"/>
        <v>3</v>
      </c>
      <c r="F714" s="2" t="str">
        <f t="shared" ca="1" si="128"/>
        <v/>
      </c>
      <c r="BD714" s="49">
        <f t="shared" ca="1" si="130"/>
        <v>3200</v>
      </c>
      <c r="BE714" s="3">
        <f t="shared" ca="1" si="129"/>
        <v>0.31995000000000001</v>
      </c>
      <c r="BF714" s="3">
        <f t="shared" ca="1" si="131"/>
        <v>-0.46783862043457014</v>
      </c>
      <c r="BG714" s="9">
        <f t="shared" ca="1" si="132"/>
        <v>3</v>
      </c>
      <c r="BH714" s="6">
        <f ca="1">IF(ISNUMBER('Descriptive Stats'!BF714),'Descriptive Stats'!BF714,#N/A)</f>
        <v>-0.46783862043457014</v>
      </c>
      <c r="BI714" s="6">
        <f ca="1">IF(ISNUMBER('Descriptive Stats'!E714),'Descriptive Stats'!E714,#N/A)</f>
        <v>3</v>
      </c>
      <c r="BK714" s="2" t="str">
        <f t="shared" ca="1" si="123"/>
        <v/>
      </c>
      <c r="BL714" s="2">
        <f t="shared" ca="1" si="124"/>
        <v>3</v>
      </c>
    </row>
    <row r="715" spans="1:64" ht="14.4" x14ac:dyDescent="0.3">
      <c r="A715" s="2">
        <f>ROW()</f>
        <v>715</v>
      </c>
      <c r="B715" s="56"/>
      <c r="C715" s="8">
        <f t="shared" ca="1" si="125"/>
        <v>10</v>
      </c>
      <c r="D715" s="8">
        <f t="shared" ca="1" si="126"/>
        <v>3</v>
      </c>
      <c r="E715" s="50">
        <f t="shared" ca="1" si="127"/>
        <v>0</v>
      </c>
      <c r="F715" s="2" t="str">
        <f t="shared" ca="1" si="128"/>
        <v/>
      </c>
      <c r="BD715" s="49">
        <f t="shared" ca="1" si="130"/>
        <v>815.5</v>
      </c>
      <c r="BE715" s="3">
        <f t="shared" ca="1" si="129"/>
        <v>8.1500000000000003E-2</v>
      </c>
      <c r="BF715" s="3">
        <f t="shared" ca="1" si="131"/>
        <v>-1.3950525282585462</v>
      </c>
      <c r="BG715" s="9">
        <f t="shared" ca="1" si="132"/>
        <v>0</v>
      </c>
      <c r="BH715" s="6">
        <f ca="1">IF(ISNUMBER('Descriptive Stats'!BF715),'Descriptive Stats'!BF715,#N/A)</f>
        <v>-1.3950525282585462</v>
      </c>
      <c r="BI715" s="6">
        <f ca="1">IF(ISNUMBER('Descriptive Stats'!E715),'Descriptive Stats'!E715,#N/A)</f>
        <v>0</v>
      </c>
      <c r="BK715" s="2">
        <f t="shared" ca="1" si="123"/>
        <v>0</v>
      </c>
      <c r="BL715" s="2" t="str">
        <f t="shared" ca="1" si="124"/>
        <v/>
      </c>
    </row>
    <row r="716" spans="1:64" ht="14.4" x14ac:dyDescent="0.3">
      <c r="A716" s="2">
        <f>ROW()</f>
        <v>716</v>
      </c>
      <c r="B716" s="56"/>
      <c r="C716" s="8">
        <f t="shared" ca="1" si="125"/>
        <v>15</v>
      </c>
      <c r="D716" s="8">
        <f t="shared" ca="1" si="126"/>
        <v>0</v>
      </c>
      <c r="E716" s="50">
        <f t="shared" ca="1" si="127"/>
        <v>1</v>
      </c>
      <c r="F716" s="2" t="str">
        <f t="shared" ca="1" si="128"/>
        <v/>
      </c>
      <c r="BD716" s="49">
        <f t="shared" ca="1" si="130"/>
        <v>1871</v>
      </c>
      <c r="BE716" s="3">
        <f t="shared" ca="1" si="129"/>
        <v>0.18704999999999999</v>
      </c>
      <c r="BF716" s="3">
        <f t="shared" ca="1" si="131"/>
        <v>-0.88881967520906158</v>
      </c>
      <c r="BG716" s="9">
        <f t="shared" ca="1" si="132"/>
        <v>1</v>
      </c>
      <c r="BH716" s="6">
        <f ca="1">IF(ISNUMBER('Descriptive Stats'!BF716),'Descriptive Stats'!BF716,#N/A)</f>
        <v>-0.88881967520906158</v>
      </c>
      <c r="BI716" s="6">
        <f ca="1">IF(ISNUMBER('Descriptive Stats'!E716),'Descriptive Stats'!E716,#N/A)</f>
        <v>1</v>
      </c>
      <c r="BK716" s="2">
        <f t="shared" ca="1" si="123"/>
        <v>1</v>
      </c>
      <c r="BL716" s="2" t="str">
        <f t="shared" ca="1" si="124"/>
        <v/>
      </c>
    </row>
    <row r="717" spans="1:64" ht="14.4" x14ac:dyDescent="0.3">
      <c r="A717" s="2">
        <f>ROW()</f>
        <v>717</v>
      </c>
      <c r="B717" s="56"/>
      <c r="C717" s="8">
        <f t="shared" ca="1" si="125"/>
        <v>8</v>
      </c>
      <c r="D717" s="8">
        <f t="shared" ca="1" si="126"/>
        <v>1</v>
      </c>
      <c r="E717" s="50">
        <f t="shared" ca="1" si="127"/>
        <v>2</v>
      </c>
      <c r="F717" s="2" t="str">
        <f t="shared" ca="1" si="128"/>
        <v/>
      </c>
      <c r="BD717" s="49">
        <f t="shared" ca="1" si="130"/>
        <v>2595</v>
      </c>
      <c r="BE717" s="3">
        <f t="shared" ca="1" si="129"/>
        <v>0.25945000000000001</v>
      </c>
      <c r="BF717" s="3">
        <f t="shared" ca="1" si="131"/>
        <v>-0.6450419512753276</v>
      </c>
      <c r="BG717" s="9">
        <f t="shared" ca="1" si="132"/>
        <v>2</v>
      </c>
      <c r="BH717" s="6">
        <f ca="1">IF(ISNUMBER('Descriptive Stats'!BF717),'Descriptive Stats'!BF717,#N/A)</f>
        <v>-0.6450419512753276</v>
      </c>
      <c r="BI717" s="6">
        <f ca="1">IF(ISNUMBER('Descriptive Stats'!E717),'Descriptive Stats'!E717,#N/A)</f>
        <v>2</v>
      </c>
      <c r="BK717" s="2">
        <f t="shared" ca="1" si="123"/>
        <v>2</v>
      </c>
      <c r="BL717" s="2">
        <f t="shared" ca="1" si="124"/>
        <v>2</v>
      </c>
    </row>
    <row r="718" spans="1:64" ht="14.4" x14ac:dyDescent="0.3">
      <c r="A718" s="2">
        <f>ROW()</f>
        <v>718</v>
      </c>
      <c r="B718" s="56"/>
      <c r="C718" s="8">
        <f t="shared" ca="1" si="125"/>
        <v>9</v>
      </c>
      <c r="D718" s="8">
        <f t="shared" ca="1" si="126"/>
        <v>2</v>
      </c>
      <c r="E718" s="50">
        <f t="shared" ca="1" si="127"/>
        <v>6</v>
      </c>
      <c r="F718" s="2" t="str">
        <f t="shared" ca="1" si="128"/>
        <v/>
      </c>
      <c r="BD718" s="49">
        <f t="shared" ca="1" si="130"/>
        <v>3900</v>
      </c>
      <c r="BE718" s="3">
        <f t="shared" ca="1" si="129"/>
        <v>0.38995000000000002</v>
      </c>
      <c r="BF718" s="3">
        <f t="shared" ca="1" si="131"/>
        <v>-0.2794493539703507</v>
      </c>
      <c r="BG718" s="9">
        <f t="shared" ca="1" si="132"/>
        <v>6</v>
      </c>
      <c r="BH718" s="6">
        <f ca="1">IF(ISNUMBER('Descriptive Stats'!BF718),'Descriptive Stats'!BF718,#N/A)</f>
        <v>-0.2794493539703507</v>
      </c>
      <c r="BI718" s="6">
        <f ca="1">IF(ISNUMBER('Descriptive Stats'!E718),'Descriptive Stats'!E718,#N/A)</f>
        <v>6</v>
      </c>
      <c r="BK718" s="2" t="str">
        <f t="shared" ca="1" si="123"/>
        <v/>
      </c>
      <c r="BL718" s="2">
        <f t="shared" ca="1" si="124"/>
        <v>6</v>
      </c>
    </row>
    <row r="719" spans="1:64" ht="14.4" x14ac:dyDescent="0.3">
      <c r="A719" s="2">
        <f>ROW()</f>
        <v>719</v>
      </c>
      <c r="B719" s="56"/>
      <c r="C719" s="8">
        <f t="shared" ca="1" si="125"/>
        <v>5</v>
      </c>
      <c r="D719" s="8">
        <f t="shared" ca="1" si="126"/>
        <v>6</v>
      </c>
      <c r="E719" s="50">
        <f t="shared" ca="1" si="127"/>
        <v>1</v>
      </c>
      <c r="F719" s="2" t="str">
        <f t="shared" ca="1" si="128"/>
        <v/>
      </c>
      <c r="BD719" s="49">
        <f t="shared" ca="1" si="130"/>
        <v>1871</v>
      </c>
      <c r="BE719" s="3">
        <f t="shared" ca="1" si="129"/>
        <v>0.18704999999999999</v>
      </c>
      <c r="BF719" s="3">
        <f t="shared" ca="1" si="131"/>
        <v>-0.88881967520906158</v>
      </c>
      <c r="BG719" s="9">
        <f t="shared" ca="1" si="132"/>
        <v>1</v>
      </c>
      <c r="BH719" s="6">
        <f ca="1">IF(ISNUMBER('Descriptive Stats'!BF719),'Descriptive Stats'!BF719,#N/A)</f>
        <v>-0.88881967520906158</v>
      </c>
      <c r="BI719" s="6">
        <f ca="1">IF(ISNUMBER('Descriptive Stats'!E719),'Descriptive Stats'!E719,#N/A)</f>
        <v>1</v>
      </c>
      <c r="BK719" s="2">
        <f t="shared" ca="1" si="123"/>
        <v>1</v>
      </c>
      <c r="BL719" s="2" t="str">
        <f t="shared" ca="1" si="124"/>
        <v/>
      </c>
    </row>
    <row r="720" spans="1:64" ht="14.4" x14ac:dyDescent="0.3">
      <c r="A720" s="2">
        <f>ROW()</f>
        <v>720</v>
      </c>
      <c r="B720" s="56"/>
      <c r="C720" s="8">
        <f t="shared" ca="1" si="125"/>
        <v>12</v>
      </c>
      <c r="D720" s="8">
        <f t="shared" ca="1" si="126"/>
        <v>1</v>
      </c>
      <c r="E720" s="50">
        <f t="shared" ca="1" si="127"/>
        <v>2</v>
      </c>
      <c r="F720" s="2" t="str">
        <f t="shared" ca="1" si="128"/>
        <v/>
      </c>
      <c r="BD720" s="49">
        <f t="shared" ca="1" si="130"/>
        <v>2595</v>
      </c>
      <c r="BE720" s="3">
        <f t="shared" ca="1" si="129"/>
        <v>0.25945000000000001</v>
      </c>
      <c r="BF720" s="3">
        <f t="shared" ca="1" si="131"/>
        <v>-0.6450419512753276</v>
      </c>
      <c r="BG720" s="9">
        <f t="shared" ca="1" si="132"/>
        <v>2</v>
      </c>
      <c r="BH720" s="6">
        <f ca="1">IF(ISNUMBER('Descriptive Stats'!BF720),'Descriptive Stats'!BF720,#N/A)</f>
        <v>-0.6450419512753276</v>
      </c>
      <c r="BI720" s="6">
        <f ca="1">IF(ISNUMBER('Descriptive Stats'!E720),'Descriptive Stats'!E720,#N/A)</f>
        <v>2</v>
      </c>
      <c r="BK720" s="2">
        <f t="shared" ca="1" si="123"/>
        <v>2</v>
      </c>
      <c r="BL720" s="2">
        <f t="shared" ca="1" si="124"/>
        <v>2</v>
      </c>
    </row>
    <row r="721" spans="1:64" ht="14.4" x14ac:dyDescent="0.3">
      <c r="A721" s="2">
        <f>ROW()</f>
        <v>721</v>
      </c>
      <c r="B721" s="56"/>
      <c r="C721" s="8">
        <f t="shared" ca="1" si="125"/>
        <v>9</v>
      </c>
      <c r="D721" s="8">
        <f t="shared" ca="1" si="126"/>
        <v>2</v>
      </c>
      <c r="E721" s="50">
        <f t="shared" ca="1" si="127"/>
        <v>0</v>
      </c>
      <c r="F721" s="2" t="str">
        <f t="shared" ca="1" si="128"/>
        <v/>
      </c>
      <c r="BD721" s="49">
        <f t="shared" ca="1" si="130"/>
        <v>815.5</v>
      </c>
      <c r="BE721" s="3">
        <f t="shared" ca="1" si="129"/>
        <v>8.1500000000000003E-2</v>
      </c>
      <c r="BF721" s="3">
        <f t="shared" ca="1" si="131"/>
        <v>-1.3950525282585462</v>
      </c>
      <c r="BG721" s="9">
        <f t="shared" ca="1" si="132"/>
        <v>0</v>
      </c>
      <c r="BH721" s="6">
        <f ca="1">IF(ISNUMBER('Descriptive Stats'!BF721),'Descriptive Stats'!BF721,#N/A)</f>
        <v>-1.3950525282585462</v>
      </c>
      <c r="BI721" s="6">
        <f ca="1">IF(ISNUMBER('Descriptive Stats'!E721),'Descriptive Stats'!E721,#N/A)</f>
        <v>0</v>
      </c>
      <c r="BK721" s="2">
        <f t="shared" ca="1" si="123"/>
        <v>0</v>
      </c>
      <c r="BL721" s="2" t="str">
        <f t="shared" ca="1" si="124"/>
        <v/>
      </c>
    </row>
    <row r="722" spans="1:64" ht="14.4" x14ac:dyDescent="0.3">
      <c r="A722" s="2">
        <f>ROW()</f>
        <v>722</v>
      </c>
      <c r="B722" s="56"/>
      <c r="C722" s="8">
        <f t="shared" ca="1" si="125"/>
        <v>22</v>
      </c>
      <c r="D722" s="8">
        <f t="shared" ca="1" si="126"/>
        <v>0</v>
      </c>
      <c r="E722" s="50">
        <f t="shared" ca="1" si="127"/>
        <v>15</v>
      </c>
      <c r="F722" s="2" t="str">
        <f t="shared" ca="1" si="128"/>
        <v/>
      </c>
      <c r="BD722" s="49">
        <f t="shared" ca="1" si="130"/>
        <v>5051.5</v>
      </c>
      <c r="BE722" s="3">
        <f t="shared" ca="1" si="129"/>
        <v>0.50509999999999999</v>
      </c>
      <c r="BF722" s="3">
        <f t="shared" ca="1" si="131"/>
        <v>1.2784152420787677E-2</v>
      </c>
      <c r="BG722" s="9">
        <f t="shared" ca="1" si="132"/>
        <v>15</v>
      </c>
      <c r="BH722" s="6">
        <f ca="1">IF(ISNUMBER('Descriptive Stats'!BF722),'Descriptive Stats'!BF722,#N/A)</f>
        <v>1.2784152420787677E-2</v>
      </c>
      <c r="BI722" s="6">
        <f ca="1">IF(ISNUMBER('Descriptive Stats'!E722),'Descriptive Stats'!E722,#N/A)</f>
        <v>15</v>
      </c>
      <c r="BK722" s="2" t="str">
        <f t="shared" ca="1" si="123"/>
        <v/>
      </c>
      <c r="BL722" s="2">
        <f t="shared" ca="1" si="124"/>
        <v>15</v>
      </c>
    </row>
    <row r="723" spans="1:64" ht="14.4" x14ac:dyDescent="0.3">
      <c r="A723" s="2">
        <f>ROW()</f>
        <v>723</v>
      </c>
      <c r="B723" s="56"/>
      <c r="C723" s="8">
        <f t="shared" ca="1" si="125"/>
        <v>24</v>
      </c>
      <c r="D723" s="8">
        <f t="shared" ca="1" si="126"/>
        <v>15</v>
      </c>
      <c r="E723" s="50">
        <f t="shared" ca="1" si="127"/>
        <v>15</v>
      </c>
      <c r="F723" s="2" t="str">
        <f t="shared" ca="1" si="128"/>
        <v/>
      </c>
      <c r="BD723" s="49">
        <f t="shared" ca="1" si="130"/>
        <v>5051.5</v>
      </c>
      <c r="BE723" s="3">
        <f t="shared" ca="1" si="129"/>
        <v>0.50509999999999999</v>
      </c>
      <c r="BF723" s="3">
        <f t="shared" ca="1" si="131"/>
        <v>1.2784152420787677E-2</v>
      </c>
      <c r="BG723" s="9">
        <f t="shared" ca="1" si="132"/>
        <v>15</v>
      </c>
      <c r="BH723" s="6">
        <f ca="1">IF(ISNUMBER('Descriptive Stats'!BF723),'Descriptive Stats'!BF723,#N/A)</f>
        <v>1.2784152420787677E-2</v>
      </c>
      <c r="BI723" s="6">
        <f ca="1">IF(ISNUMBER('Descriptive Stats'!E723),'Descriptive Stats'!E723,#N/A)</f>
        <v>15</v>
      </c>
      <c r="BK723" s="2" t="str">
        <f t="shared" ca="1" si="123"/>
        <v/>
      </c>
      <c r="BL723" s="2">
        <f t="shared" ca="1" si="124"/>
        <v>15</v>
      </c>
    </row>
    <row r="724" spans="1:64" ht="14.4" x14ac:dyDescent="0.3">
      <c r="A724" s="2">
        <f>ROW()</f>
        <v>724</v>
      </c>
      <c r="B724" s="56"/>
      <c r="C724" s="8">
        <f t="shared" ca="1" si="125"/>
        <v>24</v>
      </c>
      <c r="D724" s="8">
        <f t="shared" ca="1" si="126"/>
        <v>15</v>
      </c>
      <c r="E724" s="50">
        <f t="shared" ca="1" si="127"/>
        <v>0</v>
      </c>
      <c r="F724" s="2" t="str">
        <f t="shared" ca="1" si="128"/>
        <v/>
      </c>
      <c r="BD724" s="49">
        <f t="shared" ca="1" si="130"/>
        <v>815.5</v>
      </c>
      <c r="BE724" s="3">
        <f t="shared" ca="1" si="129"/>
        <v>8.1500000000000003E-2</v>
      </c>
      <c r="BF724" s="3">
        <f t="shared" ca="1" si="131"/>
        <v>-1.3950525282585462</v>
      </c>
      <c r="BG724" s="9">
        <f t="shared" ca="1" si="132"/>
        <v>0</v>
      </c>
      <c r="BH724" s="6">
        <f ca="1">IF(ISNUMBER('Descriptive Stats'!BF724),'Descriptive Stats'!BF724,#N/A)</f>
        <v>-1.3950525282585462</v>
      </c>
      <c r="BI724" s="6">
        <f ca="1">IF(ISNUMBER('Descriptive Stats'!E724),'Descriptive Stats'!E724,#N/A)</f>
        <v>0</v>
      </c>
      <c r="BK724" s="2">
        <f t="shared" ca="1" si="123"/>
        <v>0</v>
      </c>
      <c r="BL724" s="2" t="str">
        <f t="shared" ca="1" si="124"/>
        <v/>
      </c>
    </row>
    <row r="725" spans="1:64" ht="14.4" x14ac:dyDescent="0.3">
      <c r="A725" s="2">
        <f>ROW()</f>
        <v>725</v>
      </c>
      <c r="B725" s="56"/>
      <c r="C725" s="8">
        <f t="shared" ca="1" si="125"/>
        <v>22</v>
      </c>
      <c r="D725" s="8">
        <f t="shared" ca="1" si="126"/>
        <v>0</v>
      </c>
      <c r="E725" s="50">
        <f t="shared" ca="1" si="127"/>
        <v>0</v>
      </c>
      <c r="F725" s="2" t="str">
        <f t="shared" ca="1" si="128"/>
        <v/>
      </c>
      <c r="BD725" s="49">
        <f t="shared" ca="1" si="130"/>
        <v>815.5</v>
      </c>
      <c r="BE725" s="3">
        <f t="shared" ca="1" si="129"/>
        <v>8.1500000000000003E-2</v>
      </c>
      <c r="BF725" s="3">
        <f t="shared" ca="1" si="131"/>
        <v>-1.3950525282585462</v>
      </c>
      <c r="BG725" s="9">
        <f t="shared" ca="1" si="132"/>
        <v>0</v>
      </c>
      <c r="BH725" s="6">
        <f ca="1">IF(ISNUMBER('Descriptive Stats'!BF725),'Descriptive Stats'!BF725,#N/A)</f>
        <v>-1.3950525282585462</v>
      </c>
      <c r="BI725" s="6">
        <f ca="1">IF(ISNUMBER('Descriptive Stats'!E725),'Descriptive Stats'!E725,#N/A)</f>
        <v>0</v>
      </c>
      <c r="BK725" s="2">
        <f t="shared" ca="1" si="123"/>
        <v>0</v>
      </c>
      <c r="BL725" s="2" t="str">
        <f t="shared" ca="1" si="124"/>
        <v/>
      </c>
    </row>
    <row r="726" spans="1:64" ht="14.4" x14ac:dyDescent="0.3">
      <c r="A726" s="2">
        <f>ROW()</f>
        <v>726</v>
      </c>
      <c r="B726" s="56"/>
      <c r="C726" s="8">
        <f t="shared" ca="1" si="125"/>
        <v>4</v>
      </c>
      <c r="D726" s="8">
        <f t="shared" ca="1" si="126"/>
        <v>0</v>
      </c>
      <c r="E726" s="50">
        <f t="shared" ca="1" si="127"/>
        <v>2</v>
      </c>
      <c r="F726" s="2" t="str">
        <f t="shared" ca="1" si="128"/>
        <v/>
      </c>
      <c r="BD726" s="49">
        <f t="shared" ca="1" si="130"/>
        <v>2595</v>
      </c>
      <c r="BE726" s="3">
        <f t="shared" ca="1" si="129"/>
        <v>0.25945000000000001</v>
      </c>
      <c r="BF726" s="3">
        <f t="shared" ca="1" si="131"/>
        <v>-0.6450419512753276</v>
      </c>
      <c r="BG726" s="9">
        <f t="shared" ca="1" si="132"/>
        <v>2</v>
      </c>
      <c r="BH726" s="6">
        <f ca="1">IF(ISNUMBER('Descriptive Stats'!BF726),'Descriptive Stats'!BF726,#N/A)</f>
        <v>-0.6450419512753276</v>
      </c>
      <c r="BI726" s="6">
        <f ca="1">IF(ISNUMBER('Descriptive Stats'!E726),'Descriptive Stats'!E726,#N/A)</f>
        <v>2</v>
      </c>
      <c r="BK726" s="2">
        <f t="shared" ca="1" si="123"/>
        <v>2</v>
      </c>
      <c r="BL726" s="2">
        <f t="shared" ca="1" si="124"/>
        <v>2</v>
      </c>
    </row>
    <row r="727" spans="1:64" ht="14.4" x14ac:dyDescent="0.3">
      <c r="A727" s="2">
        <f>ROW()</f>
        <v>727</v>
      </c>
      <c r="B727" s="56"/>
      <c r="C727" s="8">
        <f t="shared" ca="1" si="125"/>
        <v>3</v>
      </c>
      <c r="D727" s="8">
        <f t="shared" ca="1" si="126"/>
        <v>2</v>
      </c>
      <c r="E727" s="50">
        <f t="shared" ca="1" si="127"/>
        <v>6</v>
      </c>
      <c r="F727" s="2" t="str">
        <f t="shared" ca="1" si="128"/>
        <v/>
      </c>
      <c r="BD727" s="49">
        <f t="shared" ca="1" si="130"/>
        <v>3900</v>
      </c>
      <c r="BE727" s="3">
        <f t="shared" ca="1" si="129"/>
        <v>0.38995000000000002</v>
      </c>
      <c r="BF727" s="3">
        <f t="shared" ca="1" si="131"/>
        <v>-0.2794493539703507</v>
      </c>
      <c r="BG727" s="9">
        <f t="shared" ca="1" si="132"/>
        <v>6</v>
      </c>
      <c r="BH727" s="6">
        <f ca="1">IF(ISNUMBER('Descriptive Stats'!BF727),'Descriptive Stats'!BF727,#N/A)</f>
        <v>-0.2794493539703507</v>
      </c>
      <c r="BI727" s="6">
        <f ca="1">IF(ISNUMBER('Descriptive Stats'!E727),'Descriptive Stats'!E727,#N/A)</f>
        <v>6</v>
      </c>
      <c r="BK727" s="2" t="str">
        <f t="shared" ca="1" si="123"/>
        <v/>
      </c>
      <c r="BL727" s="2">
        <f t="shared" ca="1" si="124"/>
        <v>6</v>
      </c>
    </row>
    <row r="728" spans="1:64" ht="14.4" x14ac:dyDescent="0.3">
      <c r="A728" s="2">
        <f>ROW()</f>
        <v>728</v>
      </c>
      <c r="B728" s="56"/>
      <c r="C728" s="8">
        <f t="shared" ca="1" si="125"/>
        <v>2</v>
      </c>
      <c r="D728" s="8">
        <f t="shared" ca="1" si="126"/>
        <v>6</v>
      </c>
      <c r="E728" s="50">
        <f t="shared" ca="1" si="127"/>
        <v>3</v>
      </c>
      <c r="F728" s="2" t="str">
        <f t="shared" ca="1" si="128"/>
        <v/>
      </c>
      <c r="BD728" s="49">
        <f t="shared" ca="1" si="130"/>
        <v>3200</v>
      </c>
      <c r="BE728" s="3">
        <f t="shared" ca="1" si="129"/>
        <v>0.31995000000000001</v>
      </c>
      <c r="BF728" s="3">
        <f t="shared" ca="1" si="131"/>
        <v>-0.46783862043457014</v>
      </c>
      <c r="BG728" s="9">
        <f t="shared" ca="1" si="132"/>
        <v>3</v>
      </c>
      <c r="BH728" s="6">
        <f ca="1">IF(ISNUMBER('Descriptive Stats'!BF728),'Descriptive Stats'!BF728,#N/A)</f>
        <v>-0.46783862043457014</v>
      </c>
      <c r="BI728" s="6">
        <f ca="1">IF(ISNUMBER('Descriptive Stats'!E728),'Descriptive Stats'!E728,#N/A)</f>
        <v>3</v>
      </c>
      <c r="BK728" s="2" t="str">
        <f t="shared" ca="1" si="123"/>
        <v/>
      </c>
      <c r="BL728" s="2">
        <f t="shared" ca="1" si="124"/>
        <v>3</v>
      </c>
    </row>
    <row r="729" spans="1:64" ht="14.4" x14ac:dyDescent="0.3">
      <c r="A729" s="2">
        <f>ROW()</f>
        <v>729</v>
      </c>
      <c r="B729" s="56"/>
      <c r="C729" s="8">
        <f t="shared" ca="1" si="125"/>
        <v>10</v>
      </c>
      <c r="D729" s="8">
        <f t="shared" ca="1" si="126"/>
        <v>3</v>
      </c>
      <c r="E729" s="50">
        <f t="shared" ca="1" si="127"/>
        <v>0</v>
      </c>
      <c r="F729" s="2" t="str">
        <f t="shared" ca="1" si="128"/>
        <v/>
      </c>
      <c r="BD729" s="49">
        <f t="shared" ca="1" si="130"/>
        <v>815.5</v>
      </c>
      <c r="BE729" s="3">
        <f t="shared" ca="1" si="129"/>
        <v>8.1500000000000003E-2</v>
      </c>
      <c r="BF729" s="3">
        <f t="shared" ca="1" si="131"/>
        <v>-1.3950525282585462</v>
      </c>
      <c r="BG729" s="9">
        <f t="shared" ca="1" si="132"/>
        <v>0</v>
      </c>
      <c r="BH729" s="6">
        <f ca="1">IF(ISNUMBER('Descriptive Stats'!BF729),'Descriptive Stats'!BF729,#N/A)</f>
        <v>-1.3950525282585462</v>
      </c>
      <c r="BI729" s="6">
        <f ca="1">IF(ISNUMBER('Descriptive Stats'!E729),'Descriptive Stats'!E729,#N/A)</f>
        <v>0</v>
      </c>
      <c r="BK729" s="2">
        <f t="shared" ca="1" si="123"/>
        <v>0</v>
      </c>
      <c r="BL729" s="2" t="str">
        <f t="shared" ca="1" si="124"/>
        <v/>
      </c>
    </row>
    <row r="730" spans="1:64" ht="14.4" x14ac:dyDescent="0.3">
      <c r="A730" s="2">
        <f>ROW()</f>
        <v>730</v>
      </c>
      <c r="B730" s="56"/>
      <c r="C730" s="8">
        <f t="shared" ca="1" si="125"/>
        <v>22</v>
      </c>
      <c r="D730" s="8">
        <f t="shared" ca="1" si="126"/>
        <v>0</v>
      </c>
      <c r="E730" s="50">
        <f t="shared" ca="1" si="127"/>
        <v>0</v>
      </c>
      <c r="F730" s="2" t="str">
        <f t="shared" ca="1" si="128"/>
        <v/>
      </c>
      <c r="BD730" s="49">
        <f t="shared" ca="1" si="130"/>
        <v>815.5</v>
      </c>
      <c r="BE730" s="3">
        <f t="shared" ca="1" si="129"/>
        <v>8.1500000000000003E-2</v>
      </c>
      <c r="BF730" s="3">
        <f t="shared" ca="1" si="131"/>
        <v>-1.3950525282585462</v>
      </c>
      <c r="BG730" s="9">
        <f t="shared" ca="1" si="132"/>
        <v>0</v>
      </c>
      <c r="BH730" s="6">
        <f ca="1">IF(ISNUMBER('Descriptive Stats'!BF730),'Descriptive Stats'!BF730,#N/A)</f>
        <v>-1.3950525282585462</v>
      </c>
      <c r="BI730" s="6">
        <f ca="1">IF(ISNUMBER('Descriptive Stats'!E730),'Descriptive Stats'!E730,#N/A)</f>
        <v>0</v>
      </c>
      <c r="BK730" s="2">
        <f t="shared" ca="1" si="123"/>
        <v>0</v>
      </c>
      <c r="BL730" s="2" t="str">
        <f t="shared" ca="1" si="124"/>
        <v/>
      </c>
    </row>
    <row r="731" spans="1:64" ht="14.4" x14ac:dyDescent="0.3">
      <c r="A731" s="2">
        <f>ROW()</f>
        <v>731</v>
      </c>
      <c r="B731" s="56"/>
      <c r="C731" s="8">
        <f t="shared" ca="1" si="125"/>
        <v>11</v>
      </c>
      <c r="D731" s="8">
        <f t="shared" ca="1" si="126"/>
        <v>0</v>
      </c>
      <c r="E731" s="50">
        <f t="shared" ca="1" si="127"/>
        <v>4</v>
      </c>
      <c r="F731" s="2" t="str">
        <f t="shared" ca="1" si="128"/>
        <v/>
      </c>
      <c r="BD731" s="49">
        <f t="shared" ca="1" si="130"/>
        <v>3442</v>
      </c>
      <c r="BE731" s="3">
        <f t="shared" ca="1" si="129"/>
        <v>0.34415000000000001</v>
      </c>
      <c r="BF731" s="3">
        <f t="shared" ca="1" si="131"/>
        <v>-0.40116316278173481</v>
      </c>
      <c r="BG731" s="9">
        <f t="shared" ca="1" si="132"/>
        <v>4</v>
      </c>
      <c r="BH731" s="6">
        <f ca="1">IF(ISNUMBER('Descriptive Stats'!BF731),'Descriptive Stats'!BF731,#N/A)</f>
        <v>-0.40116316278173481</v>
      </c>
      <c r="BI731" s="6">
        <f ca="1">IF(ISNUMBER('Descriptive Stats'!E731),'Descriptive Stats'!E731,#N/A)</f>
        <v>4</v>
      </c>
      <c r="BK731" s="2" t="str">
        <f t="shared" ca="1" si="123"/>
        <v/>
      </c>
      <c r="BL731" s="2">
        <f t="shared" ca="1" si="124"/>
        <v>4</v>
      </c>
    </row>
    <row r="732" spans="1:64" ht="14.4" x14ac:dyDescent="0.3">
      <c r="A732" s="2">
        <f>ROW()</f>
        <v>732</v>
      </c>
      <c r="B732" s="56"/>
      <c r="C732" s="8">
        <f t="shared" ca="1" si="125"/>
        <v>13</v>
      </c>
      <c r="D732" s="8">
        <f t="shared" ca="1" si="126"/>
        <v>4</v>
      </c>
      <c r="E732" s="50">
        <f t="shared" ca="1" si="127"/>
        <v>19</v>
      </c>
      <c r="F732" s="2" t="str">
        <f t="shared" ca="1" si="128"/>
        <v>X</v>
      </c>
      <c r="BD732" s="49">
        <f t="shared" ca="1" si="130"/>
        <v>5294</v>
      </c>
      <c r="BE732" s="3">
        <f t="shared" ca="1" si="129"/>
        <v>0.52934999999999999</v>
      </c>
      <c r="BF732" s="3">
        <f t="shared" ca="1" si="131"/>
        <v>7.3636031452008061E-2</v>
      </c>
      <c r="BG732" s="9">
        <f t="shared" ca="1" si="132"/>
        <v>19</v>
      </c>
      <c r="BH732" s="6">
        <f ca="1">IF(ISNUMBER('Descriptive Stats'!BF732),'Descriptive Stats'!BF732,#N/A)</f>
        <v>7.3636031452008061E-2</v>
      </c>
      <c r="BI732" s="6">
        <f ca="1">IF(ISNUMBER('Descriptive Stats'!E732),'Descriptive Stats'!E732,#N/A)</f>
        <v>19</v>
      </c>
      <c r="BK732" s="2" t="str">
        <f t="shared" ca="1" si="123"/>
        <v/>
      </c>
      <c r="BL732" s="2">
        <f t="shared" ca="1" si="124"/>
        <v>19</v>
      </c>
    </row>
    <row r="733" spans="1:64" ht="14.4" x14ac:dyDescent="0.3">
      <c r="A733" s="2">
        <f>ROW()</f>
        <v>733</v>
      </c>
      <c r="B733" s="56"/>
      <c r="C733" s="8">
        <f t="shared" ca="1" si="125"/>
        <v>7</v>
      </c>
      <c r="D733" s="8">
        <f t="shared" ca="1" si="126"/>
        <v>19</v>
      </c>
      <c r="E733" s="50">
        <f t="shared" ca="1" si="127"/>
        <v>7</v>
      </c>
      <c r="F733" s="2" t="str">
        <f t="shared" ca="1" si="128"/>
        <v/>
      </c>
      <c r="BD733" s="49">
        <f t="shared" ca="1" si="130"/>
        <v>4473.5</v>
      </c>
      <c r="BE733" s="3">
        <f t="shared" ca="1" si="129"/>
        <v>0.44729999999999998</v>
      </c>
      <c r="BF733" s="3">
        <f t="shared" ca="1" si="131"/>
        <v>-0.13248586824472414</v>
      </c>
      <c r="BG733" s="9">
        <f t="shared" ca="1" si="132"/>
        <v>7</v>
      </c>
      <c r="BH733" s="6">
        <f ca="1">IF(ISNUMBER('Descriptive Stats'!BF733),'Descriptive Stats'!BF733,#N/A)</f>
        <v>-0.13248586824472414</v>
      </c>
      <c r="BI733" s="6">
        <f ca="1">IF(ISNUMBER('Descriptive Stats'!E733),'Descriptive Stats'!E733,#N/A)</f>
        <v>7</v>
      </c>
      <c r="BK733" s="2" t="str">
        <f t="shared" ca="1" si="123"/>
        <v/>
      </c>
      <c r="BL733" s="2">
        <f t="shared" ca="1" si="124"/>
        <v>7</v>
      </c>
    </row>
    <row r="734" spans="1:64" ht="14.4" x14ac:dyDescent="0.3">
      <c r="A734" s="2">
        <f>ROW()</f>
        <v>734</v>
      </c>
      <c r="B734" s="56"/>
      <c r="C734" s="8">
        <f t="shared" ca="1" si="125"/>
        <v>6</v>
      </c>
      <c r="D734" s="8">
        <f t="shared" ca="1" si="126"/>
        <v>7</v>
      </c>
      <c r="E734" s="50">
        <f t="shared" ca="1" si="127"/>
        <v>0</v>
      </c>
      <c r="F734" s="2" t="str">
        <f t="shared" ca="1" si="128"/>
        <v/>
      </c>
      <c r="BD734" s="49">
        <f t="shared" ca="1" si="130"/>
        <v>815.5</v>
      </c>
      <c r="BE734" s="3">
        <f t="shared" ca="1" si="129"/>
        <v>8.1500000000000003E-2</v>
      </c>
      <c r="BF734" s="3">
        <f t="shared" ca="1" si="131"/>
        <v>-1.3950525282585462</v>
      </c>
      <c r="BG734" s="9">
        <f t="shared" ca="1" si="132"/>
        <v>0</v>
      </c>
      <c r="BH734" s="6">
        <f ca="1">IF(ISNUMBER('Descriptive Stats'!BF734),'Descriptive Stats'!BF734,#N/A)</f>
        <v>-1.3950525282585462</v>
      </c>
      <c r="BI734" s="6">
        <f ca="1">IF(ISNUMBER('Descriptive Stats'!E734),'Descriptive Stats'!E734,#N/A)</f>
        <v>0</v>
      </c>
      <c r="BK734" s="2">
        <f t="shared" ca="1" si="123"/>
        <v>0</v>
      </c>
      <c r="BL734" s="2" t="str">
        <f t="shared" ca="1" si="124"/>
        <v/>
      </c>
    </row>
    <row r="735" spans="1:64" ht="14.4" x14ac:dyDescent="0.3">
      <c r="A735" s="2">
        <f>ROW()</f>
        <v>735</v>
      </c>
      <c r="B735" s="56"/>
      <c r="C735" s="8">
        <f t="shared" ca="1" si="125"/>
        <v>14</v>
      </c>
      <c r="D735" s="8">
        <f t="shared" ca="1" si="126"/>
        <v>0</v>
      </c>
      <c r="E735" s="50">
        <f t="shared" ca="1" si="127"/>
        <v>7</v>
      </c>
      <c r="F735" s="2" t="str">
        <f t="shared" ca="1" si="128"/>
        <v/>
      </c>
      <c r="BD735" s="49">
        <f t="shared" ca="1" si="130"/>
        <v>4473.5</v>
      </c>
      <c r="BE735" s="3">
        <f t="shared" ca="1" si="129"/>
        <v>0.44729999999999998</v>
      </c>
      <c r="BF735" s="3">
        <f t="shared" ca="1" si="131"/>
        <v>-0.13248586824472414</v>
      </c>
      <c r="BG735" s="9">
        <f t="shared" ca="1" si="132"/>
        <v>7</v>
      </c>
      <c r="BH735" s="6">
        <f ca="1">IF(ISNUMBER('Descriptive Stats'!BF735),'Descriptive Stats'!BF735,#N/A)</f>
        <v>-0.13248586824472414</v>
      </c>
      <c r="BI735" s="6">
        <f ca="1">IF(ISNUMBER('Descriptive Stats'!E735),'Descriptive Stats'!E735,#N/A)</f>
        <v>7</v>
      </c>
      <c r="BK735" s="2" t="str">
        <f t="shared" ca="1" si="123"/>
        <v/>
      </c>
      <c r="BL735" s="2">
        <f t="shared" ca="1" si="124"/>
        <v>7</v>
      </c>
    </row>
    <row r="736" spans="1:64" ht="14.4" x14ac:dyDescent="0.3">
      <c r="A736" s="2">
        <f>ROW()</f>
        <v>736</v>
      </c>
      <c r="B736" s="56"/>
      <c r="C736" s="8">
        <f t="shared" ca="1" si="125"/>
        <v>19</v>
      </c>
      <c r="D736" s="8">
        <f t="shared" ca="1" si="126"/>
        <v>7</v>
      </c>
      <c r="E736" s="50">
        <f t="shared" ca="1" si="127"/>
        <v>0</v>
      </c>
      <c r="F736" s="2" t="str">
        <f t="shared" ca="1" si="128"/>
        <v/>
      </c>
      <c r="BD736" s="49">
        <f t="shared" ca="1" si="130"/>
        <v>815.5</v>
      </c>
      <c r="BE736" s="3">
        <f t="shared" ca="1" si="129"/>
        <v>8.1500000000000003E-2</v>
      </c>
      <c r="BF736" s="3">
        <f t="shared" ca="1" si="131"/>
        <v>-1.3950525282585462</v>
      </c>
      <c r="BG736" s="9">
        <f t="shared" ca="1" si="132"/>
        <v>0</v>
      </c>
      <c r="BH736" s="6">
        <f ca="1">IF(ISNUMBER('Descriptive Stats'!BF736),'Descriptive Stats'!BF736,#N/A)</f>
        <v>-1.3950525282585462</v>
      </c>
      <c r="BI736" s="6">
        <f ca="1">IF(ISNUMBER('Descriptive Stats'!E736),'Descriptive Stats'!E736,#N/A)</f>
        <v>0</v>
      </c>
      <c r="BK736" s="2">
        <f t="shared" ca="1" si="123"/>
        <v>0</v>
      </c>
      <c r="BL736" s="2" t="str">
        <f t="shared" ca="1" si="124"/>
        <v/>
      </c>
    </row>
    <row r="737" spans="1:64" ht="14.4" x14ac:dyDescent="0.3">
      <c r="A737" s="2">
        <f>ROW()</f>
        <v>737</v>
      </c>
      <c r="B737" s="56"/>
      <c r="C737" s="8">
        <f t="shared" ca="1" si="125"/>
        <v>15</v>
      </c>
      <c r="D737" s="8">
        <f t="shared" ca="1" si="126"/>
        <v>0</v>
      </c>
      <c r="E737" s="50">
        <f t="shared" ca="1" si="127"/>
        <v>0</v>
      </c>
      <c r="F737" s="2" t="str">
        <f t="shared" ca="1" si="128"/>
        <v/>
      </c>
      <c r="BD737" s="49">
        <f t="shared" ca="1" si="130"/>
        <v>815.5</v>
      </c>
      <c r="BE737" s="3">
        <f t="shared" ca="1" si="129"/>
        <v>8.1500000000000003E-2</v>
      </c>
      <c r="BF737" s="3">
        <f t="shared" ca="1" si="131"/>
        <v>-1.3950525282585462</v>
      </c>
      <c r="BG737" s="9">
        <f t="shared" ca="1" si="132"/>
        <v>0</v>
      </c>
      <c r="BH737" s="6">
        <f ca="1">IF(ISNUMBER('Descriptive Stats'!BF737),'Descriptive Stats'!BF737,#N/A)</f>
        <v>-1.3950525282585462</v>
      </c>
      <c r="BI737" s="6">
        <f ca="1">IF(ISNUMBER('Descriptive Stats'!E737),'Descriptive Stats'!E737,#N/A)</f>
        <v>0</v>
      </c>
      <c r="BK737" s="2">
        <f t="shared" ca="1" si="123"/>
        <v>0</v>
      </c>
      <c r="BL737" s="2" t="str">
        <f t="shared" ca="1" si="124"/>
        <v/>
      </c>
    </row>
    <row r="738" spans="1:64" ht="14.4" x14ac:dyDescent="0.3">
      <c r="A738" s="2">
        <f>ROW()</f>
        <v>738</v>
      </c>
      <c r="B738" s="56"/>
      <c r="C738" s="8">
        <f t="shared" ca="1" si="125"/>
        <v>18</v>
      </c>
      <c r="D738" s="8">
        <f t="shared" ca="1" si="126"/>
        <v>0</v>
      </c>
      <c r="E738" s="50">
        <f t="shared" ca="1" si="127"/>
        <v>3</v>
      </c>
      <c r="F738" s="2" t="str">
        <f t="shared" ca="1" si="128"/>
        <v/>
      </c>
      <c r="BD738" s="49">
        <f t="shared" ca="1" si="130"/>
        <v>3200</v>
      </c>
      <c r="BE738" s="3">
        <f t="shared" ca="1" si="129"/>
        <v>0.31995000000000001</v>
      </c>
      <c r="BF738" s="3">
        <f t="shared" ca="1" si="131"/>
        <v>-0.46783862043457014</v>
      </c>
      <c r="BG738" s="9">
        <f t="shared" ca="1" si="132"/>
        <v>3</v>
      </c>
      <c r="BH738" s="6">
        <f ca="1">IF(ISNUMBER('Descriptive Stats'!BF738),'Descriptive Stats'!BF738,#N/A)</f>
        <v>-0.46783862043457014</v>
      </c>
      <c r="BI738" s="6">
        <f ca="1">IF(ISNUMBER('Descriptive Stats'!E738),'Descriptive Stats'!E738,#N/A)</f>
        <v>3</v>
      </c>
      <c r="BK738" s="2" t="str">
        <f t="shared" ca="1" si="123"/>
        <v/>
      </c>
      <c r="BL738" s="2">
        <f t="shared" ca="1" si="124"/>
        <v>3</v>
      </c>
    </row>
    <row r="739" spans="1:64" ht="14.4" x14ac:dyDescent="0.3">
      <c r="A739" s="2">
        <f>ROW()</f>
        <v>739</v>
      </c>
      <c r="B739" s="56"/>
      <c r="C739" s="8">
        <f t="shared" ca="1" si="125"/>
        <v>10</v>
      </c>
      <c r="D739" s="8">
        <f t="shared" ca="1" si="126"/>
        <v>3</v>
      </c>
      <c r="E739" s="50">
        <f t="shared" ca="1" si="127"/>
        <v>4</v>
      </c>
      <c r="F739" s="2" t="str">
        <f t="shared" ca="1" si="128"/>
        <v/>
      </c>
      <c r="BD739" s="49">
        <f t="shared" ca="1" si="130"/>
        <v>3442</v>
      </c>
      <c r="BE739" s="3">
        <f t="shared" ca="1" si="129"/>
        <v>0.34415000000000001</v>
      </c>
      <c r="BF739" s="3">
        <f t="shared" ca="1" si="131"/>
        <v>-0.40116316278173481</v>
      </c>
      <c r="BG739" s="9">
        <f t="shared" ca="1" si="132"/>
        <v>4</v>
      </c>
      <c r="BH739" s="6">
        <f ca="1">IF(ISNUMBER('Descriptive Stats'!BF739),'Descriptive Stats'!BF739,#N/A)</f>
        <v>-0.40116316278173481</v>
      </c>
      <c r="BI739" s="6">
        <f ca="1">IF(ISNUMBER('Descriptive Stats'!E739),'Descriptive Stats'!E739,#N/A)</f>
        <v>4</v>
      </c>
      <c r="BK739" s="2" t="str">
        <f t="shared" ref="BK739:BK802" ca="1" si="133">IF(AND(ISNUMBER(E739),E739&lt;=$J$15),E739,"")</f>
        <v/>
      </c>
      <c r="BL739" s="2">
        <f t="shared" ref="BL739:BL802" ca="1" si="134">IF(AND(ISNUMBER(E739),E739&gt;=$J$15),E739,"")</f>
        <v>4</v>
      </c>
    </row>
    <row r="740" spans="1:64" ht="14.4" x14ac:dyDescent="0.3">
      <c r="A740" s="2">
        <f>ROW()</f>
        <v>740</v>
      </c>
      <c r="B740" s="56"/>
      <c r="C740" s="8">
        <f t="shared" ca="1" si="125"/>
        <v>13</v>
      </c>
      <c r="D740" s="8">
        <f t="shared" ca="1" si="126"/>
        <v>4</v>
      </c>
      <c r="E740" s="50">
        <f t="shared" ca="1" si="127"/>
        <v>19</v>
      </c>
      <c r="F740" s="2" t="str">
        <f t="shared" ca="1" si="128"/>
        <v>X</v>
      </c>
      <c r="BD740" s="49">
        <f t="shared" ca="1" si="130"/>
        <v>5294</v>
      </c>
      <c r="BE740" s="3">
        <f t="shared" ca="1" si="129"/>
        <v>0.52934999999999999</v>
      </c>
      <c r="BF740" s="3">
        <f t="shared" ca="1" si="131"/>
        <v>7.3636031452008061E-2</v>
      </c>
      <c r="BG740" s="9">
        <f t="shared" ca="1" si="132"/>
        <v>19</v>
      </c>
      <c r="BH740" s="6">
        <f ca="1">IF(ISNUMBER('Descriptive Stats'!BF740),'Descriptive Stats'!BF740,#N/A)</f>
        <v>7.3636031452008061E-2</v>
      </c>
      <c r="BI740" s="6">
        <f ca="1">IF(ISNUMBER('Descriptive Stats'!E740),'Descriptive Stats'!E740,#N/A)</f>
        <v>19</v>
      </c>
      <c r="BK740" s="2" t="str">
        <f t="shared" ca="1" si="133"/>
        <v/>
      </c>
      <c r="BL740" s="2">
        <f t="shared" ca="1" si="134"/>
        <v>19</v>
      </c>
    </row>
    <row r="741" spans="1:64" ht="14.4" x14ac:dyDescent="0.3">
      <c r="A741" s="2">
        <f>ROW()</f>
        <v>741</v>
      </c>
      <c r="B741" s="56"/>
      <c r="C741" s="8">
        <f t="shared" ca="1" si="125"/>
        <v>7</v>
      </c>
      <c r="D741" s="8">
        <f t="shared" ca="1" si="126"/>
        <v>19</v>
      </c>
      <c r="E741" s="50">
        <f t="shared" ca="1" si="127"/>
        <v>0</v>
      </c>
      <c r="F741" s="2" t="str">
        <f t="shared" ca="1" si="128"/>
        <v/>
      </c>
      <c r="BD741" s="49">
        <f t="shared" ca="1" si="130"/>
        <v>815.5</v>
      </c>
      <c r="BE741" s="3">
        <f t="shared" ca="1" si="129"/>
        <v>8.1500000000000003E-2</v>
      </c>
      <c r="BF741" s="3">
        <f t="shared" ca="1" si="131"/>
        <v>-1.3950525282585462</v>
      </c>
      <c r="BG741" s="9">
        <f t="shared" ca="1" si="132"/>
        <v>0</v>
      </c>
      <c r="BH741" s="6">
        <f ca="1">IF(ISNUMBER('Descriptive Stats'!BF741),'Descriptive Stats'!BF741,#N/A)</f>
        <v>-1.3950525282585462</v>
      </c>
      <c r="BI741" s="6">
        <f ca="1">IF(ISNUMBER('Descriptive Stats'!E741),'Descriptive Stats'!E741,#N/A)</f>
        <v>0</v>
      </c>
      <c r="BK741" s="2">
        <f t="shared" ca="1" si="133"/>
        <v>0</v>
      </c>
      <c r="BL741" s="2" t="str">
        <f t="shared" ca="1" si="134"/>
        <v/>
      </c>
    </row>
    <row r="742" spans="1:64" ht="14.4" x14ac:dyDescent="0.3">
      <c r="A742" s="2">
        <f>ROW()</f>
        <v>742</v>
      </c>
      <c r="B742" s="56"/>
      <c r="C742" s="8">
        <f t="shared" ca="1" si="125"/>
        <v>4</v>
      </c>
      <c r="D742" s="8">
        <f t="shared" ca="1" si="126"/>
        <v>0</v>
      </c>
      <c r="E742" s="50">
        <f t="shared" ca="1" si="127"/>
        <v>6</v>
      </c>
      <c r="F742" s="2" t="str">
        <f t="shared" ca="1" si="128"/>
        <v/>
      </c>
      <c r="BD742" s="49">
        <f t="shared" ca="1" si="130"/>
        <v>3900</v>
      </c>
      <c r="BE742" s="3">
        <f t="shared" ca="1" si="129"/>
        <v>0.38995000000000002</v>
      </c>
      <c r="BF742" s="3">
        <f t="shared" ca="1" si="131"/>
        <v>-0.2794493539703507</v>
      </c>
      <c r="BG742" s="9">
        <f t="shared" ca="1" si="132"/>
        <v>6</v>
      </c>
      <c r="BH742" s="6">
        <f ca="1">IF(ISNUMBER('Descriptive Stats'!BF742),'Descriptive Stats'!BF742,#N/A)</f>
        <v>-0.2794493539703507</v>
      </c>
      <c r="BI742" s="6">
        <f ca="1">IF(ISNUMBER('Descriptive Stats'!E742),'Descriptive Stats'!E742,#N/A)</f>
        <v>6</v>
      </c>
      <c r="BK742" s="2" t="str">
        <f t="shared" ca="1" si="133"/>
        <v/>
      </c>
      <c r="BL742" s="2">
        <f t="shared" ca="1" si="134"/>
        <v>6</v>
      </c>
    </row>
    <row r="743" spans="1:64" ht="14.4" x14ac:dyDescent="0.3">
      <c r="A743" s="2">
        <f>ROW()</f>
        <v>743</v>
      </c>
      <c r="B743" s="56"/>
      <c r="C743" s="8">
        <f t="shared" ca="1" si="125"/>
        <v>2</v>
      </c>
      <c r="D743" s="8">
        <f t="shared" ca="1" si="126"/>
        <v>6</v>
      </c>
      <c r="E743" s="50">
        <f t="shared" ca="1" si="127"/>
        <v>9</v>
      </c>
      <c r="F743" s="2" t="str">
        <f t="shared" ca="1" si="128"/>
        <v/>
      </c>
      <c r="BD743" s="49">
        <f t="shared" ca="1" si="130"/>
        <v>4819</v>
      </c>
      <c r="BE743" s="3">
        <f t="shared" ca="1" si="129"/>
        <v>0.48185</v>
      </c>
      <c r="BF743" s="3">
        <f t="shared" ca="1" si="131"/>
        <v>-4.5511009098988427E-2</v>
      </c>
      <c r="BG743" s="9">
        <f t="shared" ca="1" si="132"/>
        <v>9</v>
      </c>
      <c r="BH743" s="6">
        <f ca="1">IF(ISNUMBER('Descriptive Stats'!BF743),'Descriptive Stats'!BF743,#N/A)</f>
        <v>-4.5511009098988427E-2</v>
      </c>
      <c r="BI743" s="6">
        <f ca="1">IF(ISNUMBER('Descriptive Stats'!E743),'Descriptive Stats'!E743,#N/A)</f>
        <v>9</v>
      </c>
      <c r="BK743" s="2" t="str">
        <f t="shared" ca="1" si="133"/>
        <v/>
      </c>
      <c r="BL743" s="2">
        <f t="shared" ca="1" si="134"/>
        <v>9</v>
      </c>
    </row>
    <row r="744" spans="1:64" ht="14.4" x14ac:dyDescent="0.3">
      <c r="A744" s="2">
        <f>ROW()</f>
        <v>744</v>
      </c>
      <c r="B744" s="56"/>
      <c r="C744" s="8">
        <f t="shared" ca="1" si="125"/>
        <v>23</v>
      </c>
      <c r="D744" s="8">
        <f t="shared" ca="1" si="126"/>
        <v>9</v>
      </c>
      <c r="E744" s="50">
        <f t="shared" ca="1" si="127"/>
        <v>2</v>
      </c>
      <c r="F744" s="2" t="str">
        <f t="shared" ca="1" si="128"/>
        <v/>
      </c>
      <c r="BD744" s="49">
        <f t="shared" ca="1" si="130"/>
        <v>2595</v>
      </c>
      <c r="BE744" s="3">
        <f t="shared" ca="1" si="129"/>
        <v>0.25945000000000001</v>
      </c>
      <c r="BF744" s="3">
        <f t="shared" ca="1" si="131"/>
        <v>-0.6450419512753276</v>
      </c>
      <c r="BG744" s="9">
        <f t="shared" ca="1" si="132"/>
        <v>2</v>
      </c>
      <c r="BH744" s="6">
        <f ca="1">IF(ISNUMBER('Descriptive Stats'!BF744),'Descriptive Stats'!BF744,#N/A)</f>
        <v>-0.6450419512753276</v>
      </c>
      <c r="BI744" s="6">
        <f ca="1">IF(ISNUMBER('Descriptive Stats'!E744),'Descriptive Stats'!E744,#N/A)</f>
        <v>2</v>
      </c>
      <c r="BK744" s="2">
        <f t="shared" ca="1" si="133"/>
        <v>2</v>
      </c>
      <c r="BL744" s="2">
        <f t="shared" ca="1" si="134"/>
        <v>2</v>
      </c>
    </row>
    <row r="745" spans="1:64" ht="14.4" x14ac:dyDescent="0.3">
      <c r="A745" s="2">
        <f>ROW()</f>
        <v>745</v>
      </c>
      <c r="B745" s="56"/>
      <c r="C745" s="8">
        <f t="shared" ca="1" si="125"/>
        <v>21</v>
      </c>
      <c r="D745" s="8">
        <f t="shared" ca="1" si="126"/>
        <v>2</v>
      </c>
      <c r="E745" s="50">
        <f t="shared" ca="1" si="127"/>
        <v>0</v>
      </c>
      <c r="F745" s="2" t="str">
        <f t="shared" ca="1" si="128"/>
        <v/>
      </c>
      <c r="BD745" s="49">
        <f t="shared" ca="1" si="130"/>
        <v>815.5</v>
      </c>
      <c r="BE745" s="3">
        <f t="shared" ca="1" si="129"/>
        <v>8.1500000000000003E-2</v>
      </c>
      <c r="BF745" s="3">
        <f t="shared" ca="1" si="131"/>
        <v>-1.3950525282585462</v>
      </c>
      <c r="BG745" s="9">
        <f t="shared" ca="1" si="132"/>
        <v>0</v>
      </c>
      <c r="BH745" s="6">
        <f ca="1">IF(ISNUMBER('Descriptive Stats'!BF745),'Descriptive Stats'!BF745,#N/A)</f>
        <v>-1.3950525282585462</v>
      </c>
      <c r="BI745" s="6">
        <f ca="1">IF(ISNUMBER('Descriptive Stats'!E745),'Descriptive Stats'!E745,#N/A)</f>
        <v>0</v>
      </c>
      <c r="BK745" s="2">
        <f t="shared" ca="1" si="133"/>
        <v>0</v>
      </c>
      <c r="BL745" s="2" t="str">
        <f t="shared" ca="1" si="134"/>
        <v/>
      </c>
    </row>
    <row r="746" spans="1:64" ht="14.4" x14ac:dyDescent="0.3">
      <c r="A746" s="2">
        <f>ROW()</f>
        <v>746</v>
      </c>
      <c r="B746" s="56"/>
      <c r="C746" s="8">
        <f t="shared" ca="1" si="125"/>
        <v>22</v>
      </c>
      <c r="D746" s="8">
        <f t="shared" ca="1" si="126"/>
        <v>0</v>
      </c>
      <c r="E746" s="50">
        <f t="shared" ca="1" si="127"/>
        <v>0</v>
      </c>
      <c r="F746" s="2" t="str">
        <f t="shared" ca="1" si="128"/>
        <v/>
      </c>
      <c r="BD746" s="49">
        <f t="shared" ca="1" si="130"/>
        <v>815.5</v>
      </c>
      <c r="BE746" s="3">
        <f t="shared" ca="1" si="129"/>
        <v>8.1500000000000003E-2</v>
      </c>
      <c r="BF746" s="3">
        <f t="shared" ca="1" si="131"/>
        <v>-1.3950525282585462</v>
      </c>
      <c r="BG746" s="9">
        <f t="shared" ca="1" si="132"/>
        <v>0</v>
      </c>
      <c r="BH746" s="6">
        <f ca="1">IF(ISNUMBER('Descriptive Stats'!BF746),'Descriptive Stats'!BF746,#N/A)</f>
        <v>-1.3950525282585462</v>
      </c>
      <c r="BI746" s="6">
        <f ca="1">IF(ISNUMBER('Descriptive Stats'!E746),'Descriptive Stats'!E746,#N/A)</f>
        <v>0</v>
      </c>
      <c r="BK746" s="2">
        <f t="shared" ca="1" si="133"/>
        <v>0</v>
      </c>
      <c r="BL746" s="2" t="str">
        <f t="shared" ca="1" si="134"/>
        <v/>
      </c>
    </row>
    <row r="747" spans="1:64" ht="14.4" x14ac:dyDescent="0.3">
      <c r="A747" s="2">
        <f>ROW()</f>
        <v>747</v>
      </c>
      <c r="B747" s="56"/>
      <c r="C747" s="8">
        <f t="shared" ca="1" si="125"/>
        <v>20</v>
      </c>
      <c r="D747" s="8">
        <f t="shared" ca="1" si="126"/>
        <v>0</v>
      </c>
      <c r="E747" s="50">
        <f t="shared" ca="1" si="127"/>
        <v>7</v>
      </c>
      <c r="F747" s="2" t="str">
        <f t="shared" ca="1" si="128"/>
        <v/>
      </c>
      <c r="BD747" s="49">
        <f t="shared" ca="1" si="130"/>
        <v>4473.5</v>
      </c>
      <c r="BE747" s="3">
        <f t="shared" ca="1" si="129"/>
        <v>0.44729999999999998</v>
      </c>
      <c r="BF747" s="3">
        <f t="shared" ca="1" si="131"/>
        <v>-0.13248586824472414</v>
      </c>
      <c r="BG747" s="9">
        <f t="shared" ca="1" si="132"/>
        <v>7</v>
      </c>
      <c r="BH747" s="6">
        <f ca="1">IF(ISNUMBER('Descriptive Stats'!BF747),'Descriptive Stats'!BF747,#N/A)</f>
        <v>-0.13248586824472414</v>
      </c>
      <c r="BI747" s="6">
        <f ca="1">IF(ISNUMBER('Descriptive Stats'!E747),'Descriptive Stats'!E747,#N/A)</f>
        <v>7</v>
      </c>
      <c r="BK747" s="2" t="str">
        <f t="shared" ca="1" si="133"/>
        <v/>
      </c>
      <c r="BL747" s="2">
        <f t="shared" ca="1" si="134"/>
        <v>7</v>
      </c>
    </row>
    <row r="748" spans="1:64" ht="14.4" x14ac:dyDescent="0.3">
      <c r="A748" s="2">
        <f>ROW()</f>
        <v>748</v>
      </c>
      <c r="B748" s="56"/>
      <c r="C748" s="8">
        <f t="shared" ca="1" si="125"/>
        <v>19</v>
      </c>
      <c r="D748" s="8">
        <f t="shared" ca="1" si="126"/>
        <v>7</v>
      </c>
      <c r="E748" s="50">
        <f t="shared" ca="1" si="127"/>
        <v>15</v>
      </c>
      <c r="F748" s="2" t="str">
        <f t="shared" ca="1" si="128"/>
        <v/>
      </c>
      <c r="BD748" s="49">
        <f t="shared" ca="1" si="130"/>
        <v>5051.5</v>
      </c>
      <c r="BE748" s="3">
        <f t="shared" ca="1" si="129"/>
        <v>0.50509999999999999</v>
      </c>
      <c r="BF748" s="3">
        <f t="shared" ca="1" si="131"/>
        <v>1.2784152420787677E-2</v>
      </c>
      <c r="BG748" s="9">
        <f t="shared" ca="1" si="132"/>
        <v>15</v>
      </c>
      <c r="BH748" s="6">
        <f ca="1">IF(ISNUMBER('Descriptive Stats'!BF748),'Descriptive Stats'!BF748,#N/A)</f>
        <v>1.2784152420787677E-2</v>
      </c>
      <c r="BI748" s="6">
        <f ca="1">IF(ISNUMBER('Descriptive Stats'!E748),'Descriptive Stats'!E748,#N/A)</f>
        <v>15</v>
      </c>
      <c r="BK748" s="2" t="str">
        <f t="shared" ca="1" si="133"/>
        <v/>
      </c>
      <c r="BL748" s="2">
        <f t="shared" ca="1" si="134"/>
        <v>15</v>
      </c>
    </row>
    <row r="749" spans="1:64" ht="14.4" x14ac:dyDescent="0.3">
      <c r="A749" s="2">
        <f>ROW()</f>
        <v>749</v>
      </c>
      <c r="B749" s="56"/>
      <c r="C749" s="8">
        <f t="shared" ca="1" si="125"/>
        <v>24</v>
      </c>
      <c r="D749" s="8">
        <f t="shared" ca="1" si="126"/>
        <v>15</v>
      </c>
      <c r="E749" s="50">
        <f t="shared" ca="1" si="127"/>
        <v>0</v>
      </c>
      <c r="F749" s="2" t="str">
        <f t="shared" ca="1" si="128"/>
        <v/>
      </c>
      <c r="BD749" s="49">
        <f t="shared" ca="1" si="130"/>
        <v>815.5</v>
      </c>
      <c r="BE749" s="3">
        <f t="shared" ca="1" si="129"/>
        <v>8.1500000000000003E-2</v>
      </c>
      <c r="BF749" s="3">
        <f t="shared" ca="1" si="131"/>
        <v>-1.3950525282585462</v>
      </c>
      <c r="BG749" s="9">
        <f t="shared" ca="1" si="132"/>
        <v>0</v>
      </c>
      <c r="BH749" s="6">
        <f ca="1">IF(ISNUMBER('Descriptive Stats'!BF749),'Descriptive Stats'!BF749,#N/A)</f>
        <v>-1.3950525282585462</v>
      </c>
      <c r="BI749" s="6">
        <f ca="1">IF(ISNUMBER('Descriptive Stats'!E749),'Descriptive Stats'!E749,#N/A)</f>
        <v>0</v>
      </c>
      <c r="BK749" s="2">
        <f t="shared" ca="1" si="133"/>
        <v>0</v>
      </c>
      <c r="BL749" s="2" t="str">
        <f t="shared" ca="1" si="134"/>
        <v/>
      </c>
    </row>
    <row r="750" spans="1:64" ht="14.4" x14ac:dyDescent="0.3">
      <c r="A750" s="2">
        <f>ROW()</f>
        <v>750</v>
      </c>
      <c r="B750" s="56"/>
      <c r="C750" s="8">
        <f t="shared" ca="1" si="125"/>
        <v>14</v>
      </c>
      <c r="D750" s="8">
        <f t="shared" ca="1" si="126"/>
        <v>0</v>
      </c>
      <c r="E750" s="50">
        <f t="shared" ca="1" si="127"/>
        <v>1</v>
      </c>
      <c r="F750" s="2" t="str">
        <f t="shared" ca="1" si="128"/>
        <v/>
      </c>
      <c r="BD750" s="49">
        <f t="shared" ca="1" si="130"/>
        <v>1871</v>
      </c>
      <c r="BE750" s="3">
        <f t="shared" ca="1" si="129"/>
        <v>0.18704999999999999</v>
      </c>
      <c r="BF750" s="3">
        <f t="shared" ca="1" si="131"/>
        <v>-0.88881967520906158</v>
      </c>
      <c r="BG750" s="9">
        <f t="shared" ca="1" si="132"/>
        <v>1</v>
      </c>
      <c r="BH750" s="6">
        <f ca="1">IF(ISNUMBER('Descriptive Stats'!BF750),'Descriptive Stats'!BF750,#N/A)</f>
        <v>-0.88881967520906158</v>
      </c>
      <c r="BI750" s="6">
        <f ca="1">IF(ISNUMBER('Descriptive Stats'!E750),'Descriptive Stats'!E750,#N/A)</f>
        <v>1</v>
      </c>
      <c r="BK750" s="2">
        <f t="shared" ca="1" si="133"/>
        <v>1</v>
      </c>
      <c r="BL750" s="2" t="str">
        <f t="shared" ca="1" si="134"/>
        <v/>
      </c>
    </row>
    <row r="751" spans="1:64" ht="14.4" x14ac:dyDescent="0.3">
      <c r="A751" s="2">
        <f>ROW()</f>
        <v>751</v>
      </c>
      <c r="B751" s="56"/>
      <c r="C751" s="8">
        <f t="shared" ca="1" si="125"/>
        <v>12</v>
      </c>
      <c r="D751" s="8">
        <f t="shared" ca="1" si="126"/>
        <v>1</v>
      </c>
      <c r="E751" s="50">
        <f t="shared" ca="1" si="127"/>
        <v>15</v>
      </c>
      <c r="F751" s="2" t="str">
        <f t="shared" ca="1" si="128"/>
        <v/>
      </c>
      <c r="BD751" s="49">
        <f t="shared" ca="1" si="130"/>
        <v>5051.5</v>
      </c>
      <c r="BE751" s="3">
        <f t="shared" ca="1" si="129"/>
        <v>0.50509999999999999</v>
      </c>
      <c r="BF751" s="3">
        <f t="shared" ca="1" si="131"/>
        <v>1.2784152420787677E-2</v>
      </c>
      <c r="BG751" s="9">
        <f t="shared" ca="1" si="132"/>
        <v>15</v>
      </c>
      <c r="BH751" s="6">
        <f ca="1">IF(ISNUMBER('Descriptive Stats'!BF751),'Descriptive Stats'!BF751,#N/A)</f>
        <v>1.2784152420787677E-2</v>
      </c>
      <c r="BI751" s="6">
        <f ca="1">IF(ISNUMBER('Descriptive Stats'!E751),'Descriptive Stats'!E751,#N/A)</f>
        <v>15</v>
      </c>
      <c r="BK751" s="2" t="str">
        <f t="shared" ca="1" si="133"/>
        <v/>
      </c>
      <c r="BL751" s="2">
        <f t="shared" ca="1" si="134"/>
        <v>15</v>
      </c>
    </row>
    <row r="752" spans="1:64" ht="14.4" x14ac:dyDescent="0.3">
      <c r="A752" s="2">
        <f>ROW()</f>
        <v>752</v>
      </c>
      <c r="B752" s="56"/>
      <c r="C752" s="8">
        <f t="shared" ca="1" si="125"/>
        <v>24</v>
      </c>
      <c r="D752" s="8">
        <f t="shared" ca="1" si="126"/>
        <v>15</v>
      </c>
      <c r="E752" s="50">
        <f t="shared" ca="1" si="127"/>
        <v>19</v>
      </c>
      <c r="F752" s="2" t="str">
        <f t="shared" ca="1" si="128"/>
        <v>X</v>
      </c>
      <c r="BD752" s="49">
        <f t="shared" ca="1" si="130"/>
        <v>5294</v>
      </c>
      <c r="BE752" s="3">
        <f t="shared" ca="1" si="129"/>
        <v>0.52934999999999999</v>
      </c>
      <c r="BF752" s="3">
        <f t="shared" ca="1" si="131"/>
        <v>7.3636031452008061E-2</v>
      </c>
      <c r="BG752" s="9">
        <f t="shared" ca="1" si="132"/>
        <v>19</v>
      </c>
      <c r="BH752" s="6">
        <f ca="1">IF(ISNUMBER('Descriptive Stats'!BF752),'Descriptive Stats'!BF752,#N/A)</f>
        <v>7.3636031452008061E-2</v>
      </c>
      <c r="BI752" s="6">
        <f ca="1">IF(ISNUMBER('Descriptive Stats'!E752),'Descriptive Stats'!E752,#N/A)</f>
        <v>19</v>
      </c>
      <c r="BK752" s="2" t="str">
        <f t="shared" ca="1" si="133"/>
        <v/>
      </c>
      <c r="BL752" s="2">
        <f t="shared" ca="1" si="134"/>
        <v>19</v>
      </c>
    </row>
    <row r="753" spans="1:64" ht="14.4" x14ac:dyDescent="0.3">
      <c r="A753" s="2">
        <f>ROW()</f>
        <v>753</v>
      </c>
      <c r="B753" s="56"/>
      <c r="C753" s="8">
        <f t="shared" ca="1" si="125"/>
        <v>7</v>
      </c>
      <c r="D753" s="8">
        <f t="shared" ca="1" si="126"/>
        <v>19</v>
      </c>
      <c r="E753" s="50">
        <f t="shared" ca="1" si="127"/>
        <v>19</v>
      </c>
      <c r="F753" s="2" t="str">
        <f t="shared" ca="1" si="128"/>
        <v>X</v>
      </c>
      <c r="BD753" s="49">
        <f t="shared" ca="1" si="130"/>
        <v>5294</v>
      </c>
      <c r="BE753" s="3">
        <f t="shared" ca="1" si="129"/>
        <v>0.52934999999999999</v>
      </c>
      <c r="BF753" s="3">
        <f t="shared" ca="1" si="131"/>
        <v>7.3636031452008061E-2</v>
      </c>
      <c r="BG753" s="9">
        <f t="shared" ca="1" si="132"/>
        <v>19</v>
      </c>
      <c r="BH753" s="6">
        <f ca="1">IF(ISNUMBER('Descriptive Stats'!BF753),'Descriptive Stats'!BF753,#N/A)</f>
        <v>7.3636031452008061E-2</v>
      </c>
      <c r="BI753" s="6">
        <f ca="1">IF(ISNUMBER('Descriptive Stats'!E753),'Descriptive Stats'!E753,#N/A)</f>
        <v>19</v>
      </c>
      <c r="BK753" s="2" t="str">
        <f t="shared" ca="1" si="133"/>
        <v/>
      </c>
      <c r="BL753" s="2">
        <f t="shared" ca="1" si="134"/>
        <v>19</v>
      </c>
    </row>
    <row r="754" spans="1:64" ht="14.4" x14ac:dyDescent="0.3">
      <c r="A754" s="2">
        <f>ROW()</f>
        <v>754</v>
      </c>
      <c r="B754" s="56"/>
      <c r="C754" s="8">
        <f t="shared" ca="1" si="125"/>
        <v>7</v>
      </c>
      <c r="D754" s="8">
        <f t="shared" ca="1" si="126"/>
        <v>19</v>
      </c>
      <c r="E754" s="50">
        <f t="shared" ca="1" si="127"/>
        <v>15</v>
      </c>
      <c r="F754" s="2" t="str">
        <f t="shared" ca="1" si="128"/>
        <v/>
      </c>
      <c r="BD754" s="49">
        <f t="shared" ca="1" si="130"/>
        <v>5051.5</v>
      </c>
      <c r="BE754" s="3">
        <f t="shared" ca="1" si="129"/>
        <v>0.50509999999999999</v>
      </c>
      <c r="BF754" s="3">
        <f t="shared" ca="1" si="131"/>
        <v>1.2784152420787677E-2</v>
      </c>
      <c r="BG754" s="9">
        <f t="shared" ca="1" si="132"/>
        <v>15</v>
      </c>
      <c r="BH754" s="6">
        <f ca="1">IF(ISNUMBER('Descriptive Stats'!BF754),'Descriptive Stats'!BF754,#N/A)</f>
        <v>1.2784152420787677E-2</v>
      </c>
      <c r="BI754" s="6">
        <f ca="1">IF(ISNUMBER('Descriptive Stats'!E754),'Descriptive Stats'!E754,#N/A)</f>
        <v>15</v>
      </c>
      <c r="BK754" s="2" t="str">
        <f t="shared" ca="1" si="133"/>
        <v/>
      </c>
      <c r="BL754" s="2">
        <f t="shared" ca="1" si="134"/>
        <v>15</v>
      </c>
    </row>
    <row r="755" spans="1:64" ht="14.4" x14ac:dyDescent="0.3">
      <c r="A755" s="2">
        <f>ROW()</f>
        <v>755</v>
      </c>
      <c r="B755" s="56"/>
      <c r="C755" s="8">
        <f t="shared" ca="1" si="125"/>
        <v>24</v>
      </c>
      <c r="D755" s="8">
        <f t="shared" ca="1" si="126"/>
        <v>15</v>
      </c>
      <c r="E755" s="50">
        <f t="shared" ca="1" si="127"/>
        <v>0</v>
      </c>
      <c r="F755" s="2" t="str">
        <f t="shared" ca="1" si="128"/>
        <v/>
      </c>
      <c r="BD755" s="49">
        <f t="shared" ca="1" si="130"/>
        <v>815.5</v>
      </c>
      <c r="BE755" s="3">
        <f t="shared" ca="1" si="129"/>
        <v>8.1500000000000003E-2</v>
      </c>
      <c r="BF755" s="3">
        <f t="shared" ca="1" si="131"/>
        <v>-1.3950525282585462</v>
      </c>
      <c r="BG755" s="9">
        <f t="shared" ca="1" si="132"/>
        <v>0</v>
      </c>
      <c r="BH755" s="6">
        <f ca="1">IF(ISNUMBER('Descriptive Stats'!BF755),'Descriptive Stats'!BF755,#N/A)</f>
        <v>-1.3950525282585462</v>
      </c>
      <c r="BI755" s="6">
        <f ca="1">IF(ISNUMBER('Descriptive Stats'!E755),'Descriptive Stats'!E755,#N/A)</f>
        <v>0</v>
      </c>
      <c r="BK755" s="2">
        <f t="shared" ca="1" si="133"/>
        <v>0</v>
      </c>
      <c r="BL755" s="2" t="str">
        <f t="shared" ca="1" si="134"/>
        <v/>
      </c>
    </row>
    <row r="756" spans="1:64" ht="14.4" x14ac:dyDescent="0.3">
      <c r="A756" s="2">
        <f>ROW()</f>
        <v>756</v>
      </c>
      <c r="B756" s="56"/>
      <c r="C756" s="8">
        <f t="shared" ca="1" si="125"/>
        <v>4</v>
      </c>
      <c r="D756" s="8">
        <f t="shared" ca="1" si="126"/>
        <v>0</v>
      </c>
      <c r="E756" s="50">
        <f t="shared" ca="1" si="127"/>
        <v>0</v>
      </c>
      <c r="F756" s="2" t="str">
        <f t="shared" ca="1" si="128"/>
        <v/>
      </c>
      <c r="BD756" s="49">
        <f t="shared" ca="1" si="130"/>
        <v>815.5</v>
      </c>
      <c r="BE756" s="3">
        <f t="shared" ca="1" si="129"/>
        <v>8.1500000000000003E-2</v>
      </c>
      <c r="BF756" s="3">
        <f t="shared" ca="1" si="131"/>
        <v>-1.3950525282585462</v>
      </c>
      <c r="BG756" s="9">
        <f t="shared" ca="1" si="132"/>
        <v>0</v>
      </c>
      <c r="BH756" s="6">
        <f ca="1">IF(ISNUMBER('Descriptive Stats'!BF756),'Descriptive Stats'!BF756,#N/A)</f>
        <v>-1.3950525282585462</v>
      </c>
      <c r="BI756" s="6">
        <f ca="1">IF(ISNUMBER('Descriptive Stats'!E756),'Descriptive Stats'!E756,#N/A)</f>
        <v>0</v>
      </c>
      <c r="BK756" s="2">
        <f t="shared" ca="1" si="133"/>
        <v>0</v>
      </c>
      <c r="BL756" s="2" t="str">
        <f t="shared" ca="1" si="134"/>
        <v/>
      </c>
    </row>
    <row r="757" spans="1:64" ht="14.4" x14ac:dyDescent="0.3">
      <c r="A757" s="2">
        <f>ROW()</f>
        <v>757</v>
      </c>
      <c r="B757" s="56"/>
      <c r="C757" s="8">
        <f t="shared" ca="1" si="125"/>
        <v>18</v>
      </c>
      <c r="D757" s="8">
        <f t="shared" ca="1" si="126"/>
        <v>0</v>
      </c>
      <c r="E757" s="50">
        <f t="shared" ca="1" si="127"/>
        <v>1</v>
      </c>
      <c r="F757" s="2" t="str">
        <f t="shared" ca="1" si="128"/>
        <v/>
      </c>
      <c r="BD757" s="49">
        <f t="shared" ca="1" si="130"/>
        <v>1871</v>
      </c>
      <c r="BE757" s="3">
        <f t="shared" ca="1" si="129"/>
        <v>0.18704999999999999</v>
      </c>
      <c r="BF757" s="3">
        <f t="shared" ca="1" si="131"/>
        <v>-0.88881967520906158</v>
      </c>
      <c r="BG757" s="9">
        <f t="shared" ca="1" si="132"/>
        <v>1</v>
      </c>
      <c r="BH757" s="6">
        <f ca="1">IF(ISNUMBER('Descriptive Stats'!BF757),'Descriptive Stats'!BF757,#N/A)</f>
        <v>-0.88881967520906158</v>
      </c>
      <c r="BI757" s="6">
        <f ca="1">IF(ISNUMBER('Descriptive Stats'!E757),'Descriptive Stats'!E757,#N/A)</f>
        <v>1</v>
      </c>
      <c r="BK757" s="2">
        <f t="shared" ca="1" si="133"/>
        <v>1</v>
      </c>
      <c r="BL757" s="2" t="str">
        <f t="shared" ca="1" si="134"/>
        <v/>
      </c>
    </row>
    <row r="758" spans="1:64" ht="14.4" x14ac:dyDescent="0.3">
      <c r="A758" s="2">
        <f>ROW()</f>
        <v>758</v>
      </c>
      <c r="B758" s="56"/>
      <c r="C758" s="8">
        <f t="shared" ca="1" si="125"/>
        <v>8</v>
      </c>
      <c r="D758" s="8">
        <f t="shared" ca="1" si="126"/>
        <v>1</v>
      </c>
      <c r="E758" s="50">
        <f t="shared" ca="1" si="127"/>
        <v>0</v>
      </c>
      <c r="F758" s="2" t="str">
        <f t="shared" ca="1" si="128"/>
        <v/>
      </c>
      <c r="BD758" s="49">
        <f t="shared" ca="1" si="130"/>
        <v>815.5</v>
      </c>
      <c r="BE758" s="3">
        <f t="shared" ca="1" si="129"/>
        <v>8.1500000000000003E-2</v>
      </c>
      <c r="BF758" s="3">
        <f t="shared" ca="1" si="131"/>
        <v>-1.3950525282585462</v>
      </c>
      <c r="BG758" s="9">
        <f t="shared" ca="1" si="132"/>
        <v>0</v>
      </c>
      <c r="BH758" s="6">
        <f ca="1">IF(ISNUMBER('Descriptive Stats'!BF758),'Descriptive Stats'!BF758,#N/A)</f>
        <v>-1.3950525282585462</v>
      </c>
      <c r="BI758" s="6">
        <f ca="1">IF(ISNUMBER('Descriptive Stats'!E758),'Descriptive Stats'!E758,#N/A)</f>
        <v>0</v>
      </c>
      <c r="BK758" s="2">
        <f t="shared" ca="1" si="133"/>
        <v>0</v>
      </c>
      <c r="BL758" s="2" t="str">
        <f t="shared" ca="1" si="134"/>
        <v/>
      </c>
    </row>
    <row r="759" spans="1:64" ht="14.4" x14ac:dyDescent="0.3">
      <c r="A759" s="2">
        <f>ROW()</f>
        <v>759</v>
      </c>
      <c r="B759" s="56"/>
      <c r="C759" s="8">
        <f t="shared" ca="1" si="125"/>
        <v>14</v>
      </c>
      <c r="D759" s="8">
        <f t="shared" ca="1" si="126"/>
        <v>0</v>
      </c>
      <c r="E759" s="50">
        <f t="shared" ca="1" si="127"/>
        <v>15</v>
      </c>
      <c r="F759" s="2" t="str">
        <f t="shared" ca="1" si="128"/>
        <v/>
      </c>
      <c r="BD759" s="49">
        <f t="shared" ca="1" si="130"/>
        <v>5051.5</v>
      </c>
      <c r="BE759" s="3">
        <f t="shared" ca="1" si="129"/>
        <v>0.50509999999999999</v>
      </c>
      <c r="BF759" s="3">
        <f t="shared" ca="1" si="131"/>
        <v>1.2784152420787677E-2</v>
      </c>
      <c r="BG759" s="9">
        <f t="shared" ca="1" si="132"/>
        <v>15</v>
      </c>
      <c r="BH759" s="6">
        <f ca="1">IF(ISNUMBER('Descriptive Stats'!BF759),'Descriptive Stats'!BF759,#N/A)</f>
        <v>1.2784152420787677E-2</v>
      </c>
      <c r="BI759" s="6">
        <f ca="1">IF(ISNUMBER('Descriptive Stats'!E759),'Descriptive Stats'!E759,#N/A)</f>
        <v>15</v>
      </c>
      <c r="BK759" s="2" t="str">
        <f t="shared" ca="1" si="133"/>
        <v/>
      </c>
      <c r="BL759" s="2">
        <f t="shared" ca="1" si="134"/>
        <v>15</v>
      </c>
    </row>
    <row r="760" spans="1:64" ht="14.4" x14ac:dyDescent="0.3">
      <c r="A760" s="2">
        <f>ROW()</f>
        <v>760</v>
      </c>
      <c r="B760" s="56"/>
      <c r="C760" s="8">
        <f t="shared" ca="1" si="125"/>
        <v>24</v>
      </c>
      <c r="D760" s="8">
        <f t="shared" ca="1" si="126"/>
        <v>15</v>
      </c>
      <c r="E760" s="50">
        <f t="shared" ca="1" si="127"/>
        <v>0</v>
      </c>
      <c r="F760" s="2" t="str">
        <f t="shared" ca="1" si="128"/>
        <v/>
      </c>
      <c r="BD760" s="49">
        <f t="shared" ca="1" si="130"/>
        <v>815.5</v>
      </c>
      <c r="BE760" s="3">
        <f t="shared" ca="1" si="129"/>
        <v>8.1500000000000003E-2</v>
      </c>
      <c r="BF760" s="3">
        <f t="shared" ca="1" si="131"/>
        <v>-1.3950525282585462</v>
      </c>
      <c r="BG760" s="9">
        <f t="shared" ca="1" si="132"/>
        <v>0</v>
      </c>
      <c r="BH760" s="6">
        <f ca="1">IF(ISNUMBER('Descriptive Stats'!BF760),'Descriptive Stats'!BF760,#N/A)</f>
        <v>-1.3950525282585462</v>
      </c>
      <c r="BI760" s="6">
        <f ca="1">IF(ISNUMBER('Descriptive Stats'!E760),'Descriptive Stats'!E760,#N/A)</f>
        <v>0</v>
      </c>
      <c r="BK760" s="2">
        <f t="shared" ca="1" si="133"/>
        <v>0</v>
      </c>
      <c r="BL760" s="2" t="str">
        <f t="shared" ca="1" si="134"/>
        <v/>
      </c>
    </row>
    <row r="761" spans="1:64" ht="14.4" x14ac:dyDescent="0.3">
      <c r="A761" s="2">
        <f>ROW()</f>
        <v>761</v>
      </c>
      <c r="B761" s="56"/>
      <c r="C761" s="8">
        <f t="shared" ca="1" si="125"/>
        <v>18</v>
      </c>
      <c r="D761" s="8">
        <f t="shared" ca="1" si="126"/>
        <v>0</v>
      </c>
      <c r="E761" s="50">
        <f t="shared" ca="1" si="127"/>
        <v>7</v>
      </c>
      <c r="F761" s="2" t="str">
        <f t="shared" ca="1" si="128"/>
        <v/>
      </c>
      <c r="BD761" s="49">
        <f t="shared" ca="1" si="130"/>
        <v>4473.5</v>
      </c>
      <c r="BE761" s="3">
        <f t="shared" ca="1" si="129"/>
        <v>0.44729999999999998</v>
      </c>
      <c r="BF761" s="3">
        <f t="shared" ca="1" si="131"/>
        <v>-0.13248586824472414</v>
      </c>
      <c r="BG761" s="9">
        <f t="shared" ca="1" si="132"/>
        <v>7</v>
      </c>
      <c r="BH761" s="6">
        <f ca="1">IF(ISNUMBER('Descriptive Stats'!BF761),'Descriptive Stats'!BF761,#N/A)</f>
        <v>-0.13248586824472414</v>
      </c>
      <c r="BI761" s="6">
        <f ca="1">IF(ISNUMBER('Descriptive Stats'!E761),'Descriptive Stats'!E761,#N/A)</f>
        <v>7</v>
      </c>
      <c r="BK761" s="2" t="str">
        <f t="shared" ca="1" si="133"/>
        <v/>
      </c>
      <c r="BL761" s="2">
        <f t="shared" ca="1" si="134"/>
        <v>7</v>
      </c>
    </row>
    <row r="762" spans="1:64" ht="14.4" x14ac:dyDescent="0.3">
      <c r="A762" s="2">
        <f>ROW()</f>
        <v>762</v>
      </c>
      <c r="B762" s="56"/>
      <c r="C762" s="8">
        <f t="shared" ca="1" si="125"/>
        <v>6</v>
      </c>
      <c r="D762" s="8">
        <f t="shared" ca="1" si="126"/>
        <v>7</v>
      </c>
      <c r="E762" s="50">
        <f t="shared" ca="1" si="127"/>
        <v>0</v>
      </c>
      <c r="F762" s="2" t="str">
        <f t="shared" ca="1" si="128"/>
        <v/>
      </c>
      <c r="BD762" s="49">
        <f t="shared" ca="1" si="130"/>
        <v>815.5</v>
      </c>
      <c r="BE762" s="3">
        <f t="shared" ca="1" si="129"/>
        <v>8.1500000000000003E-2</v>
      </c>
      <c r="BF762" s="3">
        <f t="shared" ca="1" si="131"/>
        <v>-1.3950525282585462</v>
      </c>
      <c r="BG762" s="9">
        <f t="shared" ca="1" si="132"/>
        <v>0</v>
      </c>
      <c r="BH762" s="6">
        <f ca="1">IF(ISNUMBER('Descriptive Stats'!BF762),'Descriptive Stats'!BF762,#N/A)</f>
        <v>-1.3950525282585462</v>
      </c>
      <c r="BI762" s="6">
        <f ca="1">IF(ISNUMBER('Descriptive Stats'!E762),'Descriptive Stats'!E762,#N/A)</f>
        <v>0</v>
      </c>
      <c r="BK762" s="2">
        <f t="shared" ca="1" si="133"/>
        <v>0</v>
      </c>
      <c r="BL762" s="2" t="str">
        <f t="shared" ca="1" si="134"/>
        <v/>
      </c>
    </row>
    <row r="763" spans="1:64" ht="14.4" x14ac:dyDescent="0.3">
      <c r="A763" s="2">
        <f>ROW()</f>
        <v>763</v>
      </c>
      <c r="B763" s="56"/>
      <c r="C763" s="8">
        <f t="shared" ca="1" si="125"/>
        <v>20</v>
      </c>
      <c r="D763" s="8">
        <f t="shared" ca="1" si="126"/>
        <v>0</v>
      </c>
      <c r="E763" s="50">
        <f t="shared" ca="1" si="127"/>
        <v>0</v>
      </c>
      <c r="F763" s="2" t="str">
        <f t="shared" ca="1" si="128"/>
        <v/>
      </c>
      <c r="BD763" s="49">
        <f t="shared" ca="1" si="130"/>
        <v>815.5</v>
      </c>
      <c r="BE763" s="3">
        <f t="shared" ca="1" si="129"/>
        <v>8.1500000000000003E-2</v>
      </c>
      <c r="BF763" s="3">
        <f t="shared" ca="1" si="131"/>
        <v>-1.3950525282585462</v>
      </c>
      <c r="BG763" s="9">
        <f t="shared" ca="1" si="132"/>
        <v>0</v>
      </c>
      <c r="BH763" s="6">
        <f ca="1">IF(ISNUMBER('Descriptive Stats'!BF763),'Descriptive Stats'!BF763,#N/A)</f>
        <v>-1.3950525282585462</v>
      </c>
      <c r="BI763" s="6">
        <f ca="1">IF(ISNUMBER('Descriptive Stats'!E763),'Descriptive Stats'!E763,#N/A)</f>
        <v>0</v>
      </c>
      <c r="BK763" s="2">
        <f t="shared" ca="1" si="133"/>
        <v>0</v>
      </c>
      <c r="BL763" s="2" t="str">
        <f t="shared" ca="1" si="134"/>
        <v/>
      </c>
    </row>
    <row r="764" spans="1:64" ht="14.4" x14ac:dyDescent="0.3">
      <c r="A764" s="2">
        <f>ROW()</f>
        <v>764</v>
      </c>
      <c r="B764" s="56"/>
      <c r="C764" s="8">
        <f t="shared" ca="1" si="125"/>
        <v>14</v>
      </c>
      <c r="D764" s="8">
        <f t="shared" ca="1" si="126"/>
        <v>0</v>
      </c>
      <c r="E764" s="50">
        <f t="shared" ca="1" si="127"/>
        <v>0</v>
      </c>
      <c r="F764" s="2" t="str">
        <f t="shared" ca="1" si="128"/>
        <v/>
      </c>
      <c r="BD764" s="49">
        <f t="shared" ca="1" si="130"/>
        <v>815.5</v>
      </c>
      <c r="BE764" s="3">
        <f t="shared" ca="1" si="129"/>
        <v>8.1500000000000003E-2</v>
      </c>
      <c r="BF764" s="3">
        <f t="shared" ca="1" si="131"/>
        <v>-1.3950525282585462</v>
      </c>
      <c r="BG764" s="9">
        <f t="shared" ca="1" si="132"/>
        <v>0</v>
      </c>
      <c r="BH764" s="6">
        <f ca="1">IF(ISNUMBER('Descriptive Stats'!BF764),'Descriptive Stats'!BF764,#N/A)</f>
        <v>-1.3950525282585462</v>
      </c>
      <c r="BI764" s="6">
        <f ca="1">IF(ISNUMBER('Descriptive Stats'!E764),'Descriptive Stats'!E764,#N/A)</f>
        <v>0</v>
      </c>
      <c r="BK764" s="2">
        <f t="shared" ca="1" si="133"/>
        <v>0</v>
      </c>
      <c r="BL764" s="2" t="str">
        <f t="shared" ca="1" si="134"/>
        <v/>
      </c>
    </row>
    <row r="765" spans="1:64" ht="14.4" x14ac:dyDescent="0.3">
      <c r="A765" s="2">
        <f>ROW()</f>
        <v>765</v>
      </c>
      <c r="B765" s="56"/>
      <c r="C765" s="8">
        <f t="shared" ca="1" si="125"/>
        <v>14</v>
      </c>
      <c r="D765" s="8">
        <f t="shared" ca="1" si="126"/>
        <v>0</v>
      </c>
      <c r="E765" s="50">
        <f t="shared" ca="1" si="127"/>
        <v>15</v>
      </c>
      <c r="F765" s="2" t="str">
        <f t="shared" ca="1" si="128"/>
        <v/>
      </c>
      <c r="BD765" s="49">
        <f t="shared" ca="1" si="130"/>
        <v>5051.5</v>
      </c>
      <c r="BE765" s="3">
        <f t="shared" ca="1" si="129"/>
        <v>0.50509999999999999</v>
      </c>
      <c r="BF765" s="3">
        <f t="shared" ca="1" si="131"/>
        <v>1.2784152420787677E-2</v>
      </c>
      <c r="BG765" s="9">
        <f t="shared" ca="1" si="132"/>
        <v>15</v>
      </c>
      <c r="BH765" s="6">
        <f ca="1">IF(ISNUMBER('Descriptive Stats'!BF765),'Descriptive Stats'!BF765,#N/A)</f>
        <v>1.2784152420787677E-2</v>
      </c>
      <c r="BI765" s="6">
        <f ca="1">IF(ISNUMBER('Descriptive Stats'!E765),'Descriptive Stats'!E765,#N/A)</f>
        <v>15</v>
      </c>
      <c r="BK765" s="2" t="str">
        <f t="shared" ca="1" si="133"/>
        <v/>
      </c>
      <c r="BL765" s="2">
        <f t="shared" ca="1" si="134"/>
        <v>15</v>
      </c>
    </row>
    <row r="766" spans="1:64" ht="14.4" x14ac:dyDescent="0.3">
      <c r="A766" s="2">
        <f>ROW()</f>
        <v>766</v>
      </c>
      <c r="B766" s="56"/>
      <c r="C766" s="8">
        <f t="shared" ca="1" si="125"/>
        <v>24</v>
      </c>
      <c r="D766" s="8">
        <f t="shared" ca="1" si="126"/>
        <v>15</v>
      </c>
      <c r="E766" s="50">
        <f t="shared" ca="1" si="127"/>
        <v>0</v>
      </c>
      <c r="F766" s="2" t="str">
        <f t="shared" ca="1" si="128"/>
        <v/>
      </c>
      <c r="BD766" s="49">
        <f t="shared" ca="1" si="130"/>
        <v>815.5</v>
      </c>
      <c r="BE766" s="3">
        <f t="shared" ca="1" si="129"/>
        <v>8.1500000000000003E-2</v>
      </c>
      <c r="BF766" s="3">
        <f t="shared" ca="1" si="131"/>
        <v>-1.3950525282585462</v>
      </c>
      <c r="BG766" s="9">
        <f t="shared" ca="1" si="132"/>
        <v>0</v>
      </c>
      <c r="BH766" s="6">
        <f ca="1">IF(ISNUMBER('Descriptive Stats'!BF766),'Descriptive Stats'!BF766,#N/A)</f>
        <v>-1.3950525282585462</v>
      </c>
      <c r="BI766" s="6">
        <f ca="1">IF(ISNUMBER('Descriptive Stats'!E766),'Descriptive Stats'!E766,#N/A)</f>
        <v>0</v>
      </c>
      <c r="BK766" s="2">
        <f t="shared" ca="1" si="133"/>
        <v>0</v>
      </c>
      <c r="BL766" s="2" t="str">
        <f t="shared" ca="1" si="134"/>
        <v/>
      </c>
    </row>
    <row r="767" spans="1:64" ht="14.4" x14ac:dyDescent="0.3">
      <c r="A767" s="2">
        <f>ROW()</f>
        <v>767</v>
      </c>
      <c r="B767" s="56"/>
      <c r="C767" s="8">
        <f t="shared" ca="1" si="125"/>
        <v>18</v>
      </c>
      <c r="D767" s="8">
        <f t="shared" ca="1" si="126"/>
        <v>0</v>
      </c>
      <c r="E767" s="50">
        <f t="shared" ca="1" si="127"/>
        <v>6</v>
      </c>
      <c r="F767" s="2" t="str">
        <f t="shared" ca="1" si="128"/>
        <v/>
      </c>
      <c r="BD767" s="49">
        <f t="shared" ca="1" si="130"/>
        <v>3900</v>
      </c>
      <c r="BE767" s="3">
        <f t="shared" ca="1" si="129"/>
        <v>0.38995000000000002</v>
      </c>
      <c r="BF767" s="3">
        <f t="shared" ca="1" si="131"/>
        <v>-0.2794493539703507</v>
      </c>
      <c r="BG767" s="9">
        <f t="shared" ca="1" si="132"/>
        <v>6</v>
      </c>
      <c r="BH767" s="6">
        <f ca="1">IF(ISNUMBER('Descriptive Stats'!BF767),'Descriptive Stats'!BF767,#N/A)</f>
        <v>-0.2794493539703507</v>
      </c>
      <c r="BI767" s="6">
        <f ca="1">IF(ISNUMBER('Descriptive Stats'!E767),'Descriptive Stats'!E767,#N/A)</f>
        <v>6</v>
      </c>
      <c r="BK767" s="2" t="str">
        <f t="shared" ca="1" si="133"/>
        <v/>
      </c>
      <c r="BL767" s="2">
        <f t="shared" ca="1" si="134"/>
        <v>6</v>
      </c>
    </row>
    <row r="768" spans="1:64" ht="14.4" x14ac:dyDescent="0.3">
      <c r="A768" s="2">
        <f>ROW()</f>
        <v>768</v>
      </c>
      <c r="B768" s="56"/>
      <c r="C768" s="8">
        <f t="shared" ca="1" si="125"/>
        <v>16</v>
      </c>
      <c r="D768" s="8">
        <f t="shared" ca="1" si="126"/>
        <v>6</v>
      </c>
      <c r="E768" s="50">
        <f t="shared" ca="1" si="127"/>
        <v>2</v>
      </c>
      <c r="F768" s="2" t="str">
        <f t="shared" ca="1" si="128"/>
        <v/>
      </c>
      <c r="BD768" s="49">
        <f t="shared" ca="1" si="130"/>
        <v>2595</v>
      </c>
      <c r="BE768" s="3">
        <f t="shared" ca="1" si="129"/>
        <v>0.25945000000000001</v>
      </c>
      <c r="BF768" s="3">
        <f t="shared" ca="1" si="131"/>
        <v>-0.6450419512753276</v>
      </c>
      <c r="BG768" s="9">
        <f t="shared" ca="1" si="132"/>
        <v>2</v>
      </c>
      <c r="BH768" s="6">
        <f ca="1">IF(ISNUMBER('Descriptive Stats'!BF768),'Descriptive Stats'!BF768,#N/A)</f>
        <v>-0.6450419512753276</v>
      </c>
      <c r="BI768" s="6">
        <f ca="1">IF(ISNUMBER('Descriptive Stats'!E768),'Descriptive Stats'!E768,#N/A)</f>
        <v>2</v>
      </c>
      <c r="BK768" s="2">
        <f t="shared" ca="1" si="133"/>
        <v>2</v>
      </c>
      <c r="BL768" s="2">
        <f t="shared" ca="1" si="134"/>
        <v>2</v>
      </c>
    </row>
    <row r="769" spans="1:64" ht="14.4" x14ac:dyDescent="0.3">
      <c r="A769" s="2">
        <f>ROW()</f>
        <v>769</v>
      </c>
      <c r="B769" s="56"/>
      <c r="C769" s="8">
        <f t="shared" ca="1" si="125"/>
        <v>9</v>
      </c>
      <c r="D769" s="8">
        <f t="shared" ca="1" si="126"/>
        <v>2</v>
      </c>
      <c r="E769" s="50">
        <f t="shared" ca="1" si="127"/>
        <v>0</v>
      </c>
      <c r="F769" s="2" t="str">
        <f t="shared" ca="1" si="128"/>
        <v/>
      </c>
      <c r="BD769" s="49">
        <f t="shared" ca="1" si="130"/>
        <v>815.5</v>
      </c>
      <c r="BE769" s="3">
        <f t="shared" ca="1" si="129"/>
        <v>8.1500000000000003E-2</v>
      </c>
      <c r="BF769" s="3">
        <f t="shared" ca="1" si="131"/>
        <v>-1.3950525282585462</v>
      </c>
      <c r="BG769" s="9">
        <f t="shared" ca="1" si="132"/>
        <v>0</v>
      </c>
      <c r="BH769" s="6">
        <f ca="1">IF(ISNUMBER('Descriptive Stats'!BF769),'Descriptive Stats'!BF769,#N/A)</f>
        <v>-1.3950525282585462</v>
      </c>
      <c r="BI769" s="6">
        <f ca="1">IF(ISNUMBER('Descriptive Stats'!E769),'Descriptive Stats'!E769,#N/A)</f>
        <v>0</v>
      </c>
      <c r="BK769" s="2">
        <f t="shared" ca="1" si="133"/>
        <v>0</v>
      </c>
      <c r="BL769" s="2" t="str">
        <f t="shared" ca="1" si="134"/>
        <v/>
      </c>
    </row>
    <row r="770" spans="1:64" ht="14.4" x14ac:dyDescent="0.3">
      <c r="A770" s="2">
        <f>ROW()</f>
        <v>770</v>
      </c>
      <c r="B770" s="56"/>
      <c r="C770" s="8">
        <f t="shared" ca="1" si="125"/>
        <v>15</v>
      </c>
      <c r="D770" s="8">
        <f t="shared" ca="1" si="126"/>
        <v>0</v>
      </c>
      <c r="E770" s="50">
        <f t="shared" ca="1" si="127"/>
        <v>0</v>
      </c>
      <c r="F770" s="2" t="str">
        <f t="shared" ca="1" si="128"/>
        <v/>
      </c>
      <c r="BD770" s="49">
        <f t="shared" ca="1" si="130"/>
        <v>815.5</v>
      </c>
      <c r="BE770" s="3">
        <f t="shared" ca="1" si="129"/>
        <v>8.1500000000000003E-2</v>
      </c>
      <c r="BF770" s="3">
        <f t="shared" ca="1" si="131"/>
        <v>-1.3950525282585462</v>
      </c>
      <c r="BG770" s="9">
        <f t="shared" ca="1" si="132"/>
        <v>0</v>
      </c>
      <c r="BH770" s="6">
        <f ca="1">IF(ISNUMBER('Descriptive Stats'!BF770),'Descriptive Stats'!BF770,#N/A)</f>
        <v>-1.3950525282585462</v>
      </c>
      <c r="BI770" s="6">
        <f ca="1">IF(ISNUMBER('Descriptive Stats'!E770),'Descriptive Stats'!E770,#N/A)</f>
        <v>0</v>
      </c>
      <c r="BK770" s="2">
        <f t="shared" ca="1" si="133"/>
        <v>0</v>
      </c>
      <c r="BL770" s="2" t="str">
        <f t="shared" ca="1" si="134"/>
        <v/>
      </c>
    </row>
    <row r="771" spans="1:64" ht="14.4" x14ac:dyDescent="0.3">
      <c r="A771" s="2">
        <f>ROW()</f>
        <v>771</v>
      </c>
      <c r="B771" s="56"/>
      <c r="C771" s="8">
        <f t="shared" ref="C771:C834" ca="1" si="135">RANDBETWEEN(2,COUNT(B:B))</f>
        <v>4</v>
      </c>
      <c r="D771" s="8">
        <f t="shared" ref="D771:D834" ca="1" si="136">VLOOKUP(C771,A:B,2,TRUE)</f>
        <v>0</v>
      </c>
      <c r="E771" s="50">
        <f t="shared" ref="E771:E834" ca="1" si="137">IF(0=MOD(ROW(),$J$1),AVERAGE(OFFSET($D$2,ROW()-$J$1,0,$J$1,1)),"")</f>
        <v>1</v>
      </c>
      <c r="F771" s="2" t="str">
        <f t="shared" ref="F771:F834" ca="1" si="138">IF(ISNUMBER(E771),IF(OR(E771&lt;$K$16,E771&gt;$K$14),"X",""),"")</f>
        <v/>
      </c>
      <c r="BD771" s="49">
        <f t="shared" ca="1" si="130"/>
        <v>1871</v>
      </c>
      <c r="BE771" s="3">
        <f t="shared" ca="1" si="129"/>
        <v>0.18704999999999999</v>
      </c>
      <c r="BF771" s="3">
        <f t="shared" ca="1" si="131"/>
        <v>-0.88881967520906158</v>
      </c>
      <c r="BG771" s="9">
        <f t="shared" ca="1" si="132"/>
        <v>1</v>
      </c>
      <c r="BH771" s="6">
        <f ca="1">IF(ISNUMBER('Descriptive Stats'!BF771),'Descriptive Stats'!BF771,#N/A)</f>
        <v>-0.88881967520906158</v>
      </c>
      <c r="BI771" s="6">
        <f ca="1">IF(ISNUMBER('Descriptive Stats'!E771),'Descriptive Stats'!E771,#N/A)</f>
        <v>1</v>
      </c>
      <c r="BK771" s="2">
        <f t="shared" ca="1" si="133"/>
        <v>1</v>
      </c>
      <c r="BL771" s="2" t="str">
        <f t="shared" ca="1" si="134"/>
        <v/>
      </c>
    </row>
    <row r="772" spans="1:64" ht="14.4" x14ac:dyDescent="0.3">
      <c r="A772" s="2">
        <f>ROW()</f>
        <v>772</v>
      </c>
      <c r="B772" s="56"/>
      <c r="C772" s="8">
        <f t="shared" ca="1" si="135"/>
        <v>12</v>
      </c>
      <c r="D772" s="8">
        <f t="shared" ca="1" si="136"/>
        <v>1</v>
      </c>
      <c r="E772" s="50">
        <f t="shared" ca="1" si="137"/>
        <v>7</v>
      </c>
      <c r="F772" s="2" t="str">
        <f t="shared" ca="1" si="138"/>
        <v/>
      </c>
      <c r="BD772" s="49">
        <f t="shared" ca="1" si="130"/>
        <v>4473.5</v>
      </c>
      <c r="BE772" s="3">
        <f t="shared" ca="1" si="129"/>
        <v>0.44729999999999998</v>
      </c>
      <c r="BF772" s="3">
        <f t="shared" ca="1" si="131"/>
        <v>-0.13248586824472414</v>
      </c>
      <c r="BG772" s="9">
        <f t="shared" ca="1" si="132"/>
        <v>7</v>
      </c>
      <c r="BH772" s="6">
        <f ca="1">IF(ISNUMBER('Descriptive Stats'!BF772),'Descriptive Stats'!BF772,#N/A)</f>
        <v>-0.13248586824472414</v>
      </c>
      <c r="BI772" s="6">
        <f ca="1">IF(ISNUMBER('Descriptive Stats'!E772),'Descriptive Stats'!E772,#N/A)</f>
        <v>7</v>
      </c>
      <c r="BK772" s="2" t="str">
        <f t="shared" ca="1" si="133"/>
        <v/>
      </c>
      <c r="BL772" s="2">
        <f t="shared" ca="1" si="134"/>
        <v>7</v>
      </c>
    </row>
    <row r="773" spans="1:64" ht="14.4" x14ac:dyDescent="0.3">
      <c r="A773" s="2">
        <f>ROW()</f>
        <v>773</v>
      </c>
      <c r="B773" s="56"/>
      <c r="C773" s="8">
        <f t="shared" ca="1" si="135"/>
        <v>6</v>
      </c>
      <c r="D773" s="8">
        <f t="shared" ca="1" si="136"/>
        <v>7</v>
      </c>
      <c r="E773" s="50">
        <f t="shared" ca="1" si="137"/>
        <v>2</v>
      </c>
      <c r="F773" s="2" t="str">
        <f t="shared" ca="1" si="138"/>
        <v/>
      </c>
      <c r="BD773" s="49">
        <f t="shared" ca="1" si="130"/>
        <v>2595</v>
      </c>
      <c r="BE773" s="3">
        <f t="shared" ca="1" si="129"/>
        <v>0.25945000000000001</v>
      </c>
      <c r="BF773" s="3">
        <f t="shared" ca="1" si="131"/>
        <v>-0.6450419512753276</v>
      </c>
      <c r="BG773" s="9">
        <f t="shared" ca="1" si="132"/>
        <v>2</v>
      </c>
      <c r="BH773" s="6">
        <f ca="1">IF(ISNUMBER('Descriptive Stats'!BF773),'Descriptive Stats'!BF773,#N/A)</f>
        <v>-0.6450419512753276</v>
      </c>
      <c r="BI773" s="6">
        <f ca="1">IF(ISNUMBER('Descriptive Stats'!E773),'Descriptive Stats'!E773,#N/A)</f>
        <v>2</v>
      </c>
      <c r="BK773" s="2">
        <f t="shared" ca="1" si="133"/>
        <v>2</v>
      </c>
      <c r="BL773" s="2">
        <f t="shared" ca="1" si="134"/>
        <v>2</v>
      </c>
    </row>
    <row r="774" spans="1:64" ht="14.4" x14ac:dyDescent="0.3">
      <c r="A774" s="2">
        <f>ROW()</f>
        <v>774</v>
      </c>
      <c r="B774" s="56"/>
      <c r="C774" s="8">
        <f t="shared" ca="1" si="135"/>
        <v>9</v>
      </c>
      <c r="D774" s="8">
        <f t="shared" ca="1" si="136"/>
        <v>2</v>
      </c>
      <c r="E774" s="50">
        <f t="shared" ca="1" si="137"/>
        <v>15</v>
      </c>
      <c r="F774" s="2" t="str">
        <f t="shared" ca="1" si="138"/>
        <v/>
      </c>
      <c r="BD774" s="49">
        <f t="shared" ca="1" si="130"/>
        <v>5051.5</v>
      </c>
      <c r="BE774" s="3">
        <f t="shared" ca="1" si="129"/>
        <v>0.50509999999999999</v>
      </c>
      <c r="BF774" s="3">
        <f t="shared" ca="1" si="131"/>
        <v>1.2784152420787677E-2</v>
      </c>
      <c r="BG774" s="9">
        <f t="shared" ca="1" si="132"/>
        <v>15</v>
      </c>
      <c r="BH774" s="6">
        <f ca="1">IF(ISNUMBER('Descriptive Stats'!BF774),'Descriptive Stats'!BF774,#N/A)</f>
        <v>1.2784152420787677E-2</v>
      </c>
      <c r="BI774" s="6">
        <f ca="1">IF(ISNUMBER('Descriptive Stats'!E774),'Descriptive Stats'!E774,#N/A)</f>
        <v>15</v>
      </c>
      <c r="BK774" s="2" t="str">
        <f t="shared" ca="1" si="133"/>
        <v/>
      </c>
      <c r="BL774" s="2">
        <f t="shared" ca="1" si="134"/>
        <v>15</v>
      </c>
    </row>
    <row r="775" spans="1:64" ht="14.4" x14ac:dyDescent="0.3">
      <c r="A775" s="2">
        <f>ROW()</f>
        <v>775</v>
      </c>
      <c r="B775" s="56"/>
      <c r="C775" s="8">
        <f t="shared" ca="1" si="135"/>
        <v>24</v>
      </c>
      <c r="D775" s="8">
        <f t="shared" ca="1" si="136"/>
        <v>15</v>
      </c>
      <c r="E775" s="50">
        <f t="shared" ca="1" si="137"/>
        <v>7</v>
      </c>
      <c r="F775" s="2" t="str">
        <f t="shared" ca="1" si="138"/>
        <v/>
      </c>
      <c r="BD775" s="49">
        <f t="shared" ca="1" si="130"/>
        <v>4473.5</v>
      </c>
      <c r="BE775" s="3">
        <f t="shared" ref="BE775:BE838" ca="1" si="139">IF(ISNUMBER(BD775),(BD775-0.5)/$BK$4,"")</f>
        <v>0.44729999999999998</v>
      </c>
      <c r="BF775" s="3">
        <f t="shared" ca="1" si="131"/>
        <v>-0.13248586824472414</v>
      </c>
      <c r="BG775" s="9">
        <f t="shared" ca="1" si="132"/>
        <v>7</v>
      </c>
      <c r="BH775" s="6">
        <f ca="1">IF(ISNUMBER('Descriptive Stats'!BF775),'Descriptive Stats'!BF775,#N/A)</f>
        <v>-0.13248586824472414</v>
      </c>
      <c r="BI775" s="6">
        <f ca="1">IF(ISNUMBER('Descriptive Stats'!E775),'Descriptive Stats'!E775,#N/A)</f>
        <v>7</v>
      </c>
      <c r="BK775" s="2" t="str">
        <f t="shared" ca="1" si="133"/>
        <v/>
      </c>
      <c r="BL775" s="2">
        <f t="shared" ca="1" si="134"/>
        <v>7</v>
      </c>
    </row>
    <row r="776" spans="1:64" ht="14.4" x14ac:dyDescent="0.3">
      <c r="A776" s="2">
        <f>ROW()</f>
        <v>776</v>
      </c>
      <c r="B776" s="56"/>
      <c r="C776" s="8">
        <f t="shared" ca="1" si="135"/>
        <v>6</v>
      </c>
      <c r="D776" s="8">
        <f t="shared" ca="1" si="136"/>
        <v>7</v>
      </c>
      <c r="E776" s="50">
        <f t="shared" ca="1" si="137"/>
        <v>6</v>
      </c>
      <c r="F776" s="2" t="str">
        <f t="shared" ca="1" si="138"/>
        <v/>
      </c>
      <c r="BD776" s="49">
        <f t="shared" ref="BD776:BD839" ca="1" si="140">IF(ISNUMBER(BG776),_xlfn.RANK.AVG(BG776,$BG$2:$BG$5414,1),"")</f>
        <v>3900</v>
      </c>
      <c r="BE776" s="3">
        <f t="shared" ca="1" si="139"/>
        <v>0.38995000000000002</v>
      </c>
      <c r="BF776" s="3">
        <f t="shared" ca="1" si="131"/>
        <v>-0.2794493539703507</v>
      </c>
      <c r="BG776" s="9">
        <f t="shared" ca="1" si="132"/>
        <v>6</v>
      </c>
      <c r="BH776" s="6">
        <f ca="1">IF(ISNUMBER('Descriptive Stats'!BF776),'Descriptive Stats'!BF776,#N/A)</f>
        <v>-0.2794493539703507</v>
      </c>
      <c r="BI776" s="6">
        <f ca="1">IF(ISNUMBER('Descriptive Stats'!E776),'Descriptive Stats'!E776,#N/A)</f>
        <v>6</v>
      </c>
      <c r="BK776" s="2" t="str">
        <f t="shared" ca="1" si="133"/>
        <v/>
      </c>
      <c r="BL776" s="2">
        <f t="shared" ca="1" si="134"/>
        <v>6</v>
      </c>
    </row>
    <row r="777" spans="1:64" ht="14.4" x14ac:dyDescent="0.3">
      <c r="A777" s="2">
        <f>ROW()</f>
        <v>777</v>
      </c>
      <c r="B777" s="56"/>
      <c r="C777" s="8">
        <f t="shared" ca="1" si="135"/>
        <v>5</v>
      </c>
      <c r="D777" s="8">
        <f t="shared" ca="1" si="136"/>
        <v>6</v>
      </c>
      <c r="E777" s="50">
        <f t="shared" ca="1" si="137"/>
        <v>6</v>
      </c>
      <c r="F777" s="2" t="str">
        <f t="shared" ca="1" si="138"/>
        <v/>
      </c>
      <c r="BD777" s="49">
        <f t="shared" ca="1" si="140"/>
        <v>3900</v>
      </c>
      <c r="BE777" s="3">
        <f t="shared" ca="1" si="139"/>
        <v>0.38995000000000002</v>
      </c>
      <c r="BF777" s="3">
        <f t="shared" ref="BF777:BF840" ca="1" si="141">IF(ISNUMBER(BE777),_xlfn.NORM.INV(BE777,0,1),"")</f>
        <v>-0.2794493539703507</v>
      </c>
      <c r="BG777" s="9">
        <f t="shared" ref="BG777:BG840" ca="1" si="142">IF(ISNUMBER(E777),E777,"")</f>
        <v>6</v>
      </c>
      <c r="BH777" s="6">
        <f ca="1">IF(ISNUMBER('Descriptive Stats'!BF777),'Descriptive Stats'!BF777,#N/A)</f>
        <v>-0.2794493539703507</v>
      </c>
      <c r="BI777" s="6">
        <f ca="1">IF(ISNUMBER('Descriptive Stats'!E777),'Descriptive Stats'!E777,#N/A)</f>
        <v>6</v>
      </c>
      <c r="BK777" s="2" t="str">
        <f t="shared" ca="1" si="133"/>
        <v/>
      </c>
      <c r="BL777" s="2">
        <f t="shared" ca="1" si="134"/>
        <v>6</v>
      </c>
    </row>
    <row r="778" spans="1:64" ht="14.4" x14ac:dyDescent="0.3">
      <c r="A778" s="2">
        <f>ROW()</f>
        <v>778</v>
      </c>
      <c r="B778" s="56"/>
      <c r="C778" s="8">
        <f t="shared" ca="1" si="135"/>
        <v>5</v>
      </c>
      <c r="D778" s="8">
        <f t="shared" ca="1" si="136"/>
        <v>6</v>
      </c>
      <c r="E778" s="50">
        <f t="shared" ca="1" si="137"/>
        <v>4</v>
      </c>
      <c r="F778" s="2" t="str">
        <f t="shared" ca="1" si="138"/>
        <v/>
      </c>
      <c r="BD778" s="49">
        <f t="shared" ca="1" si="140"/>
        <v>3442</v>
      </c>
      <c r="BE778" s="3">
        <f t="shared" ca="1" si="139"/>
        <v>0.34415000000000001</v>
      </c>
      <c r="BF778" s="3">
        <f t="shared" ca="1" si="141"/>
        <v>-0.40116316278173481</v>
      </c>
      <c r="BG778" s="9">
        <f t="shared" ca="1" si="142"/>
        <v>4</v>
      </c>
      <c r="BH778" s="6">
        <f ca="1">IF(ISNUMBER('Descriptive Stats'!BF778),'Descriptive Stats'!BF778,#N/A)</f>
        <v>-0.40116316278173481</v>
      </c>
      <c r="BI778" s="6">
        <f ca="1">IF(ISNUMBER('Descriptive Stats'!E778),'Descriptive Stats'!E778,#N/A)</f>
        <v>4</v>
      </c>
      <c r="BK778" s="2" t="str">
        <f t="shared" ca="1" si="133"/>
        <v/>
      </c>
      <c r="BL778" s="2">
        <f t="shared" ca="1" si="134"/>
        <v>4</v>
      </c>
    </row>
    <row r="779" spans="1:64" ht="14.4" x14ac:dyDescent="0.3">
      <c r="A779" s="2">
        <f>ROW()</f>
        <v>779</v>
      </c>
      <c r="B779" s="56"/>
      <c r="C779" s="8">
        <f t="shared" ca="1" si="135"/>
        <v>13</v>
      </c>
      <c r="D779" s="8">
        <f t="shared" ca="1" si="136"/>
        <v>4</v>
      </c>
      <c r="E779" s="50">
        <f t="shared" ca="1" si="137"/>
        <v>7</v>
      </c>
      <c r="F779" s="2" t="str">
        <f t="shared" ca="1" si="138"/>
        <v/>
      </c>
      <c r="BD779" s="49">
        <f t="shared" ca="1" si="140"/>
        <v>4473.5</v>
      </c>
      <c r="BE779" s="3">
        <f t="shared" ca="1" si="139"/>
        <v>0.44729999999999998</v>
      </c>
      <c r="BF779" s="3">
        <f t="shared" ca="1" si="141"/>
        <v>-0.13248586824472414</v>
      </c>
      <c r="BG779" s="9">
        <f t="shared" ca="1" si="142"/>
        <v>7</v>
      </c>
      <c r="BH779" s="6">
        <f ca="1">IF(ISNUMBER('Descriptive Stats'!BF779),'Descriptive Stats'!BF779,#N/A)</f>
        <v>-0.13248586824472414</v>
      </c>
      <c r="BI779" s="6">
        <f ca="1">IF(ISNUMBER('Descriptive Stats'!E779),'Descriptive Stats'!E779,#N/A)</f>
        <v>7</v>
      </c>
      <c r="BK779" s="2" t="str">
        <f t="shared" ca="1" si="133"/>
        <v/>
      </c>
      <c r="BL779" s="2">
        <f t="shared" ca="1" si="134"/>
        <v>7</v>
      </c>
    </row>
    <row r="780" spans="1:64" ht="14.4" x14ac:dyDescent="0.3">
      <c r="A780" s="2">
        <f>ROW()</f>
        <v>780</v>
      </c>
      <c r="B780" s="56"/>
      <c r="C780" s="8">
        <f t="shared" ca="1" si="135"/>
        <v>6</v>
      </c>
      <c r="D780" s="8">
        <f t="shared" ca="1" si="136"/>
        <v>7</v>
      </c>
      <c r="E780" s="50">
        <f t="shared" ca="1" si="137"/>
        <v>6</v>
      </c>
      <c r="F780" s="2" t="str">
        <f t="shared" ca="1" si="138"/>
        <v/>
      </c>
      <c r="BD780" s="49">
        <f t="shared" ca="1" si="140"/>
        <v>3900</v>
      </c>
      <c r="BE780" s="3">
        <f t="shared" ca="1" si="139"/>
        <v>0.38995000000000002</v>
      </c>
      <c r="BF780" s="3">
        <f t="shared" ca="1" si="141"/>
        <v>-0.2794493539703507</v>
      </c>
      <c r="BG780" s="9">
        <f t="shared" ca="1" si="142"/>
        <v>6</v>
      </c>
      <c r="BH780" s="6">
        <f ca="1">IF(ISNUMBER('Descriptive Stats'!BF780),'Descriptive Stats'!BF780,#N/A)</f>
        <v>-0.2794493539703507</v>
      </c>
      <c r="BI780" s="6">
        <f ca="1">IF(ISNUMBER('Descriptive Stats'!E780),'Descriptive Stats'!E780,#N/A)</f>
        <v>6</v>
      </c>
      <c r="BK780" s="2" t="str">
        <f t="shared" ca="1" si="133"/>
        <v/>
      </c>
      <c r="BL780" s="2">
        <f t="shared" ca="1" si="134"/>
        <v>6</v>
      </c>
    </row>
    <row r="781" spans="1:64" ht="14.4" x14ac:dyDescent="0.3">
      <c r="A781" s="2">
        <f>ROW()</f>
        <v>781</v>
      </c>
      <c r="B781" s="56"/>
      <c r="C781" s="8">
        <f t="shared" ca="1" si="135"/>
        <v>2</v>
      </c>
      <c r="D781" s="8">
        <f t="shared" ca="1" si="136"/>
        <v>6</v>
      </c>
      <c r="E781" s="50">
        <f t="shared" ca="1" si="137"/>
        <v>7</v>
      </c>
      <c r="F781" s="2" t="str">
        <f t="shared" ca="1" si="138"/>
        <v/>
      </c>
      <c r="BD781" s="49">
        <f t="shared" ca="1" si="140"/>
        <v>4473.5</v>
      </c>
      <c r="BE781" s="3">
        <f t="shared" ca="1" si="139"/>
        <v>0.44729999999999998</v>
      </c>
      <c r="BF781" s="3">
        <f t="shared" ca="1" si="141"/>
        <v>-0.13248586824472414</v>
      </c>
      <c r="BG781" s="9">
        <f t="shared" ca="1" si="142"/>
        <v>7</v>
      </c>
      <c r="BH781" s="6">
        <f ca="1">IF(ISNUMBER('Descriptive Stats'!BF781),'Descriptive Stats'!BF781,#N/A)</f>
        <v>-0.13248586824472414</v>
      </c>
      <c r="BI781" s="6">
        <f ca="1">IF(ISNUMBER('Descriptive Stats'!E781),'Descriptive Stats'!E781,#N/A)</f>
        <v>7</v>
      </c>
      <c r="BK781" s="2" t="str">
        <f t="shared" ca="1" si="133"/>
        <v/>
      </c>
      <c r="BL781" s="2">
        <f t="shared" ca="1" si="134"/>
        <v>7</v>
      </c>
    </row>
    <row r="782" spans="1:64" ht="14.4" x14ac:dyDescent="0.3">
      <c r="A782" s="2">
        <f>ROW()</f>
        <v>782</v>
      </c>
      <c r="B782" s="56"/>
      <c r="C782" s="8">
        <f t="shared" ca="1" si="135"/>
        <v>6</v>
      </c>
      <c r="D782" s="8">
        <f t="shared" ca="1" si="136"/>
        <v>7</v>
      </c>
      <c r="E782" s="50">
        <f t="shared" ca="1" si="137"/>
        <v>15</v>
      </c>
      <c r="F782" s="2" t="str">
        <f t="shared" ca="1" si="138"/>
        <v/>
      </c>
      <c r="BD782" s="49">
        <f t="shared" ca="1" si="140"/>
        <v>5051.5</v>
      </c>
      <c r="BE782" s="3">
        <f t="shared" ca="1" si="139"/>
        <v>0.50509999999999999</v>
      </c>
      <c r="BF782" s="3">
        <f t="shared" ca="1" si="141"/>
        <v>1.2784152420787677E-2</v>
      </c>
      <c r="BG782" s="9">
        <f t="shared" ca="1" si="142"/>
        <v>15</v>
      </c>
      <c r="BH782" s="6">
        <f ca="1">IF(ISNUMBER('Descriptive Stats'!BF782),'Descriptive Stats'!BF782,#N/A)</f>
        <v>1.2784152420787677E-2</v>
      </c>
      <c r="BI782" s="6">
        <f ca="1">IF(ISNUMBER('Descriptive Stats'!E782),'Descriptive Stats'!E782,#N/A)</f>
        <v>15</v>
      </c>
      <c r="BK782" s="2" t="str">
        <f t="shared" ca="1" si="133"/>
        <v/>
      </c>
      <c r="BL782" s="2">
        <f t="shared" ca="1" si="134"/>
        <v>15</v>
      </c>
    </row>
    <row r="783" spans="1:64" ht="14.4" x14ac:dyDescent="0.3">
      <c r="A783" s="2">
        <f>ROW()</f>
        <v>783</v>
      </c>
      <c r="B783" s="56"/>
      <c r="C783" s="8">
        <f t="shared" ca="1" si="135"/>
        <v>24</v>
      </c>
      <c r="D783" s="8">
        <f t="shared" ca="1" si="136"/>
        <v>15</v>
      </c>
      <c r="E783" s="50">
        <f t="shared" ca="1" si="137"/>
        <v>2</v>
      </c>
      <c r="F783" s="2" t="str">
        <f t="shared" ca="1" si="138"/>
        <v/>
      </c>
      <c r="BD783" s="49">
        <f t="shared" ca="1" si="140"/>
        <v>2595</v>
      </c>
      <c r="BE783" s="3">
        <f t="shared" ca="1" si="139"/>
        <v>0.25945000000000001</v>
      </c>
      <c r="BF783" s="3">
        <f t="shared" ca="1" si="141"/>
        <v>-0.6450419512753276</v>
      </c>
      <c r="BG783" s="9">
        <f t="shared" ca="1" si="142"/>
        <v>2</v>
      </c>
      <c r="BH783" s="6">
        <f ca="1">IF(ISNUMBER('Descriptive Stats'!BF783),'Descriptive Stats'!BF783,#N/A)</f>
        <v>-0.6450419512753276</v>
      </c>
      <c r="BI783" s="6">
        <f ca="1">IF(ISNUMBER('Descriptive Stats'!E783),'Descriptive Stats'!E783,#N/A)</f>
        <v>2</v>
      </c>
      <c r="BK783" s="2">
        <f t="shared" ca="1" si="133"/>
        <v>2</v>
      </c>
      <c r="BL783" s="2">
        <f t="shared" ca="1" si="134"/>
        <v>2</v>
      </c>
    </row>
    <row r="784" spans="1:64" ht="14.4" x14ac:dyDescent="0.3">
      <c r="A784" s="2">
        <f>ROW()</f>
        <v>784</v>
      </c>
      <c r="B784" s="56"/>
      <c r="C784" s="8">
        <f t="shared" ca="1" si="135"/>
        <v>3</v>
      </c>
      <c r="D784" s="8">
        <f t="shared" ca="1" si="136"/>
        <v>2</v>
      </c>
      <c r="E784" s="50">
        <f t="shared" ca="1" si="137"/>
        <v>1</v>
      </c>
      <c r="F784" s="2" t="str">
        <f t="shared" ca="1" si="138"/>
        <v/>
      </c>
      <c r="BD784" s="49">
        <f t="shared" ca="1" si="140"/>
        <v>1871</v>
      </c>
      <c r="BE784" s="3">
        <f t="shared" ca="1" si="139"/>
        <v>0.18704999999999999</v>
      </c>
      <c r="BF784" s="3">
        <f t="shared" ca="1" si="141"/>
        <v>-0.88881967520906158</v>
      </c>
      <c r="BG784" s="9">
        <f t="shared" ca="1" si="142"/>
        <v>1</v>
      </c>
      <c r="BH784" s="6">
        <f ca="1">IF(ISNUMBER('Descriptive Stats'!BF784),'Descriptive Stats'!BF784,#N/A)</f>
        <v>-0.88881967520906158</v>
      </c>
      <c r="BI784" s="6">
        <f ca="1">IF(ISNUMBER('Descriptive Stats'!E784),'Descriptive Stats'!E784,#N/A)</f>
        <v>1</v>
      </c>
      <c r="BK784" s="2">
        <f t="shared" ca="1" si="133"/>
        <v>1</v>
      </c>
      <c r="BL784" s="2" t="str">
        <f t="shared" ca="1" si="134"/>
        <v/>
      </c>
    </row>
    <row r="785" spans="1:64" ht="14.4" x14ac:dyDescent="0.3">
      <c r="A785" s="2">
        <f>ROW()</f>
        <v>785</v>
      </c>
      <c r="B785" s="56"/>
      <c r="C785" s="8">
        <f t="shared" ca="1" si="135"/>
        <v>8</v>
      </c>
      <c r="D785" s="8">
        <f t="shared" ca="1" si="136"/>
        <v>1</v>
      </c>
      <c r="E785" s="50">
        <f t="shared" ca="1" si="137"/>
        <v>2</v>
      </c>
      <c r="F785" s="2" t="str">
        <f t="shared" ca="1" si="138"/>
        <v/>
      </c>
      <c r="BD785" s="49">
        <f t="shared" ca="1" si="140"/>
        <v>2595</v>
      </c>
      <c r="BE785" s="3">
        <f t="shared" ca="1" si="139"/>
        <v>0.25945000000000001</v>
      </c>
      <c r="BF785" s="3">
        <f t="shared" ca="1" si="141"/>
        <v>-0.6450419512753276</v>
      </c>
      <c r="BG785" s="9">
        <f t="shared" ca="1" si="142"/>
        <v>2</v>
      </c>
      <c r="BH785" s="6">
        <f ca="1">IF(ISNUMBER('Descriptive Stats'!BF785),'Descriptive Stats'!BF785,#N/A)</f>
        <v>-0.6450419512753276</v>
      </c>
      <c r="BI785" s="6">
        <f ca="1">IF(ISNUMBER('Descriptive Stats'!E785),'Descriptive Stats'!E785,#N/A)</f>
        <v>2</v>
      </c>
      <c r="BK785" s="2">
        <f t="shared" ca="1" si="133"/>
        <v>2</v>
      </c>
      <c r="BL785" s="2">
        <f t="shared" ca="1" si="134"/>
        <v>2</v>
      </c>
    </row>
    <row r="786" spans="1:64" ht="14.4" x14ac:dyDescent="0.3">
      <c r="A786" s="2">
        <f>ROW()</f>
        <v>786</v>
      </c>
      <c r="B786" s="56"/>
      <c r="C786" s="8">
        <f t="shared" ca="1" si="135"/>
        <v>9</v>
      </c>
      <c r="D786" s="8">
        <f t="shared" ca="1" si="136"/>
        <v>2</v>
      </c>
      <c r="E786" s="50">
        <f t="shared" ca="1" si="137"/>
        <v>4</v>
      </c>
      <c r="F786" s="2" t="str">
        <f t="shared" ca="1" si="138"/>
        <v/>
      </c>
      <c r="BD786" s="49">
        <f t="shared" ca="1" si="140"/>
        <v>3442</v>
      </c>
      <c r="BE786" s="3">
        <f t="shared" ca="1" si="139"/>
        <v>0.34415000000000001</v>
      </c>
      <c r="BF786" s="3">
        <f t="shared" ca="1" si="141"/>
        <v>-0.40116316278173481</v>
      </c>
      <c r="BG786" s="9">
        <f t="shared" ca="1" si="142"/>
        <v>4</v>
      </c>
      <c r="BH786" s="6">
        <f ca="1">IF(ISNUMBER('Descriptive Stats'!BF786),'Descriptive Stats'!BF786,#N/A)</f>
        <v>-0.40116316278173481</v>
      </c>
      <c r="BI786" s="6">
        <f ca="1">IF(ISNUMBER('Descriptive Stats'!E786),'Descriptive Stats'!E786,#N/A)</f>
        <v>4</v>
      </c>
      <c r="BK786" s="2" t="str">
        <f t="shared" ca="1" si="133"/>
        <v/>
      </c>
      <c r="BL786" s="2">
        <f t="shared" ca="1" si="134"/>
        <v>4</v>
      </c>
    </row>
    <row r="787" spans="1:64" ht="14.4" x14ac:dyDescent="0.3">
      <c r="A787" s="2">
        <f>ROW()</f>
        <v>787</v>
      </c>
      <c r="B787" s="56"/>
      <c r="C787" s="8">
        <f t="shared" ca="1" si="135"/>
        <v>13</v>
      </c>
      <c r="D787" s="8">
        <f t="shared" ca="1" si="136"/>
        <v>4</v>
      </c>
      <c r="E787" s="50">
        <f t="shared" ca="1" si="137"/>
        <v>0</v>
      </c>
      <c r="F787" s="2" t="str">
        <f t="shared" ca="1" si="138"/>
        <v/>
      </c>
      <c r="BD787" s="49">
        <f t="shared" ca="1" si="140"/>
        <v>815.5</v>
      </c>
      <c r="BE787" s="3">
        <f t="shared" ca="1" si="139"/>
        <v>8.1500000000000003E-2</v>
      </c>
      <c r="BF787" s="3">
        <f t="shared" ca="1" si="141"/>
        <v>-1.3950525282585462</v>
      </c>
      <c r="BG787" s="9">
        <f t="shared" ca="1" si="142"/>
        <v>0</v>
      </c>
      <c r="BH787" s="6">
        <f ca="1">IF(ISNUMBER('Descriptive Stats'!BF787),'Descriptive Stats'!BF787,#N/A)</f>
        <v>-1.3950525282585462</v>
      </c>
      <c r="BI787" s="6">
        <f ca="1">IF(ISNUMBER('Descriptive Stats'!E787),'Descriptive Stats'!E787,#N/A)</f>
        <v>0</v>
      </c>
      <c r="BK787" s="2">
        <f t="shared" ca="1" si="133"/>
        <v>0</v>
      </c>
      <c r="BL787" s="2" t="str">
        <f t="shared" ca="1" si="134"/>
        <v/>
      </c>
    </row>
    <row r="788" spans="1:64" ht="14.4" x14ac:dyDescent="0.3">
      <c r="A788" s="2">
        <f>ROW()</f>
        <v>788</v>
      </c>
      <c r="B788" s="56"/>
      <c r="C788" s="8">
        <f t="shared" ca="1" si="135"/>
        <v>20</v>
      </c>
      <c r="D788" s="8">
        <f t="shared" ca="1" si="136"/>
        <v>0</v>
      </c>
      <c r="E788" s="50">
        <f t="shared" ca="1" si="137"/>
        <v>6</v>
      </c>
      <c r="F788" s="2" t="str">
        <f t="shared" ca="1" si="138"/>
        <v/>
      </c>
      <c r="BD788" s="49">
        <f t="shared" ca="1" si="140"/>
        <v>3900</v>
      </c>
      <c r="BE788" s="3">
        <f t="shared" ca="1" si="139"/>
        <v>0.38995000000000002</v>
      </c>
      <c r="BF788" s="3">
        <f t="shared" ca="1" si="141"/>
        <v>-0.2794493539703507</v>
      </c>
      <c r="BG788" s="9">
        <f t="shared" ca="1" si="142"/>
        <v>6</v>
      </c>
      <c r="BH788" s="6">
        <f ca="1">IF(ISNUMBER('Descriptive Stats'!BF788),'Descriptive Stats'!BF788,#N/A)</f>
        <v>-0.2794493539703507</v>
      </c>
      <c r="BI788" s="6">
        <f ca="1">IF(ISNUMBER('Descriptive Stats'!E788),'Descriptive Stats'!E788,#N/A)</f>
        <v>6</v>
      </c>
      <c r="BK788" s="2" t="str">
        <f t="shared" ca="1" si="133"/>
        <v/>
      </c>
      <c r="BL788" s="2">
        <f t="shared" ca="1" si="134"/>
        <v>6</v>
      </c>
    </row>
    <row r="789" spans="1:64" ht="14.4" x14ac:dyDescent="0.3">
      <c r="A789" s="2">
        <f>ROW()</f>
        <v>789</v>
      </c>
      <c r="B789" s="56"/>
      <c r="C789" s="8">
        <f t="shared" ca="1" si="135"/>
        <v>5</v>
      </c>
      <c r="D789" s="8">
        <f t="shared" ca="1" si="136"/>
        <v>6</v>
      </c>
      <c r="E789" s="50">
        <f t="shared" ca="1" si="137"/>
        <v>15</v>
      </c>
      <c r="F789" s="2" t="str">
        <f t="shared" ca="1" si="138"/>
        <v/>
      </c>
      <c r="BD789" s="49">
        <f t="shared" ca="1" si="140"/>
        <v>5051.5</v>
      </c>
      <c r="BE789" s="3">
        <f t="shared" ca="1" si="139"/>
        <v>0.50509999999999999</v>
      </c>
      <c r="BF789" s="3">
        <f t="shared" ca="1" si="141"/>
        <v>1.2784152420787677E-2</v>
      </c>
      <c r="BG789" s="9">
        <f t="shared" ca="1" si="142"/>
        <v>15</v>
      </c>
      <c r="BH789" s="6">
        <f ca="1">IF(ISNUMBER('Descriptive Stats'!BF789),'Descriptive Stats'!BF789,#N/A)</f>
        <v>1.2784152420787677E-2</v>
      </c>
      <c r="BI789" s="6">
        <f ca="1">IF(ISNUMBER('Descriptive Stats'!E789),'Descriptive Stats'!E789,#N/A)</f>
        <v>15</v>
      </c>
      <c r="BK789" s="2" t="str">
        <f t="shared" ca="1" si="133"/>
        <v/>
      </c>
      <c r="BL789" s="2">
        <f t="shared" ca="1" si="134"/>
        <v>15</v>
      </c>
    </row>
    <row r="790" spans="1:64" ht="14.4" x14ac:dyDescent="0.3">
      <c r="A790" s="2">
        <f>ROW()</f>
        <v>790</v>
      </c>
      <c r="B790" s="56"/>
      <c r="C790" s="8">
        <f t="shared" ca="1" si="135"/>
        <v>24</v>
      </c>
      <c r="D790" s="8">
        <f t="shared" ca="1" si="136"/>
        <v>15</v>
      </c>
      <c r="E790" s="50">
        <f t="shared" ca="1" si="137"/>
        <v>2</v>
      </c>
      <c r="F790" s="2" t="str">
        <f t="shared" ca="1" si="138"/>
        <v/>
      </c>
      <c r="BD790" s="49">
        <f t="shared" ca="1" si="140"/>
        <v>2595</v>
      </c>
      <c r="BE790" s="3">
        <f t="shared" ca="1" si="139"/>
        <v>0.25945000000000001</v>
      </c>
      <c r="BF790" s="3">
        <f t="shared" ca="1" si="141"/>
        <v>-0.6450419512753276</v>
      </c>
      <c r="BG790" s="9">
        <f t="shared" ca="1" si="142"/>
        <v>2</v>
      </c>
      <c r="BH790" s="6">
        <f ca="1">IF(ISNUMBER('Descriptive Stats'!BF790),'Descriptive Stats'!BF790,#N/A)</f>
        <v>-0.6450419512753276</v>
      </c>
      <c r="BI790" s="6">
        <f ca="1">IF(ISNUMBER('Descriptive Stats'!E790),'Descriptive Stats'!E790,#N/A)</f>
        <v>2</v>
      </c>
      <c r="BK790" s="2">
        <f t="shared" ca="1" si="133"/>
        <v>2</v>
      </c>
      <c r="BL790" s="2">
        <f t="shared" ca="1" si="134"/>
        <v>2</v>
      </c>
    </row>
    <row r="791" spans="1:64" ht="14.4" x14ac:dyDescent="0.3">
      <c r="A791" s="2">
        <f>ROW()</f>
        <v>791</v>
      </c>
      <c r="B791" s="56"/>
      <c r="C791" s="8">
        <f t="shared" ca="1" si="135"/>
        <v>3</v>
      </c>
      <c r="D791" s="8">
        <f t="shared" ca="1" si="136"/>
        <v>2</v>
      </c>
      <c r="E791" s="50">
        <f t="shared" ca="1" si="137"/>
        <v>15</v>
      </c>
      <c r="F791" s="2" t="str">
        <f t="shared" ca="1" si="138"/>
        <v/>
      </c>
      <c r="BD791" s="49">
        <f t="shared" ca="1" si="140"/>
        <v>5051.5</v>
      </c>
      <c r="BE791" s="3">
        <f t="shared" ca="1" si="139"/>
        <v>0.50509999999999999</v>
      </c>
      <c r="BF791" s="3">
        <f t="shared" ca="1" si="141"/>
        <v>1.2784152420787677E-2</v>
      </c>
      <c r="BG791" s="9">
        <f t="shared" ca="1" si="142"/>
        <v>15</v>
      </c>
      <c r="BH791" s="6">
        <f ca="1">IF(ISNUMBER('Descriptive Stats'!BF791),'Descriptive Stats'!BF791,#N/A)</f>
        <v>1.2784152420787677E-2</v>
      </c>
      <c r="BI791" s="6">
        <f ca="1">IF(ISNUMBER('Descriptive Stats'!E791),'Descriptive Stats'!E791,#N/A)</f>
        <v>15</v>
      </c>
      <c r="BK791" s="2" t="str">
        <f t="shared" ca="1" si="133"/>
        <v/>
      </c>
      <c r="BL791" s="2">
        <f t="shared" ca="1" si="134"/>
        <v>15</v>
      </c>
    </row>
    <row r="792" spans="1:64" ht="14.4" x14ac:dyDescent="0.3">
      <c r="A792" s="2">
        <f>ROW()</f>
        <v>792</v>
      </c>
      <c r="B792" s="56"/>
      <c r="C792" s="8">
        <f t="shared" ca="1" si="135"/>
        <v>24</v>
      </c>
      <c r="D792" s="8">
        <f t="shared" ca="1" si="136"/>
        <v>15</v>
      </c>
      <c r="E792" s="50">
        <f t="shared" ca="1" si="137"/>
        <v>0</v>
      </c>
      <c r="F792" s="2" t="str">
        <f t="shared" ca="1" si="138"/>
        <v/>
      </c>
      <c r="BD792" s="49">
        <f t="shared" ca="1" si="140"/>
        <v>815.5</v>
      </c>
      <c r="BE792" s="3">
        <f t="shared" ca="1" si="139"/>
        <v>8.1500000000000003E-2</v>
      </c>
      <c r="BF792" s="3">
        <f t="shared" ca="1" si="141"/>
        <v>-1.3950525282585462</v>
      </c>
      <c r="BG792" s="9">
        <f t="shared" ca="1" si="142"/>
        <v>0</v>
      </c>
      <c r="BH792" s="6">
        <f ca="1">IF(ISNUMBER('Descriptive Stats'!BF792),'Descriptive Stats'!BF792,#N/A)</f>
        <v>-1.3950525282585462</v>
      </c>
      <c r="BI792" s="6">
        <f ca="1">IF(ISNUMBER('Descriptive Stats'!E792),'Descriptive Stats'!E792,#N/A)</f>
        <v>0</v>
      </c>
      <c r="BK792" s="2">
        <f t="shared" ca="1" si="133"/>
        <v>0</v>
      </c>
      <c r="BL792" s="2" t="str">
        <f t="shared" ca="1" si="134"/>
        <v/>
      </c>
    </row>
    <row r="793" spans="1:64" ht="14.4" x14ac:dyDescent="0.3">
      <c r="A793" s="2">
        <f>ROW()</f>
        <v>793</v>
      </c>
      <c r="B793" s="56"/>
      <c r="C793" s="8">
        <f t="shared" ca="1" si="135"/>
        <v>11</v>
      </c>
      <c r="D793" s="8">
        <f t="shared" ca="1" si="136"/>
        <v>0</v>
      </c>
      <c r="E793" s="50">
        <f t="shared" ca="1" si="137"/>
        <v>6</v>
      </c>
      <c r="F793" s="2" t="str">
        <f t="shared" ca="1" si="138"/>
        <v/>
      </c>
      <c r="BD793" s="49">
        <f t="shared" ca="1" si="140"/>
        <v>3900</v>
      </c>
      <c r="BE793" s="3">
        <f t="shared" ca="1" si="139"/>
        <v>0.38995000000000002</v>
      </c>
      <c r="BF793" s="3">
        <f t="shared" ca="1" si="141"/>
        <v>-0.2794493539703507</v>
      </c>
      <c r="BG793" s="9">
        <f t="shared" ca="1" si="142"/>
        <v>6</v>
      </c>
      <c r="BH793" s="6">
        <f ca="1">IF(ISNUMBER('Descriptive Stats'!BF793),'Descriptive Stats'!BF793,#N/A)</f>
        <v>-0.2794493539703507</v>
      </c>
      <c r="BI793" s="6">
        <f ca="1">IF(ISNUMBER('Descriptive Stats'!E793),'Descriptive Stats'!E793,#N/A)</f>
        <v>6</v>
      </c>
      <c r="BK793" s="2" t="str">
        <f t="shared" ca="1" si="133"/>
        <v/>
      </c>
      <c r="BL793" s="2">
        <f t="shared" ca="1" si="134"/>
        <v>6</v>
      </c>
    </row>
    <row r="794" spans="1:64" ht="14.4" x14ac:dyDescent="0.3">
      <c r="A794" s="2">
        <f>ROW()</f>
        <v>794</v>
      </c>
      <c r="B794" s="56"/>
      <c r="C794" s="8">
        <f t="shared" ca="1" si="135"/>
        <v>2</v>
      </c>
      <c r="D794" s="8">
        <f t="shared" ca="1" si="136"/>
        <v>6</v>
      </c>
      <c r="E794" s="50">
        <f t="shared" ca="1" si="137"/>
        <v>2</v>
      </c>
      <c r="F794" s="2" t="str">
        <f t="shared" ca="1" si="138"/>
        <v/>
      </c>
      <c r="BD794" s="49">
        <f t="shared" ca="1" si="140"/>
        <v>2595</v>
      </c>
      <c r="BE794" s="3">
        <f t="shared" ca="1" si="139"/>
        <v>0.25945000000000001</v>
      </c>
      <c r="BF794" s="3">
        <f t="shared" ca="1" si="141"/>
        <v>-0.6450419512753276</v>
      </c>
      <c r="BG794" s="9">
        <f t="shared" ca="1" si="142"/>
        <v>2</v>
      </c>
      <c r="BH794" s="6">
        <f ca="1">IF(ISNUMBER('Descriptive Stats'!BF794),'Descriptive Stats'!BF794,#N/A)</f>
        <v>-0.6450419512753276</v>
      </c>
      <c r="BI794" s="6">
        <f ca="1">IF(ISNUMBER('Descriptive Stats'!E794),'Descriptive Stats'!E794,#N/A)</f>
        <v>2</v>
      </c>
      <c r="BK794" s="2">
        <f t="shared" ca="1" si="133"/>
        <v>2</v>
      </c>
      <c r="BL794" s="2">
        <f t="shared" ca="1" si="134"/>
        <v>2</v>
      </c>
    </row>
    <row r="795" spans="1:64" ht="14.4" x14ac:dyDescent="0.3">
      <c r="A795" s="2">
        <f>ROW()</f>
        <v>795</v>
      </c>
      <c r="B795" s="56"/>
      <c r="C795" s="8">
        <f t="shared" ca="1" si="135"/>
        <v>21</v>
      </c>
      <c r="D795" s="8">
        <f t="shared" ca="1" si="136"/>
        <v>2</v>
      </c>
      <c r="E795" s="50">
        <f t="shared" ca="1" si="137"/>
        <v>19</v>
      </c>
      <c r="F795" s="2" t="str">
        <f t="shared" ca="1" si="138"/>
        <v>X</v>
      </c>
      <c r="BD795" s="49">
        <f t="shared" ca="1" si="140"/>
        <v>5294</v>
      </c>
      <c r="BE795" s="3">
        <f t="shared" ca="1" si="139"/>
        <v>0.52934999999999999</v>
      </c>
      <c r="BF795" s="3">
        <f t="shared" ca="1" si="141"/>
        <v>7.3636031452008061E-2</v>
      </c>
      <c r="BG795" s="9">
        <f t="shared" ca="1" si="142"/>
        <v>19</v>
      </c>
      <c r="BH795" s="6">
        <f ca="1">IF(ISNUMBER('Descriptive Stats'!BF795),'Descriptive Stats'!BF795,#N/A)</f>
        <v>7.3636031452008061E-2</v>
      </c>
      <c r="BI795" s="6">
        <f ca="1">IF(ISNUMBER('Descriptive Stats'!E795),'Descriptive Stats'!E795,#N/A)</f>
        <v>19</v>
      </c>
      <c r="BK795" s="2" t="str">
        <f t="shared" ca="1" si="133"/>
        <v/>
      </c>
      <c r="BL795" s="2">
        <f t="shared" ca="1" si="134"/>
        <v>19</v>
      </c>
    </row>
    <row r="796" spans="1:64" ht="14.4" x14ac:dyDescent="0.3">
      <c r="A796" s="2">
        <f>ROW()</f>
        <v>796</v>
      </c>
      <c r="B796" s="56"/>
      <c r="C796" s="8">
        <f t="shared" ca="1" si="135"/>
        <v>7</v>
      </c>
      <c r="D796" s="8">
        <f t="shared" ca="1" si="136"/>
        <v>19</v>
      </c>
      <c r="E796" s="50">
        <f t="shared" ca="1" si="137"/>
        <v>0</v>
      </c>
      <c r="F796" s="2" t="str">
        <f t="shared" ca="1" si="138"/>
        <v/>
      </c>
      <c r="BD796" s="49">
        <f t="shared" ca="1" si="140"/>
        <v>815.5</v>
      </c>
      <c r="BE796" s="3">
        <f t="shared" ca="1" si="139"/>
        <v>8.1500000000000003E-2</v>
      </c>
      <c r="BF796" s="3">
        <f t="shared" ca="1" si="141"/>
        <v>-1.3950525282585462</v>
      </c>
      <c r="BG796" s="9">
        <f t="shared" ca="1" si="142"/>
        <v>0</v>
      </c>
      <c r="BH796" s="6">
        <f ca="1">IF(ISNUMBER('Descriptive Stats'!BF796),'Descriptive Stats'!BF796,#N/A)</f>
        <v>-1.3950525282585462</v>
      </c>
      <c r="BI796" s="6">
        <f ca="1">IF(ISNUMBER('Descriptive Stats'!E796),'Descriptive Stats'!E796,#N/A)</f>
        <v>0</v>
      </c>
      <c r="BK796" s="2">
        <f t="shared" ca="1" si="133"/>
        <v>0</v>
      </c>
      <c r="BL796" s="2" t="str">
        <f t="shared" ca="1" si="134"/>
        <v/>
      </c>
    </row>
    <row r="797" spans="1:64" ht="14.4" x14ac:dyDescent="0.3">
      <c r="A797" s="2">
        <f>ROW()</f>
        <v>797</v>
      </c>
      <c r="B797" s="56"/>
      <c r="C797" s="8">
        <f t="shared" ca="1" si="135"/>
        <v>15</v>
      </c>
      <c r="D797" s="8">
        <f t="shared" ca="1" si="136"/>
        <v>0</v>
      </c>
      <c r="E797" s="50">
        <f t="shared" ca="1" si="137"/>
        <v>0</v>
      </c>
      <c r="F797" s="2" t="str">
        <f t="shared" ca="1" si="138"/>
        <v/>
      </c>
      <c r="BD797" s="49">
        <f t="shared" ca="1" si="140"/>
        <v>815.5</v>
      </c>
      <c r="BE797" s="3">
        <f t="shared" ca="1" si="139"/>
        <v>8.1500000000000003E-2</v>
      </c>
      <c r="BF797" s="3">
        <f t="shared" ca="1" si="141"/>
        <v>-1.3950525282585462</v>
      </c>
      <c r="BG797" s="9">
        <f t="shared" ca="1" si="142"/>
        <v>0</v>
      </c>
      <c r="BH797" s="6">
        <f ca="1">IF(ISNUMBER('Descriptive Stats'!BF797),'Descriptive Stats'!BF797,#N/A)</f>
        <v>-1.3950525282585462</v>
      </c>
      <c r="BI797" s="6">
        <f ca="1">IF(ISNUMBER('Descriptive Stats'!E797),'Descriptive Stats'!E797,#N/A)</f>
        <v>0</v>
      </c>
      <c r="BK797" s="2">
        <f t="shared" ca="1" si="133"/>
        <v>0</v>
      </c>
      <c r="BL797" s="2" t="str">
        <f t="shared" ca="1" si="134"/>
        <v/>
      </c>
    </row>
    <row r="798" spans="1:64" ht="14.4" x14ac:dyDescent="0.3">
      <c r="A798" s="2">
        <f>ROW()</f>
        <v>798</v>
      </c>
      <c r="B798" s="56"/>
      <c r="C798" s="8">
        <f t="shared" ca="1" si="135"/>
        <v>18</v>
      </c>
      <c r="D798" s="8">
        <f t="shared" ca="1" si="136"/>
        <v>0</v>
      </c>
      <c r="E798" s="50">
        <f t="shared" ca="1" si="137"/>
        <v>15</v>
      </c>
      <c r="F798" s="2" t="str">
        <f t="shared" ca="1" si="138"/>
        <v/>
      </c>
      <c r="BD798" s="49">
        <f t="shared" ca="1" si="140"/>
        <v>5051.5</v>
      </c>
      <c r="BE798" s="3">
        <f t="shared" ca="1" si="139"/>
        <v>0.50509999999999999</v>
      </c>
      <c r="BF798" s="3">
        <f t="shared" ca="1" si="141"/>
        <v>1.2784152420787677E-2</v>
      </c>
      <c r="BG798" s="9">
        <f t="shared" ca="1" si="142"/>
        <v>15</v>
      </c>
      <c r="BH798" s="6">
        <f ca="1">IF(ISNUMBER('Descriptive Stats'!BF798),'Descriptive Stats'!BF798,#N/A)</f>
        <v>1.2784152420787677E-2</v>
      </c>
      <c r="BI798" s="6">
        <f ca="1">IF(ISNUMBER('Descriptive Stats'!E798),'Descriptive Stats'!E798,#N/A)</f>
        <v>15</v>
      </c>
      <c r="BK798" s="2" t="str">
        <f t="shared" ca="1" si="133"/>
        <v/>
      </c>
      <c r="BL798" s="2">
        <f t="shared" ca="1" si="134"/>
        <v>15</v>
      </c>
    </row>
    <row r="799" spans="1:64" ht="14.4" x14ac:dyDescent="0.3">
      <c r="A799" s="2">
        <f>ROW()</f>
        <v>799</v>
      </c>
      <c r="B799" s="56"/>
      <c r="C799" s="8">
        <f t="shared" ca="1" si="135"/>
        <v>24</v>
      </c>
      <c r="D799" s="8">
        <f t="shared" ca="1" si="136"/>
        <v>15</v>
      </c>
      <c r="E799" s="50">
        <f t="shared" ca="1" si="137"/>
        <v>0</v>
      </c>
      <c r="F799" s="2" t="str">
        <f t="shared" ca="1" si="138"/>
        <v/>
      </c>
      <c r="BD799" s="49">
        <f t="shared" ca="1" si="140"/>
        <v>815.5</v>
      </c>
      <c r="BE799" s="3">
        <f t="shared" ca="1" si="139"/>
        <v>8.1500000000000003E-2</v>
      </c>
      <c r="BF799" s="3">
        <f t="shared" ca="1" si="141"/>
        <v>-1.3950525282585462</v>
      </c>
      <c r="BG799" s="9">
        <f t="shared" ca="1" si="142"/>
        <v>0</v>
      </c>
      <c r="BH799" s="6">
        <f ca="1">IF(ISNUMBER('Descriptive Stats'!BF799),'Descriptive Stats'!BF799,#N/A)</f>
        <v>-1.3950525282585462</v>
      </c>
      <c r="BI799" s="6">
        <f ca="1">IF(ISNUMBER('Descriptive Stats'!E799),'Descriptive Stats'!E799,#N/A)</f>
        <v>0</v>
      </c>
      <c r="BK799" s="2">
        <f t="shared" ca="1" si="133"/>
        <v>0</v>
      </c>
      <c r="BL799" s="2" t="str">
        <f t="shared" ca="1" si="134"/>
        <v/>
      </c>
    </row>
    <row r="800" spans="1:64" ht="14.4" x14ac:dyDescent="0.3">
      <c r="A800" s="2">
        <f>ROW()</f>
        <v>800</v>
      </c>
      <c r="B800" s="56"/>
      <c r="C800" s="8">
        <f t="shared" ca="1" si="135"/>
        <v>18</v>
      </c>
      <c r="D800" s="8">
        <f t="shared" ca="1" si="136"/>
        <v>0</v>
      </c>
      <c r="E800" s="50">
        <f t="shared" ca="1" si="137"/>
        <v>6</v>
      </c>
      <c r="F800" s="2" t="str">
        <f t="shared" ca="1" si="138"/>
        <v/>
      </c>
      <c r="BD800" s="49">
        <f t="shared" ca="1" si="140"/>
        <v>3900</v>
      </c>
      <c r="BE800" s="3">
        <f t="shared" ca="1" si="139"/>
        <v>0.38995000000000002</v>
      </c>
      <c r="BF800" s="3">
        <f t="shared" ca="1" si="141"/>
        <v>-0.2794493539703507</v>
      </c>
      <c r="BG800" s="9">
        <f t="shared" ca="1" si="142"/>
        <v>6</v>
      </c>
      <c r="BH800" s="6">
        <f ca="1">IF(ISNUMBER('Descriptive Stats'!BF800),'Descriptive Stats'!BF800,#N/A)</f>
        <v>-0.2794493539703507</v>
      </c>
      <c r="BI800" s="6">
        <f ca="1">IF(ISNUMBER('Descriptive Stats'!E800),'Descriptive Stats'!E800,#N/A)</f>
        <v>6</v>
      </c>
      <c r="BK800" s="2" t="str">
        <f t="shared" ca="1" si="133"/>
        <v/>
      </c>
      <c r="BL800" s="2">
        <f t="shared" ca="1" si="134"/>
        <v>6</v>
      </c>
    </row>
    <row r="801" spans="1:64" ht="14.4" x14ac:dyDescent="0.3">
      <c r="A801" s="2">
        <f>ROW()</f>
        <v>801</v>
      </c>
      <c r="B801" s="56"/>
      <c r="C801" s="8">
        <f t="shared" ca="1" si="135"/>
        <v>2</v>
      </c>
      <c r="D801" s="8">
        <f t="shared" ca="1" si="136"/>
        <v>6</v>
      </c>
      <c r="E801" s="50">
        <f t="shared" ca="1" si="137"/>
        <v>19</v>
      </c>
      <c r="F801" s="2" t="str">
        <f t="shared" ca="1" si="138"/>
        <v>X</v>
      </c>
      <c r="BD801" s="49">
        <f t="shared" ca="1" si="140"/>
        <v>5294</v>
      </c>
      <c r="BE801" s="3">
        <f t="shared" ca="1" si="139"/>
        <v>0.52934999999999999</v>
      </c>
      <c r="BF801" s="3">
        <f t="shared" ca="1" si="141"/>
        <v>7.3636031452008061E-2</v>
      </c>
      <c r="BG801" s="9">
        <f t="shared" ca="1" si="142"/>
        <v>19</v>
      </c>
      <c r="BH801" s="6">
        <f ca="1">IF(ISNUMBER('Descriptive Stats'!BF801),'Descriptive Stats'!BF801,#N/A)</f>
        <v>7.3636031452008061E-2</v>
      </c>
      <c r="BI801" s="6">
        <f ca="1">IF(ISNUMBER('Descriptive Stats'!E801),'Descriptive Stats'!E801,#N/A)</f>
        <v>19</v>
      </c>
      <c r="BK801" s="2" t="str">
        <f t="shared" ca="1" si="133"/>
        <v/>
      </c>
      <c r="BL801" s="2">
        <f t="shared" ca="1" si="134"/>
        <v>19</v>
      </c>
    </row>
    <row r="802" spans="1:64" ht="14.4" x14ac:dyDescent="0.3">
      <c r="A802" s="2">
        <f>ROW()</f>
        <v>802</v>
      </c>
      <c r="B802" s="56"/>
      <c r="C802" s="8">
        <f t="shared" ca="1" si="135"/>
        <v>7</v>
      </c>
      <c r="D802" s="8">
        <f t="shared" ca="1" si="136"/>
        <v>19</v>
      </c>
      <c r="E802" s="50">
        <f t="shared" ca="1" si="137"/>
        <v>2</v>
      </c>
      <c r="F802" s="2" t="str">
        <f t="shared" ca="1" si="138"/>
        <v/>
      </c>
      <c r="BD802" s="49">
        <f t="shared" ca="1" si="140"/>
        <v>2595</v>
      </c>
      <c r="BE802" s="3">
        <f t="shared" ca="1" si="139"/>
        <v>0.25945000000000001</v>
      </c>
      <c r="BF802" s="3">
        <f t="shared" ca="1" si="141"/>
        <v>-0.6450419512753276</v>
      </c>
      <c r="BG802" s="9">
        <f t="shared" ca="1" si="142"/>
        <v>2</v>
      </c>
      <c r="BH802" s="6">
        <f ca="1">IF(ISNUMBER('Descriptive Stats'!BF802),'Descriptive Stats'!BF802,#N/A)</f>
        <v>-0.6450419512753276</v>
      </c>
      <c r="BI802" s="6">
        <f ca="1">IF(ISNUMBER('Descriptive Stats'!E802),'Descriptive Stats'!E802,#N/A)</f>
        <v>2</v>
      </c>
      <c r="BK802" s="2">
        <f t="shared" ca="1" si="133"/>
        <v>2</v>
      </c>
      <c r="BL802" s="2">
        <f t="shared" ca="1" si="134"/>
        <v>2</v>
      </c>
    </row>
    <row r="803" spans="1:64" ht="14.4" x14ac:dyDescent="0.3">
      <c r="A803" s="2">
        <f>ROW()</f>
        <v>803</v>
      </c>
      <c r="B803" s="56"/>
      <c r="C803" s="8">
        <f t="shared" ca="1" si="135"/>
        <v>3</v>
      </c>
      <c r="D803" s="8">
        <f t="shared" ca="1" si="136"/>
        <v>2</v>
      </c>
      <c r="E803" s="50">
        <f t="shared" ca="1" si="137"/>
        <v>2</v>
      </c>
      <c r="F803" s="2" t="str">
        <f t="shared" ca="1" si="138"/>
        <v/>
      </c>
      <c r="BD803" s="49">
        <f t="shared" ca="1" si="140"/>
        <v>2595</v>
      </c>
      <c r="BE803" s="3">
        <f t="shared" ca="1" si="139"/>
        <v>0.25945000000000001</v>
      </c>
      <c r="BF803" s="3">
        <f t="shared" ca="1" si="141"/>
        <v>-0.6450419512753276</v>
      </c>
      <c r="BG803" s="9">
        <f t="shared" ca="1" si="142"/>
        <v>2</v>
      </c>
      <c r="BH803" s="6">
        <f ca="1">IF(ISNUMBER('Descriptive Stats'!BF803),'Descriptive Stats'!BF803,#N/A)</f>
        <v>-0.6450419512753276</v>
      </c>
      <c r="BI803" s="6">
        <f ca="1">IF(ISNUMBER('Descriptive Stats'!E803),'Descriptive Stats'!E803,#N/A)</f>
        <v>2</v>
      </c>
      <c r="BK803" s="2">
        <f t="shared" ref="BK803:BK866" ca="1" si="143">IF(AND(ISNUMBER(E803),E803&lt;=$J$15),E803,"")</f>
        <v>2</v>
      </c>
      <c r="BL803" s="2">
        <f t="shared" ref="BL803:BL866" ca="1" si="144">IF(AND(ISNUMBER(E803),E803&gt;=$J$15),E803,"")</f>
        <v>2</v>
      </c>
    </row>
    <row r="804" spans="1:64" ht="14.4" x14ac:dyDescent="0.3">
      <c r="A804" s="2">
        <f>ROW()</f>
        <v>804</v>
      </c>
      <c r="B804" s="56"/>
      <c r="C804" s="8">
        <f t="shared" ca="1" si="135"/>
        <v>21</v>
      </c>
      <c r="D804" s="8">
        <f t="shared" ca="1" si="136"/>
        <v>2</v>
      </c>
      <c r="E804" s="50">
        <f t="shared" ca="1" si="137"/>
        <v>0</v>
      </c>
      <c r="F804" s="2" t="str">
        <f t="shared" ca="1" si="138"/>
        <v/>
      </c>
      <c r="BD804" s="49">
        <f t="shared" ca="1" si="140"/>
        <v>815.5</v>
      </c>
      <c r="BE804" s="3">
        <f t="shared" ca="1" si="139"/>
        <v>8.1500000000000003E-2</v>
      </c>
      <c r="BF804" s="3">
        <f t="shared" ca="1" si="141"/>
        <v>-1.3950525282585462</v>
      </c>
      <c r="BG804" s="9">
        <f t="shared" ca="1" si="142"/>
        <v>0</v>
      </c>
      <c r="BH804" s="6">
        <f ca="1">IF(ISNUMBER('Descriptive Stats'!BF804),'Descriptive Stats'!BF804,#N/A)</f>
        <v>-1.3950525282585462</v>
      </c>
      <c r="BI804" s="6">
        <f ca="1">IF(ISNUMBER('Descriptive Stats'!E804),'Descriptive Stats'!E804,#N/A)</f>
        <v>0</v>
      </c>
      <c r="BK804" s="2">
        <f t="shared" ca="1" si="143"/>
        <v>0</v>
      </c>
      <c r="BL804" s="2" t="str">
        <f t="shared" ca="1" si="144"/>
        <v/>
      </c>
    </row>
    <row r="805" spans="1:64" ht="14.4" x14ac:dyDescent="0.3">
      <c r="A805" s="2">
        <f>ROW()</f>
        <v>805</v>
      </c>
      <c r="B805" s="56"/>
      <c r="C805" s="8">
        <f t="shared" ca="1" si="135"/>
        <v>22</v>
      </c>
      <c r="D805" s="8">
        <f t="shared" ca="1" si="136"/>
        <v>0</v>
      </c>
      <c r="E805" s="50">
        <f t="shared" ca="1" si="137"/>
        <v>0</v>
      </c>
      <c r="F805" s="2" t="str">
        <f t="shared" ca="1" si="138"/>
        <v/>
      </c>
      <c r="BD805" s="49">
        <f t="shared" ca="1" si="140"/>
        <v>815.5</v>
      </c>
      <c r="BE805" s="3">
        <f t="shared" ca="1" si="139"/>
        <v>8.1500000000000003E-2</v>
      </c>
      <c r="BF805" s="3">
        <f t="shared" ca="1" si="141"/>
        <v>-1.3950525282585462</v>
      </c>
      <c r="BG805" s="9">
        <f t="shared" ca="1" si="142"/>
        <v>0</v>
      </c>
      <c r="BH805" s="6">
        <f ca="1">IF(ISNUMBER('Descriptive Stats'!BF805),'Descriptive Stats'!BF805,#N/A)</f>
        <v>-1.3950525282585462</v>
      </c>
      <c r="BI805" s="6">
        <f ca="1">IF(ISNUMBER('Descriptive Stats'!E805),'Descriptive Stats'!E805,#N/A)</f>
        <v>0</v>
      </c>
      <c r="BK805" s="2">
        <f t="shared" ca="1" si="143"/>
        <v>0</v>
      </c>
      <c r="BL805" s="2" t="str">
        <f t="shared" ca="1" si="144"/>
        <v/>
      </c>
    </row>
    <row r="806" spans="1:64" ht="14.4" x14ac:dyDescent="0.3">
      <c r="A806" s="2">
        <f>ROW()</f>
        <v>806</v>
      </c>
      <c r="B806" s="56"/>
      <c r="C806" s="8">
        <f t="shared" ca="1" si="135"/>
        <v>20</v>
      </c>
      <c r="D806" s="8">
        <f t="shared" ca="1" si="136"/>
        <v>0</v>
      </c>
      <c r="E806" s="50">
        <f t="shared" ca="1" si="137"/>
        <v>9</v>
      </c>
      <c r="F806" s="2" t="str">
        <f t="shared" ca="1" si="138"/>
        <v/>
      </c>
      <c r="BD806" s="49">
        <f t="shared" ca="1" si="140"/>
        <v>4819</v>
      </c>
      <c r="BE806" s="3">
        <f t="shared" ca="1" si="139"/>
        <v>0.48185</v>
      </c>
      <c r="BF806" s="3">
        <f t="shared" ca="1" si="141"/>
        <v>-4.5511009098988427E-2</v>
      </c>
      <c r="BG806" s="9">
        <f t="shared" ca="1" si="142"/>
        <v>9</v>
      </c>
      <c r="BH806" s="6">
        <f ca="1">IF(ISNUMBER('Descriptive Stats'!BF806),'Descriptive Stats'!BF806,#N/A)</f>
        <v>-4.5511009098988427E-2</v>
      </c>
      <c r="BI806" s="6">
        <f ca="1">IF(ISNUMBER('Descriptive Stats'!E806),'Descriptive Stats'!E806,#N/A)</f>
        <v>9</v>
      </c>
      <c r="BK806" s="2" t="str">
        <f t="shared" ca="1" si="143"/>
        <v/>
      </c>
      <c r="BL806" s="2">
        <f t="shared" ca="1" si="144"/>
        <v>9</v>
      </c>
    </row>
    <row r="807" spans="1:64" ht="14.4" x14ac:dyDescent="0.3">
      <c r="A807" s="2">
        <f>ROW()</f>
        <v>807</v>
      </c>
      <c r="B807" s="56"/>
      <c r="C807" s="8">
        <f t="shared" ca="1" si="135"/>
        <v>23</v>
      </c>
      <c r="D807" s="8">
        <f t="shared" ca="1" si="136"/>
        <v>9</v>
      </c>
      <c r="E807" s="50">
        <f t="shared" ca="1" si="137"/>
        <v>15</v>
      </c>
      <c r="F807" s="2" t="str">
        <f t="shared" ca="1" si="138"/>
        <v/>
      </c>
      <c r="BD807" s="49">
        <f t="shared" ca="1" si="140"/>
        <v>5051.5</v>
      </c>
      <c r="BE807" s="3">
        <f t="shared" ca="1" si="139"/>
        <v>0.50509999999999999</v>
      </c>
      <c r="BF807" s="3">
        <f t="shared" ca="1" si="141"/>
        <v>1.2784152420787677E-2</v>
      </c>
      <c r="BG807" s="9">
        <f t="shared" ca="1" si="142"/>
        <v>15</v>
      </c>
      <c r="BH807" s="6">
        <f ca="1">IF(ISNUMBER('Descriptive Stats'!BF807),'Descriptive Stats'!BF807,#N/A)</f>
        <v>1.2784152420787677E-2</v>
      </c>
      <c r="BI807" s="6">
        <f ca="1">IF(ISNUMBER('Descriptive Stats'!E807),'Descriptive Stats'!E807,#N/A)</f>
        <v>15</v>
      </c>
      <c r="BK807" s="2" t="str">
        <f t="shared" ca="1" si="143"/>
        <v/>
      </c>
      <c r="BL807" s="2">
        <f t="shared" ca="1" si="144"/>
        <v>15</v>
      </c>
    </row>
    <row r="808" spans="1:64" ht="14.4" x14ac:dyDescent="0.3">
      <c r="A808" s="2">
        <f>ROW()</f>
        <v>808</v>
      </c>
      <c r="B808" s="56"/>
      <c r="C808" s="8">
        <f t="shared" ca="1" si="135"/>
        <v>24</v>
      </c>
      <c r="D808" s="8">
        <f t="shared" ca="1" si="136"/>
        <v>15</v>
      </c>
      <c r="E808" s="50">
        <f t="shared" ca="1" si="137"/>
        <v>1</v>
      </c>
      <c r="F808" s="2" t="str">
        <f t="shared" ca="1" si="138"/>
        <v/>
      </c>
      <c r="BD808" s="49">
        <f t="shared" ca="1" si="140"/>
        <v>1871</v>
      </c>
      <c r="BE808" s="3">
        <f t="shared" ca="1" si="139"/>
        <v>0.18704999999999999</v>
      </c>
      <c r="BF808" s="3">
        <f t="shared" ca="1" si="141"/>
        <v>-0.88881967520906158</v>
      </c>
      <c r="BG808" s="9">
        <f t="shared" ca="1" si="142"/>
        <v>1</v>
      </c>
      <c r="BH808" s="6">
        <f ca="1">IF(ISNUMBER('Descriptive Stats'!BF808),'Descriptive Stats'!BF808,#N/A)</f>
        <v>-0.88881967520906158</v>
      </c>
      <c r="BI808" s="6">
        <f ca="1">IF(ISNUMBER('Descriptive Stats'!E808),'Descriptive Stats'!E808,#N/A)</f>
        <v>1</v>
      </c>
      <c r="BK808" s="2">
        <f t="shared" ca="1" si="143"/>
        <v>1</v>
      </c>
      <c r="BL808" s="2" t="str">
        <f t="shared" ca="1" si="144"/>
        <v/>
      </c>
    </row>
    <row r="809" spans="1:64" ht="14.4" x14ac:dyDescent="0.3">
      <c r="A809" s="2">
        <f>ROW()</f>
        <v>809</v>
      </c>
      <c r="B809" s="56"/>
      <c r="C809" s="8">
        <f t="shared" ca="1" si="135"/>
        <v>8</v>
      </c>
      <c r="D809" s="8">
        <f t="shared" ca="1" si="136"/>
        <v>1</v>
      </c>
      <c r="E809" s="50">
        <f t="shared" ca="1" si="137"/>
        <v>7</v>
      </c>
      <c r="F809" s="2" t="str">
        <f t="shared" ca="1" si="138"/>
        <v/>
      </c>
      <c r="BD809" s="49">
        <f t="shared" ca="1" si="140"/>
        <v>4473.5</v>
      </c>
      <c r="BE809" s="3">
        <f t="shared" ca="1" si="139"/>
        <v>0.44729999999999998</v>
      </c>
      <c r="BF809" s="3">
        <f t="shared" ca="1" si="141"/>
        <v>-0.13248586824472414</v>
      </c>
      <c r="BG809" s="9">
        <f t="shared" ca="1" si="142"/>
        <v>7</v>
      </c>
      <c r="BH809" s="6">
        <f ca="1">IF(ISNUMBER('Descriptive Stats'!BF809),'Descriptive Stats'!BF809,#N/A)</f>
        <v>-0.13248586824472414</v>
      </c>
      <c r="BI809" s="6">
        <f ca="1">IF(ISNUMBER('Descriptive Stats'!E809),'Descriptive Stats'!E809,#N/A)</f>
        <v>7</v>
      </c>
      <c r="BK809" s="2" t="str">
        <f t="shared" ca="1" si="143"/>
        <v/>
      </c>
      <c r="BL809" s="2">
        <f t="shared" ca="1" si="144"/>
        <v>7</v>
      </c>
    </row>
    <row r="810" spans="1:64" ht="14.4" x14ac:dyDescent="0.3">
      <c r="A810" s="2">
        <f>ROW()</f>
        <v>810</v>
      </c>
      <c r="B810" s="56"/>
      <c r="C810" s="8">
        <f t="shared" ca="1" si="135"/>
        <v>19</v>
      </c>
      <c r="D810" s="8">
        <f t="shared" ca="1" si="136"/>
        <v>7</v>
      </c>
      <c r="E810" s="50">
        <f t="shared" ca="1" si="137"/>
        <v>0</v>
      </c>
      <c r="F810" s="2" t="str">
        <f t="shared" ca="1" si="138"/>
        <v/>
      </c>
      <c r="BD810" s="49">
        <f t="shared" ca="1" si="140"/>
        <v>815.5</v>
      </c>
      <c r="BE810" s="3">
        <f t="shared" ca="1" si="139"/>
        <v>8.1500000000000003E-2</v>
      </c>
      <c r="BF810" s="3">
        <f t="shared" ca="1" si="141"/>
        <v>-1.3950525282585462</v>
      </c>
      <c r="BG810" s="9">
        <f t="shared" ca="1" si="142"/>
        <v>0</v>
      </c>
      <c r="BH810" s="6">
        <f ca="1">IF(ISNUMBER('Descriptive Stats'!BF810),'Descriptive Stats'!BF810,#N/A)</f>
        <v>-1.3950525282585462</v>
      </c>
      <c r="BI810" s="6">
        <f ca="1">IF(ISNUMBER('Descriptive Stats'!E810),'Descriptive Stats'!E810,#N/A)</f>
        <v>0</v>
      </c>
      <c r="BK810" s="2">
        <f t="shared" ca="1" si="143"/>
        <v>0</v>
      </c>
      <c r="BL810" s="2" t="str">
        <f t="shared" ca="1" si="144"/>
        <v/>
      </c>
    </row>
    <row r="811" spans="1:64" ht="14.4" x14ac:dyDescent="0.3">
      <c r="A811" s="2">
        <f>ROW()</f>
        <v>811</v>
      </c>
      <c r="B811" s="56"/>
      <c r="C811" s="8">
        <f t="shared" ca="1" si="135"/>
        <v>15</v>
      </c>
      <c r="D811" s="8">
        <f t="shared" ca="1" si="136"/>
        <v>0</v>
      </c>
      <c r="E811" s="50">
        <f t="shared" ca="1" si="137"/>
        <v>7</v>
      </c>
      <c r="F811" s="2" t="str">
        <f t="shared" ca="1" si="138"/>
        <v/>
      </c>
      <c r="BD811" s="49">
        <f t="shared" ca="1" si="140"/>
        <v>4473.5</v>
      </c>
      <c r="BE811" s="3">
        <f t="shared" ca="1" si="139"/>
        <v>0.44729999999999998</v>
      </c>
      <c r="BF811" s="3">
        <f t="shared" ca="1" si="141"/>
        <v>-0.13248586824472414</v>
      </c>
      <c r="BG811" s="9">
        <f t="shared" ca="1" si="142"/>
        <v>7</v>
      </c>
      <c r="BH811" s="6">
        <f ca="1">IF(ISNUMBER('Descriptive Stats'!BF811),'Descriptive Stats'!BF811,#N/A)</f>
        <v>-0.13248586824472414</v>
      </c>
      <c r="BI811" s="6">
        <f ca="1">IF(ISNUMBER('Descriptive Stats'!E811),'Descriptive Stats'!E811,#N/A)</f>
        <v>7</v>
      </c>
      <c r="BK811" s="2" t="str">
        <f t="shared" ca="1" si="143"/>
        <v/>
      </c>
      <c r="BL811" s="2">
        <f t="shared" ca="1" si="144"/>
        <v>7</v>
      </c>
    </row>
    <row r="812" spans="1:64" ht="14.4" x14ac:dyDescent="0.3">
      <c r="A812" s="2">
        <f>ROW()</f>
        <v>812</v>
      </c>
      <c r="B812" s="56"/>
      <c r="C812" s="8">
        <f t="shared" ca="1" si="135"/>
        <v>19</v>
      </c>
      <c r="D812" s="8">
        <f t="shared" ca="1" si="136"/>
        <v>7</v>
      </c>
      <c r="E812" s="50">
        <f t="shared" ca="1" si="137"/>
        <v>0</v>
      </c>
      <c r="F812" s="2" t="str">
        <f t="shared" ca="1" si="138"/>
        <v/>
      </c>
      <c r="BD812" s="49">
        <f t="shared" ca="1" si="140"/>
        <v>815.5</v>
      </c>
      <c r="BE812" s="3">
        <f t="shared" ca="1" si="139"/>
        <v>8.1500000000000003E-2</v>
      </c>
      <c r="BF812" s="3">
        <f t="shared" ca="1" si="141"/>
        <v>-1.3950525282585462</v>
      </c>
      <c r="BG812" s="9">
        <f t="shared" ca="1" si="142"/>
        <v>0</v>
      </c>
      <c r="BH812" s="6">
        <f ca="1">IF(ISNUMBER('Descriptive Stats'!BF812),'Descriptive Stats'!BF812,#N/A)</f>
        <v>-1.3950525282585462</v>
      </c>
      <c r="BI812" s="6">
        <f ca="1">IF(ISNUMBER('Descriptive Stats'!E812),'Descriptive Stats'!E812,#N/A)</f>
        <v>0</v>
      </c>
      <c r="BK812" s="2">
        <f t="shared" ca="1" si="143"/>
        <v>0</v>
      </c>
      <c r="BL812" s="2" t="str">
        <f t="shared" ca="1" si="144"/>
        <v/>
      </c>
    </row>
    <row r="813" spans="1:64" ht="14.4" x14ac:dyDescent="0.3">
      <c r="A813" s="2">
        <f>ROW()</f>
        <v>813</v>
      </c>
      <c r="B813" s="56"/>
      <c r="C813" s="8">
        <f t="shared" ca="1" si="135"/>
        <v>14</v>
      </c>
      <c r="D813" s="8">
        <f t="shared" ca="1" si="136"/>
        <v>0</v>
      </c>
      <c r="E813" s="50">
        <f t="shared" ca="1" si="137"/>
        <v>6</v>
      </c>
      <c r="F813" s="2" t="str">
        <f t="shared" ca="1" si="138"/>
        <v/>
      </c>
      <c r="BD813" s="49">
        <f t="shared" ca="1" si="140"/>
        <v>3900</v>
      </c>
      <c r="BE813" s="3">
        <f t="shared" ca="1" si="139"/>
        <v>0.38995000000000002</v>
      </c>
      <c r="BF813" s="3">
        <f t="shared" ca="1" si="141"/>
        <v>-0.2794493539703507</v>
      </c>
      <c r="BG813" s="9">
        <f t="shared" ca="1" si="142"/>
        <v>6</v>
      </c>
      <c r="BH813" s="6">
        <f ca="1">IF(ISNUMBER('Descriptive Stats'!BF813),'Descriptive Stats'!BF813,#N/A)</f>
        <v>-0.2794493539703507</v>
      </c>
      <c r="BI813" s="6">
        <f ca="1">IF(ISNUMBER('Descriptive Stats'!E813),'Descriptive Stats'!E813,#N/A)</f>
        <v>6</v>
      </c>
      <c r="BK813" s="2" t="str">
        <f t="shared" ca="1" si="143"/>
        <v/>
      </c>
      <c r="BL813" s="2">
        <f t="shared" ca="1" si="144"/>
        <v>6</v>
      </c>
    </row>
    <row r="814" spans="1:64" ht="14.4" x14ac:dyDescent="0.3">
      <c r="A814" s="2">
        <f>ROW()</f>
        <v>814</v>
      </c>
      <c r="B814" s="56"/>
      <c r="C814" s="8">
        <f t="shared" ca="1" si="135"/>
        <v>16</v>
      </c>
      <c r="D814" s="8">
        <f t="shared" ca="1" si="136"/>
        <v>6</v>
      </c>
      <c r="E814" s="50">
        <f t="shared" ca="1" si="137"/>
        <v>2</v>
      </c>
      <c r="F814" s="2" t="str">
        <f t="shared" ca="1" si="138"/>
        <v/>
      </c>
      <c r="BD814" s="49">
        <f t="shared" ca="1" si="140"/>
        <v>2595</v>
      </c>
      <c r="BE814" s="3">
        <f t="shared" ca="1" si="139"/>
        <v>0.25945000000000001</v>
      </c>
      <c r="BF814" s="3">
        <f t="shared" ca="1" si="141"/>
        <v>-0.6450419512753276</v>
      </c>
      <c r="BG814" s="9">
        <f t="shared" ca="1" si="142"/>
        <v>2</v>
      </c>
      <c r="BH814" s="6">
        <f ca="1">IF(ISNUMBER('Descriptive Stats'!BF814),'Descriptive Stats'!BF814,#N/A)</f>
        <v>-0.6450419512753276</v>
      </c>
      <c r="BI814" s="6">
        <f ca="1">IF(ISNUMBER('Descriptive Stats'!E814),'Descriptive Stats'!E814,#N/A)</f>
        <v>2</v>
      </c>
      <c r="BK814" s="2">
        <f t="shared" ca="1" si="143"/>
        <v>2</v>
      </c>
      <c r="BL814" s="2">
        <f t="shared" ca="1" si="144"/>
        <v>2</v>
      </c>
    </row>
    <row r="815" spans="1:64" ht="14.4" x14ac:dyDescent="0.3">
      <c r="A815" s="2">
        <f>ROW()</f>
        <v>815</v>
      </c>
      <c r="B815" s="56"/>
      <c r="C815" s="8">
        <f t="shared" ca="1" si="135"/>
        <v>3</v>
      </c>
      <c r="D815" s="8">
        <f t="shared" ca="1" si="136"/>
        <v>2</v>
      </c>
      <c r="E815" s="50">
        <f t="shared" ca="1" si="137"/>
        <v>0</v>
      </c>
      <c r="F815" s="2" t="str">
        <f t="shared" ca="1" si="138"/>
        <v/>
      </c>
      <c r="BD815" s="49">
        <f t="shared" ca="1" si="140"/>
        <v>815.5</v>
      </c>
      <c r="BE815" s="3">
        <f t="shared" ca="1" si="139"/>
        <v>8.1500000000000003E-2</v>
      </c>
      <c r="BF815" s="3">
        <f t="shared" ca="1" si="141"/>
        <v>-1.3950525282585462</v>
      </c>
      <c r="BG815" s="9">
        <f t="shared" ca="1" si="142"/>
        <v>0</v>
      </c>
      <c r="BH815" s="6">
        <f ca="1">IF(ISNUMBER('Descriptive Stats'!BF815),'Descriptive Stats'!BF815,#N/A)</f>
        <v>-1.3950525282585462</v>
      </c>
      <c r="BI815" s="6">
        <f ca="1">IF(ISNUMBER('Descriptive Stats'!E815),'Descriptive Stats'!E815,#N/A)</f>
        <v>0</v>
      </c>
      <c r="BK815" s="2">
        <f t="shared" ca="1" si="143"/>
        <v>0</v>
      </c>
      <c r="BL815" s="2" t="str">
        <f t="shared" ca="1" si="144"/>
        <v/>
      </c>
    </row>
    <row r="816" spans="1:64" ht="14.4" x14ac:dyDescent="0.3">
      <c r="A816" s="2">
        <f>ROW()</f>
        <v>816</v>
      </c>
      <c r="B816" s="56"/>
      <c r="C816" s="8">
        <f t="shared" ca="1" si="135"/>
        <v>11</v>
      </c>
      <c r="D816" s="8">
        <f t="shared" ca="1" si="136"/>
        <v>0</v>
      </c>
      <c r="E816" s="50">
        <f t="shared" ca="1" si="137"/>
        <v>6</v>
      </c>
      <c r="F816" s="2" t="str">
        <f t="shared" ca="1" si="138"/>
        <v/>
      </c>
      <c r="BD816" s="49">
        <f t="shared" ca="1" si="140"/>
        <v>3900</v>
      </c>
      <c r="BE816" s="3">
        <f t="shared" ca="1" si="139"/>
        <v>0.38995000000000002</v>
      </c>
      <c r="BF816" s="3">
        <f t="shared" ca="1" si="141"/>
        <v>-0.2794493539703507</v>
      </c>
      <c r="BG816" s="9">
        <f t="shared" ca="1" si="142"/>
        <v>6</v>
      </c>
      <c r="BH816" s="6">
        <f ca="1">IF(ISNUMBER('Descriptive Stats'!BF816),'Descriptive Stats'!BF816,#N/A)</f>
        <v>-0.2794493539703507</v>
      </c>
      <c r="BI816" s="6">
        <f ca="1">IF(ISNUMBER('Descriptive Stats'!E816),'Descriptive Stats'!E816,#N/A)</f>
        <v>6</v>
      </c>
      <c r="BK816" s="2" t="str">
        <f t="shared" ca="1" si="143"/>
        <v/>
      </c>
      <c r="BL816" s="2">
        <f t="shared" ca="1" si="144"/>
        <v>6</v>
      </c>
    </row>
    <row r="817" spans="1:64" ht="14.4" x14ac:dyDescent="0.3">
      <c r="A817" s="2">
        <f>ROW()</f>
        <v>817</v>
      </c>
      <c r="B817" s="56"/>
      <c r="C817" s="8">
        <f t="shared" ca="1" si="135"/>
        <v>2</v>
      </c>
      <c r="D817" s="8">
        <f t="shared" ca="1" si="136"/>
        <v>6</v>
      </c>
      <c r="E817" s="50">
        <f t="shared" ca="1" si="137"/>
        <v>6</v>
      </c>
      <c r="F817" s="2" t="str">
        <f t="shared" ca="1" si="138"/>
        <v/>
      </c>
      <c r="BD817" s="49">
        <f t="shared" ca="1" si="140"/>
        <v>3900</v>
      </c>
      <c r="BE817" s="3">
        <f t="shared" ca="1" si="139"/>
        <v>0.38995000000000002</v>
      </c>
      <c r="BF817" s="3">
        <f t="shared" ca="1" si="141"/>
        <v>-0.2794493539703507</v>
      </c>
      <c r="BG817" s="9">
        <f t="shared" ca="1" si="142"/>
        <v>6</v>
      </c>
      <c r="BH817" s="6">
        <f ca="1">IF(ISNUMBER('Descriptive Stats'!BF817),'Descriptive Stats'!BF817,#N/A)</f>
        <v>-0.2794493539703507</v>
      </c>
      <c r="BI817" s="6">
        <f ca="1">IF(ISNUMBER('Descriptive Stats'!E817),'Descriptive Stats'!E817,#N/A)</f>
        <v>6</v>
      </c>
      <c r="BK817" s="2" t="str">
        <f t="shared" ca="1" si="143"/>
        <v/>
      </c>
      <c r="BL817" s="2">
        <f t="shared" ca="1" si="144"/>
        <v>6</v>
      </c>
    </row>
    <row r="818" spans="1:64" ht="14.4" x14ac:dyDescent="0.3">
      <c r="A818" s="2">
        <f>ROW()</f>
        <v>818</v>
      </c>
      <c r="B818" s="56"/>
      <c r="C818" s="8">
        <f t="shared" ca="1" si="135"/>
        <v>16</v>
      </c>
      <c r="D818" s="8">
        <f t="shared" ca="1" si="136"/>
        <v>6</v>
      </c>
      <c r="E818" s="50">
        <f t="shared" ca="1" si="137"/>
        <v>7</v>
      </c>
      <c r="F818" s="2" t="str">
        <f t="shared" ca="1" si="138"/>
        <v/>
      </c>
      <c r="BD818" s="49">
        <f t="shared" ca="1" si="140"/>
        <v>4473.5</v>
      </c>
      <c r="BE818" s="3">
        <f t="shared" ca="1" si="139"/>
        <v>0.44729999999999998</v>
      </c>
      <c r="BF818" s="3">
        <f t="shared" ca="1" si="141"/>
        <v>-0.13248586824472414</v>
      </c>
      <c r="BG818" s="9">
        <f t="shared" ca="1" si="142"/>
        <v>7</v>
      </c>
      <c r="BH818" s="6">
        <f ca="1">IF(ISNUMBER('Descriptive Stats'!BF818),'Descriptive Stats'!BF818,#N/A)</f>
        <v>-0.13248586824472414</v>
      </c>
      <c r="BI818" s="6">
        <f ca="1">IF(ISNUMBER('Descriptive Stats'!E818),'Descriptive Stats'!E818,#N/A)</f>
        <v>7</v>
      </c>
      <c r="BK818" s="2" t="str">
        <f t="shared" ca="1" si="143"/>
        <v/>
      </c>
      <c r="BL818" s="2">
        <f t="shared" ca="1" si="144"/>
        <v>7</v>
      </c>
    </row>
    <row r="819" spans="1:64" ht="14.4" x14ac:dyDescent="0.3">
      <c r="A819" s="2">
        <f>ROW()</f>
        <v>819</v>
      </c>
      <c r="B819" s="56"/>
      <c r="C819" s="8">
        <f t="shared" ca="1" si="135"/>
        <v>6</v>
      </c>
      <c r="D819" s="8">
        <f t="shared" ca="1" si="136"/>
        <v>7</v>
      </c>
      <c r="E819" s="50">
        <f t="shared" ca="1" si="137"/>
        <v>0</v>
      </c>
      <c r="F819" s="2" t="str">
        <f t="shared" ca="1" si="138"/>
        <v/>
      </c>
      <c r="BD819" s="49">
        <f t="shared" ca="1" si="140"/>
        <v>815.5</v>
      </c>
      <c r="BE819" s="3">
        <f t="shared" ca="1" si="139"/>
        <v>8.1500000000000003E-2</v>
      </c>
      <c r="BF819" s="3">
        <f t="shared" ca="1" si="141"/>
        <v>-1.3950525282585462</v>
      </c>
      <c r="BG819" s="9">
        <f t="shared" ca="1" si="142"/>
        <v>0</v>
      </c>
      <c r="BH819" s="6">
        <f ca="1">IF(ISNUMBER('Descriptive Stats'!BF819),'Descriptive Stats'!BF819,#N/A)</f>
        <v>-1.3950525282585462</v>
      </c>
      <c r="BI819" s="6">
        <f ca="1">IF(ISNUMBER('Descriptive Stats'!E819),'Descriptive Stats'!E819,#N/A)</f>
        <v>0</v>
      </c>
      <c r="BK819" s="2">
        <f t="shared" ca="1" si="143"/>
        <v>0</v>
      </c>
      <c r="BL819" s="2" t="str">
        <f t="shared" ca="1" si="144"/>
        <v/>
      </c>
    </row>
    <row r="820" spans="1:64" ht="14.4" x14ac:dyDescent="0.3">
      <c r="A820" s="2">
        <f>ROW()</f>
        <v>820</v>
      </c>
      <c r="B820" s="56"/>
      <c r="C820" s="8">
        <f t="shared" ca="1" si="135"/>
        <v>18</v>
      </c>
      <c r="D820" s="8">
        <f t="shared" ca="1" si="136"/>
        <v>0</v>
      </c>
      <c r="E820" s="50">
        <f t="shared" ca="1" si="137"/>
        <v>0</v>
      </c>
      <c r="F820" s="2" t="str">
        <f t="shared" ca="1" si="138"/>
        <v/>
      </c>
      <c r="BD820" s="49">
        <f t="shared" ca="1" si="140"/>
        <v>815.5</v>
      </c>
      <c r="BE820" s="3">
        <f t="shared" ca="1" si="139"/>
        <v>8.1500000000000003E-2</v>
      </c>
      <c r="BF820" s="3">
        <f t="shared" ca="1" si="141"/>
        <v>-1.3950525282585462</v>
      </c>
      <c r="BG820" s="9">
        <f t="shared" ca="1" si="142"/>
        <v>0</v>
      </c>
      <c r="BH820" s="6">
        <f ca="1">IF(ISNUMBER('Descriptive Stats'!BF820),'Descriptive Stats'!BF820,#N/A)</f>
        <v>-1.3950525282585462</v>
      </c>
      <c r="BI820" s="6">
        <f ca="1">IF(ISNUMBER('Descriptive Stats'!E820),'Descriptive Stats'!E820,#N/A)</f>
        <v>0</v>
      </c>
      <c r="BK820" s="2">
        <f t="shared" ca="1" si="143"/>
        <v>0</v>
      </c>
      <c r="BL820" s="2" t="str">
        <f t="shared" ca="1" si="144"/>
        <v/>
      </c>
    </row>
    <row r="821" spans="1:64" ht="14.4" x14ac:dyDescent="0.3">
      <c r="A821" s="2">
        <f>ROW()</f>
        <v>821</v>
      </c>
      <c r="B821" s="56"/>
      <c r="C821" s="8">
        <f t="shared" ca="1" si="135"/>
        <v>11</v>
      </c>
      <c r="D821" s="8">
        <f t="shared" ca="1" si="136"/>
        <v>0</v>
      </c>
      <c r="E821" s="50">
        <f t="shared" ca="1" si="137"/>
        <v>15</v>
      </c>
      <c r="F821" s="2" t="str">
        <f t="shared" ca="1" si="138"/>
        <v/>
      </c>
      <c r="BD821" s="49">
        <f t="shared" ca="1" si="140"/>
        <v>5051.5</v>
      </c>
      <c r="BE821" s="3">
        <f t="shared" ca="1" si="139"/>
        <v>0.50509999999999999</v>
      </c>
      <c r="BF821" s="3">
        <f t="shared" ca="1" si="141"/>
        <v>1.2784152420787677E-2</v>
      </c>
      <c r="BG821" s="9">
        <f t="shared" ca="1" si="142"/>
        <v>15</v>
      </c>
      <c r="BH821" s="6">
        <f ca="1">IF(ISNUMBER('Descriptive Stats'!BF821),'Descriptive Stats'!BF821,#N/A)</f>
        <v>1.2784152420787677E-2</v>
      </c>
      <c r="BI821" s="6">
        <f ca="1">IF(ISNUMBER('Descriptive Stats'!E821),'Descriptive Stats'!E821,#N/A)</f>
        <v>15</v>
      </c>
      <c r="BK821" s="2" t="str">
        <f t="shared" ca="1" si="143"/>
        <v/>
      </c>
      <c r="BL821" s="2">
        <f t="shared" ca="1" si="144"/>
        <v>15</v>
      </c>
    </row>
    <row r="822" spans="1:64" ht="14.4" x14ac:dyDescent="0.3">
      <c r="A822" s="2">
        <f>ROW()</f>
        <v>822</v>
      </c>
      <c r="B822" s="56"/>
      <c r="C822" s="8">
        <f t="shared" ca="1" si="135"/>
        <v>24</v>
      </c>
      <c r="D822" s="8">
        <f t="shared" ca="1" si="136"/>
        <v>15</v>
      </c>
      <c r="E822" s="50">
        <f t="shared" ca="1" si="137"/>
        <v>0</v>
      </c>
      <c r="F822" s="2" t="str">
        <f t="shared" ca="1" si="138"/>
        <v/>
      </c>
      <c r="BD822" s="49">
        <f t="shared" ca="1" si="140"/>
        <v>815.5</v>
      </c>
      <c r="BE822" s="3">
        <f t="shared" ca="1" si="139"/>
        <v>8.1500000000000003E-2</v>
      </c>
      <c r="BF822" s="3">
        <f t="shared" ca="1" si="141"/>
        <v>-1.3950525282585462</v>
      </c>
      <c r="BG822" s="9">
        <f t="shared" ca="1" si="142"/>
        <v>0</v>
      </c>
      <c r="BH822" s="6">
        <f ca="1">IF(ISNUMBER('Descriptive Stats'!BF822),'Descriptive Stats'!BF822,#N/A)</f>
        <v>-1.3950525282585462</v>
      </c>
      <c r="BI822" s="6">
        <f ca="1">IF(ISNUMBER('Descriptive Stats'!E822),'Descriptive Stats'!E822,#N/A)</f>
        <v>0</v>
      </c>
      <c r="BK822" s="2">
        <f t="shared" ca="1" si="143"/>
        <v>0</v>
      </c>
      <c r="BL822" s="2" t="str">
        <f t="shared" ca="1" si="144"/>
        <v/>
      </c>
    </row>
    <row r="823" spans="1:64" ht="14.4" x14ac:dyDescent="0.3">
      <c r="A823" s="2">
        <f>ROW()</f>
        <v>823</v>
      </c>
      <c r="B823" s="56"/>
      <c r="C823" s="8">
        <f t="shared" ca="1" si="135"/>
        <v>11</v>
      </c>
      <c r="D823" s="8">
        <f t="shared" ca="1" si="136"/>
        <v>0</v>
      </c>
      <c r="E823" s="50">
        <f t="shared" ca="1" si="137"/>
        <v>0</v>
      </c>
      <c r="F823" s="2" t="str">
        <f t="shared" ca="1" si="138"/>
        <v/>
      </c>
      <c r="BD823" s="49">
        <f t="shared" ca="1" si="140"/>
        <v>815.5</v>
      </c>
      <c r="BE823" s="3">
        <f t="shared" ca="1" si="139"/>
        <v>8.1500000000000003E-2</v>
      </c>
      <c r="BF823" s="3">
        <f t="shared" ca="1" si="141"/>
        <v>-1.3950525282585462</v>
      </c>
      <c r="BG823" s="9">
        <f t="shared" ca="1" si="142"/>
        <v>0</v>
      </c>
      <c r="BH823" s="6">
        <f ca="1">IF(ISNUMBER('Descriptive Stats'!BF823),'Descriptive Stats'!BF823,#N/A)</f>
        <v>-1.3950525282585462</v>
      </c>
      <c r="BI823" s="6">
        <f ca="1">IF(ISNUMBER('Descriptive Stats'!E823),'Descriptive Stats'!E823,#N/A)</f>
        <v>0</v>
      </c>
      <c r="BK823" s="2">
        <f t="shared" ca="1" si="143"/>
        <v>0</v>
      </c>
      <c r="BL823" s="2" t="str">
        <f t="shared" ca="1" si="144"/>
        <v/>
      </c>
    </row>
    <row r="824" spans="1:64" ht="14.4" x14ac:dyDescent="0.3">
      <c r="A824" s="2">
        <f>ROW()</f>
        <v>824</v>
      </c>
      <c r="B824" s="56"/>
      <c r="C824" s="8">
        <f t="shared" ca="1" si="135"/>
        <v>22</v>
      </c>
      <c r="D824" s="8">
        <f t="shared" ca="1" si="136"/>
        <v>0</v>
      </c>
      <c r="E824" s="50">
        <f t="shared" ca="1" si="137"/>
        <v>4</v>
      </c>
      <c r="F824" s="2" t="str">
        <f t="shared" ca="1" si="138"/>
        <v/>
      </c>
      <c r="BD824" s="49">
        <f t="shared" ca="1" si="140"/>
        <v>3442</v>
      </c>
      <c r="BE824" s="3">
        <f t="shared" ca="1" si="139"/>
        <v>0.34415000000000001</v>
      </c>
      <c r="BF824" s="3">
        <f t="shared" ca="1" si="141"/>
        <v>-0.40116316278173481</v>
      </c>
      <c r="BG824" s="9">
        <f t="shared" ca="1" si="142"/>
        <v>4</v>
      </c>
      <c r="BH824" s="6">
        <f ca="1">IF(ISNUMBER('Descriptive Stats'!BF824),'Descriptive Stats'!BF824,#N/A)</f>
        <v>-0.40116316278173481</v>
      </c>
      <c r="BI824" s="6">
        <f ca="1">IF(ISNUMBER('Descriptive Stats'!E824),'Descriptive Stats'!E824,#N/A)</f>
        <v>4</v>
      </c>
      <c r="BK824" s="2" t="str">
        <f t="shared" ca="1" si="143"/>
        <v/>
      </c>
      <c r="BL824" s="2">
        <f t="shared" ca="1" si="144"/>
        <v>4</v>
      </c>
    </row>
    <row r="825" spans="1:64" ht="14.4" x14ac:dyDescent="0.3">
      <c r="A825" s="2">
        <f>ROW()</f>
        <v>825</v>
      </c>
      <c r="B825" s="56"/>
      <c r="C825" s="8">
        <f t="shared" ca="1" si="135"/>
        <v>13</v>
      </c>
      <c r="D825" s="8">
        <f t="shared" ca="1" si="136"/>
        <v>4</v>
      </c>
      <c r="E825" s="50">
        <f t="shared" ca="1" si="137"/>
        <v>6</v>
      </c>
      <c r="F825" s="2" t="str">
        <f t="shared" ca="1" si="138"/>
        <v/>
      </c>
      <c r="BD825" s="49">
        <f t="shared" ca="1" si="140"/>
        <v>3900</v>
      </c>
      <c r="BE825" s="3">
        <f t="shared" ca="1" si="139"/>
        <v>0.38995000000000002</v>
      </c>
      <c r="BF825" s="3">
        <f t="shared" ca="1" si="141"/>
        <v>-0.2794493539703507</v>
      </c>
      <c r="BG825" s="9">
        <f t="shared" ca="1" si="142"/>
        <v>6</v>
      </c>
      <c r="BH825" s="6">
        <f ca="1">IF(ISNUMBER('Descriptive Stats'!BF825),'Descriptive Stats'!BF825,#N/A)</f>
        <v>-0.2794493539703507</v>
      </c>
      <c r="BI825" s="6">
        <f ca="1">IF(ISNUMBER('Descriptive Stats'!E825),'Descriptive Stats'!E825,#N/A)</f>
        <v>6</v>
      </c>
      <c r="BK825" s="2" t="str">
        <f t="shared" ca="1" si="143"/>
        <v/>
      </c>
      <c r="BL825" s="2">
        <f t="shared" ca="1" si="144"/>
        <v>6</v>
      </c>
    </row>
    <row r="826" spans="1:64" ht="14.4" x14ac:dyDescent="0.3">
      <c r="A826" s="2">
        <f>ROW()</f>
        <v>826</v>
      </c>
      <c r="B826" s="56"/>
      <c r="C826" s="8">
        <f t="shared" ca="1" si="135"/>
        <v>2</v>
      </c>
      <c r="D826" s="8">
        <f t="shared" ca="1" si="136"/>
        <v>6</v>
      </c>
      <c r="E826" s="50">
        <f t="shared" ca="1" si="137"/>
        <v>1</v>
      </c>
      <c r="F826" s="2" t="str">
        <f t="shared" ca="1" si="138"/>
        <v/>
      </c>
      <c r="BD826" s="49">
        <f t="shared" ca="1" si="140"/>
        <v>1871</v>
      </c>
      <c r="BE826" s="3">
        <f t="shared" ca="1" si="139"/>
        <v>0.18704999999999999</v>
      </c>
      <c r="BF826" s="3">
        <f t="shared" ca="1" si="141"/>
        <v>-0.88881967520906158</v>
      </c>
      <c r="BG826" s="9">
        <f t="shared" ca="1" si="142"/>
        <v>1</v>
      </c>
      <c r="BH826" s="6">
        <f ca="1">IF(ISNUMBER('Descriptive Stats'!BF826),'Descriptive Stats'!BF826,#N/A)</f>
        <v>-0.88881967520906158</v>
      </c>
      <c r="BI826" s="6">
        <f ca="1">IF(ISNUMBER('Descriptive Stats'!E826),'Descriptive Stats'!E826,#N/A)</f>
        <v>1</v>
      </c>
      <c r="BK826" s="2">
        <f t="shared" ca="1" si="143"/>
        <v>1</v>
      </c>
      <c r="BL826" s="2" t="str">
        <f t="shared" ca="1" si="144"/>
        <v/>
      </c>
    </row>
    <row r="827" spans="1:64" ht="14.4" x14ac:dyDescent="0.3">
      <c r="A827" s="2">
        <f>ROW()</f>
        <v>827</v>
      </c>
      <c r="B827" s="56"/>
      <c r="C827" s="8">
        <f t="shared" ca="1" si="135"/>
        <v>8</v>
      </c>
      <c r="D827" s="8">
        <f t="shared" ca="1" si="136"/>
        <v>1</v>
      </c>
      <c r="E827" s="50">
        <f t="shared" ca="1" si="137"/>
        <v>0</v>
      </c>
      <c r="F827" s="2" t="str">
        <f t="shared" ca="1" si="138"/>
        <v/>
      </c>
      <c r="BD827" s="49">
        <f t="shared" ca="1" si="140"/>
        <v>815.5</v>
      </c>
      <c r="BE827" s="3">
        <f t="shared" ca="1" si="139"/>
        <v>8.1500000000000003E-2</v>
      </c>
      <c r="BF827" s="3">
        <f t="shared" ca="1" si="141"/>
        <v>-1.3950525282585462</v>
      </c>
      <c r="BG827" s="9">
        <f t="shared" ca="1" si="142"/>
        <v>0</v>
      </c>
      <c r="BH827" s="6">
        <f ca="1">IF(ISNUMBER('Descriptive Stats'!BF827),'Descriptive Stats'!BF827,#N/A)</f>
        <v>-1.3950525282585462</v>
      </c>
      <c r="BI827" s="6">
        <f ca="1">IF(ISNUMBER('Descriptive Stats'!E827),'Descriptive Stats'!E827,#N/A)</f>
        <v>0</v>
      </c>
      <c r="BK827" s="2">
        <f t="shared" ca="1" si="143"/>
        <v>0</v>
      </c>
      <c r="BL827" s="2" t="str">
        <f t="shared" ca="1" si="144"/>
        <v/>
      </c>
    </row>
    <row r="828" spans="1:64" ht="14.4" x14ac:dyDescent="0.3">
      <c r="A828" s="2">
        <f>ROW()</f>
        <v>828</v>
      </c>
      <c r="B828" s="56"/>
      <c r="C828" s="8">
        <f t="shared" ca="1" si="135"/>
        <v>11</v>
      </c>
      <c r="D828" s="8">
        <f t="shared" ca="1" si="136"/>
        <v>0</v>
      </c>
      <c r="E828" s="50">
        <f t="shared" ca="1" si="137"/>
        <v>0</v>
      </c>
      <c r="F828" s="2" t="str">
        <f t="shared" ca="1" si="138"/>
        <v/>
      </c>
      <c r="BD828" s="49">
        <f t="shared" ca="1" si="140"/>
        <v>815.5</v>
      </c>
      <c r="BE828" s="3">
        <f t="shared" ca="1" si="139"/>
        <v>8.1500000000000003E-2</v>
      </c>
      <c r="BF828" s="3">
        <f t="shared" ca="1" si="141"/>
        <v>-1.3950525282585462</v>
      </c>
      <c r="BG828" s="9">
        <f t="shared" ca="1" si="142"/>
        <v>0</v>
      </c>
      <c r="BH828" s="6">
        <f ca="1">IF(ISNUMBER('Descriptive Stats'!BF828),'Descriptive Stats'!BF828,#N/A)</f>
        <v>-1.3950525282585462</v>
      </c>
      <c r="BI828" s="6">
        <f ca="1">IF(ISNUMBER('Descriptive Stats'!E828),'Descriptive Stats'!E828,#N/A)</f>
        <v>0</v>
      </c>
      <c r="BK828" s="2">
        <f t="shared" ca="1" si="143"/>
        <v>0</v>
      </c>
      <c r="BL828" s="2" t="str">
        <f t="shared" ca="1" si="144"/>
        <v/>
      </c>
    </row>
    <row r="829" spans="1:64" ht="14.4" x14ac:dyDescent="0.3">
      <c r="A829" s="2">
        <f>ROW()</f>
        <v>829</v>
      </c>
      <c r="B829" s="56"/>
      <c r="C829" s="8">
        <f t="shared" ca="1" si="135"/>
        <v>4</v>
      </c>
      <c r="D829" s="8">
        <f t="shared" ca="1" si="136"/>
        <v>0</v>
      </c>
      <c r="E829" s="50">
        <f t="shared" ca="1" si="137"/>
        <v>2</v>
      </c>
      <c r="F829" s="2" t="str">
        <f t="shared" ca="1" si="138"/>
        <v/>
      </c>
      <c r="BD829" s="49">
        <f t="shared" ca="1" si="140"/>
        <v>2595</v>
      </c>
      <c r="BE829" s="3">
        <f t="shared" ca="1" si="139"/>
        <v>0.25945000000000001</v>
      </c>
      <c r="BF829" s="3">
        <f t="shared" ca="1" si="141"/>
        <v>-0.6450419512753276</v>
      </c>
      <c r="BG829" s="9">
        <f t="shared" ca="1" si="142"/>
        <v>2</v>
      </c>
      <c r="BH829" s="6">
        <f ca="1">IF(ISNUMBER('Descriptive Stats'!BF829),'Descriptive Stats'!BF829,#N/A)</f>
        <v>-0.6450419512753276</v>
      </c>
      <c r="BI829" s="6">
        <f ca="1">IF(ISNUMBER('Descriptive Stats'!E829),'Descriptive Stats'!E829,#N/A)</f>
        <v>2</v>
      </c>
      <c r="BK829" s="2">
        <f t="shared" ca="1" si="143"/>
        <v>2</v>
      </c>
      <c r="BL829" s="2">
        <f t="shared" ca="1" si="144"/>
        <v>2</v>
      </c>
    </row>
    <row r="830" spans="1:64" ht="14.4" x14ac:dyDescent="0.3">
      <c r="A830" s="2">
        <f>ROW()</f>
        <v>830</v>
      </c>
      <c r="B830" s="56"/>
      <c r="C830" s="8">
        <f t="shared" ca="1" si="135"/>
        <v>17</v>
      </c>
      <c r="D830" s="8">
        <f t="shared" ca="1" si="136"/>
        <v>2</v>
      </c>
      <c r="E830" s="50">
        <f t="shared" ca="1" si="137"/>
        <v>0</v>
      </c>
      <c r="F830" s="2" t="str">
        <f t="shared" ca="1" si="138"/>
        <v/>
      </c>
      <c r="BD830" s="49">
        <f t="shared" ca="1" si="140"/>
        <v>815.5</v>
      </c>
      <c r="BE830" s="3">
        <f t="shared" ca="1" si="139"/>
        <v>8.1500000000000003E-2</v>
      </c>
      <c r="BF830" s="3">
        <f t="shared" ca="1" si="141"/>
        <v>-1.3950525282585462</v>
      </c>
      <c r="BG830" s="9">
        <f t="shared" ca="1" si="142"/>
        <v>0</v>
      </c>
      <c r="BH830" s="6">
        <f ca="1">IF(ISNUMBER('Descriptive Stats'!BF830),'Descriptive Stats'!BF830,#N/A)</f>
        <v>-1.3950525282585462</v>
      </c>
      <c r="BI830" s="6">
        <f ca="1">IF(ISNUMBER('Descriptive Stats'!E830),'Descriptive Stats'!E830,#N/A)</f>
        <v>0</v>
      </c>
      <c r="BK830" s="2">
        <f t="shared" ca="1" si="143"/>
        <v>0</v>
      </c>
      <c r="BL830" s="2" t="str">
        <f t="shared" ca="1" si="144"/>
        <v/>
      </c>
    </row>
    <row r="831" spans="1:64" ht="14.4" x14ac:dyDescent="0.3">
      <c r="A831" s="2">
        <f>ROW()</f>
        <v>831</v>
      </c>
      <c r="B831" s="56"/>
      <c r="C831" s="8">
        <f t="shared" ca="1" si="135"/>
        <v>20</v>
      </c>
      <c r="D831" s="8">
        <f t="shared" ca="1" si="136"/>
        <v>0</v>
      </c>
      <c r="E831" s="50">
        <f t="shared" ca="1" si="137"/>
        <v>7</v>
      </c>
      <c r="F831" s="2" t="str">
        <f t="shared" ca="1" si="138"/>
        <v/>
      </c>
      <c r="BD831" s="49">
        <f t="shared" ca="1" si="140"/>
        <v>4473.5</v>
      </c>
      <c r="BE831" s="3">
        <f t="shared" ca="1" si="139"/>
        <v>0.44729999999999998</v>
      </c>
      <c r="BF831" s="3">
        <f t="shared" ca="1" si="141"/>
        <v>-0.13248586824472414</v>
      </c>
      <c r="BG831" s="9">
        <f t="shared" ca="1" si="142"/>
        <v>7</v>
      </c>
      <c r="BH831" s="6">
        <f ca="1">IF(ISNUMBER('Descriptive Stats'!BF831),'Descriptive Stats'!BF831,#N/A)</f>
        <v>-0.13248586824472414</v>
      </c>
      <c r="BI831" s="6">
        <f ca="1">IF(ISNUMBER('Descriptive Stats'!E831),'Descriptive Stats'!E831,#N/A)</f>
        <v>7</v>
      </c>
      <c r="BK831" s="2" t="str">
        <f t="shared" ca="1" si="143"/>
        <v/>
      </c>
      <c r="BL831" s="2">
        <f t="shared" ca="1" si="144"/>
        <v>7</v>
      </c>
    </row>
    <row r="832" spans="1:64" ht="14.4" x14ac:dyDescent="0.3">
      <c r="A832" s="2">
        <f>ROW()</f>
        <v>832</v>
      </c>
      <c r="B832" s="56"/>
      <c r="C832" s="8">
        <f t="shared" ca="1" si="135"/>
        <v>19</v>
      </c>
      <c r="D832" s="8">
        <f t="shared" ca="1" si="136"/>
        <v>7</v>
      </c>
      <c r="E832" s="50">
        <f t="shared" ca="1" si="137"/>
        <v>0</v>
      </c>
      <c r="F832" s="2" t="str">
        <f t="shared" ca="1" si="138"/>
        <v/>
      </c>
      <c r="BD832" s="49">
        <f t="shared" ca="1" si="140"/>
        <v>815.5</v>
      </c>
      <c r="BE832" s="3">
        <f t="shared" ca="1" si="139"/>
        <v>8.1500000000000003E-2</v>
      </c>
      <c r="BF832" s="3">
        <f t="shared" ca="1" si="141"/>
        <v>-1.3950525282585462</v>
      </c>
      <c r="BG832" s="9">
        <f t="shared" ca="1" si="142"/>
        <v>0</v>
      </c>
      <c r="BH832" s="6">
        <f ca="1">IF(ISNUMBER('Descriptive Stats'!BF832),'Descriptive Stats'!BF832,#N/A)</f>
        <v>-1.3950525282585462</v>
      </c>
      <c r="BI832" s="6">
        <f ca="1">IF(ISNUMBER('Descriptive Stats'!E832),'Descriptive Stats'!E832,#N/A)</f>
        <v>0</v>
      </c>
      <c r="BK832" s="2">
        <f t="shared" ca="1" si="143"/>
        <v>0</v>
      </c>
      <c r="BL832" s="2" t="str">
        <f t="shared" ca="1" si="144"/>
        <v/>
      </c>
    </row>
    <row r="833" spans="1:64" ht="14.4" x14ac:dyDescent="0.3">
      <c r="A833" s="2">
        <f>ROW()</f>
        <v>833</v>
      </c>
      <c r="B833" s="56"/>
      <c r="C833" s="8">
        <f t="shared" ca="1" si="135"/>
        <v>22</v>
      </c>
      <c r="D833" s="8">
        <f t="shared" ca="1" si="136"/>
        <v>0</v>
      </c>
      <c r="E833" s="50">
        <f t="shared" ca="1" si="137"/>
        <v>1</v>
      </c>
      <c r="F833" s="2" t="str">
        <f t="shared" ca="1" si="138"/>
        <v/>
      </c>
      <c r="BD833" s="49">
        <f t="shared" ca="1" si="140"/>
        <v>1871</v>
      </c>
      <c r="BE833" s="3">
        <f t="shared" ca="1" si="139"/>
        <v>0.18704999999999999</v>
      </c>
      <c r="BF833" s="3">
        <f t="shared" ca="1" si="141"/>
        <v>-0.88881967520906158</v>
      </c>
      <c r="BG833" s="9">
        <f t="shared" ca="1" si="142"/>
        <v>1</v>
      </c>
      <c r="BH833" s="6">
        <f ca="1">IF(ISNUMBER('Descriptive Stats'!BF833),'Descriptive Stats'!BF833,#N/A)</f>
        <v>-0.88881967520906158</v>
      </c>
      <c r="BI833" s="6">
        <f ca="1">IF(ISNUMBER('Descriptive Stats'!E833),'Descriptive Stats'!E833,#N/A)</f>
        <v>1</v>
      </c>
      <c r="BK833" s="2">
        <f t="shared" ca="1" si="143"/>
        <v>1</v>
      </c>
      <c r="BL833" s="2" t="str">
        <f t="shared" ca="1" si="144"/>
        <v/>
      </c>
    </row>
    <row r="834" spans="1:64" ht="14.4" x14ac:dyDescent="0.3">
      <c r="A834" s="2">
        <f>ROW()</f>
        <v>834</v>
      </c>
      <c r="B834" s="56"/>
      <c r="C834" s="8">
        <f t="shared" ca="1" si="135"/>
        <v>8</v>
      </c>
      <c r="D834" s="8">
        <f t="shared" ca="1" si="136"/>
        <v>1</v>
      </c>
      <c r="E834" s="50">
        <f t="shared" ca="1" si="137"/>
        <v>0</v>
      </c>
      <c r="F834" s="2" t="str">
        <f t="shared" ca="1" si="138"/>
        <v/>
      </c>
      <c r="BD834" s="49">
        <f t="shared" ca="1" si="140"/>
        <v>815.5</v>
      </c>
      <c r="BE834" s="3">
        <f t="shared" ca="1" si="139"/>
        <v>8.1500000000000003E-2</v>
      </c>
      <c r="BF834" s="3">
        <f t="shared" ca="1" si="141"/>
        <v>-1.3950525282585462</v>
      </c>
      <c r="BG834" s="9">
        <f t="shared" ca="1" si="142"/>
        <v>0</v>
      </c>
      <c r="BH834" s="6">
        <f ca="1">IF(ISNUMBER('Descriptive Stats'!BF834),'Descriptive Stats'!BF834,#N/A)</f>
        <v>-1.3950525282585462</v>
      </c>
      <c r="BI834" s="6">
        <f ca="1">IF(ISNUMBER('Descriptive Stats'!E834),'Descriptive Stats'!E834,#N/A)</f>
        <v>0</v>
      </c>
      <c r="BK834" s="2">
        <f t="shared" ca="1" si="143"/>
        <v>0</v>
      </c>
      <c r="BL834" s="2" t="str">
        <f t="shared" ca="1" si="144"/>
        <v/>
      </c>
    </row>
    <row r="835" spans="1:64" ht="14.4" x14ac:dyDescent="0.3">
      <c r="A835" s="2">
        <f>ROW()</f>
        <v>835</v>
      </c>
      <c r="B835" s="56"/>
      <c r="C835" s="8">
        <f t="shared" ref="C835:C898" ca="1" si="145">RANDBETWEEN(2,COUNT(B:B))</f>
        <v>22</v>
      </c>
      <c r="D835" s="8">
        <f t="shared" ref="D835:D898" ca="1" si="146">VLOOKUP(C835,A:B,2,TRUE)</f>
        <v>0</v>
      </c>
      <c r="E835" s="50">
        <f t="shared" ref="E835:E898" ca="1" si="147">IF(0=MOD(ROW(),$J$1),AVERAGE(OFFSET($D$2,ROW()-$J$1,0,$J$1,1)),"")</f>
        <v>6</v>
      </c>
      <c r="F835" s="2" t="str">
        <f t="shared" ref="F835:F898" ca="1" si="148">IF(ISNUMBER(E835),IF(OR(E835&lt;$K$16,E835&gt;$K$14),"X",""),"")</f>
        <v/>
      </c>
      <c r="BD835" s="49">
        <f t="shared" ca="1" si="140"/>
        <v>3900</v>
      </c>
      <c r="BE835" s="3">
        <f t="shared" ca="1" si="139"/>
        <v>0.38995000000000002</v>
      </c>
      <c r="BF835" s="3">
        <f t="shared" ca="1" si="141"/>
        <v>-0.2794493539703507</v>
      </c>
      <c r="BG835" s="9">
        <f t="shared" ca="1" si="142"/>
        <v>6</v>
      </c>
      <c r="BH835" s="6">
        <f ca="1">IF(ISNUMBER('Descriptive Stats'!BF835),'Descriptive Stats'!BF835,#N/A)</f>
        <v>-0.2794493539703507</v>
      </c>
      <c r="BI835" s="6">
        <f ca="1">IF(ISNUMBER('Descriptive Stats'!E835),'Descriptive Stats'!E835,#N/A)</f>
        <v>6</v>
      </c>
      <c r="BK835" s="2" t="str">
        <f t="shared" ca="1" si="143"/>
        <v/>
      </c>
      <c r="BL835" s="2">
        <f t="shared" ca="1" si="144"/>
        <v>6</v>
      </c>
    </row>
    <row r="836" spans="1:64" ht="14.4" x14ac:dyDescent="0.3">
      <c r="A836" s="2">
        <f>ROW()</f>
        <v>836</v>
      </c>
      <c r="B836" s="56"/>
      <c r="C836" s="8">
        <f t="shared" ca="1" si="145"/>
        <v>5</v>
      </c>
      <c r="D836" s="8">
        <f t="shared" ca="1" si="146"/>
        <v>6</v>
      </c>
      <c r="E836" s="50">
        <f t="shared" ca="1" si="147"/>
        <v>2</v>
      </c>
      <c r="F836" s="2" t="str">
        <f t="shared" ca="1" si="148"/>
        <v/>
      </c>
      <c r="BD836" s="49">
        <f t="shared" ca="1" si="140"/>
        <v>2595</v>
      </c>
      <c r="BE836" s="3">
        <f t="shared" ca="1" si="139"/>
        <v>0.25945000000000001</v>
      </c>
      <c r="BF836" s="3">
        <f t="shared" ca="1" si="141"/>
        <v>-0.6450419512753276</v>
      </c>
      <c r="BG836" s="9">
        <f t="shared" ca="1" si="142"/>
        <v>2</v>
      </c>
      <c r="BH836" s="6">
        <f ca="1">IF(ISNUMBER('Descriptive Stats'!BF836),'Descriptive Stats'!BF836,#N/A)</f>
        <v>-0.6450419512753276</v>
      </c>
      <c r="BI836" s="6">
        <f ca="1">IF(ISNUMBER('Descriptive Stats'!E836),'Descriptive Stats'!E836,#N/A)</f>
        <v>2</v>
      </c>
      <c r="BK836" s="2">
        <f t="shared" ca="1" si="143"/>
        <v>2</v>
      </c>
      <c r="BL836" s="2">
        <f t="shared" ca="1" si="144"/>
        <v>2</v>
      </c>
    </row>
    <row r="837" spans="1:64" ht="14.4" x14ac:dyDescent="0.3">
      <c r="A837" s="2">
        <f>ROW()</f>
        <v>837</v>
      </c>
      <c r="B837" s="56"/>
      <c r="C837" s="8">
        <f t="shared" ca="1" si="145"/>
        <v>9</v>
      </c>
      <c r="D837" s="8">
        <f t="shared" ca="1" si="146"/>
        <v>2</v>
      </c>
      <c r="E837" s="50">
        <f t="shared" ca="1" si="147"/>
        <v>4</v>
      </c>
      <c r="F837" s="2" t="str">
        <f t="shared" ca="1" si="148"/>
        <v/>
      </c>
      <c r="BD837" s="49">
        <f t="shared" ca="1" si="140"/>
        <v>3442</v>
      </c>
      <c r="BE837" s="3">
        <f t="shared" ca="1" si="139"/>
        <v>0.34415000000000001</v>
      </c>
      <c r="BF837" s="3">
        <f t="shared" ca="1" si="141"/>
        <v>-0.40116316278173481</v>
      </c>
      <c r="BG837" s="9">
        <f t="shared" ca="1" si="142"/>
        <v>4</v>
      </c>
      <c r="BH837" s="6">
        <f ca="1">IF(ISNUMBER('Descriptive Stats'!BF837),'Descriptive Stats'!BF837,#N/A)</f>
        <v>-0.40116316278173481</v>
      </c>
      <c r="BI837" s="6">
        <f ca="1">IF(ISNUMBER('Descriptive Stats'!E837),'Descriptive Stats'!E837,#N/A)</f>
        <v>4</v>
      </c>
      <c r="BK837" s="2" t="str">
        <f t="shared" ca="1" si="143"/>
        <v/>
      </c>
      <c r="BL837" s="2">
        <f t="shared" ca="1" si="144"/>
        <v>4</v>
      </c>
    </row>
    <row r="838" spans="1:64" ht="14.4" x14ac:dyDescent="0.3">
      <c r="A838" s="2">
        <f>ROW()</f>
        <v>838</v>
      </c>
      <c r="B838" s="56"/>
      <c r="C838" s="8">
        <f t="shared" ca="1" si="145"/>
        <v>13</v>
      </c>
      <c r="D838" s="8">
        <f t="shared" ca="1" si="146"/>
        <v>4</v>
      </c>
      <c r="E838" s="50">
        <f t="shared" ca="1" si="147"/>
        <v>2</v>
      </c>
      <c r="F838" s="2" t="str">
        <f t="shared" ca="1" si="148"/>
        <v/>
      </c>
      <c r="BD838" s="49">
        <f t="shared" ca="1" si="140"/>
        <v>2595</v>
      </c>
      <c r="BE838" s="3">
        <f t="shared" ca="1" si="139"/>
        <v>0.25945000000000001</v>
      </c>
      <c r="BF838" s="3">
        <f t="shared" ca="1" si="141"/>
        <v>-0.6450419512753276</v>
      </c>
      <c r="BG838" s="9">
        <f t="shared" ca="1" si="142"/>
        <v>2</v>
      </c>
      <c r="BH838" s="6">
        <f ca="1">IF(ISNUMBER('Descriptive Stats'!BF838),'Descriptive Stats'!BF838,#N/A)</f>
        <v>-0.6450419512753276</v>
      </c>
      <c r="BI838" s="6">
        <f ca="1">IF(ISNUMBER('Descriptive Stats'!E838),'Descriptive Stats'!E838,#N/A)</f>
        <v>2</v>
      </c>
      <c r="BK838" s="2">
        <f t="shared" ca="1" si="143"/>
        <v>2</v>
      </c>
      <c r="BL838" s="2">
        <f t="shared" ca="1" si="144"/>
        <v>2</v>
      </c>
    </row>
    <row r="839" spans="1:64" ht="14.4" x14ac:dyDescent="0.3">
      <c r="A839" s="2">
        <f>ROW()</f>
        <v>839</v>
      </c>
      <c r="B839" s="56"/>
      <c r="C839" s="8">
        <f t="shared" ca="1" si="145"/>
        <v>17</v>
      </c>
      <c r="D839" s="8">
        <f t="shared" ca="1" si="146"/>
        <v>2</v>
      </c>
      <c r="E839" s="50">
        <f t="shared" ca="1" si="147"/>
        <v>1</v>
      </c>
      <c r="F839" s="2" t="str">
        <f t="shared" ca="1" si="148"/>
        <v/>
      </c>
      <c r="BD839" s="49">
        <f t="shared" ca="1" si="140"/>
        <v>1871</v>
      </c>
      <c r="BE839" s="3">
        <f t="shared" ref="BE839:BE902" ca="1" si="149">IF(ISNUMBER(BD839),(BD839-0.5)/$BK$4,"")</f>
        <v>0.18704999999999999</v>
      </c>
      <c r="BF839" s="3">
        <f t="shared" ca="1" si="141"/>
        <v>-0.88881967520906158</v>
      </c>
      <c r="BG839" s="9">
        <f t="shared" ca="1" si="142"/>
        <v>1</v>
      </c>
      <c r="BH839" s="6">
        <f ca="1">IF(ISNUMBER('Descriptive Stats'!BF839),'Descriptive Stats'!BF839,#N/A)</f>
        <v>-0.88881967520906158</v>
      </c>
      <c r="BI839" s="6">
        <f ca="1">IF(ISNUMBER('Descriptive Stats'!E839),'Descriptive Stats'!E839,#N/A)</f>
        <v>1</v>
      </c>
      <c r="BK839" s="2">
        <f t="shared" ca="1" si="143"/>
        <v>1</v>
      </c>
      <c r="BL839" s="2" t="str">
        <f t="shared" ca="1" si="144"/>
        <v/>
      </c>
    </row>
    <row r="840" spans="1:64" ht="14.4" x14ac:dyDescent="0.3">
      <c r="A840" s="2">
        <f>ROW()</f>
        <v>840</v>
      </c>
      <c r="B840" s="56"/>
      <c r="C840" s="8">
        <f t="shared" ca="1" si="145"/>
        <v>12</v>
      </c>
      <c r="D840" s="8">
        <f t="shared" ca="1" si="146"/>
        <v>1</v>
      </c>
      <c r="E840" s="50">
        <f t="shared" ca="1" si="147"/>
        <v>4</v>
      </c>
      <c r="F840" s="2" t="str">
        <f t="shared" ca="1" si="148"/>
        <v/>
      </c>
      <c r="BD840" s="49">
        <f t="shared" ref="BD840:BD903" ca="1" si="150">IF(ISNUMBER(BG840),_xlfn.RANK.AVG(BG840,$BG$2:$BG$5414,1),"")</f>
        <v>3442</v>
      </c>
      <c r="BE840" s="3">
        <f t="shared" ca="1" si="149"/>
        <v>0.34415000000000001</v>
      </c>
      <c r="BF840" s="3">
        <f t="shared" ca="1" si="141"/>
        <v>-0.40116316278173481</v>
      </c>
      <c r="BG840" s="9">
        <f t="shared" ca="1" si="142"/>
        <v>4</v>
      </c>
      <c r="BH840" s="6">
        <f ca="1">IF(ISNUMBER('Descriptive Stats'!BF840),'Descriptive Stats'!BF840,#N/A)</f>
        <v>-0.40116316278173481</v>
      </c>
      <c r="BI840" s="6">
        <f ca="1">IF(ISNUMBER('Descriptive Stats'!E840),'Descriptive Stats'!E840,#N/A)</f>
        <v>4</v>
      </c>
      <c r="BK840" s="2" t="str">
        <f t="shared" ca="1" si="143"/>
        <v/>
      </c>
      <c r="BL840" s="2">
        <f t="shared" ca="1" si="144"/>
        <v>4</v>
      </c>
    </row>
    <row r="841" spans="1:64" ht="14.4" x14ac:dyDescent="0.3">
      <c r="A841" s="2">
        <f>ROW()</f>
        <v>841</v>
      </c>
      <c r="B841" s="56"/>
      <c r="C841" s="8">
        <f t="shared" ca="1" si="145"/>
        <v>13</v>
      </c>
      <c r="D841" s="8">
        <f t="shared" ca="1" si="146"/>
        <v>4</v>
      </c>
      <c r="E841" s="50">
        <f t="shared" ca="1" si="147"/>
        <v>0</v>
      </c>
      <c r="F841" s="2" t="str">
        <f t="shared" ca="1" si="148"/>
        <v/>
      </c>
      <c r="BD841" s="49">
        <f t="shared" ca="1" si="150"/>
        <v>815.5</v>
      </c>
      <c r="BE841" s="3">
        <f t="shared" ca="1" si="149"/>
        <v>8.1500000000000003E-2</v>
      </c>
      <c r="BF841" s="3">
        <f t="shared" ref="BF841:BF904" ca="1" si="151">IF(ISNUMBER(BE841),_xlfn.NORM.INV(BE841,0,1),"")</f>
        <v>-1.3950525282585462</v>
      </c>
      <c r="BG841" s="9">
        <f t="shared" ref="BG841:BG904" ca="1" si="152">IF(ISNUMBER(E841),E841,"")</f>
        <v>0</v>
      </c>
      <c r="BH841" s="6">
        <f ca="1">IF(ISNUMBER('Descriptive Stats'!BF841),'Descriptive Stats'!BF841,#N/A)</f>
        <v>-1.3950525282585462</v>
      </c>
      <c r="BI841" s="6">
        <f ca="1">IF(ISNUMBER('Descriptive Stats'!E841),'Descriptive Stats'!E841,#N/A)</f>
        <v>0</v>
      </c>
      <c r="BK841" s="2">
        <f t="shared" ca="1" si="143"/>
        <v>0</v>
      </c>
      <c r="BL841" s="2" t="str">
        <f t="shared" ca="1" si="144"/>
        <v/>
      </c>
    </row>
    <row r="842" spans="1:64" ht="14.4" x14ac:dyDescent="0.3">
      <c r="A842" s="2">
        <f>ROW()</f>
        <v>842</v>
      </c>
      <c r="B842" s="56"/>
      <c r="C842" s="8">
        <f t="shared" ca="1" si="145"/>
        <v>18</v>
      </c>
      <c r="D842" s="8">
        <f t="shared" ca="1" si="146"/>
        <v>0</v>
      </c>
      <c r="E842" s="50">
        <f t="shared" ca="1" si="147"/>
        <v>0</v>
      </c>
      <c r="F842" s="2" t="str">
        <f t="shared" ca="1" si="148"/>
        <v/>
      </c>
      <c r="BD842" s="49">
        <f t="shared" ca="1" si="150"/>
        <v>815.5</v>
      </c>
      <c r="BE842" s="3">
        <f t="shared" ca="1" si="149"/>
        <v>8.1500000000000003E-2</v>
      </c>
      <c r="BF842" s="3">
        <f t="shared" ca="1" si="151"/>
        <v>-1.3950525282585462</v>
      </c>
      <c r="BG842" s="9">
        <f t="shared" ca="1" si="152"/>
        <v>0</v>
      </c>
      <c r="BH842" s="6">
        <f ca="1">IF(ISNUMBER('Descriptive Stats'!BF842),'Descriptive Stats'!BF842,#N/A)</f>
        <v>-1.3950525282585462</v>
      </c>
      <c r="BI842" s="6">
        <f ca="1">IF(ISNUMBER('Descriptive Stats'!E842),'Descriptive Stats'!E842,#N/A)</f>
        <v>0</v>
      </c>
      <c r="BK842" s="2">
        <f t="shared" ca="1" si="143"/>
        <v>0</v>
      </c>
      <c r="BL842" s="2" t="str">
        <f t="shared" ca="1" si="144"/>
        <v/>
      </c>
    </row>
    <row r="843" spans="1:64" ht="14.4" x14ac:dyDescent="0.3">
      <c r="A843" s="2">
        <f>ROW()</f>
        <v>843</v>
      </c>
      <c r="B843" s="56"/>
      <c r="C843" s="8">
        <f t="shared" ca="1" si="145"/>
        <v>4</v>
      </c>
      <c r="D843" s="8">
        <f t="shared" ca="1" si="146"/>
        <v>0</v>
      </c>
      <c r="E843" s="50">
        <f t="shared" ca="1" si="147"/>
        <v>2</v>
      </c>
      <c r="F843" s="2" t="str">
        <f t="shared" ca="1" si="148"/>
        <v/>
      </c>
      <c r="BD843" s="49">
        <f t="shared" ca="1" si="150"/>
        <v>2595</v>
      </c>
      <c r="BE843" s="3">
        <f t="shared" ca="1" si="149"/>
        <v>0.25945000000000001</v>
      </c>
      <c r="BF843" s="3">
        <f t="shared" ca="1" si="151"/>
        <v>-0.6450419512753276</v>
      </c>
      <c r="BG843" s="9">
        <f t="shared" ca="1" si="152"/>
        <v>2</v>
      </c>
      <c r="BH843" s="6">
        <f ca="1">IF(ISNUMBER('Descriptive Stats'!BF843),'Descriptive Stats'!BF843,#N/A)</f>
        <v>-0.6450419512753276</v>
      </c>
      <c r="BI843" s="6">
        <f ca="1">IF(ISNUMBER('Descriptive Stats'!E843),'Descriptive Stats'!E843,#N/A)</f>
        <v>2</v>
      </c>
      <c r="BK843" s="2">
        <f t="shared" ca="1" si="143"/>
        <v>2</v>
      </c>
      <c r="BL843" s="2">
        <f t="shared" ca="1" si="144"/>
        <v>2</v>
      </c>
    </row>
    <row r="844" spans="1:64" ht="14.4" x14ac:dyDescent="0.3">
      <c r="A844" s="2">
        <f>ROW()</f>
        <v>844</v>
      </c>
      <c r="B844" s="56"/>
      <c r="C844" s="8">
        <f t="shared" ca="1" si="145"/>
        <v>3</v>
      </c>
      <c r="D844" s="8">
        <f t="shared" ca="1" si="146"/>
        <v>2</v>
      </c>
      <c r="E844" s="50">
        <f t="shared" ca="1" si="147"/>
        <v>4</v>
      </c>
      <c r="F844" s="2" t="str">
        <f t="shared" ca="1" si="148"/>
        <v/>
      </c>
      <c r="BD844" s="49">
        <f t="shared" ca="1" si="150"/>
        <v>3442</v>
      </c>
      <c r="BE844" s="3">
        <f t="shared" ca="1" si="149"/>
        <v>0.34415000000000001</v>
      </c>
      <c r="BF844" s="3">
        <f t="shared" ca="1" si="151"/>
        <v>-0.40116316278173481</v>
      </c>
      <c r="BG844" s="9">
        <f t="shared" ca="1" si="152"/>
        <v>4</v>
      </c>
      <c r="BH844" s="6">
        <f ca="1">IF(ISNUMBER('Descriptive Stats'!BF844),'Descriptive Stats'!BF844,#N/A)</f>
        <v>-0.40116316278173481</v>
      </c>
      <c r="BI844" s="6">
        <f ca="1">IF(ISNUMBER('Descriptive Stats'!E844),'Descriptive Stats'!E844,#N/A)</f>
        <v>4</v>
      </c>
      <c r="BK844" s="2" t="str">
        <f t="shared" ca="1" si="143"/>
        <v/>
      </c>
      <c r="BL844" s="2">
        <f t="shared" ca="1" si="144"/>
        <v>4</v>
      </c>
    </row>
    <row r="845" spans="1:64" ht="14.4" x14ac:dyDescent="0.3">
      <c r="A845" s="2">
        <f>ROW()</f>
        <v>845</v>
      </c>
      <c r="B845" s="56"/>
      <c r="C845" s="8">
        <f t="shared" ca="1" si="145"/>
        <v>13</v>
      </c>
      <c r="D845" s="8">
        <f t="shared" ca="1" si="146"/>
        <v>4</v>
      </c>
      <c r="E845" s="50">
        <f t="shared" ca="1" si="147"/>
        <v>15</v>
      </c>
      <c r="F845" s="2" t="str">
        <f t="shared" ca="1" si="148"/>
        <v/>
      </c>
      <c r="BD845" s="49">
        <f t="shared" ca="1" si="150"/>
        <v>5051.5</v>
      </c>
      <c r="BE845" s="3">
        <f t="shared" ca="1" si="149"/>
        <v>0.50509999999999999</v>
      </c>
      <c r="BF845" s="3">
        <f t="shared" ca="1" si="151"/>
        <v>1.2784152420787677E-2</v>
      </c>
      <c r="BG845" s="9">
        <f t="shared" ca="1" si="152"/>
        <v>15</v>
      </c>
      <c r="BH845" s="6">
        <f ca="1">IF(ISNUMBER('Descriptive Stats'!BF845),'Descriptive Stats'!BF845,#N/A)</f>
        <v>1.2784152420787677E-2</v>
      </c>
      <c r="BI845" s="6">
        <f ca="1">IF(ISNUMBER('Descriptive Stats'!E845),'Descriptive Stats'!E845,#N/A)</f>
        <v>15</v>
      </c>
      <c r="BK845" s="2" t="str">
        <f t="shared" ca="1" si="143"/>
        <v/>
      </c>
      <c r="BL845" s="2">
        <f t="shared" ca="1" si="144"/>
        <v>15</v>
      </c>
    </row>
    <row r="846" spans="1:64" ht="14.4" x14ac:dyDescent="0.3">
      <c r="A846" s="2">
        <f>ROW()</f>
        <v>846</v>
      </c>
      <c r="B846" s="56"/>
      <c r="C846" s="8">
        <f t="shared" ca="1" si="145"/>
        <v>24</v>
      </c>
      <c r="D846" s="8">
        <f t="shared" ca="1" si="146"/>
        <v>15</v>
      </c>
      <c r="E846" s="50">
        <f t="shared" ca="1" si="147"/>
        <v>6</v>
      </c>
      <c r="F846" s="2" t="str">
        <f t="shared" ca="1" si="148"/>
        <v/>
      </c>
      <c r="BD846" s="49">
        <f t="shared" ca="1" si="150"/>
        <v>3900</v>
      </c>
      <c r="BE846" s="3">
        <f t="shared" ca="1" si="149"/>
        <v>0.38995000000000002</v>
      </c>
      <c r="BF846" s="3">
        <f t="shared" ca="1" si="151"/>
        <v>-0.2794493539703507</v>
      </c>
      <c r="BG846" s="9">
        <f t="shared" ca="1" si="152"/>
        <v>6</v>
      </c>
      <c r="BH846" s="6">
        <f ca="1">IF(ISNUMBER('Descriptive Stats'!BF846),'Descriptive Stats'!BF846,#N/A)</f>
        <v>-0.2794493539703507</v>
      </c>
      <c r="BI846" s="6">
        <f ca="1">IF(ISNUMBER('Descriptive Stats'!E846),'Descriptive Stats'!E846,#N/A)</f>
        <v>6</v>
      </c>
      <c r="BK846" s="2" t="str">
        <f t="shared" ca="1" si="143"/>
        <v/>
      </c>
      <c r="BL846" s="2">
        <f t="shared" ca="1" si="144"/>
        <v>6</v>
      </c>
    </row>
    <row r="847" spans="1:64" ht="14.4" x14ac:dyDescent="0.3">
      <c r="A847" s="2">
        <f>ROW()</f>
        <v>847</v>
      </c>
      <c r="B847" s="56"/>
      <c r="C847" s="8">
        <f t="shared" ca="1" si="145"/>
        <v>5</v>
      </c>
      <c r="D847" s="8">
        <f t="shared" ca="1" si="146"/>
        <v>6</v>
      </c>
      <c r="E847" s="50">
        <f t="shared" ca="1" si="147"/>
        <v>19</v>
      </c>
      <c r="F847" s="2" t="str">
        <f t="shared" ca="1" si="148"/>
        <v>X</v>
      </c>
      <c r="BD847" s="49">
        <f t="shared" ca="1" si="150"/>
        <v>5294</v>
      </c>
      <c r="BE847" s="3">
        <f t="shared" ca="1" si="149"/>
        <v>0.52934999999999999</v>
      </c>
      <c r="BF847" s="3">
        <f t="shared" ca="1" si="151"/>
        <v>7.3636031452008061E-2</v>
      </c>
      <c r="BG847" s="9">
        <f t="shared" ca="1" si="152"/>
        <v>19</v>
      </c>
      <c r="BH847" s="6">
        <f ca="1">IF(ISNUMBER('Descriptive Stats'!BF847),'Descriptive Stats'!BF847,#N/A)</f>
        <v>7.3636031452008061E-2</v>
      </c>
      <c r="BI847" s="6">
        <f ca="1">IF(ISNUMBER('Descriptive Stats'!E847),'Descriptive Stats'!E847,#N/A)</f>
        <v>19</v>
      </c>
      <c r="BK847" s="2" t="str">
        <f t="shared" ca="1" si="143"/>
        <v/>
      </c>
      <c r="BL847" s="2">
        <f t="shared" ca="1" si="144"/>
        <v>19</v>
      </c>
    </row>
    <row r="848" spans="1:64" ht="14.4" x14ac:dyDescent="0.3">
      <c r="A848" s="2">
        <f>ROW()</f>
        <v>848</v>
      </c>
      <c r="B848" s="56"/>
      <c r="C848" s="8">
        <f t="shared" ca="1" si="145"/>
        <v>7</v>
      </c>
      <c r="D848" s="8">
        <f t="shared" ca="1" si="146"/>
        <v>19</v>
      </c>
      <c r="E848" s="50">
        <f t="shared" ca="1" si="147"/>
        <v>4</v>
      </c>
      <c r="F848" s="2" t="str">
        <f t="shared" ca="1" si="148"/>
        <v/>
      </c>
      <c r="BD848" s="49">
        <f t="shared" ca="1" si="150"/>
        <v>3442</v>
      </c>
      <c r="BE848" s="3">
        <f t="shared" ca="1" si="149"/>
        <v>0.34415000000000001</v>
      </c>
      <c r="BF848" s="3">
        <f t="shared" ca="1" si="151"/>
        <v>-0.40116316278173481</v>
      </c>
      <c r="BG848" s="9">
        <f t="shared" ca="1" si="152"/>
        <v>4</v>
      </c>
      <c r="BH848" s="6">
        <f ca="1">IF(ISNUMBER('Descriptive Stats'!BF848),'Descriptive Stats'!BF848,#N/A)</f>
        <v>-0.40116316278173481</v>
      </c>
      <c r="BI848" s="6">
        <f ca="1">IF(ISNUMBER('Descriptive Stats'!E848),'Descriptive Stats'!E848,#N/A)</f>
        <v>4</v>
      </c>
      <c r="BK848" s="2" t="str">
        <f t="shared" ca="1" si="143"/>
        <v/>
      </c>
      <c r="BL848" s="2">
        <f t="shared" ca="1" si="144"/>
        <v>4</v>
      </c>
    </row>
    <row r="849" spans="1:64" ht="14.4" x14ac:dyDescent="0.3">
      <c r="A849" s="2">
        <f>ROW()</f>
        <v>849</v>
      </c>
      <c r="B849" s="56"/>
      <c r="C849" s="8">
        <f t="shared" ca="1" si="145"/>
        <v>13</v>
      </c>
      <c r="D849" s="8">
        <f t="shared" ca="1" si="146"/>
        <v>4</v>
      </c>
      <c r="E849" s="50">
        <f t="shared" ca="1" si="147"/>
        <v>19</v>
      </c>
      <c r="F849" s="2" t="str">
        <f t="shared" ca="1" si="148"/>
        <v>X</v>
      </c>
      <c r="BD849" s="49">
        <f t="shared" ca="1" si="150"/>
        <v>5294</v>
      </c>
      <c r="BE849" s="3">
        <f t="shared" ca="1" si="149"/>
        <v>0.52934999999999999</v>
      </c>
      <c r="BF849" s="3">
        <f t="shared" ca="1" si="151"/>
        <v>7.3636031452008061E-2</v>
      </c>
      <c r="BG849" s="9">
        <f t="shared" ca="1" si="152"/>
        <v>19</v>
      </c>
      <c r="BH849" s="6">
        <f ca="1">IF(ISNUMBER('Descriptive Stats'!BF849),'Descriptive Stats'!BF849,#N/A)</f>
        <v>7.3636031452008061E-2</v>
      </c>
      <c r="BI849" s="6">
        <f ca="1">IF(ISNUMBER('Descriptive Stats'!E849),'Descriptive Stats'!E849,#N/A)</f>
        <v>19</v>
      </c>
      <c r="BK849" s="2" t="str">
        <f t="shared" ca="1" si="143"/>
        <v/>
      </c>
      <c r="BL849" s="2">
        <f t="shared" ca="1" si="144"/>
        <v>19</v>
      </c>
    </row>
    <row r="850" spans="1:64" ht="14.4" x14ac:dyDescent="0.3">
      <c r="A850" s="2">
        <f>ROW()</f>
        <v>850</v>
      </c>
      <c r="B850" s="56"/>
      <c r="C850" s="8">
        <f t="shared" ca="1" si="145"/>
        <v>7</v>
      </c>
      <c r="D850" s="8">
        <f t="shared" ca="1" si="146"/>
        <v>19</v>
      </c>
      <c r="E850" s="50">
        <f t="shared" ca="1" si="147"/>
        <v>9</v>
      </c>
      <c r="F850" s="2" t="str">
        <f t="shared" ca="1" si="148"/>
        <v/>
      </c>
      <c r="BD850" s="49">
        <f t="shared" ca="1" si="150"/>
        <v>4819</v>
      </c>
      <c r="BE850" s="3">
        <f t="shared" ca="1" si="149"/>
        <v>0.48185</v>
      </c>
      <c r="BF850" s="3">
        <f t="shared" ca="1" si="151"/>
        <v>-4.5511009098988427E-2</v>
      </c>
      <c r="BG850" s="9">
        <f t="shared" ca="1" si="152"/>
        <v>9</v>
      </c>
      <c r="BH850" s="6">
        <f ca="1">IF(ISNUMBER('Descriptive Stats'!BF850),'Descriptive Stats'!BF850,#N/A)</f>
        <v>-4.5511009098988427E-2</v>
      </c>
      <c r="BI850" s="6">
        <f ca="1">IF(ISNUMBER('Descriptive Stats'!E850),'Descriptive Stats'!E850,#N/A)</f>
        <v>9</v>
      </c>
      <c r="BK850" s="2" t="str">
        <f t="shared" ca="1" si="143"/>
        <v/>
      </c>
      <c r="BL850" s="2">
        <f t="shared" ca="1" si="144"/>
        <v>9</v>
      </c>
    </row>
    <row r="851" spans="1:64" ht="14.4" x14ac:dyDescent="0.3">
      <c r="A851" s="2">
        <f>ROW()</f>
        <v>851</v>
      </c>
      <c r="B851" s="56"/>
      <c r="C851" s="8">
        <f t="shared" ca="1" si="145"/>
        <v>23</v>
      </c>
      <c r="D851" s="8">
        <f t="shared" ca="1" si="146"/>
        <v>9</v>
      </c>
      <c r="E851" s="50">
        <f t="shared" ca="1" si="147"/>
        <v>6</v>
      </c>
      <c r="F851" s="2" t="str">
        <f t="shared" ca="1" si="148"/>
        <v/>
      </c>
      <c r="BD851" s="49">
        <f t="shared" ca="1" si="150"/>
        <v>3900</v>
      </c>
      <c r="BE851" s="3">
        <f t="shared" ca="1" si="149"/>
        <v>0.38995000000000002</v>
      </c>
      <c r="BF851" s="3">
        <f t="shared" ca="1" si="151"/>
        <v>-0.2794493539703507</v>
      </c>
      <c r="BG851" s="9">
        <f t="shared" ca="1" si="152"/>
        <v>6</v>
      </c>
      <c r="BH851" s="6">
        <f ca="1">IF(ISNUMBER('Descriptive Stats'!BF851),'Descriptive Stats'!BF851,#N/A)</f>
        <v>-0.2794493539703507</v>
      </c>
      <c r="BI851" s="6">
        <f ca="1">IF(ISNUMBER('Descriptive Stats'!E851),'Descriptive Stats'!E851,#N/A)</f>
        <v>6</v>
      </c>
      <c r="BK851" s="2" t="str">
        <f t="shared" ca="1" si="143"/>
        <v/>
      </c>
      <c r="BL851" s="2">
        <f t="shared" ca="1" si="144"/>
        <v>6</v>
      </c>
    </row>
    <row r="852" spans="1:64" ht="14.4" x14ac:dyDescent="0.3">
      <c r="A852" s="2">
        <f>ROW()</f>
        <v>852</v>
      </c>
      <c r="B852" s="56"/>
      <c r="C852" s="8">
        <f t="shared" ca="1" si="145"/>
        <v>16</v>
      </c>
      <c r="D852" s="8">
        <f t="shared" ca="1" si="146"/>
        <v>6</v>
      </c>
      <c r="E852" s="50">
        <f t="shared" ca="1" si="147"/>
        <v>9</v>
      </c>
      <c r="F852" s="2" t="str">
        <f t="shared" ca="1" si="148"/>
        <v/>
      </c>
      <c r="BD852" s="49">
        <f t="shared" ca="1" si="150"/>
        <v>4819</v>
      </c>
      <c r="BE852" s="3">
        <f t="shared" ca="1" si="149"/>
        <v>0.48185</v>
      </c>
      <c r="BF852" s="3">
        <f t="shared" ca="1" si="151"/>
        <v>-4.5511009098988427E-2</v>
      </c>
      <c r="BG852" s="9">
        <f t="shared" ca="1" si="152"/>
        <v>9</v>
      </c>
      <c r="BH852" s="6">
        <f ca="1">IF(ISNUMBER('Descriptive Stats'!BF852),'Descriptive Stats'!BF852,#N/A)</f>
        <v>-4.5511009098988427E-2</v>
      </c>
      <c r="BI852" s="6">
        <f ca="1">IF(ISNUMBER('Descriptive Stats'!E852),'Descriptive Stats'!E852,#N/A)</f>
        <v>9</v>
      </c>
      <c r="BK852" s="2" t="str">
        <f t="shared" ca="1" si="143"/>
        <v/>
      </c>
      <c r="BL852" s="2">
        <f t="shared" ca="1" si="144"/>
        <v>9</v>
      </c>
    </row>
    <row r="853" spans="1:64" ht="14.4" x14ac:dyDescent="0.3">
      <c r="A853" s="2">
        <f>ROW()</f>
        <v>853</v>
      </c>
      <c r="B853" s="56"/>
      <c r="C853" s="8">
        <f t="shared" ca="1" si="145"/>
        <v>23</v>
      </c>
      <c r="D853" s="8">
        <f t="shared" ca="1" si="146"/>
        <v>9</v>
      </c>
      <c r="E853" s="50">
        <f t="shared" ca="1" si="147"/>
        <v>7</v>
      </c>
      <c r="F853" s="2" t="str">
        <f t="shared" ca="1" si="148"/>
        <v/>
      </c>
      <c r="BD853" s="49">
        <f t="shared" ca="1" si="150"/>
        <v>4473.5</v>
      </c>
      <c r="BE853" s="3">
        <f t="shared" ca="1" si="149"/>
        <v>0.44729999999999998</v>
      </c>
      <c r="BF853" s="3">
        <f t="shared" ca="1" si="151"/>
        <v>-0.13248586824472414</v>
      </c>
      <c r="BG853" s="9">
        <f t="shared" ca="1" si="152"/>
        <v>7</v>
      </c>
      <c r="BH853" s="6">
        <f ca="1">IF(ISNUMBER('Descriptive Stats'!BF853),'Descriptive Stats'!BF853,#N/A)</f>
        <v>-0.13248586824472414</v>
      </c>
      <c r="BI853" s="6">
        <f ca="1">IF(ISNUMBER('Descriptive Stats'!E853),'Descriptive Stats'!E853,#N/A)</f>
        <v>7</v>
      </c>
      <c r="BK853" s="2" t="str">
        <f t="shared" ca="1" si="143"/>
        <v/>
      </c>
      <c r="BL853" s="2">
        <f t="shared" ca="1" si="144"/>
        <v>7</v>
      </c>
    </row>
    <row r="854" spans="1:64" ht="14.4" x14ac:dyDescent="0.3">
      <c r="A854" s="2">
        <f>ROW()</f>
        <v>854</v>
      </c>
      <c r="B854" s="56"/>
      <c r="C854" s="8">
        <f t="shared" ca="1" si="145"/>
        <v>19</v>
      </c>
      <c r="D854" s="8">
        <f t="shared" ca="1" si="146"/>
        <v>7</v>
      </c>
      <c r="E854" s="50">
        <f t="shared" ca="1" si="147"/>
        <v>1</v>
      </c>
      <c r="F854" s="2" t="str">
        <f t="shared" ca="1" si="148"/>
        <v/>
      </c>
      <c r="BD854" s="49">
        <f t="shared" ca="1" si="150"/>
        <v>1871</v>
      </c>
      <c r="BE854" s="3">
        <f t="shared" ca="1" si="149"/>
        <v>0.18704999999999999</v>
      </c>
      <c r="BF854" s="3">
        <f t="shared" ca="1" si="151"/>
        <v>-0.88881967520906158</v>
      </c>
      <c r="BG854" s="9">
        <f t="shared" ca="1" si="152"/>
        <v>1</v>
      </c>
      <c r="BH854" s="6">
        <f ca="1">IF(ISNUMBER('Descriptive Stats'!BF854),'Descriptive Stats'!BF854,#N/A)</f>
        <v>-0.88881967520906158</v>
      </c>
      <c r="BI854" s="6">
        <f ca="1">IF(ISNUMBER('Descriptive Stats'!E854),'Descriptive Stats'!E854,#N/A)</f>
        <v>1</v>
      </c>
      <c r="BK854" s="2">
        <f t="shared" ca="1" si="143"/>
        <v>1</v>
      </c>
      <c r="BL854" s="2" t="str">
        <f t="shared" ca="1" si="144"/>
        <v/>
      </c>
    </row>
    <row r="855" spans="1:64" ht="14.4" x14ac:dyDescent="0.3">
      <c r="A855" s="2">
        <f>ROW()</f>
        <v>855</v>
      </c>
      <c r="B855" s="56"/>
      <c r="C855" s="8">
        <f t="shared" ca="1" si="145"/>
        <v>12</v>
      </c>
      <c r="D855" s="8">
        <f t="shared" ca="1" si="146"/>
        <v>1</v>
      </c>
      <c r="E855" s="50">
        <f t="shared" ca="1" si="147"/>
        <v>2</v>
      </c>
      <c r="F855" s="2" t="str">
        <f t="shared" ca="1" si="148"/>
        <v/>
      </c>
      <c r="BD855" s="49">
        <f t="shared" ca="1" si="150"/>
        <v>2595</v>
      </c>
      <c r="BE855" s="3">
        <f t="shared" ca="1" si="149"/>
        <v>0.25945000000000001</v>
      </c>
      <c r="BF855" s="3">
        <f t="shared" ca="1" si="151"/>
        <v>-0.6450419512753276</v>
      </c>
      <c r="BG855" s="9">
        <f t="shared" ca="1" si="152"/>
        <v>2</v>
      </c>
      <c r="BH855" s="6">
        <f ca="1">IF(ISNUMBER('Descriptive Stats'!BF855),'Descriptive Stats'!BF855,#N/A)</f>
        <v>-0.6450419512753276</v>
      </c>
      <c r="BI855" s="6">
        <f ca="1">IF(ISNUMBER('Descriptive Stats'!E855),'Descriptive Stats'!E855,#N/A)</f>
        <v>2</v>
      </c>
      <c r="BK855" s="2">
        <f t="shared" ca="1" si="143"/>
        <v>2</v>
      </c>
      <c r="BL855" s="2">
        <f t="shared" ca="1" si="144"/>
        <v>2</v>
      </c>
    </row>
    <row r="856" spans="1:64" ht="14.4" x14ac:dyDescent="0.3">
      <c r="A856" s="2">
        <f>ROW()</f>
        <v>856</v>
      </c>
      <c r="B856" s="56"/>
      <c r="C856" s="8">
        <f t="shared" ca="1" si="145"/>
        <v>3</v>
      </c>
      <c r="D856" s="8">
        <f t="shared" ca="1" si="146"/>
        <v>2</v>
      </c>
      <c r="E856" s="50">
        <f t="shared" ca="1" si="147"/>
        <v>0</v>
      </c>
      <c r="F856" s="2" t="str">
        <f t="shared" ca="1" si="148"/>
        <v/>
      </c>
      <c r="BD856" s="49">
        <f t="shared" ca="1" si="150"/>
        <v>815.5</v>
      </c>
      <c r="BE856" s="3">
        <f t="shared" ca="1" si="149"/>
        <v>8.1500000000000003E-2</v>
      </c>
      <c r="BF856" s="3">
        <f t="shared" ca="1" si="151"/>
        <v>-1.3950525282585462</v>
      </c>
      <c r="BG856" s="9">
        <f t="shared" ca="1" si="152"/>
        <v>0</v>
      </c>
      <c r="BH856" s="6">
        <f ca="1">IF(ISNUMBER('Descriptive Stats'!BF856),'Descriptive Stats'!BF856,#N/A)</f>
        <v>-1.3950525282585462</v>
      </c>
      <c r="BI856" s="6">
        <f ca="1">IF(ISNUMBER('Descriptive Stats'!E856),'Descriptive Stats'!E856,#N/A)</f>
        <v>0</v>
      </c>
      <c r="BK856" s="2">
        <f t="shared" ca="1" si="143"/>
        <v>0</v>
      </c>
      <c r="BL856" s="2" t="str">
        <f t="shared" ca="1" si="144"/>
        <v/>
      </c>
    </row>
    <row r="857" spans="1:64" ht="14.4" x14ac:dyDescent="0.3">
      <c r="A857" s="2">
        <f>ROW()</f>
        <v>857</v>
      </c>
      <c r="B857" s="56"/>
      <c r="C857" s="8">
        <f t="shared" ca="1" si="145"/>
        <v>20</v>
      </c>
      <c r="D857" s="8">
        <f t="shared" ca="1" si="146"/>
        <v>0</v>
      </c>
      <c r="E857" s="50">
        <f t="shared" ca="1" si="147"/>
        <v>0</v>
      </c>
      <c r="F857" s="2" t="str">
        <f t="shared" ca="1" si="148"/>
        <v/>
      </c>
      <c r="BD857" s="49">
        <f t="shared" ca="1" si="150"/>
        <v>815.5</v>
      </c>
      <c r="BE857" s="3">
        <f t="shared" ca="1" si="149"/>
        <v>8.1500000000000003E-2</v>
      </c>
      <c r="BF857" s="3">
        <f t="shared" ca="1" si="151"/>
        <v>-1.3950525282585462</v>
      </c>
      <c r="BG857" s="9">
        <f t="shared" ca="1" si="152"/>
        <v>0</v>
      </c>
      <c r="BH857" s="6">
        <f ca="1">IF(ISNUMBER('Descriptive Stats'!BF857),'Descriptive Stats'!BF857,#N/A)</f>
        <v>-1.3950525282585462</v>
      </c>
      <c r="BI857" s="6">
        <f ca="1">IF(ISNUMBER('Descriptive Stats'!E857),'Descriptive Stats'!E857,#N/A)</f>
        <v>0</v>
      </c>
      <c r="BK857" s="2">
        <f t="shared" ca="1" si="143"/>
        <v>0</v>
      </c>
      <c r="BL857" s="2" t="str">
        <f t="shared" ca="1" si="144"/>
        <v/>
      </c>
    </row>
    <row r="858" spans="1:64" ht="14.4" x14ac:dyDescent="0.3">
      <c r="A858" s="2">
        <f>ROW()</f>
        <v>858</v>
      </c>
      <c r="B858" s="56"/>
      <c r="C858" s="8">
        <f t="shared" ca="1" si="145"/>
        <v>22</v>
      </c>
      <c r="D858" s="8">
        <f t="shared" ca="1" si="146"/>
        <v>0</v>
      </c>
      <c r="E858" s="50">
        <f t="shared" ca="1" si="147"/>
        <v>0</v>
      </c>
      <c r="F858" s="2" t="str">
        <f t="shared" ca="1" si="148"/>
        <v/>
      </c>
      <c r="BD858" s="49">
        <f t="shared" ca="1" si="150"/>
        <v>815.5</v>
      </c>
      <c r="BE858" s="3">
        <f t="shared" ca="1" si="149"/>
        <v>8.1500000000000003E-2</v>
      </c>
      <c r="BF858" s="3">
        <f t="shared" ca="1" si="151"/>
        <v>-1.3950525282585462</v>
      </c>
      <c r="BG858" s="9">
        <f t="shared" ca="1" si="152"/>
        <v>0</v>
      </c>
      <c r="BH858" s="6">
        <f ca="1">IF(ISNUMBER('Descriptive Stats'!BF858),'Descriptive Stats'!BF858,#N/A)</f>
        <v>-1.3950525282585462</v>
      </c>
      <c r="BI858" s="6">
        <f ca="1">IF(ISNUMBER('Descriptive Stats'!E858),'Descriptive Stats'!E858,#N/A)</f>
        <v>0</v>
      </c>
      <c r="BK858" s="2">
        <f t="shared" ca="1" si="143"/>
        <v>0</v>
      </c>
      <c r="BL858" s="2" t="str">
        <f t="shared" ca="1" si="144"/>
        <v/>
      </c>
    </row>
    <row r="859" spans="1:64" ht="14.4" x14ac:dyDescent="0.3">
      <c r="A859" s="2">
        <f>ROW()</f>
        <v>859</v>
      </c>
      <c r="B859" s="56"/>
      <c r="C859" s="8">
        <f t="shared" ca="1" si="145"/>
        <v>20</v>
      </c>
      <c r="D859" s="8">
        <f t="shared" ca="1" si="146"/>
        <v>0</v>
      </c>
      <c r="E859" s="50">
        <f t="shared" ca="1" si="147"/>
        <v>19</v>
      </c>
      <c r="F859" s="2" t="str">
        <f t="shared" ca="1" si="148"/>
        <v>X</v>
      </c>
      <c r="BD859" s="49">
        <f t="shared" ca="1" si="150"/>
        <v>5294</v>
      </c>
      <c r="BE859" s="3">
        <f t="shared" ca="1" si="149"/>
        <v>0.52934999999999999</v>
      </c>
      <c r="BF859" s="3">
        <f t="shared" ca="1" si="151"/>
        <v>7.3636031452008061E-2</v>
      </c>
      <c r="BG859" s="9">
        <f t="shared" ca="1" si="152"/>
        <v>19</v>
      </c>
      <c r="BH859" s="6">
        <f ca="1">IF(ISNUMBER('Descriptive Stats'!BF859),'Descriptive Stats'!BF859,#N/A)</f>
        <v>7.3636031452008061E-2</v>
      </c>
      <c r="BI859" s="6">
        <f ca="1">IF(ISNUMBER('Descriptive Stats'!E859),'Descriptive Stats'!E859,#N/A)</f>
        <v>19</v>
      </c>
      <c r="BK859" s="2" t="str">
        <f t="shared" ca="1" si="143"/>
        <v/>
      </c>
      <c r="BL859" s="2">
        <f t="shared" ca="1" si="144"/>
        <v>19</v>
      </c>
    </row>
    <row r="860" spans="1:64" ht="14.4" x14ac:dyDescent="0.3">
      <c r="A860" s="2">
        <f>ROW()</f>
        <v>860</v>
      </c>
      <c r="B860" s="56"/>
      <c r="C860" s="8">
        <f t="shared" ca="1" si="145"/>
        <v>7</v>
      </c>
      <c r="D860" s="8">
        <f t="shared" ca="1" si="146"/>
        <v>19</v>
      </c>
      <c r="E860" s="50">
        <f t="shared" ca="1" si="147"/>
        <v>6</v>
      </c>
      <c r="F860" s="2" t="str">
        <f t="shared" ca="1" si="148"/>
        <v/>
      </c>
      <c r="BD860" s="49">
        <f t="shared" ca="1" si="150"/>
        <v>3900</v>
      </c>
      <c r="BE860" s="3">
        <f t="shared" ca="1" si="149"/>
        <v>0.38995000000000002</v>
      </c>
      <c r="BF860" s="3">
        <f t="shared" ca="1" si="151"/>
        <v>-0.2794493539703507</v>
      </c>
      <c r="BG860" s="9">
        <f t="shared" ca="1" si="152"/>
        <v>6</v>
      </c>
      <c r="BH860" s="6">
        <f ca="1">IF(ISNUMBER('Descriptive Stats'!BF860),'Descriptive Stats'!BF860,#N/A)</f>
        <v>-0.2794493539703507</v>
      </c>
      <c r="BI860" s="6">
        <f ca="1">IF(ISNUMBER('Descriptive Stats'!E860),'Descriptive Stats'!E860,#N/A)</f>
        <v>6</v>
      </c>
      <c r="BK860" s="2" t="str">
        <f t="shared" ca="1" si="143"/>
        <v/>
      </c>
      <c r="BL860" s="2">
        <f t="shared" ca="1" si="144"/>
        <v>6</v>
      </c>
    </row>
    <row r="861" spans="1:64" ht="14.4" x14ac:dyDescent="0.3">
      <c r="A861" s="2">
        <f>ROW()</f>
        <v>861</v>
      </c>
      <c r="B861" s="56"/>
      <c r="C861" s="8">
        <f t="shared" ca="1" si="145"/>
        <v>5</v>
      </c>
      <c r="D861" s="8">
        <f t="shared" ca="1" si="146"/>
        <v>6</v>
      </c>
      <c r="E861" s="50">
        <f t="shared" ca="1" si="147"/>
        <v>0</v>
      </c>
      <c r="F861" s="2" t="str">
        <f t="shared" ca="1" si="148"/>
        <v/>
      </c>
      <c r="BD861" s="49">
        <f t="shared" ca="1" si="150"/>
        <v>815.5</v>
      </c>
      <c r="BE861" s="3">
        <f t="shared" ca="1" si="149"/>
        <v>8.1500000000000003E-2</v>
      </c>
      <c r="BF861" s="3">
        <f t="shared" ca="1" si="151"/>
        <v>-1.3950525282585462</v>
      </c>
      <c r="BG861" s="9">
        <f t="shared" ca="1" si="152"/>
        <v>0</v>
      </c>
      <c r="BH861" s="6">
        <f ca="1">IF(ISNUMBER('Descriptive Stats'!BF861),'Descriptive Stats'!BF861,#N/A)</f>
        <v>-1.3950525282585462</v>
      </c>
      <c r="BI861" s="6">
        <f ca="1">IF(ISNUMBER('Descriptive Stats'!E861),'Descriptive Stats'!E861,#N/A)</f>
        <v>0</v>
      </c>
      <c r="BK861" s="2">
        <f t="shared" ca="1" si="143"/>
        <v>0</v>
      </c>
      <c r="BL861" s="2" t="str">
        <f t="shared" ca="1" si="144"/>
        <v/>
      </c>
    </row>
    <row r="862" spans="1:64" ht="14.4" x14ac:dyDescent="0.3">
      <c r="A862" s="2">
        <f>ROW()</f>
        <v>862</v>
      </c>
      <c r="B862" s="56"/>
      <c r="C862" s="8">
        <f t="shared" ca="1" si="145"/>
        <v>15</v>
      </c>
      <c r="D862" s="8">
        <f t="shared" ca="1" si="146"/>
        <v>0</v>
      </c>
      <c r="E862" s="50">
        <f t="shared" ca="1" si="147"/>
        <v>6</v>
      </c>
      <c r="F862" s="2" t="str">
        <f t="shared" ca="1" si="148"/>
        <v/>
      </c>
      <c r="BD862" s="49">
        <f t="shared" ca="1" si="150"/>
        <v>3900</v>
      </c>
      <c r="BE862" s="3">
        <f t="shared" ca="1" si="149"/>
        <v>0.38995000000000002</v>
      </c>
      <c r="BF862" s="3">
        <f t="shared" ca="1" si="151"/>
        <v>-0.2794493539703507</v>
      </c>
      <c r="BG862" s="9">
        <f t="shared" ca="1" si="152"/>
        <v>6</v>
      </c>
      <c r="BH862" s="6">
        <f ca="1">IF(ISNUMBER('Descriptive Stats'!BF862),'Descriptive Stats'!BF862,#N/A)</f>
        <v>-0.2794493539703507</v>
      </c>
      <c r="BI862" s="6">
        <f ca="1">IF(ISNUMBER('Descriptive Stats'!E862),'Descriptive Stats'!E862,#N/A)</f>
        <v>6</v>
      </c>
      <c r="BK862" s="2" t="str">
        <f t="shared" ca="1" si="143"/>
        <v/>
      </c>
      <c r="BL862" s="2">
        <f t="shared" ca="1" si="144"/>
        <v>6</v>
      </c>
    </row>
    <row r="863" spans="1:64" ht="14.4" x14ac:dyDescent="0.3">
      <c r="A863" s="2">
        <f>ROW()</f>
        <v>863</v>
      </c>
      <c r="B863" s="56"/>
      <c r="C863" s="8">
        <f t="shared" ca="1" si="145"/>
        <v>2</v>
      </c>
      <c r="D863" s="8">
        <f t="shared" ca="1" si="146"/>
        <v>6</v>
      </c>
      <c r="E863" s="50">
        <f t="shared" ca="1" si="147"/>
        <v>6</v>
      </c>
      <c r="F863" s="2" t="str">
        <f t="shared" ca="1" si="148"/>
        <v/>
      </c>
      <c r="BD863" s="49">
        <f t="shared" ca="1" si="150"/>
        <v>3900</v>
      </c>
      <c r="BE863" s="3">
        <f t="shared" ca="1" si="149"/>
        <v>0.38995000000000002</v>
      </c>
      <c r="BF863" s="3">
        <f t="shared" ca="1" si="151"/>
        <v>-0.2794493539703507</v>
      </c>
      <c r="BG863" s="9">
        <f t="shared" ca="1" si="152"/>
        <v>6</v>
      </c>
      <c r="BH863" s="6">
        <f ca="1">IF(ISNUMBER('Descriptive Stats'!BF863),'Descriptive Stats'!BF863,#N/A)</f>
        <v>-0.2794493539703507</v>
      </c>
      <c r="BI863" s="6">
        <f ca="1">IF(ISNUMBER('Descriptive Stats'!E863),'Descriptive Stats'!E863,#N/A)</f>
        <v>6</v>
      </c>
      <c r="BK863" s="2" t="str">
        <f t="shared" ca="1" si="143"/>
        <v/>
      </c>
      <c r="BL863" s="2">
        <f t="shared" ca="1" si="144"/>
        <v>6</v>
      </c>
    </row>
    <row r="864" spans="1:64" ht="14.4" x14ac:dyDescent="0.3">
      <c r="A864" s="2">
        <f>ROW()</f>
        <v>864</v>
      </c>
      <c r="B864" s="56"/>
      <c r="C864" s="8">
        <f t="shared" ca="1" si="145"/>
        <v>2</v>
      </c>
      <c r="D864" s="8">
        <f t="shared" ca="1" si="146"/>
        <v>6</v>
      </c>
      <c r="E864" s="50">
        <f t="shared" ca="1" si="147"/>
        <v>0</v>
      </c>
      <c r="F864" s="2" t="str">
        <f t="shared" ca="1" si="148"/>
        <v/>
      </c>
      <c r="BD864" s="49">
        <f t="shared" ca="1" si="150"/>
        <v>815.5</v>
      </c>
      <c r="BE864" s="3">
        <f t="shared" ca="1" si="149"/>
        <v>8.1500000000000003E-2</v>
      </c>
      <c r="BF864" s="3">
        <f t="shared" ca="1" si="151"/>
        <v>-1.3950525282585462</v>
      </c>
      <c r="BG864" s="9">
        <f t="shared" ca="1" si="152"/>
        <v>0</v>
      </c>
      <c r="BH864" s="6">
        <f ca="1">IF(ISNUMBER('Descriptive Stats'!BF864),'Descriptive Stats'!BF864,#N/A)</f>
        <v>-1.3950525282585462</v>
      </c>
      <c r="BI864" s="6">
        <f ca="1">IF(ISNUMBER('Descriptive Stats'!E864),'Descriptive Stats'!E864,#N/A)</f>
        <v>0</v>
      </c>
      <c r="BK864" s="2">
        <f t="shared" ca="1" si="143"/>
        <v>0</v>
      </c>
      <c r="BL864" s="2" t="str">
        <f t="shared" ca="1" si="144"/>
        <v/>
      </c>
    </row>
    <row r="865" spans="1:64" ht="14.4" x14ac:dyDescent="0.3">
      <c r="A865" s="2">
        <f>ROW()</f>
        <v>865</v>
      </c>
      <c r="B865" s="56"/>
      <c r="C865" s="8">
        <f t="shared" ca="1" si="145"/>
        <v>11</v>
      </c>
      <c r="D865" s="8">
        <f t="shared" ca="1" si="146"/>
        <v>0</v>
      </c>
      <c r="E865" s="50">
        <f t="shared" ca="1" si="147"/>
        <v>4</v>
      </c>
      <c r="F865" s="2" t="str">
        <f t="shared" ca="1" si="148"/>
        <v/>
      </c>
      <c r="BD865" s="49">
        <f t="shared" ca="1" si="150"/>
        <v>3442</v>
      </c>
      <c r="BE865" s="3">
        <f t="shared" ca="1" si="149"/>
        <v>0.34415000000000001</v>
      </c>
      <c r="BF865" s="3">
        <f t="shared" ca="1" si="151"/>
        <v>-0.40116316278173481</v>
      </c>
      <c r="BG865" s="9">
        <f t="shared" ca="1" si="152"/>
        <v>4</v>
      </c>
      <c r="BH865" s="6">
        <f ca="1">IF(ISNUMBER('Descriptive Stats'!BF865),'Descriptive Stats'!BF865,#N/A)</f>
        <v>-0.40116316278173481</v>
      </c>
      <c r="BI865" s="6">
        <f ca="1">IF(ISNUMBER('Descriptive Stats'!E865),'Descriptive Stats'!E865,#N/A)</f>
        <v>4</v>
      </c>
      <c r="BK865" s="2" t="str">
        <f t="shared" ca="1" si="143"/>
        <v/>
      </c>
      <c r="BL865" s="2">
        <f t="shared" ca="1" si="144"/>
        <v>4</v>
      </c>
    </row>
    <row r="866" spans="1:64" ht="14.4" x14ac:dyDescent="0.3">
      <c r="A866" s="2">
        <f>ROW()</f>
        <v>866</v>
      </c>
      <c r="B866" s="56"/>
      <c r="C866" s="8">
        <f t="shared" ca="1" si="145"/>
        <v>13</v>
      </c>
      <c r="D866" s="8">
        <f t="shared" ca="1" si="146"/>
        <v>4</v>
      </c>
      <c r="E866" s="50">
        <f t="shared" ca="1" si="147"/>
        <v>2</v>
      </c>
      <c r="F866" s="2" t="str">
        <f t="shared" ca="1" si="148"/>
        <v/>
      </c>
      <c r="BD866" s="49">
        <f t="shared" ca="1" si="150"/>
        <v>2595</v>
      </c>
      <c r="BE866" s="3">
        <f t="shared" ca="1" si="149"/>
        <v>0.25945000000000001</v>
      </c>
      <c r="BF866" s="3">
        <f t="shared" ca="1" si="151"/>
        <v>-0.6450419512753276</v>
      </c>
      <c r="BG866" s="9">
        <f t="shared" ca="1" si="152"/>
        <v>2</v>
      </c>
      <c r="BH866" s="6">
        <f ca="1">IF(ISNUMBER('Descriptive Stats'!BF866),'Descriptive Stats'!BF866,#N/A)</f>
        <v>-0.6450419512753276</v>
      </c>
      <c r="BI866" s="6">
        <f ca="1">IF(ISNUMBER('Descriptive Stats'!E866),'Descriptive Stats'!E866,#N/A)</f>
        <v>2</v>
      </c>
      <c r="BK866" s="2">
        <f t="shared" ca="1" si="143"/>
        <v>2</v>
      </c>
      <c r="BL866" s="2">
        <f t="shared" ca="1" si="144"/>
        <v>2</v>
      </c>
    </row>
    <row r="867" spans="1:64" ht="14.4" x14ac:dyDescent="0.3">
      <c r="A867" s="2">
        <f>ROW()</f>
        <v>867</v>
      </c>
      <c r="B867" s="56"/>
      <c r="C867" s="8">
        <f t="shared" ca="1" si="145"/>
        <v>17</v>
      </c>
      <c r="D867" s="8">
        <f t="shared" ca="1" si="146"/>
        <v>2</v>
      </c>
      <c r="E867" s="50">
        <f t="shared" ca="1" si="147"/>
        <v>7</v>
      </c>
      <c r="F867" s="2" t="str">
        <f t="shared" ca="1" si="148"/>
        <v/>
      </c>
      <c r="BD867" s="49">
        <f t="shared" ca="1" si="150"/>
        <v>4473.5</v>
      </c>
      <c r="BE867" s="3">
        <f t="shared" ca="1" si="149"/>
        <v>0.44729999999999998</v>
      </c>
      <c r="BF867" s="3">
        <f t="shared" ca="1" si="151"/>
        <v>-0.13248586824472414</v>
      </c>
      <c r="BG867" s="9">
        <f t="shared" ca="1" si="152"/>
        <v>7</v>
      </c>
      <c r="BH867" s="6">
        <f ca="1">IF(ISNUMBER('Descriptive Stats'!BF867),'Descriptive Stats'!BF867,#N/A)</f>
        <v>-0.13248586824472414</v>
      </c>
      <c r="BI867" s="6">
        <f ca="1">IF(ISNUMBER('Descriptive Stats'!E867),'Descriptive Stats'!E867,#N/A)</f>
        <v>7</v>
      </c>
      <c r="BK867" s="2" t="str">
        <f t="shared" ref="BK867:BK930" ca="1" si="153">IF(AND(ISNUMBER(E867),E867&lt;=$J$15),E867,"")</f>
        <v/>
      </c>
      <c r="BL867" s="2">
        <f t="shared" ref="BL867:BL930" ca="1" si="154">IF(AND(ISNUMBER(E867),E867&gt;=$J$15),E867,"")</f>
        <v>7</v>
      </c>
    </row>
    <row r="868" spans="1:64" ht="14.4" x14ac:dyDescent="0.3">
      <c r="A868" s="2">
        <f>ROW()</f>
        <v>868</v>
      </c>
      <c r="B868" s="56"/>
      <c r="C868" s="8">
        <f t="shared" ca="1" si="145"/>
        <v>6</v>
      </c>
      <c r="D868" s="8">
        <f t="shared" ca="1" si="146"/>
        <v>7</v>
      </c>
      <c r="E868" s="50">
        <f t="shared" ca="1" si="147"/>
        <v>2</v>
      </c>
      <c r="F868" s="2" t="str">
        <f t="shared" ca="1" si="148"/>
        <v/>
      </c>
      <c r="BD868" s="49">
        <f t="shared" ca="1" si="150"/>
        <v>2595</v>
      </c>
      <c r="BE868" s="3">
        <f t="shared" ca="1" si="149"/>
        <v>0.25945000000000001</v>
      </c>
      <c r="BF868" s="3">
        <f t="shared" ca="1" si="151"/>
        <v>-0.6450419512753276</v>
      </c>
      <c r="BG868" s="9">
        <f t="shared" ca="1" si="152"/>
        <v>2</v>
      </c>
      <c r="BH868" s="6">
        <f ca="1">IF(ISNUMBER('Descriptive Stats'!BF868),'Descriptive Stats'!BF868,#N/A)</f>
        <v>-0.6450419512753276</v>
      </c>
      <c r="BI868" s="6">
        <f ca="1">IF(ISNUMBER('Descriptive Stats'!E868),'Descriptive Stats'!E868,#N/A)</f>
        <v>2</v>
      </c>
      <c r="BK868" s="2">
        <f t="shared" ca="1" si="153"/>
        <v>2</v>
      </c>
      <c r="BL868" s="2">
        <f t="shared" ca="1" si="154"/>
        <v>2</v>
      </c>
    </row>
    <row r="869" spans="1:64" ht="14.4" x14ac:dyDescent="0.3">
      <c r="A869" s="2">
        <f>ROW()</f>
        <v>869</v>
      </c>
      <c r="B869" s="56"/>
      <c r="C869" s="8">
        <f t="shared" ca="1" si="145"/>
        <v>9</v>
      </c>
      <c r="D869" s="8">
        <f t="shared" ca="1" si="146"/>
        <v>2</v>
      </c>
      <c r="E869" s="50">
        <f t="shared" ca="1" si="147"/>
        <v>2</v>
      </c>
      <c r="F869" s="2" t="str">
        <f t="shared" ca="1" si="148"/>
        <v/>
      </c>
      <c r="BD869" s="49">
        <f t="shared" ca="1" si="150"/>
        <v>2595</v>
      </c>
      <c r="BE869" s="3">
        <f t="shared" ca="1" si="149"/>
        <v>0.25945000000000001</v>
      </c>
      <c r="BF869" s="3">
        <f t="shared" ca="1" si="151"/>
        <v>-0.6450419512753276</v>
      </c>
      <c r="BG869" s="9">
        <f t="shared" ca="1" si="152"/>
        <v>2</v>
      </c>
      <c r="BH869" s="6">
        <f ca="1">IF(ISNUMBER('Descriptive Stats'!BF869),'Descriptive Stats'!BF869,#N/A)</f>
        <v>-0.6450419512753276</v>
      </c>
      <c r="BI869" s="6">
        <f ca="1">IF(ISNUMBER('Descriptive Stats'!E869),'Descriptive Stats'!E869,#N/A)</f>
        <v>2</v>
      </c>
      <c r="BK869" s="2">
        <f t="shared" ca="1" si="153"/>
        <v>2</v>
      </c>
      <c r="BL869" s="2">
        <f t="shared" ca="1" si="154"/>
        <v>2</v>
      </c>
    </row>
    <row r="870" spans="1:64" ht="14.4" x14ac:dyDescent="0.3">
      <c r="A870" s="2">
        <f>ROW()</f>
        <v>870</v>
      </c>
      <c r="B870" s="56"/>
      <c r="C870" s="8">
        <f t="shared" ca="1" si="145"/>
        <v>21</v>
      </c>
      <c r="D870" s="8">
        <f t="shared" ca="1" si="146"/>
        <v>2</v>
      </c>
      <c r="E870" s="50">
        <f t="shared" ca="1" si="147"/>
        <v>0</v>
      </c>
      <c r="F870" s="2" t="str">
        <f t="shared" ca="1" si="148"/>
        <v/>
      </c>
      <c r="BD870" s="49">
        <f t="shared" ca="1" si="150"/>
        <v>815.5</v>
      </c>
      <c r="BE870" s="3">
        <f t="shared" ca="1" si="149"/>
        <v>8.1500000000000003E-2</v>
      </c>
      <c r="BF870" s="3">
        <f t="shared" ca="1" si="151"/>
        <v>-1.3950525282585462</v>
      </c>
      <c r="BG870" s="9">
        <f t="shared" ca="1" si="152"/>
        <v>0</v>
      </c>
      <c r="BH870" s="6">
        <f ca="1">IF(ISNUMBER('Descriptive Stats'!BF870),'Descriptive Stats'!BF870,#N/A)</f>
        <v>-1.3950525282585462</v>
      </c>
      <c r="BI870" s="6">
        <f ca="1">IF(ISNUMBER('Descriptive Stats'!E870),'Descriptive Stats'!E870,#N/A)</f>
        <v>0</v>
      </c>
      <c r="BK870" s="2">
        <f t="shared" ca="1" si="153"/>
        <v>0</v>
      </c>
      <c r="BL870" s="2" t="str">
        <f t="shared" ca="1" si="154"/>
        <v/>
      </c>
    </row>
    <row r="871" spans="1:64" ht="14.4" x14ac:dyDescent="0.3">
      <c r="A871" s="2">
        <f>ROW()</f>
        <v>871</v>
      </c>
      <c r="B871" s="56"/>
      <c r="C871" s="8">
        <f t="shared" ca="1" si="145"/>
        <v>15</v>
      </c>
      <c r="D871" s="8">
        <f t="shared" ca="1" si="146"/>
        <v>0</v>
      </c>
      <c r="E871" s="50">
        <f t="shared" ca="1" si="147"/>
        <v>6</v>
      </c>
      <c r="F871" s="2" t="str">
        <f t="shared" ca="1" si="148"/>
        <v/>
      </c>
      <c r="BD871" s="49">
        <f t="shared" ca="1" si="150"/>
        <v>3900</v>
      </c>
      <c r="BE871" s="3">
        <f t="shared" ca="1" si="149"/>
        <v>0.38995000000000002</v>
      </c>
      <c r="BF871" s="3">
        <f t="shared" ca="1" si="151"/>
        <v>-0.2794493539703507</v>
      </c>
      <c r="BG871" s="9">
        <f t="shared" ca="1" si="152"/>
        <v>6</v>
      </c>
      <c r="BH871" s="6">
        <f ca="1">IF(ISNUMBER('Descriptive Stats'!BF871),'Descriptive Stats'!BF871,#N/A)</f>
        <v>-0.2794493539703507</v>
      </c>
      <c r="BI871" s="6">
        <f ca="1">IF(ISNUMBER('Descriptive Stats'!E871),'Descriptive Stats'!E871,#N/A)</f>
        <v>6</v>
      </c>
      <c r="BK871" s="2" t="str">
        <f t="shared" ca="1" si="153"/>
        <v/>
      </c>
      <c r="BL871" s="2">
        <f t="shared" ca="1" si="154"/>
        <v>6</v>
      </c>
    </row>
    <row r="872" spans="1:64" ht="14.4" x14ac:dyDescent="0.3">
      <c r="A872" s="2">
        <f>ROW()</f>
        <v>872</v>
      </c>
      <c r="B872" s="56"/>
      <c r="C872" s="8">
        <f t="shared" ca="1" si="145"/>
        <v>16</v>
      </c>
      <c r="D872" s="8">
        <f t="shared" ca="1" si="146"/>
        <v>6</v>
      </c>
      <c r="E872" s="50">
        <f t="shared" ca="1" si="147"/>
        <v>0</v>
      </c>
      <c r="F872" s="2" t="str">
        <f t="shared" ca="1" si="148"/>
        <v/>
      </c>
      <c r="BD872" s="49">
        <f t="shared" ca="1" si="150"/>
        <v>815.5</v>
      </c>
      <c r="BE872" s="3">
        <f t="shared" ca="1" si="149"/>
        <v>8.1500000000000003E-2</v>
      </c>
      <c r="BF872" s="3">
        <f t="shared" ca="1" si="151"/>
        <v>-1.3950525282585462</v>
      </c>
      <c r="BG872" s="9">
        <f t="shared" ca="1" si="152"/>
        <v>0</v>
      </c>
      <c r="BH872" s="6">
        <f ca="1">IF(ISNUMBER('Descriptive Stats'!BF872),'Descriptive Stats'!BF872,#N/A)</f>
        <v>-1.3950525282585462</v>
      </c>
      <c r="BI872" s="6">
        <f ca="1">IF(ISNUMBER('Descriptive Stats'!E872),'Descriptive Stats'!E872,#N/A)</f>
        <v>0</v>
      </c>
      <c r="BK872" s="2">
        <f t="shared" ca="1" si="153"/>
        <v>0</v>
      </c>
      <c r="BL872" s="2" t="str">
        <f t="shared" ca="1" si="154"/>
        <v/>
      </c>
    </row>
    <row r="873" spans="1:64" ht="14.4" x14ac:dyDescent="0.3">
      <c r="A873" s="2">
        <f>ROW()</f>
        <v>873</v>
      </c>
      <c r="B873" s="56"/>
      <c r="C873" s="8">
        <f t="shared" ca="1" si="145"/>
        <v>15</v>
      </c>
      <c r="D873" s="8">
        <f t="shared" ca="1" si="146"/>
        <v>0</v>
      </c>
      <c r="E873" s="50">
        <f t="shared" ca="1" si="147"/>
        <v>0</v>
      </c>
      <c r="F873" s="2" t="str">
        <f t="shared" ca="1" si="148"/>
        <v/>
      </c>
      <c r="BD873" s="49">
        <f t="shared" ca="1" si="150"/>
        <v>815.5</v>
      </c>
      <c r="BE873" s="3">
        <f t="shared" ca="1" si="149"/>
        <v>8.1500000000000003E-2</v>
      </c>
      <c r="BF873" s="3">
        <f t="shared" ca="1" si="151"/>
        <v>-1.3950525282585462</v>
      </c>
      <c r="BG873" s="9">
        <f t="shared" ca="1" si="152"/>
        <v>0</v>
      </c>
      <c r="BH873" s="6">
        <f ca="1">IF(ISNUMBER('Descriptive Stats'!BF873),'Descriptive Stats'!BF873,#N/A)</f>
        <v>-1.3950525282585462</v>
      </c>
      <c r="BI873" s="6">
        <f ca="1">IF(ISNUMBER('Descriptive Stats'!E873),'Descriptive Stats'!E873,#N/A)</f>
        <v>0</v>
      </c>
      <c r="BK873" s="2">
        <f t="shared" ca="1" si="153"/>
        <v>0</v>
      </c>
      <c r="BL873" s="2" t="str">
        <f t="shared" ca="1" si="154"/>
        <v/>
      </c>
    </row>
    <row r="874" spans="1:64" ht="14.4" x14ac:dyDescent="0.3">
      <c r="A874" s="2">
        <f>ROW()</f>
        <v>874</v>
      </c>
      <c r="B874" s="56"/>
      <c r="C874" s="8">
        <f t="shared" ca="1" si="145"/>
        <v>20</v>
      </c>
      <c r="D874" s="8">
        <f t="shared" ca="1" si="146"/>
        <v>0</v>
      </c>
      <c r="E874" s="50">
        <f t="shared" ca="1" si="147"/>
        <v>0</v>
      </c>
      <c r="F874" s="2" t="str">
        <f t="shared" ca="1" si="148"/>
        <v/>
      </c>
      <c r="BD874" s="49">
        <f t="shared" ca="1" si="150"/>
        <v>815.5</v>
      </c>
      <c r="BE874" s="3">
        <f t="shared" ca="1" si="149"/>
        <v>8.1500000000000003E-2</v>
      </c>
      <c r="BF874" s="3">
        <f t="shared" ca="1" si="151"/>
        <v>-1.3950525282585462</v>
      </c>
      <c r="BG874" s="9">
        <f t="shared" ca="1" si="152"/>
        <v>0</v>
      </c>
      <c r="BH874" s="6">
        <f ca="1">IF(ISNUMBER('Descriptive Stats'!BF874),'Descriptive Stats'!BF874,#N/A)</f>
        <v>-1.3950525282585462</v>
      </c>
      <c r="BI874" s="6">
        <f ca="1">IF(ISNUMBER('Descriptive Stats'!E874),'Descriptive Stats'!E874,#N/A)</f>
        <v>0</v>
      </c>
      <c r="BK874" s="2">
        <f t="shared" ca="1" si="153"/>
        <v>0</v>
      </c>
      <c r="BL874" s="2" t="str">
        <f t="shared" ca="1" si="154"/>
        <v/>
      </c>
    </row>
    <row r="875" spans="1:64" ht="14.4" x14ac:dyDescent="0.3">
      <c r="A875" s="2">
        <f>ROW()</f>
        <v>875</v>
      </c>
      <c r="B875" s="56"/>
      <c r="C875" s="8">
        <f t="shared" ca="1" si="145"/>
        <v>22</v>
      </c>
      <c r="D875" s="8">
        <f t="shared" ca="1" si="146"/>
        <v>0</v>
      </c>
      <c r="E875" s="50">
        <f t="shared" ca="1" si="147"/>
        <v>6</v>
      </c>
      <c r="F875" s="2" t="str">
        <f t="shared" ca="1" si="148"/>
        <v/>
      </c>
      <c r="BD875" s="49">
        <f t="shared" ca="1" si="150"/>
        <v>3900</v>
      </c>
      <c r="BE875" s="3">
        <f t="shared" ca="1" si="149"/>
        <v>0.38995000000000002</v>
      </c>
      <c r="BF875" s="3">
        <f t="shared" ca="1" si="151"/>
        <v>-0.2794493539703507</v>
      </c>
      <c r="BG875" s="9">
        <f t="shared" ca="1" si="152"/>
        <v>6</v>
      </c>
      <c r="BH875" s="6">
        <f ca="1">IF(ISNUMBER('Descriptive Stats'!BF875),'Descriptive Stats'!BF875,#N/A)</f>
        <v>-0.2794493539703507</v>
      </c>
      <c r="BI875" s="6">
        <f ca="1">IF(ISNUMBER('Descriptive Stats'!E875),'Descriptive Stats'!E875,#N/A)</f>
        <v>6</v>
      </c>
      <c r="BK875" s="2" t="str">
        <f t="shared" ca="1" si="153"/>
        <v/>
      </c>
      <c r="BL875" s="2">
        <f t="shared" ca="1" si="154"/>
        <v>6</v>
      </c>
    </row>
    <row r="876" spans="1:64" ht="14.4" x14ac:dyDescent="0.3">
      <c r="A876" s="2">
        <f>ROW()</f>
        <v>876</v>
      </c>
      <c r="B876" s="56"/>
      <c r="C876" s="8">
        <f t="shared" ca="1" si="145"/>
        <v>2</v>
      </c>
      <c r="D876" s="8">
        <f t="shared" ca="1" si="146"/>
        <v>6</v>
      </c>
      <c r="E876" s="50">
        <f t="shared" ca="1" si="147"/>
        <v>0</v>
      </c>
      <c r="F876" s="2" t="str">
        <f t="shared" ca="1" si="148"/>
        <v/>
      </c>
      <c r="BD876" s="49">
        <f t="shared" ca="1" si="150"/>
        <v>815.5</v>
      </c>
      <c r="BE876" s="3">
        <f t="shared" ca="1" si="149"/>
        <v>8.1500000000000003E-2</v>
      </c>
      <c r="BF876" s="3">
        <f t="shared" ca="1" si="151"/>
        <v>-1.3950525282585462</v>
      </c>
      <c r="BG876" s="9">
        <f t="shared" ca="1" si="152"/>
        <v>0</v>
      </c>
      <c r="BH876" s="6">
        <f ca="1">IF(ISNUMBER('Descriptive Stats'!BF876),'Descriptive Stats'!BF876,#N/A)</f>
        <v>-1.3950525282585462</v>
      </c>
      <c r="BI876" s="6">
        <f ca="1">IF(ISNUMBER('Descriptive Stats'!E876),'Descriptive Stats'!E876,#N/A)</f>
        <v>0</v>
      </c>
      <c r="BK876" s="2">
        <f t="shared" ca="1" si="153"/>
        <v>0</v>
      </c>
      <c r="BL876" s="2" t="str">
        <f t="shared" ca="1" si="154"/>
        <v/>
      </c>
    </row>
    <row r="877" spans="1:64" ht="14.4" x14ac:dyDescent="0.3">
      <c r="A877" s="2">
        <f>ROW()</f>
        <v>877</v>
      </c>
      <c r="B877" s="56"/>
      <c r="C877" s="8">
        <f t="shared" ca="1" si="145"/>
        <v>22</v>
      </c>
      <c r="D877" s="8">
        <f t="shared" ca="1" si="146"/>
        <v>0</v>
      </c>
      <c r="E877" s="50">
        <f t="shared" ca="1" si="147"/>
        <v>0</v>
      </c>
      <c r="F877" s="2" t="str">
        <f t="shared" ca="1" si="148"/>
        <v/>
      </c>
      <c r="BD877" s="49">
        <f t="shared" ca="1" si="150"/>
        <v>815.5</v>
      </c>
      <c r="BE877" s="3">
        <f t="shared" ca="1" si="149"/>
        <v>8.1500000000000003E-2</v>
      </c>
      <c r="BF877" s="3">
        <f t="shared" ca="1" si="151"/>
        <v>-1.3950525282585462</v>
      </c>
      <c r="BG877" s="9">
        <f t="shared" ca="1" si="152"/>
        <v>0</v>
      </c>
      <c r="BH877" s="6">
        <f ca="1">IF(ISNUMBER('Descriptive Stats'!BF877),'Descriptive Stats'!BF877,#N/A)</f>
        <v>-1.3950525282585462</v>
      </c>
      <c r="BI877" s="6">
        <f ca="1">IF(ISNUMBER('Descriptive Stats'!E877),'Descriptive Stats'!E877,#N/A)</f>
        <v>0</v>
      </c>
      <c r="BK877" s="2">
        <f t="shared" ca="1" si="153"/>
        <v>0</v>
      </c>
      <c r="BL877" s="2" t="str">
        <f t="shared" ca="1" si="154"/>
        <v/>
      </c>
    </row>
    <row r="878" spans="1:64" ht="14.4" x14ac:dyDescent="0.3">
      <c r="A878" s="2">
        <f>ROW()</f>
        <v>878</v>
      </c>
      <c r="B878" s="56"/>
      <c r="C878" s="8">
        <f t="shared" ca="1" si="145"/>
        <v>18</v>
      </c>
      <c r="D878" s="8">
        <f t="shared" ca="1" si="146"/>
        <v>0</v>
      </c>
      <c r="E878" s="50">
        <f t="shared" ca="1" si="147"/>
        <v>6</v>
      </c>
      <c r="F878" s="2" t="str">
        <f t="shared" ca="1" si="148"/>
        <v/>
      </c>
      <c r="BD878" s="49">
        <f t="shared" ca="1" si="150"/>
        <v>3900</v>
      </c>
      <c r="BE878" s="3">
        <f t="shared" ca="1" si="149"/>
        <v>0.38995000000000002</v>
      </c>
      <c r="BF878" s="3">
        <f t="shared" ca="1" si="151"/>
        <v>-0.2794493539703507</v>
      </c>
      <c r="BG878" s="9">
        <f t="shared" ca="1" si="152"/>
        <v>6</v>
      </c>
      <c r="BH878" s="6">
        <f ca="1">IF(ISNUMBER('Descriptive Stats'!BF878),'Descriptive Stats'!BF878,#N/A)</f>
        <v>-0.2794493539703507</v>
      </c>
      <c r="BI878" s="6">
        <f ca="1">IF(ISNUMBER('Descriptive Stats'!E878),'Descriptive Stats'!E878,#N/A)</f>
        <v>6</v>
      </c>
      <c r="BK878" s="2" t="str">
        <f t="shared" ca="1" si="153"/>
        <v/>
      </c>
      <c r="BL878" s="2">
        <f t="shared" ca="1" si="154"/>
        <v>6</v>
      </c>
    </row>
    <row r="879" spans="1:64" ht="14.4" x14ac:dyDescent="0.3">
      <c r="A879" s="2">
        <f>ROW()</f>
        <v>879</v>
      </c>
      <c r="B879" s="56"/>
      <c r="C879" s="8">
        <f t="shared" ca="1" si="145"/>
        <v>5</v>
      </c>
      <c r="D879" s="8">
        <f t="shared" ca="1" si="146"/>
        <v>6</v>
      </c>
      <c r="E879" s="50">
        <f t="shared" ca="1" si="147"/>
        <v>7</v>
      </c>
      <c r="F879" s="2" t="str">
        <f t="shared" ca="1" si="148"/>
        <v/>
      </c>
      <c r="BD879" s="49">
        <f t="shared" ca="1" si="150"/>
        <v>4473.5</v>
      </c>
      <c r="BE879" s="3">
        <f t="shared" ca="1" si="149"/>
        <v>0.44729999999999998</v>
      </c>
      <c r="BF879" s="3">
        <f t="shared" ca="1" si="151"/>
        <v>-0.13248586824472414</v>
      </c>
      <c r="BG879" s="9">
        <f t="shared" ca="1" si="152"/>
        <v>7</v>
      </c>
      <c r="BH879" s="6">
        <f ca="1">IF(ISNUMBER('Descriptive Stats'!BF879),'Descriptive Stats'!BF879,#N/A)</f>
        <v>-0.13248586824472414</v>
      </c>
      <c r="BI879" s="6">
        <f ca="1">IF(ISNUMBER('Descriptive Stats'!E879),'Descriptive Stats'!E879,#N/A)</f>
        <v>7</v>
      </c>
      <c r="BK879" s="2" t="str">
        <f t="shared" ca="1" si="153"/>
        <v/>
      </c>
      <c r="BL879" s="2">
        <f t="shared" ca="1" si="154"/>
        <v>7</v>
      </c>
    </row>
    <row r="880" spans="1:64" ht="14.4" x14ac:dyDescent="0.3">
      <c r="A880" s="2">
        <f>ROW()</f>
        <v>880</v>
      </c>
      <c r="B880" s="56"/>
      <c r="C880" s="8">
        <f t="shared" ca="1" si="145"/>
        <v>6</v>
      </c>
      <c r="D880" s="8">
        <f t="shared" ca="1" si="146"/>
        <v>7</v>
      </c>
      <c r="E880" s="50">
        <f t="shared" ca="1" si="147"/>
        <v>2</v>
      </c>
      <c r="F880" s="2" t="str">
        <f t="shared" ca="1" si="148"/>
        <v/>
      </c>
      <c r="BD880" s="49">
        <f t="shared" ca="1" si="150"/>
        <v>2595</v>
      </c>
      <c r="BE880" s="3">
        <f t="shared" ca="1" si="149"/>
        <v>0.25945000000000001</v>
      </c>
      <c r="BF880" s="3">
        <f t="shared" ca="1" si="151"/>
        <v>-0.6450419512753276</v>
      </c>
      <c r="BG880" s="9">
        <f t="shared" ca="1" si="152"/>
        <v>2</v>
      </c>
      <c r="BH880" s="6">
        <f ca="1">IF(ISNUMBER('Descriptive Stats'!BF880),'Descriptive Stats'!BF880,#N/A)</f>
        <v>-0.6450419512753276</v>
      </c>
      <c r="BI880" s="6">
        <f ca="1">IF(ISNUMBER('Descriptive Stats'!E880),'Descriptive Stats'!E880,#N/A)</f>
        <v>2</v>
      </c>
      <c r="BK880" s="2">
        <f t="shared" ca="1" si="153"/>
        <v>2</v>
      </c>
      <c r="BL880" s="2">
        <f t="shared" ca="1" si="154"/>
        <v>2</v>
      </c>
    </row>
    <row r="881" spans="1:64" ht="14.4" x14ac:dyDescent="0.3">
      <c r="A881" s="2">
        <f>ROW()</f>
        <v>881</v>
      </c>
      <c r="B881" s="56"/>
      <c r="C881" s="8">
        <f t="shared" ca="1" si="145"/>
        <v>17</v>
      </c>
      <c r="D881" s="8">
        <f t="shared" ca="1" si="146"/>
        <v>2</v>
      </c>
      <c r="E881" s="50">
        <f t="shared" ca="1" si="147"/>
        <v>9</v>
      </c>
      <c r="F881" s="2" t="str">
        <f t="shared" ca="1" si="148"/>
        <v/>
      </c>
      <c r="BD881" s="49">
        <f t="shared" ca="1" si="150"/>
        <v>4819</v>
      </c>
      <c r="BE881" s="3">
        <f t="shared" ca="1" si="149"/>
        <v>0.48185</v>
      </c>
      <c r="BF881" s="3">
        <f t="shared" ca="1" si="151"/>
        <v>-4.5511009098988427E-2</v>
      </c>
      <c r="BG881" s="9">
        <f t="shared" ca="1" si="152"/>
        <v>9</v>
      </c>
      <c r="BH881" s="6">
        <f ca="1">IF(ISNUMBER('Descriptive Stats'!BF881),'Descriptive Stats'!BF881,#N/A)</f>
        <v>-4.5511009098988427E-2</v>
      </c>
      <c r="BI881" s="6">
        <f ca="1">IF(ISNUMBER('Descriptive Stats'!E881),'Descriptive Stats'!E881,#N/A)</f>
        <v>9</v>
      </c>
      <c r="BK881" s="2" t="str">
        <f t="shared" ca="1" si="153"/>
        <v/>
      </c>
      <c r="BL881" s="2">
        <f t="shared" ca="1" si="154"/>
        <v>9</v>
      </c>
    </row>
    <row r="882" spans="1:64" ht="14.4" x14ac:dyDescent="0.3">
      <c r="A882" s="2">
        <f>ROW()</f>
        <v>882</v>
      </c>
      <c r="B882" s="56"/>
      <c r="C882" s="8">
        <f t="shared" ca="1" si="145"/>
        <v>23</v>
      </c>
      <c r="D882" s="8">
        <f t="shared" ca="1" si="146"/>
        <v>9</v>
      </c>
      <c r="E882" s="50">
        <f t="shared" ca="1" si="147"/>
        <v>2</v>
      </c>
      <c r="F882" s="2" t="str">
        <f t="shared" ca="1" si="148"/>
        <v/>
      </c>
      <c r="BD882" s="49">
        <f t="shared" ca="1" si="150"/>
        <v>2595</v>
      </c>
      <c r="BE882" s="3">
        <f t="shared" ca="1" si="149"/>
        <v>0.25945000000000001</v>
      </c>
      <c r="BF882" s="3">
        <f t="shared" ca="1" si="151"/>
        <v>-0.6450419512753276</v>
      </c>
      <c r="BG882" s="9">
        <f t="shared" ca="1" si="152"/>
        <v>2</v>
      </c>
      <c r="BH882" s="6">
        <f ca="1">IF(ISNUMBER('Descriptive Stats'!BF882),'Descriptive Stats'!BF882,#N/A)</f>
        <v>-0.6450419512753276</v>
      </c>
      <c r="BI882" s="6">
        <f ca="1">IF(ISNUMBER('Descriptive Stats'!E882),'Descriptive Stats'!E882,#N/A)</f>
        <v>2</v>
      </c>
      <c r="BK882" s="2">
        <f t="shared" ca="1" si="153"/>
        <v>2</v>
      </c>
      <c r="BL882" s="2">
        <f t="shared" ca="1" si="154"/>
        <v>2</v>
      </c>
    </row>
    <row r="883" spans="1:64" ht="14.4" x14ac:dyDescent="0.3">
      <c r="A883" s="2">
        <f>ROW()</f>
        <v>883</v>
      </c>
      <c r="B883" s="56"/>
      <c r="C883" s="8">
        <f t="shared" ca="1" si="145"/>
        <v>21</v>
      </c>
      <c r="D883" s="8">
        <f t="shared" ca="1" si="146"/>
        <v>2</v>
      </c>
      <c r="E883" s="50">
        <f t="shared" ca="1" si="147"/>
        <v>2</v>
      </c>
      <c r="F883" s="2" t="str">
        <f t="shared" ca="1" si="148"/>
        <v/>
      </c>
      <c r="BD883" s="49">
        <f t="shared" ca="1" si="150"/>
        <v>2595</v>
      </c>
      <c r="BE883" s="3">
        <f t="shared" ca="1" si="149"/>
        <v>0.25945000000000001</v>
      </c>
      <c r="BF883" s="3">
        <f t="shared" ca="1" si="151"/>
        <v>-0.6450419512753276</v>
      </c>
      <c r="BG883" s="9">
        <f t="shared" ca="1" si="152"/>
        <v>2</v>
      </c>
      <c r="BH883" s="6">
        <f ca="1">IF(ISNUMBER('Descriptive Stats'!BF883),'Descriptive Stats'!BF883,#N/A)</f>
        <v>-0.6450419512753276</v>
      </c>
      <c r="BI883" s="6">
        <f ca="1">IF(ISNUMBER('Descriptive Stats'!E883),'Descriptive Stats'!E883,#N/A)</f>
        <v>2</v>
      </c>
      <c r="BK883" s="2">
        <f t="shared" ca="1" si="153"/>
        <v>2</v>
      </c>
      <c r="BL883" s="2">
        <f t="shared" ca="1" si="154"/>
        <v>2</v>
      </c>
    </row>
    <row r="884" spans="1:64" ht="14.4" x14ac:dyDescent="0.3">
      <c r="A884" s="2">
        <f>ROW()</f>
        <v>884</v>
      </c>
      <c r="B884" s="56"/>
      <c r="C884" s="8">
        <f t="shared" ca="1" si="145"/>
        <v>3</v>
      </c>
      <c r="D884" s="8">
        <f t="shared" ca="1" si="146"/>
        <v>2</v>
      </c>
      <c r="E884" s="50">
        <f t="shared" ca="1" si="147"/>
        <v>7</v>
      </c>
      <c r="F884" s="2" t="str">
        <f t="shared" ca="1" si="148"/>
        <v/>
      </c>
      <c r="BD884" s="49">
        <f t="shared" ca="1" si="150"/>
        <v>4473.5</v>
      </c>
      <c r="BE884" s="3">
        <f t="shared" ca="1" si="149"/>
        <v>0.44729999999999998</v>
      </c>
      <c r="BF884" s="3">
        <f t="shared" ca="1" si="151"/>
        <v>-0.13248586824472414</v>
      </c>
      <c r="BG884" s="9">
        <f t="shared" ca="1" si="152"/>
        <v>7</v>
      </c>
      <c r="BH884" s="6">
        <f ca="1">IF(ISNUMBER('Descriptive Stats'!BF884),'Descriptive Stats'!BF884,#N/A)</f>
        <v>-0.13248586824472414</v>
      </c>
      <c r="BI884" s="6">
        <f ca="1">IF(ISNUMBER('Descriptive Stats'!E884),'Descriptive Stats'!E884,#N/A)</f>
        <v>7</v>
      </c>
      <c r="BK884" s="2" t="str">
        <f t="shared" ca="1" si="153"/>
        <v/>
      </c>
      <c r="BL884" s="2">
        <f t="shared" ca="1" si="154"/>
        <v>7</v>
      </c>
    </row>
    <row r="885" spans="1:64" ht="14.4" x14ac:dyDescent="0.3">
      <c r="A885" s="2">
        <f>ROW()</f>
        <v>885</v>
      </c>
      <c r="B885" s="56"/>
      <c r="C885" s="8">
        <f t="shared" ca="1" si="145"/>
        <v>6</v>
      </c>
      <c r="D885" s="8">
        <f t="shared" ca="1" si="146"/>
        <v>7</v>
      </c>
      <c r="E885" s="50">
        <f t="shared" ca="1" si="147"/>
        <v>0</v>
      </c>
      <c r="F885" s="2" t="str">
        <f t="shared" ca="1" si="148"/>
        <v/>
      </c>
      <c r="BD885" s="49">
        <f t="shared" ca="1" si="150"/>
        <v>815.5</v>
      </c>
      <c r="BE885" s="3">
        <f t="shared" ca="1" si="149"/>
        <v>8.1500000000000003E-2</v>
      </c>
      <c r="BF885" s="3">
        <f t="shared" ca="1" si="151"/>
        <v>-1.3950525282585462</v>
      </c>
      <c r="BG885" s="9">
        <f t="shared" ca="1" si="152"/>
        <v>0</v>
      </c>
      <c r="BH885" s="6">
        <f ca="1">IF(ISNUMBER('Descriptive Stats'!BF885),'Descriptive Stats'!BF885,#N/A)</f>
        <v>-1.3950525282585462</v>
      </c>
      <c r="BI885" s="6">
        <f ca="1">IF(ISNUMBER('Descriptive Stats'!E885),'Descriptive Stats'!E885,#N/A)</f>
        <v>0</v>
      </c>
      <c r="BK885" s="2">
        <f t="shared" ca="1" si="153"/>
        <v>0</v>
      </c>
      <c r="BL885" s="2" t="str">
        <f t="shared" ca="1" si="154"/>
        <v/>
      </c>
    </row>
    <row r="886" spans="1:64" ht="14.4" x14ac:dyDescent="0.3">
      <c r="A886" s="2">
        <f>ROW()</f>
        <v>886</v>
      </c>
      <c r="B886" s="56"/>
      <c r="C886" s="8">
        <f t="shared" ca="1" si="145"/>
        <v>20</v>
      </c>
      <c r="D886" s="8">
        <f t="shared" ca="1" si="146"/>
        <v>0</v>
      </c>
      <c r="E886" s="50">
        <f t="shared" ca="1" si="147"/>
        <v>2</v>
      </c>
      <c r="F886" s="2" t="str">
        <f t="shared" ca="1" si="148"/>
        <v/>
      </c>
      <c r="BD886" s="49">
        <f t="shared" ca="1" si="150"/>
        <v>2595</v>
      </c>
      <c r="BE886" s="3">
        <f t="shared" ca="1" si="149"/>
        <v>0.25945000000000001</v>
      </c>
      <c r="BF886" s="3">
        <f t="shared" ca="1" si="151"/>
        <v>-0.6450419512753276</v>
      </c>
      <c r="BG886" s="9">
        <f t="shared" ca="1" si="152"/>
        <v>2</v>
      </c>
      <c r="BH886" s="6">
        <f ca="1">IF(ISNUMBER('Descriptive Stats'!BF886),'Descriptive Stats'!BF886,#N/A)</f>
        <v>-0.6450419512753276</v>
      </c>
      <c r="BI886" s="6">
        <f ca="1">IF(ISNUMBER('Descriptive Stats'!E886),'Descriptive Stats'!E886,#N/A)</f>
        <v>2</v>
      </c>
      <c r="BK886" s="2">
        <f t="shared" ca="1" si="153"/>
        <v>2</v>
      </c>
      <c r="BL886" s="2">
        <f t="shared" ca="1" si="154"/>
        <v>2</v>
      </c>
    </row>
    <row r="887" spans="1:64" ht="14.4" x14ac:dyDescent="0.3">
      <c r="A887" s="2">
        <f>ROW()</f>
        <v>887</v>
      </c>
      <c r="B887" s="56"/>
      <c r="C887" s="8">
        <f t="shared" ca="1" si="145"/>
        <v>3</v>
      </c>
      <c r="D887" s="8">
        <f t="shared" ca="1" si="146"/>
        <v>2</v>
      </c>
      <c r="E887" s="50">
        <f t="shared" ca="1" si="147"/>
        <v>9</v>
      </c>
      <c r="F887" s="2" t="str">
        <f t="shared" ca="1" si="148"/>
        <v/>
      </c>
      <c r="BD887" s="49">
        <f t="shared" ca="1" si="150"/>
        <v>4819</v>
      </c>
      <c r="BE887" s="3">
        <f t="shared" ca="1" si="149"/>
        <v>0.48185</v>
      </c>
      <c r="BF887" s="3">
        <f t="shared" ca="1" si="151"/>
        <v>-4.5511009098988427E-2</v>
      </c>
      <c r="BG887" s="9">
        <f t="shared" ca="1" si="152"/>
        <v>9</v>
      </c>
      <c r="BH887" s="6">
        <f ca="1">IF(ISNUMBER('Descriptive Stats'!BF887),'Descriptive Stats'!BF887,#N/A)</f>
        <v>-4.5511009098988427E-2</v>
      </c>
      <c r="BI887" s="6">
        <f ca="1">IF(ISNUMBER('Descriptive Stats'!E887),'Descriptive Stats'!E887,#N/A)</f>
        <v>9</v>
      </c>
      <c r="BK887" s="2" t="str">
        <f t="shared" ca="1" si="153"/>
        <v/>
      </c>
      <c r="BL887" s="2">
        <f t="shared" ca="1" si="154"/>
        <v>9</v>
      </c>
    </row>
    <row r="888" spans="1:64" ht="14.4" x14ac:dyDescent="0.3">
      <c r="A888" s="2">
        <f>ROW()</f>
        <v>888</v>
      </c>
      <c r="B888" s="56"/>
      <c r="C888" s="8">
        <f t="shared" ca="1" si="145"/>
        <v>23</v>
      </c>
      <c r="D888" s="8">
        <f t="shared" ca="1" si="146"/>
        <v>9</v>
      </c>
      <c r="E888" s="50">
        <f t="shared" ca="1" si="147"/>
        <v>2</v>
      </c>
      <c r="F888" s="2" t="str">
        <f t="shared" ca="1" si="148"/>
        <v/>
      </c>
      <c r="BD888" s="49">
        <f t="shared" ca="1" si="150"/>
        <v>2595</v>
      </c>
      <c r="BE888" s="3">
        <f t="shared" ca="1" si="149"/>
        <v>0.25945000000000001</v>
      </c>
      <c r="BF888" s="3">
        <f t="shared" ca="1" si="151"/>
        <v>-0.6450419512753276</v>
      </c>
      <c r="BG888" s="9">
        <f t="shared" ca="1" si="152"/>
        <v>2</v>
      </c>
      <c r="BH888" s="6">
        <f ca="1">IF(ISNUMBER('Descriptive Stats'!BF888),'Descriptive Stats'!BF888,#N/A)</f>
        <v>-0.6450419512753276</v>
      </c>
      <c r="BI888" s="6">
        <f ca="1">IF(ISNUMBER('Descriptive Stats'!E888),'Descriptive Stats'!E888,#N/A)</f>
        <v>2</v>
      </c>
      <c r="BK888" s="2">
        <f t="shared" ca="1" si="153"/>
        <v>2</v>
      </c>
      <c r="BL888" s="2">
        <f t="shared" ca="1" si="154"/>
        <v>2</v>
      </c>
    </row>
    <row r="889" spans="1:64" ht="14.4" x14ac:dyDescent="0.3">
      <c r="A889" s="2">
        <f>ROW()</f>
        <v>889</v>
      </c>
      <c r="B889" s="56"/>
      <c r="C889" s="8">
        <f t="shared" ca="1" si="145"/>
        <v>17</v>
      </c>
      <c r="D889" s="8">
        <f t="shared" ca="1" si="146"/>
        <v>2</v>
      </c>
      <c r="E889" s="50">
        <f t="shared" ca="1" si="147"/>
        <v>7</v>
      </c>
      <c r="F889" s="2" t="str">
        <f t="shared" ca="1" si="148"/>
        <v/>
      </c>
      <c r="BD889" s="49">
        <f t="shared" ca="1" si="150"/>
        <v>4473.5</v>
      </c>
      <c r="BE889" s="3">
        <f t="shared" ca="1" si="149"/>
        <v>0.44729999999999998</v>
      </c>
      <c r="BF889" s="3">
        <f t="shared" ca="1" si="151"/>
        <v>-0.13248586824472414</v>
      </c>
      <c r="BG889" s="9">
        <f t="shared" ca="1" si="152"/>
        <v>7</v>
      </c>
      <c r="BH889" s="6">
        <f ca="1">IF(ISNUMBER('Descriptive Stats'!BF889),'Descriptive Stats'!BF889,#N/A)</f>
        <v>-0.13248586824472414</v>
      </c>
      <c r="BI889" s="6">
        <f ca="1">IF(ISNUMBER('Descriptive Stats'!E889),'Descriptive Stats'!E889,#N/A)</f>
        <v>7</v>
      </c>
      <c r="BK889" s="2" t="str">
        <f t="shared" ca="1" si="153"/>
        <v/>
      </c>
      <c r="BL889" s="2">
        <f t="shared" ca="1" si="154"/>
        <v>7</v>
      </c>
    </row>
    <row r="890" spans="1:64" ht="14.4" x14ac:dyDescent="0.3">
      <c r="A890" s="2">
        <f>ROW()</f>
        <v>890</v>
      </c>
      <c r="B890" s="56"/>
      <c r="C890" s="8">
        <f t="shared" ca="1" si="145"/>
        <v>19</v>
      </c>
      <c r="D890" s="8">
        <f t="shared" ca="1" si="146"/>
        <v>7</v>
      </c>
      <c r="E890" s="50">
        <f t="shared" ca="1" si="147"/>
        <v>2</v>
      </c>
      <c r="F890" s="2" t="str">
        <f t="shared" ca="1" si="148"/>
        <v/>
      </c>
      <c r="BD890" s="49">
        <f t="shared" ca="1" si="150"/>
        <v>2595</v>
      </c>
      <c r="BE890" s="3">
        <f t="shared" ca="1" si="149"/>
        <v>0.25945000000000001</v>
      </c>
      <c r="BF890" s="3">
        <f t="shared" ca="1" si="151"/>
        <v>-0.6450419512753276</v>
      </c>
      <c r="BG890" s="9">
        <f t="shared" ca="1" si="152"/>
        <v>2</v>
      </c>
      <c r="BH890" s="6">
        <f ca="1">IF(ISNUMBER('Descriptive Stats'!BF890),'Descriptive Stats'!BF890,#N/A)</f>
        <v>-0.6450419512753276</v>
      </c>
      <c r="BI890" s="6">
        <f ca="1">IF(ISNUMBER('Descriptive Stats'!E890),'Descriptive Stats'!E890,#N/A)</f>
        <v>2</v>
      </c>
      <c r="BK890" s="2">
        <f t="shared" ca="1" si="153"/>
        <v>2</v>
      </c>
      <c r="BL890" s="2">
        <f t="shared" ca="1" si="154"/>
        <v>2</v>
      </c>
    </row>
    <row r="891" spans="1:64" ht="14.4" x14ac:dyDescent="0.3">
      <c r="A891" s="2">
        <f>ROW()</f>
        <v>891</v>
      </c>
      <c r="B891" s="56"/>
      <c r="C891" s="8">
        <f t="shared" ca="1" si="145"/>
        <v>17</v>
      </c>
      <c r="D891" s="8">
        <f t="shared" ca="1" si="146"/>
        <v>2</v>
      </c>
      <c r="E891" s="50">
        <f t="shared" ca="1" si="147"/>
        <v>0</v>
      </c>
      <c r="F891" s="2" t="str">
        <f t="shared" ca="1" si="148"/>
        <v/>
      </c>
      <c r="BD891" s="49">
        <f t="shared" ca="1" si="150"/>
        <v>815.5</v>
      </c>
      <c r="BE891" s="3">
        <f t="shared" ca="1" si="149"/>
        <v>8.1500000000000003E-2</v>
      </c>
      <c r="BF891" s="3">
        <f t="shared" ca="1" si="151"/>
        <v>-1.3950525282585462</v>
      </c>
      <c r="BG891" s="9">
        <f t="shared" ca="1" si="152"/>
        <v>0</v>
      </c>
      <c r="BH891" s="6">
        <f ca="1">IF(ISNUMBER('Descriptive Stats'!BF891),'Descriptive Stats'!BF891,#N/A)</f>
        <v>-1.3950525282585462</v>
      </c>
      <c r="BI891" s="6">
        <f ca="1">IF(ISNUMBER('Descriptive Stats'!E891),'Descriptive Stats'!E891,#N/A)</f>
        <v>0</v>
      </c>
      <c r="BK891" s="2">
        <f t="shared" ca="1" si="153"/>
        <v>0</v>
      </c>
      <c r="BL891" s="2" t="str">
        <f t="shared" ca="1" si="154"/>
        <v/>
      </c>
    </row>
    <row r="892" spans="1:64" ht="14.4" x14ac:dyDescent="0.3">
      <c r="A892" s="2">
        <f>ROW()</f>
        <v>892</v>
      </c>
      <c r="B892" s="56"/>
      <c r="C892" s="8">
        <f t="shared" ca="1" si="145"/>
        <v>11</v>
      </c>
      <c r="D892" s="8">
        <f t="shared" ca="1" si="146"/>
        <v>0</v>
      </c>
      <c r="E892" s="50">
        <f t="shared" ca="1" si="147"/>
        <v>2</v>
      </c>
      <c r="F892" s="2" t="str">
        <f t="shared" ca="1" si="148"/>
        <v/>
      </c>
      <c r="BD892" s="49">
        <f t="shared" ca="1" si="150"/>
        <v>2595</v>
      </c>
      <c r="BE892" s="3">
        <f t="shared" ca="1" si="149"/>
        <v>0.25945000000000001</v>
      </c>
      <c r="BF892" s="3">
        <f t="shared" ca="1" si="151"/>
        <v>-0.6450419512753276</v>
      </c>
      <c r="BG892" s="9">
        <f t="shared" ca="1" si="152"/>
        <v>2</v>
      </c>
      <c r="BH892" s="6">
        <f ca="1">IF(ISNUMBER('Descriptive Stats'!BF892),'Descriptive Stats'!BF892,#N/A)</f>
        <v>-0.6450419512753276</v>
      </c>
      <c r="BI892" s="6">
        <f ca="1">IF(ISNUMBER('Descriptive Stats'!E892),'Descriptive Stats'!E892,#N/A)</f>
        <v>2</v>
      </c>
      <c r="BK892" s="2">
        <f t="shared" ca="1" si="153"/>
        <v>2</v>
      </c>
      <c r="BL892" s="2">
        <f t="shared" ca="1" si="154"/>
        <v>2</v>
      </c>
    </row>
    <row r="893" spans="1:64" ht="14.4" x14ac:dyDescent="0.3">
      <c r="A893" s="2">
        <f>ROW()</f>
        <v>893</v>
      </c>
      <c r="B893" s="56"/>
      <c r="C893" s="8">
        <f t="shared" ca="1" si="145"/>
        <v>3</v>
      </c>
      <c r="D893" s="8">
        <f t="shared" ca="1" si="146"/>
        <v>2</v>
      </c>
      <c r="E893" s="50">
        <f t="shared" ca="1" si="147"/>
        <v>7</v>
      </c>
      <c r="F893" s="2" t="str">
        <f t="shared" ca="1" si="148"/>
        <v/>
      </c>
      <c r="BD893" s="49">
        <f t="shared" ca="1" si="150"/>
        <v>4473.5</v>
      </c>
      <c r="BE893" s="3">
        <f t="shared" ca="1" si="149"/>
        <v>0.44729999999999998</v>
      </c>
      <c r="BF893" s="3">
        <f t="shared" ca="1" si="151"/>
        <v>-0.13248586824472414</v>
      </c>
      <c r="BG893" s="9">
        <f t="shared" ca="1" si="152"/>
        <v>7</v>
      </c>
      <c r="BH893" s="6">
        <f ca="1">IF(ISNUMBER('Descriptive Stats'!BF893),'Descriptive Stats'!BF893,#N/A)</f>
        <v>-0.13248586824472414</v>
      </c>
      <c r="BI893" s="6">
        <f ca="1">IF(ISNUMBER('Descriptive Stats'!E893),'Descriptive Stats'!E893,#N/A)</f>
        <v>7</v>
      </c>
      <c r="BK893" s="2" t="str">
        <f t="shared" ca="1" si="153"/>
        <v/>
      </c>
      <c r="BL893" s="2">
        <f t="shared" ca="1" si="154"/>
        <v>7</v>
      </c>
    </row>
    <row r="894" spans="1:64" ht="14.4" x14ac:dyDescent="0.3">
      <c r="A894" s="2">
        <f>ROW()</f>
        <v>894</v>
      </c>
      <c r="B894" s="56"/>
      <c r="C894" s="8">
        <f t="shared" ca="1" si="145"/>
        <v>6</v>
      </c>
      <c r="D894" s="8">
        <f t="shared" ca="1" si="146"/>
        <v>7</v>
      </c>
      <c r="E894" s="50">
        <f t="shared" ca="1" si="147"/>
        <v>0</v>
      </c>
      <c r="F894" s="2" t="str">
        <f t="shared" ca="1" si="148"/>
        <v/>
      </c>
      <c r="BD894" s="49">
        <f t="shared" ca="1" si="150"/>
        <v>815.5</v>
      </c>
      <c r="BE894" s="3">
        <f t="shared" ca="1" si="149"/>
        <v>8.1500000000000003E-2</v>
      </c>
      <c r="BF894" s="3">
        <f t="shared" ca="1" si="151"/>
        <v>-1.3950525282585462</v>
      </c>
      <c r="BG894" s="9">
        <f t="shared" ca="1" si="152"/>
        <v>0</v>
      </c>
      <c r="BH894" s="6">
        <f ca="1">IF(ISNUMBER('Descriptive Stats'!BF894),'Descriptive Stats'!BF894,#N/A)</f>
        <v>-1.3950525282585462</v>
      </c>
      <c r="BI894" s="6">
        <f ca="1">IF(ISNUMBER('Descriptive Stats'!E894),'Descriptive Stats'!E894,#N/A)</f>
        <v>0</v>
      </c>
      <c r="BK894" s="2">
        <f t="shared" ca="1" si="153"/>
        <v>0</v>
      </c>
      <c r="BL894" s="2" t="str">
        <f t="shared" ca="1" si="154"/>
        <v/>
      </c>
    </row>
    <row r="895" spans="1:64" ht="14.4" x14ac:dyDescent="0.3">
      <c r="A895" s="2">
        <f>ROW()</f>
        <v>895</v>
      </c>
      <c r="B895" s="56"/>
      <c r="C895" s="8">
        <f t="shared" ca="1" si="145"/>
        <v>14</v>
      </c>
      <c r="D895" s="8">
        <f t="shared" ca="1" si="146"/>
        <v>0</v>
      </c>
      <c r="E895" s="50">
        <f t="shared" ca="1" si="147"/>
        <v>0</v>
      </c>
      <c r="F895" s="2" t="str">
        <f t="shared" ca="1" si="148"/>
        <v/>
      </c>
      <c r="BD895" s="49">
        <f t="shared" ca="1" si="150"/>
        <v>815.5</v>
      </c>
      <c r="BE895" s="3">
        <f t="shared" ca="1" si="149"/>
        <v>8.1500000000000003E-2</v>
      </c>
      <c r="BF895" s="3">
        <f t="shared" ca="1" si="151"/>
        <v>-1.3950525282585462</v>
      </c>
      <c r="BG895" s="9">
        <f t="shared" ca="1" si="152"/>
        <v>0</v>
      </c>
      <c r="BH895" s="6">
        <f ca="1">IF(ISNUMBER('Descriptive Stats'!BF895),'Descriptive Stats'!BF895,#N/A)</f>
        <v>-1.3950525282585462</v>
      </c>
      <c r="BI895" s="6">
        <f ca="1">IF(ISNUMBER('Descriptive Stats'!E895),'Descriptive Stats'!E895,#N/A)</f>
        <v>0</v>
      </c>
      <c r="BK895" s="2">
        <f t="shared" ca="1" si="153"/>
        <v>0</v>
      </c>
      <c r="BL895" s="2" t="str">
        <f t="shared" ca="1" si="154"/>
        <v/>
      </c>
    </row>
    <row r="896" spans="1:64" ht="14.4" x14ac:dyDescent="0.3">
      <c r="A896" s="2">
        <f>ROW()</f>
        <v>896</v>
      </c>
      <c r="B896" s="56"/>
      <c r="C896" s="8">
        <f t="shared" ca="1" si="145"/>
        <v>14</v>
      </c>
      <c r="D896" s="8">
        <f t="shared" ca="1" si="146"/>
        <v>0</v>
      </c>
      <c r="E896" s="50">
        <f t="shared" ca="1" si="147"/>
        <v>6</v>
      </c>
      <c r="F896" s="2" t="str">
        <f t="shared" ca="1" si="148"/>
        <v/>
      </c>
      <c r="BD896" s="49">
        <f t="shared" ca="1" si="150"/>
        <v>3900</v>
      </c>
      <c r="BE896" s="3">
        <f t="shared" ca="1" si="149"/>
        <v>0.38995000000000002</v>
      </c>
      <c r="BF896" s="3">
        <f t="shared" ca="1" si="151"/>
        <v>-0.2794493539703507</v>
      </c>
      <c r="BG896" s="9">
        <f t="shared" ca="1" si="152"/>
        <v>6</v>
      </c>
      <c r="BH896" s="6">
        <f ca="1">IF(ISNUMBER('Descriptive Stats'!BF896),'Descriptive Stats'!BF896,#N/A)</f>
        <v>-0.2794493539703507</v>
      </c>
      <c r="BI896" s="6">
        <f ca="1">IF(ISNUMBER('Descriptive Stats'!E896),'Descriptive Stats'!E896,#N/A)</f>
        <v>6</v>
      </c>
      <c r="BK896" s="2" t="str">
        <f t="shared" ca="1" si="153"/>
        <v/>
      </c>
      <c r="BL896" s="2">
        <f t="shared" ca="1" si="154"/>
        <v>6</v>
      </c>
    </row>
    <row r="897" spans="1:64" ht="14.4" x14ac:dyDescent="0.3">
      <c r="A897" s="2">
        <f>ROW()</f>
        <v>897</v>
      </c>
      <c r="B897" s="56"/>
      <c r="C897" s="8">
        <f t="shared" ca="1" si="145"/>
        <v>16</v>
      </c>
      <c r="D897" s="8">
        <f t="shared" ca="1" si="146"/>
        <v>6</v>
      </c>
      <c r="E897" s="50">
        <f t="shared" ca="1" si="147"/>
        <v>15</v>
      </c>
      <c r="F897" s="2" t="str">
        <f t="shared" ca="1" si="148"/>
        <v/>
      </c>
      <c r="BD897" s="49">
        <f t="shared" ca="1" si="150"/>
        <v>5051.5</v>
      </c>
      <c r="BE897" s="3">
        <f t="shared" ca="1" si="149"/>
        <v>0.50509999999999999</v>
      </c>
      <c r="BF897" s="3">
        <f t="shared" ca="1" si="151"/>
        <v>1.2784152420787677E-2</v>
      </c>
      <c r="BG897" s="9">
        <f t="shared" ca="1" si="152"/>
        <v>15</v>
      </c>
      <c r="BH897" s="6">
        <f ca="1">IF(ISNUMBER('Descriptive Stats'!BF897),'Descriptive Stats'!BF897,#N/A)</f>
        <v>1.2784152420787677E-2</v>
      </c>
      <c r="BI897" s="6">
        <f ca="1">IF(ISNUMBER('Descriptive Stats'!E897),'Descriptive Stats'!E897,#N/A)</f>
        <v>15</v>
      </c>
      <c r="BK897" s="2" t="str">
        <f t="shared" ca="1" si="153"/>
        <v/>
      </c>
      <c r="BL897" s="2">
        <f t="shared" ca="1" si="154"/>
        <v>15</v>
      </c>
    </row>
    <row r="898" spans="1:64" ht="14.4" x14ac:dyDescent="0.3">
      <c r="A898" s="2">
        <f>ROW()</f>
        <v>898</v>
      </c>
      <c r="B898" s="56"/>
      <c r="C898" s="8">
        <f t="shared" ca="1" si="145"/>
        <v>24</v>
      </c>
      <c r="D898" s="8">
        <f t="shared" ca="1" si="146"/>
        <v>15</v>
      </c>
      <c r="E898" s="50">
        <f t="shared" ca="1" si="147"/>
        <v>0</v>
      </c>
      <c r="F898" s="2" t="str">
        <f t="shared" ca="1" si="148"/>
        <v/>
      </c>
      <c r="BD898" s="49">
        <f t="shared" ca="1" si="150"/>
        <v>815.5</v>
      </c>
      <c r="BE898" s="3">
        <f t="shared" ca="1" si="149"/>
        <v>8.1500000000000003E-2</v>
      </c>
      <c r="BF898" s="3">
        <f t="shared" ca="1" si="151"/>
        <v>-1.3950525282585462</v>
      </c>
      <c r="BG898" s="9">
        <f t="shared" ca="1" si="152"/>
        <v>0</v>
      </c>
      <c r="BH898" s="6">
        <f ca="1">IF(ISNUMBER('Descriptive Stats'!BF898),'Descriptive Stats'!BF898,#N/A)</f>
        <v>-1.3950525282585462</v>
      </c>
      <c r="BI898" s="6">
        <f ca="1">IF(ISNUMBER('Descriptive Stats'!E898),'Descriptive Stats'!E898,#N/A)</f>
        <v>0</v>
      </c>
      <c r="BK898" s="2">
        <f t="shared" ca="1" si="153"/>
        <v>0</v>
      </c>
      <c r="BL898" s="2" t="str">
        <f t="shared" ca="1" si="154"/>
        <v/>
      </c>
    </row>
    <row r="899" spans="1:64" ht="14.4" x14ac:dyDescent="0.3">
      <c r="A899" s="2">
        <f>ROW()</f>
        <v>899</v>
      </c>
      <c r="B899" s="56"/>
      <c r="C899" s="8">
        <f t="shared" ref="C899:C912" ca="1" si="155">RANDBETWEEN(2,COUNT(B:B))</f>
        <v>22</v>
      </c>
      <c r="D899" s="8">
        <f t="shared" ref="D899:D912" ca="1" si="156">VLOOKUP(C899,A:B,2,TRUE)</f>
        <v>0</v>
      </c>
      <c r="E899" s="50">
        <f t="shared" ref="E899:E962" ca="1" si="157">IF(0=MOD(ROW(),$J$1),AVERAGE(OFFSET($D$2,ROW()-$J$1,0,$J$1,1)),"")</f>
        <v>3</v>
      </c>
      <c r="F899" s="2" t="str">
        <f t="shared" ref="F899:F912" ca="1" si="158">IF(ISNUMBER(E899),IF(OR(E899&lt;$K$16,E899&gt;$K$14),"X",""),"")</f>
        <v/>
      </c>
      <c r="BD899" s="49">
        <f t="shared" ca="1" si="150"/>
        <v>3200</v>
      </c>
      <c r="BE899" s="3">
        <f t="shared" ca="1" si="149"/>
        <v>0.31995000000000001</v>
      </c>
      <c r="BF899" s="3">
        <f t="shared" ca="1" si="151"/>
        <v>-0.46783862043457014</v>
      </c>
      <c r="BG899" s="9">
        <f t="shared" ca="1" si="152"/>
        <v>3</v>
      </c>
      <c r="BH899" s="6">
        <f ca="1">IF(ISNUMBER('Descriptive Stats'!BF899),'Descriptive Stats'!BF899,#N/A)</f>
        <v>-0.46783862043457014</v>
      </c>
      <c r="BI899" s="6">
        <f ca="1">IF(ISNUMBER('Descriptive Stats'!E899),'Descriptive Stats'!E899,#N/A)</f>
        <v>3</v>
      </c>
      <c r="BK899" s="2" t="str">
        <f t="shared" ca="1" si="153"/>
        <v/>
      </c>
      <c r="BL899" s="2">
        <f t="shared" ca="1" si="154"/>
        <v>3</v>
      </c>
    </row>
    <row r="900" spans="1:64" ht="14.4" x14ac:dyDescent="0.3">
      <c r="A900" s="2">
        <f>ROW()</f>
        <v>900</v>
      </c>
      <c r="B900" s="56"/>
      <c r="C900" s="8">
        <f t="shared" ca="1" si="155"/>
        <v>10</v>
      </c>
      <c r="D900" s="8">
        <f t="shared" ca="1" si="156"/>
        <v>3</v>
      </c>
      <c r="E900" s="50">
        <f t="shared" ca="1" si="157"/>
        <v>7</v>
      </c>
      <c r="F900" s="2" t="str">
        <f t="shared" ca="1" si="158"/>
        <v/>
      </c>
      <c r="BD900" s="49">
        <f t="shared" ca="1" si="150"/>
        <v>4473.5</v>
      </c>
      <c r="BE900" s="3">
        <f t="shared" ca="1" si="149"/>
        <v>0.44729999999999998</v>
      </c>
      <c r="BF900" s="3">
        <f t="shared" ca="1" si="151"/>
        <v>-0.13248586824472414</v>
      </c>
      <c r="BG900" s="9">
        <f t="shared" ca="1" si="152"/>
        <v>7</v>
      </c>
      <c r="BH900" s="6">
        <f ca="1">IF(ISNUMBER('Descriptive Stats'!BF900),'Descriptive Stats'!BF900,#N/A)</f>
        <v>-0.13248586824472414</v>
      </c>
      <c r="BI900" s="6">
        <f ca="1">IF(ISNUMBER('Descriptive Stats'!E900),'Descriptive Stats'!E900,#N/A)</f>
        <v>7</v>
      </c>
      <c r="BK900" s="2" t="str">
        <f t="shared" ca="1" si="153"/>
        <v/>
      </c>
      <c r="BL900" s="2">
        <f t="shared" ca="1" si="154"/>
        <v>7</v>
      </c>
    </row>
    <row r="901" spans="1:64" ht="14.4" x14ac:dyDescent="0.3">
      <c r="A901" s="2">
        <f>ROW()</f>
        <v>901</v>
      </c>
      <c r="B901" s="56"/>
      <c r="C901" s="8">
        <f t="shared" ca="1" si="155"/>
        <v>6</v>
      </c>
      <c r="D901" s="8">
        <f t="shared" ca="1" si="156"/>
        <v>7</v>
      </c>
      <c r="E901" s="50">
        <f t="shared" ca="1" si="157"/>
        <v>0</v>
      </c>
      <c r="F901" s="2" t="str">
        <f t="shared" ca="1" si="158"/>
        <v/>
      </c>
      <c r="BD901" s="49">
        <f t="shared" ca="1" si="150"/>
        <v>815.5</v>
      </c>
      <c r="BE901" s="3">
        <f t="shared" ca="1" si="149"/>
        <v>8.1500000000000003E-2</v>
      </c>
      <c r="BF901" s="3">
        <f t="shared" ca="1" si="151"/>
        <v>-1.3950525282585462</v>
      </c>
      <c r="BG901" s="9">
        <f t="shared" ca="1" si="152"/>
        <v>0</v>
      </c>
      <c r="BH901" s="6">
        <f ca="1">IF(ISNUMBER('Descriptive Stats'!BF901),'Descriptive Stats'!BF901,#N/A)</f>
        <v>-1.3950525282585462</v>
      </c>
      <c r="BI901" s="6">
        <f ca="1">IF(ISNUMBER('Descriptive Stats'!E901),'Descriptive Stats'!E901,#N/A)</f>
        <v>0</v>
      </c>
      <c r="BK901" s="2">
        <f t="shared" ca="1" si="153"/>
        <v>0</v>
      </c>
      <c r="BL901" s="2" t="str">
        <f t="shared" ca="1" si="154"/>
        <v/>
      </c>
    </row>
    <row r="902" spans="1:64" ht="14.4" x14ac:dyDescent="0.3">
      <c r="A902" s="2">
        <f>ROW()</f>
        <v>902</v>
      </c>
      <c r="B902" s="56"/>
      <c r="C902" s="8">
        <f t="shared" ca="1" si="155"/>
        <v>15</v>
      </c>
      <c r="D902" s="8">
        <f t="shared" ca="1" si="156"/>
        <v>0</v>
      </c>
      <c r="E902" s="50">
        <f t="shared" ca="1" si="157"/>
        <v>15</v>
      </c>
      <c r="F902" s="2" t="str">
        <f t="shared" ca="1" si="158"/>
        <v/>
      </c>
      <c r="BD902" s="49">
        <f t="shared" ca="1" si="150"/>
        <v>5051.5</v>
      </c>
      <c r="BE902" s="3">
        <f t="shared" ca="1" si="149"/>
        <v>0.50509999999999999</v>
      </c>
      <c r="BF902" s="3">
        <f t="shared" ca="1" si="151"/>
        <v>1.2784152420787677E-2</v>
      </c>
      <c r="BG902" s="9">
        <f t="shared" ca="1" si="152"/>
        <v>15</v>
      </c>
      <c r="BH902" s="6">
        <f ca="1">IF(ISNUMBER('Descriptive Stats'!BF902),'Descriptive Stats'!BF902,#N/A)</f>
        <v>1.2784152420787677E-2</v>
      </c>
      <c r="BI902" s="6">
        <f ca="1">IF(ISNUMBER('Descriptive Stats'!E902),'Descriptive Stats'!E902,#N/A)</f>
        <v>15</v>
      </c>
      <c r="BK902" s="2" t="str">
        <f t="shared" ca="1" si="153"/>
        <v/>
      </c>
      <c r="BL902" s="2">
        <f t="shared" ca="1" si="154"/>
        <v>15</v>
      </c>
    </row>
    <row r="903" spans="1:64" ht="14.4" x14ac:dyDescent="0.3">
      <c r="A903" s="2">
        <f>ROW()</f>
        <v>903</v>
      </c>
      <c r="B903" s="56"/>
      <c r="C903" s="8">
        <f t="shared" ca="1" si="155"/>
        <v>24</v>
      </c>
      <c r="D903" s="8">
        <f t="shared" ca="1" si="156"/>
        <v>15</v>
      </c>
      <c r="E903" s="50">
        <f t="shared" ca="1" si="157"/>
        <v>2</v>
      </c>
      <c r="F903" s="2" t="str">
        <f t="shared" ca="1" si="158"/>
        <v/>
      </c>
      <c r="BD903" s="49">
        <f t="shared" ca="1" si="150"/>
        <v>2595</v>
      </c>
      <c r="BE903" s="3">
        <f t="shared" ref="BE903:BE966" ca="1" si="159">IF(ISNUMBER(BD903),(BD903-0.5)/$BK$4,"")</f>
        <v>0.25945000000000001</v>
      </c>
      <c r="BF903" s="3">
        <f t="shared" ca="1" si="151"/>
        <v>-0.6450419512753276</v>
      </c>
      <c r="BG903" s="9">
        <f t="shared" ca="1" si="152"/>
        <v>2</v>
      </c>
      <c r="BH903" s="6">
        <f ca="1">IF(ISNUMBER('Descriptive Stats'!BF903),'Descriptive Stats'!BF903,#N/A)</f>
        <v>-0.6450419512753276</v>
      </c>
      <c r="BI903" s="6">
        <f ca="1">IF(ISNUMBER('Descriptive Stats'!E903),'Descriptive Stats'!E903,#N/A)</f>
        <v>2</v>
      </c>
      <c r="BK903" s="2">
        <f t="shared" ca="1" si="153"/>
        <v>2</v>
      </c>
      <c r="BL903" s="2">
        <f t="shared" ca="1" si="154"/>
        <v>2</v>
      </c>
    </row>
    <row r="904" spans="1:64" ht="14.4" x14ac:dyDescent="0.3">
      <c r="A904" s="2">
        <f>ROW()</f>
        <v>904</v>
      </c>
      <c r="B904" s="56"/>
      <c r="C904" s="8">
        <f t="shared" ca="1" si="155"/>
        <v>17</v>
      </c>
      <c r="D904" s="8">
        <f t="shared" ca="1" si="156"/>
        <v>2</v>
      </c>
      <c r="E904" s="50">
        <f t="shared" ca="1" si="157"/>
        <v>2</v>
      </c>
      <c r="F904" s="2" t="str">
        <f t="shared" ca="1" si="158"/>
        <v/>
      </c>
      <c r="BD904" s="49">
        <f t="shared" ref="BD904:BD967" ca="1" si="160">IF(ISNUMBER(BG904),_xlfn.RANK.AVG(BG904,$BG$2:$BG$5414,1),"")</f>
        <v>2595</v>
      </c>
      <c r="BE904" s="3">
        <f t="shared" ca="1" si="159"/>
        <v>0.25945000000000001</v>
      </c>
      <c r="BF904" s="3">
        <f t="shared" ca="1" si="151"/>
        <v>-0.6450419512753276</v>
      </c>
      <c r="BG904" s="9">
        <f t="shared" ca="1" si="152"/>
        <v>2</v>
      </c>
      <c r="BH904" s="6">
        <f ca="1">IF(ISNUMBER('Descriptive Stats'!BF904),'Descriptive Stats'!BF904,#N/A)</f>
        <v>-0.6450419512753276</v>
      </c>
      <c r="BI904" s="6">
        <f ca="1">IF(ISNUMBER('Descriptive Stats'!E904),'Descriptive Stats'!E904,#N/A)</f>
        <v>2</v>
      </c>
      <c r="BK904" s="2">
        <f t="shared" ca="1" si="153"/>
        <v>2</v>
      </c>
      <c r="BL904" s="2">
        <f t="shared" ca="1" si="154"/>
        <v>2</v>
      </c>
    </row>
    <row r="905" spans="1:64" ht="14.4" x14ac:dyDescent="0.3">
      <c r="A905" s="2">
        <f>ROW()</f>
        <v>905</v>
      </c>
      <c r="B905" s="56"/>
      <c r="C905" s="8">
        <f t="shared" ca="1" si="155"/>
        <v>17</v>
      </c>
      <c r="D905" s="8">
        <f t="shared" ca="1" si="156"/>
        <v>2</v>
      </c>
      <c r="E905" s="50">
        <f t="shared" ca="1" si="157"/>
        <v>15</v>
      </c>
      <c r="F905" s="2" t="str">
        <f t="shared" ca="1" si="158"/>
        <v/>
      </c>
      <c r="BD905" s="49">
        <f t="shared" ca="1" si="160"/>
        <v>5051.5</v>
      </c>
      <c r="BE905" s="3">
        <f t="shared" ca="1" si="159"/>
        <v>0.50509999999999999</v>
      </c>
      <c r="BF905" s="3">
        <f t="shared" ref="BF905:BF968" ca="1" si="161">IF(ISNUMBER(BE905),_xlfn.NORM.INV(BE905,0,1),"")</f>
        <v>1.2784152420787677E-2</v>
      </c>
      <c r="BG905" s="9">
        <f t="shared" ref="BG905:BG968" ca="1" si="162">IF(ISNUMBER(E905),E905,"")</f>
        <v>15</v>
      </c>
      <c r="BH905" s="6">
        <f ca="1">IF(ISNUMBER('Descriptive Stats'!BF905),'Descriptive Stats'!BF905,#N/A)</f>
        <v>1.2784152420787677E-2</v>
      </c>
      <c r="BI905" s="6">
        <f ca="1">IF(ISNUMBER('Descriptive Stats'!E905),'Descriptive Stats'!E905,#N/A)</f>
        <v>15</v>
      </c>
      <c r="BK905" s="2" t="str">
        <f t="shared" ca="1" si="153"/>
        <v/>
      </c>
      <c r="BL905" s="2">
        <f t="shared" ca="1" si="154"/>
        <v>15</v>
      </c>
    </row>
    <row r="906" spans="1:64" ht="14.4" x14ac:dyDescent="0.3">
      <c r="A906" s="2">
        <f>ROW()</f>
        <v>906</v>
      </c>
      <c r="B906" s="56"/>
      <c r="C906" s="8">
        <f t="shared" ca="1" si="155"/>
        <v>24</v>
      </c>
      <c r="D906" s="8">
        <f t="shared" ca="1" si="156"/>
        <v>15</v>
      </c>
      <c r="E906" s="50">
        <f t="shared" ca="1" si="157"/>
        <v>2</v>
      </c>
      <c r="F906" s="2" t="str">
        <f t="shared" ca="1" si="158"/>
        <v/>
      </c>
      <c r="BD906" s="49">
        <f t="shared" ca="1" si="160"/>
        <v>2595</v>
      </c>
      <c r="BE906" s="3">
        <f t="shared" ca="1" si="159"/>
        <v>0.25945000000000001</v>
      </c>
      <c r="BF906" s="3">
        <f t="shared" ca="1" si="161"/>
        <v>-0.6450419512753276</v>
      </c>
      <c r="BG906" s="9">
        <f t="shared" ca="1" si="162"/>
        <v>2</v>
      </c>
      <c r="BH906" s="6">
        <f ca="1">IF(ISNUMBER('Descriptive Stats'!BF906),'Descriptive Stats'!BF906,#N/A)</f>
        <v>-0.6450419512753276</v>
      </c>
      <c r="BI906" s="6">
        <f ca="1">IF(ISNUMBER('Descriptive Stats'!E906),'Descriptive Stats'!E906,#N/A)</f>
        <v>2</v>
      </c>
      <c r="BK906" s="2">
        <f t="shared" ca="1" si="153"/>
        <v>2</v>
      </c>
      <c r="BL906" s="2">
        <f t="shared" ca="1" si="154"/>
        <v>2</v>
      </c>
    </row>
    <row r="907" spans="1:64" ht="14.4" x14ac:dyDescent="0.3">
      <c r="A907" s="2">
        <f>ROW()</f>
        <v>907</v>
      </c>
      <c r="B907" s="56"/>
      <c r="C907" s="8">
        <f t="shared" ca="1" si="155"/>
        <v>9</v>
      </c>
      <c r="D907" s="8">
        <f t="shared" ca="1" si="156"/>
        <v>2</v>
      </c>
      <c r="E907" s="50">
        <f t="shared" ca="1" si="157"/>
        <v>0</v>
      </c>
      <c r="F907" s="2" t="str">
        <f t="shared" ca="1" si="158"/>
        <v/>
      </c>
      <c r="BD907" s="49">
        <f t="shared" ca="1" si="160"/>
        <v>815.5</v>
      </c>
      <c r="BE907" s="3">
        <f t="shared" ca="1" si="159"/>
        <v>8.1500000000000003E-2</v>
      </c>
      <c r="BF907" s="3">
        <f t="shared" ca="1" si="161"/>
        <v>-1.3950525282585462</v>
      </c>
      <c r="BG907" s="9">
        <f t="shared" ca="1" si="162"/>
        <v>0</v>
      </c>
      <c r="BH907" s="6">
        <f ca="1">IF(ISNUMBER('Descriptive Stats'!BF907),'Descriptive Stats'!BF907,#N/A)</f>
        <v>-1.3950525282585462</v>
      </c>
      <c r="BI907" s="6">
        <f ca="1">IF(ISNUMBER('Descriptive Stats'!E907),'Descriptive Stats'!E907,#N/A)</f>
        <v>0</v>
      </c>
      <c r="BK907" s="2">
        <f t="shared" ca="1" si="153"/>
        <v>0</v>
      </c>
      <c r="BL907" s="2" t="str">
        <f t="shared" ca="1" si="154"/>
        <v/>
      </c>
    </row>
    <row r="908" spans="1:64" ht="14.4" x14ac:dyDescent="0.3">
      <c r="A908" s="2">
        <f>ROW()</f>
        <v>908</v>
      </c>
      <c r="B908" s="56"/>
      <c r="C908" s="8">
        <f t="shared" ca="1" si="155"/>
        <v>11</v>
      </c>
      <c r="D908" s="8">
        <f t="shared" ca="1" si="156"/>
        <v>0</v>
      </c>
      <c r="E908" s="50">
        <f t="shared" ca="1" si="157"/>
        <v>2</v>
      </c>
      <c r="F908" s="2" t="str">
        <f t="shared" ca="1" si="158"/>
        <v/>
      </c>
      <c r="BD908" s="49">
        <f t="shared" ca="1" si="160"/>
        <v>2595</v>
      </c>
      <c r="BE908" s="3">
        <f t="shared" ca="1" si="159"/>
        <v>0.25945000000000001</v>
      </c>
      <c r="BF908" s="3">
        <f t="shared" ca="1" si="161"/>
        <v>-0.6450419512753276</v>
      </c>
      <c r="BG908" s="9">
        <f t="shared" ca="1" si="162"/>
        <v>2</v>
      </c>
      <c r="BH908" s="6">
        <f ca="1">IF(ISNUMBER('Descriptive Stats'!BF908),'Descriptive Stats'!BF908,#N/A)</f>
        <v>-0.6450419512753276</v>
      </c>
      <c r="BI908" s="6">
        <f ca="1">IF(ISNUMBER('Descriptive Stats'!E908),'Descriptive Stats'!E908,#N/A)</f>
        <v>2</v>
      </c>
      <c r="BK908" s="2">
        <f t="shared" ca="1" si="153"/>
        <v>2</v>
      </c>
      <c r="BL908" s="2">
        <f t="shared" ca="1" si="154"/>
        <v>2</v>
      </c>
    </row>
    <row r="909" spans="1:64" ht="14.4" x14ac:dyDescent="0.3">
      <c r="A909" s="2">
        <f>ROW()</f>
        <v>909</v>
      </c>
      <c r="B909" s="56"/>
      <c r="C909" s="8">
        <f t="shared" ca="1" si="155"/>
        <v>3</v>
      </c>
      <c r="D909" s="8">
        <f t="shared" ca="1" si="156"/>
        <v>2</v>
      </c>
      <c r="E909" s="50">
        <f t="shared" ca="1" si="157"/>
        <v>2</v>
      </c>
      <c r="F909" s="2" t="str">
        <f t="shared" ca="1" si="158"/>
        <v/>
      </c>
      <c r="BD909" s="49">
        <f t="shared" ca="1" si="160"/>
        <v>2595</v>
      </c>
      <c r="BE909" s="3">
        <f t="shared" ca="1" si="159"/>
        <v>0.25945000000000001</v>
      </c>
      <c r="BF909" s="3">
        <f t="shared" ca="1" si="161"/>
        <v>-0.6450419512753276</v>
      </c>
      <c r="BG909" s="9">
        <f t="shared" ca="1" si="162"/>
        <v>2</v>
      </c>
      <c r="BH909" s="6">
        <f ca="1">IF(ISNUMBER('Descriptive Stats'!BF909),'Descriptive Stats'!BF909,#N/A)</f>
        <v>-0.6450419512753276</v>
      </c>
      <c r="BI909" s="6">
        <f ca="1">IF(ISNUMBER('Descriptive Stats'!E909),'Descriptive Stats'!E909,#N/A)</f>
        <v>2</v>
      </c>
      <c r="BK909" s="2">
        <f t="shared" ca="1" si="153"/>
        <v>2</v>
      </c>
      <c r="BL909" s="2">
        <f t="shared" ca="1" si="154"/>
        <v>2</v>
      </c>
    </row>
    <row r="910" spans="1:64" ht="14.4" x14ac:dyDescent="0.3">
      <c r="A910" s="2">
        <f>ROW()</f>
        <v>910</v>
      </c>
      <c r="B910" s="56"/>
      <c r="C910" s="8">
        <f t="shared" ca="1" si="155"/>
        <v>21</v>
      </c>
      <c r="D910" s="8">
        <f t="shared" ca="1" si="156"/>
        <v>2</v>
      </c>
      <c r="E910" s="50">
        <f t="shared" ca="1" si="157"/>
        <v>2</v>
      </c>
      <c r="F910" s="2" t="str">
        <f t="shared" ca="1" si="158"/>
        <v/>
      </c>
      <c r="BD910" s="49">
        <f t="shared" ca="1" si="160"/>
        <v>2595</v>
      </c>
      <c r="BE910" s="3">
        <f t="shared" ca="1" si="159"/>
        <v>0.25945000000000001</v>
      </c>
      <c r="BF910" s="3">
        <f t="shared" ca="1" si="161"/>
        <v>-0.6450419512753276</v>
      </c>
      <c r="BG910" s="9">
        <f t="shared" ca="1" si="162"/>
        <v>2</v>
      </c>
      <c r="BH910" s="6">
        <f ca="1">IF(ISNUMBER('Descriptive Stats'!BF910),'Descriptive Stats'!BF910,#N/A)</f>
        <v>-0.6450419512753276</v>
      </c>
      <c r="BI910" s="6">
        <f ca="1">IF(ISNUMBER('Descriptive Stats'!E910),'Descriptive Stats'!E910,#N/A)</f>
        <v>2</v>
      </c>
      <c r="BK910" s="2">
        <f t="shared" ca="1" si="153"/>
        <v>2</v>
      </c>
      <c r="BL910" s="2">
        <f t="shared" ca="1" si="154"/>
        <v>2</v>
      </c>
    </row>
    <row r="911" spans="1:64" ht="14.4" x14ac:dyDescent="0.3">
      <c r="A911" s="2">
        <f>ROW()</f>
        <v>911</v>
      </c>
      <c r="B911" s="56"/>
      <c r="C911" s="8">
        <f t="shared" ca="1" si="155"/>
        <v>21</v>
      </c>
      <c r="D911" s="8">
        <f t="shared" ca="1" si="156"/>
        <v>2</v>
      </c>
      <c r="E911" s="50">
        <f t="shared" ca="1" si="157"/>
        <v>0</v>
      </c>
      <c r="F911" s="2" t="str">
        <f t="shared" ca="1" si="158"/>
        <v/>
      </c>
      <c r="BD911" s="49">
        <f t="shared" ca="1" si="160"/>
        <v>815.5</v>
      </c>
      <c r="BE911" s="3">
        <f t="shared" ca="1" si="159"/>
        <v>8.1500000000000003E-2</v>
      </c>
      <c r="BF911" s="3">
        <f t="shared" ca="1" si="161"/>
        <v>-1.3950525282585462</v>
      </c>
      <c r="BG911" s="9">
        <f t="shared" ca="1" si="162"/>
        <v>0</v>
      </c>
      <c r="BH911" s="6">
        <f ca="1">IF(ISNUMBER('Descriptive Stats'!BF911),'Descriptive Stats'!BF911,#N/A)</f>
        <v>-1.3950525282585462</v>
      </c>
      <c r="BI911" s="6">
        <f ca="1">IF(ISNUMBER('Descriptive Stats'!E911),'Descriptive Stats'!E911,#N/A)</f>
        <v>0</v>
      </c>
      <c r="BK911" s="2">
        <f t="shared" ca="1" si="153"/>
        <v>0</v>
      </c>
      <c r="BL911" s="2" t="str">
        <f t="shared" ca="1" si="154"/>
        <v/>
      </c>
    </row>
    <row r="912" spans="1:64" ht="14.4" x14ac:dyDescent="0.3">
      <c r="A912" s="2">
        <f>ROW()</f>
        <v>912</v>
      </c>
      <c r="B912" s="56"/>
      <c r="C912" s="8">
        <f t="shared" ca="1" si="155"/>
        <v>20</v>
      </c>
      <c r="D912" s="8">
        <f t="shared" ca="1" si="156"/>
        <v>0</v>
      </c>
      <c r="E912" s="50">
        <f t="shared" ca="1" si="157"/>
        <v>3</v>
      </c>
      <c r="F912" s="2" t="str">
        <f t="shared" ca="1" si="158"/>
        <v/>
      </c>
      <c r="BD912" s="49">
        <f t="shared" ca="1" si="160"/>
        <v>3200</v>
      </c>
      <c r="BE912" s="3">
        <f t="shared" ca="1" si="159"/>
        <v>0.31995000000000001</v>
      </c>
      <c r="BF912" s="3">
        <f t="shared" ca="1" si="161"/>
        <v>-0.46783862043457014</v>
      </c>
      <c r="BG912" s="9">
        <f t="shared" ca="1" si="162"/>
        <v>3</v>
      </c>
      <c r="BH912" s="6">
        <f ca="1">IF(ISNUMBER('Descriptive Stats'!BF912),'Descriptive Stats'!BF912,#N/A)</f>
        <v>-0.46783862043457014</v>
      </c>
      <c r="BI912" s="6">
        <f ca="1">IF(ISNUMBER('Descriptive Stats'!E912),'Descriptive Stats'!E912,#N/A)</f>
        <v>3</v>
      </c>
      <c r="BK912" s="2" t="str">
        <f t="shared" ca="1" si="153"/>
        <v/>
      </c>
      <c r="BL912" s="2">
        <f t="shared" ca="1" si="154"/>
        <v>3</v>
      </c>
    </row>
    <row r="913" spans="1:64" ht="14.4" x14ac:dyDescent="0.3">
      <c r="A913" s="2">
        <f>ROW()</f>
        <v>913</v>
      </c>
      <c r="B913" s="56"/>
      <c r="C913" s="8">
        <f t="shared" ref="C913:C976" ca="1" si="163">RANDBETWEEN(2,COUNT(B:B))</f>
        <v>10</v>
      </c>
      <c r="D913" s="8">
        <f t="shared" ref="D913:D976" ca="1" si="164">VLOOKUP(C913,A:B,2,TRUE)</f>
        <v>3</v>
      </c>
      <c r="E913" s="50">
        <f t="shared" ca="1" si="157"/>
        <v>3</v>
      </c>
      <c r="F913" s="2" t="str">
        <f t="shared" ref="F913:F976" ca="1" si="165">IF(ISNUMBER(E913),IF(OR(E913&lt;$K$16,E913&gt;$K$14),"X",""),"")</f>
        <v/>
      </c>
      <c r="BD913" s="49">
        <f t="shared" ca="1" si="160"/>
        <v>3200</v>
      </c>
      <c r="BE913" s="3">
        <f t="shared" ca="1" si="159"/>
        <v>0.31995000000000001</v>
      </c>
      <c r="BF913" s="3">
        <f t="shared" ca="1" si="161"/>
        <v>-0.46783862043457014</v>
      </c>
      <c r="BG913" s="9">
        <f t="shared" ca="1" si="162"/>
        <v>3</v>
      </c>
      <c r="BH913" s="6">
        <f ca="1">IF(ISNUMBER('Descriptive Stats'!BF913),'Descriptive Stats'!BF913,#N/A)</f>
        <v>-0.46783862043457014</v>
      </c>
      <c r="BI913" s="6">
        <f ca="1">IF(ISNUMBER('Descriptive Stats'!E913),'Descriptive Stats'!E913,#N/A)</f>
        <v>3</v>
      </c>
      <c r="BK913" s="2" t="str">
        <f t="shared" ca="1" si="153"/>
        <v/>
      </c>
      <c r="BL913" s="2">
        <f t="shared" ca="1" si="154"/>
        <v>3</v>
      </c>
    </row>
    <row r="914" spans="1:64" ht="14.4" x14ac:dyDescent="0.3">
      <c r="A914" s="2">
        <f>ROW()</f>
        <v>914</v>
      </c>
      <c r="B914" s="56"/>
      <c r="C914" s="8">
        <f t="shared" ca="1" si="163"/>
        <v>10</v>
      </c>
      <c r="D914" s="8">
        <f t="shared" ca="1" si="164"/>
        <v>3</v>
      </c>
      <c r="E914" s="50">
        <f t="shared" ca="1" si="157"/>
        <v>6</v>
      </c>
      <c r="F914" s="2" t="str">
        <f t="shared" ca="1" si="165"/>
        <v/>
      </c>
      <c r="BD914" s="49">
        <f t="shared" ca="1" si="160"/>
        <v>3900</v>
      </c>
      <c r="BE914" s="3">
        <f t="shared" ca="1" si="159"/>
        <v>0.38995000000000002</v>
      </c>
      <c r="BF914" s="3">
        <f t="shared" ca="1" si="161"/>
        <v>-0.2794493539703507</v>
      </c>
      <c r="BG914" s="9">
        <f t="shared" ca="1" si="162"/>
        <v>6</v>
      </c>
      <c r="BH914" s="6">
        <f ca="1">IF(ISNUMBER('Descriptive Stats'!BF914),'Descriptive Stats'!BF914,#N/A)</f>
        <v>-0.2794493539703507</v>
      </c>
      <c r="BI914" s="6">
        <f ca="1">IF(ISNUMBER('Descriptive Stats'!E914),'Descriptive Stats'!E914,#N/A)</f>
        <v>6</v>
      </c>
      <c r="BK914" s="2" t="str">
        <f t="shared" ca="1" si="153"/>
        <v/>
      </c>
      <c r="BL914" s="2">
        <f t="shared" ca="1" si="154"/>
        <v>6</v>
      </c>
    </row>
    <row r="915" spans="1:64" ht="14.4" x14ac:dyDescent="0.3">
      <c r="A915" s="2">
        <f>ROW()</f>
        <v>915</v>
      </c>
      <c r="B915" s="56"/>
      <c r="C915" s="8">
        <f t="shared" ca="1" si="163"/>
        <v>5</v>
      </c>
      <c r="D915" s="8">
        <f t="shared" ca="1" si="164"/>
        <v>6</v>
      </c>
      <c r="E915" s="50">
        <f t="shared" ca="1" si="157"/>
        <v>1</v>
      </c>
      <c r="F915" s="2" t="str">
        <f t="shared" ca="1" si="165"/>
        <v/>
      </c>
      <c r="BD915" s="49">
        <f t="shared" ca="1" si="160"/>
        <v>1871</v>
      </c>
      <c r="BE915" s="3">
        <f t="shared" ca="1" si="159"/>
        <v>0.18704999999999999</v>
      </c>
      <c r="BF915" s="3">
        <f t="shared" ca="1" si="161"/>
        <v>-0.88881967520906158</v>
      </c>
      <c r="BG915" s="9">
        <f t="shared" ca="1" si="162"/>
        <v>1</v>
      </c>
      <c r="BH915" s="6">
        <f ca="1">IF(ISNUMBER('Descriptive Stats'!BF915),'Descriptive Stats'!BF915,#N/A)</f>
        <v>-0.88881967520906158</v>
      </c>
      <c r="BI915" s="6">
        <f ca="1">IF(ISNUMBER('Descriptive Stats'!E915),'Descriptive Stats'!E915,#N/A)</f>
        <v>1</v>
      </c>
      <c r="BK915" s="2">
        <f t="shared" ca="1" si="153"/>
        <v>1</v>
      </c>
      <c r="BL915" s="2" t="str">
        <f t="shared" ca="1" si="154"/>
        <v/>
      </c>
    </row>
    <row r="916" spans="1:64" ht="14.4" x14ac:dyDescent="0.3">
      <c r="A916" s="2">
        <f>ROW()</f>
        <v>916</v>
      </c>
      <c r="B916" s="56"/>
      <c r="C916" s="8">
        <f t="shared" ca="1" si="163"/>
        <v>8</v>
      </c>
      <c r="D916" s="8">
        <f t="shared" ca="1" si="164"/>
        <v>1</v>
      </c>
      <c r="E916" s="50">
        <f t="shared" ca="1" si="157"/>
        <v>1</v>
      </c>
      <c r="F916" s="2" t="str">
        <f t="shared" ca="1" si="165"/>
        <v/>
      </c>
      <c r="BD916" s="49">
        <f t="shared" ca="1" si="160"/>
        <v>1871</v>
      </c>
      <c r="BE916" s="3">
        <f t="shared" ca="1" si="159"/>
        <v>0.18704999999999999</v>
      </c>
      <c r="BF916" s="3">
        <f t="shared" ca="1" si="161"/>
        <v>-0.88881967520906158</v>
      </c>
      <c r="BG916" s="9">
        <f t="shared" ca="1" si="162"/>
        <v>1</v>
      </c>
      <c r="BH916" s="6">
        <f ca="1">IF(ISNUMBER('Descriptive Stats'!BF916),'Descriptive Stats'!BF916,#N/A)</f>
        <v>-0.88881967520906158</v>
      </c>
      <c r="BI916" s="6">
        <f ca="1">IF(ISNUMBER('Descriptive Stats'!E916),'Descriptive Stats'!E916,#N/A)</f>
        <v>1</v>
      </c>
      <c r="BK916" s="2">
        <f t="shared" ca="1" si="153"/>
        <v>1</v>
      </c>
      <c r="BL916" s="2" t="str">
        <f t="shared" ca="1" si="154"/>
        <v/>
      </c>
    </row>
    <row r="917" spans="1:64" ht="14.4" x14ac:dyDescent="0.3">
      <c r="A917" s="2">
        <f>ROW()</f>
        <v>917</v>
      </c>
      <c r="B917" s="56"/>
      <c r="C917" s="8">
        <f t="shared" ca="1" si="163"/>
        <v>8</v>
      </c>
      <c r="D917" s="8">
        <f t="shared" ca="1" si="164"/>
        <v>1</v>
      </c>
      <c r="E917" s="50">
        <f t="shared" ca="1" si="157"/>
        <v>2</v>
      </c>
      <c r="F917" s="2" t="str">
        <f t="shared" ca="1" si="165"/>
        <v/>
      </c>
      <c r="BD917" s="49">
        <f t="shared" ca="1" si="160"/>
        <v>2595</v>
      </c>
      <c r="BE917" s="3">
        <f t="shared" ca="1" si="159"/>
        <v>0.25945000000000001</v>
      </c>
      <c r="BF917" s="3">
        <f t="shared" ca="1" si="161"/>
        <v>-0.6450419512753276</v>
      </c>
      <c r="BG917" s="9">
        <f t="shared" ca="1" si="162"/>
        <v>2</v>
      </c>
      <c r="BH917" s="6">
        <f ca="1">IF(ISNUMBER('Descriptive Stats'!BF917),'Descriptive Stats'!BF917,#N/A)</f>
        <v>-0.6450419512753276</v>
      </c>
      <c r="BI917" s="6">
        <f ca="1">IF(ISNUMBER('Descriptive Stats'!E917),'Descriptive Stats'!E917,#N/A)</f>
        <v>2</v>
      </c>
      <c r="BK917" s="2">
        <f t="shared" ca="1" si="153"/>
        <v>2</v>
      </c>
      <c r="BL917" s="2">
        <f t="shared" ca="1" si="154"/>
        <v>2</v>
      </c>
    </row>
    <row r="918" spans="1:64" ht="14.4" x14ac:dyDescent="0.3">
      <c r="A918" s="2">
        <f>ROW()</f>
        <v>918</v>
      </c>
      <c r="B918" s="56"/>
      <c r="C918" s="8">
        <f t="shared" ca="1" si="163"/>
        <v>21</v>
      </c>
      <c r="D918" s="8">
        <f t="shared" ca="1" si="164"/>
        <v>2</v>
      </c>
      <c r="E918" s="50">
        <f t="shared" ca="1" si="157"/>
        <v>0</v>
      </c>
      <c r="F918" s="2" t="str">
        <f t="shared" ca="1" si="165"/>
        <v/>
      </c>
      <c r="BD918" s="49">
        <f t="shared" ca="1" si="160"/>
        <v>815.5</v>
      </c>
      <c r="BE918" s="3">
        <f t="shared" ca="1" si="159"/>
        <v>8.1500000000000003E-2</v>
      </c>
      <c r="BF918" s="3">
        <f t="shared" ca="1" si="161"/>
        <v>-1.3950525282585462</v>
      </c>
      <c r="BG918" s="9">
        <f t="shared" ca="1" si="162"/>
        <v>0</v>
      </c>
      <c r="BH918" s="6">
        <f ca="1">IF(ISNUMBER('Descriptive Stats'!BF918),'Descriptive Stats'!BF918,#N/A)</f>
        <v>-1.3950525282585462</v>
      </c>
      <c r="BI918" s="6">
        <f ca="1">IF(ISNUMBER('Descriptive Stats'!E918),'Descriptive Stats'!E918,#N/A)</f>
        <v>0</v>
      </c>
      <c r="BK918" s="2">
        <f t="shared" ca="1" si="153"/>
        <v>0</v>
      </c>
      <c r="BL918" s="2" t="str">
        <f t="shared" ca="1" si="154"/>
        <v/>
      </c>
    </row>
    <row r="919" spans="1:64" ht="14.4" x14ac:dyDescent="0.3">
      <c r="A919" s="2">
        <f>ROW()</f>
        <v>919</v>
      </c>
      <c r="B919" s="56"/>
      <c r="C919" s="8">
        <f t="shared" ca="1" si="163"/>
        <v>20</v>
      </c>
      <c r="D919" s="8">
        <f t="shared" ca="1" si="164"/>
        <v>0</v>
      </c>
      <c r="E919" s="50">
        <f t="shared" ca="1" si="157"/>
        <v>0</v>
      </c>
      <c r="F919" s="2" t="str">
        <f t="shared" ca="1" si="165"/>
        <v/>
      </c>
      <c r="BD919" s="49">
        <f t="shared" ca="1" si="160"/>
        <v>815.5</v>
      </c>
      <c r="BE919" s="3">
        <f t="shared" ca="1" si="159"/>
        <v>8.1500000000000003E-2</v>
      </c>
      <c r="BF919" s="3">
        <f t="shared" ca="1" si="161"/>
        <v>-1.3950525282585462</v>
      </c>
      <c r="BG919" s="9">
        <f t="shared" ca="1" si="162"/>
        <v>0</v>
      </c>
      <c r="BH919" s="6">
        <f ca="1">IF(ISNUMBER('Descriptive Stats'!BF919),'Descriptive Stats'!BF919,#N/A)</f>
        <v>-1.3950525282585462</v>
      </c>
      <c r="BI919" s="6">
        <f ca="1">IF(ISNUMBER('Descriptive Stats'!E919),'Descriptive Stats'!E919,#N/A)</f>
        <v>0</v>
      </c>
      <c r="BK919" s="2">
        <f t="shared" ca="1" si="153"/>
        <v>0</v>
      </c>
      <c r="BL919" s="2" t="str">
        <f t="shared" ca="1" si="154"/>
        <v/>
      </c>
    </row>
    <row r="920" spans="1:64" ht="14.4" x14ac:dyDescent="0.3">
      <c r="A920" s="2">
        <f>ROW()</f>
        <v>920</v>
      </c>
      <c r="B920" s="56"/>
      <c r="C920" s="8">
        <f t="shared" ca="1" si="163"/>
        <v>11</v>
      </c>
      <c r="D920" s="8">
        <f t="shared" ca="1" si="164"/>
        <v>0</v>
      </c>
      <c r="E920" s="50">
        <f t="shared" ca="1" si="157"/>
        <v>2</v>
      </c>
      <c r="F920" s="2" t="str">
        <f t="shared" ca="1" si="165"/>
        <v/>
      </c>
      <c r="BD920" s="49">
        <f t="shared" ca="1" si="160"/>
        <v>2595</v>
      </c>
      <c r="BE920" s="3">
        <f t="shared" ca="1" si="159"/>
        <v>0.25945000000000001</v>
      </c>
      <c r="BF920" s="3">
        <f t="shared" ca="1" si="161"/>
        <v>-0.6450419512753276</v>
      </c>
      <c r="BG920" s="9">
        <f t="shared" ca="1" si="162"/>
        <v>2</v>
      </c>
      <c r="BH920" s="6">
        <f ca="1">IF(ISNUMBER('Descriptive Stats'!BF920),'Descriptive Stats'!BF920,#N/A)</f>
        <v>-0.6450419512753276</v>
      </c>
      <c r="BI920" s="6">
        <f ca="1">IF(ISNUMBER('Descriptive Stats'!E920),'Descriptive Stats'!E920,#N/A)</f>
        <v>2</v>
      </c>
      <c r="BK920" s="2">
        <f t="shared" ca="1" si="153"/>
        <v>2</v>
      </c>
      <c r="BL920" s="2">
        <f t="shared" ca="1" si="154"/>
        <v>2</v>
      </c>
    </row>
    <row r="921" spans="1:64" ht="14.4" x14ac:dyDescent="0.3">
      <c r="A921" s="2">
        <f>ROW()</f>
        <v>921</v>
      </c>
      <c r="B921" s="56"/>
      <c r="C921" s="8">
        <f t="shared" ca="1" si="163"/>
        <v>21</v>
      </c>
      <c r="D921" s="8">
        <f t="shared" ca="1" si="164"/>
        <v>2</v>
      </c>
      <c r="E921" s="50">
        <f t="shared" ca="1" si="157"/>
        <v>0</v>
      </c>
      <c r="F921" s="2" t="str">
        <f t="shared" ca="1" si="165"/>
        <v/>
      </c>
      <c r="BD921" s="49">
        <f t="shared" ca="1" si="160"/>
        <v>815.5</v>
      </c>
      <c r="BE921" s="3">
        <f t="shared" ca="1" si="159"/>
        <v>8.1500000000000003E-2</v>
      </c>
      <c r="BF921" s="3">
        <f t="shared" ca="1" si="161"/>
        <v>-1.3950525282585462</v>
      </c>
      <c r="BG921" s="9">
        <f t="shared" ca="1" si="162"/>
        <v>0</v>
      </c>
      <c r="BH921" s="6">
        <f ca="1">IF(ISNUMBER('Descriptive Stats'!BF921),'Descriptive Stats'!BF921,#N/A)</f>
        <v>-1.3950525282585462</v>
      </c>
      <c r="BI921" s="6">
        <f ca="1">IF(ISNUMBER('Descriptive Stats'!E921),'Descriptive Stats'!E921,#N/A)</f>
        <v>0</v>
      </c>
      <c r="BK921" s="2">
        <f t="shared" ca="1" si="153"/>
        <v>0</v>
      </c>
      <c r="BL921" s="2" t="str">
        <f t="shared" ca="1" si="154"/>
        <v/>
      </c>
    </row>
    <row r="922" spans="1:64" ht="14.4" x14ac:dyDescent="0.3">
      <c r="A922" s="2">
        <f>ROW()</f>
        <v>922</v>
      </c>
      <c r="B922" s="56"/>
      <c r="C922" s="8">
        <f t="shared" ca="1" si="163"/>
        <v>14</v>
      </c>
      <c r="D922" s="8">
        <f t="shared" ca="1" si="164"/>
        <v>0</v>
      </c>
      <c r="E922" s="50">
        <f t="shared" ca="1" si="157"/>
        <v>0</v>
      </c>
      <c r="F922" s="2" t="str">
        <f t="shared" ca="1" si="165"/>
        <v/>
      </c>
      <c r="BD922" s="49">
        <f t="shared" ca="1" si="160"/>
        <v>815.5</v>
      </c>
      <c r="BE922" s="3">
        <f t="shared" ca="1" si="159"/>
        <v>8.1500000000000003E-2</v>
      </c>
      <c r="BF922" s="3">
        <f t="shared" ca="1" si="161"/>
        <v>-1.3950525282585462</v>
      </c>
      <c r="BG922" s="9">
        <f t="shared" ca="1" si="162"/>
        <v>0</v>
      </c>
      <c r="BH922" s="6">
        <f ca="1">IF(ISNUMBER('Descriptive Stats'!BF922),'Descriptive Stats'!BF922,#N/A)</f>
        <v>-1.3950525282585462</v>
      </c>
      <c r="BI922" s="6">
        <f ca="1">IF(ISNUMBER('Descriptive Stats'!E922),'Descriptive Stats'!E922,#N/A)</f>
        <v>0</v>
      </c>
      <c r="BK922" s="2">
        <f t="shared" ca="1" si="153"/>
        <v>0</v>
      </c>
      <c r="BL922" s="2" t="str">
        <f t="shared" ca="1" si="154"/>
        <v/>
      </c>
    </row>
    <row r="923" spans="1:64" ht="14.4" x14ac:dyDescent="0.3">
      <c r="A923" s="2">
        <f>ROW()</f>
        <v>923</v>
      </c>
      <c r="B923" s="56"/>
      <c r="C923" s="8">
        <f t="shared" ca="1" si="163"/>
        <v>15</v>
      </c>
      <c r="D923" s="8">
        <f t="shared" ca="1" si="164"/>
        <v>0</v>
      </c>
      <c r="E923" s="50">
        <f t="shared" ca="1" si="157"/>
        <v>0</v>
      </c>
      <c r="F923" s="2" t="str">
        <f t="shared" ca="1" si="165"/>
        <v/>
      </c>
      <c r="BD923" s="49">
        <f t="shared" ca="1" si="160"/>
        <v>815.5</v>
      </c>
      <c r="BE923" s="3">
        <f t="shared" ca="1" si="159"/>
        <v>8.1500000000000003E-2</v>
      </c>
      <c r="BF923" s="3">
        <f t="shared" ca="1" si="161"/>
        <v>-1.3950525282585462</v>
      </c>
      <c r="BG923" s="9">
        <f t="shared" ca="1" si="162"/>
        <v>0</v>
      </c>
      <c r="BH923" s="6">
        <f ca="1">IF(ISNUMBER('Descriptive Stats'!BF923),'Descriptive Stats'!BF923,#N/A)</f>
        <v>-1.3950525282585462</v>
      </c>
      <c r="BI923" s="6">
        <f ca="1">IF(ISNUMBER('Descriptive Stats'!E923),'Descriptive Stats'!E923,#N/A)</f>
        <v>0</v>
      </c>
      <c r="BK923" s="2">
        <f t="shared" ca="1" si="153"/>
        <v>0</v>
      </c>
      <c r="BL923" s="2" t="str">
        <f t="shared" ca="1" si="154"/>
        <v/>
      </c>
    </row>
    <row r="924" spans="1:64" ht="14.4" x14ac:dyDescent="0.3">
      <c r="A924" s="2">
        <f>ROW()</f>
        <v>924</v>
      </c>
      <c r="B924" s="56"/>
      <c r="C924" s="8">
        <f t="shared" ca="1" si="163"/>
        <v>20</v>
      </c>
      <c r="D924" s="8">
        <f t="shared" ca="1" si="164"/>
        <v>0</v>
      </c>
      <c r="E924" s="50">
        <f t="shared" ca="1" si="157"/>
        <v>1</v>
      </c>
      <c r="F924" s="2" t="str">
        <f t="shared" ca="1" si="165"/>
        <v/>
      </c>
      <c r="BD924" s="49">
        <f t="shared" ca="1" si="160"/>
        <v>1871</v>
      </c>
      <c r="BE924" s="3">
        <f t="shared" ca="1" si="159"/>
        <v>0.18704999999999999</v>
      </c>
      <c r="BF924" s="3">
        <f t="shared" ca="1" si="161"/>
        <v>-0.88881967520906158</v>
      </c>
      <c r="BG924" s="9">
        <f t="shared" ca="1" si="162"/>
        <v>1</v>
      </c>
      <c r="BH924" s="6">
        <f ca="1">IF(ISNUMBER('Descriptive Stats'!BF924),'Descriptive Stats'!BF924,#N/A)</f>
        <v>-0.88881967520906158</v>
      </c>
      <c r="BI924" s="6">
        <f ca="1">IF(ISNUMBER('Descriptive Stats'!E924),'Descriptive Stats'!E924,#N/A)</f>
        <v>1</v>
      </c>
      <c r="BK924" s="2">
        <f t="shared" ca="1" si="153"/>
        <v>1</v>
      </c>
      <c r="BL924" s="2" t="str">
        <f t="shared" ca="1" si="154"/>
        <v/>
      </c>
    </row>
    <row r="925" spans="1:64" ht="14.4" x14ac:dyDescent="0.3">
      <c r="A925" s="2">
        <f>ROW()</f>
        <v>925</v>
      </c>
      <c r="B925" s="56"/>
      <c r="C925" s="8">
        <f t="shared" ca="1" si="163"/>
        <v>12</v>
      </c>
      <c r="D925" s="8">
        <f t="shared" ca="1" si="164"/>
        <v>1</v>
      </c>
      <c r="E925" s="50">
        <f t="shared" ca="1" si="157"/>
        <v>6</v>
      </c>
      <c r="F925" s="2" t="str">
        <f t="shared" ca="1" si="165"/>
        <v/>
      </c>
      <c r="BD925" s="49">
        <f t="shared" ca="1" si="160"/>
        <v>3900</v>
      </c>
      <c r="BE925" s="3">
        <f t="shared" ca="1" si="159"/>
        <v>0.38995000000000002</v>
      </c>
      <c r="BF925" s="3">
        <f t="shared" ca="1" si="161"/>
        <v>-0.2794493539703507</v>
      </c>
      <c r="BG925" s="9">
        <f t="shared" ca="1" si="162"/>
        <v>6</v>
      </c>
      <c r="BH925" s="6">
        <f ca="1">IF(ISNUMBER('Descriptive Stats'!BF925),'Descriptive Stats'!BF925,#N/A)</f>
        <v>-0.2794493539703507</v>
      </c>
      <c r="BI925" s="6">
        <f ca="1">IF(ISNUMBER('Descriptive Stats'!E925),'Descriptive Stats'!E925,#N/A)</f>
        <v>6</v>
      </c>
      <c r="BK925" s="2" t="str">
        <f t="shared" ca="1" si="153"/>
        <v/>
      </c>
      <c r="BL925" s="2">
        <f t="shared" ca="1" si="154"/>
        <v>6</v>
      </c>
    </row>
    <row r="926" spans="1:64" ht="14.4" x14ac:dyDescent="0.3">
      <c r="A926" s="2">
        <f>ROW()</f>
        <v>926</v>
      </c>
      <c r="B926" s="56"/>
      <c r="C926" s="8">
        <f t="shared" ca="1" si="163"/>
        <v>2</v>
      </c>
      <c r="D926" s="8">
        <f t="shared" ca="1" si="164"/>
        <v>6</v>
      </c>
      <c r="E926" s="50">
        <f t="shared" ca="1" si="157"/>
        <v>3</v>
      </c>
      <c r="F926" s="2" t="str">
        <f t="shared" ca="1" si="165"/>
        <v/>
      </c>
      <c r="BD926" s="49">
        <f t="shared" ca="1" si="160"/>
        <v>3200</v>
      </c>
      <c r="BE926" s="3">
        <f t="shared" ca="1" si="159"/>
        <v>0.31995000000000001</v>
      </c>
      <c r="BF926" s="3">
        <f t="shared" ca="1" si="161"/>
        <v>-0.46783862043457014</v>
      </c>
      <c r="BG926" s="9">
        <f t="shared" ca="1" si="162"/>
        <v>3</v>
      </c>
      <c r="BH926" s="6">
        <f ca="1">IF(ISNUMBER('Descriptive Stats'!BF926),'Descriptive Stats'!BF926,#N/A)</f>
        <v>-0.46783862043457014</v>
      </c>
      <c r="BI926" s="6">
        <f ca="1">IF(ISNUMBER('Descriptive Stats'!E926),'Descriptive Stats'!E926,#N/A)</f>
        <v>3</v>
      </c>
      <c r="BK926" s="2" t="str">
        <f t="shared" ca="1" si="153"/>
        <v/>
      </c>
      <c r="BL926" s="2">
        <f t="shared" ca="1" si="154"/>
        <v>3</v>
      </c>
    </row>
    <row r="927" spans="1:64" ht="14.4" x14ac:dyDescent="0.3">
      <c r="A927" s="2">
        <f>ROW()</f>
        <v>927</v>
      </c>
      <c r="B927" s="56"/>
      <c r="C927" s="8">
        <f t="shared" ca="1" si="163"/>
        <v>10</v>
      </c>
      <c r="D927" s="8">
        <f t="shared" ca="1" si="164"/>
        <v>3</v>
      </c>
      <c r="E927" s="50">
        <f t="shared" ca="1" si="157"/>
        <v>19</v>
      </c>
      <c r="F927" s="2" t="str">
        <f t="shared" ca="1" si="165"/>
        <v>X</v>
      </c>
      <c r="BD927" s="49">
        <f t="shared" ca="1" si="160"/>
        <v>5294</v>
      </c>
      <c r="BE927" s="3">
        <f t="shared" ca="1" si="159"/>
        <v>0.52934999999999999</v>
      </c>
      <c r="BF927" s="3">
        <f t="shared" ca="1" si="161"/>
        <v>7.3636031452008061E-2</v>
      </c>
      <c r="BG927" s="9">
        <f t="shared" ca="1" si="162"/>
        <v>19</v>
      </c>
      <c r="BH927" s="6">
        <f ca="1">IF(ISNUMBER('Descriptive Stats'!BF927),'Descriptive Stats'!BF927,#N/A)</f>
        <v>7.3636031452008061E-2</v>
      </c>
      <c r="BI927" s="6">
        <f ca="1">IF(ISNUMBER('Descriptive Stats'!E927),'Descriptive Stats'!E927,#N/A)</f>
        <v>19</v>
      </c>
      <c r="BK927" s="2" t="str">
        <f t="shared" ca="1" si="153"/>
        <v/>
      </c>
      <c r="BL927" s="2">
        <f t="shared" ca="1" si="154"/>
        <v>19</v>
      </c>
    </row>
    <row r="928" spans="1:64" ht="14.4" x14ac:dyDescent="0.3">
      <c r="A928" s="2">
        <f>ROW()</f>
        <v>928</v>
      </c>
      <c r="B928" s="56"/>
      <c r="C928" s="8">
        <f t="shared" ca="1" si="163"/>
        <v>7</v>
      </c>
      <c r="D928" s="8">
        <f t="shared" ca="1" si="164"/>
        <v>19</v>
      </c>
      <c r="E928" s="50">
        <f t="shared" ca="1" si="157"/>
        <v>2</v>
      </c>
      <c r="F928" s="2" t="str">
        <f t="shared" ca="1" si="165"/>
        <v/>
      </c>
      <c r="BD928" s="49">
        <f t="shared" ca="1" si="160"/>
        <v>2595</v>
      </c>
      <c r="BE928" s="3">
        <f t="shared" ca="1" si="159"/>
        <v>0.25945000000000001</v>
      </c>
      <c r="BF928" s="3">
        <f t="shared" ca="1" si="161"/>
        <v>-0.6450419512753276</v>
      </c>
      <c r="BG928" s="9">
        <f t="shared" ca="1" si="162"/>
        <v>2</v>
      </c>
      <c r="BH928" s="6">
        <f ca="1">IF(ISNUMBER('Descriptive Stats'!BF928),'Descriptive Stats'!BF928,#N/A)</f>
        <v>-0.6450419512753276</v>
      </c>
      <c r="BI928" s="6">
        <f ca="1">IF(ISNUMBER('Descriptive Stats'!E928),'Descriptive Stats'!E928,#N/A)</f>
        <v>2</v>
      </c>
      <c r="BK928" s="2">
        <f t="shared" ca="1" si="153"/>
        <v>2</v>
      </c>
      <c r="BL928" s="2">
        <f t="shared" ca="1" si="154"/>
        <v>2</v>
      </c>
    </row>
    <row r="929" spans="1:64" ht="14.4" x14ac:dyDescent="0.3">
      <c r="A929" s="2">
        <f>ROW()</f>
        <v>929</v>
      </c>
      <c r="B929" s="56"/>
      <c r="C929" s="8">
        <f t="shared" ca="1" si="163"/>
        <v>3</v>
      </c>
      <c r="D929" s="8">
        <f t="shared" ca="1" si="164"/>
        <v>2</v>
      </c>
      <c r="E929" s="50">
        <f t="shared" ca="1" si="157"/>
        <v>3</v>
      </c>
      <c r="F929" s="2" t="str">
        <f t="shared" ca="1" si="165"/>
        <v/>
      </c>
      <c r="BD929" s="49">
        <f t="shared" ca="1" si="160"/>
        <v>3200</v>
      </c>
      <c r="BE929" s="3">
        <f t="shared" ca="1" si="159"/>
        <v>0.31995000000000001</v>
      </c>
      <c r="BF929" s="3">
        <f t="shared" ca="1" si="161"/>
        <v>-0.46783862043457014</v>
      </c>
      <c r="BG929" s="9">
        <f t="shared" ca="1" si="162"/>
        <v>3</v>
      </c>
      <c r="BH929" s="6">
        <f ca="1">IF(ISNUMBER('Descriptive Stats'!BF929),'Descriptive Stats'!BF929,#N/A)</f>
        <v>-0.46783862043457014</v>
      </c>
      <c r="BI929" s="6">
        <f ca="1">IF(ISNUMBER('Descriptive Stats'!E929),'Descriptive Stats'!E929,#N/A)</f>
        <v>3</v>
      </c>
      <c r="BK929" s="2" t="str">
        <f t="shared" ca="1" si="153"/>
        <v/>
      </c>
      <c r="BL929" s="2">
        <f t="shared" ca="1" si="154"/>
        <v>3</v>
      </c>
    </row>
    <row r="930" spans="1:64" ht="14.4" x14ac:dyDescent="0.3">
      <c r="A930" s="2">
        <f>ROW()</f>
        <v>930</v>
      </c>
      <c r="B930" s="56"/>
      <c r="C930" s="8">
        <f t="shared" ca="1" si="163"/>
        <v>10</v>
      </c>
      <c r="D930" s="8">
        <f t="shared" ca="1" si="164"/>
        <v>3</v>
      </c>
      <c r="E930" s="50">
        <f t="shared" ca="1" si="157"/>
        <v>0</v>
      </c>
      <c r="F930" s="2" t="str">
        <f t="shared" ca="1" si="165"/>
        <v/>
      </c>
      <c r="BD930" s="49">
        <f t="shared" ca="1" si="160"/>
        <v>815.5</v>
      </c>
      <c r="BE930" s="3">
        <f t="shared" ca="1" si="159"/>
        <v>8.1500000000000003E-2</v>
      </c>
      <c r="BF930" s="3">
        <f t="shared" ca="1" si="161"/>
        <v>-1.3950525282585462</v>
      </c>
      <c r="BG930" s="9">
        <f t="shared" ca="1" si="162"/>
        <v>0</v>
      </c>
      <c r="BH930" s="6">
        <f ca="1">IF(ISNUMBER('Descriptive Stats'!BF930),'Descriptive Stats'!BF930,#N/A)</f>
        <v>-1.3950525282585462</v>
      </c>
      <c r="BI930" s="6">
        <f ca="1">IF(ISNUMBER('Descriptive Stats'!E930),'Descriptive Stats'!E930,#N/A)</f>
        <v>0</v>
      </c>
      <c r="BK930" s="2">
        <f t="shared" ca="1" si="153"/>
        <v>0</v>
      </c>
      <c r="BL930" s="2" t="str">
        <f t="shared" ca="1" si="154"/>
        <v/>
      </c>
    </row>
    <row r="931" spans="1:64" ht="14.4" x14ac:dyDescent="0.3">
      <c r="A931" s="2">
        <f>ROW()</f>
        <v>931</v>
      </c>
      <c r="B931" s="56"/>
      <c r="C931" s="8">
        <f t="shared" ca="1" si="163"/>
        <v>22</v>
      </c>
      <c r="D931" s="8">
        <f t="shared" ca="1" si="164"/>
        <v>0</v>
      </c>
      <c r="E931" s="50">
        <f t="shared" ca="1" si="157"/>
        <v>15</v>
      </c>
      <c r="F931" s="2" t="str">
        <f t="shared" ca="1" si="165"/>
        <v/>
      </c>
      <c r="BD931" s="49">
        <f t="shared" ca="1" si="160"/>
        <v>5051.5</v>
      </c>
      <c r="BE931" s="3">
        <f t="shared" ca="1" si="159"/>
        <v>0.50509999999999999</v>
      </c>
      <c r="BF931" s="3">
        <f t="shared" ca="1" si="161"/>
        <v>1.2784152420787677E-2</v>
      </c>
      <c r="BG931" s="9">
        <f t="shared" ca="1" si="162"/>
        <v>15</v>
      </c>
      <c r="BH931" s="6">
        <f ca="1">IF(ISNUMBER('Descriptive Stats'!BF931),'Descriptive Stats'!BF931,#N/A)</f>
        <v>1.2784152420787677E-2</v>
      </c>
      <c r="BI931" s="6">
        <f ca="1">IF(ISNUMBER('Descriptive Stats'!E931),'Descriptive Stats'!E931,#N/A)</f>
        <v>15</v>
      </c>
      <c r="BK931" s="2" t="str">
        <f t="shared" ref="BK931:BK994" ca="1" si="166">IF(AND(ISNUMBER(E931),E931&lt;=$J$15),E931,"")</f>
        <v/>
      </c>
      <c r="BL931" s="2">
        <f t="shared" ref="BL931:BL994" ca="1" si="167">IF(AND(ISNUMBER(E931),E931&gt;=$J$15),E931,"")</f>
        <v>15</v>
      </c>
    </row>
    <row r="932" spans="1:64" ht="14.4" x14ac:dyDescent="0.3">
      <c r="A932" s="2">
        <f>ROW()</f>
        <v>932</v>
      </c>
      <c r="B932" s="56"/>
      <c r="C932" s="8">
        <f t="shared" ca="1" si="163"/>
        <v>24</v>
      </c>
      <c r="D932" s="8">
        <f t="shared" ca="1" si="164"/>
        <v>15</v>
      </c>
      <c r="E932" s="50">
        <f t="shared" ca="1" si="157"/>
        <v>1</v>
      </c>
      <c r="F932" s="2" t="str">
        <f t="shared" ca="1" si="165"/>
        <v/>
      </c>
      <c r="BD932" s="49">
        <f t="shared" ca="1" si="160"/>
        <v>1871</v>
      </c>
      <c r="BE932" s="3">
        <f t="shared" ca="1" si="159"/>
        <v>0.18704999999999999</v>
      </c>
      <c r="BF932" s="3">
        <f t="shared" ca="1" si="161"/>
        <v>-0.88881967520906158</v>
      </c>
      <c r="BG932" s="9">
        <f t="shared" ca="1" si="162"/>
        <v>1</v>
      </c>
      <c r="BH932" s="6">
        <f ca="1">IF(ISNUMBER('Descriptive Stats'!BF932),'Descriptive Stats'!BF932,#N/A)</f>
        <v>-0.88881967520906158</v>
      </c>
      <c r="BI932" s="6">
        <f ca="1">IF(ISNUMBER('Descriptive Stats'!E932),'Descriptive Stats'!E932,#N/A)</f>
        <v>1</v>
      </c>
      <c r="BK932" s="2">
        <f t="shared" ca="1" si="166"/>
        <v>1</v>
      </c>
      <c r="BL932" s="2" t="str">
        <f t="shared" ca="1" si="167"/>
        <v/>
      </c>
    </row>
    <row r="933" spans="1:64" ht="14.4" x14ac:dyDescent="0.3">
      <c r="A933" s="2">
        <f>ROW()</f>
        <v>933</v>
      </c>
      <c r="B933" s="56"/>
      <c r="C933" s="8">
        <f t="shared" ca="1" si="163"/>
        <v>8</v>
      </c>
      <c r="D933" s="8">
        <f t="shared" ca="1" si="164"/>
        <v>1</v>
      </c>
      <c r="E933" s="50">
        <f t="shared" ca="1" si="157"/>
        <v>4</v>
      </c>
      <c r="F933" s="2" t="str">
        <f t="shared" ca="1" si="165"/>
        <v/>
      </c>
      <c r="BD933" s="49">
        <f t="shared" ca="1" si="160"/>
        <v>3442</v>
      </c>
      <c r="BE933" s="3">
        <f t="shared" ca="1" si="159"/>
        <v>0.34415000000000001</v>
      </c>
      <c r="BF933" s="3">
        <f t="shared" ca="1" si="161"/>
        <v>-0.40116316278173481</v>
      </c>
      <c r="BG933" s="9">
        <f t="shared" ca="1" si="162"/>
        <v>4</v>
      </c>
      <c r="BH933" s="6">
        <f ca="1">IF(ISNUMBER('Descriptive Stats'!BF933),'Descriptive Stats'!BF933,#N/A)</f>
        <v>-0.40116316278173481</v>
      </c>
      <c r="BI933" s="6">
        <f ca="1">IF(ISNUMBER('Descriptive Stats'!E933),'Descriptive Stats'!E933,#N/A)</f>
        <v>4</v>
      </c>
      <c r="BK933" s="2" t="str">
        <f t="shared" ca="1" si="166"/>
        <v/>
      </c>
      <c r="BL933" s="2">
        <f t="shared" ca="1" si="167"/>
        <v>4</v>
      </c>
    </row>
    <row r="934" spans="1:64" ht="14.4" x14ac:dyDescent="0.3">
      <c r="A934" s="2">
        <f>ROW()</f>
        <v>934</v>
      </c>
      <c r="B934" s="56"/>
      <c r="C934" s="8">
        <f t="shared" ca="1" si="163"/>
        <v>13</v>
      </c>
      <c r="D934" s="8">
        <f t="shared" ca="1" si="164"/>
        <v>4</v>
      </c>
      <c r="E934" s="50">
        <f t="shared" ca="1" si="157"/>
        <v>6</v>
      </c>
      <c r="F934" s="2" t="str">
        <f t="shared" ca="1" si="165"/>
        <v/>
      </c>
      <c r="BD934" s="49">
        <f t="shared" ca="1" si="160"/>
        <v>3900</v>
      </c>
      <c r="BE934" s="3">
        <f t="shared" ca="1" si="159"/>
        <v>0.38995000000000002</v>
      </c>
      <c r="BF934" s="3">
        <f t="shared" ca="1" si="161"/>
        <v>-0.2794493539703507</v>
      </c>
      <c r="BG934" s="9">
        <f t="shared" ca="1" si="162"/>
        <v>6</v>
      </c>
      <c r="BH934" s="6">
        <f ca="1">IF(ISNUMBER('Descriptive Stats'!BF934),'Descriptive Stats'!BF934,#N/A)</f>
        <v>-0.2794493539703507</v>
      </c>
      <c r="BI934" s="6">
        <f ca="1">IF(ISNUMBER('Descriptive Stats'!E934),'Descriptive Stats'!E934,#N/A)</f>
        <v>6</v>
      </c>
      <c r="BK934" s="2" t="str">
        <f t="shared" ca="1" si="166"/>
        <v/>
      </c>
      <c r="BL934" s="2">
        <f t="shared" ca="1" si="167"/>
        <v>6</v>
      </c>
    </row>
    <row r="935" spans="1:64" ht="14.4" x14ac:dyDescent="0.3">
      <c r="A935" s="2">
        <f>ROW()</f>
        <v>935</v>
      </c>
      <c r="B935" s="56"/>
      <c r="C935" s="8">
        <f t="shared" ca="1" si="163"/>
        <v>2</v>
      </c>
      <c r="D935" s="8">
        <f t="shared" ca="1" si="164"/>
        <v>6</v>
      </c>
      <c r="E935" s="50">
        <f t="shared" ca="1" si="157"/>
        <v>0</v>
      </c>
      <c r="F935" s="2" t="str">
        <f t="shared" ca="1" si="165"/>
        <v/>
      </c>
      <c r="BD935" s="49">
        <f t="shared" ca="1" si="160"/>
        <v>815.5</v>
      </c>
      <c r="BE935" s="3">
        <f t="shared" ca="1" si="159"/>
        <v>8.1500000000000003E-2</v>
      </c>
      <c r="BF935" s="3">
        <f t="shared" ca="1" si="161"/>
        <v>-1.3950525282585462</v>
      </c>
      <c r="BG935" s="9">
        <f t="shared" ca="1" si="162"/>
        <v>0</v>
      </c>
      <c r="BH935" s="6">
        <f ca="1">IF(ISNUMBER('Descriptive Stats'!BF935),'Descriptive Stats'!BF935,#N/A)</f>
        <v>-1.3950525282585462</v>
      </c>
      <c r="BI935" s="6">
        <f ca="1">IF(ISNUMBER('Descriptive Stats'!E935),'Descriptive Stats'!E935,#N/A)</f>
        <v>0</v>
      </c>
      <c r="BK935" s="2">
        <f t="shared" ca="1" si="166"/>
        <v>0</v>
      </c>
      <c r="BL935" s="2" t="str">
        <f t="shared" ca="1" si="167"/>
        <v/>
      </c>
    </row>
    <row r="936" spans="1:64" ht="14.4" x14ac:dyDescent="0.3">
      <c r="A936" s="2">
        <f>ROW()</f>
        <v>936</v>
      </c>
      <c r="B936" s="56"/>
      <c r="C936" s="8">
        <f t="shared" ca="1" si="163"/>
        <v>20</v>
      </c>
      <c r="D936" s="8">
        <f t="shared" ca="1" si="164"/>
        <v>0</v>
      </c>
      <c r="E936" s="50">
        <f t="shared" ca="1" si="157"/>
        <v>4</v>
      </c>
      <c r="F936" s="2" t="str">
        <f t="shared" ca="1" si="165"/>
        <v/>
      </c>
      <c r="BD936" s="49">
        <f t="shared" ca="1" si="160"/>
        <v>3442</v>
      </c>
      <c r="BE936" s="3">
        <f t="shared" ca="1" si="159"/>
        <v>0.34415000000000001</v>
      </c>
      <c r="BF936" s="3">
        <f t="shared" ca="1" si="161"/>
        <v>-0.40116316278173481</v>
      </c>
      <c r="BG936" s="9">
        <f t="shared" ca="1" si="162"/>
        <v>4</v>
      </c>
      <c r="BH936" s="6">
        <f ca="1">IF(ISNUMBER('Descriptive Stats'!BF936),'Descriptive Stats'!BF936,#N/A)</f>
        <v>-0.40116316278173481</v>
      </c>
      <c r="BI936" s="6">
        <f ca="1">IF(ISNUMBER('Descriptive Stats'!E936),'Descriptive Stats'!E936,#N/A)</f>
        <v>4</v>
      </c>
      <c r="BK936" s="2" t="str">
        <f t="shared" ca="1" si="166"/>
        <v/>
      </c>
      <c r="BL936" s="2">
        <f t="shared" ca="1" si="167"/>
        <v>4</v>
      </c>
    </row>
    <row r="937" spans="1:64" ht="14.4" x14ac:dyDescent="0.3">
      <c r="A937" s="2">
        <f>ROW()</f>
        <v>937</v>
      </c>
      <c r="B937" s="56"/>
      <c r="C937" s="8">
        <f t="shared" ca="1" si="163"/>
        <v>13</v>
      </c>
      <c r="D937" s="8">
        <f t="shared" ca="1" si="164"/>
        <v>4</v>
      </c>
      <c r="E937" s="50">
        <f t="shared" ca="1" si="157"/>
        <v>6</v>
      </c>
      <c r="F937" s="2" t="str">
        <f t="shared" ca="1" si="165"/>
        <v/>
      </c>
      <c r="BD937" s="49">
        <f t="shared" ca="1" si="160"/>
        <v>3900</v>
      </c>
      <c r="BE937" s="3">
        <f t="shared" ca="1" si="159"/>
        <v>0.38995000000000002</v>
      </c>
      <c r="BF937" s="3">
        <f t="shared" ca="1" si="161"/>
        <v>-0.2794493539703507</v>
      </c>
      <c r="BG937" s="9">
        <f t="shared" ca="1" si="162"/>
        <v>6</v>
      </c>
      <c r="BH937" s="6">
        <f ca="1">IF(ISNUMBER('Descriptive Stats'!BF937),'Descriptive Stats'!BF937,#N/A)</f>
        <v>-0.2794493539703507</v>
      </c>
      <c r="BI937" s="6">
        <f ca="1">IF(ISNUMBER('Descriptive Stats'!E937),'Descriptive Stats'!E937,#N/A)</f>
        <v>6</v>
      </c>
      <c r="BK937" s="2" t="str">
        <f t="shared" ca="1" si="166"/>
        <v/>
      </c>
      <c r="BL937" s="2">
        <f t="shared" ca="1" si="167"/>
        <v>6</v>
      </c>
    </row>
    <row r="938" spans="1:64" ht="14.4" x14ac:dyDescent="0.3">
      <c r="A938" s="2">
        <f>ROW()</f>
        <v>938</v>
      </c>
      <c r="B938" s="56"/>
      <c r="C938" s="8">
        <f t="shared" ca="1" si="163"/>
        <v>16</v>
      </c>
      <c r="D938" s="8">
        <f t="shared" ca="1" si="164"/>
        <v>6</v>
      </c>
      <c r="E938" s="50">
        <f t="shared" ca="1" si="157"/>
        <v>2</v>
      </c>
      <c r="F938" s="2" t="str">
        <f t="shared" ca="1" si="165"/>
        <v/>
      </c>
      <c r="BD938" s="49">
        <f t="shared" ca="1" si="160"/>
        <v>2595</v>
      </c>
      <c r="BE938" s="3">
        <f t="shared" ca="1" si="159"/>
        <v>0.25945000000000001</v>
      </c>
      <c r="BF938" s="3">
        <f t="shared" ca="1" si="161"/>
        <v>-0.6450419512753276</v>
      </c>
      <c r="BG938" s="9">
        <f t="shared" ca="1" si="162"/>
        <v>2</v>
      </c>
      <c r="BH938" s="6">
        <f ca="1">IF(ISNUMBER('Descriptive Stats'!BF938),'Descriptive Stats'!BF938,#N/A)</f>
        <v>-0.6450419512753276</v>
      </c>
      <c r="BI938" s="6">
        <f ca="1">IF(ISNUMBER('Descriptive Stats'!E938),'Descriptive Stats'!E938,#N/A)</f>
        <v>2</v>
      </c>
      <c r="BK938" s="2">
        <f t="shared" ca="1" si="166"/>
        <v>2</v>
      </c>
      <c r="BL938" s="2">
        <f t="shared" ca="1" si="167"/>
        <v>2</v>
      </c>
    </row>
    <row r="939" spans="1:64" ht="14.4" x14ac:dyDescent="0.3">
      <c r="A939" s="2">
        <f>ROW()</f>
        <v>939</v>
      </c>
      <c r="B939" s="56"/>
      <c r="C939" s="8">
        <f t="shared" ca="1" si="163"/>
        <v>17</v>
      </c>
      <c r="D939" s="8">
        <f t="shared" ca="1" si="164"/>
        <v>2</v>
      </c>
      <c r="E939" s="50">
        <f t="shared" ca="1" si="157"/>
        <v>7</v>
      </c>
      <c r="F939" s="2" t="str">
        <f t="shared" ca="1" si="165"/>
        <v/>
      </c>
      <c r="BD939" s="49">
        <f t="shared" ca="1" si="160"/>
        <v>4473.5</v>
      </c>
      <c r="BE939" s="3">
        <f t="shared" ca="1" si="159"/>
        <v>0.44729999999999998</v>
      </c>
      <c r="BF939" s="3">
        <f t="shared" ca="1" si="161"/>
        <v>-0.13248586824472414</v>
      </c>
      <c r="BG939" s="9">
        <f t="shared" ca="1" si="162"/>
        <v>7</v>
      </c>
      <c r="BH939" s="6">
        <f ca="1">IF(ISNUMBER('Descriptive Stats'!BF939),'Descriptive Stats'!BF939,#N/A)</f>
        <v>-0.13248586824472414</v>
      </c>
      <c r="BI939" s="6">
        <f ca="1">IF(ISNUMBER('Descriptive Stats'!E939),'Descriptive Stats'!E939,#N/A)</f>
        <v>7</v>
      </c>
      <c r="BK939" s="2" t="str">
        <f t="shared" ca="1" si="166"/>
        <v/>
      </c>
      <c r="BL939" s="2">
        <f t="shared" ca="1" si="167"/>
        <v>7</v>
      </c>
    </row>
    <row r="940" spans="1:64" ht="14.4" x14ac:dyDescent="0.3">
      <c r="A940" s="2">
        <f>ROW()</f>
        <v>940</v>
      </c>
      <c r="B940" s="56"/>
      <c r="C940" s="8">
        <f t="shared" ca="1" si="163"/>
        <v>6</v>
      </c>
      <c r="D940" s="8">
        <f t="shared" ca="1" si="164"/>
        <v>7</v>
      </c>
      <c r="E940" s="50">
        <f t="shared" ca="1" si="157"/>
        <v>0</v>
      </c>
      <c r="F940" s="2" t="str">
        <f t="shared" ca="1" si="165"/>
        <v/>
      </c>
      <c r="BD940" s="49">
        <f t="shared" ca="1" si="160"/>
        <v>815.5</v>
      </c>
      <c r="BE940" s="3">
        <f t="shared" ca="1" si="159"/>
        <v>8.1500000000000003E-2</v>
      </c>
      <c r="BF940" s="3">
        <f t="shared" ca="1" si="161"/>
        <v>-1.3950525282585462</v>
      </c>
      <c r="BG940" s="9">
        <f t="shared" ca="1" si="162"/>
        <v>0</v>
      </c>
      <c r="BH940" s="6">
        <f ca="1">IF(ISNUMBER('Descriptive Stats'!BF940),'Descriptive Stats'!BF940,#N/A)</f>
        <v>-1.3950525282585462</v>
      </c>
      <c r="BI940" s="6">
        <f ca="1">IF(ISNUMBER('Descriptive Stats'!E940),'Descriptive Stats'!E940,#N/A)</f>
        <v>0</v>
      </c>
      <c r="BK940" s="2">
        <f t="shared" ca="1" si="166"/>
        <v>0</v>
      </c>
      <c r="BL940" s="2" t="str">
        <f t="shared" ca="1" si="167"/>
        <v/>
      </c>
    </row>
    <row r="941" spans="1:64" ht="14.4" x14ac:dyDescent="0.3">
      <c r="A941" s="2">
        <f>ROW()</f>
        <v>941</v>
      </c>
      <c r="B941" s="56"/>
      <c r="C941" s="8">
        <f t="shared" ca="1" si="163"/>
        <v>15</v>
      </c>
      <c r="D941" s="8">
        <f t="shared" ca="1" si="164"/>
        <v>0</v>
      </c>
      <c r="E941" s="50">
        <f t="shared" ca="1" si="157"/>
        <v>0</v>
      </c>
      <c r="F941" s="2" t="str">
        <f t="shared" ca="1" si="165"/>
        <v/>
      </c>
      <c r="BD941" s="49">
        <f t="shared" ca="1" si="160"/>
        <v>815.5</v>
      </c>
      <c r="BE941" s="3">
        <f t="shared" ca="1" si="159"/>
        <v>8.1500000000000003E-2</v>
      </c>
      <c r="BF941" s="3">
        <f t="shared" ca="1" si="161"/>
        <v>-1.3950525282585462</v>
      </c>
      <c r="BG941" s="9">
        <f t="shared" ca="1" si="162"/>
        <v>0</v>
      </c>
      <c r="BH941" s="6">
        <f ca="1">IF(ISNUMBER('Descriptive Stats'!BF941),'Descriptive Stats'!BF941,#N/A)</f>
        <v>-1.3950525282585462</v>
      </c>
      <c r="BI941" s="6">
        <f ca="1">IF(ISNUMBER('Descriptive Stats'!E941),'Descriptive Stats'!E941,#N/A)</f>
        <v>0</v>
      </c>
      <c r="BK941" s="2">
        <f t="shared" ca="1" si="166"/>
        <v>0</v>
      </c>
      <c r="BL941" s="2" t="str">
        <f t="shared" ca="1" si="167"/>
        <v/>
      </c>
    </row>
    <row r="942" spans="1:64" ht="14.4" x14ac:dyDescent="0.3">
      <c r="A942" s="2">
        <f>ROW()</f>
        <v>942</v>
      </c>
      <c r="B942" s="56"/>
      <c r="C942" s="8">
        <f t="shared" ca="1" si="163"/>
        <v>4</v>
      </c>
      <c r="D942" s="8">
        <f t="shared" ca="1" si="164"/>
        <v>0</v>
      </c>
      <c r="E942" s="50">
        <f t="shared" ca="1" si="157"/>
        <v>0</v>
      </c>
      <c r="F942" s="2" t="str">
        <f t="shared" ca="1" si="165"/>
        <v/>
      </c>
      <c r="BD942" s="49">
        <f t="shared" ca="1" si="160"/>
        <v>815.5</v>
      </c>
      <c r="BE942" s="3">
        <f t="shared" ca="1" si="159"/>
        <v>8.1500000000000003E-2</v>
      </c>
      <c r="BF942" s="3">
        <f t="shared" ca="1" si="161"/>
        <v>-1.3950525282585462</v>
      </c>
      <c r="BG942" s="9">
        <f t="shared" ca="1" si="162"/>
        <v>0</v>
      </c>
      <c r="BH942" s="6">
        <f ca="1">IF(ISNUMBER('Descriptive Stats'!BF942),'Descriptive Stats'!BF942,#N/A)</f>
        <v>-1.3950525282585462</v>
      </c>
      <c r="BI942" s="6">
        <f ca="1">IF(ISNUMBER('Descriptive Stats'!E942),'Descriptive Stats'!E942,#N/A)</f>
        <v>0</v>
      </c>
      <c r="BK942" s="2">
        <f t="shared" ca="1" si="166"/>
        <v>0</v>
      </c>
      <c r="BL942" s="2" t="str">
        <f t="shared" ca="1" si="167"/>
        <v/>
      </c>
    </row>
    <row r="943" spans="1:64" ht="14.4" x14ac:dyDescent="0.3">
      <c r="A943" s="2">
        <f>ROW()</f>
        <v>943</v>
      </c>
      <c r="B943" s="56"/>
      <c r="C943" s="8">
        <f t="shared" ca="1" si="163"/>
        <v>20</v>
      </c>
      <c r="D943" s="8">
        <f t="shared" ca="1" si="164"/>
        <v>0</v>
      </c>
      <c r="E943" s="50">
        <f t="shared" ca="1" si="157"/>
        <v>0</v>
      </c>
      <c r="F943" s="2" t="str">
        <f t="shared" ca="1" si="165"/>
        <v/>
      </c>
      <c r="BD943" s="49">
        <f t="shared" ca="1" si="160"/>
        <v>815.5</v>
      </c>
      <c r="BE943" s="3">
        <f t="shared" ca="1" si="159"/>
        <v>8.1500000000000003E-2</v>
      </c>
      <c r="BF943" s="3">
        <f t="shared" ca="1" si="161"/>
        <v>-1.3950525282585462</v>
      </c>
      <c r="BG943" s="9">
        <f t="shared" ca="1" si="162"/>
        <v>0</v>
      </c>
      <c r="BH943" s="6">
        <f ca="1">IF(ISNUMBER('Descriptive Stats'!BF943),'Descriptive Stats'!BF943,#N/A)</f>
        <v>-1.3950525282585462</v>
      </c>
      <c r="BI943" s="6">
        <f ca="1">IF(ISNUMBER('Descriptive Stats'!E943),'Descriptive Stats'!E943,#N/A)</f>
        <v>0</v>
      </c>
      <c r="BK943" s="2">
        <f t="shared" ca="1" si="166"/>
        <v>0</v>
      </c>
      <c r="BL943" s="2" t="str">
        <f t="shared" ca="1" si="167"/>
        <v/>
      </c>
    </row>
    <row r="944" spans="1:64" ht="14.4" x14ac:dyDescent="0.3">
      <c r="A944" s="2">
        <f>ROW()</f>
        <v>944</v>
      </c>
      <c r="B944" s="56"/>
      <c r="C944" s="8">
        <f t="shared" ca="1" si="163"/>
        <v>14</v>
      </c>
      <c r="D944" s="8">
        <f t="shared" ca="1" si="164"/>
        <v>0</v>
      </c>
      <c r="E944" s="50">
        <f t="shared" ca="1" si="157"/>
        <v>7</v>
      </c>
      <c r="F944" s="2" t="str">
        <f t="shared" ca="1" si="165"/>
        <v/>
      </c>
      <c r="BD944" s="49">
        <f t="shared" ca="1" si="160"/>
        <v>4473.5</v>
      </c>
      <c r="BE944" s="3">
        <f t="shared" ca="1" si="159"/>
        <v>0.44729999999999998</v>
      </c>
      <c r="BF944" s="3">
        <f t="shared" ca="1" si="161"/>
        <v>-0.13248586824472414</v>
      </c>
      <c r="BG944" s="9">
        <f t="shared" ca="1" si="162"/>
        <v>7</v>
      </c>
      <c r="BH944" s="6">
        <f ca="1">IF(ISNUMBER('Descriptive Stats'!BF944),'Descriptive Stats'!BF944,#N/A)</f>
        <v>-0.13248586824472414</v>
      </c>
      <c r="BI944" s="6">
        <f ca="1">IF(ISNUMBER('Descriptive Stats'!E944),'Descriptive Stats'!E944,#N/A)</f>
        <v>7</v>
      </c>
      <c r="BK944" s="2" t="str">
        <f t="shared" ca="1" si="166"/>
        <v/>
      </c>
      <c r="BL944" s="2">
        <f t="shared" ca="1" si="167"/>
        <v>7</v>
      </c>
    </row>
    <row r="945" spans="1:64" ht="14.4" x14ac:dyDescent="0.3">
      <c r="A945" s="2">
        <f>ROW()</f>
        <v>945</v>
      </c>
      <c r="B945" s="56"/>
      <c r="C945" s="8">
        <f t="shared" ca="1" si="163"/>
        <v>19</v>
      </c>
      <c r="D945" s="8">
        <f t="shared" ca="1" si="164"/>
        <v>7</v>
      </c>
      <c r="E945" s="50">
        <f t="shared" ca="1" si="157"/>
        <v>1</v>
      </c>
      <c r="F945" s="2" t="str">
        <f t="shared" ca="1" si="165"/>
        <v/>
      </c>
      <c r="BD945" s="49">
        <f t="shared" ca="1" si="160"/>
        <v>1871</v>
      </c>
      <c r="BE945" s="3">
        <f t="shared" ca="1" si="159"/>
        <v>0.18704999999999999</v>
      </c>
      <c r="BF945" s="3">
        <f t="shared" ca="1" si="161"/>
        <v>-0.88881967520906158</v>
      </c>
      <c r="BG945" s="9">
        <f t="shared" ca="1" si="162"/>
        <v>1</v>
      </c>
      <c r="BH945" s="6">
        <f ca="1">IF(ISNUMBER('Descriptive Stats'!BF945),'Descriptive Stats'!BF945,#N/A)</f>
        <v>-0.88881967520906158</v>
      </c>
      <c r="BI945" s="6">
        <f ca="1">IF(ISNUMBER('Descriptive Stats'!E945),'Descriptive Stats'!E945,#N/A)</f>
        <v>1</v>
      </c>
      <c r="BK945" s="2">
        <f t="shared" ca="1" si="166"/>
        <v>1</v>
      </c>
      <c r="BL945" s="2" t="str">
        <f t="shared" ca="1" si="167"/>
        <v/>
      </c>
    </row>
    <row r="946" spans="1:64" ht="14.4" x14ac:dyDescent="0.3">
      <c r="A946" s="2">
        <f>ROW()</f>
        <v>946</v>
      </c>
      <c r="B946" s="56"/>
      <c r="C946" s="8">
        <f t="shared" ca="1" si="163"/>
        <v>12</v>
      </c>
      <c r="D946" s="8">
        <f t="shared" ca="1" si="164"/>
        <v>1</v>
      </c>
      <c r="E946" s="50">
        <f t="shared" ca="1" si="157"/>
        <v>2</v>
      </c>
      <c r="F946" s="2" t="str">
        <f t="shared" ca="1" si="165"/>
        <v/>
      </c>
      <c r="BD946" s="49">
        <f t="shared" ca="1" si="160"/>
        <v>2595</v>
      </c>
      <c r="BE946" s="3">
        <f t="shared" ca="1" si="159"/>
        <v>0.25945000000000001</v>
      </c>
      <c r="BF946" s="3">
        <f t="shared" ca="1" si="161"/>
        <v>-0.6450419512753276</v>
      </c>
      <c r="BG946" s="9">
        <f t="shared" ca="1" si="162"/>
        <v>2</v>
      </c>
      <c r="BH946" s="6">
        <f ca="1">IF(ISNUMBER('Descriptive Stats'!BF946),'Descriptive Stats'!BF946,#N/A)</f>
        <v>-0.6450419512753276</v>
      </c>
      <c r="BI946" s="6">
        <f ca="1">IF(ISNUMBER('Descriptive Stats'!E946),'Descriptive Stats'!E946,#N/A)</f>
        <v>2</v>
      </c>
      <c r="BK946" s="2">
        <f t="shared" ca="1" si="166"/>
        <v>2</v>
      </c>
      <c r="BL946" s="2">
        <f t="shared" ca="1" si="167"/>
        <v>2</v>
      </c>
    </row>
    <row r="947" spans="1:64" ht="14.4" x14ac:dyDescent="0.3">
      <c r="A947" s="2">
        <f>ROW()</f>
        <v>947</v>
      </c>
      <c r="B947" s="56"/>
      <c r="C947" s="8">
        <f t="shared" ca="1" si="163"/>
        <v>3</v>
      </c>
      <c r="D947" s="8">
        <f t="shared" ca="1" si="164"/>
        <v>2</v>
      </c>
      <c r="E947" s="50">
        <f t="shared" ca="1" si="157"/>
        <v>4</v>
      </c>
      <c r="F947" s="2" t="str">
        <f t="shared" ca="1" si="165"/>
        <v/>
      </c>
      <c r="BD947" s="49">
        <f t="shared" ca="1" si="160"/>
        <v>3442</v>
      </c>
      <c r="BE947" s="3">
        <f t="shared" ca="1" si="159"/>
        <v>0.34415000000000001</v>
      </c>
      <c r="BF947" s="3">
        <f t="shared" ca="1" si="161"/>
        <v>-0.40116316278173481</v>
      </c>
      <c r="BG947" s="9">
        <f t="shared" ca="1" si="162"/>
        <v>4</v>
      </c>
      <c r="BH947" s="6">
        <f ca="1">IF(ISNUMBER('Descriptive Stats'!BF947),'Descriptive Stats'!BF947,#N/A)</f>
        <v>-0.40116316278173481</v>
      </c>
      <c r="BI947" s="6">
        <f ca="1">IF(ISNUMBER('Descriptive Stats'!E947),'Descriptive Stats'!E947,#N/A)</f>
        <v>4</v>
      </c>
      <c r="BK947" s="2" t="str">
        <f t="shared" ca="1" si="166"/>
        <v/>
      </c>
      <c r="BL947" s="2">
        <f t="shared" ca="1" si="167"/>
        <v>4</v>
      </c>
    </row>
    <row r="948" spans="1:64" ht="14.4" x14ac:dyDescent="0.3">
      <c r="A948" s="2">
        <f>ROW()</f>
        <v>948</v>
      </c>
      <c r="B948" s="56"/>
      <c r="C948" s="8">
        <f t="shared" ca="1" si="163"/>
        <v>13</v>
      </c>
      <c r="D948" s="8">
        <f t="shared" ca="1" si="164"/>
        <v>4</v>
      </c>
      <c r="E948" s="50">
        <f t="shared" ca="1" si="157"/>
        <v>15</v>
      </c>
      <c r="F948" s="2" t="str">
        <f t="shared" ca="1" si="165"/>
        <v/>
      </c>
      <c r="BD948" s="49">
        <f t="shared" ca="1" si="160"/>
        <v>5051.5</v>
      </c>
      <c r="BE948" s="3">
        <f t="shared" ca="1" si="159"/>
        <v>0.50509999999999999</v>
      </c>
      <c r="BF948" s="3">
        <f t="shared" ca="1" si="161"/>
        <v>1.2784152420787677E-2</v>
      </c>
      <c r="BG948" s="9">
        <f t="shared" ca="1" si="162"/>
        <v>15</v>
      </c>
      <c r="BH948" s="6">
        <f ca="1">IF(ISNUMBER('Descriptive Stats'!BF948),'Descriptive Stats'!BF948,#N/A)</f>
        <v>1.2784152420787677E-2</v>
      </c>
      <c r="BI948" s="6">
        <f ca="1">IF(ISNUMBER('Descriptive Stats'!E948),'Descriptive Stats'!E948,#N/A)</f>
        <v>15</v>
      </c>
      <c r="BK948" s="2" t="str">
        <f t="shared" ca="1" si="166"/>
        <v/>
      </c>
      <c r="BL948" s="2">
        <f t="shared" ca="1" si="167"/>
        <v>15</v>
      </c>
    </row>
    <row r="949" spans="1:64" ht="14.4" x14ac:dyDescent="0.3">
      <c r="A949" s="2">
        <f>ROW()</f>
        <v>949</v>
      </c>
      <c r="B949" s="56"/>
      <c r="C949" s="8">
        <f t="shared" ca="1" si="163"/>
        <v>24</v>
      </c>
      <c r="D949" s="8">
        <f t="shared" ca="1" si="164"/>
        <v>15</v>
      </c>
      <c r="E949" s="50">
        <f t="shared" ca="1" si="157"/>
        <v>7</v>
      </c>
      <c r="F949" s="2" t="str">
        <f t="shared" ca="1" si="165"/>
        <v/>
      </c>
      <c r="BD949" s="49">
        <f t="shared" ca="1" si="160"/>
        <v>4473.5</v>
      </c>
      <c r="BE949" s="3">
        <f t="shared" ca="1" si="159"/>
        <v>0.44729999999999998</v>
      </c>
      <c r="BF949" s="3">
        <f t="shared" ca="1" si="161"/>
        <v>-0.13248586824472414</v>
      </c>
      <c r="BG949" s="9">
        <f t="shared" ca="1" si="162"/>
        <v>7</v>
      </c>
      <c r="BH949" s="6">
        <f ca="1">IF(ISNUMBER('Descriptive Stats'!BF949),'Descriptive Stats'!BF949,#N/A)</f>
        <v>-0.13248586824472414</v>
      </c>
      <c r="BI949" s="6">
        <f ca="1">IF(ISNUMBER('Descriptive Stats'!E949),'Descriptive Stats'!E949,#N/A)</f>
        <v>7</v>
      </c>
      <c r="BK949" s="2" t="str">
        <f t="shared" ca="1" si="166"/>
        <v/>
      </c>
      <c r="BL949" s="2">
        <f t="shared" ca="1" si="167"/>
        <v>7</v>
      </c>
    </row>
    <row r="950" spans="1:64" ht="14.4" x14ac:dyDescent="0.3">
      <c r="A950" s="2">
        <f>ROW()</f>
        <v>950</v>
      </c>
      <c r="B950" s="56"/>
      <c r="C950" s="8">
        <f t="shared" ca="1" si="163"/>
        <v>19</v>
      </c>
      <c r="D950" s="8">
        <f t="shared" ca="1" si="164"/>
        <v>7</v>
      </c>
      <c r="E950" s="50">
        <f t="shared" ca="1" si="157"/>
        <v>7</v>
      </c>
      <c r="F950" s="2" t="str">
        <f t="shared" ca="1" si="165"/>
        <v/>
      </c>
      <c r="BD950" s="49">
        <f t="shared" ca="1" si="160"/>
        <v>4473.5</v>
      </c>
      <c r="BE950" s="3">
        <f t="shared" ca="1" si="159"/>
        <v>0.44729999999999998</v>
      </c>
      <c r="BF950" s="3">
        <f t="shared" ca="1" si="161"/>
        <v>-0.13248586824472414</v>
      </c>
      <c r="BG950" s="9">
        <f t="shared" ca="1" si="162"/>
        <v>7</v>
      </c>
      <c r="BH950" s="6">
        <f ca="1">IF(ISNUMBER('Descriptive Stats'!BF950),'Descriptive Stats'!BF950,#N/A)</f>
        <v>-0.13248586824472414</v>
      </c>
      <c r="BI950" s="6">
        <f ca="1">IF(ISNUMBER('Descriptive Stats'!E950),'Descriptive Stats'!E950,#N/A)</f>
        <v>7</v>
      </c>
      <c r="BK950" s="2" t="str">
        <f t="shared" ca="1" si="166"/>
        <v/>
      </c>
      <c r="BL950" s="2">
        <f t="shared" ca="1" si="167"/>
        <v>7</v>
      </c>
    </row>
    <row r="951" spans="1:64" ht="14.4" x14ac:dyDescent="0.3">
      <c r="A951" s="2">
        <f>ROW()</f>
        <v>951</v>
      </c>
      <c r="B951" s="56"/>
      <c r="C951" s="8">
        <f t="shared" ca="1" si="163"/>
        <v>6</v>
      </c>
      <c r="D951" s="8">
        <f t="shared" ca="1" si="164"/>
        <v>7</v>
      </c>
      <c r="E951" s="50">
        <f t="shared" ca="1" si="157"/>
        <v>0</v>
      </c>
      <c r="F951" s="2" t="str">
        <f t="shared" ca="1" si="165"/>
        <v/>
      </c>
      <c r="BD951" s="49">
        <f t="shared" ca="1" si="160"/>
        <v>815.5</v>
      </c>
      <c r="BE951" s="3">
        <f t="shared" ca="1" si="159"/>
        <v>8.1500000000000003E-2</v>
      </c>
      <c r="BF951" s="3">
        <f t="shared" ca="1" si="161"/>
        <v>-1.3950525282585462</v>
      </c>
      <c r="BG951" s="9">
        <f t="shared" ca="1" si="162"/>
        <v>0</v>
      </c>
      <c r="BH951" s="6">
        <f ca="1">IF(ISNUMBER('Descriptive Stats'!BF951),'Descriptive Stats'!BF951,#N/A)</f>
        <v>-1.3950525282585462</v>
      </c>
      <c r="BI951" s="6">
        <f ca="1">IF(ISNUMBER('Descriptive Stats'!E951),'Descriptive Stats'!E951,#N/A)</f>
        <v>0</v>
      </c>
      <c r="BK951" s="2">
        <f t="shared" ca="1" si="166"/>
        <v>0</v>
      </c>
      <c r="BL951" s="2" t="str">
        <f t="shared" ca="1" si="167"/>
        <v/>
      </c>
    </row>
    <row r="952" spans="1:64" ht="14.4" x14ac:dyDescent="0.3">
      <c r="A952" s="2">
        <f>ROW()</f>
        <v>952</v>
      </c>
      <c r="B952" s="56"/>
      <c r="C952" s="8">
        <f t="shared" ca="1" si="163"/>
        <v>15</v>
      </c>
      <c r="D952" s="8">
        <f t="shared" ca="1" si="164"/>
        <v>0</v>
      </c>
      <c r="E952" s="50">
        <f t="shared" ca="1" si="157"/>
        <v>19</v>
      </c>
      <c r="F952" s="2" t="str">
        <f t="shared" ca="1" si="165"/>
        <v>X</v>
      </c>
      <c r="BD952" s="49">
        <f t="shared" ca="1" si="160"/>
        <v>5294</v>
      </c>
      <c r="BE952" s="3">
        <f t="shared" ca="1" si="159"/>
        <v>0.52934999999999999</v>
      </c>
      <c r="BF952" s="3">
        <f t="shared" ca="1" si="161"/>
        <v>7.3636031452008061E-2</v>
      </c>
      <c r="BG952" s="9">
        <f t="shared" ca="1" si="162"/>
        <v>19</v>
      </c>
      <c r="BH952" s="6">
        <f ca="1">IF(ISNUMBER('Descriptive Stats'!BF952),'Descriptive Stats'!BF952,#N/A)</f>
        <v>7.3636031452008061E-2</v>
      </c>
      <c r="BI952" s="6">
        <f ca="1">IF(ISNUMBER('Descriptive Stats'!E952),'Descriptive Stats'!E952,#N/A)</f>
        <v>19</v>
      </c>
      <c r="BK952" s="2" t="str">
        <f t="shared" ca="1" si="166"/>
        <v/>
      </c>
      <c r="BL952" s="2">
        <f t="shared" ca="1" si="167"/>
        <v>19</v>
      </c>
    </row>
    <row r="953" spans="1:64" ht="14.4" x14ac:dyDescent="0.3">
      <c r="A953" s="2">
        <f>ROW()</f>
        <v>953</v>
      </c>
      <c r="B953" s="56"/>
      <c r="C953" s="8">
        <f t="shared" ca="1" si="163"/>
        <v>7</v>
      </c>
      <c r="D953" s="8">
        <f t="shared" ca="1" si="164"/>
        <v>19</v>
      </c>
      <c r="E953" s="50">
        <f t="shared" ca="1" si="157"/>
        <v>3</v>
      </c>
      <c r="F953" s="2" t="str">
        <f t="shared" ca="1" si="165"/>
        <v/>
      </c>
      <c r="BD953" s="49">
        <f t="shared" ca="1" si="160"/>
        <v>3200</v>
      </c>
      <c r="BE953" s="3">
        <f t="shared" ca="1" si="159"/>
        <v>0.31995000000000001</v>
      </c>
      <c r="BF953" s="3">
        <f t="shared" ca="1" si="161"/>
        <v>-0.46783862043457014</v>
      </c>
      <c r="BG953" s="9">
        <f t="shared" ca="1" si="162"/>
        <v>3</v>
      </c>
      <c r="BH953" s="6">
        <f ca="1">IF(ISNUMBER('Descriptive Stats'!BF953),'Descriptive Stats'!BF953,#N/A)</f>
        <v>-0.46783862043457014</v>
      </c>
      <c r="BI953" s="6">
        <f ca="1">IF(ISNUMBER('Descriptive Stats'!E953),'Descriptive Stats'!E953,#N/A)</f>
        <v>3</v>
      </c>
      <c r="BK953" s="2" t="str">
        <f t="shared" ca="1" si="166"/>
        <v/>
      </c>
      <c r="BL953" s="2">
        <f t="shared" ca="1" si="167"/>
        <v>3</v>
      </c>
    </row>
    <row r="954" spans="1:64" ht="14.4" x14ac:dyDescent="0.3">
      <c r="A954" s="2">
        <f>ROW()</f>
        <v>954</v>
      </c>
      <c r="B954" s="56"/>
      <c r="C954" s="8">
        <f t="shared" ca="1" si="163"/>
        <v>10</v>
      </c>
      <c r="D954" s="8">
        <f t="shared" ca="1" si="164"/>
        <v>3</v>
      </c>
      <c r="E954" s="50">
        <f t="shared" ca="1" si="157"/>
        <v>0</v>
      </c>
      <c r="F954" s="2" t="str">
        <f t="shared" ca="1" si="165"/>
        <v/>
      </c>
      <c r="BD954" s="49">
        <f t="shared" ca="1" si="160"/>
        <v>815.5</v>
      </c>
      <c r="BE954" s="3">
        <f t="shared" ca="1" si="159"/>
        <v>8.1500000000000003E-2</v>
      </c>
      <c r="BF954" s="3">
        <f t="shared" ca="1" si="161"/>
        <v>-1.3950525282585462</v>
      </c>
      <c r="BG954" s="9">
        <f t="shared" ca="1" si="162"/>
        <v>0</v>
      </c>
      <c r="BH954" s="6">
        <f ca="1">IF(ISNUMBER('Descriptive Stats'!BF954),'Descriptive Stats'!BF954,#N/A)</f>
        <v>-1.3950525282585462</v>
      </c>
      <c r="BI954" s="6">
        <f ca="1">IF(ISNUMBER('Descriptive Stats'!E954),'Descriptive Stats'!E954,#N/A)</f>
        <v>0</v>
      </c>
      <c r="BK954" s="2">
        <f t="shared" ca="1" si="166"/>
        <v>0</v>
      </c>
      <c r="BL954" s="2" t="str">
        <f t="shared" ca="1" si="167"/>
        <v/>
      </c>
    </row>
    <row r="955" spans="1:64" ht="14.4" x14ac:dyDescent="0.3">
      <c r="A955" s="2">
        <f>ROW()</f>
        <v>955</v>
      </c>
      <c r="B955" s="56"/>
      <c r="C955" s="8">
        <f t="shared" ca="1" si="163"/>
        <v>11</v>
      </c>
      <c r="D955" s="8">
        <f t="shared" ca="1" si="164"/>
        <v>0</v>
      </c>
      <c r="E955" s="50">
        <f t="shared" ca="1" si="157"/>
        <v>0</v>
      </c>
      <c r="F955" s="2" t="str">
        <f t="shared" ca="1" si="165"/>
        <v/>
      </c>
      <c r="BD955" s="49">
        <f t="shared" ca="1" si="160"/>
        <v>815.5</v>
      </c>
      <c r="BE955" s="3">
        <f t="shared" ca="1" si="159"/>
        <v>8.1500000000000003E-2</v>
      </c>
      <c r="BF955" s="3">
        <f t="shared" ca="1" si="161"/>
        <v>-1.3950525282585462</v>
      </c>
      <c r="BG955" s="9">
        <f t="shared" ca="1" si="162"/>
        <v>0</v>
      </c>
      <c r="BH955" s="6">
        <f ca="1">IF(ISNUMBER('Descriptive Stats'!BF955),'Descriptive Stats'!BF955,#N/A)</f>
        <v>-1.3950525282585462</v>
      </c>
      <c r="BI955" s="6">
        <f ca="1">IF(ISNUMBER('Descriptive Stats'!E955),'Descriptive Stats'!E955,#N/A)</f>
        <v>0</v>
      </c>
      <c r="BK955" s="2">
        <f t="shared" ca="1" si="166"/>
        <v>0</v>
      </c>
      <c r="BL955" s="2" t="str">
        <f t="shared" ca="1" si="167"/>
        <v/>
      </c>
    </row>
    <row r="956" spans="1:64" ht="14.4" x14ac:dyDescent="0.3">
      <c r="A956" s="2">
        <f>ROW()</f>
        <v>956</v>
      </c>
      <c r="B956" s="56"/>
      <c r="C956" s="8">
        <f t="shared" ca="1" si="163"/>
        <v>20</v>
      </c>
      <c r="D956" s="8">
        <f t="shared" ca="1" si="164"/>
        <v>0</v>
      </c>
      <c r="E956" s="50">
        <f t="shared" ca="1" si="157"/>
        <v>2</v>
      </c>
      <c r="F956" s="2" t="str">
        <f t="shared" ca="1" si="165"/>
        <v/>
      </c>
      <c r="BD956" s="49">
        <f t="shared" ca="1" si="160"/>
        <v>2595</v>
      </c>
      <c r="BE956" s="3">
        <f t="shared" ca="1" si="159"/>
        <v>0.25945000000000001</v>
      </c>
      <c r="BF956" s="3">
        <f t="shared" ca="1" si="161"/>
        <v>-0.6450419512753276</v>
      </c>
      <c r="BG956" s="9">
        <f t="shared" ca="1" si="162"/>
        <v>2</v>
      </c>
      <c r="BH956" s="6">
        <f ca="1">IF(ISNUMBER('Descriptive Stats'!BF956),'Descriptive Stats'!BF956,#N/A)</f>
        <v>-0.6450419512753276</v>
      </c>
      <c r="BI956" s="6">
        <f ca="1">IF(ISNUMBER('Descriptive Stats'!E956),'Descriptive Stats'!E956,#N/A)</f>
        <v>2</v>
      </c>
      <c r="BK956" s="2">
        <f t="shared" ca="1" si="166"/>
        <v>2</v>
      </c>
      <c r="BL956" s="2">
        <f t="shared" ca="1" si="167"/>
        <v>2</v>
      </c>
    </row>
    <row r="957" spans="1:64" ht="14.4" x14ac:dyDescent="0.3">
      <c r="A957" s="2">
        <f>ROW()</f>
        <v>957</v>
      </c>
      <c r="B957" s="56"/>
      <c r="C957" s="8">
        <f t="shared" ca="1" si="163"/>
        <v>17</v>
      </c>
      <c r="D957" s="8">
        <f t="shared" ca="1" si="164"/>
        <v>2</v>
      </c>
      <c r="E957" s="50">
        <f t="shared" ca="1" si="157"/>
        <v>7</v>
      </c>
      <c r="F957" s="2" t="str">
        <f t="shared" ca="1" si="165"/>
        <v/>
      </c>
      <c r="BD957" s="49">
        <f t="shared" ca="1" si="160"/>
        <v>4473.5</v>
      </c>
      <c r="BE957" s="3">
        <f t="shared" ca="1" si="159"/>
        <v>0.44729999999999998</v>
      </c>
      <c r="BF957" s="3">
        <f t="shared" ca="1" si="161"/>
        <v>-0.13248586824472414</v>
      </c>
      <c r="BG957" s="9">
        <f t="shared" ca="1" si="162"/>
        <v>7</v>
      </c>
      <c r="BH957" s="6">
        <f ca="1">IF(ISNUMBER('Descriptive Stats'!BF957),'Descriptive Stats'!BF957,#N/A)</f>
        <v>-0.13248586824472414</v>
      </c>
      <c r="BI957" s="6">
        <f ca="1">IF(ISNUMBER('Descriptive Stats'!E957),'Descriptive Stats'!E957,#N/A)</f>
        <v>7</v>
      </c>
      <c r="BK957" s="2" t="str">
        <f t="shared" ca="1" si="166"/>
        <v/>
      </c>
      <c r="BL957" s="2">
        <f t="shared" ca="1" si="167"/>
        <v>7</v>
      </c>
    </row>
    <row r="958" spans="1:64" ht="14.4" x14ac:dyDescent="0.3">
      <c r="A958" s="2">
        <f>ROW()</f>
        <v>958</v>
      </c>
      <c r="B958" s="56"/>
      <c r="C958" s="8">
        <f t="shared" ca="1" si="163"/>
        <v>6</v>
      </c>
      <c r="D958" s="8">
        <f t="shared" ca="1" si="164"/>
        <v>7</v>
      </c>
      <c r="E958" s="50">
        <f t="shared" ca="1" si="157"/>
        <v>0</v>
      </c>
      <c r="F958" s="2" t="str">
        <f t="shared" ca="1" si="165"/>
        <v/>
      </c>
      <c r="BD958" s="49">
        <f t="shared" ca="1" si="160"/>
        <v>815.5</v>
      </c>
      <c r="BE958" s="3">
        <f t="shared" ca="1" si="159"/>
        <v>8.1500000000000003E-2</v>
      </c>
      <c r="BF958" s="3">
        <f t="shared" ca="1" si="161"/>
        <v>-1.3950525282585462</v>
      </c>
      <c r="BG958" s="9">
        <f t="shared" ca="1" si="162"/>
        <v>0</v>
      </c>
      <c r="BH958" s="6">
        <f ca="1">IF(ISNUMBER('Descriptive Stats'!BF958),'Descriptive Stats'!BF958,#N/A)</f>
        <v>-1.3950525282585462</v>
      </c>
      <c r="BI958" s="6">
        <f ca="1">IF(ISNUMBER('Descriptive Stats'!E958),'Descriptive Stats'!E958,#N/A)</f>
        <v>0</v>
      </c>
      <c r="BK958" s="2">
        <f t="shared" ca="1" si="166"/>
        <v>0</v>
      </c>
      <c r="BL958" s="2" t="str">
        <f t="shared" ca="1" si="167"/>
        <v/>
      </c>
    </row>
    <row r="959" spans="1:64" ht="14.4" x14ac:dyDescent="0.3">
      <c r="A959" s="2">
        <f>ROW()</f>
        <v>959</v>
      </c>
      <c r="B959" s="56"/>
      <c r="C959" s="8">
        <f t="shared" ca="1" si="163"/>
        <v>11</v>
      </c>
      <c r="D959" s="8">
        <f t="shared" ca="1" si="164"/>
        <v>0</v>
      </c>
      <c r="E959" s="50">
        <f t="shared" ca="1" si="157"/>
        <v>2</v>
      </c>
      <c r="F959" s="2" t="str">
        <f t="shared" ca="1" si="165"/>
        <v/>
      </c>
      <c r="BD959" s="49">
        <f t="shared" ca="1" si="160"/>
        <v>2595</v>
      </c>
      <c r="BE959" s="3">
        <f t="shared" ca="1" si="159"/>
        <v>0.25945000000000001</v>
      </c>
      <c r="BF959" s="3">
        <f t="shared" ca="1" si="161"/>
        <v>-0.6450419512753276</v>
      </c>
      <c r="BG959" s="9">
        <f t="shared" ca="1" si="162"/>
        <v>2</v>
      </c>
      <c r="BH959" s="6">
        <f ca="1">IF(ISNUMBER('Descriptive Stats'!BF959),'Descriptive Stats'!BF959,#N/A)</f>
        <v>-0.6450419512753276</v>
      </c>
      <c r="BI959" s="6">
        <f ca="1">IF(ISNUMBER('Descriptive Stats'!E959),'Descriptive Stats'!E959,#N/A)</f>
        <v>2</v>
      </c>
      <c r="BK959" s="2">
        <f t="shared" ca="1" si="166"/>
        <v>2</v>
      </c>
      <c r="BL959" s="2">
        <f t="shared" ca="1" si="167"/>
        <v>2</v>
      </c>
    </row>
    <row r="960" spans="1:64" ht="14.4" x14ac:dyDescent="0.3">
      <c r="A960" s="2">
        <f>ROW()</f>
        <v>960</v>
      </c>
      <c r="B960" s="56"/>
      <c r="C960" s="8">
        <f t="shared" ca="1" si="163"/>
        <v>9</v>
      </c>
      <c r="D960" s="8">
        <f t="shared" ca="1" si="164"/>
        <v>2</v>
      </c>
      <c r="E960" s="50">
        <f t="shared" ca="1" si="157"/>
        <v>7</v>
      </c>
      <c r="F960" s="2" t="str">
        <f t="shared" ca="1" si="165"/>
        <v/>
      </c>
      <c r="BD960" s="49">
        <f t="shared" ca="1" si="160"/>
        <v>4473.5</v>
      </c>
      <c r="BE960" s="3">
        <f t="shared" ca="1" si="159"/>
        <v>0.44729999999999998</v>
      </c>
      <c r="BF960" s="3">
        <f t="shared" ca="1" si="161"/>
        <v>-0.13248586824472414</v>
      </c>
      <c r="BG960" s="9">
        <f t="shared" ca="1" si="162"/>
        <v>7</v>
      </c>
      <c r="BH960" s="6">
        <f ca="1">IF(ISNUMBER('Descriptive Stats'!BF960),'Descriptive Stats'!BF960,#N/A)</f>
        <v>-0.13248586824472414</v>
      </c>
      <c r="BI960" s="6">
        <f ca="1">IF(ISNUMBER('Descriptive Stats'!E960),'Descriptive Stats'!E960,#N/A)</f>
        <v>7</v>
      </c>
      <c r="BK960" s="2" t="str">
        <f t="shared" ca="1" si="166"/>
        <v/>
      </c>
      <c r="BL960" s="2">
        <f t="shared" ca="1" si="167"/>
        <v>7</v>
      </c>
    </row>
    <row r="961" spans="1:64" ht="14.4" x14ac:dyDescent="0.3">
      <c r="A961" s="2">
        <f>ROW()</f>
        <v>961</v>
      </c>
      <c r="B961" s="56"/>
      <c r="C961" s="8">
        <f t="shared" ca="1" si="163"/>
        <v>19</v>
      </c>
      <c r="D961" s="8">
        <f t="shared" ca="1" si="164"/>
        <v>7</v>
      </c>
      <c r="E961" s="50">
        <f t="shared" ca="1" si="157"/>
        <v>7</v>
      </c>
      <c r="F961" s="2" t="str">
        <f t="shared" ca="1" si="165"/>
        <v/>
      </c>
      <c r="BD961" s="49">
        <f t="shared" ca="1" si="160"/>
        <v>4473.5</v>
      </c>
      <c r="BE961" s="3">
        <f t="shared" ca="1" si="159"/>
        <v>0.44729999999999998</v>
      </c>
      <c r="BF961" s="3">
        <f t="shared" ca="1" si="161"/>
        <v>-0.13248586824472414</v>
      </c>
      <c r="BG961" s="9">
        <f t="shared" ca="1" si="162"/>
        <v>7</v>
      </c>
      <c r="BH961" s="6">
        <f ca="1">IF(ISNUMBER('Descriptive Stats'!BF961),'Descriptive Stats'!BF961,#N/A)</f>
        <v>-0.13248586824472414</v>
      </c>
      <c r="BI961" s="6">
        <f ca="1">IF(ISNUMBER('Descriptive Stats'!E961),'Descriptive Stats'!E961,#N/A)</f>
        <v>7</v>
      </c>
      <c r="BK961" s="2" t="str">
        <f t="shared" ca="1" si="166"/>
        <v/>
      </c>
      <c r="BL961" s="2">
        <f t="shared" ca="1" si="167"/>
        <v>7</v>
      </c>
    </row>
    <row r="962" spans="1:64" ht="14.4" x14ac:dyDescent="0.3">
      <c r="A962" s="2">
        <f>ROW()</f>
        <v>962</v>
      </c>
      <c r="B962" s="56"/>
      <c r="C962" s="8">
        <f t="shared" ca="1" si="163"/>
        <v>19</v>
      </c>
      <c r="D962" s="8">
        <f t="shared" ca="1" si="164"/>
        <v>7</v>
      </c>
      <c r="E962" s="50">
        <f t="shared" ca="1" si="157"/>
        <v>6</v>
      </c>
      <c r="F962" s="2" t="str">
        <f t="shared" ca="1" si="165"/>
        <v/>
      </c>
      <c r="BD962" s="49">
        <f t="shared" ca="1" si="160"/>
        <v>3900</v>
      </c>
      <c r="BE962" s="3">
        <f t="shared" ca="1" si="159"/>
        <v>0.38995000000000002</v>
      </c>
      <c r="BF962" s="3">
        <f t="shared" ca="1" si="161"/>
        <v>-0.2794493539703507</v>
      </c>
      <c r="BG962" s="9">
        <f t="shared" ca="1" si="162"/>
        <v>6</v>
      </c>
      <c r="BH962" s="6">
        <f ca="1">IF(ISNUMBER('Descriptive Stats'!BF962),'Descriptive Stats'!BF962,#N/A)</f>
        <v>-0.2794493539703507</v>
      </c>
      <c r="BI962" s="6">
        <f ca="1">IF(ISNUMBER('Descriptive Stats'!E962),'Descriptive Stats'!E962,#N/A)</f>
        <v>6</v>
      </c>
      <c r="BK962" s="2" t="str">
        <f t="shared" ca="1" si="166"/>
        <v/>
      </c>
      <c r="BL962" s="2">
        <f t="shared" ca="1" si="167"/>
        <v>6</v>
      </c>
    </row>
    <row r="963" spans="1:64" ht="14.4" x14ac:dyDescent="0.3">
      <c r="A963" s="2">
        <f>ROW()</f>
        <v>963</v>
      </c>
      <c r="B963" s="56"/>
      <c r="C963" s="8">
        <f t="shared" ca="1" si="163"/>
        <v>16</v>
      </c>
      <c r="D963" s="8">
        <f t="shared" ca="1" si="164"/>
        <v>6</v>
      </c>
      <c r="E963" s="50">
        <f t="shared" ref="E963:E1026" ca="1" si="168">IF(0=MOD(ROW(),$J$1),AVERAGE(OFFSET($D$2,ROW()-$J$1,0,$J$1,1)),"")</f>
        <v>2</v>
      </c>
      <c r="F963" s="2" t="str">
        <f t="shared" ca="1" si="165"/>
        <v/>
      </c>
      <c r="BD963" s="49">
        <f t="shared" ca="1" si="160"/>
        <v>2595</v>
      </c>
      <c r="BE963" s="3">
        <f t="shared" ca="1" si="159"/>
        <v>0.25945000000000001</v>
      </c>
      <c r="BF963" s="3">
        <f t="shared" ca="1" si="161"/>
        <v>-0.6450419512753276</v>
      </c>
      <c r="BG963" s="9">
        <f t="shared" ca="1" si="162"/>
        <v>2</v>
      </c>
      <c r="BH963" s="6">
        <f ca="1">IF(ISNUMBER('Descriptive Stats'!BF963),'Descriptive Stats'!BF963,#N/A)</f>
        <v>-0.6450419512753276</v>
      </c>
      <c r="BI963" s="6">
        <f ca="1">IF(ISNUMBER('Descriptive Stats'!E963),'Descriptive Stats'!E963,#N/A)</f>
        <v>2</v>
      </c>
      <c r="BK963" s="2">
        <f t="shared" ca="1" si="166"/>
        <v>2</v>
      </c>
      <c r="BL963" s="2">
        <f t="shared" ca="1" si="167"/>
        <v>2</v>
      </c>
    </row>
    <row r="964" spans="1:64" ht="14.4" x14ac:dyDescent="0.3">
      <c r="A964" s="2">
        <f>ROW()</f>
        <v>964</v>
      </c>
      <c r="B964" s="56"/>
      <c r="C964" s="8">
        <f t="shared" ca="1" si="163"/>
        <v>17</v>
      </c>
      <c r="D964" s="8">
        <f t="shared" ca="1" si="164"/>
        <v>2</v>
      </c>
      <c r="E964" s="50">
        <f t="shared" ca="1" si="168"/>
        <v>6</v>
      </c>
      <c r="F964" s="2" t="str">
        <f t="shared" ca="1" si="165"/>
        <v/>
      </c>
      <c r="BD964" s="49">
        <f t="shared" ca="1" si="160"/>
        <v>3900</v>
      </c>
      <c r="BE964" s="3">
        <f t="shared" ca="1" si="159"/>
        <v>0.38995000000000002</v>
      </c>
      <c r="BF964" s="3">
        <f t="shared" ca="1" si="161"/>
        <v>-0.2794493539703507</v>
      </c>
      <c r="BG964" s="9">
        <f t="shared" ca="1" si="162"/>
        <v>6</v>
      </c>
      <c r="BH964" s="6">
        <f ca="1">IF(ISNUMBER('Descriptive Stats'!BF964),'Descriptive Stats'!BF964,#N/A)</f>
        <v>-0.2794493539703507</v>
      </c>
      <c r="BI964" s="6">
        <f ca="1">IF(ISNUMBER('Descriptive Stats'!E964),'Descriptive Stats'!E964,#N/A)</f>
        <v>6</v>
      </c>
      <c r="BK964" s="2" t="str">
        <f t="shared" ca="1" si="166"/>
        <v/>
      </c>
      <c r="BL964" s="2">
        <f t="shared" ca="1" si="167"/>
        <v>6</v>
      </c>
    </row>
    <row r="965" spans="1:64" ht="14.4" x14ac:dyDescent="0.3">
      <c r="A965" s="2">
        <f>ROW()</f>
        <v>965</v>
      </c>
      <c r="B965" s="56"/>
      <c r="C965" s="8">
        <f t="shared" ca="1" si="163"/>
        <v>2</v>
      </c>
      <c r="D965" s="8">
        <f t="shared" ca="1" si="164"/>
        <v>6</v>
      </c>
      <c r="E965" s="50">
        <f t="shared" ca="1" si="168"/>
        <v>0</v>
      </c>
      <c r="F965" s="2" t="str">
        <f t="shared" ca="1" si="165"/>
        <v/>
      </c>
      <c r="BD965" s="49">
        <f t="shared" ca="1" si="160"/>
        <v>815.5</v>
      </c>
      <c r="BE965" s="3">
        <f t="shared" ca="1" si="159"/>
        <v>8.1500000000000003E-2</v>
      </c>
      <c r="BF965" s="3">
        <f t="shared" ca="1" si="161"/>
        <v>-1.3950525282585462</v>
      </c>
      <c r="BG965" s="9">
        <f t="shared" ca="1" si="162"/>
        <v>0</v>
      </c>
      <c r="BH965" s="6">
        <f ca="1">IF(ISNUMBER('Descriptive Stats'!BF965),'Descriptive Stats'!BF965,#N/A)</f>
        <v>-1.3950525282585462</v>
      </c>
      <c r="BI965" s="6">
        <f ca="1">IF(ISNUMBER('Descriptive Stats'!E965),'Descriptive Stats'!E965,#N/A)</f>
        <v>0</v>
      </c>
      <c r="BK965" s="2">
        <f t="shared" ca="1" si="166"/>
        <v>0</v>
      </c>
      <c r="BL965" s="2" t="str">
        <f t="shared" ca="1" si="167"/>
        <v/>
      </c>
    </row>
    <row r="966" spans="1:64" ht="14.4" x14ac:dyDescent="0.3">
      <c r="A966" s="2">
        <f>ROW()</f>
        <v>966</v>
      </c>
      <c r="B966" s="56"/>
      <c r="C966" s="8">
        <f t="shared" ca="1" si="163"/>
        <v>18</v>
      </c>
      <c r="D966" s="8">
        <f t="shared" ca="1" si="164"/>
        <v>0</v>
      </c>
      <c r="E966" s="50">
        <f t="shared" ca="1" si="168"/>
        <v>2</v>
      </c>
      <c r="F966" s="2" t="str">
        <f t="shared" ca="1" si="165"/>
        <v/>
      </c>
      <c r="BD966" s="49">
        <f t="shared" ca="1" si="160"/>
        <v>2595</v>
      </c>
      <c r="BE966" s="3">
        <f t="shared" ca="1" si="159"/>
        <v>0.25945000000000001</v>
      </c>
      <c r="BF966" s="3">
        <f t="shared" ca="1" si="161"/>
        <v>-0.6450419512753276</v>
      </c>
      <c r="BG966" s="9">
        <f t="shared" ca="1" si="162"/>
        <v>2</v>
      </c>
      <c r="BH966" s="6">
        <f ca="1">IF(ISNUMBER('Descriptive Stats'!BF966),'Descriptive Stats'!BF966,#N/A)</f>
        <v>-0.6450419512753276</v>
      </c>
      <c r="BI966" s="6">
        <f ca="1">IF(ISNUMBER('Descriptive Stats'!E966),'Descriptive Stats'!E966,#N/A)</f>
        <v>2</v>
      </c>
      <c r="BK966" s="2">
        <f t="shared" ca="1" si="166"/>
        <v>2</v>
      </c>
      <c r="BL966" s="2">
        <f t="shared" ca="1" si="167"/>
        <v>2</v>
      </c>
    </row>
    <row r="967" spans="1:64" ht="14.4" x14ac:dyDescent="0.3">
      <c r="A967" s="2">
        <f>ROW()</f>
        <v>967</v>
      </c>
      <c r="B967" s="56"/>
      <c r="C967" s="8">
        <f t="shared" ca="1" si="163"/>
        <v>3</v>
      </c>
      <c r="D967" s="8">
        <f t="shared" ca="1" si="164"/>
        <v>2</v>
      </c>
      <c r="E967" s="50">
        <f t="shared" ca="1" si="168"/>
        <v>4</v>
      </c>
      <c r="F967" s="2" t="str">
        <f t="shared" ca="1" si="165"/>
        <v/>
      </c>
      <c r="BD967" s="49">
        <f t="shared" ca="1" si="160"/>
        <v>3442</v>
      </c>
      <c r="BE967" s="3">
        <f t="shared" ref="BE967:BE1030" ca="1" si="169">IF(ISNUMBER(BD967),(BD967-0.5)/$BK$4,"")</f>
        <v>0.34415000000000001</v>
      </c>
      <c r="BF967" s="3">
        <f t="shared" ca="1" si="161"/>
        <v>-0.40116316278173481</v>
      </c>
      <c r="BG967" s="9">
        <f t="shared" ca="1" si="162"/>
        <v>4</v>
      </c>
      <c r="BH967" s="6">
        <f ca="1">IF(ISNUMBER('Descriptive Stats'!BF967),'Descriptive Stats'!BF967,#N/A)</f>
        <v>-0.40116316278173481</v>
      </c>
      <c r="BI967" s="6">
        <f ca="1">IF(ISNUMBER('Descriptive Stats'!E967),'Descriptive Stats'!E967,#N/A)</f>
        <v>4</v>
      </c>
      <c r="BK967" s="2" t="str">
        <f t="shared" ca="1" si="166"/>
        <v/>
      </c>
      <c r="BL967" s="2">
        <f t="shared" ca="1" si="167"/>
        <v>4</v>
      </c>
    </row>
    <row r="968" spans="1:64" ht="14.4" x14ac:dyDescent="0.3">
      <c r="A968" s="2">
        <f>ROW()</f>
        <v>968</v>
      </c>
      <c r="B968" s="56"/>
      <c r="C968" s="8">
        <f t="shared" ca="1" si="163"/>
        <v>13</v>
      </c>
      <c r="D968" s="8">
        <f t="shared" ca="1" si="164"/>
        <v>4</v>
      </c>
      <c r="E968" s="50">
        <f t="shared" ca="1" si="168"/>
        <v>19</v>
      </c>
      <c r="F968" s="2" t="str">
        <f t="shared" ca="1" si="165"/>
        <v>X</v>
      </c>
      <c r="BD968" s="49">
        <f t="shared" ref="BD968:BD1031" ca="1" si="170">IF(ISNUMBER(BG968),_xlfn.RANK.AVG(BG968,$BG$2:$BG$5414,1),"")</f>
        <v>5294</v>
      </c>
      <c r="BE968" s="3">
        <f t="shared" ca="1" si="169"/>
        <v>0.52934999999999999</v>
      </c>
      <c r="BF968" s="3">
        <f t="shared" ca="1" si="161"/>
        <v>7.3636031452008061E-2</v>
      </c>
      <c r="BG968" s="9">
        <f t="shared" ca="1" si="162"/>
        <v>19</v>
      </c>
      <c r="BH968" s="6">
        <f ca="1">IF(ISNUMBER('Descriptive Stats'!BF968),'Descriptive Stats'!BF968,#N/A)</f>
        <v>7.3636031452008061E-2</v>
      </c>
      <c r="BI968" s="6">
        <f ca="1">IF(ISNUMBER('Descriptive Stats'!E968),'Descriptive Stats'!E968,#N/A)</f>
        <v>19</v>
      </c>
      <c r="BK968" s="2" t="str">
        <f t="shared" ca="1" si="166"/>
        <v/>
      </c>
      <c r="BL968" s="2">
        <f t="shared" ca="1" si="167"/>
        <v>19</v>
      </c>
    </row>
    <row r="969" spans="1:64" ht="14.4" x14ac:dyDescent="0.3">
      <c r="A969" s="2">
        <f>ROW()</f>
        <v>969</v>
      </c>
      <c r="B969" s="56"/>
      <c r="C969" s="8">
        <f t="shared" ca="1" si="163"/>
        <v>7</v>
      </c>
      <c r="D969" s="8">
        <f t="shared" ca="1" si="164"/>
        <v>19</v>
      </c>
      <c r="E969" s="50">
        <f t="shared" ca="1" si="168"/>
        <v>19</v>
      </c>
      <c r="F969" s="2" t="str">
        <f t="shared" ca="1" si="165"/>
        <v>X</v>
      </c>
      <c r="BD969" s="49">
        <f t="shared" ca="1" si="170"/>
        <v>5294</v>
      </c>
      <c r="BE969" s="3">
        <f t="shared" ca="1" si="169"/>
        <v>0.52934999999999999</v>
      </c>
      <c r="BF969" s="3">
        <f t="shared" ref="BF969:BF1032" ca="1" si="171">IF(ISNUMBER(BE969),_xlfn.NORM.INV(BE969,0,1),"")</f>
        <v>7.3636031452008061E-2</v>
      </c>
      <c r="BG969" s="9">
        <f t="shared" ref="BG969:BG1032" ca="1" si="172">IF(ISNUMBER(E969),E969,"")</f>
        <v>19</v>
      </c>
      <c r="BH969" s="6">
        <f ca="1">IF(ISNUMBER('Descriptive Stats'!BF969),'Descriptive Stats'!BF969,#N/A)</f>
        <v>7.3636031452008061E-2</v>
      </c>
      <c r="BI969" s="6">
        <f ca="1">IF(ISNUMBER('Descriptive Stats'!E969),'Descriptive Stats'!E969,#N/A)</f>
        <v>19</v>
      </c>
      <c r="BK969" s="2" t="str">
        <f t="shared" ca="1" si="166"/>
        <v/>
      </c>
      <c r="BL969" s="2">
        <f t="shared" ca="1" si="167"/>
        <v>19</v>
      </c>
    </row>
    <row r="970" spans="1:64" ht="14.4" x14ac:dyDescent="0.3">
      <c r="A970" s="2">
        <f>ROW()</f>
        <v>970</v>
      </c>
      <c r="B970" s="56"/>
      <c r="C970" s="8">
        <f t="shared" ca="1" si="163"/>
        <v>7</v>
      </c>
      <c r="D970" s="8">
        <f t="shared" ca="1" si="164"/>
        <v>19</v>
      </c>
      <c r="E970" s="50">
        <f t="shared" ca="1" si="168"/>
        <v>2</v>
      </c>
      <c r="F970" s="2" t="str">
        <f t="shared" ca="1" si="165"/>
        <v/>
      </c>
      <c r="BD970" s="49">
        <f t="shared" ca="1" si="170"/>
        <v>2595</v>
      </c>
      <c r="BE970" s="3">
        <f t="shared" ca="1" si="169"/>
        <v>0.25945000000000001</v>
      </c>
      <c r="BF970" s="3">
        <f t="shared" ca="1" si="171"/>
        <v>-0.6450419512753276</v>
      </c>
      <c r="BG970" s="9">
        <f t="shared" ca="1" si="172"/>
        <v>2</v>
      </c>
      <c r="BH970" s="6">
        <f ca="1">IF(ISNUMBER('Descriptive Stats'!BF970),'Descriptive Stats'!BF970,#N/A)</f>
        <v>-0.6450419512753276</v>
      </c>
      <c r="BI970" s="6">
        <f ca="1">IF(ISNUMBER('Descriptive Stats'!E970),'Descriptive Stats'!E970,#N/A)</f>
        <v>2</v>
      </c>
      <c r="BK970" s="2">
        <f t="shared" ca="1" si="166"/>
        <v>2</v>
      </c>
      <c r="BL970" s="2">
        <f t="shared" ca="1" si="167"/>
        <v>2</v>
      </c>
    </row>
    <row r="971" spans="1:64" ht="14.4" x14ac:dyDescent="0.3">
      <c r="A971" s="2">
        <f>ROW()</f>
        <v>971</v>
      </c>
      <c r="B971" s="56"/>
      <c r="C971" s="8">
        <f t="shared" ca="1" si="163"/>
        <v>17</v>
      </c>
      <c r="D971" s="8">
        <f t="shared" ca="1" si="164"/>
        <v>2</v>
      </c>
      <c r="E971" s="50">
        <f t="shared" ca="1" si="168"/>
        <v>2</v>
      </c>
      <c r="F971" s="2" t="str">
        <f t="shared" ca="1" si="165"/>
        <v/>
      </c>
      <c r="BD971" s="49">
        <f t="shared" ca="1" si="170"/>
        <v>2595</v>
      </c>
      <c r="BE971" s="3">
        <f t="shared" ca="1" si="169"/>
        <v>0.25945000000000001</v>
      </c>
      <c r="BF971" s="3">
        <f t="shared" ca="1" si="171"/>
        <v>-0.6450419512753276</v>
      </c>
      <c r="BG971" s="9">
        <f t="shared" ca="1" si="172"/>
        <v>2</v>
      </c>
      <c r="BH971" s="6">
        <f ca="1">IF(ISNUMBER('Descriptive Stats'!BF971),'Descriptive Stats'!BF971,#N/A)</f>
        <v>-0.6450419512753276</v>
      </c>
      <c r="BI971" s="6">
        <f ca="1">IF(ISNUMBER('Descriptive Stats'!E971),'Descriptive Stats'!E971,#N/A)</f>
        <v>2</v>
      </c>
      <c r="BK971" s="2">
        <f t="shared" ca="1" si="166"/>
        <v>2</v>
      </c>
      <c r="BL971" s="2">
        <f t="shared" ca="1" si="167"/>
        <v>2</v>
      </c>
    </row>
    <row r="972" spans="1:64" ht="14.4" x14ac:dyDescent="0.3">
      <c r="A972" s="2">
        <f>ROW()</f>
        <v>972</v>
      </c>
      <c r="B972" s="56"/>
      <c r="C972" s="8">
        <f t="shared" ca="1" si="163"/>
        <v>3</v>
      </c>
      <c r="D972" s="8">
        <f t="shared" ca="1" si="164"/>
        <v>2</v>
      </c>
      <c r="E972" s="50">
        <f t="shared" ca="1" si="168"/>
        <v>7</v>
      </c>
      <c r="F972" s="2" t="str">
        <f t="shared" ca="1" si="165"/>
        <v/>
      </c>
      <c r="BD972" s="49">
        <f t="shared" ca="1" si="170"/>
        <v>4473.5</v>
      </c>
      <c r="BE972" s="3">
        <f t="shared" ca="1" si="169"/>
        <v>0.44729999999999998</v>
      </c>
      <c r="BF972" s="3">
        <f t="shared" ca="1" si="171"/>
        <v>-0.13248586824472414</v>
      </c>
      <c r="BG972" s="9">
        <f t="shared" ca="1" si="172"/>
        <v>7</v>
      </c>
      <c r="BH972" s="6">
        <f ca="1">IF(ISNUMBER('Descriptive Stats'!BF972),'Descriptive Stats'!BF972,#N/A)</f>
        <v>-0.13248586824472414</v>
      </c>
      <c r="BI972" s="6">
        <f ca="1">IF(ISNUMBER('Descriptive Stats'!E972),'Descriptive Stats'!E972,#N/A)</f>
        <v>7</v>
      </c>
      <c r="BK972" s="2" t="str">
        <f t="shared" ca="1" si="166"/>
        <v/>
      </c>
      <c r="BL972" s="2">
        <f t="shared" ca="1" si="167"/>
        <v>7</v>
      </c>
    </row>
    <row r="973" spans="1:64" ht="14.4" x14ac:dyDescent="0.3">
      <c r="A973" s="2">
        <f>ROW()</f>
        <v>973</v>
      </c>
      <c r="B973" s="56"/>
      <c r="C973" s="8">
        <f t="shared" ca="1" si="163"/>
        <v>19</v>
      </c>
      <c r="D973" s="8">
        <f t="shared" ca="1" si="164"/>
        <v>7</v>
      </c>
      <c r="E973" s="50">
        <f t="shared" ca="1" si="168"/>
        <v>0</v>
      </c>
      <c r="F973" s="2" t="str">
        <f t="shared" ca="1" si="165"/>
        <v/>
      </c>
      <c r="BD973" s="49">
        <f t="shared" ca="1" si="170"/>
        <v>815.5</v>
      </c>
      <c r="BE973" s="3">
        <f t="shared" ca="1" si="169"/>
        <v>8.1500000000000003E-2</v>
      </c>
      <c r="BF973" s="3">
        <f t="shared" ca="1" si="171"/>
        <v>-1.3950525282585462</v>
      </c>
      <c r="BG973" s="9">
        <f t="shared" ca="1" si="172"/>
        <v>0</v>
      </c>
      <c r="BH973" s="6">
        <f ca="1">IF(ISNUMBER('Descriptive Stats'!BF973),'Descriptive Stats'!BF973,#N/A)</f>
        <v>-1.3950525282585462</v>
      </c>
      <c r="BI973" s="6">
        <f ca="1">IF(ISNUMBER('Descriptive Stats'!E973),'Descriptive Stats'!E973,#N/A)</f>
        <v>0</v>
      </c>
      <c r="BK973" s="2">
        <f t="shared" ca="1" si="166"/>
        <v>0</v>
      </c>
      <c r="BL973" s="2" t="str">
        <f t="shared" ca="1" si="167"/>
        <v/>
      </c>
    </row>
    <row r="974" spans="1:64" ht="14.4" x14ac:dyDescent="0.3">
      <c r="A974" s="2">
        <f>ROW()</f>
        <v>974</v>
      </c>
      <c r="B974" s="56"/>
      <c r="C974" s="8">
        <f t="shared" ca="1" si="163"/>
        <v>22</v>
      </c>
      <c r="D974" s="8">
        <f t="shared" ca="1" si="164"/>
        <v>0</v>
      </c>
      <c r="E974" s="50">
        <f t="shared" ca="1" si="168"/>
        <v>1</v>
      </c>
      <c r="F974" s="2" t="str">
        <f t="shared" ca="1" si="165"/>
        <v/>
      </c>
      <c r="BD974" s="49">
        <f t="shared" ca="1" si="170"/>
        <v>1871</v>
      </c>
      <c r="BE974" s="3">
        <f t="shared" ca="1" si="169"/>
        <v>0.18704999999999999</v>
      </c>
      <c r="BF974" s="3">
        <f t="shared" ca="1" si="171"/>
        <v>-0.88881967520906158</v>
      </c>
      <c r="BG974" s="9">
        <f t="shared" ca="1" si="172"/>
        <v>1</v>
      </c>
      <c r="BH974" s="6">
        <f ca="1">IF(ISNUMBER('Descriptive Stats'!BF974),'Descriptive Stats'!BF974,#N/A)</f>
        <v>-0.88881967520906158</v>
      </c>
      <c r="BI974" s="6">
        <f ca="1">IF(ISNUMBER('Descriptive Stats'!E974),'Descriptive Stats'!E974,#N/A)</f>
        <v>1</v>
      </c>
      <c r="BK974" s="2">
        <f t="shared" ca="1" si="166"/>
        <v>1</v>
      </c>
      <c r="BL974" s="2" t="str">
        <f t="shared" ca="1" si="167"/>
        <v/>
      </c>
    </row>
    <row r="975" spans="1:64" ht="14.4" x14ac:dyDescent="0.3">
      <c r="A975" s="2">
        <f>ROW()</f>
        <v>975</v>
      </c>
      <c r="B975" s="56"/>
      <c r="C975" s="8">
        <f t="shared" ca="1" si="163"/>
        <v>12</v>
      </c>
      <c r="D975" s="8">
        <f t="shared" ca="1" si="164"/>
        <v>1</v>
      </c>
      <c r="E975" s="50">
        <f t="shared" ca="1" si="168"/>
        <v>0</v>
      </c>
      <c r="F975" s="2" t="str">
        <f t="shared" ca="1" si="165"/>
        <v/>
      </c>
      <c r="BD975" s="49">
        <f t="shared" ca="1" si="170"/>
        <v>815.5</v>
      </c>
      <c r="BE975" s="3">
        <f t="shared" ca="1" si="169"/>
        <v>8.1500000000000003E-2</v>
      </c>
      <c r="BF975" s="3">
        <f t="shared" ca="1" si="171"/>
        <v>-1.3950525282585462</v>
      </c>
      <c r="BG975" s="9">
        <f t="shared" ca="1" si="172"/>
        <v>0</v>
      </c>
      <c r="BH975" s="6">
        <f ca="1">IF(ISNUMBER('Descriptive Stats'!BF975),'Descriptive Stats'!BF975,#N/A)</f>
        <v>-1.3950525282585462</v>
      </c>
      <c r="BI975" s="6">
        <f ca="1">IF(ISNUMBER('Descriptive Stats'!E975),'Descriptive Stats'!E975,#N/A)</f>
        <v>0</v>
      </c>
      <c r="BK975" s="2">
        <f t="shared" ca="1" si="166"/>
        <v>0</v>
      </c>
      <c r="BL975" s="2" t="str">
        <f t="shared" ca="1" si="167"/>
        <v/>
      </c>
    </row>
    <row r="976" spans="1:64" ht="14.4" x14ac:dyDescent="0.3">
      <c r="A976" s="2">
        <f>ROW()</f>
        <v>976</v>
      </c>
      <c r="B976" s="56"/>
      <c r="C976" s="8">
        <f t="shared" ca="1" si="163"/>
        <v>14</v>
      </c>
      <c r="D976" s="8">
        <f t="shared" ca="1" si="164"/>
        <v>0</v>
      </c>
      <c r="E976" s="50">
        <f t="shared" ca="1" si="168"/>
        <v>2</v>
      </c>
      <c r="F976" s="2" t="str">
        <f t="shared" ca="1" si="165"/>
        <v/>
      </c>
      <c r="BD976" s="49">
        <f t="shared" ca="1" si="170"/>
        <v>2595</v>
      </c>
      <c r="BE976" s="3">
        <f t="shared" ca="1" si="169"/>
        <v>0.25945000000000001</v>
      </c>
      <c r="BF976" s="3">
        <f t="shared" ca="1" si="171"/>
        <v>-0.6450419512753276</v>
      </c>
      <c r="BG976" s="9">
        <f t="shared" ca="1" si="172"/>
        <v>2</v>
      </c>
      <c r="BH976" s="6">
        <f ca="1">IF(ISNUMBER('Descriptive Stats'!BF976),'Descriptive Stats'!BF976,#N/A)</f>
        <v>-0.6450419512753276</v>
      </c>
      <c r="BI976" s="6">
        <f ca="1">IF(ISNUMBER('Descriptive Stats'!E976),'Descriptive Stats'!E976,#N/A)</f>
        <v>2</v>
      </c>
      <c r="BK976" s="2">
        <f t="shared" ca="1" si="166"/>
        <v>2</v>
      </c>
      <c r="BL976" s="2">
        <f t="shared" ca="1" si="167"/>
        <v>2</v>
      </c>
    </row>
    <row r="977" spans="1:64" ht="14.4" x14ac:dyDescent="0.3">
      <c r="A977" s="2">
        <f>ROW()</f>
        <v>977</v>
      </c>
      <c r="B977" s="56"/>
      <c r="C977" s="8">
        <f t="shared" ref="C977:C1040" ca="1" si="173">RANDBETWEEN(2,COUNT(B:B))</f>
        <v>17</v>
      </c>
      <c r="D977" s="8">
        <f t="shared" ref="D977:D1040" ca="1" si="174">VLOOKUP(C977,A:B,2,TRUE)</f>
        <v>2</v>
      </c>
      <c r="E977" s="50">
        <f t="shared" ca="1" si="168"/>
        <v>2</v>
      </c>
      <c r="F977" s="2" t="str">
        <f t="shared" ref="F977:F1040" ca="1" si="175">IF(ISNUMBER(E977),IF(OR(E977&lt;$K$16,E977&gt;$K$14),"X",""),"")</f>
        <v/>
      </c>
      <c r="BD977" s="49">
        <f t="shared" ca="1" si="170"/>
        <v>2595</v>
      </c>
      <c r="BE977" s="3">
        <f t="shared" ca="1" si="169"/>
        <v>0.25945000000000001</v>
      </c>
      <c r="BF977" s="3">
        <f t="shared" ca="1" si="171"/>
        <v>-0.6450419512753276</v>
      </c>
      <c r="BG977" s="9">
        <f t="shared" ca="1" si="172"/>
        <v>2</v>
      </c>
      <c r="BH977" s="6">
        <f ca="1">IF(ISNUMBER('Descriptive Stats'!BF977),'Descriptive Stats'!BF977,#N/A)</f>
        <v>-0.6450419512753276</v>
      </c>
      <c r="BI977" s="6">
        <f ca="1">IF(ISNUMBER('Descriptive Stats'!E977),'Descriptive Stats'!E977,#N/A)</f>
        <v>2</v>
      </c>
      <c r="BK977" s="2">
        <f t="shared" ca="1" si="166"/>
        <v>2</v>
      </c>
      <c r="BL977" s="2">
        <f t="shared" ca="1" si="167"/>
        <v>2</v>
      </c>
    </row>
    <row r="978" spans="1:64" ht="14.4" x14ac:dyDescent="0.3">
      <c r="A978" s="2">
        <f>ROW()</f>
        <v>978</v>
      </c>
      <c r="B978" s="56"/>
      <c r="C978" s="8">
        <f t="shared" ca="1" si="173"/>
        <v>9</v>
      </c>
      <c r="D978" s="8">
        <f t="shared" ca="1" si="174"/>
        <v>2</v>
      </c>
      <c r="E978" s="50">
        <f t="shared" ca="1" si="168"/>
        <v>15</v>
      </c>
      <c r="F978" s="2" t="str">
        <f t="shared" ca="1" si="175"/>
        <v/>
      </c>
      <c r="BD978" s="49">
        <f t="shared" ca="1" si="170"/>
        <v>5051.5</v>
      </c>
      <c r="BE978" s="3">
        <f t="shared" ca="1" si="169"/>
        <v>0.50509999999999999</v>
      </c>
      <c r="BF978" s="3">
        <f t="shared" ca="1" si="171"/>
        <v>1.2784152420787677E-2</v>
      </c>
      <c r="BG978" s="9">
        <f t="shared" ca="1" si="172"/>
        <v>15</v>
      </c>
      <c r="BH978" s="6">
        <f ca="1">IF(ISNUMBER('Descriptive Stats'!BF978),'Descriptive Stats'!BF978,#N/A)</f>
        <v>1.2784152420787677E-2</v>
      </c>
      <c r="BI978" s="6">
        <f ca="1">IF(ISNUMBER('Descriptive Stats'!E978),'Descriptive Stats'!E978,#N/A)</f>
        <v>15</v>
      </c>
      <c r="BK978" s="2" t="str">
        <f t="shared" ca="1" si="166"/>
        <v/>
      </c>
      <c r="BL978" s="2">
        <f t="shared" ca="1" si="167"/>
        <v>15</v>
      </c>
    </row>
    <row r="979" spans="1:64" ht="14.4" x14ac:dyDescent="0.3">
      <c r="A979" s="2">
        <f>ROW()</f>
        <v>979</v>
      </c>
      <c r="B979" s="56"/>
      <c r="C979" s="8">
        <f t="shared" ca="1" si="173"/>
        <v>24</v>
      </c>
      <c r="D979" s="8">
        <f t="shared" ca="1" si="174"/>
        <v>15</v>
      </c>
      <c r="E979" s="50">
        <f t="shared" ca="1" si="168"/>
        <v>0</v>
      </c>
      <c r="F979" s="2" t="str">
        <f t="shared" ca="1" si="175"/>
        <v/>
      </c>
      <c r="BD979" s="49">
        <f t="shared" ca="1" si="170"/>
        <v>815.5</v>
      </c>
      <c r="BE979" s="3">
        <f t="shared" ca="1" si="169"/>
        <v>8.1500000000000003E-2</v>
      </c>
      <c r="BF979" s="3">
        <f t="shared" ca="1" si="171"/>
        <v>-1.3950525282585462</v>
      </c>
      <c r="BG979" s="9">
        <f t="shared" ca="1" si="172"/>
        <v>0</v>
      </c>
      <c r="BH979" s="6">
        <f ca="1">IF(ISNUMBER('Descriptive Stats'!BF979),'Descriptive Stats'!BF979,#N/A)</f>
        <v>-1.3950525282585462</v>
      </c>
      <c r="BI979" s="6">
        <f ca="1">IF(ISNUMBER('Descriptive Stats'!E979),'Descriptive Stats'!E979,#N/A)</f>
        <v>0</v>
      </c>
      <c r="BK979" s="2">
        <f t="shared" ca="1" si="166"/>
        <v>0</v>
      </c>
      <c r="BL979" s="2" t="str">
        <f t="shared" ca="1" si="167"/>
        <v/>
      </c>
    </row>
    <row r="980" spans="1:64" ht="14.4" x14ac:dyDescent="0.3">
      <c r="A980" s="2">
        <f>ROW()</f>
        <v>980</v>
      </c>
      <c r="B980" s="56"/>
      <c r="C980" s="8">
        <f t="shared" ca="1" si="173"/>
        <v>14</v>
      </c>
      <c r="D980" s="8">
        <f t="shared" ca="1" si="174"/>
        <v>0</v>
      </c>
      <c r="E980" s="50">
        <f t="shared" ca="1" si="168"/>
        <v>7</v>
      </c>
      <c r="F980" s="2" t="str">
        <f t="shared" ca="1" si="175"/>
        <v/>
      </c>
      <c r="BD980" s="49">
        <f t="shared" ca="1" si="170"/>
        <v>4473.5</v>
      </c>
      <c r="BE980" s="3">
        <f t="shared" ca="1" si="169"/>
        <v>0.44729999999999998</v>
      </c>
      <c r="BF980" s="3">
        <f t="shared" ca="1" si="171"/>
        <v>-0.13248586824472414</v>
      </c>
      <c r="BG980" s="9">
        <f t="shared" ca="1" si="172"/>
        <v>7</v>
      </c>
      <c r="BH980" s="6">
        <f ca="1">IF(ISNUMBER('Descriptive Stats'!BF980),'Descriptive Stats'!BF980,#N/A)</f>
        <v>-0.13248586824472414</v>
      </c>
      <c r="BI980" s="6">
        <f ca="1">IF(ISNUMBER('Descriptive Stats'!E980),'Descriptive Stats'!E980,#N/A)</f>
        <v>7</v>
      </c>
      <c r="BK980" s="2" t="str">
        <f t="shared" ca="1" si="166"/>
        <v/>
      </c>
      <c r="BL980" s="2">
        <f t="shared" ca="1" si="167"/>
        <v>7</v>
      </c>
    </row>
    <row r="981" spans="1:64" ht="14.4" x14ac:dyDescent="0.3">
      <c r="A981" s="2">
        <f>ROW()</f>
        <v>981</v>
      </c>
      <c r="B981" s="56"/>
      <c r="C981" s="8">
        <f t="shared" ca="1" si="173"/>
        <v>19</v>
      </c>
      <c r="D981" s="8">
        <f t="shared" ca="1" si="174"/>
        <v>7</v>
      </c>
      <c r="E981" s="50">
        <f t="shared" ca="1" si="168"/>
        <v>0</v>
      </c>
      <c r="F981" s="2" t="str">
        <f t="shared" ca="1" si="175"/>
        <v/>
      </c>
      <c r="BD981" s="49">
        <f t="shared" ca="1" si="170"/>
        <v>815.5</v>
      </c>
      <c r="BE981" s="3">
        <f t="shared" ca="1" si="169"/>
        <v>8.1500000000000003E-2</v>
      </c>
      <c r="BF981" s="3">
        <f t="shared" ca="1" si="171"/>
        <v>-1.3950525282585462</v>
      </c>
      <c r="BG981" s="9">
        <f t="shared" ca="1" si="172"/>
        <v>0</v>
      </c>
      <c r="BH981" s="6">
        <f ca="1">IF(ISNUMBER('Descriptive Stats'!BF981),'Descriptive Stats'!BF981,#N/A)</f>
        <v>-1.3950525282585462</v>
      </c>
      <c r="BI981" s="6">
        <f ca="1">IF(ISNUMBER('Descriptive Stats'!E981),'Descriptive Stats'!E981,#N/A)</f>
        <v>0</v>
      </c>
      <c r="BK981" s="2">
        <f t="shared" ca="1" si="166"/>
        <v>0</v>
      </c>
      <c r="BL981" s="2" t="str">
        <f t="shared" ca="1" si="167"/>
        <v/>
      </c>
    </row>
    <row r="982" spans="1:64" ht="14.4" x14ac:dyDescent="0.3">
      <c r="A982" s="2">
        <f>ROW()</f>
        <v>982</v>
      </c>
      <c r="B982" s="56"/>
      <c r="C982" s="8">
        <f t="shared" ca="1" si="173"/>
        <v>18</v>
      </c>
      <c r="D982" s="8">
        <f t="shared" ca="1" si="174"/>
        <v>0</v>
      </c>
      <c r="E982" s="50">
        <f t="shared" ca="1" si="168"/>
        <v>4</v>
      </c>
      <c r="F982" s="2" t="str">
        <f t="shared" ca="1" si="175"/>
        <v/>
      </c>
      <c r="BD982" s="49">
        <f t="shared" ca="1" si="170"/>
        <v>3442</v>
      </c>
      <c r="BE982" s="3">
        <f t="shared" ca="1" si="169"/>
        <v>0.34415000000000001</v>
      </c>
      <c r="BF982" s="3">
        <f t="shared" ca="1" si="171"/>
        <v>-0.40116316278173481</v>
      </c>
      <c r="BG982" s="9">
        <f t="shared" ca="1" si="172"/>
        <v>4</v>
      </c>
      <c r="BH982" s="6">
        <f ca="1">IF(ISNUMBER('Descriptive Stats'!BF982),'Descriptive Stats'!BF982,#N/A)</f>
        <v>-0.40116316278173481</v>
      </c>
      <c r="BI982" s="6">
        <f ca="1">IF(ISNUMBER('Descriptive Stats'!E982),'Descriptive Stats'!E982,#N/A)</f>
        <v>4</v>
      </c>
      <c r="BK982" s="2" t="str">
        <f t="shared" ca="1" si="166"/>
        <v/>
      </c>
      <c r="BL982" s="2">
        <f t="shared" ca="1" si="167"/>
        <v>4</v>
      </c>
    </row>
    <row r="983" spans="1:64" ht="14.4" x14ac:dyDescent="0.3">
      <c r="A983" s="2">
        <f>ROW()</f>
        <v>983</v>
      </c>
      <c r="B983" s="56"/>
      <c r="C983" s="8">
        <f t="shared" ca="1" si="173"/>
        <v>13</v>
      </c>
      <c r="D983" s="8">
        <f t="shared" ca="1" si="174"/>
        <v>4</v>
      </c>
      <c r="E983" s="50">
        <f t="shared" ca="1" si="168"/>
        <v>6</v>
      </c>
      <c r="F983" s="2" t="str">
        <f t="shared" ca="1" si="175"/>
        <v/>
      </c>
      <c r="BD983" s="49">
        <f t="shared" ca="1" si="170"/>
        <v>3900</v>
      </c>
      <c r="BE983" s="3">
        <f t="shared" ca="1" si="169"/>
        <v>0.38995000000000002</v>
      </c>
      <c r="BF983" s="3">
        <f t="shared" ca="1" si="171"/>
        <v>-0.2794493539703507</v>
      </c>
      <c r="BG983" s="9">
        <f t="shared" ca="1" si="172"/>
        <v>6</v>
      </c>
      <c r="BH983" s="6">
        <f ca="1">IF(ISNUMBER('Descriptive Stats'!BF983),'Descriptive Stats'!BF983,#N/A)</f>
        <v>-0.2794493539703507</v>
      </c>
      <c r="BI983" s="6">
        <f ca="1">IF(ISNUMBER('Descriptive Stats'!E983),'Descriptive Stats'!E983,#N/A)</f>
        <v>6</v>
      </c>
      <c r="BK983" s="2" t="str">
        <f t="shared" ca="1" si="166"/>
        <v/>
      </c>
      <c r="BL983" s="2">
        <f t="shared" ca="1" si="167"/>
        <v>6</v>
      </c>
    </row>
    <row r="984" spans="1:64" ht="14.4" x14ac:dyDescent="0.3">
      <c r="A984" s="2">
        <f>ROW()</f>
        <v>984</v>
      </c>
      <c r="B984" s="56"/>
      <c r="C984" s="8">
        <f t="shared" ca="1" si="173"/>
        <v>5</v>
      </c>
      <c r="D984" s="8">
        <f t="shared" ca="1" si="174"/>
        <v>6</v>
      </c>
      <c r="E984" s="50">
        <f t="shared" ca="1" si="168"/>
        <v>4</v>
      </c>
      <c r="F984" s="2" t="str">
        <f t="shared" ca="1" si="175"/>
        <v/>
      </c>
      <c r="BD984" s="49">
        <f t="shared" ca="1" si="170"/>
        <v>3442</v>
      </c>
      <c r="BE984" s="3">
        <f t="shared" ca="1" si="169"/>
        <v>0.34415000000000001</v>
      </c>
      <c r="BF984" s="3">
        <f t="shared" ca="1" si="171"/>
        <v>-0.40116316278173481</v>
      </c>
      <c r="BG984" s="9">
        <f t="shared" ca="1" si="172"/>
        <v>4</v>
      </c>
      <c r="BH984" s="6">
        <f ca="1">IF(ISNUMBER('Descriptive Stats'!BF984),'Descriptive Stats'!BF984,#N/A)</f>
        <v>-0.40116316278173481</v>
      </c>
      <c r="BI984" s="6">
        <f ca="1">IF(ISNUMBER('Descriptive Stats'!E984),'Descriptive Stats'!E984,#N/A)</f>
        <v>4</v>
      </c>
      <c r="BK984" s="2" t="str">
        <f t="shared" ca="1" si="166"/>
        <v/>
      </c>
      <c r="BL984" s="2">
        <f t="shared" ca="1" si="167"/>
        <v>4</v>
      </c>
    </row>
    <row r="985" spans="1:64" ht="14.4" x14ac:dyDescent="0.3">
      <c r="A985" s="2">
        <f>ROW()</f>
        <v>985</v>
      </c>
      <c r="B985" s="56"/>
      <c r="C985" s="8">
        <f t="shared" ca="1" si="173"/>
        <v>13</v>
      </c>
      <c r="D985" s="8">
        <f t="shared" ca="1" si="174"/>
        <v>4</v>
      </c>
      <c r="E985" s="50">
        <f t="shared" ca="1" si="168"/>
        <v>15</v>
      </c>
      <c r="F985" s="2" t="str">
        <f t="shared" ca="1" si="175"/>
        <v/>
      </c>
      <c r="BD985" s="49">
        <f t="shared" ca="1" si="170"/>
        <v>5051.5</v>
      </c>
      <c r="BE985" s="3">
        <f t="shared" ca="1" si="169"/>
        <v>0.50509999999999999</v>
      </c>
      <c r="BF985" s="3">
        <f t="shared" ca="1" si="171"/>
        <v>1.2784152420787677E-2</v>
      </c>
      <c r="BG985" s="9">
        <f t="shared" ca="1" si="172"/>
        <v>15</v>
      </c>
      <c r="BH985" s="6">
        <f ca="1">IF(ISNUMBER('Descriptive Stats'!BF985),'Descriptive Stats'!BF985,#N/A)</f>
        <v>1.2784152420787677E-2</v>
      </c>
      <c r="BI985" s="6">
        <f ca="1">IF(ISNUMBER('Descriptive Stats'!E985),'Descriptive Stats'!E985,#N/A)</f>
        <v>15</v>
      </c>
      <c r="BK985" s="2" t="str">
        <f t="shared" ca="1" si="166"/>
        <v/>
      </c>
      <c r="BL985" s="2">
        <f t="shared" ca="1" si="167"/>
        <v>15</v>
      </c>
    </row>
    <row r="986" spans="1:64" ht="14.4" x14ac:dyDescent="0.3">
      <c r="A986" s="2">
        <f>ROW()</f>
        <v>986</v>
      </c>
      <c r="B986" s="56"/>
      <c r="C986" s="8">
        <f t="shared" ca="1" si="173"/>
        <v>24</v>
      </c>
      <c r="D986" s="8">
        <f t="shared" ca="1" si="174"/>
        <v>15</v>
      </c>
      <c r="E986" s="50">
        <f t="shared" ca="1" si="168"/>
        <v>15</v>
      </c>
      <c r="F986" s="2" t="str">
        <f t="shared" ca="1" si="175"/>
        <v/>
      </c>
      <c r="BD986" s="49">
        <f t="shared" ca="1" si="170"/>
        <v>5051.5</v>
      </c>
      <c r="BE986" s="3">
        <f t="shared" ca="1" si="169"/>
        <v>0.50509999999999999</v>
      </c>
      <c r="BF986" s="3">
        <f t="shared" ca="1" si="171"/>
        <v>1.2784152420787677E-2</v>
      </c>
      <c r="BG986" s="9">
        <f t="shared" ca="1" si="172"/>
        <v>15</v>
      </c>
      <c r="BH986" s="6">
        <f ca="1">IF(ISNUMBER('Descriptive Stats'!BF986),'Descriptive Stats'!BF986,#N/A)</f>
        <v>1.2784152420787677E-2</v>
      </c>
      <c r="BI986" s="6">
        <f ca="1">IF(ISNUMBER('Descriptive Stats'!E986),'Descriptive Stats'!E986,#N/A)</f>
        <v>15</v>
      </c>
      <c r="BK986" s="2" t="str">
        <f t="shared" ca="1" si="166"/>
        <v/>
      </c>
      <c r="BL986" s="2">
        <f t="shared" ca="1" si="167"/>
        <v>15</v>
      </c>
    </row>
    <row r="987" spans="1:64" ht="14.4" x14ac:dyDescent="0.3">
      <c r="A987" s="2">
        <f>ROW()</f>
        <v>987</v>
      </c>
      <c r="B987" s="56"/>
      <c r="C987" s="8">
        <f t="shared" ca="1" si="173"/>
        <v>24</v>
      </c>
      <c r="D987" s="8">
        <f t="shared" ca="1" si="174"/>
        <v>15</v>
      </c>
      <c r="E987" s="50">
        <f t="shared" ca="1" si="168"/>
        <v>6</v>
      </c>
      <c r="F987" s="2" t="str">
        <f t="shared" ca="1" si="175"/>
        <v/>
      </c>
      <c r="BD987" s="49">
        <f t="shared" ca="1" si="170"/>
        <v>3900</v>
      </c>
      <c r="BE987" s="3">
        <f t="shared" ca="1" si="169"/>
        <v>0.38995000000000002</v>
      </c>
      <c r="BF987" s="3">
        <f t="shared" ca="1" si="171"/>
        <v>-0.2794493539703507</v>
      </c>
      <c r="BG987" s="9">
        <f t="shared" ca="1" si="172"/>
        <v>6</v>
      </c>
      <c r="BH987" s="6">
        <f ca="1">IF(ISNUMBER('Descriptive Stats'!BF987),'Descriptive Stats'!BF987,#N/A)</f>
        <v>-0.2794493539703507</v>
      </c>
      <c r="BI987" s="6">
        <f ca="1">IF(ISNUMBER('Descriptive Stats'!E987),'Descriptive Stats'!E987,#N/A)</f>
        <v>6</v>
      </c>
      <c r="BK987" s="2" t="str">
        <f t="shared" ca="1" si="166"/>
        <v/>
      </c>
      <c r="BL987" s="2">
        <f t="shared" ca="1" si="167"/>
        <v>6</v>
      </c>
    </row>
    <row r="988" spans="1:64" ht="14.4" x14ac:dyDescent="0.3">
      <c r="A988" s="2">
        <f>ROW()</f>
        <v>988</v>
      </c>
      <c r="B988" s="56"/>
      <c r="C988" s="8">
        <f t="shared" ca="1" si="173"/>
        <v>2</v>
      </c>
      <c r="D988" s="8">
        <f t="shared" ca="1" si="174"/>
        <v>6</v>
      </c>
      <c r="E988" s="50">
        <f t="shared" ca="1" si="168"/>
        <v>3</v>
      </c>
      <c r="F988" s="2" t="str">
        <f t="shared" ca="1" si="175"/>
        <v/>
      </c>
      <c r="BD988" s="49">
        <f t="shared" ca="1" si="170"/>
        <v>3200</v>
      </c>
      <c r="BE988" s="3">
        <f t="shared" ca="1" si="169"/>
        <v>0.31995000000000001</v>
      </c>
      <c r="BF988" s="3">
        <f t="shared" ca="1" si="171"/>
        <v>-0.46783862043457014</v>
      </c>
      <c r="BG988" s="9">
        <f t="shared" ca="1" si="172"/>
        <v>3</v>
      </c>
      <c r="BH988" s="6">
        <f ca="1">IF(ISNUMBER('Descriptive Stats'!BF988),'Descriptive Stats'!BF988,#N/A)</f>
        <v>-0.46783862043457014</v>
      </c>
      <c r="BI988" s="6">
        <f ca="1">IF(ISNUMBER('Descriptive Stats'!E988),'Descriptive Stats'!E988,#N/A)</f>
        <v>3</v>
      </c>
      <c r="BK988" s="2" t="str">
        <f t="shared" ca="1" si="166"/>
        <v/>
      </c>
      <c r="BL988" s="2">
        <f t="shared" ca="1" si="167"/>
        <v>3</v>
      </c>
    </row>
    <row r="989" spans="1:64" ht="14.4" x14ac:dyDescent="0.3">
      <c r="A989" s="2">
        <f>ROW()</f>
        <v>989</v>
      </c>
      <c r="B989" s="56"/>
      <c r="C989" s="8">
        <f t="shared" ca="1" si="173"/>
        <v>10</v>
      </c>
      <c r="D989" s="8">
        <f t="shared" ca="1" si="174"/>
        <v>3</v>
      </c>
      <c r="E989" s="50">
        <f t="shared" ca="1" si="168"/>
        <v>2</v>
      </c>
      <c r="F989" s="2" t="str">
        <f t="shared" ca="1" si="175"/>
        <v/>
      </c>
      <c r="BD989" s="49">
        <f t="shared" ca="1" si="170"/>
        <v>2595</v>
      </c>
      <c r="BE989" s="3">
        <f t="shared" ca="1" si="169"/>
        <v>0.25945000000000001</v>
      </c>
      <c r="BF989" s="3">
        <f t="shared" ca="1" si="171"/>
        <v>-0.6450419512753276</v>
      </c>
      <c r="BG989" s="9">
        <f t="shared" ca="1" si="172"/>
        <v>2</v>
      </c>
      <c r="BH989" s="6">
        <f ca="1">IF(ISNUMBER('Descriptive Stats'!BF989),'Descriptive Stats'!BF989,#N/A)</f>
        <v>-0.6450419512753276</v>
      </c>
      <c r="BI989" s="6">
        <f ca="1">IF(ISNUMBER('Descriptive Stats'!E989),'Descriptive Stats'!E989,#N/A)</f>
        <v>2</v>
      </c>
      <c r="BK989" s="2">
        <f t="shared" ca="1" si="166"/>
        <v>2</v>
      </c>
      <c r="BL989" s="2">
        <f t="shared" ca="1" si="167"/>
        <v>2</v>
      </c>
    </row>
    <row r="990" spans="1:64" ht="14.4" x14ac:dyDescent="0.3">
      <c r="A990" s="2">
        <f>ROW()</f>
        <v>990</v>
      </c>
      <c r="B990" s="56"/>
      <c r="C990" s="8">
        <f t="shared" ca="1" si="173"/>
        <v>9</v>
      </c>
      <c r="D990" s="8">
        <f t="shared" ca="1" si="174"/>
        <v>2</v>
      </c>
      <c r="E990" s="50">
        <f t="shared" ca="1" si="168"/>
        <v>1</v>
      </c>
      <c r="F990" s="2" t="str">
        <f t="shared" ca="1" si="175"/>
        <v/>
      </c>
      <c r="BD990" s="49">
        <f t="shared" ca="1" si="170"/>
        <v>1871</v>
      </c>
      <c r="BE990" s="3">
        <f t="shared" ca="1" si="169"/>
        <v>0.18704999999999999</v>
      </c>
      <c r="BF990" s="3">
        <f t="shared" ca="1" si="171"/>
        <v>-0.88881967520906158</v>
      </c>
      <c r="BG990" s="9">
        <f t="shared" ca="1" si="172"/>
        <v>1</v>
      </c>
      <c r="BH990" s="6">
        <f ca="1">IF(ISNUMBER('Descriptive Stats'!BF990),'Descriptive Stats'!BF990,#N/A)</f>
        <v>-0.88881967520906158</v>
      </c>
      <c r="BI990" s="6">
        <f ca="1">IF(ISNUMBER('Descriptive Stats'!E990),'Descriptive Stats'!E990,#N/A)</f>
        <v>1</v>
      </c>
      <c r="BK990" s="2">
        <f t="shared" ca="1" si="166"/>
        <v>1</v>
      </c>
      <c r="BL990" s="2" t="str">
        <f t="shared" ca="1" si="167"/>
        <v/>
      </c>
    </row>
    <row r="991" spans="1:64" ht="14.4" x14ac:dyDescent="0.3">
      <c r="A991" s="2">
        <f>ROW()</f>
        <v>991</v>
      </c>
      <c r="B991" s="56"/>
      <c r="C991" s="8">
        <f t="shared" ca="1" si="173"/>
        <v>8</v>
      </c>
      <c r="D991" s="8">
        <f t="shared" ca="1" si="174"/>
        <v>1</v>
      </c>
      <c r="E991" s="50">
        <f t="shared" ca="1" si="168"/>
        <v>1</v>
      </c>
      <c r="F991" s="2" t="str">
        <f t="shared" ca="1" si="175"/>
        <v/>
      </c>
      <c r="BD991" s="49">
        <f t="shared" ca="1" si="170"/>
        <v>1871</v>
      </c>
      <c r="BE991" s="3">
        <f t="shared" ca="1" si="169"/>
        <v>0.18704999999999999</v>
      </c>
      <c r="BF991" s="3">
        <f t="shared" ca="1" si="171"/>
        <v>-0.88881967520906158</v>
      </c>
      <c r="BG991" s="9">
        <f t="shared" ca="1" si="172"/>
        <v>1</v>
      </c>
      <c r="BH991" s="6">
        <f ca="1">IF(ISNUMBER('Descriptive Stats'!BF991),'Descriptive Stats'!BF991,#N/A)</f>
        <v>-0.88881967520906158</v>
      </c>
      <c r="BI991" s="6">
        <f ca="1">IF(ISNUMBER('Descriptive Stats'!E991),'Descriptive Stats'!E991,#N/A)</f>
        <v>1</v>
      </c>
      <c r="BK991" s="2">
        <f t="shared" ca="1" si="166"/>
        <v>1</v>
      </c>
      <c r="BL991" s="2" t="str">
        <f t="shared" ca="1" si="167"/>
        <v/>
      </c>
    </row>
    <row r="992" spans="1:64" ht="14.4" x14ac:dyDescent="0.3">
      <c r="A992" s="2">
        <f>ROW()</f>
        <v>992</v>
      </c>
      <c r="B992" s="56"/>
      <c r="C992" s="8">
        <f t="shared" ca="1" si="173"/>
        <v>12</v>
      </c>
      <c r="D992" s="8">
        <f t="shared" ca="1" si="174"/>
        <v>1</v>
      </c>
      <c r="E992" s="50">
        <f t="shared" ca="1" si="168"/>
        <v>2</v>
      </c>
      <c r="F992" s="2" t="str">
        <f t="shared" ca="1" si="175"/>
        <v/>
      </c>
      <c r="BD992" s="49">
        <f t="shared" ca="1" si="170"/>
        <v>2595</v>
      </c>
      <c r="BE992" s="3">
        <f t="shared" ca="1" si="169"/>
        <v>0.25945000000000001</v>
      </c>
      <c r="BF992" s="3">
        <f t="shared" ca="1" si="171"/>
        <v>-0.6450419512753276</v>
      </c>
      <c r="BG992" s="9">
        <f t="shared" ca="1" si="172"/>
        <v>2</v>
      </c>
      <c r="BH992" s="6">
        <f ca="1">IF(ISNUMBER('Descriptive Stats'!BF992),'Descriptive Stats'!BF992,#N/A)</f>
        <v>-0.6450419512753276</v>
      </c>
      <c r="BI992" s="6">
        <f ca="1">IF(ISNUMBER('Descriptive Stats'!E992),'Descriptive Stats'!E992,#N/A)</f>
        <v>2</v>
      </c>
      <c r="BK992" s="2">
        <f t="shared" ca="1" si="166"/>
        <v>2</v>
      </c>
      <c r="BL992" s="2">
        <f t="shared" ca="1" si="167"/>
        <v>2</v>
      </c>
    </row>
    <row r="993" spans="1:64" ht="14.4" x14ac:dyDescent="0.3">
      <c r="A993" s="2">
        <f>ROW()</f>
        <v>993</v>
      </c>
      <c r="B993" s="56"/>
      <c r="C993" s="8">
        <f t="shared" ca="1" si="173"/>
        <v>9</v>
      </c>
      <c r="D993" s="8">
        <f t="shared" ca="1" si="174"/>
        <v>2</v>
      </c>
      <c r="E993" s="50">
        <f t="shared" ca="1" si="168"/>
        <v>19</v>
      </c>
      <c r="F993" s="2" t="str">
        <f t="shared" ca="1" si="175"/>
        <v>X</v>
      </c>
      <c r="BD993" s="49">
        <f t="shared" ca="1" si="170"/>
        <v>5294</v>
      </c>
      <c r="BE993" s="3">
        <f t="shared" ca="1" si="169"/>
        <v>0.52934999999999999</v>
      </c>
      <c r="BF993" s="3">
        <f t="shared" ca="1" si="171"/>
        <v>7.3636031452008061E-2</v>
      </c>
      <c r="BG993" s="9">
        <f t="shared" ca="1" si="172"/>
        <v>19</v>
      </c>
      <c r="BH993" s="6">
        <f ca="1">IF(ISNUMBER('Descriptive Stats'!BF993),'Descriptive Stats'!BF993,#N/A)</f>
        <v>7.3636031452008061E-2</v>
      </c>
      <c r="BI993" s="6">
        <f ca="1">IF(ISNUMBER('Descriptive Stats'!E993),'Descriptive Stats'!E993,#N/A)</f>
        <v>19</v>
      </c>
      <c r="BK993" s="2" t="str">
        <f t="shared" ca="1" si="166"/>
        <v/>
      </c>
      <c r="BL993" s="2">
        <f t="shared" ca="1" si="167"/>
        <v>19</v>
      </c>
    </row>
    <row r="994" spans="1:64" ht="14.4" x14ac:dyDescent="0.3">
      <c r="A994" s="2">
        <f>ROW()</f>
        <v>994</v>
      </c>
      <c r="B994" s="56"/>
      <c r="C994" s="8">
        <f t="shared" ca="1" si="173"/>
        <v>7</v>
      </c>
      <c r="D994" s="8">
        <f t="shared" ca="1" si="174"/>
        <v>19</v>
      </c>
      <c r="E994" s="50">
        <f t="shared" ca="1" si="168"/>
        <v>0</v>
      </c>
      <c r="F994" s="2" t="str">
        <f t="shared" ca="1" si="175"/>
        <v/>
      </c>
      <c r="BD994" s="49">
        <f t="shared" ca="1" si="170"/>
        <v>815.5</v>
      </c>
      <c r="BE994" s="3">
        <f t="shared" ca="1" si="169"/>
        <v>8.1500000000000003E-2</v>
      </c>
      <c r="BF994" s="3">
        <f t="shared" ca="1" si="171"/>
        <v>-1.3950525282585462</v>
      </c>
      <c r="BG994" s="9">
        <f t="shared" ca="1" si="172"/>
        <v>0</v>
      </c>
      <c r="BH994" s="6">
        <f ca="1">IF(ISNUMBER('Descriptive Stats'!BF994),'Descriptive Stats'!BF994,#N/A)</f>
        <v>-1.3950525282585462</v>
      </c>
      <c r="BI994" s="6">
        <f ca="1">IF(ISNUMBER('Descriptive Stats'!E994),'Descriptive Stats'!E994,#N/A)</f>
        <v>0</v>
      </c>
      <c r="BK994" s="2">
        <f t="shared" ca="1" si="166"/>
        <v>0</v>
      </c>
      <c r="BL994" s="2" t="str">
        <f t="shared" ca="1" si="167"/>
        <v/>
      </c>
    </row>
    <row r="995" spans="1:64" ht="14.4" x14ac:dyDescent="0.3">
      <c r="A995" s="2">
        <f>ROW()</f>
        <v>995</v>
      </c>
      <c r="B995" s="56"/>
      <c r="C995" s="8">
        <f t="shared" ca="1" si="173"/>
        <v>11</v>
      </c>
      <c r="D995" s="8">
        <f t="shared" ca="1" si="174"/>
        <v>0</v>
      </c>
      <c r="E995" s="50">
        <f t="shared" ca="1" si="168"/>
        <v>0</v>
      </c>
      <c r="F995" s="2" t="str">
        <f t="shared" ca="1" si="175"/>
        <v/>
      </c>
      <c r="BD995" s="49">
        <f t="shared" ca="1" si="170"/>
        <v>815.5</v>
      </c>
      <c r="BE995" s="3">
        <f t="shared" ca="1" si="169"/>
        <v>8.1500000000000003E-2</v>
      </c>
      <c r="BF995" s="3">
        <f t="shared" ca="1" si="171"/>
        <v>-1.3950525282585462</v>
      </c>
      <c r="BG995" s="9">
        <f t="shared" ca="1" si="172"/>
        <v>0</v>
      </c>
      <c r="BH995" s="6">
        <f ca="1">IF(ISNUMBER('Descriptive Stats'!BF995),'Descriptive Stats'!BF995,#N/A)</f>
        <v>-1.3950525282585462</v>
      </c>
      <c r="BI995" s="6">
        <f ca="1">IF(ISNUMBER('Descriptive Stats'!E995),'Descriptive Stats'!E995,#N/A)</f>
        <v>0</v>
      </c>
      <c r="BK995" s="2">
        <f t="shared" ref="BK995:BK1058" ca="1" si="176">IF(AND(ISNUMBER(E995),E995&lt;=$J$15),E995,"")</f>
        <v>0</v>
      </c>
      <c r="BL995" s="2" t="str">
        <f t="shared" ref="BL995:BL1058" ca="1" si="177">IF(AND(ISNUMBER(E995),E995&gt;=$J$15),E995,"")</f>
        <v/>
      </c>
    </row>
    <row r="996" spans="1:64" ht="14.4" x14ac:dyDescent="0.3">
      <c r="A996" s="2">
        <f>ROW()</f>
        <v>996</v>
      </c>
      <c r="B996" s="56"/>
      <c r="C996" s="8">
        <f t="shared" ca="1" si="173"/>
        <v>4</v>
      </c>
      <c r="D996" s="8">
        <f t="shared" ca="1" si="174"/>
        <v>0</v>
      </c>
      <c r="E996" s="50">
        <f t="shared" ca="1" si="168"/>
        <v>0</v>
      </c>
      <c r="F996" s="2" t="str">
        <f t="shared" ca="1" si="175"/>
        <v/>
      </c>
      <c r="BD996" s="49">
        <f t="shared" ca="1" si="170"/>
        <v>815.5</v>
      </c>
      <c r="BE996" s="3">
        <f t="shared" ca="1" si="169"/>
        <v>8.1500000000000003E-2</v>
      </c>
      <c r="BF996" s="3">
        <f t="shared" ca="1" si="171"/>
        <v>-1.3950525282585462</v>
      </c>
      <c r="BG996" s="9">
        <f t="shared" ca="1" si="172"/>
        <v>0</v>
      </c>
      <c r="BH996" s="6">
        <f ca="1">IF(ISNUMBER('Descriptive Stats'!BF996),'Descriptive Stats'!BF996,#N/A)</f>
        <v>-1.3950525282585462</v>
      </c>
      <c r="BI996" s="6">
        <f ca="1">IF(ISNUMBER('Descriptive Stats'!E996),'Descriptive Stats'!E996,#N/A)</f>
        <v>0</v>
      </c>
      <c r="BK996" s="2">
        <f t="shared" ca="1" si="176"/>
        <v>0</v>
      </c>
      <c r="BL996" s="2" t="str">
        <f t="shared" ca="1" si="177"/>
        <v/>
      </c>
    </row>
    <row r="997" spans="1:64" ht="14.4" x14ac:dyDescent="0.3">
      <c r="A997" s="2">
        <f>ROW()</f>
        <v>997</v>
      </c>
      <c r="B997" s="56"/>
      <c r="C997" s="8">
        <f t="shared" ca="1" si="173"/>
        <v>4</v>
      </c>
      <c r="D997" s="8">
        <f t="shared" ca="1" si="174"/>
        <v>0</v>
      </c>
      <c r="E997" s="50">
        <f t="shared" ca="1" si="168"/>
        <v>0</v>
      </c>
      <c r="F997" s="2" t="str">
        <f t="shared" ca="1" si="175"/>
        <v/>
      </c>
      <c r="BD997" s="49">
        <f t="shared" ca="1" si="170"/>
        <v>815.5</v>
      </c>
      <c r="BE997" s="3">
        <f t="shared" ca="1" si="169"/>
        <v>8.1500000000000003E-2</v>
      </c>
      <c r="BF997" s="3">
        <f t="shared" ca="1" si="171"/>
        <v>-1.3950525282585462</v>
      </c>
      <c r="BG997" s="9">
        <f t="shared" ca="1" si="172"/>
        <v>0</v>
      </c>
      <c r="BH997" s="6">
        <f ca="1">IF(ISNUMBER('Descriptive Stats'!BF997),'Descriptive Stats'!BF997,#N/A)</f>
        <v>-1.3950525282585462</v>
      </c>
      <c r="BI997" s="6">
        <f ca="1">IF(ISNUMBER('Descriptive Stats'!E997),'Descriptive Stats'!E997,#N/A)</f>
        <v>0</v>
      </c>
      <c r="BK997" s="2">
        <f t="shared" ca="1" si="176"/>
        <v>0</v>
      </c>
      <c r="BL997" s="2" t="str">
        <f t="shared" ca="1" si="177"/>
        <v/>
      </c>
    </row>
    <row r="998" spans="1:64" ht="14.4" x14ac:dyDescent="0.3">
      <c r="A998" s="2">
        <f>ROW()</f>
        <v>998</v>
      </c>
      <c r="B998" s="56"/>
      <c r="C998" s="8">
        <f t="shared" ca="1" si="173"/>
        <v>4</v>
      </c>
      <c r="D998" s="8">
        <f t="shared" ca="1" si="174"/>
        <v>0</v>
      </c>
      <c r="E998" s="50">
        <f t="shared" ca="1" si="168"/>
        <v>2</v>
      </c>
      <c r="F998" s="2" t="str">
        <f t="shared" ca="1" si="175"/>
        <v/>
      </c>
      <c r="BD998" s="49">
        <f t="shared" ca="1" si="170"/>
        <v>2595</v>
      </c>
      <c r="BE998" s="3">
        <f t="shared" ca="1" si="169"/>
        <v>0.25945000000000001</v>
      </c>
      <c r="BF998" s="3">
        <f t="shared" ca="1" si="171"/>
        <v>-0.6450419512753276</v>
      </c>
      <c r="BG998" s="9">
        <f t="shared" ca="1" si="172"/>
        <v>2</v>
      </c>
      <c r="BH998" s="6">
        <f ca="1">IF(ISNUMBER('Descriptive Stats'!BF998),'Descriptive Stats'!BF998,#N/A)</f>
        <v>-0.6450419512753276</v>
      </c>
      <c r="BI998" s="6">
        <f ca="1">IF(ISNUMBER('Descriptive Stats'!E998),'Descriptive Stats'!E998,#N/A)</f>
        <v>2</v>
      </c>
      <c r="BK998" s="2">
        <f t="shared" ca="1" si="176"/>
        <v>2</v>
      </c>
      <c r="BL998" s="2">
        <f t="shared" ca="1" si="177"/>
        <v>2</v>
      </c>
    </row>
    <row r="999" spans="1:64" ht="14.4" x14ac:dyDescent="0.3">
      <c r="A999" s="2">
        <f>ROW()</f>
        <v>999</v>
      </c>
      <c r="B999" s="56"/>
      <c r="C999" s="8">
        <f t="shared" ca="1" si="173"/>
        <v>17</v>
      </c>
      <c r="D999" s="8">
        <f t="shared" ca="1" si="174"/>
        <v>2</v>
      </c>
      <c r="E999" s="50">
        <f t="shared" ca="1" si="168"/>
        <v>4</v>
      </c>
      <c r="F999" s="2" t="str">
        <f t="shared" ca="1" si="175"/>
        <v/>
      </c>
      <c r="BD999" s="49">
        <f t="shared" ca="1" si="170"/>
        <v>3442</v>
      </c>
      <c r="BE999" s="3">
        <f t="shared" ca="1" si="169"/>
        <v>0.34415000000000001</v>
      </c>
      <c r="BF999" s="3">
        <f t="shared" ca="1" si="171"/>
        <v>-0.40116316278173481</v>
      </c>
      <c r="BG999" s="9">
        <f t="shared" ca="1" si="172"/>
        <v>4</v>
      </c>
      <c r="BH999" s="6">
        <f ca="1">IF(ISNUMBER('Descriptive Stats'!BF999),'Descriptive Stats'!BF999,#N/A)</f>
        <v>-0.40116316278173481</v>
      </c>
      <c r="BI999" s="6">
        <f ca="1">IF(ISNUMBER('Descriptive Stats'!E999),'Descriptive Stats'!E999,#N/A)</f>
        <v>4</v>
      </c>
      <c r="BK999" s="2" t="str">
        <f t="shared" ca="1" si="176"/>
        <v/>
      </c>
      <c r="BL999" s="2">
        <f t="shared" ca="1" si="177"/>
        <v>4</v>
      </c>
    </row>
    <row r="1000" spans="1:64" ht="14.4" x14ac:dyDescent="0.3">
      <c r="A1000" s="2">
        <f>ROW()</f>
        <v>1000</v>
      </c>
      <c r="B1000" s="56"/>
      <c r="C1000" s="8">
        <f t="shared" ca="1" si="173"/>
        <v>13</v>
      </c>
      <c r="D1000" s="8">
        <f t="shared" ca="1" si="174"/>
        <v>4</v>
      </c>
      <c r="E1000" s="50">
        <f t="shared" ca="1" si="168"/>
        <v>6</v>
      </c>
      <c r="F1000" s="2" t="str">
        <f t="shared" ca="1" si="175"/>
        <v/>
      </c>
      <c r="BD1000" s="49">
        <f t="shared" ca="1" si="170"/>
        <v>3900</v>
      </c>
      <c r="BE1000" s="3">
        <f t="shared" ca="1" si="169"/>
        <v>0.38995000000000002</v>
      </c>
      <c r="BF1000" s="3">
        <f t="shared" ca="1" si="171"/>
        <v>-0.2794493539703507</v>
      </c>
      <c r="BG1000" s="9">
        <f t="shared" ca="1" si="172"/>
        <v>6</v>
      </c>
      <c r="BH1000" s="6">
        <f ca="1">IF(ISNUMBER('Descriptive Stats'!BF1000),'Descriptive Stats'!BF1000,#N/A)</f>
        <v>-0.2794493539703507</v>
      </c>
      <c r="BI1000" s="6">
        <f ca="1">IF(ISNUMBER('Descriptive Stats'!E1000),'Descriptive Stats'!E1000,#N/A)</f>
        <v>6</v>
      </c>
      <c r="BK1000" s="2" t="str">
        <f t="shared" ca="1" si="176"/>
        <v/>
      </c>
      <c r="BL1000" s="2">
        <f t="shared" ca="1" si="177"/>
        <v>6</v>
      </c>
    </row>
    <row r="1001" spans="1:64" ht="14.4" x14ac:dyDescent="0.3">
      <c r="A1001" s="2">
        <f>ROW()</f>
        <v>1001</v>
      </c>
      <c r="B1001" s="56"/>
      <c r="C1001" s="8">
        <f t="shared" ca="1" si="173"/>
        <v>2</v>
      </c>
      <c r="D1001" s="8">
        <f t="shared" ca="1" si="174"/>
        <v>6</v>
      </c>
      <c r="E1001" s="50">
        <f t="shared" ca="1" si="168"/>
        <v>1</v>
      </c>
      <c r="F1001" s="2" t="str">
        <f t="shared" ca="1" si="175"/>
        <v/>
      </c>
      <c r="BD1001" s="49">
        <f t="shared" ca="1" si="170"/>
        <v>1871</v>
      </c>
      <c r="BE1001" s="3">
        <f t="shared" ca="1" si="169"/>
        <v>0.18704999999999999</v>
      </c>
      <c r="BF1001" s="3">
        <f t="shared" ca="1" si="171"/>
        <v>-0.88881967520906158</v>
      </c>
      <c r="BG1001" s="9">
        <f t="shared" ca="1" si="172"/>
        <v>1</v>
      </c>
      <c r="BH1001" s="6">
        <f ca="1">IF(ISNUMBER('Descriptive Stats'!BF1001),'Descriptive Stats'!BF1001,#N/A)</f>
        <v>-0.88881967520906158</v>
      </c>
      <c r="BI1001" s="6">
        <f ca="1">IF(ISNUMBER('Descriptive Stats'!E1001),'Descriptive Stats'!E1001,#N/A)</f>
        <v>1</v>
      </c>
      <c r="BK1001" s="2">
        <f t="shared" ca="1" si="176"/>
        <v>1</v>
      </c>
      <c r="BL1001" s="2" t="str">
        <f t="shared" ca="1" si="177"/>
        <v/>
      </c>
    </row>
    <row r="1002" spans="1:64" ht="14.4" x14ac:dyDescent="0.3">
      <c r="A1002" s="2">
        <f>ROW()</f>
        <v>1002</v>
      </c>
      <c r="B1002" s="56"/>
      <c r="C1002" s="8">
        <f t="shared" ca="1" si="173"/>
        <v>8</v>
      </c>
      <c r="D1002" s="8">
        <f t="shared" ca="1" si="174"/>
        <v>1</v>
      </c>
      <c r="E1002" s="50">
        <f t="shared" ca="1" si="168"/>
        <v>4</v>
      </c>
      <c r="F1002" s="2" t="str">
        <f t="shared" ca="1" si="175"/>
        <v/>
      </c>
      <c r="BD1002" s="49">
        <f t="shared" ca="1" si="170"/>
        <v>3442</v>
      </c>
      <c r="BE1002" s="3">
        <f t="shared" ca="1" si="169"/>
        <v>0.34415000000000001</v>
      </c>
      <c r="BF1002" s="3">
        <f t="shared" ca="1" si="171"/>
        <v>-0.40116316278173481</v>
      </c>
      <c r="BG1002" s="9">
        <f t="shared" ca="1" si="172"/>
        <v>4</v>
      </c>
      <c r="BH1002" s="6">
        <f ca="1">IF(ISNUMBER('Descriptive Stats'!BF1002),'Descriptive Stats'!BF1002,#N/A)</f>
        <v>-0.40116316278173481</v>
      </c>
      <c r="BI1002" s="6">
        <f ca="1">IF(ISNUMBER('Descriptive Stats'!E1002),'Descriptive Stats'!E1002,#N/A)</f>
        <v>4</v>
      </c>
      <c r="BK1002" s="2" t="str">
        <f t="shared" ca="1" si="176"/>
        <v/>
      </c>
      <c r="BL1002" s="2">
        <f t="shared" ca="1" si="177"/>
        <v>4</v>
      </c>
    </row>
    <row r="1003" spans="1:64" ht="14.4" x14ac:dyDescent="0.3">
      <c r="A1003" s="2">
        <f>ROW()</f>
        <v>1003</v>
      </c>
      <c r="B1003" s="56"/>
      <c r="C1003" s="8">
        <f t="shared" ca="1" si="173"/>
        <v>13</v>
      </c>
      <c r="D1003" s="8">
        <f t="shared" ca="1" si="174"/>
        <v>4</v>
      </c>
      <c r="E1003" s="50">
        <f t="shared" ca="1" si="168"/>
        <v>0</v>
      </c>
      <c r="F1003" s="2" t="str">
        <f t="shared" ca="1" si="175"/>
        <v/>
      </c>
      <c r="BD1003" s="49">
        <f t="shared" ca="1" si="170"/>
        <v>815.5</v>
      </c>
      <c r="BE1003" s="3">
        <f t="shared" ca="1" si="169"/>
        <v>8.1500000000000003E-2</v>
      </c>
      <c r="BF1003" s="3">
        <f t="shared" ca="1" si="171"/>
        <v>-1.3950525282585462</v>
      </c>
      <c r="BG1003" s="9">
        <f t="shared" ca="1" si="172"/>
        <v>0</v>
      </c>
      <c r="BH1003" s="6">
        <f ca="1">IF(ISNUMBER('Descriptive Stats'!BF1003),'Descriptive Stats'!BF1003,#N/A)</f>
        <v>-1.3950525282585462</v>
      </c>
      <c r="BI1003" s="6">
        <f ca="1">IF(ISNUMBER('Descriptive Stats'!E1003),'Descriptive Stats'!E1003,#N/A)</f>
        <v>0</v>
      </c>
      <c r="BK1003" s="2">
        <f t="shared" ca="1" si="176"/>
        <v>0</v>
      </c>
      <c r="BL1003" s="2" t="str">
        <f t="shared" ca="1" si="177"/>
        <v/>
      </c>
    </row>
    <row r="1004" spans="1:64" ht="14.4" x14ac:dyDescent="0.3">
      <c r="A1004" s="2">
        <f>ROW()</f>
        <v>1004</v>
      </c>
      <c r="B1004" s="56"/>
      <c r="C1004" s="8">
        <f t="shared" ca="1" si="173"/>
        <v>14</v>
      </c>
      <c r="D1004" s="8">
        <f t="shared" ca="1" si="174"/>
        <v>0</v>
      </c>
      <c r="E1004" s="50">
        <f t="shared" ca="1" si="168"/>
        <v>0</v>
      </c>
      <c r="F1004" s="2" t="str">
        <f t="shared" ca="1" si="175"/>
        <v/>
      </c>
      <c r="BD1004" s="49">
        <f t="shared" ca="1" si="170"/>
        <v>815.5</v>
      </c>
      <c r="BE1004" s="3">
        <f t="shared" ca="1" si="169"/>
        <v>8.1500000000000003E-2</v>
      </c>
      <c r="BF1004" s="3">
        <f t="shared" ca="1" si="171"/>
        <v>-1.3950525282585462</v>
      </c>
      <c r="BG1004" s="9">
        <f t="shared" ca="1" si="172"/>
        <v>0</v>
      </c>
      <c r="BH1004" s="6">
        <f ca="1">IF(ISNUMBER('Descriptive Stats'!BF1004),'Descriptive Stats'!BF1004,#N/A)</f>
        <v>-1.3950525282585462</v>
      </c>
      <c r="BI1004" s="6">
        <f ca="1">IF(ISNUMBER('Descriptive Stats'!E1004),'Descriptive Stats'!E1004,#N/A)</f>
        <v>0</v>
      </c>
      <c r="BK1004" s="2">
        <f t="shared" ca="1" si="176"/>
        <v>0</v>
      </c>
      <c r="BL1004" s="2" t="str">
        <f t="shared" ca="1" si="177"/>
        <v/>
      </c>
    </row>
    <row r="1005" spans="1:64" ht="14.4" x14ac:dyDescent="0.3">
      <c r="A1005" s="2">
        <f>ROW()</f>
        <v>1005</v>
      </c>
      <c r="B1005" s="56"/>
      <c r="C1005" s="8">
        <f t="shared" ca="1" si="173"/>
        <v>4</v>
      </c>
      <c r="D1005" s="8">
        <f t="shared" ca="1" si="174"/>
        <v>0</v>
      </c>
      <c r="E1005" s="50">
        <f t="shared" ca="1" si="168"/>
        <v>4</v>
      </c>
      <c r="F1005" s="2" t="str">
        <f t="shared" ca="1" si="175"/>
        <v/>
      </c>
      <c r="BD1005" s="49">
        <f t="shared" ca="1" si="170"/>
        <v>3442</v>
      </c>
      <c r="BE1005" s="3">
        <f t="shared" ca="1" si="169"/>
        <v>0.34415000000000001</v>
      </c>
      <c r="BF1005" s="3">
        <f t="shared" ca="1" si="171"/>
        <v>-0.40116316278173481</v>
      </c>
      <c r="BG1005" s="9">
        <f t="shared" ca="1" si="172"/>
        <v>4</v>
      </c>
      <c r="BH1005" s="6">
        <f ca="1">IF(ISNUMBER('Descriptive Stats'!BF1005),'Descriptive Stats'!BF1005,#N/A)</f>
        <v>-0.40116316278173481</v>
      </c>
      <c r="BI1005" s="6">
        <f ca="1">IF(ISNUMBER('Descriptive Stats'!E1005),'Descriptive Stats'!E1005,#N/A)</f>
        <v>4</v>
      </c>
      <c r="BK1005" s="2" t="str">
        <f t="shared" ca="1" si="176"/>
        <v/>
      </c>
      <c r="BL1005" s="2">
        <f t="shared" ca="1" si="177"/>
        <v>4</v>
      </c>
    </row>
    <row r="1006" spans="1:64" ht="14.4" x14ac:dyDescent="0.3">
      <c r="A1006" s="2">
        <f>ROW()</f>
        <v>1006</v>
      </c>
      <c r="B1006" s="56"/>
      <c r="C1006" s="8">
        <f t="shared" ca="1" si="173"/>
        <v>13</v>
      </c>
      <c r="D1006" s="8">
        <f t="shared" ca="1" si="174"/>
        <v>4</v>
      </c>
      <c r="E1006" s="50">
        <f t="shared" ca="1" si="168"/>
        <v>0</v>
      </c>
      <c r="F1006" s="2" t="str">
        <f t="shared" ca="1" si="175"/>
        <v/>
      </c>
      <c r="BD1006" s="49">
        <f t="shared" ca="1" si="170"/>
        <v>815.5</v>
      </c>
      <c r="BE1006" s="3">
        <f t="shared" ca="1" si="169"/>
        <v>8.1500000000000003E-2</v>
      </c>
      <c r="BF1006" s="3">
        <f t="shared" ca="1" si="171"/>
        <v>-1.3950525282585462</v>
      </c>
      <c r="BG1006" s="9">
        <f t="shared" ca="1" si="172"/>
        <v>0</v>
      </c>
      <c r="BH1006" s="6">
        <f ca="1">IF(ISNUMBER('Descriptive Stats'!BF1006),'Descriptive Stats'!BF1006,#N/A)</f>
        <v>-1.3950525282585462</v>
      </c>
      <c r="BI1006" s="6">
        <f ca="1">IF(ISNUMBER('Descriptive Stats'!E1006),'Descriptive Stats'!E1006,#N/A)</f>
        <v>0</v>
      </c>
      <c r="BK1006" s="2">
        <f t="shared" ca="1" si="176"/>
        <v>0</v>
      </c>
      <c r="BL1006" s="2" t="str">
        <f t="shared" ca="1" si="177"/>
        <v/>
      </c>
    </row>
    <row r="1007" spans="1:64" ht="14.4" x14ac:dyDescent="0.3">
      <c r="A1007" s="2">
        <f>ROW()</f>
        <v>1007</v>
      </c>
      <c r="B1007" s="56"/>
      <c r="C1007" s="8">
        <f t="shared" ca="1" si="173"/>
        <v>22</v>
      </c>
      <c r="D1007" s="8">
        <f t="shared" ca="1" si="174"/>
        <v>0</v>
      </c>
      <c r="E1007" s="50">
        <f t="shared" ca="1" si="168"/>
        <v>0</v>
      </c>
      <c r="F1007" s="2" t="str">
        <f t="shared" ca="1" si="175"/>
        <v/>
      </c>
      <c r="BD1007" s="49">
        <f t="shared" ca="1" si="170"/>
        <v>815.5</v>
      </c>
      <c r="BE1007" s="3">
        <f t="shared" ca="1" si="169"/>
        <v>8.1500000000000003E-2</v>
      </c>
      <c r="BF1007" s="3">
        <f t="shared" ca="1" si="171"/>
        <v>-1.3950525282585462</v>
      </c>
      <c r="BG1007" s="9">
        <f t="shared" ca="1" si="172"/>
        <v>0</v>
      </c>
      <c r="BH1007" s="6">
        <f ca="1">IF(ISNUMBER('Descriptive Stats'!BF1007),'Descriptive Stats'!BF1007,#N/A)</f>
        <v>-1.3950525282585462</v>
      </c>
      <c r="BI1007" s="6">
        <f ca="1">IF(ISNUMBER('Descriptive Stats'!E1007),'Descriptive Stats'!E1007,#N/A)</f>
        <v>0</v>
      </c>
      <c r="BK1007" s="2">
        <f t="shared" ca="1" si="176"/>
        <v>0</v>
      </c>
      <c r="BL1007" s="2" t="str">
        <f t="shared" ca="1" si="177"/>
        <v/>
      </c>
    </row>
    <row r="1008" spans="1:64" ht="14.4" x14ac:dyDescent="0.3">
      <c r="A1008" s="2">
        <f>ROW()</f>
        <v>1008</v>
      </c>
      <c r="B1008" s="56"/>
      <c r="C1008" s="8">
        <f t="shared" ca="1" si="173"/>
        <v>4</v>
      </c>
      <c r="D1008" s="8">
        <f t="shared" ca="1" si="174"/>
        <v>0</v>
      </c>
      <c r="E1008" s="50">
        <f t="shared" ca="1" si="168"/>
        <v>0</v>
      </c>
      <c r="F1008" s="2" t="str">
        <f t="shared" ca="1" si="175"/>
        <v/>
      </c>
      <c r="BD1008" s="49">
        <f t="shared" ca="1" si="170"/>
        <v>815.5</v>
      </c>
      <c r="BE1008" s="3">
        <f t="shared" ca="1" si="169"/>
        <v>8.1500000000000003E-2</v>
      </c>
      <c r="BF1008" s="3">
        <f t="shared" ca="1" si="171"/>
        <v>-1.3950525282585462</v>
      </c>
      <c r="BG1008" s="9">
        <f t="shared" ca="1" si="172"/>
        <v>0</v>
      </c>
      <c r="BH1008" s="6">
        <f ca="1">IF(ISNUMBER('Descriptive Stats'!BF1008),'Descriptive Stats'!BF1008,#N/A)</f>
        <v>-1.3950525282585462</v>
      </c>
      <c r="BI1008" s="6">
        <f ca="1">IF(ISNUMBER('Descriptive Stats'!E1008),'Descriptive Stats'!E1008,#N/A)</f>
        <v>0</v>
      </c>
      <c r="BK1008" s="2">
        <f t="shared" ca="1" si="176"/>
        <v>0</v>
      </c>
      <c r="BL1008" s="2" t="str">
        <f t="shared" ca="1" si="177"/>
        <v/>
      </c>
    </row>
    <row r="1009" spans="1:64" ht="14.4" x14ac:dyDescent="0.3">
      <c r="A1009" s="2">
        <f>ROW()</f>
        <v>1009</v>
      </c>
      <c r="B1009" s="56"/>
      <c r="C1009" s="8">
        <f t="shared" ca="1" si="173"/>
        <v>22</v>
      </c>
      <c r="D1009" s="8">
        <f t="shared" ca="1" si="174"/>
        <v>0</v>
      </c>
      <c r="E1009" s="50">
        <f t="shared" ca="1" si="168"/>
        <v>15</v>
      </c>
      <c r="F1009" s="2" t="str">
        <f t="shared" ca="1" si="175"/>
        <v/>
      </c>
      <c r="BD1009" s="49">
        <f t="shared" ca="1" si="170"/>
        <v>5051.5</v>
      </c>
      <c r="BE1009" s="3">
        <f t="shared" ca="1" si="169"/>
        <v>0.50509999999999999</v>
      </c>
      <c r="BF1009" s="3">
        <f t="shared" ca="1" si="171"/>
        <v>1.2784152420787677E-2</v>
      </c>
      <c r="BG1009" s="9">
        <f t="shared" ca="1" si="172"/>
        <v>15</v>
      </c>
      <c r="BH1009" s="6">
        <f ca="1">IF(ISNUMBER('Descriptive Stats'!BF1009),'Descriptive Stats'!BF1009,#N/A)</f>
        <v>1.2784152420787677E-2</v>
      </c>
      <c r="BI1009" s="6">
        <f ca="1">IF(ISNUMBER('Descriptive Stats'!E1009),'Descriptive Stats'!E1009,#N/A)</f>
        <v>15</v>
      </c>
      <c r="BK1009" s="2" t="str">
        <f t="shared" ca="1" si="176"/>
        <v/>
      </c>
      <c r="BL1009" s="2">
        <f t="shared" ca="1" si="177"/>
        <v>15</v>
      </c>
    </row>
    <row r="1010" spans="1:64" ht="14.4" x14ac:dyDescent="0.3">
      <c r="A1010" s="2">
        <f>ROW()</f>
        <v>1010</v>
      </c>
      <c r="B1010" s="56"/>
      <c r="C1010" s="8">
        <f t="shared" ca="1" si="173"/>
        <v>24</v>
      </c>
      <c r="D1010" s="8">
        <f t="shared" ca="1" si="174"/>
        <v>15</v>
      </c>
      <c r="E1010" s="50">
        <f t="shared" ca="1" si="168"/>
        <v>0</v>
      </c>
      <c r="F1010" s="2" t="str">
        <f t="shared" ca="1" si="175"/>
        <v/>
      </c>
      <c r="BD1010" s="49">
        <f t="shared" ca="1" si="170"/>
        <v>815.5</v>
      </c>
      <c r="BE1010" s="3">
        <f t="shared" ca="1" si="169"/>
        <v>8.1500000000000003E-2</v>
      </c>
      <c r="BF1010" s="3">
        <f t="shared" ca="1" si="171"/>
        <v>-1.3950525282585462</v>
      </c>
      <c r="BG1010" s="9">
        <f t="shared" ca="1" si="172"/>
        <v>0</v>
      </c>
      <c r="BH1010" s="6">
        <f ca="1">IF(ISNUMBER('Descriptive Stats'!BF1010),'Descriptive Stats'!BF1010,#N/A)</f>
        <v>-1.3950525282585462</v>
      </c>
      <c r="BI1010" s="6">
        <f ca="1">IF(ISNUMBER('Descriptive Stats'!E1010),'Descriptive Stats'!E1010,#N/A)</f>
        <v>0</v>
      </c>
      <c r="BK1010" s="2">
        <f t="shared" ca="1" si="176"/>
        <v>0</v>
      </c>
      <c r="BL1010" s="2" t="str">
        <f t="shared" ca="1" si="177"/>
        <v/>
      </c>
    </row>
    <row r="1011" spans="1:64" ht="14.4" x14ac:dyDescent="0.3">
      <c r="A1011" s="2">
        <f>ROW()</f>
        <v>1011</v>
      </c>
      <c r="B1011" s="56"/>
      <c r="C1011" s="8">
        <f t="shared" ca="1" si="173"/>
        <v>20</v>
      </c>
      <c r="D1011" s="8">
        <f t="shared" ca="1" si="174"/>
        <v>0</v>
      </c>
      <c r="E1011" s="50">
        <f t="shared" ca="1" si="168"/>
        <v>2</v>
      </c>
      <c r="F1011" s="2" t="str">
        <f t="shared" ca="1" si="175"/>
        <v/>
      </c>
      <c r="BD1011" s="49">
        <f t="shared" ca="1" si="170"/>
        <v>2595</v>
      </c>
      <c r="BE1011" s="3">
        <f t="shared" ca="1" si="169"/>
        <v>0.25945000000000001</v>
      </c>
      <c r="BF1011" s="3">
        <f t="shared" ca="1" si="171"/>
        <v>-0.6450419512753276</v>
      </c>
      <c r="BG1011" s="9">
        <f t="shared" ca="1" si="172"/>
        <v>2</v>
      </c>
      <c r="BH1011" s="6">
        <f ca="1">IF(ISNUMBER('Descriptive Stats'!BF1011),'Descriptive Stats'!BF1011,#N/A)</f>
        <v>-0.6450419512753276</v>
      </c>
      <c r="BI1011" s="6">
        <f ca="1">IF(ISNUMBER('Descriptive Stats'!E1011),'Descriptive Stats'!E1011,#N/A)</f>
        <v>2</v>
      </c>
      <c r="BK1011" s="2">
        <f t="shared" ca="1" si="176"/>
        <v>2</v>
      </c>
      <c r="BL1011" s="2">
        <f t="shared" ca="1" si="177"/>
        <v>2</v>
      </c>
    </row>
    <row r="1012" spans="1:64" ht="14.4" x14ac:dyDescent="0.3">
      <c r="A1012" s="2">
        <f>ROW()</f>
        <v>1012</v>
      </c>
      <c r="B1012" s="56"/>
      <c r="C1012" s="8">
        <f t="shared" ca="1" si="173"/>
        <v>21</v>
      </c>
      <c r="D1012" s="8">
        <f t="shared" ca="1" si="174"/>
        <v>2</v>
      </c>
      <c r="E1012" s="50">
        <f t="shared" ca="1" si="168"/>
        <v>3</v>
      </c>
      <c r="F1012" s="2" t="str">
        <f t="shared" ca="1" si="175"/>
        <v/>
      </c>
      <c r="BD1012" s="49">
        <f t="shared" ca="1" si="170"/>
        <v>3200</v>
      </c>
      <c r="BE1012" s="3">
        <f t="shared" ca="1" si="169"/>
        <v>0.31995000000000001</v>
      </c>
      <c r="BF1012" s="3">
        <f t="shared" ca="1" si="171"/>
        <v>-0.46783862043457014</v>
      </c>
      <c r="BG1012" s="9">
        <f t="shared" ca="1" si="172"/>
        <v>3</v>
      </c>
      <c r="BH1012" s="6">
        <f ca="1">IF(ISNUMBER('Descriptive Stats'!BF1012),'Descriptive Stats'!BF1012,#N/A)</f>
        <v>-0.46783862043457014</v>
      </c>
      <c r="BI1012" s="6">
        <f ca="1">IF(ISNUMBER('Descriptive Stats'!E1012),'Descriptive Stats'!E1012,#N/A)</f>
        <v>3</v>
      </c>
      <c r="BK1012" s="2" t="str">
        <f t="shared" ca="1" si="176"/>
        <v/>
      </c>
      <c r="BL1012" s="2">
        <f t="shared" ca="1" si="177"/>
        <v>3</v>
      </c>
    </row>
    <row r="1013" spans="1:64" ht="14.4" x14ac:dyDescent="0.3">
      <c r="A1013" s="2">
        <f>ROW()</f>
        <v>1013</v>
      </c>
      <c r="B1013" s="56"/>
      <c r="C1013" s="8">
        <f t="shared" ca="1" si="173"/>
        <v>10</v>
      </c>
      <c r="D1013" s="8">
        <f t="shared" ca="1" si="174"/>
        <v>3</v>
      </c>
      <c r="E1013" s="50">
        <f t="shared" ca="1" si="168"/>
        <v>2</v>
      </c>
      <c r="F1013" s="2" t="str">
        <f t="shared" ca="1" si="175"/>
        <v/>
      </c>
      <c r="BD1013" s="49">
        <f t="shared" ca="1" si="170"/>
        <v>2595</v>
      </c>
      <c r="BE1013" s="3">
        <f t="shared" ca="1" si="169"/>
        <v>0.25945000000000001</v>
      </c>
      <c r="BF1013" s="3">
        <f t="shared" ca="1" si="171"/>
        <v>-0.6450419512753276</v>
      </c>
      <c r="BG1013" s="9">
        <f t="shared" ca="1" si="172"/>
        <v>2</v>
      </c>
      <c r="BH1013" s="6">
        <f ca="1">IF(ISNUMBER('Descriptive Stats'!BF1013),'Descriptive Stats'!BF1013,#N/A)</f>
        <v>-0.6450419512753276</v>
      </c>
      <c r="BI1013" s="6">
        <f ca="1">IF(ISNUMBER('Descriptive Stats'!E1013),'Descriptive Stats'!E1013,#N/A)</f>
        <v>2</v>
      </c>
      <c r="BK1013" s="2">
        <f t="shared" ca="1" si="176"/>
        <v>2</v>
      </c>
      <c r="BL1013" s="2">
        <f t="shared" ca="1" si="177"/>
        <v>2</v>
      </c>
    </row>
    <row r="1014" spans="1:64" ht="14.4" x14ac:dyDescent="0.3">
      <c r="A1014" s="2">
        <f>ROW()</f>
        <v>1014</v>
      </c>
      <c r="B1014" s="56"/>
      <c r="C1014" s="8">
        <f t="shared" ca="1" si="173"/>
        <v>3</v>
      </c>
      <c r="D1014" s="8">
        <f t="shared" ca="1" si="174"/>
        <v>2</v>
      </c>
      <c r="E1014" s="50">
        <f t="shared" ca="1" si="168"/>
        <v>0</v>
      </c>
      <c r="F1014" s="2" t="str">
        <f t="shared" ca="1" si="175"/>
        <v/>
      </c>
      <c r="BD1014" s="49">
        <f t="shared" ca="1" si="170"/>
        <v>815.5</v>
      </c>
      <c r="BE1014" s="3">
        <f t="shared" ca="1" si="169"/>
        <v>8.1500000000000003E-2</v>
      </c>
      <c r="BF1014" s="3">
        <f t="shared" ca="1" si="171"/>
        <v>-1.3950525282585462</v>
      </c>
      <c r="BG1014" s="9">
        <f t="shared" ca="1" si="172"/>
        <v>0</v>
      </c>
      <c r="BH1014" s="6">
        <f ca="1">IF(ISNUMBER('Descriptive Stats'!BF1014),'Descriptive Stats'!BF1014,#N/A)</f>
        <v>-1.3950525282585462</v>
      </c>
      <c r="BI1014" s="6">
        <f ca="1">IF(ISNUMBER('Descriptive Stats'!E1014),'Descriptive Stats'!E1014,#N/A)</f>
        <v>0</v>
      </c>
      <c r="BK1014" s="2">
        <f t="shared" ca="1" si="176"/>
        <v>0</v>
      </c>
      <c r="BL1014" s="2" t="str">
        <f t="shared" ca="1" si="177"/>
        <v/>
      </c>
    </row>
    <row r="1015" spans="1:64" ht="14.4" x14ac:dyDescent="0.3">
      <c r="A1015" s="2">
        <f>ROW()</f>
        <v>1015</v>
      </c>
      <c r="B1015" s="56"/>
      <c r="C1015" s="8">
        <f t="shared" ca="1" si="173"/>
        <v>14</v>
      </c>
      <c r="D1015" s="8">
        <f t="shared" ca="1" si="174"/>
        <v>0</v>
      </c>
      <c r="E1015" s="50">
        <f t="shared" ca="1" si="168"/>
        <v>0</v>
      </c>
      <c r="F1015" s="2" t="str">
        <f t="shared" ca="1" si="175"/>
        <v/>
      </c>
      <c r="BD1015" s="49">
        <f t="shared" ca="1" si="170"/>
        <v>815.5</v>
      </c>
      <c r="BE1015" s="3">
        <f t="shared" ca="1" si="169"/>
        <v>8.1500000000000003E-2</v>
      </c>
      <c r="BF1015" s="3">
        <f t="shared" ca="1" si="171"/>
        <v>-1.3950525282585462</v>
      </c>
      <c r="BG1015" s="9">
        <f t="shared" ca="1" si="172"/>
        <v>0</v>
      </c>
      <c r="BH1015" s="6">
        <f ca="1">IF(ISNUMBER('Descriptive Stats'!BF1015),'Descriptive Stats'!BF1015,#N/A)</f>
        <v>-1.3950525282585462</v>
      </c>
      <c r="BI1015" s="6">
        <f ca="1">IF(ISNUMBER('Descriptive Stats'!E1015),'Descriptive Stats'!E1015,#N/A)</f>
        <v>0</v>
      </c>
      <c r="BK1015" s="2">
        <f t="shared" ca="1" si="176"/>
        <v>0</v>
      </c>
      <c r="BL1015" s="2" t="str">
        <f t="shared" ca="1" si="177"/>
        <v/>
      </c>
    </row>
    <row r="1016" spans="1:64" ht="14.4" x14ac:dyDescent="0.3">
      <c r="A1016" s="2">
        <f>ROW()</f>
        <v>1016</v>
      </c>
      <c r="B1016" s="56"/>
      <c r="C1016" s="8">
        <f t="shared" ca="1" si="173"/>
        <v>11</v>
      </c>
      <c r="D1016" s="8">
        <f t="shared" ca="1" si="174"/>
        <v>0</v>
      </c>
      <c r="E1016" s="50">
        <f t="shared" ca="1" si="168"/>
        <v>0</v>
      </c>
      <c r="F1016" s="2" t="str">
        <f t="shared" ca="1" si="175"/>
        <v/>
      </c>
      <c r="BD1016" s="49">
        <f t="shared" ca="1" si="170"/>
        <v>815.5</v>
      </c>
      <c r="BE1016" s="3">
        <f t="shared" ca="1" si="169"/>
        <v>8.1500000000000003E-2</v>
      </c>
      <c r="BF1016" s="3">
        <f t="shared" ca="1" si="171"/>
        <v>-1.3950525282585462</v>
      </c>
      <c r="BG1016" s="9">
        <f t="shared" ca="1" si="172"/>
        <v>0</v>
      </c>
      <c r="BH1016" s="6">
        <f ca="1">IF(ISNUMBER('Descriptive Stats'!BF1016),'Descriptive Stats'!BF1016,#N/A)</f>
        <v>-1.3950525282585462</v>
      </c>
      <c r="BI1016" s="6">
        <f ca="1">IF(ISNUMBER('Descriptive Stats'!E1016),'Descriptive Stats'!E1016,#N/A)</f>
        <v>0</v>
      </c>
      <c r="BK1016" s="2">
        <f t="shared" ca="1" si="176"/>
        <v>0</v>
      </c>
      <c r="BL1016" s="2" t="str">
        <f t="shared" ca="1" si="177"/>
        <v/>
      </c>
    </row>
    <row r="1017" spans="1:64" ht="14.4" x14ac:dyDescent="0.3">
      <c r="A1017" s="2">
        <f>ROW()</f>
        <v>1017</v>
      </c>
      <c r="B1017" s="56"/>
      <c r="C1017" s="8">
        <f t="shared" ca="1" si="173"/>
        <v>20</v>
      </c>
      <c r="D1017" s="8">
        <f t="shared" ca="1" si="174"/>
        <v>0</v>
      </c>
      <c r="E1017" s="50">
        <f t="shared" ca="1" si="168"/>
        <v>0</v>
      </c>
      <c r="F1017" s="2" t="str">
        <f t="shared" ca="1" si="175"/>
        <v/>
      </c>
      <c r="BD1017" s="49">
        <f t="shared" ca="1" si="170"/>
        <v>815.5</v>
      </c>
      <c r="BE1017" s="3">
        <f t="shared" ca="1" si="169"/>
        <v>8.1500000000000003E-2</v>
      </c>
      <c r="BF1017" s="3">
        <f t="shared" ca="1" si="171"/>
        <v>-1.3950525282585462</v>
      </c>
      <c r="BG1017" s="9">
        <f t="shared" ca="1" si="172"/>
        <v>0</v>
      </c>
      <c r="BH1017" s="6">
        <f ca="1">IF(ISNUMBER('Descriptive Stats'!BF1017),'Descriptive Stats'!BF1017,#N/A)</f>
        <v>-1.3950525282585462</v>
      </c>
      <c r="BI1017" s="6">
        <f ca="1">IF(ISNUMBER('Descriptive Stats'!E1017),'Descriptive Stats'!E1017,#N/A)</f>
        <v>0</v>
      </c>
      <c r="BK1017" s="2">
        <f t="shared" ca="1" si="176"/>
        <v>0</v>
      </c>
      <c r="BL1017" s="2" t="str">
        <f t="shared" ca="1" si="177"/>
        <v/>
      </c>
    </row>
    <row r="1018" spans="1:64" ht="14.4" x14ac:dyDescent="0.3">
      <c r="A1018" s="2">
        <f>ROW()</f>
        <v>1018</v>
      </c>
      <c r="B1018" s="56"/>
      <c r="C1018" s="8">
        <f t="shared" ca="1" si="173"/>
        <v>11</v>
      </c>
      <c r="D1018" s="8">
        <f t="shared" ca="1" si="174"/>
        <v>0</v>
      </c>
      <c r="E1018" s="50">
        <f t="shared" ca="1" si="168"/>
        <v>6</v>
      </c>
      <c r="F1018" s="2" t="str">
        <f t="shared" ca="1" si="175"/>
        <v/>
      </c>
      <c r="BD1018" s="49">
        <f t="shared" ca="1" si="170"/>
        <v>3900</v>
      </c>
      <c r="BE1018" s="3">
        <f t="shared" ca="1" si="169"/>
        <v>0.38995000000000002</v>
      </c>
      <c r="BF1018" s="3">
        <f t="shared" ca="1" si="171"/>
        <v>-0.2794493539703507</v>
      </c>
      <c r="BG1018" s="9">
        <f t="shared" ca="1" si="172"/>
        <v>6</v>
      </c>
      <c r="BH1018" s="6">
        <f ca="1">IF(ISNUMBER('Descriptive Stats'!BF1018),'Descriptive Stats'!BF1018,#N/A)</f>
        <v>-0.2794493539703507</v>
      </c>
      <c r="BI1018" s="6">
        <f ca="1">IF(ISNUMBER('Descriptive Stats'!E1018),'Descriptive Stats'!E1018,#N/A)</f>
        <v>6</v>
      </c>
      <c r="BK1018" s="2" t="str">
        <f t="shared" ca="1" si="176"/>
        <v/>
      </c>
      <c r="BL1018" s="2">
        <f t="shared" ca="1" si="177"/>
        <v>6</v>
      </c>
    </row>
    <row r="1019" spans="1:64" ht="14.4" x14ac:dyDescent="0.3">
      <c r="A1019" s="2">
        <f>ROW()</f>
        <v>1019</v>
      </c>
      <c r="B1019" s="56"/>
      <c r="C1019" s="8">
        <f t="shared" ca="1" si="173"/>
        <v>5</v>
      </c>
      <c r="D1019" s="8">
        <f t="shared" ca="1" si="174"/>
        <v>6</v>
      </c>
      <c r="E1019" s="50">
        <f t="shared" ca="1" si="168"/>
        <v>0</v>
      </c>
      <c r="F1019" s="2" t="str">
        <f t="shared" ca="1" si="175"/>
        <v/>
      </c>
      <c r="BD1019" s="49">
        <f t="shared" ca="1" si="170"/>
        <v>815.5</v>
      </c>
      <c r="BE1019" s="3">
        <f t="shared" ca="1" si="169"/>
        <v>8.1500000000000003E-2</v>
      </c>
      <c r="BF1019" s="3">
        <f t="shared" ca="1" si="171"/>
        <v>-1.3950525282585462</v>
      </c>
      <c r="BG1019" s="9">
        <f t="shared" ca="1" si="172"/>
        <v>0</v>
      </c>
      <c r="BH1019" s="6">
        <f ca="1">IF(ISNUMBER('Descriptive Stats'!BF1019),'Descriptive Stats'!BF1019,#N/A)</f>
        <v>-1.3950525282585462</v>
      </c>
      <c r="BI1019" s="6">
        <f ca="1">IF(ISNUMBER('Descriptive Stats'!E1019),'Descriptive Stats'!E1019,#N/A)</f>
        <v>0</v>
      </c>
      <c r="BK1019" s="2">
        <f t="shared" ca="1" si="176"/>
        <v>0</v>
      </c>
      <c r="BL1019" s="2" t="str">
        <f t="shared" ca="1" si="177"/>
        <v/>
      </c>
    </row>
    <row r="1020" spans="1:64" ht="14.4" x14ac:dyDescent="0.3">
      <c r="A1020" s="2">
        <f>ROW()</f>
        <v>1020</v>
      </c>
      <c r="B1020" s="56"/>
      <c r="C1020" s="8">
        <f t="shared" ca="1" si="173"/>
        <v>18</v>
      </c>
      <c r="D1020" s="8">
        <f t="shared" ca="1" si="174"/>
        <v>0</v>
      </c>
      <c r="E1020" s="50">
        <f t="shared" ca="1" si="168"/>
        <v>0</v>
      </c>
      <c r="F1020" s="2" t="str">
        <f t="shared" ca="1" si="175"/>
        <v/>
      </c>
      <c r="BD1020" s="49">
        <f t="shared" ca="1" si="170"/>
        <v>815.5</v>
      </c>
      <c r="BE1020" s="3">
        <f t="shared" ca="1" si="169"/>
        <v>8.1500000000000003E-2</v>
      </c>
      <c r="BF1020" s="3">
        <f t="shared" ca="1" si="171"/>
        <v>-1.3950525282585462</v>
      </c>
      <c r="BG1020" s="9">
        <f t="shared" ca="1" si="172"/>
        <v>0</v>
      </c>
      <c r="BH1020" s="6">
        <f ca="1">IF(ISNUMBER('Descriptive Stats'!BF1020),'Descriptive Stats'!BF1020,#N/A)</f>
        <v>-1.3950525282585462</v>
      </c>
      <c r="BI1020" s="6">
        <f ca="1">IF(ISNUMBER('Descriptive Stats'!E1020),'Descriptive Stats'!E1020,#N/A)</f>
        <v>0</v>
      </c>
      <c r="BK1020" s="2">
        <f t="shared" ca="1" si="176"/>
        <v>0</v>
      </c>
      <c r="BL1020" s="2" t="str">
        <f t="shared" ca="1" si="177"/>
        <v/>
      </c>
    </row>
    <row r="1021" spans="1:64" ht="14.4" x14ac:dyDescent="0.3">
      <c r="A1021" s="2">
        <f>ROW()</f>
        <v>1021</v>
      </c>
      <c r="B1021" s="56"/>
      <c r="C1021" s="8">
        <f t="shared" ca="1" si="173"/>
        <v>14</v>
      </c>
      <c r="D1021" s="8">
        <f t="shared" ca="1" si="174"/>
        <v>0</v>
      </c>
      <c r="E1021" s="50">
        <f t="shared" ca="1" si="168"/>
        <v>6</v>
      </c>
      <c r="F1021" s="2" t="str">
        <f t="shared" ca="1" si="175"/>
        <v/>
      </c>
      <c r="BD1021" s="49">
        <f t="shared" ca="1" si="170"/>
        <v>3900</v>
      </c>
      <c r="BE1021" s="3">
        <f t="shared" ca="1" si="169"/>
        <v>0.38995000000000002</v>
      </c>
      <c r="BF1021" s="3">
        <f t="shared" ca="1" si="171"/>
        <v>-0.2794493539703507</v>
      </c>
      <c r="BG1021" s="9">
        <f t="shared" ca="1" si="172"/>
        <v>6</v>
      </c>
      <c r="BH1021" s="6">
        <f ca="1">IF(ISNUMBER('Descriptive Stats'!BF1021),'Descriptive Stats'!BF1021,#N/A)</f>
        <v>-0.2794493539703507</v>
      </c>
      <c r="BI1021" s="6">
        <f ca="1">IF(ISNUMBER('Descriptive Stats'!E1021),'Descriptive Stats'!E1021,#N/A)</f>
        <v>6</v>
      </c>
      <c r="BK1021" s="2" t="str">
        <f t="shared" ca="1" si="176"/>
        <v/>
      </c>
      <c r="BL1021" s="2">
        <f t="shared" ca="1" si="177"/>
        <v>6</v>
      </c>
    </row>
    <row r="1022" spans="1:64" ht="14.4" x14ac:dyDescent="0.3">
      <c r="A1022" s="2">
        <f>ROW()</f>
        <v>1022</v>
      </c>
      <c r="B1022" s="56"/>
      <c r="C1022" s="8">
        <f t="shared" ca="1" si="173"/>
        <v>5</v>
      </c>
      <c r="D1022" s="8">
        <f t="shared" ca="1" si="174"/>
        <v>6</v>
      </c>
      <c r="E1022" s="50">
        <f t="shared" ca="1" si="168"/>
        <v>1</v>
      </c>
      <c r="F1022" s="2" t="str">
        <f t="shared" ca="1" si="175"/>
        <v/>
      </c>
      <c r="BD1022" s="49">
        <f t="shared" ca="1" si="170"/>
        <v>1871</v>
      </c>
      <c r="BE1022" s="3">
        <f t="shared" ca="1" si="169"/>
        <v>0.18704999999999999</v>
      </c>
      <c r="BF1022" s="3">
        <f t="shared" ca="1" si="171"/>
        <v>-0.88881967520906158</v>
      </c>
      <c r="BG1022" s="9">
        <f t="shared" ca="1" si="172"/>
        <v>1</v>
      </c>
      <c r="BH1022" s="6">
        <f ca="1">IF(ISNUMBER('Descriptive Stats'!BF1022),'Descriptive Stats'!BF1022,#N/A)</f>
        <v>-0.88881967520906158</v>
      </c>
      <c r="BI1022" s="6">
        <f ca="1">IF(ISNUMBER('Descriptive Stats'!E1022),'Descriptive Stats'!E1022,#N/A)</f>
        <v>1</v>
      </c>
      <c r="BK1022" s="2">
        <f t="shared" ca="1" si="176"/>
        <v>1</v>
      </c>
      <c r="BL1022" s="2" t="str">
        <f t="shared" ca="1" si="177"/>
        <v/>
      </c>
    </row>
    <row r="1023" spans="1:64" ht="14.4" x14ac:dyDescent="0.3">
      <c r="A1023" s="2">
        <f>ROW()</f>
        <v>1023</v>
      </c>
      <c r="B1023" s="56"/>
      <c r="C1023" s="8">
        <f t="shared" ca="1" si="173"/>
        <v>8</v>
      </c>
      <c r="D1023" s="8">
        <f t="shared" ca="1" si="174"/>
        <v>1</v>
      </c>
      <c r="E1023" s="50">
        <f t="shared" ca="1" si="168"/>
        <v>1</v>
      </c>
      <c r="F1023" s="2" t="str">
        <f t="shared" ca="1" si="175"/>
        <v/>
      </c>
      <c r="BD1023" s="49">
        <f t="shared" ca="1" si="170"/>
        <v>1871</v>
      </c>
      <c r="BE1023" s="3">
        <f t="shared" ca="1" si="169"/>
        <v>0.18704999999999999</v>
      </c>
      <c r="BF1023" s="3">
        <f t="shared" ca="1" si="171"/>
        <v>-0.88881967520906158</v>
      </c>
      <c r="BG1023" s="9">
        <f t="shared" ca="1" si="172"/>
        <v>1</v>
      </c>
      <c r="BH1023" s="6">
        <f ca="1">IF(ISNUMBER('Descriptive Stats'!BF1023),'Descriptive Stats'!BF1023,#N/A)</f>
        <v>-0.88881967520906158</v>
      </c>
      <c r="BI1023" s="6">
        <f ca="1">IF(ISNUMBER('Descriptive Stats'!E1023),'Descriptive Stats'!E1023,#N/A)</f>
        <v>1</v>
      </c>
      <c r="BK1023" s="2">
        <f t="shared" ca="1" si="176"/>
        <v>1</v>
      </c>
      <c r="BL1023" s="2" t="str">
        <f t="shared" ca="1" si="177"/>
        <v/>
      </c>
    </row>
    <row r="1024" spans="1:64" ht="14.4" x14ac:dyDescent="0.3">
      <c r="A1024" s="2">
        <f>ROW()</f>
        <v>1024</v>
      </c>
      <c r="B1024" s="56"/>
      <c r="C1024" s="8">
        <f t="shared" ca="1" si="173"/>
        <v>12</v>
      </c>
      <c r="D1024" s="8">
        <f t="shared" ca="1" si="174"/>
        <v>1</v>
      </c>
      <c r="E1024" s="50">
        <f t="shared" ca="1" si="168"/>
        <v>2</v>
      </c>
      <c r="F1024" s="2" t="str">
        <f t="shared" ca="1" si="175"/>
        <v/>
      </c>
      <c r="BD1024" s="49">
        <f t="shared" ca="1" si="170"/>
        <v>2595</v>
      </c>
      <c r="BE1024" s="3">
        <f t="shared" ca="1" si="169"/>
        <v>0.25945000000000001</v>
      </c>
      <c r="BF1024" s="3">
        <f t="shared" ca="1" si="171"/>
        <v>-0.6450419512753276</v>
      </c>
      <c r="BG1024" s="9">
        <f t="shared" ca="1" si="172"/>
        <v>2</v>
      </c>
      <c r="BH1024" s="6">
        <f ca="1">IF(ISNUMBER('Descriptive Stats'!BF1024),'Descriptive Stats'!BF1024,#N/A)</f>
        <v>-0.6450419512753276</v>
      </c>
      <c r="BI1024" s="6">
        <f ca="1">IF(ISNUMBER('Descriptive Stats'!E1024),'Descriptive Stats'!E1024,#N/A)</f>
        <v>2</v>
      </c>
      <c r="BK1024" s="2">
        <f t="shared" ca="1" si="176"/>
        <v>2</v>
      </c>
      <c r="BL1024" s="2">
        <f t="shared" ca="1" si="177"/>
        <v>2</v>
      </c>
    </row>
    <row r="1025" spans="1:64" ht="14.4" x14ac:dyDescent="0.3">
      <c r="A1025" s="2">
        <f>ROW()</f>
        <v>1025</v>
      </c>
      <c r="B1025" s="56"/>
      <c r="C1025" s="8">
        <f t="shared" ca="1" si="173"/>
        <v>21</v>
      </c>
      <c r="D1025" s="8">
        <f t="shared" ca="1" si="174"/>
        <v>2</v>
      </c>
      <c r="E1025" s="50">
        <f t="shared" ca="1" si="168"/>
        <v>0</v>
      </c>
      <c r="F1025" s="2" t="str">
        <f t="shared" ca="1" si="175"/>
        <v/>
      </c>
      <c r="BD1025" s="49">
        <f t="shared" ca="1" si="170"/>
        <v>815.5</v>
      </c>
      <c r="BE1025" s="3">
        <f t="shared" ca="1" si="169"/>
        <v>8.1500000000000003E-2</v>
      </c>
      <c r="BF1025" s="3">
        <f t="shared" ca="1" si="171"/>
        <v>-1.3950525282585462</v>
      </c>
      <c r="BG1025" s="9">
        <f t="shared" ca="1" si="172"/>
        <v>0</v>
      </c>
      <c r="BH1025" s="6">
        <f ca="1">IF(ISNUMBER('Descriptive Stats'!BF1025),'Descriptive Stats'!BF1025,#N/A)</f>
        <v>-1.3950525282585462</v>
      </c>
      <c r="BI1025" s="6">
        <f ca="1">IF(ISNUMBER('Descriptive Stats'!E1025),'Descriptive Stats'!E1025,#N/A)</f>
        <v>0</v>
      </c>
      <c r="BK1025" s="2">
        <f t="shared" ca="1" si="176"/>
        <v>0</v>
      </c>
      <c r="BL1025" s="2" t="str">
        <f t="shared" ca="1" si="177"/>
        <v/>
      </c>
    </row>
    <row r="1026" spans="1:64" ht="14.4" x14ac:dyDescent="0.3">
      <c r="A1026" s="2">
        <f>ROW()</f>
        <v>1026</v>
      </c>
      <c r="B1026" s="56"/>
      <c r="C1026" s="8">
        <f t="shared" ca="1" si="173"/>
        <v>22</v>
      </c>
      <c r="D1026" s="8">
        <f t="shared" ca="1" si="174"/>
        <v>0</v>
      </c>
      <c r="E1026" s="50">
        <f t="shared" ca="1" si="168"/>
        <v>6</v>
      </c>
      <c r="F1026" s="2" t="str">
        <f t="shared" ca="1" si="175"/>
        <v/>
      </c>
      <c r="BD1026" s="49">
        <f t="shared" ca="1" si="170"/>
        <v>3900</v>
      </c>
      <c r="BE1026" s="3">
        <f t="shared" ca="1" si="169"/>
        <v>0.38995000000000002</v>
      </c>
      <c r="BF1026" s="3">
        <f t="shared" ca="1" si="171"/>
        <v>-0.2794493539703507</v>
      </c>
      <c r="BG1026" s="9">
        <f t="shared" ca="1" si="172"/>
        <v>6</v>
      </c>
      <c r="BH1026" s="6">
        <f ca="1">IF(ISNUMBER('Descriptive Stats'!BF1026),'Descriptive Stats'!BF1026,#N/A)</f>
        <v>-0.2794493539703507</v>
      </c>
      <c r="BI1026" s="6">
        <f ca="1">IF(ISNUMBER('Descriptive Stats'!E1026),'Descriptive Stats'!E1026,#N/A)</f>
        <v>6</v>
      </c>
      <c r="BK1026" s="2" t="str">
        <f t="shared" ca="1" si="176"/>
        <v/>
      </c>
      <c r="BL1026" s="2">
        <f t="shared" ca="1" si="177"/>
        <v>6</v>
      </c>
    </row>
    <row r="1027" spans="1:64" ht="14.4" x14ac:dyDescent="0.3">
      <c r="A1027" s="2">
        <f>ROW()</f>
        <v>1027</v>
      </c>
      <c r="B1027" s="56"/>
      <c r="C1027" s="8">
        <f t="shared" ca="1" si="173"/>
        <v>5</v>
      </c>
      <c r="D1027" s="8">
        <f t="shared" ca="1" si="174"/>
        <v>6</v>
      </c>
      <c r="E1027" s="50">
        <f t="shared" ref="E1027:E1090" ca="1" si="178">IF(0=MOD(ROW(),$J$1),AVERAGE(OFFSET($D$2,ROW()-$J$1,0,$J$1,1)),"")</f>
        <v>2</v>
      </c>
      <c r="F1027" s="2" t="str">
        <f t="shared" ca="1" si="175"/>
        <v/>
      </c>
      <c r="BD1027" s="49">
        <f t="shared" ca="1" si="170"/>
        <v>2595</v>
      </c>
      <c r="BE1027" s="3">
        <f t="shared" ca="1" si="169"/>
        <v>0.25945000000000001</v>
      </c>
      <c r="BF1027" s="3">
        <f t="shared" ca="1" si="171"/>
        <v>-0.6450419512753276</v>
      </c>
      <c r="BG1027" s="9">
        <f t="shared" ca="1" si="172"/>
        <v>2</v>
      </c>
      <c r="BH1027" s="6">
        <f ca="1">IF(ISNUMBER('Descriptive Stats'!BF1027),'Descriptive Stats'!BF1027,#N/A)</f>
        <v>-0.6450419512753276</v>
      </c>
      <c r="BI1027" s="6">
        <f ca="1">IF(ISNUMBER('Descriptive Stats'!E1027),'Descriptive Stats'!E1027,#N/A)</f>
        <v>2</v>
      </c>
      <c r="BK1027" s="2">
        <f t="shared" ca="1" si="176"/>
        <v>2</v>
      </c>
      <c r="BL1027" s="2">
        <f t="shared" ca="1" si="177"/>
        <v>2</v>
      </c>
    </row>
    <row r="1028" spans="1:64" ht="14.4" x14ac:dyDescent="0.3">
      <c r="A1028" s="2">
        <f>ROW()</f>
        <v>1028</v>
      </c>
      <c r="B1028" s="56"/>
      <c r="C1028" s="8">
        <f t="shared" ca="1" si="173"/>
        <v>17</v>
      </c>
      <c r="D1028" s="8">
        <f t="shared" ca="1" si="174"/>
        <v>2</v>
      </c>
      <c r="E1028" s="50">
        <f t="shared" ca="1" si="178"/>
        <v>0</v>
      </c>
      <c r="F1028" s="2" t="str">
        <f t="shared" ca="1" si="175"/>
        <v/>
      </c>
      <c r="BD1028" s="49">
        <f t="shared" ca="1" si="170"/>
        <v>815.5</v>
      </c>
      <c r="BE1028" s="3">
        <f t="shared" ca="1" si="169"/>
        <v>8.1500000000000003E-2</v>
      </c>
      <c r="BF1028" s="3">
        <f t="shared" ca="1" si="171"/>
        <v>-1.3950525282585462</v>
      </c>
      <c r="BG1028" s="9">
        <f t="shared" ca="1" si="172"/>
        <v>0</v>
      </c>
      <c r="BH1028" s="6">
        <f ca="1">IF(ISNUMBER('Descriptive Stats'!BF1028),'Descriptive Stats'!BF1028,#N/A)</f>
        <v>-1.3950525282585462</v>
      </c>
      <c r="BI1028" s="6">
        <f ca="1">IF(ISNUMBER('Descriptive Stats'!E1028),'Descriptive Stats'!E1028,#N/A)</f>
        <v>0</v>
      </c>
      <c r="BK1028" s="2">
        <f t="shared" ca="1" si="176"/>
        <v>0</v>
      </c>
      <c r="BL1028" s="2" t="str">
        <f t="shared" ca="1" si="177"/>
        <v/>
      </c>
    </row>
    <row r="1029" spans="1:64" ht="14.4" x14ac:dyDescent="0.3">
      <c r="A1029" s="2">
        <f>ROW()</f>
        <v>1029</v>
      </c>
      <c r="B1029" s="56"/>
      <c r="C1029" s="8">
        <f t="shared" ca="1" si="173"/>
        <v>22</v>
      </c>
      <c r="D1029" s="8">
        <f t="shared" ca="1" si="174"/>
        <v>0</v>
      </c>
      <c r="E1029" s="50">
        <f t="shared" ca="1" si="178"/>
        <v>4</v>
      </c>
      <c r="F1029" s="2" t="str">
        <f t="shared" ca="1" si="175"/>
        <v/>
      </c>
      <c r="BD1029" s="49">
        <f t="shared" ca="1" si="170"/>
        <v>3442</v>
      </c>
      <c r="BE1029" s="3">
        <f t="shared" ca="1" si="169"/>
        <v>0.34415000000000001</v>
      </c>
      <c r="BF1029" s="3">
        <f t="shared" ca="1" si="171"/>
        <v>-0.40116316278173481</v>
      </c>
      <c r="BG1029" s="9">
        <f t="shared" ca="1" si="172"/>
        <v>4</v>
      </c>
      <c r="BH1029" s="6">
        <f ca="1">IF(ISNUMBER('Descriptive Stats'!BF1029),'Descriptive Stats'!BF1029,#N/A)</f>
        <v>-0.40116316278173481</v>
      </c>
      <c r="BI1029" s="6">
        <f ca="1">IF(ISNUMBER('Descriptive Stats'!E1029),'Descriptive Stats'!E1029,#N/A)</f>
        <v>4</v>
      </c>
      <c r="BK1029" s="2" t="str">
        <f t="shared" ca="1" si="176"/>
        <v/>
      </c>
      <c r="BL1029" s="2">
        <f t="shared" ca="1" si="177"/>
        <v>4</v>
      </c>
    </row>
    <row r="1030" spans="1:64" ht="14.4" x14ac:dyDescent="0.3">
      <c r="A1030" s="2">
        <f>ROW()</f>
        <v>1030</v>
      </c>
      <c r="B1030" s="56"/>
      <c r="C1030" s="8">
        <f t="shared" ca="1" si="173"/>
        <v>13</v>
      </c>
      <c r="D1030" s="8">
        <f t="shared" ca="1" si="174"/>
        <v>4</v>
      </c>
      <c r="E1030" s="50">
        <f t="shared" ca="1" si="178"/>
        <v>1</v>
      </c>
      <c r="F1030" s="2" t="str">
        <f t="shared" ca="1" si="175"/>
        <v/>
      </c>
      <c r="BD1030" s="49">
        <f t="shared" ca="1" si="170"/>
        <v>1871</v>
      </c>
      <c r="BE1030" s="3">
        <f t="shared" ca="1" si="169"/>
        <v>0.18704999999999999</v>
      </c>
      <c r="BF1030" s="3">
        <f t="shared" ca="1" si="171"/>
        <v>-0.88881967520906158</v>
      </c>
      <c r="BG1030" s="9">
        <f t="shared" ca="1" si="172"/>
        <v>1</v>
      </c>
      <c r="BH1030" s="6">
        <f ca="1">IF(ISNUMBER('Descriptive Stats'!BF1030),'Descriptive Stats'!BF1030,#N/A)</f>
        <v>-0.88881967520906158</v>
      </c>
      <c r="BI1030" s="6">
        <f ca="1">IF(ISNUMBER('Descriptive Stats'!E1030),'Descriptive Stats'!E1030,#N/A)</f>
        <v>1</v>
      </c>
      <c r="BK1030" s="2">
        <f t="shared" ca="1" si="176"/>
        <v>1</v>
      </c>
      <c r="BL1030" s="2" t="str">
        <f t="shared" ca="1" si="177"/>
        <v/>
      </c>
    </row>
    <row r="1031" spans="1:64" ht="14.4" x14ac:dyDescent="0.3">
      <c r="A1031" s="2">
        <f>ROW()</f>
        <v>1031</v>
      </c>
      <c r="B1031" s="56"/>
      <c r="C1031" s="8">
        <f t="shared" ca="1" si="173"/>
        <v>12</v>
      </c>
      <c r="D1031" s="8">
        <f t="shared" ca="1" si="174"/>
        <v>1</v>
      </c>
      <c r="E1031" s="50">
        <f t="shared" ca="1" si="178"/>
        <v>0</v>
      </c>
      <c r="F1031" s="2" t="str">
        <f t="shared" ca="1" si="175"/>
        <v/>
      </c>
      <c r="BD1031" s="49">
        <f t="shared" ca="1" si="170"/>
        <v>815.5</v>
      </c>
      <c r="BE1031" s="3">
        <f t="shared" ref="BE1031:BE1094" ca="1" si="179">IF(ISNUMBER(BD1031),(BD1031-0.5)/$BK$4,"")</f>
        <v>8.1500000000000003E-2</v>
      </c>
      <c r="BF1031" s="3">
        <f t="shared" ca="1" si="171"/>
        <v>-1.3950525282585462</v>
      </c>
      <c r="BG1031" s="9">
        <f t="shared" ca="1" si="172"/>
        <v>0</v>
      </c>
      <c r="BH1031" s="6">
        <f ca="1">IF(ISNUMBER('Descriptive Stats'!BF1031),'Descriptive Stats'!BF1031,#N/A)</f>
        <v>-1.3950525282585462</v>
      </c>
      <c r="BI1031" s="6">
        <f ca="1">IF(ISNUMBER('Descriptive Stats'!E1031),'Descriptive Stats'!E1031,#N/A)</f>
        <v>0</v>
      </c>
      <c r="BK1031" s="2">
        <f t="shared" ca="1" si="176"/>
        <v>0</v>
      </c>
      <c r="BL1031" s="2" t="str">
        <f t="shared" ca="1" si="177"/>
        <v/>
      </c>
    </row>
    <row r="1032" spans="1:64" ht="14.4" x14ac:dyDescent="0.3">
      <c r="A1032" s="2">
        <f>ROW()</f>
        <v>1032</v>
      </c>
      <c r="B1032" s="56"/>
      <c r="C1032" s="8">
        <f t="shared" ca="1" si="173"/>
        <v>20</v>
      </c>
      <c r="D1032" s="8">
        <f t="shared" ca="1" si="174"/>
        <v>0</v>
      </c>
      <c r="E1032" s="50">
        <f t="shared" ca="1" si="178"/>
        <v>7</v>
      </c>
      <c r="F1032" s="2" t="str">
        <f t="shared" ca="1" si="175"/>
        <v/>
      </c>
      <c r="BD1032" s="49">
        <f t="shared" ref="BD1032:BD1095" ca="1" si="180">IF(ISNUMBER(BG1032),_xlfn.RANK.AVG(BG1032,$BG$2:$BG$5414,1),"")</f>
        <v>4473.5</v>
      </c>
      <c r="BE1032" s="3">
        <f t="shared" ca="1" si="179"/>
        <v>0.44729999999999998</v>
      </c>
      <c r="BF1032" s="3">
        <f t="shared" ca="1" si="171"/>
        <v>-0.13248586824472414</v>
      </c>
      <c r="BG1032" s="9">
        <f t="shared" ca="1" si="172"/>
        <v>7</v>
      </c>
      <c r="BH1032" s="6">
        <f ca="1">IF(ISNUMBER('Descriptive Stats'!BF1032),'Descriptive Stats'!BF1032,#N/A)</f>
        <v>-0.13248586824472414</v>
      </c>
      <c r="BI1032" s="6">
        <f ca="1">IF(ISNUMBER('Descriptive Stats'!E1032),'Descriptive Stats'!E1032,#N/A)</f>
        <v>7</v>
      </c>
      <c r="BK1032" s="2" t="str">
        <f t="shared" ca="1" si="176"/>
        <v/>
      </c>
      <c r="BL1032" s="2">
        <f t="shared" ca="1" si="177"/>
        <v>7</v>
      </c>
    </row>
    <row r="1033" spans="1:64" ht="14.4" x14ac:dyDescent="0.3">
      <c r="A1033" s="2">
        <f>ROW()</f>
        <v>1033</v>
      </c>
      <c r="B1033" s="56"/>
      <c r="C1033" s="8">
        <f t="shared" ca="1" si="173"/>
        <v>6</v>
      </c>
      <c r="D1033" s="8">
        <f t="shared" ca="1" si="174"/>
        <v>7</v>
      </c>
      <c r="E1033" s="50">
        <f t="shared" ca="1" si="178"/>
        <v>0</v>
      </c>
      <c r="F1033" s="2" t="str">
        <f t="shared" ca="1" si="175"/>
        <v/>
      </c>
      <c r="BD1033" s="49">
        <f t="shared" ca="1" si="180"/>
        <v>815.5</v>
      </c>
      <c r="BE1033" s="3">
        <f t="shared" ca="1" si="179"/>
        <v>8.1500000000000003E-2</v>
      </c>
      <c r="BF1033" s="3">
        <f t="shared" ref="BF1033:BF1096" ca="1" si="181">IF(ISNUMBER(BE1033),_xlfn.NORM.INV(BE1033,0,1),"")</f>
        <v>-1.3950525282585462</v>
      </c>
      <c r="BG1033" s="9">
        <f t="shared" ref="BG1033:BG1096" ca="1" si="182">IF(ISNUMBER(E1033),E1033,"")</f>
        <v>0</v>
      </c>
      <c r="BH1033" s="6">
        <f ca="1">IF(ISNUMBER('Descriptive Stats'!BF1033),'Descriptive Stats'!BF1033,#N/A)</f>
        <v>-1.3950525282585462</v>
      </c>
      <c r="BI1033" s="6">
        <f ca="1">IF(ISNUMBER('Descriptive Stats'!E1033),'Descriptive Stats'!E1033,#N/A)</f>
        <v>0</v>
      </c>
      <c r="BK1033" s="2">
        <f t="shared" ca="1" si="176"/>
        <v>0</v>
      </c>
      <c r="BL1033" s="2" t="str">
        <f t="shared" ca="1" si="177"/>
        <v/>
      </c>
    </row>
    <row r="1034" spans="1:64" ht="14.4" x14ac:dyDescent="0.3">
      <c r="A1034" s="2">
        <f>ROW()</f>
        <v>1034</v>
      </c>
      <c r="B1034" s="56"/>
      <c r="C1034" s="8">
        <f t="shared" ca="1" si="173"/>
        <v>22</v>
      </c>
      <c r="D1034" s="8">
        <f t="shared" ca="1" si="174"/>
        <v>0</v>
      </c>
      <c r="E1034" s="50">
        <f t="shared" ca="1" si="178"/>
        <v>6</v>
      </c>
      <c r="F1034" s="2" t="str">
        <f t="shared" ca="1" si="175"/>
        <v/>
      </c>
      <c r="BD1034" s="49">
        <f t="shared" ca="1" si="180"/>
        <v>3900</v>
      </c>
      <c r="BE1034" s="3">
        <f t="shared" ca="1" si="179"/>
        <v>0.38995000000000002</v>
      </c>
      <c r="BF1034" s="3">
        <f t="shared" ca="1" si="181"/>
        <v>-0.2794493539703507</v>
      </c>
      <c r="BG1034" s="9">
        <f t="shared" ca="1" si="182"/>
        <v>6</v>
      </c>
      <c r="BH1034" s="6">
        <f ca="1">IF(ISNUMBER('Descriptive Stats'!BF1034),'Descriptive Stats'!BF1034,#N/A)</f>
        <v>-0.2794493539703507</v>
      </c>
      <c r="BI1034" s="6">
        <f ca="1">IF(ISNUMBER('Descriptive Stats'!E1034),'Descriptive Stats'!E1034,#N/A)</f>
        <v>6</v>
      </c>
      <c r="BK1034" s="2" t="str">
        <f t="shared" ca="1" si="176"/>
        <v/>
      </c>
      <c r="BL1034" s="2">
        <f t="shared" ca="1" si="177"/>
        <v>6</v>
      </c>
    </row>
    <row r="1035" spans="1:64" ht="14.4" x14ac:dyDescent="0.3">
      <c r="A1035" s="2">
        <f>ROW()</f>
        <v>1035</v>
      </c>
      <c r="B1035" s="56"/>
      <c r="C1035" s="8">
        <f t="shared" ca="1" si="173"/>
        <v>2</v>
      </c>
      <c r="D1035" s="8">
        <f t="shared" ca="1" si="174"/>
        <v>6</v>
      </c>
      <c r="E1035" s="50">
        <f t="shared" ca="1" si="178"/>
        <v>4</v>
      </c>
      <c r="F1035" s="2" t="str">
        <f t="shared" ca="1" si="175"/>
        <v/>
      </c>
      <c r="BD1035" s="49">
        <f t="shared" ca="1" si="180"/>
        <v>3442</v>
      </c>
      <c r="BE1035" s="3">
        <f t="shared" ca="1" si="179"/>
        <v>0.34415000000000001</v>
      </c>
      <c r="BF1035" s="3">
        <f t="shared" ca="1" si="181"/>
        <v>-0.40116316278173481</v>
      </c>
      <c r="BG1035" s="9">
        <f t="shared" ca="1" si="182"/>
        <v>4</v>
      </c>
      <c r="BH1035" s="6">
        <f ca="1">IF(ISNUMBER('Descriptive Stats'!BF1035),'Descriptive Stats'!BF1035,#N/A)</f>
        <v>-0.40116316278173481</v>
      </c>
      <c r="BI1035" s="6">
        <f ca="1">IF(ISNUMBER('Descriptive Stats'!E1035),'Descriptive Stats'!E1035,#N/A)</f>
        <v>4</v>
      </c>
      <c r="BK1035" s="2" t="str">
        <f t="shared" ca="1" si="176"/>
        <v/>
      </c>
      <c r="BL1035" s="2">
        <f t="shared" ca="1" si="177"/>
        <v>4</v>
      </c>
    </row>
    <row r="1036" spans="1:64" ht="14.4" x14ac:dyDescent="0.3">
      <c r="A1036" s="2">
        <f>ROW()</f>
        <v>1036</v>
      </c>
      <c r="B1036" s="56"/>
      <c r="C1036" s="8">
        <f t="shared" ca="1" si="173"/>
        <v>13</v>
      </c>
      <c r="D1036" s="8">
        <f t="shared" ca="1" si="174"/>
        <v>4</v>
      </c>
      <c r="E1036" s="50">
        <f t="shared" ca="1" si="178"/>
        <v>2</v>
      </c>
      <c r="F1036" s="2" t="str">
        <f t="shared" ca="1" si="175"/>
        <v/>
      </c>
      <c r="BD1036" s="49">
        <f t="shared" ca="1" si="180"/>
        <v>2595</v>
      </c>
      <c r="BE1036" s="3">
        <f t="shared" ca="1" si="179"/>
        <v>0.25945000000000001</v>
      </c>
      <c r="BF1036" s="3">
        <f t="shared" ca="1" si="181"/>
        <v>-0.6450419512753276</v>
      </c>
      <c r="BG1036" s="9">
        <f t="shared" ca="1" si="182"/>
        <v>2</v>
      </c>
      <c r="BH1036" s="6">
        <f ca="1">IF(ISNUMBER('Descriptive Stats'!BF1036),'Descriptive Stats'!BF1036,#N/A)</f>
        <v>-0.6450419512753276</v>
      </c>
      <c r="BI1036" s="6">
        <f ca="1">IF(ISNUMBER('Descriptive Stats'!E1036),'Descriptive Stats'!E1036,#N/A)</f>
        <v>2</v>
      </c>
      <c r="BK1036" s="2">
        <f t="shared" ca="1" si="176"/>
        <v>2</v>
      </c>
      <c r="BL1036" s="2">
        <f t="shared" ca="1" si="177"/>
        <v>2</v>
      </c>
    </row>
    <row r="1037" spans="1:64" ht="14.4" x14ac:dyDescent="0.3">
      <c r="A1037" s="2">
        <f>ROW()</f>
        <v>1037</v>
      </c>
      <c r="B1037" s="56"/>
      <c r="C1037" s="8">
        <f t="shared" ca="1" si="173"/>
        <v>17</v>
      </c>
      <c r="D1037" s="8">
        <f t="shared" ca="1" si="174"/>
        <v>2</v>
      </c>
      <c r="E1037" s="50">
        <f t="shared" ca="1" si="178"/>
        <v>1</v>
      </c>
      <c r="F1037" s="2" t="str">
        <f t="shared" ca="1" si="175"/>
        <v/>
      </c>
      <c r="BD1037" s="49">
        <f t="shared" ca="1" si="180"/>
        <v>1871</v>
      </c>
      <c r="BE1037" s="3">
        <f t="shared" ca="1" si="179"/>
        <v>0.18704999999999999</v>
      </c>
      <c r="BF1037" s="3">
        <f t="shared" ca="1" si="181"/>
        <v>-0.88881967520906158</v>
      </c>
      <c r="BG1037" s="9">
        <f t="shared" ca="1" si="182"/>
        <v>1</v>
      </c>
      <c r="BH1037" s="6">
        <f ca="1">IF(ISNUMBER('Descriptive Stats'!BF1037),'Descriptive Stats'!BF1037,#N/A)</f>
        <v>-0.88881967520906158</v>
      </c>
      <c r="BI1037" s="6">
        <f ca="1">IF(ISNUMBER('Descriptive Stats'!E1037),'Descriptive Stats'!E1037,#N/A)</f>
        <v>1</v>
      </c>
      <c r="BK1037" s="2">
        <f t="shared" ca="1" si="176"/>
        <v>1</v>
      </c>
      <c r="BL1037" s="2" t="str">
        <f t="shared" ca="1" si="177"/>
        <v/>
      </c>
    </row>
    <row r="1038" spans="1:64" ht="14.4" x14ac:dyDescent="0.3">
      <c r="A1038" s="2">
        <f>ROW()</f>
        <v>1038</v>
      </c>
      <c r="B1038" s="56"/>
      <c r="C1038" s="8">
        <f t="shared" ca="1" si="173"/>
        <v>12</v>
      </c>
      <c r="D1038" s="8">
        <f t="shared" ca="1" si="174"/>
        <v>1</v>
      </c>
      <c r="E1038" s="50">
        <f t="shared" ca="1" si="178"/>
        <v>0</v>
      </c>
      <c r="F1038" s="2" t="str">
        <f t="shared" ca="1" si="175"/>
        <v/>
      </c>
      <c r="BD1038" s="49">
        <f t="shared" ca="1" si="180"/>
        <v>815.5</v>
      </c>
      <c r="BE1038" s="3">
        <f t="shared" ca="1" si="179"/>
        <v>8.1500000000000003E-2</v>
      </c>
      <c r="BF1038" s="3">
        <f t="shared" ca="1" si="181"/>
        <v>-1.3950525282585462</v>
      </c>
      <c r="BG1038" s="9">
        <f t="shared" ca="1" si="182"/>
        <v>0</v>
      </c>
      <c r="BH1038" s="6">
        <f ca="1">IF(ISNUMBER('Descriptive Stats'!BF1038),'Descriptive Stats'!BF1038,#N/A)</f>
        <v>-1.3950525282585462</v>
      </c>
      <c r="BI1038" s="6">
        <f ca="1">IF(ISNUMBER('Descriptive Stats'!E1038),'Descriptive Stats'!E1038,#N/A)</f>
        <v>0</v>
      </c>
      <c r="BK1038" s="2">
        <f t="shared" ca="1" si="176"/>
        <v>0</v>
      </c>
      <c r="BL1038" s="2" t="str">
        <f t="shared" ca="1" si="177"/>
        <v/>
      </c>
    </row>
    <row r="1039" spans="1:64" ht="14.4" x14ac:dyDescent="0.3">
      <c r="A1039" s="2">
        <f>ROW()</f>
        <v>1039</v>
      </c>
      <c r="B1039" s="56"/>
      <c r="C1039" s="8">
        <f t="shared" ca="1" si="173"/>
        <v>14</v>
      </c>
      <c r="D1039" s="8">
        <f t="shared" ca="1" si="174"/>
        <v>0</v>
      </c>
      <c r="E1039" s="50">
        <f t="shared" ca="1" si="178"/>
        <v>15</v>
      </c>
      <c r="F1039" s="2" t="str">
        <f t="shared" ca="1" si="175"/>
        <v/>
      </c>
      <c r="BD1039" s="49">
        <f t="shared" ca="1" si="180"/>
        <v>5051.5</v>
      </c>
      <c r="BE1039" s="3">
        <f t="shared" ca="1" si="179"/>
        <v>0.50509999999999999</v>
      </c>
      <c r="BF1039" s="3">
        <f t="shared" ca="1" si="181"/>
        <v>1.2784152420787677E-2</v>
      </c>
      <c r="BG1039" s="9">
        <f t="shared" ca="1" si="182"/>
        <v>15</v>
      </c>
      <c r="BH1039" s="6">
        <f ca="1">IF(ISNUMBER('Descriptive Stats'!BF1039),'Descriptive Stats'!BF1039,#N/A)</f>
        <v>1.2784152420787677E-2</v>
      </c>
      <c r="BI1039" s="6">
        <f ca="1">IF(ISNUMBER('Descriptive Stats'!E1039),'Descriptive Stats'!E1039,#N/A)</f>
        <v>15</v>
      </c>
      <c r="BK1039" s="2" t="str">
        <f t="shared" ca="1" si="176"/>
        <v/>
      </c>
      <c r="BL1039" s="2">
        <f t="shared" ca="1" si="177"/>
        <v>15</v>
      </c>
    </row>
    <row r="1040" spans="1:64" ht="14.4" x14ac:dyDescent="0.3">
      <c r="A1040" s="2">
        <f>ROW()</f>
        <v>1040</v>
      </c>
      <c r="B1040" s="56"/>
      <c r="C1040" s="8">
        <f t="shared" ca="1" si="173"/>
        <v>24</v>
      </c>
      <c r="D1040" s="8">
        <f t="shared" ca="1" si="174"/>
        <v>15</v>
      </c>
      <c r="E1040" s="50">
        <f t="shared" ca="1" si="178"/>
        <v>0</v>
      </c>
      <c r="F1040" s="2" t="str">
        <f t="shared" ca="1" si="175"/>
        <v/>
      </c>
      <c r="BD1040" s="49">
        <f t="shared" ca="1" si="180"/>
        <v>815.5</v>
      </c>
      <c r="BE1040" s="3">
        <f t="shared" ca="1" si="179"/>
        <v>8.1500000000000003E-2</v>
      </c>
      <c r="BF1040" s="3">
        <f t="shared" ca="1" si="181"/>
        <v>-1.3950525282585462</v>
      </c>
      <c r="BG1040" s="9">
        <f t="shared" ca="1" si="182"/>
        <v>0</v>
      </c>
      <c r="BH1040" s="6">
        <f ca="1">IF(ISNUMBER('Descriptive Stats'!BF1040),'Descriptive Stats'!BF1040,#N/A)</f>
        <v>-1.3950525282585462</v>
      </c>
      <c r="BI1040" s="6">
        <f ca="1">IF(ISNUMBER('Descriptive Stats'!E1040),'Descriptive Stats'!E1040,#N/A)</f>
        <v>0</v>
      </c>
      <c r="BK1040" s="2">
        <f t="shared" ca="1" si="176"/>
        <v>0</v>
      </c>
      <c r="BL1040" s="2" t="str">
        <f t="shared" ca="1" si="177"/>
        <v/>
      </c>
    </row>
    <row r="1041" spans="1:64" ht="14.4" x14ac:dyDescent="0.3">
      <c r="A1041" s="2">
        <f>ROW()</f>
        <v>1041</v>
      </c>
      <c r="B1041" s="56"/>
      <c r="C1041" s="8">
        <f t="shared" ref="C1041:C1104" ca="1" si="183">RANDBETWEEN(2,COUNT(B:B))</f>
        <v>18</v>
      </c>
      <c r="D1041" s="8">
        <f t="shared" ref="D1041:D1104" ca="1" si="184">VLOOKUP(C1041,A:B,2,TRUE)</f>
        <v>0</v>
      </c>
      <c r="E1041" s="50">
        <f t="shared" ca="1" si="178"/>
        <v>0</v>
      </c>
      <c r="F1041" s="2" t="str">
        <f t="shared" ref="F1041:F1104" ca="1" si="185">IF(ISNUMBER(E1041),IF(OR(E1041&lt;$K$16,E1041&gt;$K$14),"X",""),"")</f>
        <v/>
      </c>
      <c r="BD1041" s="49">
        <f t="shared" ca="1" si="180"/>
        <v>815.5</v>
      </c>
      <c r="BE1041" s="3">
        <f t="shared" ca="1" si="179"/>
        <v>8.1500000000000003E-2</v>
      </c>
      <c r="BF1041" s="3">
        <f t="shared" ca="1" si="181"/>
        <v>-1.3950525282585462</v>
      </c>
      <c r="BG1041" s="9">
        <f t="shared" ca="1" si="182"/>
        <v>0</v>
      </c>
      <c r="BH1041" s="6">
        <f ca="1">IF(ISNUMBER('Descriptive Stats'!BF1041),'Descriptive Stats'!BF1041,#N/A)</f>
        <v>-1.3950525282585462</v>
      </c>
      <c r="BI1041" s="6">
        <f ca="1">IF(ISNUMBER('Descriptive Stats'!E1041),'Descriptive Stats'!E1041,#N/A)</f>
        <v>0</v>
      </c>
      <c r="BK1041" s="2">
        <f t="shared" ca="1" si="176"/>
        <v>0</v>
      </c>
      <c r="BL1041" s="2" t="str">
        <f t="shared" ca="1" si="177"/>
        <v/>
      </c>
    </row>
    <row r="1042" spans="1:64" ht="14.4" x14ac:dyDescent="0.3">
      <c r="A1042" s="2">
        <f>ROW()</f>
        <v>1042</v>
      </c>
      <c r="B1042" s="56"/>
      <c r="C1042" s="8">
        <f t="shared" ca="1" si="183"/>
        <v>14</v>
      </c>
      <c r="D1042" s="8">
        <f t="shared" ca="1" si="184"/>
        <v>0</v>
      </c>
      <c r="E1042" s="50">
        <f t="shared" ca="1" si="178"/>
        <v>0</v>
      </c>
      <c r="F1042" s="2" t="str">
        <f t="shared" ca="1" si="185"/>
        <v/>
      </c>
      <c r="BD1042" s="49">
        <f t="shared" ca="1" si="180"/>
        <v>815.5</v>
      </c>
      <c r="BE1042" s="3">
        <f t="shared" ca="1" si="179"/>
        <v>8.1500000000000003E-2</v>
      </c>
      <c r="BF1042" s="3">
        <f t="shared" ca="1" si="181"/>
        <v>-1.3950525282585462</v>
      </c>
      <c r="BG1042" s="9">
        <f t="shared" ca="1" si="182"/>
        <v>0</v>
      </c>
      <c r="BH1042" s="6">
        <f ca="1">IF(ISNUMBER('Descriptive Stats'!BF1042),'Descriptive Stats'!BF1042,#N/A)</f>
        <v>-1.3950525282585462</v>
      </c>
      <c r="BI1042" s="6">
        <f ca="1">IF(ISNUMBER('Descriptive Stats'!E1042),'Descriptive Stats'!E1042,#N/A)</f>
        <v>0</v>
      </c>
      <c r="BK1042" s="2">
        <f t="shared" ca="1" si="176"/>
        <v>0</v>
      </c>
      <c r="BL1042" s="2" t="str">
        <f t="shared" ca="1" si="177"/>
        <v/>
      </c>
    </row>
    <row r="1043" spans="1:64" ht="14.4" x14ac:dyDescent="0.3">
      <c r="A1043" s="2">
        <f>ROW()</f>
        <v>1043</v>
      </c>
      <c r="B1043" s="56"/>
      <c r="C1043" s="8">
        <f t="shared" ca="1" si="183"/>
        <v>15</v>
      </c>
      <c r="D1043" s="8">
        <f t="shared" ca="1" si="184"/>
        <v>0</v>
      </c>
      <c r="E1043" s="50">
        <f t="shared" ca="1" si="178"/>
        <v>2</v>
      </c>
      <c r="F1043" s="2" t="str">
        <f t="shared" ca="1" si="185"/>
        <v/>
      </c>
      <c r="BD1043" s="49">
        <f t="shared" ca="1" si="180"/>
        <v>2595</v>
      </c>
      <c r="BE1043" s="3">
        <f t="shared" ca="1" si="179"/>
        <v>0.25945000000000001</v>
      </c>
      <c r="BF1043" s="3">
        <f t="shared" ca="1" si="181"/>
        <v>-0.6450419512753276</v>
      </c>
      <c r="BG1043" s="9">
        <f t="shared" ca="1" si="182"/>
        <v>2</v>
      </c>
      <c r="BH1043" s="6">
        <f ca="1">IF(ISNUMBER('Descriptive Stats'!BF1043),'Descriptive Stats'!BF1043,#N/A)</f>
        <v>-0.6450419512753276</v>
      </c>
      <c r="BI1043" s="6">
        <f ca="1">IF(ISNUMBER('Descriptive Stats'!E1043),'Descriptive Stats'!E1043,#N/A)</f>
        <v>2</v>
      </c>
      <c r="BK1043" s="2">
        <f t="shared" ca="1" si="176"/>
        <v>2</v>
      </c>
      <c r="BL1043" s="2">
        <f t="shared" ca="1" si="177"/>
        <v>2</v>
      </c>
    </row>
    <row r="1044" spans="1:64" ht="14.4" x14ac:dyDescent="0.3">
      <c r="A1044" s="2">
        <f>ROW()</f>
        <v>1044</v>
      </c>
      <c r="B1044" s="56"/>
      <c r="C1044" s="8">
        <f t="shared" ca="1" si="183"/>
        <v>21</v>
      </c>
      <c r="D1044" s="8">
        <f t="shared" ca="1" si="184"/>
        <v>2</v>
      </c>
      <c r="E1044" s="50">
        <f t="shared" ca="1" si="178"/>
        <v>0</v>
      </c>
      <c r="F1044" s="2" t="str">
        <f t="shared" ca="1" si="185"/>
        <v/>
      </c>
      <c r="BD1044" s="49">
        <f t="shared" ca="1" si="180"/>
        <v>815.5</v>
      </c>
      <c r="BE1044" s="3">
        <f t="shared" ca="1" si="179"/>
        <v>8.1500000000000003E-2</v>
      </c>
      <c r="BF1044" s="3">
        <f t="shared" ca="1" si="181"/>
        <v>-1.3950525282585462</v>
      </c>
      <c r="BG1044" s="9">
        <f t="shared" ca="1" si="182"/>
        <v>0</v>
      </c>
      <c r="BH1044" s="6">
        <f ca="1">IF(ISNUMBER('Descriptive Stats'!BF1044),'Descriptive Stats'!BF1044,#N/A)</f>
        <v>-1.3950525282585462</v>
      </c>
      <c r="BI1044" s="6">
        <f ca="1">IF(ISNUMBER('Descriptive Stats'!E1044),'Descriptive Stats'!E1044,#N/A)</f>
        <v>0</v>
      </c>
      <c r="BK1044" s="2">
        <f t="shared" ca="1" si="176"/>
        <v>0</v>
      </c>
      <c r="BL1044" s="2" t="str">
        <f t="shared" ca="1" si="177"/>
        <v/>
      </c>
    </row>
    <row r="1045" spans="1:64" ht="14.4" x14ac:dyDescent="0.3">
      <c r="A1045" s="2">
        <f>ROW()</f>
        <v>1045</v>
      </c>
      <c r="B1045" s="56"/>
      <c r="C1045" s="8">
        <f t="shared" ca="1" si="183"/>
        <v>15</v>
      </c>
      <c r="D1045" s="8">
        <f t="shared" ca="1" si="184"/>
        <v>0</v>
      </c>
      <c r="E1045" s="50">
        <f t="shared" ca="1" si="178"/>
        <v>1</v>
      </c>
      <c r="F1045" s="2" t="str">
        <f t="shared" ca="1" si="185"/>
        <v/>
      </c>
      <c r="BD1045" s="49">
        <f t="shared" ca="1" si="180"/>
        <v>1871</v>
      </c>
      <c r="BE1045" s="3">
        <f t="shared" ca="1" si="179"/>
        <v>0.18704999999999999</v>
      </c>
      <c r="BF1045" s="3">
        <f t="shared" ca="1" si="181"/>
        <v>-0.88881967520906158</v>
      </c>
      <c r="BG1045" s="9">
        <f t="shared" ca="1" si="182"/>
        <v>1</v>
      </c>
      <c r="BH1045" s="6">
        <f ca="1">IF(ISNUMBER('Descriptive Stats'!BF1045),'Descriptive Stats'!BF1045,#N/A)</f>
        <v>-0.88881967520906158</v>
      </c>
      <c r="BI1045" s="6">
        <f ca="1">IF(ISNUMBER('Descriptive Stats'!E1045),'Descriptive Stats'!E1045,#N/A)</f>
        <v>1</v>
      </c>
      <c r="BK1045" s="2">
        <f t="shared" ca="1" si="176"/>
        <v>1</v>
      </c>
      <c r="BL1045" s="2" t="str">
        <f t="shared" ca="1" si="177"/>
        <v/>
      </c>
    </row>
    <row r="1046" spans="1:64" ht="14.4" x14ac:dyDescent="0.3">
      <c r="A1046" s="2">
        <f>ROW()</f>
        <v>1046</v>
      </c>
      <c r="B1046" s="56"/>
      <c r="C1046" s="8">
        <f t="shared" ca="1" si="183"/>
        <v>8</v>
      </c>
      <c r="D1046" s="8">
        <f t="shared" ca="1" si="184"/>
        <v>1</v>
      </c>
      <c r="E1046" s="50">
        <f t="shared" ca="1" si="178"/>
        <v>2</v>
      </c>
      <c r="F1046" s="2" t="str">
        <f t="shared" ca="1" si="185"/>
        <v/>
      </c>
      <c r="BD1046" s="49">
        <f t="shared" ca="1" si="180"/>
        <v>2595</v>
      </c>
      <c r="BE1046" s="3">
        <f t="shared" ca="1" si="179"/>
        <v>0.25945000000000001</v>
      </c>
      <c r="BF1046" s="3">
        <f t="shared" ca="1" si="181"/>
        <v>-0.6450419512753276</v>
      </c>
      <c r="BG1046" s="9">
        <f t="shared" ca="1" si="182"/>
        <v>2</v>
      </c>
      <c r="BH1046" s="6">
        <f ca="1">IF(ISNUMBER('Descriptive Stats'!BF1046),'Descriptive Stats'!BF1046,#N/A)</f>
        <v>-0.6450419512753276</v>
      </c>
      <c r="BI1046" s="6">
        <f ca="1">IF(ISNUMBER('Descriptive Stats'!E1046),'Descriptive Stats'!E1046,#N/A)</f>
        <v>2</v>
      </c>
      <c r="BK1046" s="2">
        <f t="shared" ca="1" si="176"/>
        <v>2</v>
      </c>
      <c r="BL1046" s="2">
        <f t="shared" ca="1" si="177"/>
        <v>2</v>
      </c>
    </row>
    <row r="1047" spans="1:64" ht="14.4" x14ac:dyDescent="0.3">
      <c r="A1047" s="2">
        <f>ROW()</f>
        <v>1047</v>
      </c>
      <c r="B1047" s="56"/>
      <c r="C1047" s="8">
        <f t="shared" ca="1" si="183"/>
        <v>21</v>
      </c>
      <c r="D1047" s="8">
        <f t="shared" ca="1" si="184"/>
        <v>2</v>
      </c>
      <c r="E1047" s="50">
        <f t="shared" ca="1" si="178"/>
        <v>6</v>
      </c>
      <c r="F1047" s="2" t="str">
        <f t="shared" ca="1" si="185"/>
        <v/>
      </c>
      <c r="BD1047" s="49">
        <f t="shared" ca="1" si="180"/>
        <v>3900</v>
      </c>
      <c r="BE1047" s="3">
        <f t="shared" ca="1" si="179"/>
        <v>0.38995000000000002</v>
      </c>
      <c r="BF1047" s="3">
        <f t="shared" ca="1" si="181"/>
        <v>-0.2794493539703507</v>
      </c>
      <c r="BG1047" s="9">
        <f t="shared" ca="1" si="182"/>
        <v>6</v>
      </c>
      <c r="BH1047" s="6">
        <f ca="1">IF(ISNUMBER('Descriptive Stats'!BF1047),'Descriptive Stats'!BF1047,#N/A)</f>
        <v>-0.2794493539703507</v>
      </c>
      <c r="BI1047" s="6">
        <f ca="1">IF(ISNUMBER('Descriptive Stats'!E1047),'Descriptive Stats'!E1047,#N/A)</f>
        <v>6</v>
      </c>
      <c r="BK1047" s="2" t="str">
        <f t="shared" ca="1" si="176"/>
        <v/>
      </c>
      <c r="BL1047" s="2">
        <f t="shared" ca="1" si="177"/>
        <v>6</v>
      </c>
    </row>
    <row r="1048" spans="1:64" ht="14.4" x14ac:dyDescent="0.3">
      <c r="A1048" s="2">
        <f>ROW()</f>
        <v>1048</v>
      </c>
      <c r="B1048" s="56"/>
      <c r="C1048" s="8">
        <f t="shared" ca="1" si="183"/>
        <v>5</v>
      </c>
      <c r="D1048" s="8">
        <f t="shared" ca="1" si="184"/>
        <v>6</v>
      </c>
      <c r="E1048" s="50">
        <f t="shared" ca="1" si="178"/>
        <v>19</v>
      </c>
      <c r="F1048" s="2" t="str">
        <f t="shared" ca="1" si="185"/>
        <v>X</v>
      </c>
      <c r="BD1048" s="49">
        <f t="shared" ca="1" si="180"/>
        <v>5294</v>
      </c>
      <c r="BE1048" s="3">
        <f t="shared" ca="1" si="179"/>
        <v>0.52934999999999999</v>
      </c>
      <c r="BF1048" s="3">
        <f t="shared" ca="1" si="181"/>
        <v>7.3636031452008061E-2</v>
      </c>
      <c r="BG1048" s="9">
        <f t="shared" ca="1" si="182"/>
        <v>19</v>
      </c>
      <c r="BH1048" s="6">
        <f ca="1">IF(ISNUMBER('Descriptive Stats'!BF1048),'Descriptive Stats'!BF1048,#N/A)</f>
        <v>7.3636031452008061E-2</v>
      </c>
      <c r="BI1048" s="6">
        <f ca="1">IF(ISNUMBER('Descriptive Stats'!E1048),'Descriptive Stats'!E1048,#N/A)</f>
        <v>19</v>
      </c>
      <c r="BK1048" s="2" t="str">
        <f t="shared" ca="1" si="176"/>
        <v/>
      </c>
      <c r="BL1048" s="2">
        <f t="shared" ca="1" si="177"/>
        <v>19</v>
      </c>
    </row>
    <row r="1049" spans="1:64" ht="14.4" x14ac:dyDescent="0.3">
      <c r="A1049" s="2">
        <f>ROW()</f>
        <v>1049</v>
      </c>
      <c r="B1049" s="56"/>
      <c r="C1049" s="8">
        <f t="shared" ca="1" si="183"/>
        <v>7</v>
      </c>
      <c r="D1049" s="8">
        <f t="shared" ca="1" si="184"/>
        <v>19</v>
      </c>
      <c r="E1049" s="50">
        <f t="shared" ca="1" si="178"/>
        <v>2</v>
      </c>
      <c r="F1049" s="2" t="str">
        <f t="shared" ca="1" si="185"/>
        <v/>
      </c>
      <c r="BD1049" s="49">
        <f t="shared" ca="1" si="180"/>
        <v>2595</v>
      </c>
      <c r="BE1049" s="3">
        <f t="shared" ca="1" si="179"/>
        <v>0.25945000000000001</v>
      </c>
      <c r="BF1049" s="3">
        <f t="shared" ca="1" si="181"/>
        <v>-0.6450419512753276</v>
      </c>
      <c r="BG1049" s="9">
        <f t="shared" ca="1" si="182"/>
        <v>2</v>
      </c>
      <c r="BH1049" s="6">
        <f ca="1">IF(ISNUMBER('Descriptive Stats'!BF1049),'Descriptive Stats'!BF1049,#N/A)</f>
        <v>-0.6450419512753276</v>
      </c>
      <c r="BI1049" s="6">
        <f ca="1">IF(ISNUMBER('Descriptive Stats'!E1049),'Descriptive Stats'!E1049,#N/A)</f>
        <v>2</v>
      </c>
      <c r="BK1049" s="2">
        <f t="shared" ca="1" si="176"/>
        <v>2</v>
      </c>
      <c r="BL1049" s="2">
        <f t="shared" ca="1" si="177"/>
        <v>2</v>
      </c>
    </row>
    <row r="1050" spans="1:64" ht="14.4" x14ac:dyDescent="0.3">
      <c r="A1050" s="2">
        <f>ROW()</f>
        <v>1050</v>
      </c>
      <c r="B1050" s="56"/>
      <c r="C1050" s="8">
        <f t="shared" ca="1" si="183"/>
        <v>9</v>
      </c>
      <c r="D1050" s="8">
        <f t="shared" ca="1" si="184"/>
        <v>2</v>
      </c>
      <c r="E1050" s="50">
        <f t="shared" ca="1" si="178"/>
        <v>6</v>
      </c>
      <c r="F1050" s="2" t="str">
        <f t="shared" ca="1" si="185"/>
        <v/>
      </c>
      <c r="BD1050" s="49">
        <f t="shared" ca="1" si="180"/>
        <v>3900</v>
      </c>
      <c r="BE1050" s="3">
        <f t="shared" ca="1" si="179"/>
        <v>0.38995000000000002</v>
      </c>
      <c r="BF1050" s="3">
        <f t="shared" ca="1" si="181"/>
        <v>-0.2794493539703507</v>
      </c>
      <c r="BG1050" s="9">
        <f t="shared" ca="1" si="182"/>
        <v>6</v>
      </c>
      <c r="BH1050" s="6">
        <f ca="1">IF(ISNUMBER('Descriptive Stats'!BF1050),'Descriptive Stats'!BF1050,#N/A)</f>
        <v>-0.2794493539703507</v>
      </c>
      <c r="BI1050" s="6">
        <f ca="1">IF(ISNUMBER('Descriptive Stats'!E1050),'Descriptive Stats'!E1050,#N/A)</f>
        <v>6</v>
      </c>
      <c r="BK1050" s="2" t="str">
        <f t="shared" ca="1" si="176"/>
        <v/>
      </c>
      <c r="BL1050" s="2">
        <f t="shared" ca="1" si="177"/>
        <v>6</v>
      </c>
    </row>
    <row r="1051" spans="1:64" ht="14.4" x14ac:dyDescent="0.3">
      <c r="A1051" s="2">
        <f>ROW()</f>
        <v>1051</v>
      </c>
      <c r="B1051" s="56"/>
      <c r="C1051" s="8">
        <f t="shared" ca="1" si="183"/>
        <v>5</v>
      </c>
      <c r="D1051" s="8">
        <f t="shared" ca="1" si="184"/>
        <v>6</v>
      </c>
      <c r="E1051" s="50">
        <f t="shared" ca="1" si="178"/>
        <v>6</v>
      </c>
      <c r="F1051" s="2" t="str">
        <f t="shared" ca="1" si="185"/>
        <v/>
      </c>
      <c r="BD1051" s="49">
        <f t="shared" ca="1" si="180"/>
        <v>3900</v>
      </c>
      <c r="BE1051" s="3">
        <f t="shared" ca="1" si="179"/>
        <v>0.38995000000000002</v>
      </c>
      <c r="BF1051" s="3">
        <f t="shared" ca="1" si="181"/>
        <v>-0.2794493539703507</v>
      </c>
      <c r="BG1051" s="9">
        <f t="shared" ca="1" si="182"/>
        <v>6</v>
      </c>
      <c r="BH1051" s="6">
        <f ca="1">IF(ISNUMBER('Descriptive Stats'!BF1051),'Descriptive Stats'!BF1051,#N/A)</f>
        <v>-0.2794493539703507</v>
      </c>
      <c r="BI1051" s="6">
        <f ca="1">IF(ISNUMBER('Descriptive Stats'!E1051),'Descriptive Stats'!E1051,#N/A)</f>
        <v>6</v>
      </c>
      <c r="BK1051" s="2" t="str">
        <f t="shared" ca="1" si="176"/>
        <v/>
      </c>
      <c r="BL1051" s="2">
        <f t="shared" ca="1" si="177"/>
        <v>6</v>
      </c>
    </row>
    <row r="1052" spans="1:64" ht="14.4" x14ac:dyDescent="0.3">
      <c r="A1052" s="2">
        <f>ROW()</f>
        <v>1052</v>
      </c>
      <c r="B1052" s="56"/>
      <c r="C1052" s="8">
        <f t="shared" ca="1" si="183"/>
        <v>2</v>
      </c>
      <c r="D1052" s="8">
        <f t="shared" ca="1" si="184"/>
        <v>6</v>
      </c>
      <c r="E1052" s="50">
        <f t="shared" ca="1" si="178"/>
        <v>6</v>
      </c>
      <c r="F1052" s="2" t="str">
        <f t="shared" ca="1" si="185"/>
        <v/>
      </c>
      <c r="BD1052" s="49">
        <f t="shared" ca="1" si="180"/>
        <v>3900</v>
      </c>
      <c r="BE1052" s="3">
        <f t="shared" ca="1" si="179"/>
        <v>0.38995000000000002</v>
      </c>
      <c r="BF1052" s="3">
        <f t="shared" ca="1" si="181"/>
        <v>-0.2794493539703507</v>
      </c>
      <c r="BG1052" s="9">
        <f t="shared" ca="1" si="182"/>
        <v>6</v>
      </c>
      <c r="BH1052" s="6">
        <f ca="1">IF(ISNUMBER('Descriptive Stats'!BF1052),'Descriptive Stats'!BF1052,#N/A)</f>
        <v>-0.2794493539703507</v>
      </c>
      <c r="BI1052" s="6">
        <f ca="1">IF(ISNUMBER('Descriptive Stats'!E1052),'Descriptive Stats'!E1052,#N/A)</f>
        <v>6</v>
      </c>
      <c r="BK1052" s="2" t="str">
        <f t="shared" ca="1" si="176"/>
        <v/>
      </c>
      <c r="BL1052" s="2">
        <f t="shared" ca="1" si="177"/>
        <v>6</v>
      </c>
    </row>
    <row r="1053" spans="1:64" ht="14.4" x14ac:dyDescent="0.3">
      <c r="A1053" s="2">
        <f>ROW()</f>
        <v>1053</v>
      </c>
      <c r="B1053" s="56"/>
      <c r="C1053" s="8">
        <f t="shared" ca="1" si="183"/>
        <v>2</v>
      </c>
      <c r="D1053" s="8">
        <f t="shared" ca="1" si="184"/>
        <v>6</v>
      </c>
      <c r="E1053" s="50">
        <f t="shared" ca="1" si="178"/>
        <v>0</v>
      </c>
      <c r="F1053" s="2" t="str">
        <f t="shared" ca="1" si="185"/>
        <v/>
      </c>
      <c r="BD1053" s="49">
        <f t="shared" ca="1" si="180"/>
        <v>815.5</v>
      </c>
      <c r="BE1053" s="3">
        <f t="shared" ca="1" si="179"/>
        <v>8.1500000000000003E-2</v>
      </c>
      <c r="BF1053" s="3">
        <f t="shared" ca="1" si="181"/>
        <v>-1.3950525282585462</v>
      </c>
      <c r="BG1053" s="9">
        <f t="shared" ca="1" si="182"/>
        <v>0</v>
      </c>
      <c r="BH1053" s="6">
        <f ca="1">IF(ISNUMBER('Descriptive Stats'!BF1053),'Descriptive Stats'!BF1053,#N/A)</f>
        <v>-1.3950525282585462</v>
      </c>
      <c r="BI1053" s="6">
        <f ca="1">IF(ISNUMBER('Descriptive Stats'!E1053),'Descriptive Stats'!E1053,#N/A)</f>
        <v>0</v>
      </c>
      <c r="BK1053" s="2">
        <f t="shared" ca="1" si="176"/>
        <v>0</v>
      </c>
      <c r="BL1053" s="2" t="str">
        <f t="shared" ca="1" si="177"/>
        <v/>
      </c>
    </row>
    <row r="1054" spans="1:64" ht="14.4" x14ac:dyDescent="0.3">
      <c r="A1054" s="2">
        <f>ROW()</f>
        <v>1054</v>
      </c>
      <c r="B1054" s="56"/>
      <c r="C1054" s="8">
        <f t="shared" ca="1" si="183"/>
        <v>20</v>
      </c>
      <c r="D1054" s="8">
        <f t="shared" ca="1" si="184"/>
        <v>0</v>
      </c>
      <c r="E1054" s="50">
        <f t="shared" ca="1" si="178"/>
        <v>9</v>
      </c>
      <c r="F1054" s="2" t="str">
        <f t="shared" ca="1" si="185"/>
        <v/>
      </c>
      <c r="BD1054" s="49">
        <f t="shared" ca="1" si="180"/>
        <v>4819</v>
      </c>
      <c r="BE1054" s="3">
        <f t="shared" ca="1" si="179"/>
        <v>0.48185</v>
      </c>
      <c r="BF1054" s="3">
        <f t="shared" ca="1" si="181"/>
        <v>-4.5511009098988427E-2</v>
      </c>
      <c r="BG1054" s="9">
        <f t="shared" ca="1" si="182"/>
        <v>9</v>
      </c>
      <c r="BH1054" s="6">
        <f ca="1">IF(ISNUMBER('Descriptive Stats'!BF1054),'Descriptive Stats'!BF1054,#N/A)</f>
        <v>-4.5511009098988427E-2</v>
      </c>
      <c r="BI1054" s="6">
        <f ca="1">IF(ISNUMBER('Descriptive Stats'!E1054),'Descriptive Stats'!E1054,#N/A)</f>
        <v>9</v>
      </c>
      <c r="BK1054" s="2" t="str">
        <f t="shared" ca="1" si="176"/>
        <v/>
      </c>
      <c r="BL1054" s="2">
        <f t="shared" ca="1" si="177"/>
        <v>9</v>
      </c>
    </row>
    <row r="1055" spans="1:64" ht="14.4" x14ac:dyDescent="0.3">
      <c r="A1055" s="2">
        <f>ROW()</f>
        <v>1055</v>
      </c>
      <c r="B1055" s="56"/>
      <c r="C1055" s="8">
        <f t="shared" ca="1" si="183"/>
        <v>23</v>
      </c>
      <c r="D1055" s="8">
        <f t="shared" ca="1" si="184"/>
        <v>9</v>
      </c>
      <c r="E1055" s="50">
        <f t="shared" ca="1" si="178"/>
        <v>4</v>
      </c>
      <c r="F1055" s="2" t="str">
        <f t="shared" ca="1" si="185"/>
        <v/>
      </c>
      <c r="BD1055" s="49">
        <f t="shared" ca="1" si="180"/>
        <v>3442</v>
      </c>
      <c r="BE1055" s="3">
        <f t="shared" ca="1" si="179"/>
        <v>0.34415000000000001</v>
      </c>
      <c r="BF1055" s="3">
        <f t="shared" ca="1" si="181"/>
        <v>-0.40116316278173481</v>
      </c>
      <c r="BG1055" s="9">
        <f t="shared" ca="1" si="182"/>
        <v>4</v>
      </c>
      <c r="BH1055" s="6">
        <f ca="1">IF(ISNUMBER('Descriptive Stats'!BF1055),'Descriptive Stats'!BF1055,#N/A)</f>
        <v>-0.40116316278173481</v>
      </c>
      <c r="BI1055" s="6">
        <f ca="1">IF(ISNUMBER('Descriptive Stats'!E1055),'Descriptive Stats'!E1055,#N/A)</f>
        <v>4</v>
      </c>
      <c r="BK1055" s="2" t="str">
        <f t="shared" ca="1" si="176"/>
        <v/>
      </c>
      <c r="BL1055" s="2">
        <f t="shared" ca="1" si="177"/>
        <v>4</v>
      </c>
    </row>
    <row r="1056" spans="1:64" ht="14.4" x14ac:dyDescent="0.3">
      <c r="A1056" s="2">
        <f>ROW()</f>
        <v>1056</v>
      </c>
      <c r="B1056" s="56"/>
      <c r="C1056" s="8">
        <f t="shared" ca="1" si="183"/>
        <v>13</v>
      </c>
      <c r="D1056" s="8">
        <f t="shared" ca="1" si="184"/>
        <v>4</v>
      </c>
      <c r="E1056" s="50">
        <f t="shared" ca="1" si="178"/>
        <v>6</v>
      </c>
      <c r="F1056" s="2" t="str">
        <f t="shared" ca="1" si="185"/>
        <v/>
      </c>
      <c r="BD1056" s="49">
        <f t="shared" ca="1" si="180"/>
        <v>3900</v>
      </c>
      <c r="BE1056" s="3">
        <f t="shared" ca="1" si="179"/>
        <v>0.38995000000000002</v>
      </c>
      <c r="BF1056" s="3">
        <f t="shared" ca="1" si="181"/>
        <v>-0.2794493539703507</v>
      </c>
      <c r="BG1056" s="9">
        <f t="shared" ca="1" si="182"/>
        <v>6</v>
      </c>
      <c r="BH1056" s="6">
        <f ca="1">IF(ISNUMBER('Descriptive Stats'!BF1056),'Descriptive Stats'!BF1056,#N/A)</f>
        <v>-0.2794493539703507</v>
      </c>
      <c r="BI1056" s="6">
        <f ca="1">IF(ISNUMBER('Descriptive Stats'!E1056),'Descriptive Stats'!E1056,#N/A)</f>
        <v>6</v>
      </c>
      <c r="BK1056" s="2" t="str">
        <f t="shared" ca="1" si="176"/>
        <v/>
      </c>
      <c r="BL1056" s="2">
        <f t="shared" ca="1" si="177"/>
        <v>6</v>
      </c>
    </row>
    <row r="1057" spans="1:64" ht="14.4" x14ac:dyDescent="0.3">
      <c r="A1057" s="2">
        <f>ROW()</f>
        <v>1057</v>
      </c>
      <c r="B1057" s="56"/>
      <c r="C1057" s="8">
        <f t="shared" ca="1" si="183"/>
        <v>5</v>
      </c>
      <c r="D1057" s="8">
        <f t="shared" ca="1" si="184"/>
        <v>6</v>
      </c>
      <c r="E1057" s="50">
        <f t="shared" ca="1" si="178"/>
        <v>0</v>
      </c>
      <c r="F1057" s="2" t="str">
        <f t="shared" ca="1" si="185"/>
        <v/>
      </c>
      <c r="BD1057" s="49">
        <f t="shared" ca="1" si="180"/>
        <v>815.5</v>
      </c>
      <c r="BE1057" s="3">
        <f t="shared" ca="1" si="179"/>
        <v>8.1500000000000003E-2</v>
      </c>
      <c r="BF1057" s="3">
        <f t="shared" ca="1" si="181"/>
        <v>-1.3950525282585462</v>
      </c>
      <c r="BG1057" s="9">
        <f t="shared" ca="1" si="182"/>
        <v>0</v>
      </c>
      <c r="BH1057" s="6">
        <f ca="1">IF(ISNUMBER('Descriptive Stats'!BF1057),'Descriptive Stats'!BF1057,#N/A)</f>
        <v>-1.3950525282585462</v>
      </c>
      <c r="BI1057" s="6">
        <f ca="1">IF(ISNUMBER('Descriptive Stats'!E1057),'Descriptive Stats'!E1057,#N/A)</f>
        <v>0</v>
      </c>
      <c r="BK1057" s="2">
        <f t="shared" ca="1" si="176"/>
        <v>0</v>
      </c>
      <c r="BL1057" s="2" t="str">
        <f t="shared" ca="1" si="177"/>
        <v/>
      </c>
    </row>
    <row r="1058" spans="1:64" ht="14.4" x14ac:dyDescent="0.3">
      <c r="A1058" s="2">
        <f>ROW()</f>
        <v>1058</v>
      </c>
      <c r="B1058" s="56"/>
      <c r="C1058" s="8">
        <f t="shared" ca="1" si="183"/>
        <v>18</v>
      </c>
      <c r="D1058" s="8">
        <f t="shared" ca="1" si="184"/>
        <v>0</v>
      </c>
      <c r="E1058" s="50">
        <f t="shared" ca="1" si="178"/>
        <v>0</v>
      </c>
      <c r="F1058" s="2" t="str">
        <f t="shared" ca="1" si="185"/>
        <v/>
      </c>
      <c r="BD1058" s="49">
        <f t="shared" ca="1" si="180"/>
        <v>815.5</v>
      </c>
      <c r="BE1058" s="3">
        <f t="shared" ca="1" si="179"/>
        <v>8.1500000000000003E-2</v>
      </c>
      <c r="BF1058" s="3">
        <f t="shared" ca="1" si="181"/>
        <v>-1.3950525282585462</v>
      </c>
      <c r="BG1058" s="9">
        <f t="shared" ca="1" si="182"/>
        <v>0</v>
      </c>
      <c r="BH1058" s="6">
        <f ca="1">IF(ISNUMBER('Descriptive Stats'!BF1058),'Descriptive Stats'!BF1058,#N/A)</f>
        <v>-1.3950525282585462</v>
      </c>
      <c r="BI1058" s="6">
        <f ca="1">IF(ISNUMBER('Descriptive Stats'!E1058),'Descriptive Stats'!E1058,#N/A)</f>
        <v>0</v>
      </c>
      <c r="BK1058" s="2">
        <f t="shared" ca="1" si="176"/>
        <v>0</v>
      </c>
      <c r="BL1058" s="2" t="str">
        <f t="shared" ca="1" si="177"/>
        <v/>
      </c>
    </row>
    <row r="1059" spans="1:64" ht="14.4" x14ac:dyDescent="0.3">
      <c r="A1059" s="2">
        <f>ROW()</f>
        <v>1059</v>
      </c>
      <c r="B1059" s="56"/>
      <c r="C1059" s="8">
        <f t="shared" ca="1" si="183"/>
        <v>18</v>
      </c>
      <c r="D1059" s="8">
        <f t="shared" ca="1" si="184"/>
        <v>0</v>
      </c>
      <c r="E1059" s="50">
        <f t="shared" ca="1" si="178"/>
        <v>2</v>
      </c>
      <c r="F1059" s="2" t="str">
        <f t="shared" ca="1" si="185"/>
        <v/>
      </c>
      <c r="BD1059" s="49">
        <f t="shared" ca="1" si="180"/>
        <v>2595</v>
      </c>
      <c r="BE1059" s="3">
        <f t="shared" ca="1" si="179"/>
        <v>0.25945000000000001</v>
      </c>
      <c r="BF1059" s="3">
        <f t="shared" ca="1" si="181"/>
        <v>-0.6450419512753276</v>
      </c>
      <c r="BG1059" s="9">
        <f t="shared" ca="1" si="182"/>
        <v>2</v>
      </c>
      <c r="BH1059" s="6">
        <f ca="1">IF(ISNUMBER('Descriptive Stats'!BF1059),'Descriptive Stats'!BF1059,#N/A)</f>
        <v>-0.6450419512753276</v>
      </c>
      <c r="BI1059" s="6">
        <f ca="1">IF(ISNUMBER('Descriptive Stats'!E1059),'Descriptive Stats'!E1059,#N/A)</f>
        <v>2</v>
      </c>
      <c r="BK1059" s="2">
        <f t="shared" ref="BK1059:BK1122" ca="1" si="186">IF(AND(ISNUMBER(E1059),E1059&lt;=$J$15),E1059,"")</f>
        <v>2</v>
      </c>
      <c r="BL1059" s="2">
        <f t="shared" ref="BL1059:BL1122" ca="1" si="187">IF(AND(ISNUMBER(E1059),E1059&gt;=$J$15),E1059,"")</f>
        <v>2</v>
      </c>
    </row>
    <row r="1060" spans="1:64" ht="14.4" x14ac:dyDescent="0.3">
      <c r="A1060" s="2">
        <f>ROW()</f>
        <v>1060</v>
      </c>
      <c r="B1060" s="56"/>
      <c r="C1060" s="8">
        <f t="shared" ca="1" si="183"/>
        <v>17</v>
      </c>
      <c r="D1060" s="8">
        <f t="shared" ca="1" si="184"/>
        <v>2</v>
      </c>
      <c r="E1060" s="50">
        <f t="shared" ca="1" si="178"/>
        <v>0</v>
      </c>
      <c r="F1060" s="2" t="str">
        <f t="shared" ca="1" si="185"/>
        <v/>
      </c>
      <c r="BD1060" s="49">
        <f t="shared" ca="1" si="180"/>
        <v>815.5</v>
      </c>
      <c r="BE1060" s="3">
        <f t="shared" ca="1" si="179"/>
        <v>8.1500000000000003E-2</v>
      </c>
      <c r="BF1060" s="3">
        <f t="shared" ca="1" si="181"/>
        <v>-1.3950525282585462</v>
      </c>
      <c r="BG1060" s="9">
        <f t="shared" ca="1" si="182"/>
        <v>0</v>
      </c>
      <c r="BH1060" s="6">
        <f ca="1">IF(ISNUMBER('Descriptive Stats'!BF1060),'Descriptive Stats'!BF1060,#N/A)</f>
        <v>-1.3950525282585462</v>
      </c>
      <c r="BI1060" s="6">
        <f ca="1">IF(ISNUMBER('Descriptive Stats'!E1060),'Descriptive Stats'!E1060,#N/A)</f>
        <v>0</v>
      </c>
      <c r="BK1060" s="2">
        <f t="shared" ca="1" si="186"/>
        <v>0</v>
      </c>
      <c r="BL1060" s="2" t="str">
        <f t="shared" ca="1" si="187"/>
        <v/>
      </c>
    </row>
    <row r="1061" spans="1:64" ht="14.4" x14ac:dyDescent="0.3">
      <c r="A1061" s="2">
        <f>ROW()</f>
        <v>1061</v>
      </c>
      <c r="B1061" s="56"/>
      <c r="C1061" s="8">
        <f t="shared" ca="1" si="183"/>
        <v>14</v>
      </c>
      <c r="D1061" s="8">
        <f t="shared" ca="1" si="184"/>
        <v>0</v>
      </c>
      <c r="E1061" s="50">
        <f t="shared" ca="1" si="178"/>
        <v>2</v>
      </c>
      <c r="F1061" s="2" t="str">
        <f t="shared" ca="1" si="185"/>
        <v/>
      </c>
      <c r="BD1061" s="49">
        <f t="shared" ca="1" si="180"/>
        <v>2595</v>
      </c>
      <c r="BE1061" s="3">
        <f t="shared" ca="1" si="179"/>
        <v>0.25945000000000001</v>
      </c>
      <c r="BF1061" s="3">
        <f t="shared" ca="1" si="181"/>
        <v>-0.6450419512753276</v>
      </c>
      <c r="BG1061" s="9">
        <f t="shared" ca="1" si="182"/>
        <v>2</v>
      </c>
      <c r="BH1061" s="6">
        <f ca="1">IF(ISNUMBER('Descriptive Stats'!BF1061),'Descriptive Stats'!BF1061,#N/A)</f>
        <v>-0.6450419512753276</v>
      </c>
      <c r="BI1061" s="6">
        <f ca="1">IF(ISNUMBER('Descriptive Stats'!E1061),'Descriptive Stats'!E1061,#N/A)</f>
        <v>2</v>
      </c>
      <c r="BK1061" s="2">
        <f t="shared" ca="1" si="186"/>
        <v>2</v>
      </c>
      <c r="BL1061" s="2">
        <f t="shared" ca="1" si="187"/>
        <v>2</v>
      </c>
    </row>
    <row r="1062" spans="1:64" ht="14.4" x14ac:dyDescent="0.3">
      <c r="A1062" s="2">
        <f>ROW()</f>
        <v>1062</v>
      </c>
      <c r="B1062" s="56"/>
      <c r="C1062" s="8">
        <f t="shared" ca="1" si="183"/>
        <v>9</v>
      </c>
      <c r="D1062" s="8">
        <f t="shared" ca="1" si="184"/>
        <v>2</v>
      </c>
      <c r="E1062" s="50">
        <f t="shared" ca="1" si="178"/>
        <v>0</v>
      </c>
      <c r="F1062" s="2" t="str">
        <f t="shared" ca="1" si="185"/>
        <v/>
      </c>
      <c r="BD1062" s="49">
        <f t="shared" ca="1" si="180"/>
        <v>815.5</v>
      </c>
      <c r="BE1062" s="3">
        <f t="shared" ca="1" si="179"/>
        <v>8.1500000000000003E-2</v>
      </c>
      <c r="BF1062" s="3">
        <f t="shared" ca="1" si="181"/>
        <v>-1.3950525282585462</v>
      </c>
      <c r="BG1062" s="9">
        <f t="shared" ca="1" si="182"/>
        <v>0</v>
      </c>
      <c r="BH1062" s="6">
        <f ca="1">IF(ISNUMBER('Descriptive Stats'!BF1062),'Descriptive Stats'!BF1062,#N/A)</f>
        <v>-1.3950525282585462</v>
      </c>
      <c r="BI1062" s="6">
        <f ca="1">IF(ISNUMBER('Descriptive Stats'!E1062),'Descriptive Stats'!E1062,#N/A)</f>
        <v>0</v>
      </c>
      <c r="BK1062" s="2">
        <f t="shared" ca="1" si="186"/>
        <v>0</v>
      </c>
      <c r="BL1062" s="2" t="str">
        <f t="shared" ca="1" si="187"/>
        <v/>
      </c>
    </row>
    <row r="1063" spans="1:64" ht="14.4" x14ac:dyDescent="0.3">
      <c r="A1063" s="2">
        <f>ROW()</f>
        <v>1063</v>
      </c>
      <c r="B1063" s="56"/>
      <c r="C1063" s="8">
        <f t="shared" ca="1" si="183"/>
        <v>14</v>
      </c>
      <c r="D1063" s="8">
        <f t="shared" ca="1" si="184"/>
        <v>0</v>
      </c>
      <c r="E1063" s="50">
        <f t="shared" ca="1" si="178"/>
        <v>0</v>
      </c>
      <c r="F1063" s="2" t="str">
        <f t="shared" ca="1" si="185"/>
        <v/>
      </c>
      <c r="BD1063" s="49">
        <f t="shared" ca="1" si="180"/>
        <v>815.5</v>
      </c>
      <c r="BE1063" s="3">
        <f t="shared" ca="1" si="179"/>
        <v>8.1500000000000003E-2</v>
      </c>
      <c r="BF1063" s="3">
        <f t="shared" ca="1" si="181"/>
        <v>-1.3950525282585462</v>
      </c>
      <c r="BG1063" s="9">
        <f t="shared" ca="1" si="182"/>
        <v>0</v>
      </c>
      <c r="BH1063" s="6">
        <f ca="1">IF(ISNUMBER('Descriptive Stats'!BF1063),'Descriptive Stats'!BF1063,#N/A)</f>
        <v>-1.3950525282585462</v>
      </c>
      <c r="BI1063" s="6">
        <f ca="1">IF(ISNUMBER('Descriptive Stats'!E1063),'Descriptive Stats'!E1063,#N/A)</f>
        <v>0</v>
      </c>
      <c r="BK1063" s="2">
        <f t="shared" ca="1" si="186"/>
        <v>0</v>
      </c>
      <c r="BL1063" s="2" t="str">
        <f t="shared" ca="1" si="187"/>
        <v/>
      </c>
    </row>
    <row r="1064" spans="1:64" ht="14.4" x14ac:dyDescent="0.3">
      <c r="A1064" s="2">
        <f>ROW()</f>
        <v>1064</v>
      </c>
      <c r="B1064" s="56"/>
      <c r="C1064" s="8">
        <f t="shared" ca="1" si="183"/>
        <v>22</v>
      </c>
      <c r="D1064" s="8">
        <f t="shared" ca="1" si="184"/>
        <v>0</v>
      </c>
      <c r="E1064" s="50">
        <f t="shared" ca="1" si="178"/>
        <v>6</v>
      </c>
      <c r="F1064" s="2" t="str">
        <f t="shared" ca="1" si="185"/>
        <v/>
      </c>
      <c r="BD1064" s="49">
        <f t="shared" ca="1" si="180"/>
        <v>3900</v>
      </c>
      <c r="BE1064" s="3">
        <f t="shared" ca="1" si="179"/>
        <v>0.38995000000000002</v>
      </c>
      <c r="BF1064" s="3">
        <f t="shared" ca="1" si="181"/>
        <v>-0.2794493539703507</v>
      </c>
      <c r="BG1064" s="9">
        <f t="shared" ca="1" si="182"/>
        <v>6</v>
      </c>
      <c r="BH1064" s="6">
        <f ca="1">IF(ISNUMBER('Descriptive Stats'!BF1064),'Descriptive Stats'!BF1064,#N/A)</f>
        <v>-0.2794493539703507</v>
      </c>
      <c r="BI1064" s="6">
        <f ca="1">IF(ISNUMBER('Descriptive Stats'!E1064),'Descriptive Stats'!E1064,#N/A)</f>
        <v>6</v>
      </c>
      <c r="BK1064" s="2" t="str">
        <f t="shared" ca="1" si="186"/>
        <v/>
      </c>
      <c r="BL1064" s="2">
        <f t="shared" ca="1" si="187"/>
        <v>6</v>
      </c>
    </row>
    <row r="1065" spans="1:64" ht="14.4" x14ac:dyDescent="0.3">
      <c r="A1065" s="2">
        <f>ROW()</f>
        <v>1065</v>
      </c>
      <c r="B1065" s="56"/>
      <c r="C1065" s="8">
        <f t="shared" ca="1" si="183"/>
        <v>5</v>
      </c>
      <c r="D1065" s="8">
        <f t="shared" ca="1" si="184"/>
        <v>6</v>
      </c>
      <c r="E1065" s="50">
        <f t="shared" ca="1" si="178"/>
        <v>3</v>
      </c>
      <c r="F1065" s="2" t="str">
        <f t="shared" ca="1" si="185"/>
        <v/>
      </c>
      <c r="BD1065" s="49">
        <f t="shared" ca="1" si="180"/>
        <v>3200</v>
      </c>
      <c r="BE1065" s="3">
        <f t="shared" ca="1" si="179"/>
        <v>0.31995000000000001</v>
      </c>
      <c r="BF1065" s="3">
        <f t="shared" ca="1" si="181"/>
        <v>-0.46783862043457014</v>
      </c>
      <c r="BG1065" s="9">
        <f t="shared" ca="1" si="182"/>
        <v>3</v>
      </c>
      <c r="BH1065" s="6">
        <f ca="1">IF(ISNUMBER('Descriptive Stats'!BF1065),'Descriptive Stats'!BF1065,#N/A)</f>
        <v>-0.46783862043457014</v>
      </c>
      <c r="BI1065" s="6">
        <f ca="1">IF(ISNUMBER('Descriptive Stats'!E1065),'Descriptive Stats'!E1065,#N/A)</f>
        <v>3</v>
      </c>
      <c r="BK1065" s="2" t="str">
        <f t="shared" ca="1" si="186"/>
        <v/>
      </c>
      <c r="BL1065" s="2">
        <f t="shared" ca="1" si="187"/>
        <v>3</v>
      </c>
    </row>
    <row r="1066" spans="1:64" ht="14.4" x14ac:dyDescent="0.3">
      <c r="A1066" s="2">
        <f>ROW()</f>
        <v>1066</v>
      </c>
      <c r="B1066" s="56"/>
      <c r="C1066" s="8">
        <f t="shared" ca="1" si="183"/>
        <v>10</v>
      </c>
      <c r="D1066" s="8">
        <f t="shared" ca="1" si="184"/>
        <v>3</v>
      </c>
      <c r="E1066" s="50">
        <f t="shared" ca="1" si="178"/>
        <v>2</v>
      </c>
      <c r="F1066" s="2" t="str">
        <f t="shared" ca="1" si="185"/>
        <v/>
      </c>
      <c r="BD1066" s="49">
        <f t="shared" ca="1" si="180"/>
        <v>2595</v>
      </c>
      <c r="BE1066" s="3">
        <f t="shared" ca="1" si="179"/>
        <v>0.25945000000000001</v>
      </c>
      <c r="BF1066" s="3">
        <f t="shared" ca="1" si="181"/>
        <v>-0.6450419512753276</v>
      </c>
      <c r="BG1066" s="9">
        <f t="shared" ca="1" si="182"/>
        <v>2</v>
      </c>
      <c r="BH1066" s="6">
        <f ca="1">IF(ISNUMBER('Descriptive Stats'!BF1066),'Descriptive Stats'!BF1066,#N/A)</f>
        <v>-0.6450419512753276</v>
      </c>
      <c r="BI1066" s="6">
        <f ca="1">IF(ISNUMBER('Descriptive Stats'!E1066),'Descriptive Stats'!E1066,#N/A)</f>
        <v>2</v>
      </c>
      <c r="BK1066" s="2">
        <f t="shared" ca="1" si="186"/>
        <v>2</v>
      </c>
      <c r="BL1066" s="2">
        <f t="shared" ca="1" si="187"/>
        <v>2</v>
      </c>
    </row>
    <row r="1067" spans="1:64" ht="14.4" x14ac:dyDescent="0.3">
      <c r="A1067" s="2">
        <f>ROW()</f>
        <v>1067</v>
      </c>
      <c r="B1067" s="56"/>
      <c r="C1067" s="8">
        <f t="shared" ca="1" si="183"/>
        <v>21</v>
      </c>
      <c r="D1067" s="8">
        <f t="shared" ca="1" si="184"/>
        <v>2</v>
      </c>
      <c r="E1067" s="50">
        <f t="shared" ca="1" si="178"/>
        <v>19</v>
      </c>
      <c r="F1067" s="2" t="str">
        <f t="shared" ca="1" si="185"/>
        <v>X</v>
      </c>
      <c r="BD1067" s="49">
        <f t="shared" ca="1" si="180"/>
        <v>5294</v>
      </c>
      <c r="BE1067" s="3">
        <f t="shared" ca="1" si="179"/>
        <v>0.52934999999999999</v>
      </c>
      <c r="BF1067" s="3">
        <f t="shared" ca="1" si="181"/>
        <v>7.3636031452008061E-2</v>
      </c>
      <c r="BG1067" s="9">
        <f t="shared" ca="1" si="182"/>
        <v>19</v>
      </c>
      <c r="BH1067" s="6">
        <f ca="1">IF(ISNUMBER('Descriptive Stats'!BF1067),'Descriptive Stats'!BF1067,#N/A)</f>
        <v>7.3636031452008061E-2</v>
      </c>
      <c r="BI1067" s="6">
        <f ca="1">IF(ISNUMBER('Descriptive Stats'!E1067),'Descriptive Stats'!E1067,#N/A)</f>
        <v>19</v>
      </c>
      <c r="BK1067" s="2" t="str">
        <f t="shared" ca="1" si="186"/>
        <v/>
      </c>
      <c r="BL1067" s="2">
        <f t="shared" ca="1" si="187"/>
        <v>19</v>
      </c>
    </row>
    <row r="1068" spans="1:64" ht="14.4" x14ac:dyDescent="0.3">
      <c r="A1068" s="2">
        <f>ROW()</f>
        <v>1068</v>
      </c>
      <c r="B1068" s="56"/>
      <c r="C1068" s="8">
        <f t="shared" ca="1" si="183"/>
        <v>7</v>
      </c>
      <c r="D1068" s="8">
        <f t="shared" ca="1" si="184"/>
        <v>19</v>
      </c>
      <c r="E1068" s="50">
        <f t="shared" ca="1" si="178"/>
        <v>3</v>
      </c>
      <c r="F1068" s="2" t="str">
        <f t="shared" ca="1" si="185"/>
        <v/>
      </c>
      <c r="BD1068" s="49">
        <f t="shared" ca="1" si="180"/>
        <v>3200</v>
      </c>
      <c r="BE1068" s="3">
        <f t="shared" ca="1" si="179"/>
        <v>0.31995000000000001</v>
      </c>
      <c r="BF1068" s="3">
        <f t="shared" ca="1" si="181"/>
        <v>-0.46783862043457014</v>
      </c>
      <c r="BG1068" s="9">
        <f t="shared" ca="1" si="182"/>
        <v>3</v>
      </c>
      <c r="BH1068" s="6">
        <f ca="1">IF(ISNUMBER('Descriptive Stats'!BF1068),'Descriptive Stats'!BF1068,#N/A)</f>
        <v>-0.46783862043457014</v>
      </c>
      <c r="BI1068" s="6">
        <f ca="1">IF(ISNUMBER('Descriptive Stats'!E1068),'Descriptive Stats'!E1068,#N/A)</f>
        <v>3</v>
      </c>
      <c r="BK1068" s="2" t="str">
        <f t="shared" ca="1" si="186"/>
        <v/>
      </c>
      <c r="BL1068" s="2">
        <f t="shared" ca="1" si="187"/>
        <v>3</v>
      </c>
    </row>
    <row r="1069" spans="1:64" ht="14.4" x14ac:dyDescent="0.3">
      <c r="A1069" s="2">
        <f>ROW()</f>
        <v>1069</v>
      </c>
      <c r="B1069" s="56"/>
      <c r="C1069" s="8">
        <f t="shared" ca="1" si="183"/>
        <v>10</v>
      </c>
      <c r="D1069" s="8">
        <f t="shared" ca="1" si="184"/>
        <v>3</v>
      </c>
      <c r="E1069" s="50">
        <f t="shared" ca="1" si="178"/>
        <v>6</v>
      </c>
      <c r="F1069" s="2" t="str">
        <f t="shared" ca="1" si="185"/>
        <v/>
      </c>
      <c r="BD1069" s="49">
        <f t="shared" ca="1" si="180"/>
        <v>3900</v>
      </c>
      <c r="BE1069" s="3">
        <f t="shared" ca="1" si="179"/>
        <v>0.38995000000000002</v>
      </c>
      <c r="BF1069" s="3">
        <f t="shared" ca="1" si="181"/>
        <v>-0.2794493539703507</v>
      </c>
      <c r="BG1069" s="9">
        <f t="shared" ca="1" si="182"/>
        <v>6</v>
      </c>
      <c r="BH1069" s="6">
        <f ca="1">IF(ISNUMBER('Descriptive Stats'!BF1069),'Descriptive Stats'!BF1069,#N/A)</f>
        <v>-0.2794493539703507</v>
      </c>
      <c r="BI1069" s="6">
        <f ca="1">IF(ISNUMBER('Descriptive Stats'!E1069),'Descriptive Stats'!E1069,#N/A)</f>
        <v>6</v>
      </c>
      <c r="BK1069" s="2" t="str">
        <f t="shared" ca="1" si="186"/>
        <v/>
      </c>
      <c r="BL1069" s="2">
        <f t="shared" ca="1" si="187"/>
        <v>6</v>
      </c>
    </row>
    <row r="1070" spans="1:64" ht="14.4" x14ac:dyDescent="0.3">
      <c r="A1070" s="2">
        <f>ROW()</f>
        <v>1070</v>
      </c>
      <c r="B1070" s="56"/>
      <c r="C1070" s="8">
        <f t="shared" ca="1" si="183"/>
        <v>16</v>
      </c>
      <c r="D1070" s="8">
        <f t="shared" ca="1" si="184"/>
        <v>6</v>
      </c>
      <c r="E1070" s="50">
        <f t="shared" ca="1" si="178"/>
        <v>2</v>
      </c>
      <c r="F1070" s="2" t="str">
        <f t="shared" ca="1" si="185"/>
        <v/>
      </c>
      <c r="BD1070" s="49">
        <f t="shared" ca="1" si="180"/>
        <v>2595</v>
      </c>
      <c r="BE1070" s="3">
        <f t="shared" ca="1" si="179"/>
        <v>0.25945000000000001</v>
      </c>
      <c r="BF1070" s="3">
        <f t="shared" ca="1" si="181"/>
        <v>-0.6450419512753276</v>
      </c>
      <c r="BG1070" s="9">
        <f t="shared" ca="1" si="182"/>
        <v>2</v>
      </c>
      <c r="BH1070" s="6">
        <f ca="1">IF(ISNUMBER('Descriptive Stats'!BF1070),'Descriptive Stats'!BF1070,#N/A)</f>
        <v>-0.6450419512753276</v>
      </c>
      <c r="BI1070" s="6">
        <f ca="1">IF(ISNUMBER('Descriptive Stats'!E1070),'Descriptive Stats'!E1070,#N/A)</f>
        <v>2</v>
      </c>
      <c r="BK1070" s="2">
        <f t="shared" ca="1" si="186"/>
        <v>2</v>
      </c>
      <c r="BL1070" s="2">
        <f t="shared" ca="1" si="187"/>
        <v>2</v>
      </c>
    </row>
    <row r="1071" spans="1:64" ht="14.4" x14ac:dyDescent="0.3">
      <c r="A1071" s="2">
        <f>ROW()</f>
        <v>1071</v>
      </c>
      <c r="B1071" s="56"/>
      <c r="C1071" s="8">
        <f t="shared" ca="1" si="183"/>
        <v>9</v>
      </c>
      <c r="D1071" s="8">
        <f t="shared" ca="1" si="184"/>
        <v>2</v>
      </c>
      <c r="E1071" s="50">
        <f t="shared" ca="1" si="178"/>
        <v>2</v>
      </c>
      <c r="F1071" s="2" t="str">
        <f t="shared" ca="1" si="185"/>
        <v/>
      </c>
      <c r="BD1071" s="49">
        <f t="shared" ca="1" si="180"/>
        <v>2595</v>
      </c>
      <c r="BE1071" s="3">
        <f t="shared" ca="1" si="179"/>
        <v>0.25945000000000001</v>
      </c>
      <c r="BF1071" s="3">
        <f t="shared" ca="1" si="181"/>
        <v>-0.6450419512753276</v>
      </c>
      <c r="BG1071" s="9">
        <f t="shared" ca="1" si="182"/>
        <v>2</v>
      </c>
      <c r="BH1071" s="6">
        <f ca="1">IF(ISNUMBER('Descriptive Stats'!BF1071),'Descriptive Stats'!BF1071,#N/A)</f>
        <v>-0.6450419512753276</v>
      </c>
      <c r="BI1071" s="6">
        <f ca="1">IF(ISNUMBER('Descriptive Stats'!E1071),'Descriptive Stats'!E1071,#N/A)</f>
        <v>2</v>
      </c>
      <c r="BK1071" s="2">
        <f t="shared" ca="1" si="186"/>
        <v>2</v>
      </c>
      <c r="BL1071" s="2">
        <f t="shared" ca="1" si="187"/>
        <v>2</v>
      </c>
    </row>
    <row r="1072" spans="1:64" ht="14.4" x14ac:dyDescent="0.3">
      <c r="A1072" s="2">
        <f>ROW()</f>
        <v>1072</v>
      </c>
      <c r="B1072" s="56"/>
      <c r="C1072" s="8">
        <f t="shared" ca="1" si="183"/>
        <v>21</v>
      </c>
      <c r="D1072" s="8">
        <f t="shared" ca="1" si="184"/>
        <v>2</v>
      </c>
      <c r="E1072" s="50">
        <f t="shared" ca="1" si="178"/>
        <v>6</v>
      </c>
      <c r="F1072" s="2" t="str">
        <f t="shared" ca="1" si="185"/>
        <v/>
      </c>
      <c r="BD1072" s="49">
        <f t="shared" ca="1" si="180"/>
        <v>3900</v>
      </c>
      <c r="BE1072" s="3">
        <f t="shared" ca="1" si="179"/>
        <v>0.38995000000000002</v>
      </c>
      <c r="BF1072" s="3">
        <f t="shared" ca="1" si="181"/>
        <v>-0.2794493539703507</v>
      </c>
      <c r="BG1072" s="9">
        <f t="shared" ca="1" si="182"/>
        <v>6</v>
      </c>
      <c r="BH1072" s="6">
        <f ca="1">IF(ISNUMBER('Descriptive Stats'!BF1072),'Descriptive Stats'!BF1072,#N/A)</f>
        <v>-0.2794493539703507</v>
      </c>
      <c r="BI1072" s="6">
        <f ca="1">IF(ISNUMBER('Descriptive Stats'!E1072),'Descriptive Stats'!E1072,#N/A)</f>
        <v>6</v>
      </c>
      <c r="BK1072" s="2" t="str">
        <f t="shared" ca="1" si="186"/>
        <v/>
      </c>
      <c r="BL1072" s="2">
        <f t="shared" ca="1" si="187"/>
        <v>6</v>
      </c>
    </row>
    <row r="1073" spans="1:64" ht="14.4" x14ac:dyDescent="0.3">
      <c r="A1073" s="2">
        <f>ROW()</f>
        <v>1073</v>
      </c>
      <c r="B1073" s="56"/>
      <c r="C1073" s="8">
        <f t="shared" ca="1" si="183"/>
        <v>5</v>
      </c>
      <c r="D1073" s="8">
        <f t="shared" ca="1" si="184"/>
        <v>6</v>
      </c>
      <c r="E1073" s="50">
        <f t="shared" ca="1" si="178"/>
        <v>9</v>
      </c>
      <c r="F1073" s="2" t="str">
        <f t="shared" ca="1" si="185"/>
        <v/>
      </c>
      <c r="BD1073" s="49">
        <f t="shared" ca="1" si="180"/>
        <v>4819</v>
      </c>
      <c r="BE1073" s="3">
        <f t="shared" ca="1" si="179"/>
        <v>0.48185</v>
      </c>
      <c r="BF1073" s="3">
        <f t="shared" ca="1" si="181"/>
        <v>-4.5511009098988427E-2</v>
      </c>
      <c r="BG1073" s="9">
        <f t="shared" ca="1" si="182"/>
        <v>9</v>
      </c>
      <c r="BH1073" s="6">
        <f ca="1">IF(ISNUMBER('Descriptive Stats'!BF1073),'Descriptive Stats'!BF1073,#N/A)</f>
        <v>-4.5511009098988427E-2</v>
      </c>
      <c r="BI1073" s="6">
        <f ca="1">IF(ISNUMBER('Descriptive Stats'!E1073),'Descriptive Stats'!E1073,#N/A)</f>
        <v>9</v>
      </c>
      <c r="BK1073" s="2" t="str">
        <f t="shared" ca="1" si="186"/>
        <v/>
      </c>
      <c r="BL1073" s="2">
        <f t="shared" ca="1" si="187"/>
        <v>9</v>
      </c>
    </row>
    <row r="1074" spans="1:64" ht="14.4" x14ac:dyDescent="0.3">
      <c r="A1074" s="2">
        <f>ROW()</f>
        <v>1074</v>
      </c>
      <c r="B1074" s="56"/>
      <c r="C1074" s="8">
        <f t="shared" ca="1" si="183"/>
        <v>23</v>
      </c>
      <c r="D1074" s="8">
        <f t="shared" ca="1" si="184"/>
        <v>9</v>
      </c>
      <c r="E1074" s="50">
        <f t="shared" ca="1" si="178"/>
        <v>19</v>
      </c>
      <c r="F1074" s="2" t="str">
        <f t="shared" ca="1" si="185"/>
        <v>X</v>
      </c>
      <c r="BD1074" s="49">
        <f t="shared" ca="1" si="180"/>
        <v>5294</v>
      </c>
      <c r="BE1074" s="3">
        <f t="shared" ca="1" si="179"/>
        <v>0.52934999999999999</v>
      </c>
      <c r="BF1074" s="3">
        <f t="shared" ca="1" si="181"/>
        <v>7.3636031452008061E-2</v>
      </c>
      <c r="BG1074" s="9">
        <f t="shared" ca="1" si="182"/>
        <v>19</v>
      </c>
      <c r="BH1074" s="6">
        <f ca="1">IF(ISNUMBER('Descriptive Stats'!BF1074),'Descriptive Stats'!BF1074,#N/A)</f>
        <v>7.3636031452008061E-2</v>
      </c>
      <c r="BI1074" s="6">
        <f ca="1">IF(ISNUMBER('Descriptive Stats'!E1074),'Descriptive Stats'!E1074,#N/A)</f>
        <v>19</v>
      </c>
      <c r="BK1074" s="2" t="str">
        <f t="shared" ca="1" si="186"/>
        <v/>
      </c>
      <c r="BL1074" s="2">
        <f t="shared" ca="1" si="187"/>
        <v>19</v>
      </c>
    </row>
    <row r="1075" spans="1:64" ht="14.4" x14ac:dyDescent="0.3">
      <c r="A1075" s="2">
        <f>ROW()</f>
        <v>1075</v>
      </c>
      <c r="B1075" s="56"/>
      <c r="C1075" s="8">
        <f t="shared" ca="1" si="183"/>
        <v>7</v>
      </c>
      <c r="D1075" s="8">
        <f t="shared" ca="1" si="184"/>
        <v>19</v>
      </c>
      <c r="E1075" s="50">
        <f t="shared" ca="1" si="178"/>
        <v>7</v>
      </c>
      <c r="F1075" s="2" t="str">
        <f t="shared" ca="1" si="185"/>
        <v/>
      </c>
      <c r="BD1075" s="49">
        <f t="shared" ca="1" si="180"/>
        <v>4473.5</v>
      </c>
      <c r="BE1075" s="3">
        <f t="shared" ca="1" si="179"/>
        <v>0.44729999999999998</v>
      </c>
      <c r="BF1075" s="3">
        <f t="shared" ca="1" si="181"/>
        <v>-0.13248586824472414</v>
      </c>
      <c r="BG1075" s="9">
        <f t="shared" ca="1" si="182"/>
        <v>7</v>
      </c>
      <c r="BH1075" s="6">
        <f ca="1">IF(ISNUMBER('Descriptive Stats'!BF1075),'Descriptive Stats'!BF1075,#N/A)</f>
        <v>-0.13248586824472414</v>
      </c>
      <c r="BI1075" s="6">
        <f ca="1">IF(ISNUMBER('Descriptive Stats'!E1075),'Descriptive Stats'!E1075,#N/A)</f>
        <v>7</v>
      </c>
      <c r="BK1075" s="2" t="str">
        <f t="shared" ca="1" si="186"/>
        <v/>
      </c>
      <c r="BL1075" s="2">
        <f t="shared" ca="1" si="187"/>
        <v>7</v>
      </c>
    </row>
    <row r="1076" spans="1:64" ht="14.4" x14ac:dyDescent="0.3">
      <c r="A1076" s="2">
        <f>ROW()</f>
        <v>1076</v>
      </c>
      <c r="B1076" s="56"/>
      <c r="C1076" s="8">
        <f t="shared" ca="1" si="183"/>
        <v>19</v>
      </c>
      <c r="D1076" s="8">
        <f t="shared" ca="1" si="184"/>
        <v>7</v>
      </c>
      <c r="E1076" s="50">
        <f t="shared" ca="1" si="178"/>
        <v>7</v>
      </c>
      <c r="F1076" s="2" t="str">
        <f t="shared" ca="1" si="185"/>
        <v/>
      </c>
      <c r="BD1076" s="49">
        <f t="shared" ca="1" si="180"/>
        <v>4473.5</v>
      </c>
      <c r="BE1076" s="3">
        <f t="shared" ca="1" si="179"/>
        <v>0.44729999999999998</v>
      </c>
      <c r="BF1076" s="3">
        <f t="shared" ca="1" si="181"/>
        <v>-0.13248586824472414</v>
      </c>
      <c r="BG1076" s="9">
        <f t="shared" ca="1" si="182"/>
        <v>7</v>
      </c>
      <c r="BH1076" s="6">
        <f ca="1">IF(ISNUMBER('Descriptive Stats'!BF1076),'Descriptive Stats'!BF1076,#N/A)</f>
        <v>-0.13248586824472414</v>
      </c>
      <c r="BI1076" s="6">
        <f ca="1">IF(ISNUMBER('Descriptive Stats'!E1076),'Descriptive Stats'!E1076,#N/A)</f>
        <v>7</v>
      </c>
      <c r="BK1076" s="2" t="str">
        <f t="shared" ca="1" si="186"/>
        <v/>
      </c>
      <c r="BL1076" s="2">
        <f t="shared" ca="1" si="187"/>
        <v>7</v>
      </c>
    </row>
    <row r="1077" spans="1:64" ht="14.4" x14ac:dyDescent="0.3">
      <c r="A1077" s="2">
        <f>ROW()</f>
        <v>1077</v>
      </c>
      <c r="B1077" s="56"/>
      <c r="C1077" s="8">
        <f t="shared" ca="1" si="183"/>
        <v>6</v>
      </c>
      <c r="D1077" s="8">
        <f t="shared" ca="1" si="184"/>
        <v>7</v>
      </c>
      <c r="E1077" s="50">
        <f t="shared" ca="1" si="178"/>
        <v>0</v>
      </c>
      <c r="F1077" s="2" t="str">
        <f t="shared" ca="1" si="185"/>
        <v/>
      </c>
      <c r="BD1077" s="49">
        <f t="shared" ca="1" si="180"/>
        <v>815.5</v>
      </c>
      <c r="BE1077" s="3">
        <f t="shared" ca="1" si="179"/>
        <v>8.1500000000000003E-2</v>
      </c>
      <c r="BF1077" s="3">
        <f t="shared" ca="1" si="181"/>
        <v>-1.3950525282585462</v>
      </c>
      <c r="BG1077" s="9">
        <f t="shared" ca="1" si="182"/>
        <v>0</v>
      </c>
      <c r="BH1077" s="6">
        <f ca="1">IF(ISNUMBER('Descriptive Stats'!BF1077),'Descriptive Stats'!BF1077,#N/A)</f>
        <v>-1.3950525282585462</v>
      </c>
      <c r="BI1077" s="6">
        <f ca="1">IF(ISNUMBER('Descriptive Stats'!E1077),'Descriptive Stats'!E1077,#N/A)</f>
        <v>0</v>
      </c>
      <c r="BK1077" s="2">
        <f t="shared" ca="1" si="186"/>
        <v>0</v>
      </c>
      <c r="BL1077" s="2" t="str">
        <f t="shared" ca="1" si="187"/>
        <v/>
      </c>
    </row>
    <row r="1078" spans="1:64" ht="14.4" x14ac:dyDescent="0.3">
      <c r="A1078" s="2">
        <f>ROW()</f>
        <v>1078</v>
      </c>
      <c r="B1078" s="56"/>
      <c r="C1078" s="8">
        <f t="shared" ca="1" si="183"/>
        <v>18</v>
      </c>
      <c r="D1078" s="8">
        <f t="shared" ca="1" si="184"/>
        <v>0</v>
      </c>
      <c r="E1078" s="50">
        <f t="shared" ca="1" si="178"/>
        <v>15</v>
      </c>
      <c r="F1078" s="2" t="str">
        <f t="shared" ca="1" si="185"/>
        <v/>
      </c>
      <c r="BD1078" s="49">
        <f t="shared" ca="1" si="180"/>
        <v>5051.5</v>
      </c>
      <c r="BE1078" s="3">
        <f t="shared" ca="1" si="179"/>
        <v>0.50509999999999999</v>
      </c>
      <c r="BF1078" s="3">
        <f t="shared" ca="1" si="181"/>
        <v>1.2784152420787677E-2</v>
      </c>
      <c r="BG1078" s="9">
        <f t="shared" ca="1" si="182"/>
        <v>15</v>
      </c>
      <c r="BH1078" s="6">
        <f ca="1">IF(ISNUMBER('Descriptive Stats'!BF1078),'Descriptive Stats'!BF1078,#N/A)</f>
        <v>1.2784152420787677E-2</v>
      </c>
      <c r="BI1078" s="6">
        <f ca="1">IF(ISNUMBER('Descriptive Stats'!E1078),'Descriptive Stats'!E1078,#N/A)</f>
        <v>15</v>
      </c>
      <c r="BK1078" s="2" t="str">
        <f t="shared" ca="1" si="186"/>
        <v/>
      </c>
      <c r="BL1078" s="2">
        <f t="shared" ca="1" si="187"/>
        <v>15</v>
      </c>
    </row>
    <row r="1079" spans="1:64" ht="14.4" x14ac:dyDescent="0.3">
      <c r="A1079" s="2">
        <f>ROW()</f>
        <v>1079</v>
      </c>
      <c r="B1079" s="56"/>
      <c r="C1079" s="8">
        <f t="shared" ca="1" si="183"/>
        <v>24</v>
      </c>
      <c r="D1079" s="8">
        <f t="shared" ca="1" si="184"/>
        <v>15</v>
      </c>
      <c r="E1079" s="50">
        <f t="shared" ca="1" si="178"/>
        <v>6</v>
      </c>
      <c r="F1079" s="2" t="str">
        <f t="shared" ca="1" si="185"/>
        <v/>
      </c>
      <c r="BD1079" s="49">
        <f t="shared" ca="1" si="180"/>
        <v>3900</v>
      </c>
      <c r="BE1079" s="3">
        <f t="shared" ca="1" si="179"/>
        <v>0.38995000000000002</v>
      </c>
      <c r="BF1079" s="3">
        <f t="shared" ca="1" si="181"/>
        <v>-0.2794493539703507</v>
      </c>
      <c r="BG1079" s="9">
        <f t="shared" ca="1" si="182"/>
        <v>6</v>
      </c>
      <c r="BH1079" s="6">
        <f ca="1">IF(ISNUMBER('Descriptive Stats'!BF1079),'Descriptive Stats'!BF1079,#N/A)</f>
        <v>-0.2794493539703507</v>
      </c>
      <c r="BI1079" s="6">
        <f ca="1">IF(ISNUMBER('Descriptive Stats'!E1079),'Descriptive Stats'!E1079,#N/A)</f>
        <v>6</v>
      </c>
      <c r="BK1079" s="2" t="str">
        <f t="shared" ca="1" si="186"/>
        <v/>
      </c>
      <c r="BL1079" s="2">
        <f t="shared" ca="1" si="187"/>
        <v>6</v>
      </c>
    </row>
    <row r="1080" spans="1:64" ht="14.4" x14ac:dyDescent="0.3">
      <c r="A1080" s="2">
        <f>ROW()</f>
        <v>1080</v>
      </c>
      <c r="B1080" s="56"/>
      <c r="C1080" s="8">
        <f t="shared" ca="1" si="183"/>
        <v>2</v>
      </c>
      <c r="D1080" s="8">
        <f t="shared" ca="1" si="184"/>
        <v>6</v>
      </c>
      <c r="E1080" s="50">
        <f t="shared" ca="1" si="178"/>
        <v>0</v>
      </c>
      <c r="F1080" s="2" t="str">
        <f t="shared" ca="1" si="185"/>
        <v/>
      </c>
      <c r="BD1080" s="49">
        <f t="shared" ca="1" si="180"/>
        <v>815.5</v>
      </c>
      <c r="BE1080" s="3">
        <f t="shared" ca="1" si="179"/>
        <v>8.1500000000000003E-2</v>
      </c>
      <c r="BF1080" s="3">
        <f t="shared" ca="1" si="181"/>
        <v>-1.3950525282585462</v>
      </c>
      <c r="BG1080" s="9">
        <f t="shared" ca="1" si="182"/>
        <v>0</v>
      </c>
      <c r="BH1080" s="6">
        <f ca="1">IF(ISNUMBER('Descriptive Stats'!BF1080),'Descriptive Stats'!BF1080,#N/A)</f>
        <v>-1.3950525282585462</v>
      </c>
      <c r="BI1080" s="6">
        <f ca="1">IF(ISNUMBER('Descriptive Stats'!E1080),'Descriptive Stats'!E1080,#N/A)</f>
        <v>0</v>
      </c>
      <c r="BK1080" s="2">
        <f t="shared" ca="1" si="186"/>
        <v>0</v>
      </c>
      <c r="BL1080" s="2" t="str">
        <f t="shared" ca="1" si="187"/>
        <v/>
      </c>
    </row>
    <row r="1081" spans="1:64" ht="14.4" x14ac:dyDescent="0.3">
      <c r="A1081" s="2">
        <f>ROW()</f>
        <v>1081</v>
      </c>
      <c r="B1081" s="56"/>
      <c r="C1081" s="8">
        <f t="shared" ca="1" si="183"/>
        <v>4</v>
      </c>
      <c r="D1081" s="8">
        <f t="shared" ca="1" si="184"/>
        <v>0</v>
      </c>
      <c r="E1081" s="50">
        <f t="shared" ca="1" si="178"/>
        <v>2</v>
      </c>
      <c r="F1081" s="2" t="str">
        <f t="shared" ca="1" si="185"/>
        <v/>
      </c>
      <c r="BD1081" s="49">
        <f t="shared" ca="1" si="180"/>
        <v>2595</v>
      </c>
      <c r="BE1081" s="3">
        <f t="shared" ca="1" si="179"/>
        <v>0.25945000000000001</v>
      </c>
      <c r="BF1081" s="3">
        <f t="shared" ca="1" si="181"/>
        <v>-0.6450419512753276</v>
      </c>
      <c r="BG1081" s="9">
        <f t="shared" ca="1" si="182"/>
        <v>2</v>
      </c>
      <c r="BH1081" s="6">
        <f ca="1">IF(ISNUMBER('Descriptive Stats'!BF1081),'Descriptive Stats'!BF1081,#N/A)</f>
        <v>-0.6450419512753276</v>
      </c>
      <c r="BI1081" s="6">
        <f ca="1">IF(ISNUMBER('Descriptive Stats'!E1081),'Descriptive Stats'!E1081,#N/A)</f>
        <v>2</v>
      </c>
      <c r="BK1081" s="2">
        <f t="shared" ca="1" si="186"/>
        <v>2</v>
      </c>
      <c r="BL1081" s="2">
        <f t="shared" ca="1" si="187"/>
        <v>2</v>
      </c>
    </row>
    <row r="1082" spans="1:64" ht="14.4" x14ac:dyDescent="0.3">
      <c r="A1082" s="2">
        <f>ROW()</f>
        <v>1082</v>
      </c>
      <c r="B1082" s="56"/>
      <c r="C1082" s="8">
        <f t="shared" ca="1" si="183"/>
        <v>21</v>
      </c>
      <c r="D1082" s="8">
        <f t="shared" ca="1" si="184"/>
        <v>2</v>
      </c>
      <c r="E1082" s="50">
        <f t="shared" ca="1" si="178"/>
        <v>6</v>
      </c>
      <c r="F1082" s="2" t="str">
        <f t="shared" ca="1" si="185"/>
        <v/>
      </c>
      <c r="BD1082" s="49">
        <f t="shared" ca="1" si="180"/>
        <v>3900</v>
      </c>
      <c r="BE1082" s="3">
        <f t="shared" ca="1" si="179"/>
        <v>0.38995000000000002</v>
      </c>
      <c r="BF1082" s="3">
        <f t="shared" ca="1" si="181"/>
        <v>-0.2794493539703507</v>
      </c>
      <c r="BG1082" s="9">
        <f t="shared" ca="1" si="182"/>
        <v>6</v>
      </c>
      <c r="BH1082" s="6">
        <f ca="1">IF(ISNUMBER('Descriptive Stats'!BF1082),'Descriptive Stats'!BF1082,#N/A)</f>
        <v>-0.2794493539703507</v>
      </c>
      <c r="BI1082" s="6">
        <f ca="1">IF(ISNUMBER('Descriptive Stats'!E1082),'Descriptive Stats'!E1082,#N/A)</f>
        <v>6</v>
      </c>
      <c r="BK1082" s="2" t="str">
        <f t="shared" ca="1" si="186"/>
        <v/>
      </c>
      <c r="BL1082" s="2">
        <f t="shared" ca="1" si="187"/>
        <v>6</v>
      </c>
    </row>
    <row r="1083" spans="1:64" ht="14.4" x14ac:dyDescent="0.3">
      <c r="A1083" s="2">
        <f>ROW()</f>
        <v>1083</v>
      </c>
      <c r="B1083" s="56"/>
      <c r="C1083" s="8">
        <f t="shared" ca="1" si="183"/>
        <v>5</v>
      </c>
      <c r="D1083" s="8">
        <f t="shared" ca="1" si="184"/>
        <v>6</v>
      </c>
      <c r="E1083" s="50">
        <f t="shared" ca="1" si="178"/>
        <v>15</v>
      </c>
      <c r="F1083" s="2" t="str">
        <f t="shared" ca="1" si="185"/>
        <v/>
      </c>
      <c r="BD1083" s="49">
        <f t="shared" ca="1" si="180"/>
        <v>5051.5</v>
      </c>
      <c r="BE1083" s="3">
        <f t="shared" ca="1" si="179"/>
        <v>0.50509999999999999</v>
      </c>
      <c r="BF1083" s="3">
        <f t="shared" ca="1" si="181"/>
        <v>1.2784152420787677E-2</v>
      </c>
      <c r="BG1083" s="9">
        <f t="shared" ca="1" si="182"/>
        <v>15</v>
      </c>
      <c r="BH1083" s="6">
        <f ca="1">IF(ISNUMBER('Descriptive Stats'!BF1083),'Descriptive Stats'!BF1083,#N/A)</f>
        <v>1.2784152420787677E-2</v>
      </c>
      <c r="BI1083" s="6">
        <f ca="1">IF(ISNUMBER('Descriptive Stats'!E1083),'Descriptive Stats'!E1083,#N/A)</f>
        <v>15</v>
      </c>
      <c r="BK1083" s="2" t="str">
        <f t="shared" ca="1" si="186"/>
        <v/>
      </c>
      <c r="BL1083" s="2">
        <f t="shared" ca="1" si="187"/>
        <v>15</v>
      </c>
    </row>
    <row r="1084" spans="1:64" ht="14.4" x14ac:dyDescent="0.3">
      <c r="A1084" s="2">
        <f>ROW()</f>
        <v>1084</v>
      </c>
      <c r="B1084" s="56"/>
      <c r="C1084" s="8">
        <f t="shared" ca="1" si="183"/>
        <v>24</v>
      </c>
      <c r="D1084" s="8">
        <f t="shared" ca="1" si="184"/>
        <v>15</v>
      </c>
      <c r="E1084" s="50">
        <f t="shared" ca="1" si="178"/>
        <v>7</v>
      </c>
      <c r="F1084" s="2" t="str">
        <f t="shared" ca="1" si="185"/>
        <v/>
      </c>
      <c r="BD1084" s="49">
        <f t="shared" ca="1" si="180"/>
        <v>4473.5</v>
      </c>
      <c r="BE1084" s="3">
        <f t="shared" ca="1" si="179"/>
        <v>0.44729999999999998</v>
      </c>
      <c r="BF1084" s="3">
        <f t="shared" ca="1" si="181"/>
        <v>-0.13248586824472414</v>
      </c>
      <c r="BG1084" s="9">
        <f t="shared" ca="1" si="182"/>
        <v>7</v>
      </c>
      <c r="BH1084" s="6">
        <f ca="1">IF(ISNUMBER('Descriptive Stats'!BF1084),'Descriptive Stats'!BF1084,#N/A)</f>
        <v>-0.13248586824472414</v>
      </c>
      <c r="BI1084" s="6">
        <f ca="1">IF(ISNUMBER('Descriptive Stats'!E1084),'Descriptive Stats'!E1084,#N/A)</f>
        <v>7</v>
      </c>
      <c r="BK1084" s="2" t="str">
        <f t="shared" ca="1" si="186"/>
        <v/>
      </c>
      <c r="BL1084" s="2">
        <f t="shared" ca="1" si="187"/>
        <v>7</v>
      </c>
    </row>
    <row r="1085" spans="1:64" ht="14.4" x14ac:dyDescent="0.3">
      <c r="A1085" s="2">
        <f>ROW()</f>
        <v>1085</v>
      </c>
      <c r="B1085" s="56"/>
      <c r="C1085" s="8">
        <f t="shared" ca="1" si="183"/>
        <v>6</v>
      </c>
      <c r="D1085" s="8">
        <f t="shared" ca="1" si="184"/>
        <v>7</v>
      </c>
      <c r="E1085" s="50">
        <f t="shared" ca="1" si="178"/>
        <v>0</v>
      </c>
      <c r="F1085" s="2" t="str">
        <f t="shared" ca="1" si="185"/>
        <v/>
      </c>
      <c r="BD1085" s="49">
        <f t="shared" ca="1" si="180"/>
        <v>815.5</v>
      </c>
      <c r="BE1085" s="3">
        <f t="shared" ca="1" si="179"/>
        <v>8.1500000000000003E-2</v>
      </c>
      <c r="BF1085" s="3">
        <f t="shared" ca="1" si="181"/>
        <v>-1.3950525282585462</v>
      </c>
      <c r="BG1085" s="9">
        <f t="shared" ca="1" si="182"/>
        <v>0</v>
      </c>
      <c r="BH1085" s="6">
        <f ca="1">IF(ISNUMBER('Descriptive Stats'!BF1085),'Descriptive Stats'!BF1085,#N/A)</f>
        <v>-1.3950525282585462</v>
      </c>
      <c r="BI1085" s="6">
        <f ca="1">IF(ISNUMBER('Descriptive Stats'!E1085),'Descriptive Stats'!E1085,#N/A)</f>
        <v>0</v>
      </c>
      <c r="BK1085" s="2">
        <f t="shared" ca="1" si="186"/>
        <v>0</v>
      </c>
      <c r="BL1085" s="2" t="str">
        <f t="shared" ca="1" si="187"/>
        <v/>
      </c>
    </row>
    <row r="1086" spans="1:64" ht="14.4" x14ac:dyDescent="0.3">
      <c r="A1086" s="2">
        <f>ROW()</f>
        <v>1086</v>
      </c>
      <c r="B1086" s="56"/>
      <c r="C1086" s="8">
        <f t="shared" ca="1" si="183"/>
        <v>18</v>
      </c>
      <c r="D1086" s="8">
        <f t="shared" ca="1" si="184"/>
        <v>0</v>
      </c>
      <c r="E1086" s="50">
        <f t="shared" ca="1" si="178"/>
        <v>0</v>
      </c>
      <c r="F1086" s="2" t="str">
        <f t="shared" ca="1" si="185"/>
        <v/>
      </c>
      <c r="BD1086" s="49">
        <f t="shared" ca="1" si="180"/>
        <v>815.5</v>
      </c>
      <c r="BE1086" s="3">
        <f t="shared" ca="1" si="179"/>
        <v>8.1500000000000003E-2</v>
      </c>
      <c r="BF1086" s="3">
        <f t="shared" ca="1" si="181"/>
        <v>-1.3950525282585462</v>
      </c>
      <c r="BG1086" s="9">
        <f t="shared" ca="1" si="182"/>
        <v>0</v>
      </c>
      <c r="BH1086" s="6">
        <f ca="1">IF(ISNUMBER('Descriptive Stats'!BF1086),'Descriptive Stats'!BF1086,#N/A)</f>
        <v>-1.3950525282585462</v>
      </c>
      <c r="BI1086" s="6">
        <f ca="1">IF(ISNUMBER('Descriptive Stats'!E1086),'Descriptive Stats'!E1086,#N/A)</f>
        <v>0</v>
      </c>
      <c r="BK1086" s="2">
        <f t="shared" ca="1" si="186"/>
        <v>0</v>
      </c>
      <c r="BL1086" s="2" t="str">
        <f t="shared" ca="1" si="187"/>
        <v/>
      </c>
    </row>
    <row r="1087" spans="1:64" ht="14.4" x14ac:dyDescent="0.3">
      <c r="A1087" s="2">
        <f>ROW()</f>
        <v>1087</v>
      </c>
      <c r="B1087" s="56"/>
      <c r="C1087" s="8">
        <f t="shared" ca="1" si="183"/>
        <v>20</v>
      </c>
      <c r="D1087" s="8">
        <f t="shared" ca="1" si="184"/>
        <v>0</v>
      </c>
      <c r="E1087" s="50">
        <f t="shared" ca="1" si="178"/>
        <v>4</v>
      </c>
      <c r="F1087" s="2" t="str">
        <f t="shared" ca="1" si="185"/>
        <v/>
      </c>
      <c r="BD1087" s="49">
        <f t="shared" ca="1" si="180"/>
        <v>3442</v>
      </c>
      <c r="BE1087" s="3">
        <f t="shared" ca="1" si="179"/>
        <v>0.34415000000000001</v>
      </c>
      <c r="BF1087" s="3">
        <f t="shared" ca="1" si="181"/>
        <v>-0.40116316278173481</v>
      </c>
      <c r="BG1087" s="9">
        <f t="shared" ca="1" si="182"/>
        <v>4</v>
      </c>
      <c r="BH1087" s="6">
        <f ca="1">IF(ISNUMBER('Descriptive Stats'!BF1087),'Descriptive Stats'!BF1087,#N/A)</f>
        <v>-0.40116316278173481</v>
      </c>
      <c r="BI1087" s="6">
        <f ca="1">IF(ISNUMBER('Descriptive Stats'!E1087),'Descriptive Stats'!E1087,#N/A)</f>
        <v>4</v>
      </c>
      <c r="BK1087" s="2" t="str">
        <f t="shared" ca="1" si="186"/>
        <v/>
      </c>
      <c r="BL1087" s="2">
        <f t="shared" ca="1" si="187"/>
        <v>4</v>
      </c>
    </row>
    <row r="1088" spans="1:64" ht="14.4" x14ac:dyDescent="0.3">
      <c r="A1088" s="2">
        <f>ROW()</f>
        <v>1088</v>
      </c>
      <c r="B1088" s="56"/>
      <c r="C1088" s="8">
        <f t="shared" ca="1" si="183"/>
        <v>13</v>
      </c>
      <c r="D1088" s="8">
        <f t="shared" ca="1" si="184"/>
        <v>4</v>
      </c>
      <c r="E1088" s="50">
        <f t="shared" ca="1" si="178"/>
        <v>2</v>
      </c>
      <c r="F1088" s="2" t="str">
        <f t="shared" ca="1" si="185"/>
        <v/>
      </c>
      <c r="BD1088" s="49">
        <f t="shared" ca="1" si="180"/>
        <v>2595</v>
      </c>
      <c r="BE1088" s="3">
        <f t="shared" ca="1" si="179"/>
        <v>0.25945000000000001</v>
      </c>
      <c r="BF1088" s="3">
        <f t="shared" ca="1" si="181"/>
        <v>-0.6450419512753276</v>
      </c>
      <c r="BG1088" s="9">
        <f t="shared" ca="1" si="182"/>
        <v>2</v>
      </c>
      <c r="BH1088" s="6">
        <f ca="1">IF(ISNUMBER('Descriptive Stats'!BF1088),'Descriptive Stats'!BF1088,#N/A)</f>
        <v>-0.6450419512753276</v>
      </c>
      <c r="BI1088" s="6">
        <f ca="1">IF(ISNUMBER('Descriptive Stats'!E1088),'Descriptive Stats'!E1088,#N/A)</f>
        <v>2</v>
      </c>
      <c r="BK1088" s="2">
        <f t="shared" ca="1" si="186"/>
        <v>2</v>
      </c>
      <c r="BL1088" s="2">
        <f t="shared" ca="1" si="187"/>
        <v>2</v>
      </c>
    </row>
    <row r="1089" spans="1:64" ht="14.4" x14ac:dyDescent="0.3">
      <c r="A1089" s="2">
        <f>ROW()</f>
        <v>1089</v>
      </c>
      <c r="B1089" s="56"/>
      <c r="C1089" s="8">
        <f t="shared" ca="1" si="183"/>
        <v>17</v>
      </c>
      <c r="D1089" s="8">
        <f t="shared" ca="1" si="184"/>
        <v>2</v>
      </c>
      <c r="E1089" s="50">
        <f t="shared" ca="1" si="178"/>
        <v>6</v>
      </c>
      <c r="F1089" s="2" t="str">
        <f t="shared" ca="1" si="185"/>
        <v/>
      </c>
      <c r="BD1089" s="49">
        <f t="shared" ca="1" si="180"/>
        <v>3900</v>
      </c>
      <c r="BE1089" s="3">
        <f t="shared" ca="1" si="179"/>
        <v>0.38995000000000002</v>
      </c>
      <c r="BF1089" s="3">
        <f t="shared" ca="1" si="181"/>
        <v>-0.2794493539703507</v>
      </c>
      <c r="BG1089" s="9">
        <f t="shared" ca="1" si="182"/>
        <v>6</v>
      </c>
      <c r="BH1089" s="6">
        <f ca="1">IF(ISNUMBER('Descriptive Stats'!BF1089),'Descriptive Stats'!BF1089,#N/A)</f>
        <v>-0.2794493539703507</v>
      </c>
      <c r="BI1089" s="6">
        <f ca="1">IF(ISNUMBER('Descriptive Stats'!E1089),'Descriptive Stats'!E1089,#N/A)</f>
        <v>6</v>
      </c>
      <c r="BK1089" s="2" t="str">
        <f t="shared" ca="1" si="186"/>
        <v/>
      </c>
      <c r="BL1089" s="2">
        <f t="shared" ca="1" si="187"/>
        <v>6</v>
      </c>
    </row>
    <row r="1090" spans="1:64" ht="14.4" x14ac:dyDescent="0.3">
      <c r="A1090" s="2">
        <f>ROW()</f>
        <v>1090</v>
      </c>
      <c r="B1090" s="56"/>
      <c r="C1090" s="8">
        <f t="shared" ca="1" si="183"/>
        <v>5</v>
      </c>
      <c r="D1090" s="8">
        <f t="shared" ca="1" si="184"/>
        <v>6</v>
      </c>
      <c r="E1090" s="50">
        <f t="shared" ca="1" si="178"/>
        <v>2</v>
      </c>
      <c r="F1090" s="2" t="str">
        <f t="shared" ca="1" si="185"/>
        <v/>
      </c>
      <c r="BD1090" s="49">
        <f t="shared" ca="1" si="180"/>
        <v>2595</v>
      </c>
      <c r="BE1090" s="3">
        <f t="shared" ca="1" si="179"/>
        <v>0.25945000000000001</v>
      </c>
      <c r="BF1090" s="3">
        <f t="shared" ca="1" si="181"/>
        <v>-0.6450419512753276</v>
      </c>
      <c r="BG1090" s="9">
        <f t="shared" ca="1" si="182"/>
        <v>2</v>
      </c>
      <c r="BH1090" s="6">
        <f ca="1">IF(ISNUMBER('Descriptive Stats'!BF1090),'Descriptive Stats'!BF1090,#N/A)</f>
        <v>-0.6450419512753276</v>
      </c>
      <c r="BI1090" s="6">
        <f ca="1">IF(ISNUMBER('Descriptive Stats'!E1090),'Descriptive Stats'!E1090,#N/A)</f>
        <v>2</v>
      </c>
      <c r="BK1090" s="2">
        <f t="shared" ca="1" si="186"/>
        <v>2</v>
      </c>
      <c r="BL1090" s="2">
        <f t="shared" ca="1" si="187"/>
        <v>2</v>
      </c>
    </row>
    <row r="1091" spans="1:64" ht="14.4" x14ac:dyDescent="0.3">
      <c r="A1091" s="2">
        <f>ROW()</f>
        <v>1091</v>
      </c>
      <c r="B1091" s="56"/>
      <c r="C1091" s="8">
        <f t="shared" ca="1" si="183"/>
        <v>9</v>
      </c>
      <c r="D1091" s="8">
        <f t="shared" ca="1" si="184"/>
        <v>2</v>
      </c>
      <c r="E1091" s="50">
        <f t="shared" ref="E1091:E1154" ca="1" si="188">IF(0=MOD(ROW(),$J$1),AVERAGE(OFFSET($D$2,ROW()-$J$1,0,$J$1,1)),"")</f>
        <v>19</v>
      </c>
      <c r="F1091" s="2" t="str">
        <f t="shared" ca="1" si="185"/>
        <v>X</v>
      </c>
      <c r="BD1091" s="49">
        <f t="shared" ca="1" si="180"/>
        <v>5294</v>
      </c>
      <c r="BE1091" s="3">
        <f t="shared" ca="1" si="179"/>
        <v>0.52934999999999999</v>
      </c>
      <c r="BF1091" s="3">
        <f t="shared" ca="1" si="181"/>
        <v>7.3636031452008061E-2</v>
      </c>
      <c r="BG1091" s="9">
        <f t="shared" ca="1" si="182"/>
        <v>19</v>
      </c>
      <c r="BH1091" s="6">
        <f ca="1">IF(ISNUMBER('Descriptive Stats'!BF1091),'Descriptive Stats'!BF1091,#N/A)</f>
        <v>7.3636031452008061E-2</v>
      </c>
      <c r="BI1091" s="6">
        <f ca="1">IF(ISNUMBER('Descriptive Stats'!E1091),'Descriptive Stats'!E1091,#N/A)</f>
        <v>19</v>
      </c>
      <c r="BK1091" s="2" t="str">
        <f t="shared" ca="1" si="186"/>
        <v/>
      </c>
      <c r="BL1091" s="2">
        <f t="shared" ca="1" si="187"/>
        <v>19</v>
      </c>
    </row>
    <row r="1092" spans="1:64" ht="14.4" x14ac:dyDescent="0.3">
      <c r="A1092" s="2">
        <f>ROW()</f>
        <v>1092</v>
      </c>
      <c r="B1092" s="56"/>
      <c r="C1092" s="8">
        <f t="shared" ca="1" si="183"/>
        <v>7</v>
      </c>
      <c r="D1092" s="8">
        <f t="shared" ca="1" si="184"/>
        <v>19</v>
      </c>
      <c r="E1092" s="50">
        <f t="shared" ca="1" si="188"/>
        <v>6</v>
      </c>
      <c r="F1092" s="2" t="str">
        <f t="shared" ca="1" si="185"/>
        <v/>
      </c>
      <c r="BD1092" s="49">
        <f t="shared" ca="1" si="180"/>
        <v>3900</v>
      </c>
      <c r="BE1092" s="3">
        <f t="shared" ca="1" si="179"/>
        <v>0.38995000000000002</v>
      </c>
      <c r="BF1092" s="3">
        <f t="shared" ca="1" si="181"/>
        <v>-0.2794493539703507</v>
      </c>
      <c r="BG1092" s="9">
        <f t="shared" ca="1" si="182"/>
        <v>6</v>
      </c>
      <c r="BH1092" s="6">
        <f ca="1">IF(ISNUMBER('Descriptive Stats'!BF1092),'Descriptive Stats'!BF1092,#N/A)</f>
        <v>-0.2794493539703507</v>
      </c>
      <c r="BI1092" s="6">
        <f ca="1">IF(ISNUMBER('Descriptive Stats'!E1092),'Descriptive Stats'!E1092,#N/A)</f>
        <v>6</v>
      </c>
      <c r="BK1092" s="2" t="str">
        <f t="shared" ca="1" si="186"/>
        <v/>
      </c>
      <c r="BL1092" s="2">
        <f t="shared" ca="1" si="187"/>
        <v>6</v>
      </c>
    </row>
    <row r="1093" spans="1:64" ht="14.4" x14ac:dyDescent="0.3">
      <c r="A1093" s="2">
        <f>ROW()</f>
        <v>1093</v>
      </c>
      <c r="B1093" s="56"/>
      <c r="C1093" s="8">
        <f t="shared" ca="1" si="183"/>
        <v>2</v>
      </c>
      <c r="D1093" s="8">
        <f t="shared" ca="1" si="184"/>
        <v>6</v>
      </c>
      <c r="E1093" s="50">
        <f t="shared" ca="1" si="188"/>
        <v>2</v>
      </c>
      <c r="F1093" s="2" t="str">
        <f t="shared" ca="1" si="185"/>
        <v/>
      </c>
      <c r="BD1093" s="49">
        <f t="shared" ca="1" si="180"/>
        <v>2595</v>
      </c>
      <c r="BE1093" s="3">
        <f t="shared" ca="1" si="179"/>
        <v>0.25945000000000001</v>
      </c>
      <c r="BF1093" s="3">
        <f t="shared" ca="1" si="181"/>
        <v>-0.6450419512753276</v>
      </c>
      <c r="BG1093" s="9">
        <f t="shared" ca="1" si="182"/>
        <v>2</v>
      </c>
      <c r="BH1093" s="6">
        <f ca="1">IF(ISNUMBER('Descriptive Stats'!BF1093),'Descriptive Stats'!BF1093,#N/A)</f>
        <v>-0.6450419512753276</v>
      </c>
      <c r="BI1093" s="6">
        <f ca="1">IF(ISNUMBER('Descriptive Stats'!E1093),'Descriptive Stats'!E1093,#N/A)</f>
        <v>2</v>
      </c>
      <c r="BK1093" s="2">
        <f t="shared" ca="1" si="186"/>
        <v>2</v>
      </c>
      <c r="BL1093" s="2">
        <f t="shared" ca="1" si="187"/>
        <v>2</v>
      </c>
    </row>
    <row r="1094" spans="1:64" ht="14.4" x14ac:dyDescent="0.3">
      <c r="A1094" s="2">
        <f>ROW()</f>
        <v>1094</v>
      </c>
      <c r="B1094" s="56"/>
      <c r="C1094" s="8">
        <f t="shared" ca="1" si="183"/>
        <v>21</v>
      </c>
      <c r="D1094" s="8">
        <f t="shared" ca="1" si="184"/>
        <v>2</v>
      </c>
      <c r="E1094" s="50">
        <f t="shared" ca="1" si="188"/>
        <v>0</v>
      </c>
      <c r="F1094" s="2" t="str">
        <f t="shared" ca="1" si="185"/>
        <v/>
      </c>
      <c r="BD1094" s="49">
        <f t="shared" ca="1" si="180"/>
        <v>815.5</v>
      </c>
      <c r="BE1094" s="3">
        <f t="shared" ca="1" si="179"/>
        <v>8.1500000000000003E-2</v>
      </c>
      <c r="BF1094" s="3">
        <f t="shared" ca="1" si="181"/>
        <v>-1.3950525282585462</v>
      </c>
      <c r="BG1094" s="9">
        <f t="shared" ca="1" si="182"/>
        <v>0</v>
      </c>
      <c r="BH1094" s="6">
        <f ca="1">IF(ISNUMBER('Descriptive Stats'!BF1094),'Descriptive Stats'!BF1094,#N/A)</f>
        <v>-1.3950525282585462</v>
      </c>
      <c r="BI1094" s="6">
        <f ca="1">IF(ISNUMBER('Descriptive Stats'!E1094),'Descriptive Stats'!E1094,#N/A)</f>
        <v>0</v>
      </c>
      <c r="BK1094" s="2">
        <f t="shared" ca="1" si="186"/>
        <v>0</v>
      </c>
      <c r="BL1094" s="2" t="str">
        <f t="shared" ca="1" si="187"/>
        <v/>
      </c>
    </row>
    <row r="1095" spans="1:64" ht="14.4" x14ac:dyDescent="0.3">
      <c r="A1095" s="2">
        <f>ROW()</f>
        <v>1095</v>
      </c>
      <c r="B1095" s="56"/>
      <c r="C1095" s="8">
        <f t="shared" ca="1" si="183"/>
        <v>11</v>
      </c>
      <c r="D1095" s="8">
        <f t="shared" ca="1" si="184"/>
        <v>0</v>
      </c>
      <c r="E1095" s="50">
        <f t="shared" ca="1" si="188"/>
        <v>2</v>
      </c>
      <c r="F1095" s="2" t="str">
        <f t="shared" ca="1" si="185"/>
        <v/>
      </c>
      <c r="BD1095" s="49">
        <f t="shared" ca="1" si="180"/>
        <v>2595</v>
      </c>
      <c r="BE1095" s="3">
        <f t="shared" ref="BE1095:BE1158" ca="1" si="189">IF(ISNUMBER(BD1095),(BD1095-0.5)/$BK$4,"")</f>
        <v>0.25945000000000001</v>
      </c>
      <c r="BF1095" s="3">
        <f t="shared" ca="1" si="181"/>
        <v>-0.6450419512753276</v>
      </c>
      <c r="BG1095" s="9">
        <f t="shared" ca="1" si="182"/>
        <v>2</v>
      </c>
      <c r="BH1095" s="6">
        <f ca="1">IF(ISNUMBER('Descriptive Stats'!BF1095),'Descriptive Stats'!BF1095,#N/A)</f>
        <v>-0.6450419512753276</v>
      </c>
      <c r="BI1095" s="6">
        <f ca="1">IF(ISNUMBER('Descriptive Stats'!E1095),'Descriptive Stats'!E1095,#N/A)</f>
        <v>2</v>
      </c>
      <c r="BK1095" s="2">
        <f t="shared" ca="1" si="186"/>
        <v>2</v>
      </c>
      <c r="BL1095" s="2">
        <f t="shared" ca="1" si="187"/>
        <v>2</v>
      </c>
    </row>
    <row r="1096" spans="1:64" ht="14.4" x14ac:dyDescent="0.3">
      <c r="A1096" s="2">
        <f>ROW()</f>
        <v>1096</v>
      </c>
      <c r="B1096" s="56"/>
      <c r="C1096" s="8">
        <f t="shared" ca="1" si="183"/>
        <v>21</v>
      </c>
      <c r="D1096" s="8">
        <f t="shared" ca="1" si="184"/>
        <v>2</v>
      </c>
      <c r="E1096" s="50">
        <f t="shared" ca="1" si="188"/>
        <v>1</v>
      </c>
      <c r="F1096" s="2" t="str">
        <f t="shared" ca="1" si="185"/>
        <v/>
      </c>
      <c r="BD1096" s="49">
        <f t="shared" ref="BD1096:BD1159" ca="1" si="190">IF(ISNUMBER(BG1096),_xlfn.RANK.AVG(BG1096,$BG$2:$BG$5414,1),"")</f>
        <v>1871</v>
      </c>
      <c r="BE1096" s="3">
        <f t="shared" ca="1" si="189"/>
        <v>0.18704999999999999</v>
      </c>
      <c r="BF1096" s="3">
        <f t="shared" ca="1" si="181"/>
        <v>-0.88881967520906158</v>
      </c>
      <c r="BG1096" s="9">
        <f t="shared" ca="1" si="182"/>
        <v>1</v>
      </c>
      <c r="BH1096" s="6">
        <f ca="1">IF(ISNUMBER('Descriptive Stats'!BF1096),'Descriptive Stats'!BF1096,#N/A)</f>
        <v>-0.88881967520906158</v>
      </c>
      <c r="BI1096" s="6">
        <f ca="1">IF(ISNUMBER('Descriptive Stats'!E1096),'Descriptive Stats'!E1096,#N/A)</f>
        <v>1</v>
      </c>
      <c r="BK1096" s="2">
        <f t="shared" ca="1" si="186"/>
        <v>1</v>
      </c>
      <c r="BL1096" s="2" t="str">
        <f t="shared" ca="1" si="187"/>
        <v/>
      </c>
    </row>
    <row r="1097" spans="1:64" ht="14.4" x14ac:dyDescent="0.3">
      <c r="A1097" s="2">
        <f>ROW()</f>
        <v>1097</v>
      </c>
      <c r="B1097" s="56"/>
      <c r="C1097" s="8">
        <f t="shared" ca="1" si="183"/>
        <v>8</v>
      </c>
      <c r="D1097" s="8">
        <f t="shared" ca="1" si="184"/>
        <v>1</v>
      </c>
      <c r="E1097" s="50">
        <f t="shared" ca="1" si="188"/>
        <v>1</v>
      </c>
      <c r="F1097" s="2" t="str">
        <f t="shared" ca="1" si="185"/>
        <v/>
      </c>
      <c r="BD1097" s="49">
        <f t="shared" ca="1" si="190"/>
        <v>1871</v>
      </c>
      <c r="BE1097" s="3">
        <f t="shared" ca="1" si="189"/>
        <v>0.18704999999999999</v>
      </c>
      <c r="BF1097" s="3">
        <f t="shared" ref="BF1097:BF1160" ca="1" si="191">IF(ISNUMBER(BE1097),_xlfn.NORM.INV(BE1097,0,1),"")</f>
        <v>-0.88881967520906158</v>
      </c>
      <c r="BG1097" s="9">
        <f t="shared" ref="BG1097:BG1160" ca="1" si="192">IF(ISNUMBER(E1097),E1097,"")</f>
        <v>1</v>
      </c>
      <c r="BH1097" s="6">
        <f ca="1">IF(ISNUMBER('Descriptive Stats'!BF1097),'Descriptive Stats'!BF1097,#N/A)</f>
        <v>-0.88881967520906158</v>
      </c>
      <c r="BI1097" s="6">
        <f ca="1">IF(ISNUMBER('Descriptive Stats'!E1097),'Descriptive Stats'!E1097,#N/A)</f>
        <v>1</v>
      </c>
      <c r="BK1097" s="2">
        <f t="shared" ca="1" si="186"/>
        <v>1</v>
      </c>
      <c r="BL1097" s="2" t="str">
        <f t="shared" ca="1" si="187"/>
        <v/>
      </c>
    </row>
    <row r="1098" spans="1:64" ht="14.4" x14ac:dyDescent="0.3">
      <c r="A1098" s="2">
        <f>ROW()</f>
        <v>1098</v>
      </c>
      <c r="B1098" s="56"/>
      <c r="C1098" s="8">
        <f t="shared" ca="1" si="183"/>
        <v>12</v>
      </c>
      <c r="D1098" s="8">
        <f t="shared" ca="1" si="184"/>
        <v>1</v>
      </c>
      <c r="E1098" s="50">
        <f t="shared" ca="1" si="188"/>
        <v>2</v>
      </c>
      <c r="F1098" s="2" t="str">
        <f t="shared" ca="1" si="185"/>
        <v/>
      </c>
      <c r="BD1098" s="49">
        <f t="shared" ca="1" si="190"/>
        <v>2595</v>
      </c>
      <c r="BE1098" s="3">
        <f t="shared" ca="1" si="189"/>
        <v>0.25945000000000001</v>
      </c>
      <c r="BF1098" s="3">
        <f t="shared" ca="1" si="191"/>
        <v>-0.6450419512753276</v>
      </c>
      <c r="BG1098" s="9">
        <f t="shared" ca="1" si="192"/>
        <v>2</v>
      </c>
      <c r="BH1098" s="6">
        <f ca="1">IF(ISNUMBER('Descriptive Stats'!BF1098),'Descriptive Stats'!BF1098,#N/A)</f>
        <v>-0.6450419512753276</v>
      </c>
      <c r="BI1098" s="6">
        <f ca="1">IF(ISNUMBER('Descriptive Stats'!E1098),'Descriptive Stats'!E1098,#N/A)</f>
        <v>2</v>
      </c>
      <c r="BK1098" s="2">
        <f t="shared" ca="1" si="186"/>
        <v>2</v>
      </c>
      <c r="BL1098" s="2">
        <f t="shared" ca="1" si="187"/>
        <v>2</v>
      </c>
    </row>
    <row r="1099" spans="1:64" ht="14.4" x14ac:dyDescent="0.3">
      <c r="A1099" s="2">
        <f>ROW()</f>
        <v>1099</v>
      </c>
      <c r="B1099" s="56"/>
      <c r="C1099" s="8">
        <f t="shared" ca="1" si="183"/>
        <v>17</v>
      </c>
      <c r="D1099" s="8">
        <f t="shared" ca="1" si="184"/>
        <v>2</v>
      </c>
      <c r="E1099" s="50">
        <f t="shared" ca="1" si="188"/>
        <v>1</v>
      </c>
      <c r="F1099" s="2" t="str">
        <f t="shared" ca="1" si="185"/>
        <v/>
      </c>
      <c r="BD1099" s="49">
        <f t="shared" ca="1" si="190"/>
        <v>1871</v>
      </c>
      <c r="BE1099" s="3">
        <f t="shared" ca="1" si="189"/>
        <v>0.18704999999999999</v>
      </c>
      <c r="BF1099" s="3">
        <f t="shared" ca="1" si="191"/>
        <v>-0.88881967520906158</v>
      </c>
      <c r="BG1099" s="9">
        <f t="shared" ca="1" si="192"/>
        <v>1</v>
      </c>
      <c r="BH1099" s="6">
        <f ca="1">IF(ISNUMBER('Descriptive Stats'!BF1099),'Descriptive Stats'!BF1099,#N/A)</f>
        <v>-0.88881967520906158</v>
      </c>
      <c r="BI1099" s="6">
        <f ca="1">IF(ISNUMBER('Descriptive Stats'!E1099),'Descriptive Stats'!E1099,#N/A)</f>
        <v>1</v>
      </c>
      <c r="BK1099" s="2">
        <f t="shared" ca="1" si="186"/>
        <v>1</v>
      </c>
      <c r="BL1099" s="2" t="str">
        <f t="shared" ca="1" si="187"/>
        <v/>
      </c>
    </row>
    <row r="1100" spans="1:64" ht="14.4" x14ac:dyDescent="0.3">
      <c r="A1100" s="2">
        <f>ROW()</f>
        <v>1100</v>
      </c>
      <c r="B1100" s="56"/>
      <c r="C1100" s="8">
        <f t="shared" ca="1" si="183"/>
        <v>12</v>
      </c>
      <c r="D1100" s="8">
        <f t="shared" ca="1" si="184"/>
        <v>1</v>
      </c>
      <c r="E1100" s="50">
        <f t="shared" ca="1" si="188"/>
        <v>6</v>
      </c>
      <c r="F1100" s="2" t="str">
        <f t="shared" ca="1" si="185"/>
        <v/>
      </c>
      <c r="BD1100" s="49">
        <f t="shared" ca="1" si="190"/>
        <v>3900</v>
      </c>
      <c r="BE1100" s="3">
        <f t="shared" ca="1" si="189"/>
        <v>0.38995000000000002</v>
      </c>
      <c r="BF1100" s="3">
        <f t="shared" ca="1" si="191"/>
        <v>-0.2794493539703507</v>
      </c>
      <c r="BG1100" s="9">
        <f t="shared" ca="1" si="192"/>
        <v>6</v>
      </c>
      <c r="BH1100" s="6">
        <f ca="1">IF(ISNUMBER('Descriptive Stats'!BF1100),'Descriptive Stats'!BF1100,#N/A)</f>
        <v>-0.2794493539703507</v>
      </c>
      <c r="BI1100" s="6">
        <f ca="1">IF(ISNUMBER('Descriptive Stats'!E1100),'Descriptive Stats'!E1100,#N/A)</f>
        <v>6</v>
      </c>
      <c r="BK1100" s="2" t="str">
        <f t="shared" ca="1" si="186"/>
        <v/>
      </c>
      <c r="BL1100" s="2">
        <f t="shared" ca="1" si="187"/>
        <v>6</v>
      </c>
    </row>
    <row r="1101" spans="1:64" ht="14.4" x14ac:dyDescent="0.3">
      <c r="A1101" s="2">
        <f>ROW()</f>
        <v>1101</v>
      </c>
      <c r="B1101" s="56"/>
      <c r="C1101" s="8">
        <f t="shared" ca="1" si="183"/>
        <v>5</v>
      </c>
      <c r="D1101" s="8">
        <f t="shared" ca="1" si="184"/>
        <v>6</v>
      </c>
      <c r="E1101" s="50">
        <f t="shared" ca="1" si="188"/>
        <v>0</v>
      </c>
      <c r="F1101" s="2" t="str">
        <f t="shared" ca="1" si="185"/>
        <v/>
      </c>
      <c r="BD1101" s="49">
        <f t="shared" ca="1" si="190"/>
        <v>815.5</v>
      </c>
      <c r="BE1101" s="3">
        <f t="shared" ca="1" si="189"/>
        <v>8.1500000000000003E-2</v>
      </c>
      <c r="BF1101" s="3">
        <f t="shared" ca="1" si="191"/>
        <v>-1.3950525282585462</v>
      </c>
      <c r="BG1101" s="9">
        <f t="shared" ca="1" si="192"/>
        <v>0</v>
      </c>
      <c r="BH1101" s="6">
        <f ca="1">IF(ISNUMBER('Descriptive Stats'!BF1101),'Descriptive Stats'!BF1101,#N/A)</f>
        <v>-1.3950525282585462</v>
      </c>
      <c r="BI1101" s="6">
        <f ca="1">IF(ISNUMBER('Descriptive Stats'!E1101),'Descriptive Stats'!E1101,#N/A)</f>
        <v>0</v>
      </c>
      <c r="BK1101" s="2">
        <f t="shared" ca="1" si="186"/>
        <v>0</v>
      </c>
      <c r="BL1101" s="2" t="str">
        <f t="shared" ca="1" si="187"/>
        <v/>
      </c>
    </row>
    <row r="1102" spans="1:64" ht="14.4" x14ac:dyDescent="0.3">
      <c r="A1102" s="2">
        <f>ROW()</f>
        <v>1102</v>
      </c>
      <c r="B1102" s="56"/>
      <c r="C1102" s="8">
        <f t="shared" ca="1" si="183"/>
        <v>4</v>
      </c>
      <c r="D1102" s="8">
        <f t="shared" ca="1" si="184"/>
        <v>0</v>
      </c>
      <c r="E1102" s="50">
        <f t="shared" ca="1" si="188"/>
        <v>6</v>
      </c>
      <c r="F1102" s="2" t="str">
        <f t="shared" ca="1" si="185"/>
        <v/>
      </c>
      <c r="BD1102" s="49">
        <f t="shared" ca="1" si="190"/>
        <v>3900</v>
      </c>
      <c r="BE1102" s="3">
        <f t="shared" ca="1" si="189"/>
        <v>0.38995000000000002</v>
      </c>
      <c r="BF1102" s="3">
        <f t="shared" ca="1" si="191"/>
        <v>-0.2794493539703507</v>
      </c>
      <c r="BG1102" s="9">
        <f t="shared" ca="1" si="192"/>
        <v>6</v>
      </c>
      <c r="BH1102" s="6">
        <f ca="1">IF(ISNUMBER('Descriptive Stats'!BF1102),'Descriptive Stats'!BF1102,#N/A)</f>
        <v>-0.2794493539703507</v>
      </c>
      <c r="BI1102" s="6">
        <f ca="1">IF(ISNUMBER('Descriptive Stats'!E1102),'Descriptive Stats'!E1102,#N/A)</f>
        <v>6</v>
      </c>
      <c r="BK1102" s="2" t="str">
        <f t="shared" ca="1" si="186"/>
        <v/>
      </c>
      <c r="BL1102" s="2">
        <f t="shared" ca="1" si="187"/>
        <v>6</v>
      </c>
    </row>
    <row r="1103" spans="1:64" ht="14.4" x14ac:dyDescent="0.3">
      <c r="A1103" s="2">
        <f>ROW()</f>
        <v>1103</v>
      </c>
      <c r="B1103" s="56"/>
      <c r="C1103" s="8">
        <f t="shared" ca="1" si="183"/>
        <v>16</v>
      </c>
      <c r="D1103" s="8">
        <f t="shared" ca="1" si="184"/>
        <v>6</v>
      </c>
      <c r="E1103" s="50">
        <f t="shared" ca="1" si="188"/>
        <v>2</v>
      </c>
      <c r="F1103" s="2" t="str">
        <f t="shared" ca="1" si="185"/>
        <v/>
      </c>
      <c r="BD1103" s="49">
        <f t="shared" ca="1" si="190"/>
        <v>2595</v>
      </c>
      <c r="BE1103" s="3">
        <f t="shared" ca="1" si="189"/>
        <v>0.25945000000000001</v>
      </c>
      <c r="BF1103" s="3">
        <f t="shared" ca="1" si="191"/>
        <v>-0.6450419512753276</v>
      </c>
      <c r="BG1103" s="9">
        <f t="shared" ca="1" si="192"/>
        <v>2</v>
      </c>
      <c r="BH1103" s="6">
        <f ca="1">IF(ISNUMBER('Descriptive Stats'!BF1103),'Descriptive Stats'!BF1103,#N/A)</f>
        <v>-0.6450419512753276</v>
      </c>
      <c r="BI1103" s="6">
        <f ca="1">IF(ISNUMBER('Descriptive Stats'!E1103),'Descriptive Stats'!E1103,#N/A)</f>
        <v>2</v>
      </c>
      <c r="BK1103" s="2">
        <f t="shared" ca="1" si="186"/>
        <v>2</v>
      </c>
      <c r="BL1103" s="2">
        <f t="shared" ca="1" si="187"/>
        <v>2</v>
      </c>
    </row>
    <row r="1104" spans="1:64" ht="14.4" x14ac:dyDescent="0.3">
      <c r="A1104" s="2">
        <f>ROW()</f>
        <v>1104</v>
      </c>
      <c r="B1104" s="56"/>
      <c r="C1104" s="8">
        <f t="shared" ca="1" si="183"/>
        <v>9</v>
      </c>
      <c r="D1104" s="8">
        <f t="shared" ca="1" si="184"/>
        <v>2</v>
      </c>
      <c r="E1104" s="50">
        <f t="shared" ca="1" si="188"/>
        <v>0</v>
      </c>
      <c r="F1104" s="2" t="str">
        <f t="shared" ca="1" si="185"/>
        <v/>
      </c>
      <c r="BD1104" s="49">
        <f t="shared" ca="1" si="190"/>
        <v>815.5</v>
      </c>
      <c r="BE1104" s="3">
        <f t="shared" ca="1" si="189"/>
        <v>8.1500000000000003E-2</v>
      </c>
      <c r="BF1104" s="3">
        <f t="shared" ca="1" si="191"/>
        <v>-1.3950525282585462</v>
      </c>
      <c r="BG1104" s="9">
        <f t="shared" ca="1" si="192"/>
        <v>0</v>
      </c>
      <c r="BH1104" s="6">
        <f ca="1">IF(ISNUMBER('Descriptive Stats'!BF1104),'Descriptive Stats'!BF1104,#N/A)</f>
        <v>-1.3950525282585462</v>
      </c>
      <c r="BI1104" s="6">
        <f ca="1">IF(ISNUMBER('Descriptive Stats'!E1104),'Descriptive Stats'!E1104,#N/A)</f>
        <v>0</v>
      </c>
      <c r="BK1104" s="2">
        <f t="shared" ca="1" si="186"/>
        <v>0</v>
      </c>
      <c r="BL1104" s="2" t="str">
        <f t="shared" ca="1" si="187"/>
        <v/>
      </c>
    </row>
    <row r="1105" spans="1:64" ht="14.4" x14ac:dyDescent="0.3">
      <c r="A1105" s="2">
        <f>ROW()</f>
        <v>1105</v>
      </c>
      <c r="B1105" s="56"/>
      <c r="C1105" s="8">
        <f t="shared" ref="C1105:C1168" ca="1" si="193">RANDBETWEEN(2,COUNT(B:B))</f>
        <v>4</v>
      </c>
      <c r="D1105" s="8">
        <f t="shared" ref="D1105:D1168" ca="1" si="194">VLOOKUP(C1105,A:B,2,TRUE)</f>
        <v>0</v>
      </c>
      <c r="E1105" s="50">
        <f t="shared" ca="1" si="188"/>
        <v>15</v>
      </c>
      <c r="F1105" s="2" t="str">
        <f t="shared" ref="F1105:F1168" ca="1" si="195">IF(ISNUMBER(E1105),IF(OR(E1105&lt;$K$16,E1105&gt;$K$14),"X",""),"")</f>
        <v/>
      </c>
      <c r="BD1105" s="49">
        <f t="shared" ca="1" si="190"/>
        <v>5051.5</v>
      </c>
      <c r="BE1105" s="3">
        <f t="shared" ca="1" si="189"/>
        <v>0.50509999999999999</v>
      </c>
      <c r="BF1105" s="3">
        <f t="shared" ca="1" si="191"/>
        <v>1.2784152420787677E-2</v>
      </c>
      <c r="BG1105" s="9">
        <f t="shared" ca="1" si="192"/>
        <v>15</v>
      </c>
      <c r="BH1105" s="6">
        <f ca="1">IF(ISNUMBER('Descriptive Stats'!BF1105),'Descriptive Stats'!BF1105,#N/A)</f>
        <v>1.2784152420787677E-2</v>
      </c>
      <c r="BI1105" s="6">
        <f ca="1">IF(ISNUMBER('Descriptive Stats'!E1105),'Descriptive Stats'!E1105,#N/A)</f>
        <v>15</v>
      </c>
      <c r="BK1105" s="2" t="str">
        <f t="shared" ca="1" si="186"/>
        <v/>
      </c>
      <c r="BL1105" s="2">
        <f t="shared" ca="1" si="187"/>
        <v>15</v>
      </c>
    </row>
    <row r="1106" spans="1:64" ht="14.4" x14ac:dyDescent="0.3">
      <c r="A1106" s="2">
        <f>ROW()</f>
        <v>1106</v>
      </c>
      <c r="B1106" s="56"/>
      <c r="C1106" s="8">
        <f t="shared" ca="1" si="193"/>
        <v>24</v>
      </c>
      <c r="D1106" s="8">
        <f t="shared" ca="1" si="194"/>
        <v>15</v>
      </c>
      <c r="E1106" s="50">
        <f t="shared" ca="1" si="188"/>
        <v>9</v>
      </c>
      <c r="F1106" s="2" t="str">
        <f t="shared" ca="1" si="195"/>
        <v/>
      </c>
      <c r="BD1106" s="49">
        <f t="shared" ca="1" si="190"/>
        <v>4819</v>
      </c>
      <c r="BE1106" s="3">
        <f t="shared" ca="1" si="189"/>
        <v>0.48185</v>
      </c>
      <c r="BF1106" s="3">
        <f t="shared" ca="1" si="191"/>
        <v>-4.5511009098988427E-2</v>
      </c>
      <c r="BG1106" s="9">
        <f t="shared" ca="1" si="192"/>
        <v>9</v>
      </c>
      <c r="BH1106" s="6">
        <f ca="1">IF(ISNUMBER('Descriptive Stats'!BF1106),'Descriptive Stats'!BF1106,#N/A)</f>
        <v>-4.5511009098988427E-2</v>
      </c>
      <c r="BI1106" s="6">
        <f ca="1">IF(ISNUMBER('Descriptive Stats'!E1106),'Descriptive Stats'!E1106,#N/A)</f>
        <v>9</v>
      </c>
      <c r="BK1106" s="2" t="str">
        <f t="shared" ca="1" si="186"/>
        <v/>
      </c>
      <c r="BL1106" s="2">
        <f t="shared" ca="1" si="187"/>
        <v>9</v>
      </c>
    </row>
    <row r="1107" spans="1:64" ht="14.4" x14ac:dyDescent="0.3">
      <c r="A1107" s="2">
        <f>ROW()</f>
        <v>1107</v>
      </c>
      <c r="B1107" s="56"/>
      <c r="C1107" s="8">
        <f t="shared" ca="1" si="193"/>
        <v>23</v>
      </c>
      <c r="D1107" s="8">
        <f t="shared" ca="1" si="194"/>
        <v>9</v>
      </c>
      <c r="E1107" s="50">
        <f t="shared" ca="1" si="188"/>
        <v>6</v>
      </c>
      <c r="F1107" s="2" t="str">
        <f t="shared" ca="1" si="195"/>
        <v/>
      </c>
      <c r="BD1107" s="49">
        <f t="shared" ca="1" si="190"/>
        <v>3900</v>
      </c>
      <c r="BE1107" s="3">
        <f t="shared" ca="1" si="189"/>
        <v>0.38995000000000002</v>
      </c>
      <c r="BF1107" s="3">
        <f t="shared" ca="1" si="191"/>
        <v>-0.2794493539703507</v>
      </c>
      <c r="BG1107" s="9">
        <f t="shared" ca="1" si="192"/>
        <v>6</v>
      </c>
      <c r="BH1107" s="6">
        <f ca="1">IF(ISNUMBER('Descriptive Stats'!BF1107),'Descriptive Stats'!BF1107,#N/A)</f>
        <v>-0.2794493539703507</v>
      </c>
      <c r="BI1107" s="6">
        <f ca="1">IF(ISNUMBER('Descriptive Stats'!E1107),'Descriptive Stats'!E1107,#N/A)</f>
        <v>6</v>
      </c>
      <c r="BK1107" s="2" t="str">
        <f t="shared" ca="1" si="186"/>
        <v/>
      </c>
      <c r="BL1107" s="2">
        <f t="shared" ca="1" si="187"/>
        <v>6</v>
      </c>
    </row>
    <row r="1108" spans="1:64" ht="14.4" x14ac:dyDescent="0.3">
      <c r="A1108" s="2">
        <f>ROW()</f>
        <v>1108</v>
      </c>
      <c r="B1108" s="56"/>
      <c r="C1108" s="8">
        <f t="shared" ca="1" si="193"/>
        <v>2</v>
      </c>
      <c r="D1108" s="8">
        <f t="shared" ca="1" si="194"/>
        <v>6</v>
      </c>
      <c r="E1108" s="50">
        <f t="shared" ca="1" si="188"/>
        <v>3</v>
      </c>
      <c r="F1108" s="2" t="str">
        <f t="shared" ca="1" si="195"/>
        <v/>
      </c>
      <c r="BD1108" s="49">
        <f t="shared" ca="1" si="190"/>
        <v>3200</v>
      </c>
      <c r="BE1108" s="3">
        <f t="shared" ca="1" si="189"/>
        <v>0.31995000000000001</v>
      </c>
      <c r="BF1108" s="3">
        <f t="shared" ca="1" si="191"/>
        <v>-0.46783862043457014</v>
      </c>
      <c r="BG1108" s="9">
        <f t="shared" ca="1" si="192"/>
        <v>3</v>
      </c>
      <c r="BH1108" s="6">
        <f ca="1">IF(ISNUMBER('Descriptive Stats'!BF1108),'Descriptive Stats'!BF1108,#N/A)</f>
        <v>-0.46783862043457014</v>
      </c>
      <c r="BI1108" s="6">
        <f ca="1">IF(ISNUMBER('Descriptive Stats'!E1108),'Descriptive Stats'!E1108,#N/A)</f>
        <v>3</v>
      </c>
      <c r="BK1108" s="2" t="str">
        <f t="shared" ca="1" si="186"/>
        <v/>
      </c>
      <c r="BL1108" s="2">
        <f t="shared" ca="1" si="187"/>
        <v>3</v>
      </c>
    </row>
    <row r="1109" spans="1:64" ht="14.4" x14ac:dyDescent="0.3">
      <c r="A1109" s="2">
        <f>ROW()</f>
        <v>1109</v>
      </c>
      <c r="B1109" s="56"/>
      <c r="C1109" s="8">
        <f t="shared" ca="1" si="193"/>
        <v>10</v>
      </c>
      <c r="D1109" s="8">
        <f t="shared" ca="1" si="194"/>
        <v>3</v>
      </c>
      <c r="E1109" s="50">
        <f t="shared" ca="1" si="188"/>
        <v>19</v>
      </c>
      <c r="F1109" s="2" t="str">
        <f t="shared" ca="1" si="195"/>
        <v>X</v>
      </c>
      <c r="BD1109" s="49">
        <f t="shared" ca="1" si="190"/>
        <v>5294</v>
      </c>
      <c r="BE1109" s="3">
        <f t="shared" ca="1" si="189"/>
        <v>0.52934999999999999</v>
      </c>
      <c r="BF1109" s="3">
        <f t="shared" ca="1" si="191"/>
        <v>7.3636031452008061E-2</v>
      </c>
      <c r="BG1109" s="9">
        <f t="shared" ca="1" si="192"/>
        <v>19</v>
      </c>
      <c r="BH1109" s="6">
        <f ca="1">IF(ISNUMBER('Descriptive Stats'!BF1109),'Descriptive Stats'!BF1109,#N/A)</f>
        <v>7.3636031452008061E-2</v>
      </c>
      <c r="BI1109" s="6">
        <f ca="1">IF(ISNUMBER('Descriptive Stats'!E1109),'Descriptive Stats'!E1109,#N/A)</f>
        <v>19</v>
      </c>
      <c r="BK1109" s="2" t="str">
        <f t="shared" ca="1" si="186"/>
        <v/>
      </c>
      <c r="BL1109" s="2">
        <f t="shared" ca="1" si="187"/>
        <v>19</v>
      </c>
    </row>
    <row r="1110" spans="1:64" ht="14.4" x14ac:dyDescent="0.3">
      <c r="A1110" s="2">
        <f>ROW()</f>
        <v>1110</v>
      </c>
      <c r="B1110" s="56"/>
      <c r="C1110" s="8">
        <f t="shared" ca="1" si="193"/>
        <v>7</v>
      </c>
      <c r="D1110" s="8">
        <f t="shared" ca="1" si="194"/>
        <v>19</v>
      </c>
      <c r="E1110" s="50">
        <f t="shared" ca="1" si="188"/>
        <v>1</v>
      </c>
      <c r="F1110" s="2" t="str">
        <f t="shared" ca="1" si="195"/>
        <v/>
      </c>
      <c r="BD1110" s="49">
        <f t="shared" ca="1" si="190"/>
        <v>1871</v>
      </c>
      <c r="BE1110" s="3">
        <f t="shared" ca="1" si="189"/>
        <v>0.18704999999999999</v>
      </c>
      <c r="BF1110" s="3">
        <f t="shared" ca="1" si="191"/>
        <v>-0.88881967520906158</v>
      </c>
      <c r="BG1110" s="9">
        <f t="shared" ca="1" si="192"/>
        <v>1</v>
      </c>
      <c r="BH1110" s="6">
        <f ca="1">IF(ISNUMBER('Descriptive Stats'!BF1110),'Descriptive Stats'!BF1110,#N/A)</f>
        <v>-0.88881967520906158</v>
      </c>
      <c r="BI1110" s="6">
        <f ca="1">IF(ISNUMBER('Descriptive Stats'!E1110),'Descriptive Stats'!E1110,#N/A)</f>
        <v>1</v>
      </c>
      <c r="BK1110" s="2">
        <f t="shared" ca="1" si="186"/>
        <v>1</v>
      </c>
      <c r="BL1110" s="2" t="str">
        <f t="shared" ca="1" si="187"/>
        <v/>
      </c>
    </row>
    <row r="1111" spans="1:64" ht="14.4" x14ac:dyDescent="0.3">
      <c r="A1111" s="2">
        <f>ROW()</f>
        <v>1111</v>
      </c>
      <c r="B1111" s="56"/>
      <c r="C1111" s="8">
        <f t="shared" ca="1" si="193"/>
        <v>8</v>
      </c>
      <c r="D1111" s="8">
        <f t="shared" ca="1" si="194"/>
        <v>1</v>
      </c>
      <c r="E1111" s="50">
        <f t="shared" ca="1" si="188"/>
        <v>15</v>
      </c>
      <c r="F1111" s="2" t="str">
        <f t="shared" ca="1" si="195"/>
        <v/>
      </c>
      <c r="BD1111" s="49">
        <f t="shared" ca="1" si="190"/>
        <v>5051.5</v>
      </c>
      <c r="BE1111" s="3">
        <f t="shared" ca="1" si="189"/>
        <v>0.50509999999999999</v>
      </c>
      <c r="BF1111" s="3">
        <f t="shared" ca="1" si="191"/>
        <v>1.2784152420787677E-2</v>
      </c>
      <c r="BG1111" s="9">
        <f t="shared" ca="1" si="192"/>
        <v>15</v>
      </c>
      <c r="BH1111" s="6">
        <f ca="1">IF(ISNUMBER('Descriptive Stats'!BF1111),'Descriptive Stats'!BF1111,#N/A)</f>
        <v>1.2784152420787677E-2</v>
      </c>
      <c r="BI1111" s="6">
        <f ca="1">IF(ISNUMBER('Descriptive Stats'!E1111),'Descriptive Stats'!E1111,#N/A)</f>
        <v>15</v>
      </c>
      <c r="BK1111" s="2" t="str">
        <f t="shared" ca="1" si="186"/>
        <v/>
      </c>
      <c r="BL1111" s="2">
        <f t="shared" ca="1" si="187"/>
        <v>15</v>
      </c>
    </row>
    <row r="1112" spans="1:64" ht="14.4" x14ac:dyDescent="0.3">
      <c r="A1112" s="2">
        <f>ROW()</f>
        <v>1112</v>
      </c>
      <c r="B1112" s="56"/>
      <c r="C1112" s="8">
        <f t="shared" ca="1" si="193"/>
        <v>24</v>
      </c>
      <c r="D1112" s="8">
        <f t="shared" ca="1" si="194"/>
        <v>15</v>
      </c>
      <c r="E1112" s="50">
        <f t="shared" ca="1" si="188"/>
        <v>6</v>
      </c>
      <c r="F1112" s="2" t="str">
        <f t="shared" ca="1" si="195"/>
        <v/>
      </c>
      <c r="BD1112" s="49">
        <f t="shared" ca="1" si="190"/>
        <v>3900</v>
      </c>
      <c r="BE1112" s="3">
        <f t="shared" ca="1" si="189"/>
        <v>0.38995000000000002</v>
      </c>
      <c r="BF1112" s="3">
        <f t="shared" ca="1" si="191"/>
        <v>-0.2794493539703507</v>
      </c>
      <c r="BG1112" s="9">
        <f t="shared" ca="1" si="192"/>
        <v>6</v>
      </c>
      <c r="BH1112" s="6">
        <f ca="1">IF(ISNUMBER('Descriptive Stats'!BF1112),'Descriptive Stats'!BF1112,#N/A)</f>
        <v>-0.2794493539703507</v>
      </c>
      <c r="BI1112" s="6">
        <f ca="1">IF(ISNUMBER('Descriptive Stats'!E1112),'Descriptive Stats'!E1112,#N/A)</f>
        <v>6</v>
      </c>
      <c r="BK1112" s="2" t="str">
        <f t="shared" ca="1" si="186"/>
        <v/>
      </c>
      <c r="BL1112" s="2">
        <f t="shared" ca="1" si="187"/>
        <v>6</v>
      </c>
    </row>
    <row r="1113" spans="1:64" ht="14.4" x14ac:dyDescent="0.3">
      <c r="A1113" s="2">
        <f>ROW()</f>
        <v>1113</v>
      </c>
      <c r="B1113" s="56"/>
      <c r="C1113" s="8">
        <f t="shared" ca="1" si="193"/>
        <v>2</v>
      </c>
      <c r="D1113" s="8">
        <f t="shared" ca="1" si="194"/>
        <v>6</v>
      </c>
      <c r="E1113" s="50">
        <f t="shared" ca="1" si="188"/>
        <v>0</v>
      </c>
      <c r="F1113" s="2" t="str">
        <f t="shared" ca="1" si="195"/>
        <v/>
      </c>
      <c r="BD1113" s="49">
        <f t="shared" ca="1" si="190"/>
        <v>815.5</v>
      </c>
      <c r="BE1113" s="3">
        <f t="shared" ca="1" si="189"/>
        <v>8.1500000000000003E-2</v>
      </c>
      <c r="BF1113" s="3">
        <f t="shared" ca="1" si="191"/>
        <v>-1.3950525282585462</v>
      </c>
      <c r="BG1113" s="9">
        <f t="shared" ca="1" si="192"/>
        <v>0</v>
      </c>
      <c r="BH1113" s="6">
        <f ca="1">IF(ISNUMBER('Descriptive Stats'!BF1113),'Descriptive Stats'!BF1113,#N/A)</f>
        <v>-1.3950525282585462</v>
      </c>
      <c r="BI1113" s="6">
        <f ca="1">IF(ISNUMBER('Descriptive Stats'!E1113),'Descriptive Stats'!E1113,#N/A)</f>
        <v>0</v>
      </c>
      <c r="BK1113" s="2">
        <f t="shared" ca="1" si="186"/>
        <v>0</v>
      </c>
      <c r="BL1113" s="2" t="str">
        <f t="shared" ca="1" si="187"/>
        <v/>
      </c>
    </row>
    <row r="1114" spans="1:64" ht="14.4" x14ac:dyDescent="0.3">
      <c r="A1114" s="2">
        <f>ROW()</f>
        <v>1114</v>
      </c>
      <c r="B1114" s="56"/>
      <c r="C1114" s="8">
        <f t="shared" ca="1" si="193"/>
        <v>20</v>
      </c>
      <c r="D1114" s="8">
        <f t="shared" ca="1" si="194"/>
        <v>0</v>
      </c>
      <c r="E1114" s="50">
        <f t="shared" ca="1" si="188"/>
        <v>2</v>
      </c>
      <c r="F1114" s="2" t="str">
        <f t="shared" ca="1" si="195"/>
        <v/>
      </c>
      <c r="BD1114" s="49">
        <f t="shared" ca="1" si="190"/>
        <v>2595</v>
      </c>
      <c r="BE1114" s="3">
        <f t="shared" ca="1" si="189"/>
        <v>0.25945000000000001</v>
      </c>
      <c r="BF1114" s="3">
        <f t="shared" ca="1" si="191"/>
        <v>-0.6450419512753276</v>
      </c>
      <c r="BG1114" s="9">
        <f t="shared" ca="1" si="192"/>
        <v>2</v>
      </c>
      <c r="BH1114" s="6">
        <f ca="1">IF(ISNUMBER('Descriptive Stats'!BF1114),'Descriptive Stats'!BF1114,#N/A)</f>
        <v>-0.6450419512753276</v>
      </c>
      <c r="BI1114" s="6">
        <f ca="1">IF(ISNUMBER('Descriptive Stats'!E1114),'Descriptive Stats'!E1114,#N/A)</f>
        <v>2</v>
      </c>
      <c r="BK1114" s="2">
        <f t="shared" ca="1" si="186"/>
        <v>2</v>
      </c>
      <c r="BL1114" s="2">
        <f t="shared" ca="1" si="187"/>
        <v>2</v>
      </c>
    </row>
    <row r="1115" spans="1:64" ht="14.4" x14ac:dyDescent="0.3">
      <c r="A1115" s="2">
        <f>ROW()</f>
        <v>1115</v>
      </c>
      <c r="B1115" s="56"/>
      <c r="C1115" s="8">
        <f t="shared" ca="1" si="193"/>
        <v>17</v>
      </c>
      <c r="D1115" s="8">
        <f t="shared" ca="1" si="194"/>
        <v>2</v>
      </c>
      <c r="E1115" s="50">
        <f t="shared" ca="1" si="188"/>
        <v>0</v>
      </c>
      <c r="F1115" s="2" t="str">
        <f t="shared" ca="1" si="195"/>
        <v/>
      </c>
      <c r="BD1115" s="49">
        <f t="shared" ca="1" si="190"/>
        <v>815.5</v>
      </c>
      <c r="BE1115" s="3">
        <f t="shared" ca="1" si="189"/>
        <v>8.1500000000000003E-2</v>
      </c>
      <c r="BF1115" s="3">
        <f t="shared" ca="1" si="191"/>
        <v>-1.3950525282585462</v>
      </c>
      <c r="BG1115" s="9">
        <f t="shared" ca="1" si="192"/>
        <v>0</v>
      </c>
      <c r="BH1115" s="6">
        <f ca="1">IF(ISNUMBER('Descriptive Stats'!BF1115),'Descriptive Stats'!BF1115,#N/A)</f>
        <v>-1.3950525282585462</v>
      </c>
      <c r="BI1115" s="6">
        <f ca="1">IF(ISNUMBER('Descriptive Stats'!E1115),'Descriptive Stats'!E1115,#N/A)</f>
        <v>0</v>
      </c>
      <c r="BK1115" s="2">
        <f t="shared" ca="1" si="186"/>
        <v>0</v>
      </c>
      <c r="BL1115" s="2" t="str">
        <f t="shared" ca="1" si="187"/>
        <v/>
      </c>
    </row>
    <row r="1116" spans="1:64" ht="14.4" x14ac:dyDescent="0.3">
      <c r="A1116" s="2">
        <f>ROW()</f>
        <v>1116</v>
      </c>
      <c r="B1116" s="56"/>
      <c r="C1116" s="8">
        <f t="shared" ca="1" si="193"/>
        <v>22</v>
      </c>
      <c r="D1116" s="8">
        <f t="shared" ca="1" si="194"/>
        <v>0</v>
      </c>
      <c r="E1116" s="50">
        <f t="shared" ca="1" si="188"/>
        <v>0</v>
      </c>
      <c r="F1116" s="2" t="str">
        <f t="shared" ca="1" si="195"/>
        <v/>
      </c>
      <c r="BD1116" s="49">
        <f t="shared" ca="1" si="190"/>
        <v>815.5</v>
      </c>
      <c r="BE1116" s="3">
        <f t="shared" ca="1" si="189"/>
        <v>8.1500000000000003E-2</v>
      </c>
      <c r="BF1116" s="3">
        <f t="shared" ca="1" si="191"/>
        <v>-1.3950525282585462</v>
      </c>
      <c r="BG1116" s="9">
        <f t="shared" ca="1" si="192"/>
        <v>0</v>
      </c>
      <c r="BH1116" s="6">
        <f ca="1">IF(ISNUMBER('Descriptive Stats'!BF1116),'Descriptive Stats'!BF1116,#N/A)</f>
        <v>-1.3950525282585462</v>
      </c>
      <c r="BI1116" s="6">
        <f ca="1">IF(ISNUMBER('Descriptive Stats'!E1116),'Descriptive Stats'!E1116,#N/A)</f>
        <v>0</v>
      </c>
      <c r="BK1116" s="2">
        <f t="shared" ca="1" si="186"/>
        <v>0</v>
      </c>
      <c r="BL1116" s="2" t="str">
        <f t="shared" ca="1" si="187"/>
        <v/>
      </c>
    </row>
    <row r="1117" spans="1:64" ht="14.4" x14ac:dyDescent="0.3">
      <c r="A1117" s="2">
        <f>ROW()</f>
        <v>1117</v>
      </c>
      <c r="B1117" s="56"/>
      <c r="C1117" s="8">
        <f t="shared" ca="1" si="193"/>
        <v>14</v>
      </c>
      <c r="D1117" s="8">
        <f t="shared" ca="1" si="194"/>
        <v>0</v>
      </c>
      <c r="E1117" s="50">
        <f t="shared" ca="1" si="188"/>
        <v>6</v>
      </c>
      <c r="F1117" s="2" t="str">
        <f t="shared" ca="1" si="195"/>
        <v/>
      </c>
      <c r="BD1117" s="49">
        <f t="shared" ca="1" si="190"/>
        <v>3900</v>
      </c>
      <c r="BE1117" s="3">
        <f t="shared" ca="1" si="189"/>
        <v>0.38995000000000002</v>
      </c>
      <c r="BF1117" s="3">
        <f t="shared" ca="1" si="191"/>
        <v>-0.2794493539703507</v>
      </c>
      <c r="BG1117" s="9">
        <f t="shared" ca="1" si="192"/>
        <v>6</v>
      </c>
      <c r="BH1117" s="6">
        <f ca="1">IF(ISNUMBER('Descriptive Stats'!BF1117),'Descriptive Stats'!BF1117,#N/A)</f>
        <v>-0.2794493539703507</v>
      </c>
      <c r="BI1117" s="6">
        <f ca="1">IF(ISNUMBER('Descriptive Stats'!E1117),'Descriptive Stats'!E1117,#N/A)</f>
        <v>6</v>
      </c>
      <c r="BK1117" s="2" t="str">
        <f t="shared" ca="1" si="186"/>
        <v/>
      </c>
      <c r="BL1117" s="2">
        <f t="shared" ca="1" si="187"/>
        <v>6</v>
      </c>
    </row>
    <row r="1118" spans="1:64" ht="14.4" x14ac:dyDescent="0.3">
      <c r="A1118" s="2">
        <f>ROW()</f>
        <v>1118</v>
      </c>
      <c r="B1118" s="56"/>
      <c r="C1118" s="8">
        <f t="shared" ca="1" si="193"/>
        <v>2</v>
      </c>
      <c r="D1118" s="8">
        <f t="shared" ca="1" si="194"/>
        <v>6</v>
      </c>
      <c r="E1118" s="50">
        <f t="shared" ca="1" si="188"/>
        <v>7</v>
      </c>
      <c r="F1118" s="2" t="str">
        <f t="shared" ca="1" si="195"/>
        <v/>
      </c>
      <c r="BD1118" s="49">
        <f t="shared" ca="1" si="190"/>
        <v>4473.5</v>
      </c>
      <c r="BE1118" s="3">
        <f t="shared" ca="1" si="189"/>
        <v>0.44729999999999998</v>
      </c>
      <c r="BF1118" s="3">
        <f t="shared" ca="1" si="191"/>
        <v>-0.13248586824472414</v>
      </c>
      <c r="BG1118" s="9">
        <f t="shared" ca="1" si="192"/>
        <v>7</v>
      </c>
      <c r="BH1118" s="6">
        <f ca="1">IF(ISNUMBER('Descriptive Stats'!BF1118),'Descriptive Stats'!BF1118,#N/A)</f>
        <v>-0.13248586824472414</v>
      </c>
      <c r="BI1118" s="6">
        <f ca="1">IF(ISNUMBER('Descriptive Stats'!E1118),'Descriptive Stats'!E1118,#N/A)</f>
        <v>7</v>
      </c>
      <c r="BK1118" s="2" t="str">
        <f t="shared" ca="1" si="186"/>
        <v/>
      </c>
      <c r="BL1118" s="2">
        <f t="shared" ca="1" si="187"/>
        <v>7</v>
      </c>
    </row>
    <row r="1119" spans="1:64" ht="14.4" x14ac:dyDescent="0.3">
      <c r="A1119" s="2">
        <f>ROW()</f>
        <v>1119</v>
      </c>
      <c r="B1119" s="56"/>
      <c r="C1119" s="8">
        <f t="shared" ca="1" si="193"/>
        <v>19</v>
      </c>
      <c r="D1119" s="8">
        <f t="shared" ca="1" si="194"/>
        <v>7</v>
      </c>
      <c r="E1119" s="50">
        <f t="shared" ca="1" si="188"/>
        <v>1</v>
      </c>
      <c r="F1119" s="2" t="str">
        <f t="shared" ca="1" si="195"/>
        <v/>
      </c>
      <c r="BD1119" s="49">
        <f t="shared" ca="1" si="190"/>
        <v>1871</v>
      </c>
      <c r="BE1119" s="3">
        <f t="shared" ca="1" si="189"/>
        <v>0.18704999999999999</v>
      </c>
      <c r="BF1119" s="3">
        <f t="shared" ca="1" si="191"/>
        <v>-0.88881967520906158</v>
      </c>
      <c r="BG1119" s="9">
        <f t="shared" ca="1" si="192"/>
        <v>1</v>
      </c>
      <c r="BH1119" s="6">
        <f ca="1">IF(ISNUMBER('Descriptive Stats'!BF1119),'Descriptive Stats'!BF1119,#N/A)</f>
        <v>-0.88881967520906158</v>
      </c>
      <c r="BI1119" s="6">
        <f ca="1">IF(ISNUMBER('Descriptive Stats'!E1119),'Descriptive Stats'!E1119,#N/A)</f>
        <v>1</v>
      </c>
      <c r="BK1119" s="2">
        <f t="shared" ca="1" si="186"/>
        <v>1</v>
      </c>
      <c r="BL1119" s="2" t="str">
        <f t="shared" ca="1" si="187"/>
        <v/>
      </c>
    </row>
    <row r="1120" spans="1:64" ht="14.4" x14ac:dyDescent="0.3">
      <c r="A1120" s="2">
        <f>ROW()</f>
        <v>1120</v>
      </c>
      <c r="B1120" s="56"/>
      <c r="C1120" s="8">
        <f t="shared" ca="1" si="193"/>
        <v>12</v>
      </c>
      <c r="D1120" s="8">
        <f t="shared" ca="1" si="194"/>
        <v>1</v>
      </c>
      <c r="E1120" s="50">
        <f t="shared" ca="1" si="188"/>
        <v>6</v>
      </c>
      <c r="F1120" s="2" t="str">
        <f t="shared" ca="1" si="195"/>
        <v/>
      </c>
      <c r="BD1120" s="49">
        <f t="shared" ca="1" si="190"/>
        <v>3900</v>
      </c>
      <c r="BE1120" s="3">
        <f t="shared" ca="1" si="189"/>
        <v>0.38995000000000002</v>
      </c>
      <c r="BF1120" s="3">
        <f t="shared" ca="1" si="191"/>
        <v>-0.2794493539703507</v>
      </c>
      <c r="BG1120" s="9">
        <f t="shared" ca="1" si="192"/>
        <v>6</v>
      </c>
      <c r="BH1120" s="6">
        <f ca="1">IF(ISNUMBER('Descriptive Stats'!BF1120),'Descriptive Stats'!BF1120,#N/A)</f>
        <v>-0.2794493539703507</v>
      </c>
      <c r="BI1120" s="6">
        <f ca="1">IF(ISNUMBER('Descriptive Stats'!E1120),'Descriptive Stats'!E1120,#N/A)</f>
        <v>6</v>
      </c>
      <c r="BK1120" s="2" t="str">
        <f t="shared" ca="1" si="186"/>
        <v/>
      </c>
      <c r="BL1120" s="2">
        <f t="shared" ca="1" si="187"/>
        <v>6</v>
      </c>
    </row>
    <row r="1121" spans="1:64" ht="14.4" x14ac:dyDescent="0.3">
      <c r="A1121" s="2">
        <f>ROW()</f>
        <v>1121</v>
      </c>
      <c r="B1121" s="56"/>
      <c r="C1121" s="8">
        <f t="shared" ca="1" si="193"/>
        <v>5</v>
      </c>
      <c r="D1121" s="8">
        <f t="shared" ca="1" si="194"/>
        <v>6</v>
      </c>
      <c r="E1121" s="50">
        <f t="shared" ca="1" si="188"/>
        <v>19</v>
      </c>
      <c r="F1121" s="2" t="str">
        <f t="shared" ca="1" si="195"/>
        <v>X</v>
      </c>
      <c r="BD1121" s="49">
        <f t="shared" ca="1" si="190"/>
        <v>5294</v>
      </c>
      <c r="BE1121" s="3">
        <f t="shared" ca="1" si="189"/>
        <v>0.52934999999999999</v>
      </c>
      <c r="BF1121" s="3">
        <f t="shared" ca="1" si="191"/>
        <v>7.3636031452008061E-2</v>
      </c>
      <c r="BG1121" s="9">
        <f t="shared" ca="1" si="192"/>
        <v>19</v>
      </c>
      <c r="BH1121" s="6">
        <f ca="1">IF(ISNUMBER('Descriptive Stats'!BF1121),'Descriptive Stats'!BF1121,#N/A)</f>
        <v>7.3636031452008061E-2</v>
      </c>
      <c r="BI1121" s="6">
        <f ca="1">IF(ISNUMBER('Descriptive Stats'!E1121),'Descriptive Stats'!E1121,#N/A)</f>
        <v>19</v>
      </c>
      <c r="BK1121" s="2" t="str">
        <f t="shared" ca="1" si="186"/>
        <v/>
      </c>
      <c r="BL1121" s="2">
        <f t="shared" ca="1" si="187"/>
        <v>19</v>
      </c>
    </row>
    <row r="1122" spans="1:64" ht="14.4" x14ac:dyDescent="0.3">
      <c r="A1122" s="2">
        <f>ROW()</f>
        <v>1122</v>
      </c>
      <c r="B1122" s="56"/>
      <c r="C1122" s="8">
        <f t="shared" ca="1" si="193"/>
        <v>7</v>
      </c>
      <c r="D1122" s="8">
        <f t="shared" ca="1" si="194"/>
        <v>19</v>
      </c>
      <c r="E1122" s="50">
        <f t="shared" ca="1" si="188"/>
        <v>0</v>
      </c>
      <c r="F1122" s="2" t="str">
        <f t="shared" ca="1" si="195"/>
        <v/>
      </c>
      <c r="BD1122" s="49">
        <f t="shared" ca="1" si="190"/>
        <v>815.5</v>
      </c>
      <c r="BE1122" s="3">
        <f t="shared" ca="1" si="189"/>
        <v>8.1500000000000003E-2</v>
      </c>
      <c r="BF1122" s="3">
        <f t="shared" ca="1" si="191"/>
        <v>-1.3950525282585462</v>
      </c>
      <c r="BG1122" s="9">
        <f t="shared" ca="1" si="192"/>
        <v>0</v>
      </c>
      <c r="BH1122" s="6">
        <f ca="1">IF(ISNUMBER('Descriptive Stats'!BF1122),'Descriptive Stats'!BF1122,#N/A)</f>
        <v>-1.3950525282585462</v>
      </c>
      <c r="BI1122" s="6">
        <f ca="1">IF(ISNUMBER('Descriptive Stats'!E1122),'Descriptive Stats'!E1122,#N/A)</f>
        <v>0</v>
      </c>
      <c r="BK1122" s="2">
        <f t="shared" ca="1" si="186"/>
        <v>0</v>
      </c>
      <c r="BL1122" s="2" t="str">
        <f t="shared" ca="1" si="187"/>
        <v/>
      </c>
    </row>
    <row r="1123" spans="1:64" ht="14.4" x14ac:dyDescent="0.3">
      <c r="A1123" s="2">
        <f>ROW()</f>
        <v>1123</v>
      </c>
      <c r="B1123" s="56"/>
      <c r="C1123" s="8">
        <f t="shared" ca="1" si="193"/>
        <v>11</v>
      </c>
      <c r="D1123" s="8">
        <f t="shared" ca="1" si="194"/>
        <v>0</v>
      </c>
      <c r="E1123" s="50">
        <f t="shared" ca="1" si="188"/>
        <v>3</v>
      </c>
      <c r="F1123" s="2" t="str">
        <f t="shared" ca="1" si="195"/>
        <v/>
      </c>
      <c r="BD1123" s="49">
        <f t="shared" ca="1" si="190"/>
        <v>3200</v>
      </c>
      <c r="BE1123" s="3">
        <f t="shared" ca="1" si="189"/>
        <v>0.31995000000000001</v>
      </c>
      <c r="BF1123" s="3">
        <f t="shared" ca="1" si="191"/>
        <v>-0.46783862043457014</v>
      </c>
      <c r="BG1123" s="9">
        <f t="shared" ca="1" si="192"/>
        <v>3</v>
      </c>
      <c r="BH1123" s="6">
        <f ca="1">IF(ISNUMBER('Descriptive Stats'!BF1123),'Descriptive Stats'!BF1123,#N/A)</f>
        <v>-0.46783862043457014</v>
      </c>
      <c r="BI1123" s="6">
        <f ca="1">IF(ISNUMBER('Descriptive Stats'!E1123),'Descriptive Stats'!E1123,#N/A)</f>
        <v>3</v>
      </c>
      <c r="BK1123" s="2" t="str">
        <f t="shared" ref="BK1123:BK1186" ca="1" si="196">IF(AND(ISNUMBER(E1123),E1123&lt;=$J$15),E1123,"")</f>
        <v/>
      </c>
      <c r="BL1123" s="2">
        <f t="shared" ref="BL1123:BL1186" ca="1" si="197">IF(AND(ISNUMBER(E1123),E1123&gt;=$J$15),E1123,"")</f>
        <v>3</v>
      </c>
    </row>
    <row r="1124" spans="1:64" ht="14.4" x14ac:dyDescent="0.3">
      <c r="A1124" s="2">
        <f>ROW()</f>
        <v>1124</v>
      </c>
      <c r="B1124" s="56"/>
      <c r="C1124" s="8">
        <f t="shared" ca="1" si="193"/>
        <v>10</v>
      </c>
      <c r="D1124" s="8">
        <f t="shared" ca="1" si="194"/>
        <v>3</v>
      </c>
      <c r="E1124" s="50">
        <f t="shared" ca="1" si="188"/>
        <v>9</v>
      </c>
      <c r="F1124" s="2" t="str">
        <f t="shared" ca="1" si="195"/>
        <v/>
      </c>
      <c r="BD1124" s="49">
        <f t="shared" ca="1" si="190"/>
        <v>4819</v>
      </c>
      <c r="BE1124" s="3">
        <f t="shared" ca="1" si="189"/>
        <v>0.48185</v>
      </c>
      <c r="BF1124" s="3">
        <f t="shared" ca="1" si="191"/>
        <v>-4.5511009098988427E-2</v>
      </c>
      <c r="BG1124" s="9">
        <f t="shared" ca="1" si="192"/>
        <v>9</v>
      </c>
      <c r="BH1124" s="6">
        <f ca="1">IF(ISNUMBER('Descriptive Stats'!BF1124),'Descriptive Stats'!BF1124,#N/A)</f>
        <v>-4.5511009098988427E-2</v>
      </c>
      <c r="BI1124" s="6">
        <f ca="1">IF(ISNUMBER('Descriptive Stats'!E1124),'Descriptive Stats'!E1124,#N/A)</f>
        <v>9</v>
      </c>
      <c r="BK1124" s="2" t="str">
        <f t="shared" ca="1" si="196"/>
        <v/>
      </c>
      <c r="BL1124" s="2">
        <f t="shared" ca="1" si="197"/>
        <v>9</v>
      </c>
    </row>
    <row r="1125" spans="1:64" ht="14.4" x14ac:dyDescent="0.3">
      <c r="A1125" s="2">
        <f>ROW()</f>
        <v>1125</v>
      </c>
      <c r="B1125" s="56"/>
      <c r="C1125" s="8">
        <f t="shared" ca="1" si="193"/>
        <v>23</v>
      </c>
      <c r="D1125" s="8">
        <f t="shared" ca="1" si="194"/>
        <v>9</v>
      </c>
      <c r="E1125" s="50">
        <f t="shared" ca="1" si="188"/>
        <v>0</v>
      </c>
      <c r="F1125" s="2" t="str">
        <f t="shared" ca="1" si="195"/>
        <v/>
      </c>
      <c r="BD1125" s="49">
        <f t="shared" ca="1" si="190"/>
        <v>815.5</v>
      </c>
      <c r="BE1125" s="3">
        <f t="shared" ca="1" si="189"/>
        <v>8.1500000000000003E-2</v>
      </c>
      <c r="BF1125" s="3">
        <f t="shared" ca="1" si="191"/>
        <v>-1.3950525282585462</v>
      </c>
      <c r="BG1125" s="9">
        <f t="shared" ca="1" si="192"/>
        <v>0</v>
      </c>
      <c r="BH1125" s="6">
        <f ca="1">IF(ISNUMBER('Descriptive Stats'!BF1125),'Descriptive Stats'!BF1125,#N/A)</f>
        <v>-1.3950525282585462</v>
      </c>
      <c r="BI1125" s="6">
        <f ca="1">IF(ISNUMBER('Descriptive Stats'!E1125),'Descriptive Stats'!E1125,#N/A)</f>
        <v>0</v>
      </c>
      <c r="BK1125" s="2">
        <f t="shared" ca="1" si="196"/>
        <v>0</v>
      </c>
      <c r="BL1125" s="2" t="str">
        <f t="shared" ca="1" si="197"/>
        <v/>
      </c>
    </row>
    <row r="1126" spans="1:64" ht="14.4" x14ac:dyDescent="0.3">
      <c r="A1126" s="2">
        <f>ROW()</f>
        <v>1126</v>
      </c>
      <c r="B1126" s="56"/>
      <c r="C1126" s="8">
        <f t="shared" ca="1" si="193"/>
        <v>15</v>
      </c>
      <c r="D1126" s="8">
        <f t="shared" ca="1" si="194"/>
        <v>0</v>
      </c>
      <c r="E1126" s="50">
        <f t="shared" ca="1" si="188"/>
        <v>0</v>
      </c>
      <c r="F1126" s="2" t="str">
        <f t="shared" ca="1" si="195"/>
        <v/>
      </c>
      <c r="BD1126" s="49">
        <f t="shared" ca="1" si="190"/>
        <v>815.5</v>
      </c>
      <c r="BE1126" s="3">
        <f t="shared" ca="1" si="189"/>
        <v>8.1500000000000003E-2</v>
      </c>
      <c r="BF1126" s="3">
        <f t="shared" ca="1" si="191"/>
        <v>-1.3950525282585462</v>
      </c>
      <c r="BG1126" s="9">
        <f t="shared" ca="1" si="192"/>
        <v>0</v>
      </c>
      <c r="BH1126" s="6">
        <f ca="1">IF(ISNUMBER('Descriptive Stats'!BF1126),'Descriptive Stats'!BF1126,#N/A)</f>
        <v>-1.3950525282585462</v>
      </c>
      <c r="BI1126" s="6">
        <f ca="1">IF(ISNUMBER('Descriptive Stats'!E1126),'Descriptive Stats'!E1126,#N/A)</f>
        <v>0</v>
      </c>
      <c r="BK1126" s="2">
        <f t="shared" ca="1" si="196"/>
        <v>0</v>
      </c>
      <c r="BL1126" s="2" t="str">
        <f t="shared" ca="1" si="197"/>
        <v/>
      </c>
    </row>
    <row r="1127" spans="1:64" ht="14.4" x14ac:dyDescent="0.3">
      <c r="A1127" s="2">
        <f>ROW()</f>
        <v>1127</v>
      </c>
      <c r="B1127" s="56"/>
      <c r="C1127" s="8">
        <f t="shared" ca="1" si="193"/>
        <v>22</v>
      </c>
      <c r="D1127" s="8">
        <f t="shared" ca="1" si="194"/>
        <v>0</v>
      </c>
      <c r="E1127" s="50">
        <f t="shared" ca="1" si="188"/>
        <v>2</v>
      </c>
      <c r="F1127" s="2" t="str">
        <f t="shared" ca="1" si="195"/>
        <v/>
      </c>
      <c r="BD1127" s="49">
        <f t="shared" ca="1" si="190"/>
        <v>2595</v>
      </c>
      <c r="BE1127" s="3">
        <f t="shared" ca="1" si="189"/>
        <v>0.25945000000000001</v>
      </c>
      <c r="BF1127" s="3">
        <f t="shared" ca="1" si="191"/>
        <v>-0.6450419512753276</v>
      </c>
      <c r="BG1127" s="9">
        <f t="shared" ca="1" si="192"/>
        <v>2</v>
      </c>
      <c r="BH1127" s="6">
        <f ca="1">IF(ISNUMBER('Descriptive Stats'!BF1127),'Descriptive Stats'!BF1127,#N/A)</f>
        <v>-0.6450419512753276</v>
      </c>
      <c r="BI1127" s="6">
        <f ca="1">IF(ISNUMBER('Descriptive Stats'!E1127),'Descriptive Stats'!E1127,#N/A)</f>
        <v>2</v>
      </c>
      <c r="BK1127" s="2">
        <f t="shared" ca="1" si="196"/>
        <v>2</v>
      </c>
      <c r="BL1127" s="2">
        <f t="shared" ca="1" si="197"/>
        <v>2</v>
      </c>
    </row>
    <row r="1128" spans="1:64" ht="14.4" x14ac:dyDescent="0.3">
      <c r="A1128" s="2">
        <f>ROW()</f>
        <v>1128</v>
      </c>
      <c r="B1128" s="56"/>
      <c r="C1128" s="8">
        <f t="shared" ca="1" si="193"/>
        <v>3</v>
      </c>
      <c r="D1128" s="8">
        <f t="shared" ca="1" si="194"/>
        <v>2</v>
      </c>
      <c r="E1128" s="50">
        <f t="shared" ca="1" si="188"/>
        <v>2</v>
      </c>
      <c r="F1128" s="2" t="str">
        <f t="shared" ca="1" si="195"/>
        <v/>
      </c>
      <c r="BD1128" s="49">
        <f t="shared" ca="1" si="190"/>
        <v>2595</v>
      </c>
      <c r="BE1128" s="3">
        <f t="shared" ca="1" si="189"/>
        <v>0.25945000000000001</v>
      </c>
      <c r="BF1128" s="3">
        <f t="shared" ca="1" si="191"/>
        <v>-0.6450419512753276</v>
      </c>
      <c r="BG1128" s="9">
        <f t="shared" ca="1" si="192"/>
        <v>2</v>
      </c>
      <c r="BH1128" s="6">
        <f ca="1">IF(ISNUMBER('Descriptive Stats'!BF1128),'Descriptive Stats'!BF1128,#N/A)</f>
        <v>-0.6450419512753276</v>
      </c>
      <c r="BI1128" s="6">
        <f ca="1">IF(ISNUMBER('Descriptive Stats'!E1128),'Descriptive Stats'!E1128,#N/A)</f>
        <v>2</v>
      </c>
      <c r="BK1128" s="2">
        <f t="shared" ca="1" si="196"/>
        <v>2</v>
      </c>
      <c r="BL1128" s="2">
        <f t="shared" ca="1" si="197"/>
        <v>2</v>
      </c>
    </row>
    <row r="1129" spans="1:64" ht="14.4" x14ac:dyDescent="0.3">
      <c r="A1129" s="2">
        <f>ROW()</f>
        <v>1129</v>
      </c>
      <c r="B1129" s="56"/>
      <c r="C1129" s="8">
        <f t="shared" ca="1" si="193"/>
        <v>21</v>
      </c>
      <c r="D1129" s="8">
        <f t="shared" ca="1" si="194"/>
        <v>2</v>
      </c>
      <c r="E1129" s="50">
        <f t="shared" ca="1" si="188"/>
        <v>0</v>
      </c>
      <c r="F1129" s="2" t="str">
        <f t="shared" ca="1" si="195"/>
        <v/>
      </c>
      <c r="BD1129" s="49">
        <f t="shared" ca="1" si="190"/>
        <v>815.5</v>
      </c>
      <c r="BE1129" s="3">
        <f t="shared" ca="1" si="189"/>
        <v>8.1500000000000003E-2</v>
      </c>
      <c r="BF1129" s="3">
        <f t="shared" ca="1" si="191"/>
        <v>-1.3950525282585462</v>
      </c>
      <c r="BG1129" s="9">
        <f t="shared" ca="1" si="192"/>
        <v>0</v>
      </c>
      <c r="BH1129" s="6">
        <f ca="1">IF(ISNUMBER('Descriptive Stats'!BF1129),'Descriptive Stats'!BF1129,#N/A)</f>
        <v>-1.3950525282585462</v>
      </c>
      <c r="BI1129" s="6">
        <f ca="1">IF(ISNUMBER('Descriptive Stats'!E1129),'Descriptive Stats'!E1129,#N/A)</f>
        <v>0</v>
      </c>
      <c r="BK1129" s="2">
        <f t="shared" ca="1" si="196"/>
        <v>0</v>
      </c>
      <c r="BL1129" s="2" t="str">
        <f t="shared" ca="1" si="197"/>
        <v/>
      </c>
    </row>
    <row r="1130" spans="1:64" ht="14.4" x14ac:dyDescent="0.3">
      <c r="A1130" s="2">
        <f>ROW()</f>
        <v>1130</v>
      </c>
      <c r="B1130" s="56"/>
      <c r="C1130" s="8">
        <f t="shared" ca="1" si="193"/>
        <v>15</v>
      </c>
      <c r="D1130" s="8">
        <f t="shared" ca="1" si="194"/>
        <v>0</v>
      </c>
      <c r="E1130" s="50">
        <f t="shared" ca="1" si="188"/>
        <v>1</v>
      </c>
      <c r="F1130" s="2" t="str">
        <f t="shared" ca="1" si="195"/>
        <v/>
      </c>
      <c r="BD1130" s="49">
        <f t="shared" ca="1" si="190"/>
        <v>1871</v>
      </c>
      <c r="BE1130" s="3">
        <f t="shared" ca="1" si="189"/>
        <v>0.18704999999999999</v>
      </c>
      <c r="BF1130" s="3">
        <f t="shared" ca="1" si="191"/>
        <v>-0.88881967520906158</v>
      </c>
      <c r="BG1130" s="9">
        <f t="shared" ca="1" si="192"/>
        <v>1</v>
      </c>
      <c r="BH1130" s="6">
        <f ca="1">IF(ISNUMBER('Descriptive Stats'!BF1130),'Descriptive Stats'!BF1130,#N/A)</f>
        <v>-0.88881967520906158</v>
      </c>
      <c r="BI1130" s="6">
        <f ca="1">IF(ISNUMBER('Descriptive Stats'!E1130),'Descriptive Stats'!E1130,#N/A)</f>
        <v>1</v>
      </c>
      <c r="BK1130" s="2">
        <f t="shared" ca="1" si="196"/>
        <v>1</v>
      </c>
      <c r="BL1130" s="2" t="str">
        <f t="shared" ca="1" si="197"/>
        <v/>
      </c>
    </row>
    <row r="1131" spans="1:64" ht="14.4" x14ac:dyDescent="0.3">
      <c r="A1131" s="2">
        <f>ROW()</f>
        <v>1131</v>
      </c>
      <c r="B1131" s="56"/>
      <c r="C1131" s="8">
        <f t="shared" ca="1" si="193"/>
        <v>8</v>
      </c>
      <c r="D1131" s="8">
        <f t="shared" ca="1" si="194"/>
        <v>1</v>
      </c>
      <c r="E1131" s="50">
        <f t="shared" ca="1" si="188"/>
        <v>0</v>
      </c>
      <c r="F1131" s="2" t="str">
        <f t="shared" ca="1" si="195"/>
        <v/>
      </c>
      <c r="BD1131" s="49">
        <f t="shared" ca="1" si="190"/>
        <v>815.5</v>
      </c>
      <c r="BE1131" s="3">
        <f t="shared" ca="1" si="189"/>
        <v>8.1500000000000003E-2</v>
      </c>
      <c r="BF1131" s="3">
        <f t="shared" ca="1" si="191"/>
        <v>-1.3950525282585462</v>
      </c>
      <c r="BG1131" s="9">
        <f t="shared" ca="1" si="192"/>
        <v>0</v>
      </c>
      <c r="BH1131" s="6">
        <f ca="1">IF(ISNUMBER('Descriptive Stats'!BF1131),'Descriptive Stats'!BF1131,#N/A)</f>
        <v>-1.3950525282585462</v>
      </c>
      <c r="BI1131" s="6">
        <f ca="1">IF(ISNUMBER('Descriptive Stats'!E1131),'Descriptive Stats'!E1131,#N/A)</f>
        <v>0</v>
      </c>
      <c r="BK1131" s="2">
        <f t="shared" ca="1" si="196"/>
        <v>0</v>
      </c>
      <c r="BL1131" s="2" t="str">
        <f t="shared" ca="1" si="197"/>
        <v/>
      </c>
    </row>
    <row r="1132" spans="1:64" ht="14.4" x14ac:dyDescent="0.3">
      <c r="A1132" s="2">
        <f>ROW()</f>
        <v>1132</v>
      </c>
      <c r="B1132" s="56"/>
      <c r="C1132" s="8">
        <f t="shared" ca="1" si="193"/>
        <v>14</v>
      </c>
      <c r="D1132" s="8">
        <f t="shared" ca="1" si="194"/>
        <v>0</v>
      </c>
      <c r="E1132" s="50">
        <f t="shared" ca="1" si="188"/>
        <v>3</v>
      </c>
      <c r="F1132" s="2" t="str">
        <f t="shared" ca="1" si="195"/>
        <v/>
      </c>
      <c r="BD1132" s="49">
        <f t="shared" ca="1" si="190"/>
        <v>3200</v>
      </c>
      <c r="BE1132" s="3">
        <f t="shared" ca="1" si="189"/>
        <v>0.31995000000000001</v>
      </c>
      <c r="BF1132" s="3">
        <f t="shared" ca="1" si="191"/>
        <v>-0.46783862043457014</v>
      </c>
      <c r="BG1132" s="9">
        <f t="shared" ca="1" si="192"/>
        <v>3</v>
      </c>
      <c r="BH1132" s="6">
        <f ca="1">IF(ISNUMBER('Descriptive Stats'!BF1132),'Descriptive Stats'!BF1132,#N/A)</f>
        <v>-0.46783862043457014</v>
      </c>
      <c r="BI1132" s="6">
        <f ca="1">IF(ISNUMBER('Descriptive Stats'!E1132),'Descriptive Stats'!E1132,#N/A)</f>
        <v>3</v>
      </c>
      <c r="BK1132" s="2" t="str">
        <f t="shared" ca="1" si="196"/>
        <v/>
      </c>
      <c r="BL1132" s="2">
        <f t="shared" ca="1" si="197"/>
        <v>3</v>
      </c>
    </row>
    <row r="1133" spans="1:64" ht="14.4" x14ac:dyDescent="0.3">
      <c r="A1133" s="2">
        <f>ROW()</f>
        <v>1133</v>
      </c>
      <c r="B1133" s="56"/>
      <c r="C1133" s="8">
        <f t="shared" ca="1" si="193"/>
        <v>10</v>
      </c>
      <c r="D1133" s="8">
        <f t="shared" ca="1" si="194"/>
        <v>3</v>
      </c>
      <c r="E1133" s="50">
        <f t="shared" ca="1" si="188"/>
        <v>0</v>
      </c>
      <c r="F1133" s="2" t="str">
        <f t="shared" ca="1" si="195"/>
        <v/>
      </c>
      <c r="BD1133" s="49">
        <f t="shared" ca="1" si="190"/>
        <v>815.5</v>
      </c>
      <c r="BE1133" s="3">
        <f t="shared" ca="1" si="189"/>
        <v>8.1500000000000003E-2</v>
      </c>
      <c r="BF1133" s="3">
        <f t="shared" ca="1" si="191"/>
        <v>-1.3950525282585462</v>
      </c>
      <c r="BG1133" s="9">
        <f t="shared" ca="1" si="192"/>
        <v>0</v>
      </c>
      <c r="BH1133" s="6">
        <f ca="1">IF(ISNUMBER('Descriptive Stats'!BF1133),'Descriptive Stats'!BF1133,#N/A)</f>
        <v>-1.3950525282585462</v>
      </c>
      <c r="BI1133" s="6">
        <f ca="1">IF(ISNUMBER('Descriptive Stats'!E1133),'Descriptive Stats'!E1133,#N/A)</f>
        <v>0</v>
      </c>
      <c r="BK1133" s="2">
        <f t="shared" ca="1" si="196"/>
        <v>0</v>
      </c>
      <c r="BL1133" s="2" t="str">
        <f t="shared" ca="1" si="197"/>
        <v/>
      </c>
    </row>
    <row r="1134" spans="1:64" ht="14.4" x14ac:dyDescent="0.3">
      <c r="A1134" s="2">
        <f>ROW()</f>
        <v>1134</v>
      </c>
      <c r="B1134" s="56"/>
      <c r="C1134" s="8">
        <f t="shared" ca="1" si="193"/>
        <v>22</v>
      </c>
      <c r="D1134" s="8">
        <f t="shared" ca="1" si="194"/>
        <v>0</v>
      </c>
      <c r="E1134" s="50">
        <f t="shared" ca="1" si="188"/>
        <v>6</v>
      </c>
      <c r="F1134" s="2" t="str">
        <f t="shared" ca="1" si="195"/>
        <v/>
      </c>
      <c r="BD1134" s="49">
        <f t="shared" ca="1" si="190"/>
        <v>3900</v>
      </c>
      <c r="BE1134" s="3">
        <f t="shared" ca="1" si="189"/>
        <v>0.38995000000000002</v>
      </c>
      <c r="BF1134" s="3">
        <f t="shared" ca="1" si="191"/>
        <v>-0.2794493539703507</v>
      </c>
      <c r="BG1134" s="9">
        <f t="shared" ca="1" si="192"/>
        <v>6</v>
      </c>
      <c r="BH1134" s="6">
        <f ca="1">IF(ISNUMBER('Descriptive Stats'!BF1134),'Descriptive Stats'!BF1134,#N/A)</f>
        <v>-0.2794493539703507</v>
      </c>
      <c r="BI1134" s="6">
        <f ca="1">IF(ISNUMBER('Descriptive Stats'!E1134),'Descriptive Stats'!E1134,#N/A)</f>
        <v>6</v>
      </c>
      <c r="BK1134" s="2" t="str">
        <f t="shared" ca="1" si="196"/>
        <v/>
      </c>
      <c r="BL1134" s="2">
        <f t="shared" ca="1" si="197"/>
        <v>6</v>
      </c>
    </row>
    <row r="1135" spans="1:64" ht="14.4" x14ac:dyDescent="0.3">
      <c r="A1135" s="2">
        <f>ROW()</f>
        <v>1135</v>
      </c>
      <c r="B1135" s="56"/>
      <c r="C1135" s="8">
        <f t="shared" ca="1" si="193"/>
        <v>16</v>
      </c>
      <c r="D1135" s="8">
        <f t="shared" ca="1" si="194"/>
        <v>6</v>
      </c>
      <c r="E1135" s="50">
        <f t="shared" ca="1" si="188"/>
        <v>7</v>
      </c>
      <c r="F1135" s="2" t="str">
        <f t="shared" ca="1" si="195"/>
        <v/>
      </c>
      <c r="BD1135" s="49">
        <f t="shared" ca="1" si="190"/>
        <v>4473.5</v>
      </c>
      <c r="BE1135" s="3">
        <f t="shared" ca="1" si="189"/>
        <v>0.44729999999999998</v>
      </c>
      <c r="BF1135" s="3">
        <f t="shared" ca="1" si="191"/>
        <v>-0.13248586824472414</v>
      </c>
      <c r="BG1135" s="9">
        <f t="shared" ca="1" si="192"/>
        <v>7</v>
      </c>
      <c r="BH1135" s="6">
        <f ca="1">IF(ISNUMBER('Descriptive Stats'!BF1135),'Descriptive Stats'!BF1135,#N/A)</f>
        <v>-0.13248586824472414</v>
      </c>
      <c r="BI1135" s="6">
        <f ca="1">IF(ISNUMBER('Descriptive Stats'!E1135),'Descriptive Stats'!E1135,#N/A)</f>
        <v>7</v>
      </c>
      <c r="BK1135" s="2" t="str">
        <f t="shared" ca="1" si="196"/>
        <v/>
      </c>
      <c r="BL1135" s="2">
        <f t="shared" ca="1" si="197"/>
        <v>7</v>
      </c>
    </row>
    <row r="1136" spans="1:64" ht="14.4" x14ac:dyDescent="0.3">
      <c r="A1136" s="2">
        <f>ROW()</f>
        <v>1136</v>
      </c>
      <c r="B1136" s="56"/>
      <c r="C1136" s="8">
        <f t="shared" ca="1" si="193"/>
        <v>19</v>
      </c>
      <c r="D1136" s="8">
        <f t="shared" ca="1" si="194"/>
        <v>7</v>
      </c>
      <c r="E1136" s="50">
        <f t="shared" ca="1" si="188"/>
        <v>2</v>
      </c>
      <c r="F1136" s="2" t="str">
        <f t="shared" ca="1" si="195"/>
        <v/>
      </c>
      <c r="BD1136" s="49">
        <f t="shared" ca="1" si="190"/>
        <v>2595</v>
      </c>
      <c r="BE1136" s="3">
        <f t="shared" ca="1" si="189"/>
        <v>0.25945000000000001</v>
      </c>
      <c r="BF1136" s="3">
        <f t="shared" ca="1" si="191"/>
        <v>-0.6450419512753276</v>
      </c>
      <c r="BG1136" s="9">
        <f t="shared" ca="1" si="192"/>
        <v>2</v>
      </c>
      <c r="BH1136" s="6">
        <f ca="1">IF(ISNUMBER('Descriptive Stats'!BF1136),'Descriptive Stats'!BF1136,#N/A)</f>
        <v>-0.6450419512753276</v>
      </c>
      <c r="BI1136" s="6">
        <f ca="1">IF(ISNUMBER('Descriptive Stats'!E1136),'Descriptive Stats'!E1136,#N/A)</f>
        <v>2</v>
      </c>
      <c r="BK1136" s="2">
        <f t="shared" ca="1" si="196"/>
        <v>2</v>
      </c>
      <c r="BL1136" s="2">
        <f t="shared" ca="1" si="197"/>
        <v>2</v>
      </c>
    </row>
    <row r="1137" spans="1:64" ht="14.4" x14ac:dyDescent="0.3">
      <c r="A1137" s="2">
        <f>ROW()</f>
        <v>1137</v>
      </c>
      <c r="B1137" s="56"/>
      <c r="C1137" s="8">
        <f t="shared" ca="1" si="193"/>
        <v>21</v>
      </c>
      <c r="D1137" s="8">
        <f t="shared" ca="1" si="194"/>
        <v>2</v>
      </c>
      <c r="E1137" s="50">
        <f t="shared" ca="1" si="188"/>
        <v>15</v>
      </c>
      <c r="F1137" s="2" t="str">
        <f t="shared" ca="1" si="195"/>
        <v/>
      </c>
      <c r="BD1137" s="49">
        <f t="shared" ca="1" si="190"/>
        <v>5051.5</v>
      </c>
      <c r="BE1137" s="3">
        <f t="shared" ca="1" si="189"/>
        <v>0.50509999999999999</v>
      </c>
      <c r="BF1137" s="3">
        <f t="shared" ca="1" si="191"/>
        <v>1.2784152420787677E-2</v>
      </c>
      <c r="BG1137" s="9">
        <f t="shared" ca="1" si="192"/>
        <v>15</v>
      </c>
      <c r="BH1137" s="6">
        <f ca="1">IF(ISNUMBER('Descriptive Stats'!BF1137),'Descriptive Stats'!BF1137,#N/A)</f>
        <v>1.2784152420787677E-2</v>
      </c>
      <c r="BI1137" s="6">
        <f ca="1">IF(ISNUMBER('Descriptive Stats'!E1137),'Descriptive Stats'!E1137,#N/A)</f>
        <v>15</v>
      </c>
      <c r="BK1137" s="2" t="str">
        <f t="shared" ca="1" si="196"/>
        <v/>
      </c>
      <c r="BL1137" s="2">
        <f t="shared" ca="1" si="197"/>
        <v>15</v>
      </c>
    </row>
    <row r="1138" spans="1:64" ht="14.4" x14ac:dyDescent="0.3">
      <c r="A1138" s="2">
        <f>ROW()</f>
        <v>1138</v>
      </c>
      <c r="B1138" s="56"/>
      <c r="C1138" s="8">
        <f t="shared" ca="1" si="193"/>
        <v>24</v>
      </c>
      <c r="D1138" s="8">
        <f t="shared" ca="1" si="194"/>
        <v>15</v>
      </c>
      <c r="E1138" s="50">
        <f t="shared" ca="1" si="188"/>
        <v>1</v>
      </c>
      <c r="F1138" s="2" t="str">
        <f t="shared" ca="1" si="195"/>
        <v/>
      </c>
      <c r="BD1138" s="49">
        <f t="shared" ca="1" si="190"/>
        <v>1871</v>
      </c>
      <c r="BE1138" s="3">
        <f t="shared" ca="1" si="189"/>
        <v>0.18704999999999999</v>
      </c>
      <c r="BF1138" s="3">
        <f t="shared" ca="1" si="191"/>
        <v>-0.88881967520906158</v>
      </c>
      <c r="BG1138" s="9">
        <f t="shared" ca="1" si="192"/>
        <v>1</v>
      </c>
      <c r="BH1138" s="6">
        <f ca="1">IF(ISNUMBER('Descriptive Stats'!BF1138),'Descriptive Stats'!BF1138,#N/A)</f>
        <v>-0.88881967520906158</v>
      </c>
      <c r="BI1138" s="6">
        <f ca="1">IF(ISNUMBER('Descriptive Stats'!E1138),'Descriptive Stats'!E1138,#N/A)</f>
        <v>1</v>
      </c>
      <c r="BK1138" s="2">
        <f t="shared" ca="1" si="196"/>
        <v>1</v>
      </c>
      <c r="BL1138" s="2" t="str">
        <f t="shared" ca="1" si="197"/>
        <v/>
      </c>
    </row>
    <row r="1139" spans="1:64" ht="14.4" x14ac:dyDescent="0.3">
      <c r="A1139" s="2">
        <f>ROW()</f>
        <v>1139</v>
      </c>
      <c r="B1139" s="56"/>
      <c r="C1139" s="8">
        <f t="shared" ca="1" si="193"/>
        <v>8</v>
      </c>
      <c r="D1139" s="8">
        <f t="shared" ca="1" si="194"/>
        <v>1</v>
      </c>
      <c r="E1139" s="50">
        <f t="shared" ca="1" si="188"/>
        <v>3</v>
      </c>
      <c r="F1139" s="2" t="str">
        <f t="shared" ca="1" si="195"/>
        <v/>
      </c>
      <c r="BD1139" s="49">
        <f t="shared" ca="1" si="190"/>
        <v>3200</v>
      </c>
      <c r="BE1139" s="3">
        <f t="shared" ca="1" si="189"/>
        <v>0.31995000000000001</v>
      </c>
      <c r="BF1139" s="3">
        <f t="shared" ca="1" si="191"/>
        <v>-0.46783862043457014</v>
      </c>
      <c r="BG1139" s="9">
        <f t="shared" ca="1" si="192"/>
        <v>3</v>
      </c>
      <c r="BH1139" s="6">
        <f ca="1">IF(ISNUMBER('Descriptive Stats'!BF1139),'Descriptive Stats'!BF1139,#N/A)</f>
        <v>-0.46783862043457014</v>
      </c>
      <c r="BI1139" s="6">
        <f ca="1">IF(ISNUMBER('Descriptive Stats'!E1139),'Descriptive Stats'!E1139,#N/A)</f>
        <v>3</v>
      </c>
      <c r="BK1139" s="2" t="str">
        <f t="shared" ca="1" si="196"/>
        <v/>
      </c>
      <c r="BL1139" s="2">
        <f t="shared" ca="1" si="197"/>
        <v>3</v>
      </c>
    </row>
    <row r="1140" spans="1:64" ht="14.4" x14ac:dyDescent="0.3">
      <c r="A1140" s="2">
        <f>ROW()</f>
        <v>1140</v>
      </c>
      <c r="B1140" s="56"/>
      <c r="C1140" s="8">
        <f t="shared" ca="1" si="193"/>
        <v>10</v>
      </c>
      <c r="D1140" s="8">
        <f t="shared" ca="1" si="194"/>
        <v>3</v>
      </c>
      <c r="E1140" s="50">
        <f t="shared" ca="1" si="188"/>
        <v>15</v>
      </c>
      <c r="F1140" s="2" t="str">
        <f t="shared" ca="1" si="195"/>
        <v/>
      </c>
      <c r="BD1140" s="49">
        <f t="shared" ca="1" si="190"/>
        <v>5051.5</v>
      </c>
      <c r="BE1140" s="3">
        <f t="shared" ca="1" si="189"/>
        <v>0.50509999999999999</v>
      </c>
      <c r="BF1140" s="3">
        <f t="shared" ca="1" si="191"/>
        <v>1.2784152420787677E-2</v>
      </c>
      <c r="BG1140" s="9">
        <f t="shared" ca="1" si="192"/>
        <v>15</v>
      </c>
      <c r="BH1140" s="6">
        <f ca="1">IF(ISNUMBER('Descriptive Stats'!BF1140),'Descriptive Stats'!BF1140,#N/A)</f>
        <v>1.2784152420787677E-2</v>
      </c>
      <c r="BI1140" s="6">
        <f ca="1">IF(ISNUMBER('Descriptive Stats'!E1140),'Descriptive Stats'!E1140,#N/A)</f>
        <v>15</v>
      </c>
      <c r="BK1140" s="2" t="str">
        <f t="shared" ca="1" si="196"/>
        <v/>
      </c>
      <c r="BL1140" s="2">
        <f t="shared" ca="1" si="197"/>
        <v>15</v>
      </c>
    </row>
    <row r="1141" spans="1:64" ht="14.4" x14ac:dyDescent="0.3">
      <c r="A1141" s="2">
        <f>ROW()</f>
        <v>1141</v>
      </c>
      <c r="B1141" s="56"/>
      <c r="C1141" s="8">
        <f t="shared" ca="1" si="193"/>
        <v>24</v>
      </c>
      <c r="D1141" s="8">
        <f t="shared" ca="1" si="194"/>
        <v>15</v>
      </c>
      <c r="E1141" s="50">
        <f t="shared" ca="1" si="188"/>
        <v>6</v>
      </c>
      <c r="F1141" s="2" t="str">
        <f t="shared" ca="1" si="195"/>
        <v/>
      </c>
      <c r="BD1141" s="49">
        <f t="shared" ca="1" si="190"/>
        <v>3900</v>
      </c>
      <c r="BE1141" s="3">
        <f t="shared" ca="1" si="189"/>
        <v>0.38995000000000002</v>
      </c>
      <c r="BF1141" s="3">
        <f t="shared" ca="1" si="191"/>
        <v>-0.2794493539703507</v>
      </c>
      <c r="BG1141" s="9">
        <f t="shared" ca="1" si="192"/>
        <v>6</v>
      </c>
      <c r="BH1141" s="6">
        <f ca="1">IF(ISNUMBER('Descriptive Stats'!BF1141),'Descriptive Stats'!BF1141,#N/A)</f>
        <v>-0.2794493539703507</v>
      </c>
      <c r="BI1141" s="6">
        <f ca="1">IF(ISNUMBER('Descriptive Stats'!E1141),'Descriptive Stats'!E1141,#N/A)</f>
        <v>6</v>
      </c>
      <c r="BK1141" s="2" t="str">
        <f t="shared" ca="1" si="196"/>
        <v/>
      </c>
      <c r="BL1141" s="2">
        <f t="shared" ca="1" si="197"/>
        <v>6</v>
      </c>
    </row>
    <row r="1142" spans="1:64" ht="14.4" x14ac:dyDescent="0.3">
      <c r="A1142" s="2">
        <f>ROW()</f>
        <v>1142</v>
      </c>
      <c r="B1142" s="56"/>
      <c r="C1142" s="8">
        <f t="shared" ca="1" si="193"/>
        <v>5</v>
      </c>
      <c r="D1142" s="8">
        <f t="shared" ca="1" si="194"/>
        <v>6</v>
      </c>
      <c r="E1142" s="50">
        <f t="shared" ca="1" si="188"/>
        <v>19</v>
      </c>
      <c r="F1142" s="2" t="str">
        <f t="shared" ca="1" si="195"/>
        <v>X</v>
      </c>
      <c r="BD1142" s="49">
        <f t="shared" ca="1" si="190"/>
        <v>5294</v>
      </c>
      <c r="BE1142" s="3">
        <f t="shared" ca="1" si="189"/>
        <v>0.52934999999999999</v>
      </c>
      <c r="BF1142" s="3">
        <f t="shared" ca="1" si="191"/>
        <v>7.3636031452008061E-2</v>
      </c>
      <c r="BG1142" s="9">
        <f t="shared" ca="1" si="192"/>
        <v>19</v>
      </c>
      <c r="BH1142" s="6">
        <f ca="1">IF(ISNUMBER('Descriptive Stats'!BF1142),'Descriptive Stats'!BF1142,#N/A)</f>
        <v>7.3636031452008061E-2</v>
      </c>
      <c r="BI1142" s="6">
        <f ca="1">IF(ISNUMBER('Descriptive Stats'!E1142),'Descriptive Stats'!E1142,#N/A)</f>
        <v>19</v>
      </c>
      <c r="BK1142" s="2" t="str">
        <f t="shared" ca="1" si="196"/>
        <v/>
      </c>
      <c r="BL1142" s="2">
        <f t="shared" ca="1" si="197"/>
        <v>19</v>
      </c>
    </row>
    <row r="1143" spans="1:64" ht="14.4" x14ac:dyDescent="0.3">
      <c r="A1143" s="2">
        <f>ROW()</f>
        <v>1143</v>
      </c>
      <c r="B1143" s="56"/>
      <c r="C1143" s="8">
        <f t="shared" ca="1" si="193"/>
        <v>7</v>
      </c>
      <c r="D1143" s="8">
        <f t="shared" ca="1" si="194"/>
        <v>19</v>
      </c>
      <c r="E1143" s="50">
        <f t="shared" ca="1" si="188"/>
        <v>1</v>
      </c>
      <c r="F1143" s="2" t="str">
        <f t="shared" ca="1" si="195"/>
        <v/>
      </c>
      <c r="BD1143" s="49">
        <f t="shared" ca="1" si="190"/>
        <v>1871</v>
      </c>
      <c r="BE1143" s="3">
        <f t="shared" ca="1" si="189"/>
        <v>0.18704999999999999</v>
      </c>
      <c r="BF1143" s="3">
        <f t="shared" ca="1" si="191"/>
        <v>-0.88881967520906158</v>
      </c>
      <c r="BG1143" s="9">
        <f t="shared" ca="1" si="192"/>
        <v>1</v>
      </c>
      <c r="BH1143" s="6">
        <f ca="1">IF(ISNUMBER('Descriptive Stats'!BF1143),'Descriptive Stats'!BF1143,#N/A)</f>
        <v>-0.88881967520906158</v>
      </c>
      <c r="BI1143" s="6">
        <f ca="1">IF(ISNUMBER('Descriptive Stats'!E1143),'Descriptive Stats'!E1143,#N/A)</f>
        <v>1</v>
      </c>
      <c r="BK1143" s="2">
        <f t="shared" ca="1" si="196"/>
        <v>1</v>
      </c>
      <c r="BL1143" s="2" t="str">
        <f t="shared" ca="1" si="197"/>
        <v/>
      </c>
    </row>
    <row r="1144" spans="1:64" ht="14.4" x14ac:dyDescent="0.3">
      <c r="A1144" s="2">
        <f>ROW()</f>
        <v>1144</v>
      </c>
      <c r="B1144" s="56"/>
      <c r="C1144" s="8">
        <f t="shared" ca="1" si="193"/>
        <v>8</v>
      </c>
      <c r="D1144" s="8">
        <f t="shared" ca="1" si="194"/>
        <v>1</v>
      </c>
      <c r="E1144" s="50">
        <f t="shared" ca="1" si="188"/>
        <v>0</v>
      </c>
      <c r="F1144" s="2" t="str">
        <f t="shared" ca="1" si="195"/>
        <v/>
      </c>
      <c r="BD1144" s="49">
        <f t="shared" ca="1" si="190"/>
        <v>815.5</v>
      </c>
      <c r="BE1144" s="3">
        <f t="shared" ca="1" si="189"/>
        <v>8.1500000000000003E-2</v>
      </c>
      <c r="BF1144" s="3">
        <f t="shared" ca="1" si="191"/>
        <v>-1.3950525282585462</v>
      </c>
      <c r="BG1144" s="9">
        <f t="shared" ca="1" si="192"/>
        <v>0</v>
      </c>
      <c r="BH1144" s="6">
        <f ca="1">IF(ISNUMBER('Descriptive Stats'!BF1144),'Descriptive Stats'!BF1144,#N/A)</f>
        <v>-1.3950525282585462</v>
      </c>
      <c r="BI1144" s="6">
        <f ca="1">IF(ISNUMBER('Descriptive Stats'!E1144),'Descriptive Stats'!E1144,#N/A)</f>
        <v>0</v>
      </c>
      <c r="BK1144" s="2">
        <f t="shared" ca="1" si="196"/>
        <v>0</v>
      </c>
      <c r="BL1144" s="2" t="str">
        <f t="shared" ca="1" si="197"/>
        <v/>
      </c>
    </row>
    <row r="1145" spans="1:64" ht="14.4" x14ac:dyDescent="0.3">
      <c r="A1145" s="2">
        <f>ROW()</f>
        <v>1145</v>
      </c>
      <c r="B1145" s="56"/>
      <c r="C1145" s="8">
        <f t="shared" ca="1" si="193"/>
        <v>15</v>
      </c>
      <c r="D1145" s="8">
        <f t="shared" ca="1" si="194"/>
        <v>0</v>
      </c>
      <c r="E1145" s="50">
        <f t="shared" ca="1" si="188"/>
        <v>6</v>
      </c>
      <c r="F1145" s="2" t="str">
        <f t="shared" ca="1" si="195"/>
        <v/>
      </c>
      <c r="BD1145" s="49">
        <f t="shared" ca="1" si="190"/>
        <v>3900</v>
      </c>
      <c r="BE1145" s="3">
        <f t="shared" ca="1" si="189"/>
        <v>0.38995000000000002</v>
      </c>
      <c r="BF1145" s="3">
        <f t="shared" ca="1" si="191"/>
        <v>-0.2794493539703507</v>
      </c>
      <c r="BG1145" s="9">
        <f t="shared" ca="1" si="192"/>
        <v>6</v>
      </c>
      <c r="BH1145" s="6">
        <f ca="1">IF(ISNUMBER('Descriptive Stats'!BF1145),'Descriptive Stats'!BF1145,#N/A)</f>
        <v>-0.2794493539703507</v>
      </c>
      <c r="BI1145" s="6">
        <f ca="1">IF(ISNUMBER('Descriptive Stats'!E1145),'Descriptive Stats'!E1145,#N/A)</f>
        <v>6</v>
      </c>
      <c r="BK1145" s="2" t="str">
        <f t="shared" ca="1" si="196"/>
        <v/>
      </c>
      <c r="BL1145" s="2">
        <f t="shared" ca="1" si="197"/>
        <v>6</v>
      </c>
    </row>
    <row r="1146" spans="1:64" ht="14.4" x14ac:dyDescent="0.3">
      <c r="A1146" s="2">
        <f>ROW()</f>
        <v>1146</v>
      </c>
      <c r="B1146" s="56"/>
      <c r="C1146" s="8">
        <f t="shared" ca="1" si="193"/>
        <v>16</v>
      </c>
      <c r="D1146" s="8">
        <f t="shared" ca="1" si="194"/>
        <v>6</v>
      </c>
      <c r="E1146" s="50">
        <f t="shared" ca="1" si="188"/>
        <v>2</v>
      </c>
      <c r="F1146" s="2" t="str">
        <f t="shared" ca="1" si="195"/>
        <v/>
      </c>
      <c r="BD1146" s="49">
        <f t="shared" ca="1" si="190"/>
        <v>2595</v>
      </c>
      <c r="BE1146" s="3">
        <f t="shared" ca="1" si="189"/>
        <v>0.25945000000000001</v>
      </c>
      <c r="BF1146" s="3">
        <f t="shared" ca="1" si="191"/>
        <v>-0.6450419512753276</v>
      </c>
      <c r="BG1146" s="9">
        <f t="shared" ca="1" si="192"/>
        <v>2</v>
      </c>
      <c r="BH1146" s="6">
        <f ca="1">IF(ISNUMBER('Descriptive Stats'!BF1146),'Descriptive Stats'!BF1146,#N/A)</f>
        <v>-0.6450419512753276</v>
      </c>
      <c r="BI1146" s="6">
        <f ca="1">IF(ISNUMBER('Descriptive Stats'!E1146),'Descriptive Stats'!E1146,#N/A)</f>
        <v>2</v>
      </c>
      <c r="BK1146" s="2">
        <f t="shared" ca="1" si="196"/>
        <v>2</v>
      </c>
      <c r="BL1146" s="2">
        <f t="shared" ca="1" si="197"/>
        <v>2</v>
      </c>
    </row>
    <row r="1147" spans="1:64" ht="14.4" x14ac:dyDescent="0.3">
      <c r="A1147" s="2">
        <f>ROW()</f>
        <v>1147</v>
      </c>
      <c r="B1147" s="56"/>
      <c r="C1147" s="8">
        <f t="shared" ca="1" si="193"/>
        <v>3</v>
      </c>
      <c r="D1147" s="8">
        <f t="shared" ca="1" si="194"/>
        <v>2</v>
      </c>
      <c r="E1147" s="50">
        <f t="shared" ca="1" si="188"/>
        <v>9</v>
      </c>
      <c r="F1147" s="2" t="str">
        <f t="shared" ca="1" si="195"/>
        <v/>
      </c>
      <c r="BD1147" s="49">
        <f t="shared" ca="1" si="190"/>
        <v>4819</v>
      </c>
      <c r="BE1147" s="3">
        <f t="shared" ca="1" si="189"/>
        <v>0.48185</v>
      </c>
      <c r="BF1147" s="3">
        <f t="shared" ca="1" si="191"/>
        <v>-4.5511009098988427E-2</v>
      </c>
      <c r="BG1147" s="9">
        <f t="shared" ca="1" si="192"/>
        <v>9</v>
      </c>
      <c r="BH1147" s="6">
        <f ca="1">IF(ISNUMBER('Descriptive Stats'!BF1147),'Descriptive Stats'!BF1147,#N/A)</f>
        <v>-4.5511009098988427E-2</v>
      </c>
      <c r="BI1147" s="6">
        <f ca="1">IF(ISNUMBER('Descriptive Stats'!E1147),'Descriptive Stats'!E1147,#N/A)</f>
        <v>9</v>
      </c>
      <c r="BK1147" s="2" t="str">
        <f t="shared" ca="1" si="196"/>
        <v/>
      </c>
      <c r="BL1147" s="2">
        <f t="shared" ca="1" si="197"/>
        <v>9</v>
      </c>
    </row>
    <row r="1148" spans="1:64" ht="14.4" x14ac:dyDescent="0.3">
      <c r="A1148" s="2">
        <f>ROW()</f>
        <v>1148</v>
      </c>
      <c r="B1148" s="56"/>
      <c r="C1148" s="8">
        <f t="shared" ca="1" si="193"/>
        <v>23</v>
      </c>
      <c r="D1148" s="8">
        <f t="shared" ca="1" si="194"/>
        <v>9</v>
      </c>
      <c r="E1148" s="50">
        <f t="shared" ca="1" si="188"/>
        <v>6</v>
      </c>
      <c r="F1148" s="2" t="str">
        <f t="shared" ca="1" si="195"/>
        <v/>
      </c>
      <c r="BD1148" s="49">
        <f t="shared" ca="1" si="190"/>
        <v>3900</v>
      </c>
      <c r="BE1148" s="3">
        <f t="shared" ca="1" si="189"/>
        <v>0.38995000000000002</v>
      </c>
      <c r="BF1148" s="3">
        <f t="shared" ca="1" si="191"/>
        <v>-0.2794493539703507</v>
      </c>
      <c r="BG1148" s="9">
        <f t="shared" ca="1" si="192"/>
        <v>6</v>
      </c>
      <c r="BH1148" s="6">
        <f ca="1">IF(ISNUMBER('Descriptive Stats'!BF1148),'Descriptive Stats'!BF1148,#N/A)</f>
        <v>-0.2794493539703507</v>
      </c>
      <c r="BI1148" s="6">
        <f ca="1">IF(ISNUMBER('Descriptive Stats'!E1148),'Descriptive Stats'!E1148,#N/A)</f>
        <v>6</v>
      </c>
      <c r="BK1148" s="2" t="str">
        <f t="shared" ca="1" si="196"/>
        <v/>
      </c>
      <c r="BL1148" s="2">
        <f t="shared" ca="1" si="197"/>
        <v>6</v>
      </c>
    </row>
    <row r="1149" spans="1:64" ht="14.4" x14ac:dyDescent="0.3">
      <c r="A1149" s="2">
        <f>ROW()</f>
        <v>1149</v>
      </c>
      <c r="B1149" s="56"/>
      <c r="C1149" s="8">
        <f t="shared" ca="1" si="193"/>
        <v>16</v>
      </c>
      <c r="D1149" s="8">
        <f t="shared" ca="1" si="194"/>
        <v>6</v>
      </c>
      <c r="E1149" s="50">
        <f t="shared" ca="1" si="188"/>
        <v>2</v>
      </c>
      <c r="F1149" s="2" t="str">
        <f t="shared" ca="1" si="195"/>
        <v/>
      </c>
      <c r="BD1149" s="49">
        <f t="shared" ca="1" si="190"/>
        <v>2595</v>
      </c>
      <c r="BE1149" s="3">
        <f t="shared" ca="1" si="189"/>
        <v>0.25945000000000001</v>
      </c>
      <c r="BF1149" s="3">
        <f t="shared" ca="1" si="191"/>
        <v>-0.6450419512753276</v>
      </c>
      <c r="BG1149" s="9">
        <f t="shared" ca="1" si="192"/>
        <v>2</v>
      </c>
      <c r="BH1149" s="6">
        <f ca="1">IF(ISNUMBER('Descriptive Stats'!BF1149),'Descriptive Stats'!BF1149,#N/A)</f>
        <v>-0.6450419512753276</v>
      </c>
      <c r="BI1149" s="6">
        <f ca="1">IF(ISNUMBER('Descriptive Stats'!E1149),'Descriptive Stats'!E1149,#N/A)</f>
        <v>2</v>
      </c>
      <c r="BK1149" s="2">
        <f t="shared" ca="1" si="196"/>
        <v>2</v>
      </c>
      <c r="BL1149" s="2">
        <f t="shared" ca="1" si="197"/>
        <v>2</v>
      </c>
    </row>
    <row r="1150" spans="1:64" ht="14.4" x14ac:dyDescent="0.3">
      <c r="A1150" s="2">
        <f>ROW()</f>
        <v>1150</v>
      </c>
      <c r="B1150" s="56"/>
      <c r="C1150" s="8">
        <f t="shared" ca="1" si="193"/>
        <v>9</v>
      </c>
      <c r="D1150" s="8">
        <f t="shared" ca="1" si="194"/>
        <v>2</v>
      </c>
      <c r="E1150" s="50">
        <f t="shared" ca="1" si="188"/>
        <v>0</v>
      </c>
      <c r="F1150" s="2" t="str">
        <f t="shared" ca="1" si="195"/>
        <v/>
      </c>
      <c r="BD1150" s="49">
        <f t="shared" ca="1" si="190"/>
        <v>815.5</v>
      </c>
      <c r="BE1150" s="3">
        <f t="shared" ca="1" si="189"/>
        <v>8.1500000000000003E-2</v>
      </c>
      <c r="BF1150" s="3">
        <f t="shared" ca="1" si="191"/>
        <v>-1.3950525282585462</v>
      </c>
      <c r="BG1150" s="9">
        <f t="shared" ca="1" si="192"/>
        <v>0</v>
      </c>
      <c r="BH1150" s="6">
        <f ca="1">IF(ISNUMBER('Descriptive Stats'!BF1150),'Descriptive Stats'!BF1150,#N/A)</f>
        <v>-1.3950525282585462</v>
      </c>
      <c r="BI1150" s="6">
        <f ca="1">IF(ISNUMBER('Descriptive Stats'!E1150),'Descriptive Stats'!E1150,#N/A)</f>
        <v>0</v>
      </c>
      <c r="BK1150" s="2">
        <f t="shared" ca="1" si="196"/>
        <v>0</v>
      </c>
      <c r="BL1150" s="2" t="str">
        <f t="shared" ca="1" si="197"/>
        <v/>
      </c>
    </row>
    <row r="1151" spans="1:64" ht="14.4" x14ac:dyDescent="0.3">
      <c r="A1151" s="2">
        <f>ROW()</f>
        <v>1151</v>
      </c>
      <c r="B1151" s="56"/>
      <c r="C1151" s="8">
        <f t="shared" ca="1" si="193"/>
        <v>22</v>
      </c>
      <c r="D1151" s="8">
        <f t="shared" ca="1" si="194"/>
        <v>0</v>
      </c>
      <c r="E1151" s="50">
        <f t="shared" ca="1" si="188"/>
        <v>0</v>
      </c>
      <c r="F1151" s="2" t="str">
        <f t="shared" ca="1" si="195"/>
        <v/>
      </c>
      <c r="BD1151" s="49">
        <f t="shared" ca="1" si="190"/>
        <v>815.5</v>
      </c>
      <c r="BE1151" s="3">
        <f t="shared" ca="1" si="189"/>
        <v>8.1500000000000003E-2</v>
      </c>
      <c r="BF1151" s="3">
        <f t="shared" ca="1" si="191"/>
        <v>-1.3950525282585462</v>
      </c>
      <c r="BG1151" s="9">
        <f t="shared" ca="1" si="192"/>
        <v>0</v>
      </c>
      <c r="BH1151" s="6">
        <f ca="1">IF(ISNUMBER('Descriptive Stats'!BF1151),'Descriptive Stats'!BF1151,#N/A)</f>
        <v>-1.3950525282585462</v>
      </c>
      <c r="BI1151" s="6">
        <f ca="1">IF(ISNUMBER('Descriptive Stats'!E1151),'Descriptive Stats'!E1151,#N/A)</f>
        <v>0</v>
      </c>
      <c r="BK1151" s="2">
        <f t="shared" ca="1" si="196"/>
        <v>0</v>
      </c>
      <c r="BL1151" s="2" t="str">
        <f t="shared" ca="1" si="197"/>
        <v/>
      </c>
    </row>
    <row r="1152" spans="1:64" ht="14.4" x14ac:dyDescent="0.3">
      <c r="A1152" s="2">
        <f>ROW()</f>
        <v>1152</v>
      </c>
      <c r="B1152" s="56"/>
      <c r="C1152" s="8">
        <f t="shared" ca="1" si="193"/>
        <v>14</v>
      </c>
      <c r="D1152" s="8">
        <f t="shared" ca="1" si="194"/>
        <v>0</v>
      </c>
      <c r="E1152" s="50">
        <f t="shared" ca="1" si="188"/>
        <v>0</v>
      </c>
      <c r="F1152" s="2" t="str">
        <f t="shared" ca="1" si="195"/>
        <v/>
      </c>
      <c r="BD1152" s="49">
        <f t="shared" ca="1" si="190"/>
        <v>815.5</v>
      </c>
      <c r="BE1152" s="3">
        <f t="shared" ca="1" si="189"/>
        <v>8.1500000000000003E-2</v>
      </c>
      <c r="BF1152" s="3">
        <f t="shared" ca="1" si="191"/>
        <v>-1.3950525282585462</v>
      </c>
      <c r="BG1152" s="9">
        <f t="shared" ca="1" si="192"/>
        <v>0</v>
      </c>
      <c r="BH1152" s="6">
        <f ca="1">IF(ISNUMBER('Descriptive Stats'!BF1152),'Descriptive Stats'!BF1152,#N/A)</f>
        <v>-1.3950525282585462</v>
      </c>
      <c r="BI1152" s="6">
        <f ca="1">IF(ISNUMBER('Descriptive Stats'!E1152),'Descriptive Stats'!E1152,#N/A)</f>
        <v>0</v>
      </c>
      <c r="BK1152" s="2">
        <f t="shared" ca="1" si="196"/>
        <v>0</v>
      </c>
      <c r="BL1152" s="2" t="str">
        <f t="shared" ca="1" si="197"/>
        <v/>
      </c>
    </row>
    <row r="1153" spans="1:64" ht="14.4" x14ac:dyDescent="0.3">
      <c r="A1153" s="2">
        <f>ROW()</f>
        <v>1153</v>
      </c>
      <c r="B1153" s="56"/>
      <c r="C1153" s="8">
        <f t="shared" ca="1" si="193"/>
        <v>14</v>
      </c>
      <c r="D1153" s="8">
        <f t="shared" ca="1" si="194"/>
        <v>0</v>
      </c>
      <c r="E1153" s="50">
        <f t="shared" ca="1" si="188"/>
        <v>0</v>
      </c>
      <c r="F1153" s="2" t="str">
        <f t="shared" ca="1" si="195"/>
        <v/>
      </c>
      <c r="BD1153" s="49">
        <f t="shared" ca="1" si="190"/>
        <v>815.5</v>
      </c>
      <c r="BE1153" s="3">
        <f t="shared" ca="1" si="189"/>
        <v>8.1500000000000003E-2</v>
      </c>
      <c r="BF1153" s="3">
        <f t="shared" ca="1" si="191"/>
        <v>-1.3950525282585462</v>
      </c>
      <c r="BG1153" s="9">
        <f t="shared" ca="1" si="192"/>
        <v>0</v>
      </c>
      <c r="BH1153" s="6">
        <f ca="1">IF(ISNUMBER('Descriptive Stats'!BF1153),'Descriptive Stats'!BF1153,#N/A)</f>
        <v>-1.3950525282585462</v>
      </c>
      <c r="BI1153" s="6">
        <f ca="1">IF(ISNUMBER('Descriptive Stats'!E1153),'Descriptive Stats'!E1153,#N/A)</f>
        <v>0</v>
      </c>
      <c r="BK1153" s="2">
        <f t="shared" ca="1" si="196"/>
        <v>0</v>
      </c>
      <c r="BL1153" s="2" t="str">
        <f t="shared" ca="1" si="197"/>
        <v/>
      </c>
    </row>
    <row r="1154" spans="1:64" ht="14.4" x14ac:dyDescent="0.3">
      <c r="A1154" s="2">
        <f>ROW()</f>
        <v>1154</v>
      </c>
      <c r="B1154" s="56"/>
      <c r="C1154" s="8">
        <f t="shared" ca="1" si="193"/>
        <v>4</v>
      </c>
      <c r="D1154" s="8">
        <f t="shared" ca="1" si="194"/>
        <v>0</v>
      </c>
      <c r="E1154" s="50">
        <f t="shared" ca="1" si="188"/>
        <v>6</v>
      </c>
      <c r="F1154" s="2" t="str">
        <f t="shared" ca="1" si="195"/>
        <v/>
      </c>
      <c r="BD1154" s="49">
        <f t="shared" ca="1" si="190"/>
        <v>3900</v>
      </c>
      <c r="BE1154" s="3">
        <f t="shared" ca="1" si="189"/>
        <v>0.38995000000000002</v>
      </c>
      <c r="BF1154" s="3">
        <f t="shared" ca="1" si="191"/>
        <v>-0.2794493539703507</v>
      </c>
      <c r="BG1154" s="9">
        <f t="shared" ca="1" si="192"/>
        <v>6</v>
      </c>
      <c r="BH1154" s="6">
        <f ca="1">IF(ISNUMBER('Descriptive Stats'!BF1154),'Descriptive Stats'!BF1154,#N/A)</f>
        <v>-0.2794493539703507</v>
      </c>
      <c r="BI1154" s="6">
        <f ca="1">IF(ISNUMBER('Descriptive Stats'!E1154),'Descriptive Stats'!E1154,#N/A)</f>
        <v>6</v>
      </c>
      <c r="BK1154" s="2" t="str">
        <f t="shared" ca="1" si="196"/>
        <v/>
      </c>
      <c r="BL1154" s="2">
        <f t="shared" ca="1" si="197"/>
        <v>6</v>
      </c>
    </row>
    <row r="1155" spans="1:64" ht="14.4" x14ac:dyDescent="0.3">
      <c r="A1155" s="2">
        <f>ROW()</f>
        <v>1155</v>
      </c>
      <c r="B1155" s="56"/>
      <c r="C1155" s="8">
        <f t="shared" ca="1" si="193"/>
        <v>5</v>
      </c>
      <c r="D1155" s="8">
        <f t="shared" ca="1" si="194"/>
        <v>6</v>
      </c>
      <c r="E1155" s="50">
        <f t="shared" ref="E1155:E1218" ca="1" si="198">IF(0=MOD(ROW(),$J$1),AVERAGE(OFFSET($D$2,ROW()-$J$1,0,$J$1,1)),"")</f>
        <v>0</v>
      </c>
      <c r="F1155" s="2" t="str">
        <f t="shared" ca="1" si="195"/>
        <v/>
      </c>
      <c r="BD1155" s="49">
        <f t="shared" ca="1" si="190"/>
        <v>815.5</v>
      </c>
      <c r="BE1155" s="3">
        <f t="shared" ca="1" si="189"/>
        <v>8.1500000000000003E-2</v>
      </c>
      <c r="BF1155" s="3">
        <f t="shared" ca="1" si="191"/>
        <v>-1.3950525282585462</v>
      </c>
      <c r="BG1155" s="9">
        <f t="shared" ca="1" si="192"/>
        <v>0</v>
      </c>
      <c r="BH1155" s="6">
        <f ca="1">IF(ISNUMBER('Descriptive Stats'!BF1155),'Descriptive Stats'!BF1155,#N/A)</f>
        <v>-1.3950525282585462</v>
      </c>
      <c r="BI1155" s="6">
        <f ca="1">IF(ISNUMBER('Descriptive Stats'!E1155),'Descriptive Stats'!E1155,#N/A)</f>
        <v>0</v>
      </c>
      <c r="BK1155" s="2">
        <f t="shared" ca="1" si="196"/>
        <v>0</v>
      </c>
      <c r="BL1155" s="2" t="str">
        <f t="shared" ca="1" si="197"/>
        <v/>
      </c>
    </row>
    <row r="1156" spans="1:64" ht="14.4" x14ac:dyDescent="0.3">
      <c r="A1156" s="2">
        <f>ROW()</f>
        <v>1156</v>
      </c>
      <c r="B1156" s="56"/>
      <c r="C1156" s="8">
        <f t="shared" ca="1" si="193"/>
        <v>22</v>
      </c>
      <c r="D1156" s="8">
        <f t="shared" ca="1" si="194"/>
        <v>0</v>
      </c>
      <c r="E1156" s="50">
        <f t="shared" ca="1" si="198"/>
        <v>6</v>
      </c>
      <c r="F1156" s="2" t="str">
        <f t="shared" ca="1" si="195"/>
        <v/>
      </c>
      <c r="BD1156" s="49">
        <f t="shared" ca="1" si="190"/>
        <v>3900</v>
      </c>
      <c r="BE1156" s="3">
        <f t="shared" ca="1" si="189"/>
        <v>0.38995000000000002</v>
      </c>
      <c r="BF1156" s="3">
        <f t="shared" ca="1" si="191"/>
        <v>-0.2794493539703507</v>
      </c>
      <c r="BG1156" s="9">
        <f t="shared" ca="1" si="192"/>
        <v>6</v>
      </c>
      <c r="BH1156" s="6">
        <f ca="1">IF(ISNUMBER('Descriptive Stats'!BF1156),'Descriptive Stats'!BF1156,#N/A)</f>
        <v>-0.2794493539703507</v>
      </c>
      <c r="BI1156" s="6">
        <f ca="1">IF(ISNUMBER('Descriptive Stats'!E1156),'Descriptive Stats'!E1156,#N/A)</f>
        <v>6</v>
      </c>
      <c r="BK1156" s="2" t="str">
        <f t="shared" ca="1" si="196"/>
        <v/>
      </c>
      <c r="BL1156" s="2">
        <f t="shared" ca="1" si="197"/>
        <v>6</v>
      </c>
    </row>
    <row r="1157" spans="1:64" ht="14.4" x14ac:dyDescent="0.3">
      <c r="A1157" s="2">
        <f>ROW()</f>
        <v>1157</v>
      </c>
      <c r="B1157" s="56"/>
      <c r="C1157" s="8">
        <f t="shared" ca="1" si="193"/>
        <v>5</v>
      </c>
      <c r="D1157" s="8">
        <f t="shared" ca="1" si="194"/>
        <v>6</v>
      </c>
      <c r="E1157" s="50">
        <f t="shared" ca="1" si="198"/>
        <v>0</v>
      </c>
      <c r="F1157" s="2" t="str">
        <f t="shared" ca="1" si="195"/>
        <v/>
      </c>
      <c r="BD1157" s="49">
        <f t="shared" ca="1" si="190"/>
        <v>815.5</v>
      </c>
      <c r="BE1157" s="3">
        <f t="shared" ca="1" si="189"/>
        <v>8.1500000000000003E-2</v>
      </c>
      <c r="BF1157" s="3">
        <f t="shared" ca="1" si="191"/>
        <v>-1.3950525282585462</v>
      </c>
      <c r="BG1157" s="9">
        <f t="shared" ca="1" si="192"/>
        <v>0</v>
      </c>
      <c r="BH1157" s="6">
        <f ca="1">IF(ISNUMBER('Descriptive Stats'!BF1157),'Descriptive Stats'!BF1157,#N/A)</f>
        <v>-1.3950525282585462</v>
      </c>
      <c r="BI1157" s="6">
        <f ca="1">IF(ISNUMBER('Descriptive Stats'!E1157),'Descriptive Stats'!E1157,#N/A)</f>
        <v>0</v>
      </c>
      <c r="BK1157" s="2">
        <f t="shared" ca="1" si="196"/>
        <v>0</v>
      </c>
      <c r="BL1157" s="2" t="str">
        <f t="shared" ca="1" si="197"/>
        <v/>
      </c>
    </row>
    <row r="1158" spans="1:64" ht="14.4" x14ac:dyDescent="0.3">
      <c r="A1158" s="2">
        <f>ROW()</f>
        <v>1158</v>
      </c>
      <c r="B1158" s="56"/>
      <c r="C1158" s="8">
        <f t="shared" ca="1" si="193"/>
        <v>18</v>
      </c>
      <c r="D1158" s="8">
        <f t="shared" ca="1" si="194"/>
        <v>0</v>
      </c>
      <c r="E1158" s="50">
        <f t="shared" ca="1" si="198"/>
        <v>7</v>
      </c>
      <c r="F1158" s="2" t="str">
        <f t="shared" ca="1" si="195"/>
        <v/>
      </c>
      <c r="BD1158" s="49">
        <f t="shared" ca="1" si="190"/>
        <v>4473.5</v>
      </c>
      <c r="BE1158" s="3">
        <f t="shared" ca="1" si="189"/>
        <v>0.44729999999999998</v>
      </c>
      <c r="BF1158" s="3">
        <f t="shared" ca="1" si="191"/>
        <v>-0.13248586824472414</v>
      </c>
      <c r="BG1158" s="9">
        <f t="shared" ca="1" si="192"/>
        <v>7</v>
      </c>
      <c r="BH1158" s="6">
        <f ca="1">IF(ISNUMBER('Descriptive Stats'!BF1158),'Descriptive Stats'!BF1158,#N/A)</f>
        <v>-0.13248586824472414</v>
      </c>
      <c r="BI1158" s="6">
        <f ca="1">IF(ISNUMBER('Descriptive Stats'!E1158),'Descriptive Stats'!E1158,#N/A)</f>
        <v>7</v>
      </c>
      <c r="BK1158" s="2" t="str">
        <f t="shared" ca="1" si="196"/>
        <v/>
      </c>
      <c r="BL1158" s="2">
        <f t="shared" ca="1" si="197"/>
        <v>7</v>
      </c>
    </row>
    <row r="1159" spans="1:64" ht="14.4" x14ac:dyDescent="0.3">
      <c r="A1159" s="2">
        <f>ROW()</f>
        <v>1159</v>
      </c>
      <c r="B1159" s="56"/>
      <c r="C1159" s="8">
        <f t="shared" ca="1" si="193"/>
        <v>6</v>
      </c>
      <c r="D1159" s="8">
        <f t="shared" ca="1" si="194"/>
        <v>7</v>
      </c>
      <c r="E1159" s="50">
        <f t="shared" ca="1" si="198"/>
        <v>3</v>
      </c>
      <c r="F1159" s="2" t="str">
        <f t="shared" ca="1" si="195"/>
        <v/>
      </c>
      <c r="BD1159" s="49">
        <f t="shared" ca="1" si="190"/>
        <v>3200</v>
      </c>
      <c r="BE1159" s="3">
        <f t="shared" ref="BE1159:BE1222" ca="1" si="199">IF(ISNUMBER(BD1159),(BD1159-0.5)/$BK$4,"")</f>
        <v>0.31995000000000001</v>
      </c>
      <c r="BF1159" s="3">
        <f t="shared" ca="1" si="191"/>
        <v>-0.46783862043457014</v>
      </c>
      <c r="BG1159" s="9">
        <f t="shared" ca="1" si="192"/>
        <v>3</v>
      </c>
      <c r="BH1159" s="6">
        <f ca="1">IF(ISNUMBER('Descriptive Stats'!BF1159),'Descriptive Stats'!BF1159,#N/A)</f>
        <v>-0.46783862043457014</v>
      </c>
      <c r="BI1159" s="6">
        <f ca="1">IF(ISNUMBER('Descriptive Stats'!E1159),'Descriptive Stats'!E1159,#N/A)</f>
        <v>3</v>
      </c>
      <c r="BK1159" s="2" t="str">
        <f t="shared" ca="1" si="196"/>
        <v/>
      </c>
      <c r="BL1159" s="2">
        <f t="shared" ca="1" si="197"/>
        <v>3</v>
      </c>
    </row>
    <row r="1160" spans="1:64" ht="14.4" x14ac:dyDescent="0.3">
      <c r="A1160" s="2">
        <f>ROW()</f>
        <v>1160</v>
      </c>
      <c r="B1160" s="56"/>
      <c r="C1160" s="8">
        <f t="shared" ca="1" si="193"/>
        <v>10</v>
      </c>
      <c r="D1160" s="8">
        <f t="shared" ca="1" si="194"/>
        <v>3</v>
      </c>
      <c r="E1160" s="50">
        <f t="shared" ca="1" si="198"/>
        <v>6</v>
      </c>
      <c r="F1160" s="2" t="str">
        <f t="shared" ca="1" si="195"/>
        <v/>
      </c>
      <c r="BD1160" s="49">
        <f t="shared" ref="BD1160:BD1223" ca="1" si="200">IF(ISNUMBER(BG1160),_xlfn.RANK.AVG(BG1160,$BG$2:$BG$5414,1),"")</f>
        <v>3900</v>
      </c>
      <c r="BE1160" s="3">
        <f t="shared" ca="1" si="199"/>
        <v>0.38995000000000002</v>
      </c>
      <c r="BF1160" s="3">
        <f t="shared" ca="1" si="191"/>
        <v>-0.2794493539703507</v>
      </c>
      <c r="BG1160" s="9">
        <f t="shared" ca="1" si="192"/>
        <v>6</v>
      </c>
      <c r="BH1160" s="6">
        <f ca="1">IF(ISNUMBER('Descriptive Stats'!BF1160),'Descriptive Stats'!BF1160,#N/A)</f>
        <v>-0.2794493539703507</v>
      </c>
      <c r="BI1160" s="6">
        <f ca="1">IF(ISNUMBER('Descriptive Stats'!E1160),'Descriptive Stats'!E1160,#N/A)</f>
        <v>6</v>
      </c>
      <c r="BK1160" s="2" t="str">
        <f t="shared" ca="1" si="196"/>
        <v/>
      </c>
      <c r="BL1160" s="2">
        <f t="shared" ca="1" si="197"/>
        <v>6</v>
      </c>
    </row>
    <row r="1161" spans="1:64" ht="14.4" x14ac:dyDescent="0.3">
      <c r="A1161" s="2">
        <f>ROW()</f>
        <v>1161</v>
      </c>
      <c r="B1161" s="56"/>
      <c r="C1161" s="8">
        <f t="shared" ca="1" si="193"/>
        <v>16</v>
      </c>
      <c r="D1161" s="8">
        <f t="shared" ca="1" si="194"/>
        <v>6</v>
      </c>
      <c r="E1161" s="50">
        <f t="shared" ca="1" si="198"/>
        <v>6</v>
      </c>
      <c r="F1161" s="2" t="str">
        <f t="shared" ca="1" si="195"/>
        <v/>
      </c>
      <c r="BD1161" s="49">
        <f t="shared" ca="1" si="200"/>
        <v>3900</v>
      </c>
      <c r="BE1161" s="3">
        <f t="shared" ca="1" si="199"/>
        <v>0.38995000000000002</v>
      </c>
      <c r="BF1161" s="3">
        <f t="shared" ref="BF1161:BF1224" ca="1" si="201">IF(ISNUMBER(BE1161),_xlfn.NORM.INV(BE1161,0,1),"")</f>
        <v>-0.2794493539703507</v>
      </c>
      <c r="BG1161" s="9">
        <f t="shared" ref="BG1161:BG1224" ca="1" si="202">IF(ISNUMBER(E1161),E1161,"")</f>
        <v>6</v>
      </c>
      <c r="BH1161" s="6">
        <f ca="1">IF(ISNUMBER('Descriptive Stats'!BF1161),'Descriptive Stats'!BF1161,#N/A)</f>
        <v>-0.2794493539703507</v>
      </c>
      <c r="BI1161" s="6">
        <f ca="1">IF(ISNUMBER('Descriptive Stats'!E1161),'Descriptive Stats'!E1161,#N/A)</f>
        <v>6</v>
      </c>
      <c r="BK1161" s="2" t="str">
        <f t="shared" ca="1" si="196"/>
        <v/>
      </c>
      <c r="BL1161" s="2">
        <f t="shared" ca="1" si="197"/>
        <v>6</v>
      </c>
    </row>
    <row r="1162" spans="1:64" ht="14.4" x14ac:dyDescent="0.3">
      <c r="A1162" s="2">
        <f>ROW()</f>
        <v>1162</v>
      </c>
      <c r="B1162" s="56"/>
      <c r="C1162" s="8">
        <f t="shared" ca="1" si="193"/>
        <v>16</v>
      </c>
      <c r="D1162" s="8">
        <f t="shared" ca="1" si="194"/>
        <v>6</v>
      </c>
      <c r="E1162" s="50">
        <f t="shared" ca="1" si="198"/>
        <v>7</v>
      </c>
      <c r="F1162" s="2" t="str">
        <f t="shared" ca="1" si="195"/>
        <v/>
      </c>
      <c r="BD1162" s="49">
        <f t="shared" ca="1" si="200"/>
        <v>4473.5</v>
      </c>
      <c r="BE1162" s="3">
        <f t="shared" ca="1" si="199"/>
        <v>0.44729999999999998</v>
      </c>
      <c r="BF1162" s="3">
        <f t="shared" ca="1" si="201"/>
        <v>-0.13248586824472414</v>
      </c>
      <c r="BG1162" s="9">
        <f t="shared" ca="1" si="202"/>
        <v>7</v>
      </c>
      <c r="BH1162" s="6">
        <f ca="1">IF(ISNUMBER('Descriptive Stats'!BF1162),'Descriptive Stats'!BF1162,#N/A)</f>
        <v>-0.13248586824472414</v>
      </c>
      <c r="BI1162" s="6">
        <f ca="1">IF(ISNUMBER('Descriptive Stats'!E1162),'Descriptive Stats'!E1162,#N/A)</f>
        <v>7</v>
      </c>
      <c r="BK1162" s="2" t="str">
        <f t="shared" ca="1" si="196"/>
        <v/>
      </c>
      <c r="BL1162" s="2">
        <f t="shared" ca="1" si="197"/>
        <v>7</v>
      </c>
    </row>
    <row r="1163" spans="1:64" ht="14.4" x14ac:dyDescent="0.3">
      <c r="A1163" s="2">
        <f>ROW()</f>
        <v>1163</v>
      </c>
      <c r="B1163" s="56"/>
      <c r="C1163" s="8">
        <f t="shared" ca="1" si="193"/>
        <v>19</v>
      </c>
      <c r="D1163" s="8">
        <f t="shared" ca="1" si="194"/>
        <v>7</v>
      </c>
      <c r="E1163" s="50">
        <f t="shared" ca="1" si="198"/>
        <v>0</v>
      </c>
      <c r="F1163" s="2" t="str">
        <f t="shared" ca="1" si="195"/>
        <v/>
      </c>
      <c r="BD1163" s="49">
        <f t="shared" ca="1" si="200"/>
        <v>815.5</v>
      </c>
      <c r="BE1163" s="3">
        <f t="shared" ca="1" si="199"/>
        <v>8.1500000000000003E-2</v>
      </c>
      <c r="BF1163" s="3">
        <f t="shared" ca="1" si="201"/>
        <v>-1.3950525282585462</v>
      </c>
      <c r="BG1163" s="9">
        <f t="shared" ca="1" si="202"/>
        <v>0</v>
      </c>
      <c r="BH1163" s="6">
        <f ca="1">IF(ISNUMBER('Descriptive Stats'!BF1163),'Descriptive Stats'!BF1163,#N/A)</f>
        <v>-1.3950525282585462</v>
      </c>
      <c r="BI1163" s="6">
        <f ca="1">IF(ISNUMBER('Descriptive Stats'!E1163),'Descriptive Stats'!E1163,#N/A)</f>
        <v>0</v>
      </c>
      <c r="BK1163" s="2">
        <f t="shared" ca="1" si="196"/>
        <v>0</v>
      </c>
      <c r="BL1163" s="2" t="str">
        <f t="shared" ca="1" si="197"/>
        <v/>
      </c>
    </row>
    <row r="1164" spans="1:64" ht="14.4" x14ac:dyDescent="0.3">
      <c r="A1164" s="2">
        <f>ROW()</f>
        <v>1164</v>
      </c>
      <c r="B1164" s="56"/>
      <c r="C1164" s="8">
        <f t="shared" ca="1" si="193"/>
        <v>20</v>
      </c>
      <c r="D1164" s="8">
        <f t="shared" ca="1" si="194"/>
        <v>0</v>
      </c>
      <c r="E1164" s="50">
        <f t="shared" ca="1" si="198"/>
        <v>4</v>
      </c>
      <c r="F1164" s="2" t="str">
        <f t="shared" ca="1" si="195"/>
        <v/>
      </c>
      <c r="BD1164" s="49">
        <f t="shared" ca="1" si="200"/>
        <v>3442</v>
      </c>
      <c r="BE1164" s="3">
        <f t="shared" ca="1" si="199"/>
        <v>0.34415000000000001</v>
      </c>
      <c r="BF1164" s="3">
        <f t="shared" ca="1" si="201"/>
        <v>-0.40116316278173481</v>
      </c>
      <c r="BG1164" s="9">
        <f t="shared" ca="1" si="202"/>
        <v>4</v>
      </c>
      <c r="BH1164" s="6">
        <f ca="1">IF(ISNUMBER('Descriptive Stats'!BF1164),'Descriptive Stats'!BF1164,#N/A)</f>
        <v>-0.40116316278173481</v>
      </c>
      <c r="BI1164" s="6">
        <f ca="1">IF(ISNUMBER('Descriptive Stats'!E1164),'Descriptive Stats'!E1164,#N/A)</f>
        <v>4</v>
      </c>
      <c r="BK1164" s="2" t="str">
        <f t="shared" ca="1" si="196"/>
        <v/>
      </c>
      <c r="BL1164" s="2">
        <f t="shared" ca="1" si="197"/>
        <v>4</v>
      </c>
    </row>
    <row r="1165" spans="1:64" ht="14.4" x14ac:dyDescent="0.3">
      <c r="A1165" s="2">
        <f>ROW()</f>
        <v>1165</v>
      </c>
      <c r="B1165" s="56"/>
      <c r="C1165" s="8">
        <f t="shared" ca="1" si="193"/>
        <v>13</v>
      </c>
      <c r="D1165" s="8">
        <f t="shared" ca="1" si="194"/>
        <v>4</v>
      </c>
      <c r="E1165" s="50">
        <f t="shared" ca="1" si="198"/>
        <v>0</v>
      </c>
      <c r="F1165" s="2" t="str">
        <f t="shared" ca="1" si="195"/>
        <v/>
      </c>
      <c r="BD1165" s="49">
        <f t="shared" ca="1" si="200"/>
        <v>815.5</v>
      </c>
      <c r="BE1165" s="3">
        <f t="shared" ca="1" si="199"/>
        <v>8.1500000000000003E-2</v>
      </c>
      <c r="BF1165" s="3">
        <f t="shared" ca="1" si="201"/>
        <v>-1.3950525282585462</v>
      </c>
      <c r="BG1165" s="9">
        <f t="shared" ca="1" si="202"/>
        <v>0</v>
      </c>
      <c r="BH1165" s="6">
        <f ca="1">IF(ISNUMBER('Descriptive Stats'!BF1165),'Descriptive Stats'!BF1165,#N/A)</f>
        <v>-1.3950525282585462</v>
      </c>
      <c r="BI1165" s="6">
        <f ca="1">IF(ISNUMBER('Descriptive Stats'!E1165),'Descriptive Stats'!E1165,#N/A)</f>
        <v>0</v>
      </c>
      <c r="BK1165" s="2">
        <f t="shared" ca="1" si="196"/>
        <v>0</v>
      </c>
      <c r="BL1165" s="2" t="str">
        <f t="shared" ca="1" si="197"/>
        <v/>
      </c>
    </row>
    <row r="1166" spans="1:64" ht="14.4" x14ac:dyDescent="0.3">
      <c r="A1166" s="2">
        <f>ROW()</f>
        <v>1166</v>
      </c>
      <c r="B1166" s="56"/>
      <c r="C1166" s="8">
        <f t="shared" ca="1" si="193"/>
        <v>11</v>
      </c>
      <c r="D1166" s="8">
        <f t="shared" ca="1" si="194"/>
        <v>0</v>
      </c>
      <c r="E1166" s="50">
        <f t="shared" ca="1" si="198"/>
        <v>6</v>
      </c>
      <c r="F1166" s="2" t="str">
        <f t="shared" ca="1" si="195"/>
        <v/>
      </c>
      <c r="BD1166" s="49">
        <f t="shared" ca="1" si="200"/>
        <v>3900</v>
      </c>
      <c r="BE1166" s="3">
        <f t="shared" ca="1" si="199"/>
        <v>0.38995000000000002</v>
      </c>
      <c r="BF1166" s="3">
        <f t="shared" ca="1" si="201"/>
        <v>-0.2794493539703507</v>
      </c>
      <c r="BG1166" s="9">
        <f t="shared" ca="1" si="202"/>
        <v>6</v>
      </c>
      <c r="BH1166" s="6">
        <f ca="1">IF(ISNUMBER('Descriptive Stats'!BF1166),'Descriptive Stats'!BF1166,#N/A)</f>
        <v>-0.2794493539703507</v>
      </c>
      <c r="BI1166" s="6">
        <f ca="1">IF(ISNUMBER('Descriptive Stats'!E1166),'Descriptive Stats'!E1166,#N/A)</f>
        <v>6</v>
      </c>
      <c r="BK1166" s="2" t="str">
        <f t="shared" ca="1" si="196"/>
        <v/>
      </c>
      <c r="BL1166" s="2">
        <f t="shared" ca="1" si="197"/>
        <v>6</v>
      </c>
    </row>
    <row r="1167" spans="1:64" ht="14.4" x14ac:dyDescent="0.3">
      <c r="A1167" s="2">
        <f>ROW()</f>
        <v>1167</v>
      </c>
      <c r="B1167" s="56"/>
      <c r="C1167" s="8">
        <f t="shared" ca="1" si="193"/>
        <v>16</v>
      </c>
      <c r="D1167" s="8">
        <f t="shared" ca="1" si="194"/>
        <v>6</v>
      </c>
      <c r="E1167" s="50">
        <f t="shared" ca="1" si="198"/>
        <v>7</v>
      </c>
      <c r="F1167" s="2" t="str">
        <f t="shared" ca="1" si="195"/>
        <v/>
      </c>
      <c r="BD1167" s="49">
        <f t="shared" ca="1" si="200"/>
        <v>4473.5</v>
      </c>
      <c r="BE1167" s="3">
        <f t="shared" ca="1" si="199"/>
        <v>0.44729999999999998</v>
      </c>
      <c r="BF1167" s="3">
        <f t="shared" ca="1" si="201"/>
        <v>-0.13248586824472414</v>
      </c>
      <c r="BG1167" s="9">
        <f t="shared" ca="1" si="202"/>
        <v>7</v>
      </c>
      <c r="BH1167" s="6">
        <f ca="1">IF(ISNUMBER('Descriptive Stats'!BF1167),'Descriptive Stats'!BF1167,#N/A)</f>
        <v>-0.13248586824472414</v>
      </c>
      <c r="BI1167" s="6">
        <f ca="1">IF(ISNUMBER('Descriptive Stats'!E1167),'Descriptive Stats'!E1167,#N/A)</f>
        <v>7</v>
      </c>
      <c r="BK1167" s="2" t="str">
        <f t="shared" ca="1" si="196"/>
        <v/>
      </c>
      <c r="BL1167" s="2">
        <f t="shared" ca="1" si="197"/>
        <v>7</v>
      </c>
    </row>
    <row r="1168" spans="1:64" ht="14.4" x14ac:dyDescent="0.3">
      <c r="A1168" s="2">
        <f>ROW()</f>
        <v>1168</v>
      </c>
      <c r="B1168" s="56"/>
      <c r="C1168" s="8">
        <f t="shared" ca="1" si="193"/>
        <v>19</v>
      </c>
      <c r="D1168" s="8">
        <f t="shared" ca="1" si="194"/>
        <v>7</v>
      </c>
      <c r="E1168" s="50">
        <f t="shared" ca="1" si="198"/>
        <v>2</v>
      </c>
      <c r="F1168" s="2" t="str">
        <f t="shared" ca="1" si="195"/>
        <v/>
      </c>
      <c r="BD1168" s="49">
        <f t="shared" ca="1" si="200"/>
        <v>2595</v>
      </c>
      <c r="BE1168" s="3">
        <f t="shared" ca="1" si="199"/>
        <v>0.25945000000000001</v>
      </c>
      <c r="BF1168" s="3">
        <f t="shared" ca="1" si="201"/>
        <v>-0.6450419512753276</v>
      </c>
      <c r="BG1168" s="9">
        <f t="shared" ca="1" si="202"/>
        <v>2</v>
      </c>
      <c r="BH1168" s="6">
        <f ca="1">IF(ISNUMBER('Descriptive Stats'!BF1168),'Descriptive Stats'!BF1168,#N/A)</f>
        <v>-0.6450419512753276</v>
      </c>
      <c r="BI1168" s="6">
        <f ca="1">IF(ISNUMBER('Descriptive Stats'!E1168),'Descriptive Stats'!E1168,#N/A)</f>
        <v>2</v>
      </c>
      <c r="BK1168" s="2">
        <f t="shared" ca="1" si="196"/>
        <v>2</v>
      </c>
      <c r="BL1168" s="2">
        <f t="shared" ca="1" si="197"/>
        <v>2</v>
      </c>
    </row>
    <row r="1169" spans="1:64" ht="14.4" x14ac:dyDescent="0.3">
      <c r="A1169" s="2">
        <f>ROW()</f>
        <v>1169</v>
      </c>
      <c r="B1169" s="56"/>
      <c r="C1169" s="8">
        <f t="shared" ref="C1169:C1232" ca="1" si="203">RANDBETWEEN(2,COUNT(B:B))</f>
        <v>9</v>
      </c>
      <c r="D1169" s="8">
        <f t="shared" ref="D1169:D1232" ca="1" si="204">VLOOKUP(C1169,A:B,2,TRUE)</f>
        <v>2</v>
      </c>
      <c r="E1169" s="50">
        <f t="shared" ca="1" si="198"/>
        <v>19</v>
      </c>
      <c r="F1169" s="2" t="str">
        <f t="shared" ref="F1169:F1232" ca="1" si="205">IF(ISNUMBER(E1169),IF(OR(E1169&lt;$K$16,E1169&gt;$K$14),"X",""),"")</f>
        <v>X</v>
      </c>
      <c r="BD1169" s="49">
        <f t="shared" ca="1" si="200"/>
        <v>5294</v>
      </c>
      <c r="BE1169" s="3">
        <f t="shared" ca="1" si="199"/>
        <v>0.52934999999999999</v>
      </c>
      <c r="BF1169" s="3">
        <f t="shared" ca="1" si="201"/>
        <v>7.3636031452008061E-2</v>
      </c>
      <c r="BG1169" s="9">
        <f t="shared" ca="1" si="202"/>
        <v>19</v>
      </c>
      <c r="BH1169" s="6">
        <f ca="1">IF(ISNUMBER('Descriptive Stats'!BF1169),'Descriptive Stats'!BF1169,#N/A)</f>
        <v>7.3636031452008061E-2</v>
      </c>
      <c r="BI1169" s="6">
        <f ca="1">IF(ISNUMBER('Descriptive Stats'!E1169),'Descriptive Stats'!E1169,#N/A)</f>
        <v>19</v>
      </c>
      <c r="BK1169" s="2" t="str">
        <f t="shared" ca="1" si="196"/>
        <v/>
      </c>
      <c r="BL1169" s="2">
        <f t="shared" ca="1" si="197"/>
        <v>19</v>
      </c>
    </row>
    <row r="1170" spans="1:64" ht="14.4" x14ac:dyDescent="0.3">
      <c r="A1170" s="2">
        <f>ROW()</f>
        <v>1170</v>
      </c>
      <c r="B1170" s="56"/>
      <c r="C1170" s="8">
        <f t="shared" ca="1" si="203"/>
        <v>7</v>
      </c>
      <c r="D1170" s="8">
        <f t="shared" ca="1" si="204"/>
        <v>19</v>
      </c>
      <c r="E1170" s="50">
        <f t="shared" ca="1" si="198"/>
        <v>1</v>
      </c>
      <c r="F1170" s="2" t="str">
        <f t="shared" ca="1" si="205"/>
        <v/>
      </c>
      <c r="BD1170" s="49">
        <f t="shared" ca="1" si="200"/>
        <v>1871</v>
      </c>
      <c r="BE1170" s="3">
        <f t="shared" ca="1" si="199"/>
        <v>0.18704999999999999</v>
      </c>
      <c r="BF1170" s="3">
        <f t="shared" ca="1" si="201"/>
        <v>-0.88881967520906158</v>
      </c>
      <c r="BG1170" s="9">
        <f t="shared" ca="1" si="202"/>
        <v>1</v>
      </c>
      <c r="BH1170" s="6">
        <f ca="1">IF(ISNUMBER('Descriptive Stats'!BF1170),'Descriptive Stats'!BF1170,#N/A)</f>
        <v>-0.88881967520906158</v>
      </c>
      <c r="BI1170" s="6">
        <f ca="1">IF(ISNUMBER('Descriptive Stats'!E1170),'Descriptive Stats'!E1170,#N/A)</f>
        <v>1</v>
      </c>
      <c r="BK1170" s="2">
        <f t="shared" ca="1" si="196"/>
        <v>1</v>
      </c>
      <c r="BL1170" s="2" t="str">
        <f t="shared" ca="1" si="197"/>
        <v/>
      </c>
    </row>
    <row r="1171" spans="1:64" ht="14.4" x14ac:dyDescent="0.3">
      <c r="A1171" s="2">
        <f>ROW()</f>
        <v>1171</v>
      </c>
      <c r="B1171" s="56"/>
      <c r="C1171" s="8">
        <f t="shared" ca="1" si="203"/>
        <v>12</v>
      </c>
      <c r="D1171" s="8">
        <f t="shared" ca="1" si="204"/>
        <v>1</v>
      </c>
      <c r="E1171" s="50">
        <f t="shared" ca="1" si="198"/>
        <v>7</v>
      </c>
      <c r="F1171" s="2" t="str">
        <f t="shared" ca="1" si="205"/>
        <v/>
      </c>
      <c r="BD1171" s="49">
        <f t="shared" ca="1" si="200"/>
        <v>4473.5</v>
      </c>
      <c r="BE1171" s="3">
        <f t="shared" ca="1" si="199"/>
        <v>0.44729999999999998</v>
      </c>
      <c r="BF1171" s="3">
        <f t="shared" ca="1" si="201"/>
        <v>-0.13248586824472414</v>
      </c>
      <c r="BG1171" s="9">
        <f t="shared" ca="1" si="202"/>
        <v>7</v>
      </c>
      <c r="BH1171" s="6">
        <f ca="1">IF(ISNUMBER('Descriptive Stats'!BF1171),'Descriptive Stats'!BF1171,#N/A)</f>
        <v>-0.13248586824472414</v>
      </c>
      <c r="BI1171" s="6">
        <f ca="1">IF(ISNUMBER('Descriptive Stats'!E1171),'Descriptive Stats'!E1171,#N/A)</f>
        <v>7</v>
      </c>
      <c r="BK1171" s="2" t="str">
        <f t="shared" ca="1" si="196"/>
        <v/>
      </c>
      <c r="BL1171" s="2">
        <f t="shared" ca="1" si="197"/>
        <v>7</v>
      </c>
    </row>
    <row r="1172" spans="1:64" ht="14.4" x14ac:dyDescent="0.3">
      <c r="A1172" s="2">
        <f>ROW()</f>
        <v>1172</v>
      </c>
      <c r="B1172" s="56"/>
      <c r="C1172" s="8">
        <f t="shared" ca="1" si="203"/>
        <v>6</v>
      </c>
      <c r="D1172" s="8">
        <f t="shared" ca="1" si="204"/>
        <v>7</v>
      </c>
      <c r="E1172" s="50">
        <f t="shared" ca="1" si="198"/>
        <v>3</v>
      </c>
      <c r="F1172" s="2" t="str">
        <f t="shared" ca="1" si="205"/>
        <v/>
      </c>
      <c r="BD1172" s="49">
        <f t="shared" ca="1" si="200"/>
        <v>3200</v>
      </c>
      <c r="BE1172" s="3">
        <f t="shared" ca="1" si="199"/>
        <v>0.31995000000000001</v>
      </c>
      <c r="BF1172" s="3">
        <f t="shared" ca="1" si="201"/>
        <v>-0.46783862043457014</v>
      </c>
      <c r="BG1172" s="9">
        <f t="shared" ca="1" si="202"/>
        <v>3</v>
      </c>
      <c r="BH1172" s="6">
        <f ca="1">IF(ISNUMBER('Descriptive Stats'!BF1172),'Descriptive Stats'!BF1172,#N/A)</f>
        <v>-0.46783862043457014</v>
      </c>
      <c r="BI1172" s="6">
        <f ca="1">IF(ISNUMBER('Descriptive Stats'!E1172),'Descriptive Stats'!E1172,#N/A)</f>
        <v>3</v>
      </c>
      <c r="BK1172" s="2" t="str">
        <f t="shared" ca="1" si="196"/>
        <v/>
      </c>
      <c r="BL1172" s="2">
        <f t="shared" ca="1" si="197"/>
        <v>3</v>
      </c>
    </row>
    <row r="1173" spans="1:64" ht="14.4" x14ac:dyDescent="0.3">
      <c r="A1173" s="2">
        <f>ROW()</f>
        <v>1173</v>
      </c>
      <c r="B1173" s="56"/>
      <c r="C1173" s="8">
        <f t="shared" ca="1" si="203"/>
        <v>10</v>
      </c>
      <c r="D1173" s="8">
        <f t="shared" ca="1" si="204"/>
        <v>3</v>
      </c>
      <c r="E1173" s="50">
        <f t="shared" ca="1" si="198"/>
        <v>2</v>
      </c>
      <c r="F1173" s="2" t="str">
        <f t="shared" ca="1" si="205"/>
        <v/>
      </c>
      <c r="BD1173" s="49">
        <f t="shared" ca="1" si="200"/>
        <v>2595</v>
      </c>
      <c r="BE1173" s="3">
        <f t="shared" ca="1" si="199"/>
        <v>0.25945000000000001</v>
      </c>
      <c r="BF1173" s="3">
        <f t="shared" ca="1" si="201"/>
        <v>-0.6450419512753276</v>
      </c>
      <c r="BG1173" s="9">
        <f t="shared" ca="1" si="202"/>
        <v>2</v>
      </c>
      <c r="BH1173" s="6">
        <f ca="1">IF(ISNUMBER('Descriptive Stats'!BF1173),'Descriptive Stats'!BF1173,#N/A)</f>
        <v>-0.6450419512753276</v>
      </c>
      <c r="BI1173" s="6">
        <f ca="1">IF(ISNUMBER('Descriptive Stats'!E1173),'Descriptive Stats'!E1173,#N/A)</f>
        <v>2</v>
      </c>
      <c r="BK1173" s="2">
        <f t="shared" ca="1" si="196"/>
        <v>2</v>
      </c>
      <c r="BL1173" s="2">
        <f t="shared" ca="1" si="197"/>
        <v>2</v>
      </c>
    </row>
    <row r="1174" spans="1:64" ht="14.4" x14ac:dyDescent="0.3">
      <c r="A1174" s="2">
        <f>ROW()</f>
        <v>1174</v>
      </c>
      <c r="B1174" s="56"/>
      <c r="C1174" s="8">
        <f t="shared" ca="1" si="203"/>
        <v>3</v>
      </c>
      <c r="D1174" s="8">
        <f t="shared" ca="1" si="204"/>
        <v>2</v>
      </c>
      <c r="E1174" s="50">
        <f t="shared" ca="1" si="198"/>
        <v>1</v>
      </c>
      <c r="F1174" s="2" t="str">
        <f t="shared" ca="1" si="205"/>
        <v/>
      </c>
      <c r="BD1174" s="49">
        <f t="shared" ca="1" si="200"/>
        <v>1871</v>
      </c>
      <c r="BE1174" s="3">
        <f t="shared" ca="1" si="199"/>
        <v>0.18704999999999999</v>
      </c>
      <c r="BF1174" s="3">
        <f t="shared" ca="1" si="201"/>
        <v>-0.88881967520906158</v>
      </c>
      <c r="BG1174" s="9">
        <f t="shared" ca="1" si="202"/>
        <v>1</v>
      </c>
      <c r="BH1174" s="6">
        <f ca="1">IF(ISNUMBER('Descriptive Stats'!BF1174),'Descriptive Stats'!BF1174,#N/A)</f>
        <v>-0.88881967520906158</v>
      </c>
      <c r="BI1174" s="6">
        <f ca="1">IF(ISNUMBER('Descriptive Stats'!E1174),'Descriptive Stats'!E1174,#N/A)</f>
        <v>1</v>
      </c>
      <c r="BK1174" s="2">
        <f t="shared" ca="1" si="196"/>
        <v>1</v>
      </c>
      <c r="BL1174" s="2" t="str">
        <f t="shared" ca="1" si="197"/>
        <v/>
      </c>
    </row>
    <row r="1175" spans="1:64" ht="14.4" x14ac:dyDescent="0.3">
      <c r="A1175" s="2">
        <f>ROW()</f>
        <v>1175</v>
      </c>
      <c r="B1175" s="56"/>
      <c r="C1175" s="8">
        <f t="shared" ca="1" si="203"/>
        <v>12</v>
      </c>
      <c r="D1175" s="8">
        <f t="shared" ca="1" si="204"/>
        <v>1</v>
      </c>
      <c r="E1175" s="50">
        <f t="shared" ca="1" si="198"/>
        <v>3</v>
      </c>
      <c r="F1175" s="2" t="str">
        <f t="shared" ca="1" si="205"/>
        <v/>
      </c>
      <c r="BD1175" s="49">
        <f t="shared" ca="1" si="200"/>
        <v>3200</v>
      </c>
      <c r="BE1175" s="3">
        <f t="shared" ca="1" si="199"/>
        <v>0.31995000000000001</v>
      </c>
      <c r="BF1175" s="3">
        <f t="shared" ca="1" si="201"/>
        <v>-0.46783862043457014</v>
      </c>
      <c r="BG1175" s="9">
        <f t="shared" ca="1" si="202"/>
        <v>3</v>
      </c>
      <c r="BH1175" s="6">
        <f ca="1">IF(ISNUMBER('Descriptive Stats'!BF1175),'Descriptive Stats'!BF1175,#N/A)</f>
        <v>-0.46783862043457014</v>
      </c>
      <c r="BI1175" s="6">
        <f ca="1">IF(ISNUMBER('Descriptive Stats'!E1175),'Descriptive Stats'!E1175,#N/A)</f>
        <v>3</v>
      </c>
      <c r="BK1175" s="2" t="str">
        <f t="shared" ca="1" si="196"/>
        <v/>
      </c>
      <c r="BL1175" s="2">
        <f t="shared" ca="1" si="197"/>
        <v>3</v>
      </c>
    </row>
    <row r="1176" spans="1:64" ht="14.4" x14ac:dyDescent="0.3">
      <c r="A1176" s="2">
        <f>ROW()</f>
        <v>1176</v>
      </c>
      <c r="B1176" s="56"/>
      <c r="C1176" s="8">
        <f t="shared" ca="1" si="203"/>
        <v>10</v>
      </c>
      <c r="D1176" s="8">
        <f t="shared" ca="1" si="204"/>
        <v>3</v>
      </c>
      <c r="E1176" s="50">
        <f t="shared" ca="1" si="198"/>
        <v>1</v>
      </c>
      <c r="F1176" s="2" t="str">
        <f t="shared" ca="1" si="205"/>
        <v/>
      </c>
      <c r="BD1176" s="49">
        <f t="shared" ca="1" si="200"/>
        <v>1871</v>
      </c>
      <c r="BE1176" s="3">
        <f t="shared" ca="1" si="199"/>
        <v>0.18704999999999999</v>
      </c>
      <c r="BF1176" s="3">
        <f t="shared" ca="1" si="201"/>
        <v>-0.88881967520906158</v>
      </c>
      <c r="BG1176" s="9">
        <f t="shared" ca="1" si="202"/>
        <v>1</v>
      </c>
      <c r="BH1176" s="6">
        <f ca="1">IF(ISNUMBER('Descriptive Stats'!BF1176),'Descriptive Stats'!BF1176,#N/A)</f>
        <v>-0.88881967520906158</v>
      </c>
      <c r="BI1176" s="6">
        <f ca="1">IF(ISNUMBER('Descriptive Stats'!E1176),'Descriptive Stats'!E1176,#N/A)</f>
        <v>1</v>
      </c>
      <c r="BK1176" s="2">
        <f t="shared" ca="1" si="196"/>
        <v>1</v>
      </c>
      <c r="BL1176" s="2" t="str">
        <f t="shared" ca="1" si="197"/>
        <v/>
      </c>
    </row>
    <row r="1177" spans="1:64" ht="14.4" x14ac:dyDescent="0.3">
      <c r="A1177" s="2">
        <f>ROW()</f>
        <v>1177</v>
      </c>
      <c r="B1177" s="56"/>
      <c r="C1177" s="8">
        <f t="shared" ca="1" si="203"/>
        <v>8</v>
      </c>
      <c r="D1177" s="8">
        <f t="shared" ca="1" si="204"/>
        <v>1</v>
      </c>
      <c r="E1177" s="50">
        <f t="shared" ca="1" si="198"/>
        <v>2</v>
      </c>
      <c r="F1177" s="2" t="str">
        <f t="shared" ca="1" si="205"/>
        <v/>
      </c>
      <c r="BD1177" s="49">
        <f t="shared" ca="1" si="200"/>
        <v>2595</v>
      </c>
      <c r="BE1177" s="3">
        <f t="shared" ca="1" si="199"/>
        <v>0.25945000000000001</v>
      </c>
      <c r="BF1177" s="3">
        <f t="shared" ca="1" si="201"/>
        <v>-0.6450419512753276</v>
      </c>
      <c r="BG1177" s="9">
        <f t="shared" ca="1" si="202"/>
        <v>2</v>
      </c>
      <c r="BH1177" s="6">
        <f ca="1">IF(ISNUMBER('Descriptive Stats'!BF1177),'Descriptive Stats'!BF1177,#N/A)</f>
        <v>-0.6450419512753276</v>
      </c>
      <c r="BI1177" s="6">
        <f ca="1">IF(ISNUMBER('Descriptive Stats'!E1177),'Descriptive Stats'!E1177,#N/A)</f>
        <v>2</v>
      </c>
      <c r="BK1177" s="2">
        <f t="shared" ca="1" si="196"/>
        <v>2</v>
      </c>
      <c r="BL1177" s="2">
        <f t="shared" ca="1" si="197"/>
        <v>2</v>
      </c>
    </row>
    <row r="1178" spans="1:64" ht="14.4" x14ac:dyDescent="0.3">
      <c r="A1178" s="2">
        <f>ROW()</f>
        <v>1178</v>
      </c>
      <c r="B1178" s="56"/>
      <c r="C1178" s="8">
        <f t="shared" ca="1" si="203"/>
        <v>3</v>
      </c>
      <c r="D1178" s="8">
        <f t="shared" ca="1" si="204"/>
        <v>2</v>
      </c>
      <c r="E1178" s="50">
        <f t="shared" ca="1" si="198"/>
        <v>0</v>
      </c>
      <c r="F1178" s="2" t="str">
        <f t="shared" ca="1" si="205"/>
        <v/>
      </c>
      <c r="BD1178" s="49">
        <f t="shared" ca="1" si="200"/>
        <v>815.5</v>
      </c>
      <c r="BE1178" s="3">
        <f t="shared" ca="1" si="199"/>
        <v>8.1500000000000003E-2</v>
      </c>
      <c r="BF1178" s="3">
        <f t="shared" ca="1" si="201"/>
        <v>-1.3950525282585462</v>
      </c>
      <c r="BG1178" s="9">
        <f t="shared" ca="1" si="202"/>
        <v>0</v>
      </c>
      <c r="BH1178" s="6">
        <f ca="1">IF(ISNUMBER('Descriptive Stats'!BF1178),'Descriptive Stats'!BF1178,#N/A)</f>
        <v>-1.3950525282585462</v>
      </c>
      <c r="BI1178" s="6">
        <f ca="1">IF(ISNUMBER('Descriptive Stats'!E1178),'Descriptive Stats'!E1178,#N/A)</f>
        <v>0</v>
      </c>
      <c r="BK1178" s="2">
        <f t="shared" ca="1" si="196"/>
        <v>0</v>
      </c>
      <c r="BL1178" s="2" t="str">
        <f t="shared" ca="1" si="197"/>
        <v/>
      </c>
    </row>
    <row r="1179" spans="1:64" ht="14.4" x14ac:dyDescent="0.3">
      <c r="A1179" s="2">
        <f>ROW()</f>
        <v>1179</v>
      </c>
      <c r="B1179" s="56"/>
      <c r="C1179" s="8">
        <f t="shared" ca="1" si="203"/>
        <v>20</v>
      </c>
      <c r="D1179" s="8">
        <f t="shared" ca="1" si="204"/>
        <v>0</v>
      </c>
      <c r="E1179" s="50">
        <f t="shared" ca="1" si="198"/>
        <v>1</v>
      </c>
      <c r="F1179" s="2" t="str">
        <f t="shared" ca="1" si="205"/>
        <v/>
      </c>
      <c r="BD1179" s="49">
        <f t="shared" ca="1" si="200"/>
        <v>1871</v>
      </c>
      <c r="BE1179" s="3">
        <f t="shared" ca="1" si="199"/>
        <v>0.18704999999999999</v>
      </c>
      <c r="BF1179" s="3">
        <f t="shared" ca="1" si="201"/>
        <v>-0.88881967520906158</v>
      </c>
      <c r="BG1179" s="9">
        <f t="shared" ca="1" si="202"/>
        <v>1</v>
      </c>
      <c r="BH1179" s="6">
        <f ca="1">IF(ISNUMBER('Descriptive Stats'!BF1179),'Descriptive Stats'!BF1179,#N/A)</f>
        <v>-0.88881967520906158</v>
      </c>
      <c r="BI1179" s="6">
        <f ca="1">IF(ISNUMBER('Descriptive Stats'!E1179),'Descriptive Stats'!E1179,#N/A)</f>
        <v>1</v>
      </c>
      <c r="BK1179" s="2">
        <f t="shared" ca="1" si="196"/>
        <v>1</v>
      </c>
      <c r="BL1179" s="2" t="str">
        <f t="shared" ca="1" si="197"/>
        <v/>
      </c>
    </row>
    <row r="1180" spans="1:64" ht="14.4" x14ac:dyDescent="0.3">
      <c r="A1180" s="2">
        <f>ROW()</f>
        <v>1180</v>
      </c>
      <c r="B1180" s="56"/>
      <c r="C1180" s="8">
        <f t="shared" ca="1" si="203"/>
        <v>8</v>
      </c>
      <c r="D1180" s="8">
        <f t="shared" ca="1" si="204"/>
        <v>1</v>
      </c>
      <c r="E1180" s="50">
        <f t="shared" ca="1" si="198"/>
        <v>7</v>
      </c>
      <c r="F1180" s="2" t="str">
        <f t="shared" ca="1" si="205"/>
        <v/>
      </c>
      <c r="BD1180" s="49">
        <f t="shared" ca="1" si="200"/>
        <v>4473.5</v>
      </c>
      <c r="BE1180" s="3">
        <f t="shared" ca="1" si="199"/>
        <v>0.44729999999999998</v>
      </c>
      <c r="BF1180" s="3">
        <f t="shared" ca="1" si="201"/>
        <v>-0.13248586824472414</v>
      </c>
      <c r="BG1180" s="9">
        <f t="shared" ca="1" si="202"/>
        <v>7</v>
      </c>
      <c r="BH1180" s="6">
        <f ca="1">IF(ISNUMBER('Descriptive Stats'!BF1180),'Descriptive Stats'!BF1180,#N/A)</f>
        <v>-0.13248586824472414</v>
      </c>
      <c r="BI1180" s="6">
        <f ca="1">IF(ISNUMBER('Descriptive Stats'!E1180),'Descriptive Stats'!E1180,#N/A)</f>
        <v>7</v>
      </c>
      <c r="BK1180" s="2" t="str">
        <f t="shared" ca="1" si="196"/>
        <v/>
      </c>
      <c r="BL1180" s="2">
        <f t="shared" ca="1" si="197"/>
        <v>7</v>
      </c>
    </row>
    <row r="1181" spans="1:64" ht="14.4" x14ac:dyDescent="0.3">
      <c r="A1181" s="2">
        <f>ROW()</f>
        <v>1181</v>
      </c>
      <c r="B1181" s="56"/>
      <c r="C1181" s="8">
        <f t="shared" ca="1" si="203"/>
        <v>6</v>
      </c>
      <c r="D1181" s="8">
        <f t="shared" ca="1" si="204"/>
        <v>7</v>
      </c>
      <c r="E1181" s="50">
        <f t="shared" ca="1" si="198"/>
        <v>6</v>
      </c>
      <c r="F1181" s="2" t="str">
        <f t="shared" ca="1" si="205"/>
        <v/>
      </c>
      <c r="BD1181" s="49">
        <f t="shared" ca="1" si="200"/>
        <v>3900</v>
      </c>
      <c r="BE1181" s="3">
        <f t="shared" ca="1" si="199"/>
        <v>0.38995000000000002</v>
      </c>
      <c r="BF1181" s="3">
        <f t="shared" ca="1" si="201"/>
        <v>-0.2794493539703507</v>
      </c>
      <c r="BG1181" s="9">
        <f t="shared" ca="1" si="202"/>
        <v>6</v>
      </c>
      <c r="BH1181" s="6">
        <f ca="1">IF(ISNUMBER('Descriptive Stats'!BF1181),'Descriptive Stats'!BF1181,#N/A)</f>
        <v>-0.2794493539703507</v>
      </c>
      <c r="BI1181" s="6">
        <f ca="1">IF(ISNUMBER('Descriptive Stats'!E1181),'Descriptive Stats'!E1181,#N/A)</f>
        <v>6</v>
      </c>
      <c r="BK1181" s="2" t="str">
        <f t="shared" ca="1" si="196"/>
        <v/>
      </c>
      <c r="BL1181" s="2">
        <f t="shared" ca="1" si="197"/>
        <v>6</v>
      </c>
    </row>
    <row r="1182" spans="1:64" ht="14.4" x14ac:dyDescent="0.3">
      <c r="A1182" s="2">
        <f>ROW()</f>
        <v>1182</v>
      </c>
      <c r="B1182" s="56"/>
      <c r="C1182" s="8">
        <f t="shared" ca="1" si="203"/>
        <v>16</v>
      </c>
      <c r="D1182" s="8">
        <f t="shared" ca="1" si="204"/>
        <v>6</v>
      </c>
      <c r="E1182" s="50">
        <f t="shared" ca="1" si="198"/>
        <v>7</v>
      </c>
      <c r="F1182" s="2" t="str">
        <f t="shared" ca="1" si="205"/>
        <v/>
      </c>
      <c r="BD1182" s="49">
        <f t="shared" ca="1" si="200"/>
        <v>4473.5</v>
      </c>
      <c r="BE1182" s="3">
        <f t="shared" ca="1" si="199"/>
        <v>0.44729999999999998</v>
      </c>
      <c r="BF1182" s="3">
        <f t="shared" ca="1" si="201"/>
        <v>-0.13248586824472414</v>
      </c>
      <c r="BG1182" s="9">
        <f t="shared" ca="1" si="202"/>
        <v>7</v>
      </c>
      <c r="BH1182" s="6">
        <f ca="1">IF(ISNUMBER('Descriptive Stats'!BF1182),'Descriptive Stats'!BF1182,#N/A)</f>
        <v>-0.13248586824472414</v>
      </c>
      <c r="BI1182" s="6">
        <f ca="1">IF(ISNUMBER('Descriptive Stats'!E1182),'Descriptive Stats'!E1182,#N/A)</f>
        <v>7</v>
      </c>
      <c r="BK1182" s="2" t="str">
        <f t="shared" ca="1" si="196"/>
        <v/>
      </c>
      <c r="BL1182" s="2">
        <f t="shared" ca="1" si="197"/>
        <v>7</v>
      </c>
    </row>
    <row r="1183" spans="1:64" ht="14.4" x14ac:dyDescent="0.3">
      <c r="A1183" s="2">
        <f>ROW()</f>
        <v>1183</v>
      </c>
      <c r="B1183" s="56"/>
      <c r="C1183" s="8">
        <f t="shared" ca="1" si="203"/>
        <v>19</v>
      </c>
      <c r="D1183" s="8">
        <f t="shared" ca="1" si="204"/>
        <v>7</v>
      </c>
      <c r="E1183" s="50">
        <f t="shared" ca="1" si="198"/>
        <v>4</v>
      </c>
      <c r="F1183" s="2" t="str">
        <f t="shared" ca="1" si="205"/>
        <v/>
      </c>
      <c r="BD1183" s="49">
        <f t="shared" ca="1" si="200"/>
        <v>3442</v>
      </c>
      <c r="BE1183" s="3">
        <f t="shared" ca="1" si="199"/>
        <v>0.34415000000000001</v>
      </c>
      <c r="BF1183" s="3">
        <f t="shared" ca="1" si="201"/>
        <v>-0.40116316278173481</v>
      </c>
      <c r="BG1183" s="9">
        <f t="shared" ca="1" si="202"/>
        <v>4</v>
      </c>
      <c r="BH1183" s="6">
        <f ca="1">IF(ISNUMBER('Descriptive Stats'!BF1183),'Descriptive Stats'!BF1183,#N/A)</f>
        <v>-0.40116316278173481</v>
      </c>
      <c r="BI1183" s="6">
        <f ca="1">IF(ISNUMBER('Descriptive Stats'!E1183),'Descriptive Stats'!E1183,#N/A)</f>
        <v>4</v>
      </c>
      <c r="BK1183" s="2" t="str">
        <f t="shared" ca="1" si="196"/>
        <v/>
      </c>
      <c r="BL1183" s="2">
        <f t="shared" ca="1" si="197"/>
        <v>4</v>
      </c>
    </row>
    <row r="1184" spans="1:64" ht="14.4" x14ac:dyDescent="0.3">
      <c r="A1184" s="2">
        <f>ROW()</f>
        <v>1184</v>
      </c>
      <c r="B1184" s="56"/>
      <c r="C1184" s="8">
        <f t="shared" ca="1" si="203"/>
        <v>13</v>
      </c>
      <c r="D1184" s="8">
        <f t="shared" ca="1" si="204"/>
        <v>4</v>
      </c>
      <c r="E1184" s="50">
        <f t="shared" ca="1" si="198"/>
        <v>19</v>
      </c>
      <c r="F1184" s="2" t="str">
        <f t="shared" ca="1" si="205"/>
        <v>X</v>
      </c>
      <c r="BD1184" s="49">
        <f t="shared" ca="1" si="200"/>
        <v>5294</v>
      </c>
      <c r="BE1184" s="3">
        <f t="shared" ca="1" si="199"/>
        <v>0.52934999999999999</v>
      </c>
      <c r="BF1184" s="3">
        <f t="shared" ca="1" si="201"/>
        <v>7.3636031452008061E-2</v>
      </c>
      <c r="BG1184" s="9">
        <f t="shared" ca="1" si="202"/>
        <v>19</v>
      </c>
      <c r="BH1184" s="6">
        <f ca="1">IF(ISNUMBER('Descriptive Stats'!BF1184),'Descriptive Stats'!BF1184,#N/A)</f>
        <v>7.3636031452008061E-2</v>
      </c>
      <c r="BI1184" s="6">
        <f ca="1">IF(ISNUMBER('Descriptive Stats'!E1184),'Descriptive Stats'!E1184,#N/A)</f>
        <v>19</v>
      </c>
      <c r="BK1184" s="2" t="str">
        <f t="shared" ca="1" si="196"/>
        <v/>
      </c>
      <c r="BL1184" s="2">
        <f t="shared" ca="1" si="197"/>
        <v>19</v>
      </c>
    </row>
    <row r="1185" spans="1:64" ht="14.4" x14ac:dyDescent="0.3">
      <c r="A1185" s="2">
        <f>ROW()</f>
        <v>1185</v>
      </c>
      <c r="B1185" s="56"/>
      <c r="C1185" s="8">
        <f t="shared" ca="1" si="203"/>
        <v>7</v>
      </c>
      <c r="D1185" s="8">
        <f t="shared" ca="1" si="204"/>
        <v>19</v>
      </c>
      <c r="E1185" s="50">
        <f t="shared" ca="1" si="198"/>
        <v>0</v>
      </c>
      <c r="F1185" s="2" t="str">
        <f t="shared" ca="1" si="205"/>
        <v/>
      </c>
      <c r="BD1185" s="49">
        <f t="shared" ca="1" si="200"/>
        <v>815.5</v>
      </c>
      <c r="BE1185" s="3">
        <f t="shared" ca="1" si="199"/>
        <v>8.1500000000000003E-2</v>
      </c>
      <c r="BF1185" s="3">
        <f t="shared" ca="1" si="201"/>
        <v>-1.3950525282585462</v>
      </c>
      <c r="BG1185" s="9">
        <f t="shared" ca="1" si="202"/>
        <v>0</v>
      </c>
      <c r="BH1185" s="6">
        <f ca="1">IF(ISNUMBER('Descriptive Stats'!BF1185),'Descriptive Stats'!BF1185,#N/A)</f>
        <v>-1.3950525282585462</v>
      </c>
      <c r="BI1185" s="6">
        <f ca="1">IF(ISNUMBER('Descriptive Stats'!E1185),'Descriptive Stats'!E1185,#N/A)</f>
        <v>0</v>
      </c>
      <c r="BK1185" s="2">
        <f t="shared" ca="1" si="196"/>
        <v>0</v>
      </c>
      <c r="BL1185" s="2" t="str">
        <f t="shared" ca="1" si="197"/>
        <v/>
      </c>
    </row>
    <row r="1186" spans="1:64" ht="14.4" x14ac:dyDescent="0.3">
      <c r="A1186" s="2">
        <f>ROW()</f>
        <v>1186</v>
      </c>
      <c r="B1186" s="56"/>
      <c r="C1186" s="8">
        <f t="shared" ca="1" si="203"/>
        <v>18</v>
      </c>
      <c r="D1186" s="8">
        <f t="shared" ca="1" si="204"/>
        <v>0</v>
      </c>
      <c r="E1186" s="50">
        <f t="shared" ca="1" si="198"/>
        <v>6</v>
      </c>
      <c r="F1186" s="2" t="str">
        <f t="shared" ca="1" si="205"/>
        <v/>
      </c>
      <c r="BD1186" s="49">
        <f t="shared" ca="1" si="200"/>
        <v>3900</v>
      </c>
      <c r="BE1186" s="3">
        <f t="shared" ca="1" si="199"/>
        <v>0.38995000000000002</v>
      </c>
      <c r="BF1186" s="3">
        <f t="shared" ca="1" si="201"/>
        <v>-0.2794493539703507</v>
      </c>
      <c r="BG1186" s="9">
        <f t="shared" ca="1" si="202"/>
        <v>6</v>
      </c>
      <c r="BH1186" s="6">
        <f ca="1">IF(ISNUMBER('Descriptive Stats'!BF1186),'Descriptive Stats'!BF1186,#N/A)</f>
        <v>-0.2794493539703507</v>
      </c>
      <c r="BI1186" s="6">
        <f ca="1">IF(ISNUMBER('Descriptive Stats'!E1186),'Descriptive Stats'!E1186,#N/A)</f>
        <v>6</v>
      </c>
      <c r="BK1186" s="2" t="str">
        <f t="shared" ca="1" si="196"/>
        <v/>
      </c>
      <c r="BL1186" s="2">
        <f t="shared" ca="1" si="197"/>
        <v>6</v>
      </c>
    </row>
    <row r="1187" spans="1:64" ht="14.4" x14ac:dyDescent="0.3">
      <c r="A1187" s="2">
        <f>ROW()</f>
        <v>1187</v>
      </c>
      <c r="B1187" s="56"/>
      <c r="C1187" s="8">
        <f t="shared" ca="1" si="203"/>
        <v>5</v>
      </c>
      <c r="D1187" s="8">
        <f t="shared" ca="1" si="204"/>
        <v>6</v>
      </c>
      <c r="E1187" s="50">
        <f t="shared" ca="1" si="198"/>
        <v>6</v>
      </c>
      <c r="F1187" s="2" t="str">
        <f t="shared" ca="1" si="205"/>
        <v/>
      </c>
      <c r="BD1187" s="49">
        <f t="shared" ca="1" si="200"/>
        <v>3900</v>
      </c>
      <c r="BE1187" s="3">
        <f t="shared" ca="1" si="199"/>
        <v>0.38995000000000002</v>
      </c>
      <c r="BF1187" s="3">
        <f t="shared" ca="1" si="201"/>
        <v>-0.2794493539703507</v>
      </c>
      <c r="BG1187" s="9">
        <f t="shared" ca="1" si="202"/>
        <v>6</v>
      </c>
      <c r="BH1187" s="6">
        <f ca="1">IF(ISNUMBER('Descriptive Stats'!BF1187),'Descriptive Stats'!BF1187,#N/A)</f>
        <v>-0.2794493539703507</v>
      </c>
      <c r="BI1187" s="6">
        <f ca="1">IF(ISNUMBER('Descriptive Stats'!E1187),'Descriptive Stats'!E1187,#N/A)</f>
        <v>6</v>
      </c>
      <c r="BK1187" s="2" t="str">
        <f t="shared" ref="BK1187:BK1250" ca="1" si="206">IF(AND(ISNUMBER(E1187),E1187&lt;=$J$15),E1187,"")</f>
        <v/>
      </c>
      <c r="BL1187" s="2">
        <f t="shared" ref="BL1187:BL1250" ca="1" si="207">IF(AND(ISNUMBER(E1187),E1187&gt;=$J$15),E1187,"")</f>
        <v>6</v>
      </c>
    </row>
    <row r="1188" spans="1:64" ht="14.4" x14ac:dyDescent="0.3">
      <c r="A1188" s="2">
        <f>ROW()</f>
        <v>1188</v>
      </c>
      <c r="B1188" s="56"/>
      <c r="C1188" s="8">
        <f t="shared" ca="1" si="203"/>
        <v>16</v>
      </c>
      <c r="D1188" s="8">
        <f t="shared" ca="1" si="204"/>
        <v>6</v>
      </c>
      <c r="E1188" s="50">
        <f t="shared" ca="1" si="198"/>
        <v>7</v>
      </c>
      <c r="F1188" s="2" t="str">
        <f t="shared" ca="1" si="205"/>
        <v/>
      </c>
      <c r="BD1188" s="49">
        <f t="shared" ca="1" si="200"/>
        <v>4473.5</v>
      </c>
      <c r="BE1188" s="3">
        <f t="shared" ca="1" si="199"/>
        <v>0.44729999999999998</v>
      </c>
      <c r="BF1188" s="3">
        <f t="shared" ca="1" si="201"/>
        <v>-0.13248586824472414</v>
      </c>
      <c r="BG1188" s="9">
        <f t="shared" ca="1" si="202"/>
        <v>7</v>
      </c>
      <c r="BH1188" s="6">
        <f ca="1">IF(ISNUMBER('Descriptive Stats'!BF1188),'Descriptive Stats'!BF1188,#N/A)</f>
        <v>-0.13248586824472414</v>
      </c>
      <c r="BI1188" s="6">
        <f ca="1">IF(ISNUMBER('Descriptive Stats'!E1188),'Descriptive Stats'!E1188,#N/A)</f>
        <v>7</v>
      </c>
      <c r="BK1188" s="2" t="str">
        <f t="shared" ca="1" si="206"/>
        <v/>
      </c>
      <c r="BL1188" s="2">
        <f t="shared" ca="1" si="207"/>
        <v>7</v>
      </c>
    </row>
    <row r="1189" spans="1:64" ht="14.4" x14ac:dyDescent="0.3">
      <c r="A1189" s="2">
        <f>ROW()</f>
        <v>1189</v>
      </c>
      <c r="B1189" s="56"/>
      <c r="C1189" s="8">
        <f t="shared" ca="1" si="203"/>
        <v>19</v>
      </c>
      <c r="D1189" s="8">
        <f t="shared" ca="1" si="204"/>
        <v>7</v>
      </c>
      <c r="E1189" s="50">
        <f t="shared" ca="1" si="198"/>
        <v>2</v>
      </c>
      <c r="F1189" s="2" t="str">
        <f t="shared" ca="1" si="205"/>
        <v/>
      </c>
      <c r="BD1189" s="49">
        <f t="shared" ca="1" si="200"/>
        <v>2595</v>
      </c>
      <c r="BE1189" s="3">
        <f t="shared" ca="1" si="199"/>
        <v>0.25945000000000001</v>
      </c>
      <c r="BF1189" s="3">
        <f t="shared" ca="1" si="201"/>
        <v>-0.6450419512753276</v>
      </c>
      <c r="BG1189" s="9">
        <f t="shared" ca="1" si="202"/>
        <v>2</v>
      </c>
      <c r="BH1189" s="6">
        <f ca="1">IF(ISNUMBER('Descriptive Stats'!BF1189),'Descriptive Stats'!BF1189,#N/A)</f>
        <v>-0.6450419512753276</v>
      </c>
      <c r="BI1189" s="6">
        <f ca="1">IF(ISNUMBER('Descriptive Stats'!E1189),'Descriptive Stats'!E1189,#N/A)</f>
        <v>2</v>
      </c>
      <c r="BK1189" s="2">
        <f t="shared" ca="1" si="206"/>
        <v>2</v>
      </c>
      <c r="BL1189" s="2">
        <f t="shared" ca="1" si="207"/>
        <v>2</v>
      </c>
    </row>
    <row r="1190" spans="1:64" ht="14.4" x14ac:dyDescent="0.3">
      <c r="A1190" s="2">
        <f>ROW()</f>
        <v>1190</v>
      </c>
      <c r="B1190" s="56"/>
      <c r="C1190" s="8">
        <f t="shared" ca="1" si="203"/>
        <v>9</v>
      </c>
      <c r="D1190" s="8">
        <f t="shared" ca="1" si="204"/>
        <v>2</v>
      </c>
      <c r="E1190" s="50">
        <f t="shared" ca="1" si="198"/>
        <v>0</v>
      </c>
      <c r="F1190" s="2" t="str">
        <f t="shared" ca="1" si="205"/>
        <v/>
      </c>
      <c r="BD1190" s="49">
        <f t="shared" ca="1" si="200"/>
        <v>815.5</v>
      </c>
      <c r="BE1190" s="3">
        <f t="shared" ca="1" si="199"/>
        <v>8.1500000000000003E-2</v>
      </c>
      <c r="BF1190" s="3">
        <f t="shared" ca="1" si="201"/>
        <v>-1.3950525282585462</v>
      </c>
      <c r="BG1190" s="9">
        <f t="shared" ca="1" si="202"/>
        <v>0</v>
      </c>
      <c r="BH1190" s="6">
        <f ca="1">IF(ISNUMBER('Descriptive Stats'!BF1190),'Descriptive Stats'!BF1190,#N/A)</f>
        <v>-1.3950525282585462</v>
      </c>
      <c r="BI1190" s="6">
        <f ca="1">IF(ISNUMBER('Descriptive Stats'!E1190),'Descriptive Stats'!E1190,#N/A)</f>
        <v>0</v>
      </c>
      <c r="BK1190" s="2">
        <f t="shared" ca="1" si="206"/>
        <v>0</v>
      </c>
      <c r="BL1190" s="2" t="str">
        <f t="shared" ca="1" si="207"/>
        <v/>
      </c>
    </row>
    <row r="1191" spans="1:64" ht="14.4" x14ac:dyDescent="0.3">
      <c r="A1191" s="2">
        <f>ROW()</f>
        <v>1191</v>
      </c>
      <c r="B1191" s="56"/>
      <c r="C1191" s="8">
        <f t="shared" ca="1" si="203"/>
        <v>4</v>
      </c>
      <c r="D1191" s="8">
        <f t="shared" ca="1" si="204"/>
        <v>0</v>
      </c>
      <c r="E1191" s="50">
        <f t="shared" ca="1" si="198"/>
        <v>9</v>
      </c>
      <c r="F1191" s="2" t="str">
        <f t="shared" ca="1" si="205"/>
        <v/>
      </c>
      <c r="BD1191" s="49">
        <f t="shared" ca="1" si="200"/>
        <v>4819</v>
      </c>
      <c r="BE1191" s="3">
        <f t="shared" ca="1" si="199"/>
        <v>0.48185</v>
      </c>
      <c r="BF1191" s="3">
        <f t="shared" ca="1" si="201"/>
        <v>-4.5511009098988427E-2</v>
      </c>
      <c r="BG1191" s="9">
        <f t="shared" ca="1" si="202"/>
        <v>9</v>
      </c>
      <c r="BH1191" s="6">
        <f ca="1">IF(ISNUMBER('Descriptive Stats'!BF1191),'Descriptive Stats'!BF1191,#N/A)</f>
        <v>-4.5511009098988427E-2</v>
      </c>
      <c r="BI1191" s="6">
        <f ca="1">IF(ISNUMBER('Descriptive Stats'!E1191),'Descriptive Stats'!E1191,#N/A)</f>
        <v>9</v>
      </c>
      <c r="BK1191" s="2" t="str">
        <f t="shared" ca="1" si="206"/>
        <v/>
      </c>
      <c r="BL1191" s="2">
        <f t="shared" ca="1" si="207"/>
        <v>9</v>
      </c>
    </row>
    <row r="1192" spans="1:64" ht="14.4" x14ac:dyDescent="0.3">
      <c r="A1192" s="2">
        <f>ROW()</f>
        <v>1192</v>
      </c>
      <c r="B1192" s="56"/>
      <c r="C1192" s="8">
        <f t="shared" ca="1" si="203"/>
        <v>23</v>
      </c>
      <c r="D1192" s="8">
        <f t="shared" ca="1" si="204"/>
        <v>9</v>
      </c>
      <c r="E1192" s="50">
        <f t="shared" ca="1" si="198"/>
        <v>6</v>
      </c>
      <c r="F1192" s="2" t="str">
        <f t="shared" ca="1" si="205"/>
        <v/>
      </c>
      <c r="BD1192" s="49">
        <f t="shared" ca="1" si="200"/>
        <v>3900</v>
      </c>
      <c r="BE1192" s="3">
        <f t="shared" ca="1" si="199"/>
        <v>0.38995000000000002</v>
      </c>
      <c r="BF1192" s="3">
        <f t="shared" ca="1" si="201"/>
        <v>-0.2794493539703507</v>
      </c>
      <c r="BG1192" s="9">
        <f t="shared" ca="1" si="202"/>
        <v>6</v>
      </c>
      <c r="BH1192" s="6">
        <f ca="1">IF(ISNUMBER('Descriptive Stats'!BF1192),'Descriptive Stats'!BF1192,#N/A)</f>
        <v>-0.2794493539703507</v>
      </c>
      <c r="BI1192" s="6">
        <f ca="1">IF(ISNUMBER('Descriptive Stats'!E1192),'Descriptive Stats'!E1192,#N/A)</f>
        <v>6</v>
      </c>
      <c r="BK1192" s="2" t="str">
        <f t="shared" ca="1" si="206"/>
        <v/>
      </c>
      <c r="BL1192" s="2">
        <f t="shared" ca="1" si="207"/>
        <v>6</v>
      </c>
    </row>
    <row r="1193" spans="1:64" ht="14.4" x14ac:dyDescent="0.3">
      <c r="A1193" s="2">
        <f>ROW()</f>
        <v>1193</v>
      </c>
      <c r="B1193" s="56"/>
      <c r="C1193" s="8">
        <f t="shared" ca="1" si="203"/>
        <v>2</v>
      </c>
      <c r="D1193" s="8">
        <f t="shared" ca="1" si="204"/>
        <v>6</v>
      </c>
      <c r="E1193" s="50">
        <f t="shared" ca="1" si="198"/>
        <v>7</v>
      </c>
      <c r="F1193" s="2" t="str">
        <f t="shared" ca="1" si="205"/>
        <v/>
      </c>
      <c r="BD1193" s="49">
        <f t="shared" ca="1" si="200"/>
        <v>4473.5</v>
      </c>
      <c r="BE1193" s="3">
        <f t="shared" ca="1" si="199"/>
        <v>0.44729999999999998</v>
      </c>
      <c r="BF1193" s="3">
        <f t="shared" ca="1" si="201"/>
        <v>-0.13248586824472414</v>
      </c>
      <c r="BG1193" s="9">
        <f t="shared" ca="1" si="202"/>
        <v>7</v>
      </c>
      <c r="BH1193" s="6">
        <f ca="1">IF(ISNUMBER('Descriptive Stats'!BF1193),'Descriptive Stats'!BF1193,#N/A)</f>
        <v>-0.13248586824472414</v>
      </c>
      <c r="BI1193" s="6">
        <f ca="1">IF(ISNUMBER('Descriptive Stats'!E1193),'Descriptive Stats'!E1193,#N/A)</f>
        <v>7</v>
      </c>
      <c r="BK1193" s="2" t="str">
        <f t="shared" ca="1" si="206"/>
        <v/>
      </c>
      <c r="BL1193" s="2">
        <f t="shared" ca="1" si="207"/>
        <v>7</v>
      </c>
    </row>
    <row r="1194" spans="1:64" ht="14.4" x14ac:dyDescent="0.3">
      <c r="A1194" s="2">
        <f>ROW()</f>
        <v>1194</v>
      </c>
      <c r="B1194" s="56"/>
      <c r="C1194" s="8">
        <f t="shared" ca="1" si="203"/>
        <v>6</v>
      </c>
      <c r="D1194" s="8">
        <f t="shared" ca="1" si="204"/>
        <v>7</v>
      </c>
      <c r="E1194" s="50">
        <f t="shared" ca="1" si="198"/>
        <v>15</v>
      </c>
      <c r="F1194" s="2" t="str">
        <f t="shared" ca="1" si="205"/>
        <v/>
      </c>
      <c r="BD1194" s="49">
        <f t="shared" ca="1" si="200"/>
        <v>5051.5</v>
      </c>
      <c r="BE1194" s="3">
        <f t="shared" ca="1" si="199"/>
        <v>0.50509999999999999</v>
      </c>
      <c r="BF1194" s="3">
        <f t="shared" ca="1" si="201"/>
        <v>1.2784152420787677E-2</v>
      </c>
      <c r="BG1194" s="9">
        <f t="shared" ca="1" si="202"/>
        <v>15</v>
      </c>
      <c r="BH1194" s="6">
        <f ca="1">IF(ISNUMBER('Descriptive Stats'!BF1194),'Descriptive Stats'!BF1194,#N/A)</f>
        <v>1.2784152420787677E-2</v>
      </c>
      <c r="BI1194" s="6">
        <f ca="1">IF(ISNUMBER('Descriptive Stats'!E1194),'Descriptive Stats'!E1194,#N/A)</f>
        <v>15</v>
      </c>
      <c r="BK1194" s="2" t="str">
        <f t="shared" ca="1" si="206"/>
        <v/>
      </c>
      <c r="BL1194" s="2">
        <f t="shared" ca="1" si="207"/>
        <v>15</v>
      </c>
    </row>
    <row r="1195" spans="1:64" ht="14.4" x14ac:dyDescent="0.3">
      <c r="A1195" s="2">
        <f>ROW()</f>
        <v>1195</v>
      </c>
      <c r="B1195" s="56"/>
      <c r="C1195" s="8">
        <f t="shared" ca="1" si="203"/>
        <v>24</v>
      </c>
      <c r="D1195" s="8">
        <f t="shared" ca="1" si="204"/>
        <v>15</v>
      </c>
      <c r="E1195" s="50">
        <f t="shared" ca="1" si="198"/>
        <v>0</v>
      </c>
      <c r="F1195" s="2" t="str">
        <f t="shared" ca="1" si="205"/>
        <v/>
      </c>
      <c r="BD1195" s="49">
        <f t="shared" ca="1" si="200"/>
        <v>815.5</v>
      </c>
      <c r="BE1195" s="3">
        <f t="shared" ca="1" si="199"/>
        <v>8.1500000000000003E-2</v>
      </c>
      <c r="BF1195" s="3">
        <f t="shared" ca="1" si="201"/>
        <v>-1.3950525282585462</v>
      </c>
      <c r="BG1195" s="9">
        <f t="shared" ca="1" si="202"/>
        <v>0</v>
      </c>
      <c r="BH1195" s="6">
        <f ca="1">IF(ISNUMBER('Descriptive Stats'!BF1195),'Descriptive Stats'!BF1195,#N/A)</f>
        <v>-1.3950525282585462</v>
      </c>
      <c r="BI1195" s="6">
        <f ca="1">IF(ISNUMBER('Descriptive Stats'!E1195),'Descriptive Stats'!E1195,#N/A)</f>
        <v>0</v>
      </c>
      <c r="BK1195" s="2">
        <f t="shared" ca="1" si="206"/>
        <v>0</v>
      </c>
      <c r="BL1195" s="2" t="str">
        <f t="shared" ca="1" si="207"/>
        <v/>
      </c>
    </row>
    <row r="1196" spans="1:64" ht="14.4" x14ac:dyDescent="0.3">
      <c r="A1196" s="2">
        <f>ROW()</f>
        <v>1196</v>
      </c>
      <c r="B1196" s="56"/>
      <c r="C1196" s="8">
        <f t="shared" ca="1" si="203"/>
        <v>15</v>
      </c>
      <c r="D1196" s="8">
        <f t="shared" ca="1" si="204"/>
        <v>0</v>
      </c>
      <c r="E1196" s="50">
        <f t="shared" ca="1" si="198"/>
        <v>3</v>
      </c>
      <c r="F1196" s="2" t="str">
        <f t="shared" ca="1" si="205"/>
        <v/>
      </c>
      <c r="BD1196" s="49">
        <f t="shared" ca="1" si="200"/>
        <v>3200</v>
      </c>
      <c r="BE1196" s="3">
        <f t="shared" ca="1" si="199"/>
        <v>0.31995000000000001</v>
      </c>
      <c r="BF1196" s="3">
        <f t="shared" ca="1" si="201"/>
        <v>-0.46783862043457014</v>
      </c>
      <c r="BG1196" s="9">
        <f t="shared" ca="1" si="202"/>
        <v>3</v>
      </c>
      <c r="BH1196" s="6">
        <f ca="1">IF(ISNUMBER('Descriptive Stats'!BF1196),'Descriptive Stats'!BF1196,#N/A)</f>
        <v>-0.46783862043457014</v>
      </c>
      <c r="BI1196" s="6">
        <f ca="1">IF(ISNUMBER('Descriptive Stats'!E1196),'Descriptive Stats'!E1196,#N/A)</f>
        <v>3</v>
      </c>
      <c r="BK1196" s="2" t="str">
        <f t="shared" ca="1" si="206"/>
        <v/>
      </c>
      <c r="BL1196" s="2">
        <f t="shared" ca="1" si="207"/>
        <v>3</v>
      </c>
    </row>
    <row r="1197" spans="1:64" ht="14.4" x14ac:dyDescent="0.3">
      <c r="A1197" s="2">
        <f>ROW()</f>
        <v>1197</v>
      </c>
      <c r="B1197" s="56"/>
      <c r="C1197" s="8">
        <f t="shared" ca="1" si="203"/>
        <v>10</v>
      </c>
      <c r="D1197" s="8">
        <f t="shared" ca="1" si="204"/>
        <v>3</v>
      </c>
      <c r="E1197" s="50">
        <f t="shared" ca="1" si="198"/>
        <v>3</v>
      </c>
      <c r="F1197" s="2" t="str">
        <f t="shared" ca="1" si="205"/>
        <v/>
      </c>
      <c r="BD1197" s="49">
        <f t="shared" ca="1" si="200"/>
        <v>3200</v>
      </c>
      <c r="BE1197" s="3">
        <f t="shared" ca="1" si="199"/>
        <v>0.31995000000000001</v>
      </c>
      <c r="BF1197" s="3">
        <f t="shared" ca="1" si="201"/>
        <v>-0.46783862043457014</v>
      </c>
      <c r="BG1197" s="9">
        <f t="shared" ca="1" si="202"/>
        <v>3</v>
      </c>
      <c r="BH1197" s="6">
        <f ca="1">IF(ISNUMBER('Descriptive Stats'!BF1197),'Descriptive Stats'!BF1197,#N/A)</f>
        <v>-0.46783862043457014</v>
      </c>
      <c r="BI1197" s="6">
        <f ca="1">IF(ISNUMBER('Descriptive Stats'!E1197),'Descriptive Stats'!E1197,#N/A)</f>
        <v>3</v>
      </c>
      <c r="BK1197" s="2" t="str">
        <f t="shared" ca="1" si="206"/>
        <v/>
      </c>
      <c r="BL1197" s="2">
        <f t="shared" ca="1" si="207"/>
        <v>3</v>
      </c>
    </row>
    <row r="1198" spans="1:64" ht="14.4" x14ac:dyDescent="0.3">
      <c r="A1198" s="2">
        <f>ROW()</f>
        <v>1198</v>
      </c>
      <c r="B1198" s="56"/>
      <c r="C1198" s="8">
        <f t="shared" ca="1" si="203"/>
        <v>10</v>
      </c>
      <c r="D1198" s="8">
        <f t="shared" ca="1" si="204"/>
        <v>3</v>
      </c>
      <c r="E1198" s="50">
        <f t="shared" ca="1" si="198"/>
        <v>6</v>
      </c>
      <c r="F1198" s="2" t="str">
        <f t="shared" ca="1" si="205"/>
        <v/>
      </c>
      <c r="BD1198" s="49">
        <f t="shared" ca="1" si="200"/>
        <v>3900</v>
      </c>
      <c r="BE1198" s="3">
        <f t="shared" ca="1" si="199"/>
        <v>0.38995000000000002</v>
      </c>
      <c r="BF1198" s="3">
        <f t="shared" ca="1" si="201"/>
        <v>-0.2794493539703507</v>
      </c>
      <c r="BG1198" s="9">
        <f t="shared" ca="1" si="202"/>
        <v>6</v>
      </c>
      <c r="BH1198" s="6">
        <f ca="1">IF(ISNUMBER('Descriptive Stats'!BF1198),'Descriptive Stats'!BF1198,#N/A)</f>
        <v>-0.2794493539703507</v>
      </c>
      <c r="BI1198" s="6">
        <f ca="1">IF(ISNUMBER('Descriptive Stats'!E1198),'Descriptive Stats'!E1198,#N/A)</f>
        <v>6</v>
      </c>
      <c r="BK1198" s="2" t="str">
        <f t="shared" ca="1" si="206"/>
        <v/>
      </c>
      <c r="BL1198" s="2">
        <f t="shared" ca="1" si="207"/>
        <v>6</v>
      </c>
    </row>
    <row r="1199" spans="1:64" ht="14.4" x14ac:dyDescent="0.3">
      <c r="A1199" s="2">
        <f>ROW()</f>
        <v>1199</v>
      </c>
      <c r="B1199" s="56"/>
      <c r="C1199" s="8">
        <f t="shared" ca="1" si="203"/>
        <v>2</v>
      </c>
      <c r="D1199" s="8">
        <f t="shared" ca="1" si="204"/>
        <v>6</v>
      </c>
      <c r="E1199" s="50">
        <f t="shared" ca="1" si="198"/>
        <v>0</v>
      </c>
      <c r="F1199" s="2" t="str">
        <f t="shared" ca="1" si="205"/>
        <v/>
      </c>
      <c r="BD1199" s="49">
        <f t="shared" ca="1" si="200"/>
        <v>815.5</v>
      </c>
      <c r="BE1199" s="3">
        <f t="shared" ca="1" si="199"/>
        <v>8.1500000000000003E-2</v>
      </c>
      <c r="BF1199" s="3">
        <f t="shared" ca="1" si="201"/>
        <v>-1.3950525282585462</v>
      </c>
      <c r="BG1199" s="9">
        <f t="shared" ca="1" si="202"/>
        <v>0</v>
      </c>
      <c r="BH1199" s="6">
        <f ca="1">IF(ISNUMBER('Descriptive Stats'!BF1199),'Descriptive Stats'!BF1199,#N/A)</f>
        <v>-1.3950525282585462</v>
      </c>
      <c r="BI1199" s="6">
        <f ca="1">IF(ISNUMBER('Descriptive Stats'!E1199),'Descriptive Stats'!E1199,#N/A)</f>
        <v>0</v>
      </c>
      <c r="BK1199" s="2">
        <f t="shared" ca="1" si="206"/>
        <v>0</v>
      </c>
      <c r="BL1199" s="2" t="str">
        <f t="shared" ca="1" si="207"/>
        <v/>
      </c>
    </row>
    <row r="1200" spans="1:64" ht="14.4" x14ac:dyDescent="0.3">
      <c r="A1200" s="2">
        <f>ROW()</f>
        <v>1200</v>
      </c>
      <c r="B1200" s="56"/>
      <c r="C1200" s="8">
        <f t="shared" ca="1" si="203"/>
        <v>22</v>
      </c>
      <c r="D1200" s="8">
        <f t="shared" ca="1" si="204"/>
        <v>0</v>
      </c>
      <c r="E1200" s="50">
        <f t="shared" ca="1" si="198"/>
        <v>2</v>
      </c>
      <c r="F1200" s="2" t="str">
        <f t="shared" ca="1" si="205"/>
        <v/>
      </c>
      <c r="BD1200" s="49">
        <f t="shared" ca="1" si="200"/>
        <v>2595</v>
      </c>
      <c r="BE1200" s="3">
        <f t="shared" ca="1" si="199"/>
        <v>0.25945000000000001</v>
      </c>
      <c r="BF1200" s="3">
        <f t="shared" ca="1" si="201"/>
        <v>-0.6450419512753276</v>
      </c>
      <c r="BG1200" s="9">
        <f t="shared" ca="1" si="202"/>
        <v>2</v>
      </c>
      <c r="BH1200" s="6">
        <f ca="1">IF(ISNUMBER('Descriptive Stats'!BF1200),'Descriptive Stats'!BF1200,#N/A)</f>
        <v>-0.6450419512753276</v>
      </c>
      <c r="BI1200" s="6">
        <f ca="1">IF(ISNUMBER('Descriptive Stats'!E1200),'Descriptive Stats'!E1200,#N/A)</f>
        <v>2</v>
      </c>
      <c r="BK1200" s="2">
        <f t="shared" ca="1" si="206"/>
        <v>2</v>
      </c>
      <c r="BL1200" s="2">
        <f t="shared" ca="1" si="207"/>
        <v>2</v>
      </c>
    </row>
    <row r="1201" spans="1:64" ht="14.4" x14ac:dyDescent="0.3">
      <c r="A1201" s="2">
        <f>ROW()</f>
        <v>1201</v>
      </c>
      <c r="B1201" s="56"/>
      <c r="C1201" s="8">
        <f t="shared" ca="1" si="203"/>
        <v>9</v>
      </c>
      <c r="D1201" s="8">
        <f t="shared" ca="1" si="204"/>
        <v>2</v>
      </c>
      <c r="E1201" s="50">
        <f t="shared" ca="1" si="198"/>
        <v>2</v>
      </c>
      <c r="F1201" s="2" t="str">
        <f t="shared" ca="1" si="205"/>
        <v/>
      </c>
      <c r="BD1201" s="49">
        <f t="shared" ca="1" si="200"/>
        <v>2595</v>
      </c>
      <c r="BE1201" s="3">
        <f t="shared" ca="1" si="199"/>
        <v>0.25945000000000001</v>
      </c>
      <c r="BF1201" s="3">
        <f t="shared" ca="1" si="201"/>
        <v>-0.6450419512753276</v>
      </c>
      <c r="BG1201" s="9">
        <f t="shared" ca="1" si="202"/>
        <v>2</v>
      </c>
      <c r="BH1201" s="6">
        <f ca="1">IF(ISNUMBER('Descriptive Stats'!BF1201),'Descriptive Stats'!BF1201,#N/A)</f>
        <v>-0.6450419512753276</v>
      </c>
      <c r="BI1201" s="6">
        <f ca="1">IF(ISNUMBER('Descriptive Stats'!E1201),'Descriptive Stats'!E1201,#N/A)</f>
        <v>2</v>
      </c>
      <c r="BK1201" s="2">
        <f t="shared" ca="1" si="206"/>
        <v>2</v>
      </c>
      <c r="BL1201" s="2">
        <f t="shared" ca="1" si="207"/>
        <v>2</v>
      </c>
    </row>
    <row r="1202" spans="1:64" ht="14.4" x14ac:dyDescent="0.3">
      <c r="A1202" s="2">
        <f>ROW()</f>
        <v>1202</v>
      </c>
      <c r="B1202" s="56"/>
      <c r="C1202" s="8">
        <f t="shared" ca="1" si="203"/>
        <v>3</v>
      </c>
      <c r="D1202" s="8">
        <f t="shared" ca="1" si="204"/>
        <v>2</v>
      </c>
      <c r="E1202" s="50">
        <f t="shared" ca="1" si="198"/>
        <v>0</v>
      </c>
      <c r="F1202" s="2" t="str">
        <f t="shared" ca="1" si="205"/>
        <v/>
      </c>
      <c r="BD1202" s="49">
        <f t="shared" ca="1" si="200"/>
        <v>815.5</v>
      </c>
      <c r="BE1202" s="3">
        <f t="shared" ca="1" si="199"/>
        <v>8.1500000000000003E-2</v>
      </c>
      <c r="BF1202" s="3">
        <f t="shared" ca="1" si="201"/>
        <v>-1.3950525282585462</v>
      </c>
      <c r="BG1202" s="9">
        <f t="shared" ca="1" si="202"/>
        <v>0</v>
      </c>
      <c r="BH1202" s="6">
        <f ca="1">IF(ISNUMBER('Descriptive Stats'!BF1202),'Descriptive Stats'!BF1202,#N/A)</f>
        <v>-1.3950525282585462</v>
      </c>
      <c r="BI1202" s="6">
        <f ca="1">IF(ISNUMBER('Descriptive Stats'!E1202),'Descriptive Stats'!E1202,#N/A)</f>
        <v>0</v>
      </c>
      <c r="BK1202" s="2">
        <f t="shared" ca="1" si="206"/>
        <v>0</v>
      </c>
      <c r="BL1202" s="2" t="str">
        <f t="shared" ca="1" si="207"/>
        <v/>
      </c>
    </row>
    <row r="1203" spans="1:64" ht="14.4" x14ac:dyDescent="0.3">
      <c r="A1203" s="2">
        <f>ROW()</f>
        <v>1203</v>
      </c>
      <c r="B1203" s="56"/>
      <c r="C1203" s="8">
        <f t="shared" ca="1" si="203"/>
        <v>15</v>
      </c>
      <c r="D1203" s="8">
        <f t="shared" ca="1" si="204"/>
        <v>0</v>
      </c>
      <c r="E1203" s="50">
        <f t="shared" ca="1" si="198"/>
        <v>0</v>
      </c>
      <c r="F1203" s="2" t="str">
        <f t="shared" ca="1" si="205"/>
        <v/>
      </c>
      <c r="BD1203" s="49">
        <f t="shared" ca="1" si="200"/>
        <v>815.5</v>
      </c>
      <c r="BE1203" s="3">
        <f t="shared" ca="1" si="199"/>
        <v>8.1500000000000003E-2</v>
      </c>
      <c r="BF1203" s="3">
        <f t="shared" ca="1" si="201"/>
        <v>-1.3950525282585462</v>
      </c>
      <c r="BG1203" s="9">
        <f t="shared" ca="1" si="202"/>
        <v>0</v>
      </c>
      <c r="BH1203" s="6">
        <f ca="1">IF(ISNUMBER('Descriptive Stats'!BF1203),'Descriptive Stats'!BF1203,#N/A)</f>
        <v>-1.3950525282585462</v>
      </c>
      <c r="BI1203" s="6">
        <f ca="1">IF(ISNUMBER('Descriptive Stats'!E1203),'Descriptive Stats'!E1203,#N/A)</f>
        <v>0</v>
      </c>
      <c r="BK1203" s="2">
        <f t="shared" ca="1" si="206"/>
        <v>0</v>
      </c>
      <c r="BL1203" s="2" t="str">
        <f t="shared" ca="1" si="207"/>
        <v/>
      </c>
    </row>
    <row r="1204" spans="1:64" ht="14.4" x14ac:dyDescent="0.3">
      <c r="A1204" s="2">
        <f>ROW()</f>
        <v>1204</v>
      </c>
      <c r="B1204" s="56"/>
      <c r="C1204" s="8">
        <f t="shared" ca="1" si="203"/>
        <v>4</v>
      </c>
      <c r="D1204" s="8">
        <f t="shared" ca="1" si="204"/>
        <v>0</v>
      </c>
      <c r="E1204" s="50">
        <f t="shared" ca="1" si="198"/>
        <v>6</v>
      </c>
      <c r="F1204" s="2" t="str">
        <f t="shared" ca="1" si="205"/>
        <v/>
      </c>
      <c r="BD1204" s="49">
        <f t="shared" ca="1" si="200"/>
        <v>3900</v>
      </c>
      <c r="BE1204" s="3">
        <f t="shared" ca="1" si="199"/>
        <v>0.38995000000000002</v>
      </c>
      <c r="BF1204" s="3">
        <f t="shared" ca="1" si="201"/>
        <v>-0.2794493539703507</v>
      </c>
      <c r="BG1204" s="9">
        <f t="shared" ca="1" si="202"/>
        <v>6</v>
      </c>
      <c r="BH1204" s="6">
        <f ca="1">IF(ISNUMBER('Descriptive Stats'!BF1204),'Descriptive Stats'!BF1204,#N/A)</f>
        <v>-0.2794493539703507</v>
      </c>
      <c r="BI1204" s="6">
        <f ca="1">IF(ISNUMBER('Descriptive Stats'!E1204),'Descriptive Stats'!E1204,#N/A)</f>
        <v>6</v>
      </c>
      <c r="BK1204" s="2" t="str">
        <f t="shared" ca="1" si="206"/>
        <v/>
      </c>
      <c r="BL1204" s="2">
        <f t="shared" ca="1" si="207"/>
        <v>6</v>
      </c>
    </row>
    <row r="1205" spans="1:64" ht="14.4" x14ac:dyDescent="0.3">
      <c r="A1205" s="2">
        <f>ROW()</f>
        <v>1205</v>
      </c>
      <c r="B1205" s="56"/>
      <c r="C1205" s="8">
        <f t="shared" ca="1" si="203"/>
        <v>5</v>
      </c>
      <c r="D1205" s="8">
        <f t="shared" ca="1" si="204"/>
        <v>6</v>
      </c>
      <c r="E1205" s="50">
        <f t="shared" ca="1" si="198"/>
        <v>2</v>
      </c>
      <c r="F1205" s="2" t="str">
        <f t="shared" ca="1" si="205"/>
        <v/>
      </c>
      <c r="BD1205" s="49">
        <f t="shared" ca="1" si="200"/>
        <v>2595</v>
      </c>
      <c r="BE1205" s="3">
        <f t="shared" ca="1" si="199"/>
        <v>0.25945000000000001</v>
      </c>
      <c r="BF1205" s="3">
        <f t="shared" ca="1" si="201"/>
        <v>-0.6450419512753276</v>
      </c>
      <c r="BG1205" s="9">
        <f t="shared" ca="1" si="202"/>
        <v>2</v>
      </c>
      <c r="BH1205" s="6">
        <f ca="1">IF(ISNUMBER('Descriptive Stats'!BF1205),'Descriptive Stats'!BF1205,#N/A)</f>
        <v>-0.6450419512753276</v>
      </c>
      <c r="BI1205" s="6">
        <f ca="1">IF(ISNUMBER('Descriptive Stats'!E1205),'Descriptive Stats'!E1205,#N/A)</f>
        <v>2</v>
      </c>
      <c r="BK1205" s="2">
        <f t="shared" ca="1" si="206"/>
        <v>2</v>
      </c>
      <c r="BL1205" s="2">
        <f t="shared" ca="1" si="207"/>
        <v>2</v>
      </c>
    </row>
    <row r="1206" spans="1:64" ht="14.4" x14ac:dyDescent="0.3">
      <c r="A1206" s="2">
        <f>ROW()</f>
        <v>1206</v>
      </c>
      <c r="B1206" s="56"/>
      <c r="C1206" s="8">
        <f t="shared" ca="1" si="203"/>
        <v>21</v>
      </c>
      <c r="D1206" s="8">
        <f t="shared" ca="1" si="204"/>
        <v>2</v>
      </c>
      <c r="E1206" s="50">
        <f t="shared" ca="1" si="198"/>
        <v>7</v>
      </c>
      <c r="F1206" s="2" t="str">
        <f t="shared" ca="1" si="205"/>
        <v/>
      </c>
      <c r="BD1206" s="49">
        <f t="shared" ca="1" si="200"/>
        <v>4473.5</v>
      </c>
      <c r="BE1206" s="3">
        <f t="shared" ca="1" si="199"/>
        <v>0.44729999999999998</v>
      </c>
      <c r="BF1206" s="3">
        <f t="shared" ca="1" si="201"/>
        <v>-0.13248586824472414</v>
      </c>
      <c r="BG1206" s="9">
        <f t="shared" ca="1" si="202"/>
        <v>7</v>
      </c>
      <c r="BH1206" s="6">
        <f ca="1">IF(ISNUMBER('Descriptive Stats'!BF1206),'Descriptive Stats'!BF1206,#N/A)</f>
        <v>-0.13248586824472414</v>
      </c>
      <c r="BI1206" s="6">
        <f ca="1">IF(ISNUMBER('Descriptive Stats'!E1206),'Descriptive Stats'!E1206,#N/A)</f>
        <v>7</v>
      </c>
      <c r="BK1206" s="2" t="str">
        <f t="shared" ca="1" si="206"/>
        <v/>
      </c>
      <c r="BL1206" s="2">
        <f t="shared" ca="1" si="207"/>
        <v>7</v>
      </c>
    </row>
    <row r="1207" spans="1:64" ht="14.4" x14ac:dyDescent="0.3">
      <c r="A1207" s="2">
        <f>ROW()</f>
        <v>1207</v>
      </c>
      <c r="B1207" s="56"/>
      <c r="C1207" s="8">
        <f t="shared" ca="1" si="203"/>
        <v>19</v>
      </c>
      <c r="D1207" s="8">
        <f t="shared" ca="1" si="204"/>
        <v>7</v>
      </c>
      <c r="E1207" s="50">
        <f t="shared" ca="1" si="198"/>
        <v>1</v>
      </c>
      <c r="F1207" s="2" t="str">
        <f t="shared" ca="1" si="205"/>
        <v/>
      </c>
      <c r="BD1207" s="49">
        <f t="shared" ca="1" si="200"/>
        <v>1871</v>
      </c>
      <c r="BE1207" s="3">
        <f t="shared" ca="1" si="199"/>
        <v>0.18704999999999999</v>
      </c>
      <c r="BF1207" s="3">
        <f t="shared" ca="1" si="201"/>
        <v>-0.88881967520906158</v>
      </c>
      <c r="BG1207" s="9">
        <f t="shared" ca="1" si="202"/>
        <v>1</v>
      </c>
      <c r="BH1207" s="6">
        <f ca="1">IF(ISNUMBER('Descriptive Stats'!BF1207),'Descriptive Stats'!BF1207,#N/A)</f>
        <v>-0.88881967520906158</v>
      </c>
      <c r="BI1207" s="6">
        <f ca="1">IF(ISNUMBER('Descriptive Stats'!E1207),'Descriptive Stats'!E1207,#N/A)</f>
        <v>1</v>
      </c>
      <c r="BK1207" s="2">
        <f t="shared" ca="1" si="206"/>
        <v>1</v>
      </c>
      <c r="BL1207" s="2" t="str">
        <f t="shared" ca="1" si="207"/>
        <v/>
      </c>
    </row>
    <row r="1208" spans="1:64" ht="14.4" x14ac:dyDescent="0.3">
      <c r="A1208" s="2">
        <f>ROW()</f>
        <v>1208</v>
      </c>
      <c r="B1208" s="56"/>
      <c r="C1208" s="8">
        <f t="shared" ca="1" si="203"/>
        <v>8</v>
      </c>
      <c r="D1208" s="8">
        <f t="shared" ca="1" si="204"/>
        <v>1</v>
      </c>
      <c r="E1208" s="50">
        <f t="shared" ca="1" si="198"/>
        <v>0</v>
      </c>
      <c r="F1208" s="2" t="str">
        <f t="shared" ca="1" si="205"/>
        <v/>
      </c>
      <c r="BD1208" s="49">
        <f t="shared" ca="1" si="200"/>
        <v>815.5</v>
      </c>
      <c r="BE1208" s="3">
        <f t="shared" ca="1" si="199"/>
        <v>8.1500000000000003E-2</v>
      </c>
      <c r="BF1208" s="3">
        <f t="shared" ca="1" si="201"/>
        <v>-1.3950525282585462</v>
      </c>
      <c r="BG1208" s="9">
        <f t="shared" ca="1" si="202"/>
        <v>0</v>
      </c>
      <c r="BH1208" s="6">
        <f ca="1">IF(ISNUMBER('Descriptive Stats'!BF1208),'Descriptive Stats'!BF1208,#N/A)</f>
        <v>-1.3950525282585462</v>
      </c>
      <c r="BI1208" s="6">
        <f ca="1">IF(ISNUMBER('Descriptive Stats'!E1208),'Descriptive Stats'!E1208,#N/A)</f>
        <v>0</v>
      </c>
      <c r="BK1208" s="2">
        <f t="shared" ca="1" si="206"/>
        <v>0</v>
      </c>
      <c r="BL1208" s="2" t="str">
        <f t="shared" ca="1" si="207"/>
        <v/>
      </c>
    </row>
    <row r="1209" spans="1:64" ht="14.4" x14ac:dyDescent="0.3">
      <c r="A1209" s="2">
        <f>ROW()</f>
        <v>1209</v>
      </c>
      <c r="B1209" s="56"/>
      <c r="C1209" s="8">
        <f t="shared" ca="1" si="203"/>
        <v>18</v>
      </c>
      <c r="D1209" s="8">
        <f t="shared" ca="1" si="204"/>
        <v>0</v>
      </c>
      <c r="E1209" s="50">
        <f t="shared" ca="1" si="198"/>
        <v>15</v>
      </c>
      <c r="F1209" s="2" t="str">
        <f t="shared" ca="1" si="205"/>
        <v/>
      </c>
      <c r="BD1209" s="49">
        <f t="shared" ca="1" si="200"/>
        <v>5051.5</v>
      </c>
      <c r="BE1209" s="3">
        <f t="shared" ca="1" si="199"/>
        <v>0.50509999999999999</v>
      </c>
      <c r="BF1209" s="3">
        <f t="shared" ca="1" si="201"/>
        <v>1.2784152420787677E-2</v>
      </c>
      <c r="BG1209" s="9">
        <f t="shared" ca="1" si="202"/>
        <v>15</v>
      </c>
      <c r="BH1209" s="6">
        <f ca="1">IF(ISNUMBER('Descriptive Stats'!BF1209),'Descriptive Stats'!BF1209,#N/A)</f>
        <v>1.2784152420787677E-2</v>
      </c>
      <c r="BI1209" s="6">
        <f ca="1">IF(ISNUMBER('Descriptive Stats'!E1209),'Descriptive Stats'!E1209,#N/A)</f>
        <v>15</v>
      </c>
      <c r="BK1209" s="2" t="str">
        <f t="shared" ca="1" si="206"/>
        <v/>
      </c>
      <c r="BL1209" s="2">
        <f t="shared" ca="1" si="207"/>
        <v>15</v>
      </c>
    </row>
    <row r="1210" spans="1:64" ht="14.4" x14ac:dyDescent="0.3">
      <c r="A1210" s="2">
        <f>ROW()</f>
        <v>1210</v>
      </c>
      <c r="B1210" s="56"/>
      <c r="C1210" s="8">
        <f t="shared" ca="1" si="203"/>
        <v>24</v>
      </c>
      <c r="D1210" s="8">
        <f t="shared" ca="1" si="204"/>
        <v>15</v>
      </c>
      <c r="E1210" s="50">
        <f t="shared" ca="1" si="198"/>
        <v>0</v>
      </c>
      <c r="F1210" s="2" t="str">
        <f t="shared" ca="1" si="205"/>
        <v/>
      </c>
      <c r="BD1210" s="49">
        <f t="shared" ca="1" si="200"/>
        <v>815.5</v>
      </c>
      <c r="BE1210" s="3">
        <f t="shared" ca="1" si="199"/>
        <v>8.1500000000000003E-2</v>
      </c>
      <c r="BF1210" s="3">
        <f t="shared" ca="1" si="201"/>
        <v>-1.3950525282585462</v>
      </c>
      <c r="BG1210" s="9">
        <f t="shared" ca="1" si="202"/>
        <v>0</v>
      </c>
      <c r="BH1210" s="6">
        <f ca="1">IF(ISNUMBER('Descriptive Stats'!BF1210),'Descriptive Stats'!BF1210,#N/A)</f>
        <v>-1.3950525282585462</v>
      </c>
      <c r="BI1210" s="6">
        <f ca="1">IF(ISNUMBER('Descriptive Stats'!E1210),'Descriptive Stats'!E1210,#N/A)</f>
        <v>0</v>
      </c>
      <c r="BK1210" s="2">
        <f t="shared" ca="1" si="206"/>
        <v>0</v>
      </c>
      <c r="BL1210" s="2" t="str">
        <f t="shared" ca="1" si="207"/>
        <v/>
      </c>
    </row>
    <row r="1211" spans="1:64" ht="14.4" x14ac:dyDescent="0.3">
      <c r="A1211" s="2">
        <f>ROW()</f>
        <v>1211</v>
      </c>
      <c r="B1211" s="56"/>
      <c r="C1211" s="8">
        <f t="shared" ca="1" si="203"/>
        <v>15</v>
      </c>
      <c r="D1211" s="8">
        <f t="shared" ca="1" si="204"/>
        <v>0</v>
      </c>
      <c r="E1211" s="50">
        <f t="shared" ca="1" si="198"/>
        <v>7</v>
      </c>
      <c r="F1211" s="2" t="str">
        <f t="shared" ca="1" si="205"/>
        <v/>
      </c>
      <c r="BD1211" s="49">
        <f t="shared" ca="1" si="200"/>
        <v>4473.5</v>
      </c>
      <c r="BE1211" s="3">
        <f t="shared" ca="1" si="199"/>
        <v>0.44729999999999998</v>
      </c>
      <c r="BF1211" s="3">
        <f t="shared" ca="1" si="201"/>
        <v>-0.13248586824472414</v>
      </c>
      <c r="BG1211" s="9">
        <f t="shared" ca="1" si="202"/>
        <v>7</v>
      </c>
      <c r="BH1211" s="6">
        <f ca="1">IF(ISNUMBER('Descriptive Stats'!BF1211),'Descriptive Stats'!BF1211,#N/A)</f>
        <v>-0.13248586824472414</v>
      </c>
      <c r="BI1211" s="6">
        <f ca="1">IF(ISNUMBER('Descriptive Stats'!E1211),'Descriptive Stats'!E1211,#N/A)</f>
        <v>7</v>
      </c>
      <c r="BK1211" s="2" t="str">
        <f t="shared" ca="1" si="206"/>
        <v/>
      </c>
      <c r="BL1211" s="2">
        <f t="shared" ca="1" si="207"/>
        <v>7</v>
      </c>
    </row>
    <row r="1212" spans="1:64" ht="14.4" x14ac:dyDescent="0.3">
      <c r="A1212" s="2">
        <f>ROW()</f>
        <v>1212</v>
      </c>
      <c r="B1212" s="56"/>
      <c r="C1212" s="8">
        <f t="shared" ca="1" si="203"/>
        <v>6</v>
      </c>
      <c r="D1212" s="8">
        <f t="shared" ca="1" si="204"/>
        <v>7</v>
      </c>
      <c r="E1212" s="50">
        <f t="shared" ca="1" si="198"/>
        <v>0</v>
      </c>
      <c r="F1212" s="2" t="str">
        <f t="shared" ca="1" si="205"/>
        <v/>
      </c>
      <c r="BD1212" s="49">
        <f t="shared" ca="1" si="200"/>
        <v>815.5</v>
      </c>
      <c r="BE1212" s="3">
        <f t="shared" ca="1" si="199"/>
        <v>8.1500000000000003E-2</v>
      </c>
      <c r="BF1212" s="3">
        <f t="shared" ca="1" si="201"/>
        <v>-1.3950525282585462</v>
      </c>
      <c r="BG1212" s="9">
        <f t="shared" ca="1" si="202"/>
        <v>0</v>
      </c>
      <c r="BH1212" s="6">
        <f ca="1">IF(ISNUMBER('Descriptive Stats'!BF1212),'Descriptive Stats'!BF1212,#N/A)</f>
        <v>-1.3950525282585462</v>
      </c>
      <c r="BI1212" s="6">
        <f ca="1">IF(ISNUMBER('Descriptive Stats'!E1212),'Descriptive Stats'!E1212,#N/A)</f>
        <v>0</v>
      </c>
      <c r="BK1212" s="2">
        <f t="shared" ca="1" si="206"/>
        <v>0</v>
      </c>
      <c r="BL1212" s="2" t="str">
        <f t="shared" ca="1" si="207"/>
        <v/>
      </c>
    </row>
    <row r="1213" spans="1:64" ht="14.4" x14ac:dyDescent="0.3">
      <c r="A1213" s="2">
        <f>ROW()</f>
        <v>1213</v>
      </c>
      <c r="B1213" s="56"/>
      <c r="C1213" s="8">
        <f t="shared" ca="1" si="203"/>
        <v>18</v>
      </c>
      <c r="D1213" s="8">
        <f t="shared" ca="1" si="204"/>
        <v>0</v>
      </c>
      <c r="E1213" s="50">
        <f t="shared" ca="1" si="198"/>
        <v>0</v>
      </c>
      <c r="F1213" s="2" t="str">
        <f t="shared" ca="1" si="205"/>
        <v/>
      </c>
      <c r="BD1213" s="49">
        <f t="shared" ca="1" si="200"/>
        <v>815.5</v>
      </c>
      <c r="BE1213" s="3">
        <f t="shared" ca="1" si="199"/>
        <v>8.1500000000000003E-2</v>
      </c>
      <c r="BF1213" s="3">
        <f t="shared" ca="1" si="201"/>
        <v>-1.3950525282585462</v>
      </c>
      <c r="BG1213" s="9">
        <f t="shared" ca="1" si="202"/>
        <v>0</v>
      </c>
      <c r="BH1213" s="6">
        <f ca="1">IF(ISNUMBER('Descriptive Stats'!BF1213),'Descriptive Stats'!BF1213,#N/A)</f>
        <v>-1.3950525282585462</v>
      </c>
      <c r="BI1213" s="6">
        <f ca="1">IF(ISNUMBER('Descriptive Stats'!E1213),'Descriptive Stats'!E1213,#N/A)</f>
        <v>0</v>
      </c>
      <c r="BK1213" s="2">
        <f t="shared" ca="1" si="206"/>
        <v>0</v>
      </c>
      <c r="BL1213" s="2" t="str">
        <f t="shared" ca="1" si="207"/>
        <v/>
      </c>
    </row>
    <row r="1214" spans="1:64" ht="14.4" x14ac:dyDescent="0.3">
      <c r="A1214" s="2">
        <f>ROW()</f>
        <v>1214</v>
      </c>
      <c r="B1214" s="56"/>
      <c r="C1214" s="8">
        <f t="shared" ca="1" si="203"/>
        <v>20</v>
      </c>
      <c r="D1214" s="8">
        <f t="shared" ca="1" si="204"/>
        <v>0</v>
      </c>
      <c r="E1214" s="50">
        <f t="shared" ca="1" si="198"/>
        <v>7</v>
      </c>
      <c r="F1214" s="2" t="str">
        <f t="shared" ca="1" si="205"/>
        <v/>
      </c>
      <c r="BD1214" s="49">
        <f t="shared" ca="1" si="200"/>
        <v>4473.5</v>
      </c>
      <c r="BE1214" s="3">
        <f t="shared" ca="1" si="199"/>
        <v>0.44729999999999998</v>
      </c>
      <c r="BF1214" s="3">
        <f t="shared" ca="1" si="201"/>
        <v>-0.13248586824472414</v>
      </c>
      <c r="BG1214" s="9">
        <f t="shared" ca="1" si="202"/>
        <v>7</v>
      </c>
      <c r="BH1214" s="6">
        <f ca="1">IF(ISNUMBER('Descriptive Stats'!BF1214),'Descriptive Stats'!BF1214,#N/A)</f>
        <v>-0.13248586824472414</v>
      </c>
      <c r="BI1214" s="6">
        <f ca="1">IF(ISNUMBER('Descriptive Stats'!E1214),'Descriptive Stats'!E1214,#N/A)</f>
        <v>7</v>
      </c>
      <c r="BK1214" s="2" t="str">
        <f t="shared" ca="1" si="206"/>
        <v/>
      </c>
      <c r="BL1214" s="2">
        <f t="shared" ca="1" si="207"/>
        <v>7</v>
      </c>
    </row>
    <row r="1215" spans="1:64" ht="14.4" x14ac:dyDescent="0.3">
      <c r="A1215" s="2">
        <f>ROW()</f>
        <v>1215</v>
      </c>
      <c r="B1215" s="56"/>
      <c r="C1215" s="8">
        <f t="shared" ca="1" si="203"/>
        <v>6</v>
      </c>
      <c r="D1215" s="8">
        <f t="shared" ca="1" si="204"/>
        <v>7</v>
      </c>
      <c r="E1215" s="50">
        <f t="shared" ca="1" si="198"/>
        <v>0</v>
      </c>
      <c r="F1215" s="2" t="str">
        <f t="shared" ca="1" si="205"/>
        <v/>
      </c>
      <c r="BD1215" s="49">
        <f t="shared" ca="1" si="200"/>
        <v>815.5</v>
      </c>
      <c r="BE1215" s="3">
        <f t="shared" ca="1" si="199"/>
        <v>8.1500000000000003E-2</v>
      </c>
      <c r="BF1215" s="3">
        <f t="shared" ca="1" si="201"/>
        <v>-1.3950525282585462</v>
      </c>
      <c r="BG1215" s="9">
        <f t="shared" ca="1" si="202"/>
        <v>0</v>
      </c>
      <c r="BH1215" s="6">
        <f ca="1">IF(ISNUMBER('Descriptive Stats'!BF1215),'Descriptive Stats'!BF1215,#N/A)</f>
        <v>-1.3950525282585462</v>
      </c>
      <c r="BI1215" s="6">
        <f ca="1">IF(ISNUMBER('Descriptive Stats'!E1215),'Descriptive Stats'!E1215,#N/A)</f>
        <v>0</v>
      </c>
      <c r="BK1215" s="2">
        <f t="shared" ca="1" si="206"/>
        <v>0</v>
      </c>
      <c r="BL1215" s="2" t="str">
        <f t="shared" ca="1" si="207"/>
        <v/>
      </c>
    </row>
    <row r="1216" spans="1:64" ht="14.4" x14ac:dyDescent="0.3">
      <c r="A1216" s="2">
        <f>ROW()</f>
        <v>1216</v>
      </c>
      <c r="B1216" s="56"/>
      <c r="C1216" s="8">
        <f t="shared" ca="1" si="203"/>
        <v>4</v>
      </c>
      <c r="D1216" s="8">
        <f t="shared" ca="1" si="204"/>
        <v>0</v>
      </c>
      <c r="E1216" s="50">
        <f t="shared" ca="1" si="198"/>
        <v>1</v>
      </c>
      <c r="F1216" s="2" t="str">
        <f t="shared" ca="1" si="205"/>
        <v/>
      </c>
      <c r="BD1216" s="49">
        <f t="shared" ca="1" si="200"/>
        <v>1871</v>
      </c>
      <c r="BE1216" s="3">
        <f t="shared" ca="1" si="199"/>
        <v>0.18704999999999999</v>
      </c>
      <c r="BF1216" s="3">
        <f t="shared" ca="1" si="201"/>
        <v>-0.88881967520906158</v>
      </c>
      <c r="BG1216" s="9">
        <f t="shared" ca="1" si="202"/>
        <v>1</v>
      </c>
      <c r="BH1216" s="6">
        <f ca="1">IF(ISNUMBER('Descriptive Stats'!BF1216),'Descriptive Stats'!BF1216,#N/A)</f>
        <v>-0.88881967520906158</v>
      </c>
      <c r="BI1216" s="6">
        <f ca="1">IF(ISNUMBER('Descriptive Stats'!E1216),'Descriptive Stats'!E1216,#N/A)</f>
        <v>1</v>
      </c>
      <c r="BK1216" s="2">
        <f t="shared" ca="1" si="206"/>
        <v>1</v>
      </c>
      <c r="BL1216" s="2" t="str">
        <f t="shared" ca="1" si="207"/>
        <v/>
      </c>
    </row>
    <row r="1217" spans="1:64" ht="14.4" x14ac:dyDescent="0.3">
      <c r="A1217" s="2">
        <f>ROW()</f>
        <v>1217</v>
      </c>
      <c r="B1217" s="56"/>
      <c r="C1217" s="8">
        <f t="shared" ca="1" si="203"/>
        <v>8</v>
      </c>
      <c r="D1217" s="8">
        <f t="shared" ca="1" si="204"/>
        <v>1</v>
      </c>
      <c r="E1217" s="50">
        <f t="shared" ca="1" si="198"/>
        <v>15</v>
      </c>
      <c r="F1217" s="2" t="str">
        <f t="shared" ca="1" si="205"/>
        <v/>
      </c>
      <c r="BD1217" s="49">
        <f t="shared" ca="1" si="200"/>
        <v>5051.5</v>
      </c>
      <c r="BE1217" s="3">
        <f t="shared" ca="1" si="199"/>
        <v>0.50509999999999999</v>
      </c>
      <c r="BF1217" s="3">
        <f t="shared" ca="1" si="201"/>
        <v>1.2784152420787677E-2</v>
      </c>
      <c r="BG1217" s="9">
        <f t="shared" ca="1" si="202"/>
        <v>15</v>
      </c>
      <c r="BH1217" s="6">
        <f ca="1">IF(ISNUMBER('Descriptive Stats'!BF1217),'Descriptive Stats'!BF1217,#N/A)</f>
        <v>1.2784152420787677E-2</v>
      </c>
      <c r="BI1217" s="6">
        <f ca="1">IF(ISNUMBER('Descriptive Stats'!E1217),'Descriptive Stats'!E1217,#N/A)</f>
        <v>15</v>
      </c>
      <c r="BK1217" s="2" t="str">
        <f t="shared" ca="1" si="206"/>
        <v/>
      </c>
      <c r="BL1217" s="2">
        <f t="shared" ca="1" si="207"/>
        <v>15</v>
      </c>
    </row>
    <row r="1218" spans="1:64" ht="14.4" x14ac:dyDescent="0.3">
      <c r="A1218" s="2">
        <f>ROW()</f>
        <v>1218</v>
      </c>
      <c r="B1218" s="56"/>
      <c r="C1218" s="8">
        <f t="shared" ca="1" si="203"/>
        <v>24</v>
      </c>
      <c r="D1218" s="8">
        <f t="shared" ca="1" si="204"/>
        <v>15</v>
      </c>
      <c r="E1218" s="50">
        <f t="shared" ca="1" si="198"/>
        <v>0</v>
      </c>
      <c r="F1218" s="2" t="str">
        <f t="shared" ca="1" si="205"/>
        <v/>
      </c>
      <c r="BD1218" s="49">
        <f t="shared" ca="1" si="200"/>
        <v>815.5</v>
      </c>
      <c r="BE1218" s="3">
        <f t="shared" ca="1" si="199"/>
        <v>8.1500000000000003E-2</v>
      </c>
      <c r="BF1218" s="3">
        <f t="shared" ca="1" si="201"/>
        <v>-1.3950525282585462</v>
      </c>
      <c r="BG1218" s="9">
        <f t="shared" ca="1" si="202"/>
        <v>0</v>
      </c>
      <c r="BH1218" s="6">
        <f ca="1">IF(ISNUMBER('Descriptive Stats'!BF1218),'Descriptive Stats'!BF1218,#N/A)</f>
        <v>-1.3950525282585462</v>
      </c>
      <c r="BI1218" s="6">
        <f ca="1">IF(ISNUMBER('Descriptive Stats'!E1218),'Descriptive Stats'!E1218,#N/A)</f>
        <v>0</v>
      </c>
      <c r="BK1218" s="2">
        <f t="shared" ca="1" si="206"/>
        <v>0</v>
      </c>
      <c r="BL1218" s="2" t="str">
        <f t="shared" ca="1" si="207"/>
        <v/>
      </c>
    </row>
    <row r="1219" spans="1:64" ht="14.4" x14ac:dyDescent="0.3">
      <c r="A1219" s="2">
        <f>ROW()</f>
        <v>1219</v>
      </c>
      <c r="B1219" s="56"/>
      <c r="C1219" s="8">
        <f t="shared" ca="1" si="203"/>
        <v>15</v>
      </c>
      <c r="D1219" s="8">
        <f t="shared" ca="1" si="204"/>
        <v>0</v>
      </c>
      <c r="E1219" s="50">
        <f t="shared" ref="E1219:E1282" ca="1" si="208">IF(0=MOD(ROW(),$J$1),AVERAGE(OFFSET($D$2,ROW()-$J$1,0,$J$1,1)),"")</f>
        <v>0</v>
      </c>
      <c r="F1219" s="2" t="str">
        <f t="shared" ca="1" si="205"/>
        <v/>
      </c>
      <c r="BD1219" s="49">
        <f t="shared" ca="1" si="200"/>
        <v>815.5</v>
      </c>
      <c r="BE1219" s="3">
        <f t="shared" ca="1" si="199"/>
        <v>8.1500000000000003E-2</v>
      </c>
      <c r="BF1219" s="3">
        <f t="shared" ca="1" si="201"/>
        <v>-1.3950525282585462</v>
      </c>
      <c r="BG1219" s="9">
        <f t="shared" ca="1" si="202"/>
        <v>0</v>
      </c>
      <c r="BH1219" s="6">
        <f ca="1">IF(ISNUMBER('Descriptive Stats'!BF1219),'Descriptive Stats'!BF1219,#N/A)</f>
        <v>-1.3950525282585462</v>
      </c>
      <c r="BI1219" s="6">
        <f ca="1">IF(ISNUMBER('Descriptive Stats'!E1219),'Descriptive Stats'!E1219,#N/A)</f>
        <v>0</v>
      </c>
      <c r="BK1219" s="2">
        <f t="shared" ca="1" si="206"/>
        <v>0</v>
      </c>
      <c r="BL1219" s="2" t="str">
        <f t="shared" ca="1" si="207"/>
        <v/>
      </c>
    </row>
    <row r="1220" spans="1:64" ht="14.4" x14ac:dyDescent="0.3">
      <c r="A1220" s="2">
        <f>ROW()</f>
        <v>1220</v>
      </c>
      <c r="B1220" s="56"/>
      <c r="C1220" s="8">
        <f t="shared" ca="1" si="203"/>
        <v>18</v>
      </c>
      <c r="D1220" s="8">
        <f t="shared" ca="1" si="204"/>
        <v>0</v>
      </c>
      <c r="E1220" s="50">
        <f t="shared" ca="1" si="208"/>
        <v>0</v>
      </c>
      <c r="F1220" s="2" t="str">
        <f t="shared" ca="1" si="205"/>
        <v/>
      </c>
      <c r="BD1220" s="49">
        <f t="shared" ca="1" si="200"/>
        <v>815.5</v>
      </c>
      <c r="BE1220" s="3">
        <f t="shared" ca="1" si="199"/>
        <v>8.1500000000000003E-2</v>
      </c>
      <c r="BF1220" s="3">
        <f t="shared" ca="1" si="201"/>
        <v>-1.3950525282585462</v>
      </c>
      <c r="BG1220" s="9">
        <f t="shared" ca="1" si="202"/>
        <v>0</v>
      </c>
      <c r="BH1220" s="6">
        <f ca="1">IF(ISNUMBER('Descriptive Stats'!BF1220),'Descriptive Stats'!BF1220,#N/A)</f>
        <v>-1.3950525282585462</v>
      </c>
      <c r="BI1220" s="6">
        <f ca="1">IF(ISNUMBER('Descriptive Stats'!E1220),'Descriptive Stats'!E1220,#N/A)</f>
        <v>0</v>
      </c>
      <c r="BK1220" s="2">
        <f t="shared" ca="1" si="206"/>
        <v>0</v>
      </c>
      <c r="BL1220" s="2" t="str">
        <f t="shared" ca="1" si="207"/>
        <v/>
      </c>
    </row>
    <row r="1221" spans="1:64" ht="14.4" x14ac:dyDescent="0.3">
      <c r="A1221" s="2">
        <f>ROW()</f>
        <v>1221</v>
      </c>
      <c r="B1221" s="56"/>
      <c r="C1221" s="8">
        <f t="shared" ca="1" si="203"/>
        <v>18</v>
      </c>
      <c r="D1221" s="8">
        <f t="shared" ca="1" si="204"/>
        <v>0</v>
      </c>
      <c r="E1221" s="50">
        <f t="shared" ca="1" si="208"/>
        <v>6</v>
      </c>
      <c r="F1221" s="2" t="str">
        <f t="shared" ca="1" si="205"/>
        <v/>
      </c>
      <c r="BD1221" s="49">
        <f t="shared" ca="1" si="200"/>
        <v>3900</v>
      </c>
      <c r="BE1221" s="3">
        <f t="shared" ca="1" si="199"/>
        <v>0.38995000000000002</v>
      </c>
      <c r="BF1221" s="3">
        <f t="shared" ca="1" si="201"/>
        <v>-0.2794493539703507</v>
      </c>
      <c r="BG1221" s="9">
        <f t="shared" ca="1" si="202"/>
        <v>6</v>
      </c>
      <c r="BH1221" s="6">
        <f ca="1">IF(ISNUMBER('Descriptive Stats'!BF1221),'Descriptive Stats'!BF1221,#N/A)</f>
        <v>-0.2794493539703507</v>
      </c>
      <c r="BI1221" s="6">
        <f ca="1">IF(ISNUMBER('Descriptive Stats'!E1221),'Descriptive Stats'!E1221,#N/A)</f>
        <v>6</v>
      </c>
      <c r="BK1221" s="2" t="str">
        <f t="shared" ca="1" si="206"/>
        <v/>
      </c>
      <c r="BL1221" s="2">
        <f t="shared" ca="1" si="207"/>
        <v>6</v>
      </c>
    </row>
    <row r="1222" spans="1:64" ht="14.4" x14ac:dyDescent="0.3">
      <c r="A1222" s="2">
        <f>ROW()</f>
        <v>1222</v>
      </c>
      <c r="B1222" s="56"/>
      <c r="C1222" s="8">
        <f t="shared" ca="1" si="203"/>
        <v>2</v>
      </c>
      <c r="D1222" s="8">
        <f t="shared" ca="1" si="204"/>
        <v>6</v>
      </c>
      <c r="E1222" s="50">
        <f t="shared" ca="1" si="208"/>
        <v>2</v>
      </c>
      <c r="F1222" s="2" t="str">
        <f t="shared" ca="1" si="205"/>
        <v/>
      </c>
      <c r="BD1222" s="49">
        <f t="shared" ca="1" si="200"/>
        <v>2595</v>
      </c>
      <c r="BE1222" s="3">
        <f t="shared" ca="1" si="199"/>
        <v>0.25945000000000001</v>
      </c>
      <c r="BF1222" s="3">
        <f t="shared" ca="1" si="201"/>
        <v>-0.6450419512753276</v>
      </c>
      <c r="BG1222" s="9">
        <f t="shared" ca="1" si="202"/>
        <v>2</v>
      </c>
      <c r="BH1222" s="6">
        <f ca="1">IF(ISNUMBER('Descriptive Stats'!BF1222),'Descriptive Stats'!BF1222,#N/A)</f>
        <v>-0.6450419512753276</v>
      </c>
      <c r="BI1222" s="6">
        <f ca="1">IF(ISNUMBER('Descriptive Stats'!E1222),'Descriptive Stats'!E1222,#N/A)</f>
        <v>2</v>
      </c>
      <c r="BK1222" s="2">
        <f t="shared" ca="1" si="206"/>
        <v>2</v>
      </c>
      <c r="BL1222" s="2">
        <f t="shared" ca="1" si="207"/>
        <v>2</v>
      </c>
    </row>
    <row r="1223" spans="1:64" ht="14.4" x14ac:dyDescent="0.3">
      <c r="A1223" s="2">
        <f>ROW()</f>
        <v>1223</v>
      </c>
      <c r="B1223" s="56"/>
      <c r="C1223" s="8">
        <f t="shared" ca="1" si="203"/>
        <v>9</v>
      </c>
      <c r="D1223" s="8">
        <f t="shared" ca="1" si="204"/>
        <v>2</v>
      </c>
      <c r="E1223" s="50">
        <f t="shared" ca="1" si="208"/>
        <v>0</v>
      </c>
      <c r="F1223" s="2" t="str">
        <f t="shared" ca="1" si="205"/>
        <v/>
      </c>
      <c r="BD1223" s="49">
        <f t="shared" ca="1" si="200"/>
        <v>815.5</v>
      </c>
      <c r="BE1223" s="3">
        <f t="shared" ref="BE1223:BE1286" ca="1" si="209">IF(ISNUMBER(BD1223),(BD1223-0.5)/$BK$4,"")</f>
        <v>8.1500000000000003E-2</v>
      </c>
      <c r="BF1223" s="3">
        <f t="shared" ca="1" si="201"/>
        <v>-1.3950525282585462</v>
      </c>
      <c r="BG1223" s="9">
        <f t="shared" ca="1" si="202"/>
        <v>0</v>
      </c>
      <c r="BH1223" s="6">
        <f ca="1">IF(ISNUMBER('Descriptive Stats'!BF1223),'Descriptive Stats'!BF1223,#N/A)</f>
        <v>-1.3950525282585462</v>
      </c>
      <c r="BI1223" s="6">
        <f ca="1">IF(ISNUMBER('Descriptive Stats'!E1223),'Descriptive Stats'!E1223,#N/A)</f>
        <v>0</v>
      </c>
      <c r="BK1223" s="2">
        <f t="shared" ca="1" si="206"/>
        <v>0</v>
      </c>
      <c r="BL1223" s="2" t="str">
        <f t="shared" ca="1" si="207"/>
        <v/>
      </c>
    </row>
    <row r="1224" spans="1:64" ht="14.4" x14ac:dyDescent="0.3">
      <c r="A1224" s="2">
        <f>ROW()</f>
        <v>1224</v>
      </c>
      <c r="B1224" s="56"/>
      <c r="C1224" s="8">
        <f t="shared" ca="1" si="203"/>
        <v>20</v>
      </c>
      <c r="D1224" s="8">
        <f t="shared" ca="1" si="204"/>
        <v>0</v>
      </c>
      <c r="E1224" s="50">
        <f t="shared" ca="1" si="208"/>
        <v>1</v>
      </c>
      <c r="F1224" s="2" t="str">
        <f t="shared" ca="1" si="205"/>
        <v/>
      </c>
      <c r="BD1224" s="49">
        <f t="shared" ref="BD1224:BD1287" ca="1" si="210">IF(ISNUMBER(BG1224),_xlfn.RANK.AVG(BG1224,$BG$2:$BG$5414,1),"")</f>
        <v>1871</v>
      </c>
      <c r="BE1224" s="3">
        <f t="shared" ca="1" si="209"/>
        <v>0.18704999999999999</v>
      </c>
      <c r="BF1224" s="3">
        <f t="shared" ca="1" si="201"/>
        <v>-0.88881967520906158</v>
      </c>
      <c r="BG1224" s="9">
        <f t="shared" ca="1" si="202"/>
        <v>1</v>
      </c>
      <c r="BH1224" s="6">
        <f ca="1">IF(ISNUMBER('Descriptive Stats'!BF1224),'Descriptive Stats'!BF1224,#N/A)</f>
        <v>-0.88881967520906158</v>
      </c>
      <c r="BI1224" s="6">
        <f ca="1">IF(ISNUMBER('Descriptive Stats'!E1224),'Descriptive Stats'!E1224,#N/A)</f>
        <v>1</v>
      </c>
      <c r="BK1224" s="2">
        <f t="shared" ca="1" si="206"/>
        <v>1</v>
      </c>
      <c r="BL1224" s="2" t="str">
        <f t="shared" ca="1" si="207"/>
        <v/>
      </c>
    </row>
    <row r="1225" spans="1:64" ht="14.4" x14ac:dyDescent="0.3">
      <c r="A1225" s="2">
        <f>ROW()</f>
        <v>1225</v>
      </c>
      <c r="B1225" s="56"/>
      <c r="C1225" s="8">
        <f t="shared" ca="1" si="203"/>
        <v>8</v>
      </c>
      <c r="D1225" s="8">
        <f t="shared" ca="1" si="204"/>
        <v>1</v>
      </c>
      <c r="E1225" s="50">
        <f t="shared" ca="1" si="208"/>
        <v>0</v>
      </c>
      <c r="F1225" s="2" t="str">
        <f t="shared" ca="1" si="205"/>
        <v/>
      </c>
      <c r="BD1225" s="49">
        <f t="shared" ca="1" si="210"/>
        <v>815.5</v>
      </c>
      <c r="BE1225" s="3">
        <f t="shared" ca="1" si="209"/>
        <v>8.1500000000000003E-2</v>
      </c>
      <c r="BF1225" s="3">
        <f t="shared" ref="BF1225:BF1288" ca="1" si="211">IF(ISNUMBER(BE1225),_xlfn.NORM.INV(BE1225,0,1),"")</f>
        <v>-1.3950525282585462</v>
      </c>
      <c r="BG1225" s="9">
        <f t="shared" ref="BG1225:BG1288" ca="1" si="212">IF(ISNUMBER(E1225),E1225,"")</f>
        <v>0</v>
      </c>
      <c r="BH1225" s="6">
        <f ca="1">IF(ISNUMBER('Descriptive Stats'!BF1225),'Descriptive Stats'!BF1225,#N/A)</f>
        <v>-1.3950525282585462</v>
      </c>
      <c r="BI1225" s="6">
        <f ca="1">IF(ISNUMBER('Descriptive Stats'!E1225),'Descriptive Stats'!E1225,#N/A)</f>
        <v>0</v>
      </c>
      <c r="BK1225" s="2">
        <f t="shared" ca="1" si="206"/>
        <v>0</v>
      </c>
      <c r="BL1225" s="2" t="str">
        <f t="shared" ca="1" si="207"/>
        <v/>
      </c>
    </row>
    <row r="1226" spans="1:64" ht="14.4" x14ac:dyDescent="0.3">
      <c r="A1226" s="2">
        <f>ROW()</f>
        <v>1226</v>
      </c>
      <c r="B1226" s="56"/>
      <c r="C1226" s="8">
        <f t="shared" ca="1" si="203"/>
        <v>14</v>
      </c>
      <c r="D1226" s="8">
        <f t="shared" ca="1" si="204"/>
        <v>0</v>
      </c>
      <c r="E1226" s="50">
        <f t="shared" ca="1" si="208"/>
        <v>0</v>
      </c>
      <c r="F1226" s="2" t="str">
        <f t="shared" ca="1" si="205"/>
        <v/>
      </c>
      <c r="BD1226" s="49">
        <f t="shared" ca="1" si="210"/>
        <v>815.5</v>
      </c>
      <c r="BE1226" s="3">
        <f t="shared" ca="1" si="209"/>
        <v>8.1500000000000003E-2</v>
      </c>
      <c r="BF1226" s="3">
        <f t="shared" ca="1" si="211"/>
        <v>-1.3950525282585462</v>
      </c>
      <c r="BG1226" s="9">
        <f t="shared" ca="1" si="212"/>
        <v>0</v>
      </c>
      <c r="BH1226" s="6">
        <f ca="1">IF(ISNUMBER('Descriptive Stats'!BF1226),'Descriptive Stats'!BF1226,#N/A)</f>
        <v>-1.3950525282585462</v>
      </c>
      <c r="BI1226" s="6">
        <f ca="1">IF(ISNUMBER('Descriptive Stats'!E1226),'Descriptive Stats'!E1226,#N/A)</f>
        <v>0</v>
      </c>
      <c r="BK1226" s="2">
        <f t="shared" ca="1" si="206"/>
        <v>0</v>
      </c>
      <c r="BL1226" s="2" t="str">
        <f t="shared" ca="1" si="207"/>
        <v/>
      </c>
    </row>
    <row r="1227" spans="1:64" ht="14.4" x14ac:dyDescent="0.3">
      <c r="A1227" s="2">
        <f>ROW()</f>
        <v>1227</v>
      </c>
      <c r="B1227" s="56"/>
      <c r="C1227" s="8">
        <f t="shared" ca="1" si="203"/>
        <v>11</v>
      </c>
      <c r="D1227" s="8">
        <f t="shared" ca="1" si="204"/>
        <v>0</v>
      </c>
      <c r="E1227" s="50">
        <f t="shared" ca="1" si="208"/>
        <v>4</v>
      </c>
      <c r="F1227" s="2" t="str">
        <f t="shared" ca="1" si="205"/>
        <v/>
      </c>
      <c r="BD1227" s="49">
        <f t="shared" ca="1" si="210"/>
        <v>3442</v>
      </c>
      <c r="BE1227" s="3">
        <f t="shared" ca="1" si="209"/>
        <v>0.34415000000000001</v>
      </c>
      <c r="BF1227" s="3">
        <f t="shared" ca="1" si="211"/>
        <v>-0.40116316278173481</v>
      </c>
      <c r="BG1227" s="9">
        <f t="shared" ca="1" si="212"/>
        <v>4</v>
      </c>
      <c r="BH1227" s="6">
        <f ca="1">IF(ISNUMBER('Descriptive Stats'!BF1227),'Descriptive Stats'!BF1227,#N/A)</f>
        <v>-0.40116316278173481</v>
      </c>
      <c r="BI1227" s="6">
        <f ca="1">IF(ISNUMBER('Descriptive Stats'!E1227),'Descriptive Stats'!E1227,#N/A)</f>
        <v>4</v>
      </c>
      <c r="BK1227" s="2" t="str">
        <f t="shared" ca="1" si="206"/>
        <v/>
      </c>
      <c r="BL1227" s="2">
        <f t="shared" ca="1" si="207"/>
        <v>4</v>
      </c>
    </row>
    <row r="1228" spans="1:64" ht="14.4" x14ac:dyDescent="0.3">
      <c r="A1228" s="2">
        <f>ROW()</f>
        <v>1228</v>
      </c>
      <c r="B1228" s="56"/>
      <c r="C1228" s="8">
        <f t="shared" ca="1" si="203"/>
        <v>13</v>
      </c>
      <c r="D1228" s="8">
        <f t="shared" ca="1" si="204"/>
        <v>4</v>
      </c>
      <c r="E1228" s="50">
        <f t="shared" ca="1" si="208"/>
        <v>0</v>
      </c>
      <c r="F1228" s="2" t="str">
        <f t="shared" ca="1" si="205"/>
        <v/>
      </c>
      <c r="BD1228" s="49">
        <f t="shared" ca="1" si="210"/>
        <v>815.5</v>
      </c>
      <c r="BE1228" s="3">
        <f t="shared" ca="1" si="209"/>
        <v>8.1500000000000003E-2</v>
      </c>
      <c r="BF1228" s="3">
        <f t="shared" ca="1" si="211"/>
        <v>-1.3950525282585462</v>
      </c>
      <c r="BG1228" s="9">
        <f t="shared" ca="1" si="212"/>
        <v>0</v>
      </c>
      <c r="BH1228" s="6">
        <f ca="1">IF(ISNUMBER('Descriptive Stats'!BF1228),'Descriptive Stats'!BF1228,#N/A)</f>
        <v>-1.3950525282585462</v>
      </c>
      <c r="BI1228" s="6">
        <f ca="1">IF(ISNUMBER('Descriptive Stats'!E1228),'Descriptive Stats'!E1228,#N/A)</f>
        <v>0</v>
      </c>
      <c r="BK1228" s="2">
        <f t="shared" ca="1" si="206"/>
        <v>0</v>
      </c>
      <c r="BL1228" s="2" t="str">
        <f t="shared" ca="1" si="207"/>
        <v/>
      </c>
    </row>
    <row r="1229" spans="1:64" ht="14.4" x14ac:dyDescent="0.3">
      <c r="A1229" s="2">
        <f>ROW()</f>
        <v>1229</v>
      </c>
      <c r="B1229" s="56"/>
      <c r="C1229" s="8">
        <f t="shared" ca="1" si="203"/>
        <v>22</v>
      </c>
      <c r="D1229" s="8">
        <f t="shared" ca="1" si="204"/>
        <v>0</v>
      </c>
      <c r="E1229" s="50">
        <f t="shared" ca="1" si="208"/>
        <v>2</v>
      </c>
      <c r="F1229" s="2" t="str">
        <f t="shared" ca="1" si="205"/>
        <v/>
      </c>
      <c r="BD1229" s="49">
        <f t="shared" ca="1" si="210"/>
        <v>2595</v>
      </c>
      <c r="BE1229" s="3">
        <f t="shared" ca="1" si="209"/>
        <v>0.25945000000000001</v>
      </c>
      <c r="BF1229" s="3">
        <f t="shared" ca="1" si="211"/>
        <v>-0.6450419512753276</v>
      </c>
      <c r="BG1229" s="9">
        <f t="shared" ca="1" si="212"/>
        <v>2</v>
      </c>
      <c r="BH1229" s="6">
        <f ca="1">IF(ISNUMBER('Descriptive Stats'!BF1229),'Descriptive Stats'!BF1229,#N/A)</f>
        <v>-0.6450419512753276</v>
      </c>
      <c r="BI1229" s="6">
        <f ca="1">IF(ISNUMBER('Descriptive Stats'!E1229),'Descriptive Stats'!E1229,#N/A)</f>
        <v>2</v>
      </c>
      <c r="BK1229" s="2">
        <f t="shared" ca="1" si="206"/>
        <v>2</v>
      </c>
      <c r="BL1229" s="2">
        <f t="shared" ca="1" si="207"/>
        <v>2</v>
      </c>
    </row>
    <row r="1230" spans="1:64" ht="14.4" x14ac:dyDescent="0.3">
      <c r="A1230" s="2">
        <f>ROW()</f>
        <v>1230</v>
      </c>
      <c r="B1230" s="56"/>
      <c r="C1230" s="8">
        <f t="shared" ca="1" si="203"/>
        <v>9</v>
      </c>
      <c r="D1230" s="8">
        <f t="shared" ca="1" si="204"/>
        <v>2</v>
      </c>
      <c r="E1230" s="50">
        <f t="shared" ca="1" si="208"/>
        <v>0</v>
      </c>
      <c r="F1230" s="2" t="str">
        <f t="shared" ca="1" si="205"/>
        <v/>
      </c>
      <c r="BD1230" s="49">
        <f t="shared" ca="1" si="210"/>
        <v>815.5</v>
      </c>
      <c r="BE1230" s="3">
        <f t="shared" ca="1" si="209"/>
        <v>8.1500000000000003E-2</v>
      </c>
      <c r="BF1230" s="3">
        <f t="shared" ca="1" si="211"/>
        <v>-1.3950525282585462</v>
      </c>
      <c r="BG1230" s="9">
        <f t="shared" ca="1" si="212"/>
        <v>0</v>
      </c>
      <c r="BH1230" s="6">
        <f ca="1">IF(ISNUMBER('Descriptive Stats'!BF1230),'Descriptive Stats'!BF1230,#N/A)</f>
        <v>-1.3950525282585462</v>
      </c>
      <c r="BI1230" s="6">
        <f ca="1">IF(ISNUMBER('Descriptive Stats'!E1230),'Descriptive Stats'!E1230,#N/A)</f>
        <v>0</v>
      </c>
      <c r="BK1230" s="2">
        <f t="shared" ca="1" si="206"/>
        <v>0</v>
      </c>
      <c r="BL1230" s="2" t="str">
        <f t="shared" ca="1" si="207"/>
        <v/>
      </c>
    </row>
    <row r="1231" spans="1:64" ht="14.4" x14ac:dyDescent="0.3">
      <c r="A1231" s="2">
        <f>ROW()</f>
        <v>1231</v>
      </c>
      <c r="B1231" s="56"/>
      <c r="C1231" s="8">
        <f t="shared" ca="1" si="203"/>
        <v>11</v>
      </c>
      <c r="D1231" s="8">
        <f t="shared" ca="1" si="204"/>
        <v>0</v>
      </c>
      <c r="E1231" s="50">
        <f t="shared" ca="1" si="208"/>
        <v>0</v>
      </c>
      <c r="F1231" s="2" t="str">
        <f t="shared" ca="1" si="205"/>
        <v/>
      </c>
      <c r="BD1231" s="49">
        <f t="shared" ca="1" si="210"/>
        <v>815.5</v>
      </c>
      <c r="BE1231" s="3">
        <f t="shared" ca="1" si="209"/>
        <v>8.1500000000000003E-2</v>
      </c>
      <c r="BF1231" s="3">
        <f t="shared" ca="1" si="211"/>
        <v>-1.3950525282585462</v>
      </c>
      <c r="BG1231" s="9">
        <f t="shared" ca="1" si="212"/>
        <v>0</v>
      </c>
      <c r="BH1231" s="6">
        <f ca="1">IF(ISNUMBER('Descriptive Stats'!BF1231),'Descriptive Stats'!BF1231,#N/A)</f>
        <v>-1.3950525282585462</v>
      </c>
      <c r="BI1231" s="6">
        <f ca="1">IF(ISNUMBER('Descriptive Stats'!E1231),'Descriptive Stats'!E1231,#N/A)</f>
        <v>0</v>
      </c>
      <c r="BK1231" s="2">
        <f t="shared" ca="1" si="206"/>
        <v>0</v>
      </c>
      <c r="BL1231" s="2" t="str">
        <f t="shared" ca="1" si="207"/>
        <v/>
      </c>
    </row>
    <row r="1232" spans="1:64" ht="14.4" x14ac:dyDescent="0.3">
      <c r="A1232" s="2">
        <f>ROW()</f>
        <v>1232</v>
      </c>
      <c r="B1232" s="56"/>
      <c r="C1232" s="8">
        <f t="shared" ca="1" si="203"/>
        <v>18</v>
      </c>
      <c r="D1232" s="8">
        <f t="shared" ca="1" si="204"/>
        <v>0</v>
      </c>
      <c r="E1232" s="50">
        <f t="shared" ca="1" si="208"/>
        <v>2</v>
      </c>
      <c r="F1232" s="2" t="str">
        <f t="shared" ca="1" si="205"/>
        <v/>
      </c>
      <c r="BD1232" s="49">
        <f t="shared" ca="1" si="210"/>
        <v>2595</v>
      </c>
      <c r="BE1232" s="3">
        <f t="shared" ca="1" si="209"/>
        <v>0.25945000000000001</v>
      </c>
      <c r="BF1232" s="3">
        <f t="shared" ca="1" si="211"/>
        <v>-0.6450419512753276</v>
      </c>
      <c r="BG1232" s="9">
        <f t="shared" ca="1" si="212"/>
        <v>2</v>
      </c>
      <c r="BH1232" s="6">
        <f ca="1">IF(ISNUMBER('Descriptive Stats'!BF1232),'Descriptive Stats'!BF1232,#N/A)</f>
        <v>-0.6450419512753276</v>
      </c>
      <c r="BI1232" s="6">
        <f ca="1">IF(ISNUMBER('Descriptive Stats'!E1232),'Descriptive Stats'!E1232,#N/A)</f>
        <v>2</v>
      </c>
      <c r="BK1232" s="2">
        <f t="shared" ca="1" si="206"/>
        <v>2</v>
      </c>
      <c r="BL1232" s="2">
        <f t="shared" ca="1" si="207"/>
        <v>2</v>
      </c>
    </row>
    <row r="1233" spans="1:64" ht="14.4" x14ac:dyDescent="0.3">
      <c r="A1233" s="2">
        <f>ROW()</f>
        <v>1233</v>
      </c>
      <c r="B1233" s="56"/>
      <c r="C1233" s="8">
        <f t="shared" ref="C1233:C1296" ca="1" si="213">RANDBETWEEN(2,COUNT(B:B))</f>
        <v>17</v>
      </c>
      <c r="D1233" s="8">
        <f t="shared" ref="D1233:D1296" ca="1" si="214">VLOOKUP(C1233,A:B,2,TRUE)</f>
        <v>2</v>
      </c>
      <c r="E1233" s="50">
        <f t="shared" ca="1" si="208"/>
        <v>2</v>
      </c>
      <c r="F1233" s="2" t="str">
        <f t="shared" ref="F1233:F1296" ca="1" si="215">IF(ISNUMBER(E1233),IF(OR(E1233&lt;$K$16,E1233&gt;$K$14),"X",""),"")</f>
        <v/>
      </c>
      <c r="BD1233" s="49">
        <f t="shared" ca="1" si="210"/>
        <v>2595</v>
      </c>
      <c r="BE1233" s="3">
        <f t="shared" ca="1" si="209"/>
        <v>0.25945000000000001</v>
      </c>
      <c r="BF1233" s="3">
        <f t="shared" ca="1" si="211"/>
        <v>-0.6450419512753276</v>
      </c>
      <c r="BG1233" s="9">
        <f t="shared" ca="1" si="212"/>
        <v>2</v>
      </c>
      <c r="BH1233" s="6">
        <f ca="1">IF(ISNUMBER('Descriptive Stats'!BF1233),'Descriptive Stats'!BF1233,#N/A)</f>
        <v>-0.6450419512753276</v>
      </c>
      <c r="BI1233" s="6">
        <f ca="1">IF(ISNUMBER('Descriptive Stats'!E1233),'Descriptive Stats'!E1233,#N/A)</f>
        <v>2</v>
      </c>
      <c r="BK1233" s="2">
        <f t="shared" ca="1" si="206"/>
        <v>2</v>
      </c>
      <c r="BL1233" s="2">
        <f t="shared" ca="1" si="207"/>
        <v>2</v>
      </c>
    </row>
    <row r="1234" spans="1:64" ht="14.4" x14ac:dyDescent="0.3">
      <c r="A1234" s="2">
        <f>ROW()</f>
        <v>1234</v>
      </c>
      <c r="B1234" s="56"/>
      <c r="C1234" s="8">
        <f t="shared" ca="1" si="213"/>
        <v>3</v>
      </c>
      <c r="D1234" s="8">
        <f t="shared" ca="1" si="214"/>
        <v>2</v>
      </c>
      <c r="E1234" s="50">
        <f t="shared" ca="1" si="208"/>
        <v>0</v>
      </c>
      <c r="F1234" s="2" t="str">
        <f t="shared" ca="1" si="215"/>
        <v/>
      </c>
      <c r="BD1234" s="49">
        <f t="shared" ca="1" si="210"/>
        <v>815.5</v>
      </c>
      <c r="BE1234" s="3">
        <f t="shared" ca="1" si="209"/>
        <v>8.1500000000000003E-2</v>
      </c>
      <c r="BF1234" s="3">
        <f t="shared" ca="1" si="211"/>
        <v>-1.3950525282585462</v>
      </c>
      <c r="BG1234" s="9">
        <f t="shared" ca="1" si="212"/>
        <v>0</v>
      </c>
      <c r="BH1234" s="6">
        <f ca="1">IF(ISNUMBER('Descriptive Stats'!BF1234),'Descriptive Stats'!BF1234,#N/A)</f>
        <v>-1.3950525282585462</v>
      </c>
      <c r="BI1234" s="6">
        <f ca="1">IF(ISNUMBER('Descriptive Stats'!E1234),'Descriptive Stats'!E1234,#N/A)</f>
        <v>0</v>
      </c>
      <c r="BK1234" s="2">
        <f t="shared" ca="1" si="206"/>
        <v>0</v>
      </c>
      <c r="BL1234" s="2" t="str">
        <f t="shared" ca="1" si="207"/>
        <v/>
      </c>
    </row>
    <row r="1235" spans="1:64" ht="14.4" x14ac:dyDescent="0.3">
      <c r="A1235" s="2">
        <f>ROW()</f>
        <v>1235</v>
      </c>
      <c r="B1235" s="56"/>
      <c r="C1235" s="8">
        <f t="shared" ca="1" si="213"/>
        <v>11</v>
      </c>
      <c r="D1235" s="8">
        <f t="shared" ca="1" si="214"/>
        <v>0</v>
      </c>
      <c r="E1235" s="50">
        <f t="shared" ca="1" si="208"/>
        <v>0</v>
      </c>
      <c r="F1235" s="2" t="str">
        <f t="shared" ca="1" si="215"/>
        <v/>
      </c>
      <c r="BD1235" s="49">
        <f t="shared" ca="1" si="210"/>
        <v>815.5</v>
      </c>
      <c r="BE1235" s="3">
        <f t="shared" ca="1" si="209"/>
        <v>8.1500000000000003E-2</v>
      </c>
      <c r="BF1235" s="3">
        <f t="shared" ca="1" si="211"/>
        <v>-1.3950525282585462</v>
      </c>
      <c r="BG1235" s="9">
        <f t="shared" ca="1" si="212"/>
        <v>0</v>
      </c>
      <c r="BH1235" s="6">
        <f ca="1">IF(ISNUMBER('Descriptive Stats'!BF1235),'Descriptive Stats'!BF1235,#N/A)</f>
        <v>-1.3950525282585462</v>
      </c>
      <c r="BI1235" s="6">
        <f ca="1">IF(ISNUMBER('Descriptive Stats'!E1235),'Descriptive Stats'!E1235,#N/A)</f>
        <v>0</v>
      </c>
      <c r="BK1235" s="2">
        <f t="shared" ca="1" si="206"/>
        <v>0</v>
      </c>
      <c r="BL1235" s="2" t="str">
        <f t="shared" ca="1" si="207"/>
        <v/>
      </c>
    </row>
    <row r="1236" spans="1:64" ht="14.4" x14ac:dyDescent="0.3">
      <c r="A1236" s="2">
        <f>ROW()</f>
        <v>1236</v>
      </c>
      <c r="B1236" s="56"/>
      <c r="C1236" s="8">
        <f t="shared" ca="1" si="213"/>
        <v>4</v>
      </c>
      <c r="D1236" s="8">
        <f t="shared" ca="1" si="214"/>
        <v>0</v>
      </c>
      <c r="E1236" s="50">
        <f t="shared" ca="1" si="208"/>
        <v>7</v>
      </c>
      <c r="F1236" s="2" t="str">
        <f t="shared" ca="1" si="215"/>
        <v/>
      </c>
      <c r="BD1236" s="49">
        <f t="shared" ca="1" si="210"/>
        <v>4473.5</v>
      </c>
      <c r="BE1236" s="3">
        <f t="shared" ca="1" si="209"/>
        <v>0.44729999999999998</v>
      </c>
      <c r="BF1236" s="3">
        <f t="shared" ca="1" si="211"/>
        <v>-0.13248586824472414</v>
      </c>
      <c r="BG1236" s="9">
        <f t="shared" ca="1" si="212"/>
        <v>7</v>
      </c>
      <c r="BH1236" s="6">
        <f ca="1">IF(ISNUMBER('Descriptive Stats'!BF1236),'Descriptive Stats'!BF1236,#N/A)</f>
        <v>-0.13248586824472414</v>
      </c>
      <c r="BI1236" s="6">
        <f ca="1">IF(ISNUMBER('Descriptive Stats'!E1236),'Descriptive Stats'!E1236,#N/A)</f>
        <v>7</v>
      </c>
      <c r="BK1236" s="2" t="str">
        <f t="shared" ca="1" si="206"/>
        <v/>
      </c>
      <c r="BL1236" s="2">
        <f t="shared" ca="1" si="207"/>
        <v>7</v>
      </c>
    </row>
    <row r="1237" spans="1:64" ht="14.4" x14ac:dyDescent="0.3">
      <c r="A1237" s="2">
        <f>ROW()</f>
        <v>1237</v>
      </c>
      <c r="B1237" s="56"/>
      <c r="C1237" s="8">
        <f t="shared" ca="1" si="213"/>
        <v>6</v>
      </c>
      <c r="D1237" s="8">
        <f t="shared" ca="1" si="214"/>
        <v>7</v>
      </c>
      <c r="E1237" s="50">
        <f t="shared" ca="1" si="208"/>
        <v>0</v>
      </c>
      <c r="F1237" s="2" t="str">
        <f t="shared" ca="1" si="215"/>
        <v/>
      </c>
      <c r="BD1237" s="49">
        <f t="shared" ca="1" si="210"/>
        <v>815.5</v>
      </c>
      <c r="BE1237" s="3">
        <f t="shared" ca="1" si="209"/>
        <v>8.1500000000000003E-2</v>
      </c>
      <c r="BF1237" s="3">
        <f t="shared" ca="1" si="211"/>
        <v>-1.3950525282585462</v>
      </c>
      <c r="BG1237" s="9">
        <f t="shared" ca="1" si="212"/>
        <v>0</v>
      </c>
      <c r="BH1237" s="6">
        <f ca="1">IF(ISNUMBER('Descriptive Stats'!BF1237),'Descriptive Stats'!BF1237,#N/A)</f>
        <v>-1.3950525282585462</v>
      </c>
      <c r="BI1237" s="6">
        <f ca="1">IF(ISNUMBER('Descriptive Stats'!E1237),'Descriptive Stats'!E1237,#N/A)</f>
        <v>0</v>
      </c>
      <c r="BK1237" s="2">
        <f t="shared" ca="1" si="206"/>
        <v>0</v>
      </c>
      <c r="BL1237" s="2" t="str">
        <f t="shared" ca="1" si="207"/>
        <v/>
      </c>
    </row>
    <row r="1238" spans="1:64" ht="14.4" x14ac:dyDescent="0.3">
      <c r="A1238" s="2">
        <f>ROW()</f>
        <v>1238</v>
      </c>
      <c r="B1238" s="56"/>
      <c r="C1238" s="8">
        <f t="shared" ca="1" si="213"/>
        <v>18</v>
      </c>
      <c r="D1238" s="8">
        <f t="shared" ca="1" si="214"/>
        <v>0</v>
      </c>
      <c r="E1238" s="50">
        <f t="shared" ca="1" si="208"/>
        <v>2</v>
      </c>
      <c r="F1238" s="2" t="str">
        <f t="shared" ca="1" si="215"/>
        <v/>
      </c>
      <c r="BD1238" s="49">
        <f t="shared" ca="1" si="210"/>
        <v>2595</v>
      </c>
      <c r="BE1238" s="3">
        <f t="shared" ca="1" si="209"/>
        <v>0.25945000000000001</v>
      </c>
      <c r="BF1238" s="3">
        <f t="shared" ca="1" si="211"/>
        <v>-0.6450419512753276</v>
      </c>
      <c r="BG1238" s="9">
        <f t="shared" ca="1" si="212"/>
        <v>2</v>
      </c>
      <c r="BH1238" s="6">
        <f ca="1">IF(ISNUMBER('Descriptive Stats'!BF1238),'Descriptive Stats'!BF1238,#N/A)</f>
        <v>-0.6450419512753276</v>
      </c>
      <c r="BI1238" s="6">
        <f ca="1">IF(ISNUMBER('Descriptive Stats'!E1238),'Descriptive Stats'!E1238,#N/A)</f>
        <v>2</v>
      </c>
      <c r="BK1238" s="2">
        <f t="shared" ca="1" si="206"/>
        <v>2</v>
      </c>
      <c r="BL1238" s="2">
        <f t="shared" ca="1" si="207"/>
        <v>2</v>
      </c>
    </row>
    <row r="1239" spans="1:64" ht="14.4" x14ac:dyDescent="0.3">
      <c r="A1239" s="2">
        <f>ROW()</f>
        <v>1239</v>
      </c>
      <c r="B1239" s="56"/>
      <c r="C1239" s="8">
        <f t="shared" ca="1" si="213"/>
        <v>9</v>
      </c>
      <c r="D1239" s="8">
        <f t="shared" ca="1" si="214"/>
        <v>2</v>
      </c>
      <c r="E1239" s="50">
        <f t="shared" ca="1" si="208"/>
        <v>4</v>
      </c>
      <c r="F1239" s="2" t="str">
        <f t="shared" ca="1" si="215"/>
        <v/>
      </c>
      <c r="BD1239" s="49">
        <f t="shared" ca="1" si="210"/>
        <v>3442</v>
      </c>
      <c r="BE1239" s="3">
        <f t="shared" ca="1" si="209"/>
        <v>0.34415000000000001</v>
      </c>
      <c r="BF1239" s="3">
        <f t="shared" ca="1" si="211"/>
        <v>-0.40116316278173481</v>
      </c>
      <c r="BG1239" s="9">
        <f t="shared" ca="1" si="212"/>
        <v>4</v>
      </c>
      <c r="BH1239" s="6">
        <f ca="1">IF(ISNUMBER('Descriptive Stats'!BF1239),'Descriptive Stats'!BF1239,#N/A)</f>
        <v>-0.40116316278173481</v>
      </c>
      <c r="BI1239" s="6">
        <f ca="1">IF(ISNUMBER('Descriptive Stats'!E1239),'Descriptive Stats'!E1239,#N/A)</f>
        <v>4</v>
      </c>
      <c r="BK1239" s="2" t="str">
        <f t="shared" ca="1" si="206"/>
        <v/>
      </c>
      <c r="BL1239" s="2">
        <f t="shared" ca="1" si="207"/>
        <v>4</v>
      </c>
    </row>
    <row r="1240" spans="1:64" ht="14.4" x14ac:dyDescent="0.3">
      <c r="A1240" s="2">
        <f>ROW()</f>
        <v>1240</v>
      </c>
      <c r="B1240" s="56"/>
      <c r="C1240" s="8">
        <f t="shared" ca="1" si="213"/>
        <v>13</v>
      </c>
      <c r="D1240" s="8">
        <f t="shared" ca="1" si="214"/>
        <v>4</v>
      </c>
      <c r="E1240" s="50">
        <f t="shared" ca="1" si="208"/>
        <v>1</v>
      </c>
      <c r="F1240" s="2" t="str">
        <f t="shared" ca="1" si="215"/>
        <v/>
      </c>
      <c r="BD1240" s="49">
        <f t="shared" ca="1" si="210"/>
        <v>1871</v>
      </c>
      <c r="BE1240" s="3">
        <f t="shared" ca="1" si="209"/>
        <v>0.18704999999999999</v>
      </c>
      <c r="BF1240" s="3">
        <f t="shared" ca="1" si="211"/>
        <v>-0.88881967520906158</v>
      </c>
      <c r="BG1240" s="9">
        <f t="shared" ca="1" si="212"/>
        <v>1</v>
      </c>
      <c r="BH1240" s="6">
        <f ca="1">IF(ISNUMBER('Descriptive Stats'!BF1240),'Descriptive Stats'!BF1240,#N/A)</f>
        <v>-0.88881967520906158</v>
      </c>
      <c r="BI1240" s="6">
        <f ca="1">IF(ISNUMBER('Descriptive Stats'!E1240),'Descriptive Stats'!E1240,#N/A)</f>
        <v>1</v>
      </c>
      <c r="BK1240" s="2">
        <f t="shared" ca="1" si="206"/>
        <v>1</v>
      </c>
      <c r="BL1240" s="2" t="str">
        <f t="shared" ca="1" si="207"/>
        <v/>
      </c>
    </row>
    <row r="1241" spans="1:64" ht="14.4" x14ac:dyDescent="0.3">
      <c r="A1241" s="2">
        <f>ROW()</f>
        <v>1241</v>
      </c>
      <c r="B1241" s="56"/>
      <c r="C1241" s="8">
        <f t="shared" ca="1" si="213"/>
        <v>12</v>
      </c>
      <c r="D1241" s="8">
        <f t="shared" ca="1" si="214"/>
        <v>1</v>
      </c>
      <c r="E1241" s="50">
        <f t="shared" ca="1" si="208"/>
        <v>2</v>
      </c>
      <c r="F1241" s="2" t="str">
        <f t="shared" ca="1" si="215"/>
        <v/>
      </c>
      <c r="BD1241" s="49">
        <f t="shared" ca="1" si="210"/>
        <v>2595</v>
      </c>
      <c r="BE1241" s="3">
        <f t="shared" ca="1" si="209"/>
        <v>0.25945000000000001</v>
      </c>
      <c r="BF1241" s="3">
        <f t="shared" ca="1" si="211"/>
        <v>-0.6450419512753276</v>
      </c>
      <c r="BG1241" s="9">
        <f t="shared" ca="1" si="212"/>
        <v>2</v>
      </c>
      <c r="BH1241" s="6">
        <f ca="1">IF(ISNUMBER('Descriptive Stats'!BF1241),'Descriptive Stats'!BF1241,#N/A)</f>
        <v>-0.6450419512753276</v>
      </c>
      <c r="BI1241" s="6">
        <f ca="1">IF(ISNUMBER('Descriptive Stats'!E1241),'Descriptive Stats'!E1241,#N/A)</f>
        <v>2</v>
      </c>
      <c r="BK1241" s="2">
        <f t="shared" ca="1" si="206"/>
        <v>2</v>
      </c>
      <c r="BL1241" s="2">
        <f t="shared" ca="1" si="207"/>
        <v>2</v>
      </c>
    </row>
    <row r="1242" spans="1:64" ht="14.4" x14ac:dyDescent="0.3">
      <c r="A1242" s="2">
        <f>ROW()</f>
        <v>1242</v>
      </c>
      <c r="B1242" s="56"/>
      <c r="C1242" s="8">
        <f t="shared" ca="1" si="213"/>
        <v>21</v>
      </c>
      <c r="D1242" s="8">
        <f t="shared" ca="1" si="214"/>
        <v>2</v>
      </c>
      <c r="E1242" s="50">
        <f t="shared" ca="1" si="208"/>
        <v>7</v>
      </c>
      <c r="F1242" s="2" t="str">
        <f t="shared" ca="1" si="215"/>
        <v/>
      </c>
      <c r="BD1242" s="49">
        <f t="shared" ca="1" si="210"/>
        <v>4473.5</v>
      </c>
      <c r="BE1242" s="3">
        <f t="shared" ca="1" si="209"/>
        <v>0.44729999999999998</v>
      </c>
      <c r="BF1242" s="3">
        <f t="shared" ca="1" si="211"/>
        <v>-0.13248586824472414</v>
      </c>
      <c r="BG1242" s="9">
        <f t="shared" ca="1" si="212"/>
        <v>7</v>
      </c>
      <c r="BH1242" s="6">
        <f ca="1">IF(ISNUMBER('Descriptive Stats'!BF1242),'Descriptive Stats'!BF1242,#N/A)</f>
        <v>-0.13248586824472414</v>
      </c>
      <c r="BI1242" s="6">
        <f ca="1">IF(ISNUMBER('Descriptive Stats'!E1242),'Descriptive Stats'!E1242,#N/A)</f>
        <v>7</v>
      </c>
      <c r="BK1242" s="2" t="str">
        <f t="shared" ca="1" si="206"/>
        <v/>
      </c>
      <c r="BL1242" s="2">
        <f t="shared" ca="1" si="207"/>
        <v>7</v>
      </c>
    </row>
    <row r="1243" spans="1:64" ht="14.4" x14ac:dyDescent="0.3">
      <c r="A1243" s="2">
        <f>ROW()</f>
        <v>1243</v>
      </c>
      <c r="B1243" s="56"/>
      <c r="C1243" s="8">
        <f t="shared" ca="1" si="213"/>
        <v>19</v>
      </c>
      <c r="D1243" s="8">
        <f t="shared" ca="1" si="214"/>
        <v>7</v>
      </c>
      <c r="E1243" s="50">
        <f t="shared" ca="1" si="208"/>
        <v>0</v>
      </c>
      <c r="F1243" s="2" t="str">
        <f t="shared" ca="1" si="215"/>
        <v/>
      </c>
      <c r="BD1243" s="49">
        <f t="shared" ca="1" si="210"/>
        <v>815.5</v>
      </c>
      <c r="BE1243" s="3">
        <f t="shared" ca="1" si="209"/>
        <v>8.1500000000000003E-2</v>
      </c>
      <c r="BF1243" s="3">
        <f t="shared" ca="1" si="211"/>
        <v>-1.3950525282585462</v>
      </c>
      <c r="BG1243" s="9">
        <f t="shared" ca="1" si="212"/>
        <v>0</v>
      </c>
      <c r="BH1243" s="6">
        <f ca="1">IF(ISNUMBER('Descriptive Stats'!BF1243),'Descriptive Stats'!BF1243,#N/A)</f>
        <v>-1.3950525282585462</v>
      </c>
      <c r="BI1243" s="6">
        <f ca="1">IF(ISNUMBER('Descriptive Stats'!E1243),'Descriptive Stats'!E1243,#N/A)</f>
        <v>0</v>
      </c>
      <c r="BK1243" s="2">
        <f t="shared" ca="1" si="206"/>
        <v>0</v>
      </c>
      <c r="BL1243" s="2" t="str">
        <f t="shared" ca="1" si="207"/>
        <v/>
      </c>
    </row>
    <row r="1244" spans="1:64" ht="14.4" x14ac:dyDescent="0.3">
      <c r="A1244" s="2">
        <f>ROW()</f>
        <v>1244</v>
      </c>
      <c r="B1244" s="56"/>
      <c r="C1244" s="8">
        <f t="shared" ca="1" si="213"/>
        <v>15</v>
      </c>
      <c r="D1244" s="8">
        <f t="shared" ca="1" si="214"/>
        <v>0</v>
      </c>
      <c r="E1244" s="50">
        <f t="shared" ca="1" si="208"/>
        <v>0</v>
      </c>
      <c r="F1244" s="2" t="str">
        <f t="shared" ca="1" si="215"/>
        <v/>
      </c>
      <c r="BD1244" s="49">
        <f t="shared" ca="1" si="210"/>
        <v>815.5</v>
      </c>
      <c r="BE1244" s="3">
        <f t="shared" ca="1" si="209"/>
        <v>8.1500000000000003E-2</v>
      </c>
      <c r="BF1244" s="3">
        <f t="shared" ca="1" si="211"/>
        <v>-1.3950525282585462</v>
      </c>
      <c r="BG1244" s="9">
        <f t="shared" ca="1" si="212"/>
        <v>0</v>
      </c>
      <c r="BH1244" s="6">
        <f ca="1">IF(ISNUMBER('Descriptive Stats'!BF1244),'Descriptive Stats'!BF1244,#N/A)</f>
        <v>-1.3950525282585462</v>
      </c>
      <c r="BI1244" s="6">
        <f ca="1">IF(ISNUMBER('Descriptive Stats'!E1244),'Descriptive Stats'!E1244,#N/A)</f>
        <v>0</v>
      </c>
      <c r="BK1244" s="2">
        <f t="shared" ca="1" si="206"/>
        <v>0</v>
      </c>
      <c r="BL1244" s="2" t="str">
        <f t="shared" ca="1" si="207"/>
        <v/>
      </c>
    </row>
    <row r="1245" spans="1:64" ht="14.4" x14ac:dyDescent="0.3">
      <c r="A1245" s="2">
        <f>ROW()</f>
        <v>1245</v>
      </c>
      <c r="B1245" s="56"/>
      <c r="C1245" s="8">
        <f t="shared" ca="1" si="213"/>
        <v>20</v>
      </c>
      <c r="D1245" s="8">
        <f t="shared" ca="1" si="214"/>
        <v>0</v>
      </c>
      <c r="E1245" s="50">
        <f t="shared" ca="1" si="208"/>
        <v>0</v>
      </c>
      <c r="F1245" s="2" t="str">
        <f t="shared" ca="1" si="215"/>
        <v/>
      </c>
      <c r="BD1245" s="49">
        <f t="shared" ca="1" si="210"/>
        <v>815.5</v>
      </c>
      <c r="BE1245" s="3">
        <f t="shared" ca="1" si="209"/>
        <v>8.1500000000000003E-2</v>
      </c>
      <c r="BF1245" s="3">
        <f t="shared" ca="1" si="211"/>
        <v>-1.3950525282585462</v>
      </c>
      <c r="BG1245" s="9">
        <f t="shared" ca="1" si="212"/>
        <v>0</v>
      </c>
      <c r="BH1245" s="6">
        <f ca="1">IF(ISNUMBER('Descriptive Stats'!BF1245),'Descriptive Stats'!BF1245,#N/A)</f>
        <v>-1.3950525282585462</v>
      </c>
      <c r="BI1245" s="6">
        <f ca="1">IF(ISNUMBER('Descriptive Stats'!E1245),'Descriptive Stats'!E1245,#N/A)</f>
        <v>0</v>
      </c>
      <c r="BK1245" s="2">
        <f t="shared" ca="1" si="206"/>
        <v>0</v>
      </c>
      <c r="BL1245" s="2" t="str">
        <f t="shared" ca="1" si="207"/>
        <v/>
      </c>
    </row>
    <row r="1246" spans="1:64" ht="14.4" x14ac:dyDescent="0.3">
      <c r="A1246" s="2">
        <f>ROW()</f>
        <v>1246</v>
      </c>
      <c r="B1246" s="56"/>
      <c r="C1246" s="8">
        <f t="shared" ca="1" si="213"/>
        <v>15</v>
      </c>
      <c r="D1246" s="8">
        <f t="shared" ca="1" si="214"/>
        <v>0</v>
      </c>
      <c r="E1246" s="50">
        <f t="shared" ca="1" si="208"/>
        <v>0</v>
      </c>
      <c r="F1246" s="2" t="str">
        <f t="shared" ca="1" si="215"/>
        <v/>
      </c>
      <c r="BD1246" s="49">
        <f t="shared" ca="1" si="210"/>
        <v>815.5</v>
      </c>
      <c r="BE1246" s="3">
        <f t="shared" ca="1" si="209"/>
        <v>8.1500000000000003E-2</v>
      </c>
      <c r="BF1246" s="3">
        <f t="shared" ca="1" si="211"/>
        <v>-1.3950525282585462</v>
      </c>
      <c r="BG1246" s="9">
        <f t="shared" ca="1" si="212"/>
        <v>0</v>
      </c>
      <c r="BH1246" s="6">
        <f ca="1">IF(ISNUMBER('Descriptive Stats'!BF1246),'Descriptive Stats'!BF1246,#N/A)</f>
        <v>-1.3950525282585462</v>
      </c>
      <c r="BI1246" s="6">
        <f ca="1">IF(ISNUMBER('Descriptive Stats'!E1246),'Descriptive Stats'!E1246,#N/A)</f>
        <v>0</v>
      </c>
      <c r="BK1246" s="2">
        <f t="shared" ca="1" si="206"/>
        <v>0</v>
      </c>
      <c r="BL1246" s="2" t="str">
        <f t="shared" ca="1" si="207"/>
        <v/>
      </c>
    </row>
    <row r="1247" spans="1:64" ht="14.4" x14ac:dyDescent="0.3">
      <c r="A1247" s="2">
        <f>ROW()</f>
        <v>1247</v>
      </c>
      <c r="B1247" s="56"/>
      <c r="C1247" s="8">
        <f t="shared" ca="1" si="213"/>
        <v>4</v>
      </c>
      <c r="D1247" s="8">
        <f t="shared" ca="1" si="214"/>
        <v>0</v>
      </c>
      <c r="E1247" s="50">
        <f t="shared" ca="1" si="208"/>
        <v>7</v>
      </c>
      <c r="F1247" s="2" t="str">
        <f t="shared" ca="1" si="215"/>
        <v/>
      </c>
      <c r="BD1247" s="49">
        <f t="shared" ca="1" si="210"/>
        <v>4473.5</v>
      </c>
      <c r="BE1247" s="3">
        <f t="shared" ca="1" si="209"/>
        <v>0.44729999999999998</v>
      </c>
      <c r="BF1247" s="3">
        <f t="shared" ca="1" si="211"/>
        <v>-0.13248586824472414</v>
      </c>
      <c r="BG1247" s="9">
        <f t="shared" ca="1" si="212"/>
        <v>7</v>
      </c>
      <c r="BH1247" s="6">
        <f ca="1">IF(ISNUMBER('Descriptive Stats'!BF1247),'Descriptive Stats'!BF1247,#N/A)</f>
        <v>-0.13248586824472414</v>
      </c>
      <c r="BI1247" s="6">
        <f ca="1">IF(ISNUMBER('Descriptive Stats'!E1247),'Descriptive Stats'!E1247,#N/A)</f>
        <v>7</v>
      </c>
      <c r="BK1247" s="2" t="str">
        <f t="shared" ca="1" si="206"/>
        <v/>
      </c>
      <c r="BL1247" s="2">
        <f t="shared" ca="1" si="207"/>
        <v>7</v>
      </c>
    </row>
    <row r="1248" spans="1:64" ht="14.4" x14ac:dyDescent="0.3">
      <c r="A1248" s="2">
        <f>ROW()</f>
        <v>1248</v>
      </c>
      <c r="B1248" s="56"/>
      <c r="C1248" s="8">
        <f t="shared" ca="1" si="213"/>
        <v>6</v>
      </c>
      <c r="D1248" s="8">
        <f t="shared" ca="1" si="214"/>
        <v>7</v>
      </c>
      <c r="E1248" s="50">
        <f t="shared" ca="1" si="208"/>
        <v>0</v>
      </c>
      <c r="F1248" s="2" t="str">
        <f t="shared" ca="1" si="215"/>
        <v/>
      </c>
      <c r="BD1248" s="49">
        <f t="shared" ca="1" si="210"/>
        <v>815.5</v>
      </c>
      <c r="BE1248" s="3">
        <f t="shared" ca="1" si="209"/>
        <v>8.1500000000000003E-2</v>
      </c>
      <c r="BF1248" s="3">
        <f t="shared" ca="1" si="211"/>
        <v>-1.3950525282585462</v>
      </c>
      <c r="BG1248" s="9">
        <f t="shared" ca="1" si="212"/>
        <v>0</v>
      </c>
      <c r="BH1248" s="6">
        <f ca="1">IF(ISNUMBER('Descriptive Stats'!BF1248),'Descriptive Stats'!BF1248,#N/A)</f>
        <v>-1.3950525282585462</v>
      </c>
      <c r="BI1248" s="6">
        <f ca="1">IF(ISNUMBER('Descriptive Stats'!E1248),'Descriptive Stats'!E1248,#N/A)</f>
        <v>0</v>
      </c>
      <c r="BK1248" s="2">
        <f t="shared" ca="1" si="206"/>
        <v>0</v>
      </c>
      <c r="BL1248" s="2" t="str">
        <f t="shared" ca="1" si="207"/>
        <v/>
      </c>
    </row>
    <row r="1249" spans="1:64" ht="14.4" x14ac:dyDescent="0.3">
      <c r="A1249" s="2">
        <f>ROW()</f>
        <v>1249</v>
      </c>
      <c r="B1249" s="56"/>
      <c r="C1249" s="8">
        <f t="shared" ca="1" si="213"/>
        <v>18</v>
      </c>
      <c r="D1249" s="8">
        <f t="shared" ca="1" si="214"/>
        <v>0</v>
      </c>
      <c r="E1249" s="50">
        <f t="shared" ca="1" si="208"/>
        <v>7</v>
      </c>
      <c r="F1249" s="2" t="str">
        <f t="shared" ca="1" si="215"/>
        <v/>
      </c>
      <c r="BD1249" s="49">
        <f t="shared" ca="1" si="210"/>
        <v>4473.5</v>
      </c>
      <c r="BE1249" s="3">
        <f t="shared" ca="1" si="209"/>
        <v>0.44729999999999998</v>
      </c>
      <c r="BF1249" s="3">
        <f t="shared" ca="1" si="211"/>
        <v>-0.13248586824472414</v>
      </c>
      <c r="BG1249" s="9">
        <f t="shared" ca="1" si="212"/>
        <v>7</v>
      </c>
      <c r="BH1249" s="6">
        <f ca="1">IF(ISNUMBER('Descriptive Stats'!BF1249),'Descriptive Stats'!BF1249,#N/A)</f>
        <v>-0.13248586824472414</v>
      </c>
      <c r="BI1249" s="6">
        <f ca="1">IF(ISNUMBER('Descriptive Stats'!E1249),'Descriptive Stats'!E1249,#N/A)</f>
        <v>7</v>
      </c>
      <c r="BK1249" s="2" t="str">
        <f t="shared" ca="1" si="206"/>
        <v/>
      </c>
      <c r="BL1249" s="2">
        <f t="shared" ca="1" si="207"/>
        <v>7</v>
      </c>
    </row>
    <row r="1250" spans="1:64" ht="14.4" x14ac:dyDescent="0.3">
      <c r="A1250" s="2">
        <f>ROW()</f>
        <v>1250</v>
      </c>
      <c r="B1250" s="56"/>
      <c r="C1250" s="8">
        <f t="shared" ca="1" si="213"/>
        <v>6</v>
      </c>
      <c r="D1250" s="8">
        <f t="shared" ca="1" si="214"/>
        <v>7</v>
      </c>
      <c r="E1250" s="50">
        <f t="shared" ca="1" si="208"/>
        <v>15</v>
      </c>
      <c r="F1250" s="2" t="str">
        <f t="shared" ca="1" si="215"/>
        <v/>
      </c>
      <c r="BD1250" s="49">
        <f t="shared" ca="1" si="210"/>
        <v>5051.5</v>
      </c>
      <c r="BE1250" s="3">
        <f t="shared" ca="1" si="209"/>
        <v>0.50509999999999999</v>
      </c>
      <c r="BF1250" s="3">
        <f t="shared" ca="1" si="211"/>
        <v>1.2784152420787677E-2</v>
      </c>
      <c r="BG1250" s="9">
        <f t="shared" ca="1" si="212"/>
        <v>15</v>
      </c>
      <c r="BH1250" s="6">
        <f ca="1">IF(ISNUMBER('Descriptive Stats'!BF1250),'Descriptive Stats'!BF1250,#N/A)</f>
        <v>1.2784152420787677E-2</v>
      </c>
      <c r="BI1250" s="6">
        <f ca="1">IF(ISNUMBER('Descriptive Stats'!E1250),'Descriptive Stats'!E1250,#N/A)</f>
        <v>15</v>
      </c>
      <c r="BK1250" s="2" t="str">
        <f t="shared" ca="1" si="206"/>
        <v/>
      </c>
      <c r="BL1250" s="2">
        <f t="shared" ca="1" si="207"/>
        <v>15</v>
      </c>
    </row>
    <row r="1251" spans="1:64" ht="14.4" x14ac:dyDescent="0.3">
      <c r="A1251" s="2">
        <f>ROW()</f>
        <v>1251</v>
      </c>
      <c r="B1251" s="56"/>
      <c r="C1251" s="8">
        <f t="shared" ca="1" si="213"/>
        <v>24</v>
      </c>
      <c r="D1251" s="8">
        <f t="shared" ca="1" si="214"/>
        <v>15</v>
      </c>
      <c r="E1251" s="50">
        <f t="shared" ca="1" si="208"/>
        <v>0</v>
      </c>
      <c r="F1251" s="2" t="str">
        <f t="shared" ca="1" si="215"/>
        <v/>
      </c>
      <c r="BD1251" s="49">
        <f t="shared" ca="1" si="210"/>
        <v>815.5</v>
      </c>
      <c r="BE1251" s="3">
        <f t="shared" ca="1" si="209"/>
        <v>8.1500000000000003E-2</v>
      </c>
      <c r="BF1251" s="3">
        <f t="shared" ca="1" si="211"/>
        <v>-1.3950525282585462</v>
      </c>
      <c r="BG1251" s="9">
        <f t="shared" ca="1" si="212"/>
        <v>0</v>
      </c>
      <c r="BH1251" s="6">
        <f ca="1">IF(ISNUMBER('Descriptive Stats'!BF1251),'Descriptive Stats'!BF1251,#N/A)</f>
        <v>-1.3950525282585462</v>
      </c>
      <c r="BI1251" s="6">
        <f ca="1">IF(ISNUMBER('Descriptive Stats'!E1251),'Descriptive Stats'!E1251,#N/A)</f>
        <v>0</v>
      </c>
      <c r="BK1251" s="2">
        <f t="shared" ref="BK1251:BK1314" ca="1" si="216">IF(AND(ISNUMBER(E1251),E1251&lt;=$J$15),E1251,"")</f>
        <v>0</v>
      </c>
      <c r="BL1251" s="2" t="str">
        <f t="shared" ref="BL1251:BL1314" ca="1" si="217">IF(AND(ISNUMBER(E1251),E1251&gt;=$J$15),E1251,"")</f>
        <v/>
      </c>
    </row>
    <row r="1252" spans="1:64" ht="14.4" x14ac:dyDescent="0.3">
      <c r="A1252" s="2">
        <f>ROW()</f>
        <v>1252</v>
      </c>
      <c r="B1252" s="56"/>
      <c r="C1252" s="8">
        <f t="shared" ca="1" si="213"/>
        <v>18</v>
      </c>
      <c r="D1252" s="8">
        <f t="shared" ca="1" si="214"/>
        <v>0</v>
      </c>
      <c r="E1252" s="50">
        <f t="shared" ca="1" si="208"/>
        <v>6</v>
      </c>
      <c r="F1252" s="2" t="str">
        <f t="shared" ca="1" si="215"/>
        <v/>
      </c>
      <c r="BD1252" s="49">
        <f t="shared" ca="1" si="210"/>
        <v>3900</v>
      </c>
      <c r="BE1252" s="3">
        <f t="shared" ca="1" si="209"/>
        <v>0.38995000000000002</v>
      </c>
      <c r="BF1252" s="3">
        <f t="shared" ca="1" si="211"/>
        <v>-0.2794493539703507</v>
      </c>
      <c r="BG1252" s="9">
        <f t="shared" ca="1" si="212"/>
        <v>6</v>
      </c>
      <c r="BH1252" s="6">
        <f ca="1">IF(ISNUMBER('Descriptive Stats'!BF1252),'Descriptive Stats'!BF1252,#N/A)</f>
        <v>-0.2794493539703507</v>
      </c>
      <c r="BI1252" s="6">
        <f ca="1">IF(ISNUMBER('Descriptive Stats'!E1252),'Descriptive Stats'!E1252,#N/A)</f>
        <v>6</v>
      </c>
      <c r="BK1252" s="2" t="str">
        <f t="shared" ca="1" si="216"/>
        <v/>
      </c>
      <c r="BL1252" s="2">
        <f t="shared" ca="1" si="217"/>
        <v>6</v>
      </c>
    </row>
    <row r="1253" spans="1:64" ht="14.4" x14ac:dyDescent="0.3">
      <c r="A1253" s="2">
        <f>ROW()</f>
        <v>1253</v>
      </c>
      <c r="B1253" s="56"/>
      <c r="C1253" s="8">
        <f t="shared" ca="1" si="213"/>
        <v>2</v>
      </c>
      <c r="D1253" s="8">
        <f t="shared" ca="1" si="214"/>
        <v>6</v>
      </c>
      <c r="E1253" s="50">
        <f t="shared" ca="1" si="208"/>
        <v>9</v>
      </c>
      <c r="F1253" s="2" t="str">
        <f t="shared" ca="1" si="215"/>
        <v/>
      </c>
      <c r="BD1253" s="49">
        <f t="shared" ca="1" si="210"/>
        <v>4819</v>
      </c>
      <c r="BE1253" s="3">
        <f t="shared" ca="1" si="209"/>
        <v>0.48185</v>
      </c>
      <c r="BF1253" s="3">
        <f t="shared" ca="1" si="211"/>
        <v>-4.5511009098988427E-2</v>
      </c>
      <c r="BG1253" s="9">
        <f t="shared" ca="1" si="212"/>
        <v>9</v>
      </c>
      <c r="BH1253" s="6">
        <f ca="1">IF(ISNUMBER('Descriptive Stats'!BF1253),'Descriptive Stats'!BF1253,#N/A)</f>
        <v>-4.5511009098988427E-2</v>
      </c>
      <c r="BI1253" s="6">
        <f ca="1">IF(ISNUMBER('Descriptive Stats'!E1253),'Descriptive Stats'!E1253,#N/A)</f>
        <v>9</v>
      </c>
      <c r="BK1253" s="2" t="str">
        <f t="shared" ca="1" si="216"/>
        <v/>
      </c>
      <c r="BL1253" s="2">
        <f t="shared" ca="1" si="217"/>
        <v>9</v>
      </c>
    </row>
    <row r="1254" spans="1:64" ht="14.4" x14ac:dyDescent="0.3">
      <c r="A1254" s="2">
        <f>ROW()</f>
        <v>1254</v>
      </c>
      <c r="B1254" s="56"/>
      <c r="C1254" s="8">
        <f t="shared" ca="1" si="213"/>
        <v>23</v>
      </c>
      <c r="D1254" s="8">
        <f t="shared" ca="1" si="214"/>
        <v>9</v>
      </c>
      <c r="E1254" s="50">
        <f t="shared" ca="1" si="208"/>
        <v>2</v>
      </c>
      <c r="F1254" s="2" t="str">
        <f t="shared" ca="1" si="215"/>
        <v/>
      </c>
      <c r="BD1254" s="49">
        <f t="shared" ca="1" si="210"/>
        <v>2595</v>
      </c>
      <c r="BE1254" s="3">
        <f t="shared" ca="1" si="209"/>
        <v>0.25945000000000001</v>
      </c>
      <c r="BF1254" s="3">
        <f t="shared" ca="1" si="211"/>
        <v>-0.6450419512753276</v>
      </c>
      <c r="BG1254" s="9">
        <f t="shared" ca="1" si="212"/>
        <v>2</v>
      </c>
      <c r="BH1254" s="6">
        <f ca="1">IF(ISNUMBER('Descriptive Stats'!BF1254),'Descriptive Stats'!BF1254,#N/A)</f>
        <v>-0.6450419512753276</v>
      </c>
      <c r="BI1254" s="6">
        <f ca="1">IF(ISNUMBER('Descriptive Stats'!E1254),'Descriptive Stats'!E1254,#N/A)</f>
        <v>2</v>
      </c>
      <c r="BK1254" s="2">
        <f t="shared" ca="1" si="216"/>
        <v>2</v>
      </c>
      <c r="BL1254" s="2">
        <f t="shared" ca="1" si="217"/>
        <v>2</v>
      </c>
    </row>
    <row r="1255" spans="1:64" ht="14.4" x14ac:dyDescent="0.3">
      <c r="A1255" s="2">
        <f>ROW()</f>
        <v>1255</v>
      </c>
      <c r="B1255" s="56"/>
      <c r="C1255" s="8">
        <f t="shared" ca="1" si="213"/>
        <v>21</v>
      </c>
      <c r="D1255" s="8">
        <f t="shared" ca="1" si="214"/>
        <v>2</v>
      </c>
      <c r="E1255" s="50">
        <f t="shared" ca="1" si="208"/>
        <v>15</v>
      </c>
      <c r="F1255" s="2" t="str">
        <f t="shared" ca="1" si="215"/>
        <v/>
      </c>
      <c r="BD1255" s="49">
        <f t="shared" ca="1" si="210"/>
        <v>5051.5</v>
      </c>
      <c r="BE1255" s="3">
        <f t="shared" ca="1" si="209"/>
        <v>0.50509999999999999</v>
      </c>
      <c r="BF1255" s="3">
        <f t="shared" ca="1" si="211"/>
        <v>1.2784152420787677E-2</v>
      </c>
      <c r="BG1255" s="9">
        <f t="shared" ca="1" si="212"/>
        <v>15</v>
      </c>
      <c r="BH1255" s="6">
        <f ca="1">IF(ISNUMBER('Descriptive Stats'!BF1255),'Descriptive Stats'!BF1255,#N/A)</f>
        <v>1.2784152420787677E-2</v>
      </c>
      <c r="BI1255" s="6">
        <f ca="1">IF(ISNUMBER('Descriptive Stats'!E1255),'Descriptive Stats'!E1255,#N/A)</f>
        <v>15</v>
      </c>
      <c r="BK1255" s="2" t="str">
        <f t="shared" ca="1" si="216"/>
        <v/>
      </c>
      <c r="BL1255" s="2">
        <f t="shared" ca="1" si="217"/>
        <v>15</v>
      </c>
    </row>
    <row r="1256" spans="1:64" ht="14.4" x14ac:dyDescent="0.3">
      <c r="A1256" s="2">
        <f>ROW()</f>
        <v>1256</v>
      </c>
      <c r="B1256" s="56"/>
      <c r="C1256" s="8">
        <f t="shared" ca="1" si="213"/>
        <v>24</v>
      </c>
      <c r="D1256" s="8">
        <f t="shared" ca="1" si="214"/>
        <v>15</v>
      </c>
      <c r="E1256" s="50">
        <f t="shared" ca="1" si="208"/>
        <v>1</v>
      </c>
      <c r="F1256" s="2" t="str">
        <f t="shared" ca="1" si="215"/>
        <v/>
      </c>
      <c r="BD1256" s="49">
        <f t="shared" ca="1" si="210"/>
        <v>1871</v>
      </c>
      <c r="BE1256" s="3">
        <f t="shared" ca="1" si="209"/>
        <v>0.18704999999999999</v>
      </c>
      <c r="BF1256" s="3">
        <f t="shared" ca="1" si="211"/>
        <v>-0.88881967520906158</v>
      </c>
      <c r="BG1256" s="9">
        <f t="shared" ca="1" si="212"/>
        <v>1</v>
      </c>
      <c r="BH1256" s="6">
        <f ca="1">IF(ISNUMBER('Descriptive Stats'!BF1256),'Descriptive Stats'!BF1256,#N/A)</f>
        <v>-0.88881967520906158</v>
      </c>
      <c r="BI1256" s="6">
        <f ca="1">IF(ISNUMBER('Descriptive Stats'!E1256),'Descriptive Stats'!E1256,#N/A)</f>
        <v>1</v>
      </c>
      <c r="BK1256" s="2">
        <f t="shared" ca="1" si="216"/>
        <v>1</v>
      </c>
      <c r="BL1256" s="2" t="str">
        <f t="shared" ca="1" si="217"/>
        <v/>
      </c>
    </row>
    <row r="1257" spans="1:64" ht="14.4" x14ac:dyDescent="0.3">
      <c r="A1257" s="2">
        <f>ROW()</f>
        <v>1257</v>
      </c>
      <c r="B1257" s="56"/>
      <c r="C1257" s="8">
        <f t="shared" ca="1" si="213"/>
        <v>12</v>
      </c>
      <c r="D1257" s="8">
        <f t="shared" ca="1" si="214"/>
        <v>1</v>
      </c>
      <c r="E1257" s="50">
        <f t="shared" ca="1" si="208"/>
        <v>0</v>
      </c>
      <c r="F1257" s="2" t="str">
        <f t="shared" ca="1" si="215"/>
        <v/>
      </c>
      <c r="BD1257" s="49">
        <f t="shared" ca="1" si="210"/>
        <v>815.5</v>
      </c>
      <c r="BE1257" s="3">
        <f t="shared" ca="1" si="209"/>
        <v>8.1500000000000003E-2</v>
      </c>
      <c r="BF1257" s="3">
        <f t="shared" ca="1" si="211"/>
        <v>-1.3950525282585462</v>
      </c>
      <c r="BG1257" s="9">
        <f t="shared" ca="1" si="212"/>
        <v>0</v>
      </c>
      <c r="BH1257" s="6">
        <f ca="1">IF(ISNUMBER('Descriptive Stats'!BF1257),'Descriptive Stats'!BF1257,#N/A)</f>
        <v>-1.3950525282585462</v>
      </c>
      <c r="BI1257" s="6">
        <f ca="1">IF(ISNUMBER('Descriptive Stats'!E1257),'Descriptive Stats'!E1257,#N/A)</f>
        <v>0</v>
      </c>
      <c r="BK1257" s="2">
        <f t="shared" ca="1" si="216"/>
        <v>0</v>
      </c>
      <c r="BL1257" s="2" t="str">
        <f t="shared" ca="1" si="217"/>
        <v/>
      </c>
    </row>
    <row r="1258" spans="1:64" ht="14.4" x14ac:dyDescent="0.3">
      <c r="A1258" s="2">
        <f>ROW()</f>
        <v>1258</v>
      </c>
      <c r="B1258" s="56"/>
      <c r="C1258" s="8">
        <f t="shared" ca="1" si="213"/>
        <v>14</v>
      </c>
      <c r="D1258" s="8">
        <f t="shared" ca="1" si="214"/>
        <v>0</v>
      </c>
      <c r="E1258" s="50">
        <f t="shared" ca="1" si="208"/>
        <v>0</v>
      </c>
      <c r="F1258" s="2" t="str">
        <f t="shared" ca="1" si="215"/>
        <v/>
      </c>
      <c r="BD1258" s="49">
        <f t="shared" ca="1" si="210"/>
        <v>815.5</v>
      </c>
      <c r="BE1258" s="3">
        <f t="shared" ca="1" si="209"/>
        <v>8.1500000000000003E-2</v>
      </c>
      <c r="BF1258" s="3">
        <f t="shared" ca="1" si="211"/>
        <v>-1.3950525282585462</v>
      </c>
      <c r="BG1258" s="9">
        <f t="shared" ca="1" si="212"/>
        <v>0</v>
      </c>
      <c r="BH1258" s="6">
        <f ca="1">IF(ISNUMBER('Descriptive Stats'!BF1258),'Descriptive Stats'!BF1258,#N/A)</f>
        <v>-1.3950525282585462</v>
      </c>
      <c r="BI1258" s="6">
        <f ca="1">IF(ISNUMBER('Descriptive Stats'!E1258),'Descriptive Stats'!E1258,#N/A)</f>
        <v>0</v>
      </c>
      <c r="BK1258" s="2">
        <f t="shared" ca="1" si="216"/>
        <v>0</v>
      </c>
      <c r="BL1258" s="2" t="str">
        <f t="shared" ca="1" si="217"/>
        <v/>
      </c>
    </row>
    <row r="1259" spans="1:64" ht="14.4" x14ac:dyDescent="0.3">
      <c r="A1259" s="2">
        <f>ROW()</f>
        <v>1259</v>
      </c>
      <c r="B1259" s="56"/>
      <c r="C1259" s="8">
        <f t="shared" ca="1" si="213"/>
        <v>18</v>
      </c>
      <c r="D1259" s="8">
        <f t="shared" ca="1" si="214"/>
        <v>0</v>
      </c>
      <c r="E1259" s="50">
        <f t="shared" ca="1" si="208"/>
        <v>2</v>
      </c>
      <c r="F1259" s="2" t="str">
        <f t="shared" ca="1" si="215"/>
        <v/>
      </c>
      <c r="BD1259" s="49">
        <f t="shared" ca="1" si="210"/>
        <v>2595</v>
      </c>
      <c r="BE1259" s="3">
        <f t="shared" ca="1" si="209"/>
        <v>0.25945000000000001</v>
      </c>
      <c r="BF1259" s="3">
        <f t="shared" ca="1" si="211"/>
        <v>-0.6450419512753276</v>
      </c>
      <c r="BG1259" s="9">
        <f t="shared" ca="1" si="212"/>
        <v>2</v>
      </c>
      <c r="BH1259" s="6">
        <f ca="1">IF(ISNUMBER('Descriptive Stats'!BF1259),'Descriptive Stats'!BF1259,#N/A)</f>
        <v>-0.6450419512753276</v>
      </c>
      <c r="BI1259" s="6">
        <f ca="1">IF(ISNUMBER('Descriptive Stats'!E1259),'Descriptive Stats'!E1259,#N/A)</f>
        <v>2</v>
      </c>
      <c r="BK1259" s="2">
        <f t="shared" ca="1" si="216"/>
        <v>2</v>
      </c>
      <c r="BL1259" s="2">
        <f t="shared" ca="1" si="217"/>
        <v>2</v>
      </c>
    </row>
    <row r="1260" spans="1:64" ht="14.4" x14ac:dyDescent="0.3">
      <c r="A1260" s="2">
        <f>ROW()</f>
        <v>1260</v>
      </c>
      <c r="B1260" s="56"/>
      <c r="C1260" s="8">
        <f t="shared" ca="1" si="213"/>
        <v>9</v>
      </c>
      <c r="D1260" s="8">
        <f t="shared" ca="1" si="214"/>
        <v>2</v>
      </c>
      <c r="E1260" s="50">
        <f t="shared" ca="1" si="208"/>
        <v>6</v>
      </c>
      <c r="F1260" s="2" t="str">
        <f t="shared" ca="1" si="215"/>
        <v/>
      </c>
      <c r="BD1260" s="49">
        <f t="shared" ca="1" si="210"/>
        <v>3900</v>
      </c>
      <c r="BE1260" s="3">
        <f t="shared" ca="1" si="209"/>
        <v>0.38995000000000002</v>
      </c>
      <c r="BF1260" s="3">
        <f t="shared" ca="1" si="211"/>
        <v>-0.2794493539703507</v>
      </c>
      <c r="BG1260" s="9">
        <f t="shared" ca="1" si="212"/>
        <v>6</v>
      </c>
      <c r="BH1260" s="6">
        <f ca="1">IF(ISNUMBER('Descriptive Stats'!BF1260),'Descriptive Stats'!BF1260,#N/A)</f>
        <v>-0.2794493539703507</v>
      </c>
      <c r="BI1260" s="6">
        <f ca="1">IF(ISNUMBER('Descriptive Stats'!E1260),'Descriptive Stats'!E1260,#N/A)</f>
        <v>6</v>
      </c>
      <c r="BK1260" s="2" t="str">
        <f t="shared" ca="1" si="216"/>
        <v/>
      </c>
      <c r="BL1260" s="2">
        <f t="shared" ca="1" si="217"/>
        <v>6</v>
      </c>
    </row>
    <row r="1261" spans="1:64" ht="14.4" x14ac:dyDescent="0.3">
      <c r="A1261" s="2">
        <f>ROW()</f>
        <v>1261</v>
      </c>
      <c r="B1261" s="56"/>
      <c r="C1261" s="8">
        <f t="shared" ca="1" si="213"/>
        <v>16</v>
      </c>
      <c r="D1261" s="8">
        <f t="shared" ca="1" si="214"/>
        <v>6</v>
      </c>
      <c r="E1261" s="50">
        <f t="shared" ca="1" si="208"/>
        <v>0</v>
      </c>
      <c r="F1261" s="2" t="str">
        <f t="shared" ca="1" si="215"/>
        <v/>
      </c>
      <c r="BD1261" s="49">
        <f t="shared" ca="1" si="210"/>
        <v>815.5</v>
      </c>
      <c r="BE1261" s="3">
        <f t="shared" ca="1" si="209"/>
        <v>8.1500000000000003E-2</v>
      </c>
      <c r="BF1261" s="3">
        <f t="shared" ca="1" si="211"/>
        <v>-1.3950525282585462</v>
      </c>
      <c r="BG1261" s="9">
        <f t="shared" ca="1" si="212"/>
        <v>0</v>
      </c>
      <c r="BH1261" s="6">
        <f ca="1">IF(ISNUMBER('Descriptive Stats'!BF1261),'Descriptive Stats'!BF1261,#N/A)</f>
        <v>-1.3950525282585462</v>
      </c>
      <c r="BI1261" s="6">
        <f ca="1">IF(ISNUMBER('Descriptive Stats'!E1261),'Descriptive Stats'!E1261,#N/A)</f>
        <v>0</v>
      </c>
      <c r="BK1261" s="2">
        <f t="shared" ca="1" si="216"/>
        <v>0</v>
      </c>
      <c r="BL1261" s="2" t="str">
        <f t="shared" ca="1" si="217"/>
        <v/>
      </c>
    </row>
    <row r="1262" spans="1:64" ht="14.4" x14ac:dyDescent="0.3">
      <c r="A1262" s="2">
        <f>ROW()</f>
        <v>1262</v>
      </c>
      <c r="B1262" s="56"/>
      <c r="C1262" s="8">
        <f t="shared" ca="1" si="213"/>
        <v>15</v>
      </c>
      <c r="D1262" s="8">
        <f t="shared" ca="1" si="214"/>
        <v>0</v>
      </c>
      <c r="E1262" s="50">
        <f t="shared" ca="1" si="208"/>
        <v>19</v>
      </c>
      <c r="F1262" s="2" t="str">
        <f t="shared" ca="1" si="215"/>
        <v>X</v>
      </c>
      <c r="BD1262" s="49">
        <f t="shared" ca="1" si="210"/>
        <v>5294</v>
      </c>
      <c r="BE1262" s="3">
        <f t="shared" ca="1" si="209"/>
        <v>0.52934999999999999</v>
      </c>
      <c r="BF1262" s="3">
        <f t="shared" ca="1" si="211"/>
        <v>7.3636031452008061E-2</v>
      </c>
      <c r="BG1262" s="9">
        <f t="shared" ca="1" si="212"/>
        <v>19</v>
      </c>
      <c r="BH1262" s="6">
        <f ca="1">IF(ISNUMBER('Descriptive Stats'!BF1262),'Descriptive Stats'!BF1262,#N/A)</f>
        <v>7.3636031452008061E-2</v>
      </c>
      <c r="BI1262" s="6">
        <f ca="1">IF(ISNUMBER('Descriptive Stats'!E1262),'Descriptive Stats'!E1262,#N/A)</f>
        <v>19</v>
      </c>
      <c r="BK1262" s="2" t="str">
        <f t="shared" ca="1" si="216"/>
        <v/>
      </c>
      <c r="BL1262" s="2">
        <f t="shared" ca="1" si="217"/>
        <v>19</v>
      </c>
    </row>
    <row r="1263" spans="1:64" ht="14.4" x14ac:dyDescent="0.3">
      <c r="A1263" s="2">
        <f>ROW()</f>
        <v>1263</v>
      </c>
      <c r="B1263" s="56"/>
      <c r="C1263" s="8">
        <f t="shared" ca="1" si="213"/>
        <v>7</v>
      </c>
      <c r="D1263" s="8">
        <f t="shared" ca="1" si="214"/>
        <v>19</v>
      </c>
      <c r="E1263" s="50">
        <f t="shared" ca="1" si="208"/>
        <v>4</v>
      </c>
      <c r="F1263" s="2" t="str">
        <f t="shared" ca="1" si="215"/>
        <v/>
      </c>
      <c r="BD1263" s="49">
        <f t="shared" ca="1" si="210"/>
        <v>3442</v>
      </c>
      <c r="BE1263" s="3">
        <f t="shared" ca="1" si="209"/>
        <v>0.34415000000000001</v>
      </c>
      <c r="BF1263" s="3">
        <f t="shared" ca="1" si="211"/>
        <v>-0.40116316278173481</v>
      </c>
      <c r="BG1263" s="9">
        <f t="shared" ca="1" si="212"/>
        <v>4</v>
      </c>
      <c r="BH1263" s="6">
        <f ca="1">IF(ISNUMBER('Descriptive Stats'!BF1263),'Descriptive Stats'!BF1263,#N/A)</f>
        <v>-0.40116316278173481</v>
      </c>
      <c r="BI1263" s="6">
        <f ca="1">IF(ISNUMBER('Descriptive Stats'!E1263),'Descriptive Stats'!E1263,#N/A)</f>
        <v>4</v>
      </c>
      <c r="BK1263" s="2" t="str">
        <f t="shared" ca="1" si="216"/>
        <v/>
      </c>
      <c r="BL1263" s="2">
        <f t="shared" ca="1" si="217"/>
        <v>4</v>
      </c>
    </row>
    <row r="1264" spans="1:64" ht="14.4" x14ac:dyDescent="0.3">
      <c r="A1264" s="2">
        <f>ROW()</f>
        <v>1264</v>
      </c>
      <c r="B1264" s="56"/>
      <c r="C1264" s="8">
        <f t="shared" ca="1" si="213"/>
        <v>13</v>
      </c>
      <c r="D1264" s="8">
        <f t="shared" ca="1" si="214"/>
        <v>4</v>
      </c>
      <c r="E1264" s="50">
        <f t="shared" ca="1" si="208"/>
        <v>0</v>
      </c>
      <c r="F1264" s="2" t="str">
        <f t="shared" ca="1" si="215"/>
        <v/>
      </c>
      <c r="BD1264" s="49">
        <f t="shared" ca="1" si="210"/>
        <v>815.5</v>
      </c>
      <c r="BE1264" s="3">
        <f t="shared" ca="1" si="209"/>
        <v>8.1500000000000003E-2</v>
      </c>
      <c r="BF1264" s="3">
        <f t="shared" ca="1" si="211"/>
        <v>-1.3950525282585462</v>
      </c>
      <c r="BG1264" s="9">
        <f t="shared" ca="1" si="212"/>
        <v>0</v>
      </c>
      <c r="BH1264" s="6">
        <f ca="1">IF(ISNUMBER('Descriptive Stats'!BF1264),'Descriptive Stats'!BF1264,#N/A)</f>
        <v>-1.3950525282585462</v>
      </c>
      <c r="BI1264" s="6">
        <f ca="1">IF(ISNUMBER('Descriptive Stats'!E1264),'Descriptive Stats'!E1264,#N/A)</f>
        <v>0</v>
      </c>
      <c r="BK1264" s="2">
        <f t="shared" ca="1" si="216"/>
        <v>0</v>
      </c>
      <c r="BL1264" s="2" t="str">
        <f t="shared" ca="1" si="217"/>
        <v/>
      </c>
    </row>
    <row r="1265" spans="1:64" ht="14.4" x14ac:dyDescent="0.3">
      <c r="A1265" s="2">
        <f>ROW()</f>
        <v>1265</v>
      </c>
      <c r="B1265" s="56"/>
      <c r="C1265" s="8">
        <f t="shared" ca="1" si="213"/>
        <v>22</v>
      </c>
      <c r="D1265" s="8">
        <f t="shared" ca="1" si="214"/>
        <v>0</v>
      </c>
      <c r="E1265" s="50">
        <f t="shared" ca="1" si="208"/>
        <v>2</v>
      </c>
      <c r="F1265" s="2" t="str">
        <f t="shared" ca="1" si="215"/>
        <v/>
      </c>
      <c r="BD1265" s="49">
        <f t="shared" ca="1" si="210"/>
        <v>2595</v>
      </c>
      <c r="BE1265" s="3">
        <f t="shared" ca="1" si="209"/>
        <v>0.25945000000000001</v>
      </c>
      <c r="BF1265" s="3">
        <f t="shared" ca="1" si="211"/>
        <v>-0.6450419512753276</v>
      </c>
      <c r="BG1265" s="9">
        <f t="shared" ca="1" si="212"/>
        <v>2</v>
      </c>
      <c r="BH1265" s="6">
        <f ca="1">IF(ISNUMBER('Descriptive Stats'!BF1265),'Descriptive Stats'!BF1265,#N/A)</f>
        <v>-0.6450419512753276</v>
      </c>
      <c r="BI1265" s="6">
        <f ca="1">IF(ISNUMBER('Descriptive Stats'!E1265),'Descriptive Stats'!E1265,#N/A)</f>
        <v>2</v>
      </c>
      <c r="BK1265" s="2">
        <f t="shared" ca="1" si="216"/>
        <v>2</v>
      </c>
      <c r="BL1265" s="2">
        <f t="shared" ca="1" si="217"/>
        <v>2</v>
      </c>
    </row>
    <row r="1266" spans="1:64" ht="14.4" x14ac:dyDescent="0.3">
      <c r="A1266" s="2">
        <f>ROW()</f>
        <v>1266</v>
      </c>
      <c r="B1266" s="56"/>
      <c r="C1266" s="8">
        <f t="shared" ca="1" si="213"/>
        <v>17</v>
      </c>
      <c r="D1266" s="8">
        <f t="shared" ca="1" si="214"/>
        <v>2</v>
      </c>
      <c r="E1266" s="50">
        <f t="shared" ca="1" si="208"/>
        <v>6</v>
      </c>
      <c r="F1266" s="2" t="str">
        <f t="shared" ca="1" si="215"/>
        <v/>
      </c>
      <c r="BD1266" s="49">
        <f t="shared" ca="1" si="210"/>
        <v>3900</v>
      </c>
      <c r="BE1266" s="3">
        <f t="shared" ca="1" si="209"/>
        <v>0.38995000000000002</v>
      </c>
      <c r="BF1266" s="3">
        <f t="shared" ca="1" si="211"/>
        <v>-0.2794493539703507</v>
      </c>
      <c r="BG1266" s="9">
        <f t="shared" ca="1" si="212"/>
        <v>6</v>
      </c>
      <c r="BH1266" s="6">
        <f ca="1">IF(ISNUMBER('Descriptive Stats'!BF1266),'Descriptive Stats'!BF1266,#N/A)</f>
        <v>-0.2794493539703507</v>
      </c>
      <c r="BI1266" s="6">
        <f ca="1">IF(ISNUMBER('Descriptive Stats'!E1266),'Descriptive Stats'!E1266,#N/A)</f>
        <v>6</v>
      </c>
      <c r="BK1266" s="2" t="str">
        <f t="shared" ca="1" si="216"/>
        <v/>
      </c>
      <c r="BL1266" s="2">
        <f t="shared" ca="1" si="217"/>
        <v>6</v>
      </c>
    </row>
    <row r="1267" spans="1:64" ht="14.4" x14ac:dyDescent="0.3">
      <c r="A1267" s="2">
        <f>ROW()</f>
        <v>1267</v>
      </c>
      <c r="B1267" s="56"/>
      <c r="C1267" s="8">
        <f t="shared" ca="1" si="213"/>
        <v>16</v>
      </c>
      <c r="D1267" s="8">
        <f t="shared" ca="1" si="214"/>
        <v>6</v>
      </c>
      <c r="E1267" s="50">
        <f t="shared" ca="1" si="208"/>
        <v>0</v>
      </c>
      <c r="F1267" s="2" t="str">
        <f t="shared" ca="1" si="215"/>
        <v/>
      </c>
      <c r="BD1267" s="49">
        <f t="shared" ca="1" si="210"/>
        <v>815.5</v>
      </c>
      <c r="BE1267" s="3">
        <f t="shared" ca="1" si="209"/>
        <v>8.1500000000000003E-2</v>
      </c>
      <c r="BF1267" s="3">
        <f t="shared" ca="1" si="211"/>
        <v>-1.3950525282585462</v>
      </c>
      <c r="BG1267" s="9">
        <f t="shared" ca="1" si="212"/>
        <v>0</v>
      </c>
      <c r="BH1267" s="6">
        <f ca="1">IF(ISNUMBER('Descriptive Stats'!BF1267),'Descriptive Stats'!BF1267,#N/A)</f>
        <v>-1.3950525282585462</v>
      </c>
      <c r="BI1267" s="6">
        <f ca="1">IF(ISNUMBER('Descriptive Stats'!E1267),'Descriptive Stats'!E1267,#N/A)</f>
        <v>0</v>
      </c>
      <c r="BK1267" s="2">
        <f t="shared" ca="1" si="216"/>
        <v>0</v>
      </c>
      <c r="BL1267" s="2" t="str">
        <f t="shared" ca="1" si="217"/>
        <v/>
      </c>
    </row>
    <row r="1268" spans="1:64" ht="14.4" x14ac:dyDescent="0.3">
      <c r="A1268" s="2">
        <f>ROW()</f>
        <v>1268</v>
      </c>
      <c r="B1268" s="56"/>
      <c r="C1268" s="8">
        <f t="shared" ca="1" si="213"/>
        <v>14</v>
      </c>
      <c r="D1268" s="8">
        <f t="shared" ca="1" si="214"/>
        <v>0</v>
      </c>
      <c r="E1268" s="50">
        <f t="shared" ca="1" si="208"/>
        <v>7</v>
      </c>
      <c r="F1268" s="2" t="str">
        <f t="shared" ca="1" si="215"/>
        <v/>
      </c>
      <c r="BD1268" s="49">
        <f t="shared" ca="1" si="210"/>
        <v>4473.5</v>
      </c>
      <c r="BE1268" s="3">
        <f t="shared" ca="1" si="209"/>
        <v>0.44729999999999998</v>
      </c>
      <c r="BF1268" s="3">
        <f t="shared" ca="1" si="211"/>
        <v>-0.13248586824472414</v>
      </c>
      <c r="BG1268" s="9">
        <f t="shared" ca="1" si="212"/>
        <v>7</v>
      </c>
      <c r="BH1268" s="6">
        <f ca="1">IF(ISNUMBER('Descriptive Stats'!BF1268),'Descriptive Stats'!BF1268,#N/A)</f>
        <v>-0.13248586824472414</v>
      </c>
      <c r="BI1268" s="6">
        <f ca="1">IF(ISNUMBER('Descriptive Stats'!E1268),'Descriptive Stats'!E1268,#N/A)</f>
        <v>7</v>
      </c>
      <c r="BK1268" s="2" t="str">
        <f t="shared" ca="1" si="216"/>
        <v/>
      </c>
      <c r="BL1268" s="2">
        <f t="shared" ca="1" si="217"/>
        <v>7</v>
      </c>
    </row>
    <row r="1269" spans="1:64" ht="14.4" x14ac:dyDescent="0.3">
      <c r="A1269" s="2">
        <f>ROW()</f>
        <v>1269</v>
      </c>
      <c r="B1269" s="56"/>
      <c r="C1269" s="8">
        <f t="shared" ca="1" si="213"/>
        <v>19</v>
      </c>
      <c r="D1269" s="8">
        <f t="shared" ca="1" si="214"/>
        <v>7</v>
      </c>
      <c r="E1269" s="50">
        <f t="shared" ca="1" si="208"/>
        <v>6</v>
      </c>
      <c r="F1269" s="2" t="str">
        <f t="shared" ca="1" si="215"/>
        <v/>
      </c>
      <c r="BD1269" s="49">
        <f t="shared" ca="1" si="210"/>
        <v>3900</v>
      </c>
      <c r="BE1269" s="3">
        <f t="shared" ca="1" si="209"/>
        <v>0.38995000000000002</v>
      </c>
      <c r="BF1269" s="3">
        <f t="shared" ca="1" si="211"/>
        <v>-0.2794493539703507</v>
      </c>
      <c r="BG1269" s="9">
        <f t="shared" ca="1" si="212"/>
        <v>6</v>
      </c>
      <c r="BH1269" s="6">
        <f ca="1">IF(ISNUMBER('Descriptive Stats'!BF1269),'Descriptive Stats'!BF1269,#N/A)</f>
        <v>-0.2794493539703507</v>
      </c>
      <c r="BI1269" s="6">
        <f ca="1">IF(ISNUMBER('Descriptive Stats'!E1269),'Descriptive Stats'!E1269,#N/A)</f>
        <v>6</v>
      </c>
      <c r="BK1269" s="2" t="str">
        <f t="shared" ca="1" si="216"/>
        <v/>
      </c>
      <c r="BL1269" s="2">
        <f t="shared" ca="1" si="217"/>
        <v>6</v>
      </c>
    </row>
    <row r="1270" spans="1:64" ht="14.4" x14ac:dyDescent="0.3">
      <c r="A1270" s="2">
        <f>ROW()</f>
        <v>1270</v>
      </c>
      <c r="B1270" s="56"/>
      <c r="C1270" s="8">
        <f t="shared" ca="1" si="213"/>
        <v>5</v>
      </c>
      <c r="D1270" s="8">
        <f t="shared" ca="1" si="214"/>
        <v>6</v>
      </c>
      <c r="E1270" s="50">
        <f t="shared" ca="1" si="208"/>
        <v>7</v>
      </c>
      <c r="F1270" s="2" t="str">
        <f t="shared" ca="1" si="215"/>
        <v/>
      </c>
      <c r="BD1270" s="49">
        <f t="shared" ca="1" si="210"/>
        <v>4473.5</v>
      </c>
      <c r="BE1270" s="3">
        <f t="shared" ca="1" si="209"/>
        <v>0.44729999999999998</v>
      </c>
      <c r="BF1270" s="3">
        <f t="shared" ca="1" si="211"/>
        <v>-0.13248586824472414</v>
      </c>
      <c r="BG1270" s="9">
        <f t="shared" ca="1" si="212"/>
        <v>7</v>
      </c>
      <c r="BH1270" s="6">
        <f ca="1">IF(ISNUMBER('Descriptive Stats'!BF1270),'Descriptive Stats'!BF1270,#N/A)</f>
        <v>-0.13248586824472414</v>
      </c>
      <c r="BI1270" s="6">
        <f ca="1">IF(ISNUMBER('Descriptive Stats'!E1270),'Descriptive Stats'!E1270,#N/A)</f>
        <v>7</v>
      </c>
      <c r="BK1270" s="2" t="str">
        <f t="shared" ca="1" si="216"/>
        <v/>
      </c>
      <c r="BL1270" s="2">
        <f t="shared" ca="1" si="217"/>
        <v>7</v>
      </c>
    </row>
    <row r="1271" spans="1:64" ht="14.4" x14ac:dyDescent="0.3">
      <c r="A1271" s="2">
        <f>ROW()</f>
        <v>1271</v>
      </c>
      <c r="B1271" s="56"/>
      <c r="C1271" s="8">
        <f t="shared" ca="1" si="213"/>
        <v>19</v>
      </c>
      <c r="D1271" s="8">
        <f t="shared" ca="1" si="214"/>
        <v>7</v>
      </c>
      <c r="E1271" s="50">
        <f t="shared" ca="1" si="208"/>
        <v>2</v>
      </c>
      <c r="F1271" s="2" t="str">
        <f t="shared" ca="1" si="215"/>
        <v/>
      </c>
      <c r="BD1271" s="49">
        <f t="shared" ca="1" si="210"/>
        <v>2595</v>
      </c>
      <c r="BE1271" s="3">
        <f t="shared" ca="1" si="209"/>
        <v>0.25945000000000001</v>
      </c>
      <c r="BF1271" s="3">
        <f t="shared" ca="1" si="211"/>
        <v>-0.6450419512753276</v>
      </c>
      <c r="BG1271" s="9">
        <f t="shared" ca="1" si="212"/>
        <v>2</v>
      </c>
      <c r="BH1271" s="6">
        <f ca="1">IF(ISNUMBER('Descriptive Stats'!BF1271),'Descriptive Stats'!BF1271,#N/A)</f>
        <v>-0.6450419512753276</v>
      </c>
      <c r="BI1271" s="6">
        <f ca="1">IF(ISNUMBER('Descriptive Stats'!E1271),'Descriptive Stats'!E1271,#N/A)</f>
        <v>2</v>
      </c>
      <c r="BK1271" s="2">
        <f t="shared" ca="1" si="216"/>
        <v>2</v>
      </c>
      <c r="BL1271" s="2">
        <f t="shared" ca="1" si="217"/>
        <v>2</v>
      </c>
    </row>
    <row r="1272" spans="1:64" ht="14.4" x14ac:dyDescent="0.3">
      <c r="A1272" s="2">
        <f>ROW()</f>
        <v>1272</v>
      </c>
      <c r="B1272" s="56"/>
      <c r="C1272" s="8">
        <f t="shared" ca="1" si="213"/>
        <v>3</v>
      </c>
      <c r="D1272" s="8">
        <f t="shared" ca="1" si="214"/>
        <v>2</v>
      </c>
      <c r="E1272" s="50">
        <f t="shared" ca="1" si="208"/>
        <v>1</v>
      </c>
      <c r="F1272" s="2" t="str">
        <f t="shared" ca="1" si="215"/>
        <v/>
      </c>
      <c r="BD1272" s="49">
        <f t="shared" ca="1" si="210"/>
        <v>1871</v>
      </c>
      <c r="BE1272" s="3">
        <f t="shared" ca="1" si="209"/>
        <v>0.18704999999999999</v>
      </c>
      <c r="BF1272" s="3">
        <f t="shared" ca="1" si="211"/>
        <v>-0.88881967520906158</v>
      </c>
      <c r="BG1272" s="9">
        <f t="shared" ca="1" si="212"/>
        <v>1</v>
      </c>
      <c r="BH1272" s="6">
        <f ca="1">IF(ISNUMBER('Descriptive Stats'!BF1272),'Descriptive Stats'!BF1272,#N/A)</f>
        <v>-0.88881967520906158</v>
      </c>
      <c r="BI1272" s="6">
        <f ca="1">IF(ISNUMBER('Descriptive Stats'!E1272),'Descriptive Stats'!E1272,#N/A)</f>
        <v>1</v>
      </c>
      <c r="BK1272" s="2">
        <f t="shared" ca="1" si="216"/>
        <v>1</v>
      </c>
      <c r="BL1272" s="2" t="str">
        <f t="shared" ca="1" si="217"/>
        <v/>
      </c>
    </row>
    <row r="1273" spans="1:64" ht="14.4" x14ac:dyDescent="0.3">
      <c r="A1273" s="2">
        <f>ROW()</f>
        <v>1273</v>
      </c>
      <c r="B1273" s="56"/>
      <c r="C1273" s="8">
        <f t="shared" ca="1" si="213"/>
        <v>8</v>
      </c>
      <c r="D1273" s="8">
        <f t="shared" ca="1" si="214"/>
        <v>1</v>
      </c>
      <c r="E1273" s="50">
        <f t="shared" ca="1" si="208"/>
        <v>0</v>
      </c>
      <c r="F1273" s="2" t="str">
        <f t="shared" ca="1" si="215"/>
        <v/>
      </c>
      <c r="BD1273" s="49">
        <f t="shared" ca="1" si="210"/>
        <v>815.5</v>
      </c>
      <c r="BE1273" s="3">
        <f t="shared" ca="1" si="209"/>
        <v>8.1500000000000003E-2</v>
      </c>
      <c r="BF1273" s="3">
        <f t="shared" ca="1" si="211"/>
        <v>-1.3950525282585462</v>
      </c>
      <c r="BG1273" s="9">
        <f t="shared" ca="1" si="212"/>
        <v>0</v>
      </c>
      <c r="BH1273" s="6">
        <f ca="1">IF(ISNUMBER('Descriptive Stats'!BF1273),'Descriptive Stats'!BF1273,#N/A)</f>
        <v>-1.3950525282585462</v>
      </c>
      <c r="BI1273" s="6">
        <f ca="1">IF(ISNUMBER('Descriptive Stats'!E1273),'Descriptive Stats'!E1273,#N/A)</f>
        <v>0</v>
      </c>
      <c r="BK1273" s="2">
        <f t="shared" ca="1" si="216"/>
        <v>0</v>
      </c>
      <c r="BL1273" s="2" t="str">
        <f t="shared" ca="1" si="217"/>
        <v/>
      </c>
    </row>
    <row r="1274" spans="1:64" ht="14.4" x14ac:dyDescent="0.3">
      <c r="A1274" s="2">
        <f>ROW()</f>
        <v>1274</v>
      </c>
      <c r="B1274" s="56"/>
      <c r="C1274" s="8">
        <f t="shared" ca="1" si="213"/>
        <v>22</v>
      </c>
      <c r="D1274" s="8">
        <f t="shared" ca="1" si="214"/>
        <v>0</v>
      </c>
      <c r="E1274" s="50">
        <f t="shared" ca="1" si="208"/>
        <v>6</v>
      </c>
      <c r="F1274" s="2" t="str">
        <f t="shared" ca="1" si="215"/>
        <v/>
      </c>
      <c r="BD1274" s="49">
        <f t="shared" ca="1" si="210"/>
        <v>3900</v>
      </c>
      <c r="BE1274" s="3">
        <f t="shared" ca="1" si="209"/>
        <v>0.38995000000000002</v>
      </c>
      <c r="BF1274" s="3">
        <f t="shared" ca="1" si="211"/>
        <v>-0.2794493539703507</v>
      </c>
      <c r="BG1274" s="9">
        <f t="shared" ca="1" si="212"/>
        <v>6</v>
      </c>
      <c r="BH1274" s="6">
        <f ca="1">IF(ISNUMBER('Descriptive Stats'!BF1274),'Descriptive Stats'!BF1274,#N/A)</f>
        <v>-0.2794493539703507</v>
      </c>
      <c r="BI1274" s="6">
        <f ca="1">IF(ISNUMBER('Descriptive Stats'!E1274),'Descriptive Stats'!E1274,#N/A)</f>
        <v>6</v>
      </c>
      <c r="BK1274" s="2" t="str">
        <f t="shared" ca="1" si="216"/>
        <v/>
      </c>
      <c r="BL1274" s="2">
        <f t="shared" ca="1" si="217"/>
        <v>6</v>
      </c>
    </row>
    <row r="1275" spans="1:64" ht="14.4" x14ac:dyDescent="0.3">
      <c r="A1275" s="2">
        <f>ROW()</f>
        <v>1275</v>
      </c>
      <c r="B1275" s="56"/>
      <c r="C1275" s="8">
        <f t="shared" ca="1" si="213"/>
        <v>16</v>
      </c>
      <c r="D1275" s="8">
        <f t="shared" ca="1" si="214"/>
        <v>6</v>
      </c>
      <c r="E1275" s="50">
        <f t="shared" ca="1" si="208"/>
        <v>1</v>
      </c>
      <c r="F1275" s="2" t="str">
        <f t="shared" ca="1" si="215"/>
        <v/>
      </c>
      <c r="BD1275" s="49">
        <f t="shared" ca="1" si="210"/>
        <v>1871</v>
      </c>
      <c r="BE1275" s="3">
        <f t="shared" ca="1" si="209"/>
        <v>0.18704999999999999</v>
      </c>
      <c r="BF1275" s="3">
        <f t="shared" ca="1" si="211"/>
        <v>-0.88881967520906158</v>
      </c>
      <c r="BG1275" s="9">
        <f t="shared" ca="1" si="212"/>
        <v>1</v>
      </c>
      <c r="BH1275" s="6">
        <f ca="1">IF(ISNUMBER('Descriptive Stats'!BF1275),'Descriptive Stats'!BF1275,#N/A)</f>
        <v>-0.88881967520906158</v>
      </c>
      <c r="BI1275" s="6">
        <f ca="1">IF(ISNUMBER('Descriptive Stats'!E1275),'Descriptive Stats'!E1275,#N/A)</f>
        <v>1</v>
      </c>
      <c r="BK1275" s="2">
        <f t="shared" ca="1" si="216"/>
        <v>1</v>
      </c>
      <c r="BL1275" s="2" t="str">
        <f t="shared" ca="1" si="217"/>
        <v/>
      </c>
    </row>
    <row r="1276" spans="1:64" ht="14.4" x14ac:dyDescent="0.3">
      <c r="A1276" s="2">
        <f>ROW()</f>
        <v>1276</v>
      </c>
      <c r="B1276" s="56"/>
      <c r="C1276" s="8">
        <f t="shared" ca="1" si="213"/>
        <v>12</v>
      </c>
      <c r="D1276" s="8">
        <f t="shared" ca="1" si="214"/>
        <v>1</v>
      </c>
      <c r="E1276" s="50">
        <f t="shared" ca="1" si="208"/>
        <v>15</v>
      </c>
      <c r="F1276" s="2" t="str">
        <f t="shared" ca="1" si="215"/>
        <v/>
      </c>
      <c r="BD1276" s="49">
        <f t="shared" ca="1" si="210"/>
        <v>5051.5</v>
      </c>
      <c r="BE1276" s="3">
        <f t="shared" ca="1" si="209"/>
        <v>0.50509999999999999</v>
      </c>
      <c r="BF1276" s="3">
        <f t="shared" ca="1" si="211"/>
        <v>1.2784152420787677E-2</v>
      </c>
      <c r="BG1276" s="9">
        <f t="shared" ca="1" si="212"/>
        <v>15</v>
      </c>
      <c r="BH1276" s="6">
        <f ca="1">IF(ISNUMBER('Descriptive Stats'!BF1276),'Descriptive Stats'!BF1276,#N/A)</f>
        <v>1.2784152420787677E-2</v>
      </c>
      <c r="BI1276" s="6">
        <f ca="1">IF(ISNUMBER('Descriptive Stats'!E1276),'Descriptive Stats'!E1276,#N/A)</f>
        <v>15</v>
      </c>
      <c r="BK1276" s="2" t="str">
        <f t="shared" ca="1" si="216"/>
        <v/>
      </c>
      <c r="BL1276" s="2">
        <f t="shared" ca="1" si="217"/>
        <v>15</v>
      </c>
    </row>
    <row r="1277" spans="1:64" ht="14.4" x14ac:dyDescent="0.3">
      <c r="A1277" s="2">
        <f>ROW()</f>
        <v>1277</v>
      </c>
      <c r="B1277" s="56"/>
      <c r="C1277" s="8">
        <f t="shared" ca="1" si="213"/>
        <v>24</v>
      </c>
      <c r="D1277" s="8">
        <f t="shared" ca="1" si="214"/>
        <v>15</v>
      </c>
      <c r="E1277" s="50">
        <f t="shared" ca="1" si="208"/>
        <v>0</v>
      </c>
      <c r="F1277" s="2" t="str">
        <f t="shared" ca="1" si="215"/>
        <v/>
      </c>
      <c r="BD1277" s="49">
        <f t="shared" ca="1" si="210"/>
        <v>815.5</v>
      </c>
      <c r="BE1277" s="3">
        <f t="shared" ca="1" si="209"/>
        <v>8.1500000000000003E-2</v>
      </c>
      <c r="BF1277" s="3">
        <f t="shared" ca="1" si="211"/>
        <v>-1.3950525282585462</v>
      </c>
      <c r="BG1277" s="9">
        <f t="shared" ca="1" si="212"/>
        <v>0</v>
      </c>
      <c r="BH1277" s="6">
        <f ca="1">IF(ISNUMBER('Descriptive Stats'!BF1277),'Descriptive Stats'!BF1277,#N/A)</f>
        <v>-1.3950525282585462</v>
      </c>
      <c r="BI1277" s="6">
        <f ca="1">IF(ISNUMBER('Descriptive Stats'!E1277),'Descriptive Stats'!E1277,#N/A)</f>
        <v>0</v>
      </c>
      <c r="BK1277" s="2">
        <f t="shared" ca="1" si="216"/>
        <v>0</v>
      </c>
      <c r="BL1277" s="2" t="str">
        <f t="shared" ca="1" si="217"/>
        <v/>
      </c>
    </row>
    <row r="1278" spans="1:64" ht="14.4" x14ac:dyDescent="0.3">
      <c r="A1278" s="2">
        <f>ROW()</f>
        <v>1278</v>
      </c>
      <c r="B1278" s="56"/>
      <c r="C1278" s="8">
        <f t="shared" ca="1" si="213"/>
        <v>4</v>
      </c>
      <c r="D1278" s="8">
        <f t="shared" ca="1" si="214"/>
        <v>0</v>
      </c>
      <c r="E1278" s="50">
        <f t="shared" ca="1" si="208"/>
        <v>7</v>
      </c>
      <c r="F1278" s="2" t="str">
        <f t="shared" ca="1" si="215"/>
        <v/>
      </c>
      <c r="BD1278" s="49">
        <f t="shared" ca="1" si="210"/>
        <v>4473.5</v>
      </c>
      <c r="BE1278" s="3">
        <f t="shared" ca="1" si="209"/>
        <v>0.44729999999999998</v>
      </c>
      <c r="BF1278" s="3">
        <f t="shared" ca="1" si="211"/>
        <v>-0.13248586824472414</v>
      </c>
      <c r="BG1278" s="9">
        <f t="shared" ca="1" si="212"/>
        <v>7</v>
      </c>
      <c r="BH1278" s="6">
        <f ca="1">IF(ISNUMBER('Descriptive Stats'!BF1278),'Descriptive Stats'!BF1278,#N/A)</f>
        <v>-0.13248586824472414</v>
      </c>
      <c r="BI1278" s="6">
        <f ca="1">IF(ISNUMBER('Descriptive Stats'!E1278),'Descriptive Stats'!E1278,#N/A)</f>
        <v>7</v>
      </c>
      <c r="BK1278" s="2" t="str">
        <f t="shared" ca="1" si="216"/>
        <v/>
      </c>
      <c r="BL1278" s="2">
        <f t="shared" ca="1" si="217"/>
        <v>7</v>
      </c>
    </row>
    <row r="1279" spans="1:64" ht="14.4" x14ac:dyDescent="0.3">
      <c r="A1279" s="2">
        <f>ROW()</f>
        <v>1279</v>
      </c>
      <c r="B1279" s="56"/>
      <c r="C1279" s="8">
        <f t="shared" ca="1" si="213"/>
        <v>6</v>
      </c>
      <c r="D1279" s="8">
        <f t="shared" ca="1" si="214"/>
        <v>7</v>
      </c>
      <c r="E1279" s="50">
        <f t="shared" ca="1" si="208"/>
        <v>4</v>
      </c>
      <c r="F1279" s="2" t="str">
        <f t="shared" ca="1" si="215"/>
        <v/>
      </c>
      <c r="BD1279" s="49">
        <f t="shared" ca="1" si="210"/>
        <v>3442</v>
      </c>
      <c r="BE1279" s="3">
        <f t="shared" ca="1" si="209"/>
        <v>0.34415000000000001</v>
      </c>
      <c r="BF1279" s="3">
        <f t="shared" ca="1" si="211"/>
        <v>-0.40116316278173481</v>
      </c>
      <c r="BG1279" s="9">
        <f t="shared" ca="1" si="212"/>
        <v>4</v>
      </c>
      <c r="BH1279" s="6">
        <f ca="1">IF(ISNUMBER('Descriptive Stats'!BF1279),'Descriptive Stats'!BF1279,#N/A)</f>
        <v>-0.40116316278173481</v>
      </c>
      <c r="BI1279" s="6">
        <f ca="1">IF(ISNUMBER('Descriptive Stats'!E1279),'Descriptive Stats'!E1279,#N/A)</f>
        <v>4</v>
      </c>
      <c r="BK1279" s="2" t="str">
        <f t="shared" ca="1" si="216"/>
        <v/>
      </c>
      <c r="BL1279" s="2">
        <f t="shared" ca="1" si="217"/>
        <v>4</v>
      </c>
    </row>
    <row r="1280" spans="1:64" ht="14.4" x14ac:dyDescent="0.3">
      <c r="A1280" s="2">
        <f>ROW()</f>
        <v>1280</v>
      </c>
      <c r="B1280" s="56"/>
      <c r="C1280" s="8">
        <f t="shared" ca="1" si="213"/>
        <v>13</v>
      </c>
      <c r="D1280" s="8">
        <f t="shared" ca="1" si="214"/>
        <v>4</v>
      </c>
      <c r="E1280" s="50">
        <f t="shared" ca="1" si="208"/>
        <v>4</v>
      </c>
      <c r="F1280" s="2" t="str">
        <f t="shared" ca="1" si="215"/>
        <v/>
      </c>
      <c r="BD1280" s="49">
        <f t="shared" ca="1" si="210"/>
        <v>3442</v>
      </c>
      <c r="BE1280" s="3">
        <f t="shared" ca="1" si="209"/>
        <v>0.34415000000000001</v>
      </c>
      <c r="BF1280" s="3">
        <f t="shared" ca="1" si="211"/>
        <v>-0.40116316278173481</v>
      </c>
      <c r="BG1280" s="9">
        <f t="shared" ca="1" si="212"/>
        <v>4</v>
      </c>
      <c r="BH1280" s="6">
        <f ca="1">IF(ISNUMBER('Descriptive Stats'!BF1280),'Descriptive Stats'!BF1280,#N/A)</f>
        <v>-0.40116316278173481</v>
      </c>
      <c r="BI1280" s="6">
        <f ca="1">IF(ISNUMBER('Descriptive Stats'!E1280),'Descriptive Stats'!E1280,#N/A)</f>
        <v>4</v>
      </c>
      <c r="BK1280" s="2" t="str">
        <f t="shared" ca="1" si="216"/>
        <v/>
      </c>
      <c r="BL1280" s="2">
        <f t="shared" ca="1" si="217"/>
        <v>4</v>
      </c>
    </row>
    <row r="1281" spans="1:64" ht="14.4" x14ac:dyDescent="0.3">
      <c r="A1281" s="2">
        <f>ROW()</f>
        <v>1281</v>
      </c>
      <c r="B1281" s="56"/>
      <c r="C1281" s="8">
        <f t="shared" ca="1" si="213"/>
        <v>13</v>
      </c>
      <c r="D1281" s="8">
        <f t="shared" ca="1" si="214"/>
        <v>4</v>
      </c>
      <c r="E1281" s="50">
        <f t="shared" ca="1" si="208"/>
        <v>6</v>
      </c>
      <c r="F1281" s="2" t="str">
        <f t="shared" ca="1" si="215"/>
        <v/>
      </c>
      <c r="BD1281" s="49">
        <f t="shared" ca="1" si="210"/>
        <v>3900</v>
      </c>
      <c r="BE1281" s="3">
        <f t="shared" ca="1" si="209"/>
        <v>0.38995000000000002</v>
      </c>
      <c r="BF1281" s="3">
        <f t="shared" ca="1" si="211"/>
        <v>-0.2794493539703507</v>
      </c>
      <c r="BG1281" s="9">
        <f t="shared" ca="1" si="212"/>
        <v>6</v>
      </c>
      <c r="BH1281" s="6">
        <f ca="1">IF(ISNUMBER('Descriptive Stats'!BF1281),'Descriptive Stats'!BF1281,#N/A)</f>
        <v>-0.2794493539703507</v>
      </c>
      <c r="BI1281" s="6">
        <f ca="1">IF(ISNUMBER('Descriptive Stats'!E1281),'Descriptive Stats'!E1281,#N/A)</f>
        <v>6</v>
      </c>
      <c r="BK1281" s="2" t="str">
        <f t="shared" ca="1" si="216"/>
        <v/>
      </c>
      <c r="BL1281" s="2">
        <f t="shared" ca="1" si="217"/>
        <v>6</v>
      </c>
    </row>
    <row r="1282" spans="1:64" ht="14.4" x14ac:dyDescent="0.3">
      <c r="A1282" s="2">
        <f>ROW()</f>
        <v>1282</v>
      </c>
      <c r="B1282" s="56"/>
      <c r="C1282" s="8">
        <f t="shared" ca="1" si="213"/>
        <v>2</v>
      </c>
      <c r="D1282" s="8">
        <f t="shared" ca="1" si="214"/>
        <v>6</v>
      </c>
      <c r="E1282" s="50">
        <f t="shared" ca="1" si="208"/>
        <v>3</v>
      </c>
      <c r="F1282" s="2" t="str">
        <f t="shared" ca="1" si="215"/>
        <v/>
      </c>
      <c r="BD1282" s="49">
        <f t="shared" ca="1" si="210"/>
        <v>3200</v>
      </c>
      <c r="BE1282" s="3">
        <f t="shared" ca="1" si="209"/>
        <v>0.31995000000000001</v>
      </c>
      <c r="BF1282" s="3">
        <f t="shared" ca="1" si="211"/>
        <v>-0.46783862043457014</v>
      </c>
      <c r="BG1282" s="9">
        <f t="shared" ca="1" si="212"/>
        <v>3</v>
      </c>
      <c r="BH1282" s="6">
        <f ca="1">IF(ISNUMBER('Descriptive Stats'!BF1282),'Descriptive Stats'!BF1282,#N/A)</f>
        <v>-0.46783862043457014</v>
      </c>
      <c r="BI1282" s="6">
        <f ca="1">IF(ISNUMBER('Descriptive Stats'!E1282),'Descriptive Stats'!E1282,#N/A)</f>
        <v>3</v>
      </c>
      <c r="BK1282" s="2" t="str">
        <f t="shared" ca="1" si="216"/>
        <v/>
      </c>
      <c r="BL1282" s="2">
        <f t="shared" ca="1" si="217"/>
        <v>3</v>
      </c>
    </row>
    <row r="1283" spans="1:64" ht="14.4" x14ac:dyDescent="0.3">
      <c r="A1283" s="2">
        <f>ROW()</f>
        <v>1283</v>
      </c>
      <c r="B1283" s="56"/>
      <c r="C1283" s="8">
        <f t="shared" ca="1" si="213"/>
        <v>10</v>
      </c>
      <c r="D1283" s="8">
        <f t="shared" ca="1" si="214"/>
        <v>3</v>
      </c>
      <c r="E1283" s="50">
        <f t="shared" ref="E1283:E1346" ca="1" si="218">IF(0=MOD(ROW(),$J$1),AVERAGE(OFFSET($D$2,ROW()-$J$1,0,$J$1,1)),"")</f>
        <v>1</v>
      </c>
      <c r="F1283" s="2" t="str">
        <f t="shared" ca="1" si="215"/>
        <v/>
      </c>
      <c r="BD1283" s="49">
        <f t="shared" ca="1" si="210"/>
        <v>1871</v>
      </c>
      <c r="BE1283" s="3">
        <f t="shared" ca="1" si="209"/>
        <v>0.18704999999999999</v>
      </c>
      <c r="BF1283" s="3">
        <f t="shared" ca="1" si="211"/>
        <v>-0.88881967520906158</v>
      </c>
      <c r="BG1283" s="9">
        <f t="shared" ca="1" si="212"/>
        <v>1</v>
      </c>
      <c r="BH1283" s="6">
        <f ca="1">IF(ISNUMBER('Descriptive Stats'!BF1283),'Descriptive Stats'!BF1283,#N/A)</f>
        <v>-0.88881967520906158</v>
      </c>
      <c r="BI1283" s="6">
        <f ca="1">IF(ISNUMBER('Descriptive Stats'!E1283),'Descriptive Stats'!E1283,#N/A)</f>
        <v>1</v>
      </c>
      <c r="BK1283" s="2">
        <f t="shared" ca="1" si="216"/>
        <v>1</v>
      </c>
      <c r="BL1283" s="2" t="str">
        <f t="shared" ca="1" si="217"/>
        <v/>
      </c>
    </row>
    <row r="1284" spans="1:64" ht="14.4" x14ac:dyDescent="0.3">
      <c r="A1284" s="2">
        <f>ROW()</f>
        <v>1284</v>
      </c>
      <c r="B1284" s="56"/>
      <c r="C1284" s="8">
        <f t="shared" ca="1" si="213"/>
        <v>8</v>
      </c>
      <c r="D1284" s="8">
        <f t="shared" ca="1" si="214"/>
        <v>1</v>
      </c>
      <c r="E1284" s="50">
        <f t="shared" ca="1" si="218"/>
        <v>7</v>
      </c>
      <c r="F1284" s="2" t="str">
        <f t="shared" ca="1" si="215"/>
        <v/>
      </c>
      <c r="BD1284" s="49">
        <f t="shared" ca="1" si="210"/>
        <v>4473.5</v>
      </c>
      <c r="BE1284" s="3">
        <f t="shared" ca="1" si="209"/>
        <v>0.44729999999999998</v>
      </c>
      <c r="BF1284" s="3">
        <f t="shared" ca="1" si="211"/>
        <v>-0.13248586824472414</v>
      </c>
      <c r="BG1284" s="9">
        <f t="shared" ca="1" si="212"/>
        <v>7</v>
      </c>
      <c r="BH1284" s="6">
        <f ca="1">IF(ISNUMBER('Descriptive Stats'!BF1284),'Descriptive Stats'!BF1284,#N/A)</f>
        <v>-0.13248586824472414</v>
      </c>
      <c r="BI1284" s="6">
        <f ca="1">IF(ISNUMBER('Descriptive Stats'!E1284),'Descriptive Stats'!E1284,#N/A)</f>
        <v>7</v>
      </c>
      <c r="BK1284" s="2" t="str">
        <f t="shared" ca="1" si="216"/>
        <v/>
      </c>
      <c r="BL1284" s="2">
        <f t="shared" ca="1" si="217"/>
        <v>7</v>
      </c>
    </row>
    <row r="1285" spans="1:64" ht="14.4" x14ac:dyDescent="0.3">
      <c r="A1285" s="2">
        <f>ROW()</f>
        <v>1285</v>
      </c>
      <c r="B1285" s="56"/>
      <c r="C1285" s="8">
        <f t="shared" ca="1" si="213"/>
        <v>6</v>
      </c>
      <c r="D1285" s="8">
        <f t="shared" ca="1" si="214"/>
        <v>7</v>
      </c>
      <c r="E1285" s="50">
        <f t="shared" ca="1" si="218"/>
        <v>2</v>
      </c>
      <c r="F1285" s="2" t="str">
        <f t="shared" ca="1" si="215"/>
        <v/>
      </c>
      <c r="BD1285" s="49">
        <f t="shared" ca="1" si="210"/>
        <v>2595</v>
      </c>
      <c r="BE1285" s="3">
        <f t="shared" ca="1" si="209"/>
        <v>0.25945000000000001</v>
      </c>
      <c r="BF1285" s="3">
        <f t="shared" ca="1" si="211"/>
        <v>-0.6450419512753276</v>
      </c>
      <c r="BG1285" s="9">
        <f t="shared" ca="1" si="212"/>
        <v>2</v>
      </c>
      <c r="BH1285" s="6">
        <f ca="1">IF(ISNUMBER('Descriptive Stats'!BF1285),'Descriptive Stats'!BF1285,#N/A)</f>
        <v>-0.6450419512753276</v>
      </c>
      <c r="BI1285" s="6">
        <f ca="1">IF(ISNUMBER('Descriptive Stats'!E1285),'Descriptive Stats'!E1285,#N/A)</f>
        <v>2</v>
      </c>
      <c r="BK1285" s="2">
        <f t="shared" ca="1" si="216"/>
        <v>2</v>
      </c>
      <c r="BL1285" s="2">
        <f t="shared" ca="1" si="217"/>
        <v>2</v>
      </c>
    </row>
    <row r="1286" spans="1:64" ht="14.4" x14ac:dyDescent="0.3">
      <c r="A1286" s="2">
        <f>ROW()</f>
        <v>1286</v>
      </c>
      <c r="B1286" s="56"/>
      <c r="C1286" s="8">
        <f t="shared" ca="1" si="213"/>
        <v>9</v>
      </c>
      <c r="D1286" s="8">
        <f t="shared" ca="1" si="214"/>
        <v>2</v>
      </c>
      <c r="E1286" s="50">
        <f t="shared" ca="1" si="218"/>
        <v>6</v>
      </c>
      <c r="F1286" s="2" t="str">
        <f t="shared" ca="1" si="215"/>
        <v/>
      </c>
      <c r="BD1286" s="49">
        <f t="shared" ca="1" si="210"/>
        <v>3900</v>
      </c>
      <c r="BE1286" s="3">
        <f t="shared" ca="1" si="209"/>
        <v>0.38995000000000002</v>
      </c>
      <c r="BF1286" s="3">
        <f t="shared" ca="1" si="211"/>
        <v>-0.2794493539703507</v>
      </c>
      <c r="BG1286" s="9">
        <f t="shared" ca="1" si="212"/>
        <v>6</v>
      </c>
      <c r="BH1286" s="6">
        <f ca="1">IF(ISNUMBER('Descriptive Stats'!BF1286),'Descriptive Stats'!BF1286,#N/A)</f>
        <v>-0.2794493539703507</v>
      </c>
      <c r="BI1286" s="6">
        <f ca="1">IF(ISNUMBER('Descriptive Stats'!E1286),'Descriptive Stats'!E1286,#N/A)</f>
        <v>6</v>
      </c>
      <c r="BK1286" s="2" t="str">
        <f t="shared" ca="1" si="216"/>
        <v/>
      </c>
      <c r="BL1286" s="2">
        <f t="shared" ca="1" si="217"/>
        <v>6</v>
      </c>
    </row>
    <row r="1287" spans="1:64" ht="14.4" x14ac:dyDescent="0.3">
      <c r="A1287" s="2">
        <f>ROW()</f>
        <v>1287</v>
      </c>
      <c r="B1287" s="56"/>
      <c r="C1287" s="8">
        <f t="shared" ca="1" si="213"/>
        <v>5</v>
      </c>
      <c r="D1287" s="8">
        <f t="shared" ca="1" si="214"/>
        <v>6</v>
      </c>
      <c r="E1287" s="50">
        <f t="shared" ca="1" si="218"/>
        <v>2</v>
      </c>
      <c r="F1287" s="2" t="str">
        <f t="shared" ca="1" si="215"/>
        <v/>
      </c>
      <c r="BD1287" s="49">
        <f t="shared" ca="1" si="210"/>
        <v>2595</v>
      </c>
      <c r="BE1287" s="3">
        <f t="shared" ref="BE1287:BE1350" ca="1" si="219">IF(ISNUMBER(BD1287),(BD1287-0.5)/$BK$4,"")</f>
        <v>0.25945000000000001</v>
      </c>
      <c r="BF1287" s="3">
        <f t="shared" ca="1" si="211"/>
        <v>-0.6450419512753276</v>
      </c>
      <c r="BG1287" s="9">
        <f t="shared" ca="1" si="212"/>
        <v>2</v>
      </c>
      <c r="BH1287" s="6">
        <f ca="1">IF(ISNUMBER('Descriptive Stats'!BF1287),'Descriptive Stats'!BF1287,#N/A)</f>
        <v>-0.6450419512753276</v>
      </c>
      <c r="BI1287" s="6">
        <f ca="1">IF(ISNUMBER('Descriptive Stats'!E1287),'Descriptive Stats'!E1287,#N/A)</f>
        <v>2</v>
      </c>
      <c r="BK1287" s="2">
        <f t="shared" ca="1" si="216"/>
        <v>2</v>
      </c>
      <c r="BL1287" s="2">
        <f t="shared" ca="1" si="217"/>
        <v>2</v>
      </c>
    </row>
    <row r="1288" spans="1:64" ht="14.4" x14ac:dyDescent="0.3">
      <c r="A1288" s="2">
        <f>ROW()</f>
        <v>1288</v>
      </c>
      <c r="B1288" s="56"/>
      <c r="C1288" s="8">
        <f t="shared" ca="1" si="213"/>
        <v>3</v>
      </c>
      <c r="D1288" s="8">
        <f t="shared" ca="1" si="214"/>
        <v>2</v>
      </c>
      <c r="E1288" s="50">
        <f t="shared" ca="1" si="218"/>
        <v>6</v>
      </c>
      <c r="F1288" s="2" t="str">
        <f t="shared" ca="1" si="215"/>
        <v/>
      </c>
      <c r="BD1288" s="49">
        <f t="shared" ref="BD1288:BD1351" ca="1" si="220">IF(ISNUMBER(BG1288),_xlfn.RANK.AVG(BG1288,$BG$2:$BG$5414,1),"")</f>
        <v>3900</v>
      </c>
      <c r="BE1288" s="3">
        <f t="shared" ca="1" si="219"/>
        <v>0.38995000000000002</v>
      </c>
      <c r="BF1288" s="3">
        <f t="shared" ca="1" si="211"/>
        <v>-0.2794493539703507</v>
      </c>
      <c r="BG1288" s="9">
        <f t="shared" ca="1" si="212"/>
        <v>6</v>
      </c>
      <c r="BH1288" s="6">
        <f ca="1">IF(ISNUMBER('Descriptive Stats'!BF1288),'Descriptive Stats'!BF1288,#N/A)</f>
        <v>-0.2794493539703507</v>
      </c>
      <c r="BI1288" s="6">
        <f ca="1">IF(ISNUMBER('Descriptive Stats'!E1288),'Descriptive Stats'!E1288,#N/A)</f>
        <v>6</v>
      </c>
      <c r="BK1288" s="2" t="str">
        <f t="shared" ca="1" si="216"/>
        <v/>
      </c>
      <c r="BL1288" s="2">
        <f t="shared" ca="1" si="217"/>
        <v>6</v>
      </c>
    </row>
    <row r="1289" spans="1:64" ht="14.4" x14ac:dyDescent="0.3">
      <c r="A1289" s="2">
        <f>ROW()</f>
        <v>1289</v>
      </c>
      <c r="B1289" s="56"/>
      <c r="C1289" s="8">
        <f t="shared" ca="1" si="213"/>
        <v>16</v>
      </c>
      <c r="D1289" s="8">
        <f t="shared" ca="1" si="214"/>
        <v>6</v>
      </c>
      <c r="E1289" s="50">
        <f t="shared" ca="1" si="218"/>
        <v>0</v>
      </c>
      <c r="F1289" s="2" t="str">
        <f t="shared" ca="1" si="215"/>
        <v/>
      </c>
      <c r="BD1289" s="49">
        <f t="shared" ca="1" si="220"/>
        <v>815.5</v>
      </c>
      <c r="BE1289" s="3">
        <f t="shared" ca="1" si="219"/>
        <v>8.1500000000000003E-2</v>
      </c>
      <c r="BF1289" s="3">
        <f t="shared" ref="BF1289:BF1352" ca="1" si="221">IF(ISNUMBER(BE1289),_xlfn.NORM.INV(BE1289,0,1),"")</f>
        <v>-1.3950525282585462</v>
      </c>
      <c r="BG1289" s="9">
        <f t="shared" ref="BG1289:BG1352" ca="1" si="222">IF(ISNUMBER(E1289),E1289,"")</f>
        <v>0</v>
      </c>
      <c r="BH1289" s="6">
        <f ca="1">IF(ISNUMBER('Descriptive Stats'!BF1289),'Descriptive Stats'!BF1289,#N/A)</f>
        <v>-1.3950525282585462</v>
      </c>
      <c r="BI1289" s="6">
        <f ca="1">IF(ISNUMBER('Descriptive Stats'!E1289),'Descriptive Stats'!E1289,#N/A)</f>
        <v>0</v>
      </c>
      <c r="BK1289" s="2">
        <f t="shared" ca="1" si="216"/>
        <v>0</v>
      </c>
      <c r="BL1289" s="2" t="str">
        <f t="shared" ca="1" si="217"/>
        <v/>
      </c>
    </row>
    <row r="1290" spans="1:64" ht="14.4" x14ac:dyDescent="0.3">
      <c r="A1290" s="2">
        <f>ROW()</f>
        <v>1290</v>
      </c>
      <c r="B1290" s="56"/>
      <c r="C1290" s="8">
        <f t="shared" ca="1" si="213"/>
        <v>11</v>
      </c>
      <c r="D1290" s="8">
        <f t="shared" ca="1" si="214"/>
        <v>0</v>
      </c>
      <c r="E1290" s="50">
        <f t="shared" ca="1" si="218"/>
        <v>0</v>
      </c>
      <c r="F1290" s="2" t="str">
        <f t="shared" ca="1" si="215"/>
        <v/>
      </c>
      <c r="BD1290" s="49">
        <f t="shared" ca="1" si="220"/>
        <v>815.5</v>
      </c>
      <c r="BE1290" s="3">
        <f t="shared" ca="1" si="219"/>
        <v>8.1500000000000003E-2</v>
      </c>
      <c r="BF1290" s="3">
        <f t="shared" ca="1" si="221"/>
        <v>-1.3950525282585462</v>
      </c>
      <c r="BG1290" s="9">
        <f t="shared" ca="1" si="222"/>
        <v>0</v>
      </c>
      <c r="BH1290" s="6">
        <f ca="1">IF(ISNUMBER('Descriptive Stats'!BF1290),'Descriptive Stats'!BF1290,#N/A)</f>
        <v>-1.3950525282585462</v>
      </c>
      <c r="BI1290" s="6">
        <f ca="1">IF(ISNUMBER('Descriptive Stats'!E1290),'Descriptive Stats'!E1290,#N/A)</f>
        <v>0</v>
      </c>
      <c r="BK1290" s="2">
        <f t="shared" ca="1" si="216"/>
        <v>0</v>
      </c>
      <c r="BL1290" s="2" t="str">
        <f t="shared" ca="1" si="217"/>
        <v/>
      </c>
    </row>
    <row r="1291" spans="1:64" ht="14.4" x14ac:dyDescent="0.3">
      <c r="A1291" s="2">
        <f>ROW()</f>
        <v>1291</v>
      </c>
      <c r="B1291" s="56"/>
      <c r="C1291" s="8">
        <f t="shared" ca="1" si="213"/>
        <v>11</v>
      </c>
      <c r="D1291" s="8">
        <f t="shared" ca="1" si="214"/>
        <v>0</v>
      </c>
      <c r="E1291" s="50">
        <f t="shared" ca="1" si="218"/>
        <v>7</v>
      </c>
      <c r="F1291" s="2" t="str">
        <f t="shared" ca="1" si="215"/>
        <v/>
      </c>
      <c r="BD1291" s="49">
        <f t="shared" ca="1" si="220"/>
        <v>4473.5</v>
      </c>
      <c r="BE1291" s="3">
        <f t="shared" ca="1" si="219"/>
        <v>0.44729999999999998</v>
      </c>
      <c r="BF1291" s="3">
        <f t="shared" ca="1" si="221"/>
        <v>-0.13248586824472414</v>
      </c>
      <c r="BG1291" s="9">
        <f t="shared" ca="1" si="222"/>
        <v>7</v>
      </c>
      <c r="BH1291" s="6">
        <f ca="1">IF(ISNUMBER('Descriptive Stats'!BF1291),'Descriptive Stats'!BF1291,#N/A)</f>
        <v>-0.13248586824472414</v>
      </c>
      <c r="BI1291" s="6">
        <f ca="1">IF(ISNUMBER('Descriptive Stats'!E1291),'Descriptive Stats'!E1291,#N/A)</f>
        <v>7</v>
      </c>
      <c r="BK1291" s="2" t="str">
        <f t="shared" ca="1" si="216"/>
        <v/>
      </c>
      <c r="BL1291" s="2">
        <f t="shared" ca="1" si="217"/>
        <v>7</v>
      </c>
    </row>
    <row r="1292" spans="1:64" ht="14.4" x14ac:dyDescent="0.3">
      <c r="A1292" s="2">
        <f>ROW()</f>
        <v>1292</v>
      </c>
      <c r="B1292" s="56"/>
      <c r="C1292" s="8">
        <f t="shared" ca="1" si="213"/>
        <v>6</v>
      </c>
      <c r="D1292" s="8">
        <f t="shared" ca="1" si="214"/>
        <v>7</v>
      </c>
      <c r="E1292" s="50">
        <f t="shared" ca="1" si="218"/>
        <v>2</v>
      </c>
      <c r="F1292" s="2" t="str">
        <f t="shared" ca="1" si="215"/>
        <v/>
      </c>
      <c r="BD1292" s="49">
        <f t="shared" ca="1" si="220"/>
        <v>2595</v>
      </c>
      <c r="BE1292" s="3">
        <f t="shared" ca="1" si="219"/>
        <v>0.25945000000000001</v>
      </c>
      <c r="BF1292" s="3">
        <f t="shared" ca="1" si="221"/>
        <v>-0.6450419512753276</v>
      </c>
      <c r="BG1292" s="9">
        <f t="shared" ca="1" si="222"/>
        <v>2</v>
      </c>
      <c r="BH1292" s="6">
        <f ca="1">IF(ISNUMBER('Descriptive Stats'!BF1292),'Descriptive Stats'!BF1292,#N/A)</f>
        <v>-0.6450419512753276</v>
      </c>
      <c r="BI1292" s="6">
        <f ca="1">IF(ISNUMBER('Descriptive Stats'!E1292),'Descriptive Stats'!E1292,#N/A)</f>
        <v>2</v>
      </c>
      <c r="BK1292" s="2">
        <f t="shared" ca="1" si="216"/>
        <v>2</v>
      </c>
      <c r="BL1292" s="2">
        <f t="shared" ca="1" si="217"/>
        <v>2</v>
      </c>
    </row>
    <row r="1293" spans="1:64" ht="14.4" x14ac:dyDescent="0.3">
      <c r="A1293" s="2">
        <f>ROW()</f>
        <v>1293</v>
      </c>
      <c r="B1293" s="56"/>
      <c r="C1293" s="8">
        <f t="shared" ca="1" si="213"/>
        <v>21</v>
      </c>
      <c r="D1293" s="8">
        <f t="shared" ca="1" si="214"/>
        <v>2</v>
      </c>
      <c r="E1293" s="50">
        <f t="shared" ca="1" si="218"/>
        <v>2</v>
      </c>
      <c r="F1293" s="2" t="str">
        <f t="shared" ca="1" si="215"/>
        <v/>
      </c>
      <c r="BD1293" s="49">
        <f t="shared" ca="1" si="220"/>
        <v>2595</v>
      </c>
      <c r="BE1293" s="3">
        <f t="shared" ca="1" si="219"/>
        <v>0.25945000000000001</v>
      </c>
      <c r="BF1293" s="3">
        <f t="shared" ca="1" si="221"/>
        <v>-0.6450419512753276</v>
      </c>
      <c r="BG1293" s="9">
        <f t="shared" ca="1" si="222"/>
        <v>2</v>
      </c>
      <c r="BH1293" s="6">
        <f ca="1">IF(ISNUMBER('Descriptive Stats'!BF1293),'Descriptive Stats'!BF1293,#N/A)</f>
        <v>-0.6450419512753276</v>
      </c>
      <c r="BI1293" s="6">
        <f ca="1">IF(ISNUMBER('Descriptive Stats'!E1293),'Descriptive Stats'!E1293,#N/A)</f>
        <v>2</v>
      </c>
      <c r="BK1293" s="2">
        <f t="shared" ca="1" si="216"/>
        <v>2</v>
      </c>
      <c r="BL1293" s="2">
        <f t="shared" ca="1" si="217"/>
        <v>2</v>
      </c>
    </row>
    <row r="1294" spans="1:64" ht="14.4" x14ac:dyDescent="0.3">
      <c r="A1294" s="2">
        <f>ROW()</f>
        <v>1294</v>
      </c>
      <c r="B1294" s="56"/>
      <c r="C1294" s="8">
        <f t="shared" ca="1" si="213"/>
        <v>9</v>
      </c>
      <c r="D1294" s="8">
        <f t="shared" ca="1" si="214"/>
        <v>2</v>
      </c>
      <c r="E1294" s="50">
        <f t="shared" ca="1" si="218"/>
        <v>0</v>
      </c>
      <c r="F1294" s="2" t="str">
        <f t="shared" ca="1" si="215"/>
        <v/>
      </c>
      <c r="BD1294" s="49">
        <f t="shared" ca="1" si="220"/>
        <v>815.5</v>
      </c>
      <c r="BE1294" s="3">
        <f t="shared" ca="1" si="219"/>
        <v>8.1500000000000003E-2</v>
      </c>
      <c r="BF1294" s="3">
        <f t="shared" ca="1" si="221"/>
        <v>-1.3950525282585462</v>
      </c>
      <c r="BG1294" s="9">
        <f t="shared" ca="1" si="222"/>
        <v>0</v>
      </c>
      <c r="BH1294" s="6">
        <f ca="1">IF(ISNUMBER('Descriptive Stats'!BF1294),'Descriptive Stats'!BF1294,#N/A)</f>
        <v>-1.3950525282585462</v>
      </c>
      <c r="BI1294" s="6">
        <f ca="1">IF(ISNUMBER('Descriptive Stats'!E1294),'Descriptive Stats'!E1294,#N/A)</f>
        <v>0</v>
      </c>
      <c r="BK1294" s="2">
        <f t="shared" ca="1" si="216"/>
        <v>0</v>
      </c>
      <c r="BL1294" s="2" t="str">
        <f t="shared" ca="1" si="217"/>
        <v/>
      </c>
    </row>
    <row r="1295" spans="1:64" ht="14.4" x14ac:dyDescent="0.3">
      <c r="A1295" s="2">
        <f>ROW()</f>
        <v>1295</v>
      </c>
      <c r="B1295" s="56"/>
      <c r="C1295" s="8">
        <f t="shared" ca="1" si="213"/>
        <v>11</v>
      </c>
      <c r="D1295" s="8">
        <f t="shared" ca="1" si="214"/>
        <v>0</v>
      </c>
      <c r="E1295" s="50">
        <f t="shared" ca="1" si="218"/>
        <v>0</v>
      </c>
      <c r="F1295" s="2" t="str">
        <f t="shared" ca="1" si="215"/>
        <v/>
      </c>
      <c r="BD1295" s="49">
        <f t="shared" ca="1" si="220"/>
        <v>815.5</v>
      </c>
      <c r="BE1295" s="3">
        <f t="shared" ca="1" si="219"/>
        <v>8.1500000000000003E-2</v>
      </c>
      <c r="BF1295" s="3">
        <f t="shared" ca="1" si="221"/>
        <v>-1.3950525282585462</v>
      </c>
      <c r="BG1295" s="9">
        <f t="shared" ca="1" si="222"/>
        <v>0</v>
      </c>
      <c r="BH1295" s="6">
        <f ca="1">IF(ISNUMBER('Descriptive Stats'!BF1295),'Descriptive Stats'!BF1295,#N/A)</f>
        <v>-1.3950525282585462</v>
      </c>
      <c r="BI1295" s="6">
        <f ca="1">IF(ISNUMBER('Descriptive Stats'!E1295),'Descriptive Stats'!E1295,#N/A)</f>
        <v>0</v>
      </c>
      <c r="BK1295" s="2">
        <f t="shared" ca="1" si="216"/>
        <v>0</v>
      </c>
      <c r="BL1295" s="2" t="str">
        <f t="shared" ca="1" si="217"/>
        <v/>
      </c>
    </row>
    <row r="1296" spans="1:64" ht="14.4" x14ac:dyDescent="0.3">
      <c r="A1296" s="2">
        <f>ROW()</f>
        <v>1296</v>
      </c>
      <c r="B1296" s="56"/>
      <c r="C1296" s="8">
        <f t="shared" ca="1" si="213"/>
        <v>15</v>
      </c>
      <c r="D1296" s="8">
        <f t="shared" ca="1" si="214"/>
        <v>0</v>
      </c>
      <c r="E1296" s="50">
        <f t="shared" ca="1" si="218"/>
        <v>1</v>
      </c>
      <c r="F1296" s="2" t="str">
        <f t="shared" ca="1" si="215"/>
        <v/>
      </c>
      <c r="BD1296" s="49">
        <f t="shared" ca="1" si="220"/>
        <v>1871</v>
      </c>
      <c r="BE1296" s="3">
        <f t="shared" ca="1" si="219"/>
        <v>0.18704999999999999</v>
      </c>
      <c r="BF1296" s="3">
        <f t="shared" ca="1" si="221"/>
        <v>-0.88881967520906158</v>
      </c>
      <c r="BG1296" s="9">
        <f t="shared" ca="1" si="222"/>
        <v>1</v>
      </c>
      <c r="BH1296" s="6">
        <f ca="1">IF(ISNUMBER('Descriptive Stats'!BF1296),'Descriptive Stats'!BF1296,#N/A)</f>
        <v>-0.88881967520906158</v>
      </c>
      <c r="BI1296" s="6">
        <f ca="1">IF(ISNUMBER('Descriptive Stats'!E1296),'Descriptive Stats'!E1296,#N/A)</f>
        <v>1</v>
      </c>
      <c r="BK1296" s="2">
        <f t="shared" ca="1" si="216"/>
        <v>1</v>
      </c>
      <c r="BL1296" s="2" t="str">
        <f t="shared" ca="1" si="217"/>
        <v/>
      </c>
    </row>
    <row r="1297" spans="1:64" ht="14.4" x14ac:dyDescent="0.3">
      <c r="A1297" s="2">
        <f>ROW()</f>
        <v>1297</v>
      </c>
      <c r="B1297" s="56"/>
      <c r="C1297" s="8">
        <f t="shared" ref="C1297:C1360" ca="1" si="223">RANDBETWEEN(2,COUNT(B:B))</f>
        <v>12</v>
      </c>
      <c r="D1297" s="8">
        <f t="shared" ref="D1297:D1360" ca="1" si="224">VLOOKUP(C1297,A:B,2,TRUE)</f>
        <v>1</v>
      </c>
      <c r="E1297" s="50">
        <f t="shared" ca="1" si="218"/>
        <v>6</v>
      </c>
      <c r="F1297" s="2" t="str">
        <f t="shared" ref="F1297:F1360" ca="1" si="225">IF(ISNUMBER(E1297),IF(OR(E1297&lt;$K$16,E1297&gt;$K$14),"X",""),"")</f>
        <v/>
      </c>
      <c r="BD1297" s="49">
        <f t="shared" ca="1" si="220"/>
        <v>3900</v>
      </c>
      <c r="BE1297" s="3">
        <f t="shared" ca="1" si="219"/>
        <v>0.38995000000000002</v>
      </c>
      <c r="BF1297" s="3">
        <f t="shared" ca="1" si="221"/>
        <v>-0.2794493539703507</v>
      </c>
      <c r="BG1297" s="9">
        <f t="shared" ca="1" si="222"/>
        <v>6</v>
      </c>
      <c r="BH1297" s="6">
        <f ca="1">IF(ISNUMBER('Descriptive Stats'!BF1297),'Descriptive Stats'!BF1297,#N/A)</f>
        <v>-0.2794493539703507</v>
      </c>
      <c r="BI1297" s="6">
        <f ca="1">IF(ISNUMBER('Descriptive Stats'!E1297),'Descriptive Stats'!E1297,#N/A)</f>
        <v>6</v>
      </c>
      <c r="BK1297" s="2" t="str">
        <f t="shared" ca="1" si="216"/>
        <v/>
      </c>
      <c r="BL1297" s="2">
        <f t="shared" ca="1" si="217"/>
        <v>6</v>
      </c>
    </row>
    <row r="1298" spans="1:64" ht="14.4" x14ac:dyDescent="0.3">
      <c r="A1298" s="2">
        <f>ROW()</f>
        <v>1298</v>
      </c>
      <c r="B1298" s="56"/>
      <c r="C1298" s="8">
        <f t="shared" ca="1" si="223"/>
        <v>16</v>
      </c>
      <c r="D1298" s="8">
        <f t="shared" ca="1" si="224"/>
        <v>6</v>
      </c>
      <c r="E1298" s="50">
        <f t="shared" ca="1" si="218"/>
        <v>0</v>
      </c>
      <c r="F1298" s="2" t="str">
        <f t="shared" ca="1" si="225"/>
        <v/>
      </c>
      <c r="BD1298" s="49">
        <f t="shared" ca="1" si="220"/>
        <v>815.5</v>
      </c>
      <c r="BE1298" s="3">
        <f t="shared" ca="1" si="219"/>
        <v>8.1500000000000003E-2</v>
      </c>
      <c r="BF1298" s="3">
        <f t="shared" ca="1" si="221"/>
        <v>-1.3950525282585462</v>
      </c>
      <c r="BG1298" s="9">
        <f t="shared" ca="1" si="222"/>
        <v>0</v>
      </c>
      <c r="BH1298" s="6">
        <f ca="1">IF(ISNUMBER('Descriptive Stats'!BF1298),'Descriptive Stats'!BF1298,#N/A)</f>
        <v>-1.3950525282585462</v>
      </c>
      <c r="BI1298" s="6">
        <f ca="1">IF(ISNUMBER('Descriptive Stats'!E1298),'Descriptive Stats'!E1298,#N/A)</f>
        <v>0</v>
      </c>
      <c r="BK1298" s="2">
        <f t="shared" ca="1" si="216"/>
        <v>0</v>
      </c>
      <c r="BL1298" s="2" t="str">
        <f t="shared" ca="1" si="217"/>
        <v/>
      </c>
    </row>
    <row r="1299" spans="1:64" ht="14.4" x14ac:dyDescent="0.3">
      <c r="A1299" s="2">
        <f>ROW()</f>
        <v>1299</v>
      </c>
      <c r="B1299" s="56"/>
      <c r="C1299" s="8">
        <f t="shared" ca="1" si="223"/>
        <v>11</v>
      </c>
      <c r="D1299" s="8">
        <f t="shared" ca="1" si="224"/>
        <v>0</v>
      </c>
      <c r="E1299" s="50">
        <f t="shared" ca="1" si="218"/>
        <v>19</v>
      </c>
      <c r="F1299" s="2" t="str">
        <f t="shared" ca="1" si="225"/>
        <v>X</v>
      </c>
      <c r="BD1299" s="49">
        <f t="shared" ca="1" si="220"/>
        <v>5294</v>
      </c>
      <c r="BE1299" s="3">
        <f t="shared" ca="1" si="219"/>
        <v>0.52934999999999999</v>
      </c>
      <c r="BF1299" s="3">
        <f t="shared" ca="1" si="221"/>
        <v>7.3636031452008061E-2</v>
      </c>
      <c r="BG1299" s="9">
        <f t="shared" ca="1" si="222"/>
        <v>19</v>
      </c>
      <c r="BH1299" s="6">
        <f ca="1">IF(ISNUMBER('Descriptive Stats'!BF1299),'Descriptive Stats'!BF1299,#N/A)</f>
        <v>7.3636031452008061E-2</v>
      </c>
      <c r="BI1299" s="6">
        <f ca="1">IF(ISNUMBER('Descriptive Stats'!E1299),'Descriptive Stats'!E1299,#N/A)</f>
        <v>19</v>
      </c>
      <c r="BK1299" s="2" t="str">
        <f t="shared" ca="1" si="216"/>
        <v/>
      </c>
      <c r="BL1299" s="2">
        <f t="shared" ca="1" si="217"/>
        <v>19</v>
      </c>
    </row>
    <row r="1300" spans="1:64" ht="14.4" x14ac:dyDescent="0.3">
      <c r="A1300" s="2">
        <f>ROW()</f>
        <v>1300</v>
      </c>
      <c r="B1300" s="56"/>
      <c r="C1300" s="8">
        <f t="shared" ca="1" si="223"/>
        <v>7</v>
      </c>
      <c r="D1300" s="8">
        <f t="shared" ca="1" si="224"/>
        <v>19</v>
      </c>
      <c r="E1300" s="50">
        <f t="shared" ca="1" si="218"/>
        <v>7</v>
      </c>
      <c r="F1300" s="2" t="str">
        <f t="shared" ca="1" si="225"/>
        <v/>
      </c>
      <c r="BD1300" s="49">
        <f t="shared" ca="1" si="220"/>
        <v>4473.5</v>
      </c>
      <c r="BE1300" s="3">
        <f t="shared" ca="1" si="219"/>
        <v>0.44729999999999998</v>
      </c>
      <c r="BF1300" s="3">
        <f t="shared" ca="1" si="221"/>
        <v>-0.13248586824472414</v>
      </c>
      <c r="BG1300" s="9">
        <f t="shared" ca="1" si="222"/>
        <v>7</v>
      </c>
      <c r="BH1300" s="6">
        <f ca="1">IF(ISNUMBER('Descriptive Stats'!BF1300),'Descriptive Stats'!BF1300,#N/A)</f>
        <v>-0.13248586824472414</v>
      </c>
      <c r="BI1300" s="6">
        <f ca="1">IF(ISNUMBER('Descriptive Stats'!E1300),'Descriptive Stats'!E1300,#N/A)</f>
        <v>7</v>
      </c>
      <c r="BK1300" s="2" t="str">
        <f t="shared" ca="1" si="216"/>
        <v/>
      </c>
      <c r="BL1300" s="2">
        <f t="shared" ca="1" si="217"/>
        <v>7</v>
      </c>
    </row>
    <row r="1301" spans="1:64" ht="14.4" x14ac:dyDescent="0.3">
      <c r="A1301" s="2">
        <f>ROW()</f>
        <v>1301</v>
      </c>
      <c r="B1301" s="56"/>
      <c r="C1301" s="8">
        <f t="shared" ca="1" si="223"/>
        <v>19</v>
      </c>
      <c r="D1301" s="8">
        <f t="shared" ca="1" si="224"/>
        <v>7</v>
      </c>
      <c r="E1301" s="50">
        <f t="shared" ca="1" si="218"/>
        <v>2</v>
      </c>
      <c r="F1301" s="2" t="str">
        <f t="shared" ca="1" si="225"/>
        <v/>
      </c>
      <c r="BD1301" s="49">
        <f t="shared" ca="1" si="220"/>
        <v>2595</v>
      </c>
      <c r="BE1301" s="3">
        <f t="shared" ca="1" si="219"/>
        <v>0.25945000000000001</v>
      </c>
      <c r="BF1301" s="3">
        <f t="shared" ca="1" si="221"/>
        <v>-0.6450419512753276</v>
      </c>
      <c r="BG1301" s="9">
        <f t="shared" ca="1" si="222"/>
        <v>2</v>
      </c>
      <c r="BH1301" s="6">
        <f ca="1">IF(ISNUMBER('Descriptive Stats'!BF1301),'Descriptive Stats'!BF1301,#N/A)</f>
        <v>-0.6450419512753276</v>
      </c>
      <c r="BI1301" s="6">
        <f ca="1">IF(ISNUMBER('Descriptive Stats'!E1301),'Descriptive Stats'!E1301,#N/A)</f>
        <v>2</v>
      </c>
      <c r="BK1301" s="2">
        <f t="shared" ca="1" si="216"/>
        <v>2</v>
      </c>
      <c r="BL1301" s="2">
        <f t="shared" ca="1" si="217"/>
        <v>2</v>
      </c>
    </row>
    <row r="1302" spans="1:64" ht="14.4" x14ac:dyDescent="0.3">
      <c r="A1302" s="2">
        <f>ROW()</f>
        <v>1302</v>
      </c>
      <c r="B1302" s="56"/>
      <c r="C1302" s="8">
        <f t="shared" ca="1" si="223"/>
        <v>17</v>
      </c>
      <c r="D1302" s="8">
        <f t="shared" ca="1" si="224"/>
        <v>2</v>
      </c>
      <c r="E1302" s="50">
        <f t="shared" ca="1" si="218"/>
        <v>7</v>
      </c>
      <c r="F1302" s="2" t="str">
        <f t="shared" ca="1" si="225"/>
        <v/>
      </c>
      <c r="BD1302" s="49">
        <f t="shared" ca="1" si="220"/>
        <v>4473.5</v>
      </c>
      <c r="BE1302" s="3">
        <f t="shared" ca="1" si="219"/>
        <v>0.44729999999999998</v>
      </c>
      <c r="BF1302" s="3">
        <f t="shared" ca="1" si="221"/>
        <v>-0.13248586824472414</v>
      </c>
      <c r="BG1302" s="9">
        <f t="shared" ca="1" si="222"/>
        <v>7</v>
      </c>
      <c r="BH1302" s="6">
        <f ca="1">IF(ISNUMBER('Descriptive Stats'!BF1302),'Descriptive Stats'!BF1302,#N/A)</f>
        <v>-0.13248586824472414</v>
      </c>
      <c r="BI1302" s="6">
        <f ca="1">IF(ISNUMBER('Descriptive Stats'!E1302),'Descriptive Stats'!E1302,#N/A)</f>
        <v>7</v>
      </c>
      <c r="BK1302" s="2" t="str">
        <f t="shared" ca="1" si="216"/>
        <v/>
      </c>
      <c r="BL1302" s="2">
        <f t="shared" ca="1" si="217"/>
        <v>7</v>
      </c>
    </row>
    <row r="1303" spans="1:64" ht="14.4" x14ac:dyDescent="0.3">
      <c r="A1303" s="2">
        <f>ROW()</f>
        <v>1303</v>
      </c>
      <c r="B1303" s="56"/>
      <c r="C1303" s="8">
        <f t="shared" ca="1" si="223"/>
        <v>6</v>
      </c>
      <c r="D1303" s="8">
        <f t="shared" ca="1" si="224"/>
        <v>7</v>
      </c>
      <c r="E1303" s="50">
        <f t="shared" ca="1" si="218"/>
        <v>0</v>
      </c>
      <c r="F1303" s="2" t="str">
        <f t="shared" ca="1" si="225"/>
        <v/>
      </c>
      <c r="BD1303" s="49">
        <f t="shared" ca="1" si="220"/>
        <v>815.5</v>
      </c>
      <c r="BE1303" s="3">
        <f t="shared" ca="1" si="219"/>
        <v>8.1500000000000003E-2</v>
      </c>
      <c r="BF1303" s="3">
        <f t="shared" ca="1" si="221"/>
        <v>-1.3950525282585462</v>
      </c>
      <c r="BG1303" s="9">
        <f t="shared" ca="1" si="222"/>
        <v>0</v>
      </c>
      <c r="BH1303" s="6">
        <f ca="1">IF(ISNUMBER('Descriptive Stats'!BF1303),'Descriptive Stats'!BF1303,#N/A)</f>
        <v>-1.3950525282585462</v>
      </c>
      <c r="BI1303" s="6">
        <f ca="1">IF(ISNUMBER('Descriptive Stats'!E1303),'Descriptive Stats'!E1303,#N/A)</f>
        <v>0</v>
      </c>
      <c r="BK1303" s="2">
        <f t="shared" ca="1" si="216"/>
        <v>0</v>
      </c>
      <c r="BL1303" s="2" t="str">
        <f t="shared" ca="1" si="217"/>
        <v/>
      </c>
    </row>
    <row r="1304" spans="1:64" ht="14.4" x14ac:dyDescent="0.3">
      <c r="A1304" s="2">
        <f>ROW()</f>
        <v>1304</v>
      </c>
      <c r="B1304" s="56"/>
      <c r="C1304" s="8">
        <f t="shared" ca="1" si="223"/>
        <v>22</v>
      </c>
      <c r="D1304" s="8">
        <f t="shared" ca="1" si="224"/>
        <v>0</v>
      </c>
      <c r="E1304" s="50">
        <f t="shared" ca="1" si="218"/>
        <v>19</v>
      </c>
      <c r="F1304" s="2" t="str">
        <f t="shared" ca="1" si="225"/>
        <v>X</v>
      </c>
      <c r="BD1304" s="49">
        <f t="shared" ca="1" si="220"/>
        <v>5294</v>
      </c>
      <c r="BE1304" s="3">
        <f t="shared" ca="1" si="219"/>
        <v>0.52934999999999999</v>
      </c>
      <c r="BF1304" s="3">
        <f t="shared" ca="1" si="221"/>
        <v>7.3636031452008061E-2</v>
      </c>
      <c r="BG1304" s="9">
        <f t="shared" ca="1" si="222"/>
        <v>19</v>
      </c>
      <c r="BH1304" s="6">
        <f ca="1">IF(ISNUMBER('Descriptive Stats'!BF1304),'Descriptive Stats'!BF1304,#N/A)</f>
        <v>7.3636031452008061E-2</v>
      </c>
      <c r="BI1304" s="6">
        <f ca="1">IF(ISNUMBER('Descriptive Stats'!E1304),'Descriptive Stats'!E1304,#N/A)</f>
        <v>19</v>
      </c>
      <c r="BK1304" s="2" t="str">
        <f t="shared" ca="1" si="216"/>
        <v/>
      </c>
      <c r="BL1304" s="2">
        <f t="shared" ca="1" si="217"/>
        <v>19</v>
      </c>
    </row>
    <row r="1305" spans="1:64" ht="14.4" x14ac:dyDescent="0.3">
      <c r="A1305" s="2">
        <f>ROW()</f>
        <v>1305</v>
      </c>
      <c r="B1305" s="56"/>
      <c r="C1305" s="8">
        <f t="shared" ca="1" si="223"/>
        <v>7</v>
      </c>
      <c r="D1305" s="8">
        <f t="shared" ca="1" si="224"/>
        <v>19</v>
      </c>
      <c r="E1305" s="50">
        <f t="shared" ca="1" si="218"/>
        <v>3</v>
      </c>
      <c r="F1305" s="2" t="str">
        <f t="shared" ca="1" si="225"/>
        <v/>
      </c>
      <c r="BD1305" s="49">
        <f t="shared" ca="1" si="220"/>
        <v>3200</v>
      </c>
      <c r="BE1305" s="3">
        <f t="shared" ca="1" si="219"/>
        <v>0.31995000000000001</v>
      </c>
      <c r="BF1305" s="3">
        <f t="shared" ca="1" si="221"/>
        <v>-0.46783862043457014</v>
      </c>
      <c r="BG1305" s="9">
        <f t="shared" ca="1" si="222"/>
        <v>3</v>
      </c>
      <c r="BH1305" s="6">
        <f ca="1">IF(ISNUMBER('Descriptive Stats'!BF1305),'Descriptive Stats'!BF1305,#N/A)</f>
        <v>-0.46783862043457014</v>
      </c>
      <c r="BI1305" s="6">
        <f ca="1">IF(ISNUMBER('Descriptive Stats'!E1305),'Descriptive Stats'!E1305,#N/A)</f>
        <v>3</v>
      </c>
      <c r="BK1305" s="2" t="str">
        <f t="shared" ca="1" si="216"/>
        <v/>
      </c>
      <c r="BL1305" s="2">
        <f t="shared" ca="1" si="217"/>
        <v>3</v>
      </c>
    </row>
    <row r="1306" spans="1:64" ht="14.4" x14ac:dyDescent="0.3">
      <c r="A1306" s="2">
        <f>ROW()</f>
        <v>1306</v>
      </c>
      <c r="B1306" s="56"/>
      <c r="C1306" s="8">
        <f t="shared" ca="1" si="223"/>
        <v>10</v>
      </c>
      <c r="D1306" s="8">
        <f t="shared" ca="1" si="224"/>
        <v>3</v>
      </c>
      <c r="E1306" s="50">
        <f t="shared" ca="1" si="218"/>
        <v>2</v>
      </c>
      <c r="F1306" s="2" t="str">
        <f t="shared" ca="1" si="225"/>
        <v/>
      </c>
      <c r="BD1306" s="49">
        <f t="shared" ca="1" si="220"/>
        <v>2595</v>
      </c>
      <c r="BE1306" s="3">
        <f t="shared" ca="1" si="219"/>
        <v>0.25945000000000001</v>
      </c>
      <c r="BF1306" s="3">
        <f t="shared" ca="1" si="221"/>
        <v>-0.6450419512753276</v>
      </c>
      <c r="BG1306" s="9">
        <f t="shared" ca="1" si="222"/>
        <v>2</v>
      </c>
      <c r="BH1306" s="6">
        <f ca="1">IF(ISNUMBER('Descriptive Stats'!BF1306),'Descriptive Stats'!BF1306,#N/A)</f>
        <v>-0.6450419512753276</v>
      </c>
      <c r="BI1306" s="6">
        <f ca="1">IF(ISNUMBER('Descriptive Stats'!E1306),'Descriptive Stats'!E1306,#N/A)</f>
        <v>2</v>
      </c>
      <c r="BK1306" s="2">
        <f t="shared" ca="1" si="216"/>
        <v>2</v>
      </c>
      <c r="BL1306" s="2">
        <f t="shared" ca="1" si="217"/>
        <v>2</v>
      </c>
    </row>
    <row r="1307" spans="1:64" ht="14.4" x14ac:dyDescent="0.3">
      <c r="A1307" s="2">
        <f>ROW()</f>
        <v>1307</v>
      </c>
      <c r="B1307" s="56"/>
      <c r="C1307" s="8">
        <f t="shared" ca="1" si="223"/>
        <v>21</v>
      </c>
      <c r="D1307" s="8">
        <f t="shared" ca="1" si="224"/>
        <v>2</v>
      </c>
      <c r="E1307" s="50">
        <f t="shared" ca="1" si="218"/>
        <v>7</v>
      </c>
      <c r="F1307" s="2" t="str">
        <f t="shared" ca="1" si="225"/>
        <v/>
      </c>
      <c r="BD1307" s="49">
        <f t="shared" ca="1" si="220"/>
        <v>4473.5</v>
      </c>
      <c r="BE1307" s="3">
        <f t="shared" ca="1" si="219"/>
        <v>0.44729999999999998</v>
      </c>
      <c r="BF1307" s="3">
        <f t="shared" ca="1" si="221"/>
        <v>-0.13248586824472414</v>
      </c>
      <c r="BG1307" s="9">
        <f t="shared" ca="1" si="222"/>
        <v>7</v>
      </c>
      <c r="BH1307" s="6">
        <f ca="1">IF(ISNUMBER('Descriptive Stats'!BF1307),'Descriptive Stats'!BF1307,#N/A)</f>
        <v>-0.13248586824472414</v>
      </c>
      <c r="BI1307" s="6">
        <f ca="1">IF(ISNUMBER('Descriptive Stats'!E1307),'Descriptive Stats'!E1307,#N/A)</f>
        <v>7</v>
      </c>
      <c r="BK1307" s="2" t="str">
        <f t="shared" ca="1" si="216"/>
        <v/>
      </c>
      <c r="BL1307" s="2">
        <f t="shared" ca="1" si="217"/>
        <v>7</v>
      </c>
    </row>
    <row r="1308" spans="1:64" ht="14.4" x14ac:dyDescent="0.3">
      <c r="A1308" s="2">
        <f>ROW()</f>
        <v>1308</v>
      </c>
      <c r="B1308" s="56"/>
      <c r="C1308" s="8">
        <f t="shared" ca="1" si="223"/>
        <v>6</v>
      </c>
      <c r="D1308" s="8">
        <f t="shared" ca="1" si="224"/>
        <v>7</v>
      </c>
      <c r="E1308" s="50">
        <f t="shared" ca="1" si="218"/>
        <v>0</v>
      </c>
      <c r="F1308" s="2" t="str">
        <f t="shared" ca="1" si="225"/>
        <v/>
      </c>
      <c r="BD1308" s="49">
        <f t="shared" ca="1" si="220"/>
        <v>815.5</v>
      </c>
      <c r="BE1308" s="3">
        <f t="shared" ca="1" si="219"/>
        <v>8.1500000000000003E-2</v>
      </c>
      <c r="BF1308" s="3">
        <f t="shared" ca="1" si="221"/>
        <v>-1.3950525282585462</v>
      </c>
      <c r="BG1308" s="9">
        <f t="shared" ca="1" si="222"/>
        <v>0</v>
      </c>
      <c r="BH1308" s="6">
        <f ca="1">IF(ISNUMBER('Descriptive Stats'!BF1308),'Descriptive Stats'!BF1308,#N/A)</f>
        <v>-1.3950525282585462</v>
      </c>
      <c r="BI1308" s="6">
        <f ca="1">IF(ISNUMBER('Descriptive Stats'!E1308),'Descriptive Stats'!E1308,#N/A)</f>
        <v>0</v>
      </c>
      <c r="BK1308" s="2">
        <f t="shared" ca="1" si="216"/>
        <v>0</v>
      </c>
      <c r="BL1308" s="2" t="str">
        <f t="shared" ca="1" si="217"/>
        <v/>
      </c>
    </row>
    <row r="1309" spans="1:64" ht="14.4" x14ac:dyDescent="0.3">
      <c r="A1309" s="2">
        <f>ROW()</f>
        <v>1309</v>
      </c>
      <c r="B1309" s="56"/>
      <c r="C1309" s="8">
        <f t="shared" ca="1" si="223"/>
        <v>20</v>
      </c>
      <c r="D1309" s="8">
        <f t="shared" ca="1" si="224"/>
        <v>0</v>
      </c>
      <c r="E1309" s="50">
        <f t="shared" ca="1" si="218"/>
        <v>15</v>
      </c>
      <c r="F1309" s="2" t="str">
        <f t="shared" ca="1" si="225"/>
        <v/>
      </c>
      <c r="BD1309" s="49">
        <f t="shared" ca="1" si="220"/>
        <v>5051.5</v>
      </c>
      <c r="BE1309" s="3">
        <f t="shared" ca="1" si="219"/>
        <v>0.50509999999999999</v>
      </c>
      <c r="BF1309" s="3">
        <f t="shared" ca="1" si="221"/>
        <v>1.2784152420787677E-2</v>
      </c>
      <c r="BG1309" s="9">
        <f t="shared" ca="1" si="222"/>
        <v>15</v>
      </c>
      <c r="BH1309" s="6">
        <f ca="1">IF(ISNUMBER('Descriptive Stats'!BF1309),'Descriptive Stats'!BF1309,#N/A)</f>
        <v>1.2784152420787677E-2</v>
      </c>
      <c r="BI1309" s="6">
        <f ca="1">IF(ISNUMBER('Descriptive Stats'!E1309),'Descriptive Stats'!E1309,#N/A)</f>
        <v>15</v>
      </c>
      <c r="BK1309" s="2" t="str">
        <f t="shared" ca="1" si="216"/>
        <v/>
      </c>
      <c r="BL1309" s="2">
        <f t="shared" ca="1" si="217"/>
        <v>15</v>
      </c>
    </row>
    <row r="1310" spans="1:64" ht="14.4" x14ac:dyDescent="0.3">
      <c r="A1310" s="2">
        <f>ROW()</f>
        <v>1310</v>
      </c>
      <c r="B1310" s="56"/>
      <c r="C1310" s="8">
        <f t="shared" ca="1" si="223"/>
        <v>24</v>
      </c>
      <c r="D1310" s="8">
        <f t="shared" ca="1" si="224"/>
        <v>15</v>
      </c>
      <c r="E1310" s="50">
        <f t="shared" ca="1" si="218"/>
        <v>0</v>
      </c>
      <c r="F1310" s="2" t="str">
        <f t="shared" ca="1" si="225"/>
        <v/>
      </c>
      <c r="BD1310" s="49">
        <f t="shared" ca="1" si="220"/>
        <v>815.5</v>
      </c>
      <c r="BE1310" s="3">
        <f t="shared" ca="1" si="219"/>
        <v>8.1500000000000003E-2</v>
      </c>
      <c r="BF1310" s="3">
        <f t="shared" ca="1" si="221"/>
        <v>-1.3950525282585462</v>
      </c>
      <c r="BG1310" s="9">
        <f t="shared" ca="1" si="222"/>
        <v>0</v>
      </c>
      <c r="BH1310" s="6">
        <f ca="1">IF(ISNUMBER('Descriptive Stats'!BF1310),'Descriptive Stats'!BF1310,#N/A)</f>
        <v>-1.3950525282585462</v>
      </c>
      <c r="BI1310" s="6">
        <f ca="1">IF(ISNUMBER('Descriptive Stats'!E1310),'Descriptive Stats'!E1310,#N/A)</f>
        <v>0</v>
      </c>
      <c r="BK1310" s="2">
        <f t="shared" ca="1" si="216"/>
        <v>0</v>
      </c>
      <c r="BL1310" s="2" t="str">
        <f t="shared" ca="1" si="217"/>
        <v/>
      </c>
    </row>
    <row r="1311" spans="1:64" ht="14.4" x14ac:dyDescent="0.3">
      <c r="A1311" s="2">
        <f>ROW()</f>
        <v>1311</v>
      </c>
      <c r="B1311" s="56"/>
      <c r="C1311" s="8">
        <f t="shared" ca="1" si="223"/>
        <v>18</v>
      </c>
      <c r="D1311" s="8">
        <f t="shared" ca="1" si="224"/>
        <v>0</v>
      </c>
      <c r="E1311" s="50">
        <f t="shared" ca="1" si="218"/>
        <v>2</v>
      </c>
      <c r="F1311" s="2" t="str">
        <f t="shared" ca="1" si="225"/>
        <v/>
      </c>
      <c r="BD1311" s="49">
        <f t="shared" ca="1" si="220"/>
        <v>2595</v>
      </c>
      <c r="BE1311" s="3">
        <f t="shared" ca="1" si="219"/>
        <v>0.25945000000000001</v>
      </c>
      <c r="BF1311" s="3">
        <f t="shared" ca="1" si="221"/>
        <v>-0.6450419512753276</v>
      </c>
      <c r="BG1311" s="9">
        <f t="shared" ca="1" si="222"/>
        <v>2</v>
      </c>
      <c r="BH1311" s="6">
        <f ca="1">IF(ISNUMBER('Descriptive Stats'!BF1311),'Descriptive Stats'!BF1311,#N/A)</f>
        <v>-0.6450419512753276</v>
      </c>
      <c r="BI1311" s="6">
        <f ca="1">IF(ISNUMBER('Descriptive Stats'!E1311),'Descriptive Stats'!E1311,#N/A)</f>
        <v>2</v>
      </c>
      <c r="BK1311" s="2">
        <f t="shared" ca="1" si="216"/>
        <v>2</v>
      </c>
      <c r="BL1311" s="2">
        <f t="shared" ca="1" si="217"/>
        <v>2</v>
      </c>
    </row>
    <row r="1312" spans="1:64" ht="14.4" x14ac:dyDescent="0.3">
      <c r="A1312" s="2">
        <f>ROW()</f>
        <v>1312</v>
      </c>
      <c r="B1312" s="56"/>
      <c r="C1312" s="8">
        <f t="shared" ca="1" si="223"/>
        <v>9</v>
      </c>
      <c r="D1312" s="8">
        <f t="shared" ca="1" si="224"/>
        <v>2</v>
      </c>
      <c r="E1312" s="50">
        <f t="shared" ca="1" si="218"/>
        <v>1</v>
      </c>
      <c r="F1312" s="2" t="str">
        <f t="shared" ca="1" si="225"/>
        <v/>
      </c>
      <c r="BD1312" s="49">
        <f t="shared" ca="1" si="220"/>
        <v>1871</v>
      </c>
      <c r="BE1312" s="3">
        <f t="shared" ca="1" si="219"/>
        <v>0.18704999999999999</v>
      </c>
      <c r="BF1312" s="3">
        <f t="shared" ca="1" si="221"/>
        <v>-0.88881967520906158</v>
      </c>
      <c r="BG1312" s="9">
        <f t="shared" ca="1" si="222"/>
        <v>1</v>
      </c>
      <c r="BH1312" s="6">
        <f ca="1">IF(ISNUMBER('Descriptive Stats'!BF1312),'Descriptive Stats'!BF1312,#N/A)</f>
        <v>-0.88881967520906158</v>
      </c>
      <c r="BI1312" s="6">
        <f ca="1">IF(ISNUMBER('Descriptive Stats'!E1312),'Descriptive Stats'!E1312,#N/A)</f>
        <v>1</v>
      </c>
      <c r="BK1312" s="2">
        <f t="shared" ca="1" si="216"/>
        <v>1</v>
      </c>
      <c r="BL1312" s="2" t="str">
        <f t="shared" ca="1" si="217"/>
        <v/>
      </c>
    </row>
    <row r="1313" spans="1:64" ht="14.4" x14ac:dyDescent="0.3">
      <c r="A1313" s="2">
        <f>ROW()</f>
        <v>1313</v>
      </c>
      <c r="B1313" s="56"/>
      <c r="C1313" s="8">
        <f t="shared" ca="1" si="223"/>
        <v>8</v>
      </c>
      <c r="D1313" s="8">
        <f t="shared" ca="1" si="224"/>
        <v>1</v>
      </c>
      <c r="E1313" s="50">
        <f t="shared" ca="1" si="218"/>
        <v>0</v>
      </c>
      <c r="F1313" s="2" t="str">
        <f t="shared" ca="1" si="225"/>
        <v/>
      </c>
      <c r="BD1313" s="49">
        <f t="shared" ca="1" si="220"/>
        <v>815.5</v>
      </c>
      <c r="BE1313" s="3">
        <f t="shared" ca="1" si="219"/>
        <v>8.1500000000000003E-2</v>
      </c>
      <c r="BF1313" s="3">
        <f t="shared" ca="1" si="221"/>
        <v>-1.3950525282585462</v>
      </c>
      <c r="BG1313" s="9">
        <f t="shared" ca="1" si="222"/>
        <v>0</v>
      </c>
      <c r="BH1313" s="6">
        <f ca="1">IF(ISNUMBER('Descriptive Stats'!BF1313),'Descriptive Stats'!BF1313,#N/A)</f>
        <v>-1.3950525282585462</v>
      </c>
      <c r="BI1313" s="6">
        <f ca="1">IF(ISNUMBER('Descriptive Stats'!E1313),'Descriptive Stats'!E1313,#N/A)</f>
        <v>0</v>
      </c>
      <c r="BK1313" s="2">
        <f t="shared" ca="1" si="216"/>
        <v>0</v>
      </c>
      <c r="BL1313" s="2" t="str">
        <f t="shared" ca="1" si="217"/>
        <v/>
      </c>
    </row>
    <row r="1314" spans="1:64" ht="14.4" x14ac:dyDescent="0.3">
      <c r="A1314" s="2">
        <f>ROW()</f>
        <v>1314</v>
      </c>
      <c r="B1314" s="56"/>
      <c r="C1314" s="8">
        <f t="shared" ca="1" si="223"/>
        <v>15</v>
      </c>
      <c r="D1314" s="8">
        <f t="shared" ca="1" si="224"/>
        <v>0</v>
      </c>
      <c r="E1314" s="50">
        <f t="shared" ca="1" si="218"/>
        <v>2</v>
      </c>
      <c r="F1314" s="2" t="str">
        <f t="shared" ca="1" si="225"/>
        <v/>
      </c>
      <c r="BD1314" s="49">
        <f t="shared" ca="1" si="220"/>
        <v>2595</v>
      </c>
      <c r="BE1314" s="3">
        <f t="shared" ca="1" si="219"/>
        <v>0.25945000000000001</v>
      </c>
      <c r="BF1314" s="3">
        <f t="shared" ca="1" si="221"/>
        <v>-0.6450419512753276</v>
      </c>
      <c r="BG1314" s="9">
        <f t="shared" ca="1" si="222"/>
        <v>2</v>
      </c>
      <c r="BH1314" s="6">
        <f ca="1">IF(ISNUMBER('Descriptive Stats'!BF1314),'Descriptive Stats'!BF1314,#N/A)</f>
        <v>-0.6450419512753276</v>
      </c>
      <c r="BI1314" s="6">
        <f ca="1">IF(ISNUMBER('Descriptive Stats'!E1314),'Descriptive Stats'!E1314,#N/A)</f>
        <v>2</v>
      </c>
      <c r="BK1314" s="2">
        <f t="shared" ca="1" si="216"/>
        <v>2</v>
      </c>
      <c r="BL1314" s="2">
        <f t="shared" ca="1" si="217"/>
        <v>2</v>
      </c>
    </row>
    <row r="1315" spans="1:64" ht="14.4" x14ac:dyDescent="0.3">
      <c r="A1315" s="2">
        <f>ROW()</f>
        <v>1315</v>
      </c>
      <c r="B1315" s="56"/>
      <c r="C1315" s="8">
        <f t="shared" ca="1" si="223"/>
        <v>3</v>
      </c>
      <c r="D1315" s="8">
        <f t="shared" ca="1" si="224"/>
        <v>2</v>
      </c>
      <c r="E1315" s="50">
        <f t="shared" ca="1" si="218"/>
        <v>2</v>
      </c>
      <c r="F1315" s="2" t="str">
        <f t="shared" ca="1" si="225"/>
        <v/>
      </c>
      <c r="BD1315" s="49">
        <f t="shared" ca="1" si="220"/>
        <v>2595</v>
      </c>
      <c r="BE1315" s="3">
        <f t="shared" ca="1" si="219"/>
        <v>0.25945000000000001</v>
      </c>
      <c r="BF1315" s="3">
        <f t="shared" ca="1" si="221"/>
        <v>-0.6450419512753276</v>
      </c>
      <c r="BG1315" s="9">
        <f t="shared" ca="1" si="222"/>
        <v>2</v>
      </c>
      <c r="BH1315" s="6">
        <f ca="1">IF(ISNUMBER('Descriptive Stats'!BF1315),'Descriptive Stats'!BF1315,#N/A)</f>
        <v>-0.6450419512753276</v>
      </c>
      <c r="BI1315" s="6">
        <f ca="1">IF(ISNUMBER('Descriptive Stats'!E1315),'Descriptive Stats'!E1315,#N/A)</f>
        <v>2</v>
      </c>
      <c r="BK1315" s="2">
        <f t="shared" ref="BK1315:BK1378" ca="1" si="226">IF(AND(ISNUMBER(E1315),E1315&lt;=$J$15),E1315,"")</f>
        <v>2</v>
      </c>
      <c r="BL1315" s="2">
        <f t="shared" ref="BL1315:BL1378" ca="1" si="227">IF(AND(ISNUMBER(E1315),E1315&gt;=$J$15),E1315,"")</f>
        <v>2</v>
      </c>
    </row>
    <row r="1316" spans="1:64" ht="14.4" x14ac:dyDescent="0.3">
      <c r="A1316" s="2">
        <f>ROW()</f>
        <v>1316</v>
      </c>
      <c r="B1316" s="56"/>
      <c r="C1316" s="8">
        <f t="shared" ca="1" si="223"/>
        <v>21</v>
      </c>
      <c r="D1316" s="8">
        <f t="shared" ca="1" si="224"/>
        <v>2</v>
      </c>
      <c r="E1316" s="50">
        <f t="shared" ca="1" si="218"/>
        <v>0</v>
      </c>
      <c r="F1316" s="2" t="str">
        <f t="shared" ca="1" si="225"/>
        <v/>
      </c>
      <c r="BD1316" s="49">
        <f t="shared" ca="1" si="220"/>
        <v>815.5</v>
      </c>
      <c r="BE1316" s="3">
        <f t="shared" ca="1" si="219"/>
        <v>8.1500000000000003E-2</v>
      </c>
      <c r="BF1316" s="3">
        <f t="shared" ca="1" si="221"/>
        <v>-1.3950525282585462</v>
      </c>
      <c r="BG1316" s="9">
        <f t="shared" ca="1" si="222"/>
        <v>0</v>
      </c>
      <c r="BH1316" s="6">
        <f ca="1">IF(ISNUMBER('Descriptive Stats'!BF1316),'Descriptive Stats'!BF1316,#N/A)</f>
        <v>-1.3950525282585462</v>
      </c>
      <c r="BI1316" s="6">
        <f ca="1">IF(ISNUMBER('Descriptive Stats'!E1316),'Descriptive Stats'!E1316,#N/A)</f>
        <v>0</v>
      </c>
      <c r="BK1316" s="2">
        <f t="shared" ca="1" si="226"/>
        <v>0</v>
      </c>
      <c r="BL1316" s="2" t="str">
        <f t="shared" ca="1" si="227"/>
        <v/>
      </c>
    </row>
    <row r="1317" spans="1:64" ht="14.4" x14ac:dyDescent="0.3">
      <c r="A1317" s="2">
        <f>ROW()</f>
        <v>1317</v>
      </c>
      <c r="B1317" s="56"/>
      <c r="C1317" s="8">
        <f t="shared" ca="1" si="223"/>
        <v>14</v>
      </c>
      <c r="D1317" s="8">
        <f t="shared" ca="1" si="224"/>
        <v>0</v>
      </c>
      <c r="E1317" s="50">
        <f t="shared" ca="1" si="218"/>
        <v>0</v>
      </c>
      <c r="F1317" s="2" t="str">
        <f t="shared" ca="1" si="225"/>
        <v/>
      </c>
      <c r="BD1317" s="49">
        <f t="shared" ca="1" si="220"/>
        <v>815.5</v>
      </c>
      <c r="BE1317" s="3">
        <f t="shared" ca="1" si="219"/>
        <v>8.1500000000000003E-2</v>
      </c>
      <c r="BF1317" s="3">
        <f t="shared" ca="1" si="221"/>
        <v>-1.3950525282585462</v>
      </c>
      <c r="BG1317" s="9">
        <f t="shared" ca="1" si="222"/>
        <v>0</v>
      </c>
      <c r="BH1317" s="6">
        <f ca="1">IF(ISNUMBER('Descriptive Stats'!BF1317),'Descriptive Stats'!BF1317,#N/A)</f>
        <v>-1.3950525282585462</v>
      </c>
      <c r="BI1317" s="6">
        <f ca="1">IF(ISNUMBER('Descriptive Stats'!E1317),'Descriptive Stats'!E1317,#N/A)</f>
        <v>0</v>
      </c>
      <c r="BK1317" s="2">
        <f t="shared" ca="1" si="226"/>
        <v>0</v>
      </c>
      <c r="BL1317" s="2" t="str">
        <f t="shared" ca="1" si="227"/>
        <v/>
      </c>
    </row>
    <row r="1318" spans="1:64" ht="14.4" x14ac:dyDescent="0.3">
      <c r="A1318" s="2">
        <f>ROW()</f>
        <v>1318</v>
      </c>
      <c r="B1318" s="56"/>
      <c r="C1318" s="8">
        <f t="shared" ca="1" si="223"/>
        <v>15</v>
      </c>
      <c r="D1318" s="8">
        <f t="shared" ca="1" si="224"/>
        <v>0</v>
      </c>
      <c r="E1318" s="50">
        <f t="shared" ca="1" si="218"/>
        <v>0</v>
      </c>
      <c r="F1318" s="2" t="str">
        <f t="shared" ca="1" si="225"/>
        <v/>
      </c>
      <c r="BD1318" s="49">
        <f t="shared" ca="1" si="220"/>
        <v>815.5</v>
      </c>
      <c r="BE1318" s="3">
        <f t="shared" ca="1" si="219"/>
        <v>8.1500000000000003E-2</v>
      </c>
      <c r="BF1318" s="3">
        <f t="shared" ca="1" si="221"/>
        <v>-1.3950525282585462</v>
      </c>
      <c r="BG1318" s="9">
        <f t="shared" ca="1" si="222"/>
        <v>0</v>
      </c>
      <c r="BH1318" s="6">
        <f ca="1">IF(ISNUMBER('Descriptive Stats'!BF1318),'Descriptive Stats'!BF1318,#N/A)</f>
        <v>-1.3950525282585462</v>
      </c>
      <c r="BI1318" s="6">
        <f ca="1">IF(ISNUMBER('Descriptive Stats'!E1318),'Descriptive Stats'!E1318,#N/A)</f>
        <v>0</v>
      </c>
      <c r="BK1318" s="2">
        <f t="shared" ca="1" si="226"/>
        <v>0</v>
      </c>
      <c r="BL1318" s="2" t="str">
        <f t="shared" ca="1" si="227"/>
        <v/>
      </c>
    </row>
    <row r="1319" spans="1:64" ht="14.4" x14ac:dyDescent="0.3">
      <c r="A1319" s="2">
        <f>ROW()</f>
        <v>1319</v>
      </c>
      <c r="B1319" s="56"/>
      <c r="C1319" s="8">
        <f t="shared" ca="1" si="223"/>
        <v>11</v>
      </c>
      <c r="D1319" s="8">
        <f t="shared" ca="1" si="224"/>
        <v>0</v>
      </c>
      <c r="E1319" s="50">
        <f t="shared" ca="1" si="218"/>
        <v>0</v>
      </c>
      <c r="F1319" s="2" t="str">
        <f t="shared" ca="1" si="225"/>
        <v/>
      </c>
      <c r="BD1319" s="49">
        <f t="shared" ca="1" si="220"/>
        <v>815.5</v>
      </c>
      <c r="BE1319" s="3">
        <f t="shared" ca="1" si="219"/>
        <v>8.1500000000000003E-2</v>
      </c>
      <c r="BF1319" s="3">
        <f t="shared" ca="1" si="221"/>
        <v>-1.3950525282585462</v>
      </c>
      <c r="BG1319" s="9">
        <f t="shared" ca="1" si="222"/>
        <v>0</v>
      </c>
      <c r="BH1319" s="6">
        <f ca="1">IF(ISNUMBER('Descriptive Stats'!BF1319),'Descriptive Stats'!BF1319,#N/A)</f>
        <v>-1.3950525282585462</v>
      </c>
      <c r="BI1319" s="6">
        <f ca="1">IF(ISNUMBER('Descriptive Stats'!E1319),'Descriptive Stats'!E1319,#N/A)</f>
        <v>0</v>
      </c>
      <c r="BK1319" s="2">
        <f t="shared" ca="1" si="226"/>
        <v>0</v>
      </c>
      <c r="BL1319" s="2" t="str">
        <f t="shared" ca="1" si="227"/>
        <v/>
      </c>
    </row>
    <row r="1320" spans="1:64" ht="14.4" x14ac:dyDescent="0.3">
      <c r="A1320" s="2">
        <f>ROW()</f>
        <v>1320</v>
      </c>
      <c r="B1320" s="56"/>
      <c r="C1320" s="8">
        <f t="shared" ca="1" si="223"/>
        <v>20</v>
      </c>
      <c r="D1320" s="8">
        <f t="shared" ca="1" si="224"/>
        <v>0</v>
      </c>
      <c r="E1320" s="50">
        <f t="shared" ca="1" si="218"/>
        <v>0</v>
      </c>
      <c r="F1320" s="2" t="str">
        <f t="shared" ca="1" si="225"/>
        <v/>
      </c>
      <c r="BD1320" s="49">
        <f t="shared" ca="1" si="220"/>
        <v>815.5</v>
      </c>
      <c r="BE1320" s="3">
        <f t="shared" ca="1" si="219"/>
        <v>8.1500000000000003E-2</v>
      </c>
      <c r="BF1320" s="3">
        <f t="shared" ca="1" si="221"/>
        <v>-1.3950525282585462</v>
      </c>
      <c r="BG1320" s="9">
        <f t="shared" ca="1" si="222"/>
        <v>0</v>
      </c>
      <c r="BH1320" s="6">
        <f ca="1">IF(ISNUMBER('Descriptive Stats'!BF1320),'Descriptive Stats'!BF1320,#N/A)</f>
        <v>-1.3950525282585462</v>
      </c>
      <c r="BI1320" s="6">
        <f ca="1">IF(ISNUMBER('Descriptive Stats'!E1320),'Descriptive Stats'!E1320,#N/A)</f>
        <v>0</v>
      </c>
      <c r="BK1320" s="2">
        <f t="shared" ca="1" si="226"/>
        <v>0</v>
      </c>
      <c r="BL1320" s="2" t="str">
        <f t="shared" ca="1" si="227"/>
        <v/>
      </c>
    </row>
    <row r="1321" spans="1:64" ht="14.4" x14ac:dyDescent="0.3">
      <c r="A1321" s="2">
        <f>ROW()</f>
        <v>1321</v>
      </c>
      <c r="B1321" s="56"/>
      <c r="C1321" s="8">
        <f t="shared" ca="1" si="223"/>
        <v>22</v>
      </c>
      <c r="D1321" s="8">
        <f t="shared" ca="1" si="224"/>
        <v>0</v>
      </c>
      <c r="E1321" s="50">
        <f t="shared" ca="1" si="218"/>
        <v>15</v>
      </c>
      <c r="F1321" s="2" t="str">
        <f t="shared" ca="1" si="225"/>
        <v/>
      </c>
      <c r="BD1321" s="49">
        <f t="shared" ca="1" si="220"/>
        <v>5051.5</v>
      </c>
      <c r="BE1321" s="3">
        <f t="shared" ca="1" si="219"/>
        <v>0.50509999999999999</v>
      </c>
      <c r="BF1321" s="3">
        <f t="shared" ca="1" si="221"/>
        <v>1.2784152420787677E-2</v>
      </c>
      <c r="BG1321" s="9">
        <f t="shared" ca="1" si="222"/>
        <v>15</v>
      </c>
      <c r="BH1321" s="6">
        <f ca="1">IF(ISNUMBER('Descriptive Stats'!BF1321),'Descriptive Stats'!BF1321,#N/A)</f>
        <v>1.2784152420787677E-2</v>
      </c>
      <c r="BI1321" s="6">
        <f ca="1">IF(ISNUMBER('Descriptive Stats'!E1321),'Descriptive Stats'!E1321,#N/A)</f>
        <v>15</v>
      </c>
      <c r="BK1321" s="2" t="str">
        <f t="shared" ca="1" si="226"/>
        <v/>
      </c>
      <c r="BL1321" s="2">
        <f t="shared" ca="1" si="227"/>
        <v>15</v>
      </c>
    </row>
    <row r="1322" spans="1:64" ht="14.4" x14ac:dyDescent="0.3">
      <c r="A1322" s="2">
        <f>ROW()</f>
        <v>1322</v>
      </c>
      <c r="B1322" s="56"/>
      <c r="C1322" s="8">
        <f t="shared" ca="1" si="223"/>
        <v>24</v>
      </c>
      <c r="D1322" s="8">
        <f t="shared" ca="1" si="224"/>
        <v>15</v>
      </c>
      <c r="E1322" s="50">
        <f t="shared" ca="1" si="218"/>
        <v>0</v>
      </c>
      <c r="F1322" s="2" t="str">
        <f t="shared" ca="1" si="225"/>
        <v/>
      </c>
      <c r="BD1322" s="49">
        <f t="shared" ca="1" si="220"/>
        <v>815.5</v>
      </c>
      <c r="BE1322" s="3">
        <f t="shared" ca="1" si="219"/>
        <v>8.1500000000000003E-2</v>
      </c>
      <c r="BF1322" s="3">
        <f t="shared" ca="1" si="221"/>
        <v>-1.3950525282585462</v>
      </c>
      <c r="BG1322" s="9">
        <f t="shared" ca="1" si="222"/>
        <v>0</v>
      </c>
      <c r="BH1322" s="6">
        <f ca="1">IF(ISNUMBER('Descriptive Stats'!BF1322),'Descriptive Stats'!BF1322,#N/A)</f>
        <v>-1.3950525282585462</v>
      </c>
      <c r="BI1322" s="6">
        <f ca="1">IF(ISNUMBER('Descriptive Stats'!E1322),'Descriptive Stats'!E1322,#N/A)</f>
        <v>0</v>
      </c>
      <c r="BK1322" s="2">
        <f t="shared" ca="1" si="226"/>
        <v>0</v>
      </c>
      <c r="BL1322" s="2" t="str">
        <f t="shared" ca="1" si="227"/>
        <v/>
      </c>
    </row>
    <row r="1323" spans="1:64" ht="14.4" x14ac:dyDescent="0.3">
      <c r="A1323" s="2">
        <f>ROW()</f>
        <v>1323</v>
      </c>
      <c r="B1323" s="56"/>
      <c r="C1323" s="8">
        <f t="shared" ca="1" si="223"/>
        <v>20</v>
      </c>
      <c r="D1323" s="8">
        <f t="shared" ca="1" si="224"/>
        <v>0</v>
      </c>
      <c r="E1323" s="50">
        <f t="shared" ca="1" si="218"/>
        <v>0</v>
      </c>
      <c r="F1323" s="2" t="str">
        <f t="shared" ca="1" si="225"/>
        <v/>
      </c>
      <c r="BD1323" s="49">
        <f t="shared" ca="1" si="220"/>
        <v>815.5</v>
      </c>
      <c r="BE1323" s="3">
        <f t="shared" ca="1" si="219"/>
        <v>8.1500000000000003E-2</v>
      </c>
      <c r="BF1323" s="3">
        <f t="shared" ca="1" si="221"/>
        <v>-1.3950525282585462</v>
      </c>
      <c r="BG1323" s="9">
        <f t="shared" ca="1" si="222"/>
        <v>0</v>
      </c>
      <c r="BH1323" s="6">
        <f ca="1">IF(ISNUMBER('Descriptive Stats'!BF1323),'Descriptive Stats'!BF1323,#N/A)</f>
        <v>-1.3950525282585462</v>
      </c>
      <c r="BI1323" s="6">
        <f ca="1">IF(ISNUMBER('Descriptive Stats'!E1323),'Descriptive Stats'!E1323,#N/A)</f>
        <v>0</v>
      </c>
      <c r="BK1323" s="2">
        <f t="shared" ca="1" si="226"/>
        <v>0</v>
      </c>
      <c r="BL1323" s="2" t="str">
        <f t="shared" ca="1" si="227"/>
        <v/>
      </c>
    </row>
    <row r="1324" spans="1:64" ht="14.4" x14ac:dyDescent="0.3">
      <c r="A1324" s="2">
        <f>ROW()</f>
        <v>1324</v>
      </c>
      <c r="B1324" s="56"/>
      <c r="C1324" s="8">
        <f t="shared" ca="1" si="223"/>
        <v>11</v>
      </c>
      <c r="D1324" s="8">
        <f t="shared" ca="1" si="224"/>
        <v>0</v>
      </c>
      <c r="E1324" s="50">
        <f t="shared" ca="1" si="218"/>
        <v>0</v>
      </c>
      <c r="F1324" s="2" t="str">
        <f t="shared" ca="1" si="225"/>
        <v/>
      </c>
      <c r="BD1324" s="49">
        <f t="shared" ca="1" si="220"/>
        <v>815.5</v>
      </c>
      <c r="BE1324" s="3">
        <f t="shared" ca="1" si="219"/>
        <v>8.1500000000000003E-2</v>
      </c>
      <c r="BF1324" s="3">
        <f t="shared" ca="1" si="221"/>
        <v>-1.3950525282585462</v>
      </c>
      <c r="BG1324" s="9">
        <f t="shared" ca="1" si="222"/>
        <v>0</v>
      </c>
      <c r="BH1324" s="6">
        <f ca="1">IF(ISNUMBER('Descriptive Stats'!BF1324),'Descriptive Stats'!BF1324,#N/A)</f>
        <v>-1.3950525282585462</v>
      </c>
      <c r="BI1324" s="6">
        <f ca="1">IF(ISNUMBER('Descriptive Stats'!E1324),'Descriptive Stats'!E1324,#N/A)</f>
        <v>0</v>
      </c>
      <c r="BK1324" s="2">
        <f t="shared" ca="1" si="226"/>
        <v>0</v>
      </c>
      <c r="BL1324" s="2" t="str">
        <f t="shared" ca="1" si="227"/>
        <v/>
      </c>
    </row>
    <row r="1325" spans="1:64" ht="14.4" x14ac:dyDescent="0.3">
      <c r="A1325" s="2">
        <f>ROW()</f>
        <v>1325</v>
      </c>
      <c r="B1325" s="56"/>
      <c r="C1325" s="8">
        <f t="shared" ca="1" si="223"/>
        <v>11</v>
      </c>
      <c r="D1325" s="8">
        <f t="shared" ca="1" si="224"/>
        <v>0</v>
      </c>
      <c r="E1325" s="50">
        <f t="shared" ca="1" si="218"/>
        <v>4</v>
      </c>
      <c r="F1325" s="2" t="str">
        <f t="shared" ca="1" si="225"/>
        <v/>
      </c>
      <c r="BD1325" s="49">
        <f t="shared" ca="1" si="220"/>
        <v>3442</v>
      </c>
      <c r="BE1325" s="3">
        <f t="shared" ca="1" si="219"/>
        <v>0.34415000000000001</v>
      </c>
      <c r="BF1325" s="3">
        <f t="shared" ca="1" si="221"/>
        <v>-0.40116316278173481</v>
      </c>
      <c r="BG1325" s="9">
        <f t="shared" ca="1" si="222"/>
        <v>4</v>
      </c>
      <c r="BH1325" s="6">
        <f ca="1">IF(ISNUMBER('Descriptive Stats'!BF1325),'Descriptive Stats'!BF1325,#N/A)</f>
        <v>-0.40116316278173481</v>
      </c>
      <c r="BI1325" s="6">
        <f ca="1">IF(ISNUMBER('Descriptive Stats'!E1325),'Descriptive Stats'!E1325,#N/A)</f>
        <v>4</v>
      </c>
      <c r="BK1325" s="2" t="str">
        <f t="shared" ca="1" si="226"/>
        <v/>
      </c>
      <c r="BL1325" s="2">
        <f t="shared" ca="1" si="227"/>
        <v>4</v>
      </c>
    </row>
    <row r="1326" spans="1:64" ht="14.4" x14ac:dyDescent="0.3">
      <c r="A1326" s="2">
        <f>ROW()</f>
        <v>1326</v>
      </c>
      <c r="B1326" s="56"/>
      <c r="C1326" s="8">
        <f t="shared" ca="1" si="223"/>
        <v>13</v>
      </c>
      <c r="D1326" s="8">
        <f t="shared" ca="1" si="224"/>
        <v>4</v>
      </c>
      <c r="E1326" s="50">
        <f t="shared" ca="1" si="218"/>
        <v>19</v>
      </c>
      <c r="F1326" s="2" t="str">
        <f t="shared" ca="1" si="225"/>
        <v>X</v>
      </c>
      <c r="BD1326" s="49">
        <f t="shared" ca="1" si="220"/>
        <v>5294</v>
      </c>
      <c r="BE1326" s="3">
        <f t="shared" ca="1" si="219"/>
        <v>0.52934999999999999</v>
      </c>
      <c r="BF1326" s="3">
        <f t="shared" ca="1" si="221"/>
        <v>7.3636031452008061E-2</v>
      </c>
      <c r="BG1326" s="9">
        <f t="shared" ca="1" si="222"/>
        <v>19</v>
      </c>
      <c r="BH1326" s="6">
        <f ca="1">IF(ISNUMBER('Descriptive Stats'!BF1326),'Descriptive Stats'!BF1326,#N/A)</f>
        <v>7.3636031452008061E-2</v>
      </c>
      <c r="BI1326" s="6">
        <f ca="1">IF(ISNUMBER('Descriptive Stats'!E1326),'Descriptive Stats'!E1326,#N/A)</f>
        <v>19</v>
      </c>
      <c r="BK1326" s="2" t="str">
        <f t="shared" ca="1" si="226"/>
        <v/>
      </c>
      <c r="BL1326" s="2">
        <f t="shared" ca="1" si="227"/>
        <v>19</v>
      </c>
    </row>
    <row r="1327" spans="1:64" ht="14.4" x14ac:dyDescent="0.3">
      <c r="A1327" s="2">
        <f>ROW()</f>
        <v>1327</v>
      </c>
      <c r="B1327" s="56"/>
      <c r="C1327" s="8">
        <f t="shared" ca="1" si="223"/>
        <v>7</v>
      </c>
      <c r="D1327" s="8">
        <f t="shared" ca="1" si="224"/>
        <v>19</v>
      </c>
      <c r="E1327" s="50">
        <f t="shared" ca="1" si="218"/>
        <v>9</v>
      </c>
      <c r="F1327" s="2" t="str">
        <f t="shared" ca="1" si="225"/>
        <v/>
      </c>
      <c r="BD1327" s="49">
        <f t="shared" ca="1" si="220"/>
        <v>4819</v>
      </c>
      <c r="BE1327" s="3">
        <f t="shared" ca="1" si="219"/>
        <v>0.48185</v>
      </c>
      <c r="BF1327" s="3">
        <f t="shared" ca="1" si="221"/>
        <v>-4.5511009098988427E-2</v>
      </c>
      <c r="BG1327" s="9">
        <f t="shared" ca="1" si="222"/>
        <v>9</v>
      </c>
      <c r="BH1327" s="6">
        <f ca="1">IF(ISNUMBER('Descriptive Stats'!BF1327),'Descriptive Stats'!BF1327,#N/A)</f>
        <v>-4.5511009098988427E-2</v>
      </c>
      <c r="BI1327" s="6">
        <f ca="1">IF(ISNUMBER('Descriptive Stats'!E1327),'Descriptive Stats'!E1327,#N/A)</f>
        <v>9</v>
      </c>
      <c r="BK1327" s="2" t="str">
        <f t="shared" ca="1" si="226"/>
        <v/>
      </c>
      <c r="BL1327" s="2">
        <f t="shared" ca="1" si="227"/>
        <v>9</v>
      </c>
    </row>
    <row r="1328" spans="1:64" ht="14.4" x14ac:dyDescent="0.3">
      <c r="A1328" s="2">
        <f>ROW()</f>
        <v>1328</v>
      </c>
      <c r="B1328" s="56"/>
      <c r="C1328" s="8">
        <f t="shared" ca="1" si="223"/>
        <v>23</v>
      </c>
      <c r="D1328" s="8">
        <f t="shared" ca="1" si="224"/>
        <v>9</v>
      </c>
      <c r="E1328" s="50">
        <f t="shared" ca="1" si="218"/>
        <v>2</v>
      </c>
      <c r="F1328" s="2" t="str">
        <f t="shared" ca="1" si="225"/>
        <v/>
      </c>
      <c r="BD1328" s="49">
        <f t="shared" ca="1" si="220"/>
        <v>2595</v>
      </c>
      <c r="BE1328" s="3">
        <f t="shared" ca="1" si="219"/>
        <v>0.25945000000000001</v>
      </c>
      <c r="BF1328" s="3">
        <f t="shared" ca="1" si="221"/>
        <v>-0.6450419512753276</v>
      </c>
      <c r="BG1328" s="9">
        <f t="shared" ca="1" si="222"/>
        <v>2</v>
      </c>
      <c r="BH1328" s="6">
        <f ca="1">IF(ISNUMBER('Descriptive Stats'!BF1328),'Descriptive Stats'!BF1328,#N/A)</f>
        <v>-0.6450419512753276</v>
      </c>
      <c r="BI1328" s="6">
        <f ca="1">IF(ISNUMBER('Descriptive Stats'!E1328),'Descriptive Stats'!E1328,#N/A)</f>
        <v>2</v>
      </c>
      <c r="BK1328" s="2">
        <f t="shared" ca="1" si="226"/>
        <v>2</v>
      </c>
      <c r="BL1328" s="2">
        <f t="shared" ca="1" si="227"/>
        <v>2</v>
      </c>
    </row>
    <row r="1329" spans="1:64" ht="14.4" x14ac:dyDescent="0.3">
      <c r="A1329" s="2">
        <f>ROW()</f>
        <v>1329</v>
      </c>
      <c r="B1329" s="56"/>
      <c r="C1329" s="8">
        <f t="shared" ca="1" si="223"/>
        <v>9</v>
      </c>
      <c r="D1329" s="8">
        <f t="shared" ca="1" si="224"/>
        <v>2</v>
      </c>
      <c r="E1329" s="50">
        <f t="shared" ca="1" si="218"/>
        <v>2</v>
      </c>
      <c r="F1329" s="2" t="str">
        <f t="shared" ca="1" si="225"/>
        <v/>
      </c>
      <c r="BD1329" s="49">
        <f t="shared" ca="1" si="220"/>
        <v>2595</v>
      </c>
      <c r="BE1329" s="3">
        <f t="shared" ca="1" si="219"/>
        <v>0.25945000000000001</v>
      </c>
      <c r="BF1329" s="3">
        <f t="shared" ca="1" si="221"/>
        <v>-0.6450419512753276</v>
      </c>
      <c r="BG1329" s="9">
        <f t="shared" ca="1" si="222"/>
        <v>2</v>
      </c>
      <c r="BH1329" s="6">
        <f ca="1">IF(ISNUMBER('Descriptive Stats'!BF1329),'Descriptive Stats'!BF1329,#N/A)</f>
        <v>-0.6450419512753276</v>
      </c>
      <c r="BI1329" s="6">
        <f ca="1">IF(ISNUMBER('Descriptive Stats'!E1329),'Descriptive Stats'!E1329,#N/A)</f>
        <v>2</v>
      </c>
      <c r="BK1329" s="2">
        <f t="shared" ca="1" si="226"/>
        <v>2</v>
      </c>
      <c r="BL1329" s="2">
        <f t="shared" ca="1" si="227"/>
        <v>2</v>
      </c>
    </row>
    <row r="1330" spans="1:64" ht="14.4" x14ac:dyDescent="0.3">
      <c r="A1330" s="2">
        <f>ROW()</f>
        <v>1330</v>
      </c>
      <c r="B1330" s="56"/>
      <c r="C1330" s="8">
        <f t="shared" ca="1" si="223"/>
        <v>21</v>
      </c>
      <c r="D1330" s="8">
        <f t="shared" ca="1" si="224"/>
        <v>2</v>
      </c>
      <c r="E1330" s="50">
        <f t="shared" ca="1" si="218"/>
        <v>6</v>
      </c>
      <c r="F1330" s="2" t="str">
        <f t="shared" ca="1" si="225"/>
        <v/>
      </c>
      <c r="BD1330" s="49">
        <f t="shared" ca="1" si="220"/>
        <v>3900</v>
      </c>
      <c r="BE1330" s="3">
        <f t="shared" ca="1" si="219"/>
        <v>0.38995000000000002</v>
      </c>
      <c r="BF1330" s="3">
        <f t="shared" ca="1" si="221"/>
        <v>-0.2794493539703507</v>
      </c>
      <c r="BG1330" s="9">
        <f t="shared" ca="1" si="222"/>
        <v>6</v>
      </c>
      <c r="BH1330" s="6">
        <f ca="1">IF(ISNUMBER('Descriptive Stats'!BF1330),'Descriptive Stats'!BF1330,#N/A)</f>
        <v>-0.2794493539703507</v>
      </c>
      <c r="BI1330" s="6">
        <f ca="1">IF(ISNUMBER('Descriptive Stats'!E1330),'Descriptive Stats'!E1330,#N/A)</f>
        <v>6</v>
      </c>
      <c r="BK1330" s="2" t="str">
        <f t="shared" ca="1" si="226"/>
        <v/>
      </c>
      <c r="BL1330" s="2">
        <f t="shared" ca="1" si="227"/>
        <v>6</v>
      </c>
    </row>
    <row r="1331" spans="1:64" ht="14.4" x14ac:dyDescent="0.3">
      <c r="A1331" s="2">
        <f>ROW()</f>
        <v>1331</v>
      </c>
      <c r="B1331" s="56"/>
      <c r="C1331" s="8">
        <f t="shared" ca="1" si="223"/>
        <v>16</v>
      </c>
      <c r="D1331" s="8">
        <f t="shared" ca="1" si="224"/>
        <v>6</v>
      </c>
      <c r="E1331" s="50">
        <f t="shared" ca="1" si="218"/>
        <v>6</v>
      </c>
      <c r="F1331" s="2" t="str">
        <f t="shared" ca="1" si="225"/>
        <v/>
      </c>
      <c r="BD1331" s="49">
        <f t="shared" ca="1" si="220"/>
        <v>3900</v>
      </c>
      <c r="BE1331" s="3">
        <f t="shared" ca="1" si="219"/>
        <v>0.38995000000000002</v>
      </c>
      <c r="BF1331" s="3">
        <f t="shared" ca="1" si="221"/>
        <v>-0.2794493539703507</v>
      </c>
      <c r="BG1331" s="9">
        <f t="shared" ca="1" si="222"/>
        <v>6</v>
      </c>
      <c r="BH1331" s="6">
        <f ca="1">IF(ISNUMBER('Descriptive Stats'!BF1331),'Descriptive Stats'!BF1331,#N/A)</f>
        <v>-0.2794493539703507</v>
      </c>
      <c r="BI1331" s="6">
        <f ca="1">IF(ISNUMBER('Descriptive Stats'!E1331),'Descriptive Stats'!E1331,#N/A)</f>
        <v>6</v>
      </c>
      <c r="BK1331" s="2" t="str">
        <f t="shared" ca="1" si="226"/>
        <v/>
      </c>
      <c r="BL1331" s="2">
        <f t="shared" ca="1" si="227"/>
        <v>6</v>
      </c>
    </row>
    <row r="1332" spans="1:64" ht="14.4" x14ac:dyDescent="0.3">
      <c r="A1332" s="2">
        <f>ROW()</f>
        <v>1332</v>
      </c>
      <c r="B1332" s="56"/>
      <c r="C1332" s="8">
        <f t="shared" ca="1" si="223"/>
        <v>2</v>
      </c>
      <c r="D1332" s="8">
        <f t="shared" ca="1" si="224"/>
        <v>6</v>
      </c>
      <c r="E1332" s="50">
        <f t="shared" ca="1" si="218"/>
        <v>6</v>
      </c>
      <c r="F1332" s="2" t="str">
        <f t="shared" ca="1" si="225"/>
        <v/>
      </c>
      <c r="BD1332" s="49">
        <f t="shared" ca="1" si="220"/>
        <v>3900</v>
      </c>
      <c r="BE1332" s="3">
        <f t="shared" ca="1" si="219"/>
        <v>0.38995000000000002</v>
      </c>
      <c r="BF1332" s="3">
        <f t="shared" ca="1" si="221"/>
        <v>-0.2794493539703507</v>
      </c>
      <c r="BG1332" s="9">
        <f t="shared" ca="1" si="222"/>
        <v>6</v>
      </c>
      <c r="BH1332" s="6">
        <f ca="1">IF(ISNUMBER('Descriptive Stats'!BF1332),'Descriptive Stats'!BF1332,#N/A)</f>
        <v>-0.2794493539703507</v>
      </c>
      <c r="BI1332" s="6">
        <f ca="1">IF(ISNUMBER('Descriptive Stats'!E1332),'Descriptive Stats'!E1332,#N/A)</f>
        <v>6</v>
      </c>
      <c r="BK1332" s="2" t="str">
        <f t="shared" ca="1" si="226"/>
        <v/>
      </c>
      <c r="BL1332" s="2">
        <f t="shared" ca="1" si="227"/>
        <v>6</v>
      </c>
    </row>
    <row r="1333" spans="1:64" ht="14.4" x14ac:dyDescent="0.3">
      <c r="A1333" s="2">
        <f>ROW()</f>
        <v>1333</v>
      </c>
      <c r="B1333" s="56"/>
      <c r="C1333" s="8">
        <f t="shared" ca="1" si="223"/>
        <v>16</v>
      </c>
      <c r="D1333" s="8">
        <f t="shared" ca="1" si="224"/>
        <v>6</v>
      </c>
      <c r="E1333" s="50">
        <f t="shared" ca="1" si="218"/>
        <v>0</v>
      </c>
      <c r="F1333" s="2" t="str">
        <f t="shared" ca="1" si="225"/>
        <v/>
      </c>
      <c r="BD1333" s="49">
        <f t="shared" ca="1" si="220"/>
        <v>815.5</v>
      </c>
      <c r="BE1333" s="3">
        <f t="shared" ca="1" si="219"/>
        <v>8.1500000000000003E-2</v>
      </c>
      <c r="BF1333" s="3">
        <f t="shared" ca="1" si="221"/>
        <v>-1.3950525282585462</v>
      </c>
      <c r="BG1333" s="9">
        <f t="shared" ca="1" si="222"/>
        <v>0</v>
      </c>
      <c r="BH1333" s="6">
        <f ca="1">IF(ISNUMBER('Descriptive Stats'!BF1333),'Descriptive Stats'!BF1333,#N/A)</f>
        <v>-1.3950525282585462</v>
      </c>
      <c r="BI1333" s="6">
        <f ca="1">IF(ISNUMBER('Descriptive Stats'!E1333),'Descriptive Stats'!E1333,#N/A)</f>
        <v>0</v>
      </c>
      <c r="BK1333" s="2">
        <f t="shared" ca="1" si="226"/>
        <v>0</v>
      </c>
      <c r="BL1333" s="2" t="str">
        <f t="shared" ca="1" si="227"/>
        <v/>
      </c>
    </row>
    <row r="1334" spans="1:64" ht="14.4" x14ac:dyDescent="0.3">
      <c r="A1334" s="2">
        <f>ROW()</f>
        <v>1334</v>
      </c>
      <c r="B1334" s="56"/>
      <c r="C1334" s="8">
        <f t="shared" ca="1" si="223"/>
        <v>22</v>
      </c>
      <c r="D1334" s="8">
        <f t="shared" ca="1" si="224"/>
        <v>0</v>
      </c>
      <c r="E1334" s="50">
        <f t="shared" ca="1" si="218"/>
        <v>6</v>
      </c>
      <c r="F1334" s="2" t="str">
        <f t="shared" ca="1" si="225"/>
        <v/>
      </c>
      <c r="BD1334" s="49">
        <f t="shared" ca="1" si="220"/>
        <v>3900</v>
      </c>
      <c r="BE1334" s="3">
        <f t="shared" ca="1" si="219"/>
        <v>0.38995000000000002</v>
      </c>
      <c r="BF1334" s="3">
        <f t="shared" ca="1" si="221"/>
        <v>-0.2794493539703507</v>
      </c>
      <c r="BG1334" s="9">
        <f t="shared" ca="1" si="222"/>
        <v>6</v>
      </c>
      <c r="BH1334" s="6">
        <f ca="1">IF(ISNUMBER('Descriptive Stats'!BF1334),'Descriptive Stats'!BF1334,#N/A)</f>
        <v>-0.2794493539703507</v>
      </c>
      <c r="BI1334" s="6">
        <f ca="1">IF(ISNUMBER('Descriptive Stats'!E1334),'Descriptive Stats'!E1334,#N/A)</f>
        <v>6</v>
      </c>
      <c r="BK1334" s="2" t="str">
        <f t="shared" ca="1" si="226"/>
        <v/>
      </c>
      <c r="BL1334" s="2">
        <f t="shared" ca="1" si="227"/>
        <v>6</v>
      </c>
    </row>
    <row r="1335" spans="1:64" ht="14.4" x14ac:dyDescent="0.3">
      <c r="A1335" s="2">
        <f>ROW()</f>
        <v>1335</v>
      </c>
      <c r="B1335" s="56"/>
      <c r="C1335" s="8">
        <f t="shared" ca="1" si="223"/>
        <v>5</v>
      </c>
      <c r="D1335" s="8">
        <f t="shared" ca="1" si="224"/>
        <v>6</v>
      </c>
      <c r="E1335" s="50">
        <f t="shared" ca="1" si="218"/>
        <v>0</v>
      </c>
      <c r="F1335" s="2" t="str">
        <f t="shared" ca="1" si="225"/>
        <v/>
      </c>
      <c r="BD1335" s="49">
        <f t="shared" ca="1" si="220"/>
        <v>815.5</v>
      </c>
      <c r="BE1335" s="3">
        <f t="shared" ca="1" si="219"/>
        <v>8.1500000000000003E-2</v>
      </c>
      <c r="BF1335" s="3">
        <f t="shared" ca="1" si="221"/>
        <v>-1.3950525282585462</v>
      </c>
      <c r="BG1335" s="9">
        <f t="shared" ca="1" si="222"/>
        <v>0</v>
      </c>
      <c r="BH1335" s="6">
        <f ca="1">IF(ISNUMBER('Descriptive Stats'!BF1335),'Descriptive Stats'!BF1335,#N/A)</f>
        <v>-1.3950525282585462</v>
      </c>
      <c r="BI1335" s="6">
        <f ca="1">IF(ISNUMBER('Descriptive Stats'!E1335),'Descriptive Stats'!E1335,#N/A)</f>
        <v>0</v>
      </c>
      <c r="BK1335" s="2">
        <f t="shared" ca="1" si="226"/>
        <v>0</v>
      </c>
      <c r="BL1335" s="2" t="str">
        <f t="shared" ca="1" si="227"/>
        <v/>
      </c>
    </row>
    <row r="1336" spans="1:64" ht="14.4" x14ac:dyDescent="0.3">
      <c r="A1336" s="2">
        <f>ROW()</f>
        <v>1336</v>
      </c>
      <c r="B1336" s="56"/>
      <c r="C1336" s="8">
        <f t="shared" ca="1" si="223"/>
        <v>20</v>
      </c>
      <c r="D1336" s="8">
        <f t="shared" ca="1" si="224"/>
        <v>0</v>
      </c>
      <c r="E1336" s="50">
        <f t="shared" ca="1" si="218"/>
        <v>1</v>
      </c>
      <c r="F1336" s="2" t="str">
        <f t="shared" ca="1" si="225"/>
        <v/>
      </c>
      <c r="BD1336" s="49">
        <f t="shared" ca="1" si="220"/>
        <v>1871</v>
      </c>
      <c r="BE1336" s="3">
        <f t="shared" ca="1" si="219"/>
        <v>0.18704999999999999</v>
      </c>
      <c r="BF1336" s="3">
        <f t="shared" ca="1" si="221"/>
        <v>-0.88881967520906158</v>
      </c>
      <c r="BG1336" s="9">
        <f t="shared" ca="1" si="222"/>
        <v>1</v>
      </c>
      <c r="BH1336" s="6">
        <f ca="1">IF(ISNUMBER('Descriptive Stats'!BF1336),'Descriptive Stats'!BF1336,#N/A)</f>
        <v>-0.88881967520906158</v>
      </c>
      <c r="BI1336" s="6">
        <f ca="1">IF(ISNUMBER('Descriptive Stats'!E1336),'Descriptive Stats'!E1336,#N/A)</f>
        <v>1</v>
      </c>
      <c r="BK1336" s="2">
        <f t="shared" ca="1" si="226"/>
        <v>1</v>
      </c>
      <c r="BL1336" s="2" t="str">
        <f t="shared" ca="1" si="227"/>
        <v/>
      </c>
    </row>
    <row r="1337" spans="1:64" ht="14.4" x14ac:dyDescent="0.3">
      <c r="A1337" s="2">
        <f>ROW()</f>
        <v>1337</v>
      </c>
      <c r="B1337" s="56"/>
      <c r="C1337" s="8">
        <f t="shared" ca="1" si="223"/>
        <v>12</v>
      </c>
      <c r="D1337" s="8">
        <f t="shared" ca="1" si="224"/>
        <v>1</v>
      </c>
      <c r="E1337" s="50">
        <f t="shared" ca="1" si="218"/>
        <v>9</v>
      </c>
      <c r="F1337" s="2" t="str">
        <f t="shared" ca="1" si="225"/>
        <v/>
      </c>
      <c r="BD1337" s="49">
        <f t="shared" ca="1" si="220"/>
        <v>4819</v>
      </c>
      <c r="BE1337" s="3">
        <f t="shared" ca="1" si="219"/>
        <v>0.48185</v>
      </c>
      <c r="BF1337" s="3">
        <f t="shared" ca="1" si="221"/>
        <v>-4.5511009098988427E-2</v>
      </c>
      <c r="BG1337" s="9">
        <f t="shared" ca="1" si="222"/>
        <v>9</v>
      </c>
      <c r="BH1337" s="6">
        <f ca="1">IF(ISNUMBER('Descriptive Stats'!BF1337),'Descriptive Stats'!BF1337,#N/A)</f>
        <v>-4.5511009098988427E-2</v>
      </c>
      <c r="BI1337" s="6">
        <f ca="1">IF(ISNUMBER('Descriptive Stats'!E1337),'Descriptive Stats'!E1337,#N/A)</f>
        <v>9</v>
      </c>
      <c r="BK1337" s="2" t="str">
        <f t="shared" ca="1" si="226"/>
        <v/>
      </c>
      <c r="BL1337" s="2">
        <f t="shared" ca="1" si="227"/>
        <v>9</v>
      </c>
    </row>
    <row r="1338" spans="1:64" ht="14.4" x14ac:dyDescent="0.3">
      <c r="A1338" s="2">
        <f>ROW()</f>
        <v>1338</v>
      </c>
      <c r="B1338" s="56"/>
      <c r="C1338" s="8">
        <f t="shared" ca="1" si="223"/>
        <v>23</v>
      </c>
      <c r="D1338" s="8">
        <f t="shared" ca="1" si="224"/>
        <v>9</v>
      </c>
      <c r="E1338" s="50">
        <f t="shared" ca="1" si="218"/>
        <v>2</v>
      </c>
      <c r="F1338" s="2" t="str">
        <f t="shared" ca="1" si="225"/>
        <v/>
      </c>
      <c r="BD1338" s="49">
        <f t="shared" ca="1" si="220"/>
        <v>2595</v>
      </c>
      <c r="BE1338" s="3">
        <f t="shared" ca="1" si="219"/>
        <v>0.25945000000000001</v>
      </c>
      <c r="BF1338" s="3">
        <f t="shared" ca="1" si="221"/>
        <v>-0.6450419512753276</v>
      </c>
      <c r="BG1338" s="9">
        <f t="shared" ca="1" si="222"/>
        <v>2</v>
      </c>
      <c r="BH1338" s="6">
        <f ca="1">IF(ISNUMBER('Descriptive Stats'!BF1338),'Descriptive Stats'!BF1338,#N/A)</f>
        <v>-0.6450419512753276</v>
      </c>
      <c r="BI1338" s="6">
        <f ca="1">IF(ISNUMBER('Descriptive Stats'!E1338),'Descriptive Stats'!E1338,#N/A)</f>
        <v>2</v>
      </c>
      <c r="BK1338" s="2">
        <f t="shared" ca="1" si="226"/>
        <v>2</v>
      </c>
      <c r="BL1338" s="2">
        <f t="shared" ca="1" si="227"/>
        <v>2</v>
      </c>
    </row>
    <row r="1339" spans="1:64" ht="14.4" x14ac:dyDescent="0.3">
      <c r="A1339" s="2">
        <f>ROW()</f>
        <v>1339</v>
      </c>
      <c r="B1339" s="56"/>
      <c r="C1339" s="8">
        <f t="shared" ca="1" si="223"/>
        <v>9</v>
      </c>
      <c r="D1339" s="8">
        <f t="shared" ca="1" si="224"/>
        <v>2</v>
      </c>
      <c r="E1339" s="50">
        <f t="shared" ca="1" si="218"/>
        <v>6</v>
      </c>
      <c r="F1339" s="2" t="str">
        <f t="shared" ca="1" si="225"/>
        <v/>
      </c>
      <c r="BD1339" s="49">
        <f t="shared" ca="1" si="220"/>
        <v>3900</v>
      </c>
      <c r="BE1339" s="3">
        <f t="shared" ca="1" si="219"/>
        <v>0.38995000000000002</v>
      </c>
      <c r="BF1339" s="3">
        <f t="shared" ca="1" si="221"/>
        <v>-0.2794493539703507</v>
      </c>
      <c r="BG1339" s="9">
        <f t="shared" ca="1" si="222"/>
        <v>6</v>
      </c>
      <c r="BH1339" s="6">
        <f ca="1">IF(ISNUMBER('Descriptive Stats'!BF1339),'Descriptive Stats'!BF1339,#N/A)</f>
        <v>-0.2794493539703507</v>
      </c>
      <c r="BI1339" s="6">
        <f ca="1">IF(ISNUMBER('Descriptive Stats'!E1339),'Descriptive Stats'!E1339,#N/A)</f>
        <v>6</v>
      </c>
      <c r="BK1339" s="2" t="str">
        <f t="shared" ca="1" si="226"/>
        <v/>
      </c>
      <c r="BL1339" s="2">
        <f t="shared" ca="1" si="227"/>
        <v>6</v>
      </c>
    </row>
    <row r="1340" spans="1:64" ht="14.4" x14ac:dyDescent="0.3">
      <c r="A1340" s="2">
        <f>ROW()</f>
        <v>1340</v>
      </c>
      <c r="B1340" s="56"/>
      <c r="C1340" s="8">
        <f t="shared" ca="1" si="223"/>
        <v>2</v>
      </c>
      <c r="D1340" s="8">
        <f t="shared" ca="1" si="224"/>
        <v>6</v>
      </c>
      <c r="E1340" s="50">
        <f t="shared" ca="1" si="218"/>
        <v>1</v>
      </c>
      <c r="F1340" s="2" t="str">
        <f t="shared" ca="1" si="225"/>
        <v/>
      </c>
      <c r="BD1340" s="49">
        <f t="shared" ca="1" si="220"/>
        <v>1871</v>
      </c>
      <c r="BE1340" s="3">
        <f t="shared" ca="1" si="219"/>
        <v>0.18704999999999999</v>
      </c>
      <c r="BF1340" s="3">
        <f t="shared" ca="1" si="221"/>
        <v>-0.88881967520906158</v>
      </c>
      <c r="BG1340" s="9">
        <f t="shared" ca="1" si="222"/>
        <v>1</v>
      </c>
      <c r="BH1340" s="6">
        <f ca="1">IF(ISNUMBER('Descriptive Stats'!BF1340),'Descriptive Stats'!BF1340,#N/A)</f>
        <v>-0.88881967520906158</v>
      </c>
      <c r="BI1340" s="6">
        <f ca="1">IF(ISNUMBER('Descriptive Stats'!E1340),'Descriptive Stats'!E1340,#N/A)</f>
        <v>1</v>
      </c>
      <c r="BK1340" s="2">
        <f t="shared" ca="1" si="226"/>
        <v>1</v>
      </c>
      <c r="BL1340" s="2" t="str">
        <f t="shared" ca="1" si="227"/>
        <v/>
      </c>
    </row>
    <row r="1341" spans="1:64" ht="14.4" x14ac:dyDescent="0.3">
      <c r="A1341" s="2">
        <f>ROW()</f>
        <v>1341</v>
      </c>
      <c r="B1341" s="56"/>
      <c r="C1341" s="8">
        <f t="shared" ca="1" si="223"/>
        <v>12</v>
      </c>
      <c r="D1341" s="8">
        <f t="shared" ca="1" si="224"/>
        <v>1</v>
      </c>
      <c r="E1341" s="50">
        <f t="shared" ca="1" si="218"/>
        <v>0</v>
      </c>
      <c r="F1341" s="2" t="str">
        <f t="shared" ca="1" si="225"/>
        <v/>
      </c>
      <c r="BD1341" s="49">
        <f t="shared" ca="1" si="220"/>
        <v>815.5</v>
      </c>
      <c r="BE1341" s="3">
        <f t="shared" ca="1" si="219"/>
        <v>8.1500000000000003E-2</v>
      </c>
      <c r="BF1341" s="3">
        <f t="shared" ca="1" si="221"/>
        <v>-1.3950525282585462</v>
      </c>
      <c r="BG1341" s="9">
        <f t="shared" ca="1" si="222"/>
        <v>0</v>
      </c>
      <c r="BH1341" s="6">
        <f ca="1">IF(ISNUMBER('Descriptive Stats'!BF1341),'Descriptive Stats'!BF1341,#N/A)</f>
        <v>-1.3950525282585462</v>
      </c>
      <c r="BI1341" s="6">
        <f ca="1">IF(ISNUMBER('Descriptive Stats'!E1341),'Descriptive Stats'!E1341,#N/A)</f>
        <v>0</v>
      </c>
      <c r="BK1341" s="2">
        <f t="shared" ca="1" si="226"/>
        <v>0</v>
      </c>
      <c r="BL1341" s="2" t="str">
        <f t="shared" ca="1" si="227"/>
        <v/>
      </c>
    </row>
    <row r="1342" spans="1:64" ht="14.4" x14ac:dyDescent="0.3">
      <c r="A1342" s="2">
        <f>ROW()</f>
        <v>1342</v>
      </c>
      <c r="B1342" s="56"/>
      <c r="C1342" s="8">
        <f t="shared" ca="1" si="223"/>
        <v>14</v>
      </c>
      <c r="D1342" s="8">
        <f t="shared" ca="1" si="224"/>
        <v>0</v>
      </c>
      <c r="E1342" s="50">
        <f t="shared" ca="1" si="218"/>
        <v>7</v>
      </c>
      <c r="F1342" s="2" t="str">
        <f t="shared" ca="1" si="225"/>
        <v/>
      </c>
      <c r="BD1342" s="49">
        <f t="shared" ca="1" si="220"/>
        <v>4473.5</v>
      </c>
      <c r="BE1342" s="3">
        <f t="shared" ca="1" si="219"/>
        <v>0.44729999999999998</v>
      </c>
      <c r="BF1342" s="3">
        <f t="shared" ca="1" si="221"/>
        <v>-0.13248586824472414</v>
      </c>
      <c r="BG1342" s="9">
        <f t="shared" ca="1" si="222"/>
        <v>7</v>
      </c>
      <c r="BH1342" s="6">
        <f ca="1">IF(ISNUMBER('Descriptive Stats'!BF1342),'Descriptive Stats'!BF1342,#N/A)</f>
        <v>-0.13248586824472414</v>
      </c>
      <c r="BI1342" s="6">
        <f ca="1">IF(ISNUMBER('Descriptive Stats'!E1342),'Descriptive Stats'!E1342,#N/A)</f>
        <v>7</v>
      </c>
      <c r="BK1342" s="2" t="str">
        <f t="shared" ca="1" si="226"/>
        <v/>
      </c>
      <c r="BL1342" s="2">
        <f t="shared" ca="1" si="227"/>
        <v>7</v>
      </c>
    </row>
    <row r="1343" spans="1:64" ht="14.4" x14ac:dyDescent="0.3">
      <c r="A1343" s="2">
        <f>ROW()</f>
        <v>1343</v>
      </c>
      <c r="B1343" s="56"/>
      <c r="C1343" s="8">
        <f t="shared" ca="1" si="223"/>
        <v>19</v>
      </c>
      <c r="D1343" s="8">
        <f t="shared" ca="1" si="224"/>
        <v>7</v>
      </c>
      <c r="E1343" s="50">
        <f t="shared" ca="1" si="218"/>
        <v>1</v>
      </c>
      <c r="F1343" s="2" t="str">
        <f t="shared" ca="1" si="225"/>
        <v/>
      </c>
      <c r="BD1343" s="49">
        <f t="shared" ca="1" si="220"/>
        <v>1871</v>
      </c>
      <c r="BE1343" s="3">
        <f t="shared" ca="1" si="219"/>
        <v>0.18704999999999999</v>
      </c>
      <c r="BF1343" s="3">
        <f t="shared" ca="1" si="221"/>
        <v>-0.88881967520906158</v>
      </c>
      <c r="BG1343" s="9">
        <f t="shared" ca="1" si="222"/>
        <v>1</v>
      </c>
      <c r="BH1343" s="6">
        <f ca="1">IF(ISNUMBER('Descriptive Stats'!BF1343),'Descriptive Stats'!BF1343,#N/A)</f>
        <v>-0.88881967520906158</v>
      </c>
      <c r="BI1343" s="6">
        <f ca="1">IF(ISNUMBER('Descriptive Stats'!E1343),'Descriptive Stats'!E1343,#N/A)</f>
        <v>1</v>
      </c>
      <c r="BK1343" s="2">
        <f t="shared" ca="1" si="226"/>
        <v>1</v>
      </c>
      <c r="BL1343" s="2" t="str">
        <f t="shared" ca="1" si="227"/>
        <v/>
      </c>
    </row>
    <row r="1344" spans="1:64" ht="14.4" x14ac:dyDescent="0.3">
      <c r="A1344" s="2">
        <f>ROW()</f>
        <v>1344</v>
      </c>
      <c r="B1344" s="56"/>
      <c r="C1344" s="8">
        <f t="shared" ca="1" si="223"/>
        <v>8</v>
      </c>
      <c r="D1344" s="8">
        <f t="shared" ca="1" si="224"/>
        <v>1</v>
      </c>
      <c r="E1344" s="50">
        <f t="shared" ca="1" si="218"/>
        <v>2</v>
      </c>
      <c r="F1344" s="2" t="str">
        <f t="shared" ca="1" si="225"/>
        <v/>
      </c>
      <c r="BD1344" s="49">
        <f t="shared" ca="1" si="220"/>
        <v>2595</v>
      </c>
      <c r="BE1344" s="3">
        <f t="shared" ca="1" si="219"/>
        <v>0.25945000000000001</v>
      </c>
      <c r="BF1344" s="3">
        <f t="shared" ca="1" si="221"/>
        <v>-0.6450419512753276</v>
      </c>
      <c r="BG1344" s="9">
        <f t="shared" ca="1" si="222"/>
        <v>2</v>
      </c>
      <c r="BH1344" s="6">
        <f ca="1">IF(ISNUMBER('Descriptive Stats'!BF1344),'Descriptive Stats'!BF1344,#N/A)</f>
        <v>-0.6450419512753276</v>
      </c>
      <c r="BI1344" s="6">
        <f ca="1">IF(ISNUMBER('Descriptive Stats'!E1344),'Descriptive Stats'!E1344,#N/A)</f>
        <v>2</v>
      </c>
      <c r="BK1344" s="2">
        <f t="shared" ca="1" si="226"/>
        <v>2</v>
      </c>
      <c r="BL1344" s="2">
        <f t="shared" ca="1" si="227"/>
        <v>2</v>
      </c>
    </row>
    <row r="1345" spans="1:64" ht="14.4" x14ac:dyDescent="0.3">
      <c r="A1345" s="2">
        <f>ROW()</f>
        <v>1345</v>
      </c>
      <c r="B1345" s="56"/>
      <c r="C1345" s="8">
        <f t="shared" ca="1" si="223"/>
        <v>21</v>
      </c>
      <c r="D1345" s="8">
        <f t="shared" ca="1" si="224"/>
        <v>2</v>
      </c>
      <c r="E1345" s="50">
        <f t="shared" ca="1" si="218"/>
        <v>1</v>
      </c>
      <c r="F1345" s="2" t="str">
        <f t="shared" ca="1" si="225"/>
        <v/>
      </c>
      <c r="BD1345" s="49">
        <f t="shared" ca="1" si="220"/>
        <v>1871</v>
      </c>
      <c r="BE1345" s="3">
        <f t="shared" ca="1" si="219"/>
        <v>0.18704999999999999</v>
      </c>
      <c r="BF1345" s="3">
        <f t="shared" ca="1" si="221"/>
        <v>-0.88881967520906158</v>
      </c>
      <c r="BG1345" s="9">
        <f t="shared" ca="1" si="222"/>
        <v>1</v>
      </c>
      <c r="BH1345" s="6">
        <f ca="1">IF(ISNUMBER('Descriptive Stats'!BF1345),'Descriptive Stats'!BF1345,#N/A)</f>
        <v>-0.88881967520906158</v>
      </c>
      <c r="BI1345" s="6">
        <f ca="1">IF(ISNUMBER('Descriptive Stats'!E1345),'Descriptive Stats'!E1345,#N/A)</f>
        <v>1</v>
      </c>
      <c r="BK1345" s="2">
        <f t="shared" ca="1" si="226"/>
        <v>1</v>
      </c>
      <c r="BL1345" s="2" t="str">
        <f t="shared" ca="1" si="227"/>
        <v/>
      </c>
    </row>
    <row r="1346" spans="1:64" ht="14.4" x14ac:dyDescent="0.3">
      <c r="A1346" s="2">
        <f>ROW()</f>
        <v>1346</v>
      </c>
      <c r="B1346" s="56"/>
      <c r="C1346" s="8">
        <f t="shared" ca="1" si="223"/>
        <v>12</v>
      </c>
      <c r="D1346" s="8">
        <f t="shared" ca="1" si="224"/>
        <v>1</v>
      </c>
      <c r="E1346" s="50">
        <f t="shared" ca="1" si="218"/>
        <v>1</v>
      </c>
      <c r="F1346" s="2" t="str">
        <f t="shared" ca="1" si="225"/>
        <v/>
      </c>
      <c r="BD1346" s="49">
        <f t="shared" ca="1" si="220"/>
        <v>1871</v>
      </c>
      <c r="BE1346" s="3">
        <f t="shared" ca="1" si="219"/>
        <v>0.18704999999999999</v>
      </c>
      <c r="BF1346" s="3">
        <f t="shared" ca="1" si="221"/>
        <v>-0.88881967520906158</v>
      </c>
      <c r="BG1346" s="9">
        <f t="shared" ca="1" si="222"/>
        <v>1</v>
      </c>
      <c r="BH1346" s="6">
        <f ca="1">IF(ISNUMBER('Descriptive Stats'!BF1346),'Descriptive Stats'!BF1346,#N/A)</f>
        <v>-0.88881967520906158</v>
      </c>
      <c r="BI1346" s="6">
        <f ca="1">IF(ISNUMBER('Descriptive Stats'!E1346),'Descriptive Stats'!E1346,#N/A)</f>
        <v>1</v>
      </c>
      <c r="BK1346" s="2">
        <f t="shared" ca="1" si="226"/>
        <v>1</v>
      </c>
      <c r="BL1346" s="2" t="str">
        <f t="shared" ca="1" si="227"/>
        <v/>
      </c>
    </row>
    <row r="1347" spans="1:64" ht="14.4" x14ac:dyDescent="0.3">
      <c r="A1347" s="2">
        <f>ROW()</f>
        <v>1347</v>
      </c>
      <c r="B1347" s="56"/>
      <c r="C1347" s="8">
        <f t="shared" ca="1" si="223"/>
        <v>8</v>
      </c>
      <c r="D1347" s="8">
        <f t="shared" ca="1" si="224"/>
        <v>1</v>
      </c>
      <c r="E1347" s="50">
        <f t="shared" ref="E1347:E1410" ca="1" si="228">IF(0=MOD(ROW(),$J$1),AVERAGE(OFFSET($D$2,ROW()-$J$1,0,$J$1,1)),"")</f>
        <v>6</v>
      </c>
      <c r="F1347" s="2" t="str">
        <f t="shared" ca="1" si="225"/>
        <v/>
      </c>
      <c r="BD1347" s="49">
        <f t="shared" ca="1" si="220"/>
        <v>3900</v>
      </c>
      <c r="BE1347" s="3">
        <f t="shared" ca="1" si="219"/>
        <v>0.38995000000000002</v>
      </c>
      <c r="BF1347" s="3">
        <f t="shared" ca="1" si="221"/>
        <v>-0.2794493539703507</v>
      </c>
      <c r="BG1347" s="9">
        <f t="shared" ca="1" si="222"/>
        <v>6</v>
      </c>
      <c r="BH1347" s="6">
        <f ca="1">IF(ISNUMBER('Descriptive Stats'!BF1347),'Descriptive Stats'!BF1347,#N/A)</f>
        <v>-0.2794493539703507</v>
      </c>
      <c r="BI1347" s="6">
        <f ca="1">IF(ISNUMBER('Descriptive Stats'!E1347),'Descriptive Stats'!E1347,#N/A)</f>
        <v>6</v>
      </c>
      <c r="BK1347" s="2" t="str">
        <f t="shared" ca="1" si="226"/>
        <v/>
      </c>
      <c r="BL1347" s="2">
        <f t="shared" ca="1" si="227"/>
        <v>6</v>
      </c>
    </row>
    <row r="1348" spans="1:64" ht="14.4" x14ac:dyDescent="0.3">
      <c r="A1348" s="2">
        <f>ROW()</f>
        <v>1348</v>
      </c>
      <c r="B1348" s="56"/>
      <c r="C1348" s="8">
        <f t="shared" ca="1" si="223"/>
        <v>2</v>
      </c>
      <c r="D1348" s="8">
        <f t="shared" ca="1" si="224"/>
        <v>6</v>
      </c>
      <c r="E1348" s="50">
        <f t="shared" ca="1" si="228"/>
        <v>7</v>
      </c>
      <c r="F1348" s="2" t="str">
        <f t="shared" ca="1" si="225"/>
        <v/>
      </c>
      <c r="BD1348" s="49">
        <f t="shared" ca="1" si="220"/>
        <v>4473.5</v>
      </c>
      <c r="BE1348" s="3">
        <f t="shared" ca="1" si="219"/>
        <v>0.44729999999999998</v>
      </c>
      <c r="BF1348" s="3">
        <f t="shared" ca="1" si="221"/>
        <v>-0.13248586824472414</v>
      </c>
      <c r="BG1348" s="9">
        <f t="shared" ca="1" si="222"/>
        <v>7</v>
      </c>
      <c r="BH1348" s="6">
        <f ca="1">IF(ISNUMBER('Descriptive Stats'!BF1348),'Descriptive Stats'!BF1348,#N/A)</f>
        <v>-0.13248586824472414</v>
      </c>
      <c r="BI1348" s="6">
        <f ca="1">IF(ISNUMBER('Descriptive Stats'!E1348),'Descriptive Stats'!E1348,#N/A)</f>
        <v>7</v>
      </c>
      <c r="BK1348" s="2" t="str">
        <f t="shared" ca="1" si="226"/>
        <v/>
      </c>
      <c r="BL1348" s="2">
        <f t="shared" ca="1" si="227"/>
        <v>7</v>
      </c>
    </row>
    <row r="1349" spans="1:64" ht="14.4" x14ac:dyDescent="0.3">
      <c r="A1349" s="2">
        <f>ROW()</f>
        <v>1349</v>
      </c>
      <c r="B1349" s="56"/>
      <c r="C1349" s="8">
        <f t="shared" ca="1" si="223"/>
        <v>6</v>
      </c>
      <c r="D1349" s="8">
        <f t="shared" ca="1" si="224"/>
        <v>7</v>
      </c>
      <c r="E1349" s="50">
        <f t="shared" ca="1" si="228"/>
        <v>0</v>
      </c>
      <c r="F1349" s="2" t="str">
        <f t="shared" ca="1" si="225"/>
        <v/>
      </c>
      <c r="BD1349" s="49">
        <f t="shared" ca="1" si="220"/>
        <v>815.5</v>
      </c>
      <c r="BE1349" s="3">
        <f t="shared" ca="1" si="219"/>
        <v>8.1500000000000003E-2</v>
      </c>
      <c r="BF1349" s="3">
        <f t="shared" ca="1" si="221"/>
        <v>-1.3950525282585462</v>
      </c>
      <c r="BG1349" s="9">
        <f t="shared" ca="1" si="222"/>
        <v>0</v>
      </c>
      <c r="BH1349" s="6">
        <f ca="1">IF(ISNUMBER('Descriptive Stats'!BF1349),'Descriptive Stats'!BF1349,#N/A)</f>
        <v>-1.3950525282585462</v>
      </c>
      <c r="BI1349" s="6">
        <f ca="1">IF(ISNUMBER('Descriptive Stats'!E1349),'Descriptive Stats'!E1349,#N/A)</f>
        <v>0</v>
      </c>
      <c r="BK1349" s="2">
        <f t="shared" ca="1" si="226"/>
        <v>0</v>
      </c>
      <c r="BL1349" s="2" t="str">
        <f t="shared" ca="1" si="227"/>
        <v/>
      </c>
    </row>
    <row r="1350" spans="1:64" ht="14.4" x14ac:dyDescent="0.3">
      <c r="A1350" s="2">
        <f>ROW()</f>
        <v>1350</v>
      </c>
      <c r="B1350" s="56"/>
      <c r="C1350" s="8">
        <f t="shared" ca="1" si="223"/>
        <v>14</v>
      </c>
      <c r="D1350" s="8">
        <f t="shared" ca="1" si="224"/>
        <v>0</v>
      </c>
      <c r="E1350" s="50">
        <f t="shared" ca="1" si="228"/>
        <v>9</v>
      </c>
      <c r="F1350" s="2" t="str">
        <f t="shared" ca="1" si="225"/>
        <v/>
      </c>
      <c r="BD1350" s="49">
        <f t="shared" ca="1" si="220"/>
        <v>4819</v>
      </c>
      <c r="BE1350" s="3">
        <f t="shared" ca="1" si="219"/>
        <v>0.48185</v>
      </c>
      <c r="BF1350" s="3">
        <f t="shared" ca="1" si="221"/>
        <v>-4.5511009098988427E-2</v>
      </c>
      <c r="BG1350" s="9">
        <f t="shared" ca="1" si="222"/>
        <v>9</v>
      </c>
      <c r="BH1350" s="6">
        <f ca="1">IF(ISNUMBER('Descriptive Stats'!BF1350),'Descriptive Stats'!BF1350,#N/A)</f>
        <v>-4.5511009098988427E-2</v>
      </c>
      <c r="BI1350" s="6">
        <f ca="1">IF(ISNUMBER('Descriptive Stats'!E1350),'Descriptive Stats'!E1350,#N/A)</f>
        <v>9</v>
      </c>
      <c r="BK1350" s="2" t="str">
        <f t="shared" ca="1" si="226"/>
        <v/>
      </c>
      <c r="BL1350" s="2">
        <f t="shared" ca="1" si="227"/>
        <v>9</v>
      </c>
    </row>
    <row r="1351" spans="1:64" ht="14.4" x14ac:dyDescent="0.3">
      <c r="A1351" s="2">
        <f>ROW()</f>
        <v>1351</v>
      </c>
      <c r="B1351" s="56"/>
      <c r="C1351" s="8">
        <f t="shared" ca="1" si="223"/>
        <v>23</v>
      </c>
      <c r="D1351" s="8">
        <f t="shared" ca="1" si="224"/>
        <v>9</v>
      </c>
      <c r="E1351" s="50">
        <f t="shared" ca="1" si="228"/>
        <v>15</v>
      </c>
      <c r="F1351" s="2" t="str">
        <f t="shared" ca="1" si="225"/>
        <v/>
      </c>
      <c r="BD1351" s="49">
        <f t="shared" ca="1" si="220"/>
        <v>5051.5</v>
      </c>
      <c r="BE1351" s="3">
        <f t="shared" ref="BE1351:BE1414" ca="1" si="229">IF(ISNUMBER(BD1351),(BD1351-0.5)/$BK$4,"")</f>
        <v>0.50509999999999999</v>
      </c>
      <c r="BF1351" s="3">
        <f t="shared" ca="1" si="221"/>
        <v>1.2784152420787677E-2</v>
      </c>
      <c r="BG1351" s="9">
        <f t="shared" ca="1" si="222"/>
        <v>15</v>
      </c>
      <c r="BH1351" s="6">
        <f ca="1">IF(ISNUMBER('Descriptive Stats'!BF1351),'Descriptive Stats'!BF1351,#N/A)</f>
        <v>1.2784152420787677E-2</v>
      </c>
      <c r="BI1351" s="6">
        <f ca="1">IF(ISNUMBER('Descriptive Stats'!E1351),'Descriptive Stats'!E1351,#N/A)</f>
        <v>15</v>
      </c>
      <c r="BK1351" s="2" t="str">
        <f t="shared" ca="1" si="226"/>
        <v/>
      </c>
      <c r="BL1351" s="2">
        <f t="shared" ca="1" si="227"/>
        <v>15</v>
      </c>
    </row>
    <row r="1352" spans="1:64" ht="14.4" x14ac:dyDescent="0.3">
      <c r="A1352" s="2">
        <f>ROW()</f>
        <v>1352</v>
      </c>
      <c r="B1352" s="56"/>
      <c r="C1352" s="8">
        <f t="shared" ca="1" si="223"/>
        <v>24</v>
      </c>
      <c r="D1352" s="8">
        <f t="shared" ca="1" si="224"/>
        <v>15</v>
      </c>
      <c r="E1352" s="50">
        <f t="shared" ca="1" si="228"/>
        <v>6</v>
      </c>
      <c r="F1352" s="2" t="str">
        <f t="shared" ca="1" si="225"/>
        <v/>
      </c>
      <c r="BD1352" s="49">
        <f t="shared" ref="BD1352:BD1415" ca="1" si="230">IF(ISNUMBER(BG1352),_xlfn.RANK.AVG(BG1352,$BG$2:$BG$5414,1),"")</f>
        <v>3900</v>
      </c>
      <c r="BE1352" s="3">
        <f t="shared" ca="1" si="229"/>
        <v>0.38995000000000002</v>
      </c>
      <c r="BF1352" s="3">
        <f t="shared" ca="1" si="221"/>
        <v>-0.2794493539703507</v>
      </c>
      <c r="BG1352" s="9">
        <f t="shared" ca="1" si="222"/>
        <v>6</v>
      </c>
      <c r="BH1352" s="6">
        <f ca="1">IF(ISNUMBER('Descriptive Stats'!BF1352),'Descriptive Stats'!BF1352,#N/A)</f>
        <v>-0.2794493539703507</v>
      </c>
      <c r="BI1352" s="6">
        <f ca="1">IF(ISNUMBER('Descriptive Stats'!E1352),'Descriptive Stats'!E1352,#N/A)</f>
        <v>6</v>
      </c>
      <c r="BK1352" s="2" t="str">
        <f t="shared" ca="1" si="226"/>
        <v/>
      </c>
      <c r="BL1352" s="2">
        <f t="shared" ca="1" si="227"/>
        <v>6</v>
      </c>
    </row>
    <row r="1353" spans="1:64" ht="14.4" x14ac:dyDescent="0.3">
      <c r="A1353" s="2">
        <f>ROW()</f>
        <v>1353</v>
      </c>
      <c r="B1353" s="56"/>
      <c r="C1353" s="8">
        <f t="shared" ca="1" si="223"/>
        <v>5</v>
      </c>
      <c r="D1353" s="8">
        <f t="shared" ca="1" si="224"/>
        <v>6</v>
      </c>
      <c r="E1353" s="50">
        <f t="shared" ca="1" si="228"/>
        <v>19</v>
      </c>
      <c r="F1353" s="2" t="str">
        <f t="shared" ca="1" si="225"/>
        <v>X</v>
      </c>
      <c r="BD1353" s="49">
        <f t="shared" ca="1" si="230"/>
        <v>5294</v>
      </c>
      <c r="BE1353" s="3">
        <f t="shared" ca="1" si="229"/>
        <v>0.52934999999999999</v>
      </c>
      <c r="BF1353" s="3">
        <f t="shared" ref="BF1353:BF1416" ca="1" si="231">IF(ISNUMBER(BE1353),_xlfn.NORM.INV(BE1353,0,1),"")</f>
        <v>7.3636031452008061E-2</v>
      </c>
      <c r="BG1353" s="9">
        <f t="shared" ref="BG1353:BG1416" ca="1" si="232">IF(ISNUMBER(E1353),E1353,"")</f>
        <v>19</v>
      </c>
      <c r="BH1353" s="6">
        <f ca="1">IF(ISNUMBER('Descriptive Stats'!BF1353),'Descriptive Stats'!BF1353,#N/A)</f>
        <v>7.3636031452008061E-2</v>
      </c>
      <c r="BI1353" s="6">
        <f ca="1">IF(ISNUMBER('Descriptive Stats'!E1353),'Descriptive Stats'!E1353,#N/A)</f>
        <v>19</v>
      </c>
      <c r="BK1353" s="2" t="str">
        <f t="shared" ca="1" si="226"/>
        <v/>
      </c>
      <c r="BL1353" s="2">
        <f t="shared" ca="1" si="227"/>
        <v>19</v>
      </c>
    </row>
    <row r="1354" spans="1:64" ht="14.4" x14ac:dyDescent="0.3">
      <c r="A1354" s="2">
        <f>ROW()</f>
        <v>1354</v>
      </c>
      <c r="B1354" s="56"/>
      <c r="C1354" s="8">
        <f t="shared" ca="1" si="223"/>
        <v>7</v>
      </c>
      <c r="D1354" s="8">
        <f t="shared" ca="1" si="224"/>
        <v>19</v>
      </c>
      <c r="E1354" s="50">
        <f t="shared" ca="1" si="228"/>
        <v>0</v>
      </c>
      <c r="F1354" s="2" t="str">
        <f t="shared" ca="1" si="225"/>
        <v/>
      </c>
      <c r="BD1354" s="49">
        <f t="shared" ca="1" si="230"/>
        <v>815.5</v>
      </c>
      <c r="BE1354" s="3">
        <f t="shared" ca="1" si="229"/>
        <v>8.1500000000000003E-2</v>
      </c>
      <c r="BF1354" s="3">
        <f t="shared" ca="1" si="231"/>
        <v>-1.3950525282585462</v>
      </c>
      <c r="BG1354" s="9">
        <f t="shared" ca="1" si="232"/>
        <v>0</v>
      </c>
      <c r="BH1354" s="6">
        <f ca="1">IF(ISNUMBER('Descriptive Stats'!BF1354),'Descriptive Stats'!BF1354,#N/A)</f>
        <v>-1.3950525282585462</v>
      </c>
      <c r="BI1354" s="6">
        <f ca="1">IF(ISNUMBER('Descriptive Stats'!E1354),'Descriptive Stats'!E1354,#N/A)</f>
        <v>0</v>
      </c>
      <c r="BK1354" s="2">
        <f t="shared" ca="1" si="226"/>
        <v>0</v>
      </c>
      <c r="BL1354" s="2" t="str">
        <f t="shared" ca="1" si="227"/>
        <v/>
      </c>
    </row>
    <row r="1355" spans="1:64" ht="14.4" x14ac:dyDescent="0.3">
      <c r="A1355" s="2">
        <f>ROW()</f>
        <v>1355</v>
      </c>
      <c r="B1355" s="56"/>
      <c r="C1355" s="8">
        <f t="shared" ca="1" si="223"/>
        <v>11</v>
      </c>
      <c r="D1355" s="8">
        <f t="shared" ca="1" si="224"/>
        <v>0</v>
      </c>
      <c r="E1355" s="50">
        <f t="shared" ca="1" si="228"/>
        <v>6</v>
      </c>
      <c r="F1355" s="2" t="str">
        <f t="shared" ca="1" si="225"/>
        <v/>
      </c>
      <c r="BD1355" s="49">
        <f t="shared" ca="1" si="230"/>
        <v>3900</v>
      </c>
      <c r="BE1355" s="3">
        <f t="shared" ca="1" si="229"/>
        <v>0.38995000000000002</v>
      </c>
      <c r="BF1355" s="3">
        <f t="shared" ca="1" si="231"/>
        <v>-0.2794493539703507</v>
      </c>
      <c r="BG1355" s="9">
        <f t="shared" ca="1" si="232"/>
        <v>6</v>
      </c>
      <c r="BH1355" s="6">
        <f ca="1">IF(ISNUMBER('Descriptive Stats'!BF1355),'Descriptive Stats'!BF1355,#N/A)</f>
        <v>-0.2794493539703507</v>
      </c>
      <c r="BI1355" s="6">
        <f ca="1">IF(ISNUMBER('Descriptive Stats'!E1355),'Descriptive Stats'!E1355,#N/A)</f>
        <v>6</v>
      </c>
      <c r="BK1355" s="2" t="str">
        <f t="shared" ca="1" si="226"/>
        <v/>
      </c>
      <c r="BL1355" s="2">
        <f t="shared" ca="1" si="227"/>
        <v>6</v>
      </c>
    </row>
    <row r="1356" spans="1:64" ht="14.4" x14ac:dyDescent="0.3">
      <c r="A1356" s="2">
        <f>ROW()</f>
        <v>1356</v>
      </c>
      <c r="B1356" s="56"/>
      <c r="C1356" s="8">
        <f t="shared" ca="1" si="223"/>
        <v>5</v>
      </c>
      <c r="D1356" s="8">
        <f t="shared" ca="1" si="224"/>
        <v>6</v>
      </c>
      <c r="E1356" s="50">
        <f t="shared" ca="1" si="228"/>
        <v>2</v>
      </c>
      <c r="F1356" s="2" t="str">
        <f t="shared" ca="1" si="225"/>
        <v/>
      </c>
      <c r="BD1356" s="49">
        <f t="shared" ca="1" si="230"/>
        <v>2595</v>
      </c>
      <c r="BE1356" s="3">
        <f t="shared" ca="1" si="229"/>
        <v>0.25945000000000001</v>
      </c>
      <c r="BF1356" s="3">
        <f t="shared" ca="1" si="231"/>
        <v>-0.6450419512753276</v>
      </c>
      <c r="BG1356" s="9">
        <f t="shared" ca="1" si="232"/>
        <v>2</v>
      </c>
      <c r="BH1356" s="6">
        <f ca="1">IF(ISNUMBER('Descriptive Stats'!BF1356),'Descriptive Stats'!BF1356,#N/A)</f>
        <v>-0.6450419512753276</v>
      </c>
      <c r="BI1356" s="6">
        <f ca="1">IF(ISNUMBER('Descriptive Stats'!E1356),'Descriptive Stats'!E1356,#N/A)</f>
        <v>2</v>
      </c>
      <c r="BK1356" s="2">
        <f t="shared" ca="1" si="226"/>
        <v>2</v>
      </c>
      <c r="BL1356" s="2">
        <f t="shared" ca="1" si="227"/>
        <v>2</v>
      </c>
    </row>
    <row r="1357" spans="1:64" ht="14.4" x14ac:dyDescent="0.3">
      <c r="A1357" s="2">
        <f>ROW()</f>
        <v>1357</v>
      </c>
      <c r="B1357" s="56"/>
      <c r="C1357" s="8">
        <f t="shared" ca="1" si="223"/>
        <v>3</v>
      </c>
      <c r="D1357" s="8">
        <f t="shared" ca="1" si="224"/>
        <v>2</v>
      </c>
      <c r="E1357" s="50">
        <f t="shared" ca="1" si="228"/>
        <v>6</v>
      </c>
      <c r="F1357" s="2" t="str">
        <f t="shared" ca="1" si="225"/>
        <v/>
      </c>
      <c r="BD1357" s="49">
        <f t="shared" ca="1" si="230"/>
        <v>3900</v>
      </c>
      <c r="BE1357" s="3">
        <f t="shared" ca="1" si="229"/>
        <v>0.38995000000000002</v>
      </c>
      <c r="BF1357" s="3">
        <f t="shared" ca="1" si="231"/>
        <v>-0.2794493539703507</v>
      </c>
      <c r="BG1357" s="9">
        <f t="shared" ca="1" si="232"/>
        <v>6</v>
      </c>
      <c r="BH1357" s="6">
        <f ca="1">IF(ISNUMBER('Descriptive Stats'!BF1357),'Descriptive Stats'!BF1357,#N/A)</f>
        <v>-0.2794493539703507</v>
      </c>
      <c r="BI1357" s="6">
        <f ca="1">IF(ISNUMBER('Descriptive Stats'!E1357),'Descriptive Stats'!E1357,#N/A)</f>
        <v>6</v>
      </c>
      <c r="BK1357" s="2" t="str">
        <f t="shared" ca="1" si="226"/>
        <v/>
      </c>
      <c r="BL1357" s="2">
        <f t="shared" ca="1" si="227"/>
        <v>6</v>
      </c>
    </row>
    <row r="1358" spans="1:64" ht="14.4" x14ac:dyDescent="0.3">
      <c r="A1358" s="2">
        <f>ROW()</f>
        <v>1358</v>
      </c>
      <c r="B1358" s="56"/>
      <c r="C1358" s="8">
        <f t="shared" ca="1" si="223"/>
        <v>2</v>
      </c>
      <c r="D1358" s="8">
        <f t="shared" ca="1" si="224"/>
        <v>6</v>
      </c>
      <c r="E1358" s="50">
        <f t="shared" ca="1" si="228"/>
        <v>2</v>
      </c>
      <c r="F1358" s="2" t="str">
        <f t="shared" ca="1" si="225"/>
        <v/>
      </c>
      <c r="BD1358" s="49">
        <f t="shared" ca="1" si="230"/>
        <v>2595</v>
      </c>
      <c r="BE1358" s="3">
        <f t="shared" ca="1" si="229"/>
        <v>0.25945000000000001</v>
      </c>
      <c r="BF1358" s="3">
        <f t="shared" ca="1" si="231"/>
        <v>-0.6450419512753276</v>
      </c>
      <c r="BG1358" s="9">
        <f t="shared" ca="1" si="232"/>
        <v>2</v>
      </c>
      <c r="BH1358" s="6">
        <f ca="1">IF(ISNUMBER('Descriptive Stats'!BF1358),'Descriptive Stats'!BF1358,#N/A)</f>
        <v>-0.6450419512753276</v>
      </c>
      <c r="BI1358" s="6">
        <f ca="1">IF(ISNUMBER('Descriptive Stats'!E1358),'Descriptive Stats'!E1358,#N/A)</f>
        <v>2</v>
      </c>
      <c r="BK1358" s="2">
        <f t="shared" ca="1" si="226"/>
        <v>2</v>
      </c>
      <c r="BL1358" s="2">
        <f t="shared" ca="1" si="227"/>
        <v>2</v>
      </c>
    </row>
    <row r="1359" spans="1:64" ht="14.4" x14ac:dyDescent="0.3">
      <c r="A1359" s="2">
        <f>ROW()</f>
        <v>1359</v>
      </c>
      <c r="B1359" s="56"/>
      <c r="C1359" s="8">
        <f t="shared" ca="1" si="223"/>
        <v>3</v>
      </c>
      <c r="D1359" s="8">
        <f t="shared" ca="1" si="224"/>
        <v>2</v>
      </c>
      <c r="E1359" s="50">
        <f t="shared" ca="1" si="228"/>
        <v>2</v>
      </c>
      <c r="F1359" s="2" t="str">
        <f t="shared" ca="1" si="225"/>
        <v/>
      </c>
      <c r="BD1359" s="49">
        <f t="shared" ca="1" si="230"/>
        <v>2595</v>
      </c>
      <c r="BE1359" s="3">
        <f t="shared" ca="1" si="229"/>
        <v>0.25945000000000001</v>
      </c>
      <c r="BF1359" s="3">
        <f t="shared" ca="1" si="231"/>
        <v>-0.6450419512753276</v>
      </c>
      <c r="BG1359" s="9">
        <f t="shared" ca="1" si="232"/>
        <v>2</v>
      </c>
      <c r="BH1359" s="6">
        <f ca="1">IF(ISNUMBER('Descriptive Stats'!BF1359),'Descriptive Stats'!BF1359,#N/A)</f>
        <v>-0.6450419512753276</v>
      </c>
      <c r="BI1359" s="6">
        <f ca="1">IF(ISNUMBER('Descriptive Stats'!E1359),'Descriptive Stats'!E1359,#N/A)</f>
        <v>2</v>
      </c>
      <c r="BK1359" s="2">
        <f t="shared" ca="1" si="226"/>
        <v>2</v>
      </c>
      <c r="BL1359" s="2">
        <f t="shared" ca="1" si="227"/>
        <v>2</v>
      </c>
    </row>
    <row r="1360" spans="1:64" ht="14.4" x14ac:dyDescent="0.3">
      <c r="A1360" s="2">
        <f>ROW()</f>
        <v>1360</v>
      </c>
      <c r="B1360" s="56"/>
      <c r="C1360" s="8">
        <f t="shared" ca="1" si="223"/>
        <v>9</v>
      </c>
      <c r="D1360" s="8">
        <f t="shared" ca="1" si="224"/>
        <v>2</v>
      </c>
      <c r="E1360" s="50">
        <f t="shared" ca="1" si="228"/>
        <v>1</v>
      </c>
      <c r="F1360" s="2" t="str">
        <f t="shared" ca="1" si="225"/>
        <v/>
      </c>
      <c r="BD1360" s="49">
        <f t="shared" ca="1" si="230"/>
        <v>1871</v>
      </c>
      <c r="BE1360" s="3">
        <f t="shared" ca="1" si="229"/>
        <v>0.18704999999999999</v>
      </c>
      <c r="BF1360" s="3">
        <f t="shared" ca="1" si="231"/>
        <v>-0.88881967520906158</v>
      </c>
      <c r="BG1360" s="9">
        <f t="shared" ca="1" si="232"/>
        <v>1</v>
      </c>
      <c r="BH1360" s="6">
        <f ca="1">IF(ISNUMBER('Descriptive Stats'!BF1360),'Descriptive Stats'!BF1360,#N/A)</f>
        <v>-0.88881967520906158</v>
      </c>
      <c r="BI1360" s="6">
        <f ca="1">IF(ISNUMBER('Descriptive Stats'!E1360),'Descriptive Stats'!E1360,#N/A)</f>
        <v>1</v>
      </c>
      <c r="BK1360" s="2">
        <f t="shared" ca="1" si="226"/>
        <v>1</v>
      </c>
      <c r="BL1360" s="2" t="str">
        <f t="shared" ca="1" si="227"/>
        <v/>
      </c>
    </row>
    <row r="1361" spans="1:64" ht="14.4" x14ac:dyDescent="0.3">
      <c r="A1361" s="2">
        <f>ROW()</f>
        <v>1361</v>
      </c>
      <c r="B1361" s="56"/>
      <c r="C1361" s="8">
        <f t="shared" ref="C1361:C1424" ca="1" si="233">RANDBETWEEN(2,COUNT(B:B))</f>
        <v>12</v>
      </c>
      <c r="D1361" s="8">
        <f t="shared" ref="D1361:D1424" ca="1" si="234">VLOOKUP(C1361,A:B,2,TRUE)</f>
        <v>1</v>
      </c>
      <c r="E1361" s="50">
        <f t="shared" ca="1" si="228"/>
        <v>0</v>
      </c>
      <c r="F1361" s="2" t="str">
        <f t="shared" ref="F1361:F1424" ca="1" si="235">IF(ISNUMBER(E1361),IF(OR(E1361&lt;$K$16,E1361&gt;$K$14),"X",""),"")</f>
        <v/>
      </c>
      <c r="BD1361" s="49">
        <f t="shared" ca="1" si="230"/>
        <v>815.5</v>
      </c>
      <c r="BE1361" s="3">
        <f t="shared" ca="1" si="229"/>
        <v>8.1500000000000003E-2</v>
      </c>
      <c r="BF1361" s="3">
        <f t="shared" ca="1" si="231"/>
        <v>-1.3950525282585462</v>
      </c>
      <c r="BG1361" s="9">
        <f t="shared" ca="1" si="232"/>
        <v>0</v>
      </c>
      <c r="BH1361" s="6">
        <f ca="1">IF(ISNUMBER('Descriptive Stats'!BF1361),'Descriptive Stats'!BF1361,#N/A)</f>
        <v>-1.3950525282585462</v>
      </c>
      <c r="BI1361" s="6">
        <f ca="1">IF(ISNUMBER('Descriptive Stats'!E1361),'Descriptive Stats'!E1361,#N/A)</f>
        <v>0</v>
      </c>
      <c r="BK1361" s="2">
        <f t="shared" ca="1" si="226"/>
        <v>0</v>
      </c>
      <c r="BL1361" s="2" t="str">
        <f t="shared" ca="1" si="227"/>
        <v/>
      </c>
    </row>
    <row r="1362" spans="1:64" ht="14.4" x14ac:dyDescent="0.3">
      <c r="A1362" s="2">
        <f>ROW()</f>
        <v>1362</v>
      </c>
      <c r="B1362" s="56"/>
      <c r="C1362" s="8">
        <f t="shared" ca="1" si="233"/>
        <v>4</v>
      </c>
      <c r="D1362" s="8">
        <f t="shared" ca="1" si="234"/>
        <v>0</v>
      </c>
      <c r="E1362" s="50">
        <f t="shared" ca="1" si="228"/>
        <v>0</v>
      </c>
      <c r="F1362" s="2" t="str">
        <f t="shared" ca="1" si="235"/>
        <v/>
      </c>
      <c r="BD1362" s="49">
        <f t="shared" ca="1" si="230"/>
        <v>815.5</v>
      </c>
      <c r="BE1362" s="3">
        <f t="shared" ca="1" si="229"/>
        <v>8.1500000000000003E-2</v>
      </c>
      <c r="BF1362" s="3">
        <f t="shared" ca="1" si="231"/>
        <v>-1.3950525282585462</v>
      </c>
      <c r="BG1362" s="9">
        <f t="shared" ca="1" si="232"/>
        <v>0</v>
      </c>
      <c r="BH1362" s="6">
        <f ca="1">IF(ISNUMBER('Descriptive Stats'!BF1362),'Descriptive Stats'!BF1362,#N/A)</f>
        <v>-1.3950525282585462</v>
      </c>
      <c r="BI1362" s="6">
        <f ca="1">IF(ISNUMBER('Descriptive Stats'!E1362),'Descriptive Stats'!E1362,#N/A)</f>
        <v>0</v>
      </c>
      <c r="BK1362" s="2">
        <f t="shared" ca="1" si="226"/>
        <v>0</v>
      </c>
      <c r="BL1362" s="2" t="str">
        <f t="shared" ca="1" si="227"/>
        <v/>
      </c>
    </row>
    <row r="1363" spans="1:64" ht="14.4" x14ac:dyDescent="0.3">
      <c r="A1363" s="2">
        <f>ROW()</f>
        <v>1363</v>
      </c>
      <c r="B1363" s="56"/>
      <c r="C1363" s="8">
        <f t="shared" ca="1" si="233"/>
        <v>11</v>
      </c>
      <c r="D1363" s="8">
        <f t="shared" ca="1" si="234"/>
        <v>0</v>
      </c>
      <c r="E1363" s="50">
        <f t="shared" ca="1" si="228"/>
        <v>0</v>
      </c>
      <c r="F1363" s="2" t="str">
        <f t="shared" ca="1" si="235"/>
        <v/>
      </c>
      <c r="BD1363" s="49">
        <f t="shared" ca="1" si="230"/>
        <v>815.5</v>
      </c>
      <c r="BE1363" s="3">
        <f t="shared" ca="1" si="229"/>
        <v>8.1500000000000003E-2</v>
      </c>
      <c r="BF1363" s="3">
        <f t="shared" ca="1" si="231"/>
        <v>-1.3950525282585462</v>
      </c>
      <c r="BG1363" s="9">
        <f t="shared" ca="1" si="232"/>
        <v>0</v>
      </c>
      <c r="BH1363" s="6">
        <f ca="1">IF(ISNUMBER('Descriptive Stats'!BF1363),'Descriptive Stats'!BF1363,#N/A)</f>
        <v>-1.3950525282585462</v>
      </c>
      <c r="BI1363" s="6">
        <f ca="1">IF(ISNUMBER('Descriptive Stats'!E1363),'Descriptive Stats'!E1363,#N/A)</f>
        <v>0</v>
      </c>
      <c r="BK1363" s="2">
        <f t="shared" ca="1" si="226"/>
        <v>0</v>
      </c>
      <c r="BL1363" s="2" t="str">
        <f t="shared" ca="1" si="227"/>
        <v/>
      </c>
    </row>
    <row r="1364" spans="1:64" ht="14.4" x14ac:dyDescent="0.3">
      <c r="A1364" s="2">
        <f>ROW()</f>
        <v>1364</v>
      </c>
      <c r="B1364" s="56"/>
      <c r="C1364" s="8">
        <f t="shared" ca="1" si="233"/>
        <v>22</v>
      </c>
      <c r="D1364" s="8">
        <f t="shared" ca="1" si="234"/>
        <v>0</v>
      </c>
      <c r="E1364" s="50">
        <f t="shared" ca="1" si="228"/>
        <v>9</v>
      </c>
      <c r="F1364" s="2" t="str">
        <f t="shared" ca="1" si="235"/>
        <v/>
      </c>
      <c r="BD1364" s="49">
        <f t="shared" ca="1" si="230"/>
        <v>4819</v>
      </c>
      <c r="BE1364" s="3">
        <f t="shared" ca="1" si="229"/>
        <v>0.48185</v>
      </c>
      <c r="BF1364" s="3">
        <f t="shared" ca="1" si="231"/>
        <v>-4.5511009098988427E-2</v>
      </c>
      <c r="BG1364" s="9">
        <f t="shared" ca="1" si="232"/>
        <v>9</v>
      </c>
      <c r="BH1364" s="6">
        <f ca="1">IF(ISNUMBER('Descriptive Stats'!BF1364),'Descriptive Stats'!BF1364,#N/A)</f>
        <v>-4.5511009098988427E-2</v>
      </c>
      <c r="BI1364" s="6">
        <f ca="1">IF(ISNUMBER('Descriptive Stats'!E1364),'Descriptive Stats'!E1364,#N/A)</f>
        <v>9</v>
      </c>
      <c r="BK1364" s="2" t="str">
        <f t="shared" ca="1" si="226"/>
        <v/>
      </c>
      <c r="BL1364" s="2">
        <f t="shared" ca="1" si="227"/>
        <v>9</v>
      </c>
    </row>
    <row r="1365" spans="1:64" ht="14.4" x14ac:dyDescent="0.3">
      <c r="A1365" s="2">
        <f>ROW()</f>
        <v>1365</v>
      </c>
      <c r="B1365" s="56"/>
      <c r="C1365" s="8">
        <f t="shared" ca="1" si="233"/>
        <v>23</v>
      </c>
      <c r="D1365" s="8">
        <f t="shared" ca="1" si="234"/>
        <v>9</v>
      </c>
      <c r="E1365" s="50">
        <f t="shared" ca="1" si="228"/>
        <v>0</v>
      </c>
      <c r="F1365" s="2" t="str">
        <f t="shared" ca="1" si="235"/>
        <v/>
      </c>
      <c r="BD1365" s="49">
        <f t="shared" ca="1" si="230"/>
        <v>815.5</v>
      </c>
      <c r="BE1365" s="3">
        <f t="shared" ca="1" si="229"/>
        <v>8.1500000000000003E-2</v>
      </c>
      <c r="BF1365" s="3">
        <f t="shared" ca="1" si="231"/>
        <v>-1.3950525282585462</v>
      </c>
      <c r="BG1365" s="9">
        <f t="shared" ca="1" si="232"/>
        <v>0</v>
      </c>
      <c r="BH1365" s="6">
        <f ca="1">IF(ISNUMBER('Descriptive Stats'!BF1365),'Descriptive Stats'!BF1365,#N/A)</f>
        <v>-1.3950525282585462</v>
      </c>
      <c r="BI1365" s="6">
        <f ca="1">IF(ISNUMBER('Descriptive Stats'!E1365),'Descriptive Stats'!E1365,#N/A)</f>
        <v>0</v>
      </c>
      <c r="BK1365" s="2">
        <f t="shared" ca="1" si="226"/>
        <v>0</v>
      </c>
      <c r="BL1365" s="2" t="str">
        <f t="shared" ca="1" si="227"/>
        <v/>
      </c>
    </row>
    <row r="1366" spans="1:64" ht="14.4" x14ac:dyDescent="0.3">
      <c r="A1366" s="2">
        <f>ROW()</f>
        <v>1366</v>
      </c>
      <c r="B1366" s="56"/>
      <c r="C1366" s="8">
        <f t="shared" ca="1" si="233"/>
        <v>4</v>
      </c>
      <c r="D1366" s="8">
        <f t="shared" ca="1" si="234"/>
        <v>0</v>
      </c>
      <c r="E1366" s="50">
        <f t="shared" ca="1" si="228"/>
        <v>1</v>
      </c>
      <c r="F1366" s="2" t="str">
        <f t="shared" ca="1" si="235"/>
        <v/>
      </c>
      <c r="BD1366" s="49">
        <f t="shared" ca="1" si="230"/>
        <v>1871</v>
      </c>
      <c r="BE1366" s="3">
        <f t="shared" ca="1" si="229"/>
        <v>0.18704999999999999</v>
      </c>
      <c r="BF1366" s="3">
        <f t="shared" ca="1" si="231"/>
        <v>-0.88881967520906158</v>
      </c>
      <c r="BG1366" s="9">
        <f t="shared" ca="1" si="232"/>
        <v>1</v>
      </c>
      <c r="BH1366" s="6">
        <f ca="1">IF(ISNUMBER('Descriptive Stats'!BF1366),'Descriptive Stats'!BF1366,#N/A)</f>
        <v>-0.88881967520906158</v>
      </c>
      <c r="BI1366" s="6">
        <f ca="1">IF(ISNUMBER('Descriptive Stats'!E1366),'Descriptive Stats'!E1366,#N/A)</f>
        <v>1</v>
      </c>
      <c r="BK1366" s="2">
        <f t="shared" ca="1" si="226"/>
        <v>1</v>
      </c>
      <c r="BL1366" s="2" t="str">
        <f t="shared" ca="1" si="227"/>
        <v/>
      </c>
    </row>
    <row r="1367" spans="1:64" ht="14.4" x14ac:dyDescent="0.3">
      <c r="A1367" s="2">
        <f>ROW()</f>
        <v>1367</v>
      </c>
      <c r="B1367" s="56"/>
      <c r="C1367" s="8">
        <f t="shared" ca="1" si="233"/>
        <v>12</v>
      </c>
      <c r="D1367" s="8">
        <f t="shared" ca="1" si="234"/>
        <v>1</v>
      </c>
      <c r="E1367" s="50">
        <f t="shared" ca="1" si="228"/>
        <v>0</v>
      </c>
      <c r="F1367" s="2" t="str">
        <f t="shared" ca="1" si="235"/>
        <v/>
      </c>
      <c r="BD1367" s="49">
        <f t="shared" ca="1" si="230"/>
        <v>815.5</v>
      </c>
      <c r="BE1367" s="3">
        <f t="shared" ca="1" si="229"/>
        <v>8.1500000000000003E-2</v>
      </c>
      <c r="BF1367" s="3">
        <f t="shared" ca="1" si="231"/>
        <v>-1.3950525282585462</v>
      </c>
      <c r="BG1367" s="9">
        <f t="shared" ca="1" si="232"/>
        <v>0</v>
      </c>
      <c r="BH1367" s="6">
        <f ca="1">IF(ISNUMBER('Descriptive Stats'!BF1367),'Descriptive Stats'!BF1367,#N/A)</f>
        <v>-1.3950525282585462</v>
      </c>
      <c r="BI1367" s="6">
        <f ca="1">IF(ISNUMBER('Descriptive Stats'!E1367),'Descriptive Stats'!E1367,#N/A)</f>
        <v>0</v>
      </c>
      <c r="BK1367" s="2">
        <f t="shared" ca="1" si="226"/>
        <v>0</v>
      </c>
      <c r="BL1367" s="2" t="str">
        <f t="shared" ca="1" si="227"/>
        <v/>
      </c>
    </row>
    <row r="1368" spans="1:64" ht="14.4" x14ac:dyDescent="0.3">
      <c r="A1368" s="2">
        <f>ROW()</f>
        <v>1368</v>
      </c>
      <c r="B1368" s="56"/>
      <c r="C1368" s="8">
        <f t="shared" ca="1" si="233"/>
        <v>22</v>
      </c>
      <c r="D1368" s="8">
        <f t="shared" ca="1" si="234"/>
        <v>0</v>
      </c>
      <c r="E1368" s="50">
        <f t="shared" ca="1" si="228"/>
        <v>15</v>
      </c>
      <c r="F1368" s="2" t="str">
        <f t="shared" ca="1" si="235"/>
        <v/>
      </c>
      <c r="BD1368" s="49">
        <f t="shared" ca="1" si="230"/>
        <v>5051.5</v>
      </c>
      <c r="BE1368" s="3">
        <f t="shared" ca="1" si="229"/>
        <v>0.50509999999999999</v>
      </c>
      <c r="BF1368" s="3">
        <f t="shared" ca="1" si="231"/>
        <v>1.2784152420787677E-2</v>
      </c>
      <c r="BG1368" s="9">
        <f t="shared" ca="1" si="232"/>
        <v>15</v>
      </c>
      <c r="BH1368" s="6">
        <f ca="1">IF(ISNUMBER('Descriptive Stats'!BF1368),'Descriptive Stats'!BF1368,#N/A)</f>
        <v>1.2784152420787677E-2</v>
      </c>
      <c r="BI1368" s="6">
        <f ca="1">IF(ISNUMBER('Descriptive Stats'!E1368),'Descriptive Stats'!E1368,#N/A)</f>
        <v>15</v>
      </c>
      <c r="BK1368" s="2" t="str">
        <f t="shared" ca="1" si="226"/>
        <v/>
      </c>
      <c r="BL1368" s="2">
        <f t="shared" ca="1" si="227"/>
        <v>15</v>
      </c>
    </row>
    <row r="1369" spans="1:64" ht="14.4" x14ac:dyDescent="0.3">
      <c r="A1369" s="2">
        <f>ROW()</f>
        <v>1369</v>
      </c>
      <c r="B1369" s="56"/>
      <c r="C1369" s="8">
        <f t="shared" ca="1" si="233"/>
        <v>24</v>
      </c>
      <c r="D1369" s="8">
        <f t="shared" ca="1" si="234"/>
        <v>15</v>
      </c>
      <c r="E1369" s="50">
        <f t="shared" ca="1" si="228"/>
        <v>7</v>
      </c>
      <c r="F1369" s="2" t="str">
        <f t="shared" ca="1" si="235"/>
        <v/>
      </c>
      <c r="BD1369" s="49">
        <f t="shared" ca="1" si="230"/>
        <v>4473.5</v>
      </c>
      <c r="BE1369" s="3">
        <f t="shared" ca="1" si="229"/>
        <v>0.44729999999999998</v>
      </c>
      <c r="BF1369" s="3">
        <f t="shared" ca="1" si="231"/>
        <v>-0.13248586824472414</v>
      </c>
      <c r="BG1369" s="9">
        <f t="shared" ca="1" si="232"/>
        <v>7</v>
      </c>
      <c r="BH1369" s="6">
        <f ca="1">IF(ISNUMBER('Descriptive Stats'!BF1369),'Descriptive Stats'!BF1369,#N/A)</f>
        <v>-0.13248586824472414</v>
      </c>
      <c r="BI1369" s="6">
        <f ca="1">IF(ISNUMBER('Descriptive Stats'!E1369),'Descriptive Stats'!E1369,#N/A)</f>
        <v>7</v>
      </c>
      <c r="BK1369" s="2" t="str">
        <f t="shared" ca="1" si="226"/>
        <v/>
      </c>
      <c r="BL1369" s="2">
        <f t="shared" ca="1" si="227"/>
        <v>7</v>
      </c>
    </row>
    <row r="1370" spans="1:64" ht="14.4" x14ac:dyDescent="0.3">
      <c r="A1370" s="2">
        <f>ROW()</f>
        <v>1370</v>
      </c>
      <c r="B1370" s="56"/>
      <c r="C1370" s="8">
        <f t="shared" ca="1" si="233"/>
        <v>19</v>
      </c>
      <c r="D1370" s="8">
        <f t="shared" ca="1" si="234"/>
        <v>7</v>
      </c>
      <c r="E1370" s="50">
        <f t="shared" ca="1" si="228"/>
        <v>0</v>
      </c>
      <c r="F1370" s="2" t="str">
        <f t="shared" ca="1" si="235"/>
        <v/>
      </c>
      <c r="BD1370" s="49">
        <f t="shared" ca="1" si="230"/>
        <v>815.5</v>
      </c>
      <c r="BE1370" s="3">
        <f t="shared" ca="1" si="229"/>
        <v>8.1500000000000003E-2</v>
      </c>
      <c r="BF1370" s="3">
        <f t="shared" ca="1" si="231"/>
        <v>-1.3950525282585462</v>
      </c>
      <c r="BG1370" s="9">
        <f t="shared" ca="1" si="232"/>
        <v>0</v>
      </c>
      <c r="BH1370" s="6">
        <f ca="1">IF(ISNUMBER('Descriptive Stats'!BF1370),'Descriptive Stats'!BF1370,#N/A)</f>
        <v>-1.3950525282585462</v>
      </c>
      <c r="BI1370" s="6">
        <f ca="1">IF(ISNUMBER('Descriptive Stats'!E1370),'Descriptive Stats'!E1370,#N/A)</f>
        <v>0</v>
      </c>
      <c r="BK1370" s="2">
        <f t="shared" ca="1" si="226"/>
        <v>0</v>
      </c>
      <c r="BL1370" s="2" t="str">
        <f t="shared" ca="1" si="227"/>
        <v/>
      </c>
    </row>
    <row r="1371" spans="1:64" ht="14.4" x14ac:dyDescent="0.3">
      <c r="A1371" s="2">
        <f>ROW()</f>
        <v>1371</v>
      </c>
      <c r="B1371" s="56"/>
      <c r="C1371" s="8">
        <f t="shared" ca="1" si="233"/>
        <v>14</v>
      </c>
      <c r="D1371" s="8">
        <f t="shared" ca="1" si="234"/>
        <v>0</v>
      </c>
      <c r="E1371" s="50">
        <f t="shared" ca="1" si="228"/>
        <v>2</v>
      </c>
      <c r="F1371" s="2" t="str">
        <f t="shared" ca="1" si="235"/>
        <v/>
      </c>
      <c r="BD1371" s="49">
        <f t="shared" ca="1" si="230"/>
        <v>2595</v>
      </c>
      <c r="BE1371" s="3">
        <f t="shared" ca="1" si="229"/>
        <v>0.25945000000000001</v>
      </c>
      <c r="BF1371" s="3">
        <f t="shared" ca="1" si="231"/>
        <v>-0.6450419512753276</v>
      </c>
      <c r="BG1371" s="9">
        <f t="shared" ca="1" si="232"/>
        <v>2</v>
      </c>
      <c r="BH1371" s="6">
        <f ca="1">IF(ISNUMBER('Descriptive Stats'!BF1371),'Descriptive Stats'!BF1371,#N/A)</f>
        <v>-0.6450419512753276</v>
      </c>
      <c r="BI1371" s="6">
        <f ca="1">IF(ISNUMBER('Descriptive Stats'!E1371),'Descriptive Stats'!E1371,#N/A)</f>
        <v>2</v>
      </c>
      <c r="BK1371" s="2">
        <f t="shared" ca="1" si="226"/>
        <v>2</v>
      </c>
      <c r="BL1371" s="2">
        <f t="shared" ca="1" si="227"/>
        <v>2</v>
      </c>
    </row>
    <row r="1372" spans="1:64" ht="14.4" x14ac:dyDescent="0.3">
      <c r="A1372" s="2">
        <f>ROW()</f>
        <v>1372</v>
      </c>
      <c r="B1372" s="56"/>
      <c r="C1372" s="8">
        <f t="shared" ca="1" si="233"/>
        <v>3</v>
      </c>
      <c r="D1372" s="8">
        <f t="shared" ca="1" si="234"/>
        <v>2</v>
      </c>
      <c r="E1372" s="50">
        <f t="shared" ca="1" si="228"/>
        <v>0</v>
      </c>
      <c r="F1372" s="2" t="str">
        <f t="shared" ca="1" si="235"/>
        <v/>
      </c>
      <c r="BD1372" s="49">
        <f t="shared" ca="1" si="230"/>
        <v>815.5</v>
      </c>
      <c r="BE1372" s="3">
        <f t="shared" ca="1" si="229"/>
        <v>8.1500000000000003E-2</v>
      </c>
      <c r="BF1372" s="3">
        <f t="shared" ca="1" si="231"/>
        <v>-1.3950525282585462</v>
      </c>
      <c r="BG1372" s="9">
        <f t="shared" ca="1" si="232"/>
        <v>0</v>
      </c>
      <c r="BH1372" s="6">
        <f ca="1">IF(ISNUMBER('Descriptive Stats'!BF1372),'Descriptive Stats'!BF1372,#N/A)</f>
        <v>-1.3950525282585462</v>
      </c>
      <c r="BI1372" s="6">
        <f ca="1">IF(ISNUMBER('Descriptive Stats'!E1372),'Descriptive Stats'!E1372,#N/A)</f>
        <v>0</v>
      </c>
      <c r="BK1372" s="2">
        <f t="shared" ca="1" si="226"/>
        <v>0</v>
      </c>
      <c r="BL1372" s="2" t="str">
        <f t="shared" ca="1" si="227"/>
        <v/>
      </c>
    </row>
    <row r="1373" spans="1:64" ht="14.4" x14ac:dyDescent="0.3">
      <c r="A1373" s="2">
        <f>ROW()</f>
        <v>1373</v>
      </c>
      <c r="B1373" s="56"/>
      <c r="C1373" s="8">
        <f t="shared" ca="1" si="233"/>
        <v>4</v>
      </c>
      <c r="D1373" s="8">
        <f t="shared" ca="1" si="234"/>
        <v>0</v>
      </c>
      <c r="E1373" s="50">
        <f t="shared" ca="1" si="228"/>
        <v>1</v>
      </c>
      <c r="F1373" s="2" t="str">
        <f t="shared" ca="1" si="235"/>
        <v/>
      </c>
      <c r="BD1373" s="49">
        <f t="shared" ca="1" si="230"/>
        <v>1871</v>
      </c>
      <c r="BE1373" s="3">
        <f t="shared" ca="1" si="229"/>
        <v>0.18704999999999999</v>
      </c>
      <c r="BF1373" s="3">
        <f t="shared" ca="1" si="231"/>
        <v>-0.88881967520906158</v>
      </c>
      <c r="BG1373" s="9">
        <f t="shared" ca="1" si="232"/>
        <v>1</v>
      </c>
      <c r="BH1373" s="6">
        <f ca="1">IF(ISNUMBER('Descriptive Stats'!BF1373),'Descriptive Stats'!BF1373,#N/A)</f>
        <v>-0.88881967520906158</v>
      </c>
      <c r="BI1373" s="6">
        <f ca="1">IF(ISNUMBER('Descriptive Stats'!E1373),'Descriptive Stats'!E1373,#N/A)</f>
        <v>1</v>
      </c>
      <c r="BK1373" s="2">
        <f t="shared" ca="1" si="226"/>
        <v>1</v>
      </c>
      <c r="BL1373" s="2" t="str">
        <f t="shared" ca="1" si="227"/>
        <v/>
      </c>
    </row>
    <row r="1374" spans="1:64" ht="14.4" x14ac:dyDescent="0.3">
      <c r="A1374" s="2">
        <f>ROW()</f>
        <v>1374</v>
      </c>
      <c r="B1374" s="56"/>
      <c r="C1374" s="8">
        <f t="shared" ca="1" si="233"/>
        <v>12</v>
      </c>
      <c r="D1374" s="8">
        <f t="shared" ca="1" si="234"/>
        <v>1</v>
      </c>
      <c r="E1374" s="50">
        <f t="shared" ca="1" si="228"/>
        <v>6</v>
      </c>
      <c r="F1374" s="2" t="str">
        <f t="shared" ca="1" si="235"/>
        <v/>
      </c>
      <c r="BD1374" s="49">
        <f t="shared" ca="1" si="230"/>
        <v>3900</v>
      </c>
      <c r="BE1374" s="3">
        <f t="shared" ca="1" si="229"/>
        <v>0.38995000000000002</v>
      </c>
      <c r="BF1374" s="3">
        <f t="shared" ca="1" si="231"/>
        <v>-0.2794493539703507</v>
      </c>
      <c r="BG1374" s="9">
        <f t="shared" ca="1" si="232"/>
        <v>6</v>
      </c>
      <c r="BH1374" s="6">
        <f ca="1">IF(ISNUMBER('Descriptive Stats'!BF1374),'Descriptive Stats'!BF1374,#N/A)</f>
        <v>-0.2794493539703507</v>
      </c>
      <c r="BI1374" s="6">
        <f ca="1">IF(ISNUMBER('Descriptive Stats'!E1374),'Descriptive Stats'!E1374,#N/A)</f>
        <v>6</v>
      </c>
      <c r="BK1374" s="2" t="str">
        <f t="shared" ca="1" si="226"/>
        <v/>
      </c>
      <c r="BL1374" s="2">
        <f t="shared" ca="1" si="227"/>
        <v>6</v>
      </c>
    </row>
    <row r="1375" spans="1:64" ht="14.4" x14ac:dyDescent="0.3">
      <c r="A1375" s="2">
        <f>ROW()</f>
        <v>1375</v>
      </c>
      <c r="B1375" s="56"/>
      <c r="C1375" s="8">
        <f t="shared" ca="1" si="233"/>
        <v>16</v>
      </c>
      <c r="D1375" s="8">
        <f t="shared" ca="1" si="234"/>
        <v>6</v>
      </c>
      <c r="E1375" s="50">
        <f t="shared" ca="1" si="228"/>
        <v>19</v>
      </c>
      <c r="F1375" s="2" t="str">
        <f t="shared" ca="1" si="235"/>
        <v>X</v>
      </c>
      <c r="BD1375" s="49">
        <f t="shared" ca="1" si="230"/>
        <v>5294</v>
      </c>
      <c r="BE1375" s="3">
        <f t="shared" ca="1" si="229"/>
        <v>0.52934999999999999</v>
      </c>
      <c r="BF1375" s="3">
        <f t="shared" ca="1" si="231"/>
        <v>7.3636031452008061E-2</v>
      </c>
      <c r="BG1375" s="9">
        <f t="shared" ca="1" si="232"/>
        <v>19</v>
      </c>
      <c r="BH1375" s="6">
        <f ca="1">IF(ISNUMBER('Descriptive Stats'!BF1375),'Descriptive Stats'!BF1375,#N/A)</f>
        <v>7.3636031452008061E-2</v>
      </c>
      <c r="BI1375" s="6">
        <f ca="1">IF(ISNUMBER('Descriptive Stats'!E1375),'Descriptive Stats'!E1375,#N/A)</f>
        <v>19</v>
      </c>
      <c r="BK1375" s="2" t="str">
        <f t="shared" ca="1" si="226"/>
        <v/>
      </c>
      <c r="BL1375" s="2">
        <f t="shared" ca="1" si="227"/>
        <v>19</v>
      </c>
    </row>
    <row r="1376" spans="1:64" ht="14.4" x14ac:dyDescent="0.3">
      <c r="A1376" s="2">
        <f>ROW()</f>
        <v>1376</v>
      </c>
      <c r="B1376" s="56"/>
      <c r="C1376" s="8">
        <f t="shared" ca="1" si="233"/>
        <v>7</v>
      </c>
      <c r="D1376" s="8">
        <f t="shared" ca="1" si="234"/>
        <v>19</v>
      </c>
      <c r="E1376" s="50">
        <f t="shared" ca="1" si="228"/>
        <v>0</v>
      </c>
      <c r="F1376" s="2" t="str">
        <f t="shared" ca="1" si="235"/>
        <v/>
      </c>
      <c r="BD1376" s="49">
        <f t="shared" ca="1" si="230"/>
        <v>815.5</v>
      </c>
      <c r="BE1376" s="3">
        <f t="shared" ca="1" si="229"/>
        <v>8.1500000000000003E-2</v>
      </c>
      <c r="BF1376" s="3">
        <f t="shared" ca="1" si="231"/>
        <v>-1.3950525282585462</v>
      </c>
      <c r="BG1376" s="9">
        <f t="shared" ca="1" si="232"/>
        <v>0</v>
      </c>
      <c r="BH1376" s="6">
        <f ca="1">IF(ISNUMBER('Descriptive Stats'!BF1376),'Descriptive Stats'!BF1376,#N/A)</f>
        <v>-1.3950525282585462</v>
      </c>
      <c r="BI1376" s="6">
        <f ca="1">IF(ISNUMBER('Descriptive Stats'!E1376),'Descriptive Stats'!E1376,#N/A)</f>
        <v>0</v>
      </c>
      <c r="BK1376" s="2">
        <f t="shared" ca="1" si="226"/>
        <v>0</v>
      </c>
      <c r="BL1376" s="2" t="str">
        <f t="shared" ca="1" si="227"/>
        <v/>
      </c>
    </row>
    <row r="1377" spans="1:64" ht="14.4" x14ac:dyDescent="0.3">
      <c r="A1377" s="2">
        <f>ROW()</f>
        <v>1377</v>
      </c>
      <c r="B1377" s="56"/>
      <c r="C1377" s="8">
        <f t="shared" ca="1" si="233"/>
        <v>18</v>
      </c>
      <c r="D1377" s="8">
        <f t="shared" ca="1" si="234"/>
        <v>0</v>
      </c>
      <c r="E1377" s="50">
        <f t="shared" ca="1" si="228"/>
        <v>9</v>
      </c>
      <c r="F1377" s="2" t="str">
        <f t="shared" ca="1" si="235"/>
        <v/>
      </c>
      <c r="BD1377" s="49">
        <f t="shared" ca="1" si="230"/>
        <v>4819</v>
      </c>
      <c r="BE1377" s="3">
        <f t="shared" ca="1" si="229"/>
        <v>0.48185</v>
      </c>
      <c r="BF1377" s="3">
        <f t="shared" ca="1" si="231"/>
        <v>-4.5511009098988427E-2</v>
      </c>
      <c r="BG1377" s="9">
        <f t="shared" ca="1" si="232"/>
        <v>9</v>
      </c>
      <c r="BH1377" s="6">
        <f ca="1">IF(ISNUMBER('Descriptive Stats'!BF1377),'Descriptive Stats'!BF1377,#N/A)</f>
        <v>-4.5511009098988427E-2</v>
      </c>
      <c r="BI1377" s="6">
        <f ca="1">IF(ISNUMBER('Descriptive Stats'!E1377),'Descriptive Stats'!E1377,#N/A)</f>
        <v>9</v>
      </c>
      <c r="BK1377" s="2" t="str">
        <f t="shared" ca="1" si="226"/>
        <v/>
      </c>
      <c r="BL1377" s="2">
        <f t="shared" ca="1" si="227"/>
        <v>9</v>
      </c>
    </row>
    <row r="1378" spans="1:64" ht="14.4" x14ac:dyDescent="0.3">
      <c r="A1378" s="2">
        <f>ROW()</f>
        <v>1378</v>
      </c>
      <c r="B1378" s="56"/>
      <c r="C1378" s="8">
        <f t="shared" ca="1" si="233"/>
        <v>23</v>
      </c>
      <c r="D1378" s="8">
        <f t="shared" ca="1" si="234"/>
        <v>9</v>
      </c>
      <c r="E1378" s="50">
        <f t="shared" ca="1" si="228"/>
        <v>2</v>
      </c>
      <c r="F1378" s="2" t="str">
        <f t="shared" ca="1" si="235"/>
        <v/>
      </c>
      <c r="BD1378" s="49">
        <f t="shared" ca="1" si="230"/>
        <v>2595</v>
      </c>
      <c r="BE1378" s="3">
        <f t="shared" ca="1" si="229"/>
        <v>0.25945000000000001</v>
      </c>
      <c r="BF1378" s="3">
        <f t="shared" ca="1" si="231"/>
        <v>-0.6450419512753276</v>
      </c>
      <c r="BG1378" s="9">
        <f t="shared" ca="1" si="232"/>
        <v>2</v>
      </c>
      <c r="BH1378" s="6">
        <f ca="1">IF(ISNUMBER('Descriptive Stats'!BF1378),'Descriptive Stats'!BF1378,#N/A)</f>
        <v>-0.6450419512753276</v>
      </c>
      <c r="BI1378" s="6">
        <f ca="1">IF(ISNUMBER('Descriptive Stats'!E1378),'Descriptive Stats'!E1378,#N/A)</f>
        <v>2</v>
      </c>
      <c r="BK1378" s="2">
        <f t="shared" ca="1" si="226"/>
        <v>2</v>
      </c>
      <c r="BL1378" s="2">
        <f t="shared" ca="1" si="227"/>
        <v>2</v>
      </c>
    </row>
    <row r="1379" spans="1:64" ht="14.4" x14ac:dyDescent="0.3">
      <c r="A1379" s="2">
        <f>ROW()</f>
        <v>1379</v>
      </c>
      <c r="B1379" s="56"/>
      <c r="C1379" s="8">
        <f t="shared" ca="1" si="233"/>
        <v>9</v>
      </c>
      <c r="D1379" s="8">
        <f t="shared" ca="1" si="234"/>
        <v>2</v>
      </c>
      <c r="E1379" s="50">
        <f t="shared" ca="1" si="228"/>
        <v>0</v>
      </c>
      <c r="F1379" s="2" t="str">
        <f t="shared" ca="1" si="235"/>
        <v/>
      </c>
      <c r="BD1379" s="49">
        <f t="shared" ca="1" si="230"/>
        <v>815.5</v>
      </c>
      <c r="BE1379" s="3">
        <f t="shared" ca="1" si="229"/>
        <v>8.1500000000000003E-2</v>
      </c>
      <c r="BF1379" s="3">
        <f t="shared" ca="1" si="231"/>
        <v>-1.3950525282585462</v>
      </c>
      <c r="BG1379" s="9">
        <f t="shared" ca="1" si="232"/>
        <v>0</v>
      </c>
      <c r="BH1379" s="6">
        <f ca="1">IF(ISNUMBER('Descriptive Stats'!BF1379),'Descriptive Stats'!BF1379,#N/A)</f>
        <v>-1.3950525282585462</v>
      </c>
      <c r="BI1379" s="6">
        <f ca="1">IF(ISNUMBER('Descriptive Stats'!E1379),'Descriptive Stats'!E1379,#N/A)</f>
        <v>0</v>
      </c>
      <c r="BK1379" s="2">
        <f t="shared" ref="BK1379:BK1442" ca="1" si="236">IF(AND(ISNUMBER(E1379),E1379&lt;=$J$15),E1379,"")</f>
        <v>0</v>
      </c>
      <c r="BL1379" s="2" t="str">
        <f t="shared" ref="BL1379:BL1442" ca="1" si="237">IF(AND(ISNUMBER(E1379),E1379&gt;=$J$15),E1379,"")</f>
        <v/>
      </c>
    </row>
    <row r="1380" spans="1:64" ht="14.4" x14ac:dyDescent="0.3">
      <c r="A1380" s="2">
        <f>ROW()</f>
        <v>1380</v>
      </c>
      <c r="B1380" s="56"/>
      <c r="C1380" s="8">
        <f t="shared" ca="1" si="233"/>
        <v>11</v>
      </c>
      <c r="D1380" s="8">
        <f t="shared" ca="1" si="234"/>
        <v>0</v>
      </c>
      <c r="E1380" s="50">
        <f t="shared" ca="1" si="228"/>
        <v>7</v>
      </c>
      <c r="F1380" s="2" t="str">
        <f t="shared" ca="1" si="235"/>
        <v/>
      </c>
      <c r="BD1380" s="49">
        <f t="shared" ca="1" si="230"/>
        <v>4473.5</v>
      </c>
      <c r="BE1380" s="3">
        <f t="shared" ca="1" si="229"/>
        <v>0.44729999999999998</v>
      </c>
      <c r="BF1380" s="3">
        <f t="shared" ca="1" si="231"/>
        <v>-0.13248586824472414</v>
      </c>
      <c r="BG1380" s="9">
        <f t="shared" ca="1" si="232"/>
        <v>7</v>
      </c>
      <c r="BH1380" s="6">
        <f ca="1">IF(ISNUMBER('Descriptive Stats'!BF1380),'Descriptive Stats'!BF1380,#N/A)</f>
        <v>-0.13248586824472414</v>
      </c>
      <c r="BI1380" s="6">
        <f ca="1">IF(ISNUMBER('Descriptive Stats'!E1380),'Descriptive Stats'!E1380,#N/A)</f>
        <v>7</v>
      </c>
      <c r="BK1380" s="2" t="str">
        <f t="shared" ca="1" si="236"/>
        <v/>
      </c>
      <c r="BL1380" s="2">
        <f t="shared" ca="1" si="237"/>
        <v>7</v>
      </c>
    </row>
    <row r="1381" spans="1:64" ht="14.4" x14ac:dyDescent="0.3">
      <c r="A1381" s="2">
        <f>ROW()</f>
        <v>1381</v>
      </c>
      <c r="B1381" s="56"/>
      <c r="C1381" s="8">
        <f t="shared" ca="1" si="233"/>
        <v>6</v>
      </c>
      <c r="D1381" s="8">
        <f t="shared" ca="1" si="234"/>
        <v>7</v>
      </c>
      <c r="E1381" s="50">
        <f t="shared" ca="1" si="228"/>
        <v>9</v>
      </c>
      <c r="F1381" s="2" t="str">
        <f t="shared" ca="1" si="235"/>
        <v/>
      </c>
      <c r="BD1381" s="49">
        <f t="shared" ca="1" si="230"/>
        <v>4819</v>
      </c>
      <c r="BE1381" s="3">
        <f t="shared" ca="1" si="229"/>
        <v>0.48185</v>
      </c>
      <c r="BF1381" s="3">
        <f t="shared" ca="1" si="231"/>
        <v>-4.5511009098988427E-2</v>
      </c>
      <c r="BG1381" s="9">
        <f t="shared" ca="1" si="232"/>
        <v>9</v>
      </c>
      <c r="BH1381" s="6">
        <f ca="1">IF(ISNUMBER('Descriptive Stats'!BF1381),'Descriptive Stats'!BF1381,#N/A)</f>
        <v>-4.5511009098988427E-2</v>
      </c>
      <c r="BI1381" s="6">
        <f ca="1">IF(ISNUMBER('Descriptive Stats'!E1381),'Descriptive Stats'!E1381,#N/A)</f>
        <v>9</v>
      </c>
      <c r="BK1381" s="2" t="str">
        <f t="shared" ca="1" si="236"/>
        <v/>
      </c>
      <c r="BL1381" s="2">
        <f t="shared" ca="1" si="237"/>
        <v>9</v>
      </c>
    </row>
    <row r="1382" spans="1:64" ht="14.4" x14ac:dyDescent="0.3">
      <c r="A1382" s="2">
        <f>ROW()</f>
        <v>1382</v>
      </c>
      <c r="B1382" s="56"/>
      <c r="C1382" s="8">
        <f t="shared" ca="1" si="233"/>
        <v>23</v>
      </c>
      <c r="D1382" s="8">
        <f t="shared" ca="1" si="234"/>
        <v>9</v>
      </c>
      <c r="E1382" s="50">
        <f t="shared" ca="1" si="228"/>
        <v>6</v>
      </c>
      <c r="F1382" s="2" t="str">
        <f t="shared" ca="1" si="235"/>
        <v/>
      </c>
      <c r="BD1382" s="49">
        <f t="shared" ca="1" si="230"/>
        <v>3900</v>
      </c>
      <c r="BE1382" s="3">
        <f t="shared" ca="1" si="229"/>
        <v>0.38995000000000002</v>
      </c>
      <c r="BF1382" s="3">
        <f t="shared" ca="1" si="231"/>
        <v>-0.2794493539703507</v>
      </c>
      <c r="BG1382" s="9">
        <f t="shared" ca="1" si="232"/>
        <v>6</v>
      </c>
      <c r="BH1382" s="6">
        <f ca="1">IF(ISNUMBER('Descriptive Stats'!BF1382),'Descriptive Stats'!BF1382,#N/A)</f>
        <v>-0.2794493539703507</v>
      </c>
      <c r="BI1382" s="6">
        <f ca="1">IF(ISNUMBER('Descriptive Stats'!E1382),'Descriptive Stats'!E1382,#N/A)</f>
        <v>6</v>
      </c>
      <c r="BK1382" s="2" t="str">
        <f t="shared" ca="1" si="236"/>
        <v/>
      </c>
      <c r="BL1382" s="2">
        <f t="shared" ca="1" si="237"/>
        <v>6</v>
      </c>
    </row>
    <row r="1383" spans="1:64" ht="14.4" x14ac:dyDescent="0.3">
      <c r="A1383" s="2">
        <f>ROW()</f>
        <v>1383</v>
      </c>
      <c r="B1383" s="56"/>
      <c r="C1383" s="8">
        <f t="shared" ca="1" si="233"/>
        <v>16</v>
      </c>
      <c r="D1383" s="8">
        <f t="shared" ca="1" si="234"/>
        <v>6</v>
      </c>
      <c r="E1383" s="50">
        <f t="shared" ca="1" si="228"/>
        <v>0</v>
      </c>
      <c r="F1383" s="2" t="str">
        <f t="shared" ca="1" si="235"/>
        <v/>
      </c>
      <c r="BD1383" s="49">
        <f t="shared" ca="1" si="230"/>
        <v>815.5</v>
      </c>
      <c r="BE1383" s="3">
        <f t="shared" ca="1" si="229"/>
        <v>8.1500000000000003E-2</v>
      </c>
      <c r="BF1383" s="3">
        <f t="shared" ca="1" si="231"/>
        <v>-1.3950525282585462</v>
      </c>
      <c r="BG1383" s="9">
        <f t="shared" ca="1" si="232"/>
        <v>0</v>
      </c>
      <c r="BH1383" s="6">
        <f ca="1">IF(ISNUMBER('Descriptive Stats'!BF1383),'Descriptive Stats'!BF1383,#N/A)</f>
        <v>-1.3950525282585462</v>
      </c>
      <c r="BI1383" s="6">
        <f ca="1">IF(ISNUMBER('Descriptive Stats'!E1383),'Descriptive Stats'!E1383,#N/A)</f>
        <v>0</v>
      </c>
      <c r="BK1383" s="2">
        <f t="shared" ca="1" si="236"/>
        <v>0</v>
      </c>
      <c r="BL1383" s="2" t="str">
        <f t="shared" ca="1" si="237"/>
        <v/>
      </c>
    </row>
    <row r="1384" spans="1:64" ht="14.4" x14ac:dyDescent="0.3">
      <c r="A1384" s="2">
        <f>ROW()</f>
        <v>1384</v>
      </c>
      <c r="B1384" s="56"/>
      <c r="C1384" s="8">
        <f t="shared" ca="1" si="233"/>
        <v>4</v>
      </c>
      <c r="D1384" s="8">
        <f t="shared" ca="1" si="234"/>
        <v>0</v>
      </c>
      <c r="E1384" s="50">
        <f t="shared" ca="1" si="228"/>
        <v>2</v>
      </c>
      <c r="F1384" s="2" t="str">
        <f t="shared" ca="1" si="235"/>
        <v/>
      </c>
      <c r="BD1384" s="49">
        <f t="shared" ca="1" si="230"/>
        <v>2595</v>
      </c>
      <c r="BE1384" s="3">
        <f t="shared" ca="1" si="229"/>
        <v>0.25945000000000001</v>
      </c>
      <c r="BF1384" s="3">
        <f t="shared" ca="1" si="231"/>
        <v>-0.6450419512753276</v>
      </c>
      <c r="BG1384" s="9">
        <f t="shared" ca="1" si="232"/>
        <v>2</v>
      </c>
      <c r="BH1384" s="6">
        <f ca="1">IF(ISNUMBER('Descriptive Stats'!BF1384),'Descriptive Stats'!BF1384,#N/A)</f>
        <v>-0.6450419512753276</v>
      </c>
      <c r="BI1384" s="6">
        <f ca="1">IF(ISNUMBER('Descriptive Stats'!E1384),'Descriptive Stats'!E1384,#N/A)</f>
        <v>2</v>
      </c>
      <c r="BK1384" s="2">
        <f t="shared" ca="1" si="236"/>
        <v>2</v>
      </c>
      <c r="BL1384" s="2">
        <f t="shared" ca="1" si="237"/>
        <v>2</v>
      </c>
    </row>
    <row r="1385" spans="1:64" ht="14.4" x14ac:dyDescent="0.3">
      <c r="A1385" s="2">
        <f>ROW()</f>
        <v>1385</v>
      </c>
      <c r="B1385" s="56"/>
      <c r="C1385" s="8">
        <f t="shared" ca="1" si="233"/>
        <v>21</v>
      </c>
      <c r="D1385" s="8">
        <f t="shared" ca="1" si="234"/>
        <v>2</v>
      </c>
      <c r="E1385" s="50">
        <f t="shared" ca="1" si="228"/>
        <v>0</v>
      </c>
      <c r="F1385" s="2" t="str">
        <f t="shared" ca="1" si="235"/>
        <v/>
      </c>
      <c r="BD1385" s="49">
        <f t="shared" ca="1" si="230"/>
        <v>815.5</v>
      </c>
      <c r="BE1385" s="3">
        <f t="shared" ca="1" si="229"/>
        <v>8.1500000000000003E-2</v>
      </c>
      <c r="BF1385" s="3">
        <f t="shared" ca="1" si="231"/>
        <v>-1.3950525282585462</v>
      </c>
      <c r="BG1385" s="9">
        <f t="shared" ca="1" si="232"/>
        <v>0</v>
      </c>
      <c r="BH1385" s="6">
        <f ca="1">IF(ISNUMBER('Descriptive Stats'!BF1385),'Descriptive Stats'!BF1385,#N/A)</f>
        <v>-1.3950525282585462</v>
      </c>
      <c r="BI1385" s="6">
        <f ca="1">IF(ISNUMBER('Descriptive Stats'!E1385),'Descriptive Stats'!E1385,#N/A)</f>
        <v>0</v>
      </c>
      <c r="BK1385" s="2">
        <f t="shared" ca="1" si="236"/>
        <v>0</v>
      </c>
      <c r="BL1385" s="2" t="str">
        <f t="shared" ca="1" si="237"/>
        <v/>
      </c>
    </row>
    <row r="1386" spans="1:64" ht="14.4" x14ac:dyDescent="0.3">
      <c r="A1386" s="2">
        <f>ROW()</f>
        <v>1386</v>
      </c>
      <c r="B1386" s="56"/>
      <c r="C1386" s="8">
        <f t="shared" ca="1" si="233"/>
        <v>20</v>
      </c>
      <c r="D1386" s="8">
        <f t="shared" ca="1" si="234"/>
        <v>0</v>
      </c>
      <c r="E1386" s="50">
        <f t="shared" ca="1" si="228"/>
        <v>1</v>
      </c>
      <c r="F1386" s="2" t="str">
        <f t="shared" ca="1" si="235"/>
        <v/>
      </c>
      <c r="BD1386" s="49">
        <f t="shared" ca="1" si="230"/>
        <v>1871</v>
      </c>
      <c r="BE1386" s="3">
        <f t="shared" ca="1" si="229"/>
        <v>0.18704999999999999</v>
      </c>
      <c r="BF1386" s="3">
        <f t="shared" ca="1" si="231"/>
        <v>-0.88881967520906158</v>
      </c>
      <c r="BG1386" s="9">
        <f t="shared" ca="1" si="232"/>
        <v>1</v>
      </c>
      <c r="BH1386" s="6">
        <f ca="1">IF(ISNUMBER('Descriptive Stats'!BF1386),'Descriptive Stats'!BF1386,#N/A)</f>
        <v>-0.88881967520906158</v>
      </c>
      <c r="BI1386" s="6">
        <f ca="1">IF(ISNUMBER('Descriptive Stats'!E1386),'Descriptive Stats'!E1386,#N/A)</f>
        <v>1</v>
      </c>
      <c r="BK1386" s="2">
        <f t="shared" ca="1" si="236"/>
        <v>1</v>
      </c>
      <c r="BL1386" s="2" t="str">
        <f t="shared" ca="1" si="237"/>
        <v/>
      </c>
    </row>
    <row r="1387" spans="1:64" ht="14.4" x14ac:dyDescent="0.3">
      <c r="A1387" s="2">
        <f>ROW()</f>
        <v>1387</v>
      </c>
      <c r="B1387" s="56"/>
      <c r="C1387" s="8">
        <f t="shared" ca="1" si="233"/>
        <v>12</v>
      </c>
      <c r="D1387" s="8">
        <f t="shared" ca="1" si="234"/>
        <v>1</v>
      </c>
      <c r="E1387" s="50">
        <f t="shared" ca="1" si="228"/>
        <v>1</v>
      </c>
      <c r="F1387" s="2" t="str">
        <f t="shared" ca="1" si="235"/>
        <v/>
      </c>
      <c r="BD1387" s="49">
        <f t="shared" ca="1" si="230"/>
        <v>1871</v>
      </c>
      <c r="BE1387" s="3">
        <f t="shared" ca="1" si="229"/>
        <v>0.18704999999999999</v>
      </c>
      <c r="BF1387" s="3">
        <f t="shared" ca="1" si="231"/>
        <v>-0.88881967520906158</v>
      </c>
      <c r="BG1387" s="9">
        <f t="shared" ca="1" si="232"/>
        <v>1</v>
      </c>
      <c r="BH1387" s="6">
        <f ca="1">IF(ISNUMBER('Descriptive Stats'!BF1387),'Descriptive Stats'!BF1387,#N/A)</f>
        <v>-0.88881967520906158</v>
      </c>
      <c r="BI1387" s="6">
        <f ca="1">IF(ISNUMBER('Descriptive Stats'!E1387),'Descriptive Stats'!E1387,#N/A)</f>
        <v>1</v>
      </c>
      <c r="BK1387" s="2">
        <f t="shared" ca="1" si="236"/>
        <v>1</v>
      </c>
      <c r="BL1387" s="2" t="str">
        <f t="shared" ca="1" si="237"/>
        <v/>
      </c>
    </row>
    <row r="1388" spans="1:64" ht="14.4" x14ac:dyDescent="0.3">
      <c r="A1388" s="2">
        <f>ROW()</f>
        <v>1388</v>
      </c>
      <c r="B1388" s="56"/>
      <c r="C1388" s="8">
        <f t="shared" ca="1" si="233"/>
        <v>12</v>
      </c>
      <c r="D1388" s="8">
        <f t="shared" ca="1" si="234"/>
        <v>1</v>
      </c>
      <c r="E1388" s="50">
        <f t="shared" ca="1" si="228"/>
        <v>4</v>
      </c>
      <c r="F1388" s="2" t="str">
        <f t="shared" ca="1" si="235"/>
        <v/>
      </c>
      <c r="BD1388" s="49">
        <f t="shared" ca="1" si="230"/>
        <v>3442</v>
      </c>
      <c r="BE1388" s="3">
        <f t="shared" ca="1" si="229"/>
        <v>0.34415000000000001</v>
      </c>
      <c r="BF1388" s="3">
        <f t="shared" ca="1" si="231"/>
        <v>-0.40116316278173481</v>
      </c>
      <c r="BG1388" s="9">
        <f t="shared" ca="1" si="232"/>
        <v>4</v>
      </c>
      <c r="BH1388" s="6">
        <f ca="1">IF(ISNUMBER('Descriptive Stats'!BF1388),'Descriptive Stats'!BF1388,#N/A)</f>
        <v>-0.40116316278173481</v>
      </c>
      <c r="BI1388" s="6">
        <f ca="1">IF(ISNUMBER('Descriptive Stats'!E1388),'Descriptive Stats'!E1388,#N/A)</f>
        <v>4</v>
      </c>
      <c r="BK1388" s="2" t="str">
        <f t="shared" ca="1" si="236"/>
        <v/>
      </c>
      <c r="BL1388" s="2">
        <f t="shared" ca="1" si="237"/>
        <v>4</v>
      </c>
    </row>
    <row r="1389" spans="1:64" ht="14.4" x14ac:dyDescent="0.3">
      <c r="A1389" s="2">
        <f>ROW()</f>
        <v>1389</v>
      </c>
      <c r="B1389" s="56"/>
      <c r="C1389" s="8">
        <f t="shared" ca="1" si="233"/>
        <v>13</v>
      </c>
      <c r="D1389" s="8">
        <f t="shared" ca="1" si="234"/>
        <v>4</v>
      </c>
      <c r="E1389" s="50">
        <f t="shared" ca="1" si="228"/>
        <v>7</v>
      </c>
      <c r="F1389" s="2" t="str">
        <f t="shared" ca="1" si="235"/>
        <v/>
      </c>
      <c r="BD1389" s="49">
        <f t="shared" ca="1" si="230"/>
        <v>4473.5</v>
      </c>
      <c r="BE1389" s="3">
        <f t="shared" ca="1" si="229"/>
        <v>0.44729999999999998</v>
      </c>
      <c r="BF1389" s="3">
        <f t="shared" ca="1" si="231"/>
        <v>-0.13248586824472414</v>
      </c>
      <c r="BG1389" s="9">
        <f t="shared" ca="1" si="232"/>
        <v>7</v>
      </c>
      <c r="BH1389" s="6">
        <f ca="1">IF(ISNUMBER('Descriptive Stats'!BF1389),'Descriptive Stats'!BF1389,#N/A)</f>
        <v>-0.13248586824472414</v>
      </c>
      <c r="BI1389" s="6">
        <f ca="1">IF(ISNUMBER('Descriptive Stats'!E1389),'Descriptive Stats'!E1389,#N/A)</f>
        <v>7</v>
      </c>
      <c r="BK1389" s="2" t="str">
        <f t="shared" ca="1" si="236"/>
        <v/>
      </c>
      <c r="BL1389" s="2">
        <f t="shared" ca="1" si="237"/>
        <v>7</v>
      </c>
    </row>
    <row r="1390" spans="1:64" ht="14.4" x14ac:dyDescent="0.3">
      <c r="A1390" s="2">
        <f>ROW()</f>
        <v>1390</v>
      </c>
      <c r="B1390" s="56"/>
      <c r="C1390" s="8">
        <f t="shared" ca="1" si="233"/>
        <v>6</v>
      </c>
      <c r="D1390" s="8">
        <f t="shared" ca="1" si="234"/>
        <v>7</v>
      </c>
      <c r="E1390" s="50">
        <f t="shared" ca="1" si="228"/>
        <v>0</v>
      </c>
      <c r="F1390" s="2" t="str">
        <f t="shared" ca="1" si="235"/>
        <v/>
      </c>
      <c r="BD1390" s="49">
        <f t="shared" ca="1" si="230"/>
        <v>815.5</v>
      </c>
      <c r="BE1390" s="3">
        <f t="shared" ca="1" si="229"/>
        <v>8.1500000000000003E-2</v>
      </c>
      <c r="BF1390" s="3">
        <f t="shared" ca="1" si="231"/>
        <v>-1.3950525282585462</v>
      </c>
      <c r="BG1390" s="9">
        <f t="shared" ca="1" si="232"/>
        <v>0</v>
      </c>
      <c r="BH1390" s="6">
        <f ca="1">IF(ISNUMBER('Descriptive Stats'!BF1390),'Descriptive Stats'!BF1390,#N/A)</f>
        <v>-1.3950525282585462</v>
      </c>
      <c r="BI1390" s="6">
        <f ca="1">IF(ISNUMBER('Descriptive Stats'!E1390),'Descriptive Stats'!E1390,#N/A)</f>
        <v>0</v>
      </c>
      <c r="BK1390" s="2">
        <f t="shared" ca="1" si="236"/>
        <v>0</v>
      </c>
      <c r="BL1390" s="2" t="str">
        <f t="shared" ca="1" si="237"/>
        <v/>
      </c>
    </row>
    <row r="1391" spans="1:64" ht="14.4" x14ac:dyDescent="0.3">
      <c r="A1391" s="2">
        <f>ROW()</f>
        <v>1391</v>
      </c>
      <c r="B1391" s="56"/>
      <c r="C1391" s="8">
        <f t="shared" ca="1" si="233"/>
        <v>18</v>
      </c>
      <c r="D1391" s="8">
        <f t="shared" ca="1" si="234"/>
        <v>0</v>
      </c>
      <c r="E1391" s="50">
        <f t="shared" ca="1" si="228"/>
        <v>19</v>
      </c>
      <c r="F1391" s="2" t="str">
        <f t="shared" ca="1" si="235"/>
        <v>X</v>
      </c>
      <c r="BD1391" s="49">
        <f t="shared" ca="1" si="230"/>
        <v>5294</v>
      </c>
      <c r="BE1391" s="3">
        <f t="shared" ca="1" si="229"/>
        <v>0.52934999999999999</v>
      </c>
      <c r="BF1391" s="3">
        <f t="shared" ca="1" si="231"/>
        <v>7.3636031452008061E-2</v>
      </c>
      <c r="BG1391" s="9">
        <f t="shared" ca="1" si="232"/>
        <v>19</v>
      </c>
      <c r="BH1391" s="6">
        <f ca="1">IF(ISNUMBER('Descriptive Stats'!BF1391),'Descriptive Stats'!BF1391,#N/A)</f>
        <v>7.3636031452008061E-2</v>
      </c>
      <c r="BI1391" s="6">
        <f ca="1">IF(ISNUMBER('Descriptive Stats'!E1391),'Descriptive Stats'!E1391,#N/A)</f>
        <v>19</v>
      </c>
      <c r="BK1391" s="2" t="str">
        <f t="shared" ca="1" si="236"/>
        <v/>
      </c>
      <c r="BL1391" s="2">
        <f t="shared" ca="1" si="237"/>
        <v>19</v>
      </c>
    </row>
    <row r="1392" spans="1:64" ht="14.4" x14ac:dyDescent="0.3">
      <c r="A1392" s="2">
        <f>ROW()</f>
        <v>1392</v>
      </c>
      <c r="B1392" s="56"/>
      <c r="C1392" s="8">
        <f t="shared" ca="1" si="233"/>
        <v>7</v>
      </c>
      <c r="D1392" s="8">
        <f t="shared" ca="1" si="234"/>
        <v>19</v>
      </c>
      <c r="E1392" s="50">
        <f t="shared" ca="1" si="228"/>
        <v>15</v>
      </c>
      <c r="F1392" s="2" t="str">
        <f t="shared" ca="1" si="235"/>
        <v/>
      </c>
      <c r="BD1392" s="49">
        <f t="shared" ca="1" si="230"/>
        <v>5051.5</v>
      </c>
      <c r="BE1392" s="3">
        <f t="shared" ca="1" si="229"/>
        <v>0.50509999999999999</v>
      </c>
      <c r="BF1392" s="3">
        <f t="shared" ca="1" si="231"/>
        <v>1.2784152420787677E-2</v>
      </c>
      <c r="BG1392" s="9">
        <f t="shared" ca="1" si="232"/>
        <v>15</v>
      </c>
      <c r="BH1392" s="6">
        <f ca="1">IF(ISNUMBER('Descriptive Stats'!BF1392),'Descriptive Stats'!BF1392,#N/A)</f>
        <v>1.2784152420787677E-2</v>
      </c>
      <c r="BI1392" s="6">
        <f ca="1">IF(ISNUMBER('Descriptive Stats'!E1392),'Descriptive Stats'!E1392,#N/A)</f>
        <v>15</v>
      </c>
      <c r="BK1392" s="2" t="str">
        <f t="shared" ca="1" si="236"/>
        <v/>
      </c>
      <c r="BL1392" s="2">
        <f t="shared" ca="1" si="237"/>
        <v>15</v>
      </c>
    </row>
    <row r="1393" spans="1:64" ht="14.4" x14ac:dyDescent="0.3">
      <c r="A1393" s="2">
        <f>ROW()</f>
        <v>1393</v>
      </c>
      <c r="B1393" s="56"/>
      <c r="C1393" s="8">
        <f t="shared" ca="1" si="233"/>
        <v>24</v>
      </c>
      <c r="D1393" s="8">
        <f t="shared" ca="1" si="234"/>
        <v>15</v>
      </c>
      <c r="E1393" s="50">
        <f t="shared" ca="1" si="228"/>
        <v>2</v>
      </c>
      <c r="F1393" s="2" t="str">
        <f t="shared" ca="1" si="235"/>
        <v/>
      </c>
      <c r="BD1393" s="49">
        <f t="shared" ca="1" si="230"/>
        <v>2595</v>
      </c>
      <c r="BE1393" s="3">
        <f t="shared" ca="1" si="229"/>
        <v>0.25945000000000001</v>
      </c>
      <c r="BF1393" s="3">
        <f t="shared" ca="1" si="231"/>
        <v>-0.6450419512753276</v>
      </c>
      <c r="BG1393" s="9">
        <f t="shared" ca="1" si="232"/>
        <v>2</v>
      </c>
      <c r="BH1393" s="6">
        <f ca="1">IF(ISNUMBER('Descriptive Stats'!BF1393),'Descriptive Stats'!BF1393,#N/A)</f>
        <v>-0.6450419512753276</v>
      </c>
      <c r="BI1393" s="6">
        <f ca="1">IF(ISNUMBER('Descriptive Stats'!E1393),'Descriptive Stats'!E1393,#N/A)</f>
        <v>2</v>
      </c>
      <c r="BK1393" s="2">
        <f t="shared" ca="1" si="236"/>
        <v>2</v>
      </c>
      <c r="BL1393" s="2">
        <f t="shared" ca="1" si="237"/>
        <v>2</v>
      </c>
    </row>
    <row r="1394" spans="1:64" ht="14.4" x14ac:dyDescent="0.3">
      <c r="A1394" s="2">
        <f>ROW()</f>
        <v>1394</v>
      </c>
      <c r="B1394" s="56"/>
      <c r="C1394" s="8">
        <f t="shared" ca="1" si="233"/>
        <v>9</v>
      </c>
      <c r="D1394" s="8">
        <f t="shared" ca="1" si="234"/>
        <v>2</v>
      </c>
      <c r="E1394" s="50">
        <f t="shared" ca="1" si="228"/>
        <v>2</v>
      </c>
      <c r="F1394" s="2" t="str">
        <f t="shared" ca="1" si="235"/>
        <v/>
      </c>
      <c r="BD1394" s="49">
        <f t="shared" ca="1" si="230"/>
        <v>2595</v>
      </c>
      <c r="BE1394" s="3">
        <f t="shared" ca="1" si="229"/>
        <v>0.25945000000000001</v>
      </c>
      <c r="BF1394" s="3">
        <f t="shared" ca="1" si="231"/>
        <v>-0.6450419512753276</v>
      </c>
      <c r="BG1394" s="9">
        <f t="shared" ca="1" si="232"/>
        <v>2</v>
      </c>
      <c r="BH1394" s="6">
        <f ca="1">IF(ISNUMBER('Descriptive Stats'!BF1394),'Descriptive Stats'!BF1394,#N/A)</f>
        <v>-0.6450419512753276</v>
      </c>
      <c r="BI1394" s="6">
        <f ca="1">IF(ISNUMBER('Descriptive Stats'!E1394),'Descriptive Stats'!E1394,#N/A)</f>
        <v>2</v>
      </c>
      <c r="BK1394" s="2">
        <f t="shared" ca="1" si="236"/>
        <v>2</v>
      </c>
      <c r="BL1394" s="2">
        <f t="shared" ca="1" si="237"/>
        <v>2</v>
      </c>
    </row>
    <row r="1395" spans="1:64" ht="14.4" x14ac:dyDescent="0.3">
      <c r="A1395" s="2">
        <f>ROW()</f>
        <v>1395</v>
      </c>
      <c r="B1395" s="56"/>
      <c r="C1395" s="8">
        <f t="shared" ca="1" si="233"/>
        <v>3</v>
      </c>
      <c r="D1395" s="8">
        <f t="shared" ca="1" si="234"/>
        <v>2</v>
      </c>
      <c r="E1395" s="50">
        <f t="shared" ca="1" si="228"/>
        <v>1</v>
      </c>
      <c r="F1395" s="2" t="str">
        <f t="shared" ca="1" si="235"/>
        <v/>
      </c>
      <c r="BD1395" s="49">
        <f t="shared" ca="1" si="230"/>
        <v>1871</v>
      </c>
      <c r="BE1395" s="3">
        <f t="shared" ca="1" si="229"/>
        <v>0.18704999999999999</v>
      </c>
      <c r="BF1395" s="3">
        <f t="shared" ca="1" si="231"/>
        <v>-0.88881967520906158</v>
      </c>
      <c r="BG1395" s="9">
        <f t="shared" ca="1" si="232"/>
        <v>1</v>
      </c>
      <c r="BH1395" s="6">
        <f ca="1">IF(ISNUMBER('Descriptive Stats'!BF1395),'Descriptive Stats'!BF1395,#N/A)</f>
        <v>-0.88881967520906158</v>
      </c>
      <c r="BI1395" s="6">
        <f ca="1">IF(ISNUMBER('Descriptive Stats'!E1395),'Descriptive Stats'!E1395,#N/A)</f>
        <v>1</v>
      </c>
      <c r="BK1395" s="2">
        <f t="shared" ca="1" si="236"/>
        <v>1</v>
      </c>
      <c r="BL1395" s="2" t="str">
        <f t="shared" ca="1" si="237"/>
        <v/>
      </c>
    </row>
    <row r="1396" spans="1:64" ht="14.4" x14ac:dyDescent="0.3">
      <c r="A1396" s="2">
        <f>ROW()</f>
        <v>1396</v>
      </c>
      <c r="B1396" s="56"/>
      <c r="C1396" s="8">
        <f t="shared" ca="1" si="233"/>
        <v>8</v>
      </c>
      <c r="D1396" s="8">
        <f t="shared" ca="1" si="234"/>
        <v>1</v>
      </c>
      <c r="E1396" s="50">
        <f t="shared" ca="1" si="228"/>
        <v>1</v>
      </c>
      <c r="F1396" s="2" t="str">
        <f t="shared" ca="1" si="235"/>
        <v/>
      </c>
      <c r="BD1396" s="49">
        <f t="shared" ca="1" si="230"/>
        <v>1871</v>
      </c>
      <c r="BE1396" s="3">
        <f t="shared" ca="1" si="229"/>
        <v>0.18704999999999999</v>
      </c>
      <c r="BF1396" s="3">
        <f t="shared" ca="1" si="231"/>
        <v>-0.88881967520906158</v>
      </c>
      <c r="BG1396" s="9">
        <f t="shared" ca="1" si="232"/>
        <v>1</v>
      </c>
      <c r="BH1396" s="6">
        <f ca="1">IF(ISNUMBER('Descriptive Stats'!BF1396),'Descriptive Stats'!BF1396,#N/A)</f>
        <v>-0.88881967520906158</v>
      </c>
      <c r="BI1396" s="6">
        <f ca="1">IF(ISNUMBER('Descriptive Stats'!E1396),'Descriptive Stats'!E1396,#N/A)</f>
        <v>1</v>
      </c>
      <c r="BK1396" s="2">
        <f t="shared" ca="1" si="236"/>
        <v>1</v>
      </c>
      <c r="BL1396" s="2" t="str">
        <f t="shared" ca="1" si="237"/>
        <v/>
      </c>
    </row>
    <row r="1397" spans="1:64" ht="14.4" x14ac:dyDescent="0.3">
      <c r="A1397" s="2">
        <f>ROW()</f>
        <v>1397</v>
      </c>
      <c r="B1397" s="56"/>
      <c r="C1397" s="8">
        <f t="shared" ca="1" si="233"/>
        <v>12</v>
      </c>
      <c r="D1397" s="8">
        <f t="shared" ca="1" si="234"/>
        <v>1</v>
      </c>
      <c r="E1397" s="50">
        <f t="shared" ca="1" si="228"/>
        <v>2</v>
      </c>
      <c r="F1397" s="2" t="str">
        <f t="shared" ca="1" si="235"/>
        <v/>
      </c>
      <c r="BD1397" s="49">
        <f t="shared" ca="1" si="230"/>
        <v>2595</v>
      </c>
      <c r="BE1397" s="3">
        <f t="shared" ca="1" si="229"/>
        <v>0.25945000000000001</v>
      </c>
      <c r="BF1397" s="3">
        <f t="shared" ca="1" si="231"/>
        <v>-0.6450419512753276</v>
      </c>
      <c r="BG1397" s="9">
        <f t="shared" ca="1" si="232"/>
        <v>2</v>
      </c>
      <c r="BH1397" s="6">
        <f ca="1">IF(ISNUMBER('Descriptive Stats'!BF1397),'Descriptive Stats'!BF1397,#N/A)</f>
        <v>-0.6450419512753276</v>
      </c>
      <c r="BI1397" s="6">
        <f ca="1">IF(ISNUMBER('Descriptive Stats'!E1397),'Descriptive Stats'!E1397,#N/A)</f>
        <v>2</v>
      </c>
      <c r="BK1397" s="2">
        <f t="shared" ca="1" si="236"/>
        <v>2</v>
      </c>
      <c r="BL1397" s="2">
        <f t="shared" ca="1" si="237"/>
        <v>2</v>
      </c>
    </row>
    <row r="1398" spans="1:64" ht="14.4" x14ac:dyDescent="0.3">
      <c r="A1398" s="2">
        <f>ROW()</f>
        <v>1398</v>
      </c>
      <c r="B1398" s="56"/>
      <c r="C1398" s="8">
        <f t="shared" ca="1" si="233"/>
        <v>9</v>
      </c>
      <c r="D1398" s="8">
        <f t="shared" ca="1" si="234"/>
        <v>2</v>
      </c>
      <c r="E1398" s="50">
        <f t="shared" ca="1" si="228"/>
        <v>3</v>
      </c>
      <c r="F1398" s="2" t="str">
        <f t="shared" ca="1" si="235"/>
        <v/>
      </c>
      <c r="BD1398" s="49">
        <f t="shared" ca="1" si="230"/>
        <v>3200</v>
      </c>
      <c r="BE1398" s="3">
        <f t="shared" ca="1" si="229"/>
        <v>0.31995000000000001</v>
      </c>
      <c r="BF1398" s="3">
        <f t="shared" ca="1" si="231"/>
        <v>-0.46783862043457014</v>
      </c>
      <c r="BG1398" s="9">
        <f t="shared" ca="1" si="232"/>
        <v>3</v>
      </c>
      <c r="BH1398" s="6">
        <f ca="1">IF(ISNUMBER('Descriptive Stats'!BF1398),'Descriptive Stats'!BF1398,#N/A)</f>
        <v>-0.46783862043457014</v>
      </c>
      <c r="BI1398" s="6">
        <f ca="1">IF(ISNUMBER('Descriptive Stats'!E1398),'Descriptive Stats'!E1398,#N/A)</f>
        <v>3</v>
      </c>
      <c r="BK1398" s="2" t="str">
        <f t="shared" ca="1" si="236"/>
        <v/>
      </c>
      <c r="BL1398" s="2">
        <f t="shared" ca="1" si="237"/>
        <v>3</v>
      </c>
    </row>
    <row r="1399" spans="1:64" ht="14.4" x14ac:dyDescent="0.3">
      <c r="A1399" s="2">
        <f>ROW()</f>
        <v>1399</v>
      </c>
      <c r="B1399" s="56"/>
      <c r="C1399" s="8">
        <f t="shared" ca="1" si="233"/>
        <v>10</v>
      </c>
      <c r="D1399" s="8">
        <f t="shared" ca="1" si="234"/>
        <v>3</v>
      </c>
      <c r="E1399" s="50">
        <f t="shared" ca="1" si="228"/>
        <v>6</v>
      </c>
      <c r="F1399" s="2" t="str">
        <f t="shared" ca="1" si="235"/>
        <v/>
      </c>
      <c r="BD1399" s="49">
        <f t="shared" ca="1" si="230"/>
        <v>3900</v>
      </c>
      <c r="BE1399" s="3">
        <f t="shared" ca="1" si="229"/>
        <v>0.38995000000000002</v>
      </c>
      <c r="BF1399" s="3">
        <f t="shared" ca="1" si="231"/>
        <v>-0.2794493539703507</v>
      </c>
      <c r="BG1399" s="9">
        <f t="shared" ca="1" si="232"/>
        <v>6</v>
      </c>
      <c r="BH1399" s="6">
        <f ca="1">IF(ISNUMBER('Descriptive Stats'!BF1399),'Descriptive Stats'!BF1399,#N/A)</f>
        <v>-0.2794493539703507</v>
      </c>
      <c r="BI1399" s="6">
        <f ca="1">IF(ISNUMBER('Descriptive Stats'!E1399),'Descriptive Stats'!E1399,#N/A)</f>
        <v>6</v>
      </c>
      <c r="BK1399" s="2" t="str">
        <f t="shared" ca="1" si="236"/>
        <v/>
      </c>
      <c r="BL1399" s="2">
        <f t="shared" ca="1" si="237"/>
        <v>6</v>
      </c>
    </row>
    <row r="1400" spans="1:64" ht="14.4" x14ac:dyDescent="0.3">
      <c r="A1400" s="2">
        <f>ROW()</f>
        <v>1400</v>
      </c>
      <c r="B1400" s="56"/>
      <c r="C1400" s="8">
        <f t="shared" ca="1" si="233"/>
        <v>5</v>
      </c>
      <c r="D1400" s="8">
        <f t="shared" ca="1" si="234"/>
        <v>6</v>
      </c>
      <c r="E1400" s="50">
        <f t="shared" ca="1" si="228"/>
        <v>0</v>
      </c>
      <c r="F1400" s="2" t="str">
        <f t="shared" ca="1" si="235"/>
        <v/>
      </c>
      <c r="BD1400" s="49">
        <f t="shared" ca="1" si="230"/>
        <v>815.5</v>
      </c>
      <c r="BE1400" s="3">
        <f t="shared" ca="1" si="229"/>
        <v>8.1500000000000003E-2</v>
      </c>
      <c r="BF1400" s="3">
        <f t="shared" ca="1" si="231"/>
        <v>-1.3950525282585462</v>
      </c>
      <c r="BG1400" s="9">
        <f t="shared" ca="1" si="232"/>
        <v>0</v>
      </c>
      <c r="BH1400" s="6">
        <f ca="1">IF(ISNUMBER('Descriptive Stats'!BF1400),'Descriptive Stats'!BF1400,#N/A)</f>
        <v>-1.3950525282585462</v>
      </c>
      <c r="BI1400" s="6">
        <f ca="1">IF(ISNUMBER('Descriptive Stats'!E1400),'Descriptive Stats'!E1400,#N/A)</f>
        <v>0</v>
      </c>
      <c r="BK1400" s="2">
        <f t="shared" ca="1" si="236"/>
        <v>0</v>
      </c>
      <c r="BL1400" s="2" t="str">
        <f t="shared" ca="1" si="237"/>
        <v/>
      </c>
    </row>
    <row r="1401" spans="1:64" ht="14.4" x14ac:dyDescent="0.3">
      <c r="A1401" s="2">
        <f>ROW()</f>
        <v>1401</v>
      </c>
      <c r="B1401" s="56"/>
      <c r="C1401" s="8">
        <f t="shared" ca="1" si="233"/>
        <v>11</v>
      </c>
      <c r="D1401" s="8">
        <f t="shared" ca="1" si="234"/>
        <v>0</v>
      </c>
      <c r="E1401" s="50">
        <f t="shared" ca="1" si="228"/>
        <v>1</v>
      </c>
      <c r="F1401" s="2" t="str">
        <f t="shared" ca="1" si="235"/>
        <v/>
      </c>
      <c r="BD1401" s="49">
        <f t="shared" ca="1" si="230"/>
        <v>1871</v>
      </c>
      <c r="BE1401" s="3">
        <f t="shared" ca="1" si="229"/>
        <v>0.18704999999999999</v>
      </c>
      <c r="BF1401" s="3">
        <f t="shared" ca="1" si="231"/>
        <v>-0.88881967520906158</v>
      </c>
      <c r="BG1401" s="9">
        <f t="shared" ca="1" si="232"/>
        <v>1</v>
      </c>
      <c r="BH1401" s="6">
        <f ca="1">IF(ISNUMBER('Descriptive Stats'!BF1401),'Descriptive Stats'!BF1401,#N/A)</f>
        <v>-0.88881967520906158</v>
      </c>
      <c r="BI1401" s="6">
        <f ca="1">IF(ISNUMBER('Descriptive Stats'!E1401),'Descriptive Stats'!E1401,#N/A)</f>
        <v>1</v>
      </c>
      <c r="BK1401" s="2">
        <f t="shared" ca="1" si="236"/>
        <v>1</v>
      </c>
      <c r="BL1401" s="2" t="str">
        <f t="shared" ca="1" si="237"/>
        <v/>
      </c>
    </row>
    <row r="1402" spans="1:64" ht="14.4" x14ac:dyDescent="0.3">
      <c r="A1402" s="2">
        <f>ROW()</f>
        <v>1402</v>
      </c>
      <c r="B1402" s="56"/>
      <c r="C1402" s="8">
        <f t="shared" ca="1" si="233"/>
        <v>8</v>
      </c>
      <c r="D1402" s="8">
        <f t="shared" ca="1" si="234"/>
        <v>1</v>
      </c>
      <c r="E1402" s="50">
        <f t="shared" ca="1" si="228"/>
        <v>0</v>
      </c>
      <c r="F1402" s="2" t="str">
        <f t="shared" ca="1" si="235"/>
        <v/>
      </c>
      <c r="BD1402" s="49">
        <f t="shared" ca="1" si="230"/>
        <v>815.5</v>
      </c>
      <c r="BE1402" s="3">
        <f t="shared" ca="1" si="229"/>
        <v>8.1500000000000003E-2</v>
      </c>
      <c r="BF1402" s="3">
        <f t="shared" ca="1" si="231"/>
        <v>-1.3950525282585462</v>
      </c>
      <c r="BG1402" s="9">
        <f t="shared" ca="1" si="232"/>
        <v>0</v>
      </c>
      <c r="BH1402" s="6">
        <f ca="1">IF(ISNUMBER('Descriptive Stats'!BF1402),'Descriptive Stats'!BF1402,#N/A)</f>
        <v>-1.3950525282585462</v>
      </c>
      <c r="BI1402" s="6">
        <f ca="1">IF(ISNUMBER('Descriptive Stats'!E1402),'Descriptive Stats'!E1402,#N/A)</f>
        <v>0</v>
      </c>
      <c r="BK1402" s="2">
        <f t="shared" ca="1" si="236"/>
        <v>0</v>
      </c>
      <c r="BL1402" s="2" t="str">
        <f t="shared" ca="1" si="237"/>
        <v/>
      </c>
    </row>
    <row r="1403" spans="1:64" ht="14.4" x14ac:dyDescent="0.3">
      <c r="A1403" s="2">
        <f>ROW()</f>
        <v>1403</v>
      </c>
      <c r="B1403" s="56"/>
      <c r="C1403" s="8">
        <f t="shared" ca="1" si="233"/>
        <v>4</v>
      </c>
      <c r="D1403" s="8">
        <f t="shared" ca="1" si="234"/>
        <v>0</v>
      </c>
      <c r="E1403" s="50">
        <f t="shared" ca="1" si="228"/>
        <v>1</v>
      </c>
      <c r="F1403" s="2" t="str">
        <f t="shared" ca="1" si="235"/>
        <v/>
      </c>
      <c r="BD1403" s="49">
        <f t="shared" ca="1" si="230"/>
        <v>1871</v>
      </c>
      <c r="BE1403" s="3">
        <f t="shared" ca="1" si="229"/>
        <v>0.18704999999999999</v>
      </c>
      <c r="BF1403" s="3">
        <f t="shared" ca="1" si="231"/>
        <v>-0.88881967520906158</v>
      </c>
      <c r="BG1403" s="9">
        <f t="shared" ca="1" si="232"/>
        <v>1</v>
      </c>
      <c r="BH1403" s="6">
        <f ca="1">IF(ISNUMBER('Descriptive Stats'!BF1403),'Descriptive Stats'!BF1403,#N/A)</f>
        <v>-0.88881967520906158</v>
      </c>
      <c r="BI1403" s="6">
        <f ca="1">IF(ISNUMBER('Descriptive Stats'!E1403),'Descriptive Stats'!E1403,#N/A)</f>
        <v>1</v>
      </c>
      <c r="BK1403" s="2">
        <f t="shared" ca="1" si="236"/>
        <v>1</v>
      </c>
      <c r="BL1403" s="2" t="str">
        <f t="shared" ca="1" si="237"/>
        <v/>
      </c>
    </row>
    <row r="1404" spans="1:64" ht="14.4" x14ac:dyDescent="0.3">
      <c r="A1404" s="2">
        <f>ROW()</f>
        <v>1404</v>
      </c>
      <c r="B1404" s="56"/>
      <c r="C1404" s="8">
        <f t="shared" ca="1" si="233"/>
        <v>8</v>
      </c>
      <c r="D1404" s="8">
        <f t="shared" ca="1" si="234"/>
        <v>1</v>
      </c>
      <c r="E1404" s="50">
        <f t="shared" ca="1" si="228"/>
        <v>9</v>
      </c>
      <c r="F1404" s="2" t="str">
        <f t="shared" ca="1" si="235"/>
        <v/>
      </c>
      <c r="BD1404" s="49">
        <f t="shared" ca="1" si="230"/>
        <v>4819</v>
      </c>
      <c r="BE1404" s="3">
        <f t="shared" ca="1" si="229"/>
        <v>0.48185</v>
      </c>
      <c r="BF1404" s="3">
        <f t="shared" ca="1" si="231"/>
        <v>-4.5511009098988427E-2</v>
      </c>
      <c r="BG1404" s="9">
        <f t="shared" ca="1" si="232"/>
        <v>9</v>
      </c>
      <c r="BH1404" s="6">
        <f ca="1">IF(ISNUMBER('Descriptive Stats'!BF1404),'Descriptive Stats'!BF1404,#N/A)</f>
        <v>-4.5511009098988427E-2</v>
      </c>
      <c r="BI1404" s="6">
        <f ca="1">IF(ISNUMBER('Descriptive Stats'!E1404),'Descriptive Stats'!E1404,#N/A)</f>
        <v>9</v>
      </c>
      <c r="BK1404" s="2" t="str">
        <f t="shared" ca="1" si="236"/>
        <v/>
      </c>
      <c r="BL1404" s="2">
        <f t="shared" ca="1" si="237"/>
        <v>9</v>
      </c>
    </row>
    <row r="1405" spans="1:64" ht="14.4" x14ac:dyDescent="0.3">
      <c r="A1405" s="2">
        <f>ROW()</f>
        <v>1405</v>
      </c>
      <c r="B1405" s="56"/>
      <c r="C1405" s="8">
        <f t="shared" ca="1" si="233"/>
        <v>23</v>
      </c>
      <c r="D1405" s="8">
        <f t="shared" ca="1" si="234"/>
        <v>9</v>
      </c>
      <c r="E1405" s="50">
        <f t="shared" ca="1" si="228"/>
        <v>9</v>
      </c>
      <c r="F1405" s="2" t="str">
        <f t="shared" ca="1" si="235"/>
        <v/>
      </c>
      <c r="BD1405" s="49">
        <f t="shared" ca="1" si="230"/>
        <v>4819</v>
      </c>
      <c r="BE1405" s="3">
        <f t="shared" ca="1" si="229"/>
        <v>0.48185</v>
      </c>
      <c r="BF1405" s="3">
        <f t="shared" ca="1" si="231"/>
        <v>-4.5511009098988427E-2</v>
      </c>
      <c r="BG1405" s="9">
        <f t="shared" ca="1" si="232"/>
        <v>9</v>
      </c>
      <c r="BH1405" s="6">
        <f ca="1">IF(ISNUMBER('Descriptive Stats'!BF1405),'Descriptive Stats'!BF1405,#N/A)</f>
        <v>-4.5511009098988427E-2</v>
      </c>
      <c r="BI1405" s="6">
        <f ca="1">IF(ISNUMBER('Descriptive Stats'!E1405),'Descriptive Stats'!E1405,#N/A)</f>
        <v>9</v>
      </c>
      <c r="BK1405" s="2" t="str">
        <f t="shared" ca="1" si="236"/>
        <v/>
      </c>
      <c r="BL1405" s="2">
        <f t="shared" ca="1" si="237"/>
        <v>9</v>
      </c>
    </row>
    <row r="1406" spans="1:64" ht="14.4" x14ac:dyDescent="0.3">
      <c r="A1406" s="2">
        <f>ROW()</f>
        <v>1406</v>
      </c>
      <c r="B1406" s="56"/>
      <c r="C1406" s="8">
        <f t="shared" ca="1" si="233"/>
        <v>23</v>
      </c>
      <c r="D1406" s="8">
        <f t="shared" ca="1" si="234"/>
        <v>9</v>
      </c>
      <c r="E1406" s="50">
        <f t="shared" ca="1" si="228"/>
        <v>3</v>
      </c>
      <c r="F1406" s="2" t="str">
        <f t="shared" ca="1" si="235"/>
        <v/>
      </c>
      <c r="BD1406" s="49">
        <f t="shared" ca="1" si="230"/>
        <v>3200</v>
      </c>
      <c r="BE1406" s="3">
        <f t="shared" ca="1" si="229"/>
        <v>0.31995000000000001</v>
      </c>
      <c r="BF1406" s="3">
        <f t="shared" ca="1" si="231"/>
        <v>-0.46783862043457014</v>
      </c>
      <c r="BG1406" s="9">
        <f t="shared" ca="1" si="232"/>
        <v>3</v>
      </c>
      <c r="BH1406" s="6">
        <f ca="1">IF(ISNUMBER('Descriptive Stats'!BF1406),'Descriptive Stats'!BF1406,#N/A)</f>
        <v>-0.46783862043457014</v>
      </c>
      <c r="BI1406" s="6">
        <f ca="1">IF(ISNUMBER('Descriptive Stats'!E1406),'Descriptive Stats'!E1406,#N/A)</f>
        <v>3</v>
      </c>
      <c r="BK1406" s="2" t="str">
        <f t="shared" ca="1" si="236"/>
        <v/>
      </c>
      <c r="BL1406" s="2">
        <f t="shared" ca="1" si="237"/>
        <v>3</v>
      </c>
    </row>
    <row r="1407" spans="1:64" ht="14.4" x14ac:dyDescent="0.3">
      <c r="A1407" s="2">
        <f>ROW()</f>
        <v>1407</v>
      </c>
      <c r="B1407" s="56"/>
      <c r="C1407" s="8">
        <f t="shared" ca="1" si="233"/>
        <v>10</v>
      </c>
      <c r="D1407" s="8">
        <f t="shared" ca="1" si="234"/>
        <v>3</v>
      </c>
      <c r="E1407" s="50">
        <f t="shared" ca="1" si="228"/>
        <v>7</v>
      </c>
      <c r="F1407" s="2" t="str">
        <f t="shared" ca="1" si="235"/>
        <v/>
      </c>
      <c r="BD1407" s="49">
        <f t="shared" ca="1" si="230"/>
        <v>4473.5</v>
      </c>
      <c r="BE1407" s="3">
        <f t="shared" ca="1" si="229"/>
        <v>0.44729999999999998</v>
      </c>
      <c r="BF1407" s="3">
        <f t="shared" ca="1" si="231"/>
        <v>-0.13248586824472414</v>
      </c>
      <c r="BG1407" s="9">
        <f t="shared" ca="1" si="232"/>
        <v>7</v>
      </c>
      <c r="BH1407" s="6">
        <f ca="1">IF(ISNUMBER('Descriptive Stats'!BF1407),'Descriptive Stats'!BF1407,#N/A)</f>
        <v>-0.13248586824472414</v>
      </c>
      <c r="BI1407" s="6">
        <f ca="1">IF(ISNUMBER('Descriptive Stats'!E1407),'Descriptive Stats'!E1407,#N/A)</f>
        <v>7</v>
      </c>
      <c r="BK1407" s="2" t="str">
        <f t="shared" ca="1" si="236"/>
        <v/>
      </c>
      <c r="BL1407" s="2">
        <f t="shared" ca="1" si="237"/>
        <v>7</v>
      </c>
    </row>
    <row r="1408" spans="1:64" ht="14.4" x14ac:dyDescent="0.3">
      <c r="A1408" s="2">
        <f>ROW()</f>
        <v>1408</v>
      </c>
      <c r="B1408" s="56"/>
      <c r="C1408" s="8">
        <f t="shared" ca="1" si="233"/>
        <v>19</v>
      </c>
      <c r="D1408" s="8">
        <f t="shared" ca="1" si="234"/>
        <v>7</v>
      </c>
      <c r="E1408" s="50">
        <f t="shared" ca="1" si="228"/>
        <v>2</v>
      </c>
      <c r="F1408" s="2" t="str">
        <f t="shared" ca="1" si="235"/>
        <v/>
      </c>
      <c r="BD1408" s="49">
        <f t="shared" ca="1" si="230"/>
        <v>2595</v>
      </c>
      <c r="BE1408" s="3">
        <f t="shared" ca="1" si="229"/>
        <v>0.25945000000000001</v>
      </c>
      <c r="BF1408" s="3">
        <f t="shared" ca="1" si="231"/>
        <v>-0.6450419512753276</v>
      </c>
      <c r="BG1408" s="9">
        <f t="shared" ca="1" si="232"/>
        <v>2</v>
      </c>
      <c r="BH1408" s="6">
        <f ca="1">IF(ISNUMBER('Descriptive Stats'!BF1408),'Descriptive Stats'!BF1408,#N/A)</f>
        <v>-0.6450419512753276</v>
      </c>
      <c r="BI1408" s="6">
        <f ca="1">IF(ISNUMBER('Descriptive Stats'!E1408),'Descriptive Stats'!E1408,#N/A)</f>
        <v>2</v>
      </c>
      <c r="BK1408" s="2">
        <f t="shared" ca="1" si="236"/>
        <v>2</v>
      </c>
      <c r="BL1408" s="2">
        <f t="shared" ca="1" si="237"/>
        <v>2</v>
      </c>
    </row>
    <row r="1409" spans="1:64" ht="14.4" x14ac:dyDescent="0.3">
      <c r="A1409" s="2">
        <f>ROW()</f>
        <v>1409</v>
      </c>
      <c r="B1409" s="56"/>
      <c r="C1409" s="8">
        <f t="shared" ca="1" si="233"/>
        <v>9</v>
      </c>
      <c r="D1409" s="8">
        <f t="shared" ca="1" si="234"/>
        <v>2</v>
      </c>
      <c r="E1409" s="50">
        <f t="shared" ca="1" si="228"/>
        <v>1</v>
      </c>
      <c r="F1409" s="2" t="str">
        <f t="shared" ca="1" si="235"/>
        <v/>
      </c>
      <c r="BD1409" s="49">
        <f t="shared" ca="1" si="230"/>
        <v>1871</v>
      </c>
      <c r="BE1409" s="3">
        <f t="shared" ca="1" si="229"/>
        <v>0.18704999999999999</v>
      </c>
      <c r="BF1409" s="3">
        <f t="shared" ca="1" si="231"/>
        <v>-0.88881967520906158</v>
      </c>
      <c r="BG1409" s="9">
        <f t="shared" ca="1" si="232"/>
        <v>1</v>
      </c>
      <c r="BH1409" s="6">
        <f ca="1">IF(ISNUMBER('Descriptive Stats'!BF1409),'Descriptive Stats'!BF1409,#N/A)</f>
        <v>-0.88881967520906158</v>
      </c>
      <c r="BI1409" s="6">
        <f ca="1">IF(ISNUMBER('Descriptive Stats'!E1409),'Descriptive Stats'!E1409,#N/A)</f>
        <v>1</v>
      </c>
      <c r="BK1409" s="2">
        <f t="shared" ca="1" si="236"/>
        <v>1</v>
      </c>
      <c r="BL1409" s="2" t="str">
        <f t="shared" ca="1" si="237"/>
        <v/>
      </c>
    </row>
    <row r="1410" spans="1:64" ht="14.4" x14ac:dyDescent="0.3">
      <c r="A1410" s="2">
        <f>ROW()</f>
        <v>1410</v>
      </c>
      <c r="B1410" s="56"/>
      <c r="C1410" s="8">
        <f t="shared" ca="1" si="233"/>
        <v>8</v>
      </c>
      <c r="D1410" s="8">
        <f t="shared" ca="1" si="234"/>
        <v>1</v>
      </c>
      <c r="E1410" s="50">
        <f t="shared" ca="1" si="228"/>
        <v>1</v>
      </c>
      <c r="F1410" s="2" t="str">
        <f t="shared" ca="1" si="235"/>
        <v/>
      </c>
      <c r="BD1410" s="49">
        <f t="shared" ca="1" si="230"/>
        <v>1871</v>
      </c>
      <c r="BE1410" s="3">
        <f t="shared" ca="1" si="229"/>
        <v>0.18704999999999999</v>
      </c>
      <c r="BF1410" s="3">
        <f t="shared" ca="1" si="231"/>
        <v>-0.88881967520906158</v>
      </c>
      <c r="BG1410" s="9">
        <f t="shared" ca="1" si="232"/>
        <v>1</v>
      </c>
      <c r="BH1410" s="6">
        <f ca="1">IF(ISNUMBER('Descriptive Stats'!BF1410),'Descriptive Stats'!BF1410,#N/A)</f>
        <v>-0.88881967520906158</v>
      </c>
      <c r="BI1410" s="6">
        <f ca="1">IF(ISNUMBER('Descriptive Stats'!E1410),'Descriptive Stats'!E1410,#N/A)</f>
        <v>1</v>
      </c>
      <c r="BK1410" s="2">
        <f t="shared" ca="1" si="236"/>
        <v>1</v>
      </c>
      <c r="BL1410" s="2" t="str">
        <f t="shared" ca="1" si="237"/>
        <v/>
      </c>
    </row>
    <row r="1411" spans="1:64" ht="14.4" x14ac:dyDescent="0.3">
      <c r="A1411" s="2">
        <f>ROW()</f>
        <v>1411</v>
      </c>
      <c r="B1411" s="56"/>
      <c r="C1411" s="8">
        <f t="shared" ca="1" si="233"/>
        <v>12</v>
      </c>
      <c r="D1411" s="8">
        <f t="shared" ca="1" si="234"/>
        <v>1</v>
      </c>
      <c r="E1411" s="50">
        <f t="shared" ref="E1411:E1474" ca="1" si="238">IF(0=MOD(ROW(),$J$1),AVERAGE(OFFSET($D$2,ROW()-$J$1,0,$J$1,1)),"")</f>
        <v>0</v>
      </c>
      <c r="F1411" s="2" t="str">
        <f t="shared" ca="1" si="235"/>
        <v/>
      </c>
      <c r="BD1411" s="49">
        <f t="shared" ca="1" si="230"/>
        <v>815.5</v>
      </c>
      <c r="BE1411" s="3">
        <f t="shared" ca="1" si="229"/>
        <v>8.1500000000000003E-2</v>
      </c>
      <c r="BF1411" s="3">
        <f t="shared" ca="1" si="231"/>
        <v>-1.3950525282585462</v>
      </c>
      <c r="BG1411" s="9">
        <f t="shared" ca="1" si="232"/>
        <v>0</v>
      </c>
      <c r="BH1411" s="6">
        <f ca="1">IF(ISNUMBER('Descriptive Stats'!BF1411),'Descriptive Stats'!BF1411,#N/A)</f>
        <v>-1.3950525282585462</v>
      </c>
      <c r="BI1411" s="6">
        <f ca="1">IF(ISNUMBER('Descriptive Stats'!E1411),'Descriptive Stats'!E1411,#N/A)</f>
        <v>0</v>
      </c>
      <c r="BK1411" s="2">
        <f t="shared" ca="1" si="236"/>
        <v>0</v>
      </c>
      <c r="BL1411" s="2" t="str">
        <f t="shared" ca="1" si="237"/>
        <v/>
      </c>
    </row>
    <row r="1412" spans="1:64" ht="14.4" x14ac:dyDescent="0.3">
      <c r="A1412" s="2">
        <f>ROW()</f>
        <v>1412</v>
      </c>
      <c r="B1412" s="56"/>
      <c r="C1412" s="8">
        <f t="shared" ca="1" si="233"/>
        <v>20</v>
      </c>
      <c r="D1412" s="8">
        <f t="shared" ca="1" si="234"/>
        <v>0</v>
      </c>
      <c r="E1412" s="50">
        <f t="shared" ca="1" si="238"/>
        <v>0</v>
      </c>
      <c r="F1412" s="2" t="str">
        <f t="shared" ca="1" si="235"/>
        <v/>
      </c>
      <c r="BD1412" s="49">
        <f t="shared" ca="1" si="230"/>
        <v>815.5</v>
      </c>
      <c r="BE1412" s="3">
        <f t="shared" ca="1" si="229"/>
        <v>8.1500000000000003E-2</v>
      </c>
      <c r="BF1412" s="3">
        <f t="shared" ca="1" si="231"/>
        <v>-1.3950525282585462</v>
      </c>
      <c r="BG1412" s="9">
        <f t="shared" ca="1" si="232"/>
        <v>0</v>
      </c>
      <c r="BH1412" s="6">
        <f ca="1">IF(ISNUMBER('Descriptive Stats'!BF1412),'Descriptive Stats'!BF1412,#N/A)</f>
        <v>-1.3950525282585462</v>
      </c>
      <c r="BI1412" s="6">
        <f ca="1">IF(ISNUMBER('Descriptive Stats'!E1412),'Descriptive Stats'!E1412,#N/A)</f>
        <v>0</v>
      </c>
      <c r="BK1412" s="2">
        <f t="shared" ca="1" si="236"/>
        <v>0</v>
      </c>
      <c r="BL1412" s="2" t="str">
        <f t="shared" ca="1" si="237"/>
        <v/>
      </c>
    </row>
    <row r="1413" spans="1:64" ht="14.4" x14ac:dyDescent="0.3">
      <c r="A1413" s="2">
        <f>ROW()</f>
        <v>1413</v>
      </c>
      <c r="B1413" s="56"/>
      <c r="C1413" s="8">
        <f t="shared" ca="1" si="233"/>
        <v>4</v>
      </c>
      <c r="D1413" s="8">
        <f t="shared" ca="1" si="234"/>
        <v>0</v>
      </c>
      <c r="E1413" s="50">
        <f t="shared" ca="1" si="238"/>
        <v>6</v>
      </c>
      <c r="F1413" s="2" t="str">
        <f t="shared" ca="1" si="235"/>
        <v/>
      </c>
      <c r="BD1413" s="49">
        <f t="shared" ca="1" si="230"/>
        <v>3900</v>
      </c>
      <c r="BE1413" s="3">
        <f t="shared" ca="1" si="229"/>
        <v>0.38995000000000002</v>
      </c>
      <c r="BF1413" s="3">
        <f t="shared" ca="1" si="231"/>
        <v>-0.2794493539703507</v>
      </c>
      <c r="BG1413" s="9">
        <f t="shared" ca="1" si="232"/>
        <v>6</v>
      </c>
      <c r="BH1413" s="6">
        <f ca="1">IF(ISNUMBER('Descriptive Stats'!BF1413),'Descriptive Stats'!BF1413,#N/A)</f>
        <v>-0.2794493539703507</v>
      </c>
      <c r="BI1413" s="6">
        <f ca="1">IF(ISNUMBER('Descriptive Stats'!E1413),'Descriptive Stats'!E1413,#N/A)</f>
        <v>6</v>
      </c>
      <c r="BK1413" s="2" t="str">
        <f t="shared" ca="1" si="236"/>
        <v/>
      </c>
      <c r="BL1413" s="2">
        <f t="shared" ca="1" si="237"/>
        <v>6</v>
      </c>
    </row>
    <row r="1414" spans="1:64" ht="14.4" x14ac:dyDescent="0.3">
      <c r="A1414" s="2">
        <f>ROW()</f>
        <v>1414</v>
      </c>
      <c r="B1414" s="56"/>
      <c r="C1414" s="8">
        <f t="shared" ca="1" si="233"/>
        <v>2</v>
      </c>
      <c r="D1414" s="8">
        <f t="shared" ca="1" si="234"/>
        <v>6</v>
      </c>
      <c r="E1414" s="50">
        <f t="shared" ca="1" si="238"/>
        <v>2</v>
      </c>
      <c r="F1414" s="2" t="str">
        <f t="shared" ca="1" si="235"/>
        <v/>
      </c>
      <c r="BD1414" s="49">
        <f t="shared" ca="1" si="230"/>
        <v>2595</v>
      </c>
      <c r="BE1414" s="3">
        <f t="shared" ca="1" si="229"/>
        <v>0.25945000000000001</v>
      </c>
      <c r="BF1414" s="3">
        <f t="shared" ca="1" si="231"/>
        <v>-0.6450419512753276</v>
      </c>
      <c r="BG1414" s="9">
        <f t="shared" ca="1" si="232"/>
        <v>2</v>
      </c>
      <c r="BH1414" s="6">
        <f ca="1">IF(ISNUMBER('Descriptive Stats'!BF1414),'Descriptive Stats'!BF1414,#N/A)</f>
        <v>-0.6450419512753276</v>
      </c>
      <c r="BI1414" s="6">
        <f ca="1">IF(ISNUMBER('Descriptive Stats'!E1414),'Descriptive Stats'!E1414,#N/A)</f>
        <v>2</v>
      </c>
      <c r="BK1414" s="2">
        <f t="shared" ca="1" si="236"/>
        <v>2</v>
      </c>
      <c r="BL1414" s="2">
        <f t="shared" ca="1" si="237"/>
        <v>2</v>
      </c>
    </row>
    <row r="1415" spans="1:64" ht="14.4" x14ac:dyDescent="0.3">
      <c r="A1415" s="2">
        <f>ROW()</f>
        <v>1415</v>
      </c>
      <c r="B1415" s="56"/>
      <c r="C1415" s="8">
        <f t="shared" ca="1" si="233"/>
        <v>3</v>
      </c>
      <c r="D1415" s="8">
        <f t="shared" ca="1" si="234"/>
        <v>2</v>
      </c>
      <c r="E1415" s="50">
        <f t="shared" ca="1" si="238"/>
        <v>0</v>
      </c>
      <c r="F1415" s="2" t="str">
        <f t="shared" ca="1" si="235"/>
        <v/>
      </c>
      <c r="BD1415" s="49">
        <f t="shared" ca="1" si="230"/>
        <v>815.5</v>
      </c>
      <c r="BE1415" s="3">
        <f t="shared" ref="BE1415:BE1478" ca="1" si="239">IF(ISNUMBER(BD1415),(BD1415-0.5)/$BK$4,"")</f>
        <v>8.1500000000000003E-2</v>
      </c>
      <c r="BF1415" s="3">
        <f t="shared" ca="1" si="231"/>
        <v>-1.3950525282585462</v>
      </c>
      <c r="BG1415" s="9">
        <f t="shared" ca="1" si="232"/>
        <v>0</v>
      </c>
      <c r="BH1415" s="6">
        <f ca="1">IF(ISNUMBER('Descriptive Stats'!BF1415),'Descriptive Stats'!BF1415,#N/A)</f>
        <v>-1.3950525282585462</v>
      </c>
      <c r="BI1415" s="6">
        <f ca="1">IF(ISNUMBER('Descriptive Stats'!E1415),'Descriptive Stats'!E1415,#N/A)</f>
        <v>0</v>
      </c>
      <c r="BK1415" s="2">
        <f t="shared" ca="1" si="236"/>
        <v>0</v>
      </c>
      <c r="BL1415" s="2" t="str">
        <f t="shared" ca="1" si="237"/>
        <v/>
      </c>
    </row>
    <row r="1416" spans="1:64" ht="14.4" x14ac:dyDescent="0.3">
      <c r="A1416" s="2">
        <f>ROW()</f>
        <v>1416</v>
      </c>
      <c r="B1416" s="56"/>
      <c r="C1416" s="8">
        <f t="shared" ca="1" si="233"/>
        <v>15</v>
      </c>
      <c r="D1416" s="8">
        <f t="shared" ca="1" si="234"/>
        <v>0</v>
      </c>
      <c r="E1416" s="50">
        <f t="shared" ca="1" si="238"/>
        <v>1</v>
      </c>
      <c r="F1416" s="2" t="str">
        <f t="shared" ca="1" si="235"/>
        <v/>
      </c>
      <c r="BD1416" s="49">
        <f t="shared" ref="BD1416:BD1479" ca="1" si="240">IF(ISNUMBER(BG1416),_xlfn.RANK.AVG(BG1416,$BG$2:$BG$5414,1),"")</f>
        <v>1871</v>
      </c>
      <c r="BE1416" s="3">
        <f t="shared" ca="1" si="239"/>
        <v>0.18704999999999999</v>
      </c>
      <c r="BF1416" s="3">
        <f t="shared" ca="1" si="231"/>
        <v>-0.88881967520906158</v>
      </c>
      <c r="BG1416" s="9">
        <f t="shared" ca="1" si="232"/>
        <v>1</v>
      </c>
      <c r="BH1416" s="6">
        <f ca="1">IF(ISNUMBER('Descriptive Stats'!BF1416),'Descriptive Stats'!BF1416,#N/A)</f>
        <v>-0.88881967520906158</v>
      </c>
      <c r="BI1416" s="6">
        <f ca="1">IF(ISNUMBER('Descriptive Stats'!E1416),'Descriptive Stats'!E1416,#N/A)</f>
        <v>1</v>
      </c>
      <c r="BK1416" s="2">
        <f t="shared" ca="1" si="236"/>
        <v>1</v>
      </c>
      <c r="BL1416" s="2" t="str">
        <f t="shared" ca="1" si="237"/>
        <v/>
      </c>
    </row>
    <row r="1417" spans="1:64" ht="14.4" x14ac:dyDescent="0.3">
      <c r="A1417" s="2">
        <f>ROW()</f>
        <v>1417</v>
      </c>
      <c r="B1417" s="56"/>
      <c r="C1417" s="8">
        <f t="shared" ca="1" si="233"/>
        <v>12</v>
      </c>
      <c r="D1417" s="8">
        <f t="shared" ca="1" si="234"/>
        <v>1</v>
      </c>
      <c r="E1417" s="50">
        <f t="shared" ca="1" si="238"/>
        <v>0</v>
      </c>
      <c r="F1417" s="2" t="str">
        <f t="shared" ca="1" si="235"/>
        <v/>
      </c>
      <c r="BD1417" s="49">
        <f t="shared" ca="1" si="240"/>
        <v>815.5</v>
      </c>
      <c r="BE1417" s="3">
        <f t="shared" ca="1" si="239"/>
        <v>8.1500000000000003E-2</v>
      </c>
      <c r="BF1417" s="3">
        <f t="shared" ref="BF1417:BF1480" ca="1" si="241">IF(ISNUMBER(BE1417),_xlfn.NORM.INV(BE1417,0,1),"")</f>
        <v>-1.3950525282585462</v>
      </c>
      <c r="BG1417" s="9">
        <f t="shared" ref="BG1417:BG1480" ca="1" si="242">IF(ISNUMBER(E1417),E1417,"")</f>
        <v>0</v>
      </c>
      <c r="BH1417" s="6">
        <f ca="1">IF(ISNUMBER('Descriptive Stats'!BF1417),'Descriptive Stats'!BF1417,#N/A)</f>
        <v>-1.3950525282585462</v>
      </c>
      <c r="BI1417" s="6">
        <f ca="1">IF(ISNUMBER('Descriptive Stats'!E1417),'Descriptive Stats'!E1417,#N/A)</f>
        <v>0</v>
      </c>
      <c r="BK1417" s="2">
        <f t="shared" ca="1" si="236"/>
        <v>0</v>
      </c>
      <c r="BL1417" s="2" t="str">
        <f t="shared" ca="1" si="237"/>
        <v/>
      </c>
    </row>
    <row r="1418" spans="1:64" ht="14.4" x14ac:dyDescent="0.3">
      <c r="A1418" s="2">
        <f>ROW()</f>
        <v>1418</v>
      </c>
      <c r="B1418" s="56"/>
      <c r="C1418" s="8">
        <f t="shared" ca="1" si="233"/>
        <v>14</v>
      </c>
      <c r="D1418" s="8">
        <f t="shared" ca="1" si="234"/>
        <v>0</v>
      </c>
      <c r="E1418" s="50">
        <f t="shared" ca="1" si="238"/>
        <v>6</v>
      </c>
      <c r="F1418" s="2" t="str">
        <f t="shared" ca="1" si="235"/>
        <v/>
      </c>
      <c r="BD1418" s="49">
        <f t="shared" ca="1" si="240"/>
        <v>3900</v>
      </c>
      <c r="BE1418" s="3">
        <f t="shared" ca="1" si="239"/>
        <v>0.38995000000000002</v>
      </c>
      <c r="BF1418" s="3">
        <f t="shared" ca="1" si="241"/>
        <v>-0.2794493539703507</v>
      </c>
      <c r="BG1418" s="9">
        <f t="shared" ca="1" si="242"/>
        <v>6</v>
      </c>
      <c r="BH1418" s="6">
        <f ca="1">IF(ISNUMBER('Descriptive Stats'!BF1418),'Descriptive Stats'!BF1418,#N/A)</f>
        <v>-0.2794493539703507</v>
      </c>
      <c r="BI1418" s="6">
        <f ca="1">IF(ISNUMBER('Descriptive Stats'!E1418),'Descriptive Stats'!E1418,#N/A)</f>
        <v>6</v>
      </c>
      <c r="BK1418" s="2" t="str">
        <f t="shared" ca="1" si="236"/>
        <v/>
      </c>
      <c r="BL1418" s="2">
        <f t="shared" ca="1" si="237"/>
        <v>6</v>
      </c>
    </row>
    <row r="1419" spans="1:64" ht="14.4" x14ac:dyDescent="0.3">
      <c r="A1419" s="2">
        <f>ROW()</f>
        <v>1419</v>
      </c>
      <c r="B1419" s="56"/>
      <c r="C1419" s="8">
        <f t="shared" ca="1" si="233"/>
        <v>16</v>
      </c>
      <c r="D1419" s="8">
        <f t="shared" ca="1" si="234"/>
        <v>6</v>
      </c>
      <c r="E1419" s="50">
        <f t="shared" ca="1" si="238"/>
        <v>2</v>
      </c>
      <c r="F1419" s="2" t="str">
        <f t="shared" ca="1" si="235"/>
        <v/>
      </c>
      <c r="BD1419" s="49">
        <f t="shared" ca="1" si="240"/>
        <v>2595</v>
      </c>
      <c r="BE1419" s="3">
        <f t="shared" ca="1" si="239"/>
        <v>0.25945000000000001</v>
      </c>
      <c r="BF1419" s="3">
        <f t="shared" ca="1" si="241"/>
        <v>-0.6450419512753276</v>
      </c>
      <c r="BG1419" s="9">
        <f t="shared" ca="1" si="242"/>
        <v>2</v>
      </c>
      <c r="BH1419" s="6">
        <f ca="1">IF(ISNUMBER('Descriptive Stats'!BF1419),'Descriptive Stats'!BF1419,#N/A)</f>
        <v>-0.6450419512753276</v>
      </c>
      <c r="BI1419" s="6">
        <f ca="1">IF(ISNUMBER('Descriptive Stats'!E1419),'Descriptive Stats'!E1419,#N/A)</f>
        <v>2</v>
      </c>
      <c r="BK1419" s="2">
        <f t="shared" ca="1" si="236"/>
        <v>2</v>
      </c>
      <c r="BL1419" s="2">
        <f t="shared" ca="1" si="237"/>
        <v>2</v>
      </c>
    </row>
    <row r="1420" spans="1:64" ht="14.4" x14ac:dyDescent="0.3">
      <c r="A1420" s="2">
        <f>ROW()</f>
        <v>1420</v>
      </c>
      <c r="B1420" s="56"/>
      <c r="C1420" s="8">
        <f t="shared" ca="1" si="233"/>
        <v>17</v>
      </c>
      <c r="D1420" s="8">
        <f t="shared" ca="1" si="234"/>
        <v>2</v>
      </c>
      <c r="E1420" s="50">
        <f t="shared" ca="1" si="238"/>
        <v>6</v>
      </c>
      <c r="F1420" s="2" t="str">
        <f t="shared" ca="1" si="235"/>
        <v/>
      </c>
      <c r="BD1420" s="49">
        <f t="shared" ca="1" si="240"/>
        <v>3900</v>
      </c>
      <c r="BE1420" s="3">
        <f t="shared" ca="1" si="239"/>
        <v>0.38995000000000002</v>
      </c>
      <c r="BF1420" s="3">
        <f t="shared" ca="1" si="241"/>
        <v>-0.2794493539703507</v>
      </c>
      <c r="BG1420" s="9">
        <f t="shared" ca="1" si="242"/>
        <v>6</v>
      </c>
      <c r="BH1420" s="6">
        <f ca="1">IF(ISNUMBER('Descriptive Stats'!BF1420),'Descriptive Stats'!BF1420,#N/A)</f>
        <v>-0.2794493539703507</v>
      </c>
      <c r="BI1420" s="6">
        <f ca="1">IF(ISNUMBER('Descriptive Stats'!E1420),'Descriptive Stats'!E1420,#N/A)</f>
        <v>6</v>
      </c>
      <c r="BK1420" s="2" t="str">
        <f t="shared" ca="1" si="236"/>
        <v/>
      </c>
      <c r="BL1420" s="2">
        <f t="shared" ca="1" si="237"/>
        <v>6</v>
      </c>
    </row>
    <row r="1421" spans="1:64" ht="14.4" x14ac:dyDescent="0.3">
      <c r="A1421" s="2">
        <f>ROW()</f>
        <v>1421</v>
      </c>
      <c r="B1421" s="56"/>
      <c r="C1421" s="8">
        <f t="shared" ca="1" si="233"/>
        <v>2</v>
      </c>
      <c r="D1421" s="8">
        <f t="shared" ca="1" si="234"/>
        <v>6</v>
      </c>
      <c r="E1421" s="50">
        <f t="shared" ca="1" si="238"/>
        <v>0</v>
      </c>
      <c r="F1421" s="2" t="str">
        <f t="shared" ca="1" si="235"/>
        <v/>
      </c>
      <c r="BD1421" s="49">
        <f t="shared" ca="1" si="240"/>
        <v>815.5</v>
      </c>
      <c r="BE1421" s="3">
        <f t="shared" ca="1" si="239"/>
        <v>8.1500000000000003E-2</v>
      </c>
      <c r="BF1421" s="3">
        <f t="shared" ca="1" si="241"/>
        <v>-1.3950525282585462</v>
      </c>
      <c r="BG1421" s="9">
        <f t="shared" ca="1" si="242"/>
        <v>0</v>
      </c>
      <c r="BH1421" s="6">
        <f ca="1">IF(ISNUMBER('Descriptive Stats'!BF1421),'Descriptive Stats'!BF1421,#N/A)</f>
        <v>-1.3950525282585462</v>
      </c>
      <c r="BI1421" s="6">
        <f ca="1">IF(ISNUMBER('Descriptive Stats'!E1421),'Descriptive Stats'!E1421,#N/A)</f>
        <v>0</v>
      </c>
      <c r="BK1421" s="2">
        <f t="shared" ca="1" si="236"/>
        <v>0</v>
      </c>
      <c r="BL1421" s="2" t="str">
        <f t="shared" ca="1" si="237"/>
        <v/>
      </c>
    </row>
    <row r="1422" spans="1:64" ht="14.4" x14ac:dyDescent="0.3">
      <c r="A1422" s="2">
        <f>ROW()</f>
        <v>1422</v>
      </c>
      <c r="B1422" s="56"/>
      <c r="C1422" s="8">
        <f t="shared" ca="1" si="233"/>
        <v>14</v>
      </c>
      <c r="D1422" s="8">
        <f t="shared" ca="1" si="234"/>
        <v>0</v>
      </c>
      <c r="E1422" s="50">
        <f t="shared" ca="1" si="238"/>
        <v>2</v>
      </c>
      <c r="F1422" s="2" t="str">
        <f t="shared" ca="1" si="235"/>
        <v/>
      </c>
      <c r="BD1422" s="49">
        <f t="shared" ca="1" si="240"/>
        <v>2595</v>
      </c>
      <c r="BE1422" s="3">
        <f t="shared" ca="1" si="239"/>
        <v>0.25945000000000001</v>
      </c>
      <c r="BF1422" s="3">
        <f t="shared" ca="1" si="241"/>
        <v>-0.6450419512753276</v>
      </c>
      <c r="BG1422" s="9">
        <f t="shared" ca="1" si="242"/>
        <v>2</v>
      </c>
      <c r="BH1422" s="6">
        <f ca="1">IF(ISNUMBER('Descriptive Stats'!BF1422),'Descriptive Stats'!BF1422,#N/A)</f>
        <v>-0.6450419512753276</v>
      </c>
      <c r="BI1422" s="6">
        <f ca="1">IF(ISNUMBER('Descriptive Stats'!E1422),'Descriptive Stats'!E1422,#N/A)</f>
        <v>2</v>
      </c>
      <c r="BK1422" s="2">
        <f t="shared" ca="1" si="236"/>
        <v>2</v>
      </c>
      <c r="BL1422" s="2">
        <f t="shared" ca="1" si="237"/>
        <v>2</v>
      </c>
    </row>
    <row r="1423" spans="1:64" ht="14.4" x14ac:dyDescent="0.3">
      <c r="A1423" s="2">
        <f>ROW()</f>
        <v>1423</v>
      </c>
      <c r="B1423" s="56"/>
      <c r="C1423" s="8">
        <f t="shared" ca="1" si="233"/>
        <v>17</v>
      </c>
      <c r="D1423" s="8">
        <f t="shared" ca="1" si="234"/>
        <v>2</v>
      </c>
      <c r="E1423" s="50">
        <f t="shared" ca="1" si="238"/>
        <v>3</v>
      </c>
      <c r="F1423" s="2" t="str">
        <f t="shared" ca="1" si="235"/>
        <v/>
      </c>
      <c r="BD1423" s="49">
        <f t="shared" ca="1" si="240"/>
        <v>3200</v>
      </c>
      <c r="BE1423" s="3">
        <f t="shared" ca="1" si="239"/>
        <v>0.31995000000000001</v>
      </c>
      <c r="BF1423" s="3">
        <f t="shared" ca="1" si="241"/>
        <v>-0.46783862043457014</v>
      </c>
      <c r="BG1423" s="9">
        <f t="shared" ca="1" si="242"/>
        <v>3</v>
      </c>
      <c r="BH1423" s="6">
        <f ca="1">IF(ISNUMBER('Descriptive Stats'!BF1423),'Descriptive Stats'!BF1423,#N/A)</f>
        <v>-0.46783862043457014</v>
      </c>
      <c r="BI1423" s="6">
        <f ca="1">IF(ISNUMBER('Descriptive Stats'!E1423),'Descriptive Stats'!E1423,#N/A)</f>
        <v>3</v>
      </c>
      <c r="BK1423" s="2" t="str">
        <f t="shared" ca="1" si="236"/>
        <v/>
      </c>
      <c r="BL1423" s="2">
        <f t="shared" ca="1" si="237"/>
        <v>3</v>
      </c>
    </row>
    <row r="1424" spans="1:64" ht="14.4" x14ac:dyDescent="0.3">
      <c r="A1424" s="2">
        <f>ROW()</f>
        <v>1424</v>
      </c>
      <c r="B1424" s="56"/>
      <c r="C1424" s="8">
        <f t="shared" ca="1" si="233"/>
        <v>10</v>
      </c>
      <c r="D1424" s="8">
        <f t="shared" ca="1" si="234"/>
        <v>3</v>
      </c>
      <c r="E1424" s="50">
        <f t="shared" ca="1" si="238"/>
        <v>2</v>
      </c>
      <c r="F1424" s="2" t="str">
        <f t="shared" ca="1" si="235"/>
        <v/>
      </c>
      <c r="BD1424" s="49">
        <f t="shared" ca="1" si="240"/>
        <v>2595</v>
      </c>
      <c r="BE1424" s="3">
        <f t="shared" ca="1" si="239"/>
        <v>0.25945000000000001</v>
      </c>
      <c r="BF1424" s="3">
        <f t="shared" ca="1" si="241"/>
        <v>-0.6450419512753276</v>
      </c>
      <c r="BG1424" s="9">
        <f t="shared" ca="1" si="242"/>
        <v>2</v>
      </c>
      <c r="BH1424" s="6">
        <f ca="1">IF(ISNUMBER('Descriptive Stats'!BF1424),'Descriptive Stats'!BF1424,#N/A)</f>
        <v>-0.6450419512753276</v>
      </c>
      <c r="BI1424" s="6">
        <f ca="1">IF(ISNUMBER('Descriptive Stats'!E1424),'Descriptive Stats'!E1424,#N/A)</f>
        <v>2</v>
      </c>
      <c r="BK1424" s="2">
        <f t="shared" ca="1" si="236"/>
        <v>2</v>
      </c>
      <c r="BL1424" s="2">
        <f t="shared" ca="1" si="237"/>
        <v>2</v>
      </c>
    </row>
    <row r="1425" spans="1:64" ht="14.4" x14ac:dyDescent="0.3">
      <c r="A1425" s="2">
        <f>ROW()</f>
        <v>1425</v>
      </c>
      <c r="B1425" s="56"/>
      <c r="C1425" s="8">
        <f t="shared" ref="C1425:C1488" ca="1" si="243">RANDBETWEEN(2,COUNT(B:B))</f>
        <v>9</v>
      </c>
      <c r="D1425" s="8">
        <f t="shared" ref="D1425:D1488" ca="1" si="244">VLOOKUP(C1425,A:B,2,TRUE)</f>
        <v>2</v>
      </c>
      <c r="E1425" s="50">
        <f t="shared" ca="1" si="238"/>
        <v>1</v>
      </c>
      <c r="F1425" s="2" t="str">
        <f t="shared" ref="F1425:F1488" ca="1" si="245">IF(ISNUMBER(E1425),IF(OR(E1425&lt;$K$16,E1425&gt;$K$14),"X",""),"")</f>
        <v/>
      </c>
      <c r="BD1425" s="49">
        <f t="shared" ca="1" si="240"/>
        <v>1871</v>
      </c>
      <c r="BE1425" s="3">
        <f t="shared" ca="1" si="239"/>
        <v>0.18704999999999999</v>
      </c>
      <c r="BF1425" s="3">
        <f t="shared" ca="1" si="241"/>
        <v>-0.88881967520906158</v>
      </c>
      <c r="BG1425" s="9">
        <f t="shared" ca="1" si="242"/>
        <v>1</v>
      </c>
      <c r="BH1425" s="6">
        <f ca="1">IF(ISNUMBER('Descriptive Stats'!BF1425),'Descriptive Stats'!BF1425,#N/A)</f>
        <v>-0.88881967520906158</v>
      </c>
      <c r="BI1425" s="6">
        <f ca="1">IF(ISNUMBER('Descriptive Stats'!E1425),'Descriptive Stats'!E1425,#N/A)</f>
        <v>1</v>
      </c>
      <c r="BK1425" s="2">
        <f t="shared" ca="1" si="236"/>
        <v>1</v>
      </c>
      <c r="BL1425" s="2" t="str">
        <f t="shared" ca="1" si="237"/>
        <v/>
      </c>
    </row>
    <row r="1426" spans="1:64" ht="14.4" x14ac:dyDescent="0.3">
      <c r="A1426" s="2">
        <f>ROW()</f>
        <v>1426</v>
      </c>
      <c r="B1426" s="56"/>
      <c r="C1426" s="8">
        <f t="shared" ca="1" si="243"/>
        <v>12</v>
      </c>
      <c r="D1426" s="8">
        <f t="shared" ca="1" si="244"/>
        <v>1</v>
      </c>
      <c r="E1426" s="50">
        <f t="shared" ca="1" si="238"/>
        <v>4</v>
      </c>
      <c r="F1426" s="2" t="str">
        <f t="shared" ca="1" si="245"/>
        <v/>
      </c>
      <c r="BD1426" s="49">
        <f t="shared" ca="1" si="240"/>
        <v>3442</v>
      </c>
      <c r="BE1426" s="3">
        <f t="shared" ca="1" si="239"/>
        <v>0.34415000000000001</v>
      </c>
      <c r="BF1426" s="3">
        <f t="shared" ca="1" si="241"/>
        <v>-0.40116316278173481</v>
      </c>
      <c r="BG1426" s="9">
        <f t="shared" ca="1" si="242"/>
        <v>4</v>
      </c>
      <c r="BH1426" s="6">
        <f ca="1">IF(ISNUMBER('Descriptive Stats'!BF1426),'Descriptive Stats'!BF1426,#N/A)</f>
        <v>-0.40116316278173481</v>
      </c>
      <c r="BI1426" s="6">
        <f ca="1">IF(ISNUMBER('Descriptive Stats'!E1426),'Descriptive Stats'!E1426,#N/A)</f>
        <v>4</v>
      </c>
      <c r="BK1426" s="2" t="str">
        <f t="shared" ca="1" si="236"/>
        <v/>
      </c>
      <c r="BL1426" s="2">
        <f t="shared" ca="1" si="237"/>
        <v>4</v>
      </c>
    </row>
    <row r="1427" spans="1:64" ht="14.4" x14ac:dyDescent="0.3">
      <c r="A1427" s="2">
        <f>ROW()</f>
        <v>1427</v>
      </c>
      <c r="B1427" s="56"/>
      <c r="C1427" s="8">
        <f t="shared" ca="1" si="243"/>
        <v>13</v>
      </c>
      <c r="D1427" s="8">
        <f t="shared" ca="1" si="244"/>
        <v>4</v>
      </c>
      <c r="E1427" s="50">
        <f t="shared" ca="1" si="238"/>
        <v>0</v>
      </c>
      <c r="F1427" s="2" t="str">
        <f t="shared" ca="1" si="245"/>
        <v/>
      </c>
      <c r="BD1427" s="49">
        <f t="shared" ca="1" si="240"/>
        <v>815.5</v>
      </c>
      <c r="BE1427" s="3">
        <f t="shared" ca="1" si="239"/>
        <v>8.1500000000000003E-2</v>
      </c>
      <c r="BF1427" s="3">
        <f t="shared" ca="1" si="241"/>
        <v>-1.3950525282585462</v>
      </c>
      <c r="BG1427" s="9">
        <f t="shared" ca="1" si="242"/>
        <v>0</v>
      </c>
      <c r="BH1427" s="6">
        <f ca="1">IF(ISNUMBER('Descriptive Stats'!BF1427),'Descriptive Stats'!BF1427,#N/A)</f>
        <v>-1.3950525282585462</v>
      </c>
      <c r="BI1427" s="6">
        <f ca="1">IF(ISNUMBER('Descriptive Stats'!E1427),'Descriptive Stats'!E1427,#N/A)</f>
        <v>0</v>
      </c>
      <c r="BK1427" s="2">
        <f t="shared" ca="1" si="236"/>
        <v>0</v>
      </c>
      <c r="BL1427" s="2" t="str">
        <f t="shared" ca="1" si="237"/>
        <v/>
      </c>
    </row>
    <row r="1428" spans="1:64" ht="14.4" x14ac:dyDescent="0.3">
      <c r="A1428" s="2">
        <f>ROW()</f>
        <v>1428</v>
      </c>
      <c r="B1428" s="56"/>
      <c r="C1428" s="8">
        <f t="shared" ca="1" si="243"/>
        <v>15</v>
      </c>
      <c r="D1428" s="8">
        <f t="shared" ca="1" si="244"/>
        <v>0</v>
      </c>
      <c r="E1428" s="50">
        <f t="shared" ca="1" si="238"/>
        <v>2</v>
      </c>
      <c r="F1428" s="2" t="str">
        <f t="shared" ca="1" si="245"/>
        <v/>
      </c>
      <c r="BD1428" s="49">
        <f t="shared" ca="1" si="240"/>
        <v>2595</v>
      </c>
      <c r="BE1428" s="3">
        <f t="shared" ca="1" si="239"/>
        <v>0.25945000000000001</v>
      </c>
      <c r="BF1428" s="3">
        <f t="shared" ca="1" si="241"/>
        <v>-0.6450419512753276</v>
      </c>
      <c r="BG1428" s="9">
        <f t="shared" ca="1" si="242"/>
        <v>2</v>
      </c>
      <c r="BH1428" s="6">
        <f ca="1">IF(ISNUMBER('Descriptive Stats'!BF1428),'Descriptive Stats'!BF1428,#N/A)</f>
        <v>-0.6450419512753276</v>
      </c>
      <c r="BI1428" s="6">
        <f ca="1">IF(ISNUMBER('Descriptive Stats'!E1428),'Descriptive Stats'!E1428,#N/A)</f>
        <v>2</v>
      </c>
      <c r="BK1428" s="2">
        <f t="shared" ca="1" si="236"/>
        <v>2</v>
      </c>
      <c r="BL1428" s="2">
        <f t="shared" ca="1" si="237"/>
        <v>2</v>
      </c>
    </row>
    <row r="1429" spans="1:64" ht="14.4" x14ac:dyDescent="0.3">
      <c r="A1429" s="2">
        <f>ROW()</f>
        <v>1429</v>
      </c>
      <c r="B1429" s="56"/>
      <c r="C1429" s="8">
        <f t="shared" ca="1" si="243"/>
        <v>21</v>
      </c>
      <c r="D1429" s="8">
        <f t="shared" ca="1" si="244"/>
        <v>2</v>
      </c>
      <c r="E1429" s="50">
        <f t="shared" ca="1" si="238"/>
        <v>9</v>
      </c>
      <c r="F1429" s="2" t="str">
        <f t="shared" ca="1" si="245"/>
        <v/>
      </c>
      <c r="BD1429" s="49">
        <f t="shared" ca="1" si="240"/>
        <v>4819</v>
      </c>
      <c r="BE1429" s="3">
        <f t="shared" ca="1" si="239"/>
        <v>0.48185</v>
      </c>
      <c r="BF1429" s="3">
        <f t="shared" ca="1" si="241"/>
        <v>-4.5511009098988427E-2</v>
      </c>
      <c r="BG1429" s="9">
        <f t="shared" ca="1" si="242"/>
        <v>9</v>
      </c>
      <c r="BH1429" s="6">
        <f ca="1">IF(ISNUMBER('Descriptive Stats'!BF1429),'Descriptive Stats'!BF1429,#N/A)</f>
        <v>-4.5511009098988427E-2</v>
      </c>
      <c r="BI1429" s="6">
        <f ca="1">IF(ISNUMBER('Descriptive Stats'!E1429),'Descriptive Stats'!E1429,#N/A)</f>
        <v>9</v>
      </c>
      <c r="BK1429" s="2" t="str">
        <f t="shared" ca="1" si="236"/>
        <v/>
      </c>
      <c r="BL1429" s="2">
        <f t="shared" ca="1" si="237"/>
        <v>9</v>
      </c>
    </row>
    <row r="1430" spans="1:64" ht="14.4" x14ac:dyDescent="0.3">
      <c r="A1430" s="2">
        <f>ROW()</f>
        <v>1430</v>
      </c>
      <c r="B1430" s="56"/>
      <c r="C1430" s="8">
        <f t="shared" ca="1" si="243"/>
        <v>23</v>
      </c>
      <c r="D1430" s="8">
        <f t="shared" ca="1" si="244"/>
        <v>9</v>
      </c>
      <c r="E1430" s="50">
        <f t="shared" ca="1" si="238"/>
        <v>6</v>
      </c>
      <c r="F1430" s="2" t="str">
        <f t="shared" ca="1" si="245"/>
        <v/>
      </c>
      <c r="BD1430" s="49">
        <f t="shared" ca="1" si="240"/>
        <v>3900</v>
      </c>
      <c r="BE1430" s="3">
        <f t="shared" ca="1" si="239"/>
        <v>0.38995000000000002</v>
      </c>
      <c r="BF1430" s="3">
        <f t="shared" ca="1" si="241"/>
        <v>-0.2794493539703507</v>
      </c>
      <c r="BG1430" s="9">
        <f t="shared" ca="1" si="242"/>
        <v>6</v>
      </c>
      <c r="BH1430" s="6">
        <f ca="1">IF(ISNUMBER('Descriptive Stats'!BF1430),'Descriptive Stats'!BF1430,#N/A)</f>
        <v>-0.2794493539703507</v>
      </c>
      <c r="BI1430" s="6">
        <f ca="1">IF(ISNUMBER('Descriptive Stats'!E1430),'Descriptive Stats'!E1430,#N/A)</f>
        <v>6</v>
      </c>
      <c r="BK1430" s="2" t="str">
        <f t="shared" ca="1" si="236"/>
        <v/>
      </c>
      <c r="BL1430" s="2">
        <f t="shared" ca="1" si="237"/>
        <v>6</v>
      </c>
    </row>
    <row r="1431" spans="1:64" ht="14.4" x14ac:dyDescent="0.3">
      <c r="A1431" s="2">
        <f>ROW()</f>
        <v>1431</v>
      </c>
      <c r="B1431" s="56"/>
      <c r="C1431" s="8">
        <f t="shared" ca="1" si="243"/>
        <v>16</v>
      </c>
      <c r="D1431" s="8">
        <f t="shared" ca="1" si="244"/>
        <v>6</v>
      </c>
      <c r="E1431" s="50">
        <f t="shared" ca="1" si="238"/>
        <v>0</v>
      </c>
      <c r="F1431" s="2" t="str">
        <f t="shared" ca="1" si="245"/>
        <v/>
      </c>
      <c r="BD1431" s="49">
        <f t="shared" ca="1" si="240"/>
        <v>815.5</v>
      </c>
      <c r="BE1431" s="3">
        <f t="shared" ca="1" si="239"/>
        <v>8.1500000000000003E-2</v>
      </c>
      <c r="BF1431" s="3">
        <f t="shared" ca="1" si="241"/>
        <v>-1.3950525282585462</v>
      </c>
      <c r="BG1431" s="9">
        <f t="shared" ca="1" si="242"/>
        <v>0</v>
      </c>
      <c r="BH1431" s="6">
        <f ca="1">IF(ISNUMBER('Descriptive Stats'!BF1431),'Descriptive Stats'!BF1431,#N/A)</f>
        <v>-1.3950525282585462</v>
      </c>
      <c r="BI1431" s="6">
        <f ca="1">IF(ISNUMBER('Descriptive Stats'!E1431),'Descriptive Stats'!E1431,#N/A)</f>
        <v>0</v>
      </c>
      <c r="BK1431" s="2">
        <f t="shared" ca="1" si="236"/>
        <v>0</v>
      </c>
      <c r="BL1431" s="2" t="str">
        <f t="shared" ca="1" si="237"/>
        <v/>
      </c>
    </row>
    <row r="1432" spans="1:64" ht="14.4" x14ac:dyDescent="0.3">
      <c r="A1432" s="2">
        <f>ROW()</f>
        <v>1432</v>
      </c>
      <c r="B1432" s="56"/>
      <c r="C1432" s="8">
        <f t="shared" ca="1" si="243"/>
        <v>20</v>
      </c>
      <c r="D1432" s="8">
        <f t="shared" ca="1" si="244"/>
        <v>0</v>
      </c>
      <c r="E1432" s="50">
        <f t="shared" ca="1" si="238"/>
        <v>2</v>
      </c>
      <c r="F1432" s="2" t="str">
        <f t="shared" ca="1" si="245"/>
        <v/>
      </c>
      <c r="BD1432" s="49">
        <f t="shared" ca="1" si="240"/>
        <v>2595</v>
      </c>
      <c r="BE1432" s="3">
        <f t="shared" ca="1" si="239"/>
        <v>0.25945000000000001</v>
      </c>
      <c r="BF1432" s="3">
        <f t="shared" ca="1" si="241"/>
        <v>-0.6450419512753276</v>
      </c>
      <c r="BG1432" s="9">
        <f t="shared" ca="1" si="242"/>
        <v>2</v>
      </c>
      <c r="BH1432" s="6">
        <f ca="1">IF(ISNUMBER('Descriptive Stats'!BF1432),'Descriptive Stats'!BF1432,#N/A)</f>
        <v>-0.6450419512753276</v>
      </c>
      <c r="BI1432" s="6">
        <f ca="1">IF(ISNUMBER('Descriptive Stats'!E1432),'Descriptive Stats'!E1432,#N/A)</f>
        <v>2</v>
      </c>
      <c r="BK1432" s="2">
        <f t="shared" ca="1" si="236"/>
        <v>2</v>
      </c>
      <c r="BL1432" s="2">
        <f t="shared" ca="1" si="237"/>
        <v>2</v>
      </c>
    </row>
    <row r="1433" spans="1:64" ht="14.4" x14ac:dyDescent="0.3">
      <c r="A1433" s="2">
        <f>ROW()</f>
        <v>1433</v>
      </c>
      <c r="B1433" s="56"/>
      <c r="C1433" s="8">
        <f t="shared" ca="1" si="243"/>
        <v>9</v>
      </c>
      <c r="D1433" s="8">
        <f t="shared" ca="1" si="244"/>
        <v>2</v>
      </c>
      <c r="E1433" s="50">
        <f t="shared" ca="1" si="238"/>
        <v>0</v>
      </c>
      <c r="F1433" s="2" t="str">
        <f t="shared" ca="1" si="245"/>
        <v/>
      </c>
      <c r="BD1433" s="49">
        <f t="shared" ca="1" si="240"/>
        <v>815.5</v>
      </c>
      <c r="BE1433" s="3">
        <f t="shared" ca="1" si="239"/>
        <v>8.1500000000000003E-2</v>
      </c>
      <c r="BF1433" s="3">
        <f t="shared" ca="1" si="241"/>
        <v>-1.3950525282585462</v>
      </c>
      <c r="BG1433" s="9">
        <f t="shared" ca="1" si="242"/>
        <v>0</v>
      </c>
      <c r="BH1433" s="6">
        <f ca="1">IF(ISNUMBER('Descriptive Stats'!BF1433),'Descriptive Stats'!BF1433,#N/A)</f>
        <v>-1.3950525282585462</v>
      </c>
      <c r="BI1433" s="6">
        <f ca="1">IF(ISNUMBER('Descriptive Stats'!E1433),'Descriptive Stats'!E1433,#N/A)</f>
        <v>0</v>
      </c>
      <c r="BK1433" s="2">
        <f t="shared" ca="1" si="236"/>
        <v>0</v>
      </c>
      <c r="BL1433" s="2" t="str">
        <f t="shared" ca="1" si="237"/>
        <v/>
      </c>
    </row>
    <row r="1434" spans="1:64" ht="14.4" x14ac:dyDescent="0.3">
      <c r="A1434" s="2">
        <f>ROW()</f>
        <v>1434</v>
      </c>
      <c r="B1434" s="56"/>
      <c r="C1434" s="8">
        <f t="shared" ca="1" si="243"/>
        <v>4</v>
      </c>
      <c r="D1434" s="8">
        <f t="shared" ca="1" si="244"/>
        <v>0</v>
      </c>
      <c r="E1434" s="50">
        <f t="shared" ca="1" si="238"/>
        <v>2</v>
      </c>
      <c r="F1434" s="2" t="str">
        <f t="shared" ca="1" si="245"/>
        <v/>
      </c>
      <c r="BD1434" s="49">
        <f t="shared" ca="1" si="240"/>
        <v>2595</v>
      </c>
      <c r="BE1434" s="3">
        <f t="shared" ca="1" si="239"/>
        <v>0.25945000000000001</v>
      </c>
      <c r="BF1434" s="3">
        <f t="shared" ca="1" si="241"/>
        <v>-0.6450419512753276</v>
      </c>
      <c r="BG1434" s="9">
        <f t="shared" ca="1" si="242"/>
        <v>2</v>
      </c>
      <c r="BH1434" s="6">
        <f ca="1">IF(ISNUMBER('Descriptive Stats'!BF1434),'Descriptive Stats'!BF1434,#N/A)</f>
        <v>-0.6450419512753276</v>
      </c>
      <c r="BI1434" s="6">
        <f ca="1">IF(ISNUMBER('Descriptive Stats'!E1434),'Descriptive Stats'!E1434,#N/A)</f>
        <v>2</v>
      </c>
      <c r="BK1434" s="2">
        <f t="shared" ca="1" si="236"/>
        <v>2</v>
      </c>
      <c r="BL1434" s="2">
        <f t="shared" ca="1" si="237"/>
        <v>2</v>
      </c>
    </row>
    <row r="1435" spans="1:64" ht="14.4" x14ac:dyDescent="0.3">
      <c r="A1435" s="2">
        <f>ROW()</f>
        <v>1435</v>
      </c>
      <c r="B1435" s="56"/>
      <c r="C1435" s="8">
        <f t="shared" ca="1" si="243"/>
        <v>3</v>
      </c>
      <c r="D1435" s="8">
        <f t="shared" ca="1" si="244"/>
        <v>2</v>
      </c>
      <c r="E1435" s="50">
        <f t="shared" ca="1" si="238"/>
        <v>2</v>
      </c>
      <c r="F1435" s="2" t="str">
        <f t="shared" ca="1" si="245"/>
        <v/>
      </c>
      <c r="BD1435" s="49">
        <f t="shared" ca="1" si="240"/>
        <v>2595</v>
      </c>
      <c r="BE1435" s="3">
        <f t="shared" ca="1" si="239"/>
        <v>0.25945000000000001</v>
      </c>
      <c r="BF1435" s="3">
        <f t="shared" ca="1" si="241"/>
        <v>-0.6450419512753276</v>
      </c>
      <c r="BG1435" s="9">
        <f t="shared" ca="1" si="242"/>
        <v>2</v>
      </c>
      <c r="BH1435" s="6">
        <f ca="1">IF(ISNUMBER('Descriptive Stats'!BF1435),'Descriptive Stats'!BF1435,#N/A)</f>
        <v>-0.6450419512753276</v>
      </c>
      <c r="BI1435" s="6">
        <f ca="1">IF(ISNUMBER('Descriptive Stats'!E1435),'Descriptive Stats'!E1435,#N/A)</f>
        <v>2</v>
      </c>
      <c r="BK1435" s="2">
        <f t="shared" ca="1" si="236"/>
        <v>2</v>
      </c>
      <c r="BL1435" s="2">
        <f t="shared" ca="1" si="237"/>
        <v>2</v>
      </c>
    </row>
    <row r="1436" spans="1:64" ht="14.4" x14ac:dyDescent="0.3">
      <c r="A1436" s="2">
        <f>ROW()</f>
        <v>1436</v>
      </c>
      <c r="B1436" s="56"/>
      <c r="C1436" s="8">
        <f t="shared" ca="1" si="243"/>
        <v>9</v>
      </c>
      <c r="D1436" s="8">
        <f t="shared" ca="1" si="244"/>
        <v>2</v>
      </c>
      <c r="E1436" s="50">
        <f t="shared" ca="1" si="238"/>
        <v>0</v>
      </c>
      <c r="F1436" s="2" t="str">
        <f t="shared" ca="1" si="245"/>
        <v/>
      </c>
      <c r="BD1436" s="49">
        <f t="shared" ca="1" si="240"/>
        <v>815.5</v>
      </c>
      <c r="BE1436" s="3">
        <f t="shared" ca="1" si="239"/>
        <v>8.1500000000000003E-2</v>
      </c>
      <c r="BF1436" s="3">
        <f t="shared" ca="1" si="241"/>
        <v>-1.3950525282585462</v>
      </c>
      <c r="BG1436" s="9">
        <f t="shared" ca="1" si="242"/>
        <v>0</v>
      </c>
      <c r="BH1436" s="6">
        <f ca="1">IF(ISNUMBER('Descriptive Stats'!BF1436),'Descriptive Stats'!BF1436,#N/A)</f>
        <v>-1.3950525282585462</v>
      </c>
      <c r="BI1436" s="6">
        <f ca="1">IF(ISNUMBER('Descriptive Stats'!E1436),'Descriptive Stats'!E1436,#N/A)</f>
        <v>0</v>
      </c>
      <c r="BK1436" s="2">
        <f t="shared" ca="1" si="236"/>
        <v>0</v>
      </c>
      <c r="BL1436" s="2" t="str">
        <f t="shared" ca="1" si="237"/>
        <v/>
      </c>
    </row>
    <row r="1437" spans="1:64" ht="14.4" x14ac:dyDescent="0.3">
      <c r="A1437" s="2">
        <f>ROW()</f>
        <v>1437</v>
      </c>
      <c r="B1437" s="56"/>
      <c r="C1437" s="8">
        <f t="shared" ca="1" si="243"/>
        <v>20</v>
      </c>
      <c r="D1437" s="8">
        <f t="shared" ca="1" si="244"/>
        <v>0</v>
      </c>
      <c r="E1437" s="50">
        <f t="shared" ca="1" si="238"/>
        <v>3</v>
      </c>
      <c r="F1437" s="2" t="str">
        <f t="shared" ca="1" si="245"/>
        <v/>
      </c>
      <c r="BD1437" s="49">
        <f t="shared" ca="1" si="240"/>
        <v>3200</v>
      </c>
      <c r="BE1437" s="3">
        <f t="shared" ca="1" si="239"/>
        <v>0.31995000000000001</v>
      </c>
      <c r="BF1437" s="3">
        <f t="shared" ca="1" si="241"/>
        <v>-0.46783862043457014</v>
      </c>
      <c r="BG1437" s="9">
        <f t="shared" ca="1" si="242"/>
        <v>3</v>
      </c>
      <c r="BH1437" s="6">
        <f ca="1">IF(ISNUMBER('Descriptive Stats'!BF1437),'Descriptive Stats'!BF1437,#N/A)</f>
        <v>-0.46783862043457014</v>
      </c>
      <c r="BI1437" s="6">
        <f ca="1">IF(ISNUMBER('Descriptive Stats'!E1437),'Descriptive Stats'!E1437,#N/A)</f>
        <v>3</v>
      </c>
      <c r="BK1437" s="2" t="str">
        <f t="shared" ca="1" si="236"/>
        <v/>
      </c>
      <c r="BL1437" s="2">
        <f t="shared" ca="1" si="237"/>
        <v>3</v>
      </c>
    </row>
    <row r="1438" spans="1:64" ht="14.4" x14ac:dyDescent="0.3">
      <c r="A1438" s="2">
        <f>ROW()</f>
        <v>1438</v>
      </c>
      <c r="B1438" s="56"/>
      <c r="C1438" s="8">
        <f t="shared" ca="1" si="243"/>
        <v>10</v>
      </c>
      <c r="D1438" s="8">
        <f t="shared" ca="1" si="244"/>
        <v>3</v>
      </c>
      <c r="E1438" s="50">
        <f t="shared" ca="1" si="238"/>
        <v>9</v>
      </c>
      <c r="F1438" s="2" t="str">
        <f t="shared" ca="1" si="245"/>
        <v/>
      </c>
      <c r="BD1438" s="49">
        <f t="shared" ca="1" si="240"/>
        <v>4819</v>
      </c>
      <c r="BE1438" s="3">
        <f t="shared" ca="1" si="239"/>
        <v>0.48185</v>
      </c>
      <c r="BF1438" s="3">
        <f t="shared" ca="1" si="241"/>
        <v>-4.5511009098988427E-2</v>
      </c>
      <c r="BG1438" s="9">
        <f t="shared" ca="1" si="242"/>
        <v>9</v>
      </c>
      <c r="BH1438" s="6">
        <f ca="1">IF(ISNUMBER('Descriptive Stats'!BF1438),'Descriptive Stats'!BF1438,#N/A)</f>
        <v>-4.5511009098988427E-2</v>
      </c>
      <c r="BI1438" s="6">
        <f ca="1">IF(ISNUMBER('Descriptive Stats'!E1438),'Descriptive Stats'!E1438,#N/A)</f>
        <v>9</v>
      </c>
      <c r="BK1438" s="2" t="str">
        <f t="shared" ca="1" si="236"/>
        <v/>
      </c>
      <c r="BL1438" s="2">
        <f t="shared" ca="1" si="237"/>
        <v>9</v>
      </c>
    </row>
    <row r="1439" spans="1:64" ht="14.4" x14ac:dyDescent="0.3">
      <c r="A1439" s="2">
        <f>ROW()</f>
        <v>1439</v>
      </c>
      <c r="B1439" s="56"/>
      <c r="C1439" s="8">
        <f t="shared" ca="1" si="243"/>
        <v>23</v>
      </c>
      <c r="D1439" s="8">
        <f t="shared" ca="1" si="244"/>
        <v>9</v>
      </c>
      <c r="E1439" s="50">
        <f t="shared" ca="1" si="238"/>
        <v>2</v>
      </c>
      <c r="F1439" s="2" t="str">
        <f t="shared" ca="1" si="245"/>
        <v/>
      </c>
      <c r="BD1439" s="49">
        <f t="shared" ca="1" si="240"/>
        <v>2595</v>
      </c>
      <c r="BE1439" s="3">
        <f t="shared" ca="1" si="239"/>
        <v>0.25945000000000001</v>
      </c>
      <c r="BF1439" s="3">
        <f t="shared" ca="1" si="241"/>
        <v>-0.6450419512753276</v>
      </c>
      <c r="BG1439" s="9">
        <f t="shared" ca="1" si="242"/>
        <v>2</v>
      </c>
      <c r="BH1439" s="6">
        <f ca="1">IF(ISNUMBER('Descriptive Stats'!BF1439),'Descriptive Stats'!BF1439,#N/A)</f>
        <v>-0.6450419512753276</v>
      </c>
      <c r="BI1439" s="6">
        <f ca="1">IF(ISNUMBER('Descriptive Stats'!E1439),'Descriptive Stats'!E1439,#N/A)</f>
        <v>2</v>
      </c>
      <c r="BK1439" s="2">
        <f t="shared" ca="1" si="236"/>
        <v>2</v>
      </c>
      <c r="BL1439" s="2">
        <f t="shared" ca="1" si="237"/>
        <v>2</v>
      </c>
    </row>
    <row r="1440" spans="1:64" ht="14.4" x14ac:dyDescent="0.3">
      <c r="A1440" s="2">
        <f>ROW()</f>
        <v>1440</v>
      </c>
      <c r="B1440" s="56"/>
      <c r="C1440" s="8">
        <f t="shared" ca="1" si="243"/>
        <v>3</v>
      </c>
      <c r="D1440" s="8">
        <f t="shared" ca="1" si="244"/>
        <v>2</v>
      </c>
      <c r="E1440" s="50">
        <f t="shared" ca="1" si="238"/>
        <v>19</v>
      </c>
      <c r="F1440" s="2" t="str">
        <f t="shared" ca="1" si="245"/>
        <v>X</v>
      </c>
      <c r="BD1440" s="49">
        <f t="shared" ca="1" si="240"/>
        <v>5294</v>
      </c>
      <c r="BE1440" s="3">
        <f t="shared" ca="1" si="239"/>
        <v>0.52934999999999999</v>
      </c>
      <c r="BF1440" s="3">
        <f t="shared" ca="1" si="241"/>
        <v>7.3636031452008061E-2</v>
      </c>
      <c r="BG1440" s="9">
        <f t="shared" ca="1" si="242"/>
        <v>19</v>
      </c>
      <c r="BH1440" s="6">
        <f ca="1">IF(ISNUMBER('Descriptive Stats'!BF1440),'Descriptive Stats'!BF1440,#N/A)</f>
        <v>7.3636031452008061E-2</v>
      </c>
      <c r="BI1440" s="6">
        <f ca="1">IF(ISNUMBER('Descriptive Stats'!E1440),'Descriptive Stats'!E1440,#N/A)</f>
        <v>19</v>
      </c>
      <c r="BK1440" s="2" t="str">
        <f t="shared" ca="1" si="236"/>
        <v/>
      </c>
      <c r="BL1440" s="2">
        <f t="shared" ca="1" si="237"/>
        <v>19</v>
      </c>
    </row>
    <row r="1441" spans="1:64" ht="14.4" x14ac:dyDescent="0.3">
      <c r="A1441" s="2">
        <f>ROW()</f>
        <v>1441</v>
      </c>
      <c r="B1441" s="56"/>
      <c r="C1441" s="8">
        <f t="shared" ca="1" si="243"/>
        <v>7</v>
      </c>
      <c r="D1441" s="8">
        <f t="shared" ca="1" si="244"/>
        <v>19</v>
      </c>
      <c r="E1441" s="50">
        <f t="shared" ca="1" si="238"/>
        <v>4</v>
      </c>
      <c r="F1441" s="2" t="str">
        <f t="shared" ca="1" si="245"/>
        <v/>
      </c>
      <c r="BD1441" s="49">
        <f t="shared" ca="1" si="240"/>
        <v>3442</v>
      </c>
      <c r="BE1441" s="3">
        <f t="shared" ca="1" si="239"/>
        <v>0.34415000000000001</v>
      </c>
      <c r="BF1441" s="3">
        <f t="shared" ca="1" si="241"/>
        <v>-0.40116316278173481</v>
      </c>
      <c r="BG1441" s="9">
        <f t="shared" ca="1" si="242"/>
        <v>4</v>
      </c>
      <c r="BH1441" s="6">
        <f ca="1">IF(ISNUMBER('Descriptive Stats'!BF1441),'Descriptive Stats'!BF1441,#N/A)</f>
        <v>-0.40116316278173481</v>
      </c>
      <c r="BI1441" s="6">
        <f ca="1">IF(ISNUMBER('Descriptive Stats'!E1441),'Descriptive Stats'!E1441,#N/A)</f>
        <v>4</v>
      </c>
      <c r="BK1441" s="2" t="str">
        <f t="shared" ca="1" si="236"/>
        <v/>
      </c>
      <c r="BL1441" s="2">
        <f t="shared" ca="1" si="237"/>
        <v>4</v>
      </c>
    </row>
    <row r="1442" spans="1:64" ht="14.4" x14ac:dyDescent="0.3">
      <c r="A1442" s="2">
        <f>ROW()</f>
        <v>1442</v>
      </c>
      <c r="B1442" s="56"/>
      <c r="C1442" s="8">
        <f t="shared" ca="1" si="243"/>
        <v>13</v>
      </c>
      <c r="D1442" s="8">
        <f t="shared" ca="1" si="244"/>
        <v>4</v>
      </c>
      <c r="E1442" s="50">
        <f t="shared" ca="1" si="238"/>
        <v>0</v>
      </c>
      <c r="F1442" s="2" t="str">
        <f t="shared" ca="1" si="245"/>
        <v/>
      </c>
      <c r="BD1442" s="49">
        <f t="shared" ca="1" si="240"/>
        <v>815.5</v>
      </c>
      <c r="BE1442" s="3">
        <f t="shared" ca="1" si="239"/>
        <v>8.1500000000000003E-2</v>
      </c>
      <c r="BF1442" s="3">
        <f t="shared" ca="1" si="241"/>
        <v>-1.3950525282585462</v>
      </c>
      <c r="BG1442" s="9">
        <f t="shared" ca="1" si="242"/>
        <v>0</v>
      </c>
      <c r="BH1442" s="6">
        <f ca="1">IF(ISNUMBER('Descriptive Stats'!BF1442),'Descriptive Stats'!BF1442,#N/A)</f>
        <v>-1.3950525282585462</v>
      </c>
      <c r="BI1442" s="6">
        <f ca="1">IF(ISNUMBER('Descriptive Stats'!E1442),'Descriptive Stats'!E1442,#N/A)</f>
        <v>0</v>
      </c>
      <c r="BK1442" s="2">
        <f t="shared" ca="1" si="236"/>
        <v>0</v>
      </c>
      <c r="BL1442" s="2" t="str">
        <f t="shared" ca="1" si="237"/>
        <v/>
      </c>
    </row>
    <row r="1443" spans="1:64" ht="14.4" x14ac:dyDescent="0.3">
      <c r="A1443" s="2">
        <f>ROW()</f>
        <v>1443</v>
      </c>
      <c r="B1443" s="56"/>
      <c r="C1443" s="8">
        <f t="shared" ca="1" si="243"/>
        <v>20</v>
      </c>
      <c r="D1443" s="8">
        <f t="shared" ca="1" si="244"/>
        <v>0</v>
      </c>
      <c r="E1443" s="50">
        <f t="shared" ca="1" si="238"/>
        <v>0</v>
      </c>
      <c r="F1443" s="2" t="str">
        <f t="shared" ca="1" si="245"/>
        <v/>
      </c>
      <c r="BD1443" s="49">
        <f t="shared" ca="1" si="240"/>
        <v>815.5</v>
      </c>
      <c r="BE1443" s="3">
        <f t="shared" ca="1" si="239"/>
        <v>8.1500000000000003E-2</v>
      </c>
      <c r="BF1443" s="3">
        <f t="shared" ca="1" si="241"/>
        <v>-1.3950525282585462</v>
      </c>
      <c r="BG1443" s="9">
        <f t="shared" ca="1" si="242"/>
        <v>0</v>
      </c>
      <c r="BH1443" s="6">
        <f ca="1">IF(ISNUMBER('Descriptive Stats'!BF1443),'Descriptive Stats'!BF1443,#N/A)</f>
        <v>-1.3950525282585462</v>
      </c>
      <c r="BI1443" s="6">
        <f ca="1">IF(ISNUMBER('Descriptive Stats'!E1443),'Descriptive Stats'!E1443,#N/A)</f>
        <v>0</v>
      </c>
      <c r="BK1443" s="2">
        <f t="shared" ref="BK1443:BK1506" ca="1" si="246">IF(AND(ISNUMBER(E1443),E1443&lt;=$J$15),E1443,"")</f>
        <v>0</v>
      </c>
      <c r="BL1443" s="2" t="str">
        <f t="shared" ref="BL1443:BL1506" ca="1" si="247">IF(AND(ISNUMBER(E1443),E1443&gt;=$J$15),E1443,"")</f>
        <v/>
      </c>
    </row>
    <row r="1444" spans="1:64" ht="14.4" x14ac:dyDescent="0.3">
      <c r="A1444" s="2">
        <f>ROW()</f>
        <v>1444</v>
      </c>
      <c r="B1444" s="56"/>
      <c r="C1444" s="8">
        <f t="shared" ca="1" si="243"/>
        <v>18</v>
      </c>
      <c r="D1444" s="8">
        <f t="shared" ca="1" si="244"/>
        <v>0</v>
      </c>
      <c r="E1444" s="50">
        <f t="shared" ca="1" si="238"/>
        <v>2</v>
      </c>
      <c r="F1444" s="2" t="str">
        <f t="shared" ca="1" si="245"/>
        <v/>
      </c>
      <c r="BD1444" s="49">
        <f t="shared" ca="1" si="240"/>
        <v>2595</v>
      </c>
      <c r="BE1444" s="3">
        <f t="shared" ca="1" si="239"/>
        <v>0.25945000000000001</v>
      </c>
      <c r="BF1444" s="3">
        <f t="shared" ca="1" si="241"/>
        <v>-0.6450419512753276</v>
      </c>
      <c r="BG1444" s="9">
        <f t="shared" ca="1" si="242"/>
        <v>2</v>
      </c>
      <c r="BH1444" s="6">
        <f ca="1">IF(ISNUMBER('Descriptive Stats'!BF1444),'Descriptive Stats'!BF1444,#N/A)</f>
        <v>-0.6450419512753276</v>
      </c>
      <c r="BI1444" s="6">
        <f ca="1">IF(ISNUMBER('Descriptive Stats'!E1444),'Descriptive Stats'!E1444,#N/A)</f>
        <v>2</v>
      </c>
      <c r="BK1444" s="2">
        <f t="shared" ca="1" si="246"/>
        <v>2</v>
      </c>
      <c r="BL1444" s="2">
        <f t="shared" ca="1" si="247"/>
        <v>2</v>
      </c>
    </row>
    <row r="1445" spans="1:64" ht="14.4" x14ac:dyDescent="0.3">
      <c r="A1445" s="2">
        <f>ROW()</f>
        <v>1445</v>
      </c>
      <c r="B1445" s="56"/>
      <c r="C1445" s="8">
        <f t="shared" ca="1" si="243"/>
        <v>3</v>
      </c>
      <c r="D1445" s="8">
        <f t="shared" ca="1" si="244"/>
        <v>2</v>
      </c>
      <c r="E1445" s="50">
        <f t="shared" ca="1" si="238"/>
        <v>2</v>
      </c>
      <c r="F1445" s="2" t="str">
        <f t="shared" ca="1" si="245"/>
        <v/>
      </c>
      <c r="BD1445" s="49">
        <f t="shared" ca="1" si="240"/>
        <v>2595</v>
      </c>
      <c r="BE1445" s="3">
        <f t="shared" ca="1" si="239"/>
        <v>0.25945000000000001</v>
      </c>
      <c r="BF1445" s="3">
        <f t="shared" ca="1" si="241"/>
        <v>-0.6450419512753276</v>
      </c>
      <c r="BG1445" s="9">
        <f t="shared" ca="1" si="242"/>
        <v>2</v>
      </c>
      <c r="BH1445" s="6">
        <f ca="1">IF(ISNUMBER('Descriptive Stats'!BF1445),'Descriptive Stats'!BF1445,#N/A)</f>
        <v>-0.6450419512753276</v>
      </c>
      <c r="BI1445" s="6">
        <f ca="1">IF(ISNUMBER('Descriptive Stats'!E1445),'Descriptive Stats'!E1445,#N/A)</f>
        <v>2</v>
      </c>
      <c r="BK1445" s="2">
        <f t="shared" ca="1" si="246"/>
        <v>2</v>
      </c>
      <c r="BL1445" s="2">
        <f t="shared" ca="1" si="247"/>
        <v>2</v>
      </c>
    </row>
    <row r="1446" spans="1:64" ht="14.4" x14ac:dyDescent="0.3">
      <c r="A1446" s="2">
        <f>ROW()</f>
        <v>1446</v>
      </c>
      <c r="B1446" s="56"/>
      <c r="C1446" s="8">
        <f t="shared" ca="1" si="243"/>
        <v>17</v>
      </c>
      <c r="D1446" s="8">
        <f t="shared" ca="1" si="244"/>
        <v>2</v>
      </c>
      <c r="E1446" s="50">
        <f t="shared" ca="1" si="238"/>
        <v>0</v>
      </c>
      <c r="F1446" s="2" t="str">
        <f t="shared" ca="1" si="245"/>
        <v/>
      </c>
      <c r="BD1446" s="49">
        <f t="shared" ca="1" si="240"/>
        <v>815.5</v>
      </c>
      <c r="BE1446" s="3">
        <f t="shared" ca="1" si="239"/>
        <v>8.1500000000000003E-2</v>
      </c>
      <c r="BF1446" s="3">
        <f t="shared" ca="1" si="241"/>
        <v>-1.3950525282585462</v>
      </c>
      <c r="BG1446" s="9">
        <f t="shared" ca="1" si="242"/>
        <v>0</v>
      </c>
      <c r="BH1446" s="6">
        <f ca="1">IF(ISNUMBER('Descriptive Stats'!BF1446),'Descriptive Stats'!BF1446,#N/A)</f>
        <v>-1.3950525282585462</v>
      </c>
      <c r="BI1446" s="6">
        <f ca="1">IF(ISNUMBER('Descriptive Stats'!E1446),'Descriptive Stats'!E1446,#N/A)</f>
        <v>0</v>
      </c>
      <c r="BK1446" s="2">
        <f t="shared" ca="1" si="246"/>
        <v>0</v>
      </c>
      <c r="BL1446" s="2" t="str">
        <f t="shared" ca="1" si="247"/>
        <v/>
      </c>
    </row>
    <row r="1447" spans="1:64" ht="14.4" x14ac:dyDescent="0.3">
      <c r="A1447" s="2">
        <f>ROW()</f>
        <v>1447</v>
      </c>
      <c r="B1447" s="56"/>
      <c r="C1447" s="8">
        <f t="shared" ca="1" si="243"/>
        <v>11</v>
      </c>
      <c r="D1447" s="8">
        <f t="shared" ca="1" si="244"/>
        <v>0</v>
      </c>
      <c r="E1447" s="50">
        <f t="shared" ca="1" si="238"/>
        <v>4</v>
      </c>
      <c r="F1447" s="2" t="str">
        <f t="shared" ca="1" si="245"/>
        <v/>
      </c>
      <c r="BD1447" s="49">
        <f t="shared" ca="1" si="240"/>
        <v>3442</v>
      </c>
      <c r="BE1447" s="3">
        <f t="shared" ca="1" si="239"/>
        <v>0.34415000000000001</v>
      </c>
      <c r="BF1447" s="3">
        <f t="shared" ca="1" si="241"/>
        <v>-0.40116316278173481</v>
      </c>
      <c r="BG1447" s="9">
        <f t="shared" ca="1" si="242"/>
        <v>4</v>
      </c>
      <c r="BH1447" s="6">
        <f ca="1">IF(ISNUMBER('Descriptive Stats'!BF1447),'Descriptive Stats'!BF1447,#N/A)</f>
        <v>-0.40116316278173481</v>
      </c>
      <c r="BI1447" s="6">
        <f ca="1">IF(ISNUMBER('Descriptive Stats'!E1447),'Descriptive Stats'!E1447,#N/A)</f>
        <v>4</v>
      </c>
      <c r="BK1447" s="2" t="str">
        <f t="shared" ca="1" si="246"/>
        <v/>
      </c>
      <c r="BL1447" s="2">
        <f t="shared" ca="1" si="247"/>
        <v>4</v>
      </c>
    </row>
    <row r="1448" spans="1:64" ht="14.4" x14ac:dyDescent="0.3">
      <c r="A1448" s="2">
        <f>ROW()</f>
        <v>1448</v>
      </c>
      <c r="B1448" s="56"/>
      <c r="C1448" s="8">
        <f t="shared" ca="1" si="243"/>
        <v>13</v>
      </c>
      <c r="D1448" s="8">
        <f t="shared" ca="1" si="244"/>
        <v>4</v>
      </c>
      <c r="E1448" s="50">
        <f t="shared" ca="1" si="238"/>
        <v>6</v>
      </c>
      <c r="F1448" s="2" t="str">
        <f t="shared" ca="1" si="245"/>
        <v/>
      </c>
      <c r="BD1448" s="49">
        <f t="shared" ca="1" si="240"/>
        <v>3900</v>
      </c>
      <c r="BE1448" s="3">
        <f t="shared" ca="1" si="239"/>
        <v>0.38995000000000002</v>
      </c>
      <c r="BF1448" s="3">
        <f t="shared" ca="1" si="241"/>
        <v>-0.2794493539703507</v>
      </c>
      <c r="BG1448" s="9">
        <f t="shared" ca="1" si="242"/>
        <v>6</v>
      </c>
      <c r="BH1448" s="6">
        <f ca="1">IF(ISNUMBER('Descriptive Stats'!BF1448),'Descriptive Stats'!BF1448,#N/A)</f>
        <v>-0.2794493539703507</v>
      </c>
      <c r="BI1448" s="6">
        <f ca="1">IF(ISNUMBER('Descriptive Stats'!E1448),'Descriptive Stats'!E1448,#N/A)</f>
        <v>6</v>
      </c>
      <c r="BK1448" s="2" t="str">
        <f t="shared" ca="1" si="246"/>
        <v/>
      </c>
      <c r="BL1448" s="2">
        <f t="shared" ca="1" si="247"/>
        <v>6</v>
      </c>
    </row>
    <row r="1449" spans="1:64" ht="14.4" x14ac:dyDescent="0.3">
      <c r="A1449" s="2">
        <f>ROW()</f>
        <v>1449</v>
      </c>
      <c r="B1449" s="56"/>
      <c r="C1449" s="8">
        <f t="shared" ca="1" si="243"/>
        <v>16</v>
      </c>
      <c r="D1449" s="8">
        <f t="shared" ca="1" si="244"/>
        <v>6</v>
      </c>
      <c r="E1449" s="50">
        <f t="shared" ca="1" si="238"/>
        <v>2</v>
      </c>
      <c r="F1449" s="2" t="str">
        <f t="shared" ca="1" si="245"/>
        <v/>
      </c>
      <c r="BD1449" s="49">
        <f t="shared" ca="1" si="240"/>
        <v>2595</v>
      </c>
      <c r="BE1449" s="3">
        <f t="shared" ca="1" si="239"/>
        <v>0.25945000000000001</v>
      </c>
      <c r="BF1449" s="3">
        <f t="shared" ca="1" si="241"/>
        <v>-0.6450419512753276</v>
      </c>
      <c r="BG1449" s="9">
        <f t="shared" ca="1" si="242"/>
        <v>2</v>
      </c>
      <c r="BH1449" s="6">
        <f ca="1">IF(ISNUMBER('Descriptive Stats'!BF1449),'Descriptive Stats'!BF1449,#N/A)</f>
        <v>-0.6450419512753276</v>
      </c>
      <c r="BI1449" s="6">
        <f ca="1">IF(ISNUMBER('Descriptive Stats'!E1449),'Descriptive Stats'!E1449,#N/A)</f>
        <v>2</v>
      </c>
      <c r="BK1449" s="2">
        <f t="shared" ca="1" si="246"/>
        <v>2</v>
      </c>
      <c r="BL1449" s="2">
        <f t="shared" ca="1" si="247"/>
        <v>2</v>
      </c>
    </row>
    <row r="1450" spans="1:64" ht="14.4" x14ac:dyDescent="0.3">
      <c r="A1450" s="2">
        <f>ROW()</f>
        <v>1450</v>
      </c>
      <c r="B1450" s="56"/>
      <c r="C1450" s="8">
        <f t="shared" ca="1" si="243"/>
        <v>3</v>
      </c>
      <c r="D1450" s="8">
        <f t="shared" ca="1" si="244"/>
        <v>2</v>
      </c>
      <c r="E1450" s="50">
        <f t="shared" ca="1" si="238"/>
        <v>1</v>
      </c>
      <c r="F1450" s="2" t="str">
        <f t="shared" ca="1" si="245"/>
        <v/>
      </c>
      <c r="BD1450" s="49">
        <f t="shared" ca="1" si="240"/>
        <v>1871</v>
      </c>
      <c r="BE1450" s="3">
        <f t="shared" ca="1" si="239"/>
        <v>0.18704999999999999</v>
      </c>
      <c r="BF1450" s="3">
        <f t="shared" ca="1" si="241"/>
        <v>-0.88881967520906158</v>
      </c>
      <c r="BG1450" s="9">
        <f t="shared" ca="1" si="242"/>
        <v>1</v>
      </c>
      <c r="BH1450" s="6">
        <f ca="1">IF(ISNUMBER('Descriptive Stats'!BF1450),'Descriptive Stats'!BF1450,#N/A)</f>
        <v>-0.88881967520906158</v>
      </c>
      <c r="BI1450" s="6">
        <f ca="1">IF(ISNUMBER('Descriptive Stats'!E1450),'Descriptive Stats'!E1450,#N/A)</f>
        <v>1</v>
      </c>
      <c r="BK1450" s="2">
        <f t="shared" ca="1" si="246"/>
        <v>1</v>
      </c>
      <c r="BL1450" s="2" t="str">
        <f t="shared" ca="1" si="247"/>
        <v/>
      </c>
    </row>
    <row r="1451" spans="1:64" ht="14.4" x14ac:dyDescent="0.3">
      <c r="A1451" s="2">
        <f>ROW()</f>
        <v>1451</v>
      </c>
      <c r="B1451" s="56"/>
      <c r="C1451" s="8">
        <f t="shared" ca="1" si="243"/>
        <v>12</v>
      </c>
      <c r="D1451" s="8">
        <f t="shared" ca="1" si="244"/>
        <v>1</v>
      </c>
      <c r="E1451" s="50">
        <f t="shared" ca="1" si="238"/>
        <v>0</v>
      </c>
      <c r="F1451" s="2" t="str">
        <f t="shared" ca="1" si="245"/>
        <v/>
      </c>
      <c r="BD1451" s="49">
        <f t="shared" ca="1" si="240"/>
        <v>815.5</v>
      </c>
      <c r="BE1451" s="3">
        <f t="shared" ca="1" si="239"/>
        <v>8.1500000000000003E-2</v>
      </c>
      <c r="BF1451" s="3">
        <f t="shared" ca="1" si="241"/>
        <v>-1.3950525282585462</v>
      </c>
      <c r="BG1451" s="9">
        <f t="shared" ca="1" si="242"/>
        <v>0</v>
      </c>
      <c r="BH1451" s="6">
        <f ca="1">IF(ISNUMBER('Descriptive Stats'!BF1451),'Descriptive Stats'!BF1451,#N/A)</f>
        <v>-1.3950525282585462</v>
      </c>
      <c r="BI1451" s="6">
        <f ca="1">IF(ISNUMBER('Descriptive Stats'!E1451),'Descriptive Stats'!E1451,#N/A)</f>
        <v>0</v>
      </c>
      <c r="BK1451" s="2">
        <f t="shared" ca="1" si="246"/>
        <v>0</v>
      </c>
      <c r="BL1451" s="2" t="str">
        <f t="shared" ca="1" si="247"/>
        <v/>
      </c>
    </row>
    <row r="1452" spans="1:64" ht="14.4" x14ac:dyDescent="0.3">
      <c r="A1452" s="2">
        <f>ROW()</f>
        <v>1452</v>
      </c>
      <c r="B1452" s="56"/>
      <c r="C1452" s="8">
        <f t="shared" ca="1" si="243"/>
        <v>14</v>
      </c>
      <c r="D1452" s="8">
        <f t="shared" ca="1" si="244"/>
        <v>0</v>
      </c>
      <c r="E1452" s="50">
        <f t="shared" ca="1" si="238"/>
        <v>6</v>
      </c>
      <c r="F1452" s="2" t="str">
        <f t="shared" ca="1" si="245"/>
        <v/>
      </c>
      <c r="BD1452" s="49">
        <f t="shared" ca="1" si="240"/>
        <v>3900</v>
      </c>
      <c r="BE1452" s="3">
        <f t="shared" ca="1" si="239"/>
        <v>0.38995000000000002</v>
      </c>
      <c r="BF1452" s="3">
        <f t="shared" ca="1" si="241"/>
        <v>-0.2794493539703507</v>
      </c>
      <c r="BG1452" s="9">
        <f t="shared" ca="1" si="242"/>
        <v>6</v>
      </c>
      <c r="BH1452" s="6">
        <f ca="1">IF(ISNUMBER('Descriptive Stats'!BF1452),'Descriptive Stats'!BF1452,#N/A)</f>
        <v>-0.2794493539703507</v>
      </c>
      <c r="BI1452" s="6">
        <f ca="1">IF(ISNUMBER('Descriptive Stats'!E1452),'Descriptive Stats'!E1452,#N/A)</f>
        <v>6</v>
      </c>
      <c r="BK1452" s="2" t="str">
        <f t="shared" ca="1" si="246"/>
        <v/>
      </c>
      <c r="BL1452" s="2">
        <f t="shared" ca="1" si="247"/>
        <v>6</v>
      </c>
    </row>
    <row r="1453" spans="1:64" ht="14.4" x14ac:dyDescent="0.3">
      <c r="A1453" s="2">
        <f>ROW()</f>
        <v>1453</v>
      </c>
      <c r="B1453" s="56"/>
      <c r="C1453" s="8">
        <f t="shared" ca="1" si="243"/>
        <v>5</v>
      </c>
      <c r="D1453" s="8">
        <f t="shared" ca="1" si="244"/>
        <v>6</v>
      </c>
      <c r="E1453" s="50">
        <f t="shared" ca="1" si="238"/>
        <v>6</v>
      </c>
      <c r="F1453" s="2" t="str">
        <f t="shared" ca="1" si="245"/>
        <v/>
      </c>
      <c r="BD1453" s="49">
        <f t="shared" ca="1" si="240"/>
        <v>3900</v>
      </c>
      <c r="BE1453" s="3">
        <f t="shared" ca="1" si="239"/>
        <v>0.38995000000000002</v>
      </c>
      <c r="BF1453" s="3">
        <f t="shared" ca="1" si="241"/>
        <v>-0.2794493539703507</v>
      </c>
      <c r="BG1453" s="9">
        <f t="shared" ca="1" si="242"/>
        <v>6</v>
      </c>
      <c r="BH1453" s="6">
        <f ca="1">IF(ISNUMBER('Descriptive Stats'!BF1453),'Descriptive Stats'!BF1453,#N/A)</f>
        <v>-0.2794493539703507</v>
      </c>
      <c r="BI1453" s="6">
        <f ca="1">IF(ISNUMBER('Descriptive Stats'!E1453),'Descriptive Stats'!E1453,#N/A)</f>
        <v>6</v>
      </c>
      <c r="BK1453" s="2" t="str">
        <f t="shared" ca="1" si="246"/>
        <v/>
      </c>
      <c r="BL1453" s="2">
        <f t="shared" ca="1" si="247"/>
        <v>6</v>
      </c>
    </row>
    <row r="1454" spans="1:64" ht="14.4" x14ac:dyDescent="0.3">
      <c r="A1454" s="2">
        <f>ROW()</f>
        <v>1454</v>
      </c>
      <c r="B1454" s="56"/>
      <c r="C1454" s="8">
        <f t="shared" ca="1" si="243"/>
        <v>2</v>
      </c>
      <c r="D1454" s="8">
        <f t="shared" ca="1" si="244"/>
        <v>6</v>
      </c>
      <c r="E1454" s="50">
        <f t="shared" ca="1" si="238"/>
        <v>7</v>
      </c>
      <c r="F1454" s="2" t="str">
        <f t="shared" ca="1" si="245"/>
        <v/>
      </c>
      <c r="BD1454" s="49">
        <f t="shared" ca="1" si="240"/>
        <v>4473.5</v>
      </c>
      <c r="BE1454" s="3">
        <f t="shared" ca="1" si="239"/>
        <v>0.44729999999999998</v>
      </c>
      <c r="BF1454" s="3">
        <f t="shared" ca="1" si="241"/>
        <v>-0.13248586824472414</v>
      </c>
      <c r="BG1454" s="9">
        <f t="shared" ca="1" si="242"/>
        <v>7</v>
      </c>
      <c r="BH1454" s="6">
        <f ca="1">IF(ISNUMBER('Descriptive Stats'!BF1454),'Descriptive Stats'!BF1454,#N/A)</f>
        <v>-0.13248586824472414</v>
      </c>
      <c r="BI1454" s="6">
        <f ca="1">IF(ISNUMBER('Descriptive Stats'!E1454),'Descriptive Stats'!E1454,#N/A)</f>
        <v>7</v>
      </c>
      <c r="BK1454" s="2" t="str">
        <f t="shared" ca="1" si="246"/>
        <v/>
      </c>
      <c r="BL1454" s="2">
        <f t="shared" ca="1" si="247"/>
        <v>7</v>
      </c>
    </row>
    <row r="1455" spans="1:64" ht="14.4" x14ac:dyDescent="0.3">
      <c r="A1455" s="2">
        <f>ROW()</f>
        <v>1455</v>
      </c>
      <c r="B1455" s="56"/>
      <c r="C1455" s="8">
        <f t="shared" ca="1" si="243"/>
        <v>6</v>
      </c>
      <c r="D1455" s="8">
        <f t="shared" ca="1" si="244"/>
        <v>7</v>
      </c>
      <c r="E1455" s="50">
        <f t="shared" ca="1" si="238"/>
        <v>1</v>
      </c>
      <c r="F1455" s="2" t="str">
        <f t="shared" ca="1" si="245"/>
        <v/>
      </c>
      <c r="BD1455" s="49">
        <f t="shared" ca="1" si="240"/>
        <v>1871</v>
      </c>
      <c r="BE1455" s="3">
        <f t="shared" ca="1" si="239"/>
        <v>0.18704999999999999</v>
      </c>
      <c r="BF1455" s="3">
        <f t="shared" ca="1" si="241"/>
        <v>-0.88881967520906158</v>
      </c>
      <c r="BG1455" s="9">
        <f t="shared" ca="1" si="242"/>
        <v>1</v>
      </c>
      <c r="BH1455" s="6">
        <f ca="1">IF(ISNUMBER('Descriptive Stats'!BF1455),'Descriptive Stats'!BF1455,#N/A)</f>
        <v>-0.88881967520906158</v>
      </c>
      <c r="BI1455" s="6">
        <f ca="1">IF(ISNUMBER('Descriptive Stats'!E1455),'Descriptive Stats'!E1455,#N/A)</f>
        <v>1</v>
      </c>
      <c r="BK1455" s="2">
        <f t="shared" ca="1" si="246"/>
        <v>1</v>
      </c>
      <c r="BL1455" s="2" t="str">
        <f t="shared" ca="1" si="247"/>
        <v/>
      </c>
    </row>
    <row r="1456" spans="1:64" ht="14.4" x14ac:dyDescent="0.3">
      <c r="A1456" s="2">
        <f>ROW()</f>
        <v>1456</v>
      </c>
      <c r="B1456" s="56"/>
      <c r="C1456" s="8">
        <f t="shared" ca="1" si="243"/>
        <v>8</v>
      </c>
      <c r="D1456" s="8">
        <f t="shared" ca="1" si="244"/>
        <v>1</v>
      </c>
      <c r="E1456" s="50">
        <f t="shared" ca="1" si="238"/>
        <v>2</v>
      </c>
      <c r="F1456" s="2" t="str">
        <f t="shared" ca="1" si="245"/>
        <v/>
      </c>
      <c r="BD1456" s="49">
        <f t="shared" ca="1" si="240"/>
        <v>2595</v>
      </c>
      <c r="BE1456" s="3">
        <f t="shared" ca="1" si="239"/>
        <v>0.25945000000000001</v>
      </c>
      <c r="BF1456" s="3">
        <f t="shared" ca="1" si="241"/>
        <v>-0.6450419512753276</v>
      </c>
      <c r="BG1456" s="9">
        <f t="shared" ca="1" si="242"/>
        <v>2</v>
      </c>
      <c r="BH1456" s="6">
        <f ca="1">IF(ISNUMBER('Descriptive Stats'!BF1456),'Descriptive Stats'!BF1456,#N/A)</f>
        <v>-0.6450419512753276</v>
      </c>
      <c r="BI1456" s="6">
        <f ca="1">IF(ISNUMBER('Descriptive Stats'!E1456),'Descriptive Stats'!E1456,#N/A)</f>
        <v>2</v>
      </c>
      <c r="BK1456" s="2">
        <f t="shared" ca="1" si="246"/>
        <v>2</v>
      </c>
      <c r="BL1456" s="2">
        <f t="shared" ca="1" si="247"/>
        <v>2</v>
      </c>
    </row>
    <row r="1457" spans="1:64" ht="14.4" x14ac:dyDescent="0.3">
      <c r="A1457" s="2">
        <f>ROW()</f>
        <v>1457</v>
      </c>
      <c r="B1457" s="56"/>
      <c r="C1457" s="8">
        <f t="shared" ca="1" si="243"/>
        <v>17</v>
      </c>
      <c r="D1457" s="8">
        <f t="shared" ca="1" si="244"/>
        <v>2</v>
      </c>
      <c r="E1457" s="50">
        <f t="shared" ca="1" si="238"/>
        <v>2</v>
      </c>
      <c r="F1457" s="2" t="str">
        <f t="shared" ca="1" si="245"/>
        <v/>
      </c>
      <c r="BD1457" s="49">
        <f t="shared" ca="1" si="240"/>
        <v>2595</v>
      </c>
      <c r="BE1457" s="3">
        <f t="shared" ca="1" si="239"/>
        <v>0.25945000000000001</v>
      </c>
      <c r="BF1457" s="3">
        <f t="shared" ca="1" si="241"/>
        <v>-0.6450419512753276</v>
      </c>
      <c r="BG1457" s="9">
        <f t="shared" ca="1" si="242"/>
        <v>2</v>
      </c>
      <c r="BH1457" s="6">
        <f ca="1">IF(ISNUMBER('Descriptive Stats'!BF1457),'Descriptive Stats'!BF1457,#N/A)</f>
        <v>-0.6450419512753276</v>
      </c>
      <c r="BI1457" s="6">
        <f ca="1">IF(ISNUMBER('Descriptive Stats'!E1457),'Descriptive Stats'!E1457,#N/A)</f>
        <v>2</v>
      </c>
      <c r="BK1457" s="2">
        <f t="shared" ca="1" si="246"/>
        <v>2</v>
      </c>
      <c r="BL1457" s="2">
        <f t="shared" ca="1" si="247"/>
        <v>2</v>
      </c>
    </row>
    <row r="1458" spans="1:64" ht="14.4" x14ac:dyDescent="0.3">
      <c r="A1458" s="2">
        <f>ROW()</f>
        <v>1458</v>
      </c>
      <c r="B1458" s="56"/>
      <c r="C1458" s="8">
        <f t="shared" ca="1" si="243"/>
        <v>3</v>
      </c>
      <c r="D1458" s="8">
        <f t="shared" ca="1" si="244"/>
        <v>2</v>
      </c>
      <c r="E1458" s="50">
        <f t="shared" ca="1" si="238"/>
        <v>0</v>
      </c>
      <c r="F1458" s="2" t="str">
        <f t="shared" ca="1" si="245"/>
        <v/>
      </c>
      <c r="BD1458" s="49">
        <f t="shared" ca="1" si="240"/>
        <v>815.5</v>
      </c>
      <c r="BE1458" s="3">
        <f t="shared" ca="1" si="239"/>
        <v>8.1500000000000003E-2</v>
      </c>
      <c r="BF1458" s="3">
        <f t="shared" ca="1" si="241"/>
        <v>-1.3950525282585462</v>
      </c>
      <c r="BG1458" s="9">
        <f t="shared" ca="1" si="242"/>
        <v>0</v>
      </c>
      <c r="BH1458" s="6">
        <f ca="1">IF(ISNUMBER('Descriptive Stats'!BF1458),'Descriptive Stats'!BF1458,#N/A)</f>
        <v>-1.3950525282585462</v>
      </c>
      <c r="BI1458" s="6">
        <f ca="1">IF(ISNUMBER('Descriptive Stats'!E1458),'Descriptive Stats'!E1458,#N/A)</f>
        <v>0</v>
      </c>
      <c r="BK1458" s="2">
        <f t="shared" ca="1" si="246"/>
        <v>0</v>
      </c>
      <c r="BL1458" s="2" t="str">
        <f t="shared" ca="1" si="247"/>
        <v/>
      </c>
    </row>
    <row r="1459" spans="1:64" ht="14.4" x14ac:dyDescent="0.3">
      <c r="A1459" s="2">
        <f>ROW()</f>
        <v>1459</v>
      </c>
      <c r="B1459" s="56"/>
      <c r="C1459" s="8">
        <f t="shared" ca="1" si="243"/>
        <v>22</v>
      </c>
      <c r="D1459" s="8">
        <f t="shared" ca="1" si="244"/>
        <v>0</v>
      </c>
      <c r="E1459" s="50">
        <f t="shared" ca="1" si="238"/>
        <v>2</v>
      </c>
      <c r="F1459" s="2" t="str">
        <f t="shared" ca="1" si="245"/>
        <v/>
      </c>
      <c r="BD1459" s="49">
        <f t="shared" ca="1" si="240"/>
        <v>2595</v>
      </c>
      <c r="BE1459" s="3">
        <f t="shared" ca="1" si="239"/>
        <v>0.25945000000000001</v>
      </c>
      <c r="BF1459" s="3">
        <f t="shared" ca="1" si="241"/>
        <v>-0.6450419512753276</v>
      </c>
      <c r="BG1459" s="9">
        <f t="shared" ca="1" si="242"/>
        <v>2</v>
      </c>
      <c r="BH1459" s="6">
        <f ca="1">IF(ISNUMBER('Descriptive Stats'!BF1459),'Descriptive Stats'!BF1459,#N/A)</f>
        <v>-0.6450419512753276</v>
      </c>
      <c r="BI1459" s="6">
        <f ca="1">IF(ISNUMBER('Descriptive Stats'!E1459),'Descriptive Stats'!E1459,#N/A)</f>
        <v>2</v>
      </c>
      <c r="BK1459" s="2">
        <f t="shared" ca="1" si="246"/>
        <v>2</v>
      </c>
      <c r="BL1459" s="2">
        <f t="shared" ca="1" si="247"/>
        <v>2</v>
      </c>
    </row>
    <row r="1460" spans="1:64" ht="14.4" x14ac:dyDescent="0.3">
      <c r="A1460" s="2">
        <f>ROW()</f>
        <v>1460</v>
      </c>
      <c r="B1460" s="56"/>
      <c r="C1460" s="8">
        <f t="shared" ca="1" si="243"/>
        <v>9</v>
      </c>
      <c r="D1460" s="8">
        <f t="shared" ca="1" si="244"/>
        <v>2</v>
      </c>
      <c r="E1460" s="50">
        <f t="shared" ca="1" si="238"/>
        <v>0</v>
      </c>
      <c r="F1460" s="2" t="str">
        <f t="shared" ca="1" si="245"/>
        <v/>
      </c>
      <c r="BD1460" s="49">
        <f t="shared" ca="1" si="240"/>
        <v>815.5</v>
      </c>
      <c r="BE1460" s="3">
        <f t="shared" ca="1" si="239"/>
        <v>8.1500000000000003E-2</v>
      </c>
      <c r="BF1460" s="3">
        <f t="shared" ca="1" si="241"/>
        <v>-1.3950525282585462</v>
      </c>
      <c r="BG1460" s="9">
        <f t="shared" ca="1" si="242"/>
        <v>0</v>
      </c>
      <c r="BH1460" s="6">
        <f ca="1">IF(ISNUMBER('Descriptive Stats'!BF1460),'Descriptive Stats'!BF1460,#N/A)</f>
        <v>-1.3950525282585462</v>
      </c>
      <c r="BI1460" s="6">
        <f ca="1">IF(ISNUMBER('Descriptive Stats'!E1460),'Descriptive Stats'!E1460,#N/A)</f>
        <v>0</v>
      </c>
      <c r="BK1460" s="2">
        <f t="shared" ca="1" si="246"/>
        <v>0</v>
      </c>
      <c r="BL1460" s="2" t="str">
        <f t="shared" ca="1" si="247"/>
        <v/>
      </c>
    </row>
    <row r="1461" spans="1:64" ht="14.4" x14ac:dyDescent="0.3">
      <c r="A1461" s="2">
        <f>ROW()</f>
        <v>1461</v>
      </c>
      <c r="B1461" s="56"/>
      <c r="C1461" s="8">
        <f t="shared" ca="1" si="243"/>
        <v>4</v>
      </c>
      <c r="D1461" s="8">
        <f t="shared" ca="1" si="244"/>
        <v>0</v>
      </c>
      <c r="E1461" s="50">
        <f t="shared" ca="1" si="238"/>
        <v>2</v>
      </c>
      <c r="F1461" s="2" t="str">
        <f t="shared" ca="1" si="245"/>
        <v/>
      </c>
      <c r="BD1461" s="49">
        <f t="shared" ca="1" si="240"/>
        <v>2595</v>
      </c>
      <c r="BE1461" s="3">
        <f t="shared" ca="1" si="239"/>
        <v>0.25945000000000001</v>
      </c>
      <c r="BF1461" s="3">
        <f t="shared" ca="1" si="241"/>
        <v>-0.6450419512753276</v>
      </c>
      <c r="BG1461" s="9">
        <f t="shared" ca="1" si="242"/>
        <v>2</v>
      </c>
      <c r="BH1461" s="6">
        <f ca="1">IF(ISNUMBER('Descriptive Stats'!BF1461),'Descriptive Stats'!BF1461,#N/A)</f>
        <v>-0.6450419512753276</v>
      </c>
      <c r="BI1461" s="6">
        <f ca="1">IF(ISNUMBER('Descriptive Stats'!E1461),'Descriptive Stats'!E1461,#N/A)</f>
        <v>2</v>
      </c>
      <c r="BK1461" s="2">
        <f t="shared" ca="1" si="246"/>
        <v>2</v>
      </c>
      <c r="BL1461" s="2">
        <f t="shared" ca="1" si="247"/>
        <v>2</v>
      </c>
    </row>
    <row r="1462" spans="1:64" ht="14.4" x14ac:dyDescent="0.3">
      <c r="A1462" s="2">
        <f>ROW()</f>
        <v>1462</v>
      </c>
      <c r="B1462" s="56"/>
      <c r="C1462" s="8">
        <f t="shared" ca="1" si="243"/>
        <v>17</v>
      </c>
      <c r="D1462" s="8">
        <f t="shared" ca="1" si="244"/>
        <v>2</v>
      </c>
      <c r="E1462" s="50">
        <f t="shared" ca="1" si="238"/>
        <v>1</v>
      </c>
      <c r="F1462" s="2" t="str">
        <f t="shared" ca="1" si="245"/>
        <v/>
      </c>
      <c r="BD1462" s="49">
        <f t="shared" ca="1" si="240"/>
        <v>1871</v>
      </c>
      <c r="BE1462" s="3">
        <f t="shared" ca="1" si="239"/>
        <v>0.18704999999999999</v>
      </c>
      <c r="BF1462" s="3">
        <f t="shared" ca="1" si="241"/>
        <v>-0.88881967520906158</v>
      </c>
      <c r="BG1462" s="9">
        <f t="shared" ca="1" si="242"/>
        <v>1</v>
      </c>
      <c r="BH1462" s="6">
        <f ca="1">IF(ISNUMBER('Descriptive Stats'!BF1462),'Descriptive Stats'!BF1462,#N/A)</f>
        <v>-0.88881967520906158</v>
      </c>
      <c r="BI1462" s="6">
        <f ca="1">IF(ISNUMBER('Descriptive Stats'!E1462),'Descriptive Stats'!E1462,#N/A)</f>
        <v>1</v>
      </c>
      <c r="BK1462" s="2">
        <f t="shared" ca="1" si="246"/>
        <v>1</v>
      </c>
      <c r="BL1462" s="2" t="str">
        <f t="shared" ca="1" si="247"/>
        <v/>
      </c>
    </row>
    <row r="1463" spans="1:64" ht="14.4" x14ac:dyDescent="0.3">
      <c r="A1463" s="2">
        <f>ROW()</f>
        <v>1463</v>
      </c>
      <c r="B1463" s="56"/>
      <c r="C1463" s="8">
        <f t="shared" ca="1" si="243"/>
        <v>12</v>
      </c>
      <c r="D1463" s="8">
        <f t="shared" ca="1" si="244"/>
        <v>1</v>
      </c>
      <c r="E1463" s="50">
        <f t="shared" ca="1" si="238"/>
        <v>7</v>
      </c>
      <c r="F1463" s="2" t="str">
        <f t="shared" ca="1" si="245"/>
        <v/>
      </c>
      <c r="BD1463" s="49">
        <f t="shared" ca="1" si="240"/>
        <v>4473.5</v>
      </c>
      <c r="BE1463" s="3">
        <f t="shared" ca="1" si="239"/>
        <v>0.44729999999999998</v>
      </c>
      <c r="BF1463" s="3">
        <f t="shared" ca="1" si="241"/>
        <v>-0.13248586824472414</v>
      </c>
      <c r="BG1463" s="9">
        <f t="shared" ca="1" si="242"/>
        <v>7</v>
      </c>
      <c r="BH1463" s="6">
        <f ca="1">IF(ISNUMBER('Descriptive Stats'!BF1463),'Descriptive Stats'!BF1463,#N/A)</f>
        <v>-0.13248586824472414</v>
      </c>
      <c r="BI1463" s="6">
        <f ca="1">IF(ISNUMBER('Descriptive Stats'!E1463),'Descriptive Stats'!E1463,#N/A)</f>
        <v>7</v>
      </c>
      <c r="BK1463" s="2" t="str">
        <f t="shared" ca="1" si="246"/>
        <v/>
      </c>
      <c r="BL1463" s="2">
        <f t="shared" ca="1" si="247"/>
        <v>7</v>
      </c>
    </row>
    <row r="1464" spans="1:64" ht="14.4" x14ac:dyDescent="0.3">
      <c r="A1464" s="2">
        <f>ROW()</f>
        <v>1464</v>
      </c>
      <c r="B1464" s="56"/>
      <c r="C1464" s="8">
        <f t="shared" ca="1" si="243"/>
        <v>6</v>
      </c>
      <c r="D1464" s="8">
        <f t="shared" ca="1" si="244"/>
        <v>7</v>
      </c>
      <c r="E1464" s="50">
        <f t="shared" ca="1" si="238"/>
        <v>2</v>
      </c>
      <c r="F1464" s="2" t="str">
        <f t="shared" ca="1" si="245"/>
        <v/>
      </c>
      <c r="BD1464" s="49">
        <f t="shared" ca="1" si="240"/>
        <v>2595</v>
      </c>
      <c r="BE1464" s="3">
        <f t="shared" ca="1" si="239"/>
        <v>0.25945000000000001</v>
      </c>
      <c r="BF1464" s="3">
        <f t="shared" ca="1" si="241"/>
        <v>-0.6450419512753276</v>
      </c>
      <c r="BG1464" s="9">
        <f t="shared" ca="1" si="242"/>
        <v>2</v>
      </c>
      <c r="BH1464" s="6">
        <f ca="1">IF(ISNUMBER('Descriptive Stats'!BF1464),'Descriptive Stats'!BF1464,#N/A)</f>
        <v>-0.6450419512753276</v>
      </c>
      <c r="BI1464" s="6">
        <f ca="1">IF(ISNUMBER('Descriptive Stats'!E1464),'Descriptive Stats'!E1464,#N/A)</f>
        <v>2</v>
      </c>
      <c r="BK1464" s="2">
        <f t="shared" ca="1" si="246"/>
        <v>2</v>
      </c>
      <c r="BL1464" s="2">
        <f t="shared" ca="1" si="247"/>
        <v>2</v>
      </c>
    </row>
    <row r="1465" spans="1:64" ht="14.4" x14ac:dyDescent="0.3">
      <c r="A1465" s="2">
        <f>ROW()</f>
        <v>1465</v>
      </c>
      <c r="B1465" s="56"/>
      <c r="C1465" s="8">
        <f t="shared" ca="1" si="243"/>
        <v>17</v>
      </c>
      <c r="D1465" s="8">
        <f t="shared" ca="1" si="244"/>
        <v>2</v>
      </c>
      <c r="E1465" s="50">
        <f t="shared" ca="1" si="238"/>
        <v>19</v>
      </c>
      <c r="F1465" s="2" t="str">
        <f t="shared" ca="1" si="245"/>
        <v>X</v>
      </c>
      <c r="BD1465" s="49">
        <f t="shared" ca="1" si="240"/>
        <v>5294</v>
      </c>
      <c r="BE1465" s="3">
        <f t="shared" ca="1" si="239"/>
        <v>0.52934999999999999</v>
      </c>
      <c r="BF1465" s="3">
        <f t="shared" ca="1" si="241"/>
        <v>7.3636031452008061E-2</v>
      </c>
      <c r="BG1465" s="9">
        <f t="shared" ca="1" si="242"/>
        <v>19</v>
      </c>
      <c r="BH1465" s="6">
        <f ca="1">IF(ISNUMBER('Descriptive Stats'!BF1465),'Descriptive Stats'!BF1465,#N/A)</f>
        <v>7.3636031452008061E-2</v>
      </c>
      <c r="BI1465" s="6">
        <f ca="1">IF(ISNUMBER('Descriptive Stats'!E1465),'Descriptive Stats'!E1465,#N/A)</f>
        <v>19</v>
      </c>
      <c r="BK1465" s="2" t="str">
        <f t="shared" ca="1" si="246"/>
        <v/>
      </c>
      <c r="BL1465" s="2">
        <f t="shared" ca="1" si="247"/>
        <v>19</v>
      </c>
    </row>
    <row r="1466" spans="1:64" ht="14.4" x14ac:dyDescent="0.3">
      <c r="A1466" s="2">
        <f>ROW()</f>
        <v>1466</v>
      </c>
      <c r="B1466" s="56"/>
      <c r="C1466" s="8">
        <f t="shared" ca="1" si="243"/>
        <v>7</v>
      </c>
      <c r="D1466" s="8">
        <f t="shared" ca="1" si="244"/>
        <v>19</v>
      </c>
      <c r="E1466" s="50">
        <f t="shared" ca="1" si="238"/>
        <v>1</v>
      </c>
      <c r="F1466" s="2" t="str">
        <f t="shared" ca="1" si="245"/>
        <v/>
      </c>
      <c r="BD1466" s="49">
        <f t="shared" ca="1" si="240"/>
        <v>1871</v>
      </c>
      <c r="BE1466" s="3">
        <f t="shared" ca="1" si="239"/>
        <v>0.18704999999999999</v>
      </c>
      <c r="BF1466" s="3">
        <f t="shared" ca="1" si="241"/>
        <v>-0.88881967520906158</v>
      </c>
      <c r="BG1466" s="9">
        <f t="shared" ca="1" si="242"/>
        <v>1</v>
      </c>
      <c r="BH1466" s="6">
        <f ca="1">IF(ISNUMBER('Descriptive Stats'!BF1466),'Descriptive Stats'!BF1466,#N/A)</f>
        <v>-0.88881967520906158</v>
      </c>
      <c r="BI1466" s="6">
        <f ca="1">IF(ISNUMBER('Descriptive Stats'!E1466),'Descriptive Stats'!E1466,#N/A)</f>
        <v>1</v>
      </c>
      <c r="BK1466" s="2">
        <f t="shared" ca="1" si="246"/>
        <v>1</v>
      </c>
      <c r="BL1466" s="2" t="str">
        <f t="shared" ca="1" si="247"/>
        <v/>
      </c>
    </row>
    <row r="1467" spans="1:64" ht="14.4" x14ac:dyDescent="0.3">
      <c r="A1467" s="2">
        <f>ROW()</f>
        <v>1467</v>
      </c>
      <c r="B1467" s="56"/>
      <c r="C1467" s="8">
        <f t="shared" ca="1" si="243"/>
        <v>12</v>
      </c>
      <c r="D1467" s="8">
        <f t="shared" ca="1" si="244"/>
        <v>1</v>
      </c>
      <c r="E1467" s="50">
        <f t="shared" ca="1" si="238"/>
        <v>7</v>
      </c>
      <c r="F1467" s="2" t="str">
        <f t="shared" ca="1" si="245"/>
        <v/>
      </c>
      <c r="BD1467" s="49">
        <f t="shared" ca="1" si="240"/>
        <v>4473.5</v>
      </c>
      <c r="BE1467" s="3">
        <f t="shared" ca="1" si="239"/>
        <v>0.44729999999999998</v>
      </c>
      <c r="BF1467" s="3">
        <f t="shared" ca="1" si="241"/>
        <v>-0.13248586824472414</v>
      </c>
      <c r="BG1467" s="9">
        <f t="shared" ca="1" si="242"/>
        <v>7</v>
      </c>
      <c r="BH1467" s="6">
        <f ca="1">IF(ISNUMBER('Descriptive Stats'!BF1467),'Descriptive Stats'!BF1467,#N/A)</f>
        <v>-0.13248586824472414</v>
      </c>
      <c r="BI1467" s="6">
        <f ca="1">IF(ISNUMBER('Descriptive Stats'!E1467),'Descriptive Stats'!E1467,#N/A)</f>
        <v>7</v>
      </c>
      <c r="BK1467" s="2" t="str">
        <f t="shared" ca="1" si="246"/>
        <v/>
      </c>
      <c r="BL1467" s="2">
        <f t="shared" ca="1" si="247"/>
        <v>7</v>
      </c>
    </row>
    <row r="1468" spans="1:64" ht="14.4" x14ac:dyDescent="0.3">
      <c r="A1468" s="2">
        <f>ROW()</f>
        <v>1468</v>
      </c>
      <c r="B1468" s="56"/>
      <c r="C1468" s="8">
        <f t="shared" ca="1" si="243"/>
        <v>6</v>
      </c>
      <c r="D1468" s="8">
        <f t="shared" ca="1" si="244"/>
        <v>7</v>
      </c>
      <c r="E1468" s="50">
        <f t="shared" ca="1" si="238"/>
        <v>15</v>
      </c>
      <c r="F1468" s="2" t="str">
        <f t="shared" ca="1" si="245"/>
        <v/>
      </c>
      <c r="BD1468" s="49">
        <f t="shared" ca="1" si="240"/>
        <v>5051.5</v>
      </c>
      <c r="BE1468" s="3">
        <f t="shared" ca="1" si="239"/>
        <v>0.50509999999999999</v>
      </c>
      <c r="BF1468" s="3">
        <f t="shared" ca="1" si="241"/>
        <v>1.2784152420787677E-2</v>
      </c>
      <c r="BG1468" s="9">
        <f t="shared" ca="1" si="242"/>
        <v>15</v>
      </c>
      <c r="BH1468" s="6">
        <f ca="1">IF(ISNUMBER('Descriptive Stats'!BF1468),'Descriptive Stats'!BF1468,#N/A)</f>
        <v>1.2784152420787677E-2</v>
      </c>
      <c r="BI1468" s="6">
        <f ca="1">IF(ISNUMBER('Descriptive Stats'!E1468),'Descriptive Stats'!E1468,#N/A)</f>
        <v>15</v>
      </c>
      <c r="BK1468" s="2" t="str">
        <f t="shared" ca="1" si="246"/>
        <v/>
      </c>
      <c r="BL1468" s="2">
        <f t="shared" ca="1" si="247"/>
        <v>15</v>
      </c>
    </row>
    <row r="1469" spans="1:64" ht="14.4" x14ac:dyDescent="0.3">
      <c r="A1469" s="2">
        <f>ROW()</f>
        <v>1469</v>
      </c>
      <c r="B1469" s="56"/>
      <c r="C1469" s="8">
        <f t="shared" ca="1" si="243"/>
        <v>24</v>
      </c>
      <c r="D1469" s="8">
        <f t="shared" ca="1" si="244"/>
        <v>15</v>
      </c>
      <c r="E1469" s="50">
        <f t="shared" ca="1" si="238"/>
        <v>6</v>
      </c>
      <c r="F1469" s="2" t="str">
        <f t="shared" ca="1" si="245"/>
        <v/>
      </c>
      <c r="BD1469" s="49">
        <f t="shared" ca="1" si="240"/>
        <v>3900</v>
      </c>
      <c r="BE1469" s="3">
        <f t="shared" ca="1" si="239"/>
        <v>0.38995000000000002</v>
      </c>
      <c r="BF1469" s="3">
        <f t="shared" ca="1" si="241"/>
        <v>-0.2794493539703507</v>
      </c>
      <c r="BG1469" s="9">
        <f t="shared" ca="1" si="242"/>
        <v>6</v>
      </c>
      <c r="BH1469" s="6">
        <f ca="1">IF(ISNUMBER('Descriptive Stats'!BF1469),'Descriptive Stats'!BF1469,#N/A)</f>
        <v>-0.2794493539703507</v>
      </c>
      <c r="BI1469" s="6">
        <f ca="1">IF(ISNUMBER('Descriptive Stats'!E1469),'Descriptive Stats'!E1469,#N/A)</f>
        <v>6</v>
      </c>
      <c r="BK1469" s="2" t="str">
        <f t="shared" ca="1" si="246"/>
        <v/>
      </c>
      <c r="BL1469" s="2">
        <f t="shared" ca="1" si="247"/>
        <v>6</v>
      </c>
    </row>
    <row r="1470" spans="1:64" ht="14.4" x14ac:dyDescent="0.3">
      <c r="A1470" s="2">
        <f>ROW()</f>
        <v>1470</v>
      </c>
      <c r="B1470" s="56"/>
      <c r="C1470" s="8">
        <f t="shared" ca="1" si="243"/>
        <v>16</v>
      </c>
      <c r="D1470" s="8">
        <f t="shared" ca="1" si="244"/>
        <v>6</v>
      </c>
      <c r="E1470" s="50">
        <f t="shared" ca="1" si="238"/>
        <v>2</v>
      </c>
      <c r="F1470" s="2" t="str">
        <f t="shared" ca="1" si="245"/>
        <v/>
      </c>
      <c r="BD1470" s="49">
        <f t="shared" ca="1" si="240"/>
        <v>2595</v>
      </c>
      <c r="BE1470" s="3">
        <f t="shared" ca="1" si="239"/>
        <v>0.25945000000000001</v>
      </c>
      <c r="BF1470" s="3">
        <f t="shared" ca="1" si="241"/>
        <v>-0.6450419512753276</v>
      </c>
      <c r="BG1470" s="9">
        <f t="shared" ca="1" si="242"/>
        <v>2</v>
      </c>
      <c r="BH1470" s="6">
        <f ca="1">IF(ISNUMBER('Descriptive Stats'!BF1470),'Descriptive Stats'!BF1470,#N/A)</f>
        <v>-0.6450419512753276</v>
      </c>
      <c r="BI1470" s="6">
        <f ca="1">IF(ISNUMBER('Descriptive Stats'!E1470),'Descriptive Stats'!E1470,#N/A)</f>
        <v>2</v>
      </c>
      <c r="BK1470" s="2">
        <f t="shared" ca="1" si="246"/>
        <v>2</v>
      </c>
      <c r="BL1470" s="2">
        <f t="shared" ca="1" si="247"/>
        <v>2</v>
      </c>
    </row>
    <row r="1471" spans="1:64" ht="14.4" x14ac:dyDescent="0.3">
      <c r="A1471" s="2">
        <f>ROW()</f>
        <v>1471</v>
      </c>
      <c r="B1471" s="56"/>
      <c r="C1471" s="8">
        <f t="shared" ca="1" si="243"/>
        <v>9</v>
      </c>
      <c r="D1471" s="8">
        <f t="shared" ca="1" si="244"/>
        <v>2</v>
      </c>
      <c r="E1471" s="50">
        <f t="shared" ca="1" si="238"/>
        <v>7</v>
      </c>
      <c r="F1471" s="2" t="str">
        <f t="shared" ca="1" si="245"/>
        <v/>
      </c>
      <c r="BD1471" s="49">
        <f t="shared" ca="1" si="240"/>
        <v>4473.5</v>
      </c>
      <c r="BE1471" s="3">
        <f t="shared" ca="1" si="239"/>
        <v>0.44729999999999998</v>
      </c>
      <c r="BF1471" s="3">
        <f t="shared" ca="1" si="241"/>
        <v>-0.13248586824472414</v>
      </c>
      <c r="BG1471" s="9">
        <f t="shared" ca="1" si="242"/>
        <v>7</v>
      </c>
      <c r="BH1471" s="6">
        <f ca="1">IF(ISNUMBER('Descriptive Stats'!BF1471),'Descriptive Stats'!BF1471,#N/A)</f>
        <v>-0.13248586824472414</v>
      </c>
      <c r="BI1471" s="6">
        <f ca="1">IF(ISNUMBER('Descriptive Stats'!E1471),'Descriptive Stats'!E1471,#N/A)</f>
        <v>7</v>
      </c>
      <c r="BK1471" s="2" t="str">
        <f t="shared" ca="1" si="246"/>
        <v/>
      </c>
      <c r="BL1471" s="2">
        <f t="shared" ca="1" si="247"/>
        <v>7</v>
      </c>
    </row>
    <row r="1472" spans="1:64" ht="14.4" x14ac:dyDescent="0.3">
      <c r="A1472" s="2">
        <f>ROW()</f>
        <v>1472</v>
      </c>
      <c r="B1472" s="56"/>
      <c r="C1472" s="8">
        <f t="shared" ca="1" si="243"/>
        <v>6</v>
      </c>
      <c r="D1472" s="8">
        <f t="shared" ca="1" si="244"/>
        <v>7</v>
      </c>
      <c r="E1472" s="50">
        <f t="shared" ca="1" si="238"/>
        <v>2</v>
      </c>
      <c r="F1472" s="2" t="str">
        <f t="shared" ca="1" si="245"/>
        <v/>
      </c>
      <c r="BD1472" s="49">
        <f t="shared" ca="1" si="240"/>
        <v>2595</v>
      </c>
      <c r="BE1472" s="3">
        <f t="shared" ca="1" si="239"/>
        <v>0.25945000000000001</v>
      </c>
      <c r="BF1472" s="3">
        <f t="shared" ca="1" si="241"/>
        <v>-0.6450419512753276</v>
      </c>
      <c r="BG1472" s="9">
        <f t="shared" ca="1" si="242"/>
        <v>2</v>
      </c>
      <c r="BH1472" s="6">
        <f ca="1">IF(ISNUMBER('Descriptive Stats'!BF1472),'Descriptive Stats'!BF1472,#N/A)</f>
        <v>-0.6450419512753276</v>
      </c>
      <c r="BI1472" s="6">
        <f ca="1">IF(ISNUMBER('Descriptive Stats'!E1472),'Descriptive Stats'!E1472,#N/A)</f>
        <v>2</v>
      </c>
      <c r="BK1472" s="2">
        <f t="shared" ca="1" si="246"/>
        <v>2</v>
      </c>
      <c r="BL1472" s="2">
        <f t="shared" ca="1" si="247"/>
        <v>2</v>
      </c>
    </row>
    <row r="1473" spans="1:64" ht="14.4" x14ac:dyDescent="0.3">
      <c r="A1473" s="2">
        <f>ROW()</f>
        <v>1473</v>
      </c>
      <c r="B1473" s="56"/>
      <c r="C1473" s="8">
        <f t="shared" ca="1" si="243"/>
        <v>21</v>
      </c>
      <c r="D1473" s="8">
        <f t="shared" ca="1" si="244"/>
        <v>2</v>
      </c>
      <c r="E1473" s="50">
        <f t="shared" ca="1" si="238"/>
        <v>19</v>
      </c>
      <c r="F1473" s="2" t="str">
        <f t="shared" ca="1" si="245"/>
        <v>X</v>
      </c>
      <c r="BD1473" s="49">
        <f t="shared" ca="1" si="240"/>
        <v>5294</v>
      </c>
      <c r="BE1473" s="3">
        <f t="shared" ca="1" si="239"/>
        <v>0.52934999999999999</v>
      </c>
      <c r="BF1473" s="3">
        <f t="shared" ca="1" si="241"/>
        <v>7.3636031452008061E-2</v>
      </c>
      <c r="BG1473" s="9">
        <f t="shared" ca="1" si="242"/>
        <v>19</v>
      </c>
      <c r="BH1473" s="6">
        <f ca="1">IF(ISNUMBER('Descriptive Stats'!BF1473),'Descriptive Stats'!BF1473,#N/A)</f>
        <v>7.3636031452008061E-2</v>
      </c>
      <c r="BI1473" s="6">
        <f ca="1">IF(ISNUMBER('Descriptive Stats'!E1473),'Descriptive Stats'!E1473,#N/A)</f>
        <v>19</v>
      </c>
      <c r="BK1473" s="2" t="str">
        <f t="shared" ca="1" si="246"/>
        <v/>
      </c>
      <c r="BL1473" s="2">
        <f t="shared" ca="1" si="247"/>
        <v>19</v>
      </c>
    </row>
    <row r="1474" spans="1:64" ht="14.4" x14ac:dyDescent="0.3">
      <c r="A1474" s="2">
        <f>ROW()</f>
        <v>1474</v>
      </c>
      <c r="B1474" s="56"/>
      <c r="C1474" s="8">
        <f t="shared" ca="1" si="243"/>
        <v>7</v>
      </c>
      <c r="D1474" s="8">
        <f t="shared" ca="1" si="244"/>
        <v>19</v>
      </c>
      <c r="E1474" s="50">
        <f t="shared" ca="1" si="238"/>
        <v>19</v>
      </c>
      <c r="F1474" s="2" t="str">
        <f t="shared" ca="1" si="245"/>
        <v>X</v>
      </c>
      <c r="BD1474" s="49">
        <f t="shared" ca="1" si="240"/>
        <v>5294</v>
      </c>
      <c r="BE1474" s="3">
        <f t="shared" ca="1" si="239"/>
        <v>0.52934999999999999</v>
      </c>
      <c r="BF1474" s="3">
        <f t="shared" ca="1" si="241"/>
        <v>7.3636031452008061E-2</v>
      </c>
      <c r="BG1474" s="9">
        <f t="shared" ca="1" si="242"/>
        <v>19</v>
      </c>
      <c r="BH1474" s="6">
        <f ca="1">IF(ISNUMBER('Descriptive Stats'!BF1474),'Descriptive Stats'!BF1474,#N/A)</f>
        <v>7.3636031452008061E-2</v>
      </c>
      <c r="BI1474" s="6">
        <f ca="1">IF(ISNUMBER('Descriptive Stats'!E1474),'Descriptive Stats'!E1474,#N/A)</f>
        <v>19</v>
      </c>
      <c r="BK1474" s="2" t="str">
        <f t="shared" ca="1" si="246"/>
        <v/>
      </c>
      <c r="BL1474" s="2">
        <f t="shared" ca="1" si="247"/>
        <v>19</v>
      </c>
    </row>
    <row r="1475" spans="1:64" ht="14.4" x14ac:dyDescent="0.3">
      <c r="A1475" s="2">
        <f>ROW()</f>
        <v>1475</v>
      </c>
      <c r="B1475" s="56"/>
      <c r="C1475" s="8">
        <f t="shared" ca="1" si="243"/>
        <v>7</v>
      </c>
      <c r="D1475" s="8">
        <f t="shared" ca="1" si="244"/>
        <v>19</v>
      </c>
      <c r="E1475" s="50">
        <f t="shared" ref="E1475:E1538" ca="1" si="248">IF(0=MOD(ROW(),$J$1),AVERAGE(OFFSET($D$2,ROW()-$J$1,0,$J$1,1)),"")</f>
        <v>1</v>
      </c>
      <c r="F1475" s="2" t="str">
        <f t="shared" ca="1" si="245"/>
        <v/>
      </c>
      <c r="BD1475" s="49">
        <f t="shared" ca="1" si="240"/>
        <v>1871</v>
      </c>
      <c r="BE1475" s="3">
        <f t="shared" ca="1" si="239"/>
        <v>0.18704999999999999</v>
      </c>
      <c r="BF1475" s="3">
        <f t="shared" ca="1" si="241"/>
        <v>-0.88881967520906158</v>
      </c>
      <c r="BG1475" s="9">
        <f t="shared" ca="1" si="242"/>
        <v>1</v>
      </c>
      <c r="BH1475" s="6">
        <f ca="1">IF(ISNUMBER('Descriptive Stats'!BF1475),'Descriptive Stats'!BF1475,#N/A)</f>
        <v>-0.88881967520906158</v>
      </c>
      <c r="BI1475" s="6">
        <f ca="1">IF(ISNUMBER('Descriptive Stats'!E1475),'Descriptive Stats'!E1475,#N/A)</f>
        <v>1</v>
      </c>
      <c r="BK1475" s="2">
        <f t="shared" ca="1" si="246"/>
        <v>1</v>
      </c>
      <c r="BL1475" s="2" t="str">
        <f t="shared" ca="1" si="247"/>
        <v/>
      </c>
    </row>
    <row r="1476" spans="1:64" ht="14.4" x14ac:dyDescent="0.3">
      <c r="A1476" s="2">
        <f>ROW()</f>
        <v>1476</v>
      </c>
      <c r="B1476" s="56"/>
      <c r="C1476" s="8">
        <f t="shared" ca="1" si="243"/>
        <v>8</v>
      </c>
      <c r="D1476" s="8">
        <f t="shared" ca="1" si="244"/>
        <v>1</v>
      </c>
      <c r="E1476" s="50">
        <f t="shared" ca="1" si="248"/>
        <v>2</v>
      </c>
      <c r="F1476" s="2" t="str">
        <f t="shared" ca="1" si="245"/>
        <v/>
      </c>
      <c r="BD1476" s="49">
        <f t="shared" ca="1" si="240"/>
        <v>2595</v>
      </c>
      <c r="BE1476" s="3">
        <f t="shared" ca="1" si="239"/>
        <v>0.25945000000000001</v>
      </c>
      <c r="BF1476" s="3">
        <f t="shared" ca="1" si="241"/>
        <v>-0.6450419512753276</v>
      </c>
      <c r="BG1476" s="9">
        <f t="shared" ca="1" si="242"/>
        <v>2</v>
      </c>
      <c r="BH1476" s="6">
        <f ca="1">IF(ISNUMBER('Descriptive Stats'!BF1476),'Descriptive Stats'!BF1476,#N/A)</f>
        <v>-0.6450419512753276</v>
      </c>
      <c r="BI1476" s="6">
        <f ca="1">IF(ISNUMBER('Descriptive Stats'!E1476),'Descriptive Stats'!E1476,#N/A)</f>
        <v>2</v>
      </c>
      <c r="BK1476" s="2">
        <f t="shared" ca="1" si="246"/>
        <v>2</v>
      </c>
      <c r="BL1476" s="2">
        <f t="shared" ca="1" si="247"/>
        <v>2</v>
      </c>
    </row>
    <row r="1477" spans="1:64" ht="14.4" x14ac:dyDescent="0.3">
      <c r="A1477" s="2">
        <f>ROW()</f>
        <v>1477</v>
      </c>
      <c r="B1477" s="56"/>
      <c r="C1477" s="8">
        <f t="shared" ca="1" si="243"/>
        <v>21</v>
      </c>
      <c r="D1477" s="8">
        <f t="shared" ca="1" si="244"/>
        <v>2</v>
      </c>
      <c r="E1477" s="50">
        <f t="shared" ca="1" si="248"/>
        <v>4</v>
      </c>
      <c r="F1477" s="2" t="str">
        <f t="shared" ca="1" si="245"/>
        <v/>
      </c>
      <c r="BD1477" s="49">
        <f t="shared" ca="1" si="240"/>
        <v>3442</v>
      </c>
      <c r="BE1477" s="3">
        <f t="shared" ca="1" si="239"/>
        <v>0.34415000000000001</v>
      </c>
      <c r="BF1477" s="3">
        <f t="shared" ca="1" si="241"/>
        <v>-0.40116316278173481</v>
      </c>
      <c r="BG1477" s="9">
        <f t="shared" ca="1" si="242"/>
        <v>4</v>
      </c>
      <c r="BH1477" s="6">
        <f ca="1">IF(ISNUMBER('Descriptive Stats'!BF1477),'Descriptive Stats'!BF1477,#N/A)</f>
        <v>-0.40116316278173481</v>
      </c>
      <c r="BI1477" s="6">
        <f ca="1">IF(ISNUMBER('Descriptive Stats'!E1477),'Descriptive Stats'!E1477,#N/A)</f>
        <v>4</v>
      </c>
      <c r="BK1477" s="2" t="str">
        <f t="shared" ca="1" si="246"/>
        <v/>
      </c>
      <c r="BL1477" s="2">
        <f t="shared" ca="1" si="247"/>
        <v>4</v>
      </c>
    </row>
    <row r="1478" spans="1:64" ht="14.4" x14ac:dyDescent="0.3">
      <c r="A1478" s="2">
        <f>ROW()</f>
        <v>1478</v>
      </c>
      <c r="B1478" s="56"/>
      <c r="C1478" s="8">
        <f t="shared" ca="1" si="243"/>
        <v>13</v>
      </c>
      <c r="D1478" s="8">
        <f t="shared" ca="1" si="244"/>
        <v>4</v>
      </c>
      <c r="E1478" s="50">
        <f t="shared" ca="1" si="248"/>
        <v>0</v>
      </c>
      <c r="F1478" s="2" t="str">
        <f t="shared" ca="1" si="245"/>
        <v/>
      </c>
      <c r="BD1478" s="49">
        <f t="shared" ca="1" si="240"/>
        <v>815.5</v>
      </c>
      <c r="BE1478" s="3">
        <f t="shared" ca="1" si="239"/>
        <v>8.1500000000000003E-2</v>
      </c>
      <c r="BF1478" s="3">
        <f t="shared" ca="1" si="241"/>
        <v>-1.3950525282585462</v>
      </c>
      <c r="BG1478" s="9">
        <f t="shared" ca="1" si="242"/>
        <v>0</v>
      </c>
      <c r="BH1478" s="6">
        <f ca="1">IF(ISNUMBER('Descriptive Stats'!BF1478),'Descriptive Stats'!BF1478,#N/A)</f>
        <v>-1.3950525282585462</v>
      </c>
      <c r="BI1478" s="6">
        <f ca="1">IF(ISNUMBER('Descriptive Stats'!E1478),'Descriptive Stats'!E1478,#N/A)</f>
        <v>0</v>
      </c>
      <c r="BK1478" s="2">
        <f t="shared" ca="1" si="246"/>
        <v>0</v>
      </c>
      <c r="BL1478" s="2" t="str">
        <f t="shared" ca="1" si="247"/>
        <v/>
      </c>
    </row>
    <row r="1479" spans="1:64" ht="14.4" x14ac:dyDescent="0.3">
      <c r="A1479" s="2">
        <f>ROW()</f>
        <v>1479</v>
      </c>
      <c r="B1479" s="56"/>
      <c r="C1479" s="8">
        <f t="shared" ca="1" si="243"/>
        <v>4</v>
      </c>
      <c r="D1479" s="8">
        <f t="shared" ca="1" si="244"/>
        <v>0</v>
      </c>
      <c r="E1479" s="50">
        <f t="shared" ca="1" si="248"/>
        <v>0</v>
      </c>
      <c r="F1479" s="2" t="str">
        <f t="shared" ca="1" si="245"/>
        <v/>
      </c>
      <c r="BD1479" s="49">
        <f t="shared" ca="1" si="240"/>
        <v>815.5</v>
      </c>
      <c r="BE1479" s="3">
        <f t="shared" ref="BE1479:BE1542" ca="1" si="249">IF(ISNUMBER(BD1479),(BD1479-0.5)/$BK$4,"")</f>
        <v>8.1500000000000003E-2</v>
      </c>
      <c r="BF1479" s="3">
        <f t="shared" ca="1" si="241"/>
        <v>-1.3950525282585462</v>
      </c>
      <c r="BG1479" s="9">
        <f t="shared" ca="1" si="242"/>
        <v>0</v>
      </c>
      <c r="BH1479" s="6">
        <f ca="1">IF(ISNUMBER('Descriptive Stats'!BF1479),'Descriptive Stats'!BF1479,#N/A)</f>
        <v>-1.3950525282585462</v>
      </c>
      <c r="BI1479" s="6">
        <f ca="1">IF(ISNUMBER('Descriptive Stats'!E1479),'Descriptive Stats'!E1479,#N/A)</f>
        <v>0</v>
      </c>
      <c r="BK1479" s="2">
        <f t="shared" ca="1" si="246"/>
        <v>0</v>
      </c>
      <c r="BL1479" s="2" t="str">
        <f t="shared" ca="1" si="247"/>
        <v/>
      </c>
    </row>
    <row r="1480" spans="1:64" ht="14.4" x14ac:dyDescent="0.3">
      <c r="A1480" s="2">
        <f>ROW()</f>
        <v>1480</v>
      </c>
      <c r="B1480" s="56"/>
      <c r="C1480" s="8">
        <f t="shared" ca="1" si="243"/>
        <v>18</v>
      </c>
      <c r="D1480" s="8">
        <f t="shared" ca="1" si="244"/>
        <v>0</v>
      </c>
      <c r="E1480" s="50">
        <f t="shared" ca="1" si="248"/>
        <v>1</v>
      </c>
      <c r="F1480" s="2" t="str">
        <f t="shared" ca="1" si="245"/>
        <v/>
      </c>
      <c r="BD1480" s="49">
        <f t="shared" ref="BD1480:BD1543" ca="1" si="250">IF(ISNUMBER(BG1480),_xlfn.RANK.AVG(BG1480,$BG$2:$BG$5414,1),"")</f>
        <v>1871</v>
      </c>
      <c r="BE1480" s="3">
        <f t="shared" ca="1" si="249"/>
        <v>0.18704999999999999</v>
      </c>
      <c r="BF1480" s="3">
        <f t="shared" ca="1" si="241"/>
        <v>-0.88881967520906158</v>
      </c>
      <c r="BG1480" s="9">
        <f t="shared" ca="1" si="242"/>
        <v>1</v>
      </c>
      <c r="BH1480" s="6">
        <f ca="1">IF(ISNUMBER('Descriptive Stats'!BF1480),'Descriptive Stats'!BF1480,#N/A)</f>
        <v>-0.88881967520906158</v>
      </c>
      <c r="BI1480" s="6">
        <f ca="1">IF(ISNUMBER('Descriptive Stats'!E1480),'Descriptive Stats'!E1480,#N/A)</f>
        <v>1</v>
      </c>
      <c r="BK1480" s="2">
        <f t="shared" ca="1" si="246"/>
        <v>1</v>
      </c>
      <c r="BL1480" s="2" t="str">
        <f t="shared" ca="1" si="247"/>
        <v/>
      </c>
    </row>
    <row r="1481" spans="1:64" ht="14.4" x14ac:dyDescent="0.3">
      <c r="A1481" s="2">
        <f>ROW()</f>
        <v>1481</v>
      </c>
      <c r="B1481" s="56"/>
      <c r="C1481" s="8">
        <f t="shared" ca="1" si="243"/>
        <v>8</v>
      </c>
      <c r="D1481" s="8">
        <f t="shared" ca="1" si="244"/>
        <v>1</v>
      </c>
      <c r="E1481" s="50">
        <f t="shared" ca="1" si="248"/>
        <v>6</v>
      </c>
      <c r="F1481" s="2" t="str">
        <f t="shared" ca="1" si="245"/>
        <v/>
      </c>
      <c r="BD1481" s="49">
        <f t="shared" ca="1" si="250"/>
        <v>3900</v>
      </c>
      <c r="BE1481" s="3">
        <f t="shared" ca="1" si="249"/>
        <v>0.38995000000000002</v>
      </c>
      <c r="BF1481" s="3">
        <f t="shared" ref="BF1481:BF1544" ca="1" si="251">IF(ISNUMBER(BE1481),_xlfn.NORM.INV(BE1481,0,1),"")</f>
        <v>-0.2794493539703507</v>
      </c>
      <c r="BG1481" s="9">
        <f t="shared" ref="BG1481:BG1544" ca="1" si="252">IF(ISNUMBER(E1481),E1481,"")</f>
        <v>6</v>
      </c>
      <c r="BH1481" s="6">
        <f ca="1">IF(ISNUMBER('Descriptive Stats'!BF1481),'Descriptive Stats'!BF1481,#N/A)</f>
        <v>-0.2794493539703507</v>
      </c>
      <c r="BI1481" s="6">
        <f ca="1">IF(ISNUMBER('Descriptive Stats'!E1481),'Descriptive Stats'!E1481,#N/A)</f>
        <v>6</v>
      </c>
      <c r="BK1481" s="2" t="str">
        <f t="shared" ca="1" si="246"/>
        <v/>
      </c>
      <c r="BL1481" s="2">
        <f t="shared" ca="1" si="247"/>
        <v>6</v>
      </c>
    </row>
    <row r="1482" spans="1:64" ht="14.4" x14ac:dyDescent="0.3">
      <c r="A1482" s="2">
        <f>ROW()</f>
        <v>1482</v>
      </c>
      <c r="B1482" s="56"/>
      <c r="C1482" s="8">
        <f t="shared" ca="1" si="243"/>
        <v>16</v>
      </c>
      <c r="D1482" s="8">
        <f t="shared" ca="1" si="244"/>
        <v>6</v>
      </c>
      <c r="E1482" s="50">
        <f t="shared" ca="1" si="248"/>
        <v>2</v>
      </c>
      <c r="F1482" s="2" t="str">
        <f t="shared" ca="1" si="245"/>
        <v/>
      </c>
      <c r="BD1482" s="49">
        <f t="shared" ca="1" si="250"/>
        <v>2595</v>
      </c>
      <c r="BE1482" s="3">
        <f t="shared" ca="1" si="249"/>
        <v>0.25945000000000001</v>
      </c>
      <c r="BF1482" s="3">
        <f t="shared" ca="1" si="251"/>
        <v>-0.6450419512753276</v>
      </c>
      <c r="BG1482" s="9">
        <f t="shared" ca="1" si="252"/>
        <v>2</v>
      </c>
      <c r="BH1482" s="6">
        <f ca="1">IF(ISNUMBER('Descriptive Stats'!BF1482),'Descriptive Stats'!BF1482,#N/A)</f>
        <v>-0.6450419512753276</v>
      </c>
      <c r="BI1482" s="6">
        <f ca="1">IF(ISNUMBER('Descriptive Stats'!E1482),'Descriptive Stats'!E1482,#N/A)</f>
        <v>2</v>
      </c>
      <c r="BK1482" s="2">
        <f t="shared" ca="1" si="246"/>
        <v>2</v>
      </c>
      <c r="BL1482" s="2">
        <f t="shared" ca="1" si="247"/>
        <v>2</v>
      </c>
    </row>
    <row r="1483" spans="1:64" ht="14.4" x14ac:dyDescent="0.3">
      <c r="A1483" s="2">
        <f>ROW()</f>
        <v>1483</v>
      </c>
      <c r="B1483" s="56"/>
      <c r="C1483" s="8">
        <f t="shared" ca="1" si="243"/>
        <v>21</v>
      </c>
      <c r="D1483" s="8">
        <f t="shared" ca="1" si="244"/>
        <v>2</v>
      </c>
      <c r="E1483" s="50">
        <f t="shared" ca="1" si="248"/>
        <v>1</v>
      </c>
      <c r="F1483" s="2" t="str">
        <f t="shared" ca="1" si="245"/>
        <v/>
      </c>
      <c r="BD1483" s="49">
        <f t="shared" ca="1" si="250"/>
        <v>1871</v>
      </c>
      <c r="BE1483" s="3">
        <f t="shared" ca="1" si="249"/>
        <v>0.18704999999999999</v>
      </c>
      <c r="BF1483" s="3">
        <f t="shared" ca="1" si="251"/>
        <v>-0.88881967520906158</v>
      </c>
      <c r="BG1483" s="9">
        <f t="shared" ca="1" si="252"/>
        <v>1</v>
      </c>
      <c r="BH1483" s="6">
        <f ca="1">IF(ISNUMBER('Descriptive Stats'!BF1483),'Descriptive Stats'!BF1483,#N/A)</f>
        <v>-0.88881967520906158</v>
      </c>
      <c r="BI1483" s="6">
        <f ca="1">IF(ISNUMBER('Descriptive Stats'!E1483),'Descriptive Stats'!E1483,#N/A)</f>
        <v>1</v>
      </c>
      <c r="BK1483" s="2">
        <f t="shared" ca="1" si="246"/>
        <v>1</v>
      </c>
      <c r="BL1483" s="2" t="str">
        <f t="shared" ca="1" si="247"/>
        <v/>
      </c>
    </row>
    <row r="1484" spans="1:64" ht="14.4" x14ac:dyDescent="0.3">
      <c r="A1484" s="2">
        <f>ROW()</f>
        <v>1484</v>
      </c>
      <c r="B1484" s="56"/>
      <c r="C1484" s="8">
        <f t="shared" ca="1" si="243"/>
        <v>12</v>
      </c>
      <c r="D1484" s="8">
        <f t="shared" ca="1" si="244"/>
        <v>1</v>
      </c>
      <c r="E1484" s="50">
        <f t="shared" ca="1" si="248"/>
        <v>0</v>
      </c>
      <c r="F1484" s="2" t="str">
        <f t="shared" ca="1" si="245"/>
        <v/>
      </c>
      <c r="BD1484" s="49">
        <f t="shared" ca="1" si="250"/>
        <v>815.5</v>
      </c>
      <c r="BE1484" s="3">
        <f t="shared" ca="1" si="249"/>
        <v>8.1500000000000003E-2</v>
      </c>
      <c r="BF1484" s="3">
        <f t="shared" ca="1" si="251"/>
        <v>-1.3950525282585462</v>
      </c>
      <c r="BG1484" s="9">
        <f t="shared" ca="1" si="252"/>
        <v>0</v>
      </c>
      <c r="BH1484" s="6">
        <f ca="1">IF(ISNUMBER('Descriptive Stats'!BF1484),'Descriptive Stats'!BF1484,#N/A)</f>
        <v>-1.3950525282585462</v>
      </c>
      <c r="BI1484" s="6">
        <f ca="1">IF(ISNUMBER('Descriptive Stats'!E1484),'Descriptive Stats'!E1484,#N/A)</f>
        <v>0</v>
      </c>
      <c r="BK1484" s="2">
        <f t="shared" ca="1" si="246"/>
        <v>0</v>
      </c>
      <c r="BL1484" s="2" t="str">
        <f t="shared" ca="1" si="247"/>
        <v/>
      </c>
    </row>
    <row r="1485" spans="1:64" ht="14.4" x14ac:dyDescent="0.3">
      <c r="A1485" s="2">
        <f>ROW()</f>
        <v>1485</v>
      </c>
      <c r="B1485" s="56"/>
      <c r="C1485" s="8">
        <f t="shared" ca="1" si="243"/>
        <v>20</v>
      </c>
      <c r="D1485" s="8">
        <f t="shared" ca="1" si="244"/>
        <v>0</v>
      </c>
      <c r="E1485" s="50">
        <f t="shared" ca="1" si="248"/>
        <v>6</v>
      </c>
      <c r="F1485" s="2" t="str">
        <f t="shared" ca="1" si="245"/>
        <v/>
      </c>
      <c r="BD1485" s="49">
        <f t="shared" ca="1" si="250"/>
        <v>3900</v>
      </c>
      <c r="BE1485" s="3">
        <f t="shared" ca="1" si="249"/>
        <v>0.38995000000000002</v>
      </c>
      <c r="BF1485" s="3">
        <f t="shared" ca="1" si="251"/>
        <v>-0.2794493539703507</v>
      </c>
      <c r="BG1485" s="9">
        <f t="shared" ca="1" si="252"/>
        <v>6</v>
      </c>
      <c r="BH1485" s="6">
        <f ca="1">IF(ISNUMBER('Descriptive Stats'!BF1485),'Descriptive Stats'!BF1485,#N/A)</f>
        <v>-0.2794493539703507</v>
      </c>
      <c r="BI1485" s="6">
        <f ca="1">IF(ISNUMBER('Descriptive Stats'!E1485),'Descriptive Stats'!E1485,#N/A)</f>
        <v>6</v>
      </c>
      <c r="BK1485" s="2" t="str">
        <f t="shared" ca="1" si="246"/>
        <v/>
      </c>
      <c r="BL1485" s="2">
        <f t="shared" ca="1" si="247"/>
        <v>6</v>
      </c>
    </row>
    <row r="1486" spans="1:64" ht="14.4" x14ac:dyDescent="0.3">
      <c r="A1486" s="2">
        <f>ROW()</f>
        <v>1486</v>
      </c>
      <c r="B1486" s="56"/>
      <c r="C1486" s="8">
        <f t="shared" ca="1" si="243"/>
        <v>16</v>
      </c>
      <c r="D1486" s="8">
        <f t="shared" ca="1" si="244"/>
        <v>6</v>
      </c>
      <c r="E1486" s="50">
        <f t="shared" ca="1" si="248"/>
        <v>0</v>
      </c>
      <c r="F1486" s="2" t="str">
        <f t="shared" ca="1" si="245"/>
        <v/>
      </c>
      <c r="BD1486" s="49">
        <f t="shared" ca="1" si="250"/>
        <v>815.5</v>
      </c>
      <c r="BE1486" s="3">
        <f t="shared" ca="1" si="249"/>
        <v>8.1500000000000003E-2</v>
      </c>
      <c r="BF1486" s="3">
        <f t="shared" ca="1" si="251"/>
        <v>-1.3950525282585462</v>
      </c>
      <c r="BG1486" s="9">
        <f t="shared" ca="1" si="252"/>
        <v>0</v>
      </c>
      <c r="BH1486" s="6">
        <f ca="1">IF(ISNUMBER('Descriptive Stats'!BF1486),'Descriptive Stats'!BF1486,#N/A)</f>
        <v>-1.3950525282585462</v>
      </c>
      <c r="BI1486" s="6">
        <f ca="1">IF(ISNUMBER('Descriptive Stats'!E1486),'Descriptive Stats'!E1486,#N/A)</f>
        <v>0</v>
      </c>
      <c r="BK1486" s="2">
        <f t="shared" ca="1" si="246"/>
        <v>0</v>
      </c>
      <c r="BL1486" s="2" t="str">
        <f t="shared" ca="1" si="247"/>
        <v/>
      </c>
    </row>
    <row r="1487" spans="1:64" ht="14.4" x14ac:dyDescent="0.3">
      <c r="A1487" s="2">
        <f>ROW()</f>
        <v>1487</v>
      </c>
      <c r="B1487" s="56"/>
      <c r="C1487" s="8">
        <f t="shared" ca="1" si="243"/>
        <v>15</v>
      </c>
      <c r="D1487" s="8">
        <f t="shared" ca="1" si="244"/>
        <v>0</v>
      </c>
      <c r="E1487" s="50">
        <f t="shared" ca="1" si="248"/>
        <v>0</v>
      </c>
      <c r="F1487" s="2" t="str">
        <f t="shared" ca="1" si="245"/>
        <v/>
      </c>
      <c r="BD1487" s="49">
        <f t="shared" ca="1" si="250"/>
        <v>815.5</v>
      </c>
      <c r="BE1487" s="3">
        <f t="shared" ca="1" si="249"/>
        <v>8.1500000000000003E-2</v>
      </c>
      <c r="BF1487" s="3">
        <f t="shared" ca="1" si="251"/>
        <v>-1.3950525282585462</v>
      </c>
      <c r="BG1487" s="9">
        <f t="shared" ca="1" si="252"/>
        <v>0</v>
      </c>
      <c r="BH1487" s="6">
        <f ca="1">IF(ISNUMBER('Descriptive Stats'!BF1487),'Descriptive Stats'!BF1487,#N/A)</f>
        <v>-1.3950525282585462</v>
      </c>
      <c r="BI1487" s="6">
        <f ca="1">IF(ISNUMBER('Descriptive Stats'!E1487),'Descriptive Stats'!E1487,#N/A)</f>
        <v>0</v>
      </c>
      <c r="BK1487" s="2">
        <f t="shared" ca="1" si="246"/>
        <v>0</v>
      </c>
      <c r="BL1487" s="2" t="str">
        <f t="shared" ca="1" si="247"/>
        <v/>
      </c>
    </row>
    <row r="1488" spans="1:64" ht="14.4" x14ac:dyDescent="0.3">
      <c r="A1488" s="2">
        <f>ROW()</f>
        <v>1488</v>
      </c>
      <c r="B1488" s="56"/>
      <c r="C1488" s="8">
        <f t="shared" ca="1" si="243"/>
        <v>18</v>
      </c>
      <c r="D1488" s="8">
        <f t="shared" ca="1" si="244"/>
        <v>0</v>
      </c>
      <c r="E1488" s="50">
        <f t="shared" ca="1" si="248"/>
        <v>2</v>
      </c>
      <c r="F1488" s="2" t="str">
        <f t="shared" ca="1" si="245"/>
        <v/>
      </c>
      <c r="BD1488" s="49">
        <f t="shared" ca="1" si="250"/>
        <v>2595</v>
      </c>
      <c r="BE1488" s="3">
        <f t="shared" ca="1" si="249"/>
        <v>0.25945000000000001</v>
      </c>
      <c r="BF1488" s="3">
        <f t="shared" ca="1" si="251"/>
        <v>-0.6450419512753276</v>
      </c>
      <c r="BG1488" s="9">
        <f t="shared" ca="1" si="252"/>
        <v>2</v>
      </c>
      <c r="BH1488" s="6">
        <f ca="1">IF(ISNUMBER('Descriptive Stats'!BF1488),'Descriptive Stats'!BF1488,#N/A)</f>
        <v>-0.6450419512753276</v>
      </c>
      <c r="BI1488" s="6">
        <f ca="1">IF(ISNUMBER('Descriptive Stats'!E1488),'Descriptive Stats'!E1488,#N/A)</f>
        <v>2</v>
      </c>
      <c r="BK1488" s="2">
        <f t="shared" ca="1" si="246"/>
        <v>2</v>
      </c>
      <c r="BL1488" s="2">
        <f t="shared" ca="1" si="247"/>
        <v>2</v>
      </c>
    </row>
    <row r="1489" spans="1:64" ht="14.4" x14ac:dyDescent="0.3">
      <c r="A1489" s="2">
        <f>ROW()</f>
        <v>1489</v>
      </c>
      <c r="B1489" s="56"/>
      <c r="C1489" s="8">
        <f t="shared" ref="C1489:C1552" ca="1" si="253">RANDBETWEEN(2,COUNT(B:B))</f>
        <v>21</v>
      </c>
      <c r="D1489" s="8">
        <f t="shared" ref="D1489:D1552" ca="1" si="254">VLOOKUP(C1489,A:B,2,TRUE)</f>
        <v>2</v>
      </c>
      <c r="E1489" s="50">
        <f t="shared" ca="1" si="248"/>
        <v>6</v>
      </c>
      <c r="F1489" s="2" t="str">
        <f t="shared" ref="F1489:F1552" ca="1" si="255">IF(ISNUMBER(E1489),IF(OR(E1489&lt;$K$16,E1489&gt;$K$14),"X",""),"")</f>
        <v/>
      </c>
      <c r="BD1489" s="49">
        <f t="shared" ca="1" si="250"/>
        <v>3900</v>
      </c>
      <c r="BE1489" s="3">
        <f t="shared" ca="1" si="249"/>
        <v>0.38995000000000002</v>
      </c>
      <c r="BF1489" s="3">
        <f t="shared" ca="1" si="251"/>
        <v>-0.2794493539703507</v>
      </c>
      <c r="BG1489" s="9">
        <f t="shared" ca="1" si="252"/>
        <v>6</v>
      </c>
      <c r="BH1489" s="6">
        <f ca="1">IF(ISNUMBER('Descriptive Stats'!BF1489),'Descriptive Stats'!BF1489,#N/A)</f>
        <v>-0.2794493539703507</v>
      </c>
      <c r="BI1489" s="6">
        <f ca="1">IF(ISNUMBER('Descriptive Stats'!E1489),'Descriptive Stats'!E1489,#N/A)</f>
        <v>6</v>
      </c>
      <c r="BK1489" s="2" t="str">
        <f t="shared" ca="1" si="246"/>
        <v/>
      </c>
      <c r="BL1489" s="2">
        <f t="shared" ca="1" si="247"/>
        <v>6</v>
      </c>
    </row>
    <row r="1490" spans="1:64" ht="14.4" x14ac:dyDescent="0.3">
      <c r="A1490" s="2">
        <f>ROW()</f>
        <v>1490</v>
      </c>
      <c r="B1490" s="56"/>
      <c r="C1490" s="8">
        <f t="shared" ca="1" si="253"/>
        <v>16</v>
      </c>
      <c r="D1490" s="8">
        <f t="shared" ca="1" si="254"/>
        <v>6</v>
      </c>
      <c r="E1490" s="50">
        <f t="shared" ca="1" si="248"/>
        <v>7</v>
      </c>
      <c r="F1490" s="2" t="str">
        <f t="shared" ca="1" si="255"/>
        <v/>
      </c>
      <c r="BD1490" s="49">
        <f t="shared" ca="1" si="250"/>
        <v>4473.5</v>
      </c>
      <c r="BE1490" s="3">
        <f t="shared" ca="1" si="249"/>
        <v>0.44729999999999998</v>
      </c>
      <c r="BF1490" s="3">
        <f t="shared" ca="1" si="251"/>
        <v>-0.13248586824472414</v>
      </c>
      <c r="BG1490" s="9">
        <f t="shared" ca="1" si="252"/>
        <v>7</v>
      </c>
      <c r="BH1490" s="6">
        <f ca="1">IF(ISNUMBER('Descriptive Stats'!BF1490),'Descriptive Stats'!BF1490,#N/A)</f>
        <v>-0.13248586824472414</v>
      </c>
      <c r="BI1490" s="6">
        <f ca="1">IF(ISNUMBER('Descriptive Stats'!E1490),'Descriptive Stats'!E1490,#N/A)</f>
        <v>7</v>
      </c>
      <c r="BK1490" s="2" t="str">
        <f t="shared" ca="1" si="246"/>
        <v/>
      </c>
      <c r="BL1490" s="2">
        <f t="shared" ca="1" si="247"/>
        <v>7</v>
      </c>
    </row>
    <row r="1491" spans="1:64" ht="14.4" x14ac:dyDescent="0.3">
      <c r="A1491" s="2">
        <f>ROW()</f>
        <v>1491</v>
      </c>
      <c r="B1491" s="56"/>
      <c r="C1491" s="8">
        <f t="shared" ca="1" si="253"/>
        <v>19</v>
      </c>
      <c r="D1491" s="8">
        <f t="shared" ca="1" si="254"/>
        <v>7</v>
      </c>
      <c r="E1491" s="50">
        <f t="shared" ca="1" si="248"/>
        <v>1</v>
      </c>
      <c r="F1491" s="2" t="str">
        <f t="shared" ca="1" si="255"/>
        <v/>
      </c>
      <c r="BD1491" s="49">
        <f t="shared" ca="1" si="250"/>
        <v>1871</v>
      </c>
      <c r="BE1491" s="3">
        <f t="shared" ca="1" si="249"/>
        <v>0.18704999999999999</v>
      </c>
      <c r="BF1491" s="3">
        <f t="shared" ca="1" si="251"/>
        <v>-0.88881967520906158</v>
      </c>
      <c r="BG1491" s="9">
        <f t="shared" ca="1" si="252"/>
        <v>1</v>
      </c>
      <c r="BH1491" s="6">
        <f ca="1">IF(ISNUMBER('Descriptive Stats'!BF1491),'Descriptive Stats'!BF1491,#N/A)</f>
        <v>-0.88881967520906158</v>
      </c>
      <c r="BI1491" s="6">
        <f ca="1">IF(ISNUMBER('Descriptive Stats'!E1491),'Descriptive Stats'!E1491,#N/A)</f>
        <v>1</v>
      </c>
      <c r="BK1491" s="2">
        <f t="shared" ca="1" si="246"/>
        <v>1</v>
      </c>
      <c r="BL1491" s="2" t="str">
        <f t="shared" ca="1" si="247"/>
        <v/>
      </c>
    </row>
    <row r="1492" spans="1:64" ht="14.4" x14ac:dyDescent="0.3">
      <c r="A1492" s="2">
        <f>ROW()</f>
        <v>1492</v>
      </c>
      <c r="B1492" s="56"/>
      <c r="C1492" s="8">
        <f t="shared" ca="1" si="253"/>
        <v>8</v>
      </c>
      <c r="D1492" s="8">
        <f t="shared" ca="1" si="254"/>
        <v>1</v>
      </c>
      <c r="E1492" s="50">
        <f t="shared" ca="1" si="248"/>
        <v>1</v>
      </c>
      <c r="F1492" s="2" t="str">
        <f t="shared" ca="1" si="255"/>
        <v/>
      </c>
      <c r="BD1492" s="49">
        <f t="shared" ca="1" si="250"/>
        <v>1871</v>
      </c>
      <c r="BE1492" s="3">
        <f t="shared" ca="1" si="249"/>
        <v>0.18704999999999999</v>
      </c>
      <c r="BF1492" s="3">
        <f t="shared" ca="1" si="251"/>
        <v>-0.88881967520906158</v>
      </c>
      <c r="BG1492" s="9">
        <f t="shared" ca="1" si="252"/>
        <v>1</v>
      </c>
      <c r="BH1492" s="6">
        <f ca="1">IF(ISNUMBER('Descriptive Stats'!BF1492),'Descriptive Stats'!BF1492,#N/A)</f>
        <v>-0.88881967520906158</v>
      </c>
      <c r="BI1492" s="6">
        <f ca="1">IF(ISNUMBER('Descriptive Stats'!E1492),'Descriptive Stats'!E1492,#N/A)</f>
        <v>1</v>
      </c>
      <c r="BK1492" s="2">
        <f t="shared" ca="1" si="246"/>
        <v>1</v>
      </c>
      <c r="BL1492" s="2" t="str">
        <f t="shared" ca="1" si="247"/>
        <v/>
      </c>
    </row>
    <row r="1493" spans="1:64" ht="14.4" x14ac:dyDescent="0.3">
      <c r="A1493" s="2">
        <f>ROW()</f>
        <v>1493</v>
      </c>
      <c r="B1493" s="56"/>
      <c r="C1493" s="8">
        <f t="shared" ca="1" si="253"/>
        <v>8</v>
      </c>
      <c r="D1493" s="8">
        <f t="shared" ca="1" si="254"/>
        <v>1</v>
      </c>
      <c r="E1493" s="50">
        <f t="shared" ca="1" si="248"/>
        <v>0</v>
      </c>
      <c r="F1493" s="2" t="str">
        <f t="shared" ca="1" si="255"/>
        <v/>
      </c>
      <c r="BD1493" s="49">
        <f t="shared" ca="1" si="250"/>
        <v>815.5</v>
      </c>
      <c r="BE1493" s="3">
        <f t="shared" ca="1" si="249"/>
        <v>8.1500000000000003E-2</v>
      </c>
      <c r="BF1493" s="3">
        <f t="shared" ca="1" si="251"/>
        <v>-1.3950525282585462</v>
      </c>
      <c r="BG1493" s="9">
        <f t="shared" ca="1" si="252"/>
        <v>0</v>
      </c>
      <c r="BH1493" s="6">
        <f ca="1">IF(ISNUMBER('Descriptive Stats'!BF1493),'Descriptive Stats'!BF1493,#N/A)</f>
        <v>-1.3950525282585462</v>
      </c>
      <c r="BI1493" s="6">
        <f ca="1">IF(ISNUMBER('Descriptive Stats'!E1493),'Descriptive Stats'!E1493,#N/A)</f>
        <v>0</v>
      </c>
      <c r="BK1493" s="2">
        <f t="shared" ca="1" si="246"/>
        <v>0</v>
      </c>
      <c r="BL1493" s="2" t="str">
        <f t="shared" ca="1" si="247"/>
        <v/>
      </c>
    </row>
    <row r="1494" spans="1:64" ht="14.4" x14ac:dyDescent="0.3">
      <c r="A1494" s="2">
        <f>ROW()</f>
        <v>1494</v>
      </c>
      <c r="B1494" s="56"/>
      <c r="C1494" s="8">
        <f t="shared" ca="1" si="253"/>
        <v>15</v>
      </c>
      <c r="D1494" s="8">
        <f t="shared" ca="1" si="254"/>
        <v>0</v>
      </c>
      <c r="E1494" s="50">
        <f t="shared" ca="1" si="248"/>
        <v>2</v>
      </c>
      <c r="F1494" s="2" t="str">
        <f t="shared" ca="1" si="255"/>
        <v/>
      </c>
      <c r="BD1494" s="49">
        <f t="shared" ca="1" si="250"/>
        <v>2595</v>
      </c>
      <c r="BE1494" s="3">
        <f t="shared" ca="1" si="249"/>
        <v>0.25945000000000001</v>
      </c>
      <c r="BF1494" s="3">
        <f t="shared" ca="1" si="251"/>
        <v>-0.6450419512753276</v>
      </c>
      <c r="BG1494" s="9">
        <f t="shared" ca="1" si="252"/>
        <v>2</v>
      </c>
      <c r="BH1494" s="6">
        <f ca="1">IF(ISNUMBER('Descriptive Stats'!BF1494),'Descriptive Stats'!BF1494,#N/A)</f>
        <v>-0.6450419512753276</v>
      </c>
      <c r="BI1494" s="6">
        <f ca="1">IF(ISNUMBER('Descriptive Stats'!E1494),'Descriptive Stats'!E1494,#N/A)</f>
        <v>2</v>
      </c>
      <c r="BK1494" s="2">
        <f t="shared" ca="1" si="246"/>
        <v>2</v>
      </c>
      <c r="BL1494" s="2">
        <f t="shared" ca="1" si="247"/>
        <v>2</v>
      </c>
    </row>
    <row r="1495" spans="1:64" ht="14.4" x14ac:dyDescent="0.3">
      <c r="A1495" s="2">
        <f>ROW()</f>
        <v>1495</v>
      </c>
      <c r="B1495" s="56"/>
      <c r="C1495" s="8">
        <f t="shared" ca="1" si="253"/>
        <v>3</v>
      </c>
      <c r="D1495" s="8">
        <f t="shared" ca="1" si="254"/>
        <v>2</v>
      </c>
      <c r="E1495" s="50">
        <f t="shared" ca="1" si="248"/>
        <v>0</v>
      </c>
      <c r="F1495" s="2" t="str">
        <f t="shared" ca="1" si="255"/>
        <v/>
      </c>
      <c r="BD1495" s="49">
        <f t="shared" ca="1" si="250"/>
        <v>815.5</v>
      </c>
      <c r="BE1495" s="3">
        <f t="shared" ca="1" si="249"/>
        <v>8.1500000000000003E-2</v>
      </c>
      <c r="BF1495" s="3">
        <f t="shared" ca="1" si="251"/>
        <v>-1.3950525282585462</v>
      </c>
      <c r="BG1495" s="9">
        <f t="shared" ca="1" si="252"/>
        <v>0</v>
      </c>
      <c r="BH1495" s="6">
        <f ca="1">IF(ISNUMBER('Descriptive Stats'!BF1495),'Descriptive Stats'!BF1495,#N/A)</f>
        <v>-1.3950525282585462</v>
      </c>
      <c r="BI1495" s="6">
        <f ca="1">IF(ISNUMBER('Descriptive Stats'!E1495),'Descriptive Stats'!E1495,#N/A)</f>
        <v>0</v>
      </c>
      <c r="BK1495" s="2">
        <f t="shared" ca="1" si="246"/>
        <v>0</v>
      </c>
      <c r="BL1495" s="2" t="str">
        <f t="shared" ca="1" si="247"/>
        <v/>
      </c>
    </row>
    <row r="1496" spans="1:64" ht="14.4" x14ac:dyDescent="0.3">
      <c r="A1496" s="2">
        <f>ROW()</f>
        <v>1496</v>
      </c>
      <c r="B1496" s="56"/>
      <c r="C1496" s="8">
        <f t="shared" ca="1" si="253"/>
        <v>11</v>
      </c>
      <c r="D1496" s="8">
        <f t="shared" ca="1" si="254"/>
        <v>0</v>
      </c>
      <c r="E1496" s="50">
        <f t="shared" ca="1" si="248"/>
        <v>0</v>
      </c>
      <c r="F1496" s="2" t="str">
        <f t="shared" ca="1" si="255"/>
        <v/>
      </c>
      <c r="BD1496" s="49">
        <f t="shared" ca="1" si="250"/>
        <v>815.5</v>
      </c>
      <c r="BE1496" s="3">
        <f t="shared" ca="1" si="249"/>
        <v>8.1500000000000003E-2</v>
      </c>
      <c r="BF1496" s="3">
        <f t="shared" ca="1" si="251"/>
        <v>-1.3950525282585462</v>
      </c>
      <c r="BG1496" s="9">
        <f t="shared" ca="1" si="252"/>
        <v>0</v>
      </c>
      <c r="BH1496" s="6">
        <f ca="1">IF(ISNUMBER('Descriptive Stats'!BF1496),'Descriptive Stats'!BF1496,#N/A)</f>
        <v>-1.3950525282585462</v>
      </c>
      <c r="BI1496" s="6">
        <f ca="1">IF(ISNUMBER('Descriptive Stats'!E1496),'Descriptive Stats'!E1496,#N/A)</f>
        <v>0</v>
      </c>
      <c r="BK1496" s="2">
        <f t="shared" ca="1" si="246"/>
        <v>0</v>
      </c>
      <c r="BL1496" s="2" t="str">
        <f t="shared" ca="1" si="247"/>
        <v/>
      </c>
    </row>
    <row r="1497" spans="1:64" ht="14.4" x14ac:dyDescent="0.3">
      <c r="A1497" s="2">
        <f>ROW()</f>
        <v>1497</v>
      </c>
      <c r="B1497" s="56"/>
      <c r="C1497" s="8">
        <f t="shared" ca="1" si="253"/>
        <v>18</v>
      </c>
      <c r="D1497" s="8">
        <f t="shared" ca="1" si="254"/>
        <v>0</v>
      </c>
      <c r="E1497" s="50">
        <f t="shared" ca="1" si="248"/>
        <v>2</v>
      </c>
      <c r="F1497" s="2" t="str">
        <f t="shared" ca="1" si="255"/>
        <v/>
      </c>
      <c r="BD1497" s="49">
        <f t="shared" ca="1" si="250"/>
        <v>2595</v>
      </c>
      <c r="BE1497" s="3">
        <f t="shared" ca="1" si="249"/>
        <v>0.25945000000000001</v>
      </c>
      <c r="BF1497" s="3">
        <f t="shared" ca="1" si="251"/>
        <v>-0.6450419512753276</v>
      </c>
      <c r="BG1497" s="9">
        <f t="shared" ca="1" si="252"/>
        <v>2</v>
      </c>
      <c r="BH1497" s="6">
        <f ca="1">IF(ISNUMBER('Descriptive Stats'!BF1497),'Descriptive Stats'!BF1497,#N/A)</f>
        <v>-0.6450419512753276</v>
      </c>
      <c r="BI1497" s="6">
        <f ca="1">IF(ISNUMBER('Descriptive Stats'!E1497),'Descriptive Stats'!E1497,#N/A)</f>
        <v>2</v>
      </c>
      <c r="BK1497" s="2">
        <f t="shared" ca="1" si="246"/>
        <v>2</v>
      </c>
      <c r="BL1497" s="2">
        <f t="shared" ca="1" si="247"/>
        <v>2</v>
      </c>
    </row>
    <row r="1498" spans="1:64" ht="14.4" x14ac:dyDescent="0.3">
      <c r="A1498" s="2">
        <f>ROW()</f>
        <v>1498</v>
      </c>
      <c r="B1498" s="56"/>
      <c r="C1498" s="8">
        <f t="shared" ca="1" si="253"/>
        <v>17</v>
      </c>
      <c r="D1498" s="8">
        <f t="shared" ca="1" si="254"/>
        <v>2</v>
      </c>
      <c r="E1498" s="50">
        <f t="shared" ca="1" si="248"/>
        <v>2</v>
      </c>
      <c r="F1498" s="2" t="str">
        <f t="shared" ca="1" si="255"/>
        <v/>
      </c>
      <c r="BD1498" s="49">
        <f t="shared" ca="1" si="250"/>
        <v>2595</v>
      </c>
      <c r="BE1498" s="3">
        <f t="shared" ca="1" si="249"/>
        <v>0.25945000000000001</v>
      </c>
      <c r="BF1498" s="3">
        <f t="shared" ca="1" si="251"/>
        <v>-0.6450419512753276</v>
      </c>
      <c r="BG1498" s="9">
        <f t="shared" ca="1" si="252"/>
        <v>2</v>
      </c>
      <c r="BH1498" s="6">
        <f ca="1">IF(ISNUMBER('Descriptive Stats'!BF1498),'Descriptive Stats'!BF1498,#N/A)</f>
        <v>-0.6450419512753276</v>
      </c>
      <c r="BI1498" s="6">
        <f ca="1">IF(ISNUMBER('Descriptive Stats'!E1498),'Descriptive Stats'!E1498,#N/A)</f>
        <v>2</v>
      </c>
      <c r="BK1498" s="2">
        <f t="shared" ca="1" si="246"/>
        <v>2</v>
      </c>
      <c r="BL1498" s="2">
        <f t="shared" ca="1" si="247"/>
        <v>2</v>
      </c>
    </row>
    <row r="1499" spans="1:64" ht="14.4" x14ac:dyDescent="0.3">
      <c r="A1499" s="2">
        <f>ROW()</f>
        <v>1499</v>
      </c>
      <c r="B1499" s="56"/>
      <c r="C1499" s="8">
        <f t="shared" ca="1" si="253"/>
        <v>17</v>
      </c>
      <c r="D1499" s="8">
        <f t="shared" ca="1" si="254"/>
        <v>2</v>
      </c>
      <c r="E1499" s="50">
        <f t="shared" ca="1" si="248"/>
        <v>2</v>
      </c>
      <c r="F1499" s="2" t="str">
        <f t="shared" ca="1" si="255"/>
        <v/>
      </c>
      <c r="BD1499" s="49">
        <f t="shared" ca="1" si="250"/>
        <v>2595</v>
      </c>
      <c r="BE1499" s="3">
        <f t="shared" ca="1" si="249"/>
        <v>0.25945000000000001</v>
      </c>
      <c r="BF1499" s="3">
        <f t="shared" ca="1" si="251"/>
        <v>-0.6450419512753276</v>
      </c>
      <c r="BG1499" s="9">
        <f t="shared" ca="1" si="252"/>
        <v>2</v>
      </c>
      <c r="BH1499" s="6">
        <f ca="1">IF(ISNUMBER('Descriptive Stats'!BF1499),'Descriptive Stats'!BF1499,#N/A)</f>
        <v>-0.6450419512753276</v>
      </c>
      <c r="BI1499" s="6">
        <f ca="1">IF(ISNUMBER('Descriptive Stats'!E1499),'Descriptive Stats'!E1499,#N/A)</f>
        <v>2</v>
      </c>
      <c r="BK1499" s="2">
        <f t="shared" ca="1" si="246"/>
        <v>2</v>
      </c>
      <c r="BL1499" s="2">
        <f t="shared" ca="1" si="247"/>
        <v>2</v>
      </c>
    </row>
    <row r="1500" spans="1:64" ht="14.4" x14ac:dyDescent="0.3">
      <c r="A1500" s="2">
        <f>ROW()</f>
        <v>1500</v>
      </c>
      <c r="B1500" s="56"/>
      <c r="C1500" s="8">
        <f t="shared" ca="1" si="253"/>
        <v>21</v>
      </c>
      <c r="D1500" s="8">
        <f t="shared" ca="1" si="254"/>
        <v>2</v>
      </c>
      <c r="E1500" s="50">
        <f t="shared" ca="1" si="248"/>
        <v>6</v>
      </c>
      <c r="F1500" s="2" t="str">
        <f t="shared" ca="1" si="255"/>
        <v/>
      </c>
      <c r="BD1500" s="49">
        <f t="shared" ca="1" si="250"/>
        <v>3900</v>
      </c>
      <c r="BE1500" s="3">
        <f t="shared" ca="1" si="249"/>
        <v>0.38995000000000002</v>
      </c>
      <c r="BF1500" s="3">
        <f t="shared" ca="1" si="251"/>
        <v>-0.2794493539703507</v>
      </c>
      <c r="BG1500" s="9">
        <f t="shared" ca="1" si="252"/>
        <v>6</v>
      </c>
      <c r="BH1500" s="6">
        <f ca="1">IF(ISNUMBER('Descriptive Stats'!BF1500),'Descriptive Stats'!BF1500,#N/A)</f>
        <v>-0.2794493539703507</v>
      </c>
      <c r="BI1500" s="6">
        <f ca="1">IF(ISNUMBER('Descriptive Stats'!E1500),'Descriptive Stats'!E1500,#N/A)</f>
        <v>6</v>
      </c>
      <c r="BK1500" s="2" t="str">
        <f t="shared" ca="1" si="246"/>
        <v/>
      </c>
      <c r="BL1500" s="2">
        <f t="shared" ca="1" si="247"/>
        <v>6</v>
      </c>
    </row>
    <row r="1501" spans="1:64" ht="14.4" x14ac:dyDescent="0.3">
      <c r="A1501" s="2">
        <f>ROW()</f>
        <v>1501</v>
      </c>
      <c r="B1501" s="56"/>
      <c r="C1501" s="8">
        <f t="shared" ca="1" si="253"/>
        <v>16</v>
      </c>
      <c r="D1501" s="8">
        <f t="shared" ca="1" si="254"/>
        <v>6</v>
      </c>
      <c r="E1501" s="50">
        <f t="shared" ca="1" si="248"/>
        <v>7</v>
      </c>
      <c r="F1501" s="2" t="str">
        <f t="shared" ca="1" si="255"/>
        <v/>
      </c>
      <c r="BD1501" s="49">
        <f t="shared" ca="1" si="250"/>
        <v>4473.5</v>
      </c>
      <c r="BE1501" s="3">
        <f t="shared" ca="1" si="249"/>
        <v>0.44729999999999998</v>
      </c>
      <c r="BF1501" s="3">
        <f t="shared" ca="1" si="251"/>
        <v>-0.13248586824472414</v>
      </c>
      <c r="BG1501" s="9">
        <f t="shared" ca="1" si="252"/>
        <v>7</v>
      </c>
      <c r="BH1501" s="6">
        <f ca="1">IF(ISNUMBER('Descriptive Stats'!BF1501),'Descriptive Stats'!BF1501,#N/A)</f>
        <v>-0.13248586824472414</v>
      </c>
      <c r="BI1501" s="6">
        <f ca="1">IF(ISNUMBER('Descriptive Stats'!E1501),'Descriptive Stats'!E1501,#N/A)</f>
        <v>7</v>
      </c>
      <c r="BK1501" s="2" t="str">
        <f t="shared" ca="1" si="246"/>
        <v/>
      </c>
      <c r="BL1501" s="2">
        <f t="shared" ca="1" si="247"/>
        <v>7</v>
      </c>
    </row>
    <row r="1502" spans="1:64" ht="14.4" x14ac:dyDescent="0.3">
      <c r="A1502" s="2">
        <f>ROW()</f>
        <v>1502</v>
      </c>
      <c r="B1502" s="56"/>
      <c r="C1502" s="8">
        <f t="shared" ca="1" si="253"/>
        <v>6</v>
      </c>
      <c r="D1502" s="8">
        <f t="shared" ca="1" si="254"/>
        <v>7</v>
      </c>
      <c r="E1502" s="50">
        <f t="shared" ca="1" si="248"/>
        <v>0</v>
      </c>
      <c r="F1502" s="2" t="str">
        <f t="shared" ca="1" si="255"/>
        <v/>
      </c>
      <c r="BD1502" s="49">
        <f t="shared" ca="1" si="250"/>
        <v>815.5</v>
      </c>
      <c r="BE1502" s="3">
        <f t="shared" ca="1" si="249"/>
        <v>8.1500000000000003E-2</v>
      </c>
      <c r="BF1502" s="3">
        <f t="shared" ca="1" si="251"/>
        <v>-1.3950525282585462</v>
      </c>
      <c r="BG1502" s="9">
        <f t="shared" ca="1" si="252"/>
        <v>0</v>
      </c>
      <c r="BH1502" s="6">
        <f ca="1">IF(ISNUMBER('Descriptive Stats'!BF1502),'Descriptive Stats'!BF1502,#N/A)</f>
        <v>-1.3950525282585462</v>
      </c>
      <c r="BI1502" s="6">
        <f ca="1">IF(ISNUMBER('Descriptive Stats'!E1502),'Descriptive Stats'!E1502,#N/A)</f>
        <v>0</v>
      </c>
      <c r="BK1502" s="2">
        <f t="shared" ca="1" si="246"/>
        <v>0</v>
      </c>
      <c r="BL1502" s="2" t="str">
        <f t="shared" ca="1" si="247"/>
        <v/>
      </c>
    </row>
    <row r="1503" spans="1:64" ht="14.4" x14ac:dyDescent="0.3">
      <c r="A1503" s="2">
        <f>ROW()</f>
        <v>1503</v>
      </c>
      <c r="B1503" s="56"/>
      <c r="C1503" s="8">
        <f t="shared" ca="1" si="253"/>
        <v>4</v>
      </c>
      <c r="D1503" s="8">
        <f t="shared" ca="1" si="254"/>
        <v>0</v>
      </c>
      <c r="E1503" s="50">
        <f t="shared" ca="1" si="248"/>
        <v>0</v>
      </c>
      <c r="F1503" s="2" t="str">
        <f t="shared" ca="1" si="255"/>
        <v/>
      </c>
      <c r="BD1503" s="49">
        <f t="shared" ca="1" si="250"/>
        <v>815.5</v>
      </c>
      <c r="BE1503" s="3">
        <f t="shared" ca="1" si="249"/>
        <v>8.1500000000000003E-2</v>
      </c>
      <c r="BF1503" s="3">
        <f t="shared" ca="1" si="251"/>
        <v>-1.3950525282585462</v>
      </c>
      <c r="BG1503" s="9">
        <f t="shared" ca="1" si="252"/>
        <v>0</v>
      </c>
      <c r="BH1503" s="6">
        <f ca="1">IF(ISNUMBER('Descriptive Stats'!BF1503),'Descriptive Stats'!BF1503,#N/A)</f>
        <v>-1.3950525282585462</v>
      </c>
      <c r="BI1503" s="6">
        <f ca="1">IF(ISNUMBER('Descriptive Stats'!E1503),'Descriptive Stats'!E1503,#N/A)</f>
        <v>0</v>
      </c>
      <c r="BK1503" s="2">
        <f t="shared" ca="1" si="246"/>
        <v>0</v>
      </c>
      <c r="BL1503" s="2" t="str">
        <f t="shared" ca="1" si="247"/>
        <v/>
      </c>
    </row>
    <row r="1504" spans="1:64" ht="14.4" x14ac:dyDescent="0.3">
      <c r="A1504" s="2">
        <f>ROW()</f>
        <v>1504</v>
      </c>
      <c r="B1504" s="56"/>
      <c r="C1504" s="8">
        <f t="shared" ca="1" si="253"/>
        <v>4</v>
      </c>
      <c r="D1504" s="8">
        <f t="shared" ca="1" si="254"/>
        <v>0</v>
      </c>
      <c r="E1504" s="50">
        <f t="shared" ca="1" si="248"/>
        <v>0</v>
      </c>
      <c r="F1504" s="2" t="str">
        <f t="shared" ca="1" si="255"/>
        <v/>
      </c>
      <c r="BD1504" s="49">
        <f t="shared" ca="1" si="250"/>
        <v>815.5</v>
      </c>
      <c r="BE1504" s="3">
        <f t="shared" ca="1" si="249"/>
        <v>8.1500000000000003E-2</v>
      </c>
      <c r="BF1504" s="3">
        <f t="shared" ca="1" si="251"/>
        <v>-1.3950525282585462</v>
      </c>
      <c r="BG1504" s="9">
        <f t="shared" ca="1" si="252"/>
        <v>0</v>
      </c>
      <c r="BH1504" s="6">
        <f ca="1">IF(ISNUMBER('Descriptive Stats'!BF1504),'Descriptive Stats'!BF1504,#N/A)</f>
        <v>-1.3950525282585462</v>
      </c>
      <c r="BI1504" s="6">
        <f ca="1">IF(ISNUMBER('Descriptive Stats'!E1504),'Descriptive Stats'!E1504,#N/A)</f>
        <v>0</v>
      </c>
      <c r="BK1504" s="2">
        <f t="shared" ca="1" si="246"/>
        <v>0</v>
      </c>
      <c r="BL1504" s="2" t="str">
        <f t="shared" ca="1" si="247"/>
        <v/>
      </c>
    </row>
    <row r="1505" spans="1:64" ht="14.4" x14ac:dyDescent="0.3">
      <c r="A1505" s="2">
        <f>ROW()</f>
        <v>1505</v>
      </c>
      <c r="B1505" s="56"/>
      <c r="C1505" s="8">
        <f t="shared" ca="1" si="253"/>
        <v>18</v>
      </c>
      <c r="D1505" s="8">
        <f t="shared" ca="1" si="254"/>
        <v>0</v>
      </c>
      <c r="E1505" s="50">
        <f t="shared" ca="1" si="248"/>
        <v>0</v>
      </c>
      <c r="F1505" s="2" t="str">
        <f t="shared" ca="1" si="255"/>
        <v/>
      </c>
      <c r="BD1505" s="49">
        <f t="shared" ca="1" si="250"/>
        <v>815.5</v>
      </c>
      <c r="BE1505" s="3">
        <f t="shared" ca="1" si="249"/>
        <v>8.1500000000000003E-2</v>
      </c>
      <c r="BF1505" s="3">
        <f t="shared" ca="1" si="251"/>
        <v>-1.3950525282585462</v>
      </c>
      <c r="BG1505" s="9">
        <f t="shared" ca="1" si="252"/>
        <v>0</v>
      </c>
      <c r="BH1505" s="6">
        <f ca="1">IF(ISNUMBER('Descriptive Stats'!BF1505),'Descriptive Stats'!BF1505,#N/A)</f>
        <v>-1.3950525282585462</v>
      </c>
      <c r="BI1505" s="6">
        <f ca="1">IF(ISNUMBER('Descriptive Stats'!E1505),'Descriptive Stats'!E1505,#N/A)</f>
        <v>0</v>
      </c>
      <c r="BK1505" s="2">
        <f t="shared" ca="1" si="246"/>
        <v>0</v>
      </c>
      <c r="BL1505" s="2" t="str">
        <f t="shared" ca="1" si="247"/>
        <v/>
      </c>
    </row>
    <row r="1506" spans="1:64" ht="14.4" x14ac:dyDescent="0.3">
      <c r="A1506" s="2">
        <f>ROW()</f>
        <v>1506</v>
      </c>
      <c r="B1506" s="56"/>
      <c r="C1506" s="8">
        <f t="shared" ca="1" si="253"/>
        <v>20</v>
      </c>
      <c r="D1506" s="8">
        <f t="shared" ca="1" si="254"/>
        <v>0</v>
      </c>
      <c r="E1506" s="50">
        <f t="shared" ca="1" si="248"/>
        <v>7</v>
      </c>
      <c r="F1506" s="2" t="str">
        <f t="shared" ca="1" si="255"/>
        <v/>
      </c>
      <c r="BD1506" s="49">
        <f t="shared" ca="1" si="250"/>
        <v>4473.5</v>
      </c>
      <c r="BE1506" s="3">
        <f t="shared" ca="1" si="249"/>
        <v>0.44729999999999998</v>
      </c>
      <c r="BF1506" s="3">
        <f t="shared" ca="1" si="251"/>
        <v>-0.13248586824472414</v>
      </c>
      <c r="BG1506" s="9">
        <f t="shared" ca="1" si="252"/>
        <v>7</v>
      </c>
      <c r="BH1506" s="6">
        <f ca="1">IF(ISNUMBER('Descriptive Stats'!BF1506),'Descriptive Stats'!BF1506,#N/A)</f>
        <v>-0.13248586824472414</v>
      </c>
      <c r="BI1506" s="6">
        <f ca="1">IF(ISNUMBER('Descriptive Stats'!E1506),'Descriptive Stats'!E1506,#N/A)</f>
        <v>7</v>
      </c>
      <c r="BK1506" s="2" t="str">
        <f t="shared" ca="1" si="246"/>
        <v/>
      </c>
      <c r="BL1506" s="2">
        <f t="shared" ca="1" si="247"/>
        <v>7</v>
      </c>
    </row>
    <row r="1507" spans="1:64" ht="14.4" x14ac:dyDescent="0.3">
      <c r="A1507" s="2">
        <f>ROW()</f>
        <v>1507</v>
      </c>
      <c r="B1507" s="56"/>
      <c r="C1507" s="8">
        <f t="shared" ca="1" si="253"/>
        <v>19</v>
      </c>
      <c r="D1507" s="8">
        <f t="shared" ca="1" si="254"/>
        <v>7</v>
      </c>
      <c r="E1507" s="50">
        <f t="shared" ca="1" si="248"/>
        <v>0</v>
      </c>
      <c r="F1507" s="2" t="str">
        <f t="shared" ca="1" si="255"/>
        <v/>
      </c>
      <c r="BD1507" s="49">
        <f t="shared" ca="1" si="250"/>
        <v>815.5</v>
      </c>
      <c r="BE1507" s="3">
        <f t="shared" ca="1" si="249"/>
        <v>8.1500000000000003E-2</v>
      </c>
      <c r="BF1507" s="3">
        <f t="shared" ca="1" si="251"/>
        <v>-1.3950525282585462</v>
      </c>
      <c r="BG1507" s="9">
        <f t="shared" ca="1" si="252"/>
        <v>0</v>
      </c>
      <c r="BH1507" s="6">
        <f ca="1">IF(ISNUMBER('Descriptive Stats'!BF1507),'Descriptive Stats'!BF1507,#N/A)</f>
        <v>-1.3950525282585462</v>
      </c>
      <c r="BI1507" s="6">
        <f ca="1">IF(ISNUMBER('Descriptive Stats'!E1507),'Descriptive Stats'!E1507,#N/A)</f>
        <v>0</v>
      </c>
      <c r="BK1507" s="2">
        <f t="shared" ref="BK1507:BK1570" ca="1" si="256">IF(AND(ISNUMBER(E1507),E1507&lt;=$J$15),E1507,"")</f>
        <v>0</v>
      </c>
      <c r="BL1507" s="2" t="str">
        <f t="shared" ref="BL1507:BL1570" ca="1" si="257">IF(AND(ISNUMBER(E1507),E1507&gt;=$J$15),E1507,"")</f>
        <v/>
      </c>
    </row>
    <row r="1508" spans="1:64" ht="14.4" x14ac:dyDescent="0.3">
      <c r="A1508" s="2">
        <f>ROW()</f>
        <v>1508</v>
      </c>
      <c r="B1508" s="56"/>
      <c r="C1508" s="8">
        <f t="shared" ca="1" si="253"/>
        <v>4</v>
      </c>
      <c r="D1508" s="8">
        <f t="shared" ca="1" si="254"/>
        <v>0</v>
      </c>
      <c r="E1508" s="50">
        <f t="shared" ca="1" si="248"/>
        <v>6</v>
      </c>
      <c r="F1508" s="2" t="str">
        <f t="shared" ca="1" si="255"/>
        <v/>
      </c>
      <c r="BD1508" s="49">
        <f t="shared" ca="1" si="250"/>
        <v>3900</v>
      </c>
      <c r="BE1508" s="3">
        <f t="shared" ca="1" si="249"/>
        <v>0.38995000000000002</v>
      </c>
      <c r="BF1508" s="3">
        <f t="shared" ca="1" si="251"/>
        <v>-0.2794493539703507</v>
      </c>
      <c r="BG1508" s="9">
        <f t="shared" ca="1" si="252"/>
        <v>6</v>
      </c>
      <c r="BH1508" s="6">
        <f ca="1">IF(ISNUMBER('Descriptive Stats'!BF1508),'Descriptive Stats'!BF1508,#N/A)</f>
        <v>-0.2794493539703507</v>
      </c>
      <c r="BI1508" s="6">
        <f ca="1">IF(ISNUMBER('Descriptive Stats'!E1508),'Descriptive Stats'!E1508,#N/A)</f>
        <v>6</v>
      </c>
      <c r="BK1508" s="2" t="str">
        <f t="shared" ca="1" si="256"/>
        <v/>
      </c>
      <c r="BL1508" s="2">
        <f t="shared" ca="1" si="257"/>
        <v>6</v>
      </c>
    </row>
    <row r="1509" spans="1:64" ht="14.4" x14ac:dyDescent="0.3">
      <c r="A1509" s="2">
        <f>ROW()</f>
        <v>1509</v>
      </c>
      <c r="B1509" s="56"/>
      <c r="C1509" s="8">
        <f t="shared" ca="1" si="253"/>
        <v>2</v>
      </c>
      <c r="D1509" s="8">
        <f t="shared" ca="1" si="254"/>
        <v>6</v>
      </c>
      <c r="E1509" s="50">
        <f t="shared" ca="1" si="248"/>
        <v>6</v>
      </c>
      <c r="F1509" s="2" t="str">
        <f t="shared" ca="1" si="255"/>
        <v/>
      </c>
      <c r="BD1509" s="49">
        <f t="shared" ca="1" si="250"/>
        <v>3900</v>
      </c>
      <c r="BE1509" s="3">
        <f t="shared" ca="1" si="249"/>
        <v>0.38995000000000002</v>
      </c>
      <c r="BF1509" s="3">
        <f t="shared" ca="1" si="251"/>
        <v>-0.2794493539703507</v>
      </c>
      <c r="BG1509" s="9">
        <f t="shared" ca="1" si="252"/>
        <v>6</v>
      </c>
      <c r="BH1509" s="6">
        <f ca="1">IF(ISNUMBER('Descriptive Stats'!BF1509),'Descriptive Stats'!BF1509,#N/A)</f>
        <v>-0.2794493539703507</v>
      </c>
      <c r="BI1509" s="6">
        <f ca="1">IF(ISNUMBER('Descriptive Stats'!E1509),'Descriptive Stats'!E1509,#N/A)</f>
        <v>6</v>
      </c>
      <c r="BK1509" s="2" t="str">
        <f t="shared" ca="1" si="256"/>
        <v/>
      </c>
      <c r="BL1509" s="2">
        <f t="shared" ca="1" si="257"/>
        <v>6</v>
      </c>
    </row>
    <row r="1510" spans="1:64" ht="14.4" x14ac:dyDescent="0.3">
      <c r="A1510" s="2">
        <f>ROW()</f>
        <v>1510</v>
      </c>
      <c r="B1510" s="56"/>
      <c r="C1510" s="8">
        <f t="shared" ca="1" si="253"/>
        <v>2</v>
      </c>
      <c r="D1510" s="8">
        <f t="shared" ca="1" si="254"/>
        <v>6</v>
      </c>
      <c r="E1510" s="50">
        <f t="shared" ca="1" si="248"/>
        <v>0</v>
      </c>
      <c r="F1510" s="2" t="str">
        <f t="shared" ca="1" si="255"/>
        <v/>
      </c>
      <c r="BD1510" s="49">
        <f t="shared" ca="1" si="250"/>
        <v>815.5</v>
      </c>
      <c r="BE1510" s="3">
        <f t="shared" ca="1" si="249"/>
        <v>8.1500000000000003E-2</v>
      </c>
      <c r="BF1510" s="3">
        <f t="shared" ca="1" si="251"/>
        <v>-1.3950525282585462</v>
      </c>
      <c r="BG1510" s="9">
        <f t="shared" ca="1" si="252"/>
        <v>0</v>
      </c>
      <c r="BH1510" s="6">
        <f ca="1">IF(ISNUMBER('Descriptive Stats'!BF1510),'Descriptive Stats'!BF1510,#N/A)</f>
        <v>-1.3950525282585462</v>
      </c>
      <c r="BI1510" s="6">
        <f ca="1">IF(ISNUMBER('Descriptive Stats'!E1510),'Descriptive Stats'!E1510,#N/A)</f>
        <v>0</v>
      </c>
      <c r="BK1510" s="2">
        <f t="shared" ca="1" si="256"/>
        <v>0</v>
      </c>
      <c r="BL1510" s="2" t="str">
        <f t="shared" ca="1" si="257"/>
        <v/>
      </c>
    </row>
    <row r="1511" spans="1:64" ht="14.4" x14ac:dyDescent="0.3">
      <c r="A1511" s="2">
        <f>ROW()</f>
        <v>1511</v>
      </c>
      <c r="B1511" s="56"/>
      <c r="C1511" s="8">
        <f t="shared" ca="1" si="253"/>
        <v>11</v>
      </c>
      <c r="D1511" s="8">
        <f t="shared" ca="1" si="254"/>
        <v>0</v>
      </c>
      <c r="E1511" s="50">
        <f t="shared" ca="1" si="248"/>
        <v>7</v>
      </c>
      <c r="F1511" s="2" t="str">
        <f t="shared" ca="1" si="255"/>
        <v/>
      </c>
      <c r="BD1511" s="49">
        <f t="shared" ca="1" si="250"/>
        <v>4473.5</v>
      </c>
      <c r="BE1511" s="3">
        <f t="shared" ca="1" si="249"/>
        <v>0.44729999999999998</v>
      </c>
      <c r="BF1511" s="3">
        <f t="shared" ca="1" si="251"/>
        <v>-0.13248586824472414</v>
      </c>
      <c r="BG1511" s="9">
        <f t="shared" ca="1" si="252"/>
        <v>7</v>
      </c>
      <c r="BH1511" s="6">
        <f ca="1">IF(ISNUMBER('Descriptive Stats'!BF1511),'Descriptive Stats'!BF1511,#N/A)</f>
        <v>-0.13248586824472414</v>
      </c>
      <c r="BI1511" s="6">
        <f ca="1">IF(ISNUMBER('Descriptive Stats'!E1511),'Descriptive Stats'!E1511,#N/A)</f>
        <v>7</v>
      </c>
      <c r="BK1511" s="2" t="str">
        <f t="shared" ca="1" si="256"/>
        <v/>
      </c>
      <c r="BL1511" s="2">
        <f t="shared" ca="1" si="257"/>
        <v>7</v>
      </c>
    </row>
    <row r="1512" spans="1:64" ht="14.4" x14ac:dyDescent="0.3">
      <c r="A1512" s="2">
        <f>ROW()</f>
        <v>1512</v>
      </c>
      <c r="B1512" s="56"/>
      <c r="C1512" s="8">
        <f t="shared" ca="1" si="253"/>
        <v>19</v>
      </c>
      <c r="D1512" s="8">
        <f t="shared" ca="1" si="254"/>
        <v>7</v>
      </c>
      <c r="E1512" s="50">
        <f t="shared" ca="1" si="248"/>
        <v>2</v>
      </c>
      <c r="F1512" s="2" t="str">
        <f t="shared" ca="1" si="255"/>
        <v/>
      </c>
      <c r="BD1512" s="49">
        <f t="shared" ca="1" si="250"/>
        <v>2595</v>
      </c>
      <c r="BE1512" s="3">
        <f t="shared" ca="1" si="249"/>
        <v>0.25945000000000001</v>
      </c>
      <c r="BF1512" s="3">
        <f t="shared" ca="1" si="251"/>
        <v>-0.6450419512753276</v>
      </c>
      <c r="BG1512" s="9">
        <f t="shared" ca="1" si="252"/>
        <v>2</v>
      </c>
      <c r="BH1512" s="6">
        <f ca="1">IF(ISNUMBER('Descriptive Stats'!BF1512),'Descriptive Stats'!BF1512,#N/A)</f>
        <v>-0.6450419512753276</v>
      </c>
      <c r="BI1512" s="6">
        <f ca="1">IF(ISNUMBER('Descriptive Stats'!E1512),'Descriptive Stats'!E1512,#N/A)</f>
        <v>2</v>
      </c>
      <c r="BK1512" s="2">
        <f t="shared" ca="1" si="256"/>
        <v>2</v>
      </c>
      <c r="BL1512" s="2">
        <f t="shared" ca="1" si="257"/>
        <v>2</v>
      </c>
    </row>
    <row r="1513" spans="1:64" ht="14.4" x14ac:dyDescent="0.3">
      <c r="A1513" s="2">
        <f>ROW()</f>
        <v>1513</v>
      </c>
      <c r="B1513" s="56"/>
      <c r="C1513" s="8">
        <f t="shared" ca="1" si="253"/>
        <v>17</v>
      </c>
      <c r="D1513" s="8">
        <f t="shared" ca="1" si="254"/>
        <v>2</v>
      </c>
      <c r="E1513" s="50">
        <f t="shared" ca="1" si="248"/>
        <v>3</v>
      </c>
      <c r="F1513" s="2" t="str">
        <f t="shared" ca="1" si="255"/>
        <v/>
      </c>
      <c r="BD1513" s="49">
        <f t="shared" ca="1" si="250"/>
        <v>3200</v>
      </c>
      <c r="BE1513" s="3">
        <f t="shared" ca="1" si="249"/>
        <v>0.31995000000000001</v>
      </c>
      <c r="BF1513" s="3">
        <f t="shared" ca="1" si="251"/>
        <v>-0.46783862043457014</v>
      </c>
      <c r="BG1513" s="9">
        <f t="shared" ca="1" si="252"/>
        <v>3</v>
      </c>
      <c r="BH1513" s="6">
        <f ca="1">IF(ISNUMBER('Descriptive Stats'!BF1513),'Descriptive Stats'!BF1513,#N/A)</f>
        <v>-0.46783862043457014</v>
      </c>
      <c r="BI1513" s="6">
        <f ca="1">IF(ISNUMBER('Descriptive Stats'!E1513),'Descriptive Stats'!E1513,#N/A)</f>
        <v>3</v>
      </c>
      <c r="BK1513" s="2" t="str">
        <f t="shared" ca="1" si="256"/>
        <v/>
      </c>
      <c r="BL1513" s="2">
        <f t="shared" ca="1" si="257"/>
        <v>3</v>
      </c>
    </row>
    <row r="1514" spans="1:64" ht="14.4" x14ac:dyDescent="0.3">
      <c r="A1514" s="2">
        <f>ROW()</f>
        <v>1514</v>
      </c>
      <c r="B1514" s="56"/>
      <c r="C1514" s="8">
        <f t="shared" ca="1" si="253"/>
        <v>10</v>
      </c>
      <c r="D1514" s="8">
        <f t="shared" ca="1" si="254"/>
        <v>3</v>
      </c>
      <c r="E1514" s="50">
        <f t="shared" ca="1" si="248"/>
        <v>6</v>
      </c>
      <c r="F1514" s="2" t="str">
        <f t="shared" ca="1" si="255"/>
        <v/>
      </c>
      <c r="BD1514" s="49">
        <f t="shared" ca="1" si="250"/>
        <v>3900</v>
      </c>
      <c r="BE1514" s="3">
        <f t="shared" ca="1" si="249"/>
        <v>0.38995000000000002</v>
      </c>
      <c r="BF1514" s="3">
        <f t="shared" ca="1" si="251"/>
        <v>-0.2794493539703507</v>
      </c>
      <c r="BG1514" s="9">
        <f t="shared" ca="1" si="252"/>
        <v>6</v>
      </c>
      <c r="BH1514" s="6">
        <f ca="1">IF(ISNUMBER('Descriptive Stats'!BF1514),'Descriptive Stats'!BF1514,#N/A)</f>
        <v>-0.2794493539703507</v>
      </c>
      <c r="BI1514" s="6">
        <f ca="1">IF(ISNUMBER('Descriptive Stats'!E1514),'Descriptive Stats'!E1514,#N/A)</f>
        <v>6</v>
      </c>
      <c r="BK1514" s="2" t="str">
        <f t="shared" ca="1" si="256"/>
        <v/>
      </c>
      <c r="BL1514" s="2">
        <f t="shared" ca="1" si="257"/>
        <v>6</v>
      </c>
    </row>
    <row r="1515" spans="1:64" ht="14.4" x14ac:dyDescent="0.3">
      <c r="A1515" s="2">
        <f>ROW()</f>
        <v>1515</v>
      </c>
      <c r="B1515" s="56"/>
      <c r="C1515" s="8">
        <f t="shared" ca="1" si="253"/>
        <v>16</v>
      </c>
      <c r="D1515" s="8">
        <f t="shared" ca="1" si="254"/>
        <v>6</v>
      </c>
      <c r="E1515" s="50">
        <f t="shared" ca="1" si="248"/>
        <v>7</v>
      </c>
      <c r="F1515" s="2" t="str">
        <f t="shared" ca="1" si="255"/>
        <v/>
      </c>
      <c r="BD1515" s="49">
        <f t="shared" ca="1" si="250"/>
        <v>4473.5</v>
      </c>
      <c r="BE1515" s="3">
        <f t="shared" ca="1" si="249"/>
        <v>0.44729999999999998</v>
      </c>
      <c r="BF1515" s="3">
        <f t="shared" ca="1" si="251"/>
        <v>-0.13248586824472414</v>
      </c>
      <c r="BG1515" s="9">
        <f t="shared" ca="1" si="252"/>
        <v>7</v>
      </c>
      <c r="BH1515" s="6">
        <f ca="1">IF(ISNUMBER('Descriptive Stats'!BF1515),'Descriptive Stats'!BF1515,#N/A)</f>
        <v>-0.13248586824472414</v>
      </c>
      <c r="BI1515" s="6">
        <f ca="1">IF(ISNUMBER('Descriptive Stats'!E1515),'Descriptive Stats'!E1515,#N/A)</f>
        <v>7</v>
      </c>
      <c r="BK1515" s="2" t="str">
        <f t="shared" ca="1" si="256"/>
        <v/>
      </c>
      <c r="BL1515" s="2">
        <f t="shared" ca="1" si="257"/>
        <v>7</v>
      </c>
    </row>
    <row r="1516" spans="1:64" ht="14.4" x14ac:dyDescent="0.3">
      <c r="A1516" s="2">
        <f>ROW()</f>
        <v>1516</v>
      </c>
      <c r="B1516" s="56"/>
      <c r="C1516" s="8">
        <f t="shared" ca="1" si="253"/>
        <v>6</v>
      </c>
      <c r="D1516" s="8">
        <f t="shared" ca="1" si="254"/>
        <v>7</v>
      </c>
      <c r="E1516" s="50">
        <f t="shared" ca="1" si="248"/>
        <v>0</v>
      </c>
      <c r="F1516" s="2" t="str">
        <f t="shared" ca="1" si="255"/>
        <v/>
      </c>
      <c r="BD1516" s="49">
        <f t="shared" ca="1" si="250"/>
        <v>815.5</v>
      </c>
      <c r="BE1516" s="3">
        <f t="shared" ca="1" si="249"/>
        <v>8.1500000000000003E-2</v>
      </c>
      <c r="BF1516" s="3">
        <f t="shared" ca="1" si="251"/>
        <v>-1.3950525282585462</v>
      </c>
      <c r="BG1516" s="9">
        <f t="shared" ca="1" si="252"/>
        <v>0</v>
      </c>
      <c r="BH1516" s="6">
        <f ca="1">IF(ISNUMBER('Descriptive Stats'!BF1516),'Descriptive Stats'!BF1516,#N/A)</f>
        <v>-1.3950525282585462</v>
      </c>
      <c r="BI1516" s="6">
        <f ca="1">IF(ISNUMBER('Descriptive Stats'!E1516),'Descriptive Stats'!E1516,#N/A)</f>
        <v>0</v>
      </c>
      <c r="BK1516" s="2">
        <f t="shared" ca="1" si="256"/>
        <v>0</v>
      </c>
      <c r="BL1516" s="2" t="str">
        <f t="shared" ca="1" si="257"/>
        <v/>
      </c>
    </row>
    <row r="1517" spans="1:64" ht="14.4" x14ac:dyDescent="0.3">
      <c r="A1517" s="2">
        <f>ROW()</f>
        <v>1517</v>
      </c>
      <c r="B1517" s="56"/>
      <c r="C1517" s="8">
        <f t="shared" ca="1" si="253"/>
        <v>20</v>
      </c>
      <c r="D1517" s="8">
        <f t="shared" ca="1" si="254"/>
        <v>0</v>
      </c>
      <c r="E1517" s="50">
        <f t="shared" ca="1" si="248"/>
        <v>0</v>
      </c>
      <c r="F1517" s="2" t="str">
        <f t="shared" ca="1" si="255"/>
        <v/>
      </c>
      <c r="BD1517" s="49">
        <f t="shared" ca="1" si="250"/>
        <v>815.5</v>
      </c>
      <c r="BE1517" s="3">
        <f t="shared" ca="1" si="249"/>
        <v>8.1500000000000003E-2</v>
      </c>
      <c r="BF1517" s="3">
        <f t="shared" ca="1" si="251"/>
        <v>-1.3950525282585462</v>
      </c>
      <c r="BG1517" s="9">
        <f t="shared" ca="1" si="252"/>
        <v>0</v>
      </c>
      <c r="BH1517" s="6">
        <f ca="1">IF(ISNUMBER('Descriptive Stats'!BF1517),'Descriptive Stats'!BF1517,#N/A)</f>
        <v>-1.3950525282585462</v>
      </c>
      <c r="BI1517" s="6">
        <f ca="1">IF(ISNUMBER('Descriptive Stats'!E1517),'Descriptive Stats'!E1517,#N/A)</f>
        <v>0</v>
      </c>
      <c r="BK1517" s="2">
        <f t="shared" ca="1" si="256"/>
        <v>0</v>
      </c>
      <c r="BL1517" s="2" t="str">
        <f t="shared" ca="1" si="257"/>
        <v/>
      </c>
    </row>
    <row r="1518" spans="1:64" ht="14.4" x14ac:dyDescent="0.3">
      <c r="A1518" s="2">
        <f>ROW()</f>
        <v>1518</v>
      </c>
      <c r="B1518" s="56"/>
      <c r="C1518" s="8">
        <f t="shared" ca="1" si="253"/>
        <v>22</v>
      </c>
      <c r="D1518" s="8">
        <f t="shared" ca="1" si="254"/>
        <v>0</v>
      </c>
      <c r="E1518" s="50">
        <f t="shared" ca="1" si="248"/>
        <v>0</v>
      </c>
      <c r="F1518" s="2" t="str">
        <f t="shared" ca="1" si="255"/>
        <v/>
      </c>
      <c r="BD1518" s="49">
        <f t="shared" ca="1" si="250"/>
        <v>815.5</v>
      </c>
      <c r="BE1518" s="3">
        <f t="shared" ca="1" si="249"/>
        <v>8.1500000000000003E-2</v>
      </c>
      <c r="BF1518" s="3">
        <f t="shared" ca="1" si="251"/>
        <v>-1.3950525282585462</v>
      </c>
      <c r="BG1518" s="9">
        <f t="shared" ca="1" si="252"/>
        <v>0</v>
      </c>
      <c r="BH1518" s="6">
        <f ca="1">IF(ISNUMBER('Descriptive Stats'!BF1518),'Descriptive Stats'!BF1518,#N/A)</f>
        <v>-1.3950525282585462</v>
      </c>
      <c r="BI1518" s="6">
        <f ca="1">IF(ISNUMBER('Descriptive Stats'!E1518),'Descriptive Stats'!E1518,#N/A)</f>
        <v>0</v>
      </c>
      <c r="BK1518" s="2">
        <f t="shared" ca="1" si="256"/>
        <v>0</v>
      </c>
      <c r="BL1518" s="2" t="str">
        <f t="shared" ca="1" si="257"/>
        <v/>
      </c>
    </row>
    <row r="1519" spans="1:64" ht="14.4" x14ac:dyDescent="0.3">
      <c r="A1519" s="2">
        <f>ROW()</f>
        <v>1519</v>
      </c>
      <c r="B1519" s="56"/>
      <c r="C1519" s="8">
        <f t="shared" ca="1" si="253"/>
        <v>22</v>
      </c>
      <c r="D1519" s="8">
        <f t="shared" ca="1" si="254"/>
        <v>0</v>
      </c>
      <c r="E1519" s="50">
        <f t="shared" ca="1" si="248"/>
        <v>19</v>
      </c>
      <c r="F1519" s="2" t="str">
        <f t="shared" ca="1" si="255"/>
        <v>X</v>
      </c>
      <c r="BD1519" s="49">
        <f t="shared" ca="1" si="250"/>
        <v>5294</v>
      </c>
      <c r="BE1519" s="3">
        <f t="shared" ca="1" si="249"/>
        <v>0.52934999999999999</v>
      </c>
      <c r="BF1519" s="3">
        <f t="shared" ca="1" si="251"/>
        <v>7.3636031452008061E-2</v>
      </c>
      <c r="BG1519" s="9">
        <f t="shared" ca="1" si="252"/>
        <v>19</v>
      </c>
      <c r="BH1519" s="6">
        <f ca="1">IF(ISNUMBER('Descriptive Stats'!BF1519),'Descriptive Stats'!BF1519,#N/A)</f>
        <v>7.3636031452008061E-2</v>
      </c>
      <c r="BI1519" s="6">
        <f ca="1">IF(ISNUMBER('Descriptive Stats'!E1519),'Descriptive Stats'!E1519,#N/A)</f>
        <v>19</v>
      </c>
      <c r="BK1519" s="2" t="str">
        <f t="shared" ca="1" si="256"/>
        <v/>
      </c>
      <c r="BL1519" s="2">
        <f t="shared" ca="1" si="257"/>
        <v>19</v>
      </c>
    </row>
    <row r="1520" spans="1:64" ht="14.4" x14ac:dyDescent="0.3">
      <c r="A1520" s="2">
        <f>ROW()</f>
        <v>1520</v>
      </c>
      <c r="B1520" s="56"/>
      <c r="C1520" s="8">
        <f t="shared" ca="1" si="253"/>
        <v>7</v>
      </c>
      <c r="D1520" s="8">
        <f t="shared" ca="1" si="254"/>
        <v>19</v>
      </c>
      <c r="E1520" s="50">
        <f t="shared" ca="1" si="248"/>
        <v>6</v>
      </c>
      <c r="F1520" s="2" t="str">
        <f t="shared" ca="1" si="255"/>
        <v/>
      </c>
      <c r="BD1520" s="49">
        <f t="shared" ca="1" si="250"/>
        <v>3900</v>
      </c>
      <c r="BE1520" s="3">
        <f t="shared" ca="1" si="249"/>
        <v>0.38995000000000002</v>
      </c>
      <c r="BF1520" s="3">
        <f t="shared" ca="1" si="251"/>
        <v>-0.2794493539703507</v>
      </c>
      <c r="BG1520" s="9">
        <f t="shared" ca="1" si="252"/>
        <v>6</v>
      </c>
      <c r="BH1520" s="6">
        <f ca="1">IF(ISNUMBER('Descriptive Stats'!BF1520),'Descriptive Stats'!BF1520,#N/A)</f>
        <v>-0.2794493539703507</v>
      </c>
      <c r="BI1520" s="6">
        <f ca="1">IF(ISNUMBER('Descriptive Stats'!E1520),'Descriptive Stats'!E1520,#N/A)</f>
        <v>6</v>
      </c>
      <c r="BK1520" s="2" t="str">
        <f t="shared" ca="1" si="256"/>
        <v/>
      </c>
      <c r="BL1520" s="2">
        <f t="shared" ca="1" si="257"/>
        <v>6</v>
      </c>
    </row>
    <row r="1521" spans="1:64" ht="14.4" x14ac:dyDescent="0.3">
      <c r="A1521" s="2">
        <f>ROW()</f>
        <v>1521</v>
      </c>
      <c r="B1521" s="56"/>
      <c r="C1521" s="8">
        <f t="shared" ca="1" si="253"/>
        <v>2</v>
      </c>
      <c r="D1521" s="8">
        <f t="shared" ca="1" si="254"/>
        <v>6</v>
      </c>
      <c r="E1521" s="50">
        <f t="shared" ca="1" si="248"/>
        <v>7</v>
      </c>
      <c r="F1521" s="2" t="str">
        <f t="shared" ca="1" si="255"/>
        <v/>
      </c>
      <c r="BD1521" s="49">
        <f t="shared" ca="1" si="250"/>
        <v>4473.5</v>
      </c>
      <c r="BE1521" s="3">
        <f t="shared" ca="1" si="249"/>
        <v>0.44729999999999998</v>
      </c>
      <c r="BF1521" s="3">
        <f t="shared" ca="1" si="251"/>
        <v>-0.13248586824472414</v>
      </c>
      <c r="BG1521" s="9">
        <f t="shared" ca="1" si="252"/>
        <v>7</v>
      </c>
      <c r="BH1521" s="6">
        <f ca="1">IF(ISNUMBER('Descriptive Stats'!BF1521),'Descriptive Stats'!BF1521,#N/A)</f>
        <v>-0.13248586824472414</v>
      </c>
      <c r="BI1521" s="6">
        <f ca="1">IF(ISNUMBER('Descriptive Stats'!E1521),'Descriptive Stats'!E1521,#N/A)</f>
        <v>7</v>
      </c>
      <c r="BK1521" s="2" t="str">
        <f t="shared" ca="1" si="256"/>
        <v/>
      </c>
      <c r="BL1521" s="2">
        <f t="shared" ca="1" si="257"/>
        <v>7</v>
      </c>
    </row>
    <row r="1522" spans="1:64" ht="14.4" x14ac:dyDescent="0.3">
      <c r="A1522" s="2">
        <f>ROW()</f>
        <v>1522</v>
      </c>
      <c r="B1522" s="56"/>
      <c r="C1522" s="8">
        <f t="shared" ca="1" si="253"/>
        <v>19</v>
      </c>
      <c r="D1522" s="8">
        <f t="shared" ca="1" si="254"/>
        <v>7</v>
      </c>
      <c r="E1522" s="50">
        <f t="shared" ca="1" si="248"/>
        <v>6</v>
      </c>
      <c r="F1522" s="2" t="str">
        <f t="shared" ca="1" si="255"/>
        <v/>
      </c>
      <c r="BD1522" s="49">
        <f t="shared" ca="1" si="250"/>
        <v>3900</v>
      </c>
      <c r="BE1522" s="3">
        <f t="shared" ca="1" si="249"/>
        <v>0.38995000000000002</v>
      </c>
      <c r="BF1522" s="3">
        <f t="shared" ca="1" si="251"/>
        <v>-0.2794493539703507</v>
      </c>
      <c r="BG1522" s="9">
        <f t="shared" ca="1" si="252"/>
        <v>6</v>
      </c>
      <c r="BH1522" s="6">
        <f ca="1">IF(ISNUMBER('Descriptive Stats'!BF1522),'Descriptive Stats'!BF1522,#N/A)</f>
        <v>-0.2794493539703507</v>
      </c>
      <c r="BI1522" s="6">
        <f ca="1">IF(ISNUMBER('Descriptive Stats'!E1522),'Descriptive Stats'!E1522,#N/A)</f>
        <v>6</v>
      </c>
      <c r="BK1522" s="2" t="str">
        <f t="shared" ca="1" si="256"/>
        <v/>
      </c>
      <c r="BL1522" s="2">
        <f t="shared" ca="1" si="257"/>
        <v>6</v>
      </c>
    </row>
    <row r="1523" spans="1:64" ht="14.4" x14ac:dyDescent="0.3">
      <c r="A1523" s="2">
        <f>ROW()</f>
        <v>1523</v>
      </c>
      <c r="B1523" s="56"/>
      <c r="C1523" s="8">
        <f t="shared" ca="1" si="253"/>
        <v>5</v>
      </c>
      <c r="D1523" s="8">
        <f t="shared" ca="1" si="254"/>
        <v>6</v>
      </c>
      <c r="E1523" s="50">
        <f t="shared" ca="1" si="248"/>
        <v>0</v>
      </c>
      <c r="F1523" s="2" t="str">
        <f t="shared" ca="1" si="255"/>
        <v/>
      </c>
      <c r="BD1523" s="49">
        <f t="shared" ca="1" si="250"/>
        <v>815.5</v>
      </c>
      <c r="BE1523" s="3">
        <f t="shared" ca="1" si="249"/>
        <v>8.1500000000000003E-2</v>
      </c>
      <c r="BF1523" s="3">
        <f t="shared" ca="1" si="251"/>
        <v>-1.3950525282585462</v>
      </c>
      <c r="BG1523" s="9">
        <f t="shared" ca="1" si="252"/>
        <v>0</v>
      </c>
      <c r="BH1523" s="6">
        <f ca="1">IF(ISNUMBER('Descriptive Stats'!BF1523),'Descriptive Stats'!BF1523,#N/A)</f>
        <v>-1.3950525282585462</v>
      </c>
      <c r="BI1523" s="6">
        <f ca="1">IF(ISNUMBER('Descriptive Stats'!E1523),'Descriptive Stats'!E1523,#N/A)</f>
        <v>0</v>
      </c>
      <c r="BK1523" s="2">
        <f t="shared" ca="1" si="256"/>
        <v>0</v>
      </c>
      <c r="BL1523" s="2" t="str">
        <f t="shared" ca="1" si="257"/>
        <v/>
      </c>
    </row>
    <row r="1524" spans="1:64" ht="14.4" x14ac:dyDescent="0.3">
      <c r="A1524" s="2">
        <f>ROW()</f>
        <v>1524</v>
      </c>
      <c r="B1524" s="56"/>
      <c r="C1524" s="8">
        <f t="shared" ca="1" si="253"/>
        <v>18</v>
      </c>
      <c r="D1524" s="8">
        <f t="shared" ca="1" si="254"/>
        <v>0</v>
      </c>
      <c r="E1524" s="50">
        <f t="shared" ca="1" si="248"/>
        <v>2</v>
      </c>
      <c r="F1524" s="2" t="str">
        <f t="shared" ca="1" si="255"/>
        <v/>
      </c>
      <c r="BD1524" s="49">
        <f t="shared" ca="1" si="250"/>
        <v>2595</v>
      </c>
      <c r="BE1524" s="3">
        <f t="shared" ca="1" si="249"/>
        <v>0.25945000000000001</v>
      </c>
      <c r="BF1524" s="3">
        <f t="shared" ca="1" si="251"/>
        <v>-0.6450419512753276</v>
      </c>
      <c r="BG1524" s="9">
        <f t="shared" ca="1" si="252"/>
        <v>2</v>
      </c>
      <c r="BH1524" s="6">
        <f ca="1">IF(ISNUMBER('Descriptive Stats'!BF1524),'Descriptive Stats'!BF1524,#N/A)</f>
        <v>-0.6450419512753276</v>
      </c>
      <c r="BI1524" s="6">
        <f ca="1">IF(ISNUMBER('Descriptive Stats'!E1524),'Descriptive Stats'!E1524,#N/A)</f>
        <v>2</v>
      </c>
      <c r="BK1524" s="2">
        <f t="shared" ca="1" si="256"/>
        <v>2</v>
      </c>
      <c r="BL1524" s="2">
        <f t="shared" ca="1" si="257"/>
        <v>2</v>
      </c>
    </row>
    <row r="1525" spans="1:64" ht="14.4" x14ac:dyDescent="0.3">
      <c r="A1525" s="2">
        <f>ROW()</f>
        <v>1525</v>
      </c>
      <c r="B1525" s="56"/>
      <c r="C1525" s="8">
        <f t="shared" ca="1" si="253"/>
        <v>9</v>
      </c>
      <c r="D1525" s="8">
        <f t="shared" ca="1" si="254"/>
        <v>2</v>
      </c>
      <c r="E1525" s="50">
        <f t="shared" ca="1" si="248"/>
        <v>2</v>
      </c>
      <c r="F1525" s="2" t="str">
        <f t="shared" ca="1" si="255"/>
        <v/>
      </c>
      <c r="BD1525" s="49">
        <f t="shared" ca="1" si="250"/>
        <v>2595</v>
      </c>
      <c r="BE1525" s="3">
        <f t="shared" ca="1" si="249"/>
        <v>0.25945000000000001</v>
      </c>
      <c r="BF1525" s="3">
        <f t="shared" ca="1" si="251"/>
        <v>-0.6450419512753276</v>
      </c>
      <c r="BG1525" s="9">
        <f t="shared" ca="1" si="252"/>
        <v>2</v>
      </c>
      <c r="BH1525" s="6">
        <f ca="1">IF(ISNUMBER('Descriptive Stats'!BF1525),'Descriptive Stats'!BF1525,#N/A)</f>
        <v>-0.6450419512753276</v>
      </c>
      <c r="BI1525" s="6">
        <f ca="1">IF(ISNUMBER('Descriptive Stats'!E1525),'Descriptive Stats'!E1525,#N/A)</f>
        <v>2</v>
      </c>
      <c r="BK1525" s="2">
        <f t="shared" ca="1" si="256"/>
        <v>2</v>
      </c>
      <c r="BL1525" s="2">
        <f t="shared" ca="1" si="257"/>
        <v>2</v>
      </c>
    </row>
    <row r="1526" spans="1:64" ht="14.4" x14ac:dyDescent="0.3">
      <c r="A1526" s="2">
        <f>ROW()</f>
        <v>1526</v>
      </c>
      <c r="B1526" s="56"/>
      <c r="C1526" s="8">
        <f t="shared" ca="1" si="253"/>
        <v>9</v>
      </c>
      <c r="D1526" s="8">
        <f t="shared" ca="1" si="254"/>
        <v>2</v>
      </c>
      <c r="E1526" s="50">
        <f t="shared" ca="1" si="248"/>
        <v>4</v>
      </c>
      <c r="F1526" s="2" t="str">
        <f t="shared" ca="1" si="255"/>
        <v/>
      </c>
      <c r="BD1526" s="49">
        <f t="shared" ca="1" si="250"/>
        <v>3442</v>
      </c>
      <c r="BE1526" s="3">
        <f t="shared" ca="1" si="249"/>
        <v>0.34415000000000001</v>
      </c>
      <c r="BF1526" s="3">
        <f t="shared" ca="1" si="251"/>
        <v>-0.40116316278173481</v>
      </c>
      <c r="BG1526" s="9">
        <f t="shared" ca="1" si="252"/>
        <v>4</v>
      </c>
      <c r="BH1526" s="6">
        <f ca="1">IF(ISNUMBER('Descriptive Stats'!BF1526),'Descriptive Stats'!BF1526,#N/A)</f>
        <v>-0.40116316278173481</v>
      </c>
      <c r="BI1526" s="6">
        <f ca="1">IF(ISNUMBER('Descriptive Stats'!E1526),'Descriptive Stats'!E1526,#N/A)</f>
        <v>4</v>
      </c>
      <c r="BK1526" s="2" t="str">
        <f t="shared" ca="1" si="256"/>
        <v/>
      </c>
      <c r="BL1526" s="2">
        <f t="shared" ca="1" si="257"/>
        <v>4</v>
      </c>
    </row>
    <row r="1527" spans="1:64" ht="14.4" x14ac:dyDescent="0.3">
      <c r="A1527" s="2">
        <f>ROW()</f>
        <v>1527</v>
      </c>
      <c r="B1527" s="56"/>
      <c r="C1527" s="8">
        <f t="shared" ca="1" si="253"/>
        <v>13</v>
      </c>
      <c r="D1527" s="8">
        <f t="shared" ca="1" si="254"/>
        <v>4</v>
      </c>
      <c r="E1527" s="50">
        <f t="shared" ca="1" si="248"/>
        <v>0</v>
      </c>
      <c r="F1527" s="2" t="str">
        <f t="shared" ca="1" si="255"/>
        <v/>
      </c>
      <c r="BD1527" s="49">
        <f t="shared" ca="1" si="250"/>
        <v>815.5</v>
      </c>
      <c r="BE1527" s="3">
        <f t="shared" ca="1" si="249"/>
        <v>8.1500000000000003E-2</v>
      </c>
      <c r="BF1527" s="3">
        <f t="shared" ca="1" si="251"/>
        <v>-1.3950525282585462</v>
      </c>
      <c r="BG1527" s="9">
        <f t="shared" ca="1" si="252"/>
        <v>0</v>
      </c>
      <c r="BH1527" s="6">
        <f ca="1">IF(ISNUMBER('Descriptive Stats'!BF1527),'Descriptive Stats'!BF1527,#N/A)</f>
        <v>-1.3950525282585462</v>
      </c>
      <c r="BI1527" s="6">
        <f ca="1">IF(ISNUMBER('Descriptive Stats'!E1527),'Descriptive Stats'!E1527,#N/A)</f>
        <v>0</v>
      </c>
      <c r="BK1527" s="2">
        <f t="shared" ca="1" si="256"/>
        <v>0</v>
      </c>
      <c r="BL1527" s="2" t="str">
        <f t="shared" ca="1" si="257"/>
        <v/>
      </c>
    </row>
    <row r="1528" spans="1:64" ht="14.4" x14ac:dyDescent="0.3">
      <c r="A1528" s="2">
        <f>ROW()</f>
        <v>1528</v>
      </c>
      <c r="B1528" s="56"/>
      <c r="C1528" s="8">
        <f t="shared" ca="1" si="253"/>
        <v>11</v>
      </c>
      <c r="D1528" s="8">
        <f t="shared" ca="1" si="254"/>
        <v>0</v>
      </c>
      <c r="E1528" s="50">
        <f t="shared" ca="1" si="248"/>
        <v>7</v>
      </c>
      <c r="F1528" s="2" t="str">
        <f t="shared" ca="1" si="255"/>
        <v/>
      </c>
      <c r="BD1528" s="49">
        <f t="shared" ca="1" si="250"/>
        <v>4473.5</v>
      </c>
      <c r="BE1528" s="3">
        <f t="shared" ca="1" si="249"/>
        <v>0.44729999999999998</v>
      </c>
      <c r="BF1528" s="3">
        <f t="shared" ca="1" si="251"/>
        <v>-0.13248586824472414</v>
      </c>
      <c r="BG1528" s="9">
        <f t="shared" ca="1" si="252"/>
        <v>7</v>
      </c>
      <c r="BH1528" s="6">
        <f ca="1">IF(ISNUMBER('Descriptive Stats'!BF1528),'Descriptive Stats'!BF1528,#N/A)</f>
        <v>-0.13248586824472414</v>
      </c>
      <c r="BI1528" s="6">
        <f ca="1">IF(ISNUMBER('Descriptive Stats'!E1528),'Descriptive Stats'!E1528,#N/A)</f>
        <v>7</v>
      </c>
      <c r="BK1528" s="2" t="str">
        <f t="shared" ca="1" si="256"/>
        <v/>
      </c>
      <c r="BL1528" s="2">
        <f t="shared" ca="1" si="257"/>
        <v>7</v>
      </c>
    </row>
    <row r="1529" spans="1:64" ht="14.4" x14ac:dyDescent="0.3">
      <c r="A1529" s="2">
        <f>ROW()</f>
        <v>1529</v>
      </c>
      <c r="B1529" s="56"/>
      <c r="C1529" s="8">
        <f t="shared" ca="1" si="253"/>
        <v>19</v>
      </c>
      <c r="D1529" s="8">
        <f t="shared" ca="1" si="254"/>
        <v>7</v>
      </c>
      <c r="E1529" s="50">
        <f t="shared" ca="1" si="248"/>
        <v>2</v>
      </c>
      <c r="F1529" s="2" t="str">
        <f t="shared" ca="1" si="255"/>
        <v/>
      </c>
      <c r="BD1529" s="49">
        <f t="shared" ca="1" si="250"/>
        <v>2595</v>
      </c>
      <c r="BE1529" s="3">
        <f t="shared" ca="1" si="249"/>
        <v>0.25945000000000001</v>
      </c>
      <c r="BF1529" s="3">
        <f t="shared" ca="1" si="251"/>
        <v>-0.6450419512753276</v>
      </c>
      <c r="BG1529" s="9">
        <f t="shared" ca="1" si="252"/>
        <v>2</v>
      </c>
      <c r="BH1529" s="6">
        <f ca="1">IF(ISNUMBER('Descriptive Stats'!BF1529),'Descriptive Stats'!BF1529,#N/A)</f>
        <v>-0.6450419512753276</v>
      </c>
      <c r="BI1529" s="6">
        <f ca="1">IF(ISNUMBER('Descriptive Stats'!E1529),'Descriptive Stats'!E1529,#N/A)</f>
        <v>2</v>
      </c>
      <c r="BK1529" s="2">
        <f t="shared" ca="1" si="256"/>
        <v>2</v>
      </c>
      <c r="BL1529" s="2">
        <f t="shared" ca="1" si="257"/>
        <v>2</v>
      </c>
    </row>
    <row r="1530" spans="1:64" ht="14.4" x14ac:dyDescent="0.3">
      <c r="A1530" s="2">
        <f>ROW()</f>
        <v>1530</v>
      </c>
      <c r="B1530" s="56"/>
      <c r="C1530" s="8">
        <f t="shared" ca="1" si="253"/>
        <v>21</v>
      </c>
      <c r="D1530" s="8">
        <f t="shared" ca="1" si="254"/>
        <v>2</v>
      </c>
      <c r="E1530" s="50">
        <f t="shared" ca="1" si="248"/>
        <v>1</v>
      </c>
      <c r="F1530" s="2" t="str">
        <f t="shared" ca="1" si="255"/>
        <v/>
      </c>
      <c r="BD1530" s="49">
        <f t="shared" ca="1" si="250"/>
        <v>1871</v>
      </c>
      <c r="BE1530" s="3">
        <f t="shared" ca="1" si="249"/>
        <v>0.18704999999999999</v>
      </c>
      <c r="BF1530" s="3">
        <f t="shared" ca="1" si="251"/>
        <v>-0.88881967520906158</v>
      </c>
      <c r="BG1530" s="9">
        <f t="shared" ca="1" si="252"/>
        <v>1</v>
      </c>
      <c r="BH1530" s="6">
        <f ca="1">IF(ISNUMBER('Descriptive Stats'!BF1530),'Descriptive Stats'!BF1530,#N/A)</f>
        <v>-0.88881967520906158</v>
      </c>
      <c r="BI1530" s="6">
        <f ca="1">IF(ISNUMBER('Descriptive Stats'!E1530),'Descriptive Stats'!E1530,#N/A)</f>
        <v>1</v>
      </c>
      <c r="BK1530" s="2">
        <f t="shared" ca="1" si="256"/>
        <v>1</v>
      </c>
      <c r="BL1530" s="2" t="str">
        <f t="shared" ca="1" si="257"/>
        <v/>
      </c>
    </row>
    <row r="1531" spans="1:64" ht="14.4" x14ac:dyDescent="0.3">
      <c r="A1531" s="2">
        <f>ROW()</f>
        <v>1531</v>
      </c>
      <c r="B1531" s="56"/>
      <c r="C1531" s="8">
        <f t="shared" ca="1" si="253"/>
        <v>8</v>
      </c>
      <c r="D1531" s="8">
        <f t="shared" ca="1" si="254"/>
        <v>1</v>
      </c>
      <c r="E1531" s="50">
        <f t="shared" ca="1" si="248"/>
        <v>6</v>
      </c>
      <c r="F1531" s="2" t="str">
        <f t="shared" ca="1" si="255"/>
        <v/>
      </c>
      <c r="BD1531" s="49">
        <f t="shared" ca="1" si="250"/>
        <v>3900</v>
      </c>
      <c r="BE1531" s="3">
        <f t="shared" ca="1" si="249"/>
        <v>0.38995000000000002</v>
      </c>
      <c r="BF1531" s="3">
        <f t="shared" ca="1" si="251"/>
        <v>-0.2794493539703507</v>
      </c>
      <c r="BG1531" s="9">
        <f t="shared" ca="1" si="252"/>
        <v>6</v>
      </c>
      <c r="BH1531" s="6">
        <f ca="1">IF(ISNUMBER('Descriptive Stats'!BF1531),'Descriptive Stats'!BF1531,#N/A)</f>
        <v>-0.2794493539703507</v>
      </c>
      <c r="BI1531" s="6">
        <f ca="1">IF(ISNUMBER('Descriptive Stats'!E1531),'Descriptive Stats'!E1531,#N/A)</f>
        <v>6</v>
      </c>
      <c r="BK1531" s="2" t="str">
        <f t="shared" ca="1" si="256"/>
        <v/>
      </c>
      <c r="BL1531" s="2">
        <f t="shared" ca="1" si="257"/>
        <v>6</v>
      </c>
    </row>
    <row r="1532" spans="1:64" ht="14.4" x14ac:dyDescent="0.3">
      <c r="A1532" s="2">
        <f>ROW()</f>
        <v>1532</v>
      </c>
      <c r="B1532" s="56"/>
      <c r="C1532" s="8">
        <f t="shared" ca="1" si="253"/>
        <v>2</v>
      </c>
      <c r="D1532" s="8">
        <f t="shared" ca="1" si="254"/>
        <v>6</v>
      </c>
      <c r="E1532" s="50">
        <f t="shared" ca="1" si="248"/>
        <v>1</v>
      </c>
      <c r="F1532" s="2" t="str">
        <f t="shared" ca="1" si="255"/>
        <v/>
      </c>
      <c r="BD1532" s="49">
        <f t="shared" ca="1" si="250"/>
        <v>1871</v>
      </c>
      <c r="BE1532" s="3">
        <f t="shared" ca="1" si="249"/>
        <v>0.18704999999999999</v>
      </c>
      <c r="BF1532" s="3">
        <f t="shared" ca="1" si="251"/>
        <v>-0.88881967520906158</v>
      </c>
      <c r="BG1532" s="9">
        <f t="shared" ca="1" si="252"/>
        <v>1</v>
      </c>
      <c r="BH1532" s="6">
        <f ca="1">IF(ISNUMBER('Descriptive Stats'!BF1532),'Descriptive Stats'!BF1532,#N/A)</f>
        <v>-0.88881967520906158</v>
      </c>
      <c r="BI1532" s="6">
        <f ca="1">IF(ISNUMBER('Descriptive Stats'!E1532),'Descriptive Stats'!E1532,#N/A)</f>
        <v>1</v>
      </c>
      <c r="BK1532" s="2">
        <f t="shared" ca="1" si="256"/>
        <v>1</v>
      </c>
      <c r="BL1532" s="2" t="str">
        <f t="shared" ca="1" si="257"/>
        <v/>
      </c>
    </row>
    <row r="1533" spans="1:64" ht="14.4" x14ac:dyDescent="0.3">
      <c r="A1533" s="2">
        <f>ROW()</f>
        <v>1533</v>
      </c>
      <c r="B1533" s="56"/>
      <c r="C1533" s="8">
        <f t="shared" ca="1" si="253"/>
        <v>12</v>
      </c>
      <c r="D1533" s="8">
        <f t="shared" ca="1" si="254"/>
        <v>1</v>
      </c>
      <c r="E1533" s="50">
        <f t="shared" ca="1" si="248"/>
        <v>2</v>
      </c>
      <c r="F1533" s="2" t="str">
        <f t="shared" ca="1" si="255"/>
        <v/>
      </c>
      <c r="BD1533" s="49">
        <f t="shared" ca="1" si="250"/>
        <v>2595</v>
      </c>
      <c r="BE1533" s="3">
        <f t="shared" ca="1" si="249"/>
        <v>0.25945000000000001</v>
      </c>
      <c r="BF1533" s="3">
        <f t="shared" ca="1" si="251"/>
        <v>-0.6450419512753276</v>
      </c>
      <c r="BG1533" s="9">
        <f t="shared" ca="1" si="252"/>
        <v>2</v>
      </c>
      <c r="BH1533" s="6">
        <f ca="1">IF(ISNUMBER('Descriptive Stats'!BF1533),'Descriptive Stats'!BF1533,#N/A)</f>
        <v>-0.6450419512753276</v>
      </c>
      <c r="BI1533" s="6">
        <f ca="1">IF(ISNUMBER('Descriptive Stats'!E1533),'Descriptive Stats'!E1533,#N/A)</f>
        <v>2</v>
      </c>
      <c r="BK1533" s="2">
        <f t="shared" ca="1" si="256"/>
        <v>2</v>
      </c>
      <c r="BL1533" s="2">
        <f t="shared" ca="1" si="257"/>
        <v>2</v>
      </c>
    </row>
    <row r="1534" spans="1:64" ht="14.4" x14ac:dyDescent="0.3">
      <c r="A1534" s="2">
        <f>ROW()</f>
        <v>1534</v>
      </c>
      <c r="B1534" s="56"/>
      <c r="C1534" s="8">
        <f t="shared" ca="1" si="253"/>
        <v>3</v>
      </c>
      <c r="D1534" s="8">
        <f t="shared" ca="1" si="254"/>
        <v>2</v>
      </c>
      <c r="E1534" s="50">
        <f t="shared" ca="1" si="248"/>
        <v>0</v>
      </c>
      <c r="F1534" s="2" t="str">
        <f t="shared" ca="1" si="255"/>
        <v/>
      </c>
      <c r="BD1534" s="49">
        <f t="shared" ca="1" si="250"/>
        <v>815.5</v>
      </c>
      <c r="BE1534" s="3">
        <f t="shared" ca="1" si="249"/>
        <v>8.1500000000000003E-2</v>
      </c>
      <c r="BF1534" s="3">
        <f t="shared" ca="1" si="251"/>
        <v>-1.3950525282585462</v>
      </c>
      <c r="BG1534" s="9">
        <f t="shared" ca="1" si="252"/>
        <v>0</v>
      </c>
      <c r="BH1534" s="6">
        <f ca="1">IF(ISNUMBER('Descriptive Stats'!BF1534),'Descriptive Stats'!BF1534,#N/A)</f>
        <v>-1.3950525282585462</v>
      </c>
      <c r="BI1534" s="6">
        <f ca="1">IF(ISNUMBER('Descriptive Stats'!E1534),'Descriptive Stats'!E1534,#N/A)</f>
        <v>0</v>
      </c>
      <c r="BK1534" s="2">
        <f t="shared" ca="1" si="256"/>
        <v>0</v>
      </c>
      <c r="BL1534" s="2" t="str">
        <f t="shared" ca="1" si="257"/>
        <v/>
      </c>
    </row>
    <row r="1535" spans="1:64" ht="14.4" x14ac:dyDescent="0.3">
      <c r="A1535" s="2">
        <f>ROW()</f>
        <v>1535</v>
      </c>
      <c r="B1535" s="56"/>
      <c r="C1535" s="8">
        <f t="shared" ca="1" si="253"/>
        <v>20</v>
      </c>
      <c r="D1535" s="8">
        <f t="shared" ca="1" si="254"/>
        <v>0</v>
      </c>
      <c r="E1535" s="50">
        <f t="shared" ca="1" si="248"/>
        <v>2</v>
      </c>
      <c r="F1535" s="2" t="str">
        <f t="shared" ca="1" si="255"/>
        <v/>
      </c>
      <c r="BD1535" s="49">
        <f t="shared" ca="1" si="250"/>
        <v>2595</v>
      </c>
      <c r="BE1535" s="3">
        <f t="shared" ca="1" si="249"/>
        <v>0.25945000000000001</v>
      </c>
      <c r="BF1535" s="3">
        <f t="shared" ca="1" si="251"/>
        <v>-0.6450419512753276</v>
      </c>
      <c r="BG1535" s="9">
        <f t="shared" ca="1" si="252"/>
        <v>2</v>
      </c>
      <c r="BH1535" s="6">
        <f ca="1">IF(ISNUMBER('Descriptive Stats'!BF1535),'Descriptive Stats'!BF1535,#N/A)</f>
        <v>-0.6450419512753276</v>
      </c>
      <c r="BI1535" s="6">
        <f ca="1">IF(ISNUMBER('Descriptive Stats'!E1535),'Descriptive Stats'!E1535,#N/A)</f>
        <v>2</v>
      </c>
      <c r="BK1535" s="2">
        <f t="shared" ca="1" si="256"/>
        <v>2</v>
      </c>
      <c r="BL1535" s="2">
        <f t="shared" ca="1" si="257"/>
        <v>2</v>
      </c>
    </row>
    <row r="1536" spans="1:64" ht="14.4" x14ac:dyDescent="0.3">
      <c r="A1536" s="2">
        <f>ROW()</f>
        <v>1536</v>
      </c>
      <c r="B1536" s="56"/>
      <c r="C1536" s="8">
        <f t="shared" ca="1" si="253"/>
        <v>17</v>
      </c>
      <c r="D1536" s="8">
        <f t="shared" ca="1" si="254"/>
        <v>2</v>
      </c>
      <c r="E1536" s="50">
        <f t="shared" ca="1" si="248"/>
        <v>0</v>
      </c>
      <c r="F1536" s="2" t="str">
        <f t="shared" ca="1" si="255"/>
        <v/>
      </c>
      <c r="BD1536" s="49">
        <f t="shared" ca="1" si="250"/>
        <v>815.5</v>
      </c>
      <c r="BE1536" s="3">
        <f t="shared" ca="1" si="249"/>
        <v>8.1500000000000003E-2</v>
      </c>
      <c r="BF1536" s="3">
        <f t="shared" ca="1" si="251"/>
        <v>-1.3950525282585462</v>
      </c>
      <c r="BG1536" s="9">
        <f t="shared" ca="1" si="252"/>
        <v>0</v>
      </c>
      <c r="BH1536" s="6">
        <f ca="1">IF(ISNUMBER('Descriptive Stats'!BF1536),'Descriptive Stats'!BF1536,#N/A)</f>
        <v>-1.3950525282585462</v>
      </c>
      <c r="BI1536" s="6">
        <f ca="1">IF(ISNUMBER('Descriptive Stats'!E1536),'Descriptive Stats'!E1536,#N/A)</f>
        <v>0</v>
      </c>
      <c r="BK1536" s="2">
        <f t="shared" ca="1" si="256"/>
        <v>0</v>
      </c>
      <c r="BL1536" s="2" t="str">
        <f t="shared" ca="1" si="257"/>
        <v/>
      </c>
    </row>
    <row r="1537" spans="1:64" ht="14.4" x14ac:dyDescent="0.3">
      <c r="A1537" s="2">
        <f>ROW()</f>
        <v>1537</v>
      </c>
      <c r="B1537" s="56"/>
      <c r="C1537" s="8">
        <f t="shared" ca="1" si="253"/>
        <v>20</v>
      </c>
      <c r="D1537" s="8">
        <f t="shared" ca="1" si="254"/>
        <v>0</v>
      </c>
      <c r="E1537" s="50">
        <f t="shared" ca="1" si="248"/>
        <v>4</v>
      </c>
      <c r="F1537" s="2" t="str">
        <f t="shared" ca="1" si="255"/>
        <v/>
      </c>
      <c r="BD1537" s="49">
        <f t="shared" ca="1" si="250"/>
        <v>3442</v>
      </c>
      <c r="BE1537" s="3">
        <f t="shared" ca="1" si="249"/>
        <v>0.34415000000000001</v>
      </c>
      <c r="BF1537" s="3">
        <f t="shared" ca="1" si="251"/>
        <v>-0.40116316278173481</v>
      </c>
      <c r="BG1537" s="9">
        <f t="shared" ca="1" si="252"/>
        <v>4</v>
      </c>
      <c r="BH1537" s="6">
        <f ca="1">IF(ISNUMBER('Descriptive Stats'!BF1537),'Descriptive Stats'!BF1537,#N/A)</f>
        <v>-0.40116316278173481</v>
      </c>
      <c r="BI1537" s="6">
        <f ca="1">IF(ISNUMBER('Descriptive Stats'!E1537),'Descriptive Stats'!E1537,#N/A)</f>
        <v>4</v>
      </c>
      <c r="BK1537" s="2" t="str">
        <f t="shared" ca="1" si="256"/>
        <v/>
      </c>
      <c r="BL1537" s="2">
        <f t="shared" ca="1" si="257"/>
        <v>4</v>
      </c>
    </row>
    <row r="1538" spans="1:64" ht="14.4" x14ac:dyDescent="0.3">
      <c r="A1538" s="2">
        <f>ROW()</f>
        <v>1538</v>
      </c>
      <c r="B1538" s="56"/>
      <c r="C1538" s="8">
        <f t="shared" ca="1" si="253"/>
        <v>13</v>
      </c>
      <c r="D1538" s="8">
        <f t="shared" ca="1" si="254"/>
        <v>4</v>
      </c>
      <c r="E1538" s="50">
        <f t="shared" ca="1" si="248"/>
        <v>0</v>
      </c>
      <c r="F1538" s="2" t="str">
        <f t="shared" ca="1" si="255"/>
        <v/>
      </c>
      <c r="BD1538" s="49">
        <f t="shared" ca="1" si="250"/>
        <v>815.5</v>
      </c>
      <c r="BE1538" s="3">
        <f t="shared" ca="1" si="249"/>
        <v>8.1500000000000003E-2</v>
      </c>
      <c r="BF1538" s="3">
        <f t="shared" ca="1" si="251"/>
        <v>-1.3950525282585462</v>
      </c>
      <c r="BG1538" s="9">
        <f t="shared" ca="1" si="252"/>
        <v>0</v>
      </c>
      <c r="BH1538" s="6">
        <f ca="1">IF(ISNUMBER('Descriptive Stats'!BF1538),'Descriptive Stats'!BF1538,#N/A)</f>
        <v>-1.3950525282585462</v>
      </c>
      <c r="BI1538" s="6">
        <f ca="1">IF(ISNUMBER('Descriptive Stats'!E1538),'Descriptive Stats'!E1538,#N/A)</f>
        <v>0</v>
      </c>
      <c r="BK1538" s="2">
        <f t="shared" ca="1" si="256"/>
        <v>0</v>
      </c>
      <c r="BL1538" s="2" t="str">
        <f t="shared" ca="1" si="257"/>
        <v/>
      </c>
    </row>
    <row r="1539" spans="1:64" ht="14.4" x14ac:dyDescent="0.3">
      <c r="A1539" s="2">
        <f>ROW()</f>
        <v>1539</v>
      </c>
      <c r="B1539" s="56"/>
      <c r="C1539" s="8">
        <f t="shared" ca="1" si="253"/>
        <v>11</v>
      </c>
      <c r="D1539" s="8">
        <f t="shared" ca="1" si="254"/>
        <v>0</v>
      </c>
      <c r="E1539" s="50">
        <f t="shared" ref="E1539:E1602" ca="1" si="258">IF(0=MOD(ROW(),$J$1),AVERAGE(OFFSET($D$2,ROW()-$J$1,0,$J$1,1)),"")</f>
        <v>4</v>
      </c>
      <c r="F1539" s="2" t="str">
        <f t="shared" ca="1" si="255"/>
        <v/>
      </c>
      <c r="BD1539" s="49">
        <f t="shared" ca="1" si="250"/>
        <v>3442</v>
      </c>
      <c r="BE1539" s="3">
        <f t="shared" ca="1" si="249"/>
        <v>0.34415000000000001</v>
      </c>
      <c r="BF1539" s="3">
        <f t="shared" ca="1" si="251"/>
        <v>-0.40116316278173481</v>
      </c>
      <c r="BG1539" s="9">
        <f t="shared" ca="1" si="252"/>
        <v>4</v>
      </c>
      <c r="BH1539" s="6">
        <f ca="1">IF(ISNUMBER('Descriptive Stats'!BF1539),'Descriptive Stats'!BF1539,#N/A)</f>
        <v>-0.40116316278173481</v>
      </c>
      <c r="BI1539" s="6">
        <f ca="1">IF(ISNUMBER('Descriptive Stats'!E1539),'Descriptive Stats'!E1539,#N/A)</f>
        <v>4</v>
      </c>
      <c r="BK1539" s="2" t="str">
        <f t="shared" ca="1" si="256"/>
        <v/>
      </c>
      <c r="BL1539" s="2">
        <f t="shared" ca="1" si="257"/>
        <v>4</v>
      </c>
    </row>
    <row r="1540" spans="1:64" ht="14.4" x14ac:dyDescent="0.3">
      <c r="A1540" s="2">
        <f>ROW()</f>
        <v>1540</v>
      </c>
      <c r="B1540" s="56"/>
      <c r="C1540" s="8">
        <f t="shared" ca="1" si="253"/>
        <v>13</v>
      </c>
      <c r="D1540" s="8">
        <f t="shared" ca="1" si="254"/>
        <v>4</v>
      </c>
      <c r="E1540" s="50">
        <f t="shared" ca="1" si="258"/>
        <v>1</v>
      </c>
      <c r="F1540" s="2" t="str">
        <f t="shared" ca="1" si="255"/>
        <v/>
      </c>
      <c r="BD1540" s="49">
        <f t="shared" ca="1" si="250"/>
        <v>1871</v>
      </c>
      <c r="BE1540" s="3">
        <f t="shared" ca="1" si="249"/>
        <v>0.18704999999999999</v>
      </c>
      <c r="BF1540" s="3">
        <f t="shared" ca="1" si="251"/>
        <v>-0.88881967520906158</v>
      </c>
      <c r="BG1540" s="9">
        <f t="shared" ca="1" si="252"/>
        <v>1</v>
      </c>
      <c r="BH1540" s="6">
        <f ca="1">IF(ISNUMBER('Descriptive Stats'!BF1540),'Descriptive Stats'!BF1540,#N/A)</f>
        <v>-0.88881967520906158</v>
      </c>
      <c r="BI1540" s="6">
        <f ca="1">IF(ISNUMBER('Descriptive Stats'!E1540),'Descriptive Stats'!E1540,#N/A)</f>
        <v>1</v>
      </c>
      <c r="BK1540" s="2">
        <f t="shared" ca="1" si="256"/>
        <v>1</v>
      </c>
      <c r="BL1540" s="2" t="str">
        <f t="shared" ca="1" si="257"/>
        <v/>
      </c>
    </row>
    <row r="1541" spans="1:64" ht="14.4" x14ac:dyDescent="0.3">
      <c r="A1541" s="2">
        <f>ROW()</f>
        <v>1541</v>
      </c>
      <c r="B1541" s="56"/>
      <c r="C1541" s="8">
        <f t="shared" ca="1" si="253"/>
        <v>12</v>
      </c>
      <c r="D1541" s="8">
        <f t="shared" ca="1" si="254"/>
        <v>1</v>
      </c>
      <c r="E1541" s="50">
        <f t="shared" ca="1" si="258"/>
        <v>0</v>
      </c>
      <c r="F1541" s="2" t="str">
        <f t="shared" ca="1" si="255"/>
        <v/>
      </c>
      <c r="BD1541" s="49">
        <f t="shared" ca="1" si="250"/>
        <v>815.5</v>
      </c>
      <c r="BE1541" s="3">
        <f t="shared" ca="1" si="249"/>
        <v>8.1500000000000003E-2</v>
      </c>
      <c r="BF1541" s="3">
        <f t="shared" ca="1" si="251"/>
        <v>-1.3950525282585462</v>
      </c>
      <c r="BG1541" s="9">
        <f t="shared" ca="1" si="252"/>
        <v>0</v>
      </c>
      <c r="BH1541" s="6">
        <f ca="1">IF(ISNUMBER('Descriptive Stats'!BF1541),'Descriptive Stats'!BF1541,#N/A)</f>
        <v>-1.3950525282585462</v>
      </c>
      <c r="BI1541" s="6">
        <f ca="1">IF(ISNUMBER('Descriptive Stats'!E1541),'Descriptive Stats'!E1541,#N/A)</f>
        <v>0</v>
      </c>
      <c r="BK1541" s="2">
        <f t="shared" ca="1" si="256"/>
        <v>0</v>
      </c>
      <c r="BL1541" s="2" t="str">
        <f t="shared" ca="1" si="257"/>
        <v/>
      </c>
    </row>
    <row r="1542" spans="1:64" ht="14.4" x14ac:dyDescent="0.3">
      <c r="A1542" s="2">
        <f>ROW()</f>
        <v>1542</v>
      </c>
      <c r="B1542" s="56"/>
      <c r="C1542" s="8">
        <f t="shared" ca="1" si="253"/>
        <v>22</v>
      </c>
      <c r="D1542" s="8">
        <f t="shared" ca="1" si="254"/>
        <v>0</v>
      </c>
      <c r="E1542" s="50">
        <f t="shared" ca="1" si="258"/>
        <v>4</v>
      </c>
      <c r="F1542" s="2" t="str">
        <f t="shared" ca="1" si="255"/>
        <v/>
      </c>
      <c r="BD1542" s="49">
        <f t="shared" ca="1" si="250"/>
        <v>3442</v>
      </c>
      <c r="BE1542" s="3">
        <f t="shared" ca="1" si="249"/>
        <v>0.34415000000000001</v>
      </c>
      <c r="BF1542" s="3">
        <f t="shared" ca="1" si="251"/>
        <v>-0.40116316278173481</v>
      </c>
      <c r="BG1542" s="9">
        <f t="shared" ca="1" si="252"/>
        <v>4</v>
      </c>
      <c r="BH1542" s="6">
        <f ca="1">IF(ISNUMBER('Descriptive Stats'!BF1542),'Descriptive Stats'!BF1542,#N/A)</f>
        <v>-0.40116316278173481</v>
      </c>
      <c r="BI1542" s="6">
        <f ca="1">IF(ISNUMBER('Descriptive Stats'!E1542),'Descriptive Stats'!E1542,#N/A)</f>
        <v>4</v>
      </c>
      <c r="BK1542" s="2" t="str">
        <f t="shared" ca="1" si="256"/>
        <v/>
      </c>
      <c r="BL1542" s="2">
        <f t="shared" ca="1" si="257"/>
        <v>4</v>
      </c>
    </row>
    <row r="1543" spans="1:64" ht="14.4" x14ac:dyDescent="0.3">
      <c r="A1543" s="2">
        <f>ROW()</f>
        <v>1543</v>
      </c>
      <c r="B1543" s="56"/>
      <c r="C1543" s="8">
        <f t="shared" ca="1" si="253"/>
        <v>13</v>
      </c>
      <c r="D1543" s="8">
        <f t="shared" ca="1" si="254"/>
        <v>4</v>
      </c>
      <c r="E1543" s="50">
        <f t="shared" ca="1" si="258"/>
        <v>0</v>
      </c>
      <c r="F1543" s="2" t="str">
        <f t="shared" ca="1" si="255"/>
        <v/>
      </c>
      <c r="BD1543" s="49">
        <f t="shared" ca="1" si="250"/>
        <v>815.5</v>
      </c>
      <c r="BE1543" s="3">
        <f t="shared" ref="BE1543:BE1606" ca="1" si="259">IF(ISNUMBER(BD1543),(BD1543-0.5)/$BK$4,"")</f>
        <v>8.1500000000000003E-2</v>
      </c>
      <c r="BF1543" s="3">
        <f t="shared" ca="1" si="251"/>
        <v>-1.3950525282585462</v>
      </c>
      <c r="BG1543" s="9">
        <f t="shared" ca="1" si="252"/>
        <v>0</v>
      </c>
      <c r="BH1543" s="6">
        <f ca="1">IF(ISNUMBER('Descriptive Stats'!BF1543),'Descriptive Stats'!BF1543,#N/A)</f>
        <v>-1.3950525282585462</v>
      </c>
      <c r="BI1543" s="6">
        <f ca="1">IF(ISNUMBER('Descriptive Stats'!E1543),'Descriptive Stats'!E1543,#N/A)</f>
        <v>0</v>
      </c>
      <c r="BK1543" s="2">
        <f t="shared" ca="1" si="256"/>
        <v>0</v>
      </c>
      <c r="BL1543" s="2" t="str">
        <f t="shared" ca="1" si="257"/>
        <v/>
      </c>
    </row>
    <row r="1544" spans="1:64" ht="14.4" x14ac:dyDescent="0.3">
      <c r="A1544" s="2">
        <f>ROW()</f>
        <v>1544</v>
      </c>
      <c r="B1544" s="56"/>
      <c r="C1544" s="8">
        <f t="shared" ca="1" si="253"/>
        <v>18</v>
      </c>
      <c r="D1544" s="8">
        <f t="shared" ca="1" si="254"/>
        <v>0</v>
      </c>
      <c r="E1544" s="50">
        <f t="shared" ca="1" si="258"/>
        <v>7</v>
      </c>
      <c r="F1544" s="2" t="str">
        <f t="shared" ca="1" si="255"/>
        <v/>
      </c>
      <c r="BD1544" s="49">
        <f t="shared" ref="BD1544:BD1607" ca="1" si="260">IF(ISNUMBER(BG1544),_xlfn.RANK.AVG(BG1544,$BG$2:$BG$5414,1),"")</f>
        <v>4473.5</v>
      </c>
      <c r="BE1544" s="3">
        <f t="shared" ca="1" si="259"/>
        <v>0.44729999999999998</v>
      </c>
      <c r="BF1544" s="3">
        <f t="shared" ca="1" si="251"/>
        <v>-0.13248586824472414</v>
      </c>
      <c r="BG1544" s="9">
        <f t="shared" ca="1" si="252"/>
        <v>7</v>
      </c>
      <c r="BH1544" s="6">
        <f ca="1">IF(ISNUMBER('Descriptive Stats'!BF1544),'Descriptive Stats'!BF1544,#N/A)</f>
        <v>-0.13248586824472414</v>
      </c>
      <c r="BI1544" s="6">
        <f ca="1">IF(ISNUMBER('Descriptive Stats'!E1544),'Descriptive Stats'!E1544,#N/A)</f>
        <v>7</v>
      </c>
      <c r="BK1544" s="2" t="str">
        <f t="shared" ca="1" si="256"/>
        <v/>
      </c>
      <c r="BL1544" s="2">
        <f t="shared" ca="1" si="257"/>
        <v>7</v>
      </c>
    </row>
    <row r="1545" spans="1:64" ht="14.4" x14ac:dyDescent="0.3">
      <c r="A1545" s="2">
        <f>ROW()</f>
        <v>1545</v>
      </c>
      <c r="B1545" s="56"/>
      <c r="C1545" s="8">
        <f t="shared" ca="1" si="253"/>
        <v>6</v>
      </c>
      <c r="D1545" s="8">
        <f t="shared" ca="1" si="254"/>
        <v>7</v>
      </c>
      <c r="E1545" s="50">
        <f t="shared" ca="1" si="258"/>
        <v>0</v>
      </c>
      <c r="F1545" s="2" t="str">
        <f t="shared" ca="1" si="255"/>
        <v/>
      </c>
      <c r="BD1545" s="49">
        <f t="shared" ca="1" si="260"/>
        <v>815.5</v>
      </c>
      <c r="BE1545" s="3">
        <f t="shared" ca="1" si="259"/>
        <v>8.1500000000000003E-2</v>
      </c>
      <c r="BF1545" s="3">
        <f t="shared" ref="BF1545:BF1608" ca="1" si="261">IF(ISNUMBER(BE1545),_xlfn.NORM.INV(BE1545,0,1),"")</f>
        <v>-1.3950525282585462</v>
      </c>
      <c r="BG1545" s="9">
        <f t="shared" ref="BG1545:BG1608" ca="1" si="262">IF(ISNUMBER(E1545),E1545,"")</f>
        <v>0</v>
      </c>
      <c r="BH1545" s="6">
        <f ca="1">IF(ISNUMBER('Descriptive Stats'!BF1545),'Descriptive Stats'!BF1545,#N/A)</f>
        <v>-1.3950525282585462</v>
      </c>
      <c r="BI1545" s="6">
        <f ca="1">IF(ISNUMBER('Descriptive Stats'!E1545),'Descriptive Stats'!E1545,#N/A)</f>
        <v>0</v>
      </c>
      <c r="BK1545" s="2">
        <f t="shared" ca="1" si="256"/>
        <v>0</v>
      </c>
      <c r="BL1545" s="2" t="str">
        <f t="shared" ca="1" si="257"/>
        <v/>
      </c>
    </row>
    <row r="1546" spans="1:64" ht="14.4" x14ac:dyDescent="0.3">
      <c r="A1546" s="2">
        <f>ROW()</f>
        <v>1546</v>
      </c>
      <c r="B1546" s="56"/>
      <c r="C1546" s="8">
        <f t="shared" ca="1" si="253"/>
        <v>15</v>
      </c>
      <c r="D1546" s="8">
        <f t="shared" ca="1" si="254"/>
        <v>0</v>
      </c>
      <c r="E1546" s="50">
        <f t="shared" ca="1" si="258"/>
        <v>19</v>
      </c>
      <c r="F1546" s="2" t="str">
        <f t="shared" ca="1" si="255"/>
        <v>X</v>
      </c>
      <c r="BD1546" s="49">
        <f t="shared" ca="1" si="260"/>
        <v>5294</v>
      </c>
      <c r="BE1546" s="3">
        <f t="shared" ca="1" si="259"/>
        <v>0.52934999999999999</v>
      </c>
      <c r="BF1546" s="3">
        <f t="shared" ca="1" si="261"/>
        <v>7.3636031452008061E-2</v>
      </c>
      <c r="BG1546" s="9">
        <f t="shared" ca="1" si="262"/>
        <v>19</v>
      </c>
      <c r="BH1546" s="6">
        <f ca="1">IF(ISNUMBER('Descriptive Stats'!BF1546),'Descriptive Stats'!BF1546,#N/A)</f>
        <v>7.3636031452008061E-2</v>
      </c>
      <c r="BI1546" s="6">
        <f ca="1">IF(ISNUMBER('Descriptive Stats'!E1546),'Descriptive Stats'!E1546,#N/A)</f>
        <v>19</v>
      </c>
      <c r="BK1546" s="2" t="str">
        <f t="shared" ca="1" si="256"/>
        <v/>
      </c>
      <c r="BL1546" s="2">
        <f t="shared" ca="1" si="257"/>
        <v>19</v>
      </c>
    </row>
    <row r="1547" spans="1:64" ht="14.4" x14ac:dyDescent="0.3">
      <c r="A1547" s="2">
        <f>ROW()</f>
        <v>1547</v>
      </c>
      <c r="B1547" s="56"/>
      <c r="C1547" s="8">
        <f t="shared" ca="1" si="253"/>
        <v>7</v>
      </c>
      <c r="D1547" s="8">
        <f t="shared" ca="1" si="254"/>
        <v>19</v>
      </c>
      <c r="E1547" s="50">
        <f t="shared" ca="1" si="258"/>
        <v>0</v>
      </c>
      <c r="F1547" s="2" t="str">
        <f t="shared" ca="1" si="255"/>
        <v/>
      </c>
      <c r="BD1547" s="49">
        <f t="shared" ca="1" si="260"/>
        <v>815.5</v>
      </c>
      <c r="BE1547" s="3">
        <f t="shared" ca="1" si="259"/>
        <v>8.1500000000000003E-2</v>
      </c>
      <c r="BF1547" s="3">
        <f t="shared" ca="1" si="261"/>
        <v>-1.3950525282585462</v>
      </c>
      <c r="BG1547" s="9">
        <f t="shared" ca="1" si="262"/>
        <v>0</v>
      </c>
      <c r="BH1547" s="6">
        <f ca="1">IF(ISNUMBER('Descriptive Stats'!BF1547),'Descriptive Stats'!BF1547,#N/A)</f>
        <v>-1.3950525282585462</v>
      </c>
      <c r="BI1547" s="6">
        <f ca="1">IF(ISNUMBER('Descriptive Stats'!E1547),'Descriptive Stats'!E1547,#N/A)</f>
        <v>0</v>
      </c>
      <c r="BK1547" s="2">
        <f t="shared" ca="1" si="256"/>
        <v>0</v>
      </c>
      <c r="BL1547" s="2" t="str">
        <f t="shared" ca="1" si="257"/>
        <v/>
      </c>
    </row>
    <row r="1548" spans="1:64" ht="14.4" x14ac:dyDescent="0.3">
      <c r="A1548" s="2">
        <f>ROW()</f>
        <v>1548</v>
      </c>
      <c r="B1548" s="56"/>
      <c r="C1548" s="8">
        <f t="shared" ca="1" si="253"/>
        <v>14</v>
      </c>
      <c r="D1548" s="8">
        <f t="shared" ca="1" si="254"/>
        <v>0</v>
      </c>
      <c r="E1548" s="50">
        <f t="shared" ca="1" si="258"/>
        <v>0</v>
      </c>
      <c r="F1548" s="2" t="str">
        <f t="shared" ca="1" si="255"/>
        <v/>
      </c>
      <c r="BD1548" s="49">
        <f t="shared" ca="1" si="260"/>
        <v>815.5</v>
      </c>
      <c r="BE1548" s="3">
        <f t="shared" ca="1" si="259"/>
        <v>8.1500000000000003E-2</v>
      </c>
      <c r="BF1548" s="3">
        <f t="shared" ca="1" si="261"/>
        <v>-1.3950525282585462</v>
      </c>
      <c r="BG1548" s="9">
        <f t="shared" ca="1" si="262"/>
        <v>0</v>
      </c>
      <c r="BH1548" s="6">
        <f ca="1">IF(ISNUMBER('Descriptive Stats'!BF1548),'Descriptive Stats'!BF1548,#N/A)</f>
        <v>-1.3950525282585462</v>
      </c>
      <c r="BI1548" s="6">
        <f ca="1">IF(ISNUMBER('Descriptive Stats'!E1548),'Descriptive Stats'!E1548,#N/A)</f>
        <v>0</v>
      </c>
      <c r="BK1548" s="2">
        <f t="shared" ca="1" si="256"/>
        <v>0</v>
      </c>
      <c r="BL1548" s="2" t="str">
        <f t="shared" ca="1" si="257"/>
        <v/>
      </c>
    </row>
    <row r="1549" spans="1:64" ht="14.4" x14ac:dyDescent="0.3">
      <c r="A1549" s="2">
        <f>ROW()</f>
        <v>1549</v>
      </c>
      <c r="B1549" s="56"/>
      <c r="C1549" s="8">
        <f t="shared" ca="1" si="253"/>
        <v>4</v>
      </c>
      <c r="D1549" s="8">
        <f t="shared" ca="1" si="254"/>
        <v>0</v>
      </c>
      <c r="E1549" s="50">
        <f t="shared" ca="1" si="258"/>
        <v>7</v>
      </c>
      <c r="F1549" s="2" t="str">
        <f t="shared" ca="1" si="255"/>
        <v/>
      </c>
      <c r="BD1549" s="49">
        <f t="shared" ca="1" si="260"/>
        <v>4473.5</v>
      </c>
      <c r="BE1549" s="3">
        <f t="shared" ca="1" si="259"/>
        <v>0.44729999999999998</v>
      </c>
      <c r="BF1549" s="3">
        <f t="shared" ca="1" si="261"/>
        <v>-0.13248586824472414</v>
      </c>
      <c r="BG1549" s="9">
        <f t="shared" ca="1" si="262"/>
        <v>7</v>
      </c>
      <c r="BH1549" s="6">
        <f ca="1">IF(ISNUMBER('Descriptive Stats'!BF1549),'Descriptive Stats'!BF1549,#N/A)</f>
        <v>-0.13248586824472414</v>
      </c>
      <c r="BI1549" s="6">
        <f ca="1">IF(ISNUMBER('Descriptive Stats'!E1549),'Descriptive Stats'!E1549,#N/A)</f>
        <v>7</v>
      </c>
      <c r="BK1549" s="2" t="str">
        <f t="shared" ca="1" si="256"/>
        <v/>
      </c>
      <c r="BL1549" s="2">
        <f t="shared" ca="1" si="257"/>
        <v>7</v>
      </c>
    </row>
    <row r="1550" spans="1:64" ht="14.4" x14ac:dyDescent="0.3">
      <c r="A1550" s="2">
        <f>ROW()</f>
        <v>1550</v>
      </c>
      <c r="B1550" s="56"/>
      <c r="C1550" s="8">
        <f t="shared" ca="1" si="253"/>
        <v>6</v>
      </c>
      <c r="D1550" s="8">
        <f t="shared" ca="1" si="254"/>
        <v>7</v>
      </c>
      <c r="E1550" s="50">
        <f t="shared" ca="1" si="258"/>
        <v>0</v>
      </c>
      <c r="F1550" s="2" t="str">
        <f t="shared" ca="1" si="255"/>
        <v/>
      </c>
      <c r="BD1550" s="49">
        <f t="shared" ca="1" si="260"/>
        <v>815.5</v>
      </c>
      <c r="BE1550" s="3">
        <f t="shared" ca="1" si="259"/>
        <v>8.1500000000000003E-2</v>
      </c>
      <c r="BF1550" s="3">
        <f t="shared" ca="1" si="261"/>
        <v>-1.3950525282585462</v>
      </c>
      <c r="BG1550" s="9">
        <f t="shared" ca="1" si="262"/>
        <v>0</v>
      </c>
      <c r="BH1550" s="6">
        <f ca="1">IF(ISNUMBER('Descriptive Stats'!BF1550),'Descriptive Stats'!BF1550,#N/A)</f>
        <v>-1.3950525282585462</v>
      </c>
      <c r="BI1550" s="6">
        <f ca="1">IF(ISNUMBER('Descriptive Stats'!E1550),'Descriptive Stats'!E1550,#N/A)</f>
        <v>0</v>
      </c>
      <c r="BK1550" s="2">
        <f t="shared" ca="1" si="256"/>
        <v>0</v>
      </c>
      <c r="BL1550" s="2" t="str">
        <f t="shared" ca="1" si="257"/>
        <v/>
      </c>
    </row>
    <row r="1551" spans="1:64" ht="14.4" x14ac:dyDescent="0.3">
      <c r="A1551" s="2">
        <f>ROW()</f>
        <v>1551</v>
      </c>
      <c r="B1551" s="56"/>
      <c r="C1551" s="8">
        <f t="shared" ca="1" si="253"/>
        <v>18</v>
      </c>
      <c r="D1551" s="8">
        <f t="shared" ca="1" si="254"/>
        <v>0</v>
      </c>
      <c r="E1551" s="50">
        <f t="shared" ca="1" si="258"/>
        <v>0</v>
      </c>
      <c r="F1551" s="2" t="str">
        <f t="shared" ca="1" si="255"/>
        <v/>
      </c>
      <c r="BD1551" s="49">
        <f t="shared" ca="1" si="260"/>
        <v>815.5</v>
      </c>
      <c r="BE1551" s="3">
        <f t="shared" ca="1" si="259"/>
        <v>8.1500000000000003E-2</v>
      </c>
      <c r="BF1551" s="3">
        <f t="shared" ca="1" si="261"/>
        <v>-1.3950525282585462</v>
      </c>
      <c r="BG1551" s="9">
        <f t="shared" ca="1" si="262"/>
        <v>0</v>
      </c>
      <c r="BH1551" s="6">
        <f ca="1">IF(ISNUMBER('Descriptive Stats'!BF1551),'Descriptive Stats'!BF1551,#N/A)</f>
        <v>-1.3950525282585462</v>
      </c>
      <c r="BI1551" s="6">
        <f ca="1">IF(ISNUMBER('Descriptive Stats'!E1551),'Descriptive Stats'!E1551,#N/A)</f>
        <v>0</v>
      </c>
      <c r="BK1551" s="2">
        <f t="shared" ca="1" si="256"/>
        <v>0</v>
      </c>
      <c r="BL1551" s="2" t="str">
        <f t="shared" ca="1" si="257"/>
        <v/>
      </c>
    </row>
    <row r="1552" spans="1:64" ht="14.4" x14ac:dyDescent="0.3">
      <c r="A1552" s="2">
        <f>ROW()</f>
        <v>1552</v>
      </c>
      <c r="B1552" s="56"/>
      <c r="C1552" s="8">
        <f t="shared" ca="1" si="253"/>
        <v>14</v>
      </c>
      <c r="D1552" s="8">
        <f t="shared" ca="1" si="254"/>
        <v>0</v>
      </c>
      <c r="E1552" s="50">
        <f t="shared" ca="1" si="258"/>
        <v>0</v>
      </c>
      <c r="F1552" s="2" t="str">
        <f t="shared" ca="1" si="255"/>
        <v/>
      </c>
      <c r="BD1552" s="49">
        <f t="shared" ca="1" si="260"/>
        <v>815.5</v>
      </c>
      <c r="BE1552" s="3">
        <f t="shared" ca="1" si="259"/>
        <v>8.1500000000000003E-2</v>
      </c>
      <c r="BF1552" s="3">
        <f t="shared" ca="1" si="261"/>
        <v>-1.3950525282585462</v>
      </c>
      <c r="BG1552" s="9">
        <f t="shared" ca="1" si="262"/>
        <v>0</v>
      </c>
      <c r="BH1552" s="6">
        <f ca="1">IF(ISNUMBER('Descriptive Stats'!BF1552),'Descriptive Stats'!BF1552,#N/A)</f>
        <v>-1.3950525282585462</v>
      </c>
      <c r="BI1552" s="6">
        <f ca="1">IF(ISNUMBER('Descriptive Stats'!E1552),'Descriptive Stats'!E1552,#N/A)</f>
        <v>0</v>
      </c>
      <c r="BK1552" s="2">
        <f t="shared" ca="1" si="256"/>
        <v>0</v>
      </c>
      <c r="BL1552" s="2" t="str">
        <f t="shared" ca="1" si="257"/>
        <v/>
      </c>
    </row>
    <row r="1553" spans="1:64" ht="14.4" x14ac:dyDescent="0.3">
      <c r="A1553" s="2">
        <f>ROW()</f>
        <v>1553</v>
      </c>
      <c r="B1553" s="56"/>
      <c r="C1553" s="8">
        <f t="shared" ref="C1553:C1616" ca="1" si="263">RANDBETWEEN(2,COUNT(B:B))</f>
        <v>11</v>
      </c>
      <c r="D1553" s="8">
        <f t="shared" ref="D1553:D1616" ca="1" si="264">VLOOKUP(C1553,A:B,2,TRUE)</f>
        <v>0</v>
      </c>
      <c r="E1553" s="50">
        <f t="shared" ca="1" si="258"/>
        <v>2</v>
      </c>
      <c r="F1553" s="2" t="str">
        <f t="shared" ref="F1553:F1616" ca="1" si="265">IF(ISNUMBER(E1553),IF(OR(E1553&lt;$K$16,E1553&gt;$K$14),"X",""),"")</f>
        <v/>
      </c>
      <c r="BD1553" s="49">
        <f t="shared" ca="1" si="260"/>
        <v>2595</v>
      </c>
      <c r="BE1553" s="3">
        <f t="shared" ca="1" si="259"/>
        <v>0.25945000000000001</v>
      </c>
      <c r="BF1553" s="3">
        <f t="shared" ca="1" si="261"/>
        <v>-0.6450419512753276</v>
      </c>
      <c r="BG1553" s="9">
        <f t="shared" ca="1" si="262"/>
        <v>2</v>
      </c>
      <c r="BH1553" s="6">
        <f ca="1">IF(ISNUMBER('Descriptive Stats'!BF1553),'Descriptive Stats'!BF1553,#N/A)</f>
        <v>-0.6450419512753276</v>
      </c>
      <c r="BI1553" s="6">
        <f ca="1">IF(ISNUMBER('Descriptive Stats'!E1553),'Descriptive Stats'!E1553,#N/A)</f>
        <v>2</v>
      </c>
      <c r="BK1553" s="2">
        <f t="shared" ca="1" si="256"/>
        <v>2</v>
      </c>
      <c r="BL1553" s="2">
        <f t="shared" ca="1" si="257"/>
        <v>2</v>
      </c>
    </row>
    <row r="1554" spans="1:64" ht="14.4" x14ac:dyDescent="0.3">
      <c r="A1554" s="2">
        <f>ROW()</f>
        <v>1554</v>
      </c>
      <c r="B1554" s="56"/>
      <c r="C1554" s="8">
        <f t="shared" ca="1" si="263"/>
        <v>21</v>
      </c>
      <c r="D1554" s="8">
        <f t="shared" ca="1" si="264"/>
        <v>2</v>
      </c>
      <c r="E1554" s="50">
        <f t="shared" ca="1" si="258"/>
        <v>0</v>
      </c>
      <c r="F1554" s="2" t="str">
        <f t="shared" ca="1" si="265"/>
        <v/>
      </c>
      <c r="BD1554" s="49">
        <f t="shared" ca="1" si="260"/>
        <v>815.5</v>
      </c>
      <c r="BE1554" s="3">
        <f t="shared" ca="1" si="259"/>
        <v>8.1500000000000003E-2</v>
      </c>
      <c r="BF1554" s="3">
        <f t="shared" ca="1" si="261"/>
        <v>-1.3950525282585462</v>
      </c>
      <c r="BG1554" s="9">
        <f t="shared" ca="1" si="262"/>
        <v>0</v>
      </c>
      <c r="BH1554" s="6">
        <f ca="1">IF(ISNUMBER('Descriptive Stats'!BF1554),'Descriptive Stats'!BF1554,#N/A)</f>
        <v>-1.3950525282585462</v>
      </c>
      <c r="BI1554" s="6">
        <f ca="1">IF(ISNUMBER('Descriptive Stats'!E1554),'Descriptive Stats'!E1554,#N/A)</f>
        <v>0</v>
      </c>
      <c r="BK1554" s="2">
        <f t="shared" ca="1" si="256"/>
        <v>0</v>
      </c>
      <c r="BL1554" s="2" t="str">
        <f t="shared" ca="1" si="257"/>
        <v/>
      </c>
    </row>
    <row r="1555" spans="1:64" ht="14.4" x14ac:dyDescent="0.3">
      <c r="A1555" s="2">
        <f>ROW()</f>
        <v>1555</v>
      </c>
      <c r="B1555" s="56"/>
      <c r="C1555" s="8">
        <f t="shared" ca="1" si="263"/>
        <v>18</v>
      </c>
      <c r="D1555" s="8">
        <f t="shared" ca="1" si="264"/>
        <v>0</v>
      </c>
      <c r="E1555" s="50">
        <f t="shared" ca="1" si="258"/>
        <v>4</v>
      </c>
      <c r="F1555" s="2" t="str">
        <f t="shared" ca="1" si="265"/>
        <v/>
      </c>
      <c r="BD1555" s="49">
        <f t="shared" ca="1" si="260"/>
        <v>3442</v>
      </c>
      <c r="BE1555" s="3">
        <f t="shared" ca="1" si="259"/>
        <v>0.34415000000000001</v>
      </c>
      <c r="BF1555" s="3">
        <f t="shared" ca="1" si="261"/>
        <v>-0.40116316278173481</v>
      </c>
      <c r="BG1555" s="9">
        <f t="shared" ca="1" si="262"/>
        <v>4</v>
      </c>
      <c r="BH1555" s="6">
        <f ca="1">IF(ISNUMBER('Descriptive Stats'!BF1555),'Descriptive Stats'!BF1555,#N/A)</f>
        <v>-0.40116316278173481</v>
      </c>
      <c r="BI1555" s="6">
        <f ca="1">IF(ISNUMBER('Descriptive Stats'!E1555),'Descriptive Stats'!E1555,#N/A)</f>
        <v>4</v>
      </c>
      <c r="BK1555" s="2" t="str">
        <f t="shared" ca="1" si="256"/>
        <v/>
      </c>
      <c r="BL1555" s="2">
        <f t="shared" ca="1" si="257"/>
        <v>4</v>
      </c>
    </row>
    <row r="1556" spans="1:64" ht="14.4" x14ac:dyDescent="0.3">
      <c r="A1556" s="2">
        <f>ROW()</f>
        <v>1556</v>
      </c>
      <c r="B1556" s="56"/>
      <c r="C1556" s="8">
        <f t="shared" ca="1" si="263"/>
        <v>13</v>
      </c>
      <c r="D1556" s="8">
        <f t="shared" ca="1" si="264"/>
        <v>4</v>
      </c>
      <c r="E1556" s="50">
        <f t="shared" ca="1" si="258"/>
        <v>0</v>
      </c>
      <c r="F1556" s="2" t="str">
        <f t="shared" ca="1" si="265"/>
        <v/>
      </c>
      <c r="BD1556" s="49">
        <f t="shared" ca="1" si="260"/>
        <v>815.5</v>
      </c>
      <c r="BE1556" s="3">
        <f t="shared" ca="1" si="259"/>
        <v>8.1500000000000003E-2</v>
      </c>
      <c r="BF1556" s="3">
        <f t="shared" ca="1" si="261"/>
        <v>-1.3950525282585462</v>
      </c>
      <c r="BG1556" s="9">
        <f t="shared" ca="1" si="262"/>
        <v>0</v>
      </c>
      <c r="BH1556" s="6">
        <f ca="1">IF(ISNUMBER('Descriptive Stats'!BF1556),'Descriptive Stats'!BF1556,#N/A)</f>
        <v>-1.3950525282585462</v>
      </c>
      <c r="BI1556" s="6">
        <f ca="1">IF(ISNUMBER('Descriptive Stats'!E1556),'Descriptive Stats'!E1556,#N/A)</f>
        <v>0</v>
      </c>
      <c r="BK1556" s="2">
        <f t="shared" ca="1" si="256"/>
        <v>0</v>
      </c>
      <c r="BL1556" s="2" t="str">
        <f t="shared" ca="1" si="257"/>
        <v/>
      </c>
    </row>
    <row r="1557" spans="1:64" ht="14.4" x14ac:dyDescent="0.3">
      <c r="A1557" s="2">
        <f>ROW()</f>
        <v>1557</v>
      </c>
      <c r="B1557" s="56"/>
      <c r="C1557" s="8">
        <f t="shared" ca="1" si="263"/>
        <v>20</v>
      </c>
      <c r="D1557" s="8">
        <f t="shared" ca="1" si="264"/>
        <v>0</v>
      </c>
      <c r="E1557" s="50">
        <f t="shared" ca="1" si="258"/>
        <v>19</v>
      </c>
      <c r="F1557" s="2" t="str">
        <f t="shared" ca="1" si="265"/>
        <v>X</v>
      </c>
      <c r="BD1557" s="49">
        <f t="shared" ca="1" si="260"/>
        <v>5294</v>
      </c>
      <c r="BE1557" s="3">
        <f t="shared" ca="1" si="259"/>
        <v>0.52934999999999999</v>
      </c>
      <c r="BF1557" s="3">
        <f t="shared" ca="1" si="261"/>
        <v>7.3636031452008061E-2</v>
      </c>
      <c r="BG1557" s="9">
        <f t="shared" ca="1" si="262"/>
        <v>19</v>
      </c>
      <c r="BH1557" s="6">
        <f ca="1">IF(ISNUMBER('Descriptive Stats'!BF1557),'Descriptive Stats'!BF1557,#N/A)</f>
        <v>7.3636031452008061E-2</v>
      </c>
      <c r="BI1557" s="6">
        <f ca="1">IF(ISNUMBER('Descriptive Stats'!E1557),'Descriptive Stats'!E1557,#N/A)</f>
        <v>19</v>
      </c>
      <c r="BK1557" s="2" t="str">
        <f t="shared" ca="1" si="256"/>
        <v/>
      </c>
      <c r="BL1557" s="2">
        <f t="shared" ca="1" si="257"/>
        <v>19</v>
      </c>
    </row>
    <row r="1558" spans="1:64" ht="14.4" x14ac:dyDescent="0.3">
      <c r="A1558" s="2">
        <f>ROW()</f>
        <v>1558</v>
      </c>
      <c r="B1558" s="56"/>
      <c r="C1558" s="8">
        <f t="shared" ca="1" si="263"/>
        <v>7</v>
      </c>
      <c r="D1558" s="8">
        <f t="shared" ca="1" si="264"/>
        <v>19</v>
      </c>
      <c r="E1558" s="50">
        <f t="shared" ca="1" si="258"/>
        <v>2</v>
      </c>
      <c r="F1558" s="2" t="str">
        <f t="shared" ca="1" si="265"/>
        <v/>
      </c>
      <c r="BD1558" s="49">
        <f t="shared" ca="1" si="260"/>
        <v>2595</v>
      </c>
      <c r="BE1558" s="3">
        <f t="shared" ca="1" si="259"/>
        <v>0.25945000000000001</v>
      </c>
      <c r="BF1558" s="3">
        <f t="shared" ca="1" si="261"/>
        <v>-0.6450419512753276</v>
      </c>
      <c r="BG1558" s="9">
        <f t="shared" ca="1" si="262"/>
        <v>2</v>
      </c>
      <c r="BH1558" s="6">
        <f ca="1">IF(ISNUMBER('Descriptive Stats'!BF1558),'Descriptive Stats'!BF1558,#N/A)</f>
        <v>-0.6450419512753276</v>
      </c>
      <c r="BI1558" s="6">
        <f ca="1">IF(ISNUMBER('Descriptive Stats'!E1558),'Descriptive Stats'!E1558,#N/A)</f>
        <v>2</v>
      </c>
      <c r="BK1558" s="2">
        <f t="shared" ca="1" si="256"/>
        <v>2</v>
      </c>
      <c r="BL1558" s="2">
        <f t="shared" ca="1" si="257"/>
        <v>2</v>
      </c>
    </row>
    <row r="1559" spans="1:64" ht="14.4" x14ac:dyDescent="0.3">
      <c r="A1559" s="2">
        <f>ROW()</f>
        <v>1559</v>
      </c>
      <c r="B1559" s="56"/>
      <c r="C1559" s="8">
        <f t="shared" ca="1" si="263"/>
        <v>21</v>
      </c>
      <c r="D1559" s="8">
        <f t="shared" ca="1" si="264"/>
        <v>2</v>
      </c>
      <c r="E1559" s="50">
        <f t="shared" ca="1" si="258"/>
        <v>0</v>
      </c>
      <c r="F1559" s="2" t="str">
        <f t="shared" ca="1" si="265"/>
        <v/>
      </c>
      <c r="BD1559" s="49">
        <f t="shared" ca="1" si="260"/>
        <v>815.5</v>
      </c>
      <c r="BE1559" s="3">
        <f t="shared" ca="1" si="259"/>
        <v>8.1500000000000003E-2</v>
      </c>
      <c r="BF1559" s="3">
        <f t="shared" ca="1" si="261"/>
        <v>-1.3950525282585462</v>
      </c>
      <c r="BG1559" s="9">
        <f t="shared" ca="1" si="262"/>
        <v>0</v>
      </c>
      <c r="BH1559" s="6">
        <f ca="1">IF(ISNUMBER('Descriptive Stats'!BF1559),'Descriptive Stats'!BF1559,#N/A)</f>
        <v>-1.3950525282585462</v>
      </c>
      <c r="BI1559" s="6">
        <f ca="1">IF(ISNUMBER('Descriptive Stats'!E1559),'Descriptive Stats'!E1559,#N/A)</f>
        <v>0</v>
      </c>
      <c r="BK1559" s="2">
        <f t="shared" ca="1" si="256"/>
        <v>0</v>
      </c>
      <c r="BL1559" s="2" t="str">
        <f t="shared" ca="1" si="257"/>
        <v/>
      </c>
    </row>
    <row r="1560" spans="1:64" ht="14.4" x14ac:dyDescent="0.3">
      <c r="A1560" s="2">
        <f>ROW()</f>
        <v>1560</v>
      </c>
      <c r="B1560" s="56"/>
      <c r="C1560" s="8">
        <f t="shared" ca="1" si="263"/>
        <v>11</v>
      </c>
      <c r="D1560" s="8">
        <f t="shared" ca="1" si="264"/>
        <v>0</v>
      </c>
      <c r="E1560" s="50">
        <f t="shared" ca="1" si="258"/>
        <v>7</v>
      </c>
      <c r="F1560" s="2" t="str">
        <f t="shared" ca="1" si="265"/>
        <v/>
      </c>
      <c r="BD1560" s="49">
        <f t="shared" ca="1" si="260"/>
        <v>4473.5</v>
      </c>
      <c r="BE1560" s="3">
        <f t="shared" ca="1" si="259"/>
        <v>0.44729999999999998</v>
      </c>
      <c r="BF1560" s="3">
        <f t="shared" ca="1" si="261"/>
        <v>-0.13248586824472414</v>
      </c>
      <c r="BG1560" s="9">
        <f t="shared" ca="1" si="262"/>
        <v>7</v>
      </c>
      <c r="BH1560" s="6">
        <f ca="1">IF(ISNUMBER('Descriptive Stats'!BF1560),'Descriptive Stats'!BF1560,#N/A)</f>
        <v>-0.13248586824472414</v>
      </c>
      <c r="BI1560" s="6">
        <f ca="1">IF(ISNUMBER('Descriptive Stats'!E1560),'Descriptive Stats'!E1560,#N/A)</f>
        <v>7</v>
      </c>
      <c r="BK1560" s="2" t="str">
        <f t="shared" ca="1" si="256"/>
        <v/>
      </c>
      <c r="BL1560" s="2">
        <f t="shared" ca="1" si="257"/>
        <v>7</v>
      </c>
    </row>
    <row r="1561" spans="1:64" ht="14.4" x14ac:dyDescent="0.3">
      <c r="A1561" s="2">
        <f>ROW()</f>
        <v>1561</v>
      </c>
      <c r="B1561" s="56"/>
      <c r="C1561" s="8">
        <f t="shared" ca="1" si="263"/>
        <v>19</v>
      </c>
      <c r="D1561" s="8">
        <f t="shared" ca="1" si="264"/>
        <v>7</v>
      </c>
      <c r="E1561" s="50">
        <f t="shared" ca="1" si="258"/>
        <v>0</v>
      </c>
      <c r="F1561" s="2" t="str">
        <f t="shared" ca="1" si="265"/>
        <v/>
      </c>
      <c r="BD1561" s="49">
        <f t="shared" ca="1" si="260"/>
        <v>815.5</v>
      </c>
      <c r="BE1561" s="3">
        <f t="shared" ca="1" si="259"/>
        <v>8.1500000000000003E-2</v>
      </c>
      <c r="BF1561" s="3">
        <f t="shared" ca="1" si="261"/>
        <v>-1.3950525282585462</v>
      </c>
      <c r="BG1561" s="9">
        <f t="shared" ca="1" si="262"/>
        <v>0</v>
      </c>
      <c r="BH1561" s="6">
        <f ca="1">IF(ISNUMBER('Descriptive Stats'!BF1561),'Descriptive Stats'!BF1561,#N/A)</f>
        <v>-1.3950525282585462</v>
      </c>
      <c r="BI1561" s="6">
        <f ca="1">IF(ISNUMBER('Descriptive Stats'!E1561),'Descriptive Stats'!E1561,#N/A)</f>
        <v>0</v>
      </c>
      <c r="BK1561" s="2">
        <f t="shared" ca="1" si="256"/>
        <v>0</v>
      </c>
      <c r="BL1561" s="2" t="str">
        <f t="shared" ca="1" si="257"/>
        <v/>
      </c>
    </row>
    <row r="1562" spans="1:64" ht="14.4" x14ac:dyDescent="0.3">
      <c r="A1562" s="2">
        <f>ROW()</f>
        <v>1562</v>
      </c>
      <c r="B1562" s="56"/>
      <c r="C1562" s="8">
        <f t="shared" ca="1" si="263"/>
        <v>20</v>
      </c>
      <c r="D1562" s="8">
        <f t="shared" ca="1" si="264"/>
        <v>0</v>
      </c>
      <c r="E1562" s="50">
        <f t="shared" ca="1" si="258"/>
        <v>0</v>
      </c>
      <c r="F1562" s="2" t="str">
        <f t="shared" ca="1" si="265"/>
        <v/>
      </c>
      <c r="BD1562" s="49">
        <f t="shared" ca="1" si="260"/>
        <v>815.5</v>
      </c>
      <c r="BE1562" s="3">
        <f t="shared" ca="1" si="259"/>
        <v>8.1500000000000003E-2</v>
      </c>
      <c r="BF1562" s="3">
        <f t="shared" ca="1" si="261"/>
        <v>-1.3950525282585462</v>
      </c>
      <c r="BG1562" s="9">
        <f t="shared" ca="1" si="262"/>
        <v>0</v>
      </c>
      <c r="BH1562" s="6">
        <f ca="1">IF(ISNUMBER('Descriptive Stats'!BF1562),'Descriptive Stats'!BF1562,#N/A)</f>
        <v>-1.3950525282585462</v>
      </c>
      <c r="BI1562" s="6">
        <f ca="1">IF(ISNUMBER('Descriptive Stats'!E1562),'Descriptive Stats'!E1562,#N/A)</f>
        <v>0</v>
      </c>
      <c r="BK1562" s="2">
        <f t="shared" ca="1" si="256"/>
        <v>0</v>
      </c>
      <c r="BL1562" s="2" t="str">
        <f t="shared" ca="1" si="257"/>
        <v/>
      </c>
    </row>
    <row r="1563" spans="1:64" ht="14.4" x14ac:dyDescent="0.3">
      <c r="A1563" s="2">
        <f>ROW()</f>
        <v>1563</v>
      </c>
      <c r="B1563" s="56"/>
      <c r="C1563" s="8">
        <f t="shared" ca="1" si="263"/>
        <v>11</v>
      </c>
      <c r="D1563" s="8">
        <f t="shared" ca="1" si="264"/>
        <v>0</v>
      </c>
      <c r="E1563" s="50">
        <f t="shared" ca="1" si="258"/>
        <v>2</v>
      </c>
      <c r="F1563" s="2" t="str">
        <f t="shared" ca="1" si="265"/>
        <v/>
      </c>
      <c r="BD1563" s="49">
        <f t="shared" ca="1" si="260"/>
        <v>2595</v>
      </c>
      <c r="BE1563" s="3">
        <f t="shared" ca="1" si="259"/>
        <v>0.25945000000000001</v>
      </c>
      <c r="BF1563" s="3">
        <f t="shared" ca="1" si="261"/>
        <v>-0.6450419512753276</v>
      </c>
      <c r="BG1563" s="9">
        <f t="shared" ca="1" si="262"/>
        <v>2</v>
      </c>
      <c r="BH1563" s="6">
        <f ca="1">IF(ISNUMBER('Descriptive Stats'!BF1563),'Descriptive Stats'!BF1563,#N/A)</f>
        <v>-0.6450419512753276</v>
      </c>
      <c r="BI1563" s="6">
        <f ca="1">IF(ISNUMBER('Descriptive Stats'!E1563),'Descriptive Stats'!E1563,#N/A)</f>
        <v>2</v>
      </c>
      <c r="BK1563" s="2">
        <f t="shared" ca="1" si="256"/>
        <v>2</v>
      </c>
      <c r="BL1563" s="2">
        <f t="shared" ca="1" si="257"/>
        <v>2</v>
      </c>
    </row>
    <row r="1564" spans="1:64" ht="14.4" x14ac:dyDescent="0.3">
      <c r="A1564" s="2">
        <f>ROW()</f>
        <v>1564</v>
      </c>
      <c r="B1564" s="56"/>
      <c r="C1564" s="8">
        <f t="shared" ca="1" si="263"/>
        <v>9</v>
      </c>
      <c r="D1564" s="8">
        <f t="shared" ca="1" si="264"/>
        <v>2</v>
      </c>
      <c r="E1564" s="50">
        <f t="shared" ca="1" si="258"/>
        <v>0</v>
      </c>
      <c r="F1564" s="2" t="str">
        <f t="shared" ca="1" si="265"/>
        <v/>
      </c>
      <c r="BD1564" s="49">
        <f t="shared" ca="1" si="260"/>
        <v>815.5</v>
      </c>
      <c r="BE1564" s="3">
        <f t="shared" ca="1" si="259"/>
        <v>8.1500000000000003E-2</v>
      </c>
      <c r="BF1564" s="3">
        <f t="shared" ca="1" si="261"/>
        <v>-1.3950525282585462</v>
      </c>
      <c r="BG1564" s="9">
        <f t="shared" ca="1" si="262"/>
        <v>0</v>
      </c>
      <c r="BH1564" s="6">
        <f ca="1">IF(ISNUMBER('Descriptive Stats'!BF1564),'Descriptive Stats'!BF1564,#N/A)</f>
        <v>-1.3950525282585462</v>
      </c>
      <c r="BI1564" s="6">
        <f ca="1">IF(ISNUMBER('Descriptive Stats'!E1564),'Descriptive Stats'!E1564,#N/A)</f>
        <v>0</v>
      </c>
      <c r="BK1564" s="2">
        <f t="shared" ca="1" si="256"/>
        <v>0</v>
      </c>
      <c r="BL1564" s="2" t="str">
        <f t="shared" ca="1" si="257"/>
        <v/>
      </c>
    </row>
    <row r="1565" spans="1:64" ht="14.4" x14ac:dyDescent="0.3">
      <c r="A1565" s="2">
        <f>ROW()</f>
        <v>1565</v>
      </c>
      <c r="B1565" s="56"/>
      <c r="C1565" s="8">
        <f t="shared" ca="1" si="263"/>
        <v>15</v>
      </c>
      <c r="D1565" s="8">
        <f t="shared" ca="1" si="264"/>
        <v>0</v>
      </c>
      <c r="E1565" s="50">
        <f t="shared" ca="1" si="258"/>
        <v>3</v>
      </c>
      <c r="F1565" s="2" t="str">
        <f t="shared" ca="1" si="265"/>
        <v/>
      </c>
      <c r="BD1565" s="49">
        <f t="shared" ca="1" si="260"/>
        <v>3200</v>
      </c>
      <c r="BE1565" s="3">
        <f t="shared" ca="1" si="259"/>
        <v>0.31995000000000001</v>
      </c>
      <c r="BF1565" s="3">
        <f t="shared" ca="1" si="261"/>
        <v>-0.46783862043457014</v>
      </c>
      <c r="BG1565" s="9">
        <f t="shared" ca="1" si="262"/>
        <v>3</v>
      </c>
      <c r="BH1565" s="6">
        <f ca="1">IF(ISNUMBER('Descriptive Stats'!BF1565),'Descriptive Stats'!BF1565,#N/A)</f>
        <v>-0.46783862043457014</v>
      </c>
      <c r="BI1565" s="6">
        <f ca="1">IF(ISNUMBER('Descriptive Stats'!E1565),'Descriptive Stats'!E1565,#N/A)</f>
        <v>3</v>
      </c>
      <c r="BK1565" s="2" t="str">
        <f t="shared" ca="1" si="256"/>
        <v/>
      </c>
      <c r="BL1565" s="2">
        <f t="shared" ca="1" si="257"/>
        <v>3</v>
      </c>
    </row>
    <row r="1566" spans="1:64" ht="14.4" x14ac:dyDescent="0.3">
      <c r="A1566" s="2">
        <f>ROW()</f>
        <v>1566</v>
      </c>
      <c r="B1566" s="56"/>
      <c r="C1566" s="8">
        <f t="shared" ca="1" si="263"/>
        <v>10</v>
      </c>
      <c r="D1566" s="8">
        <f t="shared" ca="1" si="264"/>
        <v>3</v>
      </c>
      <c r="E1566" s="50">
        <f t="shared" ca="1" si="258"/>
        <v>15</v>
      </c>
      <c r="F1566" s="2" t="str">
        <f t="shared" ca="1" si="265"/>
        <v/>
      </c>
      <c r="BD1566" s="49">
        <f t="shared" ca="1" si="260"/>
        <v>5051.5</v>
      </c>
      <c r="BE1566" s="3">
        <f t="shared" ca="1" si="259"/>
        <v>0.50509999999999999</v>
      </c>
      <c r="BF1566" s="3">
        <f t="shared" ca="1" si="261"/>
        <v>1.2784152420787677E-2</v>
      </c>
      <c r="BG1566" s="9">
        <f t="shared" ca="1" si="262"/>
        <v>15</v>
      </c>
      <c r="BH1566" s="6">
        <f ca="1">IF(ISNUMBER('Descriptive Stats'!BF1566),'Descriptive Stats'!BF1566,#N/A)</f>
        <v>1.2784152420787677E-2</v>
      </c>
      <c r="BI1566" s="6">
        <f ca="1">IF(ISNUMBER('Descriptive Stats'!E1566),'Descriptive Stats'!E1566,#N/A)</f>
        <v>15</v>
      </c>
      <c r="BK1566" s="2" t="str">
        <f t="shared" ca="1" si="256"/>
        <v/>
      </c>
      <c r="BL1566" s="2">
        <f t="shared" ca="1" si="257"/>
        <v>15</v>
      </c>
    </row>
    <row r="1567" spans="1:64" ht="14.4" x14ac:dyDescent="0.3">
      <c r="A1567" s="2">
        <f>ROW()</f>
        <v>1567</v>
      </c>
      <c r="B1567" s="56"/>
      <c r="C1567" s="8">
        <f t="shared" ca="1" si="263"/>
        <v>24</v>
      </c>
      <c r="D1567" s="8">
        <f t="shared" ca="1" si="264"/>
        <v>15</v>
      </c>
      <c r="E1567" s="50">
        <f t="shared" ca="1" si="258"/>
        <v>0</v>
      </c>
      <c r="F1567" s="2" t="str">
        <f t="shared" ca="1" si="265"/>
        <v/>
      </c>
      <c r="BD1567" s="49">
        <f t="shared" ca="1" si="260"/>
        <v>815.5</v>
      </c>
      <c r="BE1567" s="3">
        <f t="shared" ca="1" si="259"/>
        <v>8.1500000000000003E-2</v>
      </c>
      <c r="BF1567" s="3">
        <f t="shared" ca="1" si="261"/>
        <v>-1.3950525282585462</v>
      </c>
      <c r="BG1567" s="9">
        <f t="shared" ca="1" si="262"/>
        <v>0</v>
      </c>
      <c r="BH1567" s="6">
        <f ca="1">IF(ISNUMBER('Descriptive Stats'!BF1567),'Descriptive Stats'!BF1567,#N/A)</f>
        <v>-1.3950525282585462</v>
      </c>
      <c r="BI1567" s="6">
        <f ca="1">IF(ISNUMBER('Descriptive Stats'!E1567),'Descriptive Stats'!E1567,#N/A)</f>
        <v>0</v>
      </c>
      <c r="BK1567" s="2">
        <f t="shared" ca="1" si="256"/>
        <v>0</v>
      </c>
      <c r="BL1567" s="2" t="str">
        <f t="shared" ca="1" si="257"/>
        <v/>
      </c>
    </row>
    <row r="1568" spans="1:64" ht="14.4" x14ac:dyDescent="0.3">
      <c r="A1568" s="2">
        <f>ROW()</f>
        <v>1568</v>
      </c>
      <c r="B1568" s="56"/>
      <c r="C1568" s="8">
        <f t="shared" ca="1" si="263"/>
        <v>22</v>
      </c>
      <c r="D1568" s="8">
        <f t="shared" ca="1" si="264"/>
        <v>0</v>
      </c>
      <c r="E1568" s="50">
        <f t="shared" ca="1" si="258"/>
        <v>15</v>
      </c>
      <c r="F1568" s="2" t="str">
        <f t="shared" ca="1" si="265"/>
        <v/>
      </c>
      <c r="BD1568" s="49">
        <f t="shared" ca="1" si="260"/>
        <v>5051.5</v>
      </c>
      <c r="BE1568" s="3">
        <f t="shared" ca="1" si="259"/>
        <v>0.50509999999999999</v>
      </c>
      <c r="BF1568" s="3">
        <f t="shared" ca="1" si="261"/>
        <v>1.2784152420787677E-2</v>
      </c>
      <c r="BG1568" s="9">
        <f t="shared" ca="1" si="262"/>
        <v>15</v>
      </c>
      <c r="BH1568" s="6">
        <f ca="1">IF(ISNUMBER('Descriptive Stats'!BF1568),'Descriptive Stats'!BF1568,#N/A)</f>
        <v>1.2784152420787677E-2</v>
      </c>
      <c r="BI1568" s="6">
        <f ca="1">IF(ISNUMBER('Descriptive Stats'!E1568),'Descriptive Stats'!E1568,#N/A)</f>
        <v>15</v>
      </c>
      <c r="BK1568" s="2" t="str">
        <f t="shared" ca="1" si="256"/>
        <v/>
      </c>
      <c r="BL1568" s="2">
        <f t="shared" ca="1" si="257"/>
        <v>15</v>
      </c>
    </row>
    <row r="1569" spans="1:64" ht="14.4" x14ac:dyDescent="0.3">
      <c r="A1569" s="2">
        <f>ROW()</f>
        <v>1569</v>
      </c>
      <c r="B1569" s="56"/>
      <c r="C1569" s="8">
        <f t="shared" ca="1" si="263"/>
        <v>24</v>
      </c>
      <c r="D1569" s="8">
        <f t="shared" ca="1" si="264"/>
        <v>15</v>
      </c>
      <c r="E1569" s="50">
        <f t="shared" ca="1" si="258"/>
        <v>2</v>
      </c>
      <c r="F1569" s="2" t="str">
        <f t="shared" ca="1" si="265"/>
        <v/>
      </c>
      <c r="BD1569" s="49">
        <f t="shared" ca="1" si="260"/>
        <v>2595</v>
      </c>
      <c r="BE1569" s="3">
        <f t="shared" ca="1" si="259"/>
        <v>0.25945000000000001</v>
      </c>
      <c r="BF1569" s="3">
        <f t="shared" ca="1" si="261"/>
        <v>-0.6450419512753276</v>
      </c>
      <c r="BG1569" s="9">
        <f t="shared" ca="1" si="262"/>
        <v>2</v>
      </c>
      <c r="BH1569" s="6">
        <f ca="1">IF(ISNUMBER('Descriptive Stats'!BF1569),'Descriptive Stats'!BF1569,#N/A)</f>
        <v>-0.6450419512753276</v>
      </c>
      <c r="BI1569" s="6">
        <f ca="1">IF(ISNUMBER('Descriptive Stats'!E1569),'Descriptive Stats'!E1569,#N/A)</f>
        <v>2</v>
      </c>
      <c r="BK1569" s="2">
        <f t="shared" ca="1" si="256"/>
        <v>2</v>
      </c>
      <c r="BL1569" s="2">
        <f t="shared" ca="1" si="257"/>
        <v>2</v>
      </c>
    </row>
    <row r="1570" spans="1:64" ht="14.4" x14ac:dyDescent="0.3">
      <c r="A1570" s="2">
        <f>ROW()</f>
        <v>1570</v>
      </c>
      <c r="B1570" s="56"/>
      <c r="C1570" s="8">
        <f t="shared" ca="1" si="263"/>
        <v>21</v>
      </c>
      <c r="D1570" s="8">
        <f t="shared" ca="1" si="264"/>
        <v>2</v>
      </c>
      <c r="E1570" s="50">
        <f t="shared" ca="1" si="258"/>
        <v>19</v>
      </c>
      <c r="F1570" s="2" t="str">
        <f t="shared" ca="1" si="265"/>
        <v>X</v>
      </c>
      <c r="BD1570" s="49">
        <f t="shared" ca="1" si="260"/>
        <v>5294</v>
      </c>
      <c r="BE1570" s="3">
        <f t="shared" ca="1" si="259"/>
        <v>0.52934999999999999</v>
      </c>
      <c r="BF1570" s="3">
        <f t="shared" ca="1" si="261"/>
        <v>7.3636031452008061E-2</v>
      </c>
      <c r="BG1570" s="9">
        <f t="shared" ca="1" si="262"/>
        <v>19</v>
      </c>
      <c r="BH1570" s="6">
        <f ca="1">IF(ISNUMBER('Descriptive Stats'!BF1570),'Descriptive Stats'!BF1570,#N/A)</f>
        <v>7.3636031452008061E-2</v>
      </c>
      <c r="BI1570" s="6">
        <f ca="1">IF(ISNUMBER('Descriptive Stats'!E1570),'Descriptive Stats'!E1570,#N/A)</f>
        <v>19</v>
      </c>
      <c r="BK1570" s="2" t="str">
        <f t="shared" ca="1" si="256"/>
        <v/>
      </c>
      <c r="BL1570" s="2">
        <f t="shared" ca="1" si="257"/>
        <v>19</v>
      </c>
    </row>
    <row r="1571" spans="1:64" ht="14.4" x14ac:dyDescent="0.3">
      <c r="A1571" s="2">
        <f>ROW()</f>
        <v>1571</v>
      </c>
      <c r="B1571" s="56"/>
      <c r="C1571" s="8">
        <f t="shared" ca="1" si="263"/>
        <v>7</v>
      </c>
      <c r="D1571" s="8">
        <f t="shared" ca="1" si="264"/>
        <v>19</v>
      </c>
      <c r="E1571" s="50">
        <f t="shared" ca="1" si="258"/>
        <v>3</v>
      </c>
      <c r="F1571" s="2" t="str">
        <f t="shared" ca="1" si="265"/>
        <v/>
      </c>
      <c r="BD1571" s="49">
        <f t="shared" ca="1" si="260"/>
        <v>3200</v>
      </c>
      <c r="BE1571" s="3">
        <f t="shared" ca="1" si="259"/>
        <v>0.31995000000000001</v>
      </c>
      <c r="BF1571" s="3">
        <f t="shared" ca="1" si="261"/>
        <v>-0.46783862043457014</v>
      </c>
      <c r="BG1571" s="9">
        <f t="shared" ca="1" si="262"/>
        <v>3</v>
      </c>
      <c r="BH1571" s="6">
        <f ca="1">IF(ISNUMBER('Descriptive Stats'!BF1571),'Descriptive Stats'!BF1571,#N/A)</f>
        <v>-0.46783862043457014</v>
      </c>
      <c r="BI1571" s="6">
        <f ca="1">IF(ISNUMBER('Descriptive Stats'!E1571),'Descriptive Stats'!E1571,#N/A)</f>
        <v>3</v>
      </c>
      <c r="BK1571" s="2" t="str">
        <f t="shared" ref="BK1571:BK1634" ca="1" si="266">IF(AND(ISNUMBER(E1571),E1571&lt;=$J$15),E1571,"")</f>
        <v/>
      </c>
      <c r="BL1571" s="2">
        <f t="shared" ref="BL1571:BL1634" ca="1" si="267">IF(AND(ISNUMBER(E1571),E1571&gt;=$J$15),E1571,"")</f>
        <v>3</v>
      </c>
    </row>
    <row r="1572" spans="1:64" ht="14.4" x14ac:dyDescent="0.3">
      <c r="A1572" s="2">
        <f>ROW()</f>
        <v>1572</v>
      </c>
      <c r="B1572" s="56"/>
      <c r="C1572" s="8">
        <f t="shared" ca="1" si="263"/>
        <v>10</v>
      </c>
      <c r="D1572" s="8">
        <f t="shared" ca="1" si="264"/>
        <v>3</v>
      </c>
      <c r="E1572" s="50">
        <f t="shared" ca="1" si="258"/>
        <v>7</v>
      </c>
      <c r="F1572" s="2" t="str">
        <f t="shared" ca="1" si="265"/>
        <v/>
      </c>
      <c r="BD1572" s="49">
        <f t="shared" ca="1" si="260"/>
        <v>4473.5</v>
      </c>
      <c r="BE1572" s="3">
        <f t="shared" ca="1" si="259"/>
        <v>0.44729999999999998</v>
      </c>
      <c r="BF1572" s="3">
        <f t="shared" ca="1" si="261"/>
        <v>-0.13248586824472414</v>
      </c>
      <c r="BG1572" s="9">
        <f t="shared" ca="1" si="262"/>
        <v>7</v>
      </c>
      <c r="BH1572" s="6">
        <f ca="1">IF(ISNUMBER('Descriptive Stats'!BF1572),'Descriptive Stats'!BF1572,#N/A)</f>
        <v>-0.13248586824472414</v>
      </c>
      <c r="BI1572" s="6">
        <f ca="1">IF(ISNUMBER('Descriptive Stats'!E1572),'Descriptive Stats'!E1572,#N/A)</f>
        <v>7</v>
      </c>
      <c r="BK1572" s="2" t="str">
        <f t="shared" ca="1" si="266"/>
        <v/>
      </c>
      <c r="BL1572" s="2">
        <f t="shared" ca="1" si="267"/>
        <v>7</v>
      </c>
    </row>
    <row r="1573" spans="1:64" ht="14.4" x14ac:dyDescent="0.3">
      <c r="A1573" s="2">
        <f>ROW()</f>
        <v>1573</v>
      </c>
      <c r="B1573" s="56"/>
      <c r="C1573" s="8">
        <f t="shared" ca="1" si="263"/>
        <v>6</v>
      </c>
      <c r="D1573" s="8">
        <f t="shared" ca="1" si="264"/>
        <v>7</v>
      </c>
      <c r="E1573" s="50">
        <f t="shared" ca="1" si="258"/>
        <v>1</v>
      </c>
      <c r="F1573" s="2" t="str">
        <f t="shared" ca="1" si="265"/>
        <v/>
      </c>
      <c r="BD1573" s="49">
        <f t="shared" ca="1" si="260"/>
        <v>1871</v>
      </c>
      <c r="BE1573" s="3">
        <f t="shared" ca="1" si="259"/>
        <v>0.18704999999999999</v>
      </c>
      <c r="BF1573" s="3">
        <f t="shared" ca="1" si="261"/>
        <v>-0.88881967520906158</v>
      </c>
      <c r="BG1573" s="9">
        <f t="shared" ca="1" si="262"/>
        <v>1</v>
      </c>
      <c r="BH1573" s="6">
        <f ca="1">IF(ISNUMBER('Descriptive Stats'!BF1573),'Descriptive Stats'!BF1573,#N/A)</f>
        <v>-0.88881967520906158</v>
      </c>
      <c r="BI1573" s="6">
        <f ca="1">IF(ISNUMBER('Descriptive Stats'!E1573),'Descriptive Stats'!E1573,#N/A)</f>
        <v>1</v>
      </c>
      <c r="BK1573" s="2">
        <f t="shared" ca="1" si="266"/>
        <v>1</v>
      </c>
      <c r="BL1573" s="2" t="str">
        <f t="shared" ca="1" si="267"/>
        <v/>
      </c>
    </row>
    <row r="1574" spans="1:64" ht="14.4" x14ac:dyDescent="0.3">
      <c r="A1574" s="2">
        <f>ROW()</f>
        <v>1574</v>
      </c>
      <c r="B1574" s="56"/>
      <c r="C1574" s="8">
        <f t="shared" ca="1" si="263"/>
        <v>8</v>
      </c>
      <c r="D1574" s="8">
        <f t="shared" ca="1" si="264"/>
        <v>1</v>
      </c>
      <c r="E1574" s="50">
        <f t="shared" ca="1" si="258"/>
        <v>6</v>
      </c>
      <c r="F1574" s="2" t="str">
        <f t="shared" ca="1" si="265"/>
        <v/>
      </c>
      <c r="BD1574" s="49">
        <f t="shared" ca="1" si="260"/>
        <v>3900</v>
      </c>
      <c r="BE1574" s="3">
        <f t="shared" ca="1" si="259"/>
        <v>0.38995000000000002</v>
      </c>
      <c r="BF1574" s="3">
        <f t="shared" ca="1" si="261"/>
        <v>-0.2794493539703507</v>
      </c>
      <c r="BG1574" s="9">
        <f t="shared" ca="1" si="262"/>
        <v>6</v>
      </c>
      <c r="BH1574" s="6">
        <f ca="1">IF(ISNUMBER('Descriptive Stats'!BF1574),'Descriptive Stats'!BF1574,#N/A)</f>
        <v>-0.2794493539703507</v>
      </c>
      <c r="BI1574" s="6">
        <f ca="1">IF(ISNUMBER('Descriptive Stats'!E1574),'Descriptive Stats'!E1574,#N/A)</f>
        <v>6</v>
      </c>
      <c r="BK1574" s="2" t="str">
        <f t="shared" ca="1" si="266"/>
        <v/>
      </c>
      <c r="BL1574" s="2">
        <f t="shared" ca="1" si="267"/>
        <v>6</v>
      </c>
    </row>
    <row r="1575" spans="1:64" ht="14.4" x14ac:dyDescent="0.3">
      <c r="A1575" s="2">
        <f>ROW()</f>
        <v>1575</v>
      </c>
      <c r="B1575" s="56"/>
      <c r="C1575" s="8">
        <f t="shared" ca="1" si="263"/>
        <v>2</v>
      </c>
      <c r="D1575" s="8">
        <f t="shared" ca="1" si="264"/>
        <v>6</v>
      </c>
      <c r="E1575" s="50">
        <f t="shared" ca="1" si="258"/>
        <v>0</v>
      </c>
      <c r="F1575" s="2" t="str">
        <f t="shared" ca="1" si="265"/>
        <v/>
      </c>
      <c r="BD1575" s="49">
        <f t="shared" ca="1" si="260"/>
        <v>815.5</v>
      </c>
      <c r="BE1575" s="3">
        <f t="shared" ca="1" si="259"/>
        <v>8.1500000000000003E-2</v>
      </c>
      <c r="BF1575" s="3">
        <f t="shared" ca="1" si="261"/>
        <v>-1.3950525282585462</v>
      </c>
      <c r="BG1575" s="9">
        <f t="shared" ca="1" si="262"/>
        <v>0</v>
      </c>
      <c r="BH1575" s="6">
        <f ca="1">IF(ISNUMBER('Descriptive Stats'!BF1575),'Descriptive Stats'!BF1575,#N/A)</f>
        <v>-1.3950525282585462</v>
      </c>
      <c r="BI1575" s="6">
        <f ca="1">IF(ISNUMBER('Descriptive Stats'!E1575),'Descriptive Stats'!E1575,#N/A)</f>
        <v>0</v>
      </c>
      <c r="BK1575" s="2">
        <f t="shared" ca="1" si="266"/>
        <v>0</v>
      </c>
      <c r="BL1575" s="2" t="str">
        <f t="shared" ca="1" si="267"/>
        <v/>
      </c>
    </row>
    <row r="1576" spans="1:64" ht="14.4" x14ac:dyDescent="0.3">
      <c r="A1576" s="2">
        <f>ROW()</f>
        <v>1576</v>
      </c>
      <c r="B1576" s="56"/>
      <c r="C1576" s="8">
        <f t="shared" ca="1" si="263"/>
        <v>14</v>
      </c>
      <c r="D1576" s="8">
        <f t="shared" ca="1" si="264"/>
        <v>0</v>
      </c>
      <c r="E1576" s="50">
        <f t="shared" ca="1" si="258"/>
        <v>15</v>
      </c>
      <c r="F1576" s="2" t="str">
        <f t="shared" ca="1" si="265"/>
        <v/>
      </c>
      <c r="BD1576" s="49">
        <f t="shared" ca="1" si="260"/>
        <v>5051.5</v>
      </c>
      <c r="BE1576" s="3">
        <f t="shared" ca="1" si="259"/>
        <v>0.50509999999999999</v>
      </c>
      <c r="BF1576" s="3">
        <f t="shared" ca="1" si="261"/>
        <v>1.2784152420787677E-2</v>
      </c>
      <c r="BG1576" s="9">
        <f t="shared" ca="1" si="262"/>
        <v>15</v>
      </c>
      <c r="BH1576" s="6">
        <f ca="1">IF(ISNUMBER('Descriptive Stats'!BF1576),'Descriptive Stats'!BF1576,#N/A)</f>
        <v>1.2784152420787677E-2</v>
      </c>
      <c r="BI1576" s="6">
        <f ca="1">IF(ISNUMBER('Descriptive Stats'!E1576),'Descriptive Stats'!E1576,#N/A)</f>
        <v>15</v>
      </c>
      <c r="BK1576" s="2" t="str">
        <f t="shared" ca="1" si="266"/>
        <v/>
      </c>
      <c r="BL1576" s="2">
        <f t="shared" ca="1" si="267"/>
        <v>15</v>
      </c>
    </row>
    <row r="1577" spans="1:64" ht="14.4" x14ac:dyDescent="0.3">
      <c r="A1577" s="2">
        <f>ROW()</f>
        <v>1577</v>
      </c>
      <c r="B1577" s="56"/>
      <c r="C1577" s="8">
        <f t="shared" ca="1" si="263"/>
        <v>24</v>
      </c>
      <c r="D1577" s="8">
        <f t="shared" ca="1" si="264"/>
        <v>15</v>
      </c>
      <c r="E1577" s="50">
        <f t="shared" ca="1" si="258"/>
        <v>0</v>
      </c>
      <c r="F1577" s="2" t="str">
        <f t="shared" ca="1" si="265"/>
        <v/>
      </c>
      <c r="BD1577" s="49">
        <f t="shared" ca="1" si="260"/>
        <v>815.5</v>
      </c>
      <c r="BE1577" s="3">
        <f t="shared" ca="1" si="259"/>
        <v>8.1500000000000003E-2</v>
      </c>
      <c r="BF1577" s="3">
        <f t="shared" ca="1" si="261"/>
        <v>-1.3950525282585462</v>
      </c>
      <c r="BG1577" s="9">
        <f t="shared" ca="1" si="262"/>
        <v>0</v>
      </c>
      <c r="BH1577" s="6">
        <f ca="1">IF(ISNUMBER('Descriptive Stats'!BF1577),'Descriptive Stats'!BF1577,#N/A)</f>
        <v>-1.3950525282585462</v>
      </c>
      <c r="BI1577" s="6">
        <f ca="1">IF(ISNUMBER('Descriptive Stats'!E1577),'Descriptive Stats'!E1577,#N/A)</f>
        <v>0</v>
      </c>
      <c r="BK1577" s="2">
        <f t="shared" ca="1" si="266"/>
        <v>0</v>
      </c>
      <c r="BL1577" s="2" t="str">
        <f t="shared" ca="1" si="267"/>
        <v/>
      </c>
    </row>
    <row r="1578" spans="1:64" ht="14.4" x14ac:dyDescent="0.3">
      <c r="A1578" s="2">
        <f>ROW()</f>
        <v>1578</v>
      </c>
      <c r="B1578" s="56"/>
      <c r="C1578" s="8">
        <f t="shared" ca="1" si="263"/>
        <v>14</v>
      </c>
      <c r="D1578" s="8">
        <f t="shared" ca="1" si="264"/>
        <v>0</v>
      </c>
      <c r="E1578" s="50">
        <f t="shared" ca="1" si="258"/>
        <v>0</v>
      </c>
      <c r="F1578" s="2" t="str">
        <f t="shared" ca="1" si="265"/>
        <v/>
      </c>
      <c r="BD1578" s="49">
        <f t="shared" ca="1" si="260"/>
        <v>815.5</v>
      </c>
      <c r="BE1578" s="3">
        <f t="shared" ca="1" si="259"/>
        <v>8.1500000000000003E-2</v>
      </c>
      <c r="BF1578" s="3">
        <f t="shared" ca="1" si="261"/>
        <v>-1.3950525282585462</v>
      </c>
      <c r="BG1578" s="9">
        <f t="shared" ca="1" si="262"/>
        <v>0</v>
      </c>
      <c r="BH1578" s="6">
        <f ca="1">IF(ISNUMBER('Descriptive Stats'!BF1578),'Descriptive Stats'!BF1578,#N/A)</f>
        <v>-1.3950525282585462</v>
      </c>
      <c r="BI1578" s="6">
        <f ca="1">IF(ISNUMBER('Descriptive Stats'!E1578),'Descriptive Stats'!E1578,#N/A)</f>
        <v>0</v>
      </c>
      <c r="BK1578" s="2">
        <f t="shared" ca="1" si="266"/>
        <v>0</v>
      </c>
      <c r="BL1578" s="2" t="str">
        <f t="shared" ca="1" si="267"/>
        <v/>
      </c>
    </row>
    <row r="1579" spans="1:64" ht="14.4" x14ac:dyDescent="0.3">
      <c r="A1579" s="2">
        <f>ROW()</f>
        <v>1579</v>
      </c>
      <c r="B1579" s="56"/>
      <c r="C1579" s="8">
        <f t="shared" ca="1" si="263"/>
        <v>11</v>
      </c>
      <c r="D1579" s="8">
        <f t="shared" ca="1" si="264"/>
        <v>0</v>
      </c>
      <c r="E1579" s="50">
        <f t="shared" ca="1" si="258"/>
        <v>15</v>
      </c>
      <c r="F1579" s="2" t="str">
        <f t="shared" ca="1" si="265"/>
        <v/>
      </c>
      <c r="BD1579" s="49">
        <f t="shared" ca="1" si="260"/>
        <v>5051.5</v>
      </c>
      <c r="BE1579" s="3">
        <f t="shared" ca="1" si="259"/>
        <v>0.50509999999999999</v>
      </c>
      <c r="BF1579" s="3">
        <f t="shared" ca="1" si="261"/>
        <v>1.2784152420787677E-2</v>
      </c>
      <c r="BG1579" s="9">
        <f t="shared" ca="1" si="262"/>
        <v>15</v>
      </c>
      <c r="BH1579" s="6">
        <f ca="1">IF(ISNUMBER('Descriptive Stats'!BF1579),'Descriptive Stats'!BF1579,#N/A)</f>
        <v>1.2784152420787677E-2</v>
      </c>
      <c r="BI1579" s="6">
        <f ca="1">IF(ISNUMBER('Descriptive Stats'!E1579),'Descriptive Stats'!E1579,#N/A)</f>
        <v>15</v>
      </c>
      <c r="BK1579" s="2" t="str">
        <f t="shared" ca="1" si="266"/>
        <v/>
      </c>
      <c r="BL1579" s="2">
        <f t="shared" ca="1" si="267"/>
        <v>15</v>
      </c>
    </row>
    <row r="1580" spans="1:64" ht="14.4" x14ac:dyDescent="0.3">
      <c r="A1580" s="2">
        <f>ROW()</f>
        <v>1580</v>
      </c>
      <c r="B1580" s="56"/>
      <c r="C1580" s="8">
        <f t="shared" ca="1" si="263"/>
        <v>24</v>
      </c>
      <c r="D1580" s="8">
        <f t="shared" ca="1" si="264"/>
        <v>15</v>
      </c>
      <c r="E1580" s="50">
        <f t="shared" ca="1" si="258"/>
        <v>0</v>
      </c>
      <c r="F1580" s="2" t="str">
        <f t="shared" ca="1" si="265"/>
        <v/>
      </c>
      <c r="BD1580" s="49">
        <f t="shared" ca="1" si="260"/>
        <v>815.5</v>
      </c>
      <c r="BE1580" s="3">
        <f t="shared" ca="1" si="259"/>
        <v>8.1500000000000003E-2</v>
      </c>
      <c r="BF1580" s="3">
        <f t="shared" ca="1" si="261"/>
        <v>-1.3950525282585462</v>
      </c>
      <c r="BG1580" s="9">
        <f t="shared" ca="1" si="262"/>
        <v>0</v>
      </c>
      <c r="BH1580" s="6">
        <f ca="1">IF(ISNUMBER('Descriptive Stats'!BF1580),'Descriptive Stats'!BF1580,#N/A)</f>
        <v>-1.3950525282585462</v>
      </c>
      <c r="BI1580" s="6">
        <f ca="1">IF(ISNUMBER('Descriptive Stats'!E1580),'Descriptive Stats'!E1580,#N/A)</f>
        <v>0</v>
      </c>
      <c r="BK1580" s="2">
        <f t="shared" ca="1" si="266"/>
        <v>0</v>
      </c>
      <c r="BL1580" s="2" t="str">
        <f t="shared" ca="1" si="267"/>
        <v/>
      </c>
    </row>
    <row r="1581" spans="1:64" ht="14.4" x14ac:dyDescent="0.3">
      <c r="A1581" s="2">
        <f>ROW()</f>
        <v>1581</v>
      </c>
      <c r="B1581" s="56"/>
      <c r="C1581" s="8">
        <f t="shared" ca="1" si="263"/>
        <v>22</v>
      </c>
      <c r="D1581" s="8">
        <f t="shared" ca="1" si="264"/>
        <v>0</v>
      </c>
      <c r="E1581" s="50">
        <f t="shared" ca="1" si="258"/>
        <v>6</v>
      </c>
      <c r="F1581" s="2" t="str">
        <f t="shared" ca="1" si="265"/>
        <v/>
      </c>
      <c r="BD1581" s="49">
        <f t="shared" ca="1" si="260"/>
        <v>3900</v>
      </c>
      <c r="BE1581" s="3">
        <f t="shared" ca="1" si="259"/>
        <v>0.38995000000000002</v>
      </c>
      <c r="BF1581" s="3">
        <f t="shared" ca="1" si="261"/>
        <v>-0.2794493539703507</v>
      </c>
      <c r="BG1581" s="9">
        <f t="shared" ca="1" si="262"/>
        <v>6</v>
      </c>
      <c r="BH1581" s="6">
        <f ca="1">IF(ISNUMBER('Descriptive Stats'!BF1581),'Descriptive Stats'!BF1581,#N/A)</f>
        <v>-0.2794493539703507</v>
      </c>
      <c r="BI1581" s="6">
        <f ca="1">IF(ISNUMBER('Descriptive Stats'!E1581),'Descriptive Stats'!E1581,#N/A)</f>
        <v>6</v>
      </c>
      <c r="BK1581" s="2" t="str">
        <f t="shared" ca="1" si="266"/>
        <v/>
      </c>
      <c r="BL1581" s="2">
        <f t="shared" ca="1" si="267"/>
        <v>6</v>
      </c>
    </row>
    <row r="1582" spans="1:64" ht="14.4" x14ac:dyDescent="0.3">
      <c r="A1582" s="2">
        <f>ROW()</f>
        <v>1582</v>
      </c>
      <c r="B1582" s="56"/>
      <c r="C1582" s="8">
        <f t="shared" ca="1" si="263"/>
        <v>16</v>
      </c>
      <c r="D1582" s="8">
        <f t="shared" ca="1" si="264"/>
        <v>6</v>
      </c>
      <c r="E1582" s="50">
        <f t="shared" ca="1" si="258"/>
        <v>9</v>
      </c>
      <c r="F1582" s="2" t="str">
        <f t="shared" ca="1" si="265"/>
        <v/>
      </c>
      <c r="BD1582" s="49">
        <f t="shared" ca="1" si="260"/>
        <v>4819</v>
      </c>
      <c r="BE1582" s="3">
        <f t="shared" ca="1" si="259"/>
        <v>0.48185</v>
      </c>
      <c r="BF1582" s="3">
        <f t="shared" ca="1" si="261"/>
        <v>-4.5511009098988427E-2</v>
      </c>
      <c r="BG1582" s="9">
        <f t="shared" ca="1" si="262"/>
        <v>9</v>
      </c>
      <c r="BH1582" s="6">
        <f ca="1">IF(ISNUMBER('Descriptive Stats'!BF1582),'Descriptive Stats'!BF1582,#N/A)</f>
        <v>-4.5511009098988427E-2</v>
      </c>
      <c r="BI1582" s="6">
        <f ca="1">IF(ISNUMBER('Descriptive Stats'!E1582),'Descriptive Stats'!E1582,#N/A)</f>
        <v>9</v>
      </c>
      <c r="BK1582" s="2" t="str">
        <f t="shared" ca="1" si="266"/>
        <v/>
      </c>
      <c r="BL1582" s="2">
        <f t="shared" ca="1" si="267"/>
        <v>9</v>
      </c>
    </row>
    <row r="1583" spans="1:64" ht="14.4" x14ac:dyDescent="0.3">
      <c r="A1583" s="2">
        <f>ROW()</f>
        <v>1583</v>
      </c>
      <c r="B1583" s="56"/>
      <c r="C1583" s="8">
        <f t="shared" ca="1" si="263"/>
        <v>23</v>
      </c>
      <c r="D1583" s="8">
        <f t="shared" ca="1" si="264"/>
        <v>9</v>
      </c>
      <c r="E1583" s="50">
        <f t="shared" ca="1" si="258"/>
        <v>1</v>
      </c>
      <c r="F1583" s="2" t="str">
        <f t="shared" ca="1" si="265"/>
        <v/>
      </c>
      <c r="BD1583" s="49">
        <f t="shared" ca="1" si="260"/>
        <v>1871</v>
      </c>
      <c r="BE1583" s="3">
        <f t="shared" ca="1" si="259"/>
        <v>0.18704999999999999</v>
      </c>
      <c r="BF1583" s="3">
        <f t="shared" ca="1" si="261"/>
        <v>-0.88881967520906158</v>
      </c>
      <c r="BG1583" s="9">
        <f t="shared" ca="1" si="262"/>
        <v>1</v>
      </c>
      <c r="BH1583" s="6">
        <f ca="1">IF(ISNUMBER('Descriptive Stats'!BF1583),'Descriptive Stats'!BF1583,#N/A)</f>
        <v>-0.88881967520906158</v>
      </c>
      <c r="BI1583" s="6">
        <f ca="1">IF(ISNUMBER('Descriptive Stats'!E1583),'Descriptive Stats'!E1583,#N/A)</f>
        <v>1</v>
      </c>
      <c r="BK1583" s="2">
        <f t="shared" ca="1" si="266"/>
        <v>1</v>
      </c>
      <c r="BL1583" s="2" t="str">
        <f t="shared" ca="1" si="267"/>
        <v/>
      </c>
    </row>
    <row r="1584" spans="1:64" ht="14.4" x14ac:dyDescent="0.3">
      <c r="A1584" s="2">
        <f>ROW()</f>
        <v>1584</v>
      </c>
      <c r="B1584" s="56"/>
      <c r="C1584" s="8">
        <f t="shared" ca="1" si="263"/>
        <v>12</v>
      </c>
      <c r="D1584" s="8">
        <f t="shared" ca="1" si="264"/>
        <v>1</v>
      </c>
      <c r="E1584" s="50">
        <f t="shared" ca="1" si="258"/>
        <v>0</v>
      </c>
      <c r="F1584" s="2" t="str">
        <f t="shared" ca="1" si="265"/>
        <v/>
      </c>
      <c r="BD1584" s="49">
        <f t="shared" ca="1" si="260"/>
        <v>815.5</v>
      </c>
      <c r="BE1584" s="3">
        <f t="shared" ca="1" si="259"/>
        <v>8.1500000000000003E-2</v>
      </c>
      <c r="BF1584" s="3">
        <f t="shared" ca="1" si="261"/>
        <v>-1.3950525282585462</v>
      </c>
      <c r="BG1584" s="9">
        <f t="shared" ca="1" si="262"/>
        <v>0</v>
      </c>
      <c r="BH1584" s="6">
        <f ca="1">IF(ISNUMBER('Descriptive Stats'!BF1584),'Descriptive Stats'!BF1584,#N/A)</f>
        <v>-1.3950525282585462</v>
      </c>
      <c r="BI1584" s="6">
        <f ca="1">IF(ISNUMBER('Descriptive Stats'!E1584),'Descriptive Stats'!E1584,#N/A)</f>
        <v>0</v>
      </c>
      <c r="BK1584" s="2">
        <f t="shared" ca="1" si="266"/>
        <v>0</v>
      </c>
      <c r="BL1584" s="2" t="str">
        <f t="shared" ca="1" si="267"/>
        <v/>
      </c>
    </row>
    <row r="1585" spans="1:64" ht="14.4" x14ac:dyDescent="0.3">
      <c r="A1585" s="2">
        <f>ROW()</f>
        <v>1585</v>
      </c>
      <c r="B1585" s="56"/>
      <c r="C1585" s="8">
        <f t="shared" ca="1" si="263"/>
        <v>4</v>
      </c>
      <c r="D1585" s="8">
        <f t="shared" ca="1" si="264"/>
        <v>0</v>
      </c>
      <c r="E1585" s="50">
        <f t="shared" ca="1" si="258"/>
        <v>19</v>
      </c>
      <c r="F1585" s="2" t="str">
        <f t="shared" ca="1" si="265"/>
        <v>X</v>
      </c>
      <c r="BD1585" s="49">
        <f t="shared" ca="1" si="260"/>
        <v>5294</v>
      </c>
      <c r="BE1585" s="3">
        <f t="shared" ca="1" si="259"/>
        <v>0.52934999999999999</v>
      </c>
      <c r="BF1585" s="3">
        <f t="shared" ca="1" si="261"/>
        <v>7.3636031452008061E-2</v>
      </c>
      <c r="BG1585" s="9">
        <f t="shared" ca="1" si="262"/>
        <v>19</v>
      </c>
      <c r="BH1585" s="6">
        <f ca="1">IF(ISNUMBER('Descriptive Stats'!BF1585),'Descriptive Stats'!BF1585,#N/A)</f>
        <v>7.3636031452008061E-2</v>
      </c>
      <c r="BI1585" s="6">
        <f ca="1">IF(ISNUMBER('Descriptive Stats'!E1585),'Descriptive Stats'!E1585,#N/A)</f>
        <v>19</v>
      </c>
      <c r="BK1585" s="2" t="str">
        <f t="shared" ca="1" si="266"/>
        <v/>
      </c>
      <c r="BL1585" s="2">
        <f t="shared" ca="1" si="267"/>
        <v>19</v>
      </c>
    </row>
    <row r="1586" spans="1:64" ht="14.4" x14ac:dyDescent="0.3">
      <c r="A1586" s="2">
        <f>ROW()</f>
        <v>1586</v>
      </c>
      <c r="B1586" s="56"/>
      <c r="C1586" s="8">
        <f t="shared" ca="1" si="263"/>
        <v>7</v>
      </c>
      <c r="D1586" s="8">
        <f t="shared" ca="1" si="264"/>
        <v>19</v>
      </c>
      <c r="E1586" s="50">
        <f t="shared" ca="1" si="258"/>
        <v>1</v>
      </c>
      <c r="F1586" s="2" t="str">
        <f t="shared" ca="1" si="265"/>
        <v/>
      </c>
      <c r="BD1586" s="49">
        <f t="shared" ca="1" si="260"/>
        <v>1871</v>
      </c>
      <c r="BE1586" s="3">
        <f t="shared" ca="1" si="259"/>
        <v>0.18704999999999999</v>
      </c>
      <c r="BF1586" s="3">
        <f t="shared" ca="1" si="261"/>
        <v>-0.88881967520906158</v>
      </c>
      <c r="BG1586" s="9">
        <f t="shared" ca="1" si="262"/>
        <v>1</v>
      </c>
      <c r="BH1586" s="6">
        <f ca="1">IF(ISNUMBER('Descriptive Stats'!BF1586),'Descriptive Stats'!BF1586,#N/A)</f>
        <v>-0.88881967520906158</v>
      </c>
      <c r="BI1586" s="6">
        <f ca="1">IF(ISNUMBER('Descriptive Stats'!E1586),'Descriptive Stats'!E1586,#N/A)</f>
        <v>1</v>
      </c>
      <c r="BK1586" s="2">
        <f t="shared" ca="1" si="266"/>
        <v>1</v>
      </c>
      <c r="BL1586" s="2" t="str">
        <f t="shared" ca="1" si="267"/>
        <v/>
      </c>
    </row>
    <row r="1587" spans="1:64" ht="14.4" x14ac:dyDescent="0.3">
      <c r="A1587" s="2">
        <f>ROW()</f>
        <v>1587</v>
      </c>
      <c r="B1587" s="56"/>
      <c r="C1587" s="8">
        <f t="shared" ca="1" si="263"/>
        <v>8</v>
      </c>
      <c r="D1587" s="8">
        <f t="shared" ca="1" si="264"/>
        <v>1</v>
      </c>
      <c r="E1587" s="50">
        <f t="shared" ca="1" si="258"/>
        <v>7</v>
      </c>
      <c r="F1587" s="2" t="str">
        <f t="shared" ca="1" si="265"/>
        <v/>
      </c>
      <c r="BD1587" s="49">
        <f t="shared" ca="1" si="260"/>
        <v>4473.5</v>
      </c>
      <c r="BE1587" s="3">
        <f t="shared" ca="1" si="259"/>
        <v>0.44729999999999998</v>
      </c>
      <c r="BF1587" s="3">
        <f t="shared" ca="1" si="261"/>
        <v>-0.13248586824472414</v>
      </c>
      <c r="BG1587" s="9">
        <f t="shared" ca="1" si="262"/>
        <v>7</v>
      </c>
      <c r="BH1587" s="6">
        <f ca="1">IF(ISNUMBER('Descriptive Stats'!BF1587),'Descriptive Stats'!BF1587,#N/A)</f>
        <v>-0.13248586824472414</v>
      </c>
      <c r="BI1587" s="6">
        <f ca="1">IF(ISNUMBER('Descriptive Stats'!E1587),'Descriptive Stats'!E1587,#N/A)</f>
        <v>7</v>
      </c>
      <c r="BK1587" s="2" t="str">
        <f t="shared" ca="1" si="266"/>
        <v/>
      </c>
      <c r="BL1587" s="2">
        <f t="shared" ca="1" si="267"/>
        <v>7</v>
      </c>
    </row>
    <row r="1588" spans="1:64" ht="14.4" x14ac:dyDescent="0.3">
      <c r="A1588" s="2">
        <f>ROW()</f>
        <v>1588</v>
      </c>
      <c r="B1588" s="56"/>
      <c r="C1588" s="8">
        <f t="shared" ca="1" si="263"/>
        <v>19</v>
      </c>
      <c r="D1588" s="8">
        <f t="shared" ca="1" si="264"/>
        <v>7</v>
      </c>
      <c r="E1588" s="50">
        <f t="shared" ca="1" si="258"/>
        <v>3</v>
      </c>
      <c r="F1588" s="2" t="str">
        <f t="shared" ca="1" si="265"/>
        <v/>
      </c>
      <c r="BD1588" s="49">
        <f t="shared" ca="1" si="260"/>
        <v>3200</v>
      </c>
      <c r="BE1588" s="3">
        <f t="shared" ca="1" si="259"/>
        <v>0.31995000000000001</v>
      </c>
      <c r="BF1588" s="3">
        <f t="shared" ca="1" si="261"/>
        <v>-0.46783862043457014</v>
      </c>
      <c r="BG1588" s="9">
        <f t="shared" ca="1" si="262"/>
        <v>3</v>
      </c>
      <c r="BH1588" s="6">
        <f ca="1">IF(ISNUMBER('Descriptive Stats'!BF1588),'Descriptive Stats'!BF1588,#N/A)</f>
        <v>-0.46783862043457014</v>
      </c>
      <c r="BI1588" s="6">
        <f ca="1">IF(ISNUMBER('Descriptive Stats'!E1588),'Descriptive Stats'!E1588,#N/A)</f>
        <v>3</v>
      </c>
      <c r="BK1588" s="2" t="str">
        <f t="shared" ca="1" si="266"/>
        <v/>
      </c>
      <c r="BL1588" s="2">
        <f t="shared" ca="1" si="267"/>
        <v>3</v>
      </c>
    </row>
    <row r="1589" spans="1:64" ht="14.4" x14ac:dyDescent="0.3">
      <c r="A1589" s="2">
        <f>ROW()</f>
        <v>1589</v>
      </c>
      <c r="B1589" s="56"/>
      <c r="C1589" s="8">
        <f t="shared" ca="1" si="263"/>
        <v>10</v>
      </c>
      <c r="D1589" s="8">
        <f t="shared" ca="1" si="264"/>
        <v>3</v>
      </c>
      <c r="E1589" s="50">
        <f t="shared" ca="1" si="258"/>
        <v>7</v>
      </c>
      <c r="F1589" s="2" t="str">
        <f t="shared" ca="1" si="265"/>
        <v/>
      </c>
      <c r="BD1589" s="49">
        <f t="shared" ca="1" si="260"/>
        <v>4473.5</v>
      </c>
      <c r="BE1589" s="3">
        <f t="shared" ca="1" si="259"/>
        <v>0.44729999999999998</v>
      </c>
      <c r="BF1589" s="3">
        <f t="shared" ca="1" si="261"/>
        <v>-0.13248586824472414</v>
      </c>
      <c r="BG1589" s="9">
        <f t="shared" ca="1" si="262"/>
        <v>7</v>
      </c>
      <c r="BH1589" s="6">
        <f ca="1">IF(ISNUMBER('Descriptive Stats'!BF1589),'Descriptive Stats'!BF1589,#N/A)</f>
        <v>-0.13248586824472414</v>
      </c>
      <c r="BI1589" s="6">
        <f ca="1">IF(ISNUMBER('Descriptive Stats'!E1589),'Descriptive Stats'!E1589,#N/A)</f>
        <v>7</v>
      </c>
      <c r="BK1589" s="2" t="str">
        <f t="shared" ca="1" si="266"/>
        <v/>
      </c>
      <c r="BL1589" s="2">
        <f t="shared" ca="1" si="267"/>
        <v>7</v>
      </c>
    </row>
    <row r="1590" spans="1:64" ht="14.4" x14ac:dyDescent="0.3">
      <c r="A1590" s="2">
        <f>ROW()</f>
        <v>1590</v>
      </c>
      <c r="B1590" s="56"/>
      <c r="C1590" s="8">
        <f t="shared" ca="1" si="263"/>
        <v>6</v>
      </c>
      <c r="D1590" s="8">
        <f t="shared" ca="1" si="264"/>
        <v>7</v>
      </c>
      <c r="E1590" s="50">
        <f t="shared" ca="1" si="258"/>
        <v>4</v>
      </c>
      <c r="F1590" s="2" t="str">
        <f t="shared" ca="1" si="265"/>
        <v/>
      </c>
      <c r="BD1590" s="49">
        <f t="shared" ca="1" si="260"/>
        <v>3442</v>
      </c>
      <c r="BE1590" s="3">
        <f t="shared" ca="1" si="259"/>
        <v>0.34415000000000001</v>
      </c>
      <c r="BF1590" s="3">
        <f t="shared" ca="1" si="261"/>
        <v>-0.40116316278173481</v>
      </c>
      <c r="BG1590" s="9">
        <f t="shared" ca="1" si="262"/>
        <v>4</v>
      </c>
      <c r="BH1590" s="6">
        <f ca="1">IF(ISNUMBER('Descriptive Stats'!BF1590),'Descriptive Stats'!BF1590,#N/A)</f>
        <v>-0.40116316278173481</v>
      </c>
      <c r="BI1590" s="6">
        <f ca="1">IF(ISNUMBER('Descriptive Stats'!E1590),'Descriptive Stats'!E1590,#N/A)</f>
        <v>4</v>
      </c>
      <c r="BK1590" s="2" t="str">
        <f t="shared" ca="1" si="266"/>
        <v/>
      </c>
      <c r="BL1590" s="2">
        <f t="shared" ca="1" si="267"/>
        <v>4</v>
      </c>
    </row>
    <row r="1591" spans="1:64" ht="14.4" x14ac:dyDescent="0.3">
      <c r="A1591" s="2">
        <f>ROW()</f>
        <v>1591</v>
      </c>
      <c r="B1591" s="56"/>
      <c r="C1591" s="8">
        <f t="shared" ca="1" si="263"/>
        <v>13</v>
      </c>
      <c r="D1591" s="8">
        <f t="shared" ca="1" si="264"/>
        <v>4</v>
      </c>
      <c r="E1591" s="50">
        <f t="shared" ca="1" si="258"/>
        <v>7</v>
      </c>
      <c r="F1591" s="2" t="str">
        <f t="shared" ca="1" si="265"/>
        <v/>
      </c>
      <c r="BD1591" s="49">
        <f t="shared" ca="1" si="260"/>
        <v>4473.5</v>
      </c>
      <c r="BE1591" s="3">
        <f t="shared" ca="1" si="259"/>
        <v>0.44729999999999998</v>
      </c>
      <c r="BF1591" s="3">
        <f t="shared" ca="1" si="261"/>
        <v>-0.13248586824472414</v>
      </c>
      <c r="BG1591" s="9">
        <f t="shared" ca="1" si="262"/>
        <v>7</v>
      </c>
      <c r="BH1591" s="6">
        <f ca="1">IF(ISNUMBER('Descriptive Stats'!BF1591),'Descriptive Stats'!BF1591,#N/A)</f>
        <v>-0.13248586824472414</v>
      </c>
      <c r="BI1591" s="6">
        <f ca="1">IF(ISNUMBER('Descriptive Stats'!E1591),'Descriptive Stats'!E1591,#N/A)</f>
        <v>7</v>
      </c>
      <c r="BK1591" s="2" t="str">
        <f t="shared" ca="1" si="266"/>
        <v/>
      </c>
      <c r="BL1591" s="2">
        <f t="shared" ca="1" si="267"/>
        <v>7</v>
      </c>
    </row>
    <row r="1592" spans="1:64" ht="14.4" x14ac:dyDescent="0.3">
      <c r="A1592" s="2">
        <f>ROW()</f>
        <v>1592</v>
      </c>
      <c r="B1592" s="56"/>
      <c r="C1592" s="8">
        <f t="shared" ca="1" si="263"/>
        <v>6</v>
      </c>
      <c r="D1592" s="8">
        <f t="shared" ca="1" si="264"/>
        <v>7</v>
      </c>
      <c r="E1592" s="50">
        <f t="shared" ca="1" si="258"/>
        <v>0</v>
      </c>
      <c r="F1592" s="2" t="str">
        <f t="shared" ca="1" si="265"/>
        <v/>
      </c>
      <c r="BD1592" s="49">
        <f t="shared" ca="1" si="260"/>
        <v>815.5</v>
      </c>
      <c r="BE1592" s="3">
        <f t="shared" ca="1" si="259"/>
        <v>8.1500000000000003E-2</v>
      </c>
      <c r="BF1592" s="3">
        <f t="shared" ca="1" si="261"/>
        <v>-1.3950525282585462</v>
      </c>
      <c r="BG1592" s="9">
        <f t="shared" ca="1" si="262"/>
        <v>0</v>
      </c>
      <c r="BH1592" s="6">
        <f ca="1">IF(ISNUMBER('Descriptive Stats'!BF1592),'Descriptive Stats'!BF1592,#N/A)</f>
        <v>-1.3950525282585462</v>
      </c>
      <c r="BI1592" s="6">
        <f ca="1">IF(ISNUMBER('Descriptive Stats'!E1592),'Descriptive Stats'!E1592,#N/A)</f>
        <v>0</v>
      </c>
      <c r="BK1592" s="2">
        <f t="shared" ca="1" si="266"/>
        <v>0</v>
      </c>
      <c r="BL1592" s="2" t="str">
        <f t="shared" ca="1" si="267"/>
        <v/>
      </c>
    </row>
    <row r="1593" spans="1:64" ht="14.4" x14ac:dyDescent="0.3">
      <c r="A1593" s="2">
        <f>ROW()</f>
        <v>1593</v>
      </c>
      <c r="B1593" s="56"/>
      <c r="C1593" s="8">
        <f t="shared" ca="1" si="263"/>
        <v>20</v>
      </c>
      <c r="D1593" s="8">
        <f t="shared" ca="1" si="264"/>
        <v>0</v>
      </c>
      <c r="E1593" s="50">
        <f t="shared" ca="1" si="258"/>
        <v>6</v>
      </c>
      <c r="F1593" s="2" t="str">
        <f t="shared" ca="1" si="265"/>
        <v/>
      </c>
      <c r="BD1593" s="49">
        <f t="shared" ca="1" si="260"/>
        <v>3900</v>
      </c>
      <c r="BE1593" s="3">
        <f t="shared" ca="1" si="259"/>
        <v>0.38995000000000002</v>
      </c>
      <c r="BF1593" s="3">
        <f t="shared" ca="1" si="261"/>
        <v>-0.2794493539703507</v>
      </c>
      <c r="BG1593" s="9">
        <f t="shared" ca="1" si="262"/>
        <v>6</v>
      </c>
      <c r="BH1593" s="6">
        <f ca="1">IF(ISNUMBER('Descriptive Stats'!BF1593),'Descriptive Stats'!BF1593,#N/A)</f>
        <v>-0.2794493539703507</v>
      </c>
      <c r="BI1593" s="6">
        <f ca="1">IF(ISNUMBER('Descriptive Stats'!E1593),'Descriptive Stats'!E1593,#N/A)</f>
        <v>6</v>
      </c>
      <c r="BK1593" s="2" t="str">
        <f t="shared" ca="1" si="266"/>
        <v/>
      </c>
      <c r="BL1593" s="2">
        <f t="shared" ca="1" si="267"/>
        <v>6</v>
      </c>
    </row>
    <row r="1594" spans="1:64" ht="14.4" x14ac:dyDescent="0.3">
      <c r="A1594" s="2">
        <f>ROW()</f>
        <v>1594</v>
      </c>
      <c r="B1594" s="56"/>
      <c r="C1594" s="8">
        <f t="shared" ca="1" si="263"/>
        <v>2</v>
      </c>
      <c r="D1594" s="8">
        <f t="shared" ca="1" si="264"/>
        <v>6</v>
      </c>
      <c r="E1594" s="50">
        <f t="shared" ca="1" si="258"/>
        <v>7</v>
      </c>
      <c r="F1594" s="2" t="str">
        <f t="shared" ca="1" si="265"/>
        <v/>
      </c>
      <c r="BD1594" s="49">
        <f t="shared" ca="1" si="260"/>
        <v>4473.5</v>
      </c>
      <c r="BE1594" s="3">
        <f t="shared" ca="1" si="259"/>
        <v>0.44729999999999998</v>
      </c>
      <c r="BF1594" s="3">
        <f t="shared" ca="1" si="261"/>
        <v>-0.13248586824472414</v>
      </c>
      <c r="BG1594" s="9">
        <f t="shared" ca="1" si="262"/>
        <v>7</v>
      </c>
      <c r="BH1594" s="6">
        <f ca="1">IF(ISNUMBER('Descriptive Stats'!BF1594),'Descriptive Stats'!BF1594,#N/A)</f>
        <v>-0.13248586824472414</v>
      </c>
      <c r="BI1594" s="6">
        <f ca="1">IF(ISNUMBER('Descriptive Stats'!E1594),'Descriptive Stats'!E1594,#N/A)</f>
        <v>7</v>
      </c>
      <c r="BK1594" s="2" t="str">
        <f t="shared" ca="1" si="266"/>
        <v/>
      </c>
      <c r="BL1594" s="2">
        <f t="shared" ca="1" si="267"/>
        <v>7</v>
      </c>
    </row>
    <row r="1595" spans="1:64" ht="14.4" x14ac:dyDescent="0.3">
      <c r="A1595" s="2">
        <f>ROW()</f>
        <v>1595</v>
      </c>
      <c r="B1595" s="56"/>
      <c r="C1595" s="8">
        <f t="shared" ca="1" si="263"/>
        <v>19</v>
      </c>
      <c r="D1595" s="8">
        <f t="shared" ca="1" si="264"/>
        <v>7</v>
      </c>
      <c r="E1595" s="50">
        <f t="shared" ca="1" si="258"/>
        <v>9</v>
      </c>
      <c r="F1595" s="2" t="str">
        <f t="shared" ca="1" si="265"/>
        <v/>
      </c>
      <c r="BD1595" s="49">
        <f t="shared" ca="1" si="260"/>
        <v>4819</v>
      </c>
      <c r="BE1595" s="3">
        <f t="shared" ca="1" si="259"/>
        <v>0.48185</v>
      </c>
      <c r="BF1595" s="3">
        <f t="shared" ca="1" si="261"/>
        <v>-4.5511009098988427E-2</v>
      </c>
      <c r="BG1595" s="9">
        <f t="shared" ca="1" si="262"/>
        <v>9</v>
      </c>
      <c r="BH1595" s="6">
        <f ca="1">IF(ISNUMBER('Descriptive Stats'!BF1595),'Descriptive Stats'!BF1595,#N/A)</f>
        <v>-4.5511009098988427E-2</v>
      </c>
      <c r="BI1595" s="6">
        <f ca="1">IF(ISNUMBER('Descriptive Stats'!E1595),'Descriptive Stats'!E1595,#N/A)</f>
        <v>9</v>
      </c>
      <c r="BK1595" s="2" t="str">
        <f t="shared" ca="1" si="266"/>
        <v/>
      </c>
      <c r="BL1595" s="2">
        <f t="shared" ca="1" si="267"/>
        <v>9</v>
      </c>
    </row>
    <row r="1596" spans="1:64" ht="14.4" x14ac:dyDescent="0.3">
      <c r="A1596" s="2">
        <f>ROW()</f>
        <v>1596</v>
      </c>
      <c r="B1596" s="56"/>
      <c r="C1596" s="8">
        <f t="shared" ca="1" si="263"/>
        <v>23</v>
      </c>
      <c r="D1596" s="8">
        <f t="shared" ca="1" si="264"/>
        <v>9</v>
      </c>
      <c r="E1596" s="50">
        <f t="shared" ca="1" si="258"/>
        <v>1</v>
      </c>
      <c r="F1596" s="2" t="str">
        <f t="shared" ca="1" si="265"/>
        <v/>
      </c>
      <c r="BD1596" s="49">
        <f t="shared" ca="1" si="260"/>
        <v>1871</v>
      </c>
      <c r="BE1596" s="3">
        <f t="shared" ca="1" si="259"/>
        <v>0.18704999999999999</v>
      </c>
      <c r="BF1596" s="3">
        <f t="shared" ca="1" si="261"/>
        <v>-0.88881967520906158</v>
      </c>
      <c r="BG1596" s="9">
        <f t="shared" ca="1" si="262"/>
        <v>1</v>
      </c>
      <c r="BH1596" s="6">
        <f ca="1">IF(ISNUMBER('Descriptive Stats'!BF1596),'Descriptive Stats'!BF1596,#N/A)</f>
        <v>-0.88881967520906158</v>
      </c>
      <c r="BI1596" s="6">
        <f ca="1">IF(ISNUMBER('Descriptive Stats'!E1596),'Descriptive Stats'!E1596,#N/A)</f>
        <v>1</v>
      </c>
      <c r="BK1596" s="2">
        <f t="shared" ca="1" si="266"/>
        <v>1</v>
      </c>
      <c r="BL1596" s="2" t="str">
        <f t="shared" ca="1" si="267"/>
        <v/>
      </c>
    </row>
    <row r="1597" spans="1:64" ht="14.4" x14ac:dyDescent="0.3">
      <c r="A1597" s="2">
        <f>ROW()</f>
        <v>1597</v>
      </c>
      <c r="B1597" s="56"/>
      <c r="C1597" s="8">
        <f t="shared" ca="1" si="263"/>
        <v>8</v>
      </c>
      <c r="D1597" s="8">
        <f t="shared" ca="1" si="264"/>
        <v>1</v>
      </c>
      <c r="E1597" s="50">
        <f t="shared" ca="1" si="258"/>
        <v>0</v>
      </c>
      <c r="F1597" s="2" t="str">
        <f t="shared" ca="1" si="265"/>
        <v/>
      </c>
      <c r="BD1597" s="49">
        <f t="shared" ca="1" si="260"/>
        <v>815.5</v>
      </c>
      <c r="BE1597" s="3">
        <f t="shared" ca="1" si="259"/>
        <v>8.1500000000000003E-2</v>
      </c>
      <c r="BF1597" s="3">
        <f t="shared" ca="1" si="261"/>
        <v>-1.3950525282585462</v>
      </c>
      <c r="BG1597" s="9">
        <f t="shared" ca="1" si="262"/>
        <v>0</v>
      </c>
      <c r="BH1597" s="6">
        <f ca="1">IF(ISNUMBER('Descriptive Stats'!BF1597),'Descriptive Stats'!BF1597,#N/A)</f>
        <v>-1.3950525282585462</v>
      </c>
      <c r="BI1597" s="6">
        <f ca="1">IF(ISNUMBER('Descriptive Stats'!E1597),'Descriptive Stats'!E1597,#N/A)</f>
        <v>0</v>
      </c>
      <c r="BK1597" s="2">
        <f t="shared" ca="1" si="266"/>
        <v>0</v>
      </c>
      <c r="BL1597" s="2" t="str">
        <f t="shared" ca="1" si="267"/>
        <v/>
      </c>
    </row>
    <row r="1598" spans="1:64" ht="14.4" x14ac:dyDescent="0.3">
      <c r="A1598" s="2">
        <f>ROW()</f>
        <v>1598</v>
      </c>
      <c r="B1598" s="56"/>
      <c r="C1598" s="8">
        <f t="shared" ca="1" si="263"/>
        <v>20</v>
      </c>
      <c r="D1598" s="8">
        <f t="shared" ca="1" si="264"/>
        <v>0</v>
      </c>
      <c r="E1598" s="50">
        <f t="shared" ca="1" si="258"/>
        <v>7</v>
      </c>
      <c r="F1598" s="2" t="str">
        <f t="shared" ca="1" si="265"/>
        <v/>
      </c>
      <c r="BD1598" s="49">
        <f t="shared" ca="1" si="260"/>
        <v>4473.5</v>
      </c>
      <c r="BE1598" s="3">
        <f t="shared" ca="1" si="259"/>
        <v>0.44729999999999998</v>
      </c>
      <c r="BF1598" s="3">
        <f t="shared" ca="1" si="261"/>
        <v>-0.13248586824472414</v>
      </c>
      <c r="BG1598" s="9">
        <f t="shared" ca="1" si="262"/>
        <v>7</v>
      </c>
      <c r="BH1598" s="6">
        <f ca="1">IF(ISNUMBER('Descriptive Stats'!BF1598),'Descriptive Stats'!BF1598,#N/A)</f>
        <v>-0.13248586824472414</v>
      </c>
      <c r="BI1598" s="6">
        <f ca="1">IF(ISNUMBER('Descriptive Stats'!E1598),'Descriptive Stats'!E1598,#N/A)</f>
        <v>7</v>
      </c>
      <c r="BK1598" s="2" t="str">
        <f t="shared" ca="1" si="266"/>
        <v/>
      </c>
      <c r="BL1598" s="2">
        <f t="shared" ca="1" si="267"/>
        <v>7</v>
      </c>
    </row>
    <row r="1599" spans="1:64" ht="14.4" x14ac:dyDescent="0.3">
      <c r="A1599" s="2">
        <f>ROW()</f>
        <v>1599</v>
      </c>
      <c r="B1599" s="56"/>
      <c r="C1599" s="8">
        <f t="shared" ca="1" si="263"/>
        <v>19</v>
      </c>
      <c r="D1599" s="8">
        <f t="shared" ca="1" si="264"/>
        <v>7</v>
      </c>
      <c r="E1599" s="50">
        <f t="shared" ca="1" si="258"/>
        <v>19</v>
      </c>
      <c r="F1599" s="2" t="str">
        <f t="shared" ca="1" si="265"/>
        <v>X</v>
      </c>
      <c r="BD1599" s="49">
        <f t="shared" ca="1" si="260"/>
        <v>5294</v>
      </c>
      <c r="BE1599" s="3">
        <f t="shared" ca="1" si="259"/>
        <v>0.52934999999999999</v>
      </c>
      <c r="BF1599" s="3">
        <f t="shared" ca="1" si="261"/>
        <v>7.3636031452008061E-2</v>
      </c>
      <c r="BG1599" s="9">
        <f t="shared" ca="1" si="262"/>
        <v>19</v>
      </c>
      <c r="BH1599" s="6">
        <f ca="1">IF(ISNUMBER('Descriptive Stats'!BF1599),'Descriptive Stats'!BF1599,#N/A)</f>
        <v>7.3636031452008061E-2</v>
      </c>
      <c r="BI1599" s="6">
        <f ca="1">IF(ISNUMBER('Descriptive Stats'!E1599),'Descriptive Stats'!E1599,#N/A)</f>
        <v>19</v>
      </c>
      <c r="BK1599" s="2" t="str">
        <f t="shared" ca="1" si="266"/>
        <v/>
      </c>
      <c r="BL1599" s="2">
        <f t="shared" ca="1" si="267"/>
        <v>19</v>
      </c>
    </row>
    <row r="1600" spans="1:64" ht="14.4" x14ac:dyDescent="0.3">
      <c r="A1600" s="2">
        <f>ROW()</f>
        <v>1600</v>
      </c>
      <c r="B1600" s="56"/>
      <c r="C1600" s="8">
        <f t="shared" ca="1" si="263"/>
        <v>7</v>
      </c>
      <c r="D1600" s="8">
        <f t="shared" ca="1" si="264"/>
        <v>19</v>
      </c>
      <c r="E1600" s="50">
        <f t="shared" ca="1" si="258"/>
        <v>6</v>
      </c>
      <c r="F1600" s="2" t="str">
        <f t="shared" ca="1" si="265"/>
        <v/>
      </c>
      <c r="BD1600" s="49">
        <f t="shared" ca="1" si="260"/>
        <v>3900</v>
      </c>
      <c r="BE1600" s="3">
        <f t="shared" ca="1" si="259"/>
        <v>0.38995000000000002</v>
      </c>
      <c r="BF1600" s="3">
        <f t="shared" ca="1" si="261"/>
        <v>-0.2794493539703507</v>
      </c>
      <c r="BG1600" s="9">
        <f t="shared" ca="1" si="262"/>
        <v>6</v>
      </c>
      <c r="BH1600" s="6">
        <f ca="1">IF(ISNUMBER('Descriptive Stats'!BF1600),'Descriptive Stats'!BF1600,#N/A)</f>
        <v>-0.2794493539703507</v>
      </c>
      <c r="BI1600" s="6">
        <f ca="1">IF(ISNUMBER('Descriptive Stats'!E1600),'Descriptive Stats'!E1600,#N/A)</f>
        <v>6</v>
      </c>
      <c r="BK1600" s="2" t="str">
        <f t="shared" ca="1" si="266"/>
        <v/>
      </c>
      <c r="BL1600" s="2">
        <f t="shared" ca="1" si="267"/>
        <v>6</v>
      </c>
    </row>
    <row r="1601" spans="1:64" ht="14.4" x14ac:dyDescent="0.3">
      <c r="A1601" s="2">
        <f>ROW()</f>
        <v>1601</v>
      </c>
      <c r="B1601" s="56"/>
      <c r="C1601" s="8">
        <f t="shared" ca="1" si="263"/>
        <v>5</v>
      </c>
      <c r="D1601" s="8">
        <f t="shared" ca="1" si="264"/>
        <v>6</v>
      </c>
      <c r="E1601" s="50">
        <f t="shared" ca="1" si="258"/>
        <v>6</v>
      </c>
      <c r="F1601" s="2" t="str">
        <f t="shared" ca="1" si="265"/>
        <v/>
      </c>
      <c r="BD1601" s="49">
        <f t="shared" ca="1" si="260"/>
        <v>3900</v>
      </c>
      <c r="BE1601" s="3">
        <f t="shared" ca="1" si="259"/>
        <v>0.38995000000000002</v>
      </c>
      <c r="BF1601" s="3">
        <f t="shared" ca="1" si="261"/>
        <v>-0.2794493539703507</v>
      </c>
      <c r="BG1601" s="9">
        <f t="shared" ca="1" si="262"/>
        <v>6</v>
      </c>
      <c r="BH1601" s="6">
        <f ca="1">IF(ISNUMBER('Descriptive Stats'!BF1601),'Descriptive Stats'!BF1601,#N/A)</f>
        <v>-0.2794493539703507</v>
      </c>
      <c r="BI1601" s="6">
        <f ca="1">IF(ISNUMBER('Descriptive Stats'!E1601),'Descriptive Stats'!E1601,#N/A)</f>
        <v>6</v>
      </c>
      <c r="BK1601" s="2" t="str">
        <f t="shared" ca="1" si="266"/>
        <v/>
      </c>
      <c r="BL1601" s="2">
        <f t="shared" ca="1" si="267"/>
        <v>6</v>
      </c>
    </row>
    <row r="1602" spans="1:64" ht="14.4" x14ac:dyDescent="0.3">
      <c r="A1602" s="2">
        <f>ROW()</f>
        <v>1602</v>
      </c>
      <c r="B1602" s="56"/>
      <c r="C1602" s="8">
        <f t="shared" ca="1" si="263"/>
        <v>16</v>
      </c>
      <c r="D1602" s="8">
        <f t="shared" ca="1" si="264"/>
        <v>6</v>
      </c>
      <c r="E1602" s="50">
        <f t="shared" ca="1" si="258"/>
        <v>2</v>
      </c>
      <c r="F1602" s="2" t="str">
        <f t="shared" ca="1" si="265"/>
        <v/>
      </c>
      <c r="BD1602" s="49">
        <f t="shared" ca="1" si="260"/>
        <v>2595</v>
      </c>
      <c r="BE1602" s="3">
        <f t="shared" ca="1" si="259"/>
        <v>0.25945000000000001</v>
      </c>
      <c r="BF1602" s="3">
        <f t="shared" ca="1" si="261"/>
        <v>-0.6450419512753276</v>
      </c>
      <c r="BG1602" s="9">
        <f t="shared" ca="1" si="262"/>
        <v>2</v>
      </c>
      <c r="BH1602" s="6">
        <f ca="1">IF(ISNUMBER('Descriptive Stats'!BF1602),'Descriptive Stats'!BF1602,#N/A)</f>
        <v>-0.6450419512753276</v>
      </c>
      <c r="BI1602" s="6">
        <f ca="1">IF(ISNUMBER('Descriptive Stats'!E1602),'Descriptive Stats'!E1602,#N/A)</f>
        <v>2</v>
      </c>
      <c r="BK1602" s="2">
        <f t="shared" ca="1" si="266"/>
        <v>2</v>
      </c>
      <c r="BL1602" s="2">
        <f t="shared" ca="1" si="267"/>
        <v>2</v>
      </c>
    </row>
    <row r="1603" spans="1:64" ht="14.4" x14ac:dyDescent="0.3">
      <c r="A1603" s="2">
        <f>ROW()</f>
        <v>1603</v>
      </c>
      <c r="B1603" s="56"/>
      <c r="C1603" s="8">
        <f t="shared" ca="1" si="263"/>
        <v>3</v>
      </c>
      <c r="D1603" s="8">
        <f t="shared" ca="1" si="264"/>
        <v>2</v>
      </c>
      <c r="E1603" s="50">
        <f t="shared" ref="E1603:E1666" ca="1" si="268">IF(0=MOD(ROW(),$J$1),AVERAGE(OFFSET($D$2,ROW()-$J$1,0,$J$1,1)),"")</f>
        <v>6</v>
      </c>
      <c r="F1603" s="2" t="str">
        <f t="shared" ca="1" si="265"/>
        <v/>
      </c>
      <c r="BD1603" s="49">
        <f t="shared" ca="1" si="260"/>
        <v>3900</v>
      </c>
      <c r="BE1603" s="3">
        <f t="shared" ca="1" si="259"/>
        <v>0.38995000000000002</v>
      </c>
      <c r="BF1603" s="3">
        <f t="shared" ca="1" si="261"/>
        <v>-0.2794493539703507</v>
      </c>
      <c r="BG1603" s="9">
        <f t="shared" ca="1" si="262"/>
        <v>6</v>
      </c>
      <c r="BH1603" s="6">
        <f ca="1">IF(ISNUMBER('Descriptive Stats'!BF1603),'Descriptive Stats'!BF1603,#N/A)</f>
        <v>-0.2794493539703507</v>
      </c>
      <c r="BI1603" s="6">
        <f ca="1">IF(ISNUMBER('Descriptive Stats'!E1603),'Descriptive Stats'!E1603,#N/A)</f>
        <v>6</v>
      </c>
      <c r="BK1603" s="2" t="str">
        <f t="shared" ca="1" si="266"/>
        <v/>
      </c>
      <c r="BL1603" s="2">
        <f t="shared" ca="1" si="267"/>
        <v>6</v>
      </c>
    </row>
    <row r="1604" spans="1:64" ht="14.4" x14ac:dyDescent="0.3">
      <c r="A1604" s="2">
        <f>ROW()</f>
        <v>1604</v>
      </c>
      <c r="B1604" s="56"/>
      <c r="C1604" s="8">
        <f t="shared" ca="1" si="263"/>
        <v>5</v>
      </c>
      <c r="D1604" s="8">
        <f t="shared" ca="1" si="264"/>
        <v>6</v>
      </c>
      <c r="E1604" s="50">
        <f t="shared" ca="1" si="268"/>
        <v>0</v>
      </c>
      <c r="F1604" s="2" t="str">
        <f t="shared" ca="1" si="265"/>
        <v/>
      </c>
      <c r="BD1604" s="49">
        <f t="shared" ca="1" si="260"/>
        <v>815.5</v>
      </c>
      <c r="BE1604" s="3">
        <f t="shared" ca="1" si="259"/>
        <v>8.1500000000000003E-2</v>
      </c>
      <c r="BF1604" s="3">
        <f t="shared" ca="1" si="261"/>
        <v>-1.3950525282585462</v>
      </c>
      <c r="BG1604" s="9">
        <f t="shared" ca="1" si="262"/>
        <v>0</v>
      </c>
      <c r="BH1604" s="6">
        <f ca="1">IF(ISNUMBER('Descriptive Stats'!BF1604),'Descriptive Stats'!BF1604,#N/A)</f>
        <v>-1.3950525282585462</v>
      </c>
      <c r="BI1604" s="6">
        <f ca="1">IF(ISNUMBER('Descriptive Stats'!E1604),'Descriptive Stats'!E1604,#N/A)</f>
        <v>0</v>
      </c>
      <c r="BK1604" s="2">
        <f t="shared" ca="1" si="266"/>
        <v>0</v>
      </c>
      <c r="BL1604" s="2" t="str">
        <f t="shared" ca="1" si="267"/>
        <v/>
      </c>
    </row>
    <row r="1605" spans="1:64" ht="14.4" x14ac:dyDescent="0.3">
      <c r="A1605" s="2">
        <f>ROW()</f>
        <v>1605</v>
      </c>
      <c r="B1605" s="56"/>
      <c r="C1605" s="8">
        <f t="shared" ca="1" si="263"/>
        <v>18</v>
      </c>
      <c r="D1605" s="8">
        <f t="shared" ca="1" si="264"/>
        <v>0</v>
      </c>
      <c r="E1605" s="50">
        <f t="shared" ca="1" si="268"/>
        <v>15</v>
      </c>
      <c r="F1605" s="2" t="str">
        <f t="shared" ca="1" si="265"/>
        <v/>
      </c>
      <c r="BD1605" s="49">
        <f t="shared" ca="1" si="260"/>
        <v>5051.5</v>
      </c>
      <c r="BE1605" s="3">
        <f t="shared" ca="1" si="259"/>
        <v>0.50509999999999999</v>
      </c>
      <c r="BF1605" s="3">
        <f t="shared" ca="1" si="261"/>
        <v>1.2784152420787677E-2</v>
      </c>
      <c r="BG1605" s="9">
        <f t="shared" ca="1" si="262"/>
        <v>15</v>
      </c>
      <c r="BH1605" s="6">
        <f ca="1">IF(ISNUMBER('Descriptive Stats'!BF1605),'Descriptive Stats'!BF1605,#N/A)</f>
        <v>1.2784152420787677E-2</v>
      </c>
      <c r="BI1605" s="6">
        <f ca="1">IF(ISNUMBER('Descriptive Stats'!E1605),'Descriptive Stats'!E1605,#N/A)</f>
        <v>15</v>
      </c>
      <c r="BK1605" s="2" t="str">
        <f t="shared" ca="1" si="266"/>
        <v/>
      </c>
      <c r="BL1605" s="2">
        <f t="shared" ca="1" si="267"/>
        <v>15</v>
      </c>
    </row>
    <row r="1606" spans="1:64" ht="14.4" x14ac:dyDescent="0.3">
      <c r="A1606" s="2">
        <f>ROW()</f>
        <v>1606</v>
      </c>
      <c r="B1606" s="56"/>
      <c r="C1606" s="8">
        <f t="shared" ca="1" si="263"/>
        <v>24</v>
      </c>
      <c r="D1606" s="8">
        <f t="shared" ca="1" si="264"/>
        <v>15</v>
      </c>
      <c r="E1606" s="50">
        <f t="shared" ca="1" si="268"/>
        <v>0</v>
      </c>
      <c r="F1606" s="2" t="str">
        <f t="shared" ca="1" si="265"/>
        <v/>
      </c>
      <c r="BD1606" s="49">
        <f t="shared" ca="1" si="260"/>
        <v>815.5</v>
      </c>
      <c r="BE1606" s="3">
        <f t="shared" ca="1" si="259"/>
        <v>8.1500000000000003E-2</v>
      </c>
      <c r="BF1606" s="3">
        <f t="shared" ca="1" si="261"/>
        <v>-1.3950525282585462</v>
      </c>
      <c r="BG1606" s="9">
        <f t="shared" ca="1" si="262"/>
        <v>0</v>
      </c>
      <c r="BH1606" s="6">
        <f ca="1">IF(ISNUMBER('Descriptive Stats'!BF1606),'Descriptive Stats'!BF1606,#N/A)</f>
        <v>-1.3950525282585462</v>
      </c>
      <c r="BI1606" s="6">
        <f ca="1">IF(ISNUMBER('Descriptive Stats'!E1606),'Descriptive Stats'!E1606,#N/A)</f>
        <v>0</v>
      </c>
      <c r="BK1606" s="2">
        <f t="shared" ca="1" si="266"/>
        <v>0</v>
      </c>
      <c r="BL1606" s="2" t="str">
        <f t="shared" ca="1" si="267"/>
        <v/>
      </c>
    </row>
    <row r="1607" spans="1:64" ht="14.4" x14ac:dyDescent="0.3">
      <c r="A1607" s="2">
        <f>ROW()</f>
        <v>1607</v>
      </c>
      <c r="B1607" s="56"/>
      <c r="C1607" s="8">
        <f t="shared" ca="1" si="263"/>
        <v>22</v>
      </c>
      <c r="D1607" s="8">
        <f t="shared" ca="1" si="264"/>
        <v>0</v>
      </c>
      <c r="E1607" s="50">
        <f t="shared" ca="1" si="268"/>
        <v>2</v>
      </c>
      <c r="F1607" s="2" t="str">
        <f t="shared" ca="1" si="265"/>
        <v/>
      </c>
      <c r="BD1607" s="49">
        <f t="shared" ca="1" si="260"/>
        <v>2595</v>
      </c>
      <c r="BE1607" s="3">
        <f t="shared" ref="BE1607:BE1670" ca="1" si="269">IF(ISNUMBER(BD1607),(BD1607-0.5)/$BK$4,"")</f>
        <v>0.25945000000000001</v>
      </c>
      <c r="BF1607" s="3">
        <f t="shared" ca="1" si="261"/>
        <v>-0.6450419512753276</v>
      </c>
      <c r="BG1607" s="9">
        <f t="shared" ca="1" si="262"/>
        <v>2</v>
      </c>
      <c r="BH1607" s="6">
        <f ca="1">IF(ISNUMBER('Descriptive Stats'!BF1607),'Descriptive Stats'!BF1607,#N/A)</f>
        <v>-0.6450419512753276</v>
      </c>
      <c r="BI1607" s="6">
        <f ca="1">IF(ISNUMBER('Descriptive Stats'!E1607),'Descriptive Stats'!E1607,#N/A)</f>
        <v>2</v>
      </c>
      <c r="BK1607" s="2">
        <f t="shared" ca="1" si="266"/>
        <v>2</v>
      </c>
      <c r="BL1607" s="2">
        <f t="shared" ca="1" si="267"/>
        <v>2</v>
      </c>
    </row>
    <row r="1608" spans="1:64" ht="14.4" x14ac:dyDescent="0.3">
      <c r="A1608" s="2">
        <f>ROW()</f>
        <v>1608</v>
      </c>
      <c r="B1608" s="56"/>
      <c r="C1608" s="8">
        <f t="shared" ca="1" si="263"/>
        <v>17</v>
      </c>
      <c r="D1608" s="8">
        <f t="shared" ca="1" si="264"/>
        <v>2</v>
      </c>
      <c r="E1608" s="50">
        <f t="shared" ca="1" si="268"/>
        <v>3</v>
      </c>
      <c r="F1608" s="2" t="str">
        <f t="shared" ca="1" si="265"/>
        <v/>
      </c>
      <c r="BD1608" s="49">
        <f t="shared" ref="BD1608:BD1671" ca="1" si="270">IF(ISNUMBER(BG1608),_xlfn.RANK.AVG(BG1608,$BG$2:$BG$5414,1),"")</f>
        <v>3200</v>
      </c>
      <c r="BE1608" s="3">
        <f t="shared" ca="1" si="269"/>
        <v>0.31995000000000001</v>
      </c>
      <c r="BF1608" s="3">
        <f t="shared" ca="1" si="261"/>
        <v>-0.46783862043457014</v>
      </c>
      <c r="BG1608" s="9">
        <f t="shared" ca="1" si="262"/>
        <v>3</v>
      </c>
      <c r="BH1608" s="6">
        <f ca="1">IF(ISNUMBER('Descriptive Stats'!BF1608),'Descriptive Stats'!BF1608,#N/A)</f>
        <v>-0.46783862043457014</v>
      </c>
      <c r="BI1608" s="6">
        <f ca="1">IF(ISNUMBER('Descriptive Stats'!E1608),'Descriptive Stats'!E1608,#N/A)</f>
        <v>3</v>
      </c>
      <c r="BK1608" s="2" t="str">
        <f t="shared" ca="1" si="266"/>
        <v/>
      </c>
      <c r="BL1608" s="2">
        <f t="shared" ca="1" si="267"/>
        <v>3</v>
      </c>
    </row>
    <row r="1609" spans="1:64" ht="14.4" x14ac:dyDescent="0.3">
      <c r="A1609" s="2">
        <f>ROW()</f>
        <v>1609</v>
      </c>
      <c r="B1609" s="56"/>
      <c r="C1609" s="8">
        <f t="shared" ca="1" si="263"/>
        <v>10</v>
      </c>
      <c r="D1609" s="8">
        <f t="shared" ca="1" si="264"/>
        <v>3</v>
      </c>
      <c r="E1609" s="50">
        <f t="shared" ca="1" si="268"/>
        <v>15</v>
      </c>
      <c r="F1609" s="2" t="str">
        <f t="shared" ca="1" si="265"/>
        <v/>
      </c>
      <c r="BD1609" s="49">
        <f t="shared" ca="1" si="270"/>
        <v>5051.5</v>
      </c>
      <c r="BE1609" s="3">
        <f t="shared" ca="1" si="269"/>
        <v>0.50509999999999999</v>
      </c>
      <c r="BF1609" s="3">
        <f t="shared" ref="BF1609:BF1672" ca="1" si="271">IF(ISNUMBER(BE1609),_xlfn.NORM.INV(BE1609,0,1),"")</f>
        <v>1.2784152420787677E-2</v>
      </c>
      <c r="BG1609" s="9">
        <f t="shared" ref="BG1609:BG1672" ca="1" si="272">IF(ISNUMBER(E1609),E1609,"")</f>
        <v>15</v>
      </c>
      <c r="BH1609" s="6">
        <f ca="1">IF(ISNUMBER('Descriptive Stats'!BF1609),'Descriptive Stats'!BF1609,#N/A)</f>
        <v>1.2784152420787677E-2</v>
      </c>
      <c r="BI1609" s="6">
        <f ca="1">IF(ISNUMBER('Descriptive Stats'!E1609),'Descriptive Stats'!E1609,#N/A)</f>
        <v>15</v>
      </c>
      <c r="BK1609" s="2" t="str">
        <f t="shared" ca="1" si="266"/>
        <v/>
      </c>
      <c r="BL1609" s="2">
        <f t="shared" ca="1" si="267"/>
        <v>15</v>
      </c>
    </row>
    <row r="1610" spans="1:64" ht="14.4" x14ac:dyDescent="0.3">
      <c r="A1610" s="2">
        <f>ROW()</f>
        <v>1610</v>
      </c>
      <c r="B1610" s="56"/>
      <c r="C1610" s="8">
        <f t="shared" ca="1" si="263"/>
        <v>24</v>
      </c>
      <c r="D1610" s="8">
        <f t="shared" ca="1" si="264"/>
        <v>15</v>
      </c>
      <c r="E1610" s="50">
        <f t="shared" ca="1" si="268"/>
        <v>15</v>
      </c>
      <c r="F1610" s="2" t="str">
        <f t="shared" ca="1" si="265"/>
        <v/>
      </c>
      <c r="BD1610" s="49">
        <f t="shared" ca="1" si="270"/>
        <v>5051.5</v>
      </c>
      <c r="BE1610" s="3">
        <f t="shared" ca="1" si="269"/>
        <v>0.50509999999999999</v>
      </c>
      <c r="BF1610" s="3">
        <f t="shared" ca="1" si="271"/>
        <v>1.2784152420787677E-2</v>
      </c>
      <c r="BG1610" s="9">
        <f t="shared" ca="1" si="272"/>
        <v>15</v>
      </c>
      <c r="BH1610" s="6">
        <f ca="1">IF(ISNUMBER('Descriptive Stats'!BF1610),'Descriptive Stats'!BF1610,#N/A)</f>
        <v>1.2784152420787677E-2</v>
      </c>
      <c r="BI1610" s="6">
        <f ca="1">IF(ISNUMBER('Descriptive Stats'!E1610),'Descriptive Stats'!E1610,#N/A)</f>
        <v>15</v>
      </c>
      <c r="BK1610" s="2" t="str">
        <f t="shared" ca="1" si="266"/>
        <v/>
      </c>
      <c r="BL1610" s="2">
        <f t="shared" ca="1" si="267"/>
        <v>15</v>
      </c>
    </row>
    <row r="1611" spans="1:64" ht="14.4" x14ac:dyDescent="0.3">
      <c r="A1611" s="2">
        <f>ROW()</f>
        <v>1611</v>
      </c>
      <c r="B1611" s="56"/>
      <c r="C1611" s="8">
        <f t="shared" ca="1" si="263"/>
        <v>24</v>
      </c>
      <c r="D1611" s="8">
        <f t="shared" ca="1" si="264"/>
        <v>15</v>
      </c>
      <c r="E1611" s="50">
        <f t="shared" ca="1" si="268"/>
        <v>19</v>
      </c>
      <c r="F1611" s="2" t="str">
        <f t="shared" ca="1" si="265"/>
        <v>X</v>
      </c>
      <c r="BD1611" s="49">
        <f t="shared" ca="1" si="270"/>
        <v>5294</v>
      </c>
      <c r="BE1611" s="3">
        <f t="shared" ca="1" si="269"/>
        <v>0.52934999999999999</v>
      </c>
      <c r="BF1611" s="3">
        <f t="shared" ca="1" si="271"/>
        <v>7.3636031452008061E-2</v>
      </c>
      <c r="BG1611" s="9">
        <f t="shared" ca="1" si="272"/>
        <v>19</v>
      </c>
      <c r="BH1611" s="6">
        <f ca="1">IF(ISNUMBER('Descriptive Stats'!BF1611),'Descriptive Stats'!BF1611,#N/A)</f>
        <v>7.3636031452008061E-2</v>
      </c>
      <c r="BI1611" s="6">
        <f ca="1">IF(ISNUMBER('Descriptive Stats'!E1611),'Descriptive Stats'!E1611,#N/A)</f>
        <v>19</v>
      </c>
      <c r="BK1611" s="2" t="str">
        <f t="shared" ca="1" si="266"/>
        <v/>
      </c>
      <c r="BL1611" s="2">
        <f t="shared" ca="1" si="267"/>
        <v>19</v>
      </c>
    </row>
    <row r="1612" spans="1:64" ht="14.4" x14ac:dyDescent="0.3">
      <c r="A1612" s="2">
        <f>ROW()</f>
        <v>1612</v>
      </c>
      <c r="B1612" s="56"/>
      <c r="C1612" s="8">
        <f t="shared" ca="1" si="263"/>
        <v>7</v>
      </c>
      <c r="D1612" s="8">
        <f t="shared" ca="1" si="264"/>
        <v>19</v>
      </c>
      <c r="E1612" s="50">
        <f t="shared" ca="1" si="268"/>
        <v>0</v>
      </c>
      <c r="F1612" s="2" t="str">
        <f t="shared" ca="1" si="265"/>
        <v/>
      </c>
      <c r="BD1612" s="49">
        <f t="shared" ca="1" si="270"/>
        <v>815.5</v>
      </c>
      <c r="BE1612" s="3">
        <f t="shared" ca="1" si="269"/>
        <v>8.1500000000000003E-2</v>
      </c>
      <c r="BF1612" s="3">
        <f t="shared" ca="1" si="271"/>
        <v>-1.3950525282585462</v>
      </c>
      <c r="BG1612" s="9">
        <f t="shared" ca="1" si="272"/>
        <v>0</v>
      </c>
      <c r="BH1612" s="6">
        <f ca="1">IF(ISNUMBER('Descriptive Stats'!BF1612),'Descriptive Stats'!BF1612,#N/A)</f>
        <v>-1.3950525282585462</v>
      </c>
      <c r="BI1612" s="6">
        <f ca="1">IF(ISNUMBER('Descriptive Stats'!E1612),'Descriptive Stats'!E1612,#N/A)</f>
        <v>0</v>
      </c>
      <c r="BK1612" s="2">
        <f t="shared" ca="1" si="266"/>
        <v>0</v>
      </c>
      <c r="BL1612" s="2" t="str">
        <f t="shared" ca="1" si="267"/>
        <v/>
      </c>
    </row>
    <row r="1613" spans="1:64" ht="14.4" x14ac:dyDescent="0.3">
      <c r="A1613" s="2">
        <f>ROW()</f>
        <v>1613</v>
      </c>
      <c r="B1613" s="56"/>
      <c r="C1613" s="8">
        <f t="shared" ca="1" si="263"/>
        <v>22</v>
      </c>
      <c r="D1613" s="8">
        <f t="shared" ca="1" si="264"/>
        <v>0</v>
      </c>
      <c r="E1613" s="50">
        <f t="shared" ca="1" si="268"/>
        <v>9</v>
      </c>
      <c r="F1613" s="2" t="str">
        <f t="shared" ca="1" si="265"/>
        <v/>
      </c>
      <c r="BD1613" s="49">
        <f t="shared" ca="1" si="270"/>
        <v>4819</v>
      </c>
      <c r="BE1613" s="3">
        <f t="shared" ca="1" si="269"/>
        <v>0.48185</v>
      </c>
      <c r="BF1613" s="3">
        <f t="shared" ca="1" si="271"/>
        <v>-4.5511009098988427E-2</v>
      </c>
      <c r="BG1613" s="9">
        <f t="shared" ca="1" si="272"/>
        <v>9</v>
      </c>
      <c r="BH1613" s="6">
        <f ca="1">IF(ISNUMBER('Descriptive Stats'!BF1613),'Descriptive Stats'!BF1613,#N/A)</f>
        <v>-4.5511009098988427E-2</v>
      </c>
      <c r="BI1613" s="6">
        <f ca="1">IF(ISNUMBER('Descriptive Stats'!E1613),'Descriptive Stats'!E1613,#N/A)</f>
        <v>9</v>
      </c>
      <c r="BK1613" s="2" t="str">
        <f t="shared" ca="1" si="266"/>
        <v/>
      </c>
      <c r="BL1613" s="2">
        <f t="shared" ca="1" si="267"/>
        <v>9</v>
      </c>
    </row>
    <row r="1614" spans="1:64" ht="14.4" x14ac:dyDescent="0.3">
      <c r="A1614" s="2">
        <f>ROW()</f>
        <v>1614</v>
      </c>
      <c r="B1614" s="56"/>
      <c r="C1614" s="8">
        <f t="shared" ca="1" si="263"/>
        <v>23</v>
      </c>
      <c r="D1614" s="8">
        <f t="shared" ca="1" si="264"/>
        <v>9</v>
      </c>
      <c r="E1614" s="50">
        <f t="shared" ca="1" si="268"/>
        <v>2</v>
      </c>
      <c r="F1614" s="2" t="str">
        <f t="shared" ca="1" si="265"/>
        <v/>
      </c>
      <c r="BD1614" s="49">
        <f t="shared" ca="1" si="270"/>
        <v>2595</v>
      </c>
      <c r="BE1614" s="3">
        <f t="shared" ca="1" si="269"/>
        <v>0.25945000000000001</v>
      </c>
      <c r="BF1614" s="3">
        <f t="shared" ca="1" si="271"/>
        <v>-0.6450419512753276</v>
      </c>
      <c r="BG1614" s="9">
        <f t="shared" ca="1" si="272"/>
        <v>2</v>
      </c>
      <c r="BH1614" s="6">
        <f ca="1">IF(ISNUMBER('Descriptive Stats'!BF1614),'Descriptive Stats'!BF1614,#N/A)</f>
        <v>-0.6450419512753276</v>
      </c>
      <c r="BI1614" s="6">
        <f ca="1">IF(ISNUMBER('Descriptive Stats'!E1614),'Descriptive Stats'!E1614,#N/A)</f>
        <v>2</v>
      </c>
      <c r="BK1614" s="2">
        <f t="shared" ca="1" si="266"/>
        <v>2</v>
      </c>
      <c r="BL1614" s="2">
        <f t="shared" ca="1" si="267"/>
        <v>2</v>
      </c>
    </row>
    <row r="1615" spans="1:64" ht="14.4" x14ac:dyDescent="0.3">
      <c r="A1615" s="2">
        <f>ROW()</f>
        <v>1615</v>
      </c>
      <c r="B1615" s="56"/>
      <c r="C1615" s="8">
        <f t="shared" ca="1" si="263"/>
        <v>9</v>
      </c>
      <c r="D1615" s="8">
        <f t="shared" ca="1" si="264"/>
        <v>2</v>
      </c>
      <c r="E1615" s="50">
        <f t="shared" ca="1" si="268"/>
        <v>6</v>
      </c>
      <c r="F1615" s="2" t="str">
        <f t="shared" ca="1" si="265"/>
        <v/>
      </c>
      <c r="BD1615" s="49">
        <f t="shared" ca="1" si="270"/>
        <v>3900</v>
      </c>
      <c r="BE1615" s="3">
        <f t="shared" ca="1" si="269"/>
        <v>0.38995000000000002</v>
      </c>
      <c r="BF1615" s="3">
        <f t="shared" ca="1" si="271"/>
        <v>-0.2794493539703507</v>
      </c>
      <c r="BG1615" s="9">
        <f t="shared" ca="1" si="272"/>
        <v>6</v>
      </c>
      <c r="BH1615" s="6">
        <f ca="1">IF(ISNUMBER('Descriptive Stats'!BF1615),'Descriptive Stats'!BF1615,#N/A)</f>
        <v>-0.2794493539703507</v>
      </c>
      <c r="BI1615" s="6">
        <f ca="1">IF(ISNUMBER('Descriptive Stats'!E1615),'Descriptive Stats'!E1615,#N/A)</f>
        <v>6</v>
      </c>
      <c r="BK1615" s="2" t="str">
        <f t="shared" ca="1" si="266"/>
        <v/>
      </c>
      <c r="BL1615" s="2">
        <f t="shared" ca="1" si="267"/>
        <v>6</v>
      </c>
    </row>
    <row r="1616" spans="1:64" ht="14.4" x14ac:dyDescent="0.3">
      <c r="A1616" s="2">
        <f>ROW()</f>
        <v>1616</v>
      </c>
      <c r="B1616" s="56"/>
      <c r="C1616" s="8">
        <f t="shared" ca="1" si="263"/>
        <v>2</v>
      </c>
      <c r="D1616" s="8">
        <f t="shared" ca="1" si="264"/>
        <v>6</v>
      </c>
      <c r="E1616" s="50">
        <f t="shared" ca="1" si="268"/>
        <v>0</v>
      </c>
      <c r="F1616" s="2" t="str">
        <f t="shared" ca="1" si="265"/>
        <v/>
      </c>
      <c r="BD1616" s="49">
        <f t="shared" ca="1" si="270"/>
        <v>815.5</v>
      </c>
      <c r="BE1616" s="3">
        <f t="shared" ca="1" si="269"/>
        <v>8.1500000000000003E-2</v>
      </c>
      <c r="BF1616" s="3">
        <f t="shared" ca="1" si="271"/>
        <v>-1.3950525282585462</v>
      </c>
      <c r="BG1616" s="9">
        <f t="shared" ca="1" si="272"/>
        <v>0</v>
      </c>
      <c r="BH1616" s="6">
        <f ca="1">IF(ISNUMBER('Descriptive Stats'!BF1616),'Descriptive Stats'!BF1616,#N/A)</f>
        <v>-1.3950525282585462</v>
      </c>
      <c r="BI1616" s="6">
        <f ca="1">IF(ISNUMBER('Descriptive Stats'!E1616),'Descriptive Stats'!E1616,#N/A)</f>
        <v>0</v>
      </c>
      <c r="BK1616" s="2">
        <f t="shared" ca="1" si="266"/>
        <v>0</v>
      </c>
      <c r="BL1616" s="2" t="str">
        <f t="shared" ca="1" si="267"/>
        <v/>
      </c>
    </row>
    <row r="1617" spans="1:64" ht="14.4" x14ac:dyDescent="0.3">
      <c r="A1617" s="2">
        <f>ROW()</f>
        <v>1617</v>
      </c>
      <c r="B1617" s="56"/>
      <c r="C1617" s="8">
        <f t="shared" ref="C1617:C1680" ca="1" si="273">RANDBETWEEN(2,COUNT(B:B))</f>
        <v>15</v>
      </c>
      <c r="D1617" s="8">
        <f t="shared" ref="D1617:D1680" ca="1" si="274">VLOOKUP(C1617,A:B,2,TRUE)</f>
        <v>0</v>
      </c>
      <c r="E1617" s="50">
        <f t="shared" ca="1" si="268"/>
        <v>2</v>
      </c>
      <c r="F1617" s="2" t="str">
        <f t="shared" ref="F1617:F1680" ca="1" si="275">IF(ISNUMBER(E1617),IF(OR(E1617&lt;$K$16,E1617&gt;$K$14),"X",""),"")</f>
        <v/>
      </c>
      <c r="BD1617" s="49">
        <f t="shared" ca="1" si="270"/>
        <v>2595</v>
      </c>
      <c r="BE1617" s="3">
        <f t="shared" ca="1" si="269"/>
        <v>0.25945000000000001</v>
      </c>
      <c r="BF1617" s="3">
        <f t="shared" ca="1" si="271"/>
        <v>-0.6450419512753276</v>
      </c>
      <c r="BG1617" s="9">
        <f t="shared" ca="1" si="272"/>
        <v>2</v>
      </c>
      <c r="BH1617" s="6">
        <f ca="1">IF(ISNUMBER('Descriptive Stats'!BF1617),'Descriptive Stats'!BF1617,#N/A)</f>
        <v>-0.6450419512753276</v>
      </c>
      <c r="BI1617" s="6">
        <f ca="1">IF(ISNUMBER('Descriptive Stats'!E1617),'Descriptive Stats'!E1617,#N/A)</f>
        <v>2</v>
      </c>
      <c r="BK1617" s="2">
        <f t="shared" ca="1" si="266"/>
        <v>2</v>
      </c>
      <c r="BL1617" s="2">
        <f t="shared" ca="1" si="267"/>
        <v>2</v>
      </c>
    </row>
    <row r="1618" spans="1:64" ht="14.4" x14ac:dyDescent="0.3">
      <c r="A1618" s="2">
        <f>ROW()</f>
        <v>1618</v>
      </c>
      <c r="B1618" s="56"/>
      <c r="C1618" s="8">
        <f t="shared" ca="1" si="273"/>
        <v>3</v>
      </c>
      <c r="D1618" s="8">
        <f t="shared" ca="1" si="274"/>
        <v>2</v>
      </c>
      <c r="E1618" s="50">
        <f t="shared" ca="1" si="268"/>
        <v>0</v>
      </c>
      <c r="F1618" s="2" t="str">
        <f t="shared" ca="1" si="275"/>
        <v/>
      </c>
      <c r="BD1618" s="49">
        <f t="shared" ca="1" si="270"/>
        <v>815.5</v>
      </c>
      <c r="BE1618" s="3">
        <f t="shared" ca="1" si="269"/>
        <v>8.1500000000000003E-2</v>
      </c>
      <c r="BF1618" s="3">
        <f t="shared" ca="1" si="271"/>
        <v>-1.3950525282585462</v>
      </c>
      <c r="BG1618" s="9">
        <f t="shared" ca="1" si="272"/>
        <v>0</v>
      </c>
      <c r="BH1618" s="6">
        <f ca="1">IF(ISNUMBER('Descriptive Stats'!BF1618),'Descriptive Stats'!BF1618,#N/A)</f>
        <v>-1.3950525282585462</v>
      </c>
      <c r="BI1618" s="6">
        <f ca="1">IF(ISNUMBER('Descriptive Stats'!E1618),'Descriptive Stats'!E1618,#N/A)</f>
        <v>0</v>
      </c>
      <c r="BK1618" s="2">
        <f t="shared" ca="1" si="266"/>
        <v>0</v>
      </c>
      <c r="BL1618" s="2" t="str">
        <f t="shared" ca="1" si="267"/>
        <v/>
      </c>
    </row>
    <row r="1619" spans="1:64" ht="14.4" x14ac:dyDescent="0.3">
      <c r="A1619" s="2">
        <f>ROW()</f>
        <v>1619</v>
      </c>
      <c r="B1619" s="56"/>
      <c r="C1619" s="8">
        <f t="shared" ca="1" si="273"/>
        <v>22</v>
      </c>
      <c r="D1619" s="8">
        <f t="shared" ca="1" si="274"/>
        <v>0</v>
      </c>
      <c r="E1619" s="50">
        <f t="shared" ca="1" si="268"/>
        <v>0</v>
      </c>
      <c r="F1619" s="2" t="str">
        <f t="shared" ca="1" si="275"/>
        <v/>
      </c>
      <c r="BD1619" s="49">
        <f t="shared" ca="1" si="270"/>
        <v>815.5</v>
      </c>
      <c r="BE1619" s="3">
        <f t="shared" ca="1" si="269"/>
        <v>8.1500000000000003E-2</v>
      </c>
      <c r="BF1619" s="3">
        <f t="shared" ca="1" si="271"/>
        <v>-1.3950525282585462</v>
      </c>
      <c r="BG1619" s="9">
        <f t="shared" ca="1" si="272"/>
        <v>0</v>
      </c>
      <c r="BH1619" s="6">
        <f ca="1">IF(ISNUMBER('Descriptive Stats'!BF1619),'Descriptive Stats'!BF1619,#N/A)</f>
        <v>-1.3950525282585462</v>
      </c>
      <c r="BI1619" s="6">
        <f ca="1">IF(ISNUMBER('Descriptive Stats'!E1619),'Descriptive Stats'!E1619,#N/A)</f>
        <v>0</v>
      </c>
      <c r="BK1619" s="2">
        <f t="shared" ca="1" si="266"/>
        <v>0</v>
      </c>
      <c r="BL1619" s="2" t="str">
        <f t="shared" ca="1" si="267"/>
        <v/>
      </c>
    </row>
    <row r="1620" spans="1:64" ht="14.4" x14ac:dyDescent="0.3">
      <c r="A1620" s="2">
        <f>ROW()</f>
        <v>1620</v>
      </c>
      <c r="B1620" s="56"/>
      <c r="C1620" s="8">
        <f t="shared" ca="1" si="273"/>
        <v>11</v>
      </c>
      <c r="D1620" s="8">
        <f t="shared" ca="1" si="274"/>
        <v>0</v>
      </c>
      <c r="E1620" s="50">
        <f t="shared" ca="1" si="268"/>
        <v>1</v>
      </c>
      <c r="F1620" s="2" t="str">
        <f t="shared" ca="1" si="275"/>
        <v/>
      </c>
      <c r="BD1620" s="49">
        <f t="shared" ca="1" si="270"/>
        <v>1871</v>
      </c>
      <c r="BE1620" s="3">
        <f t="shared" ca="1" si="269"/>
        <v>0.18704999999999999</v>
      </c>
      <c r="BF1620" s="3">
        <f t="shared" ca="1" si="271"/>
        <v>-0.88881967520906158</v>
      </c>
      <c r="BG1620" s="9">
        <f t="shared" ca="1" si="272"/>
        <v>1</v>
      </c>
      <c r="BH1620" s="6">
        <f ca="1">IF(ISNUMBER('Descriptive Stats'!BF1620),'Descriptive Stats'!BF1620,#N/A)</f>
        <v>-0.88881967520906158</v>
      </c>
      <c r="BI1620" s="6">
        <f ca="1">IF(ISNUMBER('Descriptive Stats'!E1620),'Descriptive Stats'!E1620,#N/A)</f>
        <v>1</v>
      </c>
      <c r="BK1620" s="2">
        <f t="shared" ca="1" si="266"/>
        <v>1</v>
      </c>
      <c r="BL1620" s="2" t="str">
        <f t="shared" ca="1" si="267"/>
        <v/>
      </c>
    </row>
    <row r="1621" spans="1:64" ht="14.4" x14ac:dyDescent="0.3">
      <c r="A1621" s="2">
        <f>ROW()</f>
        <v>1621</v>
      </c>
      <c r="B1621" s="56"/>
      <c r="C1621" s="8">
        <f t="shared" ca="1" si="273"/>
        <v>12</v>
      </c>
      <c r="D1621" s="8">
        <f t="shared" ca="1" si="274"/>
        <v>1</v>
      </c>
      <c r="E1621" s="50">
        <f t="shared" ca="1" si="268"/>
        <v>19</v>
      </c>
      <c r="F1621" s="2" t="str">
        <f t="shared" ca="1" si="275"/>
        <v>X</v>
      </c>
      <c r="BD1621" s="49">
        <f t="shared" ca="1" si="270"/>
        <v>5294</v>
      </c>
      <c r="BE1621" s="3">
        <f t="shared" ca="1" si="269"/>
        <v>0.52934999999999999</v>
      </c>
      <c r="BF1621" s="3">
        <f t="shared" ca="1" si="271"/>
        <v>7.3636031452008061E-2</v>
      </c>
      <c r="BG1621" s="9">
        <f t="shared" ca="1" si="272"/>
        <v>19</v>
      </c>
      <c r="BH1621" s="6">
        <f ca="1">IF(ISNUMBER('Descriptive Stats'!BF1621),'Descriptive Stats'!BF1621,#N/A)</f>
        <v>7.3636031452008061E-2</v>
      </c>
      <c r="BI1621" s="6">
        <f ca="1">IF(ISNUMBER('Descriptive Stats'!E1621),'Descriptive Stats'!E1621,#N/A)</f>
        <v>19</v>
      </c>
      <c r="BK1621" s="2" t="str">
        <f t="shared" ca="1" si="266"/>
        <v/>
      </c>
      <c r="BL1621" s="2">
        <f t="shared" ca="1" si="267"/>
        <v>19</v>
      </c>
    </row>
    <row r="1622" spans="1:64" ht="14.4" x14ac:dyDescent="0.3">
      <c r="A1622" s="2">
        <f>ROW()</f>
        <v>1622</v>
      </c>
      <c r="B1622" s="56"/>
      <c r="C1622" s="8">
        <f t="shared" ca="1" si="273"/>
        <v>7</v>
      </c>
      <c r="D1622" s="8">
        <f t="shared" ca="1" si="274"/>
        <v>19</v>
      </c>
      <c r="E1622" s="50">
        <f t="shared" ca="1" si="268"/>
        <v>1</v>
      </c>
      <c r="F1622" s="2" t="str">
        <f t="shared" ca="1" si="275"/>
        <v/>
      </c>
      <c r="BD1622" s="49">
        <f t="shared" ca="1" si="270"/>
        <v>1871</v>
      </c>
      <c r="BE1622" s="3">
        <f t="shared" ca="1" si="269"/>
        <v>0.18704999999999999</v>
      </c>
      <c r="BF1622" s="3">
        <f t="shared" ca="1" si="271"/>
        <v>-0.88881967520906158</v>
      </c>
      <c r="BG1622" s="9">
        <f t="shared" ca="1" si="272"/>
        <v>1</v>
      </c>
      <c r="BH1622" s="6">
        <f ca="1">IF(ISNUMBER('Descriptive Stats'!BF1622),'Descriptive Stats'!BF1622,#N/A)</f>
        <v>-0.88881967520906158</v>
      </c>
      <c r="BI1622" s="6">
        <f ca="1">IF(ISNUMBER('Descriptive Stats'!E1622),'Descriptive Stats'!E1622,#N/A)</f>
        <v>1</v>
      </c>
      <c r="BK1622" s="2">
        <f t="shared" ca="1" si="266"/>
        <v>1</v>
      </c>
      <c r="BL1622" s="2" t="str">
        <f t="shared" ca="1" si="267"/>
        <v/>
      </c>
    </row>
    <row r="1623" spans="1:64" ht="14.4" x14ac:dyDescent="0.3">
      <c r="A1623" s="2">
        <f>ROW()</f>
        <v>1623</v>
      </c>
      <c r="B1623" s="56"/>
      <c r="C1623" s="8">
        <f t="shared" ca="1" si="273"/>
        <v>8</v>
      </c>
      <c r="D1623" s="8">
        <f t="shared" ca="1" si="274"/>
        <v>1</v>
      </c>
      <c r="E1623" s="50">
        <f t="shared" ca="1" si="268"/>
        <v>15</v>
      </c>
      <c r="F1623" s="2" t="str">
        <f t="shared" ca="1" si="275"/>
        <v/>
      </c>
      <c r="BD1623" s="49">
        <f t="shared" ca="1" si="270"/>
        <v>5051.5</v>
      </c>
      <c r="BE1623" s="3">
        <f t="shared" ca="1" si="269"/>
        <v>0.50509999999999999</v>
      </c>
      <c r="BF1623" s="3">
        <f t="shared" ca="1" si="271"/>
        <v>1.2784152420787677E-2</v>
      </c>
      <c r="BG1623" s="9">
        <f t="shared" ca="1" si="272"/>
        <v>15</v>
      </c>
      <c r="BH1623" s="6">
        <f ca="1">IF(ISNUMBER('Descriptive Stats'!BF1623),'Descriptive Stats'!BF1623,#N/A)</f>
        <v>1.2784152420787677E-2</v>
      </c>
      <c r="BI1623" s="6">
        <f ca="1">IF(ISNUMBER('Descriptive Stats'!E1623),'Descriptive Stats'!E1623,#N/A)</f>
        <v>15</v>
      </c>
      <c r="BK1623" s="2" t="str">
        <f t="shared" ca="1" si="266"/>
        <v/>
      </c>
      <c r="BL1623" s="2">
        <f t="shared" ca="1" si="267"/>
        <v>15</v>
      </c>
    </row>
    <row r="1624" spans="1:64" ht="14.4" x14ac:dyDescent="0.3">
      <c r="A1624" s="2">
        <f>ROW()</f>
        <v>1624</v>
      </c>
      <c r="B1624" s="56"/>
      <c r="C1624" s="8">
        <f t="shared" ca="1" si="273"/>
        <v>24</v>
      </c>
      <c r="D1624" s="8">
        <f t="shared" ca="1" si="274"/>
        <v>15</v>
      </c>
      <c r="E1624" s="50">
        <f t="shared" ca="1" si="268"/>
        <v>7</v>
      </c>
      <c r="F1624" s="2" t="str">
        <f t="shared" ca="1" si="275"/>
        <v/>
      </c>
      <c r="BD1624" s="49">
        <f t="shared" ca="1" si="270"/>
        <v>4473.5</v>
      </c>
      <c r="BE1624" s="3">
        <f t="shared" ca="1" si="269"/>
        <v>0.44729999999999998</v>
      </c>
      <c r="BF1624" s="3">
        <f t="shared" ca="1" si="271"/>
        <v>-0.13248586824472414</v>
      </c>
      <c r="BG1624" s="9">
        <f t="shared" ca="1" si="272"/>
        <v>7</v>
      </c>
      <c r="BH1624" s="6">
        <f ca="1">IF(ISNUMBER('Descriptive Stats'!BF1624),'Descriptive Stats'!BF1624,#N/A)</f>
        <v>-0.13248586824472414</v>
      </c>
      <c r="BI1624" s="6">
        <f ca="1">IF(ISNUMBER('Descriptive Stats'!E1624),'Descriptive Stats'!E1624,#N/A)</f>
        <v>7</v>
      </c>
      <c r="BK1624" s="2" t="str">
        <f t="shared" ca="1" si="266"/>
        <v/>
      </c>
      <c r="BL1624" s="2">
        <f t="shared" ca="1" si="267"/>
        <v>7</v>
      </c>
    </row>
    <row r="1625" spans="1:64" ht="14.4" x14ac:dyDescent="0.3">
      <c r="A1625" s="2">
        <f>ROW()</f>
        <v>1625</v>
      </c>
      <c r="B1625" s="56"/>
      <c r="C1625" s="8">
        <f t="shared" ca="1" si="273"/>
        <v>6</v>
      </c>
      <c r="D1625" s="8">
        <f t="shared" ca="1" si="274"/>
        <v>7</v>
      </c>
      <c r="E1625" s="50">
        <f t="shared" ca="1" si="268"/>
        <v>6</v>
      </c>
      <c r="F1625" s="2" t="str">
        <f t="shared" ca="1" si="275"/>
        <v/>
      </c>
      <c r="BD1625" s="49">
        <f t="shared" ca="1" si="270"/>
        <v>3900</v>
      </c>
      <c r="BE1625" s="3">
        <f t="shared" ca="1" si="269"/>
        <v>0.38995000000000002</v>
      </c>
      <c r="BF1625" s="3">
        <f t="shared" ca="1" si="271"/>
        <v>-0.2794493539703507</v>
      </c>
      <c r="BG1625" s="9">
        <f t="shared" ca="1" si="272"/>
        <v>6</v>
      </c>
      <c r="BH1625" s="6">
        <f ca="1">IF(ISNUMBER('Descriptive Stats'!BF1625),'Descriptive Stats'!BF1625,#N/A)</f>
        <v>-0.2794493539703507</v>
      </c>
      <c r="BI1625" s="6">
        <f ca="1">IF(ISNUMBER('Descriptive Stats'!E1625),'Descriptive Stats'!E1625,#N/A)</f>
        <v>6</v>
      </c>
      <c r="BK1625" s="2" t="str">
        <f t="shared" ca="1" si="266"/>
        <v/>
      </c>
      <c r="BL1625" s="2">
        <f t="shared" ca="1" si="267"/>
        <v>6</v>
      </c>
    </row>
    <row r="1626" spans="1:64" ht="14.4" x14ac:dyDescent="0.3">
      <c r="A1626" s="2">
        <f>ROW()</f>
        <v>1626</v>
      </c>
      <c r="B1626" s="56"/>
      <c r="C1626" s="8">
        <f t="shared" ca="1" si="273"/>
        <v>5</v>
      </c>
      <c r="D1626" s="8">
        <f t="shared" ca="1" si="274"/>
        <v>6</v>
      </c>
      <c r="E1626" s="50">
        <f t="shared" ca="1" si="268"/>
        <v>0</v>
      </c>
      <c r="F1626" s="2" t="str">
        <f t="shared" ca="1" si="275"/>
        <v/>
      </c>
      <c r="BD1626" s="49">
        <f t="shared" ca="1" si="270"/>
        <v>815.5</v>
      </c>
      <c r="BE1626" s="3">
        <f t="shared" ca="1" si="269"/>
        <v>8.1500000000000003E-2</v>
      </c>
      <c r="BF1626" s="3">
        <f t="shared" ca="1" si="271"/>
        <v>-1.3950525282585462</v>
      </c>
      <c r="BG1626" s="9">
        <f t="shared" ca="1" si="272"/>
        <v>0</v>
      </c>
      <c r="BH1626" s="6">
        <f ca="1">IF(ISNUMBER('Descriptive Stats'!BF1626),'Descriptive Stats'!BF1626,#N/A)</f>
        <v>-1.3950525282585462</v>
      </c>
      <c r="BI1626" s="6">
        <f ca="1">IF(ISNUMBER('Descriptive Stats'!E1626),'Descriptive Stats'!E1626,#N/A)</f>
        <v>0</v>
      </c>
      <c r="BK1626" s="2">
        <f t="shared" ca="1" si="266"/>
        <v>0</v>
      </c>
      <c r="BL1626" s="2" t="str">
        <f t="shared" ca="1" si="267"/>
        <v/>
      </c>
    </row>
    <row r="1627" spans="1:64" ht="14.4" x14ac:dyDescent="0.3">
      <c r="A1627" s="2">
        <f>ROW()</f>
        <v>1627</v>
      </c>
      <c r="B1627" s="56"/>
      <c r="C1627" s="8">
        <f t="shared" ca="1" si="273"/>
        <v>18</v>
      </c>
      <c r="D1627" s="8">
        <f t="shared" ca="1" si="274"/>
        <v>0</v>
      </c>
      <c r="E1627" s="50">
        <f t="shared" ca="1" si="268"/>
        <v>0</v>
      </c>
      <c r="F1627" s="2" t="str">
        <f t="shared" ca="1" si="275"/>
        <v/>
      </c>
      <c r="BD1627" s="49">
        <f t="shared" ca="1" si="270"/>
        <v>815.5</v>
      </c>
      <c r="BE1627" s="3">
        <f t="shared" ca="1" si="269"/>
        <v>8.1500000000000003E-2</v>
      </c>
      <c r="BF1627" s="3">
        <f t="shared" ca="1" si="271"/>
        <v>-1.3950525282585462</v>
      </c>
      <c r="BG1627" s="9">
        <f t="shared" ca="1" si="272"/>
        <v>0</v>
      </c>
      <c r="BH1627" s="6">
        <f ca="1">IF(ISNUMBER('Descriptive Stats'!BF1627),'Descriptive Stats'!BF1627,#N/A)</f>
        <v>-1.3950525282585462</v>
      </c>
      <c r="BI1627" s="6">
        <f ca="1">IF(ISNUMBER('Descriptive Stats'!E1627),'Descriptive Stats'!E1627,#N/A)</f>
        <v>0</v>
      </c>
      <c r="BK1627" s="2">
        <f t="shared" ca="1" si="266"/>
        <v>0</v>
      </c>
      <c r="BL1627" s="2" t="str">
        <f t="shared" ca="1" si="267"/>
        <v/>
      </c>
    </row>
    <row r="1628" spans="1:64" ht="14.4" x14ac:dyDescent="0.3">
      <c r="A1628" s="2">
        <f>ROW()</f>
        <v>1628</v>
      </c>
      <c r="B1628" s="56"/>
      <c r="C1628" s="8">
        <f t="shared" ca="1" si="273"/>
        <v>11</v>
      </c>
      <c r="D1628" s="8">
        <f t="shared" ca="1" si="274"/>
        <v>0</v>
      </c>
      <c r="E1628" s="50">
        <f t="shared" ca="1" si="268"/>
        <v>0</v>
      </c>
      <c r="F1628" s="2" t="str">
        <f t="shared" ca="1" si="275"/>
        <v/>
      </c>
      <c r="BD1628" s="49">
        <f t="shared" ca="1" si="270"/>
        <v>815.5</v>
      </c>
      <c r="BE1628" s="3">
        <f t="shared" ca="1" si="269"/>
        <v>8.1500000000000003E-2</v>
      </c>
      <c r="BF1628" s="3">
        <f t="shared" ca="1" si="271"/>
        <v>-1.3950525282585462</v>
      </c>
      <c r="BG1628" s="9">
        <f t="shared" ca="1" si="272"/>
        <v>0</v>
      </c>
      <c r="BH1628" s="6">
        <f ca="1">IF(ISNUMBER('Descriptive Stats'!BF1628),'Descriptive Stats'!BF1628,#N/A)</f>
        <v>-1.3950525282585462</v>
      </c>
      <c r="BI1628" s="6">
        <f ca="1">IF(ISNUMBER('Descriptive Stats'!E1628),'Descriptive Stats'!E1628,#N/A)</f>
        <v>0</v>
      </c>
      <c r="BK1628" s="2">
        <f t="shared" ca="1" si="266"/>
        <v>0</v>
      </c>
      <c r="BL1628" s="2" t="str">
        <f t="shared" ca="1" si="267"/>
        <v/>
      </c>
    </row>
    <row r="1629" spans="1:64" ht="14.4" x14ac:dyDescent="0.3">
      <c r="A1629" s="2">
        <f>ROW()</f>
        <v>1629</v>
      </c>
      <c r="B1629" s="56"/>
      <c r="C1629" s="8">
        <f t="shared" ca="1" si="273"/>
        <v>20</v>
      </c>
      <c r="D1629" s="8">
        <f t="shared" ca="1" si="274"/>
        <v>0</v>
      </c>
      <c r="E1629" s="50">
        <f t="shared" ca="1" si="268"/>
        <v>0</v>
      </c>
      <c r="F1629" s="2" t="str">
        <f t="shared" ca="1" si="275"/>
        <v/>
      </c>
      <c r="BD1629" s="49">
        <f t="shared" ca="1" si="270"/>
        <v>815.5</v>
      </c>
      <c r="BE1629" s="3">
        <f t="shared" ca="1" si="269"/>
        <v>8.1500000000000003E-2</v>
      </c>
      <c r="BF1629" s="3">
        <f t="shared" ca="1" si="271"/>
        <v>-1.3950525282585462</v>
      </c>
      <c r="BG1629" s="9">
        <f t="shared" ca="1" si="272"/>
        <v>0</v>
      </c>
      <c r="BH1629" s="6">
        <f ca="1">IF(ISNUMBER('Descriptive Stats'!BF1629),'Descriptive Stats'!BF1629,#N/A)</f>
        <v>-1.3950525282585462</v>
      </c>
      <c r="BI1629" s="6">
        <f ca="1">IF(ISNUMBER('Descriptive Stats'!E1629),'Descriptive Stats'!E1629,#N/A)</f>
        <v>0</v>
      </c>
      <c r="BK1629" s="2">
        <f t="shared" ca="1" si="266"/>
        <v>0</v>
      </c>
      <c r="BL1629" s="2" t="str">
        <f t="shared" ca="1" si="267"/>
        <v/>
      </c>
    </row>
    <row r="1630" spans="1:64" ht="14.4" x14ac:dyDescent="0.3">
      <c r="A1630" s="2">
        <f>ROW()</f>
        <v>1630</v>
      </c>
      <c r="B1630" s="56"/>
      <c r="C1630" s="8">
        <f t="shared" ca="1" si="273"/>
        <v>11</v>
      </c>
      <c r="D1630" s="8">
        <f t="shared" ca="1" si="274"/>
        <v>0</v>
      </c>
      <c r="E1630" s="50">
        <f t="shared" ca="1" si="268"/>
        <v>1</v>
      </c>
      <c r="F1630" s="2" t="str">
        <f t="shared" ca="1" si="275"/>
        <v/>
      </c>
      <c r="BD1630" s="49">
        <f t="shared" ca="1" si="270"/>
        <v>1871</v>
      </c>
      <c r="BE1630" s="3">
        <f t="shared" ca="1" si="269"/>
        <v>0.18704999999999999</v>
      </c>
      <c r="BF1630" s="3">
        <f t="shared" ca="1" si="271"/>
        <v>-0.88881967520906158</v>
      </c>
      <c r="BG1630" s="9">
        <f t="shared" ca="1" si="272"/>
        <v>1</v>
      </c>
      <c r="BH1630" s="6">
        <f ca="1">IF(ISNUMBER('Descriptive Stats'!BF1630),'Descriptive Stats'!BF1630,#N/A)</f>
        <v>-0.88881967520906158</v>
      </c>
      <c r="BI1630" s="6">
        <f ca="1">IF(ISNUMBER('Descriptive Stats'!E1630),'Descriptive Stats'!E1630,#N/A)</f>
        <v>1</v>
      </c>
      <c r="BK1630" s="2">
        <f t="shared" ca="1" si="266"/>
        <v>1</v>
      </c>
      <c r="BL1630" s="2" t="str">
        <f t="shared" ca="1" si="267"/>
        <v/>
      </c>
    </row>
    <row r="1631" spans="1:64" ht="14.4" x14ac:dyDescent="0.3">
      <c r="A1631" s="2">
        <f>ROW()</f>
        <v>1631</v>
      </c>
      <c r="B1631" s="56"/>
      <c r="C1631" s="8">
        <f t="shared" ca="1" si="273"/>
        <v>8</v>
      </c>
      <c r="D1631" s="8">
        <f t="shared" ca="1" si="274"/>
        <v>1</v>
      </c>
      <c r="E1631" s="50">
        <f t="shared" ca="1" si="268"/>
        <v>2</v>
      </c>
      <c r="F1631" s="2" t="str">
        <f t="shared" ca="1" si="275"/>
        <v/>
      </c>
      <c r="BD1631" s="49">
        <f t="shared" ca="1" si="270"/>
        <v>2595</v>
      </c>
      <c r="BE1631" s="3">
        <f t="shared" ca="1" si="269"/>
        <v>0.25945000000000001</v>
      </c>
      <c r="BF1631" s="3">
        <f t="shared" ca="1" si="271"/>
        <v>-0.6450419512753276</v>
      </c>
      <c r="BG1631" s="9">
        <f t="shared" ca="1" si="272"/>
        <v>2</v>
      </c>
      <c r="BH1631" s="6">
        <f ca="1">IF(ISNUMBER('Descriptive Stats'!BF1631),'Descriptive Stats'!BF1631,#N/A)</f>
        <v>-0.6450419512753276</v>
      </c>
      <c r="BI1631" s="6">
        <f ca="1">IF(ISNUMBER('Descriptive Stats'!E1631),'Descriptive Stats'!E1631,#N/A)</f>
        <v>2</v>
      </c>
      <c r="BK1631" s="2">
        <f t="shared" ca="1" si="266"/>
        <v>2</v>
      </c>
      <c r="BL1631" s="2">
        <f t="shared" ca="1" si="267"/>
        <v>2</v>
      </c>
    </row>
    <row r="1632" spans="1:64" ht="14.4" x14ac:dyDescent="0.3">
      <c r="A1632" s="2">
        <f>ROW()</f>
        <v>1632</v>
      </c>
      <c r="B1632" s="56"/>
      <c r="C1632" s="8">
        <f t="shared" ca="1" si="273"/>
        <v>9</v>
      </c>
      <c r="D1632" s="8">
        <f t="shared" ca="1" si="274"/>
        <v>2</v>
      </c>
      <c r="E1632" s="50">
        <f t="shared" ca="1" si="268"/>
        <v>0</v>
      </c>
      <c r="F1632" s="2" t="str">
        <f t="shared" ca="1" si="275"/>
        <v/>
      </c>
      <c r="BD1632" s="49">
        <f t="shared" ca="1" si="270"/>
        <v>815.5</v>
      </c>
      <c r="BE1632" s="3">
        <f t="shared" ca="1" si="269"/>
        <v>8.1500000000000003E-2</v>
      </c>
      <c r="BF1632" s="3">
        <f t="shared" ca="1" si="271"/>
        <v>-1.3950525282585462</v>
      </c>
      <c r="BG1632" s="9">
        <f t="shared" ca="1" si="272"/>
        <v>0</v>
      </c>
      <c r="BH1632" s="6">
        <f ca="1">IF(ISNUMBER('Descriptive Stats'!BF1632),'Descriptive Stats'!BF1632,#N/A)</f>
        <v>-1.3950525282585462</v>
      </c>
      <c r="BI1632" s="6">
        <f ca="1">IF(ISNUMBER('Descriptive Stats'!E1632),'Descriptive Stats'!E1632,#N/A)</f>
        <v>0</v>
      </c>
      <c r="BK1632" s="2">
        <f t="shared" ca="1" si="266"/>
        <v>0</v>
      </c>
      <c r="BL1632" s="2" t="str">
        <f t="shared" ca="1" si="267"/>
        <v/>
      </c>
    </row>
    <row r="1633" spans="1:64" ht="14.4" x14ac:dyDescent="0.3">
      <c r="A1633" s="2">
        <f>ROW()</f>
        <v>1633</v>
      </c>
      <c r="B1633" s="56"/>
      <c r="C1633" s="8">
        <f t="shared" ca="1" si="273"/>
        <v>20</v>
      </c>
      <c r="D1633" s="8">
        <f t="shared" ca="1" si="274"/>
        <v>0</v>
      </c>
      <c r="E1633" s="50">
        <f t="shared" ca="1" si="268"/>
        <v>0</v>
      </c>
      <c r="F1633" s="2" t="str">
        <f t="shared" ca="1" si="275"/>
        <v/>
      </c>
      <c r="BD1633" s="49">
        <f t="shared" ca="1" si="270"/>
        <v>815.5</v>
      </c>
      <c r="BE1633" s="3">
        <f t="shared" ca="1" si="269"/>
        <v>8.1500000000000003E-2</v>
      </c>
      <c r="BF1633" s="3">
        <f t="shared" ca="1" si="271"/>
        <v>-1.3950525282585462</v>
      </c>
      <c r="BG1633" s="9">
        <f t="shared" ca="1" si="272"/>
        <v>0</v>
      </c>
      <c r="BH1633" s="6">
        <f ca="1">IF(ISNUMBER('Descriptive Stats'!BF1633),'Descriptive Stats'!BF1633,#N/A)</f>
        <v>-1.3950525282585462</v>
      </c>
      <c r="BI1633" s="6">
        <f ca="1">IF(ISNUMBER('Descriptive Stats'!E1633),'Descriptive Stats'!E1633,#N/A)</f>
        <v>0</v>
      </c>
      <c r="BK1633" s="2">
        <f t="shared" ca="1" si="266"/>
        <v>0</v>
      </c>
      <c r="BL1633" s="2" t="str">
        <f t="shared" ca="1" si="267"/>
        <v/>
      </c>
    </row>
    <row r="1634" spans="1:64" ht="14.4" x14ac:dyDescent="0.3">
      <c r="A1634" s="2">
        <f>ROW()</f>
        <v>1634</v>
      </c>
      <c r="B1634" s="56"/>
      <c r="C1634" s="8">
        <f t="shared" ca="1" si="273"/>
        <v>22</v>
      </c>
      <c r="D1634" s="8">
        <f t="shared" ca="1" si="274"/>
        <v>0</v>
      </c>
      <c r="E1634" s="50">
        <f t="shared" ca="1" si="268"/>
        <v>9</v>
      </c>
      <c r="F1634" s="2" t="str">
        <f t="shared" ca="1" si="275"/>
        <v/>
      </c>
      <c r="BD1634" s="49">
        <f t="shared" ca="1" si="270"/>
        <v>4819</v>
      </c>
      <c r="BE1634" s="3">
        <f t="shared" ca="1" si="269"/>
        <v>0.48185</v>
      </c>
      <c r="BF1634" s="3">
        <f t="shared" ca="1" si="271"/>
        <v>-4.5511009098988427E-2</v>
      </c>
      <c r="BG1634" s="9">
        <f t="shared" ca="1" si="272"/>
        <v>9</v>
      </c>
      <c r="BH1634" s="6">
        <f ca="1">IF(ISNUMBER('Descriptive Stats'!BF1634),'Descriptive Stats'!BF1634,#N/A)</f>
        <v>-4.5511009098988427E-2</v>
      </c>
      <c r="BI1634" s="6">
        <f ca="1">IF(ISNUMBER('Descriptive Stats'!E1634),'Descriptive Stats'!E1634,#N/A)</f>
        <v>9</v>
      </c>
      <c r="BK1634" s="2" t="str">
        <f t="shared" ca="1" si="266"/>
        <v/>
      </c>
      <c r="BL1634" s="2">
        <f t="shared" ca="1" si="267"/>
        <v>9</v>
      </c>
    </row>
    <row r="1635" spans="1:64" ht="14.4" x14ac:dyDescent="0.3">
      <c r="A1635" s="2">
        <f>ROW()</f>
        <v>1635</v>
      </c>
      <c r="B1635" s="56"/>
      <c r="C1635" s="8">
        <f t="shared" ca="1" si="273"/>
        <v>23</v>
      </c>
      <c r="D1635" s="8">
        <f t="shared" ca="1" si="274"/>
        <v>9</v>
      </c>
      <c r="E1635" s="50">
        <f t="shared" ca="1" si="268"/>
        <v>6</v>
      </c>
      <c r="F1635" s="2" t="str">
        <f t="shared" ca="1" si="275"/>
        <v/>
      </c>
      <c r="BD1635" s="49">
        <f t="shared" ca="1" si="270"/>
        <v>3900</v>
      </c>
      <c r="BE1635" s="3">
        <f t="shared" ca="1" si="269"/>
        <v>0.38995000000000002</v>
      </c>
      <c r="BF1635" s="3">
        <f t="shared" ca="1" si="271"/>
        <v>-0.2794493539703507</v>
      </c>
      <c r="BG1635" s="9">
        <f t="shared" ca="1" si="272"/>
        <v>6</v>
      </c>
      <c r="BH1635" s="6">
        <f ca="1">IF(ISNUMBER('Descriptive Stats'!BF1635),'Descriptive Stats'!BF1635,#N/A)</f>
        <v>-0.2794493539703507</v>
      </c>
      <c r="BI1635" s="6">
        <f ca="1">IF(ISNUMBER('Descriptive Stats'!E1635),'Descriptive Stats'!E1635,#N/A)</f>
        <v>6</v>
      </c>
      <c r="BK1635" s="2" t="str">
        <f t="shared" ref="BK1635:BK1698" ca="1" si="276">IF(AND(ISNUMBER(E1635),E1635&lt;=$J$15),E1635,"")</f>
        <v/>
      </c>
      <c r="BL1635" s="2">
        <f t="shared" ref="BL1635:BL1698" ca="1" si="277">IF(AND(ISNUMBER(E1635),E1635&gt;=$J$15),E1635,"")</f>
        <v>6</v>
      </c>
    </row>
    <row r="1636" spans="1:64" ht="14.4" x14ac:dyDescent="0.3">
      <c r="A1636" s="2">
        <f>ROW()</f>
        <v>1636</v>
      </c>
      <c r="B1636" s="56"/>
      <c r="C1636" s="8">
        <f t="shared" ca="1" si="273"/>
        <v>2</v>
      </c>
      <c r="D1636" s="8">
        <f t="shared" ca="1" si="274"/>
        <v>6</v>
      </c>
      <c r="E1636" s="50">
        <f t="shared" ca="1" si="268"/>
        <v>7</v>
      </c>
      <c r="F1636" s="2" t="str">
        <f t="shared" ca="1" si="275"/>
        <v/>
      </c>
      <c r="BD1636" s="49">
        <f t="shared" ca="1" si="270"/>
        <v>4473.5</v>
      </c>
      <c r="BE1636" s="3">
        <f t="shared" ca="1" si="269"/>
        <v>0.44729999999999998</v>
      </c>
      <c r="BF1636" s="3">
        <f t="shared" ca="1" si="271"/>
        <v>-0.13248586824472414</v>
      </c>
      <c r="BG1636" s="9">
        <f t="shared" ca="1" si="272"/>
        <v>7</v>
      </c>
      <c r="BH1636" s="6">
        <f ca="1">IF(ISNUMBER('Descriptive Stats'!BF1636),'Descriptive Stats'!BF1636,#N/A)</f>
        <v>-0.13248586824472414</v>
      </c>
      <c r="BI1636" s="6">
        <f ca="1">IF(ISNUMBER('Descriptive Stats'!E1636),'Descriptive Stats'!E1636,#N/A)</f>
        <v>7</v>
      </c>
      <c r="BK1636" s="2" t="str">
        <f t="shared" ca="1" si="276"/>
        <v/>
      </c>
      <c r="BL1636" s="2">
        <f t="shared" ca="1" si="277"/>
        <v>7</v>
      </c>
    </row>
    <row r="1637" spans="1:64" ht="14.4" x14ac:dyDescent="0.3">
      <c r="A1637" s="2">
        <f>ROW()</f>
        <v>1637</v>
      </c>
      <c r="B1637" s="56"/>
      <c r="C1637" s="8">
        <f t="shared" ca="1" si="273"/>
        <v>19</v>
      </c>
      <c r="D1637" s="8">
        <f t="shared" ca="1" si="274"/>
        <v>7</v>
      </c>
      <c r="E1637" s="50">
        <f t="shared" ca="1" si="268"/>
        <v>1</v>
      </c>
      <c r="F1637" s="2" t="str">
        <f t="shared" ca="1" si="275"/>
        <v/>
      </c>
      <c r="BD1637" s="49">
        <f t="shared" ca="1" si="270"/>
        <v>1871</v>
      </c>
      <c r="BE1637" s="3">
        <f t="shared" ca="1" si="269"/>
        <v>0.18704999999999999</v>
      </c>
      <c r="BF1637" s="3">
        <f t="shared" ca="1" si="271"/>
        <v>-0.88881967520906158</v>
      </c>
      <c r="BG1637" s="9">
        <f t="shared" ca="1" si="272"/>
        <v>1</v>
      </c>
      <c r="BH1637" s="6">
        <f ca="1">IF(ISNUMBER('Descriptive Stats'!BF1637),'Descriptive Stats'!BF1637,#N/A)</f>
        <v>-0.88881967520906158</v>
      </c>
      <c r="BI1637" s="6">
        <f ca="1">IF(ISNUMBER('Descriptive Stats'!E1637),'Descriptive Stats'!E1637,#N/A)</f>
        <v>1</v>
      </c>
      <c r="BK1637" s="2">
        <f t="shared" ca="1" si="276"/>
        <v>1</v>
      </c>
      <c r="BL1637" s="2" t="str">
        <f t="shared" ca="1" si="277"/>
        <v/>
      </c>
    </row>
    <row r="1638" spans="1:64" ht="14.4" x14ac:dyDescent="0.3">
      <c r="A1638" s="2">
        <f>ROW()</f>
        <v>1638</v>
      </c>
      <c r="B1638" s="56"/>
      <c r="C1638" s="8">
        <f t="shared" ca="1" si="273"/>
        <v>8</v>
      </c>
      <c r="D1638" s="8">
        <f t="shared" ca="1" si="274"/>
        <v>1</v>
      </c>
      <c r="E1638" s="50">
        <f t="shared" ca="1" si="268"/>
        <v>1</v>
      </c>
      <c r="F1638" s="2" t="str">
        <f t="shared" ca="1" si="275"/>
        <v/>
      </c>
      <c r="BD1638" s="49">
        <f t="shared" ca="1" si="270"/>
        <v>1871</v>
      </c>
      <c r="BE1638" s="3">
        <f t="shared" ca="1" si="269"/>
        <v>0.18704999999999999</v>
      </c>
      <c r="BF1638" s="3">
        <f t="shared" ca="1" si="271"/>
        <v>-0.88881967520906158</v>
      </c>
      <c r="BG1638" s="9">
        <f t="shared" ca="1" si="272"/>
        <v>1</v>
      </c>
      <c r="BH1638" s="6">
        <f ca="1">IF(ISNUMBER('Descriptive Stats'!BF1638),'Descriptive Stats'!BF1638,#N/A)</f>
        <v>-0.88881967520906158</v>
      </c>
      <c r="BI1638" s="6">
        <f ca="1">IF(ISNUMBER('Descriptive Stats'!E1638),'Descriptive Stats'!E1638,#N/A)</f>
        <v>1</v>
      </c>
      <c r="BK1638" s="2">
        <f t="shared" ca="1" si="276"/>
        <v>1</v>
      </c>
      <c r="BL1638" s="2" t="str">
        <f t="shared" ca="1" si="277"/>
        <v/>
      </c>
    </row>
    <row r="1639" spans="1:64" ht="14.4" x14ac:dyDescent="0.3">
      <c r="A1639" s="2">
        <f>ROW()</f>
        <v>1639</v>
      </c>
      <c r="B1639" s="56"/>
      <c r="C1639" s="8">
        <f t="shared" ca="1" si="273"/>
        <v>12</v>
      </c>
      <c r="D1639" s="8">
        <f t="shared" ca="1" si="274"/>
        <v>1</v>
      </c>
      <c r="E1639" s="50">
        <f t="shared" ca="1" si="268"/>
        <v>1</v>
      </c>
      <c r="F1639" s="2" t="str">
        <f t="shared" ca="1" si="275"/>
        <v/>
      </c>
      <c r="BD1639" s="49">
        <f t="shared" ca="1" si="270"/>
        <v>1871</v>
      </c>
      <c r="BE1639" s="3">
        <f t="shared" ca="1" si="269"/>
        <v>0.18704999999999999</v>
      </c>
      <c r="BF1639" s="3">
        <f t="shared" ca="1" si="271"/>
        <v>-0.88881967520906158</v>
      </c>
      <c r="BG1639" s="9">
        <f t="shared" ca="1" si="272"/>
        <v>1</v>
      </c>
      <c r="BH1639" s="6">
        <f ca="1">IF(ISNUMBER('Descriptive Stats'!BF1639),'Descriptive Stats'!BF1639,#N/A)</f>
        <v>-0.88881967520906158</v>
      </c>
      <c r="BI1639" s="6">
        <f ca="1">IF(ISNUMBER('Descriptive Stats'!E1639),'Descriptive Stats'!E1639,#N/A)</f>
        <v>1</v>
      </c>
      <c r="BK1639" s="2">
        <f t="shared" ca="1" si="276"/>
        <v>1</v>
      </c>
      <c r="BL1639" s="2" t="str">
        <f t="shared" ca="1" si="277"/>
        <v/>
      </c>
    </row>
    <row r="1640" spans="1:64" ht="14.4" x14ac:dyDescent="0.3">
      <c r="A1640" s="2">
        <f>ROW()</f>
        <v>1640</v>
      </c>
      <c r="B1640" s="56"/>
      <c r="C1640" s="8">
        <f t="shared" ca="1" si="273"/>
        <v>12</v>
      </c>
      <c r="D1640" s="8">
        <f t="shared" ca="1" si="274"/>
        <v>1</v>
      </c>
      <c r="E1640" s="50">
        <f t="shared" ca="1" si="268"/>
        <v>0</v>
      </c>
      <c r="F1640" s="2" t="str">
        <f t="shared" ca="1" si="275"/>
        <v/>
      </c>
      <c r="BD1640" s="49">
        <f t="shared" ca="1" si="270"/>
        <v>815.5</v>
      </c>
      <c r="BE1640" s="3">
        <f t="shared" ca="1" si="269"/>
        <v>8.1500000000000003E-2</v>
      </c>
      <c r="BF1640" s="3">
        <f t="shared" ca="1" si="271"/>
        <v>-1.3950525282585462</v>
      </c>
      <c r="BG1640" s="9">
        <f t="shared" ca="1" si="272"/>
        <v>0</v>
      </c>
      <c r="BH1640" s="6">
        <f ca="1">IF(ISNUMBER('Descriptive Stats'!BF1640),'Descriptive Stats'!BF1640,#N/A)</f>
        <v>-1.3950525282585462</v>
      </c>
      <c r="BI1640" s="6">
        <f ca="1">IF(ISNUMBER('Descriptive Stats'!E1640),'Descriptive Stats'!E1640,#N/A)</f>
        <v>0</v>
      </c>
      <c r="BK1640" s="2">
        <f t="shared" ca="1" si="276"/>
        <v>0</v>
      </c>
      <c r="BL1640" s="2" t="str">
        <f t="shared" ca="1" si="277"/>
        <v/>
      </c>
    </row>
    <row r="1641" spans="1:64" ht="14.4" x14ac:dyDescent="0.3">
      <c r="A1641" s="2">
        <f>ROW()</f>
        <v>1641</v>
      </c>
      <c r="B1641" s="56"/>
      <c r="C1641" s="8">
        <f t="shared" ca="1" si="273"/>
        <v>18</v>
      </c>
      <c r="D1641" s="8">
        <f t="shared" ca="1" si="274"/>
        <v>0</v>
      </c>
      <c r="E1641" s="50">
        <f t="shared" ca="1" si="268"/>
        <v>0</v>
      </c>
      <c r="F1641" s="2" t="str">
        <f t="shared" ca="1" si="275"/>
        <v/>
      </c>
      <c r="BD1641" s="49">
        <f t="shared" ca="1" si="270"/>
        <v>815.5</v>
      </c>
      <c r="BE1641" s="3">
        <f t="shared" ca="1" si="269"/>
        <v>8.1500000000000003E-2</v>
      </c>
      <c r="BF1641" s="3">
        <f t="shared" ca="1" si="271"/>
        <v>-1.3950525282585462</v>
      </c>
      <c r="BG1641" s="9">
        <f t="shared" ca="1" si="272"/>
        <v>0</v>
      </c>
      <c r="BH1641" s="6">
        <f ca="1">IF(ISNUMBER('Descriptive Stats'!BF1641),'Descriptive Stats'!BF1641,#N/A)</f>
        <v>-1.3950525282585462</v>
      </c>
      <c r="BI1641" s="6">
        <f ca="1">IF(ISNUMBER('Descriptive Stats'!E1641),'Descriptive Stats'!E1641,#N/A)</f>
        <v>0</v>
      </c>
      <c r="BK1641" s="2">
        <f t="shared" ca="1" si="276"/>
        <v>0</v>
      </c>
      <c r="BL1641" s="2" t="str">
        <f t="shared" ca="1" si="277"/>
        <v/>
      </c>
    </row>
    <row r="1642" spans="1:64" ht="14.4" x14ac:dyDescent="0.3">
      <c r="A1642" s="2">
        <f>ROW()</f>
        <v>1642</v>
      </c>
      <c r="B1642" s="56"/>
      <c r="C1642" s="8">
        <f t="shared" ca="1" si="273"/>
        <v>11</v>
      </c>
      <c r="D1642" s="8">
        <f t="shared" ca="1" si="274"/>
        <v>0</v>
      </c>
      <c r="E1642" s="50">
        <f t="shared" ca="1" si="268"/>
        <v>6</v>
      </c>
      <c r="F1642" s="2" t="str">
        <f t="shared" ca="1" si="275"/>
        <v/>
      </c>
      <c r="BD1642" s="49">
        <f t="shared" ca="1" si="270"/>
        <v>3900</v>
      </c>
      <c r="BE1642" s="3">
        <f t="shared" ca="1" si="269"/>
        <v>0.38995000000000002</v>
      </c>
      <c r="BF1642" s="3">
        <f t="shared" ca="1" si="271"/>
        <v>-0.2794493539703507</v>
      </c>
      <c r="BG1642" s="9">
        <f t="shared" ca="1" si="272"/>
        <v>6</v>
      </c>
      <c r="BH1642" s="6">
        <f ca="1">IF(ISNUMBER('Descriptive Stats'!BF1642),'Descriptive Stats'!BF1642,#N/A)</f>
        <v>-0.2794493539703507</v>
      </c>
      <c r="BI1642" s="6">
        <f ca="1">IF(ISNUMBER('Descriptive Stats'!E1642),'Descriptive Stats'!E1642,#N/A)</f>
        <v>6</v>
      </c>
      <c r="BK1642" s="2" t="str">
        <f t="shared" ca="1" si="276"/>
        <v/>
      </c>
      <c r="BL1642" s="2">
        <f t="shared" ca="1" si="277"/>
        <v>6</v>
      </c>
    </row>
    <row r="1643" spans="1:64" ht="14.4" x14ac:dyDescent="0.3">
      <c r="A1643" s="2">
        <f>ROW()</f>
        <v>1643</v>
      </c>
      <c r="B1643" s="56"/>
      <c r="C1643" s="8">
        <f t="shared" ca="1" si="273"/>
        <v>5</v>
      </c>
      <c r="D1643" s="8">
        <f t="shared" ca="1" si="274"/>
        <v>6</v>
      </c>
      <c r="E1643" s="50">
        <f t="shared" ca="1" si="268"/>
        <v>0</v>
      </c>
      <c r="F1643" s="2" t="str">
        <f t="shared" ca="1" si="275"/>
        <v/>
      </c>
      <c r="BD1643" s="49">
        <f t="shared" ca="1" si="270"/>
        <v>815.5</v>
      </c>
      <c r="BE1643" s="3">
        <f t="shared" ca="1" si="269"/>
        <v>8.1500000000000003E-2</v>
      </c>
      <c r="BF1643" s="3">
        <f t="shared" ca="1" si="271"/>
        <v>-1.3950525282585462</v>
      </c>
      <c r="BG1643" s="9">
        <f t="shared" ca="1" si="272"/>
        <v>0</v>
      </c>
      <c r="BH1643" s="6">
        <f ca="1">IF(ISNUMBER('Descriptive Stats'!BF1643),'Descriptive Stats'!BF1643,#N/A)</f>
        <v>-1.3950525282585462</v>
      </c>
      <c r="BI1643" s="6">
        <f ca="1">IF(ISNUMBER('Descriptive Stats'!E1643),'Descriptive Stats'!E1643,#N/A)</f>
        <v>0</v>
      </c>
      <c r="BK1643" s="2">
        <f t="shared" ca="1" si="276"/>
        <v>0</v>
      </c>
      <c r="BL1643" s="2" t="str">
        <f t="shared" ca="1" si="277"/>
        <v/>
      </c>
    </row>
    <row r="1644" spans="1:64" ht="14.4" x14ac:dyDescent="0.3">
      <c r="A1644" s="2">
        <f>ROW()</f>
        <v>1644</v>
      </c>
      <c r="B1644" s="56"/>
      <c r="C1644" s="8">
        <f t="shared" ca="1" si="273"/>
        <v>22</v>
      </c>
      <c r="D1644" s="8">
        <f t="shared" ca="1" si="274"/>
        <v>0</v>
      </c>
      <c r="E1644" s="50">
        <f t="shared" ca="1" si="268"/>
        <v>0</v>
      </c>
      <c r="F1644" s="2" t="str">
        <f t="shared" ca="1" si="275"/>
        <v/>
      </c>
      <c r="BD1644" s="49">
        <f t="shared" ca="1" si="270"/>
        <v>815.5</v>
      </c>
      <c r="BE1644" s="3">
        <f t="shared" ca="1" si="269"/>
        <v>8.1500000000000003E-2</v>
      </c>
      <c r="BF1644" s="3">
        <f t="shared" ca="1" si="271"/>
        <v>-1.3950525282585462</v>
      </c>
      <c r="BG1644" s="9">
        <f t="shared" ca="1" si="272"/>
        <v>0</v>
      </c>
      <c r="BH1644" s="6">
        <f ca="1">IF(ISNUMBER('Descriptive Stats'!BF1644),'Descriptive Stats'!BF1644,#N/A)</f>
        <v>-1.3950525282585462</v>
      </c>
      <c r="BI1644" s="6">
        <f ca="1">IF(ISNUMBER('Descriptive Stats'!E1644),'Descriptive Stats'!E1644,#N/A)</f>
        <v>0</v>
      </c>
      <c r="BK1644" s="2">
        <f t="shared" ca="1" si="276"/>
        <v>0</v>
      </c>
      <c r="BL1644" s="2" t="str">
        <f t="shared" ca="1" si="277"/>
        <v/>
      </c>
    </row>
    <row r="1645" spans="1:64" ht="14.4" x14ac:dyDescent="0.3">
      <c r="A1645" s="2">
        <f>ROW()</f>
        <v>1645</v>
      </c>
      <c r="B1645" s="56"/>
      <c r="C1645" s="8">
        <f t="shared" ca="1" si="273"/>
        <v>15</v>
      </c>
      <c r="D1645" s="8">
        <f t="shared" ca="1" si="274"/>
        <v>0</v>
      </c>
      <c r="E1645" s="50">
        <f t="shared" ca="1" si="268"/>
        <v>7</v>
      </c>
      <c r="F1645" s="2" t="str">
        <f t="shared" ca="1" si="275"/>
        <v/>
      </c>
      <c r="BD1645" s="49">
        <f t="shared" ca="1" si="270"/>
        <v>4473.5</v>
      </c>
      <c r="BE1645" s="3">
        <f t="shared" ca="1" si="269"/>
        <v>0.44729999999999998</v>
      </c>
      <c r="BF1645" s="3">
        <f t="shared" ca="1" si="271"/>
        <v>-0.13248586824472414</v>
      </c>
      <c r="BG1645" s="9">
        <f t="shared" ca="1" si="272"/>
        <v>7</v>
      </c>
      <c r="BH1645" s="6">
        <f ca="1">IF(ISNUMBER('Descriptive Stats'!BF1645),'Descriptive Stats'!BF1645,#N/A)</f>
        <v>-0.13248586824472414</v>
      </c>
      <c r="BI1645" s="6">
        <f ca="1">IF(ISNUMBER('Descriptive Stats'!E1645),'Descriptive Stats'!E1645,#N/A)</f>
        <v>7</v>
      </c>
      <c r="BK1645" s="2" t="str">
        <f t="shared" ca="1" si="276"/>
        <v/>
      </c>
      <c r="BL1645" s="2">
        <f t="shared" ca="1" si="277"/>
        <v>7</v>
      </c>
    </row>
    <row r="1646" spans="1:64" ht="14.4" x14ac:dyDescent="0.3">
      <c r="A1646" s="2">
        <f>ROW()</f>
        <v>1646</v>
      </c>
      <c r="B1646" s="56"/>
      <c r="C1646" s="8">
        <f t="shared" ca="1" si="273"/>
        <v>6</v>
      </c>
      <c r="D1646" s="8">
        <f t="shared" ca="1" si="274"/>
        <v>7</v>
      </c>
      <c r="E1646" s="50">
        <f t="shared" ca="1" si="268"/>
        <v>0</v>
      </c>
      <c r="F1646" s="2" t="str">
        <f t="shared" ca="1" si="275"/>
        <v/>
      </c>
      <c r="BD1646" s="49">
        <f t="shared" ca="1" si="270"/>
        <v>815.5</v>
      </c>
      <c r="BE1646" s="3">
        <f t="shared" ca="1" si="269"/>
        <v>8.1500000000000003E-2</v>
      </c>
      <c r="BF1646" s="3">
        <f t="shared" ca="1" si="271"/>
        <v>-1.3950525282585462</v>
      </c>
      <c r="BG1646" s="9">
        <f t="shared" ca="1" si="272"/>
        <v>0</v>
      </c>
      <c r="BH1646" s="6">
        <f ca="1">IF(ISNUMBER('Descriptive Stats'!BF1646),'Descriptive Stats'!BF1646,#N/A)</f>
        <v>-1.3950525282585462</v>
      </c>
      <c r="BI1646" s="6">
        <f ca="1">IF(ISNUMBER('Descriptive Stats'!E1646),'Descriptive Stats'!E1646,#N/A)</f>
        <v>0</v>
      </c>
      <c r="BK1646" s="2">
        <f t="shared" ca="1" si="276"/>
        <v>0</v>
      </c>
      <c r="BL1646" s="2" t="str">
        <f t="shared" ca="1" si="277"/>
        <v/>
      </c>
    </row>
    <row r="1647" spans="1:64" ht="14.4" x14ac:dyDescent="0.3">
      <c r="A1647" s="2">
        <f>ROW()</f>
        <v>1647</v>
      </c>
      <c r="B1647" s="56"/>
      <c r="C1647" s="8">
        <f t="shared" ca="1" si="273"/>
        <v>20</v>
      </c>
      <c r="D1647" s="8">
        <f t="shared" ca="1" si="274"/>
        <v>0</v>
      </c>
      <c r="E1647" s="50">
        <f t="shared" ca="1" si="268"/>
        <v>0</v>
      </c>
      <c r="F1647" s="2" t="str">
        <f t="shared" ca="1" si="275"/>
        <v/>
      </c>
      <c r="BD1647" s="49">
        <f t="shared" ca="1" si="270"/>
        <v>815.5</v>
      </c>
      <c r="BE1647" s="3">
        <f t="shared" ca="1" si="269"/>
        <v>8.1500000000000003E-2</v>
      </c>
      <c r="BF1647" s="3">
        <f t="shared" ca="1" si="271"/>
        <v>-1.3950525282585462</v>
      </c>
      <c r="BG1647" s="9">
        <f t="shared" ca="1" si="272"/>
        <v>0</v>
      </c>
      <c r="BH1647" s="6">
        <f ca="1">IF(ISNUMBER('Descriptive Stats'!BF1647),'Descriptive Stats'!BF1647,#N/A)</f>
        <v>-1.3950525282585462</v>
      </c>
      <c r="BI1647" s="6">
        <f ca="1">IF(ISNUMBER('Descriptive Stats'!E1647),'Descriptive Stats'!E1647,#N/A)</f>
        <v>0</v>
      </c>
      <c r="BK1647" s="2">
        <f t="shared" ca="1" si="276"/>
        <v>0</v>
      </c>
      <c r="BL1647" s="2" t="str">
        <f t="shared" ca="1" si="277"/>
        <v/>
      </c>
    </row>
    <row r="1648" spans="1:64" ht="14.4" x14ac:dyDescent="0.3">
      <c r="A1648" s="2">
        <f>ROW()</f>
        <v>1648</v>
      </c>
      <c r="B1648" s="56"/>
      <c r="C1648" s="8">
        <f t="shared" ca="1" si="273"/>
        <v>11</v>
      </c>
      <c r="D1648" s="8">
        <f t="shared" ca="1" si="274"/>
        <v>0</v>
      </c>
      <c r="E1648" s="50">
        <f t="shared" ca="1" si="268"/>
        <v>2</v>
      </c>
      <c r="F1648" s="2" t="str">
        <f t="shared" ca="1" si="275"/>
        <v/>
      </c>
      <c r="BD1648" s="49">
        <f t="shared" ca="1" si="270"/>
        <v>2595</v>
      </c>
      <c r="BE1648" s="3">
        <f t="shared" ca="1" si="269"/>
        <v>0.25945000000000001</v>
      </c>
      <c r="BF1648" s="3">
        <f t="shared" ca="1" si="271"/>
        <v>-0.6450419512753276</v>
      </c>
      <c r="BG1648" s="9">
        <f t="shared" ca="1" si="272"/>
        <v>2</v>
      </c>
      <c r="BH1648" s="6">
        <f ca="1">IF(ISNUMBER('Descriptive Stats'!BF1648),'Descriptive Stats'!BF1648,#N/A)</f>
        <v>-0.6450419512753276</v>
      </c>
      <c r="BI1648" s="6">
        <f ca="1">IF(ISNUMBER('Descriptive Stats'!E1648),'Descriptive Stats'!E1648,#N/A)</f>
        <v>2</v>
      </c>
      <c r="BK1648" s="2">
        <f t="shared" ca="1" si="276"/>
        <v>2</v>
      </c>
      <c r="BL1648" s="2">
        <f t="shared" ca="1" si="277"/>
        <v>2</v>
      </c>
    </row>
    <row r="1649" spans="1:64" ht="14.4" x14ac:dyDescent="0.3">
      <c r="A1649" s="2">
        <f>ROW()</f>
        <v>1649</v>
      </c>
      <c r="B1649" s="56"/>
      <c r="C1649" s="8">
        <f t="shared" ca="1" si="273"/>
        <v>9</v>
      </c>
      <c r="D1649" s="8">
        <f t="shared" ca="1" si="274"/>
        <v>2</v>
      </c>
      <c r="E1649" s="50">
        <f t="shared" ca="1" si="268"/>
        <v>0</v>
      </c>
      <c r="F1649" s="2" t="str">
        <f t="shared" ca="1" si="275"/>
        <v/>
      </c>
      <c r="BD1649" s="49">
        <f t="shared" ca="1" si="270"/>
        <v>815.5</v>
      </c>
      <c r="BE1649" s="3">
        <f t="shared" ca="1" si="269"/>
        <v>8.1500000000000003E-2</v>
      </c>
      <c r="BF1649" s="3">
        <f t="shared" ca="1" si="271"/>
        <v>-1.3950525282585462</v>
      </c>
      <c r="BG1649" s="9">
        <f t="shared" ca="1" si="272"/>
        <v>0</v>
      </c>
      <c r="BH1649" s="6">
        <f ca="1">IF(ISNUMBER('Descriptive Stats'!BF1649),'Descriptive Stats'!BF1649,#N/A)</f>
        <v>-1.3950525282585462</v>
      </c>
      <c r="BI1649" s="6">
        <f ca="1">IF(ISNUMBER('Descriptive Stats'!E1649),'Descriptive Stats'!E1649,#N/A)</f>
        <v>0</v>
      </c>
      <c r="BK1649" s="2">
        <f t="shared" ca="1" si="276"/>
        <v>0</v>
      </c>
      <c r="BL1649" s="2" t="str">
        <f t="shared" ca="1" si="277"/>
        <v/>
      </c>
    </row>
    <row r="1650" spans="1:64" ht="14.4" x14ac:dyDescent="0.3">
      <c r="A1650" s="2">
        <f>ROW()</f>
        <v>1650</v>
      </c>
      <c r="B1650" s="56"/>
      <c r="C1650" s="8">
        <f t="shared" ca="1" si="273"/>
        <v>20</v>
      </c>
      <c r="D1650" s="8">
        <f t="shared" ca="1" si="274"/>
        <v>0</v>
      </c>
      <c r="E1650" s="50">
        <f t="shared" ca="1" si="268"/>
        <v>3</v>
      </c>
      <c r="F1650" s="2" t="str">
        <f t="shared" ca="1" si="275"/>
        <v/>
      </c>
      <c r="BD1650" s="49">
        <f t="shared" ca="1" si="270"/>
        <v>3200</v>
      </c>
      <c r="BE1650" s="3">
        <f t="shared" ca="1" si="269"/>
        <v>0.31995000000000001</v>
      </c>
      <c r="BF1650" s="3">
        <f t="shared" ca="1" si="271"/>
        <v>-0.46783862043457014</v>
      </c>
      <c r="BG1650" s="9">
        <f t="shared" ca="1" si="272"/>
        <v>3</v>
      </c>
      <c r="BH1650" s="6">
        <f ca="1">IF(ISNUMBER('Descriptive Stats'!BF1650),'Descriptive Stats'!BF1650,#N/A)</f>
        <v>-0.46783862043457014</v>
      </c>
      <c r="BI1650" s="6">
        <f ca="1">IF(ISNUMBER('Descriptive Stats'!E1650),'Descriptive Stats'!E1650,#N/A)</f>
        <v>3</v>
      </c>
      <c r="BK1650" s="2" t="str">
        <f t="shared" ca="1" si="276"/>
        <v/>
      </c>
      <c r="BL1650" s="2">
        <f t="shared" ca="1" si="277"/>
        <v>3</v>
      </c>
    </row>
    <row r="1651" spans="1:64" ht="14.4" x14ac:dyDescent="0.3">
      <c r="A1651" s="2">
        <f>ROW()</f>
        <v>1651</v>
      </c>
      <c r="B1651" s="56"/>
      <c r="C1651" s="8">
        <f t="shared" ca="1" si="273"/>
        <v>10</v>
      </c>
      <c r="D1651" s="8">
        <f t="shared" ca="1" si="274"/>
        <v>3</v>
      </c>
      <c r="E1651" s="50">
        <f t="shared" ca="1" si="268"/>
        <v>6</v>
      </c>
      <c r="F1651" s="2" t="str">
        <f t="shared" ca="1" si="275"/>
        <v/>
      </c>
      <c r="BD1651" s="49">
        <f t="shared" ca="1" si="270"/>
        <v>3900</v>
      </c>
      <c r="BE1651" s="3">
        <f t="shared" ca="1" si="269"/>
        <v>0.38995000000000002</v>
      </c>
      <c r="BF1651" s="3">
        <f t="shared" ca="1" si="271"/>
        <v>-0.2794493539703507</v>
      </c>
      <c r="BG1651" s="9">
        <f t="shared" ca="1" si="272"/>
        <v>6</v>
      </c>
      <c r="BH1651" s="6">
        <f ca="1">IF(ISNUMBER('Descriptive Stats'!BF1651),'Descriptive Stats'!BF1651,#N/A)</f>
        <v>-0.2794493539703507</v>
      </c>
      <c r="BI1651" s="6">
        <f ca="1">IF(ISNUMBER('Descriptive Stats'!E1651),'Descriptive Stats'!E1651,#N/A)</f>
        <v>6</v>
      </c>
      <c r="BK1651" s="2" t="str">
        <f t="shared" ca="1" si="276"/>
        <v/>
      </c>
      <c r="BL1651" s="2">
        <f t="shared" ca="1" si="277"/>
        <v>6</v>
      </c>
    </row>
    <row r="1652" spans="1:64" ht="14.4" x14ac:dyDescent="0.3">
      <c r="A1652" s="2">
        <f>ROW()</f>
        <v>1652</v>
      </c>
      <c r="B1652" s="56"/>
      <c r="C1652" s="8">
        <f t="shared" ca="1" si="273"/>
        <v>5</v>
      </c>
      <c r="D1652" s="8">
        <f t="shared" ca="1" si="274"/>
        <v>6</v>
      </c>
      <c r="E1652" s="50">
        <f t="shared" ca="1" si="268"/>
        <v>1</v>
      </c>
      <c r="F1652" s="2" t="str">
        <f t="shared" ca="1" si="275"/>
        <v/>
      </c>
      <c r="BD1652" s="49">
        <f t="shared" ca="1" si="270"/>
        <v>1871</v>
      </c>
      <c r="BE1652" s="3">
        <f t="shared" ca="1" si="269"/>
        <v>0.18704999999999999</v>
      </c>
      <c r="BF1652" s="3">
        <f t="shared" ca="1" si="271"/>
        <v>-0.88881967520906158</v>
      </c>
      <c r="BG1652" s="9">
        <f t="shared" ca="1" si="272"/>
        <v>1</v>
      </c>
      <c r="BH1652" s="6">
        <f ca="1">IF(ISNUMBER('Descriptive Stats'!BF1652),'Descriptive Stats'!BF1652,#N/A)</f>
        <v>-0.88881967520906158</v>
      </c>
      <c r="BI1652" s="6">
        <f ca="1">IF(ISNUMBER('Descriptive Stats'!E1652),'Descriptive Stats'!E1652,#N/A)</f>
        <v>1</v>
      </c>
      <c r="BK1652" s="2">
        <f t="shared" ca="1" si="276"/>
        <v>1</v>
      </c>
      <c r="BL1652" s="2" t="str">
        <f t="shared" ca="1" si="277"/>
        <v/>
      </c>
    </row>
    <row r="1653" spans="1:64" ht="14.4" x14ac:dyDescent="0.3">
      <c r="A1653" s="2">
        <f>ROW()</f>
        <v>1653</v>
      </c>
      <c r="B1653" s="56"/>
      <c r="C1653" s="8">
        <f t="shared" ca="1" si="273"/>
        <v>8</v>
      </c>
      <c r="D1653" s="8">
        <f t="shared" ca="1" si="274"/>
        <v>1</v>
      </c>
      <c r="E1653" s="50">
        <f t="shared" ca="1" si="268"/>
        <v>2</v>
      </c>
      <c r="F1653" s="2" t="str">
        <f t="shared" ca="1" si="275"/>
        <v/>
      </c>
      <c r="BD1653" s="49">
        <f t="shared" ca="1" si="270"/>
        <v>2595</v>
      </c>
      <c r="BE1653" s="3">
        <f t="shared" ca="1" si="269"/>
        <v>0.25945000000000001</v>
      </c>
      <c r="BF1653" s="3">
        <f t="shared" ca="1" si="271"/>
        <v>-0.6450419512753276</v>
      </c>
      <c r="BG1653" s="9">
        <f t="shared" ca="1" si="272"/>
        <v>2</v>
      </c>
      <c r="BH1653" s="6">
        <f ca="1">IF(ISNUMBER('Descriptive Stats'!BF1653),'Descriptive Stats'!BF1653,#N/A)</f>
        <v>-0.6450419512753276</v>
      </c>
      <c r="BI1653" s="6">
        <f ca="1">IF(ISNUMBER('Descriptive Stats'!E1653),'Descriptive Stats'!E1653,#N/A)</f>
        <v>2</v>
      </c>
      <c r="BK1653" s="2">
        <f t="shared" ca="1" si="276"/>
        <v>2</v>
      </c>
      <c r="BL1653" s="2">
        <f t="shared" ca="1" si="277"/>
        <v>2</v>
      </c>
    </row>
    <row r="1654" spans="1:64" ht="14.4" x14ac:dyDescent="0.3">
      <c r="A1654" s="2">
        <f>ROW()</f>
        <v>1654</v>
      </c>
      <c r="B1654" s="56"/>
      <c r="C1654" s="8">
        <f t="shared" ca="1" si="273"/>
        <v>17</v>
      </c>
      <c r="D1654" s="8">
        <f t="shared" ca="1" si="274"/>
        <v>2</v>
      </c>
      <c r="E1654" s="50">
        <f t="shared" ca="1" si="268"/>
        <v>7</v>
      </c>
      <c r="F1654" s="2" t="str">
        <f t="shared" ca="1" si="275"/>
        <v/>
      </c>
      <c r="BD1654" s="49">
        <f t="shared" ca="1" si="270"/>
        <v>4473.5</v>
      </c>
      <c r="BE1654" s="3">
        <f t="shared" ca="1" si="269"/>
        <v>0.44729999999999998</v>
      </c>
      <c r="BF1654" s="3">
        <f t="shared" ca="1" si="271"/>
        <v>-0.13248586824472414</v>
      </c>
      <c r="BG1654" s="9">
        <f t="shared" ca="1" si="272"/>
        <v>7</v>
      </c>
      <c r="BH1654" s="6">
        <f ca="1">IF(ISNUMBER('Descriptive Stats'!BF1654),'Descriptive Stats'!BF1654,#N/A)</f>
        <v>-0.13248586824472414</v>
      </c>
      <c r="BI1654" s="6">
        <f ca="1">IF(ISNUMBER('Descriptive Stats'!E1654),'Descriptive Stats'!E1654,#N/A)</f>
        <v>7</v>
      </c>
      <c r="BK1654" s="2" t="str">
        <f t="shared" ca="1" si="276"/>
        <v/>
      </c>
      <c r="BL1654" s="2">
        <f t="shared" ca="1" si="277"/>
        <v>7</v>
      </c>
    </row>
    <row r="1655" spans="1:64" ht="14.4" x14ac:dyDescent="0.3">
      <c r="A1655" s="2">
        <f>ROW()</f>
        <v>1655</v>
      </c>
      <c r="B1655" s="56"/>
      <c r="C1655" s="8">
        <f t="shared" ca="1" si="273"/>
        <v>19</v>
      </c>
      <c r="D1655" s="8">
        <f t="shared" ca="1" si="274"/>
        <v>7</v>
      </c>
      <c r="E1655" s="50">
        <f t="shared" ca="1" si="268"/>
        <v>3</v>
      </c>
      <c r="F1655" s="2" t="str">
        <f t="shared" ca="1" si="275"/>
        <v/>
      </c>
      <c r="BD1655" s="49">
        <f t="shared" ca="1" si="270"/>
        <v>3200</v>
      </c>
      <c r="BE1655" s="3">
        <f t="shared" ca="1" si="269"/>
        <v>0.31995000000000001</v>
      </c>
      <c r="BF1655" s="3">
        <f t="shared" ca="1" si="271"/>
        <v>-0.46783862043457014</v>
      </c>
      <c r="BG1655" s="9">
        <f t="shared" ca="1" si="272"/>
        <v>3</v>
      </c>
      <c r="BH1655" s="6">
        <f ca="1">IF(ISNUMBER('Descriptive Stats'!BF1655),'Descriptive Stats'!BF1655,#N/A)</f>
        <v>-0.46783862043457014</v>
      </c>
      <c r="BI1655" s="6">
        <f ca="1">IF(ISNUMBER('Descriptive Stats'!E1655),'Descriptive Stats'!E1655,#N/A)</f>
        <v>3</v>
      </c>
      <c r="BK1655" s="2" t="str">
        <f t="shared" ca="1" si="276"/>
        <v/>
      </c>
      <c r="BL1655" s="2">
        <f t="shared" ca="1" si="277"/>
        <v>3</v>
      </c>
    </row>
    <row r="1656" spans="1:64" ht="14.4" x14ac:dyDescent="0.3">
      <c r="A1656" s="2">
        <f>ROW()</f>
        <v>1656</v>
      </c>
      <c r="B1656" s="56"/>
      <c r="C1656" s="8">
        <f t="shared" ca="1" si="273"/>
        <v>10</v>
      </c>
      <c r="D1656" s="8">
        <f t="shared" ca="1" si="274"/>
        <v>3</v>
      </c>
      <c r="E1656" s="50">
        <f t="shared" ca="1" si="268"/>
        <v>0</v>
      </c>
      <c r="F1656" s="2" t="str">
        <f t="shared" ca="1" si="275"/>
        <v/>
      </c>
      <c r="BD1656" s="49">
        <f t="shared" ca="1" si="270"/>
        <v>815.5</v>
      </c>
      <c r="BE1656" s="3">
        <f t="shared" ca="1" si="269"/>
        <v>8.1500000000000003E-2</v>
      </c>
      <c r="BF1656" s="3">
        <f t="shared" ca="1" si="271"/>
        <v>-1.3950525282585462</v>
      </c>
      <c r="BG1656" s="9">
        <f t="shared" ca="1" si="272"/>
        <v>0</v>
      </c>
      <c r="BH1656" s="6">
        <f ca="1">IF(ISNUMBER('Descriptive Stats'!BF1656),'Descriptive Stats'!BF1656,#N/A)</f>
        <v>-1.3950525282585462</v>
      </c>
      <c r="BI1656" s="6">
        <f ca="1">IF(ISNUMBER('Descriptive Stats'!E1656),'Descriptive Stats'!E1656,#N/A)</f>
        <v>0</v>
      </c>
      <c r="BK1656" s="2">
        <f t="shared" ca="1" si="276"/>
        <v>0</v>
      </c>
      <c r="BL1656" s="2" t="str">
        <f t="shared" ca="1" si="277"/>
        <v/>
      </c>
    </row>
    <row r="1657" spans="1:64" ht="14.4" x14ac:dyDescent="0.3">
      <c r="A1657" s="2">
        <f>ROW()</f>
        <v>1657</v>
      </c>
      <c r="B1657" s="56"/>
      <c r="C1657" s="8">
        <f t="shared" ca="1" si="273"/>
        <v>14</v>
      </c>
      <c r="D1657" s="8">
        <f t="shared" ca="1" si="274"/>
        <v>0</v>
      </c>
      <c r="E1657" s="50">
        <f t="shared" ca="1" si="268"/>
        <v>3</v>
      </c>
      <c r="F1657" s="2" t="str">
        <f t="shared" ca="1" si="275"/>
        <v/>
      </c>
      <c r="BD1657" s="49">
        <f t="shared" ca="1" si="270"/>
        <v>3200</v>
      </c>
      <c r="BE1657" s="3">
        <f t="shared" ca="1" si="269"/>
        <v>0.31995000000000001</v>
      </c>
      <c r="BF1657" s="3">
        <f t="shared" ca="1" si="271"/>
        <v>-0.46783862043457014</v>
      </c>
      <c r="BG1657" s="9">
        <f t="shared" ca="1" si="272"/>
        <v>3</v>
      </c>
      <c r="BH1657" s="6">
        <f ca="1">IF(ISNUMBER('Descriptive Stats'!BF1657),'Descriptive Stats'!BF1657,#N/A)</f>
        <v>-0.46783862043457014</v>
      </c>
      <c r="BI1657" s="6">
        <f ca="1">IF(ISNUMBER('Descriptive Stats'!E1657),'Descriptive Stats'!E1657,#N/A)</f>
        <v>3</v>
      </c>
      <c r="BK1657" s="2" t="str">
        <f t="shared" ca="1" si="276"/>
        <v/>
      </c>
      <c r="BL1657" s="2">
        <f t="shared" ca="1" si="277"/>
        <v>3</v>
      </c>
    </row>
    <row r="1658" spans="1:64" ht="14.4" x14ac:dyDescent="0.3">
      <c r="A1658" s="2">
        <f>ROW()</f>
        <v>1658</v>
      </c>
      <c r="B1658" s="56"/>
      <c r="C1658" s="8">
        <f t="shared" ca="1" si="273"/>
        <v>10</v>
      </c>
      <c r="D1658" s="8">
        <f t="shared" ca="1" si="274"/>
        <v>3</v>
      </c>
      <c r="E1658" s="50">
        <f t="shared" ca="1" si="268"/>
        <v>0</v>
      </c>
      <c r="F1658" s="2" t="str">
        <f t="shared" ca="1" si="275"/>
        <v/>
      </c>
      <c r="BD1658" s="49">
        <f t="shared" ca="1" si="270"/>
        <v>815.5</v>
      </c>
      <c r="BE1658" s="3">
        <f t="shared" ca="1" si="269"/>
        <v>8.1500000000000003E-2</v>
      </c>
      <c r="BF1658" s="3">
        <f t="shared" ca="1" si="271"/>
        <v>-1.3950525282585462</v>
      </c>
      <c r="BG1658" s="9">
        <f t="shared" ca="1" si="272"/>
        <v>0</v>
      </c>
      <c r="BH1658" s="6">
        <f ca="1">IF(ISNUMBER('Descriptive Stats'!BF1658),'Descriptive Stats'!BF1658,#N/A)</f>
        <v>-1.3950525282585462</v>
      </c>
      <c r="BI1658" s="6">
        <f ca="1">IF(ISNUMBER('Descriptive Stats'!E1658),'Descriptive Stats'!E1658,#N/A)</f>
        <v>0</v>
      </c>
      <c r="BK1658" s="2">
        <f t="shared" ca="1" si="276"/>
        <v>0</v>
      </c>
      <c r="BL1658" s="2" t="str">
        <f t="shared" ca="1" si="277"/>
        <v/>
      </c>
    </row>
    <row r="1659" spans="1:64" ht="14.4" x14ac:dyDescent="0.3">
      <c r="A1659" s="2">
        <f>ROW()</f>
        <v>1659</v>
      </c>
      <c r="B1659" s="56"/>
      <c r="C1659" s="8">
        <f t="shared" ca="1" si="273"/>
        <v>20</v>
      </c>
      <c r="D1659" s="8">
        <f t="shared" ca="1" si="274"/>
        <v>0</v>
      </c>
      <c r="E1659" s="50">
        <f t="shared" ca="1" si="268"/>
        <v>19</v>
      </c>
      <c r="F1659" s="2" t="str">
        <f t="shared" ca="1" si="275"/>
        <v>X</v>
      </c>
      <c r="BD1659" s="49">
        <f t="shared" ca="1" si="270"/>
        <v>5294</v>
      </c>
      <c r="BE1659" s="3">
        <f t="shared" ca="1" si="269"/>
        <v>0.52934999999999999</v>
      </c>
      <c r="BF1659" s="3">
        <f t="shared" ca="1" si="271"/>
        <v>7.3636031452008061E-2</v>
      </c>
      <c r="BG1659" s="9">
        <f t="shared" ca="1" si="272"/>
        <v>19</v>
      </c>
      <c r="BH1659" s="6">
        <f ca="1">IF(ISNUMBER('Descriptive Stats'!BF1659),'Descriptive Stats'!BF1659,#N/A)</f>
        <v>7.3636031452008061E-2</v>
      </c>
      <c r="BI1659" s="6">
        <f ca="1">IF(ISNUMBER('Descriptive Stats'!E1659),'Descriptive Stats'!E1659,#N/A)</f>
        <v>19</v>
      </c>
      <c r="BK1659" s="2" t="str">
        <f t="shared" ca="1" si="276"/>
        <v/>
      </c>
      <c r="BL1659" s="2">
        <f t="shared" ca="1" si="277"/>
        <v>19</v>
      </c>
    </row>
    <row r="1660" spans="1:64" ht="14.4" x14ac:dyDescent="0.3">
      <c r="A1660" s="2">
        <f>ROW()</f>
        <v>1660</v>
      </c>
      <c r="B1660" s="56"/>
      <c r="C1660" s="8">
        <f t="shared" ca="1" si="273"/>
        <v>7</v>
      </c>
      <c r="D1660" s="8">
        <f t="shared" ca="1" si="274"/>
        <v>19</v>
      </c>
      <c r="E1660" s="50">
        <f t="shared" ca="1" si="268"/>
        <v>9</v>
      </c>
      <c r="F1660" s="2" t="str">
        <f t="shared" ca="1" si="275"/>
        <v/>
      </c>
      <c r="BD1660" s="49">
        <f t="shared" ca="1" si="270"/>
        <v>4819</v>
      </c>
      <c r="BE1660" s="3">
        <f t="shared" ca="1" si="269"/>
        <v>0.48185</v>
      </c>
      <c r="BF1660" s="3">
        <f t="shared" ca="1" si="271"/>
        <v>-4.5511009098988427E-2</v>
      </c>
      <c r="BG1660" s="9">
        <f t="shared" ca="1" si="272"/>
        <v>9</v>
      </c>
      <c r="BH1660" s="6">
        <f ca="1">IF(ISNUMBER('Descriptive Stats'!BF1660),'Descriptive Stats'!BF1660,#N/A)</f>
        <v>-4.5511009098988427E-2</v>
      </c>
      <c r="BI1660" s="6">
        <f ca="1">IF(ISNUMBER('Descriptive Stats'!E1660),'Descriptive Stats'!E1660,#N/A)</f>
        <v>9</v>
      </c>
      <c r="BK1660" s="2" t="str">
        <f t="shared" ca="1" si="276"/>
        <v/>
      </c>
      <c r="BL1660" s="2">
        <f t="shared" ca="1" si="277"/>
        <v>9</v>
      </c>
    </row>
    <row r="1661" spans="1:64" ht="14.4" x14ac:dyDescent="0.3">
      <c r="A1661" s="2">
        <f>ROW()</f>
        <v>1661</v>
      </c>
      <c r="B1661" s="56"/>
      <c r="C1661" s="8">
        <f t="shared" ca="1" si="273"/>
        <v>23</v>
      </c>
      <c r="D1661" s="8">
        <f t="shared" ca="1" si="274"/>
        <v>9</v>
      </c>
      <c r="E1661" s="50">
        <f t="shared" ca="1" si="268"/>
        <v>0</v>
      </c>
      <c r="F1661" s="2" t="str">
        <f t="shared" ca="1" si="275"/>
        <v/>
      </c>
      <c r="BD1661" s="49">
        <f t="shared" ca="1" si="270"/>
        <v>815.5</v>
      </c>
      <c r="BE1661" s="3">
        <f t="shared" ca="1" si="269"/>
        <v>8.1500000000000003E-2</v>
      </c>
      <c r="BF1661" s="3">
        <f t="shared" ca="1" si="271"/>
        <v>-1.3950525282585462</v>
      </c>
      <c r="BG1661" s="9">
        <f t="shared" ca="1" si="272"/>
        <v>0</v>
      </c>
      <c r="BH1661" s="6">
        <f ca="1">IF(ISNUMBER('Descriptive Stats'!BF1661),'Descriptive Stats'!BF1661,#N/A)</f>
        <v>-1.3950525282585462</v>
      </c>
      <c r="BI1661" s="6">
        <f ca="1">IF(ISNUMBER('Descriptive Stats'!E1661),'Descriptive Stats'!E1661,#N/A)</f>
        <v>0</v>
      </c>
      <c r="BK1661" s="2">
        <f t="shared" ca="1" si="276"/>
        <v>0</v>
      </c>
      <c r="BL1661" s="2" t="str">
        <f t="shared" ca="1" si="277"/>
        <v/>
      </c>
    </row>
    <row r="1662" spans="1:64" ht="14.4" x14ac:dyDescent="0.3">
      <c r="A1662" s="2">
        <f>ROW()</f>
        <v>1662</v>
      </c>
      <c r="B1662" s="56"/>
      <c r="C1662" s="8">
        <f t="shared" ca="1" si="273"/>
        <v>11</v>
      </c>
      <c r="D1662" s="8">
        <f t="shared" ca="1" si="274"/>
        <v>0</v>
      </c>
      <c r="E1662" s="50">
        <f t="shared" ca="1" si="268"/>
        <v>1</v>
      </c>
      <c r="F1662" s="2" t="str">
        <f t="shared" ca="1" si="275"/>
        <v/>
      </c>
      <c r="BD1662" s="49">
        <f t="shared" ca="1" si="270"/>
        <v>1871</v>
      </c>
      <c r="BE1662" s="3">
        <f t="shared" ca="1" si="269"/>
        <v>0.18704999999999999</v>
      </c>
      <c r="BF1662" s="3">
        <f t="shared" ca="1" si="271"/>
        <v>-0.88881967520906158</v>
      </c>
      <c r="BG1662" s="9">
        <f t="shared" ca="1" si="272"/>
        <v>1</v>
      </c>
      <c r="BH1662" s="6">
        <f ca="1">IF(ISNUMBER('Descriptive Stats'!BF1662),'Descriptive Stats'!BF1662,#N/A)</f>
        <v>-0.88881967520906158</v>
      </c>
      <c r="BI1662" s="6">
        <f ca="1">IF(ISNUMBER('Descriptive Stats'!E1662),'Descriptive Stats'!E1662,#N/A)</f>
        <v>1</v>
      </c>
      <c r="BK1662" s="2">
        <f t="shared" ca="1" si="276"/>
        <v>1</v>
      </c>
      <c r="BL1662" s="2" t="str">
        <f t="shared" ca="1" si="277"/>
        <v/>
      </c>
    </row>
    <row r="1663" spans="1:64" ht="14.4" x14ac:dyDescent="0.3">
      <c r="A1663" s="2">
        <f>ROW()</f>
        <v>1663</v>
      </c>
      <c r="B1663" s="56"/>
      <c r="C1663" s="8">
        <f t="shared" ca="1" si="273"/>
        <v>12</v>
      </c>
      <c r="D1663" s="8">
        <f t="shared" ca="1" si="274"/>
        <v>1</v>
      </c>
      <c r="E1663" s="50">
        <f t="shared" ca="1" si="268"/>
        <v>7</v>
      </c>
      <c r="F1663" s="2" t="str">
        <f t="shared" ca="1" si="275"/>
        <v/>
      </c>
      <c r="BD1663" s="49">
        <f t="shared" ca="1" si="270"/>
        <v>4473.5</v>
      </c>
      <c r="BE1663" s="3">
        <f t="shared" ca="1" si="269"/>
        <v>0.44729999999999998</v>
      </c>
      <c r="BF1663" s="3">
        <f t="shared" ca="1" si="271"/>
        <v>-0.13248586824472414</v>
      </c>
      <c r="BG1663" s="9">
        <f t="shared" ca="1" si="272"/>
        <v>7</v>
      </c>
      <c r="BH1663" s="6">
        <f ca="1">IF(ISNUMBER('Descriptive Stats'!BF1663),'Descriptive Stats'!BF1663,#N/A)</f>
        <v>-0.13248586824472414</v>
      </c>
      <c r="BI1663" s="6">
        <f ca="1">IF(ISNUMBER('Descriptive Stats'!E1663),'Descriptive Stats'!E1663,#N/A)</f>
        <v>7</v>
      </c>
      <c r="BK1663" s="2" t="str">
        <f t="shared" ca="1" si="276"/>
        <v/>
      </c>
      <c r="BL1663" s="2">
        <f t="shared" ca="1" si="277"/>
        <v>7</v>
      </c>
    </row>
    <row r="1664" spans="1:64" ht="14.4" x14ac:dyDescent="0.3">
      <c r="A1664" s="2">
        <f>ROW()</f>
        <v>1664</v>
      </c>
      <c r="B1664" s="56"/>
      <c r="C1664" s="8">
        <f t="shared" ca="1" si="273"/>
        <v>6</v>
      </c>
      <c r="D1664" s="8">
        <f t="shared" ca="1" si="274"/>
        <v>7</v>
      </c>
      <c r="E1664" s="50">
        <f t="shared" ca="1" si="268"/>
        <v>4</v>
      </c>
      <c r="F1664" s="2" t="str">
        <f t="shared" ca="1" si="275"/>
        <v/>
      </c>
      <c r="BD1664" s="49">
        <f t="shared" ca="1" si="270"/>
        <v>3442</v>
      </c>
      <c r="BE1664" s="3">
        <f t="shared" ca="1" si="269"/>
        <v>0.34415000000000001</v>
      </c>
      <c r="BF1664" s="3">
        <f t="shared" ca="1" si="271"/>
        <v>-0.40116316278173481</v>
      </c>
      <c r="BG1664" s="9">
        <f t="shared" ca="1" si="272"/>
        <v>4</v>
      </c>
      <c r="BH1664" s="6">
        <f ca="1">IF(ISNUMBER('Descriptive Stats'!BF1664),'Descriptive Stats'!BF1664,#N/A)</f>
        <v>-0.40116316278173481</v>
      </c>
      <c r="BI1664" s="6">
        <f ca="1">IF(ISNUMBER('Descriptive Stats'!E1664),'Descriptive Stats'!E1664,#N/A)</f>
        <v>4</v>
      </c>
      <c r="BK1664" s="2" t="str">
        <f t="shared" ca="1" si="276"/>
        <v/>
      </c>
      <c r="BL1664" s="2">
        <f t="shared" ca="1" si="277"/>
        <v>4</v>
      </c>
    </row>
    <row r="1665" spans="1:64" ht="14.4" x14ac:dyDescent="0.3">
      <c r="A1665" s="2">
        <f>ROW()</f>
        <v>1665</v>
      </c>
      <c r="B1665" s="56"/>
      <c r="C1665" s="8">
        <f t="shared" ca="1" si="273"/>
        <v>13</v>
      </c>
      <c r="D1665" s="8">
        <f t="shared" ca="1" si="274"/>
        <v>4</v>
      </c>
      <c r="E1665" s="50">
        <f t="shared" ca="1" si="268"/>
        <v>0</v>
      </c>
      <c r="F1665" s="2" t="str">
        <f t="shared" ca="1" si="275"/>
        <v/>
      </c>
      <c r="BD1665" s="49">
        <f t="shared" ca="1" si="270"/>
        <v>815.5</v>
      </c>
      <c r="BE1665" s="3">
        <f t="shared" ca="1" si="269"/>
        <v>8.1500000000000003E-2</v>
      </c>
      <c r="BF1665" s="3">
        <f t="shared" ca="1" si="271"/>
        <v>-1.3950525282585462</v>
      </c>
      <c r="BG1665" s="9">
        <f t="shared" ca="1" si="272"/>
        <v>0</v>
      </c>
      <c r="BH1665" s="6">
        <f ca="1">IF(ISNUMBER('Descriptive Stats'!BF1665),'Descriptive Stats'!BF1665,#N/A)</f>
        <v>-1.3950525282585462</v>
      </c>
      <c r="BI1665" s="6">
        <f ca="1">IF(ISNUMBER('Descriptive Stats'!E1665),'Descriptive Stats'!E1665,#N/A)</f>
        <v>0</v>
      </c>
      <c r="BK1665" s="2">
        <f t="shared" ca="1" si="276"/>
        <v>0</v>
      </c>
      <c r="BL1665" s="2" t="str">
        <f t="shared" ca="1" si="277"/>
        <v/>
      </c>
    </row>
    <row r="1666" spans="1:64" ht="14.4" x14ac:dyDescent="0.3">
      <c r="A1666" s="2">
        <f>ROW()</f>
        <v>1666</v>
      </c>
      <c r="B1666" s="56"/>
      <c r="C1666" s="8">
        <f t="shared" ca="1" si="273"/>
        <v>18</v>
      </c>
      <c r="D1666" s="8">
        <f t="shared" ca="1" si="274"/>
        <v>0</v>
      </c>
      <c r="E1666" s="50">
        <f t="shared" ca="1" si="268"/>
        <v>0</v>
      </c>
      <c r="F1666" s="2" t="str">
        <f t="shared" ca="1" si="275"/>
        <v/>
      </c>
      <c r="BD1666" s="49">
        <f t="shared" ca="1" si="270"/>
        <v>815.5</v>
      </c>
      <c r="BE1666" s="3">
        <f t="shared" ca="1" si="269"/>
        <v>8.1500000000000003E-2</v>
      </c>
      <c r="BF1666" s="3">
        <f t="shared" ca="1" si="271"/>
        <v>-1.3950525282585462</v>
      </c>
      <c r="BG1666" s="9">
        <f t="shared" ca="1" si="272"/>
        <v>0</v>
      </c>
      <c r="BH1666" s="6">
        <f ca="1">IF(ISNUMBER('Descriptive Stats'!BF1666),'Descriptive Stats'!BF1666,#N/A)</f>
        <v>-1.3950525282585462</v>
      </c>
      <c r="BI1666" s="6">
        <f ca="1">IF(ISNUMBER('Descriptive Stats'!E1666),'Descriptive Stats'!E1666,#N/A)</f>
        <v>0</v>
      </c>
      <c r="BK1666" s="2">
        <f t="shared" ca="1" si="276"/>
        <v>0</v>
      </c>
      <c r="BL1666" s="2" t="str">
        <f t="shared" ca="1" si="277"/>
        <v/>
      </c>
    </row>
    <row r="1667" spans="1:64" ht="14.4" x14ac:dyDescent="0.3">
      <c r="A1667" s="2">
        <f>ROW()</f>
        <v>1667</v>
      </c>
      <c r="B1667" s="56"/>
      <c r="C1667" s="8">
        <f t="shared" ca="1" si="273"/>
        <v>20</v>
      </c>
      <c r="D1667" s="8">
        <f t="shared" ca="1" si="274"/>
        <v>0</v>
      </c>
      <c r="E1667" s="50">
        <f t="shared" ref="E1667:E1730" ca="1" si="278">IF(0=MOD(ROW(),$J$1),AVERAGE(OFFSET($D$2,ROW()-$J$1,0,$J$1,1)),"")</f>
        <v>9</v>
      </c>
      <c r="F1667" s="2" t="str">
        <f t="shared" ca="1" si="275"/>
        <v/>
      </c>
      <c r="BD1667" s="49">
        <f t="shared" ca="1" si="270"/>
        <v>4819</v>
      </c>
      <c r="BE1667" s="3">
        <f t="shared" ca="1" si="269"/>
        <v>0.48185</v>
      </c>
      <c r="BF1667" s="3">
        <f t="shared" ca="1" si="271"/>
        <v>-4.5511009098988427E-2</v>
      </c>
      <c r="BG1667" s="9">
        <f t="shared" ca="1" si="272"/>
        <v>9</v>
      </c>
      <c r="BH1667" s="6">
        <f ca="1">IF(ISNUMBER('Descriptive Stats'!BF1667),'Descriptive Stats'!BF1667,#N/A)</f>
        <v>-4.5511009098988427E-2</v>
      </c>
      <c r="BI1667" s="6">
        <f ca="1">IF(ISNUMBER('Descriptive Stats'!E1667),'Descriptive Stats'!E1667,#N/A)</f>
        <v>9</v>
      </c>
      <c r="BK1667" s="2" t="str">
        <f t="shared" ca="1" si="276"/>
        <v/>
      </c>
      <c r="BL1667" s="2">
        <f t="shared" ca="1" si="277"/>
        <v>9</v>
      </c>
    </row>
    <row r="1668" spans="1:64" ht="14.4" x14ac:dyDescent="0.3">
      <c r="A1668" s="2">
        <f>ROW()</f>
        <v>1668</v>
      </c>
      <c r="B1668" s="56"/>
      <c r="C1668" s="8">
        <f t="shared" ca="1" si="273"/>
        <v>23</v>
      </c>
      <c r="D1668" s="8">
        <f t="shared" ca="1" si="274"/>
        <v>9</v>
      </c>
      <c r="E1668" s="50">
        <f t="shared" ca="1" si="278"/>
        <v>9</v>
      </c>
      <c r="F1668" s="2" t="str">
        <f t="shared" ca="1" si="275"/>
        <v/>
      </c>
      <c r="BD1668" s="49">
        <f t="shared" ca="1" si="270"/>
        <v>4819</v>
      </c>
      <c r="BE1668" s="3">
        <f t="shared" ca="1" si="269"/>
        <v>0.48185</v>
      </c>
      <c r="BF1668" s="3">
        <f t="shared" ca="1" si="271"/>
        <v>-4.5511009098988427E-2</v>
      </c>
      <c r="BG1668" s="9">
        <f t="shared" ca="1" si="272"/>
        <v>9</v>
      </c>
      <c r="BH1668" s="6">
        <f ca="1">IF(ISNUMBER('Descriptive Stats'!BF1668),'Descriptive Stats'!BF1668,#N/A)</f>
        <v>-4.5511009098988427E-2</v>
      </c>
      <c r="BI1668" s="6">
        <f ca="1">IF(ISNUMBER('Descriptive Stats'!E1668),'Descriptive Stats'!E1668,#N/A)</f>
        <v>9</v>
      </c>
      <c r="BK1668" s="2" t="str">
        <f t="shared" ca="1" si="276"/>
        <v/>
      </c>
      <c r="BL1668" s="2">
        <f t="shared" ca="1" si="277"/>
        <v>9</v>
      </c>
    </row>
    <row r="1669" spans="1:64" ht="14.4" x14ac:dyDescent="0.3">
      <c r="A1669" s="2">
        <f>ROW()</f>
        <v>1669</v>
      </c>
      <c r="B1669" s="56"/>
      <c r="C1669" s="8">
        <f t="shared" ca="1" si="273"/>
        <v>23</v>
      </c>
      <c r="D1669" s="8">
        <f t="shared" ca="1" si="274"/>
        <v>9</v>
      </c>
      <c r="E1669" s="50">
        <f t="shared" ca="1" si="278"/>
        <v>2</v>
      </c>
      <c r="F1669" s="2" t="str">
        <f t="shared" ca="1" si="275"/>
        <v/>
      </c>
      <c r="BD1669" s="49">
        <f t="shared" ca="1" si="270"/>
        <v>2595</v>
      </c>
      <c r="BE1669" s="3">
        <f t="shared" ca="1" si="269"/>
        <v>0.25945000000000001</v>
      </c>
      <c r="BF1669" s="3">
        <f t="shared" ca="1" si="271"/>
        <v>-0.6450419512753276</v>
      </c>
      <c r="BG1669" s="9">
        <f t="shared" ca="1" si="272"/>
        <v>2</v>
      </c>
      <c r="BH1669" s="6">
        <f ca="1">IF(ISNUMBER('Descriptive Stats'!BF1669),'Descriptive Stats'!BF1669,#N/A)</f>
        <v>-0.6450419512753276</v>
      </c>
      <c r="BI1669" s="6">
        <f ca="1">IF(ISNUMBER('Descriptive Stats'!E1669),'Descriptive Stats'!E1669,#N/A)</f>
        <v>2</v>
      </c>
      <c r="BK1669" s="2">
        <f t="shared" ca="1" si="276"/>
        <v>2</v>
      </c>
      <c r="BL1669" s="2">
        <f t="shared" ca="1" si="277"/>
        <v>2</v>
      </c>
    </row>
    <row r="1670" spans="1:64" ht="14.4" x14ac:dyDescent="0.3">
      <c r="A1670" s="2">
        <f>ROW()</f>
        <v>1670</v>
      </c>
      <c r="B1670" s="56"/>
      <c r="C1670" s="8">
        <f t="shared" ca="1" si="273"/>
        <v>9</v>
      </c>
      <c r="D1670" s="8">
        <f t="shared" ca="1" si="274"/>
        <v>2</v>
      </c>
      <c r="E1670" s="50">
        <f t="shared" ca="1" si="278"/>
        <v>7</v>
      </c>
      <c r="F1670" s="2" t="str">
        <f t="shared" ca="1" si="275"/>
        <v/>
      </c>
      <c r="BD1670" s="49">
        <f t="shared" ca="1" si="270"/>
        <v>4473.5</v>
      </c>
      <c r="BE1670" s="3">
        <f t="shared" ca="1" si="269"/>
        <v>0.44729999999999998</v>
      </c>
      <c r="BF1670" s="3">
        <f t="shared" ca="1" si="271"/>
        <v>-0.13248586824472414</v>
      </c>
      <c r="BG1670" s="9">
        <f t="shared" ca="1" si="272"/>
        <v>7</v>
      </c>
      <c r="BH1670" s="6">
        <f ca="1">IF(ISNUMBER('Descriptive Stats'!BF1670),'Descriptive Stats'!BF1670,#N/A)</f>
        <v>-0.13248586824472414</v>
      </c>
      <c r="BI1670" s="6">
        <f ca="1">IF(ISNUMBER('Descriptive Stats'!E1670),'Descriptive Stats'!E1670,#N/A)</f>
        <v>7</v>
      </c>
      <c r="BK1670" s="2" t="str">
        <f t="shared" ca="1" si="276"/>
        <v/>
      </c>
      <c r="BL1670" s="2">
        <f t="shared" ca="1" si="277"/>
        <v>7</v>
      </c>
    </row>
    <row r="1671" spans="1:64" ht="14.4" x14ac:dyDescent="0.3">
      <c r="A1671" s="2">
        <f>ROW()</f>
        <v>1671</v>
      </c>
      <c r="B1671" s="56"/>
      <c r="C1671" s="8">
        <f t="shared" ca="1" si="273"/>
        <v>6</v>
      </c>
      <c r="D1671" s="8">
        <f t="shared" ca="1" si="274"/>
        <v>7</v>
      </c>
      <c r="E1671" s="50">
        <f t="shared" ca="1" si="278"/>
        <v>19</v>
      </c>
      <c r="F1671" s="2" t="str">
        <f t="shared" ca="1" si="275"/>
        <v>X</v>
      </c>
      <c r="BD1671" s="49">
        <f t="shared" ca="1" si="270"/>
        <v>5294</v>
      </c>
      <c r="BE1671" s="3">
        <f t="shared" ref="BE1671:BE1734" ca="1" si="279">IF(ISNUMBER(BD1671),(BD1671-0.5)/$BK$4,"")</f>
        <v>0.52934999999999999</v>
      </c>
      <c r="BF1671" s="3">
        <f t="shared" ca="1" si="271"/>
        <v>7.3636031452008061E-2</v>
      </c>
      <c r="BG1671" s="9">
        <f t="shared" ca="1" si="272"/>
        <v>19</v>
      </c>
      <c r="BH1671" s="6">
        <f ca="1">IF(ISNUMBER('Descriptive Stats'!BF1671),'Descriptive Stats'!BF1671,#N/A)</f>
        <v>7.3636031452008061E-2</v>
      </c>
      <c r="BI1671" s="6">
        <f ca="1">IF(ISNUMBER('Descriptive Stats'!E1671),'Descriptive Stats'!E1671,#N/A)</f>
        <v>19</v>
      </c>
      <c r="BK1671" s="2" t="str">
        <f t="shared" ca="1" si="276"/>
        <v/>
      </c>
      <c r="BL1671" s="2">
        <f t="shared" ca="1" si="277"/>
        <v>19</v>
      </c>
    </row>
    <row r="1672" spans="1:64" ht="14.4" x14ac:dyDescent="0.3">
      <c r="A1672" s="2">
        <f>ROW()</f>
        <v>1672</v>
      </c>
      <c r="B1672" s="56"/>
      <c r="C1672" s="8">
        <f t="shared" ca="1" si="273"/>
        <v>7</v>
      </c>
      <c r="D1672" s="8">
        <f t="shared" ca="1" si="274"/>
        <v>19</v>
      </c>
      <c r="E1672" s="50">
        <f t="shared" ca="1" si="278"/>
        <v>3</v>
      </c>
      <c r="F1672" s="2" t="str">
        <f t="shared" ca="1" si="275"/>
        <v/>
      </c>
      <c r="BD1672" s="49">
        <f t="shared" ref="BD1672:BD1735" ca="1" si="280">IF(ISNUMBER(BG1672),_xlfn.RANK.AVG(BG1672,$BG$2:$BG$5414,1),"")</f>
        <v>3200</v>
      </c>
      <c r="BE1672" s="3">
        <f t="shared" ca="1" si="279"/>
        <v>0.31995000000000001</v>
      </c>
      <c r="BF1672" s="3">
        <f t="shared" ca="1" si="271"/>
        <v>-0.46783862043457014</v>
      </c>
      <c r="BG1672" s="9">
        <f t="shared" ca="1" si="272"/>
        <v>3</v>
      </c>
      <c r="BH1672" s="6">
        <f ca="1">IF(ISNUMBER('Descriptive Stats'!BF1672),'Descriptive Stats'!BF1672,#N/A)</f>
        <v>-0.46783862043457014</v>
      </c>
      <c r="BI1672" s="6">
        <f ca="1">IF(ISNUMBER('Descriptive Stats'!E1672),'Descriptive Stats'!E1672,#N/A)</f>
        <v>3</v>
      </c>
      <c r="BK1672" s="2" t="str">
        <f t="shared" ca="1" si="276"/>
        <v/>
      </c>
      <c r="BL1672" s="2">
        <f t="shared" ca="1" si="277"/>
        <v>3</v>
      </c>
    </row>
    <row r="1673" spans="1:64" ht="14.4" x14ac:dyDescent="0.3">
      <c r="A1673" s="2">
        <f>ROW()</f>
        <v>1673</v>
      </c>
      <c r="B1673" s="56"/>
      <c r="C1673" s="8">
        <f t="shared" ca="1" si="273"/>
        <v>10</v>
      </c>
      <c r="D1673" s="8">
        <f t="shared" ca="1" si="274"/>
        <v>3</v>
      </c>
      <c r="E1673" s="50">
        <f t="shared" ca="1" si="278"/>
        <v>19</v>
      </c>
      <c r="F1673" s="2" t="str">
        <f t="shared" ca="1" si="275"/>
        <v>X</v>
      </c>
      <c r="BD1673" s="49">
        <f t="shared" ca="1" si="280"/>
        <v>5294</v>
      </c>
      <c r="BE1673" s="3">
        <f t="shared" ca="1" si="279"/>
        <v>0.52934999999999999</v>
      </c>
      <c r="BF1673" s="3">
        <f t="shared" ref="BF1673:BF1736" ca="1" si="281">IF(ISNUMBER(BE1673),_xlfn.NORM.INV(BE1673,0,1),"")</f>
        <v>7.3636031452008061E-2</v>
      </c>
      <c r="BG1673" s="9">
        <f t="shared" ref="BG1673:BG1736" ca="1" si="282">IF(ISNUMBER(E1673),E1673,"")</f>
        <v>19</v>
      </c>
      <c r="BH1673" s="6">
        <f ca="1">IF(ISNUMBER('Descriptive Stats'!BF1673),'Descriptive Stats'!BF1673,#N/A)</f>
        <v>7.3636031452008061E-2</v>
      </c>
      <c r="BI1673" s="6">
        <f ca="1">IF(ISNUMBER('Descriptive Stats'!E1673),'Descriptive Stats'!E1673,#N/A)</f>
        <v>19</v>
      </c>
      <c r="BK1673" s="2" t="str">
        <f t="shared" ca="1" si="276"/>
        <v/>
      </c>
      <c r="BL1673" s="2">
        <f t="shared" ca="1" si="277"/>
        <v>19</v>
      </c>
    </row>
    <row r="1674" spans="1:64" ht="14.4" x14ac:dyDescent="0.3">
      <c r="A1674" s="2">
        <f>ROW()</f>
        <v>1674</v>
      </c>
      <c r="B1674" s="56"/>
      <c r="C1674" s="8">
        <f t="shared" ca="1" si="273"/>
        <v>7</v>
      </c>
      <c r="D1674" s="8">
        <f t="shared" ca="1" si="274"/>
        <v>19</v>
      </c>
      <c r="E1674" s="50">
        <f t="shared" ca="1" si="278"/>
        <v>0</v>
      </c>
      <c r="F1674" s="2" t="str">
        <f t="shared" ca="1" si="275"/>
        <v/>
      </c>
      <c r="BD1674" s="49">
        <f t="shared" ca="1" si="280"/>
        <v>815.5</v>
      </c>
      <c r="BE1674" s="3">
        <f t="shared" ca="1" si="279"/>
        <v>8.1500000000000003E-2</v>
      </c>
      <c r="BF1674" s="3">
        <f t="shared" ca="1" si="281"/>
        <v>-1.3950525282585462</v>
      </c>
      <c r="BG1674" s="9">
        <f t="shared" ca="1" si="282"/>
        <v>0</v>
      </c>
      <c r="BH1674" s="6">
        <f ca="1">IF(ISNUMBER('Descriptive Stats'!BF1674),'Descriptive Stats'!BF1674,#N/A)</f>
        <v>-1.3950525282585462</v>
      </c>
      <c r="BI1674" s="6">
        <f ca="1">IF(ISNUMBER('Descriptive Stats'!E1674),'Descriptive Stats'!E1674,#N/A)</f>
        <v>0</v>
      </c>
      <c r="BK1674" s="2">
        <f t="shared" ca="1" si="276"/>
        <v>0</v>
      </c>
      <c r="BL1674" s="2" t="str">
        <f t="shared" ca="1" si="277"/>
        <v/>
      </c>
    </row>
    <row r="1675" spans="1:64" ht="14.4" x14ac:dyDescent="0.3">
      <c r="A1675" s="2">
        <f>ROW()</f>
        <v>1675</v>
      </c>
      <c r="B1675" s="56"/>
      <c r="C1675" s="8">
        <f t="shared" ca="1" si="273"/>
        <v>4</v>
      </c>
      <c r="D1675" s="8">
        <f t="shared" ca="1" si="274"/>
        <v>0</v>
      </c>
      <c r="E1675" s="50">
        <f t="shared" ca="1" si="278"/>
        <v>0</v>
      </c>
      <c r="F1675" s="2" t="str">
        <f t="shared" ca="1" si="275"/>
        <v/>
      </c>
      <c r="BD1675" s="49">
        <f t="shared" ca="1" si="280"/>
        <v>815.5</v>
      </c>
      <c r="BE1675" s="3">
        <f t="shared" ca="1" si="279"/>
        <v>8.1500000000000003E-2</v>
      </c>
      <c r="BF1675" s="3">
        <f t="shared" ca="1" si="281"/>
        <v>-1.3950525282585462</v>
      </c>
      <c r="BG1675" s="9">
        <f t="shared" ca="1" si="282"/>
        <v>0</v>
      </c>
      <c r="BH1675" s="6">
        <f ca="1">IF(ISNUMBER('Descriptive Stats'!BF1675),'Descriptive Stats'!BF1675,#N/A)</f>
        <v>-1.3950525282585462</v>
      </c>
      <c r="BI1675" s="6">
        <f ca="1">IF(ISNUMBER('Descriptive Stats'!E1675),'Descriptive Stats'!E1675,#N/A)</f>
        <v>0</v>
      </c>
      <c r="BK1675" s="2">
        <f t="shared" ca="1" si="276"/>
        <v>0</v>
      </c>
      <c r="BL1675" s="2" t="str">
        <f t="shared" ca="1" si="277"/>
        <v/>
      </c>
    </row>
    <row r="1676" spans="1:64" ht="14.4" x14ac:dyDescent="0.3">
      <c r="A1676" s="2">
        <f>ROW()</f>
        <v>1676</v>
      </c>
      <c r="B1676" s="56"/>
      <c r="C1676" s="8">
        <f t="shared" ca="1" si="273"/>
        <v>15</v>
      </c>
      <c r="D1676" s="8">
        <f t="shared" ca="1" si="274"/>
        <v>0</v>
      </c>
      <c r="E1676" s="50">
        <f t="shared" ca="1" si="278"/>
        <v>19</v>
      </c>
      <c r="F1676" s="2" t="str">
        <f t="shared" ca="1" si="275"/>
        <v>X</v>
      </c>
      <c r="BD1676" s="49">
        <f t="shared" ca="1" si="280"/>
        <v>5294</v>
      </c>
      <c r="BE1676" s="3">
        <f t="shared" ca="1" si="279"/>
        <v>0.52934999999999999</v>
      </c>
      <c r="BF1676" s="3">
        <f t="shared" ca="1" si="281"/>
        <v>7.3636031452008061E-2</v>
      </c>
      <c r="BG1676" s="9">
        <f t="shared" ca="1" si="282"/>
        <v>19</v>
      </c>
      <c r="BH1676" s="6">
        <f ca="1">IF(ISNUMBER('Descriptive Stats'!BF1676),'Descriptive Stats'!BF1676,#N/A)</f>
        <v>7.3636031452008061E-2</v>
      </c>
      <c r="BI1676" s="6">
        <f ca="1">IF(ISNUMBER('Descriptive Stats'!E1676),'Descriptive Stats'!E1676,#N/A)</f>
        <v>19</v>
      </c>
      <c r="BK1676" s="2" t="str">
        <f t="shared" ca="1" si="276"/>
        <v/>
      </c>
      <c r="BL1676" s="2">
        <f t="shared" ca="1" si="277"/>
        <v>19</v>
      </c>
    </row>
    <row r="1677" spans="1:64" ht="14.4" x14ac:dyDescent="0.3">
      <c r="A1677" s="2">
        <f>ROW()</f>
        <v>1677</v>
      </c>
      <c r="B1677" s="56"/>
      <c r="C1677" s="8">
        <f t="shared" ca="1" si="273"/>
        <v>7</v>
      </c>
      <c r="D1677" s="8">
        <f t="shared" ca="1" si="274"/>
        <v>19</v>
      </c>
      <c r="E1677" s="50">
        <f t="shared" ca="1" si="278"/>
        <v>7</v>
      </c>
      <c r="F1677" s="2" t="str">
        <f t="shared" ca="1" si="275"/>
        <v/>
      </c>
      <c r="BD1677" s="49">
        <f t="shared" ca="1" si="280"/>
        <v>4473.5</v>
      </c>
      <c r="BE1677" s="3">
        <f t="shared" ca="1" si="279"/>
        <v>0.44729999999999998</v>
      </c>
      <c r="BF1677" s="3">
        <f t="shared" ca="1" si="281"/>
        <v>-0.13248586824472414</v>
      </c>
      <c r="BG1677" s="9">
        <f t="shared" ca="1" si="282"/>
        <v>7</v>
      </c>
      <c r="BH1677" s="6">
        <f ca="1">IF(ISNUMBER('Descriptive Stats'!BF1677),'Descriptive Stats'!BF1677,#N/A)</f>
        <v>-0.13248586824472414</v>
      </c>
      <c r="BI1677" s="6">
        <f ca="1">IF(ISNUMBER('Descriptive Stats'!E1677),'Descriptive Stats'!E1677,#N/A)</f>
        <v>7</v>
      </c>
      <c r="BK1677" s="2" t="str">
        <f t="shared" ca="1" si="276"/>
        <v/>
      </c>
      <c r="BL1677" s="2">
        <f t="shared" ca="1" si="277"/>
        <v>7</v>
      </c>
    </row>
    <row r="1678" spans="1:64" ht="14.4" x14ac:dyDescent="0.3">
      <c r="A1678" s="2">
        <f>ROW()</f>
        <v>1678</v>
      </c>
      <c r="B1678" s="56"/>
      <c r="C1678" s="8">
        <f t="shared" ca="1" si="273"/>
        <v>6</v>
      </c>
      <c r="D1678" s="8">
        <f t="shared" ca="1" si="274"/>
        <v>7</v>
      </c>
      <c r="E1678" s="50">
        <f t="shared" ca="1" si="278"/>
        <v>0</v>
      </c>
      <c r="F1678" s="2" t="str">
        <f t="shared" ca="1" si="275"/>
        <v/>
      </c>
      <c r="BD1678" s="49">
        <f t="shared" ca="1" si="280"/>
        <v>815.5</v>
      </c>
      <c r="BE1678" s="3">
        <f t="shared" ca="1" si="279"/>
        <v>8.1500000000000003E-2</v>
      </c>
      <c r="BF1678" s="3">
        <f t="shared" ca="1" si="281"/>
        <v>-1.3950525282585462</v>
      </c>
      <c r="BG1678" s="9">
        <f t="shared" ca="1" si="282"/>
        <v>0</v>
      </c>
      <c r="BH1678" s="6">
        <f ca="1">IF(ISNUMBER('Descriptive Stats'!BF1678),'Descriptive Stats'!BF1678,#N/A)</f>
        <v>-1.3950525282585462</v>
      </c>
      <c r="BI1678" s="6">
        <f ca="1">IF(ISNUMBER('Descriptive Stats'!E1678),'Descriptive Stats'!E1678,#N/A)</f>
        <v>0</v>
      </c>
      <c r="BK1678" s="2">
        <f t="shared" ca="1" si="276"/>
        <v>0</v>
      </c>
      <c r="BL1678" s="2" t="str">
        <f t="shared" ca="1" si="277"/>
        <v/>
      </c>
    </row>
    <row r="1679" spans="1:64" ht="14.4" x14ac:dyDescent="0.3">
      <c r="A1679" s="2">
        <f>ROW()</f>
        <v>1679</v>
      </c>
      <c r="B1679" s="56"/>
      <c r="C1679" s="8">
        <f t="shared" ca="1" si="273"/>
        <v>11</v>
      </c>
      <c r="D1679" s="8">
        <f t="shared" ca="1" si="274"/>
        <v>0</v>
      </c>
      <c r="E1679" s="50">
        <f t="shared" ca="1" si="278"/>
        <v>6</v>
      </c>
      <c r="F1679" s="2" t="str">
        <f t="shared" ca="1" si="275"/>
        <v/>
      </c>
      <c r="BD1679" s="49">
        <f t="shared" ca="1" si="280"/>
        <v>3900</v>
      </c>
      <c r="BE1679" s="3">
        <f t="shared" ca="1" si="279"/>
        <v>0.38995000000000002</v>
      </c>
      <c r="BF1679" s="3">
        <f t="shared" ca="1" si="281"/>
        <v>-0.2794493539703507</v>
      </c>
      <c r="BG1679" s="9">
        <f t="shared" ca="1" si="282"/>
        <v>6</v>
      </c>
      <c r="BH1679" s="6">
        <f ca="1">IF(ISNUMBER('Descriptive Stats'!BF1679),'Descriptive Stats'!BF1679,#N/A)</f>
        <v>-0.2794493539703507</v>
      </c>
      <c r="BI1679" s="6">
        <f ca="1">IF(ISNUMBER('Descriptive Stats'!E1679),'Descriptive Stats'!E1679,#N/A)</f>
        <v>6</v>
      </c>
      <c r="BK1679" s="2" t="str">
        <f t="shared" ca="1" si="276"/>
        <v/>
      </c>
      <c r="BL1679" s="2">
        <f t="shared" ca="1" si="277"/>
        <v>6</v>
      </c>
    </row>
    <row r="1680" spans="1:64" ht="14.4" x14ac:dyDescent="0.3">
      <c r="A1680" s="2">
        <f>ROW()</f>
        <v>1680</v>
      </c>
      <c r="B1680" s="56"/>
      <c r="C1680" s="8">
        <f t="shared" ca="1" si="273"/>
        <v>5</v>
      </c>
      <c r="D1680" s="8">
        <f t="shared" ca="1" si="274"/>
        <v>6</v>
      </c>
      <c r="E1680" s="50">
        <f t="shared" ca="1" si="278"/>
        <v>2</v>
      </c>
      <c r="F1680" s="2" t="str">
        <f t="shared" ca="1" si="275"/>
        <v/>
      </c>
      <c r="BD1680" s="49">
        <f t="shared" ca="1" si="280"/>
        <v>2595</v>
      </c>
      <c r="BE1680" s="3">
        <f t="shared" ca="1" si="279"/>
        <v>0.25945000000000001</v>
      </c>
      <c r="BF1680" s="3">
        <f t="shared" ca="1" si="281"/>
        <v>-0.6450419512753276</v>
      </c>
      <c r="BG1680" s="9">
        <f t="shared" ca="1" si="282"/>
        <v>2</v>
      </c>
      <c r="BH1680" s="6">
        <f ca="1">IF(ISNUMBER('Descriptive Stats'!BF1680),'Descriptive Stats'!BF1680,#N/A)</f>
        <v>-0.6450419512753276</v>
      </c>
      <c r="BI1680" s="6">
        <f ca="1">IF(ISNUMBER('Descriptive Stats'!E1680),'Descriptive Stats'!E1680,#N/A)</f>
        <v>2</v>
      </c>
      <c r="BK1680" s="2">
        <f t="shared" ca="1" si="276"/>
        <v>2</v>
      </c>
      <c r="BL1680" s="2">
        <f t="shared" ca="1" si="277"/>
        <v>2</v>
      </c>
    </row>
    <row r="1681" spans="1:64" ht="14.4" x14ac:dyDescent="0.3">
      <c r="A1681" s="2">
        <f>ROW()</f>
        <v>1681</v>
      </c>
      <c r="B1681" s="56"/>
      <c r="C1681" s="8">
        <f t="shared" ref="C1681:C1744" ca="1" si="283">RANDBETWEEN(2,COUNT(B:B))</f>
        <v>3</v>
      </c>
      <c r="D1681" s="8">
        <f t="shared" ref="D1681:D1744" ca="1" si="284">VLOOKUP(C1681,A:B,2,TRUE)</f>
        <v>2</v>
      </c>
      <c r="E1681" s="50">
        <f t="shared" ca="1" si="278"/>
        <v>0</v>
      </c>
      <c r="F1681" s="2" t="str">
        <f t="shared" ref="F1681:F1744" ca="1" si="285">IF(ISNUMBER(E1681),IF(OR(E1681&lt;$K$16,E1681&gt;$K$14),"X",""),"")</f>
        <v/>
      </c>
      <c r="BD1681" s="49">
        <f t="shared" ca="1" si="280"/>
        <v>815.5</v>
      </c>
      <c r="BE1681" s="3">
        <f t="shared" ca="1" si="279"/>
        <v>8.1500000000000003E-2</v>
      </c>
      <c r="BF1681" s="3">
        <f t="shared" ca="1" si="281"/>
        <v>-1.3950525282585462</v>
      </c>
      <c r="BG1681" s="9">
        <f t="shared" ca="1" si="282"/>
        <v>0</v>
      </c>
      <c r="BH1681" s="6">
        <f ca="1">IF(ISNUMBER('Descriptive Stats'!BF1681),'Descriptive Stats'!BF1681,#N/A)</f>
        <v>-1.3950525282585462</v>
      </c>
      <c r="BI1681" s="6">
        <f ca="1">IF(ISNUMBER('Descriptive Stats'!E1681),'Descriptive Stats'!E1681,#N/A)</f>
        <v>0</v>
      </c>
      <c r="BK1681" s="2">
        <f t="shared" ca="1" si="276"/>
        <v>0</v>
      </c>
      <c r="BL1681" s="2" t="str">
        <f t="shared" ca="1" si="277"/>
        <v/>
      </c>
    </row>
    <row r="1682" spans="1:64" ht="14.4" x14ac:dyDescent="0.3">
      <c r="A1682" s="2">
        <f>ROW()</f>
        <v>1682</v>
      </c>
      <c r="B1682" s="56"/>
      <c r="C1682" s="8">
        <f t="shared" ca="1" si="283"/>
        <v>18</v>
      </c>
      <c r="D1682" s="8">
        <f t="shared" ca="1" si="284"/>
        <v>0</v>
      </c>
      <c r="E1682" s="50">
        <f t="shared" ca="1" si="278"/>
        <v>0</v>
      </c>
      <c r="F1682" s="2" t="str">
        <f t="shared" ca="1" si="285"/>
        <v/>
      </c>
      <c r="BD1682" s="49">
        <f t="shared" ca="1" si="280"/>
        <v>815.5</v>
      </c>
      <c r="BE1682" s="3">
        <f t="shared" ca="1" si="279"/>
        <v>8.1500000000000003E-2</v>
      </c>
      <c r="BF1682" s="3">
        <f t="shared" ca="1" si="281"/>
        <v>-1.3950525282585462</v>
      </c>
      <c r="BG1682" s="9">
        <f t="shared" ca="1" si="282"/>
        <v>0</v>
      </c>
      <c r="BH1682" s="6">
        <f ca="1">IF(ISNUMBER('Descriptive Stats'!BF1682),'Descriptive Stats'!BF1682,#N/A)</f>
        <v>-1.3950525282585462</v>
      </c>
      <c r="BI1682" s="6">
        <f ca="1">IF(ISNUMBER('Descriptive Stats'!E1682),'Descriptive Stats'!E1682,#N/A)</f>
        <v>0</v>
      </c>
      <c r="BK1682" s="2">
        <f t="shared" ca="1" si="276"/>
        <v>0</v>
      </c>
      <c r="BL1682" s="2" t="str">
        <f t="shared" ca="1" si="277"/>
        <v/>
      </c>
    </row>
    <row r="1683" spans="1:64" ht="14.4" x14ac:dyDescent="0.3">
      <c r="A1683" s="2">
        <f>ROW()</f>
        <v>1683</v>
      </c>
      <c r="B1683" s="56"/>
      <c r="C1683" s="8">
        <f t="shared" ca="1" si="283"/>
        <v>4</v>
      </c>
      <c r="D1683" s="8">
        <f t="shared" ca="1" si="284"/>
        <v>0</v>
      </c>
      <c r="E1683" s="50">
        <f t="shared" ca="1" si="278"/>
        <v>2</v>
      </c>
      <c r="F1683" s="2" t="str">
        <f t="shared" ca="1" si="285"/>
        <v/>
      </c>
      <c r="BD1683" s="49">
        <f t="shared" ca="1" si="280"/>
        <v>2595</v>
      </c>
      <c r="BE1683" s="3">
        <f t="shared" ca="1" si="279"/>
        <v>0.25945000000000001</v>
      </c>
      <c r="BF1683" s="3">
        <f t="shared" ca="1" si="281"/>
        <v>-0.6450419512753276</v>
      </c>
      <c r="BG1683" s="9">
        <f t="shared" ca="1" si="282"/>
        <v>2</v>
      </c>
      <c r="BH1683" s="6">
        <f ca="1">IF(ISNUMBER('Descriptive Stats'!BF1683),'Descriptive Stats'!BF1683,#N/A)</f>
        <v>-0.6450419512753276</v>
      </c>
      <c r="BI1683" s="6">
        <f ca="1">IF(ISNUMBER('Descriptive Stats'!E1683),'Descriptive Stats'!E1683,#N/A)</f>
        <v>2</v>
      </c>
      <c r="BK1683" s="2">
        <f t="shared" ca="1" si="276"/>
        <v>2</v>
      </c>
      <c r="BL1683" s="2">
        <f t="shared" ca="1" si="277"/>
        <v>2</v>
      </c>
    </row>
    <row r="1684" spans="1:64" ht="14.4" x14ac:dyDescent="0.3">
      <c r="A1684" s="2">
        <f>ROW()</f>
        <v>1684</v>
      </c>
      <c r="B1684" s="56"/>
      <c r="C1684" s="8">
        <f t="shared" ca="1" si="283"/>
        <v>17</v>
      </c>
      <c r="D1684" s="8">
        <f t="shared" ca="1" si="284"/>
        <v>2</v>
      </c>
      <c r="E1684" s="50">
        <f t="shared" ca="1" si="278"/>
        <v>6</v>
      </c>
      <c r="F1684" s="2" t="str">
        <f t="shared" ca="1" si="285"/>
        <v/>
      </c>
      <c r="BD1684" s="49">
        <f t="shared" ca="1" si="280"/>
        <v>3900</v>
      </c>
      <c r="BE1684" s="3">
        <f t="shared" ca="1" si="279"/>
        <v>0.38995000000000002</v>
      </c>
      <c r="BF1684" s="3">
        <f t="shared" ca="1" si="281"/>
        <v>-0.2794493539703507</v>
      </c>
      <c r="BG1684" s="9">
        <f t="shared" ca="1" si="282"/>
        <v>6</v>
      </c>
      <c r="BH1684" s="6">
        <f ca="1">IF(ISNUMBER('Descriptive Stats'!BF1684),'Descriptive Stats'!BF1684,#N/A)</f>
        <v>-0.2794493539703507</v>
      </c>
      <c r="BI1684" s="6">
        <f ca="1">IF(ISNUMBER('Descriptive Stats'!E1684),'Descriptive Stats'!E1684,#N/A)</f>
        <v>6</v>
      </c>
      <c r="BK1684" s="2" t="str">
        <f t="shared" ca="1" si="276"/>
        <v/>
      </c>
      <c r="BL1684" s="2">
        <f t="shared" ca="1" si="277"/>
        <v>6</v>
      </c>
    </row>
    <row r="1685" spans="1:64" ht="14.4" x14ac:dyDescent="0.3">
      <c r="A1685" s="2">
        <f>ROW()</f>
        <v>1685</v>
      </c>
      <c r="B1685" s="56"/>
      <c r="C1685" s="8">
        <f t="shared" ca="1" si="283"/>
        <v>2</v>
      </c>
      <c r="D1685" s="8">
        <f t="shared" ca="1" si="284"/>
        <v>6</v>
      </c>
      <c r="E1685" s="50">
        <f t="shared" ca="1" si="278"/>
        <v>0</v>
      </c>
      <c r="F1685" s="2" t="str">
        <f t="shared" ca="1" si="285"/>
        <v/>
      </c>
      <c r="BD1685" s="49">
        <f t="shared" ca="1" si="280"/>
        <v>815.5</v>
      </c>
      <c r="BE1685" s="3">
        <f t="shared" ca="1" si="279"/>
        <v>8.1500000000000003E-2</v>
      </c>
      <c r="BF1685" s="3">
        <f t="shared" ca="1" si="281"/>
        <v>-1.3950525282585462</v>
      </c>
      <c r="BG1685" s="9">
        <f t="shared" ca="1" si="282"/>
        <v>0</v>
      </c>
      <c r="BH1685" s="6">
        <f ca="1">IF(ISNUMBER('Descriptive Stats'!BF1685),'Descriptive Stats'!BF1685,#N/A)</f>
        <v>-1.3950525282585462</v>
      </c>
      <c r="BI1685" s="6">
        <f ca="1">IF(ISNUMBER('Descriptive Stats'!E1685),'Descriptive Stats'!E1685,#N/A)</f>
        <v>0</v>
      </c>
      <c r="BK1685" s="2">
        <f t="shared" ca="1" si="276"/>
        <v>0</v>
      </c>
      <c r="BL1685" s="2" t="str">
        <f t="shared" ca="1" si="277"/>
        <v/>
      </c>
    </row>
    <row r="1686" spans="1:64" ht="14.4" x14ac:dyDescent="0.3">
      <c r="A1686" s="2">
        <f>ROW()</f>
        <v>1686</v>
      </c>
      <c r="B1686" s="56"/>
      <c r="C1686" s="8">
        <f t="shared" ca="1" si="283"/>
        <v>22</v>
      </c>
      <c r="D1686" s="8">
        <f t="shared" ca="1" si="284"/>
        <v>0</v>
      </c>
      <c r="E1686" s="50">
        <f t="shared" ca="1" si="278"/>
        <v>0</v>
      </c>
      <c r="F1686" s="2" t="str">
        <f t="shared" ca="1" si="285"/>
        <v/>
      </c>
      <c r="BD1686" s="49">
        <f t="shared" ca="1" si="280"/>
        <v>815.5</v>
      </c>
      <c r="BE1686" s="3">
        <f t="shared" ca="1" si="279"/>
        <v>8.1500000000000003E-2</v>
      </c>
      <c r="BF1686" s="3">
        <f t="shared" ca="1" si="281"/>
        <v>-1.3950525282585462</v>
      </c>
      <c r="BG1686" s="9">
        <f t="shared" ca="1" si="282"/>
        <v>0</v>
      </c>
      <c r="BH1686" s="6">
        <f ca="1">IF(ISNUMBER('Descriptive Stats'!BF1686),'Descriptive Stats'!BF1686,#N/A)</f>
        <v>-1.3950525282585462</v>
      </c>
      <c r="BI1686" s="6">
        <f ca="1">IF(ISNUMBER('Descriptive Stats'!E1686),'Descriptive Stats'!E1686,#N/A)</f>
        <v>0</v>
      </c>
      <c r="BK1686" s="2">
        <f t="shared" ca="1" si="276"/>
        <v>0</v>
      </c>
      <c r="BL1686" s="2" t="str">
        <f t="shared" ca="1" si="277"/>
        <v/>
      </c>
    </row>
    <row r="1687" spans="1:64" ht="14.4" x14ac:dyDescent="0.3">
      <c r="A1687" s="2">
        <f>ROW()</f>
        <v>1687</v>
      </c>
      <c r="B1687" s="56"/>
      <c r="C1687" s="8">
        <f t="shared" ca="1" si="283"/>
        <v>15</v>
      </c>
      <c r="D1687" s="8">
        <f t="shared" ca="1" si="284"/>
        <v>0</v>
      </c>
      <c r="E1687" s="50">
        <f t="shared" ca="1" si="278"/>
        <v>19</v>
      </c>
      <c r="F1687" s="2" t="str">
        <f t="shared" ca="1" si="285"/>
        <v>X</v>
      </c>
      <c r="BD1687" s="49">
        <f t="shared" ca="1" si="280"/>
        <v>5294</v>
      </c>
      <c r="BE1687" s="3">
        <f t="shared" ca="1" si="279"/>
        <v>0.52934999999999999</v>
      </c>
      <c r="BF1687" s="3">
        <f t="shared" ca="1" si="281"/>
        <v>7.3636031452008061E-2</v>
      </c>
      <c r="BG1687" s="9">
        <f t="shared" ca="1" si="282"/>
        <v>19</v>
      </c>
      <c r="BH1687" s="6">
        <f ca="1">IF(ISNUMBER('Descriptive Stats'!BF1687),'Descriptive Stats'!BF1687,#N/A)</f>
        <v>7.3636031452008061E-2</v>
      </c>
      <c r="BI1687" s="6">
        <f ca="1">IF(ISNUMBER('Descriptive Stats'!E1687),'Descriptive Stats'!E1687,#N/A)</f>
        <v>19</v>
      </c>
      <c r="BK1687" s="2" t="str">
        <f t="shared" ca="1" si="276"/>
        <v/>
      </c>
      <c r="BL1687" s="2">
        <f t="shared" ca="1" si="277"/>
        <v>19</v>
      </c>
    </row>
    <row r="1688" spans="1:64" ht="14.4" x14ac:dyDescent="0.3">
      <c r="A1688" s="2">
        <f>ROW()</f>
        <v>1688</v>
      </c>
      <c r="B1688" s="56"/>
      <c r="C1688" s="8">
        <f t="shared" ca="1" si="283"/>
        <v>7</v>
      </c>
      <c r="D1688" s="8">
        <f t="shared" ca="1" si="284"/>
        <v>19</v>
      </c>
      <c r="E1688" s="50">
        <f t="shared" ca="1" si="278"/>
        <v>0</v>
      </c>
      <c r="F1688" s="2" t="str">
        <f t="shared" ca="1" si="285"/>
        <v/>
      </c>
      <c r="BD1688" s="49">
        <f t="shared" ca="1" si="280"/>
        <v>815.5</v>
      </c>
      <c r="BE1688" s="3">
        <f t="shared" ca="1" si="279"/>
        <v>8.1500000000000003E-2</v>
      </c>
      <c r="BF1688" s="3">
        <f t="shared" ca="1" si="281"/>
        <v>-1.3950525282585462</v>
      </c>
      <c r="BG1688" s="9">
        <f t="shared" ca="1" si="282"/>
        <v>0</v>
      </c>
      <c r="BH1688" s="6">
        <f ca="1">IF(ISNUMBER('Descriptive Stats'!BF1688),'Descriptive Stats'!BF1688,#N/A)</f>
        <v>-1.3950525282585462</v>
      </c>
      <c r="BI1688" s="6">
        <f ca="1">IF(ISNUMBER('Descriptive Stats'!E1688),'Descriptive Stats'!E1688,#N/A)</f>
        <v>0</v>
      </c>
      <c r="BK1688" s="2">
        <f t="shared" ca="1" si="276"/>
        <v>0</v>
      </c>
      <c r="BL1688" s="2" t="str">
        <f t="shared" ca="1" si="277"/>
        <v/>
      </c>
    </row>
    <row r="1689" spans="1:64" ht="14.4" x14ac:dyDescent="0.3">
      <c r="A1689" s="2">
        <f>ROW()</f>
        <v>1689</v>
      </c>
      <c r="B1689" s="56"/>
      <c r="C1689" s="8">
        <f t="shared" ca="1" si="283"/>
        <v>14</v>
      </c>
      <c r="D1689" s="8">
        <f t="shared" ca="1" si="284"/>
        <v>0</v>
      </c>
      <c r="E1689" s="50">
        <f t="shared" ca="1" si="278"/>
        <v>0</v>
      </c>
      <c r="F1689" s="2" t="str">
        <f t="shared" ca="1" si="285"/>
        <v/>
      </c>
      <c r="BD1689" s="49">
        <f t="shared" ca="1" si="280"/>
        <v>815.5</v>
      </c>
      <c r="BE1689" s="3">
        <f t="shared" ca="1" si="279"/>
        <v>8.1500000000000003E-2</v>
      </c>
      <c r="BF1689" s="3">
        <f t="shared" ca="1" si="281"/>
        <v>-1.3950525282585462</v>
      </c>
      <c r="BG1689" s="9">
        <f t="shared" ca="1" si="282"/>
        <v>0</v>
      </c>
      <c r="BH1689" s="6">
        <f ca="1">IF(ISNUMBER('Descriptive Stats'!BF1689),'Descriptive Stats'!BF1689,#N/A)</f>
        <v>-1.3950525282585462</v>
      </c>
      <c r="BI1689" s="6">
        <f ca="1">IF(ISNUMBER('Descriptive Stats'!E1689),'Descriptive Stats'!E1689,#N/A)</f>
        <v>0</v>
      </c>
      <c r="BK1689" s="2">
        <f t="shared" ca="1" si="276"/>
        <v>0</v>
      </c>
      <c r="BL1689" s="2" t="str">
        <f t="shared" ca="1" si="277"/>
        <v/>
      </c>
    </row>
    <row r="1690" spans="1:64" ht="14.4" x14ac:dyDescent="0.3">
      <c r="A1690" s="2">
        <f>ROW()</f>
        <v>1690</v>
      </c>
      <c r="B1690" s="56"/>
      <c r="C1690" s="8">
        <f t="shared" ca="1" si="283"/>
        <v>4</v>
      </c>
      <c r="D1690" s="8">
        <f t="shared" ca="1" si="284"/>
        <v>0</v>
      </c>
      <c r="E1690" s="50">
        <f t="shared" ca="1" si="278"/>
        <v>0</v>
      </c>
      <c r="F1690" s="2" t="str">
        <f t="shared" ca="1" si="285"/>
        <v/>
      </c>
      <c r="BD1690" s="49">
        <f t="shared" ca="1" si="280"/>
        <v>815.5</v>
      </c>
      <c r="BE1690" s="3">
        <f t="shared" ca="1" si="279"/>
        <v>8.1500000000000003E-2</v>
      </c>
      <c r="BF1690" s="3">
        <f t="shared" ca="1" si="281"/>
        <v>-1.3950525282585462</v>
      </c>
      <c r="BG1690" s="9">
        <f t="shared" ca="1" si="282"/>
        <v>0</v>
      </c>
      <c r="BH1690" s="6">
        <f ca="1">IF(ISNUMBER('Descriptive Stats'!BF1690),'Descriptive Stats'!BF1690,#N/A)</f>
        <v>-1.3950525282585462</v>
      </c>
      <c r="BI1690" s="6">
        <f ca="1">IF(ISNUMBER('Descriptive Stats'!E1690),'Descriptive Stats'!E1690,#N/A)</f>
        <v>0</v>
      </c>
      <c r="BK1690" s="2">
        <f t="shared" ca="1" si="276"/>
        <v>0</v>
      </c>
      <c r="BL1690" s="2" t="str">
        <f t="shared" ca="1" si="277"/>
        <v/>
      </c>
    </row>
    <row r="1691" spans="1:64" ht="14.4" x14ac:dyDescent="0.3">
      <c r="A1691" s="2">
        <f>ROW()</f>
        <v>1691</v>
      </c>
      <c r="B1691" s="56"/>
      <c r="C1691" s="8">
        <f t="shared" ca="1" si="283"/>
        <v>20</v>
      </c>
      <c r="D1691" s="8">
        <f t="shared" ca="1" si="284"/>
        <v>0</v>
      </c>
      <c r="E1691" s="50">
        <f t="shared" ca="1" si="278"/>
        <v>0</v>
      </c>
      <c r="F1691" s="2" t="str">
        <f t="shared" ca="1" si="285"/>
        <v/>
      </c>
      <c r="BD1691" s="49">
        <f t="shared" ca="1" si="280"/>
        <v>815.5</v>
      </c>
      <c r="BE1691" s="3">
        <f t="shared" ca="1" si="279"/>
        <v>8.1500000000000003E-2</v>
      </c>
      <c r="BF1691" s="3">
        <f t="shared" ca="1" si="281"/>
        <v>-1.3950525282585462</v>
      </c>
      <c r="BG1691" s="9">
        <f t="shared" ca="1" si="282"/>
        <v>0</v>
      </c>
      <c r="BH1691" s="6">
        <f ca="1">IF(ISNUMBER('Descriptive Stats'!BF1691),'Descriptive Stats'!BF1691,#N/A)</f>
        <v>-1.3950525282585462</v>
      </c>
      <c r="BI1691" s="6">
        <f ca="1">IF(ISNUMBER('Descriptive Stats'!E1691),'Descriptive Stats'!E1691,#N/A)</f>
        <v>0</v>
      </c>
      <c r="BK1691" s="2">
        <f t="shared" ca="1" si="276"/>
        <v>0</v>
      </c>
      <c r="BL1691" s="2" t="str">
        <f t="shared" ca="1" si="277"/>
        <v/>
      </c>
    </row>
    <row r="1692" spans="1:64" ht="14.4" x14ac:dyDescent="0.3">
      <c r="A1692" s="2">
        <f>ROW()</f>
        <v>1692</v>
      </c>
      <c r="B1692" s="56"/>
      <c r="C1692" s="8">
        <f t="shared" ca="1" si="283"/>
        <v>15</v>
      </c>
      <c r="D1692" s="8">
        <f t="shared" ca="1" si="284"/>
        <v>0</v>
      </c>
      <c r="E1692" s="50">
        <f t="shared" ca="1" si="278"/>
        <v>6</v>
      </c>
      <c r="F1692" s="2" t="str">
        <f t="shared" ca="1" si="285"/>
        <v/>
      </c>
      <c r="BD1692" s="49">
        <f t="shared" ca="1" si="280"/>
        <v>3900</v>
      </c>
      <c r="BE1692" s="3">
        <f t="shared" ca="1" si="279"/>
        <v>0.38995000000000002</v>
      </c>
      <c r="BF1692" s="3">
        <f t="shared" ca="1" si="281"/>
        <v>-0.2794493539703507</v>
      </c>
      <c r="BG1692" s="9">
        <f t="shared" ca="1" si="282"/>
        <v>6</v>
      </c>
      <c r="BH1692" s="6">
        <f ca="1">IF(ISNUMBER('Descriptive Stats'!BF1692),'Descriptive Stats'!BF1692,#N/A)</f>
        <v>-0.2794493539703507</v>
      </c>
      <c r="BI1692" s="6">
        <f ca="1">IF(ISNUMBER('Descriptive Stats'!E1692),'Descriptive Stats'!E1692,#N/A)</f>
        <v>6</v>
      </c>
      <c r="BK1692" s="2" t="str">
        <f t="shared" ca="1" si="276"/>
        <v/>
      </c>
      <c r="BL1692" s="2">
        <f t="shared" ca="1" si="277"/>
        <v>6</v>
      </c>
    </row>
    <row r="1693" spans="1:64" ht="14.4" x14ac:dyDescent="0.3">
      <c r="A1693" s="2">
        <f>ROW()</f>
        <v>1693</v>
      </c>
      <c r="B1693" s="56"/>
      <c r="C1693" s="8">
        <f t="shared" ca="1" si="283"/>
        <v>5</v>
      </c>
      <c r="D1693" s="8">
        <f t="shared" ca="1" si="284"/>
        <v>6</v>
      </c>
      <c r="E1693" s="50">
        <f t="shared" ca="1" si="278"/>
        <v>2</v>
      </c>
      <c r="F1693" s="2" t="str">
        <f t="shared" ca="1" si="285"/>
        <v/>
      </c>
      <c r="BD1693" s="49">
        <f t="shared" ca="1" si="280"/>
        <v>2595</v>
      </c>
      <c r="BE1693" s="3">
        <f t="shared" ca="1" si="279"/>
        <v>0.25945000000000001</v>
      </c>
      <c r="BF1693" s="3">
        <f t="shared" ca="1" si="281"/>
        <v>-0.6450419512753276</v>
      </c>
      <c r="BG1693" s="9">
        <f t="shared" ca="1" si="282"/>
        <v>2</v>
      </c>
      <c r="BH1693" s="6">
        <f ca="1">IF(ISNUMBER('Descriptive Stats'!BF1693),'Descriptive Stats'!BF1693,#N/A)</f>
        <v>-0.6450419512753276</v>
      </c>
      <c r="BI1693" s="6">
        <f ca="1">IF(ISNUMBER('Descriptive Stats'!E1693),'Descriptive Stats'!E1693,#N/A)</f>
        <v>2</v>
      </c>
      <c r="BK1693" s="2">
        <f t="shared" ca="1" si="276"/>
        <v>2</v>
      </c>
      <c r="BL1693" s="2">
        <f t="shared" ca="1" si="277"/>
        <v>2</v>
      </c>
    </row>
    <row r="1694" spans="1:64" ht="14.4" x14ac:dyDescent="0.3">
      <c r="A1694" s="2">
        <f>ROW()</f>
        <v>1694</v>
      </c>
      <c r="B1694" s="56"/>
      <c r="C1694" s="8">
        <f t="shared" ca="1" si="283"/>
        <v>21</v>
      </c>
      <c r="D1694" s="8">
        <f t="shared" ca="1" si="284"/>
        <v>2</v>
      </c>
      <c r="E1694" s="50">
        <f t="shared" ca="1" si="278"/>
        <v>2</v>
      </c>
      <c r="F1694" s="2" t="str">
        <f t="shared" ca="1" si="285"/>
        <v/>
      </c>
      <c r="BD1694" s="49">
        <f t="shared" ca="1" si="280"/>
        <v>2595</v>
      </c>
      <c r="BE1694" s="3">
        <f t="shared" ca="1" si="279"/>
        <v>0.25945000000000001</v>
      </c>
      <c r="BF1694" s="3">
        <f t="shared" ca="1" si="281"/>
        <v>-0.6450419512753276</v>
      </c>
      <c r="BG1694" s="9">
        <f t="shared" ca="1" si="282"/>
        <v>2</v>
      </c>
      <c r="BH1694" s="6">
        <f ca="1">IF(ISNUMBER('Descriptive Stats'!BF1694),'Descriptive Stats'!BF1694,#N/A)</f>
        <v>-0.6450419512753276</v>
      </c>
      <c r="BI1694" s="6">
        <f ca="1">IF(ISNUMBER('Descriptive Stats'!E1694),'Descriptive Stats'!E1694,#N/A)</f>
        <v>2</v>
      </c>
      <c r="BK1694" s="2">
        <f t="shared" ca="1" si="276"/>
        <v>2</v>
      </c>
      <c r="BL1694" s="2">
        <f t="shared" ca="1" si="277"/>
        <v>2</v>
      </c>
    </row>
    <row r="1695" spans="1:64" ht="14.4" x14ac:dyDescent="0.3">
      <c r="A1695" s="2">
        <f>ROW()</f>
        <v>1695</v>
      </c>
      <c r="B1695" s="56"/>
      <c r="C1695" s="8">
        <f t="shared" ca="1" si="283"/>
        <v>3</v>
      </c>
      <c r="D1695" s="8">
        <f t="shared" ca="1" si="284"/>
        <v>2</v>
      </c>
      <c r="E1695" s="50">
        <f t="shared" ca="1" si="278"/>
        <v>6</v>
      </c>
      <c r="F1695" s="2" t="str">
        <f t="shared" ca="1" si="285"/>
        <v/>
      </c>
      <c r="BD1695" s="49">
        <f t="shared" ca="1" si="280"/>
        <v>3900</v>
      </c>
      <c r="BE1695" s="3">
        <f t="shared" ca="1" si="279"/>
        <v>0.38995000000000002</v>
      </c>
      <c r="BF1695" s="3">
        <f t="shared" ca="1" si="281"/>
        <v>-0.2794493539703507</v>
      </c>
      <c r="BG1695" s="9">
        <f t="shared" ca="1" si="282"/>
        <v>6</v>
      </c>
      <c r="BH1695" s="6">
        <f ca="1">IF(ISNUMBER('Descriptive Stats'!BF1695),'Descriptive Stats'!BF1695,#N/A)</f>
        <v>-0.2794493539703507</v>
      </c>
      <c r="BI1695" s="6">
        <f ca="1">IF(ISNUMBER('Descriptive Stats'!E1695),'Descriptive Stats'!E1695,#N/A)</f>
        <v>6</v>
      </c>
      <c r="BK1695" s="2" t="str">
        <f t="shared" ca="1" si="276"/>
        <v/>
      </c>
      <c r="BL1695" s="2">
        <f t="shared" ca="1" si="277"/>
        <v>6</v>
      </c>
    </row>
    <row r="1696" spans="1:64" ht="14.4" x14ac:dyDescent="0.3">
      <c r="A1696" s="2">
        <f>ROW()</f>
        <v>1696</v>
      </c>
      <c r="B1696" s="56"/>
      <c r="C1696" s="8">
        <f t="shared" ca="1" si="283"/>
        <v>5</v>
      </c>
      <c r="D1696" s="8">
        <f t="shared" ca="1" si="284"/>
        <v>6</v>
      </c>
      <c r="E1696" s="50">
        <f t="shared" ca="1" si="278"/>
        <v>0</v>
      </c>
      <c r="F1696" s="2" t="str">
        <f t="shared" ca="1" si="285"/>
        <v/>
      </c>
      <c r="BD1696" s="49">
        <f t="shared" ca="1" si="280"/>
        <v>815.5</v>
      </c>
      <c r="BE1696" s="3">
        <f t="shared" ca="1" si="279"/>
        <v>8.1500000000000003E-2</v>
      </c>
      <c r="BF1696" s="3">
        <f t="shared" ca="1" si="281"/>
        <v>-1.3950525282585462</v>
      </c>
      <c r="BG1696" s="9">
        <f t="shared" ca="1" si="282"/>
        <v>0</v>
      </c>
      <c r="BH1696" s="6">
        <f ca="1">IF(ISNUMBER('Descriptive Stats'!BF1696),'Descriptive Stats'!BF1696,#N/A)</f>
        <v>-1.3950525282585462</v>
      </c>
      <c r="BI1696" s="6">
        <f ca="1">IF(ISNUMBER('Descriptive Stats'!E1696),'Descriptive Stats'!E1696,#N/A)</f>
        <v>0</v>
      </c>
      <c r="BK1696" s="2">
        <f t="shared" ca="1" si="276"/>
        <v>0</v>
      </c>
      <c r="BL1696" s="2" t="str">
        <f t="shared" ca="1" si="277"/>
        <v/>
      </c>
    </row>
    <row r="1697" spans="1:64" ht="14.4" x14ac:dyDescent="0.3">
      <c r="A1697" s="2">
        <f>ROW()</f>
        <v>1697</v>
      </c>
      <c r="B1697" s="56"/>
      <c r="C1697" s="8">
        <f t="shared" ca="1" si="283"/>
        <v>15</v>
      </c>
      <c r="D1697" s="8">
        <f t="shared" ca="1" si="284"/>
        <v>0</v>
      </c>
      <c r="E1697" s="50">
        <f t="shared" ca="1" si="278"/>
        <v>1</v>
      </c>
      <c r="F1697" s="2" t="str">
        <f t="shared" ca="1" si="285"/>
        <v/>
      </c>
      <c r="BD1697" s="49">
        <f t="shared" ca="1" si="280"/>
        <v>1871</v>
      </c>
      <c r="BE1697" s="3">
        <f t="shared" ca="1" si="279"/>
        <v>0.18704999999999999</v>
      </c>
      <c r="BF1697" s="3">
        <f t="shared" ca="1" si="281"/>
        <v>-0.88881967520906158</v>
      </c>
      <c r="BG1697" s="9">
        <f t="shared" ca="1" si="282"/>
        <v>1</v>
      </c>
      <c r="BH1697" s="6">
        <f ca="1">IF(ISNUMBER('Descriptive Stats'!BF1697),'Descriptive Stats'!BF1697,#N/A)</f>
        <v>-0.88881967520906158</v>
      </c>
      <c r="BI1697" s="6">
        <f ca="1">IF(ISNUMBER('Descriptive Stats'!E1697),'Descriptive Stats'!E1697,#N/A)</f>
        <v>1</v>
      </c>
      <c r="BK1697" s="2">
        <f t="shared" ca="1" si="276"/>
        <v>1</v>
      </c>
      <c r="BL1697" s="2" t="str">
        <f t="shared" ca="1" si="277"/>
        <v/>
      </c>
    </row>
    <row r="1698" spans="1:64" ht="14.4" x14ac:dyDescent="0.3">
      <c r="A1698" s="2">
        <f>ROW()</f>
        <v>1698</v>
      </c>
      <c r="B1698" s="56"/>
      <c r="C1698" s="8">
        <f t="shared" ca="1" si="283"/>
        <v>8</v>
      </c>
      <c r="D1698" s="8">
        <f t="shared" ca="1" si="284"/>
        <v>1</v>
      </c>
      <c r="E1698" s="50">
        <f t="shared" ca="1" si="278"/>
        <v>0</v>
      </c>
      <c r="F1698" s="2" t="str">
        <f t="shared" ca="1" si="285"/>
        <v/>
      </c>
      <c r="BD1698" s="49">
        <f t="shared" ca="1" si="280"/>
        <v>815.5</v>
      </c>
      <c r="BE1698" s="3">
        <f t="shared" ca="1" si="279"/>
        <v>8.1500000000000003E-2</v>
      </c>
      <c r="BF1698" s="3">
        <f t="shared" ca="1" si="281"/>
        <v>-1.3950525282585462</v>
      </c>
      <c r="BG1698" s="9">
        <f t="shared" ca="1" si="282"/>
        <v>0</v>
      </c>
      <c r="BH1698" s="6">
        <f ca="1">IF(ISNUMBER('Descriptive Stats'!BF1698),'Descriptive Stats'!BF1698,#N/A)</f>
        <v>-1.3950525282585462</v>
      </c>
      <c r="BI1698" s="6">
        <f ca="1">IF(ISNUMBER('Descriptive Stats'!E1698),'Descriptive Stats'!E1698,#N/A)</f>
        <v>0</v>
      </c>
      <c r="BK1698" s="2">
        <f t="shared" ca="1" si="276"/>
        <v>0</v>
      </c>
      <c r="BL1698" s="2" t="str">
        <f t="shared" ca="1" si="277"/>
        <v/>
      </c>
    </row>
    <row r="1699" spans="1:64" ht="14.4" x14ac:dyDescent="0.3">
      <c r="A1699" s="2">
        <f>ROW()</f>
        <v>1699</v>
      </c>
      <c r="B1699" s="56"/>
      <c r="C1699" s="8">
        <f t="shared" ca="1" si="283"/>
        <v>18</v>
      </c>
      <c r="D1699" s="8">
        <f t="shared" ca="1" si="284"/>
        <v>0</v>
      </c>
      <c r="E1699" s="50">
        <f t="shared" ca="1" si="278"/>
        <v>7</v>
      </c>
      <c r="F1699" s="2" t="str">
        <f t="shared" ca="1" si="285"/>
        <v/>
      </c>
      <c r="BD1699" s="49">
        <f t="shared" ca="1" si="280"/>
        <v>4473.5</v>
      </c>
      <c r="BE1699" s="3">
        <f t="shared" ca="1" si="279"/>
        <v>0.44729999999999998</v>
      </c>
      <c r="BF1699" s="3">
        <f t="shared" ca="1" si="281"/>
        <v>-0.13248586824472414</v>
      </c>
      <c r="BG1699" s="9">
        <f t="shared" ca="1" si="282"/>
        <v>7</v>
      </c>
      <c r="BH1699" s="6">
        <f ca="1">IF(ISNUMBER('Descriptive Stats'!BF1699),'Descriptive Stats'!BF1699,#N/A)</f>
        <v>-0.13248586824472414</v>
      </c>
      <c r="BI1699" s="6">
        <f ca="1">IF(ISNUMBER('Descriptive Stats'!E1699),'Descriptive Stats'!E1699,#N/A)</f>
        <v>7</v>
      </c>
      <c r="BK1699" s="2" t="str">
        <f t="shared" ref="BK1699:BK1762" ca="1" si="286">IF(AND(ISNUMBER(E1699),E1699&lt;=$J$15),E1699,"")</f>
        <v/>
      </c>
      <c r="BL1699" s="2">
        <f t="shared" ref="BL1699:BL1762" ca="1" si="287">IF(AND(ISNUMBER(E1699),E1699&gt;=$J$15),E1699,"")</f>
        <v>7</v>
      </c>
    </row>
    <row r="1700" spans="1:64" ht="14.4" x14ac:dyDescent="0.3">
      <c r="A1700" s="2">
        <f>ROW()</f>
        <v>1700</v>
      </c>
      <c r="B1700" s="56"/>
      <c r="C1700" s="8">
        <f t="shared" ca="1" si="283"/>
        <v>19</v>
      </c>
      <c r="D1700" s="8">
        <f t="shared" ca="1" si="284"/>
        <v>7</v>
      </c>
      <c r="E1700" s="50">
        <f t="shared" ca="1" si="278"/>
        <v>2</v>
      </c>
      <c r="F1700" s="2" t="str">
        <f t="shared" ca="1" si="285"/>
        <v/>
      </c>
      <c r="BD1700" s="49">
        <f t="shared" ca="1" si="280"/>
        <v>2595</v>
      </c>
      <c r="BE1700" s="3">
        <f t="shared" ca="1" si="279"/>
        <v>0.25945000000000001</v>
      </c>
      <c r="BF1700" s="3">
        <f t="shared" ca="1" si="281"/>
        <v>-0.6450419512753276</v>
      </c>
      <c r="BG1700" s="9">
        <f t="shared" ca="1" si="282"/>
        <v>2</v>
      </c>
      <c r="BH1700" s="6">
        <f ca="1">IF(ISNUMBER('Descriptive Stats'!BF1700),'Descriptive Stats'!BF1700,#N/A)</f>
        <v>-0.6450419512753276</v>
      </c>
      <c r="BI1700" s="6">
        <f ca="1">IF(ISNUMBER('Descriptive Stats'!E1700),'Descriptive Stats'!E1700,#N/A)</f>
        <v>2</v>
      </c>
      <c r="BK1700" s="2">
        <f t="shared" ca="1" si="286"/>
        <v>2</v>
      </c>
      <c r="BL1700" s="2">
        <f t="shared" ca="1" si="287"/>
        <v>2</v>
      </c>
    </row>
    <row r="1701" spans="1:64" ht="14.4" x14ac:dyDescent="0.3">
      <c r="A1701" s="2">
        <f>ROW()</f>
        <v>1701</v>
      </c>
      <c r="B1701" s="56"/>
      <c r="C1701" s="8">
        <f t="shared" ca="1" si="283"/>
        <v>3</v>
      </c>
      <c r="D1701" s="8">
        <f t="shared" ca="1" si="284"/>
        <v>2</v>
      </c>
      <c r="E1701" s="50">
        <f t="shared" ca="1" si="278"/>
        <v>2</v>
      </c>
      <c r="F1701" s="2" t="str">
        <f t="shared" ca="1" si="285"/>
        <v/>
      </c>
      <c r="BD1701" s="49">
        <f t="shared" ca="1" si="280"/>
        <v>2595</v>
      </c>
      <c r="BE1701" s="3">
        <f t="shared" ca="1" si="279"/>
        <v>0.25945000000000001</v>
      </c>
      <c r="BF1701" s="3">
        <f t="shared" ca="1" si="281"/>
        <v>-0.6450419512753276</v>
      </c>
      <c r="BG1701" s="9">
        <f t="shared" ca="1" si="282"/>
        <v>2</v>
      </c>
      <c r="BH1701" s="6">
        <f ca="1">IF(ISNUMBER('Descriptive Stats'!BF1701),'Descriptive Stats'!BF1701,#N/A)</f>
        <v>-0.6450419512753276</v>
      </c>
      <c r="BI1701" s="6">
        <f ca="1">IF(ISNUMBER('Descriptive Stats'!E1701),'Descriptive Stats'!E1701,#N/A)</f>
        <v>2</v>
      </c>
      <c r="BK1701" s="2">
        <f t="shared" ca="1" si="286"/>
        <v>2</v>
      </c>
      <c r="BL1701" s="2">
        <f t="shared" ca="1" si="287"/>
        <v>2</v>
      </c>
    </row>
    <row r="1702" spans="1:64" ht="14.4" x14ac:dyDescent="0.3">
      <c r="A1702" s="2">
        <f>ROW()</f>
        <v>1702</v>
      </c>
      <c r="B1702" s="56"/>
      <c r="C1702" s="8">
        <f t="shared" ca="1" si="283"/>
        <v>21</v>
      </c>
      <c r="D1702" s="8">
        <f t="shared" ca="1" si="284"/>
        <v>2</v>
      </c>
      <c r="E1702" s="50">
        <f t="shared" ca="1" si="278"/>
        <v>2</v>
      </c>
      <c r="F1702" s="2" t="str">
        <f t="shared" ca="1" si="285"/>
        <v/>
      </c>
      <c r="BD1702" s="49">
        <f t="shared" ca="1" si="280"/>
        <v>2595</v>
      </c>
      <c r="BE1702" s="3">
        <f t="shared" ca="1" si="279"/>
        <v>0.25945000000000001</v>
      </c>
      <c r="BF1702" s="3">
        <f t="shared" ca="1" si="281"/>
        <v>-0.6450419512753276</v>
      </c>
      <c r="BG1702" s="9">
        <f t="shared" ca="1" si="282"/>
        <v>2</v>
      </c>
      <c r="BH1702" s="6">
        <f ca="1">IF(ISNUMBER('Descriptive Stats'!BF1702),'Descriptive Stats'!BF1702,#N/A)</f>
        <v>-0.6450419512753276</v>
      </c>
      <c r="BI1702" s="6">
        <f ca="1">IF(ISNUMBER('Descriptive Stats'!E1702),'Descriptive Stats'!E1702,#N/A)</f>
        <v>2</v>
      </c>
      <c r="BK1702" s="2">
        <f t="shared" ca="1" si="286"/>
        <v>2</v>
      </c>
      <c r="BL1702" s="2">
        <f t="shared" ca="1" si="287"/>
        <v>2</v>
      </c>
    </row>
    <row r="1703" spans="1:64" ht="14.4" x14ac:dyDescent="0.3">
      <c r="A1703" s="2">
        <f>ROW()</f>
        <v>1703</v>
      </c>
      <c r="B1703" s="56"/>
      <c r="C1703" s="8">
        <f t="shared" ca="1" si="283"/>
        <v>17</v>
      </c>
      <c r="D1703" s="8">
        <f t="shared" ca="1" si="284"/>
        <v>2</v>
      </c>
      <c r="E1703" s="50">
        <f t="shared" ca="1" si="278"/>
        <v>0</v>
      </c>
      <c r="F1703" s="2" t="str">
        <f t="shared" ca="1" si="285"/>
        <v/>
      </c>
      <c r="BD1703" s="49">
        <f t="shared" ca="1" si="280"/>
        <v>815.5</v>
      </c>
      <c r="BE1703" s="3">
        <f t="shared" ca="1" si="279"/>
        <v>8.1500000000000003E-2</v>
      </c>
      <c r="BF1703" s="3">
        <f t="shared" ca="1" si="281"/>
        <v>-1.3950525282585462</v>
      </c>
      <c r="BG1703" s="9">
        <f t="shared" ca="1" si="282"/>
        <v>0</v>
      </c>
      <c r="BH1703" s="6">
        <f ca="1">IF(ISNUMBER('Descriptive Stats'!BF1703),'Descriptive Stats'!BF1703,#N/A)</f>
        <v>-1.3950525282585462</v>
      </c>
      <c r="BI1703" s="6">
        <f ca="1">IF(ISNUMBER('Descriptive Stats'!E1703),'Descriptive Stats'!E1703,#N/A)</f>
        <v>0</v>
      </c>
      <c r="BK1703" s="2">
        <f t="shared" ca="1" si="286"/>
        <v>0</v>
      </c>
      <c r="BL1703" s="2" t="str">
        <f t="shared" ca="1" si="287"/>
        <v/>
      </c>
    </row>
    <row r="1704" spans="1:64" ht="14.4" x14ac:dyDescent="0.3">
      <c r="A1704" s="2">
        <f>ROW()</f>
        <v>1704</v>
      </c>
      <c r="B1704" s="56"/>
      <c r="C1704" s="8">
        <f t="shared" ca="1" si="283"/>
        <v>18</v>
      </c>
      <c r="D1704" s="8">
        <f t="shared" ca="1" si="284"/>
        <v>0</v>
      </c>
      <c r="E1704" s="50">
        <f t="shared" ca="1" si="278"/>
        <v>0</v>
      </c>
      <c r="F1704" s="2" t="str">
        <f t="shared" ca="1" si="285"/>
        <v/>
      </c>
      <c r="BD1704" s="49">
        <f t="shared" ca="1" si="280"/>
        <v>815.5</v>
      </c>
      <c r="BE1704" s="3">
        <f t="shared" ca="1" si="279"/>
        <v>8.1500000000000003E-2</v>
      </c>
      <c r="BF1704" s="3">
        <f t="shared" ca="1" si="281"/>
        <v>-1.3950525282585462</v>
      </c>
      <c r="BG1704" s="9">
        <f t="shared" ca="1" si="282"/>
        <v>0</v>
      </c>
      <c r="BH1704" s="6">
        <f ca="1">IF(ISNUMBER('Descriptive Stats'!BF1704),'Descriptive Stats'!BF1704,#N/A)</f>
        <v>-1.3950525282585462</v>
      </c>
      <c r="BI1704" s="6">
        <f ca="1">IF(ISNUMBER('Descriptive Stats'!E1704),'Descriptive Stats'!E1704,#N/A)</f>
        <v>0</v>
      </c>
      <c r="BK1704" s="2">
        <f t="shared" ca="1" si="286"/>
        <v>0</v>
      </c>
      <c r="BL1704" s="2" t="str">
        <f t="shared" ca="1" si="287"/>
        <v/>
      </c>
    </row>
    <row r="1705" spans="1:64" ht="14.4" x14ac:dyDescent="0.3">
      <c r="A1705" s="2">
        <f>ROW()</f>
        <v>1705</v>
      </c>
      <c r="B1705" s="56"/>
      <c r="C1705" s="8">
        <f t="shared" ca="1" si="283"/>
        <v>22</v>
      </c>
      <c r="D1705" s="8">
        <f t="shared" ca="1" si="284"/>
        <v>0</v>
      </c>
      <c r="E1705" s="50">
        <f t="shared" ca="1" si="278"/>
        <v>9</v>
      </c>
      <c r="F1705" s="2" t="str">
        <f t="shared" ca="1" si="285"/>
        <v/>
      </c>
      <c r="BD1705" s="49">
        <f t="shared" ca="1" si="280"/>
        <v>4819</v>
      </c>
      <c r="BE1705" s="3">
        <f t="shared" ca="1" si="279"/>
        <v>0.48185</v>
      </c>
      <c r="BF1705" s="3">
        <f t="shared" ca="1" si="281"/>
        <v>-4.5511009098988427E-2</v>
      </c>
      <c r="BG1705" s="9">
        <f t="shared" ca="1" si="282"/>
        <v>9</v>
      </c>
      <c r="BH1705" s="6">
        <f ca="1">IF(ISNUMBER('Descriptive Stats'!BF1705),'Descriptive Stats'!BF1705,#N/A)</f>
        <v>-4.5511009098988427E-2</v>
      </c>
      <c r="BI1705" s="6">
        <f ca="1">IF(ISNUMBER('Descriptive Stats'!E1705),'Descriptive Stats'!E1705,#N/A)</f>
        <v>9</v>
      </c>
      <c r="BK1705" s="2" t="str">
        <f t="shared" ca="1" si="286"/>
        <v/>
      </c>
      <c r="BL1705" s="2">
        <f t="shared" ca="1" si="287"/>
        <v>9</v>
      </c>
    </row>
    <row r="1706" spans="1:64" ht="14.4" x14ac:dyDescent="0.3">
      <c r="A1706" s="2">
        <f>ROW()</f>
        <v>1706</v>
      </c>
      <c r="B1706" s="56"/>
      <c r="C1706" s="8">
        <f t="shared" ca="1" si="283"/>
        <v>23</v>
      </c>
      <c r="D1706" s="8">
        <f t="shared" ca="1" si="284"/>
        <v>9</v>
      </c>
      <c r="E1706" s="50">
        <f t="shared" ca="1" si="278"/>
        <v>9</v>
      </c>
      <c r="F1706" s="2" t="str">
        <f t="shared" ca="1" si="285"/>
        <v/>
      </c>
      <c r="BD1706" s="49">
        <f t="shared" ca="1" si="280"/>
        <v>4819</v>
      </c>
      <c r="BE1706" s="3">
        <f t="shared" ca="1" si="279"/>
        <v>0.48185</v>
      </c>
      <c r="BF1706" s="3">
        <f t="shared" ca="1" si="281"/>
        <v>-4.5511009098988427E-2</v>
      </c>
      <c r="BG1706" s="9">
        <f t="shared" ca="1" si="282"/>
        <v>9</v>
      </c>
      <c r="BH1706" s="6">
        <f ca="1">IF(ISNUMBER('Descriptive Stats'!BF1706),'Descriptive Stats'!BF1706,#N/A)</f>
        <v>-4.5511009098988427E-2</v>
      </c>
      <c r="BI1706" s="6">
        <f ca="1">IF(ISNUMBER('Descriptive Stats'!E1706),'Descriptive Stats'!E1706,#N/A)</f>
        <v>9</v>
      </c>
      <c r="BK1706" s="2" t="str">
        <f t="shared" ca="1" si="286"/>
        <v/>
      </c>
      <c r="BL1706" s="2">
        <f t="shared" ca="1" si="287"/>
        <v>9</v>
      </c>
    </row>
    <row r="1707" spans="1:64" ht="14.4" x14ac:dyDescent="0.3">
      <c r="A1707" s="2">
        <f>ROW()</f>
        <v>1707</v>
      </c>
      <c r="B1707" s="56"/>
      <c r="C1707" s="8">
        <f t="shared" ca="1" si="283"/>
        <v>23</v>
      </c>
      <c r="D1707" s="8">
        <f t="shared" ca="1" si="284"/>
        <v>9</v>
      </c>
      <c r="E1707" s="50">
        <f t="shared" ca="1" si="278"/>
        <v>2</v>
      </c>
      <c r="F1707" s="2" t="str">
        <f t="shared" ca="1" si="285"/>
        <v/>
      </c>
      <c r="BD1707" s="49">
        <f t="shared" ca="1" si="280"/>
        <v>2595</v>
      </c>
      <c r="BE1707" s="3">
        <f t="shared" ca="1" si="279"/>
        <v>0.25945000000000001</v>
      </c>
      <c r="BF1707" s="3">
        <f t="shared" ca="1" si="281"/>
        <v>-0.6450419512753276</v>
      </c>
      <c r="BG1707" s="9">
        <f t="shared" ca="1" si="282"/>
        <v>2</v>
      </c>
      <c r="BH1707" s="6">
        <f ca="1">IF(ISNUMBER('Descriptive Stats'!BF1707),'Descriptive Stats'!BF1707,#N/A)</f>
        <v>-0.6450419512753276</v>
      </c>
      <c r="BI1707" s="6">
        <f ca="1">IF(ISNUMBER('Descriptive Stats'!E1707),'Descriptive Stats'!E1707,#N/A)</f>
        <v>2</v>
      </c>
      <c r="BK1707" s="2">
        <f t="shared" ca="1" si="286"/>
        <v>2</v>
      </c>
      <c r="BL1707" s="2">
        <f t="shared" ca="1" si="287"/>
        <v>2</v>
      </c>
    </row>
    <row r="1708" spans="1:64" ht="14.4" x14ac:dyDescent="0.3">
      <c r="A1708" s="2">
        <f>ROW()</f>
        <v>1708</v>
      </c>
      <c r="B1708" s="56"/>
      <c r="C1708" s="8">
        <f t="shared" ca="1" si="283"/>
        <v>21</v>
      </c>
      <c r="D1708" s="8">
        <f t="shared" ca="1" si="284"/>
        <v>2</v>
      </c>
      <c r="E1708" s="50">
        <f t="shared" ca="1" si="278"/>
        <v>2</v>
      </c>
      <c r="F1708" s="2" t="str">
        <f t="shared" ca="1" si="285"/>
        <v/>
      </c>
      <c r="BD1708" s="49">
        <f t="shared" ca="1" si="280"/>
        <v>2595</v>
      </c>
      <c r="BE1708" s="3">
        <f t="shared" ca="1" si="279"/>
        <v>0.25945000000000001</v>
      </c>
      <c r="BF1708" s="3">
        <f t="shared" ca="1" si="281"/>
        <v>-0.6450419512753276</v>
      </c>
      <c r="BG1708" s="9">
        <f t="shared" ca="1" si="282"/>
        <v>2</v>
      </c>
      <c r="BH1708" s="6">
        <f ca="1">IF(ISNUMBER('Descriptive Stats'!BF1708),'Descriptive Stats'!BF1708,#N/A)</f>
        <v>-0.6450419512753276</v>
      </c>
      <c r="BI1708" s="6">
        <f ca="1">IF(ISNUMBER('Descriptive Stats'!E1708),'Descriptive Stats'!E1708,#N/A)</f>
        <v>2</v>
      </c>
      <c r="BK1708" s="2">
        <f t="shared" ca="1" si="286"/>
        <v>2</v>
      </c>
      <c r="BL1708" s="2">
        <f t="shared" ca="1" si="287"/>
        <v>2</v>
      </c>
    </row>
    <row r="1709" spans="1:64" ht="14.4" x14ac:dyDescent="0.3">
      <c r="A1709" s="2">
        <f>ROW()</f>
        <v>1709</v>
      </c>
      <c r="B1709" s="56"/>
      <c r="C1709" s="8">
        <f t="shared" ca="1" si="283"/>
        <v>3</v>
      </c>
      <c r="D1709" s="8">
        <f t="shared" ca="1" si="284"/>
        <v>2</v>
      </c>
      <c r="E1709" s="50">
        <f t="shared" ca="1" si="278"/>
        <v>4</v>
      </c>
      <c r="F1709" s="2" t="str">
        <f t="shared" ca="1" si="285"/>
        <v/>
      </c>
      <c r="BD1709" s="49">
        <f t="shared" ca="1" si="280"/>
        <v>3442</v>
      </c>
      <c r="BE1709" s="3">
        <f t="shared" ca="1" si="279"/>
        <v>0.34415000000000001</v>
      </c>
      <c r="BF1709" s="3">
        <f t="shared" ca="1" si="281"/>
        <v>-0.40116316278173481</v>
      </c>
      <c r="BG1709" s="9">
        <f t="shared" ca="1" si="282"/>
        <v>4</v>
      </c>
      <c r="BH1709" s="6">
        <f ca="1">IF(ISNUMBER('Descriptive Stats'!BF1709),'Descriptive Stats'!BF1709,#N/A)</f>
        <v>-0.40116316278173481</v>
      </c>
      <c r="BI1709" s="6">
        <f ca="1">IF(ISNUMBER('Descriptive Stats'!E1709),'Descriptive Stats'!E1709,#N/A)</f>
        <v>4</v>
      </c>
      <c r="BK1709" s="2" t="str">
        <f t="shared" ca="1" si="286"/>
        <v/>
      </c>
      <c r="BL1709" s="2">
        <f t="shared" ca="1" si="287"/>
        <v>4</v>
      </c>
    </row>
    <row r="1710" spans="1:64" ht="14.4" x14ac:dyDescent="0.3">
      <c r="A1710" s="2">
        <f>ROW()</f>
        <v>1710</v>
      </c>
      <c r="B1710" s="56"/>
      <c r="C1710" s="8">
        <f t="shared" ca="1" si="283"/>
        <v>13</v>
      </c>
      <c r="D1710" s="8">
        <f t="shared" ca="1" si="284"/>
        <v>4</v>
      </c>
      <c r="E1710" s="50">
        <f t="shared" ca="1" si="278"/>
        <v>2</v>
      </c>
      <c r="F1710" s="2" t="str">
        <f t="shared" ca="1" si="285"/>
        <v/>
      </c>
      <c r="BD1710" s="49">
        <f t="shared" ca="1" si="280"/>
        <v>2595</v>
      </c>
      <c r="BE1710" s="3">
        <f t="shared" ca="1" si="279"/>
        <v>0.25945000000000001</v>
      </c>
      <c r="BF1710" s="3">
        <f t="shared" ca="1" si="281"/>
        <v>-0.6450419512753276</v>
      </c>
      <c r="BG1710" s="9">
        <f t="shared" ca="1" si="282"/>
        <v>2</v>
      </c>
      <c r="BH1710" s="6">
        <f ca="1">IF(ISNUMBER('Descriptive Stats'!BF1710),'Descriptive Stats'!BF1710,#N/A)</f>
        <v>-0.6450419512753276</v>
      </c>
      <c r="BI1710" s="6">
        <f ca="1">IF(ISNUMBER('Descriptive Stats'!E1710),'Descriptive Stats'!E1710,#N/A)</f>
        <v>2</v>
      </c>
      <c r="BK1710" s="2">
        <f t="shared" ca="1" si="286"/>
        <v>2</v>
      </c>
      <c r="BL1710" s="2">
        <f t="shared" ca="1" si="287"/>
        <v>2</v>
      </c>
    </row>
    <row r="1711" spans="1:64" ht="14.4" x14ac:dyDescent="0.3">
      <c r="A1711" s="2">
        <f>ROW()</f>
        <v>1711</v>
      </c>
      <c r="B1711" s="56"/>
      <c r="C1711" s="8">
        <f t="shared" ca="1" si="283"/>
        <v>9</v>
      </c>
      <c r="D1711" s="8">
        <f t="shared" ca="1" si="284"/>
        <v>2</v>
      </c>
      <c r="E1711" s="50">
        <f t="shared" ca="1" si="278"/>
        <v>2</v>
      </c>
      <c r="F1711" s="2" t="str">
        <f t="shared" ca="1" si="285"/>
        <v/>
      </c>
      <c r="BD1711" s="49">
        <f t="shared" ca="1" si="280"/>
        <v>2595</v>
      </c>
      <c r="BE1711" s="3">
        <f t="shared" ca="1" si="279"/>
        <v>0.25945000000000001</v>
      </c>
      <c r="BF1711" s="3">
        <f t="shared" ca="1" si="281"/>
        <v>-0.6450419512753276</v>
      </c>
      <c r="BG1711" s="9">
        <f t="shared" ca="1" si="282"/>
        <v>2</v>
      </c>
      <c r="BH1711" s="6">
        <f ca="1">IF(ISNUMBER('Descriptive Stats'!BF1711),'Descriptive Stats'!BF1711,#N/A)</f>
        <v>-0.6450419512753276</v>
      </c>
      <c r="BI1711" s="6">
        <f ca="1">IF(ISNUMBER('Descriptive Stats'!E1711),'Descriptive Stats'!E1711,#N/A)</f>
        <v>2</v>
      </c>
      <c r="BK1711" s="2">
        <f t="shared" ca="1" si="286"/>
        <v>2</v>
      </c>
      <c r="BL1711" s="2">
        <f t="shared" ca="1" si="287"/>
        <v>2</v>
      </c>
    </row>
    <row r="1712" spans="1:64" ht="14.4" x14ac:dyDescent="0.3">
      <c r="A1712" s="2">
        <f>ROW()</f>
        <v>1712</v>
      </c>
      <c r="B1712" s="56"/>
      <c r="C1712" s="8">
        <f t="shared" ca="1" si="283"/>
        <v>9</v>
      </c>
      <c r="D1712" s="8">
        <f t="shared" ca="1" si="284"/>
        <v>2</v>
      </c>
      <c r="E1712" s="50">
        <f t="shared" ca="1" si="278"/>
        <v>1</v>
      </c>
      <c r="F1712" s="2" t="str">
        <f t="shared" ca="1" si="285"/>
        <v/>
      </c>
      <c r="BD1712" s="49">
        <f t="shared" ca="1" si="280"/>
        <v>1871</v>
      </c>
      <c r="BE1712" s="3">
        <f t="shared" ca="1" si="279"/>
        <v>0.18704999999999999</v>
      </c>
      <c r="BF1712" s="3">
        <f t="shared" ca="1" si="281"/>
        <v>-0.88881967520906158</v>
      </c>
      <c r="BG1712" s="9">
        <f t="shared" ca="1" si="282"/>
        <v>1</v>
      </c>
      <c r="BH1712" s="6">
        <f ca="1">IF(ISNUMBER('Descriptive Stats'!BF1712),'Descriptive Stats'!BF1712,#N/A)</f>
        <v>-0.88881967520906158</v>
      </c>
      <c r="BI1712" s="6">
        <f ca="1">IF(ISNUMBER('Descriptive Stats'!E1712),'Descriptive Stats'!E1712,#N/A)</f>
        <v>1</v>
      </c>
      <c r="BK1712" s="2">
        <f t="shared" ca="1" si="286"/>
        <v>1</v>
      </c>
      <c r="BL1712" s="2" t="str">
        <f t="shared" ca="1" si="287"/>
        <v/>
      </c>
    </row>
    <row r="1713" spans="1:64" ht="14.4" x14ac:dyDescent="0.3">
      <c r="A1713" s="2">
        <f>ROW()</f>
        <v>1713</v>
      </c>
      <c r="B1713" s="56"/>
      <c r="C1713" s="8">
        <f t="shared" ca="1" si="283"/>
        <v>12</v>
      </c>
      <c r="D1713" s="8">
        <f t="shared" ca="1" si="284"/>
        <v>1</v>
      </c>
      <c r="E1713" s="50">
        <f t="shared" ca="1" si="278"/>
        <v>0</v>
      </c>
      <c r="F1713" s="2" t="str">
        <f t="shared" ca="1" si="285"/>
        <v/>
      </c>
      <c r="BD1713" s="49">
        <f t="shared" ca="1" si="280"/>
        <v>815.5</v>
      </c>
      <c r="BE1713" s="3">
        <f t="shared" ca="1" si="279"/>
        <v>8.1500000000000003E-2</v>
      </c>
      <c r="BF1713" s="3">
        <f t="shared" ca="1" si="281"/>
        <v>-1.3950525282585462</v>
      </c>
      <c r="BG1713" s="9">
        <f t="shared" ca="1" si="282"/>
        <v>0</v>
      </c>
      <c r="BH1713" s="6">
        <f ca="1">IF(ISNUMBER('Descriptive Stats'!BF1713),'Descriptive Stats'!BF1713,#N/A)</f>
        <v>-1.3950525282585462</v>
      </c>
      <c r="BI1713" s="6">
        <f ca="1">IF(ISNUMBER('Descriptive Stats'!E1713),'Descriptive Stats'!E1713,#N/A)</f>
        <v>0</v>
      </c>
      <c r="BK1713" s="2">
        <f t="shared" ca="1" si="286"/>
        <v>0</v>
      </c>
      <c r="BL1713" s="2" t="str">
        <f t="shared" ca="1" si="287"/>
        <v/>
      </c>
    </row>
    <row r="1714" spans="1:64" ht="14.4" x14ac:dyDescent="0.3">
      <c r="A1714" s="2">
        <f>ROW()</f>
        <v>1714</v>
      </c>
      <c r="B1714" s="56"/>
      <c r="C1714" s="8">
        <f t="shared" ca="1" si="283"/>
        <v>18</v>
      </c>
      <c r="D1714" s="8">
        <f t="shared" ca="1" si="284"/>
        <v>0</v>
      </c>
      <c r="E1714" s="50">
        <f t="shared" ca="1" si="278"/>
        <v>1</v>
      </c>
      <c r="F1714" s="2" t="str">
        <f t="shared" ca="1" si="285"/>
        <v/>
      </c>
      <c r="BD1714" s="49">
        <f t="shared" ca="1" si="280"/>
        <v>1871</v>
      </c>
      <c r="BE1714" s="3">
        <f t="shared" ca="1" si="279"/>
        <v>0.18704999999999999</v>
      </c>
      <c r="BF1714" s="3">
        <f t="shared" ca="1" si="281"/>
        <v>-0.88881967520906158</v>
      </c>
      <c r="BG1714" s="9">
        <f t="shared" ca="1" si="282"/>
        <v>1</v>
      </c>
      <c r="BH1714" s="6">
        <f ca="1">IF(ISNUMBER('Descriptive Stats'!BF1714),'Descriptive Stats'!BF1714,#N/A)</f>
        <v>-0.88881967520906158</v>
      </c>
      <c r="BI1714" s="6">
        <f ca="1">IF(ISNUMBER('Descriptive Stats'!E1714),'Descriptive Stats'!E1714,#N/A)</f>
        <v>1</v>
      </c>
      <c r="BK1714" s="2">
        <f t="shared" ca="1" si="286"/>
        <v>1</v>
      </c>
      <c r="BL1714" s="2" t="str">
        <f t="shared" ca="1" si="287"/>
        <v/>
      </c>
    </row>
    <row r="1715" spans="1:64" ht="14.4" x14ac:dyDescent="0.3">
      <c r="A1715" s="2">
        <f>ROW()</f>
        <v>1715</v>
      </c>
      <c r="B1715" s="56"/>
      <c r="C1715" s="8">
        <f t="shared" ca="1" si="283"/>
        <v>12</v>
      </c>
      <c r="D1715" s="8">
        <f t="shared" ca="1" si="284"/>
        <v>1</v>
      </c>
      <c r="E1715" s="50">
        <f t="shared" ca="1" si="278"/>
        <v>2</v>
      </c>
      <c r="F1715" s="2" t="str">
        <f t="shared" ca="1" si="285"/>
        <v/>
      </c>
      <c r="BD1715" s="49">
        <f t="shared" ca="1" si="280"/>
        <v>2595</v>
      </c>
      <c r="BE1715" s="3">
        <f t="shared" ca="1" si="279"/>
        <v>0.25945000000000001</v>
      </c>
      <c r="BF1715" s="3">
        <f t="shared" ca="1" si="281"/>
        <v>-0.6450419512753276</v>
      </c>
      <c r="BG1715" s="9">
        <f t="shared" ca="1" si="282"/>
        <v>2</v>
      </c>
      <c r="BH1715" s="6">
        <f ca="1">IF(ISNUMBER('Descriptive Stats'!BF1715),'Descriptive Stats'!BF1715,#N/A)</f>
        <v>-0.6450419512753276</v>
      </c>
      <c r="BI1715" s="6">
        <f ca="1">IF(ISNUMBER('Descriptive Stats'!E1715),'Descriptive Stats'!E1715,#N/A)</f>
        <v>2</v>
      </c>
      <c r="BK1715" s="2">
        <f t="shared" ca="1" si="286"/>
        <v>2</v>
      </c>
      <c r="BL1715" s="2">
        <f t="shared" ca="1" si="287"/>
        <v>2</v>
      </c>
    </row>
    <row r="1716" spans="1:64" ht="14.4" x14ac:dyDescent="0.3">
      <c r="A1716" s="2">
        <f>ROW()</f>
        <v>1716</v>
      </c>
      <c r="B1716" s="56"/>
      <c r="C1716" s="8">
        <f t="shared" ca="1" si="283"/>
        <v>21</v>
      </c>
      <c r="D1716" s="8">
        <f t="shared" ca="1" si="284"/>
        <v>2</v>
      </c>
      <c r="E1716" s="50">
        <f t="shared" ca="1" si="278"/>
        <v>7</v>
      </c>
      <c r="F1716" s="2" t="str">
        <f t="shared" ca="1" si="285"/>
        <v/>
      </c>
      <c r="BD1716" s="49">
        <f t="shared" ca="1" si="280"/>
        <v>4473.5</v>
      </c>
      <c r="BE1716" s="3">
        <f t="shared" ca="1" si="279"/>
        <v>0.44729999999999998</v>
      </c>
      <c r="BF1716" s="3">
        <f t="shared" ca="1" si="281"/>
        <v>-0.13248586824472414</v>
      </c>
      <c r="BG1716" s="9">
        <f t="shared" ca="1" si="282"/>
        <v>7</v>
      </c>
      <c r="BH1716" s="6">
        <f ca="1">IF(ISNUMBER('Descriptive Stats'!BF1716),'Descriptive Stats'!BF1716,#N/A)</f>
        <v>-0.13248586824472414</v>
      </c>
      <c r="BI1716" s="6">
        <f ca="1">IF(ISNUMBER('Descriptive Stats'!E1716),'Descriptive Stats'!E1716,#N/A)</f>
        <v>7</v>
      </c>
      <c r="BK1716" s="2" t="str">
        <f t="shared" ca="1" si="286"/>
        <v/>
      </c>
      <c r="BL1716" s="2">
        <f t="shared" ca="1" si="287"/>
        <v>7</v>
      </c>
    </row>
    <row r="1717" spans="1:64" ht="14.4" x14ac:dyDescent="0.3">
      <c r="A1717" s="2">
        <f>ROW()</f>
        <v>1717</v>
      </c>
      <c r="B1717" s="56"/>
      <c r="C1717" s="8">
        <f t="shared" ca="1" si="283"/>
        <v>19</v>
      </c>
      <c r="D1717" s="8">
        <f t="shared" ca="1" si="284"/>
        <v>7</v>
      </c>
      <c r="E1717" s="50">
        <f t="shared" ca="1" si="278"/>
        <v>0</v>
      </c>
      <c r="F1717" s="2" t="str">
        <f t="shared" ca="1" si="285"/>
        <v/>
      </c>
      <c r="BD1717" s="49">
        <f t="shared" ca="1" si="280"/>
        <v>815.5</v>
      </c>
      <c r="BE1717" s="3">
        <f t="shared" ca="1" si="279"/>
        <v>8.1500000000000003E-2</v>
      </c>
      <c r="BF1717" s="3">
        <f t="shared" ca="1" si="281"/>
        <v>-1.3950525282585462</v>
      </c>
      <c r="BG1717" s="9">
        <f t="shared" ca="1" si="282"/>
        <v>0</v>
      </c>
      <c r="BH1717" s="6">
        <f ca="1">IF(ISNUMBER('Descriptive Stats'!BF1717),'Descriptive Stats'!BF1717,#N/A)</f>
        <v>-1.3950525282585462</v>
      </c>
      <c r="BI1717" s="6">
        <f ca="1">IF(ISNUMBER('Descriptive Stats'!E1717),'Descriptive Stats'!E1717,#N/A)</f>
        <v>0</v>
      </c>
      <c r="BK1717" s="2">
        <f t="shared" ca="1" si="286"/>
        <v>0</v>
      </c>
      <c r="BL1717" s="2" t="str">
        <f t="shared" ca="1" si="287"/>
        <v/>
      </c>
    </row>
    <row r="1718" spans="1:64" ht="14.4" x14ac:dyDescent="0.3">
      <c r="A1718" s="2">
        <f>ROW()</f>
        <v>1718</v>
      </c>
      <c r="B1718" s="56"/>
      <c r="C1718" s="8">
        <f t="shared" ca="1" si="283"/>
        <v>18</v>
      </c>
      <c r="D1718" s="8">
        <f t="shared" ca="1" si="284"/>
        <v>0</v>
      </c>
      <c r="E1718" s="50">
        <f t="shared" ca="1" si="278"/>
        <v>3</v>
      </c>
      <c r="F1718" s="2" t="str">
        <f t="shared" ca="1" si="285"/>
        <v/>
      </c>
      <c r="BD1718" s="49">
        <f t="shared" ca="1" si="280"/>
        <v>3200</v>
      </c>
      <c r="BE1718" s="3">
        <f t="shared" ca="1" si="279"/>
        <v>0.31995000000000001</v>
      </c>
      <c r="BF1718" s="3">
        <f t="shared" ca="1" si="281"/>
        <v>-0.46783862043457014</v>
      </c>
      <c r="BG1718" s="9">
        <f t="shared" ca="1" si="282"/>
        <v>3</v>
      </c>
      <c r="BH1718" s="6">
        <f ca="1">IF(ISNUMBER('Descriptive Stats'!BF1718),'Descriptive Stats'!BF1718,#N/A)</f>
        <v>-0.46783862043457014</v>
      </c>
      <c r="BI1718" s="6">
        <f ca="1">IF(ISNUMBER('Descriptive Stats'!E1718),'Descriptive Stats'!E1718,#N/A)</f>
        <v>3</v>
      </c>
      <c r="BK1718" s="2" t="str">
        <f t="shared" ca="1" si="286"/>
        <v/>
      </c>
      <c r="BL1718" s="2">
        <f t="shared" ca="1" si="287"/>
        <v>3</v>
      </c>
    </row>
    <row r="1719" spans="1:64" ht="14.4" x14ac:dyDescent="0.3">
      <c r="A1719" s="2">
        <f>ROW()</f>
        <v>1719</v>
      </c>
      <c r="B1719" s="56"/>
      <c r="C1719" s="8">
        <f t="shared" ca="1" si="283"/>
        <v>10</v>
      </c>
      <c r="D1719" s="8">
        <f t="shared" ca="1" si="284"/>
        <v>3</v>
      </c>
      <c r="E1719" s="50">
        <f t="shared" ca="1" si="278"/>
        <v>15</v>
      </c>
      <c r="F1719" s="2" t="str">
        <f t="shared" ca="1" si="285"/>
        <v/>
      </c>
      <c r="BD1719" s="49">
        <f t="shared" ca="1" si="280"/>
        <v>5051.5</v>
      </c>
      <c r="BE1719" s="3">
        <f t="shared" ca="1" si="279"/>
        <v>0.50509999999999999</v>
      </c>
      <c r="BF1719" s="3">
        <f t="shared" ca="1" si="281"/>
        <v>1.2784152420787677E-2</v>
      </c>
      <c r="BG1719" s="9">
        <f t="shared" ca="1" si="282"/>
        <v>15</v>
      </c>
      <c r="BH1719" s="6">
        <f ca="1">IF(ISNUMBER('Descriptive Stats'!BF1719),'Descriptive Stats'!BF1719,#N/A)</f>
        <v>1.2784152420787677E-2</v>
      </c>
      <c r="BI1719" s="6">
        <f ca="1">IF(ISNUMBER('Descriptive Stats'!E1719),'Descriptive Stats'!E1719,#N/A)</f>
        <v>15</v>
      </c>
      <c r="BK1719" s="2" t="str">
        <f t="shared" ca="1" si="286"/>
        <v/>
      </c>
      <c r="BL1719" s="2">
        <f t="shared" ca="1" si="287"/>
        <v>15</v>
      </c>
    </row>
    <row r="1720" spans="1:64" ht="14.4" x14ac:dyDescent="0.3">
      <c r="A1720" s="2">
        <f>ROW()</f>
        <v>1720</v>
      </c>
      <c r="B1720" s="56"/>
      <c r="C1720" s="8">
        <f t="shared" ca="1" si="283"/>
        <v>24</v>
      </c>
      <c r="D1720" s="8">
        <f t="shared" ca="1" si="284"/>
        <v>15</v>
      </c>
      <c r="E1720" s="50">
        <f t="shared" ca="1" si="278"/>
        <v>7</v>
      </c>
      <c r="F1720" s="2" t="str">
        <f t="shared" ca="1" si="285"/>
        <v/>
      </c>
      <c r="BD1720" s="49">
        <f t="shared" ca="1" si="280"/>
        <v>4473.5</v>
      </c>
      <c r="BE1720" s="3">
        <f t="shared" ca="1" si="279"/>
        <v>0.44729999999999998</v>
      </c>
      <c r="BF1720" s="3">
        <f t="shared" ca="1" si="281"/>
        <v>-0.13248586824472414</v>
      </c>
      <c r="BG1720" s="9">
        <f t="shared" ca="1" si="282"/>
        <v>7</v>
      </c>
      <c r="BH1720" s="6">
        <f ca="1">IF(ISNUMBER('Descriptive Stats'!BF1720),'Descriptive Stats'!BF1720,#N/A)</f>
        <v>-0.13248586824472414</v>
      </c>
      <c r="BI1720" s="6">
        <f ca="1">IF(ISNUMBER('Descriptive Stats'!E1720),'Descriptive Stats'!E1720,#N/A)</f>
        <v>7</v>
      </c>
      <c r="BK1720" s="2" t="str">
        <f t="shared" ca="1" si="286"/>
        <v/>
      </c>
      <c r="BL1720" s="2">
        <f t="shared" ca="1" si="287"/>
        <v>7</v>
      </c>
    </row>
    <row r="1721" spans="1:64" ht="14.4" x14ac:dyDescent="0.3">
      <c r="A1721" s="2">
        <f>ROW()</f>
        <v>1721</v>
      </c>
      <c r="B1721" s="56"/>
      <c r="C1721" s="8">
        <f t="shared" ca="1" si="283"/>
        <v>6</v>
      </c>
      <c r="D1721" s="8">
        <f t="shared" ca="1" si="284"/>
        <v>7</v>
      </c>
      <c r="E1721" s="50">
        <f t="shared" ca="1" si="278"/>
        <v>1</v>
      </c>
      <c r="F1721" s="2" t="str">
        <f t="shared" ca="1" si="285"/>
        <v/>
      </c>
      <c r="BD1721" s="49">
        <f t="shared" ca="1" si="280"/>
        <v>1871</v>
      </c>
      <c r="BE1721" s="3">
        <f t="shared" ca="1" si="279"/>
        <v>0.18704999999999999</v>
      </c>
      <c r="BF1721" s="3">
        <f t="shared" ca="1" si="281"/>
        <v>-0.88881967520906158</v>
      </c>
      <c r="BG1721" s="9">
        <f t="shared" ca="1" si="282"/>
        <v>1</v>
      </c>
      <c r="BH1721" s="6">
        <f ca="1">IF(ISNUMBER('Descriptive Stats'!BF1721),'Descriptive Stats'!BF1721,#N/A)</f>
        <v>-0.88881967520906158</v>
      </c>
      <c r="BI1721" s="6">
        <f ca="1">IF(ISNUMBER('Descriptive Stats'!E1721),'Descriptive Stats'!E1721,#N/A)</f>
        <v>1</v>
      </c>
      <c r="BK1721" s="2">
        <f t="shared" ca="1" si="286"/>
        <v>1</v>
      </c>
      <c r="BL1721" s="2" t="str">
        <f t="shared" ca="1" si="287"/>
        <v/>
      </c>
    </row>
    <row r="1722" spans="1:64" ht="14.4" x14ac:dyDescent="0.3">
      <c r="A1722" s="2">
        <f>ROW()</f>
        <v>1722</v>
      </c>
      <c r="B1722" s="56"/>
      <c r="C1722" s="8">
        <f t="shared" ca="1" si="283"/>
        <v>12</v>
      </c>
      <c r="D1722" s="8">
        <f t="shared" ca="1" si="284"/>
        <v>1</v>
      </c>
      <c r="E1722" s="50">
        <f t="shared" ca="1" si="278"/>
        <v>2</v>
      </c>
      <c r="F1722" s="2" t="str">
        <f t="shared" ca="1" si="285"/>
        <v/>
      </c>
      <c r="BD1722" s="49">
        <f t="shared" ca="1" si="280"/>
        <v>2595</v>
      </c>
      <c r="BE1722" s="3">
        <f t="shared" ca="1" si="279"/>
        <v>0.25945000000000001</v>
      </c>
      <c r="BF1722" s="3">
        <f t="shared" ca="1" si="281"/>
        <v>-0.6450419512753276</v>
      </c>
      <c r="BG1722" s="9">
        <f t="shared" ca="1" si="282"/>
        <v>2</v>
      </c>
      <c r="BH1722" s="6">
        <f ca="1">IF(ISNUMBER('Descriptive Stats'!BF1722),'Descriptive Stats'!BF1722,#N/A)</f>
        <v>-0.6450419512753276</v>
      </c>
      <c r="BI1722" s="6">
        <f ca="1">IF(ISNUMBER('Descriptive Stats'!E1722),'Descriptive Stats'!E1722,#N/A)</f>
        <v>2</v>
      </c>
      <c r="BK1722" s="2">
        <f t="shared" ca="1" si="286"/>
        <v>2</v>
      </c>
      <c r="BL1722" s="2">
        <f t="shared" ca="1" si="287"/>
        <v>2</v>
      </c>
    </row>
    <row r="1723" spans="1:64" ht="14.4" x14ac:dyDescent="0.3">
      <c r="A1723" s="2">
        <f>ROW()</f>
        <v>1723</v>
      </c>
      <c r="B1723" s="56"/>
      <c r="C1723" s="8">
        <f t="shared" ca="1" si="283"/>
        <v>3</v>
      </c>
      <c r="D1723" s="8">
        <f t="shared" ca="1" si="284"/>
        <v>2</v>
      </c>
      <c r="E1723" s="50">
        <f t="shared" ca="1" si="278"/>
        <v>19</v>
      </c>
      <c r="F1723" s="2" t="str">
        <f t="shared" ca="1" si="285"/>
        <v>X</v>
      </c>
      <c r="BD1723" s="49">
        <f t="shared" ca="1" si="280"/>
        <v>5294</v>
      </c>
      <c r="BE1723" s="3">
        <f t="shared" ca="1" si="279"/>
        <v>0.52934999999999999</v>
      </c>
      <c r="BF1723" s="3">
        <f t="shared" ca="1" si="281"/>
        <v>7.3636031452008061E-2</v>
      </c>
      <c r="BG1723" s="9">
        <f t="shared" ca="1" si="282"/>
        <v>19</v>
      </c>
      <c r="BH1723" s="6">
        <f ca="1">IF(ISNUMBER('Descriptive Stats'!BF1723),'Descriptive Stats'!BF1723,#N/A)</f>
        <v>7.3636031452008061E-2</v>
      </c>
      <c r="BI1723" s="6">
        <f ca="1">IF(ISNUMBER('Descriptive Stats'!E1723),'Descriptive Stats'!E1723,#N/A)</f>
        <v>19</v>
      </c>
      <c r="BK1723" s="2" t="str">
        <f t="shared" ca="1" si="286"/>
        <v/>
      </c>
      <c r="BL1723" s="2">
        <f t="shared" ca="1" si="287"/>
        <v>19</v>
      </c>
    </row>
    <row r="1724" spans="1:64" ht="14.4" x14ac:dyDescent="0.3">
      <c r="A1724" s="2">
        <f>ROW()</f>
        <v>1724</v>
      </c>
      <c r="B1724" s="56"/>
      <c r="C1724" s="8">
        <f t="shared" ca="1" si="283"/>
        <v>7</v>
      </c>
      <c r="D1724" s="8">
        <f t="shared" ca="1" si="284"/>
        <v>19</v>
      </c>
      <c r="E1724" s="50">
        <f t="shared" ca="1" si="278"/>
        <v>7</v>
      </c>
      <c r="F1724" s="2" t="str">
        <f t="shared" ca="1" si="285"/>
        <v/>
      </c>
      <c r="BD1724" s="49">
        <f t="shared" ca="1" si="280"/>
        <v>4473.5</v>
      </c>
      <c r="BE1724" s="3">
        <f t="shared" ca="1" si="279"/>
        <v>0.44729999999999998</v>
      </c>
      <c r="BF1724" s="3">
        <f t="shared" ca="1" si="281"/>
        <v>-0.13248586824472414</v>
      </c>
      <c r="BG1724" s="9">
        <f t="shared" ca="1" si="282"/>
        <v>7</v>
      </c>
      <c r="BH1724" s="6">
        <f ca="1">IF(ISNUMBER('Descriptive Stats'!BF1724),'Descriptive Stats'!BF1724,#N/A)</f>
        <v>-0.13248586824472414</v>
      </c>
      <c r="BI1724" s="6">
        <f ca="1">IF(ISNUMBER('Descriptive Stats'!E1724),'Descriptive Stats'!E1724,#N/A)</f>
        <v>7</v>
      </c>
      <c r="BK1724" s="2" t="str">
        <f t="shared" ca="1" si="286"/>
        <v/>
      </c>
      <c r="BL1724" s="2">
        <f t="shared" ca="1" si="287"/>
        <v>7</v>
      </c>
    </row>
    <row r="1725" spans="1:64" ht="14.4" x14ac:dyDescent="0.3">
      <c r="A1725" s="2">
        <f>ROW()</f>
        <v>1725</v>
      </c>
      <c r="B1725" s="56"/>
      <c r="C1725" s="8">
        <f t="shared" ca="1" si="283"/>
        <v>6</v>
      </c>
      <c r="D1725" s="8">
        <f t="shared" ca="1" si="284"/>
        <v>7</v>
      </c>
      <c r="E1725" s="50">
        <f t="shared" ca="1" si="278"/>
        <v>4</v>
      </c>
      <c r="F1725" s="2" t="str">
        <f t="shared" ca="1" si="285"/>
        <v/>
      </c>
      <c r="BD1725" s="49">
        <f t="shared" ca="1" si="280"/>
        <v>3442</v>
      </c>
      <c r="BE1725" s="3">
        <f t="shared" ca="1" si="279"/>
        <v>0.34415000000000001</v>
      </c>
      <c r="BF1725" s="3">
        <f t="shared" ca="1" si="281"/>
        <v>-0.40116316278173481</v>
      </c>
      <c r="BG1725" s="9">
        <f t="shared" ca="1" si="282"/>
        <v>4</v>
      </c>
      <c r="BH1725" s="6">
        <f ca="1">IF(ISNUMBER('Descriptive Stats'!BF1725),'Descriptive Stats'!BF1725,#N/A)</f>
        <v>-0.40116316278173481</v>
      </c>
      <c r="BI1725" s="6">
        <f ca="1">IF(ISNUMBER('Descriptive Stats'!E1725),'Descriptive Stats'!E1725,#N/A)</f>
        <v>4</v>
      </c>
      <c r="BK1725" s="2" t="str">
        <f t="shared" ca="1" si="286"/>
        <v/>
      </c>
      <c r="BL1725" s="2">
        <f t="shared" ca="1" si="287"/>
        <v>4</v>
      </c>
    </row>
    <row r="1726" spans="1:64" ht="14.4" x14ac:dyDescent="0.3">
      <c r="A1726" s="2">
        <f>ROW()</f>
        <v>1726</v>
      </c>
      <c r="B1726" s="56"/>
      <c r="C1726" s="8">
        <f t="shared" ca="1" si="283"/>
        <v>13</v>
      </c>
      <c r="D1726" s="8">
        <f t="shared" ca="1" si="284"/>
        <v>4</v>
      </c>
      <c r="E1726" s="50">
        <f t="shared" ca="1" si="278"/>
        <v>1</v>
      </c>
      <c r="F1726" s="2" t="str">
        <f t="shared" ca="1" si="285"/>
        <v/>
      </c>
      <c r="BD1726" s="49">
        <f t="shared" ca="1" si="280"/>
        <v>1871</v>
      </c>
      <c r="BE1726" s="3">
        <f t="shared" ca="1" si="279"/>
        <v>0.18704999999999999</v>
      </c>
      <c r="BF1726" s="3">
        <f t="shared" ca="1" si="281"/>
        <v>-0.88881967520906158</v>
      </c>
      <c r="BG1726" s="9">
        <f t="shared" ca="1" si="282"/>
        <v>1</v>
      </c>
      <c r="BH1726" s="6">
        <f ca="1">IF(ISNUMBER('Descriptive Stats'!BF1726),'Descriptive Stats'!BF1726,#N/A)</f>
        <v>-0.88881967520906158</v>
      </c>
      <c r="BI1726" s="6">
        <f ca="1">IF(ISNUMBER('Descriptive Stats'!E1726),'Descriptive Stats'!E1726,#N/A)</f>
        <v>1</v>
      </c>
      <c r="BK1726" s="2">
        <f t="shared" ca="1" si="286"/>
        <v>1</v>
      </c>
      <c r="BL1726" s="2" t="str">
        <f t="shared" ca="1" si="287"/>
        <v/>
      </c>
    </row>
    <row r="1727" spans="1:64" ht="14.4" x14ac:dyDescent="0.3">
      <c r="A1727" s="2">
        <f>ROW()</f>
        <v>1727</v>
      </c>
      <c r="B1727" s="56"/>
      <c r="C1727" s="8">
        <f t="shared" ca="1" si="283"/>
        <v>8</v>
      </c>
      <c r="D1727" s="8">
        <f t="shared" ca="1" si="284"/>
        <v>1</v>
      </c>
      <c r="E1727" s="50">
        <f t="shared" ca="1" si="278"/>
        <v>0</v>
      </c>
      <c r="F1727" s="2" t="str">
        <f t="shared" ca="1" si="285"/>
        <v/>
      </c>
      <c r="BD1727" s="49">
        <f t="shared" ca="1" si="280"/>
        <v>815.5</v>
      </c>
      <c r="BE1727" s="3">
        <f t="shared" ca="1" si="279"/>
        <v>8.1500000000000003E-2</v>
      </c>
      <c r="BF1727" s="3">
        <f t="shared" ca="1" si="281"/>
        <v>-1.3950525282585462</v>
      </c>
      <c r="BG1727" s="9">
        <f t="shared" ca="1" si="282"/>
        <v>0</v>
      </c>
      <c r="BH1727" s="6">
        <f ca="1">IF(ISNUMBER('Descriptive Stats'!BF1727),'Descriptive Stats'!BF1727,#N/A)</f>
        <v>-1.3950525282585462</v>
      </c>
      <c r="BI1727" s="6">
        <f ca="1">IF(ISNUMBER('Descriptive Stats'!E1727),'Descriptive Stats'!E1727,#N/A)</f>
        <v>0</v>
      </c>
      <c r="BK1727" s="2">
        <f t="shared" ca="1" si="286"/>
        <v>0</v>
      </c>
      <c r="BL1727" s="2" t="str">
        <f t="shared" ca="1" si="287"/>
        <v/>
      </c>
    </row>
    <row r="1728" spans="1:64" ht="14.4" x14ac:dyDescent="0.3">
      <c r="A1728" s="2">
        <f>ROW()</f>
        <v>1728</v>
      </c>
      <c r="B1728" s="56"/>
      <c r="C1728" s="8">
        <f t="shared" ca="1" si="283"/>
        <v>14</v>
      </c>
      <c r="D1728" s="8">
        <f t="shared" ca="1" si="284"/>
        <v>0</v>
      </c>
      <c r="E1728" s="50">
        <f t="shared" ca="1" si="278"/>
        <v>4</v>
      </c>
      <c r="F1728" s="2" t="str">
        <f t="shared" ca="1" si="285"/>
        <v/>
      </c>
      <c r="BD1728" s="49">
        <f t="shared" ca="1" si="280"/>
        <v>3442</v>
      </c>
      <c r="BE1728" s="3">
        <f t="shared" ca="1" si="279"/>
        <v>0.34415000000000001</v>
      </c>
      <c r="BF1728" s="3">
        <f t="shared" ca="1" si="281"/>
        <v>-0.40116316278173481</v>
      </c>
      <c r="BG1728" s="9">
        <f t="shared" ca="1" si="282"/>
        <v>4</v>
      </c>
      <c r="BH1728" s="6">
        <f ca="1">IF(ISNUMBER('Descriptive Stats'!BF1728),'Descriptive Stats'!BF1728,#N/A)</f>
        <v>-0.40116316278173481</v>
      </c>
      <c r="BI1728" s="6">
        <f ca="1">IF(ISNUMBER('Descriptive Stats'!E1728),'Descriptive Stats'!E1728,#N/A)</f>
        <v>4</v>
      </c>
      <c r="BK1728" s="2" t="str">
        <f t="shared" ca="1" si="286"/>
        <v/>
      </c>
      <c r="BL1728" s="2">
        <f t="shared" ca="1" si="287"/>
        <v>4</v>
      </c>
    </row>
    <row r="1729" spans="1:64" ht="14.4" x14ac:dyDescent="0.3">
      <c r="A1729" s="2">
        <f>ROW()</f>
        <v>1729</v>
      </c>
      <c r="B1729" s="56"/>
      <c r="C1729" s="8">
        <f t="shared" ca="1" si="283"/>
        <v>13</v>
      </c>
      <c r="D1729" s="8">
        <f t="shared" ca="1" si="284"/>
        <v>4</v>
      </c>
      <c r="E1729" s="50">
        <f t="shared" ca="1" si="278"/>
        <v>0</v>
      </c>
      <c r="F1729" s="2" t="str">
        <f t="shared" ca="1" si="285"/>
        <v/>
      </c>
      <c r="BD1729" s="49">
        <f t="shared" ca="1" si="280"/>
        <v>815.5</v>
      </c>
      <c r="BE1729" s="3">
        <f t="shared" ca="1" si="279"/>
        <v>8.1500000000000003E-2</v>
      </c>
      <c r="BF1729" s="3">
        <f t="shared" ca="1" si="281"/>
        <v>-1.3950525282585462</v>
      </c>
      <c r="BG1729" s="9">
        <f t="shared" ca="1" si="282"/>
        <v>0</v>
      </c>
      <c r="BH1729" s="6">
        <f ca="1">IF(ISNUMBER('Descriptive Stats'!BF1729),'Descriptive Stats'!BF1729,#N/A)</f>
        <v>-1.3950525282585462</v>
      </c>
      <c r="BI1729" s="6">
        <f ca="1">IF(ISNUMBER('Descriptive Stats'!E1729),'Descriptive Stats'!E1729,#N/A)</f>
        <v>0</v>
      </c>
      <c r="BK1729" s="2">
        <f t="shared" ca="1" si="286"/>
        <v>0</v>
      </c>
      <c r="BL1729" s="2" t="str">
        <f t="shared" ca="1" si="287"/>
        <v/>
      </c>
    </row>
    <row r="1730" spans="1:64" ht="14.4" x14ac:dyDescent="0.3">
      <c r="A1730" s="2">
        <f>ROW()</f>
        <v>1730</v>
      </c>
      <c r="B1730" s="56"/>
      <c r="C1730" s="8">
        <f t="shared" ca="1" si="283"/>
        <v>4</v>
      </c>
      <c r="D1730" s="8">
        <f t="shared" ca="1" si="284"/>
        <v>0</v>
      </c>
      <c r="E1730" s="50">
        <f t="shared" ca="1" si="278"/>
        <v>2</v>
      </c>
      <c r="F1730" s="2" t="str">
        <f t="shared" ca="1" si="285"/>
        <v/>
      </c>
      <c r="BD1730" s="49">
        <f t="shared" ca="1" si="280"/>
        <v>2595</v>
      </c>
      <c r="BE1730" s="3">
        <f t="shared" ca="1" si="279"/>
        <v>0.25945000000000001</v>
      </c>
      <c r="BF1730" s="3">
        <f t="shared" ca="1" si="281"/>
        <v>-0.6450419512753276</v>
      </c>
      <c r="BG1730" s="9">
        <f t="shared" ca="1" si="282"/>
        <v>2</v>
      </c>
      <c r="BH1730" s="6">
        <f ca="1">IF(ISNUMBER('Descriptive Stats'!BF1730),'Descriptive Stats'!BF1730,#N/A)</f>
        <v>-0.6450419512753276</v>
      </c>
      <c r="BI1730" s="6">
        <f ca="1">IF(ISNUMBER('Descriptive Stats'!E1730),'Descriptive Stats'!E1730,#N/A)</f>
        <v>2</v>
      </c>
      <c r="BK1730" s="2">
        <f t="shared" ca="1" si="286"/>
        <v>2</v>
      </c>
      <c r="BL1730" s="2">
        <f t="shared" ca="1" si="287"/>
        <v>2</v>
      </c>
    </row>
    <row r="1731" spans="1:64" ht="14.4" x14ac:dyDescent="0.3">
      <c r="A1731" s="2">
        <f>ROW()</f>
        <v>1731</v>
      </c>
      <c r="B1731" s="56"/>
      <c r="C1731" s="8">
        <f t="shared" ca="1" si="283"/>
        <v>9</v>
      </c>
      <c r="D1731" s="8">
        <f t="shared" ca="1" si="284"/>
        <v>2</v>
      </c>
      <c r="E1731" s="50">
        <f t="shared" ref="E1731:E1794" ca="1" si="288">IF(0=MOD(ROW(),$J$1),AVERAGE(OFFSET($D$2,ROW()-$J$1,0,$J$1,1)),"")</f>
        <v>3</v>
      </c>
      <c r="F1731" s="2" t="str">
        <f t="shared" ca="1" si="285"/>
        <v/>
      </c>
      <c r="BD1731" s="49">
        <f t="shared" ca="1" si="280"/>
        <v>3200</v>
      </c>
      <c r="BE1731" s="3">
        <f t="shared" ca="1" si="279"/>
        <v>0.31995000000000001</v>
      </c>
      <c r="BF1731" s="3">
        <f t="shared" ca="1" si="281"/>
        <v>-0.46783862043457014</v>
      </c>
      <c r="BG1731" s="9">
        <f t="shared" ca="1" si="282"/>
        <v>3</v>
      </c>
      <c r="BH1731" s="6">
        <f ca="1">IF(ISNUMBER('Descriptive Stats'!BF1731),'Descriptive Stats'!BF1731,#N/A)</f>
        <v>-0.46783862043457014</v>
      </c>
      <c r="BI1731" s="6">
        <f ca="1">IF(ISNUMBER('Descriptive Stats'!E1731),'Descriptive Stats'!E1731,#N/A)</f>
        <v>3</v>
      </c>
      <c r="BK1731" s="2" t="str">
        <f t="shared" ca="1" si="286"/>
        <v/>
      </c>
      <c r="BL1731" s="2">
        <f t="shared" ca="1" si="287"/>
        <v>3</v>
      </c>
    </row>
    <row r="1732" spans="1:64" ht="14.4" x14ac:dyDescent="0.3">
      <c r="A1732" s="2">
        <f>ROW()</f>
        <v>1732</v>
      </c>
      <c r="B1732" s="56"/>
      <c r="C1732" s="8">
        <f t="shared" ca="1" si="283"/>
        <v>10</v>
      </c>
      <c r="D1732" s="8">
        <f t="shared" ca="1" si="284"/>
        <v>3</v>
      </c>
      <c r="E1732" s="50">
        <f t="shared" ca="1" si="288"/>
        <v>7</v>
      </c>
      <c r="F1732" s="2" t="str">
        <f t="shared" ca="1" si="285"/>
        <v/>
      </c>
      <c r="BD1732" s="49">
        <f t="shared" ca="1" si="280"/>
        <v>4473.5</v>
      </c>
      <c r="BE1732" s="3">
        <f t="shared" ca="1" si="279"/>
        <v>0.44729999999999998</v>
      </c>
      <c r="BF1732" s="3">
        <f t="shared" ca="1" si="281"/>
        <v>-0.13248586824472414</v>
      </c>
      <c r="BG1732" s="9">
        <f t="shared" ca="1" si="282"/>
        <v>7</v>
      </c>
      <c r="BH1732" s="6">
        <f ca="1">IF(ISNUMBER('Descriptive Stats'!BF1732),'Descriptive Stats'!BF1732,#N/A)</f>
        <v>-0.13248586824472414</v>
      </c>
      <c r="BI1732" s="6">
        <f ca="1">IF(ISNUMBER('Descriptive Stats'!E1732),'Descriptive Stats'!E1732,#N/A)</f>
        <v>7</v>
      </c>
      <c r="BK1732" s="2" t="str">
        <f t="shared" ca="1" si="286"/>
        <v/>
      </c>
      <c r="BL1732" s="2">
        <f t="shared" ca="1" si="287"/>
        <v>7</v>
      </c>
    </row>
    <row r="1733" spans="1:64" ht="14.4" x14ac:dyDescent="0.3">
      <c r="A1733" s="2">
        <f>ROW()</f>
        <v>1733</v>
      </c>
      <c r="B1733" s="56"/>
      <c r="C1733" s="8">
        <f t="shared" ca="1" si="283"/>
        <v>19</v>
      </c>
      <c r="D1733" s="8">
        <f t="shared" ca="1" si="284"/>
        <v>7</v>
      </c>
      <c r="E1733" s="50">
        <f t="shared" ca="1" si="288"/>
        <v>3</v>
      </c>
      <c r="F1733" s="2" t="str">
        <f t="shared" ca="1" si="285"/>
        <v/>
      </c>
      <c r="BD1733" s="49">
        <f t="shared" ca="1" si="280"/>
        <v>3200</v>
      </c>
      <c r="BE1733" s="3">
        <f t="shared" ca="1" si="279"/>
        <v>0.31995000000000001</v>
      </c>
      <c r="BF1733" s="3">
        <f t="shared" ca="1" si="281"/>
        <v>-0.46783862043457014</v>
      </c>
      <c r="BG1733" s="9">
        <f t="shared" ca="1" si="282"/>
        <v>3</v>
      </c>
      <c r="BH1733" s="6">
        <f ca="1">IF(ISNUMBER('Descriptive Stats'!BF1733),'Descriptive Stats'!BF1733,#N/A)</f>
        <v>-0.46783862043457014</v>
      </c>
      <c r="BI1733" s="6">
        <f ca="1">IF(ISNUMBER('Descriptive Stats'!E1733),'Descriptive Stats'!E1733,#N/A)</f>
        <v>3</v>
      </c>
      <c r="BK1733" s="2" t="str">
        <f t="shared" ca="1" si="286"/>
        <v/>
      </c>
      <c r="BL1733" s="2">
        <f t="shared" ca="1" si="287"/>
        <v>3</v>
      </c>
    </row>
    <row r="1734" spans="1:64" ht="14.4" x14ac:dyDescent="0.3">
      <c r="A1734" s="2">
        <f>ROW()</f>
        <v>1734</v>
      </c>
      <c r="B1734" s="56"/>
      <c r="C1734" s="8">
        <f t="shared" ca="1" si="283"/>
        <v>10</v>
      </c>
      <c r="D1734" s="8">
        <f t="shared" ca="1" si="284"/>
        <v>3</v>
      </c>
      <c r="E1734" s="50">
        <f t="shared" ca="1" si="288"/>
        <v>1</v>
      </c>
      <c r="F1734" s="2" t="str">
        <f t="shared" ca="1" si="285"/>
        <v/>
      </c>
      <c r="BD1734" s="49">
        <f t="shared" ca="1" si="280"/>
        <v>1871</v>
      </c>
      <c r="BE1734" s="3">
        <f t="shared" ca="1" si="279"/>
        <v>0.18704999999999999</v>
      </c>
      <c r="BF1734" s="3">
        <f t="shared" ca="1" si="281"/>
        <v>-0.88881967520906158</v>
      </c>
      <c r="BG1734" s="9">
        <f t="shared" ca="1" si="282"/>
        <v>1</v>
      </c>
      <c r="BH1734" s="6">
        <f ca="1">IF(ISNUMBER('Descriptive Stats'!BF1734),'Descriptive Stats'!BF1734,#N/A)</f>
        <v>-0.88881967520906158</v>
      </c>
      <c r="BI1734" s="6">
        <f ca="1">IF(ISNUMBER('Descriptive Stats'!E1734),'Descriptive Stats'!E1734,#N/A)</f>
        <v>1</v>
      </c>
      <c r="BK1734" s="2">
        <f t="shared" ca="1" si="286"/>
        <v>1</v>
      </c>
      <c r="BL1734" s="2" t="str">
        <f t="shared" ca="1" si="287"/>
        <v/>
      </c>
    </row>
    <row r="1735" spans="1:64" ht="14.4" x14ac:dyDescent="0.3">
      <c r="A1735" s="2">
        <f>ROW()</f>
        <v>1735</v>
      </c>
      <c r="B1735" s="56"/>
      <c r="C1735" s="8">
        <f t="shared" ca="1" si="283"/>
        <v>12</v>
      </c>
      <c r="D1735" s="8">
        <f t="shared" ca="1" si="284"/>
        <v>1</v>
      </c>
      <c r="E1735" s="50">
        <f t="shared" ca="1" si="288"/>
        <v>0</v>
      </c>
      <c r="F1735" s="2" t="str">
        <f t="shared" ca="1" si="285"/>
        <v/>
      </c>
      <c r="BD1735" s="49">
        <f t="shared" ca="1" si="280"/>
        <v>815.5</v>
      </c>
      <c r="BE1735" s="3">
        <f t="shared" ref="BE1735:BE1798" ca="1" si="289">IF(ISNUMBER(BD1735),(BD1735-0.5)/$BK$4,"")</f>
        <v>8.1500000000000003E-2</v>
      </c>
      <c r="BF1735" s="3">
        <f t="shared" ca="1" si="281"/>
        <v>-1.3950525282585462</v>
      </c>
      <c r="BG1735" s="9">
        <f t="shared" ca="1" si="282"/>
        <v>0</v>
      </c>
      <c r="BH1735" s="6">
        <f ca="1">IF(ISNUMBER('Descriptive Stats'!BF1735),'Descriptive Stats'!BF1735,#N/A)</f>
        <v>-1.3950525282585462</v>
      </c>
      <c r="BI1735" s="6">
        <f ca="1">IF(ISNUMBER('Descriptive Stats'!E1735),'Descriptive Stats'!E1735,#N/A)</f>
        <v>0</v>
      </c>
      <c r="BK1735" s="2">
        <f t="shared" ca="1" si="286"/>
        <v>0</v>
      </c>
      <c r="BL1735" s="2" t="str">
        <f t="shared" ca="1" si="287"/>
        <v/>
      </c>
    </row>
    <row r="1736" spans="1:64" ht="14.4" x14ac:dyDescent="0.3">
      <c r="A1736" s="2">
        <f>ROW()</f>
        <v>1736</v>
      </c>
      <c r="B1736" s="56"/>
      <c r="C1736" s="8">
        <f t="shared" ca="1" si="283"/>
        <v>11</v>
      </c>
      <c r="D1736" s="8">
        <f t="shared" ca="1" si="284"/>
        <v>0</v>
      </c>
      <c r="E1736" s="50">
        <f t="shared" ca="1" si="288"/>
        <v>7</v>
      </c>
      <c r="F1736" s="2" t="str">
        <f t="shared" ca="1" si="285"/>
        <v/>
      </c>
      <c r="BD1736" s="49">
        <f t="shared" ref="BD1736:BD1799" ca="1" si="290">IF(ISNUMBER(BG1736),_xlfn.RANK.AVG(BG1736,$BG$2:$BG$5414,1),"")</f>
        <v>4473.5</v>
      </c>
      <c r="BE1736" s="3">
        <f t="shared" ca="1" si="289"/>
        <v>0.44729999999999998</v>
      </c>
      <c r="BF1736" s="3">
        <f t="shared" ca="1" si="281"/>
        <v>-0.13248586824472414</v>
      </c>
      <c r="BG1736" s="9">
        <f t="shared" ca="1" si="282"/>
        <v>7</v>
      </c>
      <c r="BH1736" s="6">
        <f ca="1">IF(ISNUMBER('Descriptive Stats'!BF1736),'Descriptive Stats'!BF1736,#N/A)</f>
        <v>-0.13248586824472414</v>
      </c>
      <c r="BI1736" s="6">
        <f ca="1">IF(ISNUMBER('Descriptive Stats'!E1736),'Descriptive Stats'!E1736,#N/A)</f>
        <v>7</v>
      </c>
      <c r="BK1736" s="2" t="str">
        <f t="shared" ca="1" si="286"/>
        <v/>
      </c>
      <c r="BL1736" s="2">
        <f t="shared" ca="1" si="287"/>
        <v>7</v>
      </c>
    </row>
    <row r="1737" spans="1:64" ht="14.4" x14ac:dyDescent="0.3">
      <c r="A1737" s="2">
        <f>ROW()</f>
        <v>1737</v>
      </c>
      <c r="B1737" s="56"/>
      <c r="C1737" s="8">
        <f t="shared" ca="1" si="283"/>
        <v>19</v>
      </c>
      <c r="D1737" s="8">
        <f t="shared" ca="1" si="284"/>
        <v>7</v>
      </c>
      <c r="E1737" s="50">
        <f t="shared" ca="1" si="288"/>
        <v>2</v>
      </c>
      <c r="F1737" s="2" t="str">
        <f t="shared" ca="1" si="285"/>
        <v/>
      </c>
      <c r="BD1737" s="49">
        <f t="shared" ca="1" si="290"/>
        <v>2595</v>
      </c>
      <c r="BE1737" s="3">
        <f t="shared" ca="1" si="289"/>
        <v>0.25945000000000001</v>
      </c>
      <c r="BF1737" s="3">
        <f t="shared" ref="BF1737:BF1800" ca="1" si="291">IF(ISNUMBER(BE1737),_xlfn.NORM.INV(BE1737,0,1),"")</f>
        <v>-0.6450419512753276</v>
      </c>
      <c r="BG1737" s="9">
        <f t="shared" ref="BG1737:BG1800" ca="1" si="292">IF(ISNUMBER(E1737),E1737,"")</f>
        <v>2</v>
      </c>
      <c r="BH1737" s="6">
        <f ca="1">IF(ISNUMBER('Descriptive Stats'!BF1737),'Descriptive Stats'!BF1737,#N/A)</f>
        <v>-0.6450419512753276</v>
      </c>
      <c r="BI1737" s="6">
        <f ca="1">IF(ISNUMBER('Descriptive Stats'!E1737),'Descriptive Stats'!E1737,#N/A)</f>
        <v>2</v>
      </c>
      <c r="BK1737" s="2">
        <f t="shared" ca="1" si="286"/>
        <v>2</v>
      </c>
      <c r="BL1737" s="2">
        <f t="shared" ca="1" si="287"/>
        <v>2</v>
      </c>
    </row>
    <row r="1738" spans="1:64" ht="14.4" x14ac:dyDescent="0.3">
      <c r="A1738" s="2">
        <f>ROW()</f>
        <v>1738</v>
      </c>
      <c r="B1738" s="56"/>
      <c r="C1738" s="8">
        <f t="shared" ca="1" si="283"/>
        <v>17</v>
      </c>
      <c r="D1738" s="8">
        <f t="shared" ca="1" si="284"/>
        <v>2</v>
      </c>
      <c r="E1738" s="50">
        <f t="shared" ca="1" si="288"/>
        <v>6</v>
      </c>
      <c r="F1738" s="2" t="str">
        <f t="shared" ca="1" si="285"/>
        <v/>
      </c>
      <c r="BD1738" s="49">
        <f t="shared" ca="1" si="290"/>
        <v>3900</v>
      </c>
      <c r="BE1738" s="3">
        <f t="shared" ca="1" si="289"/>
        <v>0.38995000000000002</v>
      </c>
      <c r="BF1738" s="3">
        <f t="shared" ca="1" si="291"/>
        <v>-0.2794493539703507</v>
      </c>
      <c r="BG1738" s="9">
        <f t="shared" ca="1" si="292"/>
        <v>6</v>
      </c>
      <c r="BH1738" s="6">
        <f ca="1">IF(ISNUMBER('Descriptive Stats'!BF1738),'Descriptive Stats'!BF1738,#N/A)</f>
        <v>-0.2794493539703507</v>
      </c>
      <c r="BI1738" s="6">
        <f ca="1">IF(ISNUMBER('Descriptive Stats'!E1738),'Descriptive Stats'!E1738,#N/A)</f>
        <v>6</v>
      </c>
      <c r="BK1738" s="2" t="str">
        <f t="shared" ca="1" si="286"/>
        <v/>
      </c>
      <c r="BL1738" s="2">
        <f t="shared" ca="1" si="287"/>
        <v>6</v>
      </c>
    </row>
    <row r="1739" spans="1:64" ht="14.4" x14ac:dyDescent="0.3">
      <c r="A1739" s="2">
        <f>ROW()</f>
        <v>1739</v>
      </c>
      <c r="B1739" s="56"/>
      <c r="C1739" s="8">
        <f t="shared" ca="1" si="283"/>
        <v>16</v>
      </c>
      <c r="D1739" s="8">
        <f t="shared" ca="1" si="284"/>
        <v>6</v>
      </c>
      <c r="E1739" s="50">
        <f t="shared" ca="1" si="288"/>
        <v>0</v>
      </c>
      <c r="F1739" s="2" t="str">
        <f t="shared" ca="1" si="285"/>
        <v/>
      </c>
      <c r="BD1739" s="49">
        <f t="shared" ca="1" si="290"/>
        <v>815.5</v>
      </c>
      <c r="BE1739" s="3">
        <f t="shared" ca="1" si="289"/>
        <v>8.1500000000000003E-2</v>
      </c>
      <c r="BF1739" s="3">
        <f t="shared" ca="1" si="291"/>
        <v>-1.3950525282585462</v>
      </c>
      <c r="BG1739" s="9">
        <f t="shared" ca="1" si="292"/>
        <v>0</v>
      </c>
      <c r="BH1739" s="6">
        <f ca="1">IF(ISNUMBER('Descriptive Stats'!BF1739),'Descriptive Stats'!BF1739,#N/A)</f>
        <v>-1.3950525282585462</v>
      </c>
      <c r="BI1739" s="6">
        <f ca="1">IF(ISNUMBER('Descriptive Stats'!E1739),'Descriptive Stats'!E1739,#N/A)</f>
        <v>0</v>
      </c>
      <c r="BK1739" s="2">
        <f t="shared" ca="1" si="286"/>
        <v>0</v>
      </c>
      <c r="BL1739" s="2" t="str">
        <f t="shared" ca="1" si="287"/>
        <v/>
      </c>
    </row>
    <row r="1740" spans="1:64" ht="14.4" x14ac:dyDescent="0.3">
      <c r="A1740" s="2">
        <f>ROW()</f>
        <v>1740</v>
      </c>
      <c r="B1740" s="56"/>
      <c r="C1740" s="8">
        <f t="shared" ca="1" si="283"/>
        <v>22</v>
      </c>
      <c r="D1740" s="8">
        <f t="shared" ca="1" si="284"/>
        <v>0</v>
      </c>
      <c r="E1740" s="50">
        <f t="shared" ca="1" si="288"/>
        <v>0</v>
      </c>
      <c r="F1740" s="2" t="str">
        <f t="shared" ca="1" si="285"/>
        <v/>
      </c>
      <c r="BD1740" s="49">
        <f t="shared" ca="1" si="290"/>
        <v>815.5</v>
      </c>
      <c r="BE1740" s="3">
        <f t="shared" ca="1" si="289"/>
        <v>8.1500000000000003E-2</v>
      </c>
      <c r="BF1740" s="3">
        <f t="shared" ca="1" si="291"/>
        <v>-1.3950525282585462</v>
      </c>
      <c r="BG1740" s="9">
        <f t="shared" ca="1" si="292"/>
        <v>0</v>
      </c>
      <c r="BH1740" s="6">
        <f ca="1">IF(ISNUMBER('Descriptive Stats'!BF1740),'Descriptive Stats'!BF1740,#N/A)</f>
        <v>-1.3950525282585462</v>
      </c>
      <c r="BI1740" s="6">
        <f ca="1">IF(ISNUMBER('Descriptive Stats'!E1740),'Descriptive Stats'!E1740,#N/A)</f>
        <v>0</v>
      </c>
      <c r="BK1740" s="2">
        <f t="shared" ca="1" si="286"/>
        <v>0</v>
      </c>
      <c r="BL1740" s="2" t="str">
        <f t="shared" ca="1" si="287"/>
        <v/>
      </c>
    </row>
    <row r="1741" spans="1:64" ht="14.4" x14ac:dyDescent="0.3">
      <c r="A1741" s="2">
        <f>ROW()</f>
        <v>1741</v>
      </c>
      <c r="B1741" s="56"/>
      <c r="C1741" s="8">
        <f t="shared" ca="1" si="283"/>
        <v>14</v>
      </c>
      <c r="D1741" s="8">
        <f t="shared" ca="1" si="284"/>
        <v>0</v>
      </c>
      <c r="E1741" s="50">
        <f t="shared" ca="1" si="288"/>
        <v>4</v>
      </c>
      <c r="F1741" s="2" t="str">
        <f t="shared" ca="1" si="285"/>
        <v/>
      </c>
      <c r="BD1741" s="49">
        <f t="shared" ca="1" si="290"/>
        <v>3442</v>
      </c>
      <c r="BE1741" s="3">
        <f t="shared" ca="1" si="289"/>
        <v>0.34415000000000001</v>
      </c>
      <c r="BF1741" s="3">
        <f t="shared" ca="1" si="291"/>
        <v>-0.40116316278173481</v>
      </c>
      <c r="BG1741" s="9">
        <f t="shared" ca="1" si="292"/>
        <v>4</v>
      </c>
      <c r="BH1741" s="6">
        <f ca="1">IF(ISNUMBER('Descriptive Stats'!BF1741),'Descriptive Stats'!BF1741,#N/A)</f>
        <v>-0.40116316278173481</v>
      </c>
      <c r="BI1741" s="6">
        <f ca="1">IF(ISNUMBER('Descriptive Stats'!E1741),'Descriptive Stats'!E1741,#N/A)</f>
        <v>4</v>
      </c>
      <c r="BK1741" s="2" t="str">
        <f t="shared" ca="1" si="286"/>
        <v/>
      </c>
      <c r="BL1741" s="2">
        <f t="shared" ca="1" si="287"/>
        <v>4</v>
      </c>
    </row>
    <row r="1742" spans="1:64" ht="14.4" x14ac:dyDescent="0.3">
      <c r="A1742" s="2">
        <f>ROW()</f>
        <v>1742</v>
      </c>
      <c r="B1742" s="56"/>
      <c r="C1742" s="8">
        <f t="shared" ca="1" si="283"/>
        <v>13</v>
      </c>
      <c r="D1742" s="8">
        <f t="shared" ca="1" si="284"/>
        <v>4</v>
      </c>
      <c r="E1742" s="50">
        <f t="shared" ca="1" si="288"/>
        <v>3</v>
      </c>
      <c r="F1742" s="2" t="str">
        <f t="shared" ca="1" si="285"/>
        <v/>
      </c>
      <c r="BD1742" s="49">
        <f t="shared" ca="1" si="290"/>
        <v>3200</v>
      </c>
      <c r="BE1742" s="3">
        <f t="shared" ca="1" si="289"/>
        <v>0.31995000000000001</v>
      </c>
      <c r="BF1742" s="3">
        <f t="shared" ca="1" si="291"/>
        <v>-0.46783862043457014</v>
      </c>
      <c r="BG1742" s="9">
        <f t="shared" ca="1" si="292"/>
        <v>3</v>
      </c>
      <c r="BH1742" s="6">
        <f ca="1">IF(ISNUMBER('Descriptive Stats'!BF1742),'Descriptive Stats'!BF1742,#N/A)</f>
        <v>-0.46783862043457014</v>
      </c>
      <c r="BI1742" s="6">
        <f ca="1">IF(ISNUMBER('Descriptive Stats'!E1742),'Descriptive Stats'!E1742,#N/A)</f>
        <v>3</v>
      </c>
      <c r="BK1742" s="2" t="str">
        <f t="shared" ca="1" si="286"/>
        <v/>
      </c>
      <c r="BL1742" s="2">
        <f t="shared" ca="1" si="287"/>
        <v>3</v>
      </c>
    </row>
    <row r="1743" spans="1:64" ht="14.4" x14ac:dyDescent="0.3">
      <c r="A1743" s="2">
        <f>ROW()</f>
        <v>1743</v>
      </c>
      <c r="B1743" s="56"/>
      <c r="C1743" s="8">
        <f t="shared" ca="1" si="283"/>
        <v>10</v>
      </c>
      <c r="D1743" s="8">
        <f t="shared" ca="1" si="284"/>
        <v>3</v>
      </c>
      <c r="E1743" s="50">
        <f t="shared" ca="1" si="288"/>
        <v>0</v>
      </c>
      <c r="F1743" s="2" t="str">
        <f t="shared" ca="1" si="285"/>
        <v/>
      </c>
      <c r="BD1743" s="49">
        <f t="shared" ca="1" si="290"/>
        <v>815.5</v>
      </c>
      <c r="BE1743" s="3">
        <f t="shared" ca="1" si="289"/>
        <v>8.1500000000000003E-2</v>
      </c>
      <c r="BF1743" s="3">
        <f t="shared" ca="1" si="291"/>
        <v>-1.3950525282585462</v>
      </c>
      <c r="BG1743" s="9">
        <f t="shared" ca="1" si="292"/>
        <v>0</v>
      </c>
      <c r="BH1743" s="6">
        <f ca="1">IF(ISNUMBER('Descriptive Stats'!BF1743),'Descriptive Stats'!BF1743,#N/A)</f>
        <v>-1.3950525282585462</v>
      </c>
      <c r="BI1743" s="6">
        <f ca="1">IF(ISNUMBER('Descriptive Stats'!E1743),'Descriptive Stats'!E1743,#N/A)</f>
        <v>0</v>
      </c>
      <c r="BK1743" s="2">
        <f t="shared" ca="1" si="286"/>
        <v>0</v>
      </c>
      <c r="BL1743" s="2" t="str">
        <f t="shared" ca="1" si="287"/>
        <v/>
      </c>
    </row>
    <row r="1744" spans="1:64" ht="14.4" x14ac:dyDescent="0.3">
      <c r="A1744" s="2">
        <f>ROW()</f>
        <v>1744</v>
      </c>
      <c r="B1744" s="56"/>
      <c r="C1744" s="8">
        <f t="shared" ca="1" si="283"/>
        <v>4</v>
      </c>
      <c r="D1744" s="8">
        <f t="shared" ca="1" si="284"/>
        <v>0</v>
      </c>
      <c r="E1744" s="50">
        <f t="shared" ca="1" si="288"/>
        <v>2</v>
      </c>
      <c r="F1744" s="2" t="str">
        <f t="shared" ca="1" si="285"/>
        <v/>
      </c>
      <c r="BD1744" s="49">
        <f t="shared" ca="1" si="290"/>
        <v>2595</v>
      </c>
      <c r="BE1744" s="3">
        <f t="shared" ca="1" si="289"/>
        <v>0.25945000000000001</v>
      </c>
      <c r="BF1744" s="3">
        <f t="shared" ca="1" si="291"/>
        <v>-0.6450419512753276</v>
      </c>
      <c r="BG1744" s="9">
        <f t="shared" ca="1" si="292"/>
        <v>2</v>
      </c>
      <c r="BH1744" s="6">
        <f ca="1">IF(ISNUMBER('Descriptive Stats'!BF1744),'Descriptive Stats'!BF1744,#N/A)</f>
        <v>-0.6450419512753276</v>
      </c>
      <c r="BI1744" s="6">
        <f ca="1">IF(ISNUMBER('Descriptive Stats'!E1744),'Descriptive Stats'!E1744,#N/A)</f>
        <v>2</v>
      </c>
      <c r="BK1744" s="2">
        <f t="shared" ca="1" si="286"/>
        <v>2</v>
      </c>
      <c r="BL1744" s="2">
        <f t="shared" ca="1" si="287"/>
        <v>2</v>
      </c>
    </row>
    <row r="1745" spans="1:64" ht="14.4" x14ac:dyDescent="0.3">
      <c r="A1745" s="2">
        <f>ROW()</f>
        <v>1745</v>
      </c>
      <c r="B1745" s="56"/>
      <c r="C1745" s="8">
        <f t="shared" ref="C1745:C1808" ca="1" si="293">RANDBETWEEN(2,COUNT(B:B))</f>
        <v>3</v>
      </c>
      <c r="D1745" s="8">
        <f t="shared" ref="D1745:D1808" ca="1" si="294">VLOOKUP(C1745,A:B,2,TRUE)</f>
        <v>2</v>
      </c>
      <c r="E1745" s="50">
        <f t="shared" ca="1" si="288"/>
        <v>2</v>
      </c>
      <c r="F1745" s="2" t="str">
        <f t="shared" ref="F1745:F1808" ca="1" si="295">IF(ISNUMBER(E1745),IF(OR(E1745&lt;$K$16,E1745&gt;$K$14),"X",""),"")</f>
        <v/>
      </c>
      <c r="BD1745" s="49">
        <f t="shared" ca="1" si="290"/>
        <v>2595</v>
      </c>
      <c r="BE1745" s="3">
        <f t="shared" ca="1" si="289"/>
        <v>0.25945000000000001</v>
      </c>
      <c r="BF1745" s="3">
        <f t="shared" ca="1" si="291"/>
        <v>-0.6450419512753276</v>
      </c>
      <c r="BG1745" s="9">
        <f t="shared" ca="1" si="292"/>
        <v>2</v>
      </c>
      <c r="BH1745" s="6">
        <f ca="1">IF(ISNUMBER('Descriptive Stats'!BF1745),'Descriptive Stats'!BF1745,#N/A)</f>
        <v>-0.6450419512753276</v>
      </c>
      <c r="BI1745" s="6">
        <f ca="1">IF(ISNUMBER('Descriptive Stats'!E1745),'Descriptive Stats'!E1745,#N/A)</f>
        <v>2</v>
      </c>
      <c r="BK1745" s="2">
        <f t="shared" ca="1" si="286"/>
        <v>2</v>
      </c>
      <c r="BL1745" s="2">
        <f t="shared" ca="1" si="287"/>
        <v>2</v>
      </c>
    </row>
    <row r="1746" spans="1:64" ht="14.4" x14ac:dyDescent="0.3">
      <c r="A1746" s="2">
        <f>ROW()</f>
        <v>1746</v>
      </c>
      <c r="B1746" s="56"/>
      <c r="C1746" s="8">
        <f t="shared" ca="1" si="293"/>
        <v>17</v>
      </c>
      <c r="D1746" s="8">
        <f t="shared" ca="1" si="294"/>
        <v>2</v>
      </c>
      <c r="E1746" s="50">
        <f t="shared" ca="1" si="288"/>
        <v>0</v>
      </c>
      <c r="F1746" s="2" t="str">
        <f t="shared" ca="1" si="295"/>
        <v/>
      </c>
      <c r="BD1746" s="49">
        <f t="shared" ca="1" si="290"/>
        <v>815.5</v>
      </c>
      <c r="BE1746" s="3">
        <f t="shared" ca="1" si="289"/>
        <v>8.1500000000000003E-2</v>
      </c>
      <c r="BF1746" s="3">
        <f t="shared" ca="1" si="291"/>
        <v>-1.3950525282585462</v>
      </c>
      <c r="BG1746" s="9">
        <f t="shared" ca="1" si="292"/>
        <v>0</v>
      </c>
      <c r="BH1746" s="6">
        <f ca="1">IF(ISNUMBER('Descriptive Stats'!BF1746),'Descriptive Stats'!BF1746,#N/A)</f>
        <v>-1.3950525282585462</v>
      </c>
      <c r="BI1746" s="6">
        <f ca="1">IF(ISNUMBER('Descriptive Stats'!E1746),'Descriptive Stats'!E1746,#N/A)</f>
        <v>0</v>
      </c>
      <c r="BK1746" s="2">
        <f t="shared" ca="1" si="286"/>
        <v>0</v>
      </c>
      <c r="BL1746" s="2" t="str">
        <f t="shared" ca="1" si="287"/>
        <v/>
      </c>
    </row>
    <row r="1747" spans="1:64" ht="14.4" x14ac:dyDescent="0.3">
      <c r="A1747" s="2">
        <f>ROW()</f>
        <v>1747</v>
      </c>
      <c r="B1747" s="56"/>
      <c r="C1747" s="8">
        <f t="shared" ca="1" si="293"/>
        <v>15</v>
      </c>
      <c r="D1747" s="8">
        <f t="shared" ca="1" si="294"/>
        <v>0</v>
      </c>
      <c r="E1747" s="50">
        <f t="shared" ca="1" si="288"/>
        <v>15</v>
      </c>
      <c r="F1747" s="2" t="str">
        <f t="shared" ca="1" si="295"/>
        <v/>
      </c>
      <c r="BD1747" s="49">
        <f t="shared" ca="1" si="290"/>
        <v>5051.5</v>
      </c>
      <c r="BE1747" s="3">
        <f t="shared" ca="1" si="289"/>
        <v>0.50509999999999999</v>
      </c>
      <c r="BF1747" s="3">
        <f t="shared" ca="1" si="291"/>
        <v>1.2784152420787677E-2</v>
      </c>
      <c r="BG1747" s="9">
        <f t="shared" ca="1" si="292"/>
        <v>15</v>
      </c>
      <c r="BH1747" s="6">
        <f ca="1">IF(ISNUMBER('Descriptive Stats'!BF1747),'Descriptive Stats'!BF1747,#N/A)</f>
        <v>1.2784152420787677E-2</v>
      </c>
      <c r="BI1747" s="6">
        <f ca="1">IF(ISNUMBER('Descriptive Stats'!E1747),'Descriptive Stats'!E1747,#N/A)</f>
        <v>15</v>
      </c>
      <c r="BK1747" s="2" t="str">
        <f t="shared" ca="1" si="286"/>
        <v/>
      </c>
      <c r="BL1747" s="2">
        <f t="shared" ca="1" si="287"/>
        <v>15</v>
      </c>
    </row>
    <row r="1748" spans="1:64" ht="14.4" x14ac:dyDescent="0.3">
      <c r="A1748" s="2">
        <f>ROW()</f>
        <v>1748</v>
      </c>
      <c r="B1748" s="56"/>
      <c r="C1748" s="8">
        <f t="shared" ca="1" si="293"/>
        <v>24</v>
      </c>
      <c r="D1748" s="8">
        <f t="shared" ca="1" si="294"/>
        <v>15</v>
      </c>
      <c r="E1748" s="50">
        <f t="shared" ca="1" si="288"/>
        <v>0</v>
      </c>
      <c r="F1748" s="2" t="str">
        <f t="shared" ca="1" si="295"/>
        <v/>
      </c>
      <c r="BD1748" s="49">
        <f t="shared" ca="1" si="290"/>
        <v>815.5</v>
      </c>
      <c r="BE1748" s="3">
        <f t="shared" ca="1" si="289"/>
        <v>8.1500000000000003E-2</v>
      </c>
      <c r="BF1748" s="3">
        <f t="shared" ca="1" si="291"/>
        <v>-1.3950525282585462</v>
      </c>
      <c r="BG1748" s="9">
        <f t="shared" ca="1" si="292"/>
        <v>0</v>
      </c>
      <c r="BH1748" s="6">
        <f ca="1">IF(ISNUMBER('Descriptive Stats'!BF1748),'Descriptive Stats'!BF1748,#N/A)</f>
        <v>-1.3950525282585462</v>
      </c>
      <c r="BI1748" s="6">
        <f ca="1">IF(ISNUMBER('Descriptive Stats'!E1748),'Descriptive Stats'!E1748,#N/A)</f>
        <v>0</v>
      </c>
      <c r="BK1748" s="2">
        <f t="shared" ca="1" si="286"/>
        <v>0</v>
      </c>
      <c r="BL1748" s="2" t="str">
        <f t="shared" ca="1" si="287"/>
        <v/>
      </c>
    </row>
    <row r="1749" spans="1:64" ht="14.4" x14ac:dyDescent="0.3">
      <c r="A1749" s="2">
        <f>ROW()</f>
        <v>1749</v>
      </c>
      <c r="B1749" s="56"/>
      <c r="C1749" s="8">
        <f t="shared" ca="1" si="293"/>
        <v>22</v>
      </c>
      <c r="D1749" s="8">
        <f t="shared" ca="1" si="294"/>
        <v>0</v>
      </c>
      <c r="E1749" s="50">
        <f t="shared" ca="1" si="288"/>
        <v>0</v>
      </c>
      <c r="F1749" s="2" t="str">
        <f t="shared" ca="1" si="295"/>
        <v/>
      </c>
      <c r="BD1749" s="49">
        <f t="shared" ca="1" si="290"/>
        <v>815.5</v>
      </c>
      <c r="BE1749" s="3">
        <f t="shared" ca="1" si="289"/>
        <v>8.1500000000000003E-2</v>
      </c>
      <c r="BF1749" s="3">
        <f t="shared" ca="1" si="291"/>
        <v>-1.3950525282585462</v>
      </c>
      <c r="BG1749" s="9">
        <f t="shared" ca="1" si="292"/>
        <v>0</v>
      </c>
      <c r="BH1749" s="6">
        <f ca="1">IF(ISNUMBER('Descriptive Stats'!BF1749),'Descriptive Stats'!BF1749,#N/A)</f>
        <v>-1.3950525282585462</v>
      </c>
      <c r="BI1749" s="6">
        <f ca="1">IF(ISNUMBER('Descriptive Stats'!E1749),'Descriptive Stats'!E1749,#N/A)</f>
        <v>0</v>
      </c>
      <c r="BK1749" s="2">
        <f t="shared" ca="1" si="286"/>
        <v>0</v>
      </c>
      <c r="BL1749" s="2" t="str">
        <f t="shared" ca="1" si="287"/>
        <v/>
      </c>
    </row>
    <row r="1750" spans="1:64" ht="14.4" x14ac:dyDescent="0.3">
      <c r="A1750" s="2">
        <f>ROW()</f>
        <v>1750</v>
      </c>
      <c r="B1750" s="56"/>
      <c r="C1750" s="8">
        <f t="shared" ca="1" si="293"/>
        <v>11</v>
      </c>
      <c r="D1750" s="8">
        <f t="shared" ca="1" si="294"/>
        <v>0</v>
      </c>
      <c r="E1750" s="50">
        <f t="shared" ca="1" si="288"/>
        <v>1</v>
      </c>
      <c r="F1750" s="2" t="str">
        <f t="shared" ca="1" si="295"/>
        <v/>
      </c>
      <c r="BD1750" s="49">
        <f t="shared" ca="1" si="290"/>
        <v>1871</v>
      </c>
      <c r="BE1750" s="3">
        <f t="shared" ca="1" si="289"/>
        <v>0.18704999999999999</v>
      </c>
      <c r="BF1750" s="3">
        <f t="shared" ca="1" si="291"/>
        <v>-0.88881967520906158</v>
      </c>
      <c r="BG1750" s="9">
        <f t="shared" ca="1" si="292"/>
        <v>1</v>
      </c>
      <c r="BH1750" s="6">
        <f ca="1">IF(ISNUMBER('Descriptive Stats'!BF1750),'Descriptive Stats'!BF1750,#N/A)</f>
        <v>-0.88881967520906158</v>
      </c>
      <c r="BI1750" s="6">
        <f ca="1">IF(ISNUMBER('Descriptive Stats'!E1750),'Descriptive Stats'!E1750,#N/A)</f>
        <v>1</v>
      </c>
      <c r="BK1750" s="2">
        <f t="shared" ca="1" si="286"/>
        <v>1</v>
      </c>
      <c r="BL1750" s="2" t="str">
        <f t="shared" ca="1" si="287"/>
        <v/>
      </c>
    </row>
    <row r="1751" spans="1:64" ht="14.4" x14ac:dyDescent="0.3">
      <c r="A1751" s="2">
        <f>ROW()</f>
        <v>1751</v>
      </c>
      <c r="B1751" s="56"/>
      <c r="C1751" s="8">
        <f t="shared" ca="1" si="293"/>
        <v>12</v>
      </c>
      <c r="D1751" s="8">
        <f t="shared" ca="1" si="294"/>
        <v>1</v>
      </c>
      <c r="E1751" s="50">
        <f t="shared" ca="1" si="288"/>
        <v>6</v>
      </c>
      <c r="F1751" s="2" t="str">
        <f t="shared" ca="1" si="295"/>
        <v/>
      </c>
      <c r="BD1751" s="49">
        <f t="shared" ca="1" si="290"/>
        <v>3900</v>
      </c>
      <c r="BE1751" s="3">
        <f t="shared" ca="1" si="289"/>
        <v>0.38995000000000002</v>
      </c>
      <c r="BF1751" s="3">
        <f t="shared" ca="1" si="291"/>
        <v>-0.2794493539703507</v>
      </c>
      <c r="BG1751" s="9">
        <f t="shared" ca="1" si="292"/>
        <v>6</v>
      </c>
      <c r="BH1751" s="6">
        <f ca="1">IF(ISNUMBER('Descriptive Stats'!BF1751),'Descriptive Stats'!BF1751,#N/A)</f>
        <v>-0.2794493539703507</v>
      </c>
      <c r="BI1751" s="6">
        <f ca="1">IF(ISNUMBER('Descriptive Stats'!E1751),'Descriptive Stats'!E1751,#N/A)</f>
        <v>6</v>
      </c>
      <c r="BK1751" s="2" t="str">
        <f t="shared" ca="1" si="286"/>
        <v/>
      </c>
      <c r="BL1751" s="2">
        <f t="shared" ca="1" si="287"/>
        <v>6</v>
      </c>
    </row>
    <row r="1752" spans="1:64" ht="14.4" x14ac:dyDescent="0.3">
      <c r="A1752" s="2">
        <f>ROW()</f>
        <v>1752</v>
      </c>
      <c r="B1752" s="56"/>
      <c r="C1752" s="8">
        <f t="shared" ca="1" si="293"/>
        <v>16</v>
      </c>
      <c r="D1752" s="8">
        <f t="shared" ca="1" si="294"/>
        <v>6</v>
      </c>
      <c r="E1752" s="50">
        <f t="shared" ca="1" si="288"/>
        <v>6</v>
      </c>
      <c r="F1752" s="2" t="str">
        <f t="shared" ca="1" si="295"/>
        <v/>
      </c>
      <c r="BD1752" s="49">
        <f t="shared" ca="1" si="290"/>
        <v>3900</v>
      </c>
      <c r="BE1752" s="3">
        <f t="shared" ca="1" si="289"/>
        <v>0.38995000000000002</v>
      </c>
      <c r="BF1752" s="3">
        <f t="shared" ca="1" si="291"/>
        <v>-0.2794493539703507</v>
      </c>
      <c r="BG1752" s="9">
        <f t="shared" ca="1" si="292"/>
        <v>6</v>
      </c>
      <c r="BH1752" s="6">
        <f ca="1">IF(ISNUMBER('Descriptive Stats'!BF1752),'Descriptive Stats'!BF1752,#N/A)</f>
        <v>-0.2794493539703507</v>
      </c>
      <c r="BI1752" s="6">
        <f ca="1">IF(ISNUMBER('Descriptive Stats'!E1752),'Descriptive Stats'!E1752,#N/A)</f>
        <v>6</v>
      </c>
      <c r="BK1752" s="2" t="str">
        <f t="shared" ca="1" si="286"/>
        <v/>
      </c>
      <c r="BL1752" s="2">
        <f t="shared" ca="1" si="287"/>
        <v>6</v>
      </c>
    </row>
    <row r="1753" spans="1:64" ht="14.4" x14ac:dyDescent="0.3">
      <c r="A1753" s="2">
        <f>ROW()</f>
        <v>1753</v>
      </c>
      <c r="B1753" s="56"/>
      <c r="C1753" s="8">
        <f t="shared" ca="1" si="293"/>
        <v>5</v>
      </c>
      <c r="D1753" s="8">
        <f t="shared" ca="1" si="294"/>
        <v>6</v>
      </c>
      <c r="E1753" s="50">
        <f t="shared" ca="1" si="288"/>
        <v>2</v>
      </c>
      <c r="F1753" s="2" t="str">
        <f t="shared" ca="1" si="295"/>
        <v/>
      </c>
      <c r="BD1753" s="49">
        <f t="shared" ca="1" si="290"/>
        <v>2595</v>
      </c>
      <c r="BE1753" s="3">
        <f t="shared" ca="1" si="289"/>
        <v>0.25945000000000001</v>
      </c>
      <c r="BF1753" s="3">
        <f t="shared" ca="1" si="291"/>
        <v>-0.6450419512753276</v>
      </c>
      <c r="BG1753" s="9">
        <f t="shared" ca="1" si="292"/>
        <v>2</v>
      </c>
      <c r="BH1753" s="6">
        <f ca="1">IF(ISNUMBER('Descriptive Stats'!BF1753),'Descriptive Stats'!BF1753,#N/A)</f>
        <v>-0.6450419512753276</v>
      </c>
      <c r="BI1753" s="6">
        <f ca="1">IF(ISNUMBER('Descriptive Stats'!E1753),'Descriptive Stats'!E1753,#N/A)</f>
        <v>2</v>
      </c>
      <c r="BK1753" s="2">
        <f t="shared" ca="1" si="286"/>
        <v>2</v>
      </c>
      <c r="BL1753" s="2">
        <f t="shared" ca="1" si="287"/>
        <v>2</v>
      </c>
    </row>
    <row r="1754" spans="1:64" ht="14.4" x14ac:dyDescent="0.3">
      <c r="A1754" s="2">
        <f>ROW()</f>
        <v>1754</v>
      </c>
      <c r="B1754" s="56"/>
      <c r="C1754" s="8">
        <f t="shared" ca="1" si="293"/>
        <v>21</v>
      </c>
      <c r="D1754" s="8">
        <f t="shared" ca="1" si="294"/>
        <v>2</v>
      </c>
      <c r="E1754" s="50">
        <f t="shared" ca="1" si="288"/>
        <v>4</v>
      </c>
      <c r="F1754" s="2" t="str">
        <f t="shared" ca="1" si="295"/>
        <v/>
      </c>
      <c r="BD1754" s="49">
        <f t="shared" ca="1" si="290"/>
        <v>3442</v>
      </c>
      <c r="BE1754" s="3">
        <f t="shared" ca="1" si="289"/>
        <v>0.34415000000000001</v>
      </c>
      <c r="BF1754" s="3">
        <f t="shared" ca="1" si="291"/>
        <v>-0.40116316278173481</v>
      </c>
      <c r="BG1754" s="9">
        <f t="shared" ca="1" si="292"/>
        <v>4</v>
      </c>
      <c r="BH1754" s="6">
        <f ca="1">IF(ISNUMBER('Descriptive Stats'!BF1754),'Descriptive Stats'!BF1754,#N/A)</f>
        <v>-0.40116316278173481</v>
      </c>
      <c r="BI1754" s="6">
        <f ca="1">IF(ISNUMBER('Descriptive Stats'!E1754),'Descriptive Stats'!E1754,#N/A)</f>
        <v>4</v>
      </c>
      <c r="BK1754" s="2" t="str">
        <f t="shared" ca="1" si="286"/>
        <v/>
      </c>
      <c r="BL1754" s="2">
        <f t="shared" ca="1" si="287"/>
        <v>4</v>
      </c>
    </row>
    <row r="1755" spans="1:64" ht="14.4" x14ac:dyDescent="0.3">
      <c r="A1755" s="2">
        <f>ROW()</f>
        <v>1755</v>
      </c>
      <c r="B1755" s="56"/>
      <c r="C1755" s="8">
        <f t="shared" ca="1" si="293"/>
        <v>13</v>
      </c>
      <c r="D1755" s="8">
        <f t="shared" ca="1" si="294"/>
        <v>4</v>
      </c>
      <c r="E1755" s="50">
        <f t="shared" ca="1" si="288"/>
        <v>1</v>
      </c>
      <c r="F1755" s="2" t="str">
        <f t="shared" ca="1" si="295"/>
        <v/>
      </c>
      <c r="BD1755" s="49">
        <f t="shared" ca="1" si="290"/>
        <v>1871</v>
      </c>
      <c r="BE1755" s="3">
        <f t="shared" ca="1" si="289"/>
        <v>0.18704999999999999</v>
      </c>
      <c r="BF1755" s="3">
        <f t="shared" ca="1" si="291"/>
        <v>-0.88881967520906158</v>
      </c>
      <c r="BG1755" s="9">
        <f t="shared" ca="1" si="292"/>
        <v>1</v>
      </c>
      <c r="BH1755" s="6">
        <f ca="1">IF(ISNUMBER('Descriptive Stats'!BF1755),'Descriptive Stats'!BF1755,#N/A)</f>
        <v>-0.88881967520906158</v>
      </c>
      <c r="BI1755" s="6">
        <f ca="1">IF(ISNUMBER('Descriptive Stats'!E1755),'Descriptive Stats'!E1755,#N/A)</f>
        <v>1</v>
      </c>
      <c r="BK1755" s="2">
        <f t="shared" ca="1" si="286"/>
        <v>1</v>
      </c>
      <c r="BL1755" s="2" t="str">
        <f t="shared" ca="1" si="287"/>
        <v/>
      </c>
    </row>
    <row r="1756" spans="1:64" ht="14.4" x14ac:dyDescent="0.3">
      <c r="A1756" s="2">
        <f>ROW()</f>
        <v>1756</v>
      </c>
      <c r="B1756" s="56"/>
      <c r="C1756" s="8">
        <f t="shared" ca="1" si="293"/>
        <v>12</v>
      </c>
      <c r="D1756" s="8">
        <f t="shared" ca="1" si="294"/>
        <v>1</v>
      </c>
      <c r="E1756" s="50">
        <f t="shared" ca="1" si="288"/>
        <v>3</v>
      </c>
      <c r="F1756" s="2" t="str">
        <f t="shared" ca="1" si="295"/>
        <v/>
      </c>
      <c r="BD1756" s="49">
        <f t="shared" ca="1" si="290"/>
        <v>3200</v>
      </c>
      <c r="BE1756" s="3">
        <f t="shared" ca="1" si="289"/>
        <v>0.31995000000000001</v>
      </c>
      <c r="BF1756" s="3">
        <f t="shared" ca="1" si="291"/>
        <v>-0.46783862043457014</v>
      </c>
      <c r="BG1756" s="9">
        <f t="shared" ca="1" si="292"/>
        <v>3</v>
      </c>
      <c r="BH1756" s="6">
        <f ca="1">IF(ISNUMBER('Descriptive Stats'!BF1756),'Descriptive Stats'!BF1756,#N/A)</f>
        <v>-0.46783862043457014</v>
      </c>
      <c r="BI1756" s="6">
        <f ca="1">IF(ISNUMBER('Descriptive Stats'!E1756),'Descriptive Stats'!E1756,#N/A)</f>
        <v>3</v>
      </c>
      <c r="BK1756" s="2" t="str">
        <f t="shared" ca="1" si="286"/>
        <v/>
      </c>
      <c r="BL1756" s="2">
        <f t="shared" ca="1" si="287"/>
        <v>3</v>
      </c>
    </row>
    <row r="1757" spans="1:64" ht="14.4" x14ac:dyDescent="0.3">
      <c r="A1757" s="2">
        <f>ROW()</f>
        <v>1757</v>
      </c>
      <c r="B1757" s="56"/>
      <c r="C1757" s="8">
        <f t="shared" ca="1" si="293"/>
        <v>10</v>
      </c>
      <c r="D1757" s="8">
        <f t="shared" ca="1" si="294"/>
        <v>3</v>
      </c>
      <c r="E1757" s="50">
        <f t="shared" ca="1" si="288"/>
        <v>1</v>
      </c>
      <c r="F1757" s="2" t="str">
        <f t="shared" ca="1" si="295"/>
        <v/>
      </c>
      <c r="BD1757" s="49">
        <f t="shared" ca="1" si="290"/>
        <v>1871</v>
      </c>
      <c r="BE1757" s="3">
        <f t="shared" ca="1" si="289"/>
        <v>0.18704999999999999</v>
      </c>
      <c r="BF1757" s="3">
        <f t="shared" ca="1" si="291"/>
        <v>-0.88881967520906158</v>
      </c>
      <c r="BG1757" s="9">
        <f t="shared" ca="1" si="292"/>
        <v>1</v>
      </c>
      <c r="BH1757" s="6">
        <f ca="1">IF(ISNUMBER('Descriptive Stats'!BF1757),'Descriptive Stats'!BF1757,#N/A)</f>
        <v>-0.88881967520906158</v>
      </c>
      <c r="BI1757" s="6">
        <f ca="1">IF(ISNUMBER('Descriptive Stats'!E1757),'Descriptive Stats'!E1757,#N/A)</f>
        <v>1</v>
      </c>
      <c r="BK1757" s="2">
        <f t="shared" ca="1" si="286"/>
        <v>1</v>
      </c>
      <c r="BL1757" s="2" t="str">
        <f t="shared" ca="1" si="287"/>
        <v/>
      </c>
    </row>
    <row r="1758" spans="1:64" ht="14.4" x14ac:dyDescent="0.3">
      <c r="A1758" s="2">
        <f>ROW()</f>
        <v>1758</v>
      </c>
      <c r="B1758" s="56"/>
      <c r="C1758" s="8">
        <f t="shared" ca="1" si="293"/>
        <v>12</v>
      </c>
      <c r="D1758" s="8">
        <f t="shared" ca="1" si="294"/>
        <v>1</v>
      </c>
      <c r="E1758" s="50">
        <f t="shared" ca="1" si="288"/>
        <v>1</v>
      </c>
      <c r="F1758" s="2" t="str">
        <f t="shared" ca="1" si="295"/>
        <v/>
      </c>
      <c r="BD1758" s="49">
        <f t="shared" ca="1" si="290"/>
        <v>1871</v>
      </c>
      <c r="BE1758" s="3">
        <f t="shared" ca="1" si="289"/>
        <v>0.18704999999999999</v>
      </c>
      <c r="BF1758" s="3">
        <f t="shared" ca="1" si="291"/>
        <v>-0.88881967520906158</v>
      </c>
      <c r="BG1758" s="9">
        <f t="shared" ca="1" si="292"/>
        <v>1</v>
      </c>
      <c r="BH1758" s="6">
        <f ca="1">IF(ISNUMBER('Descriptive Stats'!BF1758),'Descriptive Stats'!BF1758,#N/A)</f>
        <v>-0.88881967520906158</v>
      </c>
      <c r="BI1758" s="6">
        <f ca="1">IF(ISNUMBER('Descriptive Stats'!E1758),'Descriptive Stats'!E1758,#N/A)</f>
        <v>1</v>
      </c>
      <c r="BK1758" s="2">
        <f t="shared" ca="1" si="286"/>
        <v>1</v>
      </c>
      <c r="BL1758" s="2" t="str">
        <f t="shared" ca="1" si="287"/>
        <v/>
      </c>
    </row>
    <row r="1759" spans="1:64" ht="14.4" x14ac:dyDescent="0.3">
      <c r="A1759" s="2">
        <f>ROW()</f>
        <v>1759</v>
      </c>
      <c r="B1759" s="56"/>
      <c r="C1759" s="8">
        <f t="shared" ca="1" si="293"/>
        <v>8</v>
      </c>
      <c r="D1759" s="8">
        <f t="shared" ca="1" si="294"/>
        <v>1</v>
      </c>
      <c r="E1759" s="50">
        <f t="shared" ca="1" si="288"/>
        <v>0</v>
      </c>
      <c r="F1759" s="2" t="str">
        <f t="shared" ca="1" si="295"/>
        <v/>
      </c>
      <c r="BD1759" s="49">
        <f t="shared" ca="1" si="290"/>
        <v>815.5</v>
      </c>
      <c r="BE1759" s="3">
        <f t="shared" ca="1" si="289"/>
        <v>8.1500000000000003E-2</v>
      </c>
      <c r="BF1759" s="3">
        <f t="shared" ca="1" si="291"/>
        <v>-1.3950525282585462</v>
      </c>
      <c r="BG1759" s="9">
        <f t="shared" ca="1" si="292"/>
        <v>0</v>
      </c>
      <c r="BH1759" s="6">
        <f ca="1">IF(ISNUMBER('Descriptive Stats'!BF1759),'Descriptive Stats'!BF1759,#N/A)</f>
        <v>-1.3950525282585462</v>
      </c>
      <c r="BI1759" s="6">
        <f ca="1">IF(ISNUMBER('Descriptive Stats'!E1759),'Descriptive Stats'!E1759,#N/A)</f>
        <v>0</v>
      </c>
      <c r="BK1759" s="2">
        <f t="shared" ca="1" si="286"/>
        <v>0</v>
      </c>
      <c r="BL1759" s="2" t="str">
        <f t="shared" ca="1" si="287"/>
        <v/>
      </c>
    </row>
    <row r="1760" spans="1:64" ht="14.4" x14ac:dyDescent="0.3">
      <c r="A1760" s="2">
        <f>ROW()</f>
        <v>1760</v>
      </c>
      <c r="B1760" s="56"/>
      <c r="C1760" s="8">
        <f t="shared" ca="1" si="293"/>
        <v>4</v>
      </c>
      <c r="D1760" s="8">
        <f t="shared" ca="1" si="294"/>
        <v>0</v>
      </c>
      <c r="E1760" s="50">
        <f t="shared" ca="1" si="288"/>
        <v>0</v>
      </c>
      <c r="F1760" s="2" t="str">
        <f t="shared" ca="1" si="295"/>
        <v/>
      </c>
      <c r="BD1760" s="49">
        <f t="shared" ca="1" si="290"/>
        <v>815.5</v>
      </c>
      <c r="BE1760" s="3">
        <f t="shared" ca="1" si="289"/>
        <v>8.1500000000000003E-2</v>
      </c>
      <c r="BF1760" s="3">
        <f t="shared" ca="1" si="291"/>
        <v>-1.3950525282585462</v>
      </c>
      <c r="BG1760" s="9">
        <f t="shared" ca="1" si="292"/>
        <v>0</v>
      </c>
      <c r="BH1760" s="6">
        <f ca="1">IF(ISNUMBER('Descriptive Stats'!BF1760),'Descriptive Stats'!BF1760,#N/A)</f>
        <v>-1.3950525282585462</v>
      </c>
      <c r="BI1760" s="6">
        <f ca="1">IF(ISNUMBER('Descriptive Stats'!E1760),'Descriptive Stats'!E1760,#N/A)</f>
        <v>0</v>
      </c>
      <c r="BK1760" s="2">
        <f t="shared" ca="1" si="286"/>
        <v>0</v>
      </c>
      <c r="BL1760" s="2" t="str">
        <f t="shared" ca="1" si="287"/>
        <v/>
      </c>
    </row>
    <row r="1761" spans="1:64" ht="14.4" x14ac:dyDescent="0.3">
      <c r="A1761" s="2">
        <f>ROW()</f>
        <v>1761</v>
      </c>
      <c r="B1761" s="56"/>
      <c r="C1761" s="8">
        <f t="shared" ca="1" si="293"/>
        <v>22</v>
      </c>
      <c r="D1761" s="8">
        <f t="shared" ca="1" si="294"/>
        <v>0</v>
      </c>
      <c r="E1761" s="50">
        <f t="shared" ca="1" si="288"/>
        <v>0</v>
      </c>
      <c r="F1761" s="2" t="str">
        <f t="shared" ca="1" si="295"/>
        <v/>
      </c>
      <c r="BD1761" s="49">
        <f t="shared" ca="1" si="290"/>
        <v>815.5</v>
      </c>
      <c r="BE1761" s="3">
        <f t="shared" ca="1" si="289"/>
        <v>8.1500000000000003E-2</v>
      </c>
      <c r="BF1761" s="3">
        <f t="shared" ca="1" si="291"/>
        <v>-1.3950525282585462</v>
      </c>
      <c r="BG1761" s="9">
        <f t="shared" ca="1" si="292"/>
        <v>0</v>
      </c>
      <c r="BH1761" s="6">
        <f ca="1">IF(ISNUMBER('Descriptive Stats'!BF1761),'Descriptive Stats'!BF1761,#N/A)</f>
        <v>-1.3950525282585462</v>
      </c>
      <c r="BI1761" s="6">
        <f ca="1">IF(ISNUMBER('Descriptive Stats'!E1761),'Descriptive Stats'!E1761,#N/A)</f>
        <v>0</v>
      </c>
      <c r="BK1761" s="2">
        <f t="shared" ca="1" si="286"/>
        <v>0</v>
      </c>
      <c r="BL1761" s="2" t="str">
        <f t="shared" ca="1" si="287"/>
        <v/>
      </c>
    </row>
    <row r="1762" spans="1:64" ht="14.4" x14ac:dyDescent="0.3">
      <c r="A1762" s="2">
        <f>ROW()</f>
        <v>1762</v>
      </c>
      <c r="B1762" s="56"/>
      <c r="C1762" s="8">
        <f t="shared" ca="1" si="293"/>
        <v>20</v>
      </c>
      <c r="D1762" s="8">
        <f t="shared" ca="1" si="294"/>
        <v>0</v>
      </c>
      <c r="E1762" s="50">
        <f t="shared" ca="1" si="288"/>
        <v>2</v>
      </c>
      <c r="F1762" s="2" t="str">
        <f t="shared" ca="1" si="295"/>
        <v/>
      </c>
      <c r="BD1762" s="49">
        <f t="shared" ca="1" si="290"/>
        <v>2595</v>
      </c>
      <c r="BE1762" s="3">
        <f t="shared" ca="1" si="289"/>
        <v>0.25945000000000001</v>
      </c>
      <c r="BF1762" s="3">
        <f t="shared" ca="1" si="291"/>
        <v>-0.6450419512753276</v>
      </c>
      <c r="BG1762" s="9">
        <f t="shared" ca="1" si="292"/>
        <v>2</v>
      </c>
      <c r="BH1762" s="6">
        <f ca="1">IF(ISNUMBER('Descriptive Stats'!BF1762),'Descriptive Stats'!BF1762,#N/A)</f>
        <v>-0.6450419512753276</v>
      </c>
      <c r="BI1762" s="6">
        <f ca="1">IF(ISNUMBER('Descriptive Stats'!E1762),'Descriptive Stats'!E1762,#N/A)</f>
        <v>2</v>
      </c>
      <c r="BK1762" s="2">
        <f t="shared" ca="1" si="286"/>
        <v>2</v>
      </c>
      <c r="BL1762" s="2">
        <f t="shared" ca="1" si="287"/>
        <v>2</v>
      </c>
    </row>
    <row r="1763" spans="1:64" ht="14.4" x14ac:dyDescent="0.3">
      <c r="A1763" s="2">
        <f>ROW()</f>
        <v>1763</v>
      </c>
      <c r="B1763" s="56"/>
      <c r="C1763" s="8">
        <f t="shared" ca="1" si="293"/>
        <v>17</v>
      </c>
      <c r="D1763" s="8">
        <f t="shared" ca="1" si="294"/>
        <v>2</v>
      </c>
      <c r="E1763" s="50">
        <f t="shared" ca="1" si="288"/>
        <v>2</v>
      </c>
      <c r="F1763" s="2" t="str">
        <f t="shared" ca="1" si="295"/>
        <v/>
      </c>
      <c r="BD1763" s="49">
        <f t="shared" ca="1" si="290"/>
        <v>2595</v>
      </c>
      <c r="BE1763" s="3">
        <f t="shared" ca="1" si="289"/>
        <v>0.25945000000000001</v>
      </c>
      <c r="BF1763" s="3">
        <f t="shared" ca="1" si="291"/>
        <v>-0.6450419512753276</v>
      </c>
      <c r="BG1763" s="9">
        <f t="shared" ca="1" si="292"/>
        <v>2</v>
      </c>
      <c r="BH1763" s="6">
        <f ca="1">IF(ISNUMBER('Descriptive Stats'!BF1763),'Descriptive Stats'!BF1763,#N/A)</f>
        <v>-0.6450419512753276</v>
      </c>
      <c r="BI1763" s="6">
        <f ca="1">IF(ISNUMBER('Descriptive Stats'!E1763),'Descriptive Stats'!E1763,#N/A)</f>
        <v>2</v>
      </c>
      <c r="BK1763" s="2">
        <f t="shared" ref="BK1763:BK1826" ca="1" si="296">IF(AND(ISNUMBER(E1763),E1763&lt;=$J$15),E1763,"")</f>
        <v>2</v>
      </c>
      <c r="BL1763" s="2">
        <f t="shared" ref="BL1763:BL1826" ca="1" si="297">IF(AND(ISNUMBER(E1763),E1763&gt;=$J$15),E1763,"")</f>
        <v>2</v>
      </c>
    </row>
    <row r="1764" spans="1:64" ht="14.4" x14ac:dyDescent="0.3">
      <c r="A1764" s="2">
        <f>ROW()</f>
        <v>1764</v>
      </c>
      <c r="B1764" s="56"/>
      <c r="C1764" s="8">
        <f t="shared" ca="1" si="293"/>
        <v>17</v>
      </c>
      <c r="D1764" s="8">
        <f t="shared" ca="1" si="294"/>
        <v>2</v>
      </c>
      <c r="E1764" s="50">
        <f t="shared" ca="1" si="288"/>
        <v>0</v>
      </c>
      <c r="F1764" s="2" t="str">
        <f t="shared" ca="1" si="295"/>
        <v/>
      </c>
      <c r="BD1764" s="49">
        <f t="shared" ca="1" si="290"/>
        <v>815.5</v>
      </c>
      <c r="BE1764" s="3">
        <f t="shared" ca="1" si="289"/>
        <v>8.1500000000000003E-2</v>
      </c>
      <c r="BF1764" s="3">
        <f t="shared" ca="1" si="291"/>
        <v>-1.3950525282585462</v>
      </c>
      <c r="BG1764" s="9">
        <f t="shared" ca="1" si="292"/>
        <v>0</v>
      </c>
      <c r="BH1764" s="6">
        <f ca="1">IF(ISNUMBER('Descriptive Stats'!BF1764),'Descriptive Stats'!BF1764,#N/A)</f>
        <v>-1.3950525282585462</v>
      </c>
      <c r="BI1764" s="6">
        <f ca="1">IF(ISNUMBER('Descriptive Stats'!E1764),'Descriptive Stats'!E1764,#N/A)</f>
        <v>0</v>
      </c>
      <c r="BK1764" s="2">
        <f t="shared" ca="1" si="296"/>
        <v>0</v>
      </c>
      <c r="BL1764" s="2" t="str">
        <f t="shared" ca="1" si="297"/>
        <v/>
      </c>
    </row>
    <row r="1765" spans="1:64" ht="14.4" x14ac:dyDescent="0.3">
      <c r="A1765" s="2">
        <f>ROW()</f>
        <v>1765</v>
      </c>
      <c r="B1765" s="56"/>
      <c r="C1765" s="8">
        <f t="shared" ca="1" si="293"/>
        <v>11</v>
      </c>
      <c r="D1765" s="8">
        <f t="shared" ca="1" si="294"/>
        <v>0</v>
      </c>
      <c r="E1765" s="50">
        <f t="shared" ca="1" si="288"/>
        <v>2</v>
      </c>
      <c r="F1765" s="2" t="str">
        <f t="shared" ca="1" si="295"/>
        <v/>
      </c>
      <c r="BD1765" s="49">
        <f t="shared" ca="1" si="290"/>
        <v>2595</v>
      </c>
      <c r="BE1765" s="3">
        <f t="shared" ca="1" si="289"/>
        <v>0.25945000000000001</v>
      </c>
      <c r="BF1765" s="3">
        <f t="shared" ca="1" si="291"/>
        <v>-0.6450419512753276</v>
      </c>
      <c r="BG1765" s="9">
        <f t="shared" ca="1" si="292"/>
        <v>2</v>
      </c>
      <c r="BH1765" s="6">
        <f ca="1">IF(ISNUMBER('Descriptive Stats'!BF1765),'Descriptive Stats'!BF1765,#N/A)</f>
        <v>-0.6450419512753276</v>
      </c>
      <c r="BI1765" s="6">
        <f ca="1">IF(ISNUMBER('Descriptive Stats'!E1765),'Descriptive Stats'!E1765,#N/A)</f>
        <v>2</v>
      </c>
      <c r="BK1765" s="2">
        <f t="shared" ca="1" si="296"/>
        <v>2</v>
      </c>
      <c r="BL1765" s="2">
        <f t="shared" ca="1" si="297"/>
        <v>2</v>
      </c>
    </row>
    <row r="1766" spans="1:64" ht="14.4" x14ac:dyDescent="0.3">
      <c r="A1766" s="2">
        <f>ROW()</f>
        <v>1766</v>
      </c>
      <c r="B1766" s="56"/>
      <c r="C1766" s="8">
        <f t="shared" ca="1" si="293"/>
        <v>9</v>
      </c>
      <c r="D1766" s="8">
        <f t="shared" ca="1" si="294"/>
        <v>2</v>
      </c>
      <c r="E1766" s="50">
        <f t="shared" ca="1" si="288"/>
        <v>0</v>
      </c>
      <c r="F1766" s="2" t="str">
        <f t="shared" ca="1" si="295"/>
        <v/>
      </c>
      <c r="BD1766" s="49">
        <f t="shared" ca="1" si="290"/>
        <v>815.5</v>
      </c>
      <c r="BE1766" s="3">
        <f t="shared" ca="1" si="289"/>
        <v>8.1500000000000003E-2</v>
      </c>
      <c r="BF1766" s="3">
        <f t="shared" ca="1" si="291"/>
        <v>-1.3950525282585462</v>
      </c>
      <c r="BG1766" s="9">
        <f t="shared" ca="1" si="292"/>
        <v>0</v>
      </c>
      <c r="BH1766" s="6">
        <f ca="1">IF(ISNUMBER('Descriptive Stats'!BF1766),'Descriptive Stats'!BF1766,#N/A)</f>
        <v>-1.3950525282585462</v>
      </c>
      <c r="BI1766" s="6">
        <f ca="1">IF(ISNUMBER('Descriptive Stats'!E1766),'Descriptive Stats'!E1766,#N/A)</f>
        <v>0</v>
      </c>
      <c r="BK1766" s="2">
        <f t="shared" ca="1" si="296"/>
        <v>0</v>
      </c>
      <c r="BL1766" s="2" t="str">
        <f t="shared" ca="1" si="297"/>
        <v/>
      </c>
    </row>
    <row r="1767" spans="1:64" ht="14.4" x14ac:dyDescent="0.3">
      <c r="A1767" s="2">
        <f>ROW()</f>
        <v>1767</v>
      </c>
      <c r="B1767" s="56"/>
      <c r="C1767" s="8">
        <f t="shared" ca="1" si="293"/>
        <v>15</v>
      </c>
      <c r="D1767" s="8">
        <f t="shared" ca="1" si="294"/>
        <v>0</v>
      </c>
      <c r="E1767" s="50">
        <f t="shared" ca="1" si="288"/>
        <v>2</v>
      </c>
      <c r="F1767" s="2" t="str">
        <f t="shared" ca="1" si="295"/>
        <v/>
      </c>
      <c r="BD1767" s="49">
        <f t="shared" ca="1" si="290"/>
        <v>2595</v>
      </c>
      <c r="BE1767" s="3">
        <f t="shared" ca="1" si="289"/>
        <v>0.25945000000000001</v>
      </c>
      <c r="BF1767" s="3">
        <f t="shared" ca="1" si="291"/>
        <v>-0.6450419512753276</v>
      </c>
      <c r="BG1767" s="9">
        <f t="shared" ca="1" si="292"/>
        <v>2</v>
      </c>
      <c r="BH1767" s="6">
        <f ca="1">IF(ISNUMBER('Descriptive Stats'!BF1767),'Descriptive Stats'!BF1767,#N/A)</f>
        <v>-0.6450419512753276</v>
      </c>
      <c r="BI1767" s="6">
        <f ca="1">IF(ISNUMBER('Descriptive Stats'!E1767),'Descriptive Stats'!E1767,#N/A)</f>
        <v>2</v>
      </c>
      <c r="BK1767" s="2">
        <f t="shared" ca="1" si="296"/>
        <v>2</v>
      </c>
      <c r="BL1767" s="2">
        <f t="shared" ca="1" si="297"/>
        <v>2</v>
      </c>
    </row>
    <row r="1768" spans="1:64" ht="14.4" x14ac:dyDescent="0.3">
      <c r="A1768" s="2">
        <f>ROW()</f>
        <v>1768</v>
      </c>
      <c r="B1768" s="56"/>
      <c r="C1768" s="8">
        <f t="shared" ca="1" si="293"/>
        <v>21</v>
      </c>
      <c r="D1768" s="8">
        <f t="shared" ca="1" si="294"/>
        <v>2</v>
      </c>
      <c r="E1768" s="50">
        <f t="shared" ca="1" si="288"/>
        <v>7</v>
      </c>
      <c r="F1768" s="2" t="str">
        <f t="shared" ca="1" si="295"/>
        <v/>
      </c>
      <c r="BD1768" s="49">
        <f t="shared" ca="1" si="290"/>
        <v>4473.5</v>
      </c>
      <c r="BE1768" s="3">
        <f t="shared" ca="1" si="289"/>
        <v>0.44729999999999998</v>
      </c>
      <c r="BF1768" s="3">
        <f t="shared" ca="1" si="291"/>
        <v>-0.13248586824472414</v>
      </c>
      <c r="BG1768" s="9">
        <f t="shared" ca="1" si="292"/>
        <v>7</v>
      </c>
      <c r="BH1768" s="6">
        <f ca="1">IF(ISNUMBER('Descriptive Stats'!BF1768),'Descriptive Stats'!BF1768,#N/A)</f>
        <v>-0.13248586824472414</v>
      </c>
      <c r="BI1768" s="6">
        <f ca="1">IF(ISNUMBER('Descriptive Stats'!E1768),'Descriptive Stats'!E1768,#N/A)</f>
        <v>7</v>
      </c>
      <c r="BK1768" s="2" t="str">
        <f t="shared" ca="1" si="296"/>
        <v/>
      </c>
      <c r="BL1768" s="2">
        <f t="shared" ca="1" si="297"/>
        <v>7</v>
      </c>
    </row>
    <row r="1769" spans="1:64" ht="14.4" x14ac:dyDescent="0.3">
      <c r="A1769" s="2">
        <f>ROW()</f>
        <v>1769</v>
      </c>
      <c r="B1769" s="56"/>
      <c r="C1769" s="8">
        <f t="shared" ca="1" si="293"/>
        <v>19</v>
      </c>
      <c r="D1769" s="8">
        <f t="shared" ca="1" si="294"/>
        <v>7</v>
      </c>
      <c r="E1769" s="50">
        <f t="shared" ca="1" si="288"/>
        <v>0</v>
      </c>
      <c r="F1769" s="2" t="str">
        <f t="shared" ca="1" si="295"/>
        <v/>
      </c>
      <c r="BD1769" s="49">
        <f t="shared" ca="1" si="290"/>
        <v>815.5</v>
      </c>
      <c r="BE1769" s="3">
        <f t="shared" ca="1" si="289"/>
        <v>8.1500000000000003E-2</v>
      </c>
      <c r="BF1769" s="3">
        <f t="shared" ca="1" si="291"/>
        <v>-1.3950525282585462</v>
      </c>
      <c r="BG1769" s="9">
        <f t="shared" ca="1" si="292"/>
        <v>0</v>
      </c>
      <c r="BH1769" s="6">
        <f ca="1">IF(ISNUMBER('Descriptive Stats'!BF1769),'Descriptive Stats'!BF1769,#N/A)</f>
        <v>-1.3950525282585462</v>
      </c>
      <c r="BI1769" s="6">
        <f ca="1">IF(ISNUMBER('Descriptive Stats'!E1769),'Descriptive Stats'!E1769,#N/A)</f>
        <v>0</v>
      </c>
      <c r="BK1769" s="2">
        <f t="shared" ca="1" si="296"/>
        <v>0</v>
      </c>
      <c r="BL1769" s="2" t="str">
        <f t="shared" ca="1" si="297"/>
        <v/>
      </c>
    </row>
    <row r="1770" spans="1:64" ht="14.4" x14ac:dyDescent="0.3">
      <c r="A1770" s="2">
        <f>ROW()</f>
        <v>1770</v>
      </c>
      <c r="B1770" s="56"/>
      <c r="C1770" s="8">
        <f t="shared" ca="1" si="293"/>
        <v>22</v>
      </c>
      <c r="D1770" s="8">
        <f t="shared" ca="1" si="294"/>
        <v>0</v>
      </c>
      <c r="E1770" s="50">
        <f t="shared" ca="1" si="288"/>
        <v>15</v>
      </c>
      <c r="F1770" s="2" t="str">
        <f t="shared" ca="1" si="295"/>
        <v/>
      </c>
      <c r="BD1770" s="49">
        <f t="shared" ca="1" si="290"/>
        <v>5051.5</v>
      </c>
      <c r="BE1770" s="3">
        <f t="shared" ca="1" si="289"/>
        <v>0.50509999999999999</v>
      </c>
      <c r="BF1770" s="3">
        <f t="shared" ca="1" si="291"/>
        <v>1.2784152420787677E-2</v>
      </c>
      <c r="BG1770" s="9">
        <f t="shared" ca="1" si="292"/>
        <v>15</v>
      </c>
      <c r="BH1770" s="6">
        <f ca="1">IF(ISNUMBER('Descriptive Stats'!BF1770),'Descriptive Stats'!BF1770,#N/A)</f>
        <v>1.2784152420787677E-2</v>
      </c>
      <c r="BI1770" s="6">
        <f ca="1">IF(ISNUMBER('Descriptive Stats'!E1770),'Descriptive Stats'!E1770,#N/A)</f>
        <v>15</v>
      </c>
      <c r="BK1770" s="2" t="str">
        <f t="shared" ca="1" si="296"/>
        <v/>
      </c>
      <c r="BL1770" s="2">
        <f t="shared" ca="1" si="297"/>
        <v>15</v>
      </c>
    </row>
    <row r="1771" spans="1:64" ht="14.4" x14ac:dyDescent="0.3">
      <c r="A1771" s="2">
        <f>ROW()</f>
        <v>1771</v>
      </c>
      <c r="B1771" s="56"/>
      <c r="C1771" s="8">
        <f t="shared" ca="1" si="293"/>
        <v>24</v>
      </c>
      <c r="D1771" s="8">
        <f t="shared" ca="1" si="294"/>
        <v>15</v>
      </c>
      <c r="E1771" s="50">
        <f t="shared" ca="1" si="288"/>
        <v>6</v>
      </c>
      <c r="F1771" s="2" t="str">
        <f t="shared" ca="1" si="295"/>
        <v/>
      </c>
      <c r="BD1771" s="49">
        <f t="shared" ca="1" si="290"/>
        <v>3900</v>
      </c>
      <c r="BE1771" s="3">
        <f t="shared" ca="1" si="289"/>
        <v>0.38995000000000002</v>
      </c>
      <c r="BF1771" s="3">
        <f t="shared" ca="1" si="291"/>
        <v>-0.2794493539703507</v>
      </c>
      <c r="BG1771" s="9">
        <f t="shared" ca="1" si="292"/>
        <v>6</v>
      </c>
      <c r="BH1771" s="6">
        <f ca="1">IF(ISNUMBER('Descriptive Stats'!BF1771),'Descriptive Stats'!BF1771,#N/A)</f>
        <v>-0.2794493539703507</v>
      </c>
      <c r="BI1771" s="6">
        <f ca="1">IF(ISNUMBER('Descriptive Stats'!E1771),'Descriptive Stats'!E1771,#N/A)</f>
        <v>6</v>
      </c>
      <c r="BK1771" s="2" t="str">
        <f t="shared" ca="1" si="296"/>
        <v/>
      </c>
      <c r="BL1771" s="2">
        <f t="shared" ca="1" si="297"/>
        <v>6</v>
      </c>
    </row>
    <row r="1772" spans="1:64" ht="14.4" x14ac:dyDescent="0.3">
      <c r="A1772" s="2">
        <f>ROW()</f>
        <v>1772</v>
      </c>
      <c r="B1772" s="56"/>
      <c r="C1772" s="8">
        <f t="shared" ca="1" si="293"/>
        <v>2</v>
      </c>
      <c r="D1772" s="8">
        <f t="shared" ca="1" si="294"/>
        <v>6</v>
      </c>
      <c r="E1772" s="50">
        <f t="shared" ca="1" si="288"/>
        <v>3</v>
      </c>
      <c r="F1772" s="2" t="str">
        <f t="shared" ca="1" si="295"/>
        <v/>
      </c>
      <c r="BD1772" s="49">
        <f t="shared" ca="1" si="290"/>
        <v>3200</v>
      </c>
      <c r="BE1772" s="3">
        <f t="shared" ca="1" si="289"/>
        <v>0.31995000000000001</v>
      </c>
      <c r="BF1772" s="3">
        <f t="shared" ca="1" si="291"/>
        <v>-0.46783862043457014</v>
      </c>
      <c r="BG1772" s="9">
        <f t="shared" ca="1" si="292"/>
        <v>3</v>
      </c>
      <c r="BH1772" s="6">
        <f ca="1">IF(ISNUMBER('Descriptive Stats'!BF1772),'Descriptive Stats'!BF1772,#N/A)</f>
        <v>-0.46783862043457014</v>
      </c>
      <c r="BI1772" s="6">
        <f ca="1">IF(ISNUMBER('Descriptive Stats'!E1772),'Descriptive Stats'!E1772,#N/A)</f>
        <v>3</v>
      </c>
      <c r="BK1772" s="2" t="str">
        <f t="shared" ca="1" si="296"/>
        <v/>
      </c>
      <c r="BL1772" s="2">
        <f t="shared" ca="1" si="297"/>
        <v>3</v>
      </c>
    </row>
    <row r="1773" spans="1:64" ht="14.4" x14ac:dyDescent="0.3">
      <c r="A1773" s="2">
        <f>ROW()</f>
        <v>1773</v>
      </c>
      <c r="B1773" s="56"/>
      <c r="C1773" s="8">
        <f t="shared" ca="1" si="293"/>
        <v>10</v>
      </c>
      <c r="D1773" s="8">
        <f t="shared" ca="1" si="294"/>
        <v>3</v>
      </c>
      <c r="E1773" s="50">
        <f t="shared" ca="1" si="288"/>
        <v>3</v>
      </c>
      <c r="F1773" s="2" t="str">
        <f t="shared" ca="1" si="295"/>
        <v/>
      </c>
      <c r="BD1773" s="49">
        <f t="shared" ca="1" si="290"/>
        <v>3200</v>
      </c>
      <c r="BE1773" s="3">
        <f t="shared" ca="1" si="289"/>
        <v>0.31995000000000001</v>
      </c>
      <c r="BF1773" s="3">
        <f t="shared" ca="1" si="291"/>
        <v>-0.46783862043457014</v>
      </c>
      <c r="BG1773" s="9">
        <f t="shared" ca="1" si="292"/>
        <v>3</v>
      </c>
      <c r="BH1773" s="6">
        <f ca="1">IF(ISNUMBER('Descriptive Stats'!BF1773),'Descriptive Stats'!BF1773,#N/A)</f>
        <v>-0.46783862043457014</v>
      </c>
      <c r="BI1773" s="6">
        <f ca="1">IF(ISNUMBER('Descriptive Stats'!E1773),'Descriptive Stats'!E1773,#N/A)</f>
        <v>3</v>
      </c>
      <c r="BK1773" s="2" t="str">
        <f t="shared" ca="1" si="296"/>
        <v/>
      </c>
      <c r="BL1773" s="2">
        <f t="shared" ca="1" si="297"/>
        <v>3</v>
      </c>
    </row>
    <row r="1774" spans="1:64" ht="14.4" x14ac:dyDescent="0.3">
      <c r="A1774" s="2">
        <f>ROW()</f>
        <v>1774</v>
      </c>
      <c r="B1774" s="56"/>
      <c r="C1774" s="8">
        <f t="shared" ca="1" si="293"/>
        <v>10</v>
      </c>
      <c r="D1774" s="8">
        <f t="shared" ca="1" si="294"/>
        <v>3</v>
      </c>
      <c r="E1774" s="50">
        <f t="shared" ca="1" si="288"/>
        <v>0</v>
      </c>
      <c r="F1774" s="2" t="str">
        <f t="shared" ca="1" si="295"/>
        <v/>
      </c>
      <c r="BD1774" s="49">
        <f t="shared" ca="1" si="290"/>
        <v>815.5</v>
      </c>
      <c r="BE1774" s="3">
        <f t="shared" ca="1" si="289"/>
        <v>8.1500000000000003E-2</v>
      </c>
      <c r="BF1774" s="3">
        <f t="shared" ca="1" si="291"/>
        <v>-1.3950525282585462</v>
      </c>
      <c r="BG1774" s="9">
        <f t="shared" ca="1" si="292"/>
        <v>0</v>
      </c>
      <c r="BH1774" s="6">
        <f ca="1">IF(ISNUMBER('Descriptive Stats'!BF1774),'Descriptive Stats'!BF1774,#N/A)</f>
        <v>-1.3950525282585462</v>
      </c>
      <c r="BI1774" s="6">
        <f ca="1">IF(ISNUMBER('Descriptive Stats'!E1774),'Descriptive Stats'!E1774,#N/A)</f>
        <v>0</v>
      </c>
      <c r="BK1774" s="2">
        <f t="shared" ca="1" si="296"/>
        <v>0</v>
      </c>
      <c r="BL1774" s="2" t="str">
        <f t="shared" ca="1" si="297"/>
        <v/>
      </c>
    </row>
    <row r="1775" spans="1:64" ht="14.4" x14ac:dyDescent="0.3">
      <c r="A1775" s="2">
        <f>ROW()</f>
        <v>1775</v>
      </c>
      <c r="B1775" s="56"/>
      <c r="C1775" s="8">
        <f t="shared" ca="1" si="293"/>
        <v>22</v>
      </c>
      <c r="D1775" s="8">
        <f t="shared" ca="1" si="294"/>
        <v>0</v>
      </c>
      <c r="E1775" s="50">
        <f t="shared" ca="1" si="288"/>
        <v>0</v>
      </c>
      <c r="F1775" s="2" t="str">
        <f t="shared" ca="1" si="295"/>
        <v/>
      </c>
      <c r="BD1775" s="49">
        <f t="shared" ca="1" si="290"/>
        <v>815.5</v>
      </c>
      <c r="BE1775" s="3">
        <f t="shared" ca="1" si="289"/>
        <v>8.1500000000000003E-2</v>
      </c>
      <c r="BF1775" s="3">
        <f t="shared" ca="1" si="291"/>
        <v>-1.3950525282585462</v>
      </c>
      <c r="BG1775" s="9">
        <f t="shared" ca="1" si="292"/>
        <v>0</v>
      </c>
      <c r="BH1775" s="6">
        <f ca="1">IF(ISNUMBER('Descriptive Stats'!BF1775),'Descriptive Stats'!BF1775,#N/A)</f>
        <v>-1.3950525282585462</v>
      </c>
      <c r="BI1775" s="6">
        <f ca="1">IF(ISNUMBER('Descriptive Stats'!E1775),'Descriptive Stats'!E1775,#N/A)</f>
        <v>0</v>
      </c>
      <c r="BK1775" s="2">
        <f t="shared" ca="1" si="296"/>
        <v>0</v>
      </c>
      <c r="BL1775" s="2" t="str">
        <f t="shared" ca="1" si="297"/>
        <v/>
      </c>
    </row>
    <row r="1776" spans="1:64" ht="14.4" x14ac:dyDescent="0.3">
      <c r="A1776" s="2">
        <f>ROW()</f>
        <v>1776</v>
      </c>
      <c r="B1776" s="56"/>
      <c r="C1776" s="8">
        <f t="shared" ca="1" si="293"/>
        <v>15</v>
      </c>
      <c r="D1776" s="8">
        <f t="shared" ca="1" si="294"/>
        <v>0</v>
      </c>
      <c r="E1776" s="50">
        <f t="shared" ca="1" si="288"/>
        <v>2</v>
      </c>
      <c r="F1776" s="2" t="str">
        <f t="shared" ca="1" si="295"/>
        <v/>
      </c>
      <c r="BD1776" s="49">
        <f t="shared" ca="1" si="290"/>
        <v>2595</v>
      </c>
      <c r="BE1776" s="3">
        <f t="shared" ca="1" si="289"/>
        <v>0.25945000000000001</v>
      </c>
      <c r="BF1776" s="3">
        <f t="shared" ca="1" si="291"/>
        <v>-0.6450419512753276</v>
      </c>
      <c r="BG1776" s="9">
        <f t="shared" ca="1" si="292"/>
        <v>2</v>
      </c>
      <c r="BH1776" s="6">
        <f ca="1">IF(ISNUMBER('Descriptive Stats'!BF1776),'Descriptive Stats'!BF1776,#N/A)</f>
        <v>-0.6450419512753276</v>
      </c>
      <c r="BI1776" s="6">
        <f ca="1">IF(ISNUMBER('Descriptive Stats'!E1776),'Descriptive Stats'!E1776,#N/A)</f>
        <v>2</v>
      </c>
      <c r="BK1776" s="2">
        <f t="shared" ca="1" si="296"/>
        <v>2</v>
      </c>
      <c r="BL1776" s="2">
        <f t="shared" ca="1" si="297"/>
        <v>2</v>
      </c>
    </row>
    <row r="1777" spans="1:64" ht="14.4" x14ac:dyDescent="0.3">
      <c r="A1777" s="2">
        <f>ROW()</f>
        <v>1777</v>
      </c>
      <c r="B1777" s="56"/>
      <c r="C1777" s="8">
        <f t="shared" ca="1" si="293"/>
        <v>21</v>
      </c>
      <c r="D1777" s="8">
        <f t="shared" ca="1" si="294"/>
        <v>2</v>
      </c>
      <c r="E1777" s="50">
        <f t="shared" ca="1" si="288"/>
        <v>0</v>
      </c>
      <c r="F1777" s="2" t="str">
        <f t="shared" ca="1" si="295"/>
        <v/>
      </c>
      <c r="BD1777" s="49">
        <f t="shared" ca="1" si="290"/>
        <v>815.5</v>
      </c>
      <c r="BE1777" s="3">
        <f t="shared" ca="1" si="289"/>
        <v>8.1500000000000003E-2</v>
      </c>
      <c r="BF1777" s="3">
        <f t="shared" ca="1" si="291"/>
        <v>-1.3950525282585462</v>
      </c>
      <c r="BG1777" s="9">
        <f t="shared" ca="1" si="292"/>
        <v>0</v>
      </c>
      <c r="BH1777" s="6">
        <f ca="1">IF(ISNUMBER('Descriptive Stats'!BF1777),'Descriptive Stats'!BF1777,#N/A)</f>
        <v>-1.3950525282585462</v>
      </c>
      <c r="BI1777" s="6">
        <f ca="1">IF(ISNUMBER('Descriptive Stats'!E1777),'Descriptive Stats'!E1777,#N/A)</f>
        <v>0</v>
      </c>
      <c r="BK1777" s="2">
        <f t="shared" ca="1" si="296"/>
        <v>0</v>
      </c>
      <c r="BL1777" s="2" t="str">
        <f t="shared" ca="1" si="297"/>
        <v/>
      </c>
    </row>
    <row r="1778" spans="1:64" ht="14.4" x14ac:dyDescent="0.3">
      <c r="A1778" s="2">
        <f>ROW()</f>
        <v>1778</v>
      </c>
      <c r="B1778" s="56"/>
      <c r="C1778" s="8">
        <f t="shared" ca="1" si="293"/>
        <v>14</v>
      </c>
      <c r="D1778" s="8">
        <f t="shared" ca="1" si="294"/>
        <v>0</v>
      </c>
      <c r="E1778" s="50">
        <f t="shared" ca="1" si="288"/>
        <v>4</v>
      </c>
      <c r="F1778" s="2" t="str">
        <f t="shared" ca="1" si="295"/>
        <v/>
      </c>
      <c r="BD1778" s="49">
        <f t="shared" ca="1" si="290"/>
        <v>3442</v>
      </c>
      <c r="BE1778" s="3">
        <f t="shared" ca="1" si="289"/>
        <v>0.34415000000000001</v>
      </c>
      <c r="BF1778" s="3">
        <f t="shared" ca="1" si="291"/>
        <v>-0.40116316278173481</v>
      </c>
      <c r="BG1778" s="9">
        <f t="shared" ca="1" si="292"/>
        <v>4</v>
      </c>
      <c r="BH1778" s="6">
        <f ca="1">IF(ISNUMBER('Descriptive Stats'!BF1778),'Descriptive Stats'!BF1778,#N/A)</f>
        <v>-0.40116316278173481</v>
      </c>
      <c r="BI1778" s="6">
        <f ca="1">IF(ISNUMBER('Descriptive Stats'!E1778),'Descriptive Stats'!E1778,#N/A)</f>
        <v>4</v>
      </c>
      <c r="BK1778" s="2" t="str">
        <f t="shared" ca="1" si="296"/>
        <v/>
      </c>
      <c r="BL1778" s="2">
        <f t="shared" ca="1" si="297"/>
        <v>4</v>
      </c>
    </row>
    <row r="1779" spans="1:64" ht="14.4" x14ac:dyDescent="0.3">
      <c r="A1779" s="2">
        <f>ROW()</f>
        <v>1779</v>
      </c>
      <c r="B1779" s="56"/>
      <c r="C1779" s="8">
        <f t="shared" ca="1" si="293"/>
        <v>13</v>
      </c>
      <c r="D1779" s="8">
        <f t="shared" ca="1" si="294"/>
        <v>4</v>
      </c>
      <c r="E1779" s="50">
        <f t="shared" ca="1" si="288"/>
        <v>9</v>
      </c>
      <c r="F1779" s="2" t="str">
        <f t="shared" ca="1" si="295"/>
        <v/>
      </c>
      <c r="BD1779" s="49">
        <f t="shared" ca="1" si="290"/>
        <v>4819</v>
      </c>
      <c r="BE1779" s="3">
        <f t="shared" ca="1" si="289"/>
        <v>0.48185</v>
      </c>
      <c r="BF1779" s="3">
        <f t="shared" ca="1" si="291"/>
        <v>-4.5511009098988427E-2</v>
      </c>
      <c r="BG1779" s="9">
        <f t="shared" ca="1" si="292"/>
        <v>9</v>
      </c>
      <c r="BH1779" s="6">
        <f ca="1">IF(ISNUMBER('Descriptive Stats'!BF1779),'Descriptive Stats'!BF1779,#N/A)</f>
        <v>-4.5511009098988427E-2</v>
      </c>
      <c r="BI1779" s="6">
        <f ca="1">IF(ISNUMBER('Descriptive Stats'!E1779),'Descriptive Stats'!E1779,#N/A)</f>
        <v>9</v>
      </c>
      <c r="BK1779" s="2" t="str">
        <f t="shared" ca="1" si="296"/>
        <v/>
      </c>
      <c r="BL1779" s="2">
        <f t="shared" ca="1" si="297"/>
        <v>9</v>
      </c>
    </row>
    <row r="1780" spans="1:64" ht="14.4" x14ac:dyDescent="0.3">
      <c r="A1780" s="2">
        <f>ROW()</f>
        <v>1780</v>
      </c>
      <c r="B1780" s="56"/>
      <c r="C1780" s="8">
        <f t="shared" ca="1" si="293"/>
        <v>23</v>
      </c>
      <c r="D1780" s="8">
        <f t="shared" ca="1" si="294"/>
        <v>9</v>
      </c>
      <c r="E1780" s="50">
        <f t="shared" ca="1" si="288"/>
        <v>15</v>
      </c>
      <c r="F1780" s="2" t="str">
        <f t="shared" ca="1" si="295"/>
        <v/>
      </c>
      <c r="BD1780" s="49">
        <f t="shared" ca="1" si="290"/>
        <v>5051.5</v>
      </c>
      <c r="BE1780" s="3">
        <f t="shared" ca="1" si="289"/>
        <v>0.50509999999999999</v>
      </c>
      <c r="BF1780" s="3">
        <f t="shared" ca="1" si="291"/>
        <v>1.2784152420787677E-2</v>
      </c>
      <c r="BG1780" s="9">
        <f t="shared" ca="1" si="292"/>
        <v>15</v>
      </c>
      <c r="BH1780" s="6">
        <f ca="1">IF(ISNUMBER('Descriptive Stats'!BF1780),'Descriptive Stats'!BF1780,#N/A)</f>
        <v>1.2784152420787677E-2</v>
      </c>
      <c r="BI1780" s="6">
        <f ca="1">IF(ISNUMBER('Descriptive Stats'!E1780),'Descriptive Stats'!E1780,#N/A)</f>
        <v>15</v>
      </c>
      <c r="BK1780" s="2" t="str">
        <f t="shared" ca="1" si="296"/>
        <v/>
      </c>
      <c r="BL1780" s="2">
        <f t="shared" ca="1" si="297"/>
        <v>15</v>
      </c>
    </row>
    <row r="1781" spans="1:64" ht="14.4" x14ac:dyDescent="0.3">
      <c r="A1781" s="2">
        <f>ROW()</f>
        <v>1781</v>
      </c>
      <c r="B1781" s="56"/>
      <c r="C1781" s="8">
        <f t="shared" ca="1" si="293"/>
        <v>24</v>
      </c>
      <c r="D1781" s="8">
        <f t="shared" ca="1" si="294"/>
        <v>15</v>
      </c>
      <c r="E1781" s="50">
        <f t="shared" ca="1" si="288"/>
        <v>2</v>
      </c>
      <c r="F1781" s="2" t="str">
        <f t="shared" ca="1" si="295"/>
        <v/>
      </c>
      <c r="BD1781" s="49">
        <f t="shared" ca="1" si="290"/>
        <v>2595</v>
      </c>
      <c r="BE1781" s="3">
        <f t="shared" ca="1" si="289"/>
        <v>0.25945000000000001</v>
      </c>
      <c r="BF1781" s="3">
        <f t="shared" ca="1" si="291"/>
        <v>-0.6450419512753276</v>
      </c>
      <c r="BG1781" s="9">
        <f t="shared" ca="1" si="292"/>
        <v>2</v>
      </c>
      <c r="BH1781" s="6">
        <f ca="1">IF(ISNUMBER('Descriptive Stats'!BF1781),'Descriptive Stats'!BF1781,#N/A)</f>
        <v>-0.6450419512753276</v>
      </c>
      <c r="BI1781" s="6">
        <f ca="1">IF(ISNUMBER('Descriptive Stats'!E1781),'Descriptive Stats'!E1781,#N/A)</f>
        <v>2</v>
      </c>
      <c r="BK1781" s="2">
        <f t="shared" ca="1" si="296"/>
        <v>2</v>
      </c>
      <c r="BL1781" s="2">
        <f t="shared" ca="1" si="297"/>
        <v>2</v>
      </c>
    </row>
    <row r="1782" spans="1:64" ht="14.4" x14ac:dyDescent="0.3">
      <c r="A1782" s="2">
        <f>ROW()</f>
        <v>1782</v>
      </c>
      <c r="B1782" s="56"/>
      <c r="C1782" s="8">
        <f t="shared" ca="1" si="293"/>
        <v>9</v>
      </c>
      <c r="D1782" s="8">
        <f t="shared" ca="1" si="294"/>
        <v>2</v>
      </c>
      <c r="E1782" s="50">
        <f t="shared" ca="1" si="288"/>
        <v>0</v>
      </c>
      <c r="F1782" s="2" t="str">
        <f t="shared" ca="1" si="295"/>
        <v/>
      </c>
      <c r="BD1782" s="49">
        <f t="shared" ca="1" si="290"/>
        <v>815.5</v>
      </c>
      <c r="BE1782" s="3">
        <f t="shared" ca="1" si="289"/>
        <v>8.1500000000000003E-2</v>
      </c>
      <c r="BF1782" s="3">
        <f t="shared" ca="1" si="291"/>
        <v>-1.3950525282585462</v>
      </c>
      <c r="BG1782" s="9">
        <f t="shared" ca="1" si="292"/>
        <v>0</v>
      </c>
      <c r="BH1782" s="6">
        <f ca="1">IF(ISNUMBER('Descriptive Stats'!BF1782),'Descriptive Stats'!BF1782,#N/A)</f>
        <v>-1.3950525282585462</v>
      </c>
      <c r="BI1782" s="6">
        <f ca="1">IF(ISNUMBER('Descriptive Stats'!E1782),'Descriptive Stats'!E1782,#N/A)</f>
        <v>0</v>
      </c>
      <c r="BK1782" s="2">
        <f t="shared" ca="1" si="296"/>
        <v>0</v>
      </c>
      <c r="BL1782" s="2" t="str">
        <f t="shared" ca="1" si="297"/>
        <v/>
      </c>
    </row>
    <row r="1783" spans="1:64" ht="14.4" x14ac:dyDescent="0.3">
      <c r="A1783" s="2">
        <f>ROW()</f>
        <v>1783</v>
      </c>
      <c r="B1783" s="56"/>
      <c r="C1783" s="8">
        <f t="shared" ca="1" si="293"/>
        <v>22</v>
      </c>
      <c r="D1783" s="8">
        <f t="shared" ca="1" si="294"/>
        <v>0</v>
      </c>
      <c r="E1783" s="50">
        <f t="shared" ca="1" si="288"/>
        <v>2</v>
      </c>
      <c r="F1783" s="2" t="str">
        <f t="shared" ca="1" si="295"/>
        <v/>
      </c>
      <c r="BD1783" s="49">
        <f t="shared" ca="1" si="290"/>
        <v>2595</v>
      </c>
      <c r="BE1783" s="3">
        <f t="shared" ca="1" si="289"/>
        <v>0.25945000000000001</v>
      </c>
      <c r="BF1783" s="3">
        <f t="shared" ca="1" si="291"/>
        <v>-0.6450419512753276</v>
      </c>
      <c r="BG1783" s="9">
        <f t="shared" ca="1" si="292"/>
        <v>2</v>
      </c>
      <c r="BH1783" s="6">
        <f ca="1">IF(ISNUMBER('Descriptive Stats'!BF1783),'Descriptive Stats'!BF1783,#N/A)</f>
        <v>-0.6450419512753276</v>
      </c>
      <c r="BI1783" s="6">
        <f ca="1">IF(ISNUMBER('Descriptive Stats'!E1783),'Descriptive Stats'!E1783,#N/A)</f>
        <v>2</v>
      </c>
      <c r="BK1783" s="2">
        <f t="shared" ca="1" si="296"/>
        <v>2</v>
      </c>
      <c r="BL1783" s="2">
        <f t="shared" ca="1" si="297"/>
        <v>2</v>
      </c>
    </row>
    <row r="1784" spans="1:64" ht="14.4" x14ac:dyDescent="0.3">
      <c r="A1784" s="2">
        <f>ROW()</f>
        <v>1784</v>
      </c>
      <c r="B1784" s="56"/>
      <c r="C1784" s="8">
        <f t="shared" ca="1" si="293"/>
        <v>21</v>
      </c>
      <c r="D1784" s="8">
        <f t="shared" ca="1" si="294"/>
        <v>2</v>
      </c>
      <c r="E1784" s="50">
        <f t="shared" ca="1" si="288"/>
        <v>6</v>
      </c>
      <c r="F1784" s="2" t="str">
        <f t="shared" ca="1" si="295"/>
        <v/>
      </c>
      <c r="BD1784" s="49">
        <f t="shared" ca="1" si="290"/>
        <v>3900</v>
      </c>
      <c r="BE1784" s="3">
        <f t="shared" ca="1" si="289"/>
        <v>0.38995000000000002</v>
      </c>
      <c r="BF1784" s="3">
        <f t="shared" ca="1" si="291"/>
        <v>-0.2794493539703507</v>
      </c>
      <c r="BG1784" s="9">
        <f t="shared" ca="1" si="292"/>
        <v>6</v>
      </c>
      <c r="BH1784" s="6">
        <f ca="1">IF(ISNUMBER('Descriptive Stats'!BF1784),'Descriptive Stats'!BF1784,#N/A)</f>
        <v>-0.2794493539703507</v>
      </c>
      <c r="BI1784" s="6">
        <f ca="1">IF(ISNUMBER('Descriptive Stats'!E1784),'Descriptive Stats'!E1784,#N/A)</f>
        <v>6</v>
      </c>
      <c r="BK1784" s="2" t="str">
        <f t="shared" ca="1" si="296"/>
        <v/>
      </c>
      <c r="BL1784" s="2">
        <f t="shared" ca="1" si="297"/>
        <v>6</v>
      </c>
    </row>
    <row r="1785" spans="1:64" ht="14.4" x14ac:dyDescent="0.3">
      <c r="A1785" s="2">
        <f>ROW()</f>
        <v>1785</v>
      </c>
      <c r="B1785" s="56"/>
      <c r="C1785" s="8">
        <f t="shared" ca="1" si="293"/>
        <v>5</v>
      </c>
      <c r="D1785" s="8">
        <f t="shared" ca="1" si="294"/>
        <v>6</v>
      </c>
      <c r="E1785" s="50">
        <f t="shared" ca="1" si="288"/>
        <v>3</v>
      </c>
      <c r="F1785" s="2" t="str">
        <f t="shared" ca="1" si="295"/>
        <v/>
      </c>
      <c r="BD1785" s="49">
        <f t="shared" ca="1" si="290"/>
        <v>3200</v>
      </c>
      <c r="BE1785" s="3">
        <f t="shared" ca="1" si="289"/>
        <v>0.31995000000000001</v>
      </c>
      <c r="BF1785" s="3">
        <f t="shared" ca="1" si="291"/>
        <v>-0.46783862043457014</v>
      </c>
      <c r="BG1785" s="9">
        <f t="shared" ca="1" si="292"/>
        <v>3</v>
      </c>
      <c r="BH1785" s="6">
        <f ca="1">IF(ISNUMBER('Descriptive Stats'!BF1785),'Descriptive Stats'!BF1785,#N/A)</f>
        <v>-0.46783862043457014</v>
      </c>
      <c r="BI1785" s="6">
        <f ca="1">IF(ISNUMBER('Descriptive Stats'!E1785),'Descriptive Stats'!E1785,#N/A)</f>
        <v>3</v>
      </c>
      <c r="BK1785" s="2" t="str">
        <f t="shared" ca="1" si="296"/>
        <v/>
      </c>
      <c r="BL1785" s="2">
        <f t="shared" ca="1" si="297"/>
        <v>3</v>
      </c>
    </row>
    <row r="1786" spans="1:64" ht="14.4" x14ac:dyDescent="0.3">
      <c r="A1786" s="2">
        <f>ROW()</f>
        <v>1786</v>
      </c>
      <c r="B1786" s="56"/>
      <c r="C1786" s="8">
        <f t="shared" ca="1" si="293"/>
        <v>10</v>
      </c>
      <c r="D1786" s="8">
        <f t="shared" ca="1" si="294"/>
        <v>3</v>
      </c>
      <c r="E1786" s="50">
        <f t="shared" ca="1" si="288"/>
        <v>0</v>
      </c>
      <c r="F1786" s="2" t="str">
        <f t="shared" ca="1" si="295"/>
        <v/>
      </c>
      <c r="BD1786" s="49">
        <f t="shared" ca="1" si="290"/>
        <v>815.5</v>
      </c>
      <c r="BE1786" s="3">
        <f t="shared" ca="1" si="289"/>
        <v>8.1500000000000003E-2</v>
      </c>
      <c r="BF1786" s="3">
        <f t="shared" ca="1" si="291"/>
        <v>-1.3950525282585462</v>
      </c>
      <c r="BG1786" s="9">
        <f t="shared" ca="1" si="292"/>
        <v>0</v>
      </c>
      <c r="BH1786" s="6">
        <f ca="1">IF(ISNUMBER('Descriptive Stats'!BF1786),'Descriptive Stats'!BF1786,#N/A)</f>
        <v>-1.3950525282585462</v>
      </c>
      <c r="BI1786" s="6">
        <f ca="1">IF(ISNUMBER('Descriptive Stats'!E1786),'Descriptive Stats'!E1786,#N/A)</f>
        <v>0</v>
      </c>
      <c r="BK1786" s="2">
        <f t="shared" ca="1" si="296"/>
        <v>0</v>
      </c>
      <c r="BL1786" s="2" t="str">
        <f t="shared" ca="1" si="297"/>
        <v/>
      </c>
    </row>
    <row r="1787" spans="1:64" ht="14.4" x14ac:dyDescent="0.3">
      <c r="A1787" s="2">
        <f>ROW()</f>
        <v>1787</v>
      </c>
      <c r="B1787" s="56"/>
      <c r="C1787" s="8">
        <f t="shared" ca="1" si="293"/>
        <v>14</v>
      </c>
      <c r="D1787" s="8">
        <f t="shared" ca="1" si="294"/>
        <v>0</v>
      </c>
      <c r="E1787" s="50">
        <f t="shared" ca="1" si="288"/>
        <v>0</v>
      </c>
      <c r="F1787" s="2" t="str">
        <f t="shared" ca="1" si="295"/>
        <v/>
      </c>
      <c r="BD1787" s="49">
        <f t="shared" ca="1" si="290"/>
        <v>815.5</v>
      </c>
      <c r="BE1787" s="3">
        <f t="shared" ca="1" si="289"/>
        <v>8.1500000000000003E-2</v>
      </c>
      <c r="BF1787" s="3">
        <f t="shared" ca="1" si="291"/>
        <v>-1.3950525282585462</v>
      </c>
      <c r="BG1787" s="9">
        <f t="shared" ca="1" si="292"/>
        <v>0</v>
      </c>
      <c r="BH1787" s="6">
        <f ca="1">IF(ISNUMBER('Descriptive Stats'!BF1787),'Descriptive Stats'!BF1787,#N/A)</f>
        <v>-1.3950525282585462</v>
      </c>
      <c r="BI1787" s="6">
        <f ca="1">IF(ISNUMBER('Descriptive Stats'!E1787),'Descriptive Stats'!E1787,#N/A)</f>
        <v>0</v>
      </c>
      <c r="BK1787" s="2">
        <f t="shared" ca="1" si="296"/>
        <v>0</v>
      </c>
      <c r="BL1787" s="2" t="str">
        <f t="shared" ca="1" si="297"/>
        <v/>
      </c>
    </row>
    <row r="1788" spans="1:64" ht="14.4" x14ac:dyDescent="0.3">
      <c r="A1788" s="2">
        <f>ROW()</f>
        <v>1788</v>
      </c>
      <c r="B1788" s="56"/>
      <c r="C1788" s="8">
        <f t="shared" ca="1" si="293"/>
        <v>11</v>
      </c>
      <c r="D1788" s="8">
        <f t="shared" ca="1" si="294"/>
        <v>0</v>
      </c>
      <c r="E1788" s="50">
        <f t="shared" ca="1" si="288"/>
        <v>2</v>
      </c>
      <c r="F1788" s="2" t="str">
        <f t="shared" ca="1" si="295"/>
        <v/>
      </c>
      <c r="BD1788" s="49">
        <f t="shared" ca="1" si="290"/>
        <v>2595</v>
      </c>
      <c r="BE1788" s="3">
        <f t="shared" ca="1" si="289"/>
        <v>0.25945000000000001</v>
      </c>
      <c r="BF1788" s="3">
        <f t="shared" ca="1" si="291"/>
        <v>-0.6450419512753276</v>
      </c>
      <c r="BG1788" s="9">
        <f t="shared" ca="1" si="292"/>
        <v>2</v>
      </c>
      <c r="BH1788" s="6">
        <f ca="1">IF(ISNUMBER('Descriptive Stats'!BF1788),'Descriptive Stats'!BF1788,#N/A)</f>
        <v>-0.6450419512753276</v>
      </c>
      <c r="BI1788" s="6">
        <f ca="1">IF(ISNUMBER('Descriptive Stats'!E1788),'Descriptive Stats'!E1788,#N/A)</f>
        <v>2</v>
      </c>
      <c r="BK1788" s="2">
        <f t="shared" ca="1" si="296"/>
        <v>2</v>
      </c>
      <c r="BL1788" s="2">
        <f t="shared" ca="1" si="297"/>
        <v>2</v>
      </c>
    </row>
    <row r="1789" spans="1:64" ht="14.4" x14ac:dyDescent="0.3">
      <c r="A1789" s="2">
        <f>ROW()</f>
        <v>1789</v>
      </c>
      <c r="B1789" s="56"/>
      <c r="C1789" s="8">
        <f t="shared" ca="1" si="293"/>
        <v>3</v>
      </c>
      <c r="D1789" s="8">
        <f t="shared" ca="1" si="294"/>
        <v>2</v>
      </c>
      <c r="E1789" s="50">
        <f t="shared" ca="1" si="288"/>
        <v>1</v>
      </c>
      <c r="F1789" s="2" t="str">
        <f t="shared" ca="1" si="295"/>
        <v/>
      </c>
      <c r="BD1789" s="49">
        <f t="shared" ca="1" si="290"/>
        <v>1871</v>
      </c>
      <c r="BE1789" s="3">
        <f t="shared" ca="1" si="289"/>
        <v>0.18704999999999999</v>
      </c>
      <c r="BF1789" s="3">
        <f t="shared" ca="1" si="291"/>
        <v>-0.88881967520906158</v>
      </c>
      <c r="BG1789" s="9">
        <f t="shared" ca="1" si="292"/>
        <v>1</v>
      </c>
      <c r="BH1789" s="6">
        <f ca="1">IF(ISNUMBER('Descriptive Stats'!BF1789),'Descriptive Stats'!BF1789,#N/A)</f>
        <v>-0.88881967520906158</v>
      </c>
      <c r="BI1789" s="6">
        <f ca="1">IF(ISNUMBER('Descriptive Stats'!E1789),'Descriptive Stats'!E1789,#N/A)</f>
        <v>1</v>
      </c>
      <c r="BK1789" s="2">
        <f t="shared" ca="1" si="296"/>
        <v>1</v>
      </c>
      <c r="BL1789" s="2" t="str">
        <f t="shared" ca="1" si="297"/>
        <v/>
      </c>
    </row>
    <row r="1790" spans="1:64" ht="14.4" x14ac:dyDescent="0.3">
      <c r="A1790" s="2">
        <f>ROW()</f>
        <v>1790</v>
      </c>
      <c r="B1790" s="56"/>
      <c r="C1790" s="8">
        <f t="shared" ca="1" si="293"/>
        <v>8</v>
      </c>
      <c r="D1790" s="8">
        <f t="shared" ca="1" si="294"/>
        <v>1</v>
      </c>
      <c r="E1790" s="50">
        <f t="shared" ca="1" si="288"/>
        <v>0</v>
      </c>
      <c r="F1790" s="2" t="str">
        <f t="shared" ca="1" si="295"/>
        <v/>
      </c>
      <c r="BD1790" s="49">
        <f t="shared" ca="1" si="290"/>
        <v>815.5</v>
      </c>
      <c r="BE1790" s="3">
        <f t="shared" ca="1" si="289"/>
        <v>8.1500000000000003E-2</v>
      </c>
      <c r="BF1790" s="3">
        <f t="shared" ca="1" si="291"/>
        <v>-1.3950525282585462</v>
      </c>
      <c r="BG1790" s="9">
        <f t="shared" ca="1" si="292"/>
        <v>0</v>
      </c>
      <c r="BH1790" s="6">
        <f ca="1">IF(ISNUMBER('Descriptive Stats'!BF1790),'Descriptive Stats'!BF1790,#N/A)</f>
        <v>-1.3950525282585462</v>
      </c>
      <c r="BI1790" s="6">
        <f ca="1">IF(ISNUMBER('Descriptive Stats'!E1790),'Descriptive Stats'!E1790,#N/A)</f>
        <v>0</v>
      </c>
      <c r="BK1790" s="2">
        <f t="shared" ca="1" si="296"/>
        <v>0</v>
      </c>
      <c r="BL1790" s="2" t="str">
        <f t="shared" ca="1" si="297"/>
        <v/>
      </c>
    </row>
    <row r="1791" spans="1:64" ht="14.4" x14ac:dyDescent="0.3">
      <c r="A1791" s="2">
        <f>ROW()</f>
        <v>1791</v>
      </c>
      <c r="B1791" s="56"/>
      <c r="C1791" s="8">
        <f t="shared" ca="1" si="293"/>
        <v>14</v>
      </c>
      <c r="D1791" s="8">
        <f t="shared" ca="1" si="294"/>
        <v>0</v>
      </c>
      <c r="E1791" s="50">
        <f t="shared" ca="1" si="288"/>
        <v>0</v>
      </c>
      <c r="F1791" s="2" t="str">
        <f t="shared" ca="1" si="295"/>
        <v/>
      </c>
      <c r="BD1791" s="49">
        <f t="shared" ca="1" si="290"/>
        <v>815.5</v>
      </c>
      <c r="BE1791" s="3">
        <f t="shared" ca="1" si="289"/>
        <v>8.1500000000000003E-2</v>
      </c>
      <c r="BF1791" s="3">
        <f t="shared" ca="1" si="291"/>
        <v>-1.3950525282585462</v>
      </c>
      <c r="BG1791" s="9">
        <f t="shared" ca="1" si="292"/>
        <v>0</v>
      </c>
      <c r="BH1791" s="6">
        <f ca="1">IF(ISNUMBER('Descriptive Stats'!BF1791),'Descriptive Stats'!BF1791,#N/A)</f>
        <v>-1.3950525282585462</v>
      </c>
      <c r="BI1791" s="6">
        <f ca="1">IF(ISNUMBER('Descriptive Stats'!E1791),'Descriptive Stats'!E1791,#N/A)</f>
        <v>0</v>
      </c>
      <c r="BK1791" s="2">
        <f t="shared" ca="1" si="296"/>
        <v>0</v>
      </c>
      <c r="BL1791" s="2" t="str">
        <f t="shared" ca="1" si="297"/>
        <v/>
      </c>
    </row>
    <row r="1792" spans="1:64" ht="14.4" x14ac:dyDescent="0.3">
      <c r="A1792" s="2">
        <f>ROW()</f>
        <v>1792</v>
      </c>
      <c r="B1792" s="56"/>
      <c r="C1792" s="8">
        <f t="shared" ca="1" si="293"/>
        <v>4</v>
      </c>
      <c r="D1792" s="8">
        <f t="shared" ca="1" si="294"/>
        <v>0</v>
      </c>
      <c r="E1792" s="50">
        <f t="shared" ca="1" si="288"/>
        <v>1</v>
      </c>
      <c r="F1792" s="2" t="str">
        <f t="shared" ca="1" si="295"/>
        <v/>
      </c>
      <c r="BD1792" s="49">
        <f t="shared" ca="1" si="290"/>
        <v>1871</v>
      </c>
      <c r="BE1792" s="3">
        <f t="shared" ca="1" si="289"/>
        <v>0.18704999999999999</v>
      </c>
      <c r="BF1792" s="3">
        <f t="shared" ca="1" si="291"/>
        <v>-0.88881967520906158</v>
      </c>
      <c r="BG1792" s="9">
        <f t="shared" ca="1" si="292"/>
        <v>1</v>
      </c>
      <c r="BH1792" s="6">
        <f ca="1">IF(ISNUMBER('Descriptive Stats'!BF1792),'Descriptive Stats'!BF1792,#N/A)</f>
        <v>-0.88881967520906158</v>
      </c>
      <c r="BI1792" s="6">
        <f ca="1">IF(ISNUMBER('Descriptive Stats'!E1792),'Descriptive Stats'!E1792,#N/A)</f>
        <v>1</v>
      </c>
      <c r="BK1792" s="2">
        <f t="shared" ca="1" si="296"/>
        <v>1</v>
      </c>
      <c r="BL1792" s="2" t="str">
        <f t="shared" ca="1" si="297"/>
        <v/>
      </c>
    </row>
    <row r="1793" spans="1:64" ht="14.4" x14ac:dyDescent="0.3">
      <c r="A1793" s="2">
        <f>ROW()</f>
        <v>1793</v>
      </c>
      <c r="B1793" s="56"/>
      <c r="C1793" s="8">
        <f t="shared" ca="1" si="293"/>
        <v>12</v>
      </c>
      <c r="D1793" s="8">
        <f t="shared" ca="1" si="294"/>
        <v>1</v>
      </c>
      <c r="E1793" s="50">
        <f t="shared" ca="1" si="288"/>
        <v>6</v>
      </c>
      <c r="F1793" s="2" t="str">
        <f t="shared" ca="1" si="295"/>
        <v/>
      </c>
      <c r="BD1793" s="49">
        <f t="shared" ca="1" si="290"/>
        <v>3900</v>
      </c>
      <c r="BE1793" s="3">
        <f t="shared" ca="1" si="289"/>
        <v>0.38995000000000002</v>
      </c>
      <c r="BF1793" s="3">
        <f t="shared" ca="1" si="291"/>
        <v>-0.2794493539703507</v>
      </c>
      <c r="BG1793" s="9">
        <f t="shared" ca="1" si="292"/>
        <v>6</v>
      </c>
      <c r="BH1793" s="6">
        <f ca="1">IF(ISNUMBER('Descriptive Stats'!BF1793),'Descriptive Stats'!BF1793,#N/A)</f>
        <v>-0.2794493539703507</v>
      </c>
      <c r="BI1793" s="6">
        <f ca="1">IF(ISNUMBER('Descriptive Stats'!E1793),'Descriptive Stats'!E1793,#N/A)</f>
        <v>6</v>
      </c>
      <c r="BK1793" s="2" t="str">
        <f t="shared" ca="1" si="296"/>
        <v/>
      </c>
      <c r="BL1793" s="2">
        <f t="shared" ca="1" si="297"/>
        <v>6</v>
      </c>
    </row>
    <row r="1794" spans="1:64" ht="14.4" x14ac:dyDescent="0.3">
      <c r="A1794" s="2">
        <f>ROW()</f>
        <v>1794</v>
      </c>
      <c r="B1794" s="56"/>
      <c r="C1794" s="8">
        <f t="shared" ca="1" si="293"/>
        <v>5</v>
      </c>
      <c r="D1794" s="8">
        <f t="shared" ca="1" si="294"/>
        <v>6</v>
      </c>
      <c r="E1794" s="50">
        <f t="shared" ca="1" si="288"/>
        <v>9</v>
      </c>
      <c r="F1794" s="2" t="str">
        <f t="shared" ca="1" si="295"/>
        <v/>
      </c>
      <c r="BD1794" s="49">
        <f t="shared" ca="1" si="290"/>
        <v>4819</v>
      </c>
      <c r="BE1794" s="3">
        <f t="shared" ca="1" si="289"/>
        <v>0.48185</v>
      </c>
      <c r="BF1794" s="3">
        <f t="shared" ca="1" si="291"/>
        <v>-4.5511009098988427E-2</v>
      </c>
      <c r="BG1794" s="9">
        <f t="shared" ca="1" si="292"/>
        <v>9</v>
      </c>
      <c r="BH1794" s="6">
        <f ca="1">IF(ISNUMBER('Descriptive Stats'!BF1794),'Descriptive Stats'!BF1794,#N/A)</f>
        <v>-4.5511009098988427E-2</v>
      </c>
      <c r="BI1794" s="6">
        <f ca="1">IF(ISNUMBER('Descriptive Stats'!E1794),'Descriptive Stats'!E1794,#N/A)</f>
        <v>9</v>
      </c>
      <c r="BK1794" s="2" t="str">
        <f t="shared" ca="1" si="296"/>
        <v/>
      </c>
      <c r="BL1794" s="2">
        <f t="shared" ca="1" si="297"/>
        <v>9</v>
      </c>
    </row>
    <row r="1795" spans="1:64" ht="14.4" x14ac:dyDescent="0.3">
      <c r="A1795" s="2">
        <f>ROW()</f>
        <v>1795</v>
      </c>
      <c r="B1795" s="56"/>
      <c r="C1795" s="8">
        <f t="shared" ca="1" si="293"/>
        <v>23</v>
      </c>
      <c r="D1795" s="8">
        <f t="shared" ca="1" si="294"/>
        <v>9</v>
      </c>
      <c r="E1795" s="50">
        <f t="shared" ref="E1795:E1858" ca="1" si="298">IF(0=MOD(ROW(),$J$1),AVERAGE(OFFSET($D$2,ROW()-$J$1,0,$J$1,1)),"")</f>
        <v>4</v>
      </c>
      <c r="F1795" s="2" t="str">
        <f t="shared" ca="1" si="295"/>
        <v/>
      </c>
      <c r="BD1795" s="49">
        <f t="shared" ca="1" si="290"/>
        <v>3442</v>
      </c>
      <c r="BE1795" s="3">
        <f t="shared" ca="1" si="289"/>
        <v>0.34415000000000001</v>
      </c>
      <c r="BF1795" s="3">
        <f t="shared" ca="1" si="291"/>
        <v>-0.40116316278173481</v>
      </c>
      <c r="BG1795" s="9">
        <f t="shared" ca="1" si="292"/>
        <v>4</v>
      </c>
      <c r="BH1795" s="6">
        <f ca="1">IF(ISNUMBER('Descriptive Stats'!BF1795),'Descriptive Stats'!BF1795,#N/A)</f>
        <v>-0.40116316278173481</v>
      </c>
      <c r="BI1795" s="6">
        <f ca="1">IF(ISNUMBER('Descriptive Stats'!E1795),'Descriptive Stats'!E1795,#N/A)</f>
        <v>4</v>
      </c>
      <c r="BK1795" s="2" t="str">
        <f t="shared" ca="1" si="296"/>
        <v/>
      </c>
      <c r="BL1795" s="2">
        <f t="shared" ca="1" si="297"/>
        <v>4</v>
      </c>
    </row>
    <row r="1796" spans="1:64" ht="14.4" x14ac:dyDescent="0.3">
      <c r="A1796" s="2">
        <f>ROW()</f>
        <v>1796</v>
      </c>
      <c r="B1796" s="56"/>
      <c r="C1796" s="8">
        <f t="shared" ca="1" si="293"/>
        <v>13</v>
      </c>
      <c r="D1796" s="8">
        <f t="shared" ca="1" si="294"/>
        <v>4</v>
      </c>
      <c r="E1796" s="50">
        <f t="shared" ca="1" si="298"/>
        <v>0</v>
      </c>
      <c r="F1796" s="2" t="str">
        <f t="shared" ca="1" si="295"/>
        <v/>
      </c>
      <c r="BD1796" s="49">
        <f t="shared" ca="1" si="290"/>
        <v>815.5</v>
      </c>
      <c r="BE1796" s="3">
        <f t="shared" ca="1" si="289"/>
        <v>8.1500000000000003E-2</v>
      </c>
      <c r="BF1796" s="3">
        <f t="shared" ca="1" si="291"/>
        <v>-1.3950525282585462</v>
      </c>
      <c r="BG1796" s="9">
        <f t="shared" ca="1" si="292"/>
        <v>0</v>
      </c>
      <c r="BH1796" s="6">
        <f ca="1">IF(ISNUMBER('Descriptive Stats'!BF1796),'Descriptive Stats'!BF1796,#N/A)</f>
        <v>-1.3950525282585462</v>
      </c>
      <c r="BI1796" s="6">
        <f ca="1">IF(ISNUMBER('Descriptive Stats'!E1796),'Descriptive Stats'!E1796,#N/A)</f>
        <v>0</v>
      </c>
      <c r="BK1796" s="2">
        <f t="shared" ca="1" si="296"/>
        <v>0</v>
      </c>
      <c r="BL1796" s="2" t="str">
        <f t="shared" ca="1" si="297"/>
        <v/>
      </c>
    </row>
    <row r="1797" spans="1:64" ht="14.4" x14ac:dyDescent="0.3">
      <c r="A1797" s="2">
        <f>ROW()</f>
        <v>1797</v>
      </c>
      <c r="B1797" s="56"/>
      <c r="C1797" s="8">
        <f t="shared" ca="1" si="293"/>
        <v>15</v>
      </c>
      <c r="D1797" s="8">
        <f t="shared" ca="1" si="294"/>
        <v>0</v>
      </c>
      <c r="E1797" s="50">
        <f t="shared" ca="1" si="298"/>
        <v>2</v>
      </c>
      <c r="F1797" s="2" t="str">
        <f t="shared" ca="1" si="295"/>
        <v/>
      </c>
      <c r="BD1797" s="49">
        <f t="shared" ca="1" si="290"/>
        <v>2595</v>
      </c>
      <c r="BE1797" s="3">
        <f t="shared" ca="1" si="289"/>
        <v>0.25945000000000001</v>
      </c>
      <c r="BF1797" s="3">
        <f t="shared" ca="1" si="291"/>
        <v>-0.6450419512753276</v>
      </c>
      <c r="BG1797" s="9">
        <f t="shared" ca="1" si="292"/>
        <v>2</v>
      </c>
      <c r="BH1797" s="6">
        <f ca="1">IF(ISNUMBER('Descriptive Stats'!BF1797),'Descriptive Stats'!BF1797,#N/A)</f>
        <v>-0.6450419512753276</v>
      </c>
      <c r="BI1797" s="6">
        <f ca="1">IF(ISNUMBER('Descriptive Stats'!E1797),'Descriptive Stats'!E1797,#N/A)</f>
        <v>2</v>
      </c>
      <c r="BK1797" s="2">
        <f t="shared" ca="1" si="296"/>
        <v>2</v>
      </c>
      <c r="BL1797" s="2">
        <f t="shared" ca="1" si="297"/>
        <v>2</v>
      </c>
    </row>
    <row r="1798" spans="1:64" ht="14.4" x14ac:dyDescent="0.3">
      <c r="A1798" s="2">
        <f>ROW()</f>
        <v>1798</v>
      </c>
      <c r="B1798" s="56"/>
      <c r="C1798" s="8">
        <f t="shared" ca="1" si="293"/>
        <v>3</v>
      </c>
      <c r="D1798" s="8">
        <f t="shared" ca="1" si="294"/>
        <v>2</v>
      </c>
      <c r="E1798" s="50">
        <f t="shared" ca="1" si="298"/>
        <v>7</v>
      </c>
      <c r="F1798" s="2" t="str">
        <f t="shared" ca="1" si="295"/>
        <v/>
      </c>
      <c r="BD1798" s="49">
        <f t="shared" ca="1" si="290"/>
        <v>4473.5</v>
      </c>
      <c r="BE1798" s="3">
        <f t="shared" ca="1" si="289"/>
        <v>0.44729999999999998</v>
      </c>
      <c r="BF1798" s="3">
        <f t="shared" ca="1" si="291"/>
        <v>-0.13248586824472414</v>
      </c>
      <c r="BG1798" s="9">
        <f t="shared" ca="1" si="292"/>
        <v>7</v>
      </c>
      <c r="BH1798" s="6">
        <f ca="1">IF(ISNUMBER('Descriptive Stats'!BF1798),'Descriptive Stats'!BF1798,#N/A)</f>
        <v>-0.13248586824472414</v>
      </c>
      <c r="BI1798" s="6">
        <f ca="1">IF(ISNUMBER('Descriptive Stats'!E1798),'Descriptive Stats'!E1798,#N/A)</f>
        <v>7</v>
      </c>
      <c r="BK1798" s="2" t="str">
        <f t="shared" ca="1" si="296"/>
        <v/>
      </c>
      <c r="BL1798" s="2">
        <f t="shared" ca="1" si="297"/>
        <v>7</v>
      </c>
    </row>
    <row r="1799" spans="1:64" ht="14.4" x14ac:dyDescent="0.3">
      <c r="A1799" s="2">
        <f>ROW()</f>
        <v>1799</v>
      </c>
      <c r="B1799" s="56"/>
      <c r="C1799" s="8">
        <f t="shared" ca="1" si="293"/>
        <v>19</v>
      </c>
      <c r="D1799" s="8">
        <f t="shared" ca="1" si="294"/>
        <v>7</v>
      </c>
      <c r="E1799" s="50">
        <f t="shared" ca="1" si="298"/>
        <v>19</v>
      </c>
      <c r="F1799" s="2" t="str">
        <f t="shared" ca="1" si="295"/>
        <v>X</v>
      </c>
      <c r="BD1799" s="49">
        <f t="shared" ca="1" si="290"/>
        <v>5294</v>
      </c>
      <c r="BE1799" s="3">
        <f t="shared" ref="BE1799:BE1862" ca="1" si="299">IF(ISNUMBER(BD1799),(BD1799-0.5)/$BK$4,"")</f>
        <v>0.52934999999999999</v>
      </c>
      <c r="BF1799" s="3">
        <f t="shared" ca="1" si="291"/>
        <v>7.3636031452008061E-2</v>
      </c>
      <c r="BG1799" s="9">
        <f t="shared" ca="1" si="292"/>
        <v>19</v>
      </c>
      <c r="BH1799" s="6">
        <f ca="1">IF(ISNUMBER('Descriptive Stats'!BF1799),'Descriptive Stats'!BF1799,#N/A)</f>
        <v>7.3636031452008061E-2</v>
      </c>
      <c r="BI1799" s="6">
        <f ca="1">IF(ISNUMBER('Descriptive Stats'!E1799),'Descriptive Stats'!E1799,#N/A)</f>
        <v>19</v>
      </c>
      <c r="BK1799" s="2" t="str">
        <f t="shared" ca="1" si="296"/>
        <v/>
      </c>
      <c r="BL1799" s="2">
        <f t="shared" ca="1" si="297"/>
        <v>19</v>
      </c>
    </row>
    <row r="1800" spans="1:64" ht="14.4" x14ac:dyDescent="0.3">
      <c r="A1800" s="2">
        <f>ROW()</f>
        <v>1800</v>
      </c>
      <c r="B1800" s="56"/>
      <c r="C1800" s="8">
        <f t="shared" ca="1" si="293"/>
        <v>7</v>
      </c>
      <c r="D1800" s="8">
        <f t="shared" ca="1" si="294"/>
        <v>19</v>
      </c>
      <c r="E1800" s="50">
        <f t="shared" ca="1" si="298"/>
        <v>2</v>
      </c>
      <c r="F1800" s="2" t="str">
        <f t="shared" ca="1" si="295"/>
        <v/>
      </c>
      <c r="BD1800" s="49">
        <f t="shared" ref="BD1800:BD1863" ca="1" si="300">IF(ISNUMBER(BG1800),_xlfn.RANK.AVG(BG1800,$BG$2:$BG$5414,1),"")</f>
        <v>2595</v>
      </c>
      <c r="BE1800" s="3">
        <f t="shared" ca="1" si="299"/>
        <v>0.25945000000000001</v>
      </c>
      <c r="BF1800" s="3">
        <f t="shared" ca="1" si="291"/>
        <v>-0.6450419512753276</v>
      </c>
      <c r="BG1800" s="9">
        <f t="shared" ca="1" si="292"/>
        <v>2</v>
      </c>
      <c r="BH1800" s="6">
        <f ca="1">IF(ISNUMBER('Descriptive Stats'!BF1800),'Descriptive Stats'!BF1800,#N/A)</f>
        <v>-0.6450419512753276</v>
      </c>
      <c r="BI1800" s="6">
        <f ca="1">IF(ISNUMBER('Descriptive Stats'!E1800),'Descriptive Stats'!E1800,#N/A)</f>
        <v>2</v>
      </c>
      <c r="BK1800" s="2">
        <f t="shared" ca="1" si="296"/>
        <v>2</v>
      </c>
      <c r="BL1800" s="2">
        <f t="shared" ca="1" si="297"/>
        <v>2</v>
      </c>
    </row>
    <row r="1801" spans="1:64" ht="14.4" x14ac:dyDescent="0.3">
      <c r="A1801" s="2">
        <f>ROW()</f>
        <v>1801</v>
      </c>
      <c r="B1801" s="56"/>
      <c r="C1801" s="8">
        <f t="shared" ca="1" si="293"/>
        <v>3</v>
      </c>
      <c r="D1801" s="8">
        <f t="shared" ca="1" si="294"/>
        <v>2</v>
      </c>
      <c r="E1801" s="50">
        <f t="shared" ca="1" si="298"/>
        <v>6</v>
      </c>
      <c r="F1801" s="2" t="str">
        <f t="shared" ca="1" si="295"/>
        <v/>
      </c>
      <c r="BD1801" s="49">
        <f t="shared" ca="1" si="300"/>
        <v>3900</v>
      </c>
      <c r="BE1801" s="3">
        <f t="shared" ca="1" si="299"/>
        <v>0.38995000000000002</v>
      </c>
      <c r="BF1801" s="3">
        <f t="shared" ref="BF1801:BF1864" ca="1" si="301">IF(ISNUMBER(BE1801),_xlfn.NORM.INV(BE1801,0,1),"")</f>
        <v>-0.2794493539703507</v>
      </c>
      <c r="BG1801" s="9">
        <f t="shared" ref="BG1801:BG1864" ca="1" si="302">IF(ISNUMBER(E1801),E1801,"")</f>
        <v>6</v>
      </c>
      <c r="BH1801" s="6">
        <f ca="1">IF(ISNUMBER('Descriptive Stats'!BF1801),'Descriptive Stats'!BF1801,#N/A)</f>
        <v>-0.2794493539703507</v>
      </c>
      <c r="BI1801" s="6">
        <f ca="1">IF(ISNUMBER('Descriptive Stats'!E1801),'Descriptive Stats'!E1801,#N/A)</f>
        <v>6</v>
      </c>
      <c r="BK1801" s="2" t="str">
        <f t="shared" ca="1" si="296"/>
        <v/>
      </c>
      <c r="BL1801" s="2">
        <f t="shared" ca="1" si="297"/>
        <v>6</v>
      </c>
    </row>
    <row r="1802" spans="1:64" ht="14.4" x14ac:dyDescent="0.3">
      <c r="A1802" s="2">
        <f>ROW()</f>
        <v>1802</v>
      </c>
      <c r="B1802" s="56"/>
      <c r="C1802" s="8">
        <f t="shared" ca="1" si="293"/>
        <v>16</v>
      </c>
      <c r="D1802" s="8">
        <f t="shared" ca="1" si="294"/>
        <v>6</v>
      </c>
      <c r="E1802" s="50">
        <f t="shared" ca="1" si="298"/>
        <v>0</v>
      </c>
      <c r="F1802" s="2" t="str">
        <f t="shared" ca="1" si="295"/>
        <v/>
      </c>
      <c r="BD1802" s="49">
        <f t="shared" ca="1" si="300"/>
        <v>815.5</v>
      </c>
      <c r="BE1802" s="3">
        <f t="shared" ca="1" si="299"/>
        <v>8.1500000000000003E-2</v>
      </c>
      <c r="BF1802" s="3">
        <f t="shared" ca="1" si="301"/>
        <v>-1.3950525282585462</v>
      </c>
      <c r="BG1802" s="9">
        <f t="shared" ca="1" si="302"/>
        <v>0</v>
      </c>
      <c r="BH1802" s="6">
        <f ca="1">IF(ISNUMBER('Descriptive Stats'!BF1802),'Descriptive Stats'!BF1802,#N/A)</f>
        <v>-1.3950525282585462</v>
      </c>
      <c r="BI1802" s="6">
        <f ca="1">IF(ISNUMBER('Descriptive Stats'!E1802),'Descriptive Stats'!E1802,#N/A)</f>
        <v>0</v>
      </c>
      <c r="BK1802" s="2">
        <f t="shared" ca="1" si="296"/>
        <v>0</v>
      </c>
      <c r="BL1802" s="2" t="str">
        <f t="shared" ca="1" si="297"/>
        <v/>
      </c>
    </row>
    <row r="1803" spans="1:64" ht="14.4" x14ac:dyDescent="0.3">
      <c r="A1803" s="2">
        <f>ROW()</f>
        <v>1803</v>
      </c>
      <c r="B1803" s="56"/>
      <c r="C1803" s="8">
        <f t="shared" ca="1" si="293"/>
        <v>18</v>
      </c>
      <c r="D1803" s="8">
        <f t="shared" ca="1" si="294"/>
        <v>0</v>
      </c>
      <c r="E1803" s="50">
        <f t="shared" ca="1" si="298"/>
        <v>0</v>
      </c>
      <c r="F1803" s="2" t="str">
        <f t="shared" ca="1" si="295"/>
        <v/>
      </c>
      <c r="BD1803" s="49">
        <f t="shared" ca="1" si="300"/>
        <v>815.5</v>
      </c>
      <c r="BE1803" s="3">
        <f t="shared" ca="1" si="299"/>
        <v>8.1500000000000003E-2</v>
      </c>
      <c r="BF1803" s="3">
        <f t="shared" ca="1" si="301"/>
        <v>-1.3950525282585462</v>
      </c>
      <c r="BG1803" s="9">
        <f t="shared" ca="1" si="302"/>
        <v>0</v>
      </c>
      <c r="BH1803" s="6">
        <f ca="1">IF(ISNUMBER('Descriptive Stats'!BF1803),'Descriptive Stats'!BF1803,#N/A)</f>
        <v>-1.3950525282585462</v>
      </c>
      <c r="BI1803" s="6">
        <f ca="1">IF(ISNUMBER('Descriptive Stats'!E1803),'Descriptive Stats'!E1803,#N/A)</f>
        <v>0</v>
      </c>
      <c r="BK1803" s="2">
        <f t="shared" ca="1" si="296"/>
        <v>0</v>
      </c>
      <c r="BL1803" s="2" t="str">
        <f t="shared" ca="1" si="297"/>
        <v/>
      </c>
    </row>
    <row r="1804" spans="1:64" ht="14.4" x14ac:dyDescent="0.3">
      <c r="A1804" s="2">
        <f>ROW()</f>
        <v>1804</v>
      </c>
      <c r="B1804" s="56"/>
      <c r="C1804" s="8">
        <f t="shared" ca="1" si="293"/>
        <v>15</v>
      </c>
      <c r="D1804" s="8">
        <f t="shared" ca="1" si="294"/>
        <v>0</v>
      </c>
      <c r="E1804" s="50">
        <f t="shared" ca="1" si="298"/>
        <v>0</v>
      </c>
      <c r="F1804" s="2" t="str">
        <f t="shared" ca="1" si="295"/>
        <v/>
      </c>
      <c r="BD1804" s="49">
        <f t="shared" ca="1" si="300"/>
        <v>815.5</v>
      </c>
      <c r="BE1804" s="3">
        <f t="shared" ca="1" si="299"/>
        <v>8.1500000000000003E-2</v>
      </c>
      <c r="BF1804" s="3">
        <f t="shared" ca="1" si="301"/>
        <v>-1.3950525282585462</v>
      </c>
      <c r="BG1804" s="9">
        <f t="shared" ca="1" si="302"/>
        <v>0</v>
      </c>
      <c r="BH1804" s="6">
        <f ca="1">IF(ISNUMBER('Descriptive Stats'!BF1804),'Descriptive Stats'!BF1804,#N/A)</f>
        <v>-1.3950525282585462</v>
      </c>
      <c r="BI1804" s="6">
        <f ca="1">IF(ISNUMBER('Descriptive Stats'!E1804),'Descriptive Stats'!E1804,#N/A)</f>
        <v>0</v>
      </c>
      <c r="BK1804" s="2">
        <f t="shared" ca="1" si="296"/>
        <v>0</v>
      </c>
      <c r="BL1804" s="2" t="str">
        <f t="shared" ca="1" si="297"/>
        <v/>
      </c>
    </row>
    <row r="1805" spans="1:64" ht="14.4" x14ac:dyDescent="0.3">
      <c r="A1805" s="2">
        <f>ROW()</f>
        <v>1805</v>
      </c>
      <c r="B1805" s="56"/>
      <c r="C1805" s="8">
        <f t="shared" ca="1" si="293"/>
        <v>15</v>
      </c>
      <c r="D1805" s="8">
        <f t="shared" ca="1" si="294"/>
        <v>0</v>
      </c>
      <c r="E1805" s="50">
        <f t="shared" ca="1" si="298"/>
        <v>0</v>
      </c>
      <c r="F1805" s="2" t="str">
        <f t="shared" ca="1" si="295"/>
        <v/>
      </c>
      <c r="BD1805" s="49">
        <f t="shared" ca="1" si="300"/>
        <v>815.5</v>
      </c>
      <c r="BE1805" s="3">
        <f t="shared" ca="1" si="299"/>
        <v>8.1500000000000003E-2</v>
      </c>
      <c r="BF1805" s="3">
        <f t="shared" ca="1" si="301"/>
        <v>-1.3950525282585462</v>
      </c>
      <c r="BG1805" s="9">
        <f t="shared" ca="1" si="302"/>
        <v>0</v>
      </c>
      <c r="BH1805" s="6">
        <f ca="1">IF(ISNUMBER('Descriptive Stats'!BF1805),'Descriptive Stats'!BF1805,#N/A)</f>
        <v>-1.3950525282585462</v>
      </c>
      <c r="BI1805" s="6">
        <f ca="1">IF(ISNUMBER('Descriptive Stats'!E1805),'Descriptive Stats'!E1805,#N/A)</f>
        <v>0</v>
      </c>
      <c r="BK1805" s="2">
        <f t="shared" ca="1" si="296"/>
        <v>0</v>
      </c>
      <c r="BL1805" s="2" t="str">
        <f t="shared" ca="1" si="297"/>
        <v/>
      </c>
    </row>
    <row r="1806" spans="1:64" ht="14.4" x14ac:dyDescent="0.3">
      <c r="A1806" s="2">
        <f>ROW()</f>
        <v>1806</v>
      </c>
      <c r="B1806" s="56"/>
      <c r="C1806" s="8">
        <f t="shared" ca="1" si="293"/>
        <v>4</v>
      </c>
      <c r="D1806" s="8">
        <f t="shared" ca="1" si="294"/>
        <v>0</v>
      </c>
      <c r="E1806" s="50">
        <f t="shared" ca="1" si="298"/>
        <v>4</v>
      </c>
      <c r="F1806" s="2" t="str">
        <f t="shared" ca="1" si="295"/>
        <v/>
      </c>
      <c r="BD1806" s="49">
        <f t="shared" ca="1" si="300"/>
        <v>3442</v>
      </c>
      <c r="BE1806" s="3">
        <f t="shared" ca="1" si="299"/>
        <v>0.34415000000000001</v>
      </c>
      <c r="BF1806" s="3">
        <f t="shared" ca="1" si="301"/>
        <v>-0.40116316278173481</v>
      </c>
      <c r="BG1806" s="9">
        <f t="shared" ca="1" si="302"/>
        <v>4</v>
      </c>
      <c r="BH1806" s="6">
        <f ca="1">IF(ISNUMBER('Descriptive Stats'!BF1806),'Descriptive Stats'!BF1806,#N/A)</f>
        <v>-0.40116316278173481</v>
      </c>
      <c r="BI1806" s="6">
        <f ca="1">IF(ISNUMBER('Descriptive Stats'!E1806),'Descriptive Stats'!E1806,#N/A)</f>
        <v>4</v>
      </c>
      <c r="BK1806" s="2" t="str">
        <f t="shared" ca="1" si="296"/>
        <v/>
      </c>
      <c r="BL1806" s="2">
        <f t="shared" ca="1" si="297"/>
        <v>4</v>
      </c>
    </row>
    <row r="1807" spans="1:64" ht="14.4" x14ac:dyDescent="0.3">
      <c r="A1807" s="2">
        <f>ROW()</f>
        <v>1807</v>
      </c>
      <c r="B1807" s="56"/>
      <c r="C1807" s="8">
        <f t="shared" ca="1" si="293"/>
        <v>13</v>
      </c>
      <c r="D1807" s="8">
        <f t="shared" ca="1" si="294"/>
        <v>4</v>
      </c>
      <c r="E1807" s="50">
        <f t="shared" ca="1" si="298"/>
        <v>0</v>
      </c>
      <c r="F1807" s="2" t="str">
        <f t="shared" ca="1" si="295"/>
        <v/>
      </c>
      <c r="BD1807" s="49">
        <f t="shared" ca="1" si="300"/>
        <v>815.5</v>
      </c>
      <c r="BE1807" s="3">
        <f t="shared" ca="1" si="299"/>
        <v>8.1500000000000003E-2</v>
      </c>
      <c r="BF1807" s="3">
        <f t="shared" ca="1" si="301"/>
        <v>-1.3950525282585462</v>
      </c>
      <c r="BG1807" s="9">
        <f t="shared" ca="1" si="302"/>
        <v>0</v>
      </c>
      <c r="BH1807" s="6">
        <f ca="1">IF(ISNUMBER('Descriptive Stats'!BF1807),'Descriptive Stats'!BF1807,#N/A)</f>
        <v>-1.3950525282585462</v>
      </c>
      <c r="BI1807" s="6">
        <f ca="1">IF(ISNUMBER('Descriptive Stats'!E1807),'Descriptive Stats'!E1807,#N/A)</f>
        <v>0</v>
      </c>
      <c r="BK1807" s="2">
        <f t="shared" ca="1" si="296"/>
        <v>0</v>
      </c>
      <c r="BL1807" s="2" t="str">
        <f t="shared" ca="1" si="297"/>
        <v/>
      </c>
    </row>
    <row r="1808" spans="1:64" ht="14.4" x14ac:dyDescent="0.3">
      <c r="A1808" s="2">
        <f>ROW()</f>
        <v>1808</v>
      </c>
      <c r="B1808" s="56"/>
      <c r="C1808" s="8">
        <f t="shared" ca="1" si="293"/>
        <v>22</v>
      </c>
      <c r="D1808" s="8">
        <f t="shared" ca="1" si="294"/>
        <v>0</v>
      </c>
      <c r="E1808" s="50">
        <f t="shared" ca="1" si="298"/>
        <v>2</v>
      </c>
      <c r="F1808" s="2" t="str">
        <f t="shared" ca="1" si="295"/>
        <v/>
      </c>
      <c r="BD1808" s="49">
        <f t="shared" ca="1" si="300"/>
        <v>2595</v>
      </c>
      <c r="BE1808" s="3">
        <f t="shared" ca="1" si="299"/>
        <v>0.25945000000000001</v>
      </c>
      <c r="BF1808" s="3">
        <f t="shared" ca="1" si="301"/>
        <v>-0.6450419512753276</v>
      </c>
      <c r="BG1808" s="9">
        <f t="shared" ca="1" si="302"/>
        <v>2</v>
      </c>
      <c r="BH1808" s="6">
        <f ca="1">IF(ISNUMBER('Descriptive Stats'!BF1808),'Descriptive Stats'!BF1808,#N/A)</f>
        <v>-0.6450419512753276</v>
      </c>
      <c r="BI1808" s="6">
        <f ca="1">IF(ISNUMBER('Descriptive Stats'!E1808),'Descriptive Stats'!E1808,#N/A)</f>
        <v>2</v>
      </c>
      <c r="BK1808" s="2">
        <f t="shared" ca="1" si="296"/>
        <v>2</v>
      </c>
      <c r="BL1808" s="2">
        <f t="shared" ca="1" si="297"/>
        <v>2</v>
      </c>
    </row>
    <row r="1809" spans="1:64" ht="14.4" x14ac:dyDescent="0.3">
      <c r="A1809" s="2">
        <f>ROW()</f>
        <v>1809</v>
      </c>
      <c r="B1809" s="56"/>
      <c r="C1809" s="8">
        <f t="shared" ref="C1809:C1872" ca="1" si="303">RANDBETWEEN(2,COUNT(B:B))</f>
        <v>3</v>
      </c>
      <c r="D1809" s="8">
        <f t="shared" ref="D1809:D1872" ca="1" si="304">VLOOKUP(C1809,A:B,2,TRUE)</f>
        <v>2</v>
      </c>
      <c r="E1809" s="50">
        <f t="shared" ca="1" si="298"/>
        <v>6</v>
      </c>
      <c r="F1809" s="2" t="str">
        <f t="shared" ref="F1809:F1872" ca="1" si="305">IF(ISNUMBER(E1809),IF(OR(E1809&lt;$K$16,E1809&gt;$K$14),"X",""),"")</f>
        <v/>
      </c>
      <c r="BD1809" s="49">
        <f t="shared" ca="1" si="300"/>
        <v>3900</v>
      </c>
      <c r="BE1809" s="3">
        <f t="shared" ca="1" si="299"/>
        <v>0.38995000000000002</v>
      </c>
      <c r="BF1809" s="3">
        <f t="shared" ca="1" si="301"/>
        <v>-0.2794493539703507</v>
      </c>
      <c r="BG1809" s="9">
        <f t="shared" ca="1" si="302"/>
        <v>6</v>
      </c>
      <c r="BH1809" s="6">
        <f ca="1">IF(ISNUMBER('Descriptive Stats'!BF1809),'Descriptive Stats'!BF1809,#N/A)</f>
        <v>-0.2794493539703507</v>
      </c>
      <c r="BI1809" s="6">
        <f ca="1">IF(ISNUMBER('Descriptive Stats'!E1809),'Descriptive Stats'!E1809,#N/A)</f>
        <v>6</v>
      </c>
      <c r="BK1809" s="2" t="str">
        <f t="shared" ca="1" si="296"/>
        <v/>
      </c>
      <c r="BL1809" s="2">
        <f t="shared" ca="1" si="297"/>
        <v>6</v>
      </c>
    </row>
    <row r="1810" spans="1:64" ht="14.4" x14ac:dyDescent="0.3">
      <c r="A1810" s="2">
        <f>ROW()</f>
        <v>1810</v>
      </c>
      <c r="B1810" s="56"/>
      <c r="C1810" s="8">
        <f t="shared" ca="1" si="303"/>
        <v>2</v>
      </c>
      <c r="D1810" s="8">
        <f t="shared" ca="1" si="304"/>
        <v>6</v>
      </c>
      <c r="E1810" s="50">
        <f t="shared" ca="1" si="298"/>
        <v>6</v>
      </c>
      <c r="F1810" s="2" t="str">
        <f t="shared" ca="1" si="305"/>
        <v/>
      </c>
      <c r="BD1810" s="49">
        <f t="shared" ca="1" si="300"/>
        <v>3900</v>
      </c>
      <c r="BE1810" s="3">
        <f t="shared" ca="1" si="299"/>
        <v>0.38995000000000002</v>
      </c>
      <c r="BF1810" s="3">
        <f t="shared" ca="1" si="301"/>
        <v>-0.2794493539703507</v>
      </c>
      <c r="BG1810" s="9">
        <f t="shared" ca="1" si="302"/>
        <v>6</v>
      </c>
      <c r="BH1810" s="6">
        <f ca="1">IF(ISNUMBER('Descriptive Stats'!BF1810),'Descriptive Stats'!BF1810,#N/A)</f>
        <v>-0.2794493539703507</v>
      </c>
      <c r="BI1810" s="6">
        <f ca="1">IF(ISNUMBER('Descriptive Stats'!E1810),'Descriptive Stats'!E1810,#N/A)</f>
        <v>6</v>
      </c>
      <c r="BK1810" s="2" t="str">
        <f t="shared" ca="1" si="296"/>
        <v/>
      </c>
      <c r="BL1810" s="2">
        <f t="shared" ca="1" si="297"/>
        <v>6</v>
      </c>
    </row>
    <row r="1811" spans="1:64" ht="14.4" x14ac:dyDescent="0.3">
      <c r="A1811" s="2">
        <f>ROW()</f>
        <v>1811</v>
      </c>
      <c r="B1811" s="56"/>
      <c r="C1811" s="8">
        <f t="shared" ca="1" si="303"/>
        <v>2</v>
      </c>
      <c r="D1811" s="8">
        <f t="shared" ca="1" si="304"/>
        <v>6</v>
      </c>
      <c r="E1811" s="50">
        <f t="shared" ca="1" si="298"/>
        <v>3</v>
      </c>
      <c r="F1811" s="2" t="str">
        <f t="shared" ca="1" si="305"/>
        <v/>
      </c>
      <c r="BD1811" s="49">
        <f t="shared" ca="1" si="300"/>
        <v>3200</v>
      </c>
      <c r="BE1811" s="3">
        <f t="shared" ca="1" si="299"/>
        <v>0.31995000000000001</v>
      </c>
      <c r="BF1811" s="3">
        <f t="shared" ca="1" si="301"/>
        <v>-0.46783862043457014</v>
      </c>
      <c r="BG1811" s="9">
        <f t="shared" ca="1" si="302"/>
        <v>3</v>
      </c>
      <c r="BH1811" s="6">
        <f ca="1">IF(ISNUMBER('Descriptive Stats'!BF1811),'Descriptive Stats'!BF1811,#N/A)</f>
        <v>-0.46783862043457014</v>
      </c>
      <c r="BI1811" s="6">
        <f ca="1">IF(ISNUMBER('Descriptive Stats'!E1811),'Descriptive Stats'!E1811,#N/A)</f>
        <v>3</v>
      </c>
      <c r="BK1811" s="2" t="str">
        <f t="shared" ca="1" si="296"/>
        <v/>
      </c>
      <c r="BL1811" s="2">
        <f t="shared" ca="1" si="297"/>
        <v>3</v>
      </c>
    </row>
    <row r="1812" spans="1:64" ht="14.4" x14ac:dyDescent="0.3">
      <c r="A1812" s="2">
        <f>ROW()</f>
        <v>1812</v>
      </c>
      <c r="B1812" s="56"/>
      <c r="C1812" s="8">
        <f t="shared" ca="1" si="303"/>
        <v>10</v>
      </c>
      <c r="D1812" s="8">
        <f t="shared" ca="1" si="304"/>
        <v>3</v>
      </c>
      <c r="E1812" s="50">
        <f t="shared" ca="1" si="298"/>
        <v>0</v>
      </c>
      <c r="F1812" s="2" t="str">
        <f t="shared" ca="1" si="305"/>
        <v/>
      </c>
      <c r="BD1812" s="49">
        <f t="shared" ca="1" si="300"/>
        <v>815.5</v>
      </c>
      <c r="BE1812" s="3">
        <f t="shared" ca="1" si="299"/>
        <v>8.1500000000000003E-2</v>
      </c>
      <c r="BF1812" s="3">
        <f t="shared" ca="1" si="301"/>
        <v>-1.3950525282585462</v>
      </c>
      <c r="BG1812" s="9">
        <f t="shared" ca="1" si="302"/>
        <v>0</v>
      </c>
      <c r="BH1812" s="6">
        <f ca="1">IF(ISNUMBER('Descriptive Stats'!BF1812),'Descriptive Stats'!BF1812,#N/A)</f>
        <v>-1.3950525282585462</v>
      </c>
      <c r="BI1812" s="6">
        <f ca="1">IF(ISNUMBER('Descriptive Stats'!E1812),'Descriptive Stats'!E1812,#N/A)</f>
        <v>0</v>
      </c>
      <c r="BK1812" s="2">
        <f t="shared" ca="1" si="296"/>
        <v>0</v>
      </c>
      <c r="BL1812" s="2" t="str">
        <f t="shared" ca="1" si="297"/>
        <v/>
      </c>
    </row>
    <row r="1813" spans="1:64" ht="14.4" x14ac:dyDescent="0.3">
      <c r="A1813" s="2">
        <f>ROW()</f>
        <v>1813</v>
      </c>
      <c r="B1813" s="56"/>
      <c r="C1813" s="8">
        <f t="shared" ca="1" si="303"/>
        <v>4</v>
      </c>
      <c r="D1813" s="8">
        <f t="shared" ca="1" si="304"/>
        <v>0</v>
      </c>
      <c r="E1813" s="50">
        <f t="shared" ca="1" si="298"/>
        <v>0</v>
      </c>
      <c r="F1813" s="2" t="str">
        <f t="shared" ca="1" si="305"/>
        <v/>
      </c>
      <c r="BD1813" s="49">
        <f t="shared" ca="1" si="300"/>
        <v>815.5</v>
      </c>
      <c r="BE1813" s="3">
        <f t="shared" ca="1" si="299"/>
        <v>8.1500000000000003E-2</v>
      </c>
      <c r="BF1813" s="3">
        <f t="shared" ca="1" si="301"/>
        <v>-1.3950525282585462</v>
      </c>
      <c r="BG1813" s="9">
        <f t="shared" ca="1" si="302"/>
        <v>0</v>
      </c>
      <c r="BH1813" s="6">
        <f ca="1">IF(ISNUMBER('Descriptive Stats'!BF1813),'Descriptive Stats'!BF1813,#N/A)</f>
        <v>-1.3950525282585462</v>
      </c>
      <c r="BI1813" s="6">
        <f ca="1">IF(ISNUMBER('Descriptive Stats'!E1813),'Descriptive Stats'!E1813,#N/A)</f>
        <v>0</v>
      </c>
      <c r="BK1813" s="2">
        <f t="shared" ca="1" si="296"/>
        <v>0</v>
      </c>
      <c r="BL1813" s="2" t="str">
        <f t="shared" ca="1" si="297"/>
        <v/>
      </c>
    </row>
    <row r="1814" spans="1:64" ht="14.4" x14ac:dyDescent="0.3">
      <c r="A1814" s="2">
        <f>ROW()</f>
        <v>1814</v>
      </c>
      <c r="B1814" s="56"/>
      <c r="C1814" s="8">
        <f t="shared" ca="1" si="303"/>
        <v>18</v>
      </c>
      <c r="D1814" s="8">
        <f t="shared" ca="1" si="304"/>
        <v>0</v>
      </c>
      <c r="E1814" s="50">
        <f t="shared" ca="1" si="298"/>
        <v>0</v>
      </c>
      <c r="F1814" s="2" t="str">
        <f t="shared" ca="1" si="305"/>
        <v/>
      </c>
      <c r="BD1814" s="49">
        <f t="shared" ca="1" si="300"/>
        <v>815.5</v>
      </c>
      <c r="BE1814" s="3">
        <f t="shared" ca="1" si="299"/>
        <v>8.1500000000000003E-2</v>
      </c>
      <c r="BF1814" s="3">
        <f t="shared" ca="1" si="301"/>
        <v>-1.3950525282585462</v>
      </c>
      <c r="BG1814" s="9">
        <f t="shared" ca="1" si="302"/>
        <v>0</v>
      </c>
      <c r="BH1814" s="6">
        <f ca="1">IF(ISNUMBER('Descriptive Stats'!BF1814),'Descriptive Stats'!BF1814,#N/A)</f>
        <v>-1.3950525282585462</v>
      </c>
      <c r="BI1814" s="6">
        <f ca="1">IF(ISNUMBER('Descriptive Stats'!E1814),'Descriptive Stats'!E1814,#N/A)</f>
        <v>0</v>
      </c>
      <c r="BK1814" s="2">
        <f t="shared" ca="1" si="296"/>
        <v>0</v>
      </c>
      <c r="BL1814" s="2" t="str">
        <f t="shared" ca="1" si="297"/>
        <v/>
      </c>
    </row>
    <row r="1815" spans="1:64" ht="14.4" x14ac:dyDescent="0.3">
      <c r="A1815" s="2">
        <f>ROW()</f>
        <v>1815</v>
      </c>
      <c r="B1815" s="56"/>
      <c r="C1815" s="8">
        <f t="shared" ca="1" si="303"/>
        <v>18</v>
      </c>
      <c r="D1815" s="8">
        <f t="shared" ca="1" si="304"/>
        <v>0</v>
      </c>
      <c r="E1815" s="50">
        <f t="shared" ca="1" si="298"/>
        <v>0</v>
      </c>
      <c r="F1815" s="2" t="str">
        <f t="shared" ca="1" si="305"/>
        <v/>
      </c>
      <c r="BD1815" s="49">
        <f t="shared" ca="1" si="300"/>
        <v>815.5</v>
      </c>
      <c r="BE1815" s="3">
        <f t="shared" ca="1" si="299"/>
        <v>8.1500000000000003E-2</v>
      </c>
      <c r="BF1815" s="3">
        <f t="shared" ca="1" si="301"/>
        <v>-1.3950525282585462</v>
      </c>
      <c r="BG1815" s="9">
        <f t="shared" ca="1" si="302"/>
        <v>0</v>
      </c>
      <c r="BH1815" s="6">
        <f ca="1">IF(ISNUMBER('Descriptive Stats'!BF1815),'Descriptive Stats'!BF1815,#N/A)</f>
        <v>-1.3950525282585462</v>
      </c>
      <c r="BI1815" s="6">
        <f ca="1">IF(ISNUMBER('Descriptive Stats'!E1815),'Descriptive Stats'!E1815,#N/A)</f>
        <v>0</v>
      </c>
      <c r="BK1815" s="2">
        <f t="shared" ca="1" si="296"/>
        <v>0</v>
      </c>
      <c r="BL1815" s="2" t="str">
        <f t="shared" ca="1" si="297"/>
        <v/>
      </c>
    </row>
    <row r="1816" spans="1:64" ht="14.4" x14ac:dyDescent="0.3">
      <c r="A1816" s="2">
        <f>ROW()</f>
        <v>1816</v>
      </c>
      <c r="B1816" s="56"/>
      <c r="C1816" s="8">
        <f t="shared" ca="1" si="303"/>
        <v>22</v>
      </c>
      <c r="D1816" s="8">
        <f t="shared" ca="1" si="304"/>
        <v>0</v>
      </c>
      <c r="E1816" s="50">
        <f t="shared" ca="1" si="298"/>
        <v>6</v>
      </c>
      <c r="F1816" s="2" t="str">
        <f t="shared" ca="1" si="305"/>
        <v/>
      </c>
      <c r="BD1816" s="49">
        <f t="shared" ca="1" si="300"/>
        <v>3900</v>
      </c>
      <c r="BE1816" s="3">
        <f t="shared" ca="1" si="299"/>
        <v>0.38995000000000002</v>
      </c>
      <c r="BF1816" s="3">
        <f t="shared" ca="1" si="301"/>
        <v>-0.2794493539703507</v>
      </c>
      <c r="BG1816" s="9">
        <f t="shared" ca="1" si="302"/>
        <v>6</v>
      </c>
      <c r="BH1816" s="6">
        <f ca="1">IF(ISNUMBER('Descriptive Stats'!BF1816),'Descriptive Stats'!BF1816,#N/A)</f>
        <v>-0.2794493539703507</v>
      </c>
      <c r="BI1816" s="6">
        <f ca="1">IF(ISNUMBER('Descriptive Stats'!E1816),'Descriptive Stats'!E1816,#N/A)</f>
        <v>6</v>
      </c>
      <c r="BK1816" s="2" t="str">
        <f t="shared" ca="1" si="296"/>
        <v/>
      </c>
      <c r="BL1816" s="2">
        <f t="shared" ca="1" si="297"/>
        <v>6</v>
      </c>
    </row>
    <row r="1817" spans="1:64" ht="14.4" x14ac:dyDescent="0.3">
      <c r="A1817" s="2">
        <f>ROW()</f>
        <v>1817</v>
      </c>
      <c r="B1817" s="56"/>
      <c r="C1817" s="8">
        <f t="shared" ca="1" si="303"/>
        <v>2</v>
      </c>
      <c r="D1817" s="8">
        <f t="shared" ca="1" si="304"/>
        <v>6</v>
      </c>
      <c r="E1817" s="50">
        <f t="shared" ca="1" si="298"/>
        <v>19</v>
      </c>
      <c r="F1817" s="2" t="str">
        <f t="shared" ca="1" si="305"/>
        <v>X</v>
      </c>
      <c r="BD1817" s="49">
        <f t="shared" ca="1" si="300"/>
        <v>5294</v>
      </c>
      <c r="BE1817" s="3">
        <f t="shared" ca="1" si="299"/>
        <v>0.52934999999999999</v>
      </c>
      <c r="BF1817" s="3">
        <f t="shared" ca="1" si="301"/>
        <v>7.3636031452008061E-2</v>
      </c>
      <c r="BG1817" s="9">
        <f t="shared" ca="1" si="302"/>
        <v>19</v>
      </c>
      <c r="BH1817" s="6">
        <f ca="1">IF(ISNUMBER('Descriptive Stats'!BF1817),'Descriptive Stats'!BF1817,#N/A)</f>
        <v>7.3636031452008061E-2</v>
      </c>
      <c r="BI1817" s="6">
        <f ca="1">IF(ISNUMBER('Descriptive Stats'!E1817),'Descriptive Stats'!E1817,#N/A)</f>
        <v>19</v>
      </c>
      <c r="BK1817" s="2" t="str">
        <f t="shared" ca="1" si="296"/>
        <v/>
      </c>
      <c r="BL1817" s="2">
        <f t="shared" ca="1" si="297"/>
        <v>19</v>
      </c>
    </row>
    <row r="1818" spans="1:64" ht="14.4" x14ac:dyDescent="0.3">
      <c r="A1818" s="2">
        <f>ROW()</f>
        <v>1818</v>
      </c>
      <c r="B1818" s="56"/>
      <c r="C1818" s="8">
        <f t="shared" ca="1" si="303"/>
        <v>7</v>
      </c>
      <c r="D1818" s="8">
        <f t="shared" ca="1" si="304"/>
        <v>19</v>
      </c>
      <c r="E1818" s="50">
        <f t="shared" ca="1" si="298"/>
        <v>0</v>
      </c>
      <c r="F1818" s="2" t="str">
        <f t="shared" ca="1" si="305"/>
        <v/>
      </c>
      <c r="BD1818" s="49">
        <f t="shared" ca="1" si="300"/>
        <v>815.5</v>
      </c>
      <c r="BE1818" s="3">
        <f t="shared" ca="1" si="299"/>
        <v>8.1500000000000003E-2</v>
      </c>
      <c r="BF1818" s="3">
        <f t="shared" ca="1" si="301"/>
        <v>-1.3950525282585462</v>
      </c>
      <c r="BG1818" s="9">
        <f t="shared" ca="1" si="302"/>
        <v>0</v>
      </c>
      <c r="BH1818" s="6">
        <f ca="1">IF(ISNUMBER('Descriptive Stats'!BF1818),'Descriptive Stats'!BF1818,#N/A)</f>
        <v>-1.3950525282585462</v>
      </c>
      <c r="BI1818" s="6">
        <f ca="1">IF(ISNUMBER('Descriptive Stats'!E1818),'Descriptive Stats'!E1818,#N/A)</f>
        <v>0</v>
      </c>
      <c r="BK1818" s="2">
        <f t="shared" ca="1" si="296"/>
        <v>0</v>
      </c>
      <c r="BL1818" s="2" t="str">
        <f t="shared" ca="1" si="297"/>
        <v/>
      </c>
    </row>
    <row r="1819" spans="1:64" ht="14.4" x14ac:dyDescent="0.3">
      <c r="A1819" s="2">
        <f>ROW()</f>
        <v>1819</v>
      </c>
      <c r="B1819" s="56"/>
      <c r="C1819" s="8">
        <f t="shared" ca="1" si="303"/>
        <v>20</v>
      </c>
      <c r="D1819" s="8">
        <f t="shared" ca="1" si="304"/>
        <v>0</v>
      </c>
      <c r="E1819" s="50">
        <f t="shared" ca="1" si="298"/>
        <v>1</v>
      </c>
      <c r="F1819" s="2" t="str">
        <f t="shared" ca="1" si="305"/>
        <v/>
      </c>
      <c r="BD1819" s="49">
        <f t="shared" ca="1" si="300"/>
        <v>1871</v>
      </c>
      <c r="BE1819" s="3">
        <f t="shared" ca="1" si="299"/>
        <v>0.18704999999999999</v>
      </c>
      <c r="BF1819" s="3">
        <f t="shared" ca="1" si="301"/>
        <v>-0.88881967520906158</v>
      </c>
      <c r="BG1819" s="9">
        <f t="shared" ca="1" si="302"/>
        <v>1</v>
      </c>
      <c r="BH1819" s="6">
        <f ca="1">IF(ISNUMBER('Descriptive Stats'!BF1819),'Descriptive Stats'!BF1819,#N/A)</f>
        <v>-0.88881967520906158</v>
      </c>
      <c r="BI1819" s="6">
        <f ca="1">IF(ISNUMBER('Descriptive Stats'!E1819),'Descriptive Stats'!E1819,#N/A)</f>
        <v>1</v>
      </c>
      <c r="BK1819" s="2">
        <f t="shared" ca="1" si="296"/>
        <v>1</v>
      </c>
      <c r="BL1819" s="2" t="str">
        <f t="shared" ca="1" si="297"/>
        <v/>
      </c>
    </row>
    <row r="1820" spans="1:64" ht="14.4" x14ac:dyDescent="0.3">
      <c r="A1820" s="2">
        <f>ROW()</f>
        <v>1820</v>
      </c>
      <c r="B1820" s="56"/>
      <c r="C1820" s="8">
        <f t="shared" ca="1" si="303"/>
        <v>12</v>
      </c>
      <c r="D1820" s="8">
        <f t="shared" ca="1" si="304"/>
        <v>1</v>
      </c>
      <c r="E1820" s="50">
        <f t="shared" ca="1" si="298"/>
        <v>0</v>
      </c>
      <c r="F1820" s="2" t="str">
        <f t="shared" ca="1" si="305"/>
        <v/>
      </c>
      <c r="BD1820" s="49">
        <f t="shared" ca="1" si="300"/>
        <v>815.5</v>
      </c>
      <c r="BE1820" s="3">
        <f t="shared" ca="1" si="299"/>
        <v>8.1500000000000003E-2</v>
      </c>
      <c r="BF1820" s="3">
        <f t="shared" ca="1" si="301"/>
        <v>-1.3950525282585462</v>
      </c>
      <c r="BG1820" s="9">
        <f t="shared" ca="1" si="302"/>
        <v>0</v>
      </c>
      <c r="BH1820" s="6">
        <f ca="1">IF(ISNUMBER('Descriptive Stats'!BF1820),'Descriptive Stats'!BF1820,#N/A)</f>
        <v>-1.3950525282585462</v>
      </c>
      <c r="BI1820" s="6">
        <f ca="1">IF(ISNUMBER('Descriptive Stats'!E1820),'Descriptive Stats'!E1820,#N/A)</f>
        <v>0</v>
      </c>
      <c r="BK1820" s="2">
        <f t="shared" ca="1" si="296"/>
        <v>0</v>
      </c>
      <c r="BL1820" s="2" t="str">
        <f t="shared" ca="1" si="297"/>
        <v/>
      </c>
    </row>
    <row r="1821" spans="1:64" ht="14.4" x14ac:dyDescent="0.3">
      <c r="A1821" s="2">
        <f>ROW()</f>
        <v>1821</v>
      </c>
      <c r="B1821" s="56"/>
      <c r="C1821" s="8">
        <f t="shared" ca="1" si="303"/>
        <v>15</v>
      </c>
      <c r="D1821" s="8">
        <f t="shared" ca="1" si="304"/>
        <v>0</v>
      </c>
      <c r="E1821" s="50">
        <f t="shared" ca="1" si="298"/>
        <v>6</v>
      </c>
      <c r="F1821" s="2" t="str">
        <f t="shared" ca="1" si="305"/>
        <v/>
      </c>
      <c r="BD1821" s="49">
        <f t="shared" ca="1" si="300"/>
        <v>3900</v>
      </c>
      <c r="BE1821" s="3">
        <f t="shared" ca="1" si="299"/>
        <v>0.38995000000000002</v>
      </c>
      <c r="BF1821" s="3">
        <f t="shared" ca="1" si="301"/>
        <v>-0.2794493539703507</v>
      </c>
      <c r="BG1821" s="9">
        <f t="shared" ca="1" si="302"/>
        <v>6</v>
      </c>
      <c r="BH1821" s="6">
        <f ca="1">IF(ISNUMBER('Descriptive Stats'!BF1821),'Descriptive Stats'!BF1821,#N/A)</f>
        <v>-0.2794493539703507</v>
      </c>
      <c r="BI1821" s="6">
        <f ca="1">IF(ISNUMBER('Descriptive Stats'!E1821),'Descriptive Stats'!E1821,#N/A)</f>
        <v>6</v>
      </c>
      <c r="BK1821" s="2" t="str">
        <f t="shared" ca="1" si="296"/>
        <v/>
      </c>
      <c r="BL1821" s="2">
        <f t="shared" ca="1" si="297"/>
        <v>6</v>
      </c>
    </row>
    <row r="1822" spans="1:64" ht="14.4" x14ac:dyDescent="0.3">
      <c r="A1822" s="2">
        <f>ROW()</f>
        <v>1822</v>
      </c>
      <c r="B1822" s="56"/>
      <c r="C1822" s="8">
        <f t="shared" ca="1" si="303"/>
        <v>2</v>
      </c>
      <c r="D1822" s="8">
        <f t="shared" ca="1" si="304"/>
        <v>6</v>
      </c>
      <c r="E1822" s="50">
        <f t="shared" ca="1" si="298"/>
        <v>6</v>
      </c>
      <c r="F1822" s="2" t="str">
        <f t="shared" ca="1" si="305"/>
        <v/>
      </c>
      <c r="BD1822" s="49">
        <f t="shared" ca="1" si="300"/>
        <v>3900</v>
      </c>
      <c r="BE1822" s="3">
        <f t="shared" ca="1" si="299"/>
        <v>0.38995000000000002</v>
      </c>
      <c r="BF1822" s="3">
        <f t="shared" ca="1" si="301"/>
        <v>-0.2794493539703507</v>
      </c>
      <c r="BG1822" s="9">
        <f t="shared" ca="1" si="302"/>
        <v>6</v>
      </c>
      <c r="BH1822" s="6">
        <f ca="1">IF(ISNUMBER('Descriptive Stats'!BF1822),'Descriptive Stats'!BF1822,#N/A)</f>
        <v>-0.2794493539703507</v>
      </c>
      <c r="BI1822" s="6">
        <f ca="1">IF(ISNUMBER('Descriptive Stats'!E1822),'Descriptive Stats'!E1822,#N/A)</f>
        <v>6</v>
      </c>
      <c r="BK1822" s="2" t="str">
        <f t="shared" ca="1" si="296"/>
        <v/>
      </c>
      <c r="BL1822" s="2">
        <f t="shared" ca="1" si="297"/>
        <v>6</v>
      </c>
    </row>
    <row r="1823" spans="1:64" ht="14.4" x14ac:dyDescent="0.3">
      <c r="A1823" s="2">
        <f>ROW()</f>
        <v>1823</v>
      </c>
      <c r="B1823" s="56"/>
      <c r="C1823" s="8">
        <f t="shared" ca="1" si="303"/>
        <v>16</v>
      </c>
      <c r="D1823" s="8">
        <f t="shared" ca="1" si="304"/>
        <v>6</v>
      </c>
      <c r="E1823" s="50">
        <f t="shared" ca="1" si="298"/>
        <v>19</v>
      </c>
      <c r="F1823" s="2" t="str">
        <f t="shared" ca="1" si="305"/>
        <v>X</v>
      </c>
      <c r="BD1823" s="49">
        <f t="shared" ca="1" si="300"/>
        <v>5294</v>
      </c>
      <c r="BE1823" s="3">
        <f t="shared" ca="1" si="299"/>
        <v>0.52934999999999999</v>
      </c>
      <c r="BF1823" s="3">
        <f t="shared" ca="1" si="301"/>
        <v>7.3636031452008061E-2</v>
      </c>
      <c r="BG1823" s="9">
        <f t="shared" ca="1" si="302"/>
        <v>19</v>
      </c>
      <c r="BH1823" s="6">
        <f ca="1">IF(ISNUMBER('Descriptive Stats'!BF1823),'Descriptive Stats'!BF1823,#N/A)</f>
        <v>7.3636031452008061E-2</v>
      </c>
      <c r="BI1823" s="6">
        <f ca="1">IF(ISNUMBER('Descriptive Stats'!E1823),'Descriptive Stats'!E1823,#N/A)</f>
        <v>19</v>
      </c>
      <c r="BK1823" s="2" t="str">
        <f t="shared" ca="1" si="296"/>
        <v/>
      </c>
      <c r="BL1823" s="2">
        <f t="shared" ca="1" si="297"/>
        <v>19</v>
      </c>
    </row>
    <row r="1824" spans="1:64" ht="14.4" x14ac:dyDescent="0.3">
      <c r="A1824" s="2">
        <f>ROW()</f>
        <v>1824</v>
      </c>
      <c r="B1824" s="56"/>
      <c r="C1824" s="8">
        <f t="shared" ca="1" si="303"/>
        <v>7</v>
      </c>
      <c r="D1824" s="8">
        <f t="shared" ca="1" si="304"/>
        <v>19</v>
      </c>
      <c r="E1824" s="50">
        <f t="shared" ca="1" si="298"/>
        <v>2</v>
      </c>
      <c r="F1824" s="2" t="str">
        <f t="shared" ca="1" si="305"/>
        <v/>
      </c>
      <c r="BD1824" s="49">
        <f t="shared" ca="1" si="300"/>
        <v>2595</v>
      </c>
      <c r="BE1824" s="3">
        <f t="shared" ca="1" si="299"/>
        <v>0.25945000000000001</v>
      </c>
      <c r="BF1824" s="3">
        <f t="shared" ca="1" si="301"/>
        <v>-0.6450419512753276</v>
      </c>
      <c r="BG1824" s="9">
        <f t="shared" ca="1" si="302"/>
        <v>2</v>
      </c>
      <c r="BH1824" s="6">
        <f ca="1">IF(ISNUMBER('Descriptive Stats'!BF1824),'Descriptive Stats'!BF1824,#N/A)</f>
        <v>-0.6450419512753276</v>
      </c>
      <c r="BI1824" s="6">
        <f ca="1">IF(ISNUMBER('Descriptive Stats'!E1824),'Descriptive Stats'!E1824,#N/A)</f>
        <v>2</v>
      </c>
      <c r="BK1824" s="2">
        <f t="shared" ca="1" si="296"/>
        <v>2</v>
      </c>
      <c r="BL1824" s="2">
        <f t="shared" ca="1" si="297"/>
        <v>2</v>
      </c>
    </row>
    <row r="1825" spans="1:64" ht="14.4" x14ac:dyDescent="0.3">
      <c r="A1825" s="2">
        <f>ROW()</f>
        <v>1825</v>
      </c>
      <c r="B1825" s="56"/>
      <c r="C1825" s="8">
        <f t="shared" ca="1" si="303"/>
        <v>3</v>
      </c>
      <c r="D1825" s="8">
        <f t="shared" ca="1" si="304"/>
        <v>2</v>
      </c>
      <c r="E1825" s="50">
        <f t="shared" ca="1" si="298"/>
        <v>6</v>
      </c>
      <c r="F1825" s="2" t="str">
        <f t="shared" ca="1" si="305"/>
        <v/>
      </c>
      <c r="BD1825" s="49">
        <f t="shared" ca="1" si="300"/>
        <v>3900</v>
      </c>
      <c r="BE1825" s="3">
        <f t="shared" ca="1" si="299"/>
        <v>0.38995000000000002</v>
      </c>
      <c r="BF1825" s="3">
        <f t="shared" ca="1" si="301"/>
        <v>-0.2794493539703507</v>
      </c>
      <c r="BG1825" s="9">
        <f t="shared" ca="1" si="302"/>
        <v>6</v>
      </c>
      <c r="BH1825" s="6">
        <f ca="1">IF(ISNUMBER('Descriptive Stats'!BF1825),'Descriptive Stats'!BF1825,#N/A)</f>
        <v>-0.2794493539703507</v>
      </c>
      <c r="BI1825" s="6">
        <f ca="1">IF(ISNUMBER('Descriptive Stats'!E1825),'Descriptive Stats'!E1825,#N/A)</f>
        <v>6</v>
      </c>
      <c r="BK1825" s="2" t="str">
        <f t="shared" ca="1" si="296"/>
        <v/>
      </c>
      <c r="BL1825" s="2">
        <f t="shared" ca="1" si="297"/>
        <v>6</v>
      </c>
    </row>
    <row r="1826" spans="1:64" ht="14.4" x14ac:dyDescent="0.3">
      <c r="A1826" s="2">
        <f>ROW()</f>
        <v>1826</v>
      </c>
      <c r="B1826" s="56"/>
      <c r="C1826" s="8">
        <f t="shared" ca="1" si="303"/>
        <v>16</v>
      </c>
      <c r="D1826" s="8">
        <f t="shared" ca="1" si="304"/>
        <v>6</v>
      </c>
      <c r="E1826" s="50">
        <f t="shared" ca="1" si="298"/>
        <v>0</v>
      </c>
      <c r="F1826" s="2" t="str">
        <f t="shared" ca="1" si="305"/>
        <v/>
      </c>
      <c r="BD1826" s="49">
        <f t="shared" ca="1" si="300"/>
        <v>815.5</v>
      </c>
      <c r="BE1826" s="3">
        <f t="shared" ca="1" si="299"/>
        <v>8.1500000000000003E-2</v>
      </c>
      <c r="BF1826" s="3">
        <f t="shared" ca="1" si="301"/>
        <v>-1.3950525282585462</v>
      </c>
      <c r="BG1826" s="9">
        <f t="shared" ca="1" si="302"/>
        <v>0</v>
      </c>
      <c r="BH1826" s="6">
        <f ca="1">IF(ISNUMBER('Descriptive Stats'!BF1826),'Descriptive Stats'!BF1826,#N/A)</f>
        <v>-1.3950525282585462</v>
      </c>
      <c r="BI1826" s="6">
        <f ca="1">IF(ISNUMBER('Descriptive Stats'!E1826),'Descriptive Stats'!E1826,#N/A)</f>
        <v>0</v>
      </c>
      <c r="BK1826" s="2">
        <f t="shared" ca="1" si="296"/>
        <v>0</v>
      </c>
      <c r="BL1826" s="2" t="str">
        <f t="shared" ca="1" si="297"/>
        <v/>
      </c>
    </row>
    <row r="1827" spans="1:64" ht="14.4" x14ac:dyDescent="0.3">
      <c r="A1827" s="2">
        <f>ROW()</f>
        <v>1827</v>
      </c>
      <c r="B1827" s="56"/>
      <c r="C1827" s="8">
        <f t="shared" ca="1" si="303"/>
        <v>11</v>
      </c>
      <c r="D1827" s="8">
        <f t="shared" ca="1" si="304"/>
        <v>0</v>
      </c>
      <c r="E1827" s="50">
        <f t="shared" ca="1" si="298"/>
        <v>0</v>
      </c>
      <c r="F1827" s="2" t="str">
        <f t="shared" ca="1" si="305"/>
        <v/>
      </c>
      <c r="BD1827" s="49">
        <f t="shared" ca="1" si="300"/>
        <v>815.5</v>
      </c>
      <c r="BE1827" s="3">
        <f t="shared" ca="1" si="299"/>
        <v>8.1500000000000003E-2</v>
      </c>
      <c r="BF1827" s="3">
        <f t="shared" ca="1" si="301"/>
        <v>-1.3950525282585462</v>
      </c>
      <c r="BG1827" s="9">
        <f t="shared" ca="1" si="302"/>
        <v>0</v>
      </c>
      <c r="BH1827" s="6">
        <f ca="1">IF(ISNUMBER('Descriptive Stats'!BF1827),'Descriptive Stats'!BF1827,#N/A)</f>
        <v>-1.3950525282585462</v>
      </c>
      <c r="BI1827" s="6">
        <f ca="1">IF(ISNUMBER('Descriptive Stats'!E1827),'Descriptive Stats'!E1827,#N/A)</f>
        <v>0</v>
      </c>
      <c r="BK1827" s="2">
        <f t="shared" ref="BK1827:BK1844" ca="1" si="306">IF(AND(ISNUMBER(E1827),E1827&lt;=$J$15),E1827,"")</f>
        <v>0</v>
      </c>
      <c r="BL1827" s="2" t="str">
        <f t="shared" ref="BL1827:BL1844" ca="1" si="307">IF(AND(ISNUMBER(E1827),E1827&gt;=$J$15),E1827,"")</f>
        <v/>
      </c>
    </row>
    <row r="1828" spans="1:64" ht="14.4" x14ac:dyDescent="0.3">
      <c r="A1828" s="2">
        <f>ROW()</f>
        <v>1828</v>
      </c>
      <c r="B1828" s="56"/>
      <c r="C1828" s="8">
        <f t="shared" ca="1" si="303"/>
        <v>14</v>
      </c>
      <c r="D1828" s="8">
        <f t="shared" ca="1" si="304"/>
        <v>0</v>
      </c>
      <c r="E1828" s="50">
        <f t="shared" ca="1" si="298"/>
        <v>0</v>
      </c>
      <c r="F1828" s="2" t="str">
        <f t="shared" ca="1" si="305"/>
        <v/>
      </c>
      <c r="BD1828" s="49">
        <f t="shared" ca="1" si="300"/>
        <v>815.5</v>
      </c>
      <c r="BE1828" s="3">
        <f t="shared" ca="1" si="299"/>
        <v>8.1500000000000003E-2</v>
      </c>
      <c r="BF1828" s="3">
        <f t="shared" ca="1" si="301"/>
        <v>-1.3950525282585462</v>
      </c>
      <c r="BG1828" s="9">
        <f t="shared" ca="1" si="302"/>
        <v>0</v>
      </c>
      <c r="BH1828" s="6">
        <f ca="1">IF(ISNUMBER('Descriptive Stats'!BF1828),'Descriptive Stats'!BF1828,#N/A)</f>
        <v>-1.3950525282585462</v>
      </c>
      <c r="BI1828" s="6">
        <f ca="1">IF(ISNUMBER('Descriptive Stats'!E1828),'Descriptive Stats'!E1828,#N/A)</f>
        <v>0</v>
      </c>
      <c r="BK1828" s="2">
        <f t="shared" ca="1" si="306"/>
        <v>0</v>
      </c>
      <c r="BL1828" s="2" t="str">
        <f t="shared" ca="1" si="307"/>
        <v/>
      </c>
    </row>
    <row r="1829" spans="1:64" ht="14.4" x14ac:dyDescent="0.3">
      <c r="A1829" s="2">
        <f>ROW()</f>
        <v>1829</v>
      </c>
      <c r="B1829" s="56"/>
      <c r="C1829" s="8">
        <f t="shared" ca="1" si="303"/>
        <v>14</v>
      </c>
      <c r="D1829" s="8">
        <f t="shared" ca="1" si="304"/>
        <v>0</v>
      </c>
      <c r="E1829" s="50">
        <f t="shared" ca="1" si="298"/>
        <v>0</v>
      </c>
      <c r="F1829" s="2" t="str">
        <f t="shared" ca="1" si="305"/>
        <v/>
      </c>
      <c r="BD1829" s="49">
        <f t="shared" ca="1" si="300"/>
        <v>815.5</v>
      </c>
      <c r="BE1829" s="3">
        <f t="shared" ca="1" si="299"/>
        <v>8.1500000000000003E-2</v>
      </c>
      <c r="BF1829" s="3">
        <f t="shared" ca="1" si="301"/>
        <v>-1.3950525282585462</v>
      </c>
      <c r="BG1829" s="9">
        <f t="shared" ca="1" si="302"/>
        <v>0</v>
      </c>
      <c r="BH1829" s="6">
        <f ca="1">IF(ISNUMBER('Descriptive Stats'!BF1829),'Descriptive Stats'!BF1829,#N/A)</f>
        <v>-1.3950525282585462</v>
      </c>
      <c r="BI1829" s="6">
        <f ca="1">IF(ISNUMBER('Descriptive Stats'!E1829),'Descriptive Stats'!E1829,#N/A)</f>
        <v>0</v>
      </c>
      <c r="BK1829" s="2">
        <f t="shared" ca="1" si="306"/>
        <v>0</v>
      </c>
      <c r="BL1829" s="2" t="str">
        <f t="shared" ca="1" si="307"/>
        <v/>
      </c>
    </row>
    <row r="1830" spans="1:64" ht="14.4" x14ac:dyDescent="0.3">
      <c r="A1830" s="2">
        <f>ROW()</f>
        <v>1830</v>
      </c>
      <c r="B1830" s="56"/>
      <c r="C1830" s="8">
        <f t="shared" ca="1" si="303"/>
        <v>18</v>
      </c>
      <c r="D1830" s="8">
        <f t="shared" ca="1" si="304"/>
        <v>0</v>
      </c>
      <c r="E1830" s="50">
        <f t="shared" ca="1" si="298"/>
        <v>2</v>
      </c>
      <c r="F1830" s="2" t="str">
        <f t="shared" ca="1" si="305"/>
        <v/>
      </c>
      <c r="BD1830" s="49">
        <f t="shared" ca="1" si="300"/>
        <v>2595</v>
      </c>
      <c r="BE1830" s="3">
        <f t="shared" ca="1" si="299"/>
        <v>0.25945000000000001</v>
      </c>
      <c r="BF1830" s="3">
        <f t="shared" ca="1" si="301"/>
        <v>-0.6450419512753276</v>
      </c>
      <c r="BG1830" s="9">
        <f t="shared" ca="1" si="302"/>
        <v>2</v>
      </c>
      <c r="BH1830" s="6">
        <f ca="1">IF(ISNUMBER('Descriptive Stats'!BF1830),'Descriptive Stats'!BF1830,#N/A)</f>
        <v>-0.6450419512753276</v>
      </c>
      <c r="BI1830" s="6">
        <f ca="1">IF(ISNUMBER('Descriptive Stats'!E1830),'Descriptive Stats'!E1830,#N/A)</f>
        <v>2</v>
      </c>
      <c r="BK1830" s="2">
        <f t="shared" ca="1" si="306"/>
        <v>2</v>
      </c>
      <c r="BL1830" s="2">
        <f t="shared" ca="1" si="307"/>
        <v>2</v>
      </c>
    </row>
    <row r="1831" spans="1:64" ht="14.4" x14ac:dyDescent="0.3">
      <c r="A1831" s="2">
        <f>ROW()</f>
        <v>1831</v>
      </c>
      <c r="B1831" s="56"/>
      <c r="C1831" s="8">
        <f t="shared" ca="1" si="303"/>
        <v>17</v>
      </c>
      <c r="D1831" s="8">
        <f t="shared" ca="1" si="304"/>
        <v>2</v>
      </c>
      <c r="E1831" s="50">
        <f t="shared" ca="1" si="298"/>
        <v>1</v>
      </c>
      <c r="F1831" s="2" t="str">
        <f t="shared" ca="1" si="305"/>
        <v/>
      </c>
      <c r="BD1831" s="49">
        <f t="shared" ca="1" si="300"/>
        <v>1871</v>
      </c>
      <c r="BE1831" s="3">
        <f t="shared" ca="1" si="299"/>
        <v>0.18704999999999999</v>
      </c>
      <c r="BF1831" s="3">
        <f t="shared" ca="1" si="301"/>
        <v>-0.88881967520906158</v>
      </c>
      <c r="BG1831" s="9">
        <f t="shared" ca="1" si="302"/>
        <v>1</v>
      </c>
      <c r="BH1831" s="6">
        <f ca="1">IF(ISNUMBER('Descriptive Stats'!BF1831),'Descriptive Stats'!BF1831,#N/A)</f>
        <v>-0.88881967520906158</v>
      </c>
      <c r="BI1831" s="6">
        <f ca="1">IF(ISNUMBER('Descriptive Stats'!E1831),'Descriptive Stats'!E1831,#N/A)</f>
        <v>1</v>
      </c>
      <c r="BK1831" s="2">
        <f t="shared" ca="1" si="306"/>
        <v>1</v>
      </c>
      <c r="BL1831" s="2" t="str">
        <f t="shared" ca="1" si="307"/>
        <v/>
      </c>
    </row>
    <row r="1832" spans="1:64" ht="14.4" x14ac:dyDescent="0.3">
      <c r="A1832" s="2">
        <f>ROW()</f>
        <v>1832</v>
      </c>
      <c r="B1832" s="56"/>
      <c r="C1832" s="8">
        <f t="shared" ca="1" si="303"/>
        <v>8</v>
      </c>
      <c r="D1832" s="8">
        <f t="shared" ca="1" si="304"/>
        <v>1</v>
      </c>
      <c r="E1832" s="50">
        <f t="shared" ca="1" si="298"/>
        <v>0</v>
      </c>
      <c r="F1832" s="2" t="str">
        <f t="shared" ca="1" si="305"/>
        <v/>
      </c>
      <c r="BD1832" s="49">
        <f t="shared" ca="1" si="300"/>
        <v>815.5</v>
      </c>
      <c r="BE1832" s="3">
        <f t="shared" ca="1" si="299"/>
        <v>8.1500000000000003E-2</v>
      </c>
      <c r="BF1832" s="3">
        <f t="shared" ca="1" si="301"/>
        <v>-1.3950525282585462</v>
      </c>
      <c r="BG1832" s="9">
        <f t="shared" ca="1" si="302"/>
        <v>0</v>
      </c>
      <c r="BH1832" s="6">
        <f ca="1">IF(ISNUMBER('Descriptive Stats'!BF1832),'Descriptive Stats'!BF1832,#N/A)</f>
        <v>-1.3950525282585462</v>
      </c>
      <c r="BI1832" s="6">
        <f ca="1">IF(ISNUMBER('Descriptive Stats'!E1832),'Descriptive Stats'!E1832,#N/A)</f>
        <v>0</v>
      </c>
      <c r="BK1832" s="2">
        <f t="shared" ca="1" si="306"/>
        <v>0</v>
      </c>
      <c r="BL1832" s="2" t="str">
        <f t="shared" ca="1" si="307"/>
        <v/>
      </c>
    </row>
    <row r="1833" spans="1:64" ht="14.4" x14ac:dyDescent="0.3">
      <c r="A1833" s="2">
        <f>ROW()</f>
        <v>1833</v>
      </c>
      <c r="B1833" s="56"/>
      <c r="C1833" s="8">
        <f t="shared" ca="1" si="303"/>
        <v>15</v>
      </c>
      <c r="D1833" s="8">
        <f t="shared" ca="1" si="304"/>
        <v>0</v>
      </c>
      <c r="E1833" s="50">
        <f t="shared" ca="1" si="298"/>
        <v>0</v>
      </c>
      <c r="F1833" s="2" t="str">
        <f t="shared" ca="1" si="305"/>
        <v/>
      </c>
      <c r="BD1833" s="49">
        <f t="shared" ca="1" si="300"/>
        <v>815.5</v>
      </c>
      <c r="BE1833" s="3">
        <f t="shared" ca="1" si="299"/>
        <v>8.1500000000000003E-2</v>
      </c>
      <c r="BF1833" s="3">
        <f t="shared" ca="1" si="301"/>
        <v>-1.3950525282585462</v>
      </c>
      <c r="BG1833" s="9">
        <f t="shared" ca="1" si="302"/>
        <v>0</v>
      </c>
      <c r="BH1833" s="6">
        <f ca="1">IF(ISNUMBER('Descriptive Stats'!BF1833),'Descriptive Stats'!BF1833,#N/A)</f>
        <v>-1.3950525282585462</v>
      </c>
      <c r="BI1833" s="6">
        <f ca="1">IF(ISNUMBER('Descriptive Stats'!E1833),'Descriptive Stats'!E1833,#N/A)</f>
        <v>0</v>
      </c>
      <c r="BK1833" s="2">
        <f t="shared" ca="1" si="306"/>
        <v>0</v>
      </c>
      <c r="BL1833" s="2" t="str">
        <f t="shared" ca="1" si="307"/>
        <v/>
      </c>
    </row>
    <row r="1834" spans="1:64" ht="14.4" x14ac:dyDescent="0.3">
      <c r="A1834" s="2">
        <f>ROW()</f>
        <v>1834</v>
      </c>
      <c r="B1834" s="56"/>
      <c r="C1834" s="8">
        <f t="shared" ca="1" si="303"/>
        <v>22</v>
      </c>
      <c r="D1834" s="8">
        <f t="shared" ca="1" si="304"/>
        <v>0</v>
      </c>
      <c r="E1834" s="50">
        <f t="shared" ca="1" si="298"/>
        <v>0</v>
      </c>
      <c r="F1834" s="2" t="str">
        <f t="shared" ca="1" si="305"/>
        <v/>
      </c>
      <c r="BD1834" s="49">
        <f t="shared" ca="1" si="300"/>
        <v>815.5</v>
      </c>
      <c r="BE1834" s="3">
        <f t="shared" ca="1" si="299"/>
        <v>8.1500000000000003E-2</v>
      </c>
      <c r="BF1834" s="3">
        <f t="shared" ca="1" si="301"/>
        <v>-1.3950525282585462</v>
      </c>
      <c r="BG1834" s="9">
        <f t="shared" ca="1" si="302"/>
        <v>0</v>
      </c>
      <c r="BH1834" s="6">
        <f ca="1">IF(ISNUMBER('Descriptive Stats'!BF1834),'Descriptive Stats'!BF1834,#N/A)</f>
        <v>-1.3950525282585462</v>
      </c>
      <c r="BI1834" s="6">
        <f ca="1">IF(ISNUMBER('Descriptive Stats'!E1834),'Descriptive Stats'!E1834,#N/A)</f>
        <v>0</v>
      </c>
      <c r="BK1834" s="2">
        <f t="shared" ca="1" si="306"/>
        <v>0</v>
      </c>
      <c r="BL1834" s="2" t="str">
        <f t="shared" ca="1" si="307"/>
        <v/>
      </c>
    </row>
    <row r="1835" spans="1:64" ht="14.4" x14ac:dyDescent="0.3">
      <c r="A1835" s="2">
        <f>ROW()</f>
        <v>1835</v>
      </c>
      <c r="B1835" s="56"/>
      <c r="C1835" s="8">
        <f t="shared" ca="1" si="303"/>
        <v>11</v>
      </c>
      <c r="D1835" s="8">
        <f t="shared" ca="1" si="304"/>
        <v>0</v>
      </c>
      <c r="E1835" s="50">
        <f t="shared" ca="1" si="298"/>
        <v>2</v>
      </c>
      <c r="F1835" s="2" t="str">
        <f t="shared" ca="1" si="305"/>
        <v/>
      </c>
      <c r="BD1835" s="49">
        <f t="shared" ca="1" si="300"/>
        <v>2595</v>
      </c>
      <c r="BE1835" s="3">
        <f t="shared" ca="1" si="299"/>
        <v>0.25945000000000001</v>
      </c>
      <c r="BF1835" s="3">
        <f t="shared" ca="1" si="301"/>
        <v>-0.6450419512753276</v>
      </c>
      <c r="BG1835" s="9">
        <f t="shared" ca="1" si="302"/>
        <v>2</v>
      </c>
      <c r="BH1835" s="6">
        <f ca="1">IF(ISNUMBER('Descriptive Stats'!BF1835),'Descriptive Stats'!BF1835,#N/A)</f>
        <v>-0.6450419512753276</v>
      </c>
      <c r="BI1835" s="6">
        <f ca="1">IF(ISNUMBER('Descriptive Stats'!E1835),'Descriptive Stats'!E1835,#N/A)</f>
        <v>2</v>
      </c>
      <c r="BK1835" s="2">
        <f t="shared" ca="1" si="306"/>
        <v>2</v>
      </c>
      <c r="BL1835" s="2">
        <f t="shared" ca="1" si="307"/>
        <v>2</v>
      </c>
    </row>
    <row r="1836" spans="1:64" ht="14.4" x14ac:dyDescent="0.3">
      <c r="A1836" s="2">
        <f>ROW()</f>
        <v>1836</v>
      </c>
      <c r="B1836" s="56"/>
      <c r="C1836" s="8">
        <f t="shared" ca="1" si="303"/>
        <v>9</v>
      </c>
      <c r="D1836" s="8">
        <f t="shared" ca="1" si="304"/>
        <v>2</v>
      </c>
      <c r="E1836" s="50">
        <f t="shared" ca="1" si="298"/>
        <v>0</v>
      </c>
      <c r="F1836" s="2" t="str">
        <f t="shared" ca="1" si="305"/>
        <v/>
      </c>
      <c r="BD1836" s="49">
        <f t="shared" ca="1" si="300"/>
        <v>815.5</v>
      </c>
      <c r="BE1836" s="3">
        <f t="shared" ca="1" si="299"/>
        <v>8.1500000000000003E-2</v>
      </c>
      <c r="BF1836" s="3">
        <f t="shared" ca="1" si="301"/>
        <v>-1.3950525282585462</v>
      </c>
      <c r="BG1836" s="9">
        <f t="shared" ca="1" si="302"/>
        <v>0</v>
      </c>
      <c r="BH1836" s="6">
        <f ca="1">IF(ISNUMBER('Descriptive Stats'!BF1836),'Descriptive Stats'!BF1836,#N/A)</f>
        <v>-1.3950525282585462</v>
      </c>
      <c r="BI1836" s="6">
        <f ca="1">IF(ISNUMBER('Descriptive Stats'!E1836),'Descriptive Stats'!E1836,#N/A)</f>
        <v>0</v>
      </c>
      <c r="BK1836" s="2">
        <f t="shared" ca="1" si="306"/>
        <v>0</v>
      </c>
      <c r="BL1836" s="2" t="str">
        <f t="shared" ca="1" si="307"/>
        <v/>
      </c>
    </row>
    <row r="1837" spans="1:64" ht="14.4" x14ac:dyDescent="0.3">
      <c r="A1837" s="2">
        <f>ROW()</f>
        <v>1837</v>
      </c>
      <c r="B1837" s="56"/>
      <c r="C1837" s="8">
        <f t="shared" ca="1" si="303"/>
        <v>18</v>
      </c>
      <c r="D1837" s="8">
        <f t="shared" ca="1" si="304"/>
        <v>0</v>
      </c>
      <c r="E1837" s="50">
        <f t="shared" ca="1" si="298"/>
        <v>19</v>
      </c>
      <c r="F1837" s="2" t="str">
        <f t="shared" ca="1" si="305"/>
        <v>X</v>
      </c>
      <c r="BD1837" s="49">
        <f t="shared" ca="1" si="300"/>
        <v>5294</v>
      </c>
      <c r="BE1837" s="3">
        <f t="shared" ca="1" si="299"/>
        <v>0.52934999999999999</v>
      </c>
      <c r="BF1837" s="3">
        <f t="shared" ca="1" si="301"/>
        <v>7.3636031452008061E-2</v>
      </c>
      <c r="BG1837" s="9">
        <f t="shared" ca="1" si="302"/>
        <v>19</v>
      </c>
      <c r="BH1837" s="6">
        <f ca="1">IF(ISNUMBER('Descriptive Stats'!BF1837),'Descriptive Stats'!BF1837,#N/A)</f>
        <v>7.3636031452008061E-2</v>
      </c>
      <c r="BI1837" s="6">
        <f ca="1">IF(ISNUMBER('Descriptive Stats'!E1837),'Descriptive Stats'!E1837,#N/A)</f>
        <v>19</v>
      </c>
      <c r="BK1837" s="2" t="str">
        <f t="shared" ca="1" si="306"/>
        <v/>
      </c>
      <c r="BL1837" s="2">
        <f t="shared" ca="1" si="307"/>
        <v>19</v>
      </c>
    </row>
    <row r="1838" spans="1:64" ht="14.4" x14ac:dyDescent="0.3">
      <c r="A1838" s="2">
        <f>ROW()</f>
        <v>1838</v>
      </c>
      <c r="B1838" s="56"/>
      <c r="C1838" s="8">
        <f t="shared" ca="1" si="303"/>
        <v>7</v>
      </c>
      <c r="D1838" s="8">
        <f t="shared" ca="1" si="304"/>
        <v>19</v>
      </c>
      <c r="E1838" s="50">
        <f t="shared" ca="1" si="298"/>
        <v>0</v>
      </c>
      <c r="F1838" s="2" t="str">
        <f t="shared" ca="1" si="305"/>
        <v/>
      </c>
      <c r="BD1838" s="49">
        <f t="shared" ca="1" si="300"/>
        <v>815.5</v>
      </c>
      <c r="BE1838" s="3">
        <f t="shared" ca="1" si="299"/>
        <v>8.1500000000000003E-2</v>
      </c>
      <c r="BF1838" s="3">
        <f t="shared" ca="1" si="301"/>
        <v>-1.3950525282585462</v>
      </c>
      <c r="BG1838" s="9">
        <f t="shared" ca="1" si="302"/>
        <v>0</v>
      </c>
      <c r="BH1838" s="6">
        <f ca="1">IF(ISNUMBER('Descriptive Stats'!BF1838),'Descriptive Stats'!BF1838,#N/A)</f>
        <v>-1.3950525282585462</v>
      </c>
      <c r="BI1838" s="6">
        <f ca="1">IF(ISNUMBER('Descriptive Stats'!E1838),'Descriptive Stats'!E1838,#N/A)</f>
        <v>0</v>
      </c>
      <c r="BK1838" s="2">
        <f t="shared" ca="1" si="306"/>
        <v>0</v>
      </c>
      <c r="BL1838" s="2" t="str">
        <f t="shared" ca="1" si="307"/>
        <v/>
      </c>
    </row>
    <row r="1839" spans="1:64" ht="14.4" x14ac:dyDescent="0.3">
      <c r="A1839" s="2">
        <f>ROW()</f>
        <v>1839</v>
      </c>
      <c r="B1839" s="56"/>
      <c r="C1839" s="8">
        <f t="shared" ca="1" si="303"/>
        <v>14</v>
      </c>
      <c r="D1839" s="8">
        <f t="shared" ca="1" si="304"/>
        <v>0</v>
      </c>
      <c r="E1839" s="50">
        <f t="shared" ca="1" si="298"/>
        <v>2</v>
      </c>
      <c r="F1839" s="2" t="str">
        <f t="shared" ca="1" si="305"/>
        <v/>
      </c>
      <c r="BD1839" s="49">
        <f t="shared" ca="1" si="300"/>
        <v>2595</v>
      </c>
      <c r="BE1839" s="3">
        <f t="shared" ca="1" si="299"/>
        <v>0.25945000000000001</v>
      </c>
      <c r="BF1839" s="3">
        <f t="shared" ca="1" si="301"/>
        <v>-0.6450419512753276</v>
      </c>
      <c r="BG1839" s="9">
        <f t="shared" ca="1" si="302"/>
        <v>2</v>
      </c>
      <c r="BH1839" s="6">
        <f ca="1">IF(ISNUMBER('Descriptive Stats'!BF1839),'Descriptive Stats'!BF1839,#N/A)</f>
        <v>-0.6450419512753276</v>
      </c>
      <c r="BI1839" s="6">
        <f ca="1">IF(ISNUMBER('Descriptive Stats'!E1839),'Descriptive Stats'!E1839,#N/A)</f>
        <v>2</v>
      </c>
      <c r="BK1839" s="2">
        <f t="shared" ca="1" si="306"/>
        <v>2</v>
      </c>
      <c r="BL1839" s="2">
        <f t="shared" ca="1" si="307"/>
        <v>2</v>
      </c>
    </row>
    <row r="1840" spans="1:64" ht="14.4" x14ac:dyDescent="0.3">
      <c r="A1840" s="2">
        <f>ROW()</f>
        <v>1840</v>
      </c>
      <c r="B1840" s="56"/>
      <c r="C1840" s="8">
        <f t="shared" ca="1" si="303"/>
        <v>17</v>
      </c>
      <c r="D1840" s="8">
        <f t="shared" ca="1" si="304"/>
        <v>2</v>
      </c>
      <c r="E1840" s="50">
        <f t="shared" ca="1" si="298"/>
        <v>2</v>
      </c>
      <c r="F1840" s="2" t="str">
        <f t="shared" ca="1" si="305"/>
        <v/>
      </c>
      <c r="BD1840" s="49">
        <f t="shared" ca="1" si="300"/>
        <v>2595</v>
      </c>
      <c r="BE1840" s="3">
        <f t="shared" ca="1" si="299"/>
        <v>0.25945000000000001</v>
      </c>
      <c r="BF1840" s="3">
        <f t="shared" ca="1" si="301"/>
        <v>-0.6450419512753276</v>
      </c>
      <c r="BG1840" s="9">
        <f t="shared" ca="1" si="302"/>
        <v>2</v>
      </c>
      <c r="BH1840" s="6">
        <f ca="1">IF(ISNUMBER('Descriptive Stats'!BF1840),'Descriptive Stats'!BF1840,#N/A)</f>
        <v>-0.6450419512753276</v>
      </c>
      <c r="BI1840" s="6">
        <f ca="1">IF(ISNUMBER('Descriptive Stats'!E1840),'Descriptive Stats'!E1840,#N/A)</f>
        <v>2</v>
      </c>
      <c r="BK1840" s="2">
        <f t="shared" ca="1" si="306"/>
        <v>2</v>
      </c>
      <c r="BL1840" s="2">
        <f t="shared" ca="1" si="307"/>
        <v>2</v>
      </c>
    </row>
    <row r="1841" spans="1:64" ht="14.4" x14ac:dyDescent="0.3">
      <c r="A1841" s="2">
        <f>ROW()</f>
        <v>1841</v>
      </c>
      <c r="B1841" s="56"/>
      <c r="C1841" s="8">
        <f t="shared" ca="1" si="303"/>
        <v>17</v>
      </c>
      <c r="D1841" s="8">
        <f t="shared" ca="1" si="304"/>
        <v>2</v>
      </c>
      <c r="E1841" s="50">
        <f t="shared" ca="1" si="298"/>
        <v>2</v>
      </c>
      <c r="F1841" s="2" t="str">
        <f t="shared" ca="1" si="305"/>
        <v/>
      </c>
      <c r="BD1841" s="49">
        <f t="shared" ca="1" si="300"/>
        <v>2595</v>
      </c>
      <c r="BE1841" s="3">
        <f t="shared" ca="1" si="299"/>
        <v>0.25945000000000001</v>
      </c>
      <c r="BF1841" s="3">
        <f t="shared" ca="1" si="301"/>
        <v>-0.6450419512753276</v>
      </c>
      <c r="BG1841" s="9">
        <f t="shared" ca="1" si="302"/>
        <v>2</v>
      </c>
      <c r="BH1841" s="6">
        <f ca="1">IF(ISNUMBER('Descriptive Stats'!BF1841),'Descriptive Stats'!BF1841,#N/A)</f>
        <v>-0.6450419512753276</v>
      </c>
      <c r="BI1841" s="6">
        <f ca="1">IF(ISNUMBER('Descriptive Stats'!E1841),'Descriptive Stats'!E1841,#N/A)</f>
        <v>2</v>
      </c>
      <c r="BK1841" s="2">
        <f t="shared" ca="1" si="306"/>
        <v>2</v>
      </c>
      <c r="BL1841" s="2">
        <f t="shared" ca="1" si="307"/>
        <v>2</v>
      </c>
    </row>
    <row r="1842" spans="1:64" ht="14.4" x14ac:dyDescent="0.3">
      <c r="A1842" s="2">
        <f>ROW()</f>
        <v>1842</v>
      </c>
      <c r="B1842" s="56"/>
      <c r="C1842" s="8">
        <f t="shared" ca="1" si="303"/>
        <v>3</v>
      </c>
      <c r="D1842" s="8">
        <f t="shared" ca="1" si="304"/>
        <v>2</v>
      </c>
      <c r="E1842" s="50">
        <f t="shared" ca="1" si="298"/>
        <v>0</v>
      </c>
      <c r="F1842" s="2" t="str">
        <f t="shared" ca="1" si="305"/>
        <v/>
      </c>
      <c r="BD1842" s="49">
        <f t="shared" ca="1" si="300"/>
        <v>815.5</v>
      </c>
      <c r="BE1842" s="3">
        <f t="shared" ca="1" si="299"/>
        <v>8.1500000000000003E-2</v>
      </c>
      <c r="BF1842" s="3">
        <f t="shared" ca="1" si="301"/>
        <v>-1.3950525282585462</v>
      </c>
      <c r="BG1842" s="9">
        <f t="shared" ca="1" si="302"/>
        <v>0</v>
      </c>
      <c r="BH1842" s="6">
        <f ca="1">IF(ISNUMBER('Descriptive Stats'!BF1842),'Descriptive Stats'!BF1842,#N/A)</f>
        <v>-1.3950525282585462</v>
      </c>
      <c r="BI1842" s="6">
        <f ca="1">IF(ISNUMBER('Descriptive Stats'!E1842),'Descriptive Stats'!E1842,#N/A)</f>
        <v>0</v>
      </c>
      <c r="BK1842" s="2">
        <f t="shared" ca="1" si="306"/>
        <v>0</v>
      </c>
      <c r="BL1842" s="2" t="str">
        <f t="shared" ca="1" si="307"/>
        <v/>
      </c>
    </row>
    <row r="1843" spans="1:64" ht="14.4" x14ac:dyDescent="0.3">
      <c r="A1843" s="2">
        <f>ROW()</f>
        <v>1843</v>
      </c>
      <c r="B1843" s="56"/>
      <c r="C1843" s="8">
        <f t="shared" ca="1" si="303"/>
        <v>20</v>
      </c>
      <c r="D1843" s="8">
        <f t="shared" ca="1" si="304"/>
        <v>0</v>
      </c>
      <c r="E1843" s="50">
        <f t="shared" ca="1" si="298"/>
        <v>2</v>
      </c>
      <c r="F1843" s="2" t="str">
        <f t="shared" ca="1" si="305"/>
        <v/>
      </c>
      <c r="BD1843" s="49">
        <f t="shared" ca="1" si="300"/>
        <v>2595</v>
      </c>
      <c r="BE1843" s="3">
        <f t="shared" ca="1" si="299"/>
        <v>0.25945000000000001</v>
      </c>
      <c r="BF1843" s="3">
        <f t="shared" ca="1" si="301"/>
        <v>-0.6450419512753276</v>
      </c>
      <c r="BG1843" s="9">
        <f t="shared" ca="1" si="302"/>
        <v>2</v>
      </c>
      <c r="BH1843" s="6">
        <f ca="1">IF(ISNUMBER('Descriptive Stats'!BF1843),'Descriptive Stats'!BF1843,#N/A)</f>
        <v>-0.6450419512753276</v>
      </c>
      <c r="BI1843" s="6">
        <f ca="1">IF(ISNUMBER('Descriptive Stats'!E1843),'Descriptive Stats'!E1843,#N/A)</f>
        <v>2</v>
      </c>
      <c r="BK1843" s="2">
        <f t="shared" ca="1" si="306"/>
        <v>2</v>
      </c>
      <c r="BL1843" s="2">
        <f t="shared" ca="1" si="307"/>
        <v>2</v>
      </c>
    </row>
    <row r="1844" spans="1:64" ht="14.4" x14ac:dyDescent="0.3">
      <c r="A1844" s="2">
        <f>ROW()</f>
        <v>1844</v>
      </c>
      <c r="B1844" s="56"/>
      <c r="C1844" s="8">
        <f t="shared" ca="1" si="303"/>
        <v>3</v>
      </c>
      <c r="D1844" s="8">
        <f t="shared" ca="1" si="304"/>
        <v>2</v>
      </c>
      <c r="E1844" s="50">
        <f t="shared" ca="1" si="298"/>
        <v>0</v>
      </c>
      <c r="F1844" s="2" t="str">
        <f t="shared" ca="1" si="305"/>
        <v/>
      </c>
      <c r="BD1844" s="49">
        <f t="shared" ca="1" si="300"/>
        <v>815.5</v>
      </c>
      <c r="BE1844" s="3">
        <f t="shared" ca="1" si="299"/>
        <v>8.1500000000000003E-2</v>
      </c>
      <c r="BF1844" s="3">
        <f t="shared" ca="1" si="301"/>
        <v>-1.3950525282585462</v>
      </c>
      <c r="BG1844" s="9">
        <f t="shared" ca="1" si="302"/>
        <v>0</v>
      </c>
      <c r="BH1844" s="6">
        <f ca="1">IF(ISNUMBER('Descriptive Stats'!BF1844),'Descriptive Stats'!BF1844,#N/A)</f>
        <v>-1.3950525282585462</v>
      </c>
      <c r="BI1844" s="6">
        <f ca="1">IF(ISNUMBER('Descriptive Stats'!E1844),'Descriptive Stats'!E1844,#N/A)</f>
        <v>0</v>
      </c>
      <c r="BK1844" s="2">
        <f t="shared" ca="1" si="306"/>
        <v>0</v>
      </c>
      <c r="BL1844" s="2" t="str">
        <f t="shared" ca="1" si="307"/>
        <v/>
      </c>
    </row>
    <row r="1845" spans="1:64" ht="14.4" x14ac:dyDescent="0.3">
      <c r="A1845" s="2">
        <f>ROW()</f>
        <v>1845</v>
      </c>
      <c r="B1845" s="56"/>
      <c r="C1845" s="8">
        <f t="shared" ca="1" si="303"/>
        <v>14</v>
      </c>
      <c r="D1845" s="8">
        <f t="shared" ca="1" si="304"/>
        <v>0</v>
      </c>
      <c r="E1845" s="50">
        <f t="shared" ca="1" si="298"/>
        <v>2</v>
      </c>
      <c r="F1845" s="2" t="str">
        <f t="shared" ca="1" si="305"/>
        <v/>
      </c>
      <c r="BD1845" s="49">
        <f t="shared" ca="1" si="300"/>
        <v>2595</v>
      </c>
      <c r="BE1845" s="3">
        <f t="shared" ca="1" si="299"/>
        <v>0.25945000000000001</v>
      </c>
      <c r="BF1845" s="3">
        <f t="shared" ca="1" si="301"/>
        <v>-0.6450419512753276</v>
      </c>
      <c r="BG1845" s="9">
        <f t="shared" ca="1" si="302"/>
        <v>2</v>
      </c>
      <c r="BH1845" s="6">
        <f ca="1">IF(ISNUMBER('Descriptive Stats'!BF1845),'Descriptive Stats'!BF1845,#N/A)</f>
        <v>-0.6450419512753276</v>
      </c>
      <c r="BI1845" s="6">
        <f ca="1">IF(ISNUMBER('Descriptive Stats'!E1845),'Descriptive Stats'!E1845,#N/A)</f>
        <v>2</v>
      </c>
    </row>
    <row r="1846" spans="1:64" ht="14.4" x14ac:dyDescent="0.3">
      <c r="A1846" s="2">
        <f>ROW()</f>
        <v>1846</v>
      </c>
      <c r="B1846" s="56"/>
      <c r="C1846" s="8">
        <f t="shared" ca="1" si="303"/>
        <v>21</v>
      </c>
      <c r="D1846" s="8">
        <f t="shared" ca="1" si="304"/>
        <v>2</v>
      </c>
      <c r="E1846" s="50">
        <f t="shared" ca="1" si="298"/>
        <v>7</v>
      </c>
      <c r="F1846" s="2" t="str">
        <f t="shared" ca="1" si="305"/>
        <v/>
      </c>
      <c r="BD1846" s="49">
        <f t="shared" ca="1" si="300"/>
        <v>4473.5</v>
      </c>
      <c r="BE1846" s="3">
        <f t="shared" ca="1" si="299"/>
        <v>0.44729999999999998</v>
      </c>
      <c r="BF1846" s="3">
        <f t="shared" ca="1" si="301"/>
        <v>-0.13248586824472414</v>
      </c>
      <c r="BG1846" s="9">
        <f t="shared" ca="1" si="302"/>
        <v>7</v>
      </c>
      <c r="BH1846" s="6">
        <f ca="1">IF(ISNUMBER('Descriptive Stats'!BF1846),'Descriptive Stats'!BF1846,#N/A)</f>
        <v>-0.13248586824472414</v>
      </c>
      <c r="BI1846" s="6">
        <f ca="1">IF(ISNUMBER('Descriptive Stats'!E1846),'Descriptive Stats'!E1846,#N/A)</f>
        <v>7</v>
      </c>
    </row>
    <row r="1847" spans="1:64" ht="14.4" x14ac:dyDescent="0.3">
      <c r="A1847" s="2">
        <f>ROW()</f>
        <v>1847</v>
      </c>
      <c r="B1847" s="56"/>
      <c r="C1847" s="8">
        <f t="shared" ca="1" si="303"/>
        <v>6</v>
      </c>
      <c r="D1847" s="8">
        <f t="shared" ca="1" si="304"/>
        <v>7</v>
      </c>
      <c r="E1847" s="50">
        <f t="shared" ca="1" si="298"/>
        <v>0</v>
      </c>
      <c r="F1847" s="2" t="str">
        <f t="shared" ca="1" si="305"/>
        <v/>
      </c>
      <c r="BD1847" s="49">
        <f t="shared" ca="1" si="300"/>
        <v>815.5</v>
      </c>
      <c r="BE1847" s="3">
        <f t="shared" ca="1" si="299"/>
        <v>8.1500000000000003E-2</v>
      </c>
      <c r="BF1847" s="3">
        <f t="shared" ca="1" si="301"/>
        <v>-1.3950525282585462</v>
      </c>
      <c r="BG1847" s="9">
        <f t="shared" ca="1" si="302"/>
        <v>0</v>
      </c>
      <c r="BH1847" s="6">
        <f ca="1">IF(ISNUMBER('Descriptive Stats'!BF1847),'Descriptive Stats'!BF1847,#N/A)</f>
        <v>-1.3950525282585462</v>
      </c>
      <c r="BI1847" s="6">
        <f ca="1">IF(ISNUMBER('Descriptive Stats'!E1847),'Descriptive Stats'!E1847,#N/A)</f>
        <v>0</v>
      </c>
    </row>
    <row r="1848" spans="1:64" ht="14.4" x14ac:dyDescent="0.3">
      <c r="A1848" s="2">
        <f>ROW()</f>
        <v>1848</v>
      </c>
      <c r="B1848" s="56"/>
      <c r="C1848" s="8">
        <f t="shared" ca="1" si="303"/>
        <v>14</v>
      </c>
      <c r="D1848" s="8">
        <f t="shared" ca="1" si="304"/>
        <v>0</v>
      </c>
      <c r="E1848" s="50">
        <f t="shared" ca="1" si="298"/>
        <v>7</v>
      </c>
      <c r="F1848" s="2" t="str">
        <f t="shared" ca="1" si="305"/>
        <v/>
      </c>
      <c r="BD1848" s="49">
        <f t="shared" ca="1" si="300"/>
        <v>4473.5</v>
      </c>
      <c r="BE1848" s="3">
        <f t="shared" ca="1" si="299"/>
        <v>0.44729999999999998</v>
      </c>
      <c r="BF1848" s="3">
        <f t="shared" ca="1" si="301"/>
        <v>-0.13248586824472414</v>
      </c>
      <c r="BG1848" s="9">
        <f t="shared" ca="1" si="302"/>
        <v>7</v>
      </c>
      <c r="BH1848" s="6">
        <f ca="1">IF(ISNUMBER('Descriptive Stats'!BF1848),'Descriptive Stats'!BF1848,#N/A)</f>
        <v>-0.13248586824472414</v>
      </c>
      <c r="BI1848" s="6">
        <f ca="1">IF(ISNUMBER('Descriptive Stats'!E1848),'Descriptive Stats'!E1848,#N/A)</f>
        <v>7</v>
      </c>
    </row>
    <row r="1849" spans="1:64" ht="14.4" x14ac:dyDescent="0.3">
      <c r="A1849" s="2">
        <f>ROW()</f>
        <v>1849</v>
      </c>
      <c r="B1849" s="56"/>
      <c r="C1849" s="8">
        <f t="shared" ca="1" si="303"/>
        <v>19</v>
      </c>
      <c r="D1849" s="8">
        <f t="shared" ca="1" si="304"/>
        <v>7</v>
      </c>
      <c r="E1849" s="50">
        <f t="shared" ca="1" si="298"/>
        <v>6</v>
      </c>
      <c r="F1849" s="2" t="str">
        <f t="shared" ca="1" si="305"/>
        <v/>
      </c>
      <c r="BD1849" s="49">
        <f t="shared" ca="1" si="300"/>
        <v>3900</v>
      </c>
      <c r="BE1849" s="3">
        <f t="shared" ca="1" si="299"/>
        <v>0.38995000000000002</v>
      </c>
      <c r="BF1849" s="3">
        <f t="shared" ca="1" si="301"/>
        <v>-0.2794493539703507</v>
      </c>
      <c r="BG1849" s="9">
        <f t="shared" ca="1" si="302"/>
        <v>6</v>
      </c>
      <c r="BH1849" s="6">
        <f ca="1">IF(ISNUMBER('Descriptive Stats'!BF1849),'Descriptive Stats'!BF1849,#N/A)</f>
        <v>-0.2794493539703507</v>
      </c>
      <c r="BI1849" s="6">
        <f ca="1">IF(ISNUMBER('Descriptive Stats'!E1849),'Descriptive Stats'!E1849,#N/A)</f>
        <v>6</v>
      </c>
    </row>
    <row r="1850" spans="1:64" ht="14.4" x14ac:dyDescent="0.3">
      <c r="A1850" s="2">
        <f>ROW()</f>
        <v>1850</v>
      </c>
      <c r="B1850" s="56"/>
      <c r="C1850" s="8">
        <f t="shared" ca="1" si="303"/>
        <v>16</v>
      </c>
      <c r="D1850" s="8">
        <f t="shared" ca="1" si="304"/>
        <v>6</v>
      </c>
      <c r="E1850" s="50">
        <f t="shared" ca="1" si="298"/>
        <v>0</v>
      </c>
      <c r="F1850" s="2" t="str">
        <f t="shared" ca="1" si="305"/>
        <v/>
      </c>
      <c r="BD1850" s="49">
        <f t="shared" ca="1" si="300"/>
        <v>815.5</v>
      </c>
      <c r="BE1850" s="3">
        <f t="shared" ca="1" si="299"/>
        <v>8.1500000000000003E-2</v>
      </c>
      <c r="BF1850" s="3">
        <f t="shared" ca="1" si="301"/>
        <v>-1.3950525282585462</v>
      </c>
      <c r="BG1850" s="9">
        <f t="shared" ca="1" si="302"/>
        <v>0</v>
      </c>
      <c r="BH1850" s="6">
        <f ca="1">IF(ISNUMBER('Descriptive Stats'!BF1850),'Descriptive Stats'!BF1850,#N/A)</f>
        <v>-1.3950525282585462</v>
      </c>
      <c r="BI1850" s="6">
        <f ca="1">IF(ISNUMBER('Descriptive Stats'!E1850),'Descriptive Stats'!E1850,#N/A)</f>
        <v>0</v>
      </c>
    </row>
    <row r="1851" spans="1:64" ht="14.4" x14ac:dyDescent="0.3">
      <c r="A1851" s="2">
        <f>ROW()</f>
        <v>1851</v>
      </c>
      <c r="B1851" s="56"/>
      <c r="C1851" s="8">
        <f t="shared" ca="1" si="303"/>
        <v>18</v>
      </c>
      <c r="D1851" s="8">
        <f t="shared" ca="1" si="304"/>
        <v>0</v>
      </c>
      <c r="E1851" s="50">
        <f t="shared" ca="1" si="298"/>
        <v>0</v>
      </c>
      <c r="F1851" s="2" t="str">
        <f t="shared" ca="1" si="305"/>
        <v/>
      </c>
      <c r="BD1851" s="49">
        <f t="shared" ca="1" si="300"/>
        <v>815.5</v>
      </c>
      <c r="BE1851" s="3">
        <f t="shared" ca="1" si="299"/>
        <v>8.1500000000000003E-2</v>
      </c>
      <c r="BF1851" s="3">
        <f t="shared" ca="1" si="301"/>
        <v>-1.3950525282585462</v>
      </c>
      <c r="BG1851" s="9">
        <f t="shared" ca="1" si="302"/>
        <v>0</v>
      </c>
      <c r="BH1851" s="6">
        <f ca="1">IF(ISNUMBER('Descriptive Stats'!BF1851),'Descriptive Stats'!BF1851,#N/A)</f>
        <v>-1.3950525282585462</v>
      </c>
      <c r="BI1851" s="6">
        <f ca="1">IF(ISNUMBER('Descriptive Stats'!E1851),'Descriptive Stats'!E1851,#N/A)</f>
        <v>0</v>
      </c>
    </row>
    <row r="1852" spans="1:64" ht="14.4" x14ac:dyDescent="0.3">
      <c r="A1852" s="2">
        <f>ROW()</f>
        <v>1852</v>
      </c>
      <c r="B1852" s="56"/>
      <c r="C1852" s="8">
        <f t="shared" ca="1" si="303"/>
        <v>20</v>
      </c>
      <c r="D1852" s="8">
        <f t="shared" ca="1" si="304"/>
        <v>0</v>
      </c>
      <c r="E1852" s="50">
        <f t="shared" ca="1" si="298"/>
        <v>0</v>
      </c>
      <c r="F1852" s="2" t="str">
        <f t="shared" ca="1" si="305"/>
        <v/>
      </c>
      <c r="BD1852" s="49">
        <f t="shared" ca="1" si="300"/>
        <v>815.5</v>
      </c>
      <c r="BE1852" s="3">
        <f t="shared" ca="1" si="299"/>
        <v>8.1500000000000003E-2</v>
      </c>
      <c r="BF1852" s="3">
        <f t="shared" ca="1" si="301"/>
        <v>-1.3950525282585462</v>
      </c>
      <c r="BG1852" s="9">
        <f t="shared" ca="1" si="302"/>
        <v>0</v>
      </c>
      <c r="BH1852" s="6">
        <f ca="1">IF(ISNUMBER('Descriptive Stats'!BF1852),'Descriptive Stats'!BF1852,#N/A)</f>
        <v>-1.3950525282585462</v>
      </c>
      <c r="BI1852" s="6">
        <f ca="1">IF(ISNUMBER('Descriptive Stats'!E1852),'Descriptive Stats'!E1852,#N/A)</f>
        <v>0</v>
      </c>
    </row>
    <row r="1853" spans="1:64" ht="14.4" x14ac:dyDescent="0.3">
      <c r="A1853" s="2">
        <f>ROW()</f>
        <v>1853</v>
      </c>
      <c r="B1853" s="56"/>
      <c r="C1853" s="8">
        <f t="shared" ca="1" si="303"/>
        <v>15</v>
      </c>
      <c r="D1853" s="8">
        <f t="shared" ca="1" si="304"/>
        <v>0</v>
      </c>
      <c r="E1853" s="50">
        <f t="shared" ca="1" si="298"/>
        <v>1</v>
      </c>
      <c r="F1853" s="2" t="str">
        <f t="shared" ca="1" si="305"/>
        <v/>
      </c>
      <c r="BD1853" s="49">
        <f t="shared" ca="1" si="300"/>
        <v>1871</v>
      </c>
      <c r="BE1853" s="3">
        <f t="shared" ca="1" si="299"/>
        <v>0.18704999999999999</v>
      </c>
      <c r="BF1853" s="3">
        <f t="shared" ca="1" si="301"/>
        <v>-0.88881967520906158</v>
      </c>
      <c r="BG1853" s="9">
        <f t="shared" ca="1" si="302"/>
        <v>1</v>
      </c>
      <c r="BH1853" s="6">
        <f ca="1">IF(ISNUMBER('Descriptive Stats'!BF1853),'Descriptive Stats'!BF1853,#N/A)</f>
        <v>-0.88881967520906158</v>
      </c>
      <c r="BI1853" s="6">
        <f ca="1">IF(ISNUMBER('Descriptive Stats'!E1853),'Descriptive Stats'!E1853,#N/A)</f>
        <v>1</v>
      </c>
    </row>
    <row r="1854" spans="1:64" ht="14.4" x14ac:dyDescent="0.3">
      <c r="A1854" s="2">
        <f>ROW()</f>
        <v>1854</v>
      </c>
      <c r="B1854" s="56"/>
      <c r="C1854" s="8">
        <f t="shared" ca="1" si="303"/>
        <v>8</v>
      </c>
      <c r="D1854" s="8">
        <f t="shared" ca="1" si="304"/>
        <v>1</v>
      </c>
      <c r="E1854" s="50">
        <f t="shared" ca="1" si="298"/>
        <v>2</v>
      </c>
      <c r="F1854" s="2" t="str">
        <f t="shared" ca="1" si="305"/>
        <v/>
      </c>
      <c r="BD1854" s="49">
        <f t="shared" ca="1" si="300"/>
        <v>2595</v>
      </c>
      <c r="BE1854" s="3">
        <f t="shared" ca="1" si="299"/>
        <v>0.25945000000000001</v>
      </c>
      <c r="BF1854" s="3">
        <f t="shared" ca="1" si="301"/>
        <v>-0.6450419512753276</v>
      </c>
      <c r="BG1854" s="9">
        <f t="shared" ca="1" si="302"/>
        <v>2</v>
      </c>
      <c r="BH1854" s="6">
        <f ca="1">IF(ISNUMBER('Descriptive Stats'!BF1854),'Descriptive Stats'!BF1854,#N/A)</f>
        <v>-0.6450419512753276</v>
      </c>
      <c r="BI1854" s="6">
        <f ca="1">IF(ISNUMBER('Descriptive Stats'!E1854),'Descriptive Stats'!E1854,#N/A)</f>
        <v>2</v>
      </c>
    </row>
    <row r="1855" spans="1:64" ht="14.4" x14ac:dyDescent="0.3">
      <c r="A1855" s="2">
        <f>ROW()</f>
        <v>1855</v>
      </c>
      <c r="B1855" s="56"/>
      <c r="C1855" s="8">
        <f t="shared" ca="1" si="303"/>
        <v>21</v>
      </c>
      <c r="D1855" s="8">
        <f t="shared" ca="1" si="304"/>
        <v>2</v>
      </c>
      <c r="E1855" s="50">
        <f t="shared" ca="1" si="298"/>
        <v>1</v>
      </c>
      <c r="F1855" s="2" t="str">
        <f t="shared" ca="1" si="305"/>
        <v/>
      </c>
      <c r="BD1855" s="49">
        <f t="shared" ca="1" si="300"/>
        <v>1871</v>
      </c>
      <c r="BE1855" s="3">
        <f t="shared" ca="1" si="299"/>
        <v>0.18704999999999999</v>
      </c>
      <c r="BF1855" s="3">
        <f t="shared" ca="1" si="301"/>
        <v>-0.88881967520906158</v>
      </c>
      <c r="BG1855" s="9">
        <f t="shared" ca="1" si="302"/>
        <v>1</v>
      </c>
      <c r="BH1855" s="6">
        <f ca="1">IF(ISNUMBER('Descriptive Stats'!BF1855),'Descriptive Stats'!BF1855,#N/A)</f>
        <v>-0.88881967520906158</v>
      </c>
      <c r="BI1855" s="6">
        <f ca="1">IF(ISNUMBER('Descriptive Stats'!E1855),'Descriptive Stats'!E1855,#N/A)</f>
        <v>1</v>
      </c>
    </row>
    <row r="1856" spans="1:64" ht="14.4" x14ac:dyDescent="0.3">
      <c r="A1856" s="2">
        <f>ROW()</f>
        <v>1856</v>
      </c>
      <c r="B1856" s="56"/>
      <c r="C1856" s="8">
        <f t="shared" ca="1" si="303"/>
        <v>12</v>
      </c>
      <c r="D1856" s="8">
        <f t="shared" ca="1" si="304"/>
        <v>1</v>
      </c>
      <c r="E1856" s="50">
        <f t="shared" ca="1" si="298"/>
        <v>0</v>
      </c>
      <c r="F1856" s="2" t="str">
        <f t="shared" ca="1" si="305"/>
        <v/>
      </c>
      <c r="BD1856" s="49">
        <f t="shared" ca="1" si="300"/>
        <v>815.5</v>
      </c>
      <c r="BE1856" s="3">
        <f t="shared" ca="1" si="299"/>
        <v>8.1500000000000003E-2</v>
      </c>
      <c r="BF1856" s="3">
        <f t="shared" ca="1" si="301"/>
        <v>-1.3950525282585462</v>
      </c>
      <c r="BG1856" s="9">
        <f t="shared" ca="1" si="302"/>
        <v>0</v>
      </c>
      <c r="BH1856" s="6">
        <f ca="1">IF(ISNUMBER('Descriptive Stats'!BF1856),'Descriptive Stats'!BF1856,#N/A)</f>
        <v>-1.3950525282585462</v>
      </c>
      <c r="BI1856" s="6">
        <f ca="1">IF(ISNUMBER('Descriptive Stats'!E1856),'Descriptive Stats'!E1856,#N/A)</f>
        <v>0</v>
      </c>
    </row>
    <row r="1857" spans="1:61" ht="14.4" x14ac:dyDescent="0.3">
      <c r="A1857" s="2">
        <f>ROW()</f>
        <v>1857</v>
      </c>
      <c r="B1857" s="56"/>
      <c r="C1857" s="8">
        <f t="shared" ca="1" si="303"/>
        <v>18</v>
      </c>
      <c r="D1857" s="8">
        <f t="shared" ca="1" si="304"/>
        <v>0</v>
      </c>
      <c r="E1857" s="50">
        <f t="shared" ca="1" si="298"/>
        <v>4</v>
      </c>
      <c r="F1857" s="2" t="str">
        <f t="shared" ca="1" si="305"/>
        <v/>
      </c>
      <c r="BD1857" s="49">
        <f t="shared" ca="1" si="300"/>
        <v>3442</v>
      </c>
      <c r="BE1857" s="3">
        <f t="shared" ca="1" si="299"/>
        <v>0.34415000000000001</v>
      </c>
      <c r="BF1857" s="3">
        <f t="shared" ca="1" si="301"/>
        <v>-0.40116316278173481</v>
      </c>
      <c r="BG1857" s="9">
        <f t="shared" ca="1" si="302"/>
        <v>4</v>
      </c>
      <c r="BH1857" s="6">
        <f ca="1">IF(ISNUMBER('Descriptive Stats'!BF1857),'Descriptive Stats'!BF1857,#N/A)</f>
        <v>-0.40116316278173481</v>
      </c>
      <c r="BI1857" s="6">
        <f ca="1">IF(ISNUMBER('Descriptive Stats'!E1857),'Descriptive Stats'!E1857,#N/A)</f>
        <v>4</v>
      </c>
    </row>
    <row r="1858" spans="1:61" ht="14.4" x14ac:dyDescent="0.3">
      <c r="A1858" s="2">
        <f>ROW()</f>
        <v>1858</v>
      </c>
      <c r="B1858" s="56"/>
      <c r="C1858" s="8">
        <f t="shared" ca="1" si="303"/>
        <v>13</v>
      </c>
      <c r="D1858" s="8">
        <f t="shared" ca="1" si="304"/>
        <v>4</v>
      </c>
      <c r="E1858" s="50">
        <f t="shared" ca="1" si="298"/>
        <v>6</v>
      </c>
      <c r="F1858" s="2" t="str">
        <f t="shared" ca="1" si="305"/>
        <v/>
      </c>
      <c r="BD1858" s="49">
        <f t="shared" ca="1" si="300"/>
        <v>3900</v>
      </c>
      <c r="BE1858" s="3">
        <f t="shared" ca="1" si="299"/>
        <v>0.38995000000000002</v>
      </c>
      <c r="BF1858" s="3">
        <f t="shared" ca="1" si="301"/>
        <v>-0.2794493539703507</v>
      </c>
      <c r="BG1858" s="9">
        <f t="shared" ca="1" si="302"/>
        <v>6</v>
      </c>
      <c r="BH1858" s="6">
        <f ca="1">IF(ISNUMBER('Descriptive Stats'!BF1858),'Descriptive Stats'!BF1858,#N/A)</f>
        <v>-0.2794493539703507</v>
      </c>
      <c r="BI1858" s="6">
        <f ca="1">IF(ISNUMBER('Descriptive Stats'!E1858),'Descriptive Stats'!E1858,#N/A)</f>
        <v>6</v>
      </c>
    </row>
    <row r="1859" spans="1:61" ht="14.4" x14ac:dyDescent="0.3">
      <c r="A1859" s="2">
        <f>ROW()</f>
        <v>1859</v>
      </c>
      <c r="B1859" s="56"/>
      <c r="C1859" s="8">
        <f t="shared" ca="1" si="303"/>
        <v>2</v>
      </c>
      <c r="D1859" s="8">
        <f t="shared" ca="1" si="304"/>
        <v>6</v>
      </c>
      <c r="E1859" s="50">
        <f t="shared" ref="E1859:E1922" ca="1" si="308">IF(0=MOD(ROW(),$J$1),AVERAGE(OFFSET($D$2,ROW()-$J$1,0,$J$1,1)),"")</f>
        <v>1</v>
      </c>
      <c r="F1859" s="2" t="str">
        <f t="shared" ca="1" si="305"/>
        <v/>
      </c>
      <c r="BD1859" s="49">
        <f t="shared" ca="1" si="300"/>
        <v>1871</v>
      </c>
      <c r="BE1859" s="3">
        <f t="shared" ca="1" si="299"/>
        <v>0.18704999999999999</v>
      </c>
      <c r="BF1859" s="3">
        <f t="shared" ca="1" si="301"/>
        <v>-0.88881967520906158</v>
      </c>
      <c r="BG1859" s="9">
        <f t="shared" ca="1" si="302"/>
        <v>1</v>
      </c>
      <c r="BH1859" s="6">
        <f ca="1">IF(ISNUMBER('Descriptive Stats'!BF1859),'Descriptive Stats'!BF1859,#N/A)</f>
        <v>-0.88881967520906158</v>
      </c>
      <c r="BI1859" s="6">
        <f ca="1">IF(ISNUMBER('Descriptive Stats'!E1859),'Descriptive Stats'!E1859,#N/A)</f>
        <v>1</v>
      </c>
    </row>
    <row r="1860" spans="1:61" ht="14.4" x14ac:dyDescent="0.3">
      <c r="A1860" s="2">
        <f>ROW()</f>
        <v>1860</v>
      </c>
      <c r="B1860" s="56"/>
      <c r="C1860" s="8">
        <f t="shared" ca="1" si="303"/>
        <v>8</v>
      </c>
      <c r="D1860" s="8">
        <f t="shared" ca="1" si="304"/>
        <v>1</v>
      </c>
      <c r="E1860" s="50">
        <f t="shared" ca="1" si="308"/>
        <v>0</v>
      </c>
      <c r="F1860" s="2" t="str">
        <f t="shared" ca="1" si="305"/>
        <v/>
      </c>
      <c r="BD1860" s="49">
        <f t="shared" ca="1" si="300"/>
        <v>815.5</v>
      </c>
      <c r="BE1860" s="3">
        <f t="shared" ca="1" si="299"/>
        <v>8.1500000000000003E-2</v>
      </c>
      <c r="BF1860" s="3">
        <f t="shared" ca="1" si="301"/>
        <v>-1.3950525282585462</v>
      </c>
      <c r="BG1860" s="9">
        <f t="shared" ca="1" si="302"/>
        <v>0</v>
      </c>
      <c r="BH1860" s="6">
        <f ca="1">IF(ISNUMBER('Descriptive Stats'!BF1860),'Descriptive Stats'!BF1860,#N/A)</f>
        <v>-1.3950525282585462</v>
      </c>
      <c r="BI1860" s="6">
        <f ca="1">IF(ISNUMBER('Descriptive Stats'!E1860),'Descriptive Stats'!E1860,#N/A)</f>
        <v>0</v>
      </c>
    </row>
    <row r="1861" spans="1:61" ht="14.4" x14ac:dyDescent="0.3">
      <c r="A1861" s="2">
        <f>ROW()</f>
        <v>1861</v>
      </c>
      <c r="B1861" s="56"/>
      <c r="C1861" s="8">
        <f t="shared" ca="1" si="303"/>
        <v>14</v>
      </c>
      <c r="D1861" s="8">
        <f t="shared" ca="1" si="304"/>
        <v>0</v>
      </c>
      <c r="E1861" s="50">
        <f t="shared" ca="1" si="308"/>
        <v>19</v>
      </c>
      <c r="F1861" s="2" t="str">
        <f t="shared" ca="1" si="305"/>
        <v>X</v>
      </c>
      <c r="BD1861" s="49">
        <f t="shared" ca="1" si="300"/>
        <v>5294</v>
      </c>
      <c r="BE1861" s="3">
        <f t="shared" ca="1" si="299"/>
        <v>0.52934999999999999</v>
      </c>
      <c r="BF1861" s="3">
        <f t="shared" ca="1" si="301"/>
        <v>7.3636031452008061E-2</v>
      </c>
      <c r="BG1861" s="9">
        <f t="shared" ca="1" si="302"/>
        <v>19</v>
      </c>
      <c r="BH1861" s="6">
        <f ca="1">IF(ISNUMBER('Descriptive Stats'!BF1861),'Descriptive Stats'!BF1861,#N/A)</f>
        <v>7.3636031452008061E-2</v>
      </c>
      <c r="BI1861" s="6">
        <f ca="1">IF(ISNUMBER('Descriptive Stats'!E1861),'Descriptive Stats'!E1861,#N/A)</f>
        <v>19</v>
      </c>
    </row>
    <row r="1862" spans="1:61" ht="14.4" x14ac:dyDescent="0.3">
      <c r="A1862" s="2">
        <f>ROW()</f>
        <v>1862</v>
      </c>
      <c r="B1862" s="56"/>
      <c r="C1862" s="8">
        <f t="shared" ca="1" si="303"/>
        <v>7</v>
      </c>
      <c r="D1862" s="8">
        <f t="shared" ca="1" si="304"/>
        <v>19</v>
      </c>
      <c r="E1862" s="50">
        <f t="shared" ca="1" si="308"/>
        <v>2</v>
      </c>
      <c r="F1862" s="2" t="str">
        <f t="shared" ca="1" si="305"/>
        <v/>
      </c>
      <c r="BD1862" s="49">
        <f t="shared" ca="1" si="300"/>
        <v>2595</v>
      </c>
      <c r="BE1862" s="3">
        <f t="shared" ca="1" si="299"/>
        <v>0.25945000000000001</v>
      </c>
      <c r="BF1862" s="3">
        <f t="shared" ca="1" si="301"/>
        <v>-0.6450419512753276</v>
      </c>
      <c r="BG1862" s="9">
        <f t="shared" ca="1" si="302"/>
        <v>2</v>
      </c>
      <c r="BH1862" s="6">
        <f ca="1">IF(ISNUMBER('Descriptive Stats'!BF1862),'Descriptive Stats'!BF1862,#N/A)</f>
        <v>-0.6450419512753276</v>
      </c>
      <c r="BI1862" s="6">
        <f ca="1">IF(ISNUMBER('Descriptive Stats'!E1862),'Descriptive Stats'!E1862,#N/A)</f>
        <v>2</v>
      </c>
    </row>
    <row r="1863" spans="1:61" ht="14.4" x14ac:dyDescent="0.3">
      <c r="A1863" s="2">
        <f>ROW()</f>
        <v>1863</v>
      </c>
      <c r="B1863" s="56"/>
      <c r="C1863" s="8">
        <f t="shared" ca="1" si="303"/>
        <v>9</v>
      </c>
      <c r="D1863" s="8">
        <f t="shared" ca="1" si="304"/>
        <v>2</v>
      </c>
      <c r="E1863" s="50">
        <f t="shared" ca="1" si="308"/>
        <v>15</v>
      </c>
      <c r="F1863" s="2" t="str">
        <f t="shared" ca="1" si="305"/>
        <v/>
      </c>
      <c r="BD1863" s="49">
        <f t="shared" ca="1" si="300"/>
        <v>5051.5</v>
      </c>
      <c r="BE1863" s="3">
        <f t="shared" ref="BE1863:BE1926" ca="1" si="309">IF(ISNUMBER(BD1863),(BD1863-0.5)/$BK$4,"")</f>
        <v>0.50509999999999999</v>
      </c>
      <c r="BF1863" s="3">
        <f t="shared" ca="1" si="301"/>
        <v>1.2784152420787677E-2</v>
      </c>
      <c r="BG1863" s="9">
        <f t="shared" ca="1" si="302"/>
        <v>15</v>
      </c>
      <c r="BH1863" s="6">
        <f ca="1">IF(ISNUMBER('Descriptive Stats'!BF1863),'Descriptive Stats'!BF1863,#N/A)</f>
        <v>1.2784152420787677E-2</v>
      </c>
      <c r="BI1863" s="6">
        <f ca="1">IF(ISNUMBER('Descriptive Stats'!E1863),'Descriptive Stats'!E1863,#N/A)</f>
        <v>15</v>
      </c>
    </row>
    <row r="1864" spans="1:61" ht="14.4" x14ac:dyDescent="0.3">
      <c r="A1864" s="2">
        <f>ROW()</f>
        <v>1864</v>
      </c>
      <c r="B1864" s="56"/>
      <c r="C1864" s="8">
        <f t="shared" ca="1" si="303"/>
        <v>24</v>
      </c>
      <c r="D1864" s="8">
        <f t="shared" ca="1" si="304"/>
        <v>15</v>
      </c>
      <c r="E1864" s="50">
        <f t="shared" ca="1" si="308"/>
        <v>2</v>
      </c>
      <c r="F1864" s="2" t="str">
        <f t="shared" ca="1" si="305"/>
        <v/>
      </c>
      <c r="BD1864" s="49">
        <f t="shared" ref="BD1864:BD1927" ca="1" si="310">IF(ISNUMBER(BG1864),_xlfn.RANK.AVG(BG1864,$BG$2:$BG$5414,1),"")</f>
        <v>2595</v>
      </c>
      <c r="BE1864" s="3">
        <f t="shared" ca="1" si="309"/>
        <v>0.25945000000000001</v>
      </c>
      <c r="BF1864" s="3">
        <f t="shared" ca="1" si="301"/>
        <v>-0.6450419512753276</v>
      </c>
      <c r="BG1864" s="9">
        <f t="shared" ca="1" si="302"/>
        <v>2</v>
      </c>
      <c r="BH1864" s="6">
        <f ca="1">IF(ISNUMBER('Descriptive Stats'!BF1864),'Descriptive Stats'!BF1864,#N/A)</f>
        <v>-0.6450419512753276</v>
      </c>
      <c r="BI1864" s="6">
        <f ca="1">IF(ISNUMBER('Descriptive Stats'!E1864),'Descriptive Stats'!E1864,#N/A)</f>
        <v>2</v>
      </c>
    </row>
    <row r="1865" spans="1:61" ht="14.4" x14ac:dyDescent="0.3">
      <c r="A1865" s="2">
        <f>ROW()</f>
        <v>1865</v>
      </c>
      <c r="B1865" s="56"/>
      <c r="C1865" s="8">
        <f t="shared" ca="1" si="303"/>
        <v>9</v>
      </c>
      <c r="D1865" s="8">
        <f t="shared" ca="1" si="304"/>
        <v>2</v>
      </c>
      <c r="E1865" s="50">
        <f t="shared" ca="1" si="308"/>
        <v>9</v>
      </c>
      <c r="F1865" s="2" t="str">
        <f t="shared" ca="1" si="305"/>
        <v/>
      </c>
      <c r="BD1865" s="49">
        <f t="shared" ca="1" si="310"/>
        <v>4819</v>
      </c>
      <c r="BE1865" s="3">
        <f t="shared" ca="1" si="309"/>
        <v>0.48185</v>
      </c>
      <c r="BF1865" s="3">
        <f t="shared" ref="BF1865:BF1928" ca="1" si="311">IF(ISNUMBER(BE1865),_xlfn.NORM.INV(BE1865,0,1),"")</f>
        <v>-4.5511009098988427E-2</v>
      </c>
      <c r="BG1865" s="9">
        <f t="shared" ref="BG1865:BG1928" ca="1" si="312">IF(ISNUMBER(E1865),E1865,"")</f>
        <v>9</v>
      </c>
      <c r="BH1865" s="6">
        <f ca="1">IF(ISNUMBER('Descriptive Stats'!BF1865),'Descriptive Stats'!BF1865,#N/A)</f>
        <v>-4.5511009098988427E-2</v>
      </c>
      <c r="BI1865" s="6">
        <f ca="1">IF(ISNUMBER('Descriptive Stats'!E1865),'Descriptive Stats'!E1865,#N/A)</f>
        <v>9</v>
      </c>
    </row>
    <row r="1866" spans="1:61" ht="14.4" x14ac:dyDescent="0.3">
      <c r="A1866" s="2">
        <f>ROW()</f>
        <v>1866</v>
      </c>
      <c r="B1866" s="56"/>
      <c r="C1866" s="8">
        <f t="shared" ca="1" si="303"/>
        <v>23</v>
      </c>
      <c r="D1866" s="8">
        <f t="shared" ca="1" si="304"/>
        <v>9</v>
      </c>
      <c r="E1866" s="50">
        <f t="shared" ca="1" si="308"/>
        <v>15</v>
      </c>
      <c r="F1866" s="2" t="str">
        <f t="shared" ca="1" si="305"/>
        <v/>
      </c>
      <c r="BD1866" s="49">
        <f t="shared" ca="1" si="310"/>
        <v>5051.5</v>
      </c>
      <c r="BE1866" s="3">
        <f t="shared" ca="1" si="309"/>
        <v>0.50509999999999999</v>
      </c>
      <c r="BF1866" s="3">
        <f t="shared" ca="1" si="311"/>
        <v>1.2784152420787677E-2</v>
      </c>
      <c r="BG1866" s="9">
        <f t="shared" ca="1" si="312"/>
        <v>15</v>
      </c>
      <c r="BH1866" s="6">
        <f ca="1">IF(ISNUMBER('Descriptive Stats'!BF1866),'Descriptive Stats'!BF1866,#N/A)</f>
        <v>1.2784152420787677E-2</v>
      </c>
      <c r="BI1866" s="6">
        <f ca="1">IF(ISNUMBER('Descriptive Stats'!E1866),'Descriptive Stats'!E1866,#N/A)</f>
        <v>15</v>
      </c>
    </row>
    <row r="1867" spans="1:61" ht="14.4" x14ac:dyDescent="0.3">
      <c r="A1867" s="2">
        <f>ROW()</f>
        <v>1867</v>
      </c>
      <c r="B1867" s="56"/>
      <c r="C1867" s="8">
        <f t="shared" ca="1" si="303"/>
        <v>24</v>
      </c>
      <c r="D1867" s="8">
        <f t="shared" ca="1" si="304"/>
        <v>15</v>
      </c>
      <c r="E1867" s="50">
        <f t="shared" ca="1" si="308"/>
        <v>9</v>
      </c>
      <c r="F1867" s="2" t="str">
        <f t="shared" ca="1" si="305"/>
        <v/>
      </c>
      <c r="BD1867" s="49">
        <f t="shared" ca="1" si="310"/>
        <v>4819</v>
      </c>
      <c r="BE1867" s="3">
        <f t="shared" ca="1" si="309"/>
        <v>0.48185</v>
      </c>
      <c r="BF1867" s="3">
        <f t="shared" ca="1" si="311"/>
        <v>-4.5511009098988427E-2</v>
      </c>
      <c r="BG1867" s="9">
        <f t="shared" ca="1" si="312"/>
        <v>9</v>
      </c>
      <c r="BH1867" s="6">
        <f ca="1">IF(ISNUMBER('Descriptive Stats'!BF1867),'Descriptive Stats'!BF1867,#N/A)</f>
        <v>-4.5511009098988427E-2</v>
      </c>
      <c r="BI1867" s="6">
        <f ca="1">IF(ISNUMBER('Descriptive Stats'!E1867),'Descriptive Stats'!E1867,#N/A)</f>
        <v>9</v>
      </c>
    </row>
    <row r="1868" spans="1:61" ht="14.4" x14ac:dyDescent="0.3">
      <c r="A1868" s="2">
        <f>ROW()</f>
        <v>1868</v>
      </c>
      <c r="B1868" s="56"/>
      <c r="C1868" s="8">
        <f t="shared" ca="1" si="303"/>
        <v>23</v>
      </c>
      <c r="D1868" s="8">
        <f t="shared" ca="1" si="304"/>
        <v>9</v>
      </c>
      <c r="E1868" s="50">
        <f t="shared" ca="1" si="308"/>
        <v>1</v>
      </c>
      <c r="F1868" s="2" t="str">
        <f t="shared" ca="1" si="305"/>
        <v/>
      </c>
      <c r="BD1868" s="49">
        <f t="shared" ca="1" si="310"/>
        <v>1871</v>
      </c>
      <c r="BE1868" s="3">
        <f t="shared" ca="1" si="309"/>
        <v>0.18704999999999999</v>
      </c>
      <c r="BF1868" s="3">
        <f t="shared" ca="1" si="311"/>
        <v>-0.88881967520906158</v>
      </c>
      <c r="BG1868" s="9">
        <f t="shared" ca="1" si="312"/>
        <v>1</v>
      </c>
      <c r="BH1868" s="6">
        <f ca="1">IF(ISNUMBER('Descriptive Stats'!BF1868),'Descriptive Stats'!BF1868,#N/A)</f>
        <v>-0.88881967520906158</v>
      </c>
      <c r="BI1868" s="6">
        <f ca="1">IF(ISNUMBER('Descriptive Stats'!E1868),'Descriptive Stats'!E1868,#N/A)</f>
        <v>1</v>
      </c>
    </row>
    <row r="1869" spans="1:61" ht="14.4" x14ac:dyDescent="0.3">
      <c r="A1869" s="2">
        <f>ROW()</f>
        <v>1869</v>
      </c>
      <c r="B1869" s="56"/>
      <c r="C1869" s="8">
        <f t="shared" ca="1" si="303"/>
        <v>8</v>
      </c>
      <c r="D1869" s="8">
        <f t="shared" ca="1" si="304"/>
        <v>1</v>
      </c>
      <c r="E1869" s="50">
        <f t="shared" ca="1" si="308"/>
        <v>1</v>
      </c>
      <c r="F1869" s="2" t="str">
        <f t="shared" ca="1" si="305"/>
        <v/>
      </c>
      <c r="BD1869" s="49">
        <f t="shared" ca="1" si="310"/>
        <v>1871</v>
      </c>
      <c r="BE1869" s="3">
        <f t="shared" ca="1" si="309"/>
        <v>0.18704999999999999</v>
      </c>
      <c r="BF1869" s="3">
        <f t="shared" ca="1" si="311"/>
        <v>-0.88881967520906158</v>
      </c>
      <c r="BG1869" s="9">
        <f t="shared" ca="1" si="312"/>
        <v>1</v>
      </c>
      <c r="BH1869" s="6">
        <f ca="1">IF(ISNUMBER('Descriptive Stats'!BF1869),'Descriptive Stats'!BF1869,#N/A)</f>
        <v>-0.88881967520906158</v>
      </c>
      <c r="BI1869" s="6">
        <f ca="1">IF(ISNUMBER('Descriptive Stats'!E1869),'Descriptive Stats'!E1869,#N/A)</f>
        <v>1</v>
      </c>
    </row>
    <row r="1870" spans="1:61" ht="14.4" x14ac:dyDescent="0.3">
      <c r="A1870" s="2">
        <f>ROW()</f>
        <v>1870</v>
      </c>
      <c r="B1870" s="56"/>
      <c r="C1870" s="8">
        <f t="shared" ca="1" si="303"/>
        <v>12</v>
      </c>
      <c r="D1870" s="8">
        <f t="shared" ca="1" si="304"/>
        <v>1</v>
      </c>
      <c r="E1870" s="50">
        <f t="shared" ca="1" si="308"/>
        <v>1</v>
      </c>
      <c r="F1870" s="2" t="str">
        <f t="shared" ca="1" si="305"/>
        <v/>
      </c>
      <c r="BD1870" s="49">
        <f t="shared" ca="1" si="310"/>
        <v>1871</v>
      </c>
      <c r="BE1870" s="3">
        <f t="shared" ca="1" si="309"/>
        <v>0.18704999999999999</v>
      </c>
      <c r="BF1870" s="3">
        <f t="shared" ca="1" si="311"/>
        <v>-0.88881967520906158</v>
      </c>
      <c r="BG1870" s="9">
        <f t="shared" ca="1" si="312"/>
        <v>1</v>
      </c>
      <c r="BH1870" s="6">
        <f ca="1">IF(ISNUMBER('Descriptive Stats'!BF1870),'Descriptive Stats'!BF1870,#N/A)</f>
        <v>-0.88881967520906158</v>
      </c>
      <c r="BI1870" s="6">
        <f ca="1">IF(ISNUMBER('Descriptive Stats'!E1870),'Descriptive Stats'!E1870,#N/A)</f>
        <v>1</v>
      </c>
    </row>
    <row r="1871" spans="1:61" ht="14.4" x14ac:dyDescent="0.3">
      <c r="A1871" s="2">
        <f>ROW()</f>
        <v>1871</v>
      </c>
      <c r="B1871" s="56"/>
      <c r="C1871" s="8">
        <f t="shared" ca="1" si="303"/>
        <v>8</v>
      </c>
      <c r="D1871" s="8">
        <f t="shared" ca="1" si="304"/>
        <v>1</v>
      </c>
      <c r="E1871" s="50">
        <f t="shared" ca="1" si="308"/>
        <v>6</v>
      </c>
      <c r="F1871" s="2" t="str">
        <f t="shared" ca="1" si="305"/>
        <v/>
      </c>
      <c r="BD1871" s="49">
        <f t="shared" ca="1" si="310"/>
        <v>3900</v>
      </c>
      <c r="BE1871" s="3">
        <f t="shared" ca="1" si="309"/>
        <v>0.38995000000000002</v>
      </c>
      <c r="BF1871" s="3">
        <f t="shared" ca="1" si="311"/>
        <v>-0.2794493539703507</v>
      </c>
      <c r="BG1871" s="9">
        <f t="shared" ca="1" si="312"/>
        <v>6</v>
      </c>
      <c r="BH1871" s="6">
        <f ca="1">IF(ISNUMBER('Descriptive Stats'!BF1871),'Descriptive Stats'!BF1871,#N/A)</f>
        <v>-0.2794493539703507</v>
      </c>
      <c r="BI1871" s="6">
        <f ca="1">IF(ISNUMBER('Descriptive Stats'!E1871),'Descriptive Stats'!E1871,#N/A)</f>
        <v>6</v>
      </c>
    </row>
    <row r="1872" spans="1:61" ht="14.4" x14ac:dyDescent="0.3">
      <c r="A1872" s="2">
        <f>ROW()</f>
        <v>1872</v>
      </c>
      <c r="B1872" s="56"/>
      <c r="C1872" s="8">
        <f t="shared" ca="1" si="303"/>
        <v>5</v>
      </c>
      <c r="D1872" s="8">
        <f t="shared" ca="1" si="304"/>
        <v>6</v>
      </c>
      <c r="E1872" s="50">
        <f t="shared" ca="1" si="308"/>
        <v>7</v>
      </c>
      <c r="F1872" s="2" t="str">
        <f t="shared" ca="1" si="305"/>
        <v/>
      </c>
      <c r="BD1872" s="49">
        <f t="shared" ca="1" si="310"/>
        <v>4473.5</v>
      </c>
      <c r="BE1872" s="3">
        <f t="shared" ca="1" si="309"/>
        <v>0.44729999999999998</v>
      </c>
      <c r="BF1872" s="3">
        <f t="shared" ca="1" si="311"/>
        <v>-0.13248586824472414</v>
      </c>
      <c r="BG1872" s="9">
        <f t="shared" ca="1" si="312"/>
        <v>7</v>
      </c>
      <c r="BH1872" s="6">
        <f ca="1">IF(ISNUMBER('Descriptive Stats'!BF1872),'Descriptive Stats'!BF1872,#N/A)</f>
        <v>-0.13248586824472414</v>
      </c>
      <c r="BI1872" s="6">
        <f ca="1">IF(ISNUMBER('Descriptive Stats'!E1872),'Descriptive Stats'!E1872,#N/A)</f>
        <v>7</v>
      </c>
    </row>
    <row r="1873" spans="1:61" ht="14.4" x14ac:dyDescent="0.3">
      <c r="A1873" s="2">
        <f>ROW()</f>
        <v>1873</v>
      </c>
      <c r="B1873" s="56"/>
      <c r="C1873" s="8">
        <f t="shared" ref="C1873:C1936" ca="1" si="313">RANDBETWEEN(2,COUNT(B:B))</f>
        <v>6</v>
      </c>
      <c r="D1873" s="8">
        <f t="shared" ref="D1873:D1936" ca="1" si="314">VLOOKUP(C1873,A:B,2,TRUE)</f>
        <v>7</v>
      </c>
      <c r="E1873" s="50">
        <f t="shared" ca="1" si="308"/>
        <v>0</v>
      </c>
      <c r="F1873" s="2" t="str">
        <f t="shared" ref="F1873:F1936" ca="1" si="315">IF(ISNUMBER(E1873),IF(OR(E1873&lt;$K$16,E1873&gt;$K$14),"X",""),"")</f>
        <v/>
      </c>
      <c r="BD1873" s="49">
        <f t="shared" ca="1" si="310"/>
        <v>815.5</v>
      </c>
      <c r="BE1873" s="3">
        <f t="shared" ca="1" si="309"/>
        <v>8.1500000000000003E-2</v>
      </c>
      <c r="BF1873" s="3">
        <f t="shared" ca="1" si="311"/>
        <v>-1.3950525282585462</v>
      </c>
      <c r="BG1873" s="9">
        <f t="shared" ca="1" si="312"/>
        <v>0</v>
      </c>
      <c r="BH1873" s="6">
        <f ca="1">IF(ISNUMBER('Descriptive Stats'!BF1873),'Descriptive Stats'!BF1873,#N/A)</f>
        <v>-1.3950525282585462</v>
      </c>
      <c r="BI1873" s="6">
        <f ca="1">IF(ISNUMBER('Descriptive Stats'!E1873),'Descriptive Stats'!E1873,#N/A)</f>
        <v>0</v>
      </c>
    </row>
    <row r="1874" spans="1:61" ht="14.4" x14ac:dyDescent="0.3">
      <c r="A1874" s="2">
        <f>ROW()</f>
        <v>1874</v>
      </c>
      <c r="B1874" s="56"/>
      <c r="C1874" s="8">
        <f t="shared" ca="1" si="313"/>
        <v>18</v>
      </c>
      <c r="D1874" s="8">
        <f t="shared" ca="1" si="314"/>
        <v>0</v>
      </c>
      <c r="E1874" s="50">
        <f t="shared" ca="1" si="308"/>
        <v>0</v>
      </c>
      <c r="F1874" s="2" t="str">
        <f t="shared" ca="1" si="315"/>
        <v/>
      </c>
      <c r="BD1874" s="49">
        <f t="shared" ca="1" si="310"/>
        <v>815.5</v>
      </c>
      <c r="BE1874" s="3">
        <f t="shared" ca="1" si="309"/>
        <v>8.1500000000000003E-2</v>
      </c>
      <c r="BF1874" s="3">
        <f t="shared" ca="1" si="311"/>
        <v>-1.3950525282585462</v>
      </c>
      <c r="BG1874" s="9">
        <f t="shared" ca="1" si="312"/>
        <v>0</v>
      </c>
      <c r="BH1874" s="6">
        <f ca="1">IF(ISNUMBER('Descriptive Stats'!BF1874),'Descriptive Stats'!BF1874,#N/A)</f>
        <v>-1.3950525282585462</v>
      </c>
      <c r="BI1874" s="6">
        <f ca="1">IF(ISNUMBER('Descriptive Stats'!E1874),'Descriptive Stats'!E1874,#N/A)</f>
        <v>0</v>
      </c>
    </row>
    <row r="1875" spans="1:61" ht="14.4" x14ac:dyDescent="0.3">
      <c r="A1875" s="2">
        <f>ROW()</f>
        <v>1875</v>
      </c>
      <c r="B1875" s="56"/>
      <c r="C1875" s="8">
        <f t="shared" ca="1" si="313"/>
        <v>20</v>
      </c>
      <c r="D1875" s="8">
        <f t="shared" ca="1" si="314"/>
        <v>0</v>
      </c>
      <c r="E1875" s="50">
        <f t="shared" ca="1" si="308"/>
        <v>4</v>
      </c>
      <c r="F1875" s="2" t="str">
        <f t="shared" ca="1" si="315"/>
        <v/>
      </c>
      <c r="BD1875" s="49">
        <f t="shared" ca="1" si="310"/>
        <v>3442</v>
      </c>
      <c r="BE1875" s="3">
        <f t="shared" ca="1" si="309"/>
        <v>0.34415000000000001</v>
      </c>
      <c r="BF1875" s="3">
        <f t="shared" ca="1" si="311"/>
        <v>-0.40116316278173481</v>
      </c>
      <c r="BG1875" s="9">
        <f t="shared" ca="1" si="312"/>
        <v>4</v>
      </c>
      <c r="BH1875" s="6">
        <f ca="1">IF(ISNUMBER('Descriptive Stats'!BF1875),'Descriptive Stats'!BF1875,#N/A)</f>
        <v>-0.40116316278173481</v>
      </c>
      <c r="BI1875" s="6">
        <f ca="1">IF(ISNUMBER('Descriptive Stats'!E1875),'Descriptive Stats'!E1875,#N/A)</f>
        <v>4</v>
      </c>
    </row>
    <row r="1876" spans="1:61" ht="14.4" x14ac:dyDescent="0.3">
      <c r="A1876" s="2">
        <f>ROW()</f>
        <v>1876</v>
      </c>
      <c r="B1876" s="56"/>
      <c r="C1876" s="8">
        <f t="shared" ca="1" si="313"/>
        <v>13</v>
      </c>
      <c r="D1876" s="8">
        <f t="shared" ca="1" si="314"/>
        <v>4</v>
      </c>
      <c r="E1876" s="50">
        <f t="shared" ca="1" si="308"/>
        <v>0</v>
      </c>
      <c r="F1876" s="2" t="str">
        <f t="shared" ca="1" si="315"/>
        <v/>
      </c>
      <c r="BD1876" s="49">
        <f t="shared" ca="1" si="310"/>
        <v>815.5</v>
      </c>
      <c r="BE1876" s="3">
        <f t="shared" ca="1" si="309"/>
        <v>8.1500000000000003E-2</v>
      </c>
      <c r="BF1876" s="3">
        <f t="shared" ca="1" si="311"/>
        <v>-1.3950525282585462</v>
      </c>
      <c r="BG1876" s="9">
        <f t="shared" ca="1" si="312"/>
        <v>0</v>
      </c>
      <c r="BH1876" s="6">
        <f ca="1">IF(ISNUMBER('Descriptive Stats'!BF1876),'Descriptive Stats'!BF1876,#N/A)</f>
        <v>-1.3950525282585462</v>
      </c>
      <c r="BI1876" s="6">
        <f ca="1">IF(ISNUMBER('Descriptive Stats'!E1876),'Descriptive Stats'!E1876,#N/A)</f>
        <v>0</v>
      </c>
    </row>
    <row r="1877" spans="1:61" ht="14.4" x14ac:dyDescent="0.3">
      <c r="A1877" s="2">
        <f>ROW()</f>
        <v>1877</v>
      </c>
      <c r="B1877" s="56"/>
      <c r="C1877" s="8">
        <f t="shared" ca="1" si="313"/>
        <v>20</v>
      </c>
      <c r="D1877" s="8">
        <f t="shared" ca="1" si="314"/>
        <v>0</v>
      </c>
      <c r="E1877" s="50">
        <f t="shared" ca="1" si="308"/>
        <v>1</v>
      </c>
      <c r="F1877" s="2" t="str">
        <f t="shared" ca="1" si="315"/>
        <v/>
      </c>
      <c r="BD1877" s="49">
        <f t="shared" ca="1" si="310"/>
        <v>1871</v>
      </c>
      <c r="BE1877" s="3">
        <f t="shared" ca="1" si="309"/>
        <v>0.18704999999999999</v>
      </c>
      <c r="BF1877" s="3">
        <f t="shared" ca="1" si="311"/>
        <v>-0.88881967520906158</v>
      </c>
      <c r="BG1877" s="9">
        <f t="shared" ca="1" si="312"/>
        <v>1</v>
      </c>
      <c r="BH1877" s="6">
        <f ca="1">IF(ISNUMBER('Descriptive Stats'!BF1877),'Descriptive Stats'!BF1877,#N/A)</f>
        <v>-0.88881967520906158</v>
      </c>
      <c r="BI1877" s="6">
        <f ca="1">IF(ISNUMBER('Descriptive Stats'!E1877),'Descriptive Stats'!E1877,#N/A)</f>
        <v>1</v>
      </c>
    </row>
    <row r="1878" spans="1:61" ht="14.4" x14ac:dyDescent="0.3">
      <c r="A1878" s="2">
        <f>ROW()</f>
        <v>1878</v>
      </c>
      <c r="B1878" s="56"/>
      <c r="C1878" s="8">
        <f t="shared" ca="1" si="313"/>
        <v>12</v>
      </c>
      <c r="D1878" s="8">
        <f t="shared" ca="1" si="314"/>
        <v>1</v>
      </c>
      <c r="E1878" s="50">
        <f t="shared" ca="1" si="308"/>
        <v>2</v>
      </c>
      <c r="F1878" s="2" t="str">
        <f t="shared" ca="1" si="315"/>
        <v/>
      </c>
      <c r="BD1878" s="49">
        <f t="shared" ca="1" si="310"/>
        <v>2595</v>
      </c>
      <c r="BE1878" s="3">
        <f t="shared" ca="1" si="309"/>
        <v>0.25945000000000001</v>
      </c>
      <c r="BF1878" s="3">
        <f t="shared" ca="1" si="311"/>
        <v>-0.6450419512753276</v>
      </c>
      <c r="BG1878" s="9">
        <f t="shared" ca="1" si="312"/>
        <v>2</v>
      </c>
      <c r="BH1878" s="6">
        <f ca="1">IF(ISNUMBER('Descriptive Stats'!BF1878),'Descriptive Stats'!BF1878,#N/A)</f>
        <v>-0.6450419512753276</v>
      </c>
      <c r="BI1878" s="6">
        <f ca="1">IF(ISNUMBER('Descriptive Stats'!E1878),'Descriptive Stats'!E1878,#N/A)</f>
        <v>2</v>
      </c>
    </row>
    <row r="1879" spans="1:61" ht="14.4" x14ac:dyDescent="0.3">
      <c r="A1879" s="2">
        <f>ROW()</f>
        <v>1879</v>
      </c>
      <c r="B1879" s="56"/>
      <c r="C1879" s="8">
        <f t="shared" ca="1" si="313"/>
        <v>17</v>
      </c>
      <c r="D1879" s="8">
        <f t="shared" ca="1" si="314"/>
        <v>2</v>
      </c>
      <c r="E1879" s="50">
        <f t="shared" ca="1" si="308"/>
        <v>0</v>
      </c>
      <c r="F1879" s="2" t="str">
        <f t="shared" ca="1" si="315"/>
        <v/>
      </c>
      <c r="BD1879" s="49">
        <f t="shared" ca="1" si="310"/>
        <v>815.5</v>
      </c>
      <c r="BE1879" s="3">
        <f t="shared" ca="1" si="309"/>
        <v>8.1500000000000003E-2</v>
      </c>
      <c r="BF1879" s="3">
        <f t="shared" ca="1" si="311"/>
        <v>-1.3950525282585462</v>
      </c>
      <c r="BG1879" s="9">
        <f t="shared" ca="1" si="312"/>
        <v>0</v>
      </c>
      <c r="BH1879" s="6">
        <f ca="1">IF(ISNUMBER('Descriptive Stats'!BF1879),'Descriptive Stats'!BF1879,#N/A)</f>
        <v>-1.3950525282585462</v>
      </c>
      <c r="BI1879" s="6">
        <f ca="1">IF(ISNUMBER('Descriptive Stats'!E1879),'Descriptive Stats'!E1879,#N/A)</f>
        <v>0</v>
      </c>
    </row>
    <row r="1880" spans="1:61" ht="14.4" x14ac:dyDescent="0.3">
      <c r="A1880" s="2">
        <f>ROW()</f>
        <v>1880</v>
      </c>
      <c r="B1880" s="56"/>
      <c r="C1880" s="8">
        <f t="shared" ca="1" si="313"/>
        <v>20</v>
      </c>
      <c r="D1880" s="8">
        <f t="shared" ca="1" si="314"/>
        <v>0</v>
      </c>
      <c r="E1880" s="50">
        <f t="shared" ca="1" si="308"/>
        <v>6</v>
      </c>
      <c r="F1880" s="2" t="str">
        <f t="shared" ca="1" si="315"/>
        <v/>
      </c>
      <c r="BD1880" s="49">
        <f t="shared" ca="1" si="310"/>
        <v>3900</v>
      </c>
      <c r="BE1880" s="3">
        <f t="shared" ca="1" si="309"/>
        <v>0.38995000000000002</v>
      </c>
      <c r="BF1880" s="3">
        <f t="shared" ca="1" si="311"/>
        <v>-0.2794493539703507</v>
      </c>
      <c r="BG1880" s="9">
        <f t="shared" ca="1" si="312"/>
        <v>6</v>
      </c>
      <c r="BH1880" s="6">
        <f ca="1">IF(ISNUMBER('Descriptive Stats'!BF1880),'Descriptive Stats'!BF1880,#N/A)</f>
        <v>-0.2794493539703507</v>
      </c>
      <c r="BI1880" s="6">
        <f ca="1">IF(ISNUMBER('Descriptive Stats'!E1880),'Descriptive Stats'!E1880,#N/A)</f>
        <v>6</v>
      </c>
    </row>
    <row r="1881" spans="1:61" ht="14.4" x14ac:dyDescent="0.3">
      <c r="A1881" s="2">
        <f>ROW()</f>
        <v>1881</v>
      </c>
      <c r="B1881" s="56"/>
      <c r="C1881" s="8">
        <f t="shared" ca="1" si="313"/>
        <v>16</v>
      </c>
      <c r="D1881" s="8">
        <f t="shared" ca="1" si="314"/>
        <v>6</v>
      </c>
      <c r="E1881" s="50">
        <f t="shared" ca="1" si="308"/>
        <v>1</v>
      </c>
      <c r="F1881" s="2" t="str">
        <f t="shared" ca="1" si="315"/>
        <v/>
      </c>
      <c r="BD1881" s="49">
        <f t="shared" ca="1" si="310"/>
        <v>1871</v>
      </c>
      <c r="BE1881" s="3">
        <f t="shared" ca="1" si="309"/>
        <v>0.18704999999999999</v>
      </c>
      <c r="BF1881" s="3">
        <f t="shared" ca="1" si="311"/>
        <v>-0.88881967520906158</v>
      </c>
      <c r="BG1881" s="9">
        <f t="shared" ca="1" si="312"/>
        <v>1</v>
      </c>
      <c r="BH1881" s="6">
        <f ca="1">IF(ISNUMBER('Descriptive Stats'!BF1881),'Descriptive Stats'!BF1881,#N/A)</f>
        <v>-0.88881967520906158</v>
      </c>
      <c r="BI1881" s="6">
        <f ca="1">IF(ISNUMBER('Descriptive Stats'!E1881),'Descriptive Stats'!E1881,#N/A)</f>
        <v>1</v>
      </c>
    </row>
    <row r="1882" spans="1:61" ht="14.4" x14ac:dyDescent="0.3">
      <c r="A1882" s="2">
        <f>ROW()</f>
        <v>1882</v>
      </c>
      <c r="B1882" s="56"/>
      <c r="C1882" s="8">
        <f t="shared" ca="1" si="313"/>
        <v>12</v>
      </c>
      <c r="D1882" s="8">
        <f t="shared" ca="1" si="314"/>
        <v>1</v>
      </c>
      <c r="E1882" s="50">
        <f t="shared" ca="1" si="308"/>
        <v>0</v>
      </c>
      <c r="F1882" s="2" t="str">
        <f t="shared" ca="1" si="315"/>
        <v/>
      </c>
      <c r="BD1882" s="49">
        <f t="shared" ca="1" si="310"/>
        <v>815.5</v>
      </c>
      <c r="BE1882" s="3">
        <f t="shared" ca="1" si="309"/>
        <v>8.1500000000000003E-2</v>
      </c>
      <c r="BF1882" s="3">
        <f t="shared" ca="1" si="311"/>
        <v>-1.3950525282585462</v>
      </c>
      <c r="BG1882" s="9">
        <f t="shared" ca="1" si="312"/>
        <v>0</v>
      </c>
      <c r="BH1882" s="6">
        <f ca="1">IF(ISNUMBER('Descriptive Stats'!BF1882),'Descriptive Stats'!BF1882,#N/A)</f>
        <v>-1.3950525282585462</v>
      </c>
      <c r="BI1882" s="6">
        <f ca="1">IF(ISNUMBER('Descriptive Stats'!E1882),'Descriptive Stats'!E1882,#N/A)</f>
        <v>0</v>
      </c>
    </row>
    <row r="1883" spans="1:61" ht="14.4" x14ac:dyDescent="0.3">
      <c r="A1883" s="2">
        <f>ROW()</f>
        <v>1883</v>
      </c>
      <c r="B1883" s="56"/>
      <c r="C1883" s="8">
        <f t="shared" ca="1" si="313"/>
        <v>4</v>
      </c>
      <c r="D1883" s="8">
        <f t="shared" ca="1" si="314"/>
        <v>0</v>
      </c>
      <c r="E1883" s="50">
        <f t="shared" ca="1" si="308"/>
        <v>6</v>
      </c>
      <c r="F1883" s="2" t="str">
        <f t="shared" ca="1" si="315"/>
        <v/>
      </c>
      <c r="BD1883" s="49">
        <f t="shared" ca="1" si="310"/>
        <v>3900</v>
      </c>
      <c r="BE1883" s="3">
        <f t="shared" ca="1" si="309"/>
        <v>0.38995000000000002</v>
      </c>
      <c r="BF1883" s="3">
        <f t="shared" ca="1" si="311"/>
        <v>-0.2794493539703507</v>
      </c>
      <c r="BG1883" s="9">
        <f t="shared" ca="1" si="312"/>
        <v>6</v>
      </c>
      <c r="BH1883" s="6">
        <f ca="1">IF(ISNUMBER('Descriptive Stats'!BF1883),'Descriptive Stats'!BF1883,#N/A)</f>
        <v>-0.2794493539703507</v>
      </c>
      <c r="BI1883" s="6">
        <f ca="1">IF(ISNUMBER('Descriptive Stats'!E1883),'Descriptive Stats'!E1883,#N/A)</f>
        <v>6</v>
      </c>
    </row>
    <row r="1884" spans="1:61" ht="14.4" x14ac:dyDescent="0.3">
      <c r="A1884" s="2">
        <f>ROW()</f>
        <v>1884</v>
      </c>
      <c r="B1884" s="56"/>
      <c r="C1884" s="8">
        <f t="shared" ca="1" si="313"/>
        <v>16</v>
      </c>
      <c r="D1884" s="8">
        <f t="shared" ca="1" si="314"/>
        <v>6</v>
      </c>
      <c r="E1884" s="50">
        <f t="shared" ca="1" si="308"/>
        <v>0</v>
      </c>
      <c r="F1884" s="2" t="str">
        <f t="shared" ca="1" si="315"/>
        <v/>
      </c>
      <c r="BD1884" s="49">
        <f t="shared" ca="1" si="310"/>
        <v>815.5</v>
      </c>
      <c r="BE1884" s="3">
        <f t="shared" ca="1" si="309"/>
        <v>8.1500000000000003E-2</v>
      </c>
      <c r="BF1884" s="3">
        <f t="shared" ca="1" si="311"/>
        <v>-1.3950525282585462</v>
      </c>
      <c r="BG1884" s="9">
        <f t="shared" ca="1" si="312"/>
        <v>0</v>
      </c>
      <c r="BH1884" s="6">
        <f ca="1">IF(ISNUMBER('Descriptive Stats'!BF1884),'Descriptive Stats'!BF1884,#N/A)</f>
        <v>-1.3950525282585462</v>
      </c>
      <c r="BI1884" s="6">
        <f ca="1">IF(ISNUMBER('Descriptive Stats'!E1884),'Descriptive Stats'!E1884,#N/A)</f>
        <v>0</v>
      </c>
    </row>
    <row r="1885" spans="1:61" ht="14.4" x14ac:dyDescent="0.3">
      <c r="A1885" s="2">
        <f>ROW()</f>
        <v>1885</v>
      </c>
      <c r="B1885" s="56"/>
      <c r="C1885" s="8">
        <f t="shared" ca="1" si="313"/>
        <v>20</v>
      </c>
      <c r="D1885" s="8">
        <f t="shared" ca="1" si="314"/>
        <v>0</v>
      </c>
      <c r="E1885" s="50">
        <f t="shared" ca="1" si="308"/>
        <v>0</v>
      </c>
      <c r="F1885" s="2" t="str">
        <f t="shared" ca="1" si="315"/>
        <v/>
      </c>
      <c r="BD1885" s="49">
        <f t="shared" ca="1" si="310"/>
        <v>815.5</v>
      </c>
      <c r="BE1885" s="3">
        <f t="shared" ca="1" si="309"/>
        <v>8.1500000000000003E-2</v>
      </c>
      <c r="BF1885" s="3">
        <f t="shared" ca="1" si="311"/>
        <v>-1.3950525282585462</v>
      </c>
      <c r="BG1885" s="9">
        <f t="shared" ca="1" si="312"/>
        <v>0</v>
      </c>
      <c r="BH1885" s="6">
        <f ca="1">IF(ISNUMBER('Descriptive Stats'!BF1885),'Descriptive Stats'!BF1885,#N/A)</f>
        <v>-1.3950525282585462</v>
      </c>
      <c r="BI1885" s="6">
        <f ca="1">IF(ISNUMBER('Descriptive Stats'!E1885),'Descriptive Stats'!E1885,#N/A)</f>
        <v>0</v>
      </c>
    </row>
    <row r="1886" spans="1:61" ht="14.4" x14ac:dyDescent="0.3">
      <c r="A1886" s="2">
        <f>ROW()</f>
        <v>1886</v>
      </c>
      <c r="B1886" s="56"/>
      <c r="C1886" s="8">
        <f t="shared" ca="1" si="313"/>
        <v>4</v>
      </c>
      <c r="D1886" s="8">
        <f t="shared" ca="1" si="314"/>
        <v>0</v>
      </c>
      <c r="E1886" s="50">
        <f t="shared" ca="1" si="308"/>
        <v>1</v>
      </c>
      <c r="F1886" s="2" t="str">
        <f t="shared" ca="1" si="315"/>
        <v/>
      </c>
      <c r="BD1886" s="49">
        <f t="shared" ca="1" si="310"/>
        <v>1871</v>
      </c>
      <c r="BE1886" s="3">
        <f t="shared" ca="1" si="309"/>
        <v>0.18704999999999999</v>
      </c>
      <c r="BF1886" s="3">
        <f t="shared" ca="1" si="311"/>
        <v>-0.88881967520906158</v>
      </c>
      <c r="BG1886" s="9">
        <f t="shared" ca="1" si="312"/>
        <v>1</v>
      </c>
      <c r="BH1886" s="6">
        <f ca="1">IF(ISNUMBER('Descriptive Stats'!BF1886),'Descriptive Stats'!BF1886,#N/A)</f>
        <v>-0.88881967520906158</v>
      </c>
      <c r="BI1886" s="6">
        <f ca="1">IF(ISNUMBER('Descriptive Stats'!E1886),'Descriptive Stats'!E1886,#N/A)</f>
        <v>1</v>
      </c>
    </row>
    <row r="1887" spans="1:61" ht="14.4" x14ac:dyDescent="0.3">
      <c r="A1887" s="2">
        <f>ROW()</f>
        <v>1887</v>
      </c>
      <c r="B1887" s="56"/>
      <c r="C1887" s="8">
        <f t="shared" ca="1" si="313"/>
        <v>12</v>
      </c>
      <c r="D1887" s="8">
        <f t="shared" ca="1" si="314"/>
        <v>1</v>
      </c>
      <c r="E1887" s="50">
        <f t="shared" ca="1" si="308"/>
        <v>19</v>
      </c>
      <c r="F1887" s="2" t="str">
        <f t="shared" ca="1" si="315"/>
        <v>X</v>
      </c>
      <c r="BD1887" s="49">
        <f t="shared" ca="1" si="310"/>
        <v>5294</v>
      </c>
      <c r="BE1887" s="3">
        <f t="shared" ca="1" si="309"/>
        <v>0.52934999999999999</v>
      </c>
      <c r="BF1887" s="3">
        <f t="shared" ca="1" si="311"/>
        <v>7.3636031452008061E-2</v>
      </c>
      <c r="BG1887" s="9">
        <f t="shared" ca="1" si="312"/>
        <v>19</v>
      </c>
      <c r="BH1887" s="6">
        <f ca="1">IF(ISNUMBER('Descriptive Stats'!BF1887),'Descriptive Stats'!BF1887,#N/A)</f>
        <v>7.3636031452008061E-2</v>
      </c>
      <c r="BI1887" s="6">
        <f ca="1">IF(ISNUMBER('Descriptive Stats'!E1887),'Descriptive Stats'!E1887,#N/A)</f>
        <v>19</v>
      </c>
    </row>
    <row r="1888" spans="1:61" ht="14.4" x14ac:dyDescent="0.3">
      <c r="A1888" s="2">
        <f>ROW()</f>
        <v>1888</v>
      </c>
      <c r="B1888" s="56"/>
      <c r="C1888" s="8">
        <f t="shared" ca="1" si="313"/>
        <v>7</v>
      </c>
      <c r="D1888" s="8">
        <f t="shared" ca="1" si="314"/>
        <v>19</v>
      </c>
      <c r="E1888" s="50">
        <f t="shared" ca="1" si="308"/>
        <v>0</v>
      </c>
      <c r="F1888" s="2" t="str">
        <f t="shared" ca="1" si="315"/>
        <v/>
      </c>
      <c r="BD1888" s="49">
        <f t="shared" ca="1" si="310"/>
        <v>815.5</v>
      </c>
      <c r="BE1888" s="3">
        <f t="shared" ca="1" si="309"/>
        <v>8.1500000000000003E-2</v>
      </c>
      <c r="BF1888" s="3">
        <f t="shared" ca="1" si="311"/>
        <v>-1.3950525282585462</v>
      </c>
      <c r="BG1888" s="9">
        <f t="shared" ca="1" si="312"/>
        <v>0</v>
      </c>
      <c r="BH1888" s="6">
        <f ca="1">IF(ISNUMBER('Descriptive Stats'!BF1888),'Descriptive Stats'!BF1888,#N/A)</f>
        <v>-1.3950525282585462</v>
      </c>
      <c r="BI1888" s="6">
        <f ca="1">IF(ISNUMBER('Descriptive Stats'!E1888),'Descriptive Stats'!E1888,#N/A)</f>
        <v>0</v>
      </c>
    </row>
    <row r="1889" spans="1:61" ht="14.4" x14ac:dyDescent="0.3">
      <c r="A1889" s="2">
        <f>ROW()</f>
        <v>1889</v>
      </c>
      <c r="B1889" s="56"/>
      <c r="C1889" s="8">
        <f t="shared" ca="1" si="313"/>
        <v>18</v>
      </c>
      <c r="D1889" s="8">
        <f t="shared" ca="1" si="314"/>
        <v>0</v>
      </c>
      <c r="E1889" s="50">
        <f t="shared" ca="1" si="308"/>
        <v>0</v>
      </c>
      <c r="F1889" s="2" t="str">
        <f t="shared" ca="1" si="315"/>
        <v/>
      </c>
      <c r="BD1889" s="49">
        <f t="shared" ca="1" si="310"/>
        <v>815.5</v>
      </c>
      <c r="BE1889" s="3">
        <f t="shared" ca="1" si="309"/>
        <v>8.1500000000000003E-2</v>
      </c>
      <c r="BF1889" s="3">
        <f t="shared" ca="1" si="311"/>
        <v>-1.3950525282585462</v>
      </c>
      <c r="BG1889" s="9">
        <f t="shared" ca="1" si="312"/>
        <v>0</v>
      </c>
      <c r="BH1889" s="6">
        <f ca="1">IF(ISNUMBER('Descriptive Stats'!BF1889),'Descriptive Stats'!BF1889,#N/A)</f>
        <v>-1.3950525282585462</v>
      </c>
      <c r="BI1889" s="6">
        <f ca="1">IF(ISNUMBER('Descriptive Stats'!E1889),'Descriptive Stats'!E1889,#N/A)</f>
        <v>0</v>
      </c>
    </row>
    <row r="1890" spans="1:61" ht="14.4" x14ac:dyDescent="0.3">
      <c r="A1890" s="2">
        <f>ROW()</f>
        <v>1890</v>
      </c>
      <c r="B1890" s="56"/>
      <c r="C1890" s="8">
        <f t="shared" ca="1" si="313"/>
        <v>15</v>
      </c>
      <c r="D1890" s="8">
        <f t="shared" ca="1" si="314"/>
        <v>0</v>
      </c>
      <c r="E1890" s="50">
        <f t="shared" ca="1" si="308"/>
        <v>0</v>
      </c>
      <c r="F1890" s="2" t="str">
        <f t="shared" ca="1" si="315"/>
        <v/>
      </c>
      <c r="BD1890" s="49">
        <f t="shared" ca="1" si="310"/>
        <v>815.5</v>
      </c>
      <c r="BE1890" s="3">
        <f t="shared" ca="1" si="309"/>
        <v>8.1500000000000003E-2</v>
      </c>
      <c r="BF1890" s="3">
        <f t="shared" ca="1" si="311"/>
        <v>-1.3950525282585462</v>
      </c>
      <c r="BG1890" s="9">
        <f t="shared" ca="1" si="312"/>
        <v>0</v>
      </c>
      <c r="BH1890" s="6">
        <f ca="1">IF(ISNUMBER('Descriptive Stats'!BF1890),'Descriptive Stats'!BF1890,#N/A)</f>
        <v>-1.3950525282585462</v>
      </c>
      <c r="BI1890" s="6">
        <f ca="1">IF(ISNUMBER('Descriptive Stats'!E1890),'Descriptive Stats'!E1890,#N/A)</f>
        <v>0</v>
      </c>
    </row>
    <row r="1891" spans="1:61" ht="14.4" x14ac:dyDescent="0.3">
      <c r="A1891" s="2">
        <f>ROW()</f>
        <v>1891</v>
      </c>
      <c r="B1891" s="56"/>
      <c r="C1891" s="8">
        <f t="shared" ca="1" si="313"/>
        <v>4</v>
      </c>
      <c r="D1891" s="8">
        <f t="shared" ca="1" si="314"/>
        <v>0</v>
      </c>
      <c r="E1891" s="50">
        <f t="shared" ca="1" si="308"/>
        <v>7</v>
      </c>
      <c r="F1891" s="2" t="str">
        <f t="shared" ca="1" si="315"/>
        <v/>
      </c>
      <c r="BD1891" s="49">
        <f t="shared" ca="1" si="310"/>
        <v>4473.5</v>
      </c>
      <c r="BE1891" s="3">
        <f t="shared" ca="1" si="309"/>
        <v>0.44729999999999998</v>
      </c>
      <c r="BF1891" s="3">
        <f t="shared" ca="1" si="311"/>
        <v>-0.13248586824472414</v>
      </c>
      <c r="BG1891" s="9">
        <f t="shared" ca="1" si="312"/>
        <v>7</v>
      </c>
      <c r="BH1891" s="6">
        <f ca="1">IF(ISNUMBER('Descriptive Stats'!BF1891),'Descriptive Stats'!BF1891,#N/A)</f>
        <v>-0.13248586824472414</v>
      </c>
      <c r="BI1891" s="6">
        <f ca="1">IF(ISNUMBER('Descriptive Stats'!E1891),'Descriptive Stats'!E1891,#N/A)</f>
        <v>7</v>
      </c>
    </row>
    <row r="1892" spans="1:61" ht="14.4" x14ac:dyDescent="0.3">
      <c r="A1892" s="2">
        <f>ROW()</f>
        <v>1892</v>
      </c>
      <c r="B1892" s="56"/>
      <c r="C1892" s="8">
        <f t="shared" ca="1" si="313"/>
        <v>6</v>
      </c>
      <c r="D1892" s="8">
        <f t="shared" ca="1" si="314"/>
        <v>7</v>
      </c>
      <c r="E1892" s="50">
        <f t="shared" ca="1" si="308"/>
        <v>1</v>
      </c>
      <c r="F1892" s="2" t="str">
        <f t="shared" ca="1" si="315"/>
        <v/>
      </c>
      <c r="BD1892" s="49">
        <f t="shared" ca="1" si="310"/>
        <v>1871</v>
      </c>
      <c r="BE1892" s="3">
        <f t="shared" ca="1" si="309"/>
        <v>0.18704999999999999</v>
      </c>
      <c r="BF1892" s="3">
        <f t="shared" ca="1" si="311"/>
        <v>-0.88881967520906158</v>
      </c>
      <c r="BG1892" s="9">
        <f t="shared" ca="1" si="312"/>
        <v>1</v>
      </c>
      <c r="BH1892" s="6">
        <f ca="1">IF(ISNUMBER('Descriptive Stats'!BF1892),'Descriptive Stats'!BF1892,#N/A)</f>
        <v>-0.88881967520906158</v>
      </c>
      <c r="BI1892" s="6">
        <f ca="1">IF(ISNUMBER('Descriptive Stats'!E1892),'Descriptive Stats'!E1892,#N/A)</f>
        <v>1</v>
      </c>
    </row>
    <row r="1893" spans="1:61" ht="14.4" x14ac:dyDescent="0.3">
      <c r="A1893" s="2">
        <f>ROW()</f>
        <v>1893</v>
      </c>
      <c r="B1893" s="56"/>
      <c r="C1893" s="8">
        <f t="shared" ca="1" si="313"/>
        <v>8</v>
      </c>
      <c r="D1893" s="8">
        <f t="shared" ca="1" si="314"/>
        <v>1</v>
      </c>
      <c r="E1893" s="50">
        <f t="shared" ca="1" si="308"/>
        <v>0</v>
      </c>
      <c r="F1893" s="2" t="str">
        <f t="shared" ca="1" si="315"/>
        <v/>
      </c>
      <c r="BD1893" s="49">
        <f t="shared" ca="1" si="310"/>
        <v>815.5</v>
      </c>
      <c r="BE1893" s="3">
        <f t="shared" ca="1" si="309"/>
        <v>8.1500000000000003E-2</v>
      </c>
      <c r="BF1893" s="3">
        <f t="shared" ca="1" si="311"/>
        <v>-1.3950525282585462</v>
      </c>
      <c r="BG1893" s="9">
        <f t="shared" ca="1" si="312"/>
        <v>0</v>
      </c>
      <c r="BH1893" s="6">
        <f ca="1">IF(ISNUMBER('Descriptive Stats'!BF1893),'Descriptive Stats'!BF1893,#N/A)</f>
        <v>-1.3950525282585462</v>
      </c>
      <c r="BI1893" s="6">
        <f ca="1">IF(ISNUMBER('Descriptive Stats'!E1893),'Descriptive Stats'!E1893,#N/A)</f>
        <v>0</v>
      </c>
    </row>
    <row r="1894" spans="1:61" ht="14.4" x14ac:dyDescent="0.3">
      <c r="A1894" s="2">
        <f>ROW()</f>
        <v>1894</v>
      </c>
      <c r="B1894" s="56"/>
      <c r="C1894" s="8">
        <f t="shared" ca="1" si="313"/>
        <v>20</v>
      </c>
      <c r="D1894" s="8">
        <f t="shared" ca="1" si="314"/>
        <v>0</v>
      </c>
      <c r="E1894" s="50">
        <f t="shared" ca="1" si="308"/>
        <v>2</v>
      </c>
      <c r="F1894" s="2" t="str">
        <f t="shared" ca="1" si="315"/>
        <v/>
      </c>
      <c r="BD1894" s="49">
        <f t="shared" ca="1" si="310"/>
        <v>2595</v>
      </c>
      <c r="BE1894" s="3">
        <f t="shared" ca="1" si="309"/>
        <v>0.25945000000000001</v>
      </c>
      <c r="BF1894" s="3">
        <f t="shared" ca="1" si="311"/>
        <v>-0.6450419512753276</v>
      </c>
      <c r="BG1894" s="9">
        <f t="shared" ca="1" si="312"/>
        <v>2</v>
      </c>
      <c r="BH1894" s="6">
        <f ca="1">IF(ISNUMBER('Descriptive Stats'!BF1894),'Descriptive Stats'!BF1894,#N/A)</f>
        <v>-0.6450419512753276</v>
      </c>
      <c r="BI1894" s="6">
        <f ca="1">IF(ISNUMBER('Descriptive Stats'!E1894),'Descriptive Stats'!E1894,#N/A)</f>
        <v>2</v>
      </c>
    </row>
    <row r="1895" spans="1:61" ht="14.4" x14ac:dyDescent="0.3">
      <c r="A1895" s="2">
        <f>ROW()</f>
        <v>1895</v>
      </c>
      <c r="B1895" s="56"/>
      <c r="C1895" s="8">
        <f t="shared" ca="1" si="313"/>
        <v>3</v>
      </c>
      <c r="D1895" s="8">
        <f t="shared" ca="1" si="314"/>
        <v>2</v>
      </c>
      <c r="E1895" s="50">
        <f t="shared" ca="1" si="308"/>
        <v>6</v>
      </c>
      <c r="F1895" s="2" t="str">
        <f t="shared" ca="1" si="315"/>
        <v/>
      </c>
      <c r="BD1895" s="49">
        <f t="shared" ca="1" si="310"/>
        <v>3900</v>
      </c>
      <c r="BE1895" s="3">
        <f t="shared" ca="1" si="309"/>
        <v>0.38995000000000002</v>
      </c>
      <c r="BF1895" s="3">
        <f t="shared" ca="1" si="311"/>
        <v>-0.2794493539703507</v>
      </c>
      <c r="BG1895" s="9">
        <f t="shared" ca="1" si="312"/>
        <v>6</v>
      </c>
      <c r="BH1895" s="6">
        <f ca="1">IF(ISNUMBER('Descriptive Stats'!BF1895),'Descriptive Stats'!BF1895,#N/A)</f>
        <v>-0.2794493539703507</v>
      </c>
      <c r="BI1895" s="6">
        <f ca="1">IF(ISNUMBER('Descriptive Stats'!E1895),'Descriptive Stats'!E1895,#N/A)</f>
        <v>6</v>
      </c>
    </row>
    <row r="1896" spans="1:61" ht="14.4" x14ac:dyDescent="0.3">
      <c r="A1896" s="2">
        <f>ROW()</f>
        <v>1896</v>
      </c>
      <c r="B1896" s="56"/>
      <c r="C1896" s="8">
        <f t="shared" ca="1" si="313"/>
        <v>16</v>
      </c>
      <c r="D1896" s="8">
        <f t="shared" ca="1" si="314"/>
        <v>6</v>
      </c>
      <c r="E1896" s="50">
        <f t="shared" ca="1" si="308"/>
        <v>3</v>
      </c>
      <c r="F1896" s="2" t="str">
        <f t="shared" ca="1" si="315"/>
        <v/>
      </c>
      <c r="BD1896" s="49">
        <f t="shared" ca="1" si="310"/>
        <v>3200</v>
      </c>
      <c r="BE1896" s="3">
        <f t="shared" ca="1" si="309"/>
        <v>0.31995000000000001</v>
      </c>
      <c r="BF1896" s="3">
        <f t="shared" ca="1" si="311"/>
        <v>-0.46783862043457014</v>
      </c>
      <c r="BG1896" s="9">
        <f t="shared" ca="1" si="312"/>
        <v>3</v>
      </c>
      <c r="BH1896" s="6">
        <f ca="1">IF(ISNUMBER('Descriptive Stats'!BF1896),'Descriptive Stats'!BF1896,#N/A)</f>
        <v>-0.46783862043457014</v>
      </c>
      <c r="BI1896" s="6">
        <f ca="1">IF(ISNUMBER('Descriptive Stats'!E1896),'Descriptive Stats'!E1896,#N/A)</f>
        <v>3</v>
      </c>
    </row>
    <row r="1897" spans="1:61" ht="14.4" x14ac:dyDescent="0.3">
      <c r="A1897" s="2">
        <f>ROW()</f>
        <v>1897</v>
      </c>
      <c r="B1897" s="56"/>
      <c r="C1897" s="8">
        <f t="shared" ca="1" si="313"/>
        <v>10</v>
      </c>
      <c r="D1897" s="8">
        <f t="shared" ca="1" si="314"/>
        <v>3</v>
      </c>
      <c r="E1897" s="50">
        <f t="shared" ca="1" si="308"/>
        <v>0</v>
      </c>
      <c r="F1897" s="2" t="str">
        <f t="shared" ca="1" si="315"/>
        <v/>
      </c>
      <c r="BD1897" s="49">
        <f t="shared" ca="1" si="310"/>
        <v>815.5</v>
      </c>
      <c r="BE1897" s="3">
        <f t="shared" ca="1" si="309"/>
        <v>8.1500000000000003E-2</v>
      </c>
      <c r="BF1897" s="3">
        <f t="shared" ca="1" si="311"/>
        <v>-1.3950525282585462</v>
      </c>
      <c r="BG1897" s="9">
        <f t="shared" ca="1" si="312"/>
        <v>0</v>
      </c>
      <c r="BH1897" s="6">
        <f ca="1">IF(ISNUMBER('Descriptive Stats'!BF1897),'Descriptive Stats'!BF1897,#N/A)</f>
        <v>-1.3950525282585462</v>
      </c>
      <c r="BI1897" s="6">
        <f ca="1">IF(ISNUMBER('Descriptive Stats'!E1897),'Descriptive Stats'!E1897,#N/A)</f>
        <v>0</v>
      </c>
    </row>
    <row r="1898" spans="1:61" ht="14.4" x14ac:dyDescent="0.3">
      <c r="A1898" s="2">
        <f>ROW()</f>
        <v>1898</v>
      </c>
      <c r="B1898" s="56"/>
      <c r="C1898" s="8">
        <f t="shared" ca="1" si="313"/>
        <v>20</v>
      </c>
      <c r="D1898" s="8">
        <f t="shared" ca="1" si="314"/>
        <v>0</v>
      </c>
      <c r="E1898" s="50">
        <f t="shared" ca="1" si="308"/>
        <v>0</v>
      </c>
      <c r="F1898" s="2" t="str">
        <f t="shared" ca="1" si="315"/>
        <v/>
      </c>
      <c r="BD1898" s="49">
        <f t="shared" ca="1" si="310"/>
        <v>815.5</v>
      </c>
      <c r="BE1898" s="3">
        <f t="shared" ca="1" si="309"/>
        <v>8.1500000000000003E-2</v>
      </c>
      <c r="BF1898" s="3">
        <f t="shared" ca="1" si="311"/>
        <v>-1.3950525282585462</v>
      </c>
      <c r="BG1898" s="9">
        <f t="shared" ca="1" si="312"/>
        <v>0</v>
      </c>
      <c r="BH1898" s="6">
        <f ca="1">IF(ISNUMBER('Descriptive Stats'!BF1898),'Descriptive Stats'!BF1898,#N/A)</f>
        <v>-1.3950525282585462</v>
      </c>
      <c r="BI1898" s="6">
        <f ca="1">IF(ISNUMBER('Descriptive Stats'!E1898),'Descriptive Stats'!E1898,#N/A)</f>
        <v>0</v>
      </c>
    </row>
    <row r="1899" spans="1:61" ht="14.4" x14ac:dyDescent="0.3">
      <c r="A1899" s="2">
        <f>ROW()</f>
        <v>1899</v>
      </c>
      <c r="B1899" s="56"/>
      <c r="C1899" s="8">
        <f t="shared" ca="1" si="313"/>
        <v>14</v>
      </c>
      <c r="D1899" s="8">
        <f t="shared" ca="1" si="314"/>
        <v>0</v>
      </c>
      <c r="E1899" s="50">
        <f t="shared" ca="1" si="308"/>
        <v>0</v>
      </c>
      <c r="F1899" s="2" t="str">
        <f t="shared" ca="1" si="315"/>
        <v/>
      </c>
      <c r="BD1899" s="49">
        <f t="shared" ca="1" si="310"/>
        <v>815.5</v>
      </c>
      <c r="BE1899" s="3">
        <f t="shared" ca="1" si="309"/>
        <v>8.1500000000000003E-2</v>
      </c>
      <c r="BF1899" s="3">
        <f t="shared" ca="1" si="311"/>
        <v>-1.3950525282585462</v>
      </c>
      <c r="BG1899" s="9">
        <f t="shared" ca="1" si="312"/>
        <v>0</v>
      </c>
      <c r="BH1899" s="6">
        <f ca="1">IF(ISNUMBER('Descriptive Stats'!BF1899),'Descriptive Stats'!BF1899,#N/A)</f>
        <v>-1.3950525282585462</v>
      </c>
      <c r="BI1899" s="6">
        <f ca="1">IF(ISNUMBER('Descriptive Stats'!E1899),'Descriptive Stats'!E1899,#N/A)</f>
        <v>0</v>
      </c>
    </row>
    <row r="1900" spans="1:61" ht="14.4" x14ac:dyDescent="0.3">
      <c r="A1900" s="2">
        <f>ROW()</f>
        <v>1900</v>
      </c>
      <c r="B1900" s="56"/>
      <c r="C1900" s="8">
        <f t="shared" ca="1" si="313"/>
        <v>18</v>
      </c>
      <c r="D1900" s="8">
        <f t="shared" ca="1" si="314"/>
        <v>0</v>
      </c>
      <c r="E1900" s="50">
        <f t="shared" ca="1" si="308"/>
        <v>1</v>
      </c>
      <c r="F1900" s="2" t="str">
        <f t="shared" ca="1" si="315"/>
        <v/>
      </c>
      <c r="BD1900" s="49">
        <f t="shared" ca="1" si="310"/>
        <v>1871</v>
      </c>
      <c r="BE1900" s="3">
        <f t="shared" ca="1" si="309"/>
        <v>0.18704999999999999</v>
      </c>
      <c r="BF1900" s="3">
        <f t="shared" ca="1" si="311"/>
        <v>-0.88881967520906158</v>
      </c>
      <c r="BG1900" s="9">
        <f t="shared" ca="1" si="312"/>
        <v>1</v>
      </c>
      <c r="BH1900" s="6">
        <f ca="1">IF(ISNUMBER('Descriptive Stats'!BF1900),'Descriptive Stats'!BF1900,#N/A)</f>
        <v>-0.88881967520906158</v>
      </c>
      <c r="BI1900" s="6">
        <f ca="1">IF(ISNUMBER('Descriptive Stats'!E1900),'Descriptive Stats'!E1900,#N/A)</f>
        <v>1</v>
      </c>
    </row>
    <row r="1901" spans="1:61" ht="14.4" x14ac:dyDescent="0.3">
      <c r="A1901" s="2">
        <f>ROW()</f>
        <v>1901</v>
      </c>
      <c r="B1901" s="56"/>
      <c r="C1901" s="8">
        <f t="shared" ca="1" si="313"/>
        <v>8</v>
      </c>
      <c r="D1901" s="8">
        <f t="shared" ca="1" si="314"/>
        <v>1</v>
      </c>
      <c r="E1901" s="50">
        <f t="shared" ca="1" si="308"/>
        <v>0</v>
      </c>
      <c r="F1901" s="2" t="str">
        <f t="shared" ca="1" si="315"/>
        <v/>
      </c>
      <c r="BD1901" s="49">
        <f t="shared" ca="1" si="310"/>
        <v>815.5</v>
      </c>
      <c r="BE1901" s="3">
        <f t="shared" ca="1" si="309"/>
        <v>8.1500000000000003E-2</v>
      </c>
      <c r="BF1901" s="3">
        <f t="shared" ca="1" si="311"/>
        <v>-1.3950525282585462</v>
      </c>
      <c r="BG1901" s="9">
        <f t="shared" ca="1" si="312"/>
        <v>0</v>
      </c>
      <c r="BH1901" s="6">
        <f ca="1">IF(ISNUMBER('Descriptive Stats'!BF1901),'Descriptive Stats'!BF1901,#N/A)</f>
        <v>-1.3950525282585462</v>
      </c>
      <c r="BI1901" s="6">
        <f ca="1">IF(ISNUMBER('Descriptive Stats'!E1901),'Descriptive Stats'!E1901,#N/A)</f>
        <v>0</v>
      </c>
    </row>
    <row r="1902" spans="1:61" ht="14.4" x14ac:dyDescent="0.3">
      <c r="A1902" s="2">
        <f>ROW()</f>
        <v>1902</v>
      </c>
      <c r="B1902" s="56"/>
      <c r="C1902" s="8">
        <f t="shared" ca="1" si="313"/>
        <v>15</v>
      </c>
      <c r="D1902" s="8">
        <f t="shared" ca="1" si="314"/>
        <v>0</v>
      </c>
      <c r="E1902" s="50">
        <f t="shared" ca="1" si="308"/>
        <v>0</v>
      </c>
      <c r="F1902" s="2" t="str">
        <f t="shared" ca="1" si="315"/>
        <v/>
      </c>
      <c r="BD1902" s="49">
        <f t="shared" ca="1" si="310"/>
        <v>815.5</v>
      </c>
      <c r="BE1902" s="3">
        <f t="shared" ca="1" si="309"/>
        <v>8.1500000000000003E-2</v>
      </c>
      <c r="BF1902" s="3">
        <f t="shared" ca="1" si="311"/>
        <v>-1.3950525282585462</v>
      </c>
      <c r="BG1902" s="9">
        <f t="shared" ca="1" si="312"/>
        <v>0</v>
      </c>
      <c r="BH1902" s="6">
        <f ca="1">IF(ISNUMBER('Descriptive Stats'!BF1902),'Descriptive Stats'!BF1902,#N/A)</f>
        <v>-1.3950525282585462</v>
      </c>
      <c r="BI1902" s="6">
        <f ca="1">IF(ISNUMBER('Descriptive Stats'!E1902),'Descriptive Stats'!E1902,#N/A)</f>
        <v>0</v>
      </c>
    </row>
    <row r="1903" spans="1:61" ht="14.4" x14ac:dyDescent="0.3">
      <c r="A1903" s="2">
        <f>ROW()</f>
        <v>1903</v>
      </c>
      <c r="B1903" s="56"/>
      <c r="C1903" s="8">
        <f t="shared" ca="1" si="313"/>
        <v>20</v>
      </c>
      <c r="D1903" s="8">
        <f t="shared" ca="1" si="314"/>
        <v>0</v>
      </c>
      <c r="E1903" s="50">
        <f t="shared" ca="1" si="308"/>
        <v>0</v>
      </c>
      <c r="F1903" s="2" t="str">
        <f t="shared" ca="1" si="315"/>
        <v/>
      </c>
      <c r="BD1903" s="49">
        <f t="shared" ca="1" si="310"/>
        <v>815.5</v>
      </c>
      <c r="BE1903" s="3">
        <f t="shared" ca="1" si="309"/>
        <v>8.1500000000000003E-2</v>
      </c>
      <c r="BF1903" s="3">
        <f t="shared" ca="1" si="311"/>
        <v>-1.3950525282585462</v>
      </c>
      <c r="BG1903" s="9">
        <f t="shared" ca="1" si="312"/>
        <v>0</v>
      </c>
      <c r="BH1903" s="6">
        <f ca="1">IF(ISNUMBER('Descriptive Stats'!BF1903),'Descriptive Stats'!BF1903,#N/A)</f>
        <v>-1.3950525282585462</v>
      </c>
      <c r="BI1903" s="6">
        <f ca="1">IF(ISNUMBER('Descriptive Stats'!E1903),'Descriptive Stats'!E1903,#N/A)</f>
        <v>0</v>
      </c>
    </row>
    <row r="1904" spans="1:61" ht="14.4" x14ac:dyDescent="0.3">
      <c r="A1904" s="2">
        <f>ROW()</f>
        <v>1904</v>
      </c>
      <c r="B1904" s="56"/>
      <c r="C1904" s="8">
        <f t="shared" ca="1" si="313"/>
        <v>4</v>
      </c>
      <c r="D1904" s="8">
        <f t="shared" ca="1" si="314"/>
        <v>0</v>
      </c>
      <c r="E1904" s="50">
        <f t="shared" ca="1" si="308"/>
        <v>19</v>
      </c>
      <c r="F1904" s="2" t="str">
        <f t="shared" ca="1" si="315"/>
        <v>X</v>
      </c>
      <c r="BD1904" s="49">
        <f t="shared" ca="1" si="310"/>
        <v>5294</v>
      </c>
      <c r="BE1904" s="3">
        <f t="shared" ca="1" si="309"/>
        <v>0.52934999999999999</v>
      </c>
      <c r="BF1904" s="3">
        <f t="shared" ca="1" si="311"/>
        <v>7.3636031452008061E-2</v>
      </c>
      <c r="BG1904" s="9">
        <f t="shared" ca="1" si="312"/>
        <v>19</v>
      </c>
      <c r="BH1904" s="6">
        <f ca="1">IF(ISNUMBER('Descriptive Stats'!BF1904),'Descriptive Stats'!BF1904,#N/A)</f>
        <v>7.3636031452008061E-2</v>
      </c>
      <c r="BI1904" s="6">
        <f ca="1">IF(ISNUMBER('Descriptive Stats'!E1904),'Descriptive Stats'!E1904,#N/A)</f>
        <v>19</v>
      </c>
    </row>
    <row r="1905" spans="1:61" ht="14.4" x14ac:dyDescent="0.3">
      <c r="A1905" s="2">
        <f>ROW()</f>
        <v>1905</v>
      </c>
      <c r="B1905" s="56"/>
      <c r="C1905" s="8">
        <f t="shared" ca="1" si="313"/>
        <v>7</v>
      </c>
      <c r="D1905" s="8">
        <f t="shared" ca="1" si="314"/>
        <v>19</v>
      </c>
      <c r="E1905" s="50">
        <f t="shared" ca="1" si="308"/>
        <v>0</v>
      </c>
      <c r="F1905" s="2" t="str">
        <f t="shared" ca="1" si="315"/>
        <v/>
      </c>
      <c r="BD1905" s="49">
        <f t="shared" ca="1" si="310"/>
        <v>815.5</v>
      </c>
      <c r="BE1905" s="3">
        <f t="shared" ca="1" si="309"/>
        <v>8.1500000000000003E-2</v>
      </c>
      <c r="BF1905" s="3">
        <f t="shared" ca="1" si="311"/>
        <v>-1.3950525282585462</v>
      </c>
      <c r="BG1905" s="9">
        <f t="shared" ca="1" si="312"/>
        <v>0</v>
      </c>
      <c r="BH1905" s="6">
        <f ca="1">IF(ISNUMBER('Descriptive Stats'!BF1905),'Descriptive Stats'!BF1905,#N/A)</f>
        <v>-1.3950525282585462</v>
      </c>
      <c r="BI1905" s="6">
        <f ca="1">IF(ISNUMBER('Descriptive Stats'!E1905),'Descriptive Stats'!E1905,#N/A)</f>
        <v>0</v>
      </c>
    </row>
    <row r="1906" spans="1:61" ht="14.4" x14ac:dyDescent="0.3">
      <c r="A1906" s="2">
        <f>ROW()</f>
        <v>1906</v>
      </c>
      <c r="B1906" s="56"/>
      <c r="C1906" s="8">
        <f t="shared" ca="1" si="313"/>
        <v>22</v>
      </c>
      <c r="D1906" s="8">
        <f t="shared" ca="1" si="314"/>
        <v>0</v>
      </c>
      <c r="E1906" s="50">
        <f t="shared" ca="1" si="308"/>
        <v>0</v>
      </c>
      <c r="F1906" s="2" t="str">
        <f t="shared" ca="1" si="315"/>
        <v/>
      </c>
      <c r="BD1906" s="49">
        <f t="shared" ca="1" si="310"/>
        <v>815.5</v>
      </c>
      <c r="BE1906" s="3">
        <f t="shared" ca="1" si="309"/>
        <v>8.1500000000000003E-2</v>
      </c>
      <c r="BF1906" s="3">
        <f t="shared" ca="1" si="311"/>
        <v>-1.3950525282585462</v>
      </c>
      <c r="BG1906" s="9">
        <f t="shared" ca="1" si="312"/>
        <v>0</v>
      </c>
      <c r="BH1906" s="6">
        <f ca="1">IF(ISNUMBER('Descriptive Stats'!BF1906),'Descriptive Stats'!BF1906,#N/A)</f>
        <v>-1.3950525282585462</v>
      </c>
      <c r="BI1906" s="6">
        <f ca="1">IF(ISNUMBER('Descriptive Stats'!E1906),'Descriptive Stats'!E1906,#N/A)</f>
        <v>0</v>
      </c>
    </row>
    <row r="1907" spans="1:61" ht="14.4" x14ac:dyDescent="0.3">
      <c r="A1907" s="2">
        <f>ROW()</f>
        <v>1907</v>
      </c>
      <c r="B1907" s="56"/>
      <c r="C1907" s="8">
        <f t="shared" ca="1" si="313"/>
        <v>4</v>
      </c>
      <c r="D1907" s="8">
        <f t="shared" ca="1" si="314"/>
        <v>0</v>
      </c>
      <c r="E1907" s="50">
        <f t="shared" ca="1" si="308"/>
        <v>1</v>
      </c>
      <c r="F1907" s="2" t="str">
        <f t="shared" ca="1" si="315"/>
        <v/>
      </c>
      <c r="BD1907" s="49">
        <f t="shared" ca="1" si="310"/>
        <v>1871</v>
      </c>
      <c r="BE1907" s="3">
        <f t="shared" ca="1" si="309"/>
        <v>0.18704999999999999</v>
      </c>
      <c r="BF1907" s="3">
        <f t="shared" ca="1" si="311"/>
        <v>-0.88881967520906158</v>
      </c>
      <c r="BG1907" s="9">
        <f t="shared" ca="1" si="312"/>
        <v>1</v>
      </c>
      <c r="BH1907" s="6">
        <f ca="1">IF(ISNUMBER('Descriptive Stats'!BF1907),'Descriptive Stats'!BF1907,#N/A)</f>
        <v>-0.88881967520906158</v>
      </c>
      <c r="BI1907" s="6">
        <f ca="1">IF(ISNUMBER('Descriptive Stats'!E1907),'Descriptive Stats'!E1907,#N/A)</f>
        <v>1</v>
      </c>
    </row>
    <row r="1908" spans="1:61" ht="14.4" x14ac:dyDescent="0.3">
      <c r="A1908" s="2">
        <f>ROW()</f>
        <v>1908</v>
      </c>
      <c r="B1908" s="56"/>
      <c r="C1908" s="8">
        <f t="shared" ca="1" si="313"/>
        <v>12</v>
      </c>
      <c r="D1908" s="8">
        <f t="shared" ca="1" si="314"/>
        <v>1</v>
      </c>
      <c r="E1908" s="50">
        <f t="shared" ca="1" si="308"/>
        <v>0</v>
      </c>
      <c r="F1908" s="2" t="str">
        <f t="shared" ca="1" si="315"/>
        <v/>
      </c>
      <c r="BD1908" s="49">
        <f t="shared" ca="1" si="310"/>
        <v>815.5</v>
      </c>
      <c r="BE1908" s="3">
        <f t="shared" ca="1" si="309"/>
        <v>8.1500000000000003E-2</v>
      </c>
      <c r="BF1908" s="3">
        <f t="shared" ca="1" si="311"/>
        <v>-1.3950525282585462</v>
      </c>
      <c r="BG1908" s="9">
        <f t="shared" ca="1" si="312"/>
        <v>0</v>
      </c>
      <c r="BH1908" s="6">
        <f ca="1">IF(ISNUMBER('Descriptive Stats'!BF1908),'Descriptive Stats'!BF1908,#N/A)</f>
        <v>-1.3950525282585462</v>
      </c>
      <c r="BI1908" s="6">
        <f ca="1">IF(ISNUMBER('Descriptive Stats'!E1908),'Descriptive Stats'!E1908,#N/A)</f>
        <v>0</v>
      </c>
    </row>
    <row r="1909" spans="1:61" ht="14.4" x14ac:dyDescent="0.3">
      <c r="A1909" s="2">
        <f>ROW()</f>
        <v>1909</v>
      </c>
      <c r="B1909" s="56"/>
      <c r="C1909" s="8">
        <f t="shared" ca="1" si="313"/>
        <v>20</v>
      </c>
      <c r="D1909" s="8">
        <f t="shared" ca="1" si="314"/>
        <v>0</v>
      </c>
      <c r="E1909" s="50">
        <f t="shared" ca="1" si="308"/>
        <v>0</v>
      </c>
      <c r="F1909" s="2" t="str">
        <f t="shared" ca="1" si="315"/>
        <v/>
      </c>
      <c r="BD1909" s="49">
        <f t="shared" ca="1" si="310"/>
        <v>815.5</v>
      </c>
      <c r="BE1909" s="3">
        <f t="shared" ca="1" si="309"/>
        <v>8.1500000000000003E-2</v>
      </c>
      <c r="BF1909" s="3">
        <f t="shared" ca="1" si="311"/>
        <v>-1.3950525282585462</v>
      </c>
      <c r="BG1909" s="9">
        <f t="shared" ca="1" si="312"/>
        <v>0</v>
      </c>
      <c r="BH1909" s="6">
        <f ca="1">IF(ISNUMBER('Descriptive Stats'!BF1909),'Descriptive Stats'!BF1909,#N/A)</f>
        <v>-1.3950525282585462</v>
      </c>
      <c r="BI1909" s="6">
        <f ca="1">IF(ISNUMBER('Descriptive Stats'!E1909),'Descriptive Stats'!E1909,#N/A)</f>
        <v>0</v>
      </c>
    </row>
    <row r="1910" spans="1:61" ht="14.4" x14ac:dyDescent="0.3">
      <c r="A1910" s="2">
        <f>ROW()</f>
        <v>1910</v>
      </c>
      <c r="B1910" s="56"/>
      <c r="C1910" s="8">
        <f t="shared" ca="1" si="313"/>
        <v>14</v>
      </c>
      <c r="D1910" s="8">
        <f t="shared" ca="1" si="314"/>
        <v>0</v>
      </c>
      <c r="E1910" s="50">
        <f t="shared" ca="1" si="308"/>
        <v>6</v>
      </c>
      <c r="F1910" s="2" t="str">
        <f t="shared" ca="1" si="315"/>
        <v/>
      </c>
      <c r="BD1910" s="49">
        <f t="shared" ca="1" si="310"/>
        <v>3900</v>
      </c>
      <c r="BE1910" s="3">
        <f t="shared" ca="1" si="309"/>
        <v>0.38995000000000002</v>
      </c>
      <c r="BF1910" s="3">
        <f t="shared" ca="1" si="311"/>
        <v>-0.2794493539703507</v>
      </c>
      <c r="BG1910" s="9">
        <f t="shared" ca="1" si="312"/>
        <v>6</v>
      </c>
      <c r="BH1910" s="6">
        <f ca="1">IF(ISNUMBER('Descriptive Stats'!BF1910),'Descriptive Stats'!BF1910,#N/A)</f>
        <v>-0.2794493539703507</v>
      </c>
      <c r="BI1910" s="6">
        <f ca="1">IF(ISNUMBER('Descriptive Stats'!E1910),'Descriptive Stats'!E1910,#N/A)</f>
        <v>6</v>
      </c>
    </row>
    <row r="1911" spans="1:61" ht="14.4" x14ac:dyDescent="0.3">
      <c r="A1911" s="2">
        <f>ROW()</f>
        <v>1911</v>
      </c>
      <c r="B1911" s="56"/>
      <c r="C1911" s="8">
        <f t="shared" ca="1" si="313"/>
        <v>16</v>
      </c>
      <c r="D1911" s="8">
        <f t="shared" ca="1" si="314"/>
        <v>6</v>
      </c>
      <c r="E1911" s="50">
        <f t="shared" ca="1" si="308"/>
        <v>0</v>
      </c>
      <c r="F1911" s="2" t="str">
        <f t="shared" ca="1" si="315"/>
        <v/>
      </c>
      <c r="BD1911" s="49">
        <f t="shared" ca="1" si="310"/>
        <v>815.5</v>
      </c>
      <c r="BE1911" s="3">
        <f t="shared" ca="1" si="309"/>
        <v>8.1500000000000003E-2</v>
      </c>
      <c r="BF1911" s="3">
        <f t="shared" ca="1" si="311"/>
        <v>-1.3950525282585462</v>
      </c>
      <c r="BG1911" s="9">
        <f t="shared" ca="1" si="312"/>
        <v>0</v>
      </c>
      <c r="BH1911" s="6">
        <f ca="1">IF(ISNUMBER('Descriptive Stats'!BF1911),'Descriptive Stats'!BF1911,#N/A)</f>
        <v>-1.3950525282585462</v>
      </c>
      <c r="BI1911" s="6">
        <f ca="1">IF(ISNUMBER('Descriptive Stats'!E1911),'Descriptive Stats'!E1911,#N/A)</f>
        <v>0</v>
      </c>
    </row>
    <row r="1912" spans="1:61" ht="14.4" x14ac:dyDescent="0.3">
      <c r="A1912" s="2">
        <f>ROW()</f>
        <v>1912</v>
      </c>
      <c r="B1912" s="56"/>
      <c r="C1912" s="8">
        <f t="shared" ca="1" si="313"/>
        <v>4</v>
      </c>
      <c r="D1912" s="8">
        <f t="shared" ca="1" si="314"/>
        <v>0</v>
      </c>
      <c r="E1912" s="50">
        <f t="shared" ca="1" si="308"/>
        <v>3</v>
      </c>
      <c r="F1912" s="2" t="str">
        <f t="shared" ca="1" si="315"/>
        <v/>
      </c>
      <c r="BD1912" s="49">
        <f t="shared" ca="1" si="310"/>
        <v>3200</v>
      </c>
      <c r="BE1912" s="3">
        <f t="shared" ca="1" si="309"/>
        <v>0.31995000000000001</v>
      </c>
      <c r="BF1912" s="3">
        <f t="shared" ca="1" si="311"/>
        <v>-0.46783862043457014</v>
      </c>
      <c r="BG1912" s="9">
        <f t="shared" ca="1" si="312"/>
        <v>3</v>
      </c>
      <c r="BH1912" s="6">
        <f ca="1">IF(ISNUMBER('Descriptive Stats'!BF1912),'Descriptive Stats'!BF1912,#N/A)</f>
        <v>-0.46783862043457014</v>
      </c>
      <c r="BI1912" s="6">
        <f ca="1">IF(ISNUMBER('Descriptive Stats'!E1912),'Descriptive Stats'!E1912,#N/A)</f>
        <v>3</v>
      </c>
    </row>
    <row r="1913" spans="1:61" ht="14.4" x14ac:dyDescent="0.3">
      <c r="A1913" s="2">
        <f>ROW()</f>
        <v>1913</v>
      </c>
      <c r="B1913" s="56"/>
      <c r="C1913" s="8">
        <f t="shared" ca="1" si="313"/>
        <v>10</v>
      </c>
      <c r="D1913" s="8">
        <f t="shared" ca="1" si="314"/>
        <v>3</v>
      </c>
      <c r="E1913" s="50">
        <f t="shared" ca="1" si="308"/>
        <v>7</v>
      </c>
      <c r="F1913" s="2" t="str">
        <f t="shared" ca="1" si="315"/>
        <v/>
      </c>
      <c r="BD1913" s="49">
        <f t="shared" ca="1" si="310"/>
        <v>4473.5</v>
      </c>
      <c r="BE1913" s="3">
        <f t="shared" ca="1" si="309"/>
        <v>0.44729999999999998</v>
      </c>
      <c r="BF1913" s="3">
        <f t="shared" ca="1" si="311"/>
        <v>-0.13248586824472414</v>
      </c>
      <c r="BG1913" s="9">
        <f t="shared" ca="1" si="312"/>
        <v>7</v>
      </c>
      <c r="BH1913" s="6">
        <f ca="1">IF(ISNUMBER('Descriptive Stats'!BF1913),'Descriptive Stats'!BF1913,#N/A)</f>
        <v>-0.13248586824472414</v>
      </c>
      <c r="BI1913" s="6">
        <f ca="1">IF(ISNUMBER('Descriptive Stats'!E1913),'Descriptive Stats'!E1913,#N/A)</f>
        <v>7</v>
      </c>
    </row>
    <row r="1914" spans="1:61" ht="14.4" x14ac:dyDescent="0.3">
      <c r="A1914" s="2">
        <f>ROW()</f>
        <v>1914</v>
      </c>
      <c r="B1914" s="56"/>
      <c r="C1914" s="8">
        <f t="shared" ca="1" si="313"/>
        <v>6</v>
      </c>
      <c r="D1914" s="8">
        <f t="shared" ca="1" si="314"/>
        <v>7</v>
      </c>
      <c r="E1914" s="50">
        <f t="shared" ca="1" si="308"/>
        <v>2</v>
      </c>
      <c r="F1914" s="2" t="str">
        <f t="shared" ca="1" si="315"/>
        <v/>
      </c>
      <c r="BD1914" s="49">
        <f t="shared" ca="1" si="310"/>
        <v>2595</v>
      </c>
      <c r="BE1914" s="3">
        <f t="shared" ca="1" si="309"/>
        <v>0.25945000000000001</v>
      </c>
      <c r="BF1914" s="3">
        <f t="shared" ca="1" si="311"/>
        <v>-0.6450419512753276</v>
      </c>
      <c r="BG1914" s="9">
        <f t="shared" ca="1" si="312"/>
        <v>2</v>
      </c>
      <c r="BH1914" s="6">
        <f ca="1">IF(ISNUMBER('Descriptive Stats'!BF1914),'Descriptive Stats'!BF1914,#N/A)</f>
        <v>-0.6450419512753276</v>
      </c>
      <c r="BI1914" s="6">
        <f ca="1">IF(ISNUMBER('Descriptive Stats'!E1914),'Descriptive Stats'!E1914,#N/A)</f>
        <v>2</v>
      </c>
    </row>
    <row r="1915" spans="1:61" ht="14.4" x14ac:dyDescent="0.3">
      <c r="A1915" s="2">
        <f>ROW()</f>
        <v>1915</v>
      </c>
      <c r="B1915" s="56"/>
      <c r="C1915" s="8">
        <f t="shared" ca="1" si="313"/>
        <v>3</v>
      </c>
      <c r="D1915" s="8">
        <f t="shared" ca="1" si="314"/>
        <v>2</v>
      </c>
      <c r="E1915" s="50">
        <f t="shared" ca="1" si="308"/>
        <v>2</v>
      </c>
      <c r="F1915" s="2" t="str">
        <f t="shared" ca="1" si="315"/>
        <v/>
      </c>
      <c r="BD1915" s="49">
        <f t="shared" ca="1" si="310"/>
        <v>2595</v>
      </c>
      <c r="BE1915" s="3">
        <f t="shared" ca="1" si="309"/>
        <v>0.25945000000000001</v>
      </c>
      <c r="BF1915" s="3">
        <f t="shared" ca="1" si="311"/>
        <v>-0.6450419512753276</v>
      </c>
      <c r="BG1915" s="9">
        <f t="shared" ca="1" si="312"/>
        <v>2</v>
      </c>
      <c r="BH1915" s="6">
        <f ca="1">IF(ISNUMBER('Descriptive Stats'!BF1915),'Descriptive Stats'!BF1915,#N/A)</f>
        <v>-0.6450419512753276</v>
      </c>
      <c r="BI1915" s="6">
        <f ca="1">IF(ISNUMBER('Descriptive Stats'!E1915),'Descriptive Stats'!E1915,#N/A)</f>
        <v>2</v>
      </c>
    </row>
    <row r="1916" spans="1:61" ht="14.4" x14ac:dyDescent="0.3">
      <c r="A1916" s="2">
        <f>ROW()</f>
        <v>1916</v>
      </c>
      <c r="B1916" s="56"/>
      <c r="C1916" s="8">
        <f t="shared" ca="1" si="313"/>
        <v>9</v>
      </c>
      <c r="D1916" s="8">
        <f t="shared" ca="1" si="314"/>
        <v>2</v>
      </c>
      <c r="E1916" s="50">
        <f t="shared" ca="1" si="308"/>
        <v>4</v>
      </c>
      <c r="F1916" s="2" t="str">
        <f t="shared" ca="1" si="315"/>
        <v/>
      </c>
      <c r="BD1916" s="49">
        <f t="shared" ca="1" si="310"/>
        <v>3442</v>
      </c>
      <c r="BE1916" s="3">
        <f t="shared" ca="1" si="309"/>
        <v>0.34415000000000001</v>
      </c>
      <c r="BF1916" s="3">
        <f t="shared" ca="1" si="311"/>
        <v>-0.40116316278173481</v>
      </c>
      <c r="BG1916" s="9">
        <f t="shared" ca="1" si="312"/>
        <v>4</v>
      </c>
      <c r="BH1916" s="6">
        <f ca="1">IF(ISNUMBER('Descriptive Stats'!BF1916),'Descriptive Stats'!BF1916,#N/A)</f>
        <v>-0.40116316278173481</v>
      </c>
      <c r="BI1916" s="6">
        <f ca="1">IF(ISNUMBER('Descriptive Stats'!E1916),'Descriptive Stats'!E1916,#N/A)</f>
        <v>4</v>
      </c>
    </row>
    <row r="1917" spans="1:61" ht="14.4" x14ac:dyDescent="0.3">
      <c r="A1917" s="2">
        <f>ROW()</f>
        <v>1917</v>
      </c>
      <c r="B1917" s="56"/>
      <c r="C1917" s="8">
        <f t="shared" ca="1" si="313"/>
        <v>13</v>
      </c>
      <c r="D1917" s="8">
        <f t="shared" ca="1" si="314"/>
        <v>4</v>
      </c>
      <c r="E1917" s="50">
        <f t="shared" ca="1" si="308"/>
        <v>15</v>
      </c>
      <c r="F1917" s="2" t="str">
        <f t="shared" ca="1" si="315"/>
        <v/>
      </c>
      <c r="BD1917" s="49">
        <f t="shared" ca="1" si="310"/>
        <v>5051.5</v>
      </c>
      <c r="BE1917" s="3">
        <f t="shared" ca="1" si="309"/>
        <v>0.50509999999999999</v>
      </c>
      <c r="BF1917" s="3">
        <f t="shared" ca="1" si="311"/>
        <v>1.2784152420787677E-2</v>
      </c>
      <c r="BG1917" s="9">
        <f t="shared" ca="1" si="312"/>
        <v>15</v>
      </c>
      <c r="BH1917" s="6">
        <f ca="1">IF(ISNUMBER('Descriptive Stats'!BF1917),'Descriptive Stats'!BF1917,#N/A)</f>
        <v>1.2784152420787677E-2</v>
      </c>
      <c r="BI1917" s="6">
        <f ca="1">IF(ISNUMBER('Descriptive Stats'!E1917),'Descriptive Stats'!E1917,#N/A)</f>
        <v>15</v>
      </c>
    </row>
    <row r="1918" spans="1:61" ht="14.4" x14ac:dyDescent="0.3">
      <c r="A1918" s="2">
        <f>ROW()</f>
        <v>1918</v>
      </c>
      <c r="B1918" s="56"/>
      <c r="C1918" s="8">
        <f t="shared" ca="1" si="313"/>
        <v>24</v>
      </c>
      <c r="D1918" s="8">
        <f t="shared" ca="1" si="314"/>
        <v>15</v>
      </c>
      <c r="E1918" s="50">
        <f t="shared" ca="1" si="308"/>
        <v>0</v>
      </c>
      <c r="F1918" s="2" t="str">
        <f t="shared" ca="1" si="315"/>
        <v/>
      </c>
      <c r="BD1918" s="49">
        <f t="shared" ca="1" si="310"/>
        <v>815.5</v>
      </c>
      <c r="BE1918" s="3">
        <f t="shared" ca="1" si="309"/>
        <v>8.1500000000000003E-2</v>
      </c>
      <c r="BF1918" s="3">
        <f t="shared" ca="1" si="311"/>
        <v>-1.3950525282585462</v>
      </c>
      <c r="BG1918" s="9">
        <f t="shared" ca="1" si="312"/>
        <v>0</v>
      </c>
      <c r="BH1918" s="6">
        <f ca="1">IF(ISNUMBER('Descriptive Stats'!BF1918),'Descriptive Stats'!BF1918,#N/A)</f>
        <v>-1.3950525282585462</v>
      </c>
      <c r="BI1918" s="6">
        <f ca="1">IF(ISNUMBER('Descriptive Stats'!E1918),'Descriptive Stats'!E1918,#N/A)</f>
        <v>0</v>
      </c>
    </row>
    <row r="1919" spans="1:61" ht="14.4" x14ac:dyDescent="0.3">
      <c r="A1919" s="2">
        <f>ROW()</f>
        <v>1919</v>
      </c>
      <c r="B1919" s="56"/>
      <c r="C1919" s="8">
        <f t="shared" ca="1" si="313"/>
        <v>22</v>
      </c>
      <c r="D1919" s="8">
        <f t="shared" ca="1" si="314"/>
        <v>0</v>
      </c>
      <c r="E1919" s="50">
        <f t="shared" ca="1" si="308"/>
        <v>6</v>
      </c>
      <c r="F1919" s="2" t="str">
        <f t="shared" ca="1" si="315"/>
        <v/>
      </c>
      <c r="BD1919" s="49">
        <f t="shared" ca="1" si="310"/>
        <v>3900</v>
      </c>
      <c r="BE1919" s="3">
        <f t="shared" ca="1" si="309"/>
        <v>0.38995000000000002</v>
      </c>
      <c r="BF1919" s="3">
        <f t="shared" ca="1" si="311"/>
        <v>-0.2794493539703507</v>
      </c>
      <c r="BG1919" s="9">
        <f t="shared" ca="1" si="312"/>
        <v>6</v>
      </c>
      <c r="BH1919" s="6">
        <f ca="1">IF(ISNUMBER('Descriptive Stats'!BF1919),'Descriptive Stats'!BF1919,#N/A)</f>
        <v>-0.2794493539703507</v>
      </c>
      <c r="BI1919" s="6">
        <f ca="1">IF(ISNUMBER('Descriptive Stats'!E1919),'Descriptive Stats'!E1919,#N/A)</f>
        <v>6</v>
      </c>
    </row>
    <row r="1920" spans="1:61" ht="14.4" x14ac:dyDescent="0.3">
      <c r="A1920" s="2">
        <f>ROW()</f>
        <v>1920</v>
      </c>
      <c r="B1920" s="56"/>
      <c r="C1920" s="8">
        <f t="shared" ca="1" si="313"/>
        <v>2</v>
      </c>
      <c r="D1920" s="8">
        <f t="shared" ca="1" si="314"/>
        <v>6</v>
      </c>
      <c r="E1920" s="50">
        <f t="shared" ca="1" si="308"/>
        <v>0</v>
      </c>
      <c r="F1920" s="2" t="str">
        <f t="shared" ca="1" si="315"/>
        <v/>
      </c>
      <c r="BD1920" s="49">
        <f t="shared" ca="1" si="310"/>
        <v>815.5</v>
      </c>
      <c r="BE1920" s="3">
        <f t="shared" ca="1" si="309"/>
        <v>8.1500000000000003E-2</v>
      </c>
      <c r="BF1920" s="3">
        <f t="shared" ca="1" si="311"/>
        <v>-1.3950525282585462</v>
      </c>
      <c r="BG1920" s="9">
        <f t="shared" ca="1" si="312"/>
        <v>0</v>
      </c>
      <c r="BH1920" s="6">
        <f ca="1">IF(ISNUMBER('Descriptive Stats'!BF1920),'Descriptive Stats'!BF1920,#N/A)</f>
        <v>-1.3950525282585462</v>
      </c>
      <c r="BI1920" s="6">
        <f ca="1">IF(ISNUMBER('Descriptive Stats'!E1920),'Descriptive Stats'!E1920,#N/A)</f>
        <v>0</v>
      </c>
    </row>
    <row r="1921" spans="1:61" ht="14.4" x14ac:dyDescent="0.3">
      <c r="A1921" s="2">
        <f>ROW()</f>
        <v>1921</v>
      </c>
      <c r="B1921" s="56"/>
      <c r="C1921" s="8">
        <f t="shared" ca="1" si="313"/>
        <v>22</v>
      </c>
      <c r="D1921" s="8">
        <f t="shared" ca="1" si="314"/>
        <v>0</v>
      </c>
      <c r="E1921" s="50">
        <f t="shared" ca="1" si="308"/>
        <v>0</v>
      </c>
      <c r="F1921" s="2" t="str">
        <f t="shared" ca="1" si="315"/>
        <v/>
      </c>
      <c r="BD1921" s="49">
        <f t="shared" ca="1" si="310"/>
        <v>815.5</v>
      </c>
      <c r="BE1921" s="3">
        <f t="shared" ca="1" si="309"/>
        <v>8.1500000000000003E-2</v>
      </c>
      <c r="BF1921" s="3">
        <f t="shared" ca="1" si="311"/>
        <v>-1.3950525282585462</v>
      </c>
      <c r="BG1921" s="9">
        <f t="shared" ca="1" si="312"/>
        <v>0</v>
      </c>
      <c r="BH1921" s="6">
        <f ca="1">IF(ISNUMBER('Descriptive Stats'!BF1921),'Descriptive Stats'!BF1921,#N/A)</f>
        <v>-1.3950525282585462</v>
      </c>
      <c r="BI1921" s="6">
        <f ca="1">IF(ISNUMBER('Descriptive Stats'!E1921),'Descriptive Stats'!E1921,#N/A)</f>
        <v>0</v>
      </c>
    </row>
    <row r="1922" spans="1:61" ht="14.4" x14ac:dyDescent="0.3">
      <c r="A1922" s="2">
        <f>ROW()</f>
        <v>1922</v>
      </c>
      <c r="B1922" s="56"/>
      <c r="C1922" s="8">
        <f t="shared" ca="1" si="313"/>
        <v>14</v>
      </c>
      <c r="D1922" s="8">
        <f t="shared" ca="1" si="314"/>
        <v>0</v>
      </c>
      <c r="E1922" s="50">
        <f t="shared" ca="1" si="308"/>
        <v>2</v>
      </c>
      <c r="F1922" s="2" t="str">
        <f t="shared" ca="1" si="315"/>
        <v/>
      </c>
      <c r="BD1922" s="49">
        <f t="shared" ca="1" si="310"/>
        <v>2595</v>
      </c>
      <c r="BE1922" s="3">
        <f t="shared" ca="1" si="309"/>
        <v>0.25945000000000001</v>
      </c>
      <c r="BF1922" s="3">
        <f t="shared" ca="1" si="311"/>
        <v>-0.6450419512753276</v>
      </c>
      <c r="BG1922" s="9">
        <f t="shared" ca="1" si="312"/>
        <v>2</v>
      </c>
      <c r="BH1922" s="6">
        <f ca="1">IF(ISNUMBER('Descriptive Stats'!BF1922),'Descriptive Stats'!BF1922,#N/A)</f>
        <v>-0.6450419512753276</v>
      </c>
      <c r="BI1922" s="6">
        <f ca="1">IF(ISNUMBER('Descriptive Stats'!E1922),'Descriptive Stats'!E1922,#N/A)</f>
        <v>2</v>
      </c>
    </row>
    <row r="1923" spans="1:61" ht="14.4" x14ac:dyDescent="0.3">
      <c r="A1923" s="2">
        <f>ROW()</f>
        <v>1923</v>
      </c>
      <c r="B1923" s="56"/>
      <c r="C1923" s="8">
        <f t="shared" ca="1" si="313"/>
        <v>9</v>
      </c>
      <c r="D1923" s="8">
        <f t="shared" ca="1" si="314"/>
        <v>2</v>
      </c>
      <c r="E1923" s="50">
        <f t="shared" ref="E1923:E1986" ca="1" si="316">IF(0=MOD(ROW(),$J$1),AVERAGE(OFFSET($D$2,ROW()-$J$1,0,$J$1,1)),"")</f>
        <v>0</v>
      </c>
      <c r="F1923" s="2" t="str">
        <f t="shared" ca="1" si="315"/>
        <v/>
      </c>
      <c r="BD1923" s="49">
        <f t="shared" ca="1" si="310"/>
        <v>815.5</v>
      </c>
      <c r="BE1923" s="3">
        <f t="shared" ca="1" si="309"/>
        <v>8.1500000000000003E-2</v>
      </c>
      <c r="BF1923" s="3">
        <f t="shared" ca="1" si="311"/>
        <v>-1.3950525282585462</v>
      </c>
      <c r="BG1923" s="9">
        <f t="shared" ca="1" si="312"/>
        <v>0</v>
      </c>
      <c r="BH1923" s="6">
        <f ca="1">IF(ISNUMBER('Descriptive Stats'!BF1923),'Descriptive Stats'!BF1923,#N/A)</f>
        <v>-1.3950525282585462</v>
      </c>
      <c r="BI1923" s="6">
        <f ca="1">IF(ISNUMBER('Descriptive Stats'!E1923),'Descriptive Stats'!E1923,#N/A)</f>
        <v>0</v>
      </c>
    </row>
    <row r="1924" spans="1:61" ht="14.4" x14ac:dyDescent="0.3">
      <c r="A1924" s="2">
        <f>ROW()</f>
        <v>1924</v>
      </c>
      <c r="B1924" s="56"/>
      <c r="C1924" s="8">
        <f t="shared" ca="1" si="313"/>
        <v>15</v>
      </c>
      <c r="D1924" s="8">
        <f t="shared" ca="1" si="314"/>
        <v>0</v>
      </c>
      <c r="E1924" s="50">
        <f t="shared" ca="1" si="316"/>
        <v>15</v>
      </c>
      <c r="F1924" s="2" t="str">
        <f t="shared" ca="1" si="315"/>
        <v/>
      </c>
      <c r="BD1924" s="49">
        <f t="shared" ca="1" si="310"/>
        <v>5051.5</v>
      </c>
      <c r="BE1924" s="3">
        <f t="shared" ca="1" si="309"/>
        <v>0.50509999999999999</v>
      </c>
      <c r="BF1924" s="3">
        <f t="shared" ca="1" si="311"/>
        <v>1.2784152420787677E-2</v>
      </c>
      <c r="BG1924" s="9">
        <f t="shared" ca="1" si="312"/>
        <v>15</v>
      </c>
      <c r="BH1924" s="6">
        <f ca="1">IF(ISNUMBER('Descriptive Stats'!BF1924),'Descriptive Stats'!BF1924,#N/A)</f>
        <v>1.2784152420787677E-2</v>
      </c>
      <c r="BI1924" s="6">
        <f ca="1">IF(ISNUMBER('Descriptive Stats'!E1924),'Descriptive Stats'!E1924,#N/A)</f>
        <v>15</v>
      </c>
    </row>
    <row r="1925" spans="1:61" ht="14.4" x14ac:dyDescent="0.3">
      <c r="A1925" s="2">
        <f>ROW()</f>
        <v>1925</v>
      </c>
      <c r="B1925" s="56"/>
      <c r="C1925" s="8">
        <f t="shared" ca="1" si="313"/>
        <v>24</v>
      </c>
      <c r="D1925" s="8">
        <f t="shared" ca="1" si="314"/>
        <v>15</v>
      </c>
      <c r="E1925" s="50">
        <f t="shared" ca="1" si="316"/>
        <v>9</v>
      </c>
      <c r="F1925" s="2" t="str">
        <f t="shared" ca="1" si="315"/>
        <v/>
      </c>
      <c r="BD1925" s="49">
        <f t="shared" ca="1" si="310"/>
        <v>4819</v>
      </c>
      <c r="BE1925" s="3">
        <f t="shared" ca="1" si="309"/>
        <v>0.48185</v>
      </c>
      <c r="BF1925" s="3">
        <f t="shared" ca="1" si="311"/>
        <v>-4.5511009098988427E-2</v>
      </c>
      <c r="BG1925" s="9">
        <f t="shared" ca="1" si="312"/>
        <v>9</v>
      </c>
      <c r="BH1925" s="6">
        <f ca="1">IF(ISNUMBER('Descriptive Stats'!BF1925),'Descriptive Stats'!BF1925,#N/A)</f>
        <v>-4.5511009098988427E-2</v>
      </c>
      <c r="BI1925" s="6">
        <f ca="1">IF(ISNUMBER('Descriptive Stats'!E1925),'Descriptive Stats'!E1925,#N/A)</f>
        <v>9</v>
      </c>
    </row>
    <row r="1926" spans="1:61" ht="14.4" x14ac:dyDescent="0.3">
      <c r="A1926" s="2">
        <f>ROW()</f>
        <v>1926</v>
      </c>
      <c r="B1926" s="56"/>
      <c r="C1926" s="8">
        <f t="shared" ca="1" si="313"/>
        <v>23</v>
      </c>
      <c r="D1926" s="8">
        <f t="shared" ca="1" si="314"/>
        <v>9</v>
      </c>
      <c r="E1926" s="50">
        <f t="shared" ca="1" si="316"/>
        <v>2</v>
      </c>
      <c r="F1926" s="2" t="str">
        <f t="shared" ca="1" si="315"/>
        <v/>
      </c>
      <c r="BD1926" s="49">
        <f t="shared" ca="1" si="310"/>
        <v>2595</v>
      </c>
      <c r="BE1926" s="3">
        <f t="shared" ca="1" si="309"/>
        <v>0.25945000000000001</v>
      </c>
      <c r="BF1926" s="3">
        <f t="shared" ca="1" si="311"/>
        <v>-0.6450419512753276</v>
      </c>
      <c r="BG1926" s="9">
        <f t="shared" ca="1" si="312"/>
        <v>2</v>
      </c>
      <c r="BH1926" s="6">
        <f ca="1">IF(ISNUMBER('Descriptive Stats'!BF1926),'Descriptive Stats'!BF1926,#N/A)</f>
        <v>-0.6450419512753276</v>
      </c>
      <c r="BI1926" s="6">
        <f ca="1">IF(ISNUMBER('Descriptive Stats'!E1926),'Descriptive Stats'!E1926,#N/A)</f>
        <v>2</v>
      </c>
    </row>
    <row r="1927" spans="1:61" ht="14.4" x14ac:dyDescent="0.3">
      <c r="A1927" s="2">
        <f>ROW()</f>
        <v>1927</v>
      </c>
      <c r="B1927" s="56"/>
      <c r="C1927" s="8">
        <f t="shared" ca="1" si="313"/>
        <v>9</v>
      </c>
      <c r="D1927" s="8">
        <f t="shared" ca="1" si="314"/>
        <v>2</v>
      </c>
      <c r="E1927" s="50">
        <f t="shared" ca="1" si="316"/>
        <v>2</v>
      </c>
      <c r="F1927" s="2" t="str">
        <f t="shared" ca="1" si="315"/>
        <v/>
      </c>
      <c r="BD1927" s="49">
        <f t="shared" ca="1" si="310"/>
        <v>2595</v>
      </c>
      <c r="BE1927" s="3">
        <f t="shared" ref="BE1927:BE1990" ca="1" si="317">IF(ISNUMBER(BD1927),(BD1927-0.5)/$BK$4,"")</f>
        <v>0.25945000000000001</v>
      </c>
      <c r="BF1927" s="3">
        <f t="shared" ca="1" si="311"/>
        <v>-0.6450419512753276</v>
      </c>
      <c r="BG1927" s="9">
        <f t="shared" ca="1" si="312"/>
        <v>2</v>
      </c>
      <c r="BH1927" s="6">
        <f ca="1">IF(ISNUMBER('Descriptive Stats'!BF1927),'Descriptive Stats'!BF1927,#N/A)</f>
        <v>-0.6450419512753276</v>
      </c>
      <c r="BI1927" s="6">
        <f ca="1">IF(ISNUMBER('Descriptive Stats'!E1927),'Descriptive Stats'!E1927,#N/A)</f>
        <v>2</v>
      </c>
    </row>
    <row r="1928" spans="1:61" ht="14.4" x14ac:dyDescent="0.3">
      <c r="A1928" s="2">
        <f>ROW()</f>
        <v>1928</v>
      </c>
      <c r="B1928" s="56"/>
      <c r="C1928" s="8">
        <f t="shared" ca="1" si="313"/>
        <v>17</v>
      </c>
      <c r="D1928" s="8">
        <f t="shared" ca="1" si="314"/>
        <v>2</v>
      </c>
      <c r="E1928" s="50">
        <f t="shared" ca="1" si="316"/>
        <v>2</v>
      </c>
      <c r="F1928" s="2" t="str">
        <f t="shared" ca="1" si="315"/>
        <v/>
      </c>
      <c r="BD1928" s="49">
        <f t="shared" ref="BD1928:BD1991" ca="1" si="318">IF(ISNUMBER(BG1928),_xlfn.RANK.AVG(BG1928,$BG$2:$BG$5414,1),"")</f>
        <v>2595</v>
      </c>
      <c r="BE1928" s="3">
        <f t="shared" ca="1" si="317"/>
        <v>0.25945000000000001</v>
      </c>
      <c r="BF1928" s="3">
        <f t="shared" ca="1" si="311"/>
        <v>-0.6450419512753276</v>
      </c>
      <c r="BG1928" s="9">
        <f t="shared" ca="1" si="312"/>
        <v>2</v>
      </c>
      <c r="BH1928" s="6">
        <f ca="1">IF(ISNUMBER('Descriptive Stats'!BF1928),'Descriptive Stats'!BF1928,#N/A)</f>
        <v>-0.6450419512753276</v>
      </c>
      <c r="BI1928" s="6">
        <f ca="1">IF(ISNUMBER('Descriptive Stats'!E1928),'Descriptive Stats'!E1928,#N/A)</f>
        <v>2</v>
      </c>
    </row>
    <row r="1929" spans="1:61" ht="14.4" x14ac:dyDescent="0.3">
      <c r="A1929" s="2">
        <f>ROW()</f>
        <v>1929</v>
      </c>
      <c r="B1929" s="56"/>
      <c r="C1929" s="8">
        <f t="shared" ca="1" si="313"/>
        <v>17</v>
      </c>
      <c r="D1929" s="8">
        <f t="shared" ca="1" si="314"/>
        <v>2</v>
      </c>
      <c r="E1929" s="50">
        <f t="shared" ca="1" si="316"/>
        <v>0</v>
      </c>
      <c r="F1929" s="2" t="str">
        <f t="shared" ca="1" si="315"/>
        <v/>
      </c>
      <c r="BD1929" s="49">
        <f t="shared" ca="1" si="318"/>
        <v>815.5</v>
      </c>
      <c r="BE1929" s="3">
        <f t="shared" ca="1" si="317"/>
        <v>8.1500000000000003E-2</v>
      </c>
      <c r="BF1929" s="3">
        <f t="shared" ref="BF1929:BF1992" ca="1" si="319">IF(ISNUMBER(BE1929),_xlfn.NORM.INV(BE1929,0,1),"")</f>
        <v>-1.3950525282585462</v>
      </c>
      <c r="BG1929" s="9">
        <f t="shared" ref="BG1929:BG1992" ca="1" si="320">IF(ISNUMBER(E1929),E1929,"")</f>
        <v>0</v>
      </c>
      <c r="BH1929" s="6">
        <f ca="1">IF(ISNUMBER('Descriptive Stats'!BF1929),'Descriptive Stats'!BF1929,#N/A)</f>
        <v>-1.3950525282585462</v>
      </c>
      <c r="BI1929" s="6">
        <f ca="1">IF(ISNUMBER('Descriptive Stats'!E1929),'Descriptive Stats'!E1929,#N/A)</f>
        <v>0</v>
      </c>
    </row>
    <row r="1930" spans="1:61" ht="14.4" x14ac:dyDescent="0.3">
      <c r="A1930" s="2">
        <f>ROW()</f>
        <v>1930</v>
      </c>
      <c r="B1930" s="56"/>
      <c r="C1930" s="8">
        <f t="shared" ca="1" si="313"/>
        <v>20</v>
      </c>
      <c r="D1930" s="8">
        <f t="shared" ca="1" si="314"/>
        <v>0</v>
      </c>
      <c r="E1930" s="50">
        <f t="shared" ca="1" si="316"/>
        <v>6</v>
      </c>
      <c r="F1930" s="2" t="str">
        <f t="shared" ca="1" si="315"/>
        <v/>
      </c>
      <c r="BD1930" s="49">
        <f t="shared" ca="1" si="318"/>
        <v>3900</v>
      </c>
      <c r="BE1930" s="3">
        <f t="shared" ca="1" si="317"/>
        <v>0.38995000000000002</v>
      </c>
      <c r="BF1930" s="3">
        <f t="shared" ca="1" si="319"/>
        <v>-0.2794493539703507</v>
      </c>
      <c r="BG1930" s="9">
        <f t="shared" ca="1" si="320"/>
        <v>6</v>
      </c>
      <c r="BH1930" s="6">
        <f ca="1">IF(ISNUMBER('Descriptive Stats'!BF1930),'Descriptive Stats'!BF1930,#N/A)</f>
        <v>-0.2794493539703507</v>
      </c>
      <c r="BI1930" s="6">
        <f ca="1">IF(ISNUMBER('Descriptive Stats'!E1930),'Descriptive Stats'!E1930,#N/A)</f>
        <v>6</v>
      </c>
    </row>
    <row r="1931" spans="1:61" ht="14.4" x14ac:dyDescent="0.3">
      <c r="A1931" s="2">
        <f>ROW()</f>
        <v>1931</v>
      </c>
      <c r="B1931" s="56"/>
      <c r="C1931" s="8">
        <f t="shared" ca="1" si="313"/>
        <v>2</v>
      </c>
      <c r="D1931" s="8">
        <f t="shared" ca="1" si="314"/>
        <v>6</v>
      </c>
      <c r="E1931" s="50">
        <f t="shared" ca="1" si="316"/>
        <v>9</v>
      </c>
      <c r="F1931" s="2" t="str">
        <f t="shared" ca="1" si="315"/>
        <v/>
      </c>
      <c r="BD1931" s="49">
        <f t="shared" ca="1" si="318"/>
        <v>4819</v>
      </c>
      <c r="BE1931" s="3">
        <f t="shared" ca="1" si="317"/>
        <v>0.48185</v>
      </c>
      <c r="BF1931" s="3">
        <f t="shared" ca="1" si="319"/>
        <v>-4.5511009098988427E-2</v>
      </c>
      <c r="BG1931" s="9">
        <f t="shared" ca="1" si="320"/>
        <v>9</v>
      </c>
      <c r="BH1931" s="6">
        <f ca="1">IF(ISNUMBER('Descriptive Stats'!BF1931),'Descriptive Stats'!BF1931,#N/A)</f>
        <v>-4.5511009098988427E-2</v>
      </c>
      <c r="BI1931" s="6">
        <f ca="1">IF(ISNUMBER('Descriptive Stats'!E1931),'Descriptive Stats'!E1931,#N/A)</f>
        <v>9</v>
      </c>
    </row>
    <row r="1932" spans="1:61" ht="14.4" x14ac:dyDescent="0.3">
      <c r="A1932" s="2">
        <f>ROW()</f>
        <v>1932</v>
      </c>
      <c r="B1932" s="56"/>
      <c r="C1932" s="8">
        <f t="shared" ca="1" si="313"/>
        <v>23</v>
      </c>
      <c r="D1932" s="8">
        <f t="shared" ca="1" si="314"/>
        <v>9</v>
      </c>
      <c r="E1932" s="50">
        <f t="shared" ca="1" si="316"/>
        <v>1</v>
      </c>
      <c r="F1932" s="2" t="str">
        <f t="shared" ca="1" si="315"/>
        <v/>
      </c>
      <c r="BD1932" s="49">
        <f t="shared" ca="1" si="318"/>
        <v>1871</v>
      </c>
      <c r="BE1932" s="3">
        <f t="shared" ca="1" si="317"/>
        <v>0.18704999999999999</v>
      </c>
      <c r="BF1932" s="3">
        <f t="shared" ca="1" si="319"/>
        <v>-0.88881967520906158</v>
      </c>
      <c r="BG1932" s="9">
        <f t="shared" ca="1" si="320"/>
        <v>1</v>
      </c>
      <c r="BH1932" s="6">
        <f ca="1">IF(ISNUMBER('Descriptive Stats'!BF1932),'Descriptive Stats'!BF1932,#N/A)</f>
        <v>-0.88881967520906158</v>
      </c>
      <c r="BI1932" s="6">
        <f ca="1">IF(ISNUMBER('Descriptive Stats'!E1932),'Descriptive Stats'!E1932,#N/A)</f>
        <v>1</v>
      </c>
    </row>
    <row r="1933" spans="1:61" ht="14.4" x14ac:dyDescent="0.3">
      <c r="A1933" s="2">
        <f>ROW()</f>
        <v>1933</v>
      </c>
      <c r="B1933" s="56"/>
      <c r="C1933" s="8">
        <f t="shared" ca="1" si="313"/>
        <v>12</v>
      </c>
      <c r="D1933" s="8">
        <f t="shared" ca="1" si="314"/>
        <v>1</v>
      </c>
      <c r="E1933" s="50">
        <f t="shared" ca="1" si="316"/>
        <v>2</v>
      </c>
      <c r="F1933" s="2" t="str">
        <f t="shared" ca="1" si="315"/>
        <v/>
      </c>
      <c r="BD1933" s="49">
        <f t="shared" ca="1" si="318"/>
        <v>2595</v>
      </c>
      <c r="BE1933" s="3">
        <f t="shared" ca="1" si="317"/>
        <v>0.25945000000000001</v>
      </c>
      <c r="BF1933" s="3">
        <f t="shared" ca="1" si="319"/>
        <v>-0.6450419512753276</v>
      </c>
      <c r="BG1933" s="9">
        <f t="shared" ca="1" si="320"/>
        <v>2</v>
      </c>
      <c r="BH1933" s="6">
        <f ca="1">IF(ISNUMBER('Descriptive Stats'!BF1933),'Descriptive Stats'!BF1933,#N/A)</f>
        <v>-0.6450419512753276</v>
      </c>
      <c r="BI1933" s="6">
        <f ca="1">IF(ISNUMBER('Descriptive Stats'!E1933),'Descriptive Stats'!E1933,#N/A)</f>
        <v>2</v>
      </c>
    </row>
    <row r="1934" spans="1:61" ht="14.4" x14ac:dyDescent="0.3">
      <c r="A1934" s="2">
        <f>ROW()</f>
        <v>1934</v>
      </c>
      <c r="B1934" s="56"/>
      <c r="C1934" s="8">
        <f t="shared" ca="1" si="313"/>
        <v>9</v>
      </c>
      <c r="D1934" s="8">
        <f t="shared" ca="1" si="314"/>
        <v>2</v>
      </c>
      <c r="E1934" s="50">
        <f t="shared" ca="1" si="316"/>
        <v>0</v>
      </c>
      <c r="F1934" s="2" t="str">
        <f t="shared" ca="1" si="315"/>
        <v/>
      </c>
      <c r="BD1934" s="49">
        <f t="shared" ca="1" si="318"/>
        <v>815.5</v>
      </c>
      <c r="BE1934" s="3">
        <f t="shared" ca="1" si="317"/>
        <v>8.1500000000000003E-2</v>
      </c>
      <c r="BF1934" s="3">
        <f t="shared" ca="1" si="319"/>
        <v>-1.3950525282585462</v>
      </c>
      <c r="BG1934" s="9">
        <f t="shared" ca="1" si="320"/>
        <v>0</v>
      </c>
      <c r="BH1934" s="6">
        <f ca="1">IF(ISNUMBER('Descriptive Stats'!BF1934),'Descriptive Stats'!BF1934,#N/A)</f>
        <v>-1.3950525282585462</v>
      </c>
      <c r="BI1934" s="6">
        <f ca="1">IF(ISNUMBER('Descriptive Stats'!E1934),'Descriptive Stats'!E1934,#N/A)</f>
        <v>0</v>
      </c>
    </row>
    <row r="1935" spans="1:61" ht="14.4" x14ac:dyDescent="0.3">
      <c r="A1935" s="2">
        <f>ROW()</f>
        <v>1935</v>
      </c>
      <c r="B1935" s="56"/>
      <c r="C1935" s="8">
        <f t="shared" ca="1" si="313"/>
        <v>22</v>
      </c>
      <c r="D1935" s="8">
        <f t="shared" ca="1" si="314"/>
        <v>0</v>
      </c>
      <c r="E1935" s="50">
        <f t="shared" ca="1" si="316"/>
        <v>0</v>
      </c>
      <c r="F1935" s="2" t="str">
        <f t="shared" ca="1" si="315"/>
        <v/>
      </c>
      <c r="BD1935" s="49">
        <f t="shared" ca="1" si="318"/>
        <v>815.5</v>
      </c>
      <c r="BE1935" s="3">
        <f t="shared" ca="1" si="317"/>
        <v>8.1500000000000003E-2</v>
      </c>
      <c r="BF1935" s="3">
        <f t="shared" ca="1" si="319"/>
        <v>-1.3950525282585462</v>
      </c>
      <c r="BG1935" s="9">
        <f t="shared" ca="1" si="320"/>
        <v>0</v>
      </c>
      <c r="BH1935" s="6">
        <f ca="1">IF(ISNUMBER('Descriptive Stats'!BF1935),'Descriptive Stats'!BF1935,#N/A)</f>
        <v>-1.3950525282585462</v>
      </c>
      <c r="BI1935" s="6">
        <f ca="1">IF(ISNUMBER('Descriptive Stats'!E1935),'Descriptive Stats'!E1935,#N/A)</f>
        <v>0</v>
      </c>
    </row>
    <row r="1936" spans="1:61" ht="14.4" x14ac:dyDescent="0.3">
      <c r="A1936" s="2">
        <f>ROW()</f>
        <v>1936</v>
      </c>
      <c r="B1936" s="56"/>
      <c r="C1936" s="8">
        <f t="shared" ca="1" si="313"/>
        <v>18</v>
      </c>
      <c r="D1936" s="8">
        <f t="shared" ca="1" si="314"/>
        <v>0</v>
      </c>
      <c r="E1936" s="50">
        <f t="shared" ca="1" si="316"/>
        <v>2</v>
      </c>
      <c r="F1936" s="2" t="str">
        <f t="shared" ca="1" si="315"/>
        <v/>
      </c>
      <c r="BD1936" s="49">
        <f t="shared" ca="1" si="318"/>
        <v>2595</v>
      </c>
      <c r="BE1936" s="3">
        <f t="shared" ca="1" si="317"/>
        <v>0.25945000000000001</v>
      </c>
      <c r="BF1936" s="3">
        <f t="shared" ca="1" si="319"/>
        <v>-0.6450419512753276</v>
      </c>
      <c r="BG1936" s="9">
        <f t="shared" ca="1" si="320"/>
        <v>2</v>
      </c>
      <c r="BH1936" s="6">
        <f ca="1">IF(ISNUMBER('Descriptive Stats'!BF1936),'Descriptive Stats'!BF1936,#N/A)</f>
        <v>-0.6450419512753276</v>
      </c>
      <c r="BI1936" s="6">
        <f ca="1">IF(ISNUMBER('Descriptive Stats'!E1936),'Descriptive Stats'!E1936,#N/A)</f>
        <v>2</v>
      </c>
    </row>
    <row r="1937" spans="1:61" ht="14.4" x14ac:dyDescent="0.3">
      <c r="A1937" s="2">
        <f>ROW()</f>
        <v>1937</v>
      </c>
      <c r="B1937" s="56"/>
      <c r="C1937" s="8">
        <f t="shared" ref="C1937:C2000" ca="1" si="321">RANDBETWEEN(2,COUNT(B:B))</f>
        <v>3</v>
      </c>
      <c r="D1937" s="8">
        <f t="shared" ref="D1937:D2000" ca="1" si="322">VLOOKUP(C1937,A:B,2,TRUE)</f>
        <v>2</v>
      </c>
      <c r="E1937" s="50">
        <f t="shared" ca="1" si="316"/>
        <v>1</v>
      </c>
      <c r="F1937" s="2" t="str">
        <f t="shared" ref="F1937:F2000" ca="1" si="323">IF(ISNUMBER(E1937),IF(OR(E1937&lt;$K$16,E1937&gt;$K$14),"X",""),"")</f>
        <v/>
      </c>
      <c r="BD1937" s="49">
        <f t="shared" ca="1" si="318"/>
        <v>1871</v>
      </c>
      <c r="BE1937" s="3">
        <f t="shared" ca="1" si="317"/>
        <v>0.18704999999999999</v>
      </c>
      <c r="BF1937" s="3">
        <f t="shared" ca="1" si="319"/>
        <v>-0.88881967520906158</v>
      </c>
      <c r="BG1937" s="9">
        <f t="shared" ca="1" si="320"/>
        <v>1</v>
      </c>
      <c r="BH1937" s="6">
        <f ca="1">IF(ISNUMBER('Descriptive Stats'!BF1937),'Descriptive Stats'!BF1937,#N/A)</f>
        <v>-0.88881967520906158</v>
      </c>
      <c r="BI1937" s="6">
        <f ca="1">IF(ISNUMBER('Descriptive Stats'!E1937),'Descriptive Stats'!E1937,#N/A)</f>
        <v>1</v>
      </c>
    </row>
    <row r="1938" spans="1:61" ht="14.4" x14ac:dyDescent="0.3">
      <c r="A1938" s="2">
        <f>ROW()</f>
        <v>1938</v>
      </c>
      <c r="B1938" s="56"/>
      <c r="C1938" s="8">
        <f t="shared" ca="1" si="321"/>
        <v>8</v>
      </c>
      <c r="D1938" s="8">
        <f t="shared" ca="1" si="322"/>
        <v>1</v>
      </c>
      <c r="E1938" s="50">
        <f t="shared" ca="1" si="316"/>
        <v>6</v>
      </c>
      <c r="F1938" s="2" t="str">
        <f t="shared" ca="1" si="323"/>
        <v/>
      </c>
      <c r="BD1938" s="49">
        <f t="shared" ca="1" si="318"/>
        <v>3900</v>
      </c>
      <c r="BE1938" s="3">
        <f t="shared" ca="1" si="317"/>
        <v>0.38995000000000002</v>
      </c>
      <c r="BF1938" s="3">
        <f t="shared" ca="1" si="319"/>
        <v>-0.2794493539703507</v>
      </c>
      <c r="BG1938" s="9">
        <f t="shared" ca="1" si="320"/>
        <v>6</v>
      </c>
      <c r="BH1938" s="6">
        <f ca="1">IF(ISNUMBER('Descriptive Stats'!BF1938),'Descriptive Stats'!BF1938,#N/A)</f>
        <v>-0.2794493539703507</v>
      </c>
      <c r="BI1938" s="6">
        <f ca="1">IF(ISNUMBER('Descriptive Stats'!E1938),'Descriptive Stats'!E1938,#N/A)</f>
        <v>6</v>
      </c>
    </row>
    <row r="1939" spans="1:61" ht="14.4" x14ac:dyDescent="0.3">
      <c r="A1939" s="2">
        <f>ROW()</f>
        <v>1939</v>
      </c>
      <c r="B1939" s="56"/>
      <c r="C1939" s="8">
        <f t="shared" ca="1" si="321"/>
        <v>16</v>
      </c>
      <c r="D1939" s="8">
        <f t="shared" ca="1" si="322"/>
        <v>6</v>
      </c>
      <c r="E1939" s="50">
        <f t="shared" ca="1" si="316"/>
        <v>2</v>
      </c>
      <c r="F1939" s="2" t="str">
        <f t="shared" ca="1" si="323"/>
        <v/>
      </c>
      <c r="BD1939" s="49">
        <f t="shared" ca="1" si="318"/>
        <v>2595</v>
      </c>
      <c r="BE1939" s="3">
        <f t="shared" ca="1" si="317"/>
        <v>0.25945000000000001</v>
      </c>
      <c r="BF1939" s="3">
        <f t="shared" ca="1" si="319"/>
        <v>-0.6450419512753276</v>
      </c>
      <c r="BG1939" s="9">
        <f t="shared" ca="1" si="320"/>
        <v>2</v>
      </c>
      <c r="BH1939" s="6">
        <f ca="1">IF(ISNUMBER('Descriptive Stats'!BF1939),'Descriptive Stats'!BF1939,#N/A)</f>
        <v>-0.6450419512753276</v>
      </c>
      <c r="BI1939" s="6">
        <f ca="1">IF(ISNUMBER('Descriptive Stats'!E1939),'Descriptive Stats'!E1939,#N/A)</f>
        <v>2</v>
      </c>
    </row>
    <row r="1940" spans="1:61" ht="14.4" x14ac:dyDescent="0.3">
      <c r="A1940" s="2">
        <f>ROW()</f>
        <v>1940</v>
      </c>
      <c r="B1940" s="56"/>
      <c r="C1940" s="8">
        <f t="shared" ca="1" si="321"/>
        <v>17</v>
      </c>
      <c r="D1940" s="8">
        <f t="shared" ca="1" si="322"/>
        <v>2</v>
      </c>
      <c r="E1940" s="50">
        <f t="shared" ca="1" si="316"/>
        <v>2</v>
      </c>
      <c r="F1940" s="2" t="str">
        <f t="shared" ca="1" si="323"/>
        <v/>
      </c>
      <c r="BD1940" s="49">
        <f t="shared" ca="1" si="318"/>
        <v>2595</v>
      </c>
      <c r="BE1940" s="3">
        <f t="shared" ca="1" si="317"/>
        <v>0.25945000000000001</v>
      </c>
      <c r="BF1940" s="3">
        <f t="shared" ca="1" si="319"/>
        <v>-0.6450419512753276</v>
      </c>
      <c r="BG1940" s="9">
        <f t="shared" ca="1" si="320"/>
        <v>2</v>
      </c>
      <c r="BH1940" s="6">
        <f ca="1">IF(ISNUMBER('Descriptive Stats'!BF1940),'Descriptive Stats'!BF1940,#N/A)</f>
        <v>-0.6450419512753276</v>
      </c>
      <c r="BI1940" s="6">
        <f ca="1">IF(ISNUMBER('Descriptive Stats'!E1940),'Descriptive Stats'!E1940,#N/A)</f>
        <v>2</v>
      </c>
    </row>
    <row r="1941" spans="1:61" ht="14.4" x14ac:dyDescent="0.3">
      <c r="A1941" s="2">
        <f>ROW()</f>
        <v>1941</v>
      </c>
      <c r="B1941" s="56"/>
      <c r="C1941" s="8">
        <f t="shared" ca="1" si="321"/>
        <v>21</v>
      </c>
      <c r="D1941" s="8">
        <f t="shared" ca="1" si="322"/>
        <v>2</v>
      </c>
      <c r="E1941" s="50">
        <f t="shared" ca="1" si="316"/>
        <v>19</v>
      </c>
      <c r="F1941" s="2" t="str">
        <f t="shared" ca="1" si="323"/>
        <v>X</v>
      </c>
      <c r="BD1941" s="49">
        <f t="shared" ca="1" si="318"/>
        <v>5294</v>
      </c>
      <c r="BE1941" s="3">
        <f t="shared" ca="1" si="317"/>
        <v>0.52934999999999999</v>
      </c>
      <c r="BF1941" s="3">
        <f t="shared" ca="1" si="319"/>
        <v>7.3636031452008061E-2</v>
      </c>
      <c r="BG1941" s="9">
        <f t="shared" ca="1" si="320"/>
        <v>19</v>
      </c>
      <c r="BH1941" s="6">
        <f ca="1">IF(ISNUMBER('Descriptive Stats'!BF1941),'Descriptive Stats'!BF1941,#N/A)</f>
        <v>7.3636031452008061E-2</v>
      </c>
      <c r="BI1941" s="6">
        <f ca="1">IF(ISNUMBER('Descriptive Stats'!E1941),'Descriptive Stats'!E1941,#N/A)</f>
        <v>19</v>
      </c>
    </row>
    <row r="1942" spans="1:61" ht="14.4" x14ac:dyDescent="0.3">
      <c r="A1942" s="2">
        <f>ROW()</f>
        <v>1942</v>
      </c>
      <c r="B1942" s="56"/>
      <c r="C1942" s="8">
        <f t="shared" ca="1" si="321"/>
        <v>7</v>
      </c>
      <c r="D1942" s="8">
        <f t="shared" ca="1" si="322"/>
        <v>19</v>
      </c>
      <c r="E1942" s="50">
        <f t="shared" ca="1" si="316"/>
        <v>2</v>
      </c>
      <c r="F1942" s="2" t="str">
        <f t="shared" ca="1" si="323"/>
        <v/>
      </c>
      <c r="BD1942" s="49">
        <f t="shared" ca="1" si="318"/>
        <v>2595</v>
      </c>
      <c r="BE1942" s="3">
        <f t="shared" ca="1" si="317"/>
        <v>0.25945000000000001</v>
      </c>
      <c r="BF1942" s="3">
        <f t="shared" ca="1" si="319"/>
        <v>-0.6450419512753276</v>
      </c>
      <c r="BG1942" s="9">
        <f t="shared" ca="1" si="320"/>
        <v>2</v>
      </c>
      <c r="BH1942" s="6">
        <f ca="1">IF(ISNUMBER('Descriptive Stats'!BF1942),'Descriptive Stats'!BF1942,#N/A)</f>
        <v>-0.6450419512753276</v>
      </c>
      <c r="BI1942" s="6">
        <f ca="1">IF(ISNUMBER('Descriptive Stats'!E1942),'Descriptive Stats'!E1942,#N/A)</f>
        <v>2</v>
      </c>
    </row>
    <row r="1943" spans="1:61" ht="14.4" x14ac:dyDescent="0.3">
      <c r="A1943" s="2">
        <f>ROW()</f>
        <v>1943</v>
      </c>
      <c r="B1943" s="56"/>
      <c r="C1943" s="8">
        <f t="shared" ca="1" si="321"/>
        <v>3</v>
      </c>
      <c r="D1943" s="8">
        <f t="shared" ca="1" si="322"/>
        <v>2</v>
      </c>
      <c r="E1943" s="50">
        <f t="shared" ca="1" si="316"/>
        <v>0</v>
      </c>
      <c r="F1943" s="2" t="str">
        <f t="shared" ca="1" si="323"/>
        <v/>
      </c>
      <c r="BD1943" s="49">
        <f t="shared" ca="1" si="318"/>
        <v>815.5</v>
      </c>
      <c r="BE1943" s="3">
        <f t="shared" ca="1" si="317"/>
        <v>8.1500000000000003E-2</v>
      </c>
      <c r="BF1943" s="3">
        <f t="shared" ca="1" si="319"/>
        <v>-1.3950525282585462</v>
      </c>
      <c r="BG1943" s="9">
        <f t="shared" ca="1" si="320"/>
        <v>0</v>
      </c>
      <c r="BH1943" s="6">
        <f ca="1">IF(ISNUMBER('Descriptive Stats'!BF1943),'Descriptive Stats'!BF1943,#N/A)</f>
        <v>-1.3950525282585462</v>
      </c>
      <c r="BI1943" s="6">
        <f ca="1">IF(ISNUMBER('Descriptive Stats'!E1943),'Descriptive Stats'!E1943,#N/A)</f>
        <v>0</v>
      </c>
    </row>
    <row r="1944" spans="1:61" ht="14.4" x14ac:dyDescent="0.3">
      <c r="A1944" s="2">
        <f>ROW()</f>
        <v>1944</v>
      </c>
      <c r="B1944" s="56"/>
      <c r="C1944" s="8">
        <f t="shared" ca="1" si="321"/>
        <v>18</v>
      </c>
      <c r="D1944" s="8">
        <f t="shared" ca="1" si="322"/>
        <v>0</v>
      </c>
      <c r="E1944" s="50">
        <f t="shared" ca="1" si="316"/>
        <v>3</v>
      </c>
      <c r="F1944" s="2" t="str">
        <f t="shared" ca="1" si="323"/>
        <v/>
      </c>
      <c r="BD1944" s="49">
        <f t="shared" ca="1" si="318"/>
        <v>3200</v>
      </c>
      <c r="BE1944" s="3">
        <f t="shared" ca="1" si="317"/>
        <v>0.31995000000000001</v>
      </c>
      <c r="BF1944" s="3">
        <f t="shared" ca="1" si="319"/>
        <v>-0.46783862043457014</v>
      </c>
      <c r="BG1944" s="9">
        <f t="shared" ca="1" si="320"/>
        <v>3</v>
      </c>
      <c r="BH1944" s="6">
        <f ca="1">IF(ISNUMBER('Descriptive Stats'!BF1944),'Descriptive Stats'!BF1944,#N/A)</f>
        <v>-0.46783862043457014</v>
      </c>
      <c r="BI1944" s="6">
        <f ca="1">IF(ISNUMBER('Descriptive Stats'!E1944),'Descriptive Stats'!E1944,#N/A)</f>
        <v>3</v>
      </c>
    </row>
    <row r="1945" spans="1:61" ht="14.4" x14ac:dyDescent="0.3">
      <c r="A1945" s="2">
        <f>ROW()</f>
        <v>1945</v>
      </c>
      <c r="B1945" s="56"/>
      <c r="C1945" s="8">
        <f t="shared" ca="1" si="321"/>
        <v>10</v>
      </c>
      <c r="D1945" s="8">
        <f t="shared" ca="1" si="322"/>
        <v>3</v>
      </c>
      <c r="E1945" s="50">
        <f t="shared" ca="1" si="316"/>
        <v>7</v>
      </c>
      <c r="F1945" s="2" t="str">
        <f t="shared" ca="1" si="323"/>
        <v/>
      </c>
      <c r="BD1945" s="49">
        <f t="shared" ca="1" si="318"/>
        <v>4473.5</v>
      </c>
      <c r="BE1945" s="3">
        <f t="shared" ca="1" si="317"/>
        <v>0.44729999999999998</v>
      </c>
      <c r="BF1945" s="3">
        <f t="shared" ca="1" si="319"/>
        <v>-0.13248586824472414</v>
      </c>
      <c r="BG1945" s="9">
        <f t="shared" ca="1" si="320"/>
        <v>7</v>
      </c>
      <c r="BH1945" s="6">
        <f ca="1">IF(ISNUMBER('Descriptive Stats'!BF1945),'Descriptive Stats'!BF1945,#N/A)</f>
        <v>-0.13248586824472414</v>
      </c>
      <c r="BI1945" s="6">
        <f ca="1">IF(ISNUMBER('Descriptive Stats'!E1945),'Descriptive Stats'!E1945,#N/A)</f>
        <v>7</v>
      </c>
    </row>
    <row r="1946" spans="1:61" ht="14.4" x14ac:dyDescent="0.3">
      <c r="A1946" s="2">
        <f>ROW()</f>
        <v>1946</v>
      </c>
      <c r="B1946" s="56"/>
      <c r="C1946" s="8">
        <f t="shared" ca="1" si="321"/>
        <v>6</v>
      </c>
      <c r="D1946" s="8">
        <f t="shared" ca="1" si="322"/>
        <v>7</v>
      </c>
      <c r="E1946" s="50">
        <f t="shared" ca="1" si="316"/>
        <v>7</v>
      </c>
      <c r="F1946" s="2" t="str">
        <f t="shared" ca="1" si="323"/>
        <v/>
      </c>
      <c r="BD1946" s="49">
        <f t="shared" ca="1" si="318"/>
        <v>4473.5</v>
      </c>
      <c r="BE1946" s="3">
        <f t="shared" ca="1" si="317"/>
        <v>0.44729999999999998</v>
      </c>
      <c r="BF1946" s="3">
        <f t="shared" ca="1" si="319"/>
        <v>-0.13248586824472414</v>
      </c>
      <c r="BG1946" s="9">
        <f t="shared" ca="1" si="320"/>
        <v>7</v>
      </c>
      <c r="BH1946" s="6">
        <f ca="1">IF(ISNUMBER('Descriptive Stats'!BF1946),'Descriptive Stats'!BF1946,#N/A)</f>
        <v>-0.13248586824472414</v>
      </c>
      <c r="BI1946" s="6">
        <f ca="1">IF(ISNUMBER('Descriptive Stats'!E1946),'Descriptive Stats'!E1946,#N/A)</f>
        <v>7</v>
      </c>
    </row>
    <row r="1947" spans="1:61" ht="14.4" x14ac:dyDescent="0.3">
      <c r="A1947" s="2">
        <f>ROW()</f>
        <v>1947</v>
      </c>
      <c r="B1947" s="56"/>
      <c r="C1947" s="8">
        <f t="shared" ca="1" si="321"/>
        <v>19</v>
      </c>
      <c r="D1947" s="8">
        <f t="shared" ca="1" si="322"/>
        <v>7</v>
      </c>
      <c r="E1947" s="50">
        <f t="shared" ca="1" si="316"/>
        <v>2</v>
      </c>
      <c r="F1947" s="2" t="str">
        <f t="shared" ca="1" si="323"/>
        <v/>
      </c>
      <c r="BD1947" s="49">
        <f t="shared" ca="1" si="318"/>
        <v>2595</v>
      </c>
      <c r="BE1947" s="3">
        <f t="shared" ca="1" si="317"/>
        <v>0.25945000000000001</v>
      </c>
      <c r="BF1947" s="3">
        <f t="shared" ca="1" si="319"/>
        <v>-0.6450419512753276</v>
      </c>
      <c r="BG1947" s="9">
        <f t="shared" ca="1" si="320"/>
        <v>2</v>
      </c>
      <c r="BH1947" s="6">
        <f ca="1">IF(ISNUMBER('Descriptive Stats'!BF1947),'Descriptive Stats'!BF1947,#N/A)</f>
        <v>-0.6450419512753276</v>
      </c>
      <c r="BI1947" s="6">
        <f ca="1">IF(ISNUMBER('Descriptive Stats'!E1947),'Descriptive Stats'!E1947,#N/A)</f>
        <v>2</v>
      </c>
    </row>
    <row r="1948" spans="1:61" ht="14.4" x14ac:dyDescent="0.3">
      <c r="A1948" s="2">
        <f>ROW()</f>
        <v>1948</v>
      </c>
      <c r="B1948" s="56"/>
      <c r="C1948" s="8">
        <f t="shared" ca="1" si="321"/>
        <v>3</v>
      </c>
      <c r="D1948" s="8">
        <f t="shared" ca="1" si="322"/>
        <v>2</v>
      </c>
      <c r="E1948" s="50">
        <f t="shared" ca="1" si="316"/>
        <v>9</v>
      </c>
      <c r="F1948" s="2" t="str">
        <f t="shared" ca="1" si="323"/>
        <v/>
      </c>
      <c r="BD1948" s="49">
        <f t="shared" ca="1" si="318"/>
        <v>4819</v>
      </c>
      <c r="BE1948" s="3">
        <f t="shared" ca="1" si="317"/>
        <v>0.48185</v>
      </c>
      <c r="BF1948" s="3">
        <f t="shared" ca="1" si="319"/>
        <v>-4.5511009098988427E-2</v>
      </c>
      <c r="BG1948" s="9">
        <f t="shared" ca="1" si="320"/>
        <v>9</v>
      </c>
      <c r="BH1948" s="6">
        <f ca="1">IF(ISNUMBER('Descriptive Stats'!BF1948),'Descriptive Stats'!BF1948,#N/A)</f>
        <v>-4.5511009098988427E-2</v>
      </c>
      <c r="BI1948" s="6">
        <f ca="1">IF(ISNUMBER('Descriptive Stats'!E1948),'Descriptive Stats'!E1948,#N/A)</f>
        <v>9</v>
      </c>
    </row>
    <row r="1949" spans="1:61" ht="14.4" x14ac:dyDescent="0.3">
      <c r="A1949" s="2">
        <f>ROW()</f>
        <v>1949</v>
      </c>
      <c r="B1949" s="56"/>
      <c r="C1949" s="8">
        <f t="shared" ca="1" si="321"/>
        <v>23</v>
      </c>
      <c r="D1949" s="8">
        <f t="shared" ca="1" si="322"/>
        <v>9</v>
      </c>
      <c r="E1949" s="50">
        <f t="shared" ca="1" si="316"/>
        <v>0</v>
      </c>
      <c r="F1949" s="2" t="str">
        <f t="shared" ca="1" si="323"/>
        <v/>
      </c>
      <c r="BD1949" s="49">
        <f t="shared" ca="1" si="318"/>
        <v>815.5</v>
      </c>
      <c r="BE1949" s="3">
        <f t="shared" ca="1" si="317"/>
        <v>8.1500000000000003E-2</v>
      </c>
      <c r="BF1949" s="3">
        <f t="shared" ca="1" si="319"/>
        <v>-1.3950525282585462</v>
      </c>
      <c r="BG1949" s="9">
        <f t="shared" ca="1" si="320"/>
        <v>0</v>
      </c>
      <c r="BH1949" s="6">
        <f ca="1">IF(ISNUMBER('Descriptive Stats'!BF1949),'Descriptive Stats'!BF1949,#N/A)</f>
        <v>-1.3950525282585462</v>
      </c>
      <c r="BI1949" s="6">
        <f ca="1">IF(ISNUMBER('Descriptive Stats'!E1949),'Descriptive Stats'!E1949,#N/A)</f>
        <v>0</v>
      </c>
    </row>
    <row r="1950" spans="1:61" ht="14.4" x14ac:dyDescent="0.3">
      <c r="A1950" s="2">
        <f>ROW()</f>
        <v>1950</v>
      </c>
      <c r="B1950" s="56"/>
      <c r="C1950" s="8">
        <f t="shared" ca="1" si="321"/>
        <v>14</v>
      </c>
      <c r="D1950" s="8">
        <f t="shared" ca="1" si="322"/>
        <v>0</v>
      </c>
      <c r="E1950" s="50">
        <f t="shared" ca="1" si="316"/>
        <v>2</v>
      </c>
      <c r="F1950" s="2" t="str">
        <f t="shared" ca="1" si="323"/>
        <v/>
      </c>
      <c r="BD1950" s="49">
        <f t="shared" ca="1" si="318"/>
        <v>2595</v>
      </c>
      <c r="BE1950" s="3">
        <f t="shared" ca="1" si="317"/>
        <v>0.25945000000000001</v>
      </c>
      <c r="BF1950" s="3">
        <f t="shared" ca="1" si="319"/>
        <v>-0.6450419512753276</v>
      </c>
      <c r="BG1950" s="9">
        <f t="shared" ca="1" si="320"/>
        <v>2</v>
      </c>
      <c r="BH1950" s="6">
        <f ca="1">IF(ISNUMBER('Descriptive Stats'!BF1950),'Descriptive Stats'!BF1950,#N/A)</f>
        <v>-0.6450419512753276</v>
      </c>
      <c r="BI1950" s="6">
        <f ca="1">IF(ISNUMBER('Descriptive Stats'!E1950),'Descriptive Stats'!E1950,#N/A)</f>
        <v>2</v>
      </c>
    </row>
    <row r="1951" spans="1:61" ht="14.4" x14ac:dyDescent="0.3">
      <c r="A1951" s="2">
        <f>ROW()</f>
        <v>1951</v>
      </c>
      <c r="B1951" s="56"/>
      <c r="C1951" s="8">
        <f t="shared" ca="1" si="321"/>
        <v>17</v>
      </c>
      <c r="D1951" s="8">
        <f t="shared" ca="1" si="322"/>
        <v>2</v>
      </c>
      <c r="E1951" s="50">
        <f t="shared" ca="1" si="316"/>
        <v>0</v>
      </c>
      <c r="F1951" s="2" t="str">
        <f t="shared" ca="1" si="323"/>
        <v/>
      </c>
      <c r="BD1951" s="49">
        <f t="shared" ca="1" si="318"/>
        <v>815.5</v>
      </c>
      <c r="BE1951" s="3">
        <f t="shared" ca="1" si="317"/>
        <v>8.1500000000000003E-2</v>
      </c>
      <c r="BF1951" s="3">
        <f t="shared" ca="1" si="319"/>
        <v>-1.3950525282585462</v>
      </c>
      <c r="BG1951" s="9">
        <f t="shared" ca="1" si="320"/>
        <v>0</v>
      </c>
      <c r="BH1951" s="6">
        <f ca="1">IF(ISNUMBER('Descriptive Stats'!BF1951),'Descriptive Stats'!BF1951,#N/A)</f>
        <v>-1.3950525282585462</v>
      </c>
      <c r="BI1951" s="6">
        <f ca="1">IF(ISNUMBER('Descriptive Stats'!E1951),'Descriptive Stats'!E1951,#N/A)</f>
        <v>0</v>
      </c>
    </row>
    <row r="1952" spans="1:61" ht="14.4" x14ac:dyDescent="0.3">
      <c r="A1952" s="2">
        <f>ROW()</f>
        <v>1952</v>
      </c>
      <c r="B1952" s="56"/>
      <c r="C1952" s="8">
        <f t="shared" ca="1" si="321"/>
        <v>14</v>
      </c>
      <c r="D1952" s="8">
        <f t="shared" ca="1" si="322"/>
        <v>0</v>
      </c>
      <c r="E1952" s="50">
        <f t="shared" ca="1" si="316"/>
        <v>7</v>
      </c>
      <c r="F1952" s="2" t="str">
        <f t="shared" ca="1" si="323"/>
        <v/>
      </c>
      <c r="BD1952" s="49">
        <f t="shared" ca="1" si="318"/>
        <v>4473.5</v>
      </c>
      <c r="BE1952" s="3">
        <f t="shared" ca="1" si="317"/>
        <v>0.44729999999999998</v>
      </c>
      <c r="BF1952" s="3">
        <f t="shared" ca="1" si="319"/>
        <v>-0.13248586824472414</v>
      </c>
      <c r="BG1952" s="9">
        <f t="shared" ca="1" si="320"/>
        <v>7</v>
      </c>
      <c r="BH1952" s="6">
        <f ca="1">IF(ISNUMBER('Descriptive Stats'!BF1952),'Descriptive Stats'!BF1952,#N/A)</f>
        <v>-0.13248586824472414</v>
      </c>
      <c r="BI1952" s="6">
        <f ca="1">IF(ISNUMBER('Descriptive Stats'!E1952),'Descriptive Stats'!E1952,#N/A)</f>
        <v>7</v>
      </c>
    </row>
    <row r="1953" spans="1:61" ht="14.4" x14ac:dyDescent="0.3">
      <c r="A1953" s="2">
        <f>ROW()</f>
        <v>1953</v>
      </c>
      <c r="B1953" s="56"/>
      <c r="C1953" s="8">
        <f t="shared" ca="1" si="321"/>
        <v>19</v>
      </c>
      <c r="D1953" s="8">
        <f t="shared" ca="1" si="322"/>
        <v>7</v>
      </c>
      <c r="E1953" s="50">
        <f t="shared" ca="1" si="316"/>
        <v>0</v>
      </c>
      <c r="F1953" s="2" t="str">
        <f t="shared" ca="1" si="323"/>
        <v/>
      </c>
      <c r="BD1953" s="49">
        <f t="shared" ca="1" si="318"/>
        <v>815.5</v>
      </c>
      <c r="BE1953" s="3">
        <f t="shared" ca="1" si="317"/>
        <v>8.1500000000000003E-2</v>
      </c>
      <c r="BF1953" s="3">
        <f t="shared" ca="1" si="319"/>
        <v>-1.3950525282585462</v>
      </c>
      <c r="BG1953" s="9">
        <f t="shared" ca="1" si="320"/>
        <v>0</v>
      </c>
      <c r="BH1953" s="6">
        <f ca="1">IF(ISNUMBER('Descriptive Stats'!BF1953),'Descriptive Stats'!BF1953,#N/A)</f>
        <v>-1.3950525282585462</v>
      </c>
      <c r="BI1953" s="6">
        <f ca="1">IF(ISNUMBER('Descriptive Stats'!E1953),'Descriptive Stats'!E1953,#N/A)</f>
        <v>0</v>
      </c>
    </row>
    <row r="1954" spans="1:61" ht="14.4" x14ac:dyDescent="0.3">
      <c r="A1954" s="2">
        <f>ROW()</f>
        <v>1954</v>
      </c>
      <c r="B1954" s="56"/>
      <c r="C1954" s="8">
        <f t="shared" ca="1" si="321"/>
        <v>20</v>
      </c>
      <c r="D1954" s="8">
        <f t="shared" ca="1" si="322"/>
        <v>0</v>
      </c>
      <c r="E1954" s="50">
        <f t="shared" ca="1" si="316"/>
        <v>9</v>
      </c>
      <c r="F1954" s="2" t="str">
        <f t="shared" ca="1" si="323"/>
        <v/>
      </c>
      <c r="BD1954" s="49">
        <f t="shared" ca="1" si="318"/>
        <v>4819</v>
      </c>
      <c r="BE1954" s="3">
        <f t="shared" ca="1" si="317"/>
        <v>0.48185</v>
      </c>
      <c r="BF1954" s="3">
        <f t="shared" ca="1" si="319"/>
        <v>-4.5511009098988427E-2</v>
      </c>
      <c r="BG1954" s="9">
        <f t="shared" ca="1" si="320"/>
        <v>9</v>
      </c>
      <c r="BH1954" s="6">
        <f ca="1">IF(ISNUMBER('Descriptive Stats'!BF1954),'Descriptive Stats'!BF1954,#N/A)</f>
        <v>-4.5511009098988427E-2</v>
      </c>
      <c r="BI1954" s="6">
        <f ca="1">IF(ISNUMBER('Descriptive Stats'!E1954),'Descriptive Stats'!E1954,#N/A)</f>
        <v>9</v>
      </c>
    </row>
    <row r="1955" spans="1:61" ht="14.4" x14ac:dyDescent="0.3">
      <c r="A1955" s="2">
        <f>ROW()</f>
        <v>1955</v>
      </c>
      <c r="B1955" s="56"/>
      <c r="C1955" s="8">
        <f t="shared" ca="1" si="321"/>
        <v>23</v>
      </c>
      <c r="D1955" s="8">
        <f t="shared" ca="1" si="322"/>
        <v>9</v>
      </c>
      <c r="E1955" s="50">
        <f t="shared" ca="1" si="316"/>
        <v>0</v>
      </c>
      <c r="F1955" s="2" t="str">
        <f t="shared" ca="1" si="323"/>
        <v/>
      </c>
      <c r="BD1955" s="49">
        <f t="shared" ca="1" si="318"/>
        <v>815.5</v>
      </c>
      <c r="BE1955" s="3">
        <f t="shared" ca="1" si="317"/>
        <v>8.1500000000000003E-2</v>
      </c>
      <c r="BF1955" s="3">
        <f t="shared" ca="1" si="319"/>
        <v>-1.3950525282585462</v>
      </c>
      <c r="BG1955" s="9">
        <f t="shared" ca="1" si="320"/>
        <v>0</v>
      </c>
      <c r="BH1955" s="6">
        <f ca="1">IF(ISNUMBER('Descriptive Stats'!BF1955),'Descriptive Stats'!BF1955,#N/A)</f>
        <v>-1.3950525282585462</v>
      </c>
      <c r="BI1955" s="6">
        <f ca="1">IF(ISNUMBER('Descriptive Stats'!E1955),'Descriptive Stats'!E1955,#N/A)</f>
        <v>0</v>
      </c>
    </row>
    <row r="1956" spans="1:61" ht="14.4" x14ac:dyDescent="0.3">
      <c r="A1956" s="2">
        <f>ROW()</f>
        <v>1956</v>
      </c>
      <c r="B1956" s="56"/>
      <c r="C1956" s="8">
        <f t="shared" ca="1" si="321"/>
        <v>18</v>
      </c>
      <c r="D1956" s="8">
        <f t="shared" ca="1" si="322"/>
        <v>0</v>
      </c>
      <c r="E1956" s="50">
        <f t="shared" ca="1" si="316"/>
        <v>6</v>
      </c>
      <c r="F1956" s="2" t="str">
        <f t="shared" ca="1" si="323"/>
        <v/>
      </c>
      <c r="BD1956" s="49">
        <f t="shared" ca="1" si="318"/>
        <v>3900</v>
      </c>
      <c r="BE1956" s="3">
        <f t="shared" ca="1" si="317"/>
        <v>0.38995000000000002</v>
      </c>
      <c r="BF1956" s="3">
        <f t="shared" ca="1" si="319"/>
        <v>-0.2794493539703507</v>
      </c>
      <c r="BG1956" s="9">
        <f t="shared" ca="1" si="320"/>
        <v>6</v>
      </c>
      <c r="BH1956" s="6">
        <f ca="1">IF(ISNUMBER('Descriptive Stats'!BF1956),'Descriptive Stats'!BF1956,#N/A)</f>
        <v>-0.2794493539703507</v>
      </c>
      <c r="BI1956" s="6">
        <f ca="1">IF(ISNUMBER('Descriptive Stats'!E1956),'Descriptive Stats'!E1956,#N/A)</f>
        <v>6</v>
      </c>
    </row>
    <row r="1957" spans="1:61" ht="14.4" x14ac:dyDescent="0.3">
      <c r="A1957" s="2">
        <f>ROW()</f>
        <v>1957</v>
      </c>
      <c r="B1957" s="56"/>
      <c r="C1957" s="8">
        <f t="shared" ca="1" si="321"/>
        <v>2</v>
      </c>
      <c r="D1957" s="8">
        <f t="shared" ca="1" si="322"/>
        <v>6</v>
      </c>
      <c r="E1957" s="50">
        <f t="shared" ca="1" si="316"/>
        <v>2</v>
      </c>
      <c r="F1957" s="2" t="str">
        <f t="shared" ca="1" si="323"/>
        <v/>
      </c>
      <c r="BD1957" s="49">
        <f t="shared" ca="1" si="318"/>
        <v>2595</v>
      </c>
      <c r="BE1957" s="3">
        <f t="shared" ca="1" si="317"/>
        <v>0.25945000000000001</v>
      </c>
      <c r="BF1957" s="3">
        <f t="shared" ca="1" si="319"/>
        <v>-0.6450419512753276</v>
      </c>
      <c r="BG1957" s="9">
        <f t="shared" ca="1" si="320"/>
        <v>2</v>
      </c>
      <c r="BH1957" s="6">
        <f ca="1">IF(ISNUMBER('Descriptive Stats'!BF1957),'Descriptive Stats'!BF1957,#N/A)</f>
        <v>-0.6450419512753276</v>
      </c>
      <c r="BI1957" s="6">
        <f ca="1">IF(ISNUMBER('Descriptive Stats'!E1957),'Descriptive Stats'!E1957,#N/A)</f>
        <v>2</v>
      </c>
    </row>
    <row r="1958" spans="1:61" ht="14.4" x14ac:dyDescent="0.3">
      <c r="A1958" s="2">
        <f>ROW()</f>
        <v>1958</v>
      </c>
      <c r="B1958" s="56"/>
      <c r="C1958" s="8">
        <f t="shared" ca="1" si="321"/>
        <v>21</v>
      </c>
      <c r="D1958" s="8">
        <f t="shared" ca="1" si="322"/>
        <v>2</v>
      </c>
      <c r="E1958" s="50">
        <f t="shared" ca="1" si="316"/>
        <v>2</v>
      </c>
      <c r="F1958" s="2" t="str">
        <f t="shared" ca="1" si="323"/>
        <v/>
      </c>
      <c r="BD1958" s="49">
        <f t="shared" ca="1" si="318"/>
        <v>2595</v>
      </c>
      <c r="BE1958" s="3">
        <f t="shared" ca="1" si="317"/>
        <v>0.25945000000000001</v>
      </c>
      <c r="BF1958" s="3">
        <f t="shared" ca="1" si="319"/>
        <v>-0.6450419512753276</v>
      </c>
      <c r="BG1958" s="9">
        <f t="shared" ca="1" si="320"/>
        <v>2</v>
      </c>
      <c r="BH1958" s="6">
        <f ca="1">IF(ISNUMBER('Descriptive Stats'!BF1958),'Descriptive Stats'!BF1958,#N/A)</f>
        <v>-0.6450419512753276</v>
      </c>
      <c r="BI1958" s="6">
        <f ca="1">IF(ISNUMBER('Descriptive Stats'!E1958),'Descriptive Stats'!E1958,#N/A)</f>
        <v>2</v>
      </c>
    </row>
    <row r="1959" spans="1:61" ht="14.4" x14ac:dyDescent="0.3">
      <c r="A1959" s="2">
        <f>ROW()</f>
        <v>1959</v>
      </c>
      <c r="B1959" s="56"/>
      <c r="C1959" s="8">
        <f t="shared" ca="1" si="321"/>
        <v>3</v>
      </c>
      <c r="D1959" s="8">
        <f t="shared" ca="1" si="322"/>
        <v>2</v>
      </c>
      <c r="E1959" s="50">
        <f t="shared" ca="1" si="316"/>
        <v>7</v>
      </c>
      <c r="F1959" s="2" t="str">
        <f t="shared" ca="1" si="323"/>
        <v/>
      </c>
      <c r="BD1959" s="49">
        <f t="shared" ca="1" si="318"/>
        <v>4473.5</v>
      </c>
      <c r="BE1959" s="3">
        <f t="shared" ca="1" si="317"/>
        <v>0.44729999999999998</v>
      </c>
      <c r="BF1959" s="3">
        <f t="shared" ca="1" si="319"/>
        <v>-0.13248586824472414</v>
      </c>
      <c r="BG1959" s="9">
        <f t="shared" ca="1" si="320"/>
        <v>7</v>
      </c>
      <c r="BH1959" s="6">
        <f ca="1">IF(ISNUMBER('Descriptive Stats'!BF1959),'Descriptive Stats'!BF1959,#N/A)</f>
        <v>-0.13248586824472414</v>
      </c>
      <c r="BI1959" s="6">
        <f ca="1">IF(ISNUMBER('Descriptive Stats'!E1959),'Descriptive Stats'!E1959,#N/A)</f>
        <v>7</v>
      </c>
    </row>
    <row r="1960" spans="1:61" ht="14.4" x14ac:dyDescent="0.3">
      <c r="A1960" s="2">
        <f>ROW()</f>
        <v>1960</v>
      </c>
      <c r="B1960" s="56"/>
      <c r="C1960" s="8">
        <f t="shared" ca="1" si="321"/>
        <v>6</v>
      </c>
      <c r="D1960" s="8">
        <f t="shared" ca="1" si="322"/>
        <v>7</v>
      </c>
      <c r="E1960" s="50">
        <f t="shared" ca="1" si="316"/>
        <v>0</v>
      </c>
      <c r="F1960" s="2" t="str">
        <f t="shared" ca="1" si="323"/>
        <v/>
      </c>
      <c r="BD1960" s="49">
        <f t="shared" ca="1" si="318"/>
        <v>815.5</v>
      </c>
      <c r="BE1960" s="3">
        <f t="shared" ca="1" si="317"/>
        <v>8.1500000000000003E-2</v>
      </c>
      <c r="BF1960" s="3">
        <f t="shared" ca="1" si="319"/>
        <v>-1.3950525282585462</v>
      </c>
      <c r="BG1960" s="9">
        <f t="shared" ca="1" si="320"/>
        <v>0</v>
      </c>
      <c r="BH1960" s="6">
        <f ca="1">IF(ISNUMBER('Descriptive Stats'!BF1960),'Descriptive Stats'!BF1960,#N/A)</f>
        <v>-1.3950525282585462</v>
      </c>
      <c r="BI1960" s="6">
        <f ca="1">IF(ISNUMBER('Descriptive Stats'!E1960),'Descriptive Stats'!E1960,#N/A)</f>
        <v>0</v>
      </c>
    </row>
    <row r="1961" spans="1:61" ht="14.4" x14ac:dyDescent="0.3">
      <c r="A1961" s="2">
        <f>ROW()</f>
        <v>1961</v>
      </c>
      <c r="B1961" s="56"/>
      <c r="C1961" s="8">
        <f t="shared" ca="1" si="321"/>
        <v>18</v>
      </c>
      <c r="D1961" s="8">
        <f t="shared" ca="1" si="322"/>
        <v>0</v>
      </c>
      <c r="E1961" s="50">
        <f t="shared" ca="1" si="316"/>
        <v>2</v>
      </c>
      <c r="F1961" s="2" t="str">
        <f t="shared" ca="1" si="323"/>
        <v/>
      </c>
      <c r="BD1961" s="49">
        <f t="shared" ca="1" si="318"/>
        <v>2595</v>
      </c>
      <c r="BE1961" s="3">
        <f t="shared" ca="1" si="317"/>
        <v>0.25945000000000001</v>
      </c>
      <c r="BF1961" s="3">
        <f t="shared" ca="1" si="319"/>
        <v>-0.6450419512753276</v>
      </c>
      <c r="BG1961" s="9">
        <f t="shared" ca="1" si="320"/>
        <v>2</v>
      </c>
      <c r="BH1961" s="6">
        <f ca="1">IF(ISNUMBER('Descriptive Stats'!BF1961),'Descriptive Stats'!BF1961,#N/A)</f>
        <v>-0.6450419512753276</v>
      </c>
      <c r="BI1961" s="6">
        <f ca="1">IF(ISNUMBER('Descriptive Stats'!E1961),'Descriptive Stats'!E1961,#N/A)</f>
        <v>2</v>
      </c>
    </row>
    <row r="1962" spans="1:61" ht="14.4" x14ac:dyDescent="0.3">
      <c r="A1962" s="2">
        <f>ROW()</f>
        <v>1962</v>
      </c>
      <c r="B1962" s="56"/>
      <c r="C1962" s="8">
        <f t="shared" ca="1" si="321"/>
        <v>3</v>
      </c>
      <c r="D1962" s="8">
        <f t="shared" ca="1" si="322"/>
        <v>2</v>
      </c>
      <c r="E1962" s="50">
        <f t="shared" ca="1" si="316"/>
        <v>7</v>
      </c>
      <c r="F1962" s="2" t="str">
        <f t="shared" ca="1" si="323"/>
        <v/>
      </c>
      <c r="BD1962" s="49">
        <f t="shared" ca="1" si="318"/>
        <v>4473.5</v>
      </c>
      <c r="BE1962" s="3">
        <f t="shared" ca="1" si="317"/>
        <v>0.44729999999999998</v>
      </c>
      <c r="BF1962" s="3">
        <f t="shared" ca="1" si="319"/>
        <v>-0.13248586824472414</v>
      </c>
      <c r="BG1962" s="9">
        <f t="shared" ca="1" si="320"/>
        <v>7</v>
      </c>
      <c r="BH1962" s="6">
        <f ca="1">IF(ISNUMBER('Descriptive Stats'!BF1962),'Descriptive Stats'!BF1962,#N/A)</f>
        <v>-0.13248586824472414</v>
      </c>
      <c r="BI1962" s="6">
        <f ca="1">IF(ISNUMBER('Descriptive Stats'!E1962),'Descriptive Stats'!E1962,#N/A)</f>
        <v>7</v>
      </c>
    </row>
    <row r="1963" spans="1:61" ht="14.4" x14ac:dyDescent="0.3">
      <c r="A1963" s="2">
        <f>ROW()</f>
        <v>1963</v>
      </c>
      <c r="B1963" s="56"/>
      <c r="C1963" s="8">
        <f t="shared" ca="1" si="321"/>
        <v>19</v>
      </c>
      <c r="D1963" s="8">
        <f t="shared" ca="1" si="322"/>
        <v>7</v>
      </c>
      <c r="E1963" s="50">
        <f t="shared" ca="1" si="316"/>
        <v>4</v>
      </c>
      <c r="F1963" s="2" t="str">
        <f t="shared" ca="1" si="323"/>
        <v/>
      </c>
      <c r="BD1963" s="49">
        <f t="shared" ca="1" si="318"/>
        <v>3442</v>
      </c>
      <c r="BE1963" s="3">
        <f t="shared" ca="1" si="317"/>
        <v>0.34415000000000001</v>
      </c>
      <c r="BF1963" s="3">
        <f t="shared" ca="1" si="319"/>
        <v>-0.40116316278173481</v>
      </c>
      <c r="BG1963" s="9">
        <f t="shared" ca="1" si="320"/>
        <v>4</v>
      </c>
      <c r="BH1963" s="6">
        <f ca="1">IF(ISNUMBER('Descriptive Stats'!BF1963),'Descriptive Stats'!BF1963,#N/A)</f>
        <v>-0.40116316278173481</v>
      </c>
      <c r="BI1963" s="6">
        <f ca="1">IF(ISNUMBER('Descriptive Stats'!E1963),'Descriptive Stats'!E1963,#N/A)</f>
        <v>4</v>
      </c>
    </row>
    <row r="1964" spans="1:61" ht="14.4" x14ac:dyDescent="0.3">
      <c r="A1964" s="2">
        <f>ROW()</f>
        <v>1964</v>
      </c>
      <c r="B1964" s="56"/>
      <c r="C1964" s="8">
        <f t="shared" ca="1" si="321"/>
        <v>13</v>
      </c>
      <c r="D1964" s="8">
        <f t="shared" ca="1" si="322"/>
        <v>4</v>
      </c>
      <c r="E1964" s="50">
        <f t="shared" ca="1" si="316"/>
        <v>1</v>
      </c>
      <c r="F1964" s="2" t="str">
        <f t="shared" ca="1" si="323"/>
        <v/>
      </c>
      <c r="BD1964" s="49">
        <f t="shared" ca="1" si="318"/>
        <v>1871</v>
      </c>
      <c r="BE1964" s="3">
        <f t="shared" ca="1" si="317"/>
        <v>0.18704999999999999</v>
      </c>
      <c r="BF1964" s="3">
        <f t="shared" ca="1" si="319"/>
        <v>-0.88881967520906158</v>
      </c>
      <c r="BG1964" s="9">
        <f t="shared" ca="1" si="320"/>
        <v>1</v>
      </c>
      <c r="BH1964" s="6">
        <f ca="1">IF(ISNUMBER('Descriptive Stats'!BF1964),'Descriptive Stats'!BF1964,#N/A)</f>
        <v>-0.88881967520906158</v>
      </c>
      <c r="BI1964" s="6">
        <f ca="1">IF(ISNUMBER('Descriptive Stats'!E1964),'Descriptive Stats'!E1964,#N/A)</f>
        <v>1</v>
      </c>
    </row>
    <row r="1965" spans="1:61" ht="14.4" x14ac:dyDescent="0.3">
      <c r="A1965" s="2">
        <f>ROW()</f>
        <v>1965</v>
      </c>
      <c r="B1965" s="56"/>
      <c r="C1965" s="8">
        <f t="shared" ca="1" si="321"/>
        <v>12</v>
      </c>
      <c r="D1965" s="8">
        <f t="shared" ca="1" si="322"/>
        <v>1</v>
      </c>
      <c r="E1965" s="50">
        <f t="shared" ca="1" si="316"/>
        <v>0</v>
      </c>
      <c r="F1965" s="2" t="str">
        <f t="shared" ca="1" si="323"/>
        <v/>
      </c>
      <c r="BD1965" s="49">
        <f t="shared" ca="1" si="318"/>
        <v>815.5</v>
      </c>
      <c r="BE1965" s="3">
        <f t="shared" ca="1" si="317"/>
        <v>8.1500000000000003E-2</v>
      </c>
      <c r="BF1965" s="3">
        <f t="shared" ca="1" si="319"/>
        <v>-1.3950525282585462</v>
      </c>
      <c r="BG1965" s="9">
        <f t="shared" ca="1" si="320"/>
        <v>0</v>
      </c>
      <c r="BH1965" s="6">
        <f ca="1">IF(ISNUMBER('Descriptive Stats'!BF1965),'Descriptive Stats'!BF1965,#N/A)</f>
        <v>-1.3950525282585462</v>
      </c>
      <c r="BI1965" s="6">
        <f ca="1">IF(ISNUMBER('Descriptive Stats'!E1965),'Descriptive Stats'!E1965,#N/A)</f>
        <v>0</v>
      </c>
    </row>
    <row r="1966" spans="1:61" ht="14.4" x14ac:dyDescent="0.3">
      <c r="A1966" s="2">
        <f>ROW()</f>
        <v>1966</v>
      </c>
      <c r="B1966" s="56"/>
      <c r="C1966" s="8">
        <f t="shared" ca="1" si="321"/>
        <v>15</v>
      </c>
      <c r="D1966" s="8">
        <f t="shared" ca="1" si="322"/>
        <v>0</v>
      </c>
      <c r="E1966" s="50">
        <f t="shared" ca="1" si="316"/>
        <v>6</v>
      </c>
      <c r="F1966" s="2" t="str">
        <f t="shared" ca="1" si="323"/>
        <v/>
      </c>
      <c r="BD1966" s="49">
        <f t="shared" ca="1" si="318"/>
        <v>3900</v>
      </c>
      <c r="BE1966" s="3">
        <f t="shared" ca="1" si="317"/>
        <v>0.38995000000000002</v>
      </c>
      <c r="BF1966" s="3">
        <f t="shared" ca="1" si="319"/>
        <v>-0.2794493539703507</v>
      </c>
      <c r="BG1966" s="9">
        <f t="shared" ca="1" si="320"/>
        <v>6</v>
      </c>
      <c r="BH1966" s="6">
        <f ca="1">IF(ISNUMBER('Descriptive Stats'!BF1966),'Descriptive Stats'!BF1966,#N/A)</f>
        <v>-0.2794493539703507</v>
      </c>
      <c r="BI1966" s="6">
        <f ca="1">IF(ISNUMBER('Descriptive Stats'!E1966),'Descriptive Stats'!E1966,#N/A)</f>
        <v>6</v>
      </c>
    </row>
    <row r="1967" spans="1:61" ht="14.4" x14ac:dyDescent="0.3">
      <c r="A1967" s="2">
        <f>ROW()</f>
        <v>1967</v>
      </c>
      <c r="B1967" s="56"/>
      <c r="C1967" s="8">
        <f t="shared" ca="1" si="321"/>
        <v>2</v>
      </c>
      <c r="D1967" s="8">
        <f t="shared" ca="1" si="322"/>
        <v>6</v>
      </c>
      <c r="E1967" s="50">
        <f t="shared" ca="1" si="316"/>
        <v>1</v>
      </c>
      <c r="F1967" s="2" t="str">
        <f t="shared" ca="1" si="323"/>
        <v/>
      </c>
      <c r="BD1967" s="49">
        <f t="shared" ca="1" si="318"/>
        <v>1871</v>
      </c>
      <c r="BE1967" s="3">
        <f t="shared" ca="1" si="317"/>
        <v>0.18704999999999999</v>
      </c>
      <c r="BF1967" s="3">
        <f t="shared" ca="1" si="319"/>
        <v>-0.88881967520906158</v>
      </c>
      <c r="BG1967" s="9">
        <f t="shared" ca="1" si="320"/>
        <v>1</v>
      </c>
      <c r="BH1967" s="6">
        <f ca="1">IF(ISNUMBER('Descriptive Stats'!BF1967),'Descriptive Stats'!BF1967,#N/A)</f>
        <v>-0.88881967520906158</v>
      </c>
      <c r="BI1967" s="6">
        <f ca="1">IF(ISNUMBER('Descriptive Stats'!E1967),'Descriptive Stats'!E1967,#N/A)</f>
        <v>1</v>
      </c>
    </row>
    <row r="1968" spans="1:61" ht="14.4" x14ac:dyDescent="0.3">
      <c r="A1968" s="2">
        <f>ROW()</f>
        <v>1968</v>
      </c>
      <c r="B1968" s="56"/>
      <c r="C1968" s="8">
        <f t="shared" ca="1" si="321"/>
        <v>8</v>
      </c>
      <c r="D1968" s="8">
        <f t="shared" ca="1" si="322"/>
        <v>1</v>
      </c>
      <c r="E1968" s="50">
        <f t="shared" ca="1" si="316"/>
        <v>6</v>
      </c>
      <c r="F1968" s="2" t="str">
        <f t="shared" ca="1" si="323"/>
        <v/>
      </c>
      <c r="BD1968" s="49">
        <f t="shared" ca="1" si="318"/>
        <v>3900</v>
      </c>
      <c r="BE1968" s="3">
        <f t="shared" ca="1" si="317"/>
        <v>0.38995000000000002</v>
      </c>
      <c r="BF1968" s="3">
        <f t="shared" ca="1" si="319"/>
        <v>-0.2794493539703507</v>
      </c>
      <c r="BG1968" s="9">
        <f t="shared" ca="1" si="320"/>
        <v>6</v>
      </c>
      <c r="BH1968" s="6">
        <f ca="1">IF(ISNUMBER('Descriptive Stats'!BF1968),'Descriptive Stats'!BF1968,#N/A)</f>
        <v>-0.2794493539703507</v>
      </c>
      <c r="BI1968" s="6">
        <f ca="1">IF(ISNUMBER('Descriptive Stats'!E1968),'Descriptive Stats'!E1968,#N/A)</f>
        <v>6</v>
      </c>
    </row>
    <row r="1969" spans="1:61" ht="14.4" x14ac:dyDescent="0.3">
      <c r="A1969" s="2">
        <f>ROW()</f>
        <v>1969</v>
      </c>
      <c r="B1969" s="56"/>
      <c r="C1969" s="8">
        <f t="shared" ca="1" si="321"/>
        <v>16</v>
      </c>
      <c r="D1969" s="8">
        <f t="shared" ca="1" si="322"/>
        <v>6</v>
      </c>
      <c r="E1969" s="50">
        <f t="shared" ca="1" si="316"/>
        <v>1</v>
      </c>
      <c r="F1969" s="2" t="str">
        <f t="shared" ca="1" si="323"/>
        <v/>
      </c>
      <c r="BD1969" s="49">
        <f t="shared" ca="1" si="318"/>
        <v>1871</v>
      </c>
      <c r="BE1969" s="3">
        <f t="shared" ca="1" si="317"/>
        <v>0.18704999999999999</v>
      </c>
      <c r="BF1969" s="3">
        <f t="shared" ca="1" si="319"/>
        <v>-0.88881967520906158</v>
      </c>
      <c r="BG1969" s="9">
        <f t="shared" ca="1" si="320"/>
        <v>1</v>
      </c>
      <c r="BH1969" s="6">
        <f ca="1">IF(ISNUMBER('Descriptive Stats'!BF1969),'Descriptive Stats'!BF1969,#N/A)</f>
        <v>-0.88881967520906158</v>
      </c>
      <c r="BI1969" s="6">
        <f ca="1">IF(ISNUMBER('Descriptive Stats'!E1969),'Descriptive Stats'!E1969,#N/A)</f>
        <v>1</v>
      </c>
    </row>
    <row r="1970" spans="1:61" ht="14.4" x14ac:dyDescent="0.3">
      <c r="A1970" s="2">
        <f>ROW()</f>
        <v>1970</v>
      </c>
      <c r="B1970" s="56"/>
      <c r="C1970" s="8">
        <f t="shared" ca="1" si="321"/>
        <v>8</v>
      </c>
      <c r="D1970" s="8">
        <f t="shared" ca="1" si="322"/>
        <v>1</v>
      </c>
      <c r="E1970" s="50">
        <f t="shared" ca="1" si="316"/>
        <v>2</v>
      </c>
      <c r="F1970" s="2" t="str">
        <f t="shared" ca="1" si="323"/>
        <v/>
      </c>
      <c r="BD1970" s="49">
        <f t="shared" ca="1" si="318"/>
        <v>2595</v>
      </c>
      <c r="BE1970" s="3">
        <f t="shared" ca="1" si="317"/>
        <v>0.25945000000000001</v>
      </c>
      <c r="BF1970" s="3">
        <f t="shared" ca="1" si="319"/>
        <v>-0.6450419512753276</v>
      </c>
      <c r="BG1970" s="9">
        <f t="shared" ca="1" si="320"/>
        <v>2</v>
      </c>
      <c r="BH1970" s="6">
        <f ca="1">IF(ISNUMBER('Descriptive Stats'!BF1970),'Descriptive Stats'!BF1970,#N/A)</f>
        <v>-0.6450419512753276</v>
      </c>
      <c r="BI1970" s="6">
        <f ca="1">IF(ISNUMBER('Descriptive Stats'!E1970),'Descriptive Stats'!E1970,#N/A)</f>
        <v>2</v>
      </c>
    </row>
    <row r="1971" spans="1:61" ht="14.4" x14ac:dyDescent="0.3">
      <c r="A1971" s="2">
        <f>ROW()</f>
        <v>1971</v>
      </c>
      <c r="B1971" s="56"/>
      <c r="C1971" s="8">
        <f t="shared" ca="1" si="321"/>
        <v>9</v>
      </c>
      <c r="D1971" s="8">
        <f t="shared" ca="1" si="322"/>
        <v>2</v>
      </c>
      <c r="E1971" s="50">
        <f t="shared" ca="1" si="316"/>
        <v>9</v>
      </c>
      <c r="F1971" s="2" t="str">
        <f t="shared" ca="1" si="323"/>
        <v/>
      </c>
      <c r="BD1971" s="49">
        <f t="shared" ca="1" si="318"/>
        <v>4819</v>
      </c>
      <c r="BE1971" s="3">
        <f t="shared" ca="1" si="317"/>
        <v>0.48185</v>
      </c>
      <c r="BF1971" s="3">
        <f t="shared" ca="1" si="319"/>
        <v>-4.5511009098988427E-2</v>
      </c>
      <c r="BG1971" s="9">
        <f t="shared" ca="1" si="320"/>
        <v>9</v>
      </c>
      <c r="BH1971" s="6">
        <f ca="1">IF(ISNUMBER('Descriptive Stats'!BF1971),'Descriptive Stats'!BF1971,#N/A)</f>
        <v>-4.5511009098988427E-2</v>
      </c>
      <c r="BI1971" s="6">
        <f ca="1">IF(ISNUMBER('Descriptive Stats'!E1971),'Descriptive Stats'!E1971,#N/A)</f>
        <v>9</v>
      </c>
    </row>
    <row r="1972" spans="1:61" ht="14.4" x14ac:dyDescent="0.3">
      <c r="A1972" s="2">
        <f>ROW()</f>
        <v>1972</v>
      </c>
      <c r="B1972" s="56"/>
      <c r="C1972" s="8">
        <f t="shared" ca="1" si="321"/>
        <v>23</v>
      </c>
      <c r="D1972" s="8">
        <f t="shared" ca="1" si="322"/>
        <v>9</v>
      </c>
      <c r="E1972" s="50">
        <f t="shared" ca="1" si="316"/>
        <v>0</v>
      </c>
      <c r="F1972" s="2" t="str">
        <f t="shared" ca="1" si="323"/>
        <v/>
      </c>
      <c r="BD1972" s="49">
        <f t="shared" ca="1" si="318"/>
        <v>815.5</v>
      </c>
      <c r="BE1972" s="3">
        <f t="shared" ca="1" si="317"/>
        <v>8.1500000000000003E-2</v>
      </c>
      <c r="BF1972" s="3">
        <f t="shared" ca="1" si="319"/>
        <v>-1.3950525282585462</v>
      </c>
      <c r="BG1972" s="9">
        <f t="shared" ca="1" si="320"/>
        <v>0</v>
      </c>
      <c r="BH1972" s="6">
        <f ca="1">IF(ISNUMBER('Descriptive Stats'!BF1972),'Descriptive Stats'!BF1972,#N/A)</f>
        <v>-1.3950525282585462</v>
      </c>
      <c r="BI1972" s="6">
        <f ca="1">IF(ISNUMBER('Descriptive Stats'!E1972),'Descriptive Stats'!E1972,#N/A)</f>
        <v>0</v>
      </c>
    </row>
    <row r="1973" spans="1:61" ht="14.4" x14ac:dyDescent="0.3">
      <c r="A1973" s="2">
        <f>ROW()</f>
        <v>1973</v>
      </c>
      <c r="B1973" s="56"/>
      <c r="C1973" s="8">
        <f t="shared" ca="1" si="321"/>
        <v>18</v>
      </c>
      <c r="D1973" s="8">
        <f t="shared" ca="1" si="322"/>
        <v>0</v>
      </c>
      <c r="E1973" s="50">
        <f t="shared" ca="1" si="316"/>
        <v>0</v>
      </c>
      <c r="F1973" s="2" t="str">
        <f t="shared" ca="1" si="323"/>
        <v/>
      </c>
      <c r="BD1973" s="49">
        <f t="shared" ca="1" si="318"/>
        <v>815.5</v>
      </c>
      <c r="BE1973" s="3">
        <f t="shared" ca="1" si="317"/>
        <v>8.1500000000000003E-2</v>
      </c>
      <c r="BF1973" s="3">
        <f t="shared" ca="1" si="319"/>
        <v>-1.3950525282585462</v>
      </c>
      <c r="BG1973" s="9">
        <f t="shared" ca="1" si="320"/>
        <v>0</v>
      </c>
      <c r="BH1973" s="6">
        <f ca="1">IF(ISNUMBER('Descriptive Stats'!BF1973),'Descriptive Stats'!BF1973,#N/A)</f>
        <v>-1.3950525282585462</v>
      </c>
      <c r="BI1973" s="6">
        <f ca="1">IF(ISNUMBER('Descriptive Stats'!E1973),'Descriptive Stats'!E1973,#N/A)</f>
        <v>0</v>
      </c>
    </row>
    <row r="1974" spans="1:61" ht="14.4" x14ac:dyDescent="0.3">
      <c r="A1974" s="2">
        <f>ROW()</f>
        <v>1974</v>
      </c>
      <c r="B1974" s="56"/>
      <c r="C1974" s="8">
        <f t="shared" ca="1" si="321"/>
        <v>14</v>
      </c>
      <c r="D1974" s="8">
        <f t="shared" ca="1" si="322"/>
        <v>0</v>
      </c>
      <c r="E1974" s="50">
        <f t="shared" ca="1" si="316"/>
        <v>7</v>
      </c>
      <c r="F1974" s="2" t="str">
        <f t="shared" ca="1" si="323"/>
        <v/>
      </c>
      <c r="BD1974" s="49">
        <f t="shared" ca="1" si="318"/>
        <v>4473.5</v>
      </c>
      <c r="BE1974" s="3">
        <f t="shared" ca="1" si="317"/>
        <v>0.44729999999999998</v>
      </c>
      <c r="BF1974" s="3">
        <f t="shared" ca="1" si="319"/>
        <v>-0.13248586824472414</v>
      </c>
      <c r="BG1974" s="9">
        <f t="shared" ca="1" si="320"/>
        <v>7</v>
      </c>
      <c r="BH1974" s="6">
        <f ca="1">IF(ISNUMBER('Descriptive Stats'!BF1974),'Descriptive Stats'!BF1974,#N/A)</f>
        <v>-0.13248586824472414</v>
      </c>
      <c r="BI1974" s="6">
        <f ca="1">IF(ISNUMBER('Descriptive Stats'!E1974),'Descriptive Stats'!E1974,#N/A)</f>
        <v>7</v>
      </c>
    </row>
    <row r="1975" spans="1:61" ht="14.4" x14ac:dyDescent="0.3">
      <c r="A1975" s="2">
        <f>ROW()</f>
        <v>1975</v>
      </c>
      <c r="B1975" s="56"/>
      <c r="C1975" s="8">
        <f t="shared" ca="1" si="321"/>
        <v>6</v>
      </c>
      <c r="D1975" s="8">
        <f t="shared" ca="1" si="322"/>
        <v>7</v>
      </c>
      <c r="E1975" s="50">
        <f t="shared" ca="1" si="316"/>
        <v>0</v>
      </c>
      <c r="F1975" s="2" t="str">
        <f t="shared" ca="1" si="323"/>
        <v/>
      </c>
      <c r="BD1975" s="49">
        <f t="shared" ca="1" si="318"/>
        <v>815.5</v>
      </c>
      <c r="BE1975" s="3">
        <f t="shared" ca="1" si="317"/>
        <v>8.1500000000000003E-2</v>
      </c>
      <c r="BF1975" s="3">
        <f t="shared" ca="1" si="319"/>
        <v>-1.3950525282585462</v>
      </c>
      <c r="BG1975" s="9">
        <f t="shared" ca="1" si="320"/>
        <v>0</v>
      </c>
      <c r="BH1975" s="6">
        <f ca="1">IF(ISNUMBER('Descriptive Stats'!BF1975),'Descriptive Stats'!BF1975,#N/A)</f>
        <v>-1.3950525282585462</v>
      </c>
      <c r="BI1975" s="6">
        <f ca="1">IF(ISNUMBER('Descriptive Stats'!E1975),'Descriptive Stats'!E1975,#N/A)</f>
        <v>0</v>
      </c>
    </row>
    <row r="1976" spans="1:61" ht="14.4" x14ac:dyDescent="0.3">
      <c r="A1976" s="2">
        <f>ROW()</f>
        <v>1976</v>
      </c>
      <c r="B1976" s="56"/>
      <c r="C1976" s="8">
        <f t="shared" ca="1" si="321"/>
        <v>11</v>
      </c>
      <c r="D1976" s="8">
        <f t="shared" ca="1" si="322"/>
        <v>0</v>
      </c>
      <c r="E1976" s="50">
        <f t="shared" ca="1" si="316"/>
        <v>0</v>
      </c>
      <c r="F1976" s="2" t="str">
        <f t="shared" ca="1" si="323"/>
        <v/>
      </c>
      <c r="BD1976" s="49">
        <f t="shared" ca="1" si="318"/>
        <v>815.5</v>
      </c>
      <c r="BE1976" s="3">
        <f t="shared" ca="1" si="317"/>
        <v>8.1500000000000003E-2</v>
      </c>
      <c r="BF1976" s="3">
        <f t="shared" ca="1" si="319"/>
        <v>-1.3950525282585462</v>
      </c>
      <c r="BG1976" s="9">
        <f t="shared" ca="1" si="320"/>
        <v>0</v>
      </c>
      <c r="BH1976" s="6">
        <f ca="1">IF(ISNUMBER('Descriptive Stats'!BF1976),'Descriptive Stats'!BF1976,#N/A)</f>
        <v>-1.3950525282585462</v>
      </c>
      <c r="BI1976" s="6">
        <f ca="1">IF(ISNUMBER('Descriptive Stats'!E1976),'Descriptive Stats'!E1976,#N/A)</f>
        <v>0</v>
      </c>
    </row>
    <row r="1977" spans="1:61" ht="14.4" x14ac:dyDescent="0.3">
      <c r="A1977" s="2">
        <f>ROW()</f>
        <v>1977</v>
      </c>
      <c r="B1977" s="56"/>
      <c r="C1977" s="8">
        <f t="shared" ca="1" si="321"/>
        <v>15</v>
      </c>
      <c r="D1977" s="8">
        <f t="shared" ca="1" si="322"/>
        <v>0</v>
      </c>
      <c r="E1977" s="50">
        <f t="shared" ca="1" si="316"/>
        <v>2</v>
      </c>
      <c r="F1977" s="2" t="str">
        <f t="shared" ca="1" si="323"/>
        <v/>
      </c>
      <c r="BD1977" s="49">
        <f t="shared" ca="1" si="318"/>
        <v>2595</v>
      </c>
      <c r="BE1977" s="3">
        <f t="shared" ca="1" si="317"/>
        <v>0.25945000000000001</v>
      </c>
      <c r="BF1977" s="3">
        <f t="shared" ca="1" si="319"/>
        <v>-0.6450419512753276</v>
      </c>
      <c r="BG1977" s="9">
        <f t="shared" ca="1" si="320"/>
        <v>2</v>
      </c>
      <c r="BH1977" s="6">
        <f ca="1">IF(ISNUMBER('Descriptive Stats'!BF1977),'Descriptive Stats'!BF1977,#N/A)</f>
        <v>-0.6450419512753276</v>
      </c>
      <c r="BI1977" s="6">
        <f ca="1">IF(ISNUMBER('Descriptive Stats'!E1977),'Descriptive Stats'!E1977,#N/A)</f>
        <v>2</v>
      </c>
    </row>
    <row r="1978" spans="1:61" ht="14.4" x14ac:dyDescent="0.3">
      <c r="A1978" s="2">
        <f>ROW()</f>
        <v>1978</v>
      </c>
      <c r="B1978" s="56"/>
      <c r="C1978" s="8">
        <f t="shared" ca="1" si="321"/>
        <v>21</v>
      </c>
      <c r="D1978" s="8">
        <f t="shared" ca="1" si="322"/>
        <v>2</v>
      </c>
      <c r="E1978" s="50">
        <f t="shared" ca="1" si="316"/>
        <v>1</v>
      </c>
      <c r="F1978" s="2" t="str">
        <f t="shared" ca="1" si="323"/>
        <v/>
      </c>
      <c r="BD1978" s="49">
        <f t="shared" ca="1" si="318"/>
        <v>1871</v>
      </c>
      <c r="BE1978" s="3">
        <f t="shared" ca="1" si="317"/>
        <v>0.18704999999999999</v>
      </c>
      <c r="BF1978" s="3">
        <f t="shared" ca="1" si="319"/>
        <v>-0.88881967520906158</v>
      </c>
      <c r="BG1978" s="9">
        <f t="shared" ca="1" si="320"/>
        <v>1</v>
      </c>
      <c r="BH1978" s="6">
        <f ca="1">IF(ISNUMBER('Descriptive Stats'!BF1978),'Descriptive Stats'!BF1978,#N/A)</f>
        <v>-0.88881967520906158</v>
      </c>
      <c r="BI1978" s="6">
        <f ca="1">IF(ISNUMBER('Descriptive Stats'!E1978),'Descriptive Stats'!E1978,#N/A)</f>
        <v>1</v>
      </c>
    </row>
    <row r="1979" spans="1:61" ht="14.4" x14ac:dyDescent="0.3">
      <c r="A1979" s="2">
        <f>ROW()</f>
        <v>1979</v>
      </c>
      <c r="B1979" s="56"/>
      <c r="C1979" s="8">
        <f t="shared" ca="1" si="321"/>
        <v>12</v>
      </c>
      <c r="D1979" s="8">
        <f t="shared" ca="1" si="322"/>
        <v>1</v>
      </c>
      <c r="E1979" s="50">
        <f t="shared" ca="1" si="316"/>
        <v>2</v>
      </c>
      <c r="F1979" s="2" t="str">
        <f t="shared" ca="1" si="323"/>
        <v/>
      </c>
      <c r="BD1979" s="49">
        <f t="shared" ca="1" si="318"/>
        <v>2595</v>
      </c>
      <c r="BE1979" s="3">
        <f t="shared" ca="1" si="317"/>
        <v>0.25945000000000001</v>
      </c>
      <c r="BF1979" s="3">
        <f t="shared" ca="1" si="319"/>
        <v>-0.6450419512753276</v>
      </c>
      <c r="BG1979" s="9">
        <f t="shared" ca="1" si="320"/>
        <v>2</v>
      </c>
      <c r="BH1979" s="6">
        <f ca="1">IF(ISNUMBER('Descriptive Stats'!BF1979),'Descriptive Stats'!BF1979,#N/A)</f>
        <v>-0.6450419512753276</v>
      </c>
      <c r="BI1979" s="6">
        <f ca="1">IF(ISNUMBER('Descriptive Stats'!E1979),'Descriptive Stats'!E1979,#N/A)</f>
        <v>2</v>
      </c>
    </row>
    <row r="1980" spans="1:61" ht="14.4" x14ac:dyDescent="0.3">
      <c r="A1980" s="2">
        <f>ROW()</f>
        <v>1980</v>
      </c>
      <c r="B1980" s="56"/>
      <c r="C1980" s="8">
        <f t="shared" ca="1" si="321"/>
        <v>17</v>
      </c>
      <c r="D1980" s="8">
        <f t="shared" ca="1" si="322"/>
        <v>2</v>
      </c>
      <c r="E1980" s="50">
        <f t="shared" ca="1" si="316"/>
        <v>0</v>
      </c>
      <c r="F1980" s="2" t="str">
        <f t="shared" ca="1" si="323"/>
        <v/>
      </c>
      <c r="BD1980" s="49">
        <f t="shared" ca="1" si="318"/>
        <v>815.5</v>
      </c>
      <c r="BE1980" s="3">
        <f t="shared" ca="1" si="317"/>
        <v>8.1500000000000003E-2</v>
      </c>
      <c r="BF1980" s="3">
        <f t="shared" ca="1" si="319"/>
        <v>-1.3950525282585462</v>
      </c>
      <c r="BG1980" s="9">
        <f t="shared" ca="1" si="320"/>
        <v>0</v>
      </c>
      <c r="BH1980" s="6">
        <f ca="1">IF(ISNUMBER('Descriptive Stats'!BF1980),'Descriptive Stats'!BF1980,#N/A)</f>
        <v>-1.3950525282585462</v>
      </c>
      <c r="BI1980" s="6">
        <f ca="1">IF(ISNUMBER('Descriptive Stats'!E1980),'Descriptive Stats'!E1980,#N/A)</f>
        <v>0</v>
      </c>
    </row>
    <row r="1981" spans="1:61" ht="14.4" x14ac:dyDescent="0.3">
      <c r="A1981" s="2">
        <f>ROW()</f>
        <v>1981</v>
      </c>
      <c r="B1981" s="56"/>
      <c r="C1981" s="8">
        <f t="shared" ca="1" si="321"/>
        <v>22</v>
      </c>
      <c r="D1981" s="8">
        <f t="shared" ca="1" si="322"/>
        <v>0</v>
      </c>
      <c r="E1981" s="50">
        <f t="shared" ca="1" si="316"/>
        <v>2</v>
      </c>
      <c r="F1981" s="2" t="str">
        <f t="shared" ca="1" si="323"/>
        <v/>
      </c>
      <c r="BD1981" s="49">
        <f t="shared" ca="1" si="318"/>
        <v>2595</v>
      </c>
      <c r="BE1981" s="3">
        <f t="shared" ca="1" si="317"/>
        <v>0.25945000000000001</v>
      </c>
      <c r="BF1981" s="3">
        <f t="shared" ca="1" si="319"/>
        <v>-0.6450419512753276</v>
      </c>
      <c r="BG1981" s="9">
        <f t="shared" ca="1" si="320"/>
        <v>2</v>
      </c>
      <c r="BH1981" s="6">
        <f ca="1">IF(ISNUMBER('Descriptive Stats'!BF1981),'Descriptive Stats'!BF1981,#N/A)</f>
        <v>-0.6450419512753276</v>
      </c>
      <c r="BI1981" s="6">
        <f ca="1">IF(ISNUMBER('Descriptive Stats'!E1981),'Descriptive Stats'!E1981,#N/A)</f>
        <v>2</v>
      </c>
    </row>
    <row r="1982" spans="1:61" ht="14.4" x14ac:dyDescent="0.3">
      <c r="A1982" s="2">
        <f>ROW()</f>
        <v>1982</v>
      </c>
      <c r="B1982" s="56"/>
      <c r="C1982" s="8">
        <f t="shared" ca="1" si="321"/>
        <v>21</v>
      </c>
      <c r="D1982" s="8">
        <f t="shared" ca="1" si="322"/>
        <v>2</v>
      </c>
      <c r="E1982" s="50">
        <f t="shared" ca="1" si="316"/>
        <v>2</v>
      </c>
      <c r="F1982" s="2" t="str">
        <f t="shared" ca="1" si="323"/>
        <v/>
      </c>
      <c r="BD1982" s="49">
        <f t="shared" ca="1" si="318"/>
        <v>2595</v>
      </c>
      <c r="BE1982" s="3">
        <f t="shared" ca="1" si="317"/>
        <v>0.25945000000000001</v>
      </c>
      <c r="BF1982" s="3">
        <f t="shared" ca="1" si="319"/>
        <v>-0.6450419512753276</v>
      </c>
      <c r="BG1982" s="9">
        <f t="shared" ca="1" si="320"/>
        <v>2</v>
      </c>
      <c r="BH1982" s="6">
        <f ca="1">IF(ISNUMBER('Descriptive Stats'!BF1982),'Descriptive Stats'!BF1982,#N/A)</f>
        <v>-0.6450419512753276</v>
      </c>
      <c r="BI1982" s="6">
        <f ca="1">IF(ISNUMBER('Descriptive Stats'!E1982),'Descriptive Stats'!E1982,#N/A)</f>
        <v>2</v>
      </c>
    </row>
    <row r="1983" spans="1:61" ht="14.4" x14ac:dyDescent="0.3">
      <c r="A1983" s="2">
        <f>ROW()</f>
        <v>1983</v>
      </c>
      <c r="B1983" s="56"/>
      <c r="C1983" s="8">
        <f t="shared" ca="1" si="321"/>
        <v>17</v>
      </c>
      <c r="D1983" s="8">
        <f t="shared" ca="1" si="322"/>
        <v>2</v>
      </c>
      <c r="E1983" s="50">
        <f t="shared" ca="1" si="316"/>
        <v>7</v>
      </c>
      <c r="F1983" s="2" t="str">
        <f t="shared" ca="1" si="323"/>
        <v/>
      </c>
      <c r="BD1983" s="49">
        <f t="shared" ca="1" si="318"/>
        <v>4473.5</v>
      </c>
      <c r="BE1983" s="3">
        <f t="shared" ca="1" si="317"/>
        <v>0.44729999999999998</v>
      </c>
      <c r="BF1983" s="3">
        <f t="shared" ca="1" si="319"/>
        <v>-0.13248586824472414</v>
      </c>
      <c r="BG1983" s="9">
        <f t="shared" ca="1" si="320"/>
        <v>7</v>
      </c>
      <c r="BH1983" s="6">
        <f ca="1">IF(ISNUMBER('Descriptive Stats'!BF1983),'Descriptive Stats'!BF1983,#N/A)</f>
        <v>-0.13248586824472414</v>
      </c>
      <c r="BI1983" s="6">
        <f ca="1">IF(ISNUMBER('Descriptive Stats'!E1983),'Descriptive Stats'!E1983,#N/A)</f>
        <v>7</v>
      </c>
    </row>
    <row r="1984" spans="1:61" ht="14.4" x14ac:dyDescent="0.3">
      <c r="A1984" s="2">
        <f>ROW()</f>
        <v>1984</v>
      </c>
      <c r="B1984" s="56"/>
      <c r="C1984" s="8">
        <f t="shared" ca="1" si="321"/>
        <v>6</v>
      </c>
      <c r="D1984" s="8">
        <f t="shared" ca="1" si="322"/>
        <v>7</v>
      </c>
      <c r="E1984" s="50">
        <f t="shared" ca="1" si="316"/>
        <v>0</v>
      </c>
      <c r="F1984" s="2" t="str">
        <f t="shared" ca="1" si="323"/>
        <v/>
      </c>
      <c r="BD1984" s="49">
        <f t="shared" ca="1" si="318"/>
        <v>815.5</v>
      </c>
      <c r="BE1984" s="3">
        <f t="shared" ca="1" si="317"/>
        <v>8.1500000000000003E-2</v>
      </c>
      <c r="BF1984" s="3">
        <f t="shared" ca="1" si="319"/>
        <v>-1.3950525282585462</v>
      </c>
      <c r="BG1984" s="9">
        <f t="shared" ca="1" si="320"/>
        <v>0</v>
      </c>
      <c r="BH1984" s="6">
        <f ca="1">IF(ISNUMBER('Descriptive Stats'!BF1984),'Descriptive Stats'!BF1984,#N/A)</f>
        <v>-1.3950525282585462</v>
      </c>
      <c r="BI1984" s="6">
        <f ca="1">IF(ISNUMBER('Descriptive Stats'!E1984),'Descriptive Stats'!E1984,#N/A)</f>
        <v>0</v>
      </c>
    </row>
    <row r="1985" spans="1:61" ht="14.4" x14ac:dyDescent="0.3">
      <c r="A1985" s="2">
        <f>ROW()</f>
        <v>1985</v>
      </c>
      <c r="B1985" s="56"/>
      <c r="C1985" s="8">
        <f t="shared" ca="1" si="321"/>
        <v>11</v>
      </c>
      <c r="D1985" s="8">
        <f t="shared" ca="1" si="322"/>
        <v>0</v>
      </c>
      <c r="E1985" s="50">
        <f t="shared" ca="1" si="316"/>
        <v>6</v>
      </c>
      <c r="F1985" s="2" t="str">
        <f t="shared" ca="1" si="323"/>
        <v/>
      </c>
      <c r="BD1985" s="49">
        <f t="shared" ca="1" si="318"/>
        <v>3900</v>
      </c>
      <c r="BE1985" s="3">
        <f t="shared" ca="1" si="317"/>
        <v>0.38995000000000002</v>
      </c>
      <c r="BF1985" s="3">
        <f t="shared" ca="1" si="319"/>
        <v>-0.2794493539703507</v>
      </c>
      <c r="BG1985" s="9">
        <f t="shared" ca="1" si="320"/>
        <v>6</v>
      </c>
      <c r="BH1985" s="6">
        <f ca="1">IF(ISNUMBER('Descriptive Stats'!BF1985),'Descriptive Stats'!BF1985,#N/A)</f>
        <v>-0.2794493539703507</v>
      </c>
      <c r="BI1985" s="6">
        <f ca="1">IF(ISNUMBER('Descriptive Stats'!E1985),'Descriptive Stats'!E1985,#N/A)</f>
        <v>6</v>
      </c>
    </row>
    <row r="1986" spans="1:61" ht="14.4" x14ac:dyDescent="0.3">
      <c r="A1986" s="2">
        <f>ROW()</f>
        <v>1986</v>
      </c>
      <c r="B1986" s="56"/>
      <c r="C1986" s="8">
        <f t="shared" ca="1" si="321"/>
        <v>2</v>
      </c>
      <c r="D1986" s="8">
        <f t="shared" ca="1" si="322"/>
        <v>6</v>
      </c>
      <c r="E1986" s="50">
        <f t="shared" ca="1" si="316"/>
        <v>3</v>
      </c>
      <c r="F1986" s="2" t="str">
        <f t="shared" ca="1" si="323"/>
        <v/>
      </c>
      <c r="BD1986" s="49">
        <f t="shared" ca="1" si="318"/>
        <v>3200</v>
      </c>
      <c r="BE1986" s="3">
        <f t="shared" ca="1" si="317"/>
        <v>0.31995000000000001</v>
      </c>
      <c r="BF1986" s="3">
        <f t="shared" ca="1" si="319"/>
        <v>-0.46783862043457014</v>
      </c>
      <c r="BG1986" s="9">
        <f t="shared" ca="1" si="320"/>
        <v>3</v>
      </c>
      <c r="BH1986" s="6">
        <f ca="1">IF(ISNUMBER('Descriptive Stats'!BF1986),'Descriptive Stats'!BF1986,#N/A)</f>
        <v>-0.46783862043457014</v>
      </c>
      <c r="BI1986" s="6">
        <f ca="1">IF(ISNUMBER('Descriptive Stats'!E1986),'Descriptive Stats'!E1986,#N/A)</f>
        <v>3</v>
      </c>
    </row>
    <row r="1987" spans="1:61" ht="14.4" x14ac:dyDescent="0.3">
      <c r="A1987" s="2">
        <f>ROW()</f>
        <v>1987</v>
      </c>
      <c r="B1987" s="56"/>
      <c r="C1987" s="8">
        <f t="shared" ca="1" si="321"/>
        <v>10</v>
      </c>
      <c r="D1987" s="8">
        <f t="shared" ca="1" si="322"/>
        <v>3</v>
      </c>
      <c r="E1987" s="50">
        <f t="shared" ref="E1987:E2050" ca="1" si="324">IF(0=MOD(ROW(),$J$1),AVERAGE(OFFSET($D$2,ROW()-$J$1,0,$J$1,1)),"")</f>
        <v>6</v>
      </c>
      <c r="F1987" s="2" t="str">
        <f t="shared" ca="1" si="323"/>
        <v/>
      </c>
      <c r="BD1987" s="49">
        <f t="shared" ca="1" si="318"/>
        <v>3900</v>
      </c>
      <c r="BE1987" s="3">
        <f t="shared" ca="1" si="317"/>
        <v>0.38995000000000002</v>
      </c>
      <c r="BF1987" s="3">
        <f t="shared" ca="1" si="319"/>
        <v>-0.2794493539703507</v>
      </c>
      <c r="BG1987" s="9">
        <f t="shared" ca="1" si="320"/>
        <v>6</v>
      </c>
      <c r="BH1987" s="6">
        <f ca="1">IF(ISNUMBER('Descriptive Stats'!BF1987),'Descriptive Stats'!BF1987,#N/A)</f>
        <v>-0.2794493539703507</v>
      </c>
      <c r="BI1987" s="6">
        <f ca="1">IF(ISNUMBER('Descriptive Stats'!E1987),'Descriptive Stats'!E1987,#N/A)</f>
        <v>6</v>
      </c>
    </row>
    <row r="1988" spans="1:61" ht="14.4" x14ac:dyDescent="0.3">
      <c r="A1988" s="2">
        <f>ROW()</f>
        <v>1988</v>
      </c>
      <c r="B1988" s="56"/>
      <c r="C1988" s="8">
        <f t="shared" ca="1" si="321"/>
        <v>5</v>
      </c>
      <c r="D1988" s="8">
        <f t="shared" ca="1" si="322"/>
        <v>6</v>
      </c>
      <c r="E1988" s="50">
        <f t="shared" ca="1" si="324"/>
        <v>19</v>
      </c>
      <c r="F1988" s="2" t="str">
        <f t="shared" ca="1" si="323"/>
        <v>X</v>
      </c>
      <c r="BD1988" s="49">
        <f t="shared" ca="1" si="318"/>
        <v>5294</v>
      </c>
      <c r="BE1988" s="3">
        <f t="shared" ca="1" si="317"/>
        <v>0.52934999999999999</v>
      </c>
      <c r="BF1988" s="3">
        <f t="shared" ca="1" si="319"/>
        <v>7.3636031452008061E-2</v>
      </c>
      <c r="BG1988" s="9">
        <f t="shared" ca="1" si="320"/>
        <v>19</v>
      </c>
      <c r="BH1988" s="6">
        <f ca="1">IF(ISNUMBER('Descriptive Stats'!BF1988),'Descriptive Stats'!BF1988,#N/A)</f>
        <v>7.3636031452008061E-2</v>
      </c>
      <c r="BI1988" s="6">
        <f ca="1">IF(ISNUMBER('Descriptive Stats'!E1988),'Descriptive Stats'!E1988,#N/A)</f>
        <v>19</v>
      </c>
    </row>
    <row r="1989" spans="1:61" ht="14.4" x14ac:dyDescent="0.3">
      <c r="A1989" s="2">
        <f>ROW()</f>
        <v>1989</v>
      </c>
      <c r="B1989" s="56"/>
      <c r="C1989" s="8">
        <f t="shared" ca="1" si="321"/>
        <v>7</v>
      </c>
      <c r="D1989" s="8">
        <f t="shared" ca="1" si="322"/>
        <v>19</v>
      </c>
      <c r="E1989" s="50">
        <f t="shared" ca="1" si="324"/>
        <v>1</v>
      </c>
      <c r="F1989" s="2" t="str">
        <f t="shared" ca="1" si="323"/>
        <v/>
      </c>
      <c r="BD1989" s="49">
        <f t="shared" ca="1" si="318"/>
        <v>1871</v>
      </c>
      <c r="BE1989" s="3">
        <f t="shared" ca="1" si="317"/>
        <v>0.18704999999999999</v>
      </c>
      <c r="BF1989" s="3">
        <f t="shared" ca="1" si="319"/>
        <v>-0.88881967520906158</v>
      </c>
      <c r="BG1989" s="9">
        <f t="shared" ca="1" si="320"/>
        <v>1</v>
      </c>
      <c r="BH1989" s="6">
        <f ca="1">IF(ISNUMBER('Descriptive Stats'!BF1989),'Descriptive Stats'!BF1989,#N/A)</f>
        <v>-0.88881967520906158</v>
      </c>
      <c r="BI1989" s="6">
        <f ca="1">IF(ISNUMBER('Descriptive Stats'!E1989),'Descriptive Stats'!E1989,#N/A)</f>
        <v>1</v>
      </c>
    </row>
    <row r="1990" spans="1:61" ht="14.4" x14ac:dyDescent="0.3">
      <c r="A1990" s="2">
        <f>ROW()</f>
        <v>1990</v>
      </c>
      <c r="B1990" s="56"/>
      <c r="C1990" s="8">
        <f t="shared" ca="1" si="321"/>
        <v>8</v>
      </c>
      <c r="D1990" s="8">
        <f t="shared" ca="1" si="322"/>
        <v>1</v>
      </c>
      <c r="E1990" s="50">
        <f t="shared" ca="1" si="324"/>
        <v>9</v>
      </c>
      <c r="F1990" s="2" t="str">
        <f t="shared" ca="1" si="323"/>
        <v/>
      </c>
      <c r="BD1990" s="49">
        <f t="shared" ca="1" si="318"/>
        <v>4819</v>
      </c>
      <c r="BE1990" s="3">
        <f t="shared" ca="1" si="317"/>
        <v>0.48185</v>
      </c>
      <c r="BF1990" s="3">
        <f t="shared" ca="1" si="319"/>
        <v>-4.5511009098988427E-2</v>
      </c>
      <c r="BG1990" s="9">
        <f t="shared" ca="1" si="320"/>
        <v>9</v>
      </c>
      <c r="BH1990" s="6">
        <f ca="1">IF(ISNUMBER('Descriptive Stats'!BF1990),'Descriptive Stats'!BF1990,#N/A)</f>
        <v>-4.5511009098988427E-2</v>
      </c>
      <c r="BI1990" s="6">
        <f ca="1">IF(ISNUMBER('Descriptive Stats'!E1990),'Descriptive Stats'!E1990,#N/A)</f>
        <v>9</v>
      </c>
    </row>
    <row r="1991" spans="1:61" ht="14.4" x14ac:dyDescent="0.3">
      <c r="A1991" s="2">
        <f>ROW()</f>
        <v>1991</v>
      </c>
      <c r="B1991" s="56"/>
      <c r="C1991" s="8">
        <f t="shared" ca="1" si="321"/>
        <v>23</v>
      </c>
      <c r="D1991" s="8">
        <f t="shared" ca="1" si="322"/>
        <v>9</v>
      </c>
      <c r="E1991" s="50">
        <f t="shared" ca="1" si="324"/>
        <v>1</v>
      </c>
      <c r="F1991" s="2" t="str">
        <f t="shared" ca="1" si="323"/>
        <v/>
      </c>
      <c r="BD1991" s="49">
        <f t="shared" ca="1" si="318"/>
        <v>1871</v>
      </c>
      <c r="BE1991" s="3">
        <f t="shared" ref="BE1991:BE2054" ca="1" si="325">IF(ISNUMBER(BD1991),(BD1991-0.5)/$BK$4,"")</f>
        <v>0.18704999999999999</v>
      </c>
      <c r="BF1991" s="3">
        <f t="shared" ca="1" si="319"/>
        <v>-0.88881967520906158</v>
      </c>
      <c r="BG1991" s="9">
        <f t="shared" ca="1" si="320"/>
        <v>1</v>
      </c>
      <c r="BH1991" s="6">
        <f ca="1">IF(ISNUMBER('Descriptive Stats'!BF1991),'Descriptive Stats'!BF1991,#N/A)</f>
        <v>-0.88881967520906158</v>
      </c>
      <c r="BI1991" s="6">
        <f ca="1">IF(ISNUMBER('Descriptive Stats'!E1991),'Descriptive Stats'!E1991,#N/A)</f>
        <v>1</v>
      </c>
    </row>
    <row r="1992" spans="1:61" ht="14.4" x14ac:dyDescent="0.3">
      <c r="A1992" s="2">
        <f>ROW()</f>
        <v>1992</v>
      </c>
      <c r="B1992" s="56"/>
      <c r="C1992" s="8">
        <f t="shared" ca="1" si="321"/>
        <v>12</v>
      </c>
      <c r="D1992" s="8">
        <f t="shared" ca="1" si="322"/>
        <v>1</v>
      </c>
      <c r="E1992" s="50">
        <f t="shared" ca="1" si="324"/>
        <v>3</v>
      </c>
      <c r="F1992" s="2" t="str">
        <f t="shared" ca="1" si="323"/>
        <v/>
      </c>
      <c r="BD1992" s="49">
        <f t="shared" ref="BD1992:BD2055" ca="1" si="326">IF(ISNUMBER(BG1992),_xlfn.RANK.AVG(BG1992,$BG$2:$BG$5414,1),"")</f>
        <v>3200</v>
      </c>
      <c r="BE1992" s="3">
        <f t="shared" ca="1" si="325"/>
        <v>0.31995000000000001</v>
      </c>
      <c r="BF1992" s="3">
        <f t="shared" ca="1" si="319"/>
        <v>-0.46783862043457014</v>
      </c>
      <c r="BG1992" s="9">
        <f t="shared" ca="1" si="320"/>
        <v>3</v>
      </c>
      <c r="BH1992" s="6">
        <f ca="1">IF(ISNUMBER('Descriptive Stats'!BF1992),'Descriptive Stats'!BF1992,#N/A)</f>
        <v>-0.46783862043457014</v>
      </c>
      <c r="BI1992" s="6">
        <f ca="1">IF(ISNUMBER('Descriptive Stats'!E1992),'Descriptive Stats'!E1992,#N/A)</f>
        <v>3</v>
      </c>
    </row>
    <row r="1993" spans="1:61" ht="14.4" x14ac:dyDescent="0.3">
      <c r="A1993" s="2">
        <f>ROW()</f>
        <v>1993</v>
      </c>
      <c r="B1993" s="56"/>
      <c r="C1993" s="8">
        <f t="shared" ca="1" si="321"/>
        <v>10</v>
      </c>
      <c r="D1993" s="8">
        <f t="shared" ca="1" si="322"/>
        <v>3</v>
      </c>
      <c r="E1993" s="50">
        <f t="shared" ca="1" si="324"/>
        <v>2</v>
      </c>
      <c r="F1993" s="2" t="str">
        <f t="shared" ca="1" si="323"/>
        <v/>
      </c>
      <c r="BD1993" s="49">
        <f t="shared" ca="1" si="326"/>
        <v>2595</v>
      </c>
      <c r="BE1993" s="3">
        <f t="shared" ca="1" si="325"/>
        <v>0.25945000000000001</v>
      </c>
      <c r="BF1993" s="3">
        <f t="shared" ref="BF1993:BF2056" ca="1" si="327">IF(ISNUMBER(BE1993),_xlfn.NORM.INV(BE1993,0,1),"")</f>
        <v>-0.6450419512753276</v>
      </c>
      <c r="BG1993" s="9">
        <f t="shared" ref="BG1993:BG2056" ca="1" si="328">IF(ISNUMBER(E1993),E1993,"")</f>
        <v>2</v>
      </c>
      <c r="BH1993" s="6">
        <f ca="1">IF(ISNUMBER('Descriptive Stats'!BF1993),'Descriptive Stats'!BF1993,#N/A)</f>
        <v>-0.6450419512753276</v>
      </c>
      <c r="BI1993" s="6">
        <f ca="1">IF(ISNUMBER('Descriptive Stats'!E1993),'Descriptive Stats'!E1993,#N/A)</f>
        <v>2</v>
      </c>
    </row>
    <row r="1994" spans="1:61" ht="14.4" x14ac:dyDescent="0.3">
      <c r="A1994" s="2">
        <f>ROW()</f>
        <v>1994</v>
      </c>
      <c r="B1994" s="56"/>
      <c r="C1994" s="8">
        <f t="shared" ca="1" si="321"/>
        <v>17</v>
      </c>
      <c r="D1994" s="8">
        <f t="shared" ca="1" si="322"/>
        <v>2</v>
      </c>
      <c r="E1994" s="50">
        <f t="shared" ca="1" si="324"/>
        <v>1</v>
      </c>
      <c r="F1994" s="2" t="str">
        <f t="shared" ca="1" si="323"/>
        <v/>
      </c>
      <c r="BD1994" s="49">
        <f t="shared" ca="1" si="326"/>
        <v>1871</v>
      </c>
      <c r="BE1994" s="3">
        <f t="shared" ca="1" si="325"/>
        <v>0.18704999999999999</v>
      </c>
      <c r="BF1994" s="3">
        <f t="shared" ca="1" si="327"/>
        <v>-0.88881967520906158</v>
      </c>
      <c r="BG1994" s="9">
        <f t="shared" ca="1" si="328"/>
        <v>1</v>
      </c>
      <c r="BH1994" s="6">
        <f ca="1">IF(ISNUMBER('Descriptive Stats'!BF1994),'Descriptive Stats'!BF1994,#N/A)</f>
        <v>-0.88881967520906158</v>
      </c>
      <c r="BI1994" s="6">
        <f ca="1">IF(ISNUMBER('Descriptive Stats'!E1994),'Descriptive Stats'!E1994,#N/A)</f>
        <v>1</v>
      </c>
    </row>
    <row r="1995" spans="1:61" ht="14.4" x14ac:dyDescent="0.3">
      <c r="A1995" s="2">
        <f>ROW()</f>
        <v>1995</v>
      </c>
      <c r="B1995" s="56"/>
      <c r="C1995" s="8">
        <f t="shared" ca="1" si="321"/>
        <v>12</v>
      </c>
      <c r="D1995" s="8">
        <f t="shared" ca="1" si="322"/>
        <v>1</v>
      </c>
      <c r="E1995" s="50">
        <f t="shared" ca="1" si="324"/>
        <v>7</v>
      </c>
      <c r="F1995" s="2" t="str">
        <f t="shared" ca="1" si="323"/>
        <v/>
      </c>
      <c r="BD1995" s="49">
        <f t="shared" ca="1" si="326"/>
        <v>4473.5</v>
      </c>
      <c r="BE1995" s="3">
        <f t="shared" ca="1" si="325"/>
        <v>0.44729999999999998</v>
      </c>
      <c r="BF1995" s="3">
        <f t="shared" ca="1" si="327"/>
        <v>-0.13248586824472414</v>
      </c>
      <c r="BG1995" s="9">
        <f t="shared" ca="1" si="328"/>
        <v>7</v>
      </c>
      <c r="BH1995" s="6">
        <f ca="1">IF(ISNUMBER('Descriptive Stats'!BF1995),'Descriptive Stats'!BF1995,#N/A)</f>
        <v>-0.13248586824472414</v>
      </c>
      <c r="BI1995" s="6">
        <f ca="1">IF(ISNUMBER('Descriptive Stats'!E1995),'Descriptive Stats'!E1995,#N/A)</f>
        <v>7</v>
      </c>
    </row>
    <row r="1996" spans="1:61" ht="14.4" x14ac:dyDescent="0.3">
      <c r="A1996" s="2">
        <f>ROW()</f>
        <v>1996</v>
      </c>
      <c r="B1996" s="56"/>
      <c r="C1996" s="8">
        <f t="shared" ca="1" si="321"/>
        <v>19</v>
      </c>
      <c r="D1996" s="8">
        <f t="shared" ca="1" si="322"/>
        <v>7</v>
      </c>
      <c r="E1996" s="50">
        <f t="shared" ca="1" si="324"/>
        <v>0</v>
      </c>
      <c r="F1996" s="2" t="str">
        <f t="shared" ca="1" si="323"/>
        <v/>
      </c>
      <c r="BD1996" s="49">
        <f t="shared" ca="1" si="326"/>
        <v>815.5</v>
      </c>
      <c r="BE1996" s="3">
        <f t="shared" ca="1" si="325"/>
        <v>8.1500000000000003E-2</v>
      </c>
      <c r="BF1996" s="3">
        <f t="shared" ca="1" si="327"/>
        <v>-1.3950525282585462</v>
      </c>
      <c r="BG1996" s="9">
        <f t="shared" ca="1" si="328"/>
        <v>0</v>
      </c>
      <c r="BH1996" s="6">
        <f ca="1">IF(ISNUMBER('Descriptive Stats'!BF1996),'Descriptive Stats'!BF1996,#N/A)</f>
        <v>-1.3950525282585462</v>
      </c>
      <c r="BI1996" s="6">
        <f ca="1">IF(ISNUMBER('Descriptive Stats'!E1996),'Descriptive Stats'!E1996,#N/A)</f>
        <v>0</v>
      </c>
    </row>
    <row r="1997" spans="1:61" ht="14.4" x14ac:dyDescent="0.3">
      <c r="A1997" s="2">
        <f>ROW()</f>
        <v>1997</v>
      </c>
      <c r="B1997" s="56"/>
      <c r="C1997" s="8">
        <f t="shared" ca="1" si="321"/>
        <v>20</v>
      </c>
      <c r="D1997" s="8">
        <f t="shared" ca="1" si="322"/>
        <v>0</v>
      </c>
      <c r="E1997" s="50">
        <f t="shared" ca="1" si="324"/>
        <v>0</v>
      </c>
      <c r="F1997" s="2" t="str">
        <f t="shared" ca="1" si="323"/>
        <v/>
      </c>
      <c r="BD1997" s="49">
        <f t="shared" ca="1" si="326"/>
        <v>815.5</v>
      </c>
      <c r="BE1997" s="3">
        <f t="shared" ca="1" si="325"/>
        <v>8.1500000000000003E-2</v>
      </c>
      <c r="BF1997" s="3">
        <f t="shared" ca="1" si="327"/>
        <v>-1.3950525282585462</v>
      </c>
      <c r="BG1997" s="9">
        <f t="shared" ca="1" si="328"/>
        <v>0</v>
      </c>
      <c r="BH1997" s="6">
        <f ca="1">IF(ISNUMBER('Descriptive Stats'!BF1997),'Descriptive Stats'!BF1997,#N/A)</f>
        <v>-1.3950525282585462</v>
      </c>
      <c r="BI1997" s="6">
        <f ca="1">IF(ISNUMBER('Descriptive Stats'!E1997),'Descriptive Stats'!E1997,#N/A)</f>
        <v>0</v>
      </c>
    </row>
    <row r="1998" spans="1:61" ht="14.4" x14ac:dyDescent="0.3">
      <c r="A1998" s="2">
        <f>ROW()</f>
        <v>1998</v>
      </c>
      <c r="B1998" s="56"/>
      <c r="C1998" s="8">
        <f t="shared" ca="1" si="321"/>
        <v>15</v>
      </c>
      <c r="D1998" s="8">
        <f t="shared" ca="1" si="322"/>
        <v>0</v>
      </c>
      <c r="E1998" s="50">
        <f t="shared" ca="1" si="324"/>
        <v>2</v>
      </c>
      <c r="F1998" s="2" t="str">
        <f t="shared" ca="1" si="323"/>
        <v/>
      </c>
      <c r="BD1998" s="49">
        <f t="shared" ca="1" si="326"/>
        <v>2595</v>
      </c>
      <c r="BE1998" s="3">
        <f t="shared" ca="1" si="325"/>
        <v>0.25945000000000001</v>
      </c>
      <c r="BF1998" s="3">
        <f t="shared" ca="1" si="327"/>
        <v>-0.6450419512753276</v>
      </c>
      <c r="BG1998" s="9">
        <f t="shared" ca="1" si="328"/>
        <v>2</v>
      </c>
      <c r="BH1998" s="6">
        <f ca="1">IF(ISNUMBER('Descriptive Stats'!BF1998),'Descriptive Stats'!BF1998,#N/A)</f>
        <v>-0.6450419512753276</v>
      </c>
      <c r="BI1998" s="6">
        <f ca="1">IF(ISNUMBER('Descriptive Stats'!E1998),'Descriptive Stats'!E1998,#N/A)</f>
        <v>2</v>
      </c>
    </row>
    <row r="1999" spans="1:61" ht="14.4" x14ac:dyDescent="0.3">
      <c r="A1999" s="2">
        <f>ROW()</f>
        <v>1999</v>
      </c>
      <c r="B1999" s="56"/>
      <c r="C1999" s="8">
        <f t="shared" ca="1" si="321"/>
        <v>9</v>
      </c>
      <c r="D1999" s="8">
        <f t="shared" ca="1" si="322"/>
        <v>2</v>
      </c>
      <c r="E1999" s="50">
        <f t="shared" ca="1" si="324"/>
        <v>7</v>
      </c>
      <c r="F1999" s="2" t="str">
        <f t="shared" ca="1" si="323"/>
        <v/>
      </c>
      <c r="BD1999" s="49">
        <f t="shared" ca="1" si="326"/>
        <v>4473.5</v>
      </c>
      <c r="BE1999" s="3">
        <f t="shared" ca="1" si="325"/>
        <v>0.44729999999999998</v>
      </c>
      <c r="BF1999" s="3">
        <f t="shared" ca="1" si="327"/>
        <v>-0.13248586824472414</v>
      </c>
      <c r="BG1999" s="9">
        <f t="shared" ca="1" si="328"/>
        <v>7</v>
      </c>
      <c r="BH1999" s="6">
        <f ca="1">IF(ISNUMBER('Descriptive Stats'!BF1999),'Descriptive Stats'!BF1999,#N/A)</f>
        <v>-0.13248586824472414</v>
      </c>
      <c r="BI1999" s="6">
        <f ca="1">IF(ISNUMBER('Descriptive Stats'!E1999),'Descriptive Stats'!E1999,#N/A)</f>
        <v>7</v>
      </c>
    </row>
    <row r="2000" spans="1:61" ht="14.4" x14ac:dyDescent="0.3">
      <c r="A2000" s="2">
        <f>ROW()</f>
        <v>2000</v>
      </c>
      <c r="B2000" s="56"/>
      <c r="C2000" s="8">
        <f t="shared" ca="1" si="321"/>
        <v>19</v>
      </c>
      <c r="D2000" s="8">
        <f t="shared" ca="1" si="322"/>
        <v>7</v>
      </c>
      <c r="E2000" s="50">
        <f t="shared" ca="1" si="324"/>
        <v>7</v>
      </c>
      <c r="F2000" s="2" t="str">
        <f t="shared" ca="1" si="323"/>
        <v/>
      </c>
      <c r="BD2000" s="49">
        <f t="shared" ca="1" si="326"/>
        <v>4473.5</v>
      </c>
      <c r="BE2000" s="3">
        <f t="shared" ca="1" si="325"/>
        <v>0.44729999999999998</v>
      </c>
      <c r="BF2000" s="3">
        <f t="shared" ca="1" si="327"/>
        <v>-0.13248586824472414</v>
      </c>
      <c r="BG2000" s="9">
        <f t="shared" ca="1" si="328"/>
        <v>7</v>
      </c>
      <c r="BH2000" s="6">
        <f ca="1">IF(ISNUMBER('Descriptive Stats'!BF2000),'Descriptive Stats'!BF2000,#N/A)</f>
        <v>-0.13248586824472414</v>
      </c>
      <c r="BI2000" s="6">
        <f ca="1">IF(ISNUMBER('Descriptive Stats'!E2000),'Descriptive Stats'!E2000,#N/A)</f>
        <v>7</v>
      </c>
    </row>
    <row r="2001" spans="1:61" ht="14.4" x14ac:dyDescent="0.3">
      <c r="A2001" s="2">
        <f>ROW()</f>
        <v>2001</v>
      </c>
      <c r="B2001" s="56"/>
      <c r="C2001" s="8">
        <f t="shared" ref="C2001:C2064" ca="1" si="329">RANDBETWEEN(2,COUNT(B:B))</f>
        <v>6</v>
      </c>
      <c r="D2001" s="8">
        <f t="shared" ref="D2001:D2064" ca="1" si="330">VLOOKUP(C2001,A:B,2,TRUE)</f>
        <v>7</v>
      </c>
      <c r="E2001" s="50">
        <f t="shared" ca="1" si="324"/>
        <v>1</v>
      </c>
      <c r="F2001" s="2" t="str">
        <f t="shared" ref="F2001:F2064" ca="1" si="331">IF(ISNUMBER(E2001),IF(OR(E2001&lt;$K$16,E2001&gt;$K$14),"X",""),"")</f>
        <v/>
      </c>
      <c r="BD2001" s="49">
        <f t="shared" ca="1" si="326"/>
        <v>1871</v>
      </c>
      <c r="BE2001" s="3">
        <f t="shared" ca="1" si="325"/>
        <v>0.18704999999999999</v>
      </c>
      <c r="BF2001" s="3">
        <f t="shared" ca="1" si="327"/>
        <v>-0.88881967520906158</v>
      </c>
      <c r="BG2001" s="9">
        <f t="shared" ca="1" si="328"/>
        <v>1</v>
      </c>
      <c r="BH2001" s="6">
        <f ca="1">IF(ISNUMBER('Descriptive Stats'!BF2001),'Descriptive Stats'!BF2001,#N/A)</f>
        <v>-0.88881967520906158</v>
      </c>
      <c r="BI2001" s="6">
        <f ca="1">IF(ISNUMBER('Descriptive Stats'!E2001),'Descriptive Stats'!E2001,#N/A)</f>
        <v>1</v>
      </c>
    </row>
    <row r="2002" spans="1:61" ht="14.4" x14ac:dyDescent="0.3">
      <c r="A2002" s="2">
        <f>ROW()</f>
        <v>2002</v>
      </c>
      <c r="B2002" s="56"/>
      <c r="C2002" s="8">
        <f t="shared" ca="1" si="329"/>
        <v>12</v>
      </c>
      <c r="D2002" s="8">
        <f t="shared" ca="1" si="330"/>
        <v>1</v>
      </c>
      <c r="E2002" s="50">
        <f t="shared" ca="1" si="324"/>
        <v>19</v>
      </c>
      <c r="F2002" s="2" t="str">
        <f t="shared" ca="1" si="331"/>
        <v>X</v>
      </c>
      <c r="BD2002" s="49">
        <f t="shared" ca="1" si="326"/>
        <v>5294</v>
      </c>
      <c r="BE2002" s="3">
        <f t="shared" ca="1" si="325"/>
        <v>0.52934999999999999</v>
      </c>
      <c r="BF2002" s="3">
        <f t="shared" ca="1" si="327"/>
        <v>7.3636031452008061E-2</v>
      </c>
      <c r="BG2002" s="9">
        <f t="shared" ca="1" si="328"/>
        <v>19</v>
      </c>
      <c r="BH2002" s="6">
        <f ca="1">IF(ISNUMBER('Descriptive Stats'!BF2002),'Descriptive Stats'!BF2002,#N/A)</f>
        <v>7.3636031452008061E-2</v>
      </c>
      <c r="BI2002" s="6">
        <f ca="1">IF(ISNUMBER('Descriptive Stats'!E2002),'Descriptive Stats'!E2002,#N/A)</f>
        <v>19</v>
      </c>
    </row>
    <row r="2003" spans="1:61" ht="14.4" x14ac:dyDescent="0.3">
      <c r="A2003" s="2">
        <f>ROW()</f>
        <v>2003</v>
      </c>
      <c r="B2003" s="56"/>
      <c r="C2003" s="8">
        <f t="shared" ca="1" si="329"/>
        <v>7</v>
      </c>
      <c r="D2003" s="8">
        <f t="shared" ca="1" si="330"/>
        <v>19</v>
      </c>
      <c r="E2003" s="50">
        <f t="shared" ca="1" si="324"/>
        <v>7</v>
      </c>
      <c r="F2003" s="2" t="str">
        <f t="shared" ca="1" si="331"/>
        <v/>
      </c>
      <c r="BD2003" s="49">
        <f t="shared" ca="1" si="326"/>
        <v>4473.5</v>
      </c>
      <c r="BE2003" s="3">
        <f t="shared" ca="1" si="325"/>
        <v>0.44729999999999998</v>
      </c>
      <c r="BF2003" s="3">
        <f t="shared" ca="1" si="327"/>
        <v>-0.13248586824472414</v>
      </c>
      <c r="BG2003" s="9">
        <f t="shared" ca="1" si="328"/>
        <v>7</v>
      </c>
      <c r="BH2003" s="6">
        <f ca="1">IF(ISNUMBER('Descriptive Stats'!BF2003),'Descriptive Stats'!BF2003,#N/A)</f>
        <v>-0.13248586824472414</v>
      </c>
      <c r="BI2003" s="6">
        <f ca="1">IF(ISNUMBER('Descriptive Stats'!E2003),'Descriptive Stats'!E2003,#N/A)</f>
        <v>7</v>
      </c>
    </row>
    <row r="2004" spans="1:61" ht="14.4" x14ac:dyDescent="0.3">
      <c r="A2004" s="2">
        <f>ROW()</f>
        <v>2004</v>
      </c>
      <c r="B2004" s="56"/>
      <c r="C2004" s="8">
        <f t="shared" ca="1" si="329"/>
        <v>6</v>
      </c>
      <c r="D2004" s="8">
        <f t="shared" ca="1" si="330"/>
        <v>7</v>
      </c>
      <c r="E2004" s="50">
        <f t="shared" ca="1" si="324"/>
        <v>15</v>
      </c>
      <c r="F2004" s="2" t="str">
        <f t="shared" ca="1" si="331"/>
        <v/>
      </c>
      <c r="BD2004" s="49">
        <f t="shared" ca="1" si="326"/>
        <v>5051.5</v>
      </c>
      <c r="BE2004" s="3">
        <f t="shared" ca="1" si="325"/>
        <v>0.50509999999999999</v>
      </c>
      <c r="BF2004" s="3">
        <f t="shared" ca="1" si="327"/>
        <v>1.2784152420787677E-2</v>
      </c>
      <c r="BG2004" s="9">
        <f t="shared" ca="1" si="328"/>
        <v>15</v>
      </c>
      <c r="BH2004" s="6">
        <f ca="1">IF(ISNUMBER('Descriptive Stats'!BF2004),'Descriptive Stats'!BF2004,#N/A)</f>
        <v>1.2784152420787677E-2</v>
      </c>
      <c r="BI2004" s="6">
        <f ca="1">IF(ISNUMBER('Descriptive Stats'!E2004),'Descriptive Stats'!E2004,#N/A)</f>
        <v>15</v>
      </c>
    </row>
    <row r="2005" spans="1:61" ht="14.4" x14ac:dyDescent="0.3">
      <c r="A2005" s="2">
        <f>ROW()</f>
        <v>2005</v>
      </c>
      <c r="B2005" s="56"/>
      <c r="C2005" s="8">
        <f t="shared" ca="1" si="329"/>
        <v>24</v>
      </c>
      <c r="D2005" s="8">
        <f t="shared" ca="1" si="330"/>
        <v>15</v>
      </c>
      <c r="E2005" s="50">
        <f t="shared" ca="1" si="324"/>
        <v>0</v>
      </c>
      <c r="F2005" s="2" t="str">
        <f t="shared" ca="1" si="331"/>
        <v/>
      </c>
      <c r="BD2005" s="49">
        <f t="shared" ca="1" si="326"/>
        <v>815.5</v>
      </c>
      <c r="BE2005" s="3">
        <f t="shared" ca="1" si="325"/>
        <v>8.1500000000000003E-2</v>
      </c>
      <c r="BF2005" s="3">
        <f t="shared" ca="1" si="327"/>
        <v>-1.3950525282585462</v>
      </c>
      <c r="BG2005" s="9">
        <f t="shared" ca="1" si="328"/>
        <v>0</v>
      </c>
      <c r="BH2005" s="6">
        <f ca="1">IF(ISNUMBER('Descriptive Stats'!BF2005),'Descriptive Stats'!BF2005,#N/A)</f>
        <v>-1.3950525282585462</v>
      </c>
      <c r="BI2005" s="6">
        <f ca="1">IF(ISNUMBER('Descriptive Stats'!E2005),'Descriptive Stats'!E2005,#N/A)</f>
        <v>0</v>
      </c>
    </row>
    <row r="2006" spans="1:61" ht="14.4" x14ac:dyDescent="0.3">
      <c r="A2006" s="2">
        <f>ROW()</f>
        <v>2006</v>
      </c>
      <c r="B2006" s="56"/>
      <c r="C2006" s="8">
        <f t="shared" ca="1" si="329"/>
        <v>14</v>
      </c>
      <c r="D2006" s="8">
        <f t="shared" ca="1" si="330"/>
        <v>0</v>
      </c>
      <c r="E2006" s="50">
        <f t="shared" ca="1" si="324"/>
        <v>2</v>
      </c>
      <c r="F2006" s="2" t="str">
        <f t="shared" ca="1" si="331"/>
        <v/>
      </c>
      <c r="BD2006" s="49">
        <f t="shared" ca="1" si="326"/>
        <v>2595</v>
      </c>
      <c r="BE2006" s="3">
        <f t="shared" ca="1" si="325"/>
        <v>0.25945000000000001</v>
      </c>
      <c r="BF2006" s="3">
        <f t="shared" ca="1" si="327"/>
        <v>-0.6450419512753276</v>
      </c>
      <c r="BG2006" s="9">
        <f t="shared" ca="1" si="328"/>
        <v>2</v>
      </c>
      <c r="BH2006" s="6">
        <f ca="1">IF(ISNUMBER('Descriptive Stats'!BF2006),'Descriptive Stats'!BF2006,#N/A)</f>
        <v>-0.6450419512753276</v>
      </c>
      <c r="BI2006" s="6">
        <f ca="1">IF(ISNUMBER('Descriptive Stats'!E2006),'Descriptive Stats'!E2006,#N/A)</f>
        <v>2</v>
      </c>
    </row>
    <row r="2007" spans="1:61" ht="14.4" x14ac:dyDescent="0.3">
      <c r="A2007" s="2">
        <f>ROW()</f>
        <v>2007</v>
      </c>
      <c r="B2007" s="56"/>
      <c r="C2007" s="8">
        <f t="shared" ca="1" si="329"/>
        <v>21</v>
      </c>
      <c r="D2007" s="8">
        <f t="shared" ca="1" si="330"/>
        <v>2</v>
      </c>
      <c r="E2007" s="50">
        <f t="shared" ca="1" si="324"/>
        <v>2</v>
      </c>
      <c r="F2007" s="2" t="str">
        <f t="shared" ca="1" si="331"/>
        <v/>
      </c>
      <c r="BD2007" s="49">
        <f t="shared" ca="1" si="326"/>
        <v>2595</v>
      </c>
      <c r="BE2007" s="3">
        <f t="shared" ca="1" si="325"/>
        <v>0.25945000000000001</v>
      </c>
      <c r="BF2007" s="3">
        <f t="shared" ca="1" si="327"/>
        <v>-0.6450419512753276</v>
      </c>
      <c r="BG2007" s="9">
        <f t="shared" ca="1" si="328"/>
        <v>2</v>
      </c>
      <c r="BH2007" s="6">
        <f ca="1">IF(ISNUMBER('Descriptive Stats'!BF2007),'Descriptive Stats'!BF2007,#N/A)</f>
        <v>-0.6450419512753276</v>
      </c>
      <c r="BI2007" s="6">
        <f ca="1">IF(ISNUMBER('Descriptive Stats'!E2007),'Descriptive Stats'!E2007,#N/A)</f>
        <v>2</v>
      </c>
    </row>
    <row r="2008" spans="1:61" ht="14.4" x14ac:dyDescent="0.3">
      <c r="A2008" s="2">
        <f>ROW()</f>
        <v>2008</v>
      </c>
      <c r="B2008" s="56"/>
      <c r="C2008" s="8">
        <f t="shared" ca="1" si="329"/>
        <v>17</v>
      </c>
      <c r="D2008" s="8">
        <f t="shared" ca="1" si="330"/>
        <v>2</v>
      </c>
      <c r="E2008" s="50">
        <f t="shared" ca="1" si="324"/>
        <v>1</v>
      </c>
      <c r="F2008" s="2" t="str">
        <f t="shared" ca="1" si="331"/>
        <v/>
      </c>
      <c r="BD2008" s="49">
        <f t="shared" ca="1" si="326"/>
        <v>1871</v>
      </c>
      <c r="BE2008" s="3">
        <f t="shared" ca="1" si="325"/>
        <v>0.18704999999999999</v>
      </c>
      <c r="BF2008" s="3">
        <f t="shared" ca="1" si="327"/>
        <v>-0.88881967520906158</v>
      </c>
      <c r="BG2008" s="9">
        <f t="shared" ca="1" si="328"/>
        <v>1</v>
      </c>
      <c r="BH2008" s="6">
        <f ca="1">IF(ISNUMBER('Descriptive Stats'!BF2008),'Descriptive Stats'!BF2008,#N/A)</f>
        <v>-0.88881967520906158</v>
      </c>
      <c r="BI2008" s="6">
        <f ca="1">IF(ISNUMBER('Descriptive Stats'!E2008),'Descriptive Stats'!E2008,#N/A)</f>
        <v>1</v>
      </c>
    </row>
    <row r="2009" spans="1:61" ht="14.4" x14ac:dyDescent="0.3">
      <c r="A2009" s="2">
        <f>ROW()</f>
        <v>2009</v>
      </c>
      <c r="B2009" s="56"/>
      <c r="C2009" s="8">
        <f t="shared" ca="1" si="329"/>
        <v>12</v>
      </c>
      <c r="D2009" s="8">
        <f t="shared" ca="1" si="330"/>
        <v>1</v>
      </c>
      <c r="E2009" s="50">
        <f t="shared" ca="1" si="324"/>
        <v>3</v>
      </c>
      <c r="F2009" s="2" t="str">
        <f t="shared" ca="1" si="331"/>
        <v/>
      </c>
      <c r="BD2009" s="49">
        <f t="shared" ca="1" si="326"/>
        <v>3200</v>
      </c>
      <c r="BE2009" s="3">
        <f t="shared" ca="1" si="325"/>
        <v>0.31995000000000001</v>
      </c>
      <c r="BF2009" s="3">
        <f t="shared" ca="1" si="327"/>
        <v>-0.46783862043457014</v>
      </c>
      <c r="BG2009" s="9">
        <f t="shared" ca="1" si="328"/>
        <v>3</v>
      </c>
      <c r="BH2009" s="6">
        <f ca="1">IF(ISNUMBER('Descriptive Stats'!BF2009),'Descriptive Stats'!BF2009,#N/A)</f>
        <v>-0.46783862043457014</v>
      </c>
      <c r="BI2009" s="6">
        <f ca="1">IF(ISNUMBER('Descriptive Stats'!E2009),'Descriptive Stats'!E2009,#N/A)</f>
        <v>3</v>
      </c>
    </row>
    <row r="2010" spans="1:61" ht="14.4" x14ac:dyDescent="0.3">
      <c r="A2010" s="2">
        <f>ROW()</f>
        <v>2010</v>
      </c>
      <c r="B2010" s="56"/>
      <c r="C2010" s="8">
        <f t="shared" ca="1" si="329"/>
        <v>10</v>
      </c>
      <c r="D2010" s="8">
        <f t="shared" ca="1" si="330"/>
        <v>3</v>
      </c>
      <c r="E2010" s="50">
        <f t="shared" ca="1" si="324"/>
        <v>6</v>
      </c>
      <c r="F2010" s="2" t="str">
        <f t="shared" ca="1" si="331"/>
        <v/>
      </c>
      <c r="BD2010" s="49">
        <f t="shared" ca="1" si="326"/>
        <v>3900</v>
      </c>
      <c r="BE2010" s="3">
        <f t="shared" ca="1" si="325"/>
        <v>0.38995000000000002</v>
      </c>
      <c r="BF2010" s="3">
        <f t="shared" ca="1" si="327"/>
        <v>-0.2794493539703507</v>
      </c>
      <c r="BG2010" s="9">
        <f t="shared" ca="1" si="328"/>
        <v>6</v>
      </c>
      <c r="BH2010" s="6">
        <f ca="1">IF(ISNUMBER('Descriptive Stats'!BF2010),'Descriptive Stats'!BF2010,#N/A)</f>
        <v>-0.2794493539703507</v>
      </c>
      <c r="BI2010" s="6">
        <f ca="1">IF(ISNUMBER('Descriptive Stats'!E2010),'Descriptive Stats'!E2010,#N/A)</f>
        <v>6</v>
      </c>
    </row>
    <row r="2011" spans="1:61" ht="14.4" x14ac:dyDescent="0.3">
      <c r="A2011" s="2">
        <f>ROW()</f>
        <v>2011</v>
      </c>
      <c r="B2011" s="56"/>
      <c r="C2011" s="8">
        <f t="shared" ca="1" si="329"/>
        <v>16</v>
      </c>
      <c r="D2011" s="8">
        <f t="shared" ca="1" si="330"/>
        <v>6</v>
      </c>
      <c r="E2011" s="50">
        <f t="shared" ca="1" si="324"/>
        <v>4</v>
      </c>
      <c r="F2011" s="2" t="str">
        <f t="shared" ca="1" si="331"/>
        <v/>
      </c>
      <c r="BD2011" s="49">
        <f t="shared" ca="1" si="326"/>
        <v>3442</v>
      </c>
      <c r="BE2011" s="3">
        <f t="shared" ca="1" si="325"/>
        <v>0.34415000000000001</v>
      </c>
      <c r="BF2011" s="3">
        <f t="shared" ca="1" si="327"/>
        <v>-0.40116316278173481</v>
      </c>
      <c r="BG2011" s="9">
        <f t="shared" ca="1" si="328"/>
        <v>4</v>
      </c>
      <c r="BH2011" s="6">
        <f ca="1">IF(ISNUMBER('Descriptive Stats'!BF2011),'Descriptive Stats'!BF2011,#N/A)</f>
        <v>-0.40116316278173481</v>
      </c>
      <c r="BI2011" s="6">
        <f ca="1">IF(ISNUMBER('Descriptive Stats'!E2011),'Descriptive Stats'!E2011,#N/A)</f>
        <v>4</v>
      </c>
    </row>
    <row r="2012" spans="1:61" ht="14.4" x14ac:dyDescent="0.3">
      <c r="A2012" s="2">
        <f>ROW()</f>
        <v>2012</v>
      </c>
      <c r="B2012" s="56"/>
      <c r="C2012" s="8">
        <f t="shared" ca="1" si="329"/>
        <v>13</v>
      </c>
      <c r="D2012" s="8">
        <f t="shared" ca="1" si="330"/>
        <v>4</v>
      </c>
      <c r="E2012" s="50">
        <f t="shared" ca="1" si="324"/>
        <v>0</v>
      </c>
      <c r="F2012" s="2" t="str">
        <f t="shared" ca="1" si="331"/>
        <v/>
      </c>
      <c r="BD2012" s="49">
        <f t="shared" ca="1" si="326"/>
        <v>815.5</v>
      </c>
      <c r="BE2012" s="3">
        <f t="shared" ca="1" si="325"/>
        <v>8.1500000000000003E-2</v>
      </c>
      <c r="BF2012" s="3">
        <f t="shared" ca="1" si="327"/>
        <v>-1.3950525282585462</v>
      </c>
      <c r="BG2012" s="9">
        <f t="shared" ca="1" si="328"/>
        <v>0</v>
      </c>
      <c r="BH2012" s="6">
        <f ca="1">IF(ISNUMBER('Descriptive Stats'!BF2012),'Descriptive Stats'!BF2012,#N/A)</f>
        <v>-1.3950525282585462</v>
      </c>
      <c r="BI2012" s="6">
        <f ca="1">IF(ISNUMBER('Descriptive Stats'!E2012),'Descriptive Stats'!E2012,#N/A)</f>
        <v>0</v>
      </c>
    </row>
    <row r="2013" spans="1:61" ht="14.4" x14ac:dyDescent="0.3">
      <c r="A2013" s="2">
        <f>ROW()</f>
        <v>2013</v>
      </c>
      <c r="B2013" s="56"/>
      <c r="C2013" s="8">
        <f t="shared" ca="1" si="329"/>
        <v>20</v>
      </c>
      <c r="D2013" s="8">
        <f t="shared" ca="1" si="330"/>
        <v>0</v>
      </c>
      <c r="E2013" s="50">
        <f t="shared" ca="1" si="324"/>
        <v>2</v>
      </c>
      <c r="F2013" s="2" t="str">
        <f t="shared" ca="1" si="331"/>
        <v/>
      </c>
      <c r="BD2013" s="49">
        <f t="shared" ca="1" si="326"/>
        <v>2595</v>
      </c>
      <c r="BE2013" s="3">
        <f t="shared" ca="1" si="325"/>
        <v>0.25945000000000001</v>
      </c>
      <c r="BF2013" s="3">
        <f t="shared" ca="1" si="327"/>
        <v>-0.6450419512753276</v>
      </c>
      <c r="BG2013" s="9">
        <f t="shared" ca="1" si="328"/>
        <v>2</v>
      </c>
      <c r="BH2013" s="6">
        <f ca="1">IF(ISNUMBER('Descriptive Stats'!BF2013),'Descriptive Stats'!BF2013,#N/A)</f>
        <v>-0.6450419512753276</v>
      </c>
      <c r="BI2013" s="6">
        <f ca="1">IF(ISNUMBER('Descriptive Stats'!E2013),'Descriptive Stats'!E2013,#N/A)</f>
        <v>2</v>
      </c>
    </row>
    <row r="2014" spans="1:61" ht="14.4" x14ac:dyDescent="0.3">
      <c r="A2014" s="2">
        <f>ROW()</f>
        <v>2014</v>
      </c>
      <c r="B2014" s="56"/>
      <c r="C2014" s="8">
        <f t="shared" ca="1" si="329"/>
        <v>3</v>
      </c>
      <c r="D2014" s="8">
        <f t="shared" ca="1" si="330"/>
        <v>2</v>
      </c>
      <c r="E2014" s="50">
        <f t="shared" ca="1" si="324"/>
        <v>0</v>
      </c>
      <c r="F2014" s="2" t="str">
        <f t="shared" ca="1" si="331"/>
        <v/>
      </c>
      <c r="BD2014" s="49">
        <f t="shared" ca="1" si="326"/>
        <v>815.5</v>
      </c>
      <c r="BE2014" s="3">
        <f t="shared" ca="1" si="325"/>
        <v>8.1500000000000003E-2</v>
      </c>
      <c r="BF2014" s="3">
        <f t="shared" ca="1" si="327"/>
        <v>-1.3950525282585462</v>
      </c>
      <c r="BG2014" s="9">
        <f t="shared" ca="1" si="328"/>
        <v>0</v>
      </c>
      <c r="BH2014" s="6">
        <f ca="1">IF(ISNUMBER('Descriptive Stats'!BF2014),'Descriptive Stats'!BF2014,#N/A)</f>
        <v>-1.3950525282585462</v>
      </c>
      <c r="BI2014" s="6">
        <f ca="1">IF(ISNUMBER('Descriptive Stats'!E2014),'Descriptive Stats'!E2014,#N/A)</f>
        <v>0</v>
      </c>
    </row>
    <row r="2015" spans="1:61" ht="14.4" x14ac:dyDescent="0.3">
      <c r="A2015" s="2">
        <f>ROW()</f>
        <v>2015</v>
      </c>
      <c r="B2015" s="56"/>
      <c r="C2015" s="8">
        <f t="shared" ca="1" si="329"/>
        <v>11</v>
      </c>
      <c r="D2015" s="8">
        <f t="shared" ca="1" si="330"/>
        <v>0</v>
      </c>
      <c r="E2015" s="50">
        <f t="shared" ca="1" si="324"/>
        <v>0</v>
      </c>
      <c r="F2015" s="2" t="str">
        <f t="shared" ca="1" si="331"/>
        <v/>
      </c>
      <c r="BD2015" s="49">
        <f t="shared" ca="1" si="326"/>
        <v>815.5</v>
      </c>
      <c r="BE2015" s="3">
        <f t="shared" ca="1" si="325"/>
        <v>8.1500000000000003E-2</v>
      </c>
      <c r="BF2015" s="3">
        <f t="shared" ca="1" si="327"/>
        <v>-1.3950525282585462</v>
      </c>
      <c r="BG2015" s="9">
        <f t="shared" ca="1" si="328"/>
        <v>0</v>
      </c>
      <c r="BH2015" s="6">
        <f ca="1">IF(ISNUMBER('Descriptive Stats'!BF2015),'Descriptive Stats'!BF2015,#N/A)</f>
        <v>-1.3950525282585462</v>
      </c>
      <c r="BI2015" s="6">
        <f ca="1">IF(ISNUMBER('Descriptive Stats'!E2015),'Descriptive Stats'!E2015,#N/A)</f>
        <v>0</v>
      </c>
    </row>
    <row r="2016" spans="1:61" ht="14.4" x14ac:dyDescent="0.3">
      <c r="A2016" s="2">
        <f>ROW()</f>
        <v>2016</v>
      </c>
      <c r="B2016" s="56"/>
      <c r="C2016" s="8">
        <f t="shared" ca="1" si="329"/>
        <v>14</v>
      </c>
      <c r="D2016" s="8">
        <f t="shared" ca="1" si="330"/>
        <v>0</v>
      </c>
      <c r="E2016" s="50">
        <f t="shared" ca="1" si="324"/>
        <v>2</v>
      </c>
      <c r="F2016" s="2" t="str">
        <f t="shared" ca="1" si="331"/>
        <v/>
      </c>
      <c r="BD2016" s="49">
        <f t="shared" ca="1" si="326"/>
        <v>2595</v>
      </c>
      <c r="BE2016" s="3">
        <f t="shared" ca="1" si="325"/>
        <v>0.25945000000000001</v>
      </c>
      <c r="BF2016" s="3">
        <f t="shared" ca="1" si="327"/>
        <v>-0.6450419512753276</v>
      </c>
      <c r="BG2016" s="9">
        <f t="shared" ca="1" si="328"/>
        <v>2</v>
      </c>
      <c r="BH2016" s="6">
        <f ca="1">IF(ISNUMBER('Descriptive Stats'!BF2016),'Descriptive Stats'!BF2016,#N/A)</f>
        <v>-0.6450419512753276</v>
      </c>
      <c r="BI2016" s="6">
        <f ca="1">IF(ISNUMBER('Descriptive Stats'!E2016),'Descriptive Stats'!E2016,#N/A)</f>
        <v>2</v>
      </c>
    </row>
    <row r="2017" spans="1:61" ht="14.4" x14ac:dyDescent="0.3">
      <c r="A2017" s="2">
        <f>ROW()</f>
        <v>2017</v>
      </c>
      <c r="B2017" s="56"/>
      <c r="C2017" s="8">
        <f t="shared" ca="1" si="329"/>
        <v>21</v>
      </c>
      <c r="D2017" s="8">
        <f t="shared" ca="1" si="330"/>
        <v>2</v>
      </c>
      <c r="E2017" s="50">
        <f t="shared" ca="1" si="324"/>
        <v>0</v>
      </c>
      <c r="F2017" s="2" t="str">
        <f t="shared" ca="1" si="331"/>
        <v/>
      </c>
      <c r="BD2017" s="49">
        <f t="shared" ca="1" si="326"/>
        <v>815.5</v>
      </c>
      <c r="BE2017" s="3">
        <f t="shared" ca="1" si="325"/>
        <v>8.1500000000000003E-2</v>
      </c>
      <c r="BF2017" s="3">
        <f t="shared" ca="1" si="327"/>
        <v>-1.3950525282585462</v>
      </c>
      <c r="BG2017" s="9">
        <f t="shared" ca="1" si="328"/>
        <v>0</v>
      </c>
      <c r="BH2017" s="6">
        <f ca="1">IF(ISNUMBER('Descriptive Stats'!BF2017),'Descriptive Stats'!BF2017,#N/A)</f>
        <v>-1.3950525282585462</v>
      </c>
      <c r="BI2017" s="6">
        <f ca="1">IF(ISNUMBER('Descriptive Stats'!E2017),'Descriptive Stats'!E2017,#N/A)</f>
        <v>0</v>
      </c>
    </row>
    <row r="2018" spans="1:61" ht="14.4" x14ac:dyDescent="0.3">
      <c r="A2018" s="2">
        <f>ROW()</f>
        <v>2018</v>
      </c>
      <c r="B2018" s="56"/>
      <c r="C2018" s="8">
        <f t="shared" ca="1" si="329"/>
        <v>14</v>
      </c>
      <c r="D2018" s="8">
        <f t="shared" ca="1" si="330"/>
        <v>0</v>
      </c>
      <c r="E2018" s="50">
        <f t="shared" ca="1" si="324"/>
        <v>7</v>
      </c>
      <c r="F2018" s="2" t="str">
        <f t="shared" ca="1" si="331"/>
        <v/>
      </c>
      <c r="BD2018" s="49">
        <f t="shared" ca="1" si="326"/>
        <v>4473.5</v>
      </c>
      <c r="BE2018" s="3">
        <f t="shared" ca="1" si="325"/>
        <v>0.44729999999999998</v>
      </c>
      <c r="BF2018" s="3">
        <f t="shared" ca="1" si="327"/>
        <v>-0.13248586824472414</v>
      </c>
      <c r="BG2018" s="9">
        <f t="shared" ca="1" si="328"/>
        <v>7</v>
      </c>
      <c r="BH2018" s="6">
        <f ca="1">IF(ISNUMBER('Descriptive Stats'!BF2018),'Descriptive Stats'!BF2018,#N/A)</f>
        <v>-0.13248586824472414</v>
      </c>
      <c r="BI2018" s="6">
        <f ca="1">IF(ISNUMBER('Descriptive Stats'!E2018),'Descriptive Stats'!E2018,#N/A)</f>
        <v>7</v>
      </c>
    </row>
    <row r="2019" spans="1:61" ht="14.4" x14ac:dyDescent="0.3">
      <c r="A2019" s="2">
        <f>ROW()</f>
        <v>2019</v>
      </c>
      <c r="B2019" s="56"/>
      <c r="C2019" s="8">
        <f t="shared" ca="1" si="329"/>
        <v>6</v>
      </c>
      <c r="D2019" s="8">
        <f t="shared" ca="1" si="330"/>
        <v>7</v>
      </c>
      <c r="E2019" s="50">
        <f t="shared" ca="1" si="324"/>
        <v>1</v>
      </c>
      <c r="F2019" s="2" t="str">
        <f t="shared" ca="1" si="331"/>
        <v/>
      </c>
      <c r="BD2019" s="49">
        <f t="shared" ca="1" si="326"/>
        <v>1871</v>
      </c>
      <c r="BE2019" s="3">
        <f t="shared" ca="1" si="325"/>
        <v>0.18704999999999999</v>
      </c>
      <c r="BF2019" s="3">
        <f t="shared" ca="1" si="327"/>
        <v>-0.88881967520906158</v>
      </c>
      <c r="BG2019" s="9">
        <f t="shared" ca="1" si="328"/>
        <v>1</v>
      </c>
      <c r="BH2019" s="6">
        <f ca="1">IF(ISNUMBER('Descriptive Stats'!BF2019),'Descriptive Stats'!BF2019,#N/A)</f>
        <v>-0.88881967520906158</v>
      </c>
      <c r="BI2019" s="6">
        <f ca="1">IF(ISNUMBER('Descriptive Stats'!E2019),'Descriptive Stats'!E2019,#N/A)</f>
        <v>1</v>
      </c>
    </row>
    <row r="2020" spans="1:61" ht="14.4" x14ac:dyDescent="0.3">
      <c r="A2020" s="2">
        <f>ROW()</f>
        <v>2020</v>
      </c>
      <c r="B2020" s="56"/>
      <c r="C2020" s="8">
        <f t="shared" ca="1" si="329"/>
        <v>12</v>
      </c>
      <c r="D2020" s="8">
        <f t="shared" ca="1" si="330"/>
        <v>1</v>
      </c>
      <c r="E2020" s="50">
        <f t="shared" ca="1" si="324"/>
        <v>0</v>
      </c>
      <c r="F2020" s="2" t="str">
        <f t="shared" ca="1" si="331"/>
        <v/>
      </c>
      <c r="BD2020" s="49">
        <f t="shared" ca="1" si="326"/>
        <v>815.5</v>
      </c>
      <c r="BE2020" s="3">
        <f t="shared" ca="1" si="325"/>
        <v>8.1500000000000003E-2</v>
      </c>
      <c r="BF2020" s="3">
        <f t="shared" ca="1" si="327"/>
        <v>-1.3950525282585462</v>
      </c>
      <c r="BG2020" s="9">
        <f t="shared" ca="1" si="328"/>
        <v>0</v>
      </c>
      <c r="BH2020" s="6">
        <f ca="1">IF(ISNUMBER('Descriptive Stats'!BF2020),'Descriptive Stats'!BF2020,#N/A)</f>
        <v>-1.3950525282585462</v>
      </c>
      <c r="BI2020" s="6">
        <f ca="1">IF(ISNUMBER('Descriptive Stats'!E2020),'Descriptive Stats'!E2020,#N/A)</f>
        <v>0</v>
      </c>
    </row>
    <row r="2021" spans="1:61" ht="14.4" x14ac:dyDescent="0.3">
      <c r="A2021" s="2">
        <f>ROW()</f>
        <v>2021</v>
      </c>
      <c r="B2021" s="56"/>
      <c r="C2021" s="8">
        <f t="shared" ca="1" si="329"/>
        <v>18</v>
      </c>
      <c r="D2021" s="8">
        <f t="shared" ca="1" si="330"/>
        <v>0</v>
      </c>
      <c r="E2021" s="50">
        <f t="shared" ca="1" si="324"/>
        <v>15</v>
      </c>
      <c r="F2021" s="2" t="str">
        <f t="shared" ca="1" si="331"/>
        <v/>
      </c>
      <c r="BD2021" s="49">
        <f t="shared" ca="1" si="326"/>
        <v>5051.5</v>
      </c>
      <c r="BE2021" s="3">
        <f t="shared" ca="1" si="325"/>
        <v>0.50509999999999999</v>
      </c>
      <c r="BF2021" s="3">
        <f t="shared" ca="1" si="327"/>
        <v>1.2784152420787677E-2</v>
      </c>
      <c r="BG2021" s="9">
        <f t="shared" ca="1" si="328"/>
        <v>15</v>
      </c>
      <c r="BH2021" s="6">
        <f ca="1">IF(ISNUMBER('Descriptive Stats'!BF2021),'Descriptive Stats'!BF2021,#N/A)</f>
        <v>1.2784152420787677E-2</v>
      </c>
      <c r="BI2021" s="6">
        <f ca="1">IF(ISNUMBER('Descriptive Stats'!E2021),'Descriptive Stats'!E2021,#N/A)</f>
        <v>15</v>
      </c>
    </row>
    <row r="2022" spans="1:61" ht="14.4" x14ac:dyDescent="0.3">
      <c r="A2022" s="2">
        <f>ROW()</f>
        <v>2022</v>
      </c>
      <c r="B2022" s="56"/>
      <c r="C2022" s="8">
        <f t="shared" ca="1" si="329"/>
        <v>24</v>
      </c>
      <c r="D2022" s="8">
        <f t="shared" ca="1" si="330"/>
        <v>15</v>
      </c>
      <c r="E2022" s="50">
        <f t="shared" ca="1" si="324"/>
        <v>0</v>
      </c>
      <c r="F2022" s="2" t="str">
        <f t="shared" ca="1" si="331"/>
        <v/>
      </c>
      <c r="BD2022" s="49">
        <f t="shared" ca="1" si="326"/>
        <v>815.5</v>
      </c>
      <c r="BE2022" s="3">
        <f t="shared" ca="1" si="325"/>
        <v>8.1500000000000003E-2</v>
      </c>
      <c r="BF2022" s="3">
        <f t="shared" ca="1" si="327"/>
        <v>-1.3950525282585462</v>
      </c>
      <c r="BG2022" s="9">
        <f t="shared" ca="1" si="328"/>
        <v>0</v>
      </c>
      <c r="BH2022" s="6">
        <f ca="1">IF(ISNUMBER('Descriptive Stats'!BF2022),'Descriptive Stats'!BF2022,#N/A)</f>
        <v>-1.3950525282585462</v>
      </c>
      <c r="BI2022" s="6">
        <f ca="1">IF(ISNUMBER('Descriptive Stats'!E2022),'Descriptive Stats'!E2022,#N/A)</f>
        <v>0</v>
      </c>
    </row>
    <row r="2023" spans="1:61" ht="14.4" x14ac:dyDescent="0.3">
      <c r="A2023" s="2">
        <f>ROW()</f>
        <v>2023</v>
      </c>
      <c r="B2023" s="56"/>
      <c r="C2023" s="8">
        <f t="shared" ca="1" si="329"/>
        <v>11</v>
      </c>
      <c r="D2023" s="8">
        <f t="shared" ca="1" si="330"/>
        <v>0</v>
      </c>
      <c r="E2023" s="50">
        <f t="shared" ca="1" si="324"/>
        <v>2</v>
      </c>
      <c r="F2023" s="2" t="str">
        <f t="shared" ca="1" si="331"/>
        <v/>
      </c>
      <c r="BD2023" s="49">
        <f t="shared" ca="1" si="326"/>
        <v>2595</v>
      </c>
      <c r="BE2023" s="3">
        <f t="shared" ca="1" si="325"/>
        <v>0.25945000000000001</v>
      </c>
      <c r="BF2023" s="3">
        <f t="shared" ca="1" si="327"/>
        <v>-0.6450419512753276</v>
      </c>
      <c r="BG2023" s="9">
        <f t="shared" ca="1" si="328"/>
        <v>2</v>
      </c>
      <c r="BH2023" s="6">
        <f ca="1">IF(ISNUMBER('Descriptive Stats'!BF2023),'Descriptive Stats'!BF2023,#N/A)</f>
        <v>-0.6450419512753276</v>
      </c>
      <c r="BI2023" s="6">
        <f ca="1">IF(ISNUMBER('Descriptive Stats'!E2023),'Descriptive Stats'!E2023,#N/A)</f>
        <v>2</v>
      </c>
    </row>
    <row r="2024" spans="1:61" ht="14.4" x14ac:dyDescent="0.3">
      <c r="A2024" s="2">
        <f>ROW()</f>
        <v>2024</v>
      </c>
      <c r="B2024" s="56"/>
      <c r="C2024" s="8">
        <f t="shared" ca="1" si="329"/>
        <v>3</v>
      </c>
      <c r="D2024" s="8">
        <f t="shared" ca="1" si="330"/>
        <v>2</v>
      </c>
      <c r="E2024" s="50">
        <f t="shared" ca="1" si="324"/>
        <v>1</v>
      </c>
      <c r="F2024" s="2" t="str">
        <f t="shared" ca="1" si="331"/>
        <v/>
      </c>
      <c r="BD2024" s="49">
        <f t="shared" ca="1" si="326"/>
        <v>1871</v>
      </c>
      <c r="BE2024" s="3">
        <f t="shared" ca="1" si="325"/>
        <v>0.18704999999999999</v>
      </c>
      <c r="BF2024" s="3">
        <f t="shared" ca="1" si="327"/>
        <v>-0.88881967520906158</v>
      </c>
      <c r="BG2024" s="9">
        <f t="shared" ca="1" si="328"/>
        <v>1</v>
      </c>
      <c r="BH2024" s="6">
        <f ca="1">IF(ISNUMBER('Descriptive Stats'!BF2024),'Descriptive Stats'!BF2024,#N/A)</f>
        <v>-0.88881967520906158</v>
      </c>
      <c r="BI2024" s="6">
        <f ca="1">IF(ISNUMBER('Descriptive Stats'!E2024),'Descriptive Stats'!E2024,#N/A)</f>
        <v>1</v>
      </c>
    </row>
    <row r="2025" spans="1:61" ht="14.4" x14ac:dyDescent="0.3">
      <c r="A2025" s="2">
        <f>ROW()</f>
        <v>2025</v>
      </c>
      <c r="B2025" s="56"/>
      <c r="C2025" s="8">
        <f t="shared" ca="1" si="329"/>
        <v>12</v>
      </c>
      <c r="D2025" s="8">
        <f t="shared" ca="1" si="330"/>
        <v>1</v>
      </c>
      <c r="E2025" s="50">
        <f t="shared" ca="1" si="324"/>
        <v>0</v>
      </c>
      <c r="F2025" s="2" t="str">
        <f t="shared" ca="1" si="331"/>
        <v/>
      </c>
      <c r="BD2025" s="49">
        <f t="shared" ca="1" si="326"/>
        <v>815.5</v>
      </c>
      <c r="BE2025" s="3">
        <f t="shared" ca="1" si="325"/>
        <v>8.1500000000000003E-2</v>
      </c>
      <c r="BF2025" s="3">
        <f t="shared" ca="1" si="327"/>
        <v>-1.3950525282585462</v>
      </c>
      <c r="BG2025" s="9">
        <f t="shared" ca="1" si="328"/>
        <v>0</v>
      </c>
      <c r="BH2025" s="6">
        <f ca="1">IF(ISNUMBER('Descriptive Stats'!BF2025),'Descriptive Stats'!BF2025,#N/A)</f>
        <v>-1.3950525282585462</v>
      </c>
      <c r="BI2025" s="6">
        <f ca="1">IF(ISNUMBER('Descriptive Stats'!E2025),'Descriptive Stats'!E2025,#N/A)</f>
        <v>0</v>
      </c>
    </row>
    <row r="2026" spans="1:61" ht="14.4" x14ac:dyDescent="0.3">
      <c r="A2026" s="2">
        <f>ROW()</f>
        <v>2026</v>
      </c>
      <c r="B2026" s="56"/>
      <c r="C2026" s="8">
        <f t="shared" ca="1" si="329"/>
        <v>20</v>
      </c>
      <c r="D2026" s="8">
        <f t="shared" ca="1" si="330"/>
        <v>0</v>
      </c>
      <c r="E2026" s="50">
        <f t="shared" ca="1" si="324"/>
        <v>6</v>
      </c>
      <c r="F2026" s="2" t="str">
        <f t="shared" ca="1" si="331"/>
        <v/>
      </c>
      <c r="BD2026" s="49">
        <f t="shared" ca="1" si="326"/>
        <v>3900</v>
      </c>
      <c r="BE2026" s="3">
        <f t="shared" ca="1" si="325"/>
        <v>0.38995000000000002</v>
      </c>
      <c r="BF2026" s="3">
        <f t="shared" ca="1" si="327"/>
        <v>-0.2794493539703507</v>
      </c>
      <c r="BG2026" s="9">
        <f t="shared" ca="1" si="328"/>
        <v>6</v>
      </c>
      <c r="BH2026" s="6">
        <f ca="1">IF(ISNUMBER('Descriptive Stats'!BF2026),'Descriptive Stats'!BF2026,#N/A)</f>
        <v>-0.2794493539703507</v>
      </c>
      <c r="BI2026" s="6">
        <f ca="1">IF(ISNUMBER('Descriptive Stats'!E2026),'Descriptive Stats'!E2026,#N/A)</f>
        <v>6</v>
      </c>
    </row>
    <row r="2027" spans="1:61" ht="14.4" x14ac:dyDescent="0.3">
      <c r="A2027" s="2">
        <f>ROW()</f>
        <v>2027</v>
      </c>
      <c r="B2027" s="56"/>
      <c r="C2027" s="8">
        <f t="shared" ca="1" si="329"/>
        <v>2</v>
      </c>
      <c r="D2027" s="8">
        <f t="shared" ca="1" si="330"/>
        <v>6</v>
      </c>
      <c r="E2027" s="50">
        <f t="shared" ca="1" si="324"/>
        <v>0</v>
      </c>
      <c r="F2027" s="2" t="str">
        <f t="shared" ca="1" si="331"/>
        <v/>
      </c>
      <c r="BD2027" s="49">
        <f t="shared" ca="1" si="326"/>
        <v>815.5</v>
      </c>
      <c r="BE2027" s="3">
        <f t="shared" ca="1" si="325"/>
        <v>8.1500000000000003E-2</v>
      </c>
      <c r="BF2027" s="3">
        <f t="shared" ca="1" si="327"/>
        <v>-1.3950525282585462</v>
      </c>
      <c r="BG2027" s="9">
        <f t="shared" ca="1" si="328"/>
        <v>0</v>
      </c>
      <c r="BH2027" s="6">
        <f ca="1">IF(ISNUMBER('Descriptive Stats'!BF2027),'Descriptive Stats'!BF2027,#N/A)</f>
        <v>-1.3950525282585462</v>
      </c>
      <c r="BI2027" s="6">
        <f ca="1">IF(ISNUMBER('Descriptive Stats'!E2027),'Descriptive Stats'!E2027,#N/A)</f>
        <v>0</v>
      </c>
    </row>
    <row r="2028" spans="1:61" ht="14.4" x14ac:dyDescent="0.3">
      <c r="A2028" s="2">
        <f>ROW()</f>
        <v>2028</v>
      </c>
      <c r="B2028" s="56"/>
      <c r="C2028" s="8">
        <f t="shared" ca="1" si="329"/>
        <v>15</v>
      </c>
      <c r="D2028" s="8">
        <f t="shared" ca="1" si="330"/>
        <v>0</v>
      </c>
      <c r="E2028" s="50">
        <f t="shared" ca="1" si="324"/>
        <v>2</v>
      </c>
      <c r="F2028" s="2" t="str">
        <f t="shared" ca="1" si="331"/>
        <v/>
      </c>
      <c r="BD2028" s="49">
        <f t="shared" ca="1" si="326"/>
        <v>2595</v>
      </c>
      <c r="BE2028" s="3">
        <f t="shared" ca="1" si="325"/>
        <v>0.25945000000000001</v>
      </c>
      <c r="BF2028" s="3">
        <f t="shared" ca="1" si="327"/>
        <v>-0.6450419512753276</v>
      </c>
      <c r="BG2028" s="9">
        <f t="shared" ca="1" si="328"/>
        <v>2</v>
      </c>
      <c r="BH2028" s="6">
        <f ca="1">IF(ISNUMBER('Descriptive Stats'!BF2028),'Descriptive Stats'!BF2028,#N/A)</f>
        <v>-0.6450419512753276</v>
      </c>
      <c r="BI2028" s="6">
        <f ca="1">IF(ISNUMBER('Descriptive Stats'!E2028),'Descriptive Stats'!E2028,#N/A)</f>
        <v>2</v>
      </c>
    </row>
    <row r="2029" spans="1:61" ht="14.4" x14ac:dyDescent="0.3">
      <c r="A2029" s="2">
        <f>ROW()</f>
        <v>2029</v>
      </c>
      <c r="B2029" s="56"/>
      <c r="C2029" s="8">
        <f t="shared" ca="1" si="329"/>
        <v>17</v>
      </c>
      <c r="D2029" s="8">
        <f t="shared" ca="1" si="330"/>
        <v>2</v>
      </c>
      <c r="E2029" s="50">
        <f t="shared" ca="1" si="324"/>
        <v>7</v>
      </c>
      <c r="F2029" s="2" t="str">
        <f t="shared" ca="1" si="331"/>
        <v/>
      </c>
      <c r="BD2029" s="49">
        <f t="shared" ca="1" si="326"/>
        <v>4473.5</v>
      </c>
      <c r="BE2029" s="3">
        <f t="shared" ca="1" si="325"/>
        <v>0.44729999999999998</v>
      </c>
      <c r="BF2029" s="3">
        <f t="shared" ca="1" si="327"/>
        <v>-0.13248586824472414</v>
      </c>
      <c r="BG2029" s="9">
        <f t="shared" ca="1" si="328"/>
        <v>7</v>
      </c>
      <c r="BH2029" s="6">
        <f ca="1">IF(ISNUMBER('Descriptive Stats'!BF2029),'Descriptive Stats'!BF2029,#N/A)</f>
        <v>-0.13248586824472414</v>
      </c>
      <c r="BI2029" s="6">
        <f ca="1">IF(ISNUMBER('Descriptive Stats'!E2029),'Descriptive Stats'!E2029,#N/A)</f>
        <v>7</v>
      </c>
    </row>
    <row r="2030" spans="1:61" ht="14.4" x14ac:dyDescent="0.3">
      <c r="A2030" s="2">
        <f>ROW()</f>
        <v>2030</v>
      </c>
      <c r="B2030" s="56"/>
      <c r="C2030" s="8">
        <f t="shared" ca="1" si="329"/>
        <v>6</v>
      </c>
      <c r="D2030" s="8">
        <f t="shared" ca="1" si="330"/>
        <v>7</v>
      </c>
      <c r="E2030" s="50">
        <f t="shared" ca="1" si="324"/>
        <v>6</v>
      </c>
      <c r="F2030" s="2" t="str">
        <f t="shared" ca="1" si="331"/>
        <v/>
      </c>
      <c r="BD2030" s="49">
        <f t="shared" ca="1" si="326"/>
        <v>3900</v>
      </c>
      <c r="BE2030" s="3">
        <f t="shared" ca="1" si="325"/>
        <v>0.38995000000000002</v>
      </c>
      <c r="BF2030" s="3">
        <f t="shared" ca="1" si="327"/>
        <v>-0.2794493539703507</v>
      </c>
      <c r="BG2030" s="9">
        <f t="shared" ca="1" si="328"/>
        <v>6</v>
      </c>
      <c r="BH2030" s="6">
        <f ca="1">IF(ISNUMBER('Descriptive Stats'!BF2030),'Descriptive Stats'!BF2030,#N/A)</f>
        <v>-0.2794493539703507</v>
      </c>
      <c r="BI2030" s="6">
        <f ca="1">IF(ISNUMBER('Descriptive Stats'!E2030),'Descriptive Stats'!E2030,#N/A)</f>
        <v>6</v>
      </c>
    </row>
    <row r="2031" spans="1:61" ht="14.4" x14ac:dyDescent="0.3">
      <c r="A2031" s="2">
        <f>ROW()</f>
        <v>2031</v>
      </c>
      <c r="B2031" s="56"/>
      <c r="C2031" s="8">
        <f t="shared" ca="1" si="329"/>
        <v>2</v>
      </c>
      <c r="D2031" s="8">
        <f t="shared" ca="1" si="330"/>
        <v>6</v>
      </c>
      <c r="E2031" s="50">
        <f t="shared" ca="1" si="324"/>
        <v>6</v>
      </c>
      <c r="F2031" s="2" t="str">
        <f t="shared" ca="1" si="331"/>
        <v/>
      </c>
      <c r="BD2031" s="49">
        <f t="shared" ca="1" si="326"/>
        <v>3900</v>
      </c>
      <c r="BE2031" s="3">
        <f t="shared" ca="1" si="325"/>
        <v>0.38995000000000002</v>
      </c>
      <c r="BF2031" s="3">
        <f t="shared" ca="1" si="327"/>
        <v>-0.2794493539703507</v>
      </c>
      <c r="BG2031" s="9">
        <f t="shared" ca="1" si="328"/>
        <v>6</v>
      </c>
      <c r="BH2031" s="6">
        <f ca="1">IF(ISNUMBER('Descriptive Stats'!BF2031),'Descriptive Stats'!BF2031,#N/A)</f>
        <v>-0.2794493539703507</v>
      </c>
      <c r="BI2031" s="6">
        <f ca="1">IF(ISNUMBER('Descriptive Stats'!E2031),'Descriptive Stats'!E2031,#N/A)</f>
        <v>6</v>
      </c>
    </row>
    <row r="2032" spans="1:61" ht="14.4" x14ac:dyDescent="0.3">
      <c r="A2032" s="2">
        <f>ROW()</f>
        <v>2032</v>
      </c>
      <c r="B2032" s="56"/>
      <c r="C2032" s="8">
        <f t="shared" ca="1" si="329"/>
        <v>2</v>
      </c>
      <c r="D2032" s="8">
        <f t="shared" ca="1" si="330"/>
        <v>6</v>
      </c>
      <c r="E2032" s="50">
        <f t="shared" ca="1" si="324"/>
        <v>2</v>
      </c>
      <c r="F2032" s="2" t="str">
        <f t="shared" ca="1" si="331"/>
        <v/>
      </c>
      <c r="BD2032" s="49">
        <f t="shared" ca="1" si="326"/>
        <v>2595</v>
      </c>
      <c r="BE2032" s="3">
        <f t="shared" ca="1" si="325"/>
        <v>0.25945000000000001</v>
      </c>
      <c r="BF2032" s="3">
        <f t="shared" ca="1" si="327"/>
        <v>-0.6450419512753276</v>
      </c>
      <c r="BG2032" s="9">
        <f t="shared" ca="1" si="328"/>
        <v>2</v>
      </c>
      <c r="BH2032" s="6">
        <f ca="1">IF(ISNUMBER('Descriptive Stats'!BF2032),'Descriptive Stats'!BF2032,#N/A)</f>
        <v>-0.6450419512753276</v>
      </c>
      <c r="BI2032" s="6">
        <f ca="1">IF(ISNUMBER('Descriptive Stats'!E2032),'Descriptive Stats'!E2032,#N/A)</f>
        <v>2</v>
      </c>
    </row>
    <row r="2033" spans="1:61" ht="14.4" x14ac:dyDescent="0.3">
      <c r="A2033" s="2">
        <f>ROW()</f>
        <v>2033</v>
      </c>
      <c r="B2033" s="56"/>
      <c r="C2033" s="8">
        <f t="shared" ca="1" si="329"/>
        <v>9</v>
      </c>
      <c r="D2033" s="8">
        <f t="shared" ca="1" si="330"/>
        <v>2</v>
      </c>
      <c r="E2033" s="50">
        <f t="shared" ca="1" si="324"/>
        <v>6</v>
      </c>
      <c r="F2033" s="2" t="str">
        <f t="shared" ca="1" si="331"/>
        <v/>
      </c>
      <c r="BD2033" s="49">
        <f t="shared" ca="1" si="326"/>
        <v>3900</v>
      </c>
      <c r="BE2033" s="3">
        <f t="shared" ca="1" si="325"/>
        <v>0.38995000000000002</v>
      </c>
      <c r="BF2033" s="3">
        <f t="shared" ca="1" si="327"/>
        <v>-0.2794493539703507</v>
      </c>
      <c r="BG2033" s="9">
        <f t="shared" ca="1" si="328"/>
        <v>6</v>
      </c>
      <c r="BH2033" s="6">
        <f ca="1">IF(ISNUMBER('Descriptive Stats'!BF2033),'Descriptive Stats'!BF2033,#N/A)</f>
        <v>-0.2794493539703507</v>
      </c>
      <c r="BI2033" s="6">
        <f ca="1">IF(ISNUMBER('Descriptive Stats'!E2033),'Descriptive Stats'!E2033,#N/A)</f>
        <v>6</v>
      </c>
    </row>
    <row r="2034" spans="1:61" ht="14.4" x14ac:dyDescent="0.3">
      <c r="A2034" s="2">
        <f>ROW()</f>
        <v>2034</v>
      </c>
      <c r="B2034" s="56"/>
      <c r="C2034" s="8">
        <f t="shared" ca="1" si="329"/>
        <v>2</v>
      </c>
      <c r="D2034" s="8">
        <f t="shared" ca="1" si="330"/>
        <v>6</v>
      </c>
      <c r="E2034" s="50">
        <f t="shared" ca="1" si="324"/>
        <v>1</v>
      </c>
      <c r="F2034" s="2" t="str">
        <f t="shared" ca="1" si="331"/>
        <v/>
      </c>
      <c r="BD2034" s="49">
        <f t="shared" ca="1" si="326"/>
        <v>1871</v>
      </c>
      <c r="BE2034" s="3">
        <f t="shared" ca="1" si="325"/>
        <v>0.18704999999999999</v>
      </c>
      <c r="BF2034" s="3">
        <f t="shared" ca="1" si="327"/>
        <v>-0.88881967520906158</v>
      </c>
      <c r="BG2034" s="9">
        <f t="shared" ca="1" si="328"/>
        <v>1</v>
      </c>
      <c r="BH2034" s="6">
        <f ca="1">IF(ISNUMBER('Descriptive Stats'!BF2034),'Descriptive Stats'!BF2034,#N/A)</f>
        <v>-0.88881967520906158</v>
      </c>
      <c r="BI2034" s="6">
        <f ca="1">IF(ISNUMBER('Descriptive Stats'!E2034),'Descriptive Stats'!E2034,#N/A)</f>
        <v>1</v>
      </c>
    </row>
    <row r="2035" spans="1:61" ht="14.4" x14ac:dyDescent="0.3">
      <c r="A2035" s="2">
        <f>ROW()</f>
        <v>2035</v>
      </c>
      <c r="B2035" s="56"/>
      <c r="C2035" s="8">
        <f t="shared" ca="1" si="329"/>
        <v>8</v>
      </c>
      <c r="D2035" s="8">
        <f t="shared" ca="1" si="330"/>
        <v>1</v>
      </c>
      <c r="E2035" s="50">
        <f t="shared" ca="1" si="324"/>
        <v>3</v>
      </c>
      <c r="F2035" s="2" t="str">
        <f t="shared" ca="1" si="331"/>
        <v/>
      </c>
      <c r="BD2035" s="49">
        <f t="shared" ca="1" si="326"/>
        <v>3200</v>
      </c>
      <c r="BE2035" s="3">
        <f t="shared" ca="1" si="325"/>
        <v>0.31995000000000001</v>
      </c>
      <c r="BF2035" s="3">
        <f t="shared" ca="1" si="327"/>
        <v>-0.46783862043457014</v>
      </c>
      <c r="BG2035" s="9">
        <f t="shared" ca="1" si="328"/>
        <v>3</v>
      </c>
      <c r="BH2035" s="6">
        <f ca="1">IF(ISNUMBER('Descriptive Stats'!BF2035),'Descriptive Stats'!BF2035,#N/A)</f>
        <v>-0.46783862043457014</v>
      </c>
      <c r="BI2035" s="6">
        <f ca="1">IF(ISNUMBER('Descriptive Stats'!E2035),'Descriptive Stats'!E2035,#N/A)</f>
        <v>3</v>
      </c>
    </row>
    <row r="2036" spans="1:61" ht="14.4" x14ac:dyDescent="0.3">
      <c r="A2036" s="2">
        <f>ROW()</f>
        <v>2036</v>
      </c>
      <c r="B2036" s="56"/>
      <c r="C2036" s="8">
        <f t="shared" ca="1" si="329"/>
        <v>10</v>
      </c>
      <c r="D2036" s="8">
        <f t="shared" ca="1" si="330"/>
        <v>3</v>
      </c>
      <c r="E2036" s="50">
        <f t="shared" ca="1" si="324"/>
        <v>2</v>
      </c>
      <c r="F2036" s="2" t="str">
        <f t="shared" ca="1" si="331"/>
        <v/>
      </c>
      <c r="BD2036" s="49">
        <f t="shared" ca="1" si="326"/>
        <v>2595</v>
      </c>
      <c r="BE2036" s="3">
        <f t="shared" ca="1" si="325"/>
        <v>0.25945000000000001</v>
      </c>
      <c r="BF2036" s="3">
        <f t="shared" ca="1" si="327"/>
        <v>-0.6450419512753276</v>
      </c>
      <c r="BG2036" s="9">
        <f t="shared" ca="1" si="328"/>
        <v>2</v>
      </c>
      <c r="BH2036" s="6">
        <f ca="1">IF(ISNUMBER('Descriptive Stats'!BF2036),'Descriptive Stats'!BF2036,#N/A)</f>
        <v>-0.6450419512753276</v>
      </c>
      <c r="BI2036" s="6">
        <f ca="1">IF(ISNUMBER('Descriptive Stats'!E2036),'Descriptive Stats'!E2036,#N/A)</f>
        <v>2</v>
      </c>
    </row>
    <row r="2037" spans="1:61" ht="14.4" x14ac:dyDescent="0.3">
      <c r="A2037" s="2">
        <f>ROW()</f>
        <v>2037</v>
      </c>
      <c r="B2037" s="56"/>
      <c r="C2037" s="8">
        <f t="shared" ca="1" si="329"/>
        <v>3</v>
      </c>
      <c r="D2037" s="8">
        <f t="shared" ca="1" si="330"/>
        <v>2</v>
      </c>
      <c r="E2037" s="50">
        <f t="shared" ca="1" si="324"/>
        <v>3</v>
      </c>
      <c r="F2037" s="2" t="str">
        <f t="shared" ca="1" si="331"/>
        <v/>
      </c>
      <c r="BD2037" s="49">
        <f t="shared" ca="1" si="326"/>
        <v>3200</v>
      </c>
      <c r="BE2037" s="3">
        <f t="shared" ca="1" si="325"/>
        <v>0.31995000000000001</v>
      </c>
      <c r="BF2037" s="3">
        <f t="shared" ca="1" si="327"/>
        <v>-0.46783862043457014</v>
      </c>
      <c r="BG2037" s="9">
        <f t="shared" ca="1" si="328"/>
        <v>3</v>
      </c>
      <c r="BH2037" s="6">
        <f ca="1">IF(ISNUMBER('Descriptive Stats'!BF2037),'Descriptive Stats'!BF2037,#N/A)</f>
        <v>-0.46783862043457014</v>
      </c>
      <c r="BI2037" s="6">
        <f ca="1">IF(ISNUMBER('Descriptive Stats'!E2037),'Descriptive Stats'!E2037,#N/A)</f>
        <v>3</v>
      </c>
    </row>
    <row r="2038" spans="1:61" ht="14.4" x14ac:dyDescent="0.3">
      <c r="A2038" s="2">
        <f>ROW()</f>
        <v>2038</v>
      </c>
      <c r="B2038" s="56"/>
      <c r="C2038" s="8">
        <f t="shared" ca="1" si="329"/>
        <v>10</v>
      </c>
      <c r="D2038" s="8">
        <f t="shared" ca="1" si="330"/>
        <v>3</v>
      </c>
      <c r="E2038" s="50">
        <f t="shared" ca="1" si="324"/>
        <v>2</v>
      </c>
      <c r="F2038" s="2" t="str">
        <f t="shared" ca="1" si="331"/>
        <v/>
      </c>
      <c r="BD2038" s="49">
        <f t="shared" ca="1" si="326"/>
        <v>2595</v>
      </c>
      <c r="BE2038" s="3">
        <f t="shared" ca="1" si="325"/>
        <v>0.25945000000000001</v>
      </c>
      <c r="BF2038" s="3">
        <f t="shared" ca="1" si="327"/>
        <v>-0.6450419512753276</v>
      </c>
      <c r="BG2038" s="9">
        <f t="shared" ca="1" si="328"/>
        <v>2</v>
      </c>
      <c r="BH2038" s="6">
        <f ca="1">IF(ISNUMBER('Descriptive Stats'!BF2038),'Descriptive Stats'!BF2038,#N/A)</f>
        <v>-0.6450419512753276</v>
      </c>
      <c r="BI2038" s="6">
        <f ca="1">IF(ISNUMBER('Descriptive Stats'!E2038),'Descriptive Stats'!E2038,#N/A)</f>
        <v>2</v>
      </c>
    </row>
    <row r="2039" spans="1:61" ht="14.4" x14ac:dyDescent="0.3">
      <c r="A2039" s="2">
        <f>ROW()</f>
        <v>2039</v>
      </c>
      <c r="B2039" s="56"/>
      <c r="C2039" s="8">
        <f t="shared" ca="1" si="329"/>
        <v>9</v>
      </c>
      <c r="D2039" s="8">
        <f t="shared" ca="1" si="330"/>
        <v>2</v>
      </c>
      <c r="E2039" s="50">
        <f t="shared" ca="1" si="324"/>
        <v>4</v>
      </c>
      <c r="F2039" s="2" t="str">
        <f t="shared" ca="1" si="331"/>
        <v/>
      </c>
      <c r="BD2039" s="49">
        <f t="shared" ca="1" si="326"/>
        <v>3442</v>
      </c>
      <c r="BE2039" s="3">
        <f t="shared" ca="1" si="325"/>
        <v>0.34415000000000001</v>
      </c>
      <c r="BF2039" s="3">
        <f t="shared" ca="1" si="327"/>
        <v>-0.40116316278173481</v>
      </c>
      <c r="BG2039" s="9">
        <f t="shared" ca="1" si="328"/>
        <v>4</v>
      </c>
      <c r="BH2039" s="6">
        <f ca="1">IF(ISNUMBER('Descriptive Stats'!BF2039),'Descriptive Stats'!BF2039,#N/A)</f>
        <v>-0.40116316278173481</v>
      </c>
      <c r="BI2039" s="6">
        <f ca="1">IF(ISNUMBER('Descriptive Stats'!E2039),'Descriptive Stats'!E2039,#N/A)</f>
        <v>4</v>
      </c>
    </row>
    <row r="2040" spans="1:61" ht="14.4" x14ac:dyDescent="0.3">
      <c r="A2040" s="2">
        <f>ROW()</f>
        <v>2040</v>
      </c>
      <c r="B2040" s="56"/>
      <c r="C2040" s="8">
        <f t="shared" ca="1" si="329"/>
        <v>13</v>
      </c>
      <c r="D2040" s="8">
        <f t="shared" ca="1" si="330"/>
        <v>4</v>
      </c>
      <c r="E2040" s="50">
        <f t="shared" ca="1" si="324"/>
        <v>3</v>
      </c>
      <c r="F2040" s="2" t="str">
        <f t="shared" ca="1" si="331"/>
        <v/>
      </c>
      <c r="BD2040" s="49">
        <f t="shared" ca="1" si="326"/>
        <v>3200</v>
      </c>
      <c r="BE2040" s="3">
        <f t="shared" ca="1" si="325"/>
        <v>0.31995000000000001</v>
      </c>
      <c r="BF2040" s="3">
        <f t="shared" ca="1" si="327"/>
        <v>-0.46783862043457014</v>
      </c>
      <c r="BG2040" s="9">
        <f t="shared" ca="1" si="328"/>
        <v>3</v>
      </c>
      <c r="BH2040" s="6">
        <f ca="1">IF(ISNUMBER('Descriptive Stats'!BF2040),'Descriptive Stats'!BF2040,#N/A)</f>
        <v>-0.46783862043457014</v>
      </c>
      <c r="BI2040" s="6">
        <f ca="1">IF(ISNUMBER('Descriptive Stats'!E2040),'Descriptive Stats'!E2040,#N/A)</f>
        <v>3</v>
      </c>
    </row>
    <row r="2041" spans="1:61" ht="14.4" x14ac:dyDescent="0.3">
      <c r="A2041" s="2">
        <f>ROW()</f>
        <v>2041</v>
      </c>
      <c r="B2041" s="56"/>
      <c r="C2041" s="8">
        <f t="shared" ca="1" si="329"/>
        <v>10</v>
      </c>
      <c r="D2041" s="8">
        <f t="shared" ca="1" si="330"/>
        <v>3</v>
      </c>
      <c r="E2041" s="50">
        <f t="shared" ca="1" si="324"/>
        <v>0</v>
      </c>
      <c r="F2041" s="2" t="str">
        <f t="shared" ca="1" si="331"/>
        <v/>
      </c>
      <c r="BD2041" s="49">
        <f t="shared" ca="1" si="326"/>
        <v>815.5</v>
      </c>
      <c r="BE2041" s="3">
        <f t="shared" ca="1" si="325"/>
        <v>8.1500000000000003E-2</v>
      </c>
      <c r="BF2041" s="3">
        <f t="shared" ca="1" si="327"/>
        <v>-1.3950525282585462</v>
      </c>
      <c r="BG2041" s="9">
        <f t="shared" ca="1" si="328"/>
        <v>0</v>
      </c>
      <c r="BH2041" s="6">
        <f ca="1">IF(ISNUMBER('Descriptive Stats'!BF2041),'Descriptive Stats'!BF2041,#N/A)</f>
        <v>-1.3950525282585462</v>
      </c>
      <c r="BI2041" s="6">
        <f ca="1">IF(ISNUMBER('Descriptive Stats'!E2041),'Descriptive Stats'!E2041,#N/A)</f>
        <v>0</v>
      </c>
    </row>
    <row r="2042" spans="1:61" ht="14.4" x14ac:dyDescent="0.3">
      <c r="A2042" s="2">
        <f>ROW()</f>
        <v>2042</v>
      </c>
      <c r="B2042" s="56"/>
      <c r="C2042" s="8">
        <f t="shared" ca="1" si="329"/>
        <v>20</v>
      </c>
      <c r="D2042" s="8">
        <f t="shared" ca="1" si="330"/>
        <v>0</v>
      </c>
      <c r="E2042" s="50">
        <f t="shared" ca="1" si="324"/>
        <v>0</v>
      </c>
      <c r="F2042" s="2" t="str">
        <f t="shared" ca="1" si="331"/>
        <v/>
      </c>
      <c r="BD2042" s="49">
        <f t="shared" ca="1" si="326"/>
        <v>815.5</v>
      </c>
      <c r="BE2042" s="3">
        <f t="shared" ca="1" si="325"/>
        <v>8.1500000000000003E-2</v>
      </c>
      <c r="BF2042" s="3">
        <f t="shared" ca="1" si="327"/>
        <v>-1.3950525282585462</v>
      </c>
      <c r="BG2042" s="9">
        <f t="shared" ca="1" si="328"/>
        <v>0</v>
      </c>
      <c r="BH2042" s="6">
        <f ca="1">IF(ISNUMBER('Descriptive Stats'!BF2042),'Descriptive Stats'!BF2042,#N/A)</f>
        <v>-1.3950525282585462</v>
      </c>
      <c r="BI2042" s="6">
        <f ca="1">IF(ISNUMBER('Descriptive Stats'!E2042),'Descriptive Stats'!E2042,#N/A)</f>
        <v>0</v>
      </c>
    </row>
    <row r="2043" spans="1:61" ht="14.4" x14ac:dyDescent="0.3">
      <c r="A2043" s="2">
        <f>ROW()</f>
        <v>2043</v>
      </c>
      <c r="B2043" s="56"/>
      <c r="C2043" s="8">
        <f t="shared" ca="1" si="329"/>
        <v>15</v>
      </c>
      <c r="D2043" s="8">
        <f t="shared" ca="1" si="330"/>
        <v>0</v>
      </c>
      <c r="E2043" s="50">
        <f t="shared" ca="1" si="324"/>
        <v>2</v>
      </c>
      <c r="F2043" s="2" t="str">
        <f t="shared" ca="1" si="331"/>
        <v/>
      </c>
      <c r="BD2043" s="49">
        <f t="shared" ca="1" si="326"/>
        <v>2595</v>
      </c>
      <c r="BE2043" s="3">
        <f t="shared" ca="1" si="325"/>
        <v>0.25945000000000001</v>
      </c>
      <c r="BF2043" s="3">
        <f t="shared" ca="1" si="327"/>
        <v>-0.6450419512753276</v>
      </c>
      <c r="BG2043" s="9">
        <f t="shared" ca="1" si="328"/>
        <v>2</v>
      </c>
      <c r="BH2043" s="6">
        <f ca="1">IF(ISNUMBER('Descriptive Stats'!BF2043),'Descriptive Stats'!BF2043,#N/A)</f>
        <v>-0.6450419512753276</v>
      </c>
      <c r="BI2043" s="6">
        <f ca="1">IF(ISNUMBER('Descriptive Stats'!E2043),'Descriptive Stats'!E2043,#N/A)</f>
        <v>2</v>
      </c>
    </row>
    <row r="2044" spans="1:61" ht="14.4" x14ac:dyDescent="0.3">
      <c r="A2044" s="2">
        <f>ROW()</f>
        <v>2044</v>
      </c>
      <c r="B2044" s="56"/>
      <c r="C2044" s="8">
        <f t="shared" ca="1" si="329"/>
        <v>9</v>
      </c>
      <c r="D2044" s="8">
        <f t="shared" ca="1" si="330"/>
        <v>2</v>
      </c>
      <c r="E2044" s="50">
        <f t="shared" ca="1" si="324"/>
        <v>2</v>
      </c>
      <c r="F2044" s="2" t="str">
        <f t="shared" ca="1" si="331"/>
        <v/>
      </c>
      <c r="BD2044" s="49">
        <f t="shared" ca="1" si="326"/>
        <v>2595</v>
      </c>
      <c r="BE2044" s="3">
        <f t="shared" ca="1" si="325"/>
        <v>0.25945000000000001</v>
      </c>
      <c r="BF2044" s="3">
        <f t="shared" ca="1" si="327"/>
        <v>-0.6450419512753276</v>
      </c>
      <c r="BG2044" s="9">
        <f t="shared" ca="1" si="328"/>
        <v>2</v>
      </c>
      <c r="BH2044" s="6">
        <f ca="1">IF(ISNUMBER('Descriptive Stats'!BF2044),'Descriptive Stats'!BF2044,#N/A)</f>
        <v>-0.6450419512753276</v>
      </c>
      <c r="BI2044" s="6">
        <f ca="1">IF(ISNUMBER('Descriptive Stats'!E2044),'Descriptive Stats'!E2044,#N/A)</f>
        <v>2</v>
      </c>
    </row>
    <row r="2045" spans="1:61" ht="14.4" x14ac:dyDescent="0.3">
      <c r="A2045" s="2">
        <f>ROW()</f>
        <v>2045</v>
      </c>
      <c r="B2045" s="56"/>
      <c r="C2045" s="8">
        <f t="shared" ca="1" si="329"/>
        <v>9</v>
      </c>
      <c r="D2045" s="8">
        <f t="shared" ca="1" si="330"/>
        <v>2</v>
      </c>
      <c r="E2045" s="50">
        <f t="shared" ca="1" si="324"/>
        <v>2</v>
      </c>
      <c r="F2045" s="2" t="str">
        <f t="shared" ca="1" si="331"/>
        <v/>
      </c>
      <c r="BD2045" s="49">
        <f t="shared" ca="1" si="326"/>
        <v>2595</v>
      </c>
      <c r="BE2045" s="3">
        <f t="shared" ca="1" si="325"/>
        <v>0.25945000000000001</v>
      </c>
      <c r="BF2045" s="3">
        <f t="shared" ca="1" si="327"/>
        <v>-0.6450419512753276</v>
      </c>
      <c r="BG2045" s="9">
        <f t="shared" ca="1" si="328"/>
        <v>2</v>
      </c>
      <c r="BH2045" s="6">
        <f ca="1">IF(ISNUMBER('Descriptive Stats'!BF2045),'Descriptive Stats'!BF2045,#N/A)</f>
        <v>-0.6450419512753276</v>
      </c>
      <c r="BI2045" s="6">
        <f ca="1">IF(ISNUMBER('Descriptive Stats'!E2045),'Descriptive Stats'!E2045,#N/A)</f>
        <v>2</v>
      </c>
    </row>
    <row r="2046" spans="1:61" ht="14.4" x14ac:dyDescent="0.3">
      <c r="A2046" s="2">
        <f>ROW()</f>
        <v>2046</v>
      </c>
      <c r="B2046" s="56"/>
      <c r="C2046" s="8">
        <f t="shared" ca="1" si="329"/>
        <v>3</v>
      </c>
      <c r="D2046" s="8">
        <f t="shared" ca="1" si="330"/>
        <v>2</v>
      </c>
      <c r="E2046" s="50">
        <f t="shared" ca="1" si="324"/>
        <v>2</v>
      </c>
      <c r="F2046" s="2" t="str">
        <f t="shared" ca="1" si="331"/>
        <v/>
      </c>
      <c r="BD2046" s="49">
        <f t="shared" ca="1" si="326"/>
        <v>2595</v>
      </c>
      <c r="BE2046" s="3">
        <f t="shared" ca="1" si="325"/>
        <v>0.25945000000000001</v>
      </c>
      <c r="BF2046" s="3">
        <f t="shared" ca="1" si="327"/>
        <v>-0.6450419512753276</v>
      </c>
      <c r="BG2046" s="9">
        <f t="shared" ca="1" si="328"/>
        <v>2</v>
      </c>
      <c r="BH2046" s="6">
        <f ca="1">IF(ISNUMBER('Descriptive Stats'!BF2046),'Descriptive Stats'!BF2046,#N/A)</f>
        <v>-0.6450419512753276</v>
      </c>
      <c r="BI2046" s="6">
        <f ca="1">IF(ISNUMBER('Descriptive Stats'!E2046),'Descriptive Stats'!E2046,#N/A)</f>
        <v>2</v>
      </c>
    </row>
    <row r="2047" spans="1:61" ht="14.4" x14ac:dyDescent="0.3">
      <c r="A2047" s="2">
        <f>ROW()</f>
        <v>2047</v>
      </c>
      <c r="B2047" s="56"/>
      <c r="C2047" s="8">
        <f t="shared" ca="1" si="329"/>
        <v>21</v>
      </c>
      <c r="D2047" s="8">
        <f t="shared" ca="1" si="330"/>
        <v>2</v>
      </c>
      <c r="E2047" s="50">
        <f t="shared" ca="1" si="324"/>
        <v>0</v>
      </c>
      <c r="F2047" s="2" t="str">
        <f t="shared" ca="1" si="331"/>
        <v/>
      </c>
      <c r="BD2047" s="49">
        <f t="shared" ca="1" si="326"/>
        <v>815.5</v>
      </c>
      <c r="BE2047" s="3">
        <f t="shared" ca="1" si="325"/>
        <v>8.1500000000000003E-2</v>
      </c>
      <c r="BF2047" s="3">
        <f t="shared" ca="1" si="327"/>
        <v>-1.3950525282585462</v>
      </c>
      <c r="BG2047" s="9">
        <f t="shared" ca="1" si="328"/>
        <v>0</v>
      </c>
      <c r="BH2047" s="6">
        <f ca="1">IF(ISNUMBER('Descriptive Stats'!BF2047),'Descriptive Stats'!BF2047,#N/A)</f>
        <v>-1.3950525282585462</v>
      </c>
      <c r="BI2047" s="6">
        <f ca="1">IF(ISNUMBER('Descriptive Stats'!E2047),'Descriptive Stats'!E2047,#N/A)</f>
        <v>0</v>
      </c>
    </row>
    <row r="2048" spans="1:61" ht="14.4" x14ac:dyDescent="0.3">
      <c r="A2048" s="2">
        <f>ROW()</f>
        <v>2048</v>
      </c>
      <c r="B2048" s="56"/>
      <c r="C2048" s="8">
        <f t="shared" ca="1" si="329"/>
        <v>11</v>
      </c>
      <c r="D2048" s="8">
        <f t="shared" ca="1" si="330"/>
        <v>0</v>
      </c>
      <c r="E2048" s="50">
        <f t="shared" ca="1" si="324"/>
        <v>9</v>
      </c>
      <c r="F2048" s="2" t="str">
        <f t="shared" ca="1" si="331"/>
        <v/>
      </c>
      <c r="BD2048" s="49">
        <f t="shared" ca="1" si="326"/>
        <v>4819</v>
      </c>
      <c r="BE2048" s="3">
        <f t="shared" ca="1" si="325"/>
        <v>0.48185</v>
      </c>
      <c r="BF2048" s="3">
        <f t="shared" ca="1" si="327"/>
        <v>-4.5511009098988427E-2</v>
      </c>
      <c r="BG2048" s="9">
        <f t="shared" ca="1" si="328"/>
        <v>9</v>
      </c>
      <c r="BH2048" s="6">
        <f ca="1">IF(ISNUMBER('Descriptive Stats'!BF2048),'Descriptive Stats'!BF2048,#N/A)</f>
        <v>-4.5511009098988427E-2</v>
      </c>
      <c r="BI2048" s="6">
        <f ca="1">IF(ISNUMBER('Descriptive Stats'!E2048),'Descriptive Stats'!E2048,#N/A)</f>
        <v>9</v>
      </c>
    </row>
    <row r="2049" spans="1:61" ht="14.4" x14ac:dyDescent="0.3">
      <c r="A2049" s="2">
        <f>ROW()</f>
        <v>2049</v>
      </c>
      <c r="B2049" s="56"/>
      <c r="C2049" s="8">
        <f t="shared" ca="1" si="329"/>
        <v>23</v>
      </c>
      <c r="D2049" s="8">
        <f t="shared" ca="1" si="330"/>
        <v>9</v>
      </c>
      <c r="E2049" s="50">
        <f t="shared" ca="1" si="324"/>
        <v>7</v>
      </c>
      <c r="F2049" s="2" t="str">
        <f t="shared" ca="1" si="331"/>
        <v/>
      </c>
      <c r="BD2049" s="49">
        <f t="shared" ca="1" si="326"/>
        <v>4473.5</v>
      </c>
      <c r="BE2049" s="3">
        <f t="shared" ca="1" si="325"/>
        <v>0.44729999999999998</v>
      </c>
      <c r="BF2049" s="3">
        <f t="shared" ca="1" si="327"/>
        <v>-0.13248586824472414</v>
      </c>
      <c r="BG2049" s="9">
        <f t="shared" ca="1" si="328"/>
        <v>7</v>
      </c>
      <c r="BH2049" s="6">
        <f ca="1">IF(ISNUMBER('Descriptive Stats'!BF2049),'Descriptive Stats'!BF2049,#N/A)</f>
        <v>-0.13248586824472414</v>
      </c>
      <c r="BI2049" s="6">
        <f ca="1">IF(ISNUMBER('Descriptive Stats'!E2049),'Descriptive Stats'!E2049,#N/A)</f>
        <v>7</v>
      </c>
    </row>
    <row r="2050" spans="1:61" ht="14.4" x14ac:dyDescent="0.3">
      <c r="A2050" s="2">
        <f>ROW()</f>
        <v>2050</v>
      </c>
      <c r="B2050" s="56"/>
      <c r="C2050" s="8">
        <f t="shared" ca="1" si="329"/>
        <v>19</v>
      </c>
      <c r="D2050" s="8">
        <f t="shared" ca="1" si="330"/>
        <v>7</v>
      </c>
      <c r="E2050" s="50">
        <f t="shared" ca="1" si="324"/>
        <v>6</v>
      </c>
      <c r="F2050" s="2" t="str">
        <f t="shared" ca="1" si="331"/>
        <v/>
      </c>
      <c r="BD2050" s="49">
        <f t="shared" ca="1" si="326"/>
        <v>3900</v>
      </c>
      <c r="BE2050" s="3">
        <f t="shared" ca="1" si="325"/>
        <v>0.38995000000000002</v>
      </c>
      <c r="BF2050" s="3">
        <f t="shared" ca="1" si="327"/>
        <v>-0.2794493539703507</v>
      </c>
      <c r="BG2050" s="9">
        <f t="shared" ca="1" si="328"/>
        <v>6</v>
      </c>
      <c r="BH2050" s="6">
        <f ca="1">IF(ISNUMBER('Descriptive Stats'!BF2050),'Descriptive Stats'!BF2050,#N/A)</f>
        <v>-0.2794493539703507</v>
      </c>
      <c r="BI2050" s="6">
        <f ca="1">IF(ISNUMBER('Descriptive Stats'!E2050),'Descriptive Stats'!E2050,#N/A)</f>
        <v>6</v>
      </c>
    </row>
    <row r="2051" spans="1:61" ht="14.4" x14ac:dyDescent="0.3">
      <c r="A2051" s="2">
        <f>ROW()</f>
        <v>2051</v>
      </c>
      <c r="B2051" s="56"/>
      <c r="C2051" s="8">
        <f t="shared" ca="1" si="329"/>
        <v>5</v>
      </c>
      <c r="D2051" s="8">
        <f t="shared" ca="1" si="330"/>
        <v>6</v>
      </c>
      <c r="E2051" s="50">
        <f t="shared" ref="E2051:E2114" ca="1" si="332">IF(0=MOD(ROW(),$J$1),AVERAGE(OFFSET($D$2,ROW()-$J$1,0,$J$1,1)),"")</f>
        <v>1</v>
      </c>
      <c r="F2051" s="2" t="str">
        <f t="shared" ca="1" si="331"/>
        <v/>
      </c>
      <c r="BD2051" s="49">
        <f t="shared" ca="1" si="326"/>
        <v>1871</v>
      </c>
      <c r="BE2051" s="3">
        <f t="shared" ca="1" si="325"/>
        <v>0.18704999999999999</v>
      </c>
      <c r="BF2051" s="3">
        <f t="shared" ca="1" si="327"/>
        <v>-0.88881967520906158</v>
      </c>
      <c r="BG2051" s="9">
        <f t="shared" ca="1" si="328"/>
        <v>1</v>
      </c>
      <c r="BH2051" s="6">
        <f ca="1">IF(ISNUMBER('Descriptive Stats'!BF2051),'Descriptive Stats'!BF2051,#N/A)</f>
        <v>-0.88881967520906158</v>
      </c>
      <c r="BI2051" s="6">
        <f ca="1">IF(ISNUMBER('Descriptive Stats'!E2051),'Descriptive Stats'!E2051,#N/A)</f>
        <v>1</v>
      </c>
    </row>
    <row r="2052" spans="1:61" ht="14.4" x14ac:dyDescent="0.3">
      <c r="A2052" s="2">
        <f>ROW()</f>
        <v>2052</v>
      </c>
      <c r="B2052" s="56"/>
      <c r="C2052" s="8">
        <f t="shared" ca="1" si="329"/>
        <v>12</v>
      </c>
      <c r="D2052" s="8">
        <f t="shared" ca="1" si="330"/>
        <v>1</v>
      </c>
      <c r="E2052" s="50">
        <f t="shared" ca="1" si="332"/>
        <v>6</v>
      </c>
      <c r="F2052" s="2" t="str">
        <f t="shared" ca="1" si="331"/>
        <v/>
      </c>
      <c r="BD2052" s="49">
        <f t="shared" ca="1" si="326"/>
        <v>3900</v>
      </c>
      <c r="BE2052" s="3">
        <f t="shared" ca="1" si="325"/>
        <v>0.38995000000000002</v>
      </c>
      <c r="BF2052" s="3">
        <f t="shared" ca="1" si="327"/>
        <v>-0.2794493539703507</v>
      </c>
      <c r="BG2052" s="9">
        <f t="shared" ca="1" si="328"/>
        <v>6</v>
      </c>
      <c r="BH2052" s="6">
        <f ca="1">IF(ISNUMBER('Descriptive Stats'!BF2052),'Descriptive Stats'!BF2052,#N/A)</f>
        <v>-0.2794493539703507</v>
      </c>
      <c r="BI2052" s="6">
        <f ca="1">IF(ISNUMBER('Descriptive Stats'!E2052),'Descriptive Stats'!E2052,#N/A)</f>
        <v>6</v>
      </c>
    </row>
    <row r="2053" spans="1:61" ht="14.4" x14ac:dyDescent="0.3">
      <c r="A2053" s="2">
        <f>ROW()</f>
        <v>2053</v>
      </c>
      <c r="B2053" s="56"/>
      <c r="C2053" s="8">
        <f t="shared" ca="1" si="329"/>
        <v>16</v>
      </c>
      <c r="D2053" s="8">
        <f t="shared" ca="1" si="330"/>
        <v>6</v>
      </c>
      <c r="E2053" s="50">
        <f t="shared" ca="1" si="332"/>
        <v>3</v>
      </c>
      <c r="F2053" s="2" t="str">
        <f t="shared" ca="1" si="331"/>
        <v/>
      </c>
      <c r="BD2053" s="49">
        <f t="shared" ca="1" si="326"/>
        <v>3200</v>
      </c>
      <c r="BE2053" s="3">
        <f t="shared" ca="1" si="325"/>
        <v>0.31995000000000001</v>
      </c>
      <c r="BF2053" s="3">
        <f t="shared" ca="1" si="327"/>
        <v>-0.46783862043457014</v>
      </c>
      <c r="BG2053" s="9">
        <f t="shared" ca="1" si="328"/>
        <v>3</v>
      </c>
      <c r="BH2053" s="6">
        <f ca="1">IF(ISNUMBER('Descriptive Stats'!BF2053),'Descriptive Stats'!BF2053,#N/A)</f>
        <v>-0.46783862043457014</v>
      </c>
      <c r="BI2053" s="6">
        <f ca="1">IF(ISNUMBER('Descriptive Stats'!E2053),'Descriptive Stats'!E2053,#N/A)</f>
        <v>3</v>
      </c>
    </row>
    <row r="2054" spans="1:61" ht="14.4" x14ac:dyDescent="0.3">
      <c r="A2054" s="2">
        <f>ROW()</f>
        <v>2054</v>
      </c>
      <c r="B2054" s="56"/>
      <c r="C2054" s="8">
        <f t="shared" ca="1" si="329"/>
        <v>10</v>
      </c>
      <c r="D2054" s="8">
        <f t="shared" ca="1" si="330"/>
        <v>3</v>
      </c>
      <c r="E2054" s="50">
        <f t="shared" ca="1" si="332"/>
        <v>0</v>
      </c>
      <c r="F2054" s="2" t="str">
        <f t="shared" ca="1" si="331"/>
        <v/>
      </c>
      <c r="BD2054" s="49">
        <f t="shared" ca="1" si="326"/>
        <v>815.5</v>
      </c>
      <c r="BE2054" s="3">
        <f t="shared" ca="1" si="325"/>
        <v>8.1500000000000003E-2</v>
      </c>
      <c r="BF2054" s="3">
        <f t="shared" ca="1" si="327"/>
        <v>-1.3950525282585462</v>
      </c>
      <c r="BG2054" s="9">
        <f t="shared" ca="1" si="328"/>
        <v>0</v>
      </c>
      <c r="BH2054" s="6">
        <f ca="1">IF(ISNUMBER('Descriptive Stats'!BF2054),'Descriptive Stats'!BF2054,#N/A)</f>
        <v>-1.3950525282585462</v>
      </c>
      <c r="BI2054" s="6">
        <f ca="1">IF(ISNUMBER('Descriptive Stats'!E2054),'Descriptive Stats'!E2054,#N/A)</f>
        <v>0</v>
      </c>
    </row>
    <row r="2055" spans="1:61" ht="14.4" x14ac:dyDescent="0.3">
      <c r="A2055" s="2">
        <f>ROW()</f>
        <v>2055</v>
      </c>
      <c r="B2055" s="56"/>
      <c r="C2055" s="8">
        <f t="shared" ca="1" si="329"/>
        <v>20</v>
      </c>
      <c r="D2055" s="8">
        <f t="shared" ca="1" si="330"/>
        <v>0</v>
      </c>
      <c r="E2055" s="50">
        <f t="shared" ca="1" si="332"/>
        <v>0</v>
      </c>
      <c r="F2055" s="2" t="str">
        <f t="shared" ca="1" si="331"/>
        <v/>
      </c>
      <c r="BD2055" s="49">
        <f t="shared" ca="1" si="326"/>
        <v>815.5</v>
      </c>
      <c r="BE2055" s="3">
        <f t="shared" ref="BE2055:BE2118" ca="1" si="333">IF(ISNUMBER(BD2055),(BD2055-0.5)/$BK$4,"")</f>
        <v>8.1500000000000003E-2</v>
      </c>
      <c r="BF2055" s="3">
        <f t="shared" ca="1" si="327"/>
        <v>-1.3950525282585462</v>
      </c>
      <c r="BG2055" s="9">
        <f t="shared" ca="1" si="328"/>
        <v>0</v>
      </c>
      <c r="BH2055" s="6">
        <f ca="1">IF(ISNUMBER('Descriptive Stats'!BF2055),'Descriptive Stats'!BF2055,#N/A)</f>
        <v>-1.3950525282585462</v>
      </c>
      <c r="BI2055" s="6">
        <f ca="1">IF(ISNUMBER('Descriptive Stats'!E2055),'Descriptive Stats'!E2055,#N/A)</f>
        <v>0</v>
      </c>
    </row>
    <row r="2056" spans="1:61" ht="14.4" x14ac:dyDescent="0.3">
      <c r="A2056" s="2">
        <f>ROW()</f>
        <v>2056</v>
      </c>
      <c r="B2056" s="56"/>
      <c r="C2056" s="8">
        <f t="shared" ca="1" si="329"/>
        <v>15</v>
      </c>
      <c r="D2056" s="8">
        <f t="shared" ca="1" si="330"/>
        <v>0</v>
      </c>
      <c r="E2056" s="50">
        <f t="shared" ca="1" si="332"/>
        <v>0</v>
      </c>
      <c r="F2056" s="2" t="str">
        <f t="shared" ca="1" si="331"/>
        <v/>
      </c>
      <c r="BD2056" s="49">
        <f t="shared" ref="BD2056:BD2119" ca="1" si="334">IF(ISNUMBER(BG2056),_xlfn.RANK.AVG(BG2056,$BG$2:$BG$5414,1),"")</f>
        <v>815.5</v>
      </c>
      <c r="BE2056" s="3">
        <f t="shared" ca="1" si="333"/>
        <v>8.1500000000000003E-2</v>
      </c>
      <c r="BF2056" s="3">
        <f t="shared" ca="1" si="327"/>
        <v>-1.3950525282585462</v>
      </c>
      <c r="BG2056" s="9">
        <f t="shared" ca="1" si="328"/>
        <v>0</v>
      </c>
      <c r="BH2056" s="6">
        <f ca="1">IF(ISNUMBER('Descriptive Stats'!BF2056),'Descriptive Stats'!BF2056,#N/A)</f>
        <v>-1.3950525282585462</v>
      </c>
      <c r="BI2056" s="6">
        <f ca="1">IF(ISNUMBER('Descriptive Stats'!E2056),'Descriptive Stats'!E2056,#N/A)</f>
        <v>0</v>
      </c>
    </row>
    <row r="2057" spans="1:61" ht="14.4" x14ac:dyDescent="0.3">
      <c r="A2057" s="2">
        <f>ROW()</f>
        <v>2057</v>
      </c>
      <c r="B2057" s="56"/>
      <c r="C2057" s="8">
        <f t="shared" ca="1" si="329"/>
        <v>22</v>
      </c>
      <c r="D2057" s="8">
        <f t="shared" ca="1" si="330"/>
        <v>0</v>
      </c>
      <c r="E2057" s="50">
        <f t="shared" ca="1" si="332"/>
        <v>0</v>
      </c>
      <c r="F2057" s="2" t="str">
        <f t="shared" ca="1" si="331"/>
        <v/>
      </c>
      <c r="BD2057" s="49">
        <f t="shared" ca="1" si="334"/>
        <v>815.5</v>
      </c>
      <c r="BE2057" s="3">
        <f t="shared" ca="1" si="333"/>
        <v>8.1500000000000003E-2</v>
      </c>
      <c r="BF2057" s="3">
        <f t="shared" ref="BF2057:BF2120" ca="1" si="335">IF(ISNUMBER(BE2057),_xlfn.NORM.INV(BE2057,0,1),"")</f>
        <v>-1.3950525282585462</v>
      </c>
      <c r="BG2057" s="9">
        <f t="shared" ref="BG2057:BG2120" ca="1" si="336">IF(ISNUMBER(E2057),E2057,"")</f>
        <v>0</v>
      </c>
      <c r="BH2057" s="6">
        <f ca="1">IF(ISNUMBER('Descriptive Stats'!BF2057),'Descriptive Stats'!BF2057,#N/A)</f>
        <v>-1.3950525282585462</v>
      </c>
      <c r="BI2057" s="6">
        <f ca="1">IF(ISNUMBER('Descriptive Stats'!E2057),'Descriptive Stats'!E2057,#N/A)</f>
        <v>0</v>
      </c>
    </row>
    <row r="2058" spans="1:61" ht="14.4" x14ac:dyDescent="0.3">
      <c r="A2058" s="2">
        <f>ROW()</f>
        <v>2058</v>
      </c>
      <c r="B2058" s="56"/>
      <c r="C2058" s="8">
        <f t="shared" ca="1" si="329"/>
        <v>18</v>
      </c>
      <c r="D2058" s="8">
        <f t="shared" ca="1" si="330"/>
        <v>0</v>
      </c>
      <c r="E2058" s="50">
        <f t="shared" ca="1" si="332"/>
        <v>3</v>
      </c>
      <c r="F2058" s="2" t="str">
        <f t="shared" ca="1" si="331"/>
        <v/>
      </c>
      <c r="BD2058" s="49">
        <f t="shared" ca="1" si="334"/>
        <v>3200</v>
      </c>
      <c r="BE2058" s="3">
        <f t="shared" ca="1" si="333"/>
        <v>0.31995000000000001</v>
      </c>
      <c r="BF2058" s="3">
        <f t="shared" ca="1" si="335"/>
        <v>-0.46783862043457014</v>
      </c>
      <c r="BG2058" s="9">
        <f t="shared" ca="1" si="336"/>
        <v>3</v>
      </c>
      <c r="BH2058" s="6">
        <f ca="1">IF(ISNUMBER('Descriptive Stats'!BF2058),'Descriptive Stats'!BF2058,#N/A)</f>
        <v>-0.46783862043457014</v>
      </c>
      <c r="BI2058" s="6">
        <f ca="1">IF(ISNUMBER('Descriptive Stats'!E2058),'Descriptive Stats'!E2058,#N/A)</f>
        <v>3</v>
      </c>
    </row>
    <row r="2059" spans="1:61" ht="14.4" x14ac:dyDescent="0.3">
      <c r="A2059" s="2">
        <f>ROW()</f>
        <v>2059</v>
      </c>
      <c r="B2059" s="56"/>
      <c r="C2059" s="8">
        <f t="shared" ca="1" si="329"/>
        <v>10</v>
      </c>
      <c r="D2059" s="8">
        <f t="shared" ca="1" si="330"/>
        <v>3</v>
      </c>
      <c r="E2059" s="50">
        <f t="shared" ca="1" si="332"/>
        <v>6</v>
      </c>
      <c r="F2059" s="2" t="str">
        <f t="shared" ca="1" si="331"/>
        <v/>
      </c>
      <c r="BD2059" s="49">
        <f t="shared" ca="1" si="334"/>
        <v>3900</v>
      </c>
      <c r="BE2059" s="3">
        <f t="shared" ca="1" si="333"/>
        <v>0.38995000000000002</v>
      </c>
      <c r="BF2059" s="3">
        <f t="shared" ca="1" si="335"/>
        <v>-0.2794493539703507</v>
      </c>
      <c r="BG2059" s="9">
        <f t="shared" ca="1" si="336"/>
        <v>6</v>
      </c>
      <c r="BH2059" s="6">
        <f ca="1">IF(ISNUMBER('Descriptive Stats'!BF2059),'Descriptive Stats'!BF2059,#N/A)</f>
        <v>-0.2794493539703507</v>
      </c>
      <c r="BI2059" s="6">
        <f ca="1">IF(ISNUMBER('Descriptive Stats'!E2059),'Descriptive Stats'!E2059,#N/A)</f>
        <v>6</v>
      </c>
    </row>
    <row r="2060" spans="1:61" ht="14.4" x14ac:dyDescent="0.3">
      <c r="A2060" s="2">
        <f>ROW()</f>
        <v>2060</v>
      </c>
      <c r="B2060" s="56"/>
      <c r="C2060" s="8">
        <f t="shared" ca="1" si="329"/>
        <v>16</v>
      </c>
      <c r="D2060" s="8">
        <f t="shared" ca="1" si="330"/>
        <v>6</v>
      </c>
      <c r="E2060" s="50">
        <f t="shared" ca="1" si="332"/>
        <v>2</v>
      </c>
      <c r="F2060" s="2" t="str">
        <f t="shared" ca="1" si="331"/>
        <v/>
      </c>
      <c r="BD2060" s="49">
        <f t="shared" ca="1" si="334"/>
        <v>2595</v>
      </c>
      <c r="BE2060" s="3">
        <f t="shared" ca="1" si="333"/>
        <v>0.25945000000000001</v>
      </c>
      <c r="BF2060" s="3">
        <f t="shared" ca="1" si="335"/>
        <v>-0.6450419512753276</v>
      </c>
      <c r="BG2060" s="9">
        <f t="shared" ca="1" si="336"/>
        <v>2</v>
      </c>
      <c r="BH2060" s="6">
        <f ca="1">IF(ISNUMBER('Descriptive Stats'!BF2060),'Descriptive Stats'!BF2060,#N/A)</f>
        <v>-0.6450419512753276</v>
      </c>
      <c r="BI2060" s="6">
        <f ca="1">IF(ISNUMBER('Descriptive Stats'!E2060),'Descriptive Stats'!E2060,#N/A)</f>
        <v>2</v>
      </c>
    </row>
    <row r="2061" spans="1:61" ht="14.4" x14ac:dyDescent="0.3">
      <c r="A2061" s="2">
        <f>ROW()</f>
        <v>2061</v>
      </c>
      <c r="B2061" s="56"/>
      <c r="C2061" s="8">
        <f t="shared" ca="1" si="329"/>
        <v>9</v>
      </c>
      <c r="D2061" s="8">
        <f t="shared" ca="1" si="330"/>
        <v>2</v>
      </c>
      <c r="E2061" s="50">
        <f t="shared" ca="1" si="332"/>
        <v>9</v>
      </c>
      <c r="F2061" s="2" t="str">
        <f t="shared" ca="1" si="331"/>
        <v/>
      </c>
      <c r="BD2061" s="49">
        <f t="shared" ca="1" si="334"/>
        <v>4819</v>
      </c>
      <c r="BE2061" s="3">
        <f t="shared" ca="1" si="333"/>
        <v>0.48185</v>
      </c>
      <c r="BF2061" s="3">
        <f t="shared" ca="1" si="335"/>
        <v>-4.5511009098988427E-2</v>
      </c>
      <c r="BG2061" s="9">
        <f t="shared" ca="1" si="336"/>
        <v>9</v>
      </c>
      <c r="BH2061" s="6">
        <f ca="1">IF(ISNUMBER('Descriptive Stats'!BF2061),'Descriptive Stats'!BF2061,#N/A)</f>
        <v>-4.5511009098988427E-2</v>
      </c>
      <c r="BI2061" s="6">
        <f ca="1">IF(ISNUMBER('Descriptive Stats'!E2061),'Descriptive Stats'!E2061,#N/A)</f>
        <v>9</v>
      </c>
    </row>
    <row r="2062" spans="1:61" ht="14.4" x14ac:dyDescent="0.3">
      <c r="A2062" s="2">
        <f>ROW()</f>
        <v>2062</v>
      </c>
      <c r="B2062" s="56"/>
      <c r="C2062" s="8">
        <f t="shared" ca="1" si="329"/>
        <v>23</v>
      </c>
      <c r="D2062" s="8">
        <f t="shared" ca="1" si="330"/>
        <v>9</v>
      </c>
      <c r="E2062" s="50">
        <f t="shared" ca="1" si="332"/>
        <v>0</v>
      </c>
      <c r="F2062" s="2" t="str">
        <f t="shared" ca="1" si="331"/>
        <v/>
      </c>
      <c r="BD2062" s="49">
        <f t="shared" ca="1" si="334"/>
        <v>815.5</v>
      </c>
      <c r="BE2062" s="3">
        <f t="shared" ca="1" si="333"/>
        <v>8.1500000000000003E-2</v>
      </c>
      <c r="BF2062" s="3">
        <f t="shared" ca="1" si="335"/>
        <v>-1.3950525282585462</v>
      </c>
      <c r="BG2062" s="9">
        <f t="shared" ca="1" si="336"/>
        <v>0</v>
      </c>
      <c r="BH2062" s="6">
        <f ca="1">IF(ISNUMBER('Descriptive Stats'!BF2062),'Descriptive Stats'!BF2062,#N/A)</f>
        <v>-1.3950525282585462</v>
      </c>
      <c r="BI2062" s="6">
        <f ca="1">IF(ISNUMBER('Descriptive Stats'!E2062),'Descriptive Stats'!E2062,#N/A)</f>
        <v>0</v>
      </c>
    </row>
    <row r="2063" spans="1:61" ht="14.4" x14ac:dyDescent="0.3">
      <c r="A2063" s="2">
        <f>ROW()</f>
        <v>2063</v>
      </c>
      <c r="B2063" s="56"/>
      <c r="C2063" s="8">
        <f t="shared" ca="1" si="329"/>
        <v>15</v>
      </c>
      <c r="D2063" s="8">
        <f t="shared" ca="1" si="330"/>
        <v>0</v>
      </c>
      <c r="E2063" s="50">
        <f t="shared" ca="1" si="332"/>
        <v>0</v>
      </c>
      <c r="F2063" s="2" t="str">
        <f t="shared" ca="1" si="331"/>
        <v/>
      </c>
      <c r="BD2063" s="49">
        <f t="shared" ca="1" si="334"/>
        <v>815.5</v>
      </c>
      <c r="BE2063" s="3">
        <f t="shared" ca="1" si="333"/>
        <v>8.1500000000000003E-2</v>
      </c>
      <c r="BF2063" s="3">
        <f t="shared" ca="1" si="335"/>
        <v>-1.3950525282585462</v>
      </c>
      <c r="BG2063" s="9">
        <f t="shared" ca="1" si="336"/>
        <v>0</v>
      </c>
      <c r="BH2063" s="6">
        <f ca="1">IF(ISNUMBER('Descriptive Stats'!BF2063),'Descriptive Stats'!BF2063,#N/A)</f>
        <v>-1.3950525282585462</v>
      </c>
      <c r="BI2063" s="6">
        <f ca="1">IF(ISNUMBER('Descriptive Stats'!E2063),'Descriptive Stats'!E2063,#N/A)</f>
        <v>0</v>
      </c>
    </row>
    <row r="2064" spans="1:61" ht="14.4" x14ac:dyDescent="0.3">
      <c r="A2064" s="2">
        <f>ROW()</f>
        <v>2064</v>
      </c>
      <c r="B2064" s="56"/>
      <c r="C2064" s="8">
        <f t="shared" ca="1" si="329"/>
        <v>22</v>
      </c>
      <c r="D2064" s="8">
        <f t="shared" ca="1" si="330"/>
        <v>0</v>
      </c>
      <c r="E2064" s="50">
        <f t="shared" ca="1" si="332"/>
        <v>2</v>
      </c>
      <c r="F2064" s="2" t="str">
        <f t="shared" ca="1" si="331"/>
        <v/>
      </c>
      <c r="BD2064" s="49">
        <f t="shared" ca="1" si="334"/>
        <v>2595</v>
      </c>
      <c r="BE2064" s="3">
        <f t="shared" ca="1" si="333"/>
        <v>0.25945000000000001</v>
      </c>
      <c r="BF2064" s="3">
        <f t="shared" ca="1" si="335"/>
        <v>-0.6450419512753276</v>
      </c>
      <c r="BG2064" s="9">
        <f t="shared" ca="1" si="336"/>
        <v>2</v>
      </c>
      <c r="BH2064" s="6">
        <f ca="1">IF(ISNUMBER('Descriptive Stats'!BF2064),'Descriptive Stats'!BF2064,#N/A)</f>
        <v>-0.6450419512753276</v>
      </c>
      <c r="BI2064" s="6">
        <f ca="1">IF(ISNUMBER('Descriptive Stats'!E2064),'Descriptive Stats'!E2064,#N/A)</f>
        <v>2</v>
      </c>
    </row>
    <row r="2065" spans="1:61" ht="14.4" x14ac:dyDescent="0.3">
      <c r="A2065" s="2">
        <f>ROW()</f>
        <v>2065</v>
      </c>
      <c r="B2065" s="56"/>
      <c r="C2065" s="8">
        <f t="shared" ref="C2065:C2128" ca="1" si="337">RANDBETWEEN(2,COUNT(B:B))</f>
        <v>17</v>
      </c>
      <c r="D2065" s="8">
        <f t="shared" ref="D2065:D2128" ca="1" si="338">VLOOKUP(C2065,A:B,2,TRUE)</f>
        <v>2</v>
      </c>
      <c r="E2065" s="50">
        <f t="shared" ca="1" si="332"/>
        <v>2</v>
      </c>
      <c r="F2065" s="2" t="str">
        <f t="shared" ref="F2065:F2128" ca="1" si="339">IF(ISNUMBER(E2065),IF(OR(E2065&lt;$K$16,E2065&gt;$K$14),"X",""),"")</f>
        <v/>
      </c>
      <c r="BD2065" s="49">
        <f t="shared" ca="1" si="334"/>
        <v>2595</v>
      </c>
      <c r="BE2065" s="3">
        <f t="shared" ca="1" si="333"/>
        <v>0.25945000000000001</v>
      </c>
      <c r="BF2065" s="3">
        <f t="shared" ca="1" si="335"/>
        <v>-0.6450419512753276</v>
      </c>
      <c r="BG2065" s="9">
        <f t="shared" ca="1" si="336"/>
        <v>2</v>
      </c>
      <c r="BH2065" s="6">
        <f ca="1">IF(ISNUMBER('Descriptive Stats'!BF2065),'Descriptive Stats'!BF2065,#N/A)</f>
        <v>-0.6450419512753276</v>
      </c>
      <c r="BI2065" s="6">
        <f ca="1">IF(ISNUMBER('Descriptive Stats'!E2065),'Descriptive Stats'!E2065,#N/A)</f>
        <v>2</v>
      </c>
    </row>
    <row r="2066" spans="1:61" ht="14.4" x14ac:dyDescent="0.3">
      <c r="A2066" s="2">
        <f>ROW()</f>
        <v>2066</v>
      </c>
      <c r="B2066" s="56"/>
      <c r="C2066" s="8">
        <f t="shared" ca="1" si="337"/>
        <v>21</v>
      </c>
      <c r="D2066" s="8">
        <f t="shared" ca="1" si="338"/>
        <v>2</v>
      </c>
      <c r="E2066" s="50">
        <f t="shared" ca="1" si="332"/>
        <v>6</v>
      </c>
      <c r="F2066" s="2" t="str">
        <f t="shared" ca="1" si="339"/>
        <v/>
      </c>
      <c r="BD2066" s="49">
        <f t="shared" ca="1" si="334"/>
        <v>3900</v>
      </c>
      <c r="BE2066" s="3">
        <f t="shared" ca="1" si="333"/>
        <v>0.38995000000000002</v>
      </c>
      <c r="BF2066" s="3">
        <f t="shared" ca="1" si="335"/>
        <v>-0.2794493539703507</v>
      </c>
      <c r="BG2066" s="9">
        <f t="shared" ca="1" si="336"/>
        <v>6</v>
      </c>
      <c r="BH2066" s="6">
        <f ca="1">IF(ISNUMBER('Descriptive Stats'!BF2066),'Descriptive Stats'!BF2066,#N/A)</f>
        <v>-0.2794493539703507</v>
      </c>
      <c r="BI2066" s="6">
        <f ca="1">IF(ISNUMBER('Descriptive Stats'!E2066),'Descriptive Stats'!E2066,#N/A)</f>
        <v>6</v>
      </c>
    </row>
    <row r="2067" spans="1:61" ht="14.4" x14ac:dyDescent="0.3">
      <c r="A2067" s="2">
        <f>ROW()</f>
        <v>2067</v>
      </c>
      <c r="B2067" s="56"/>
      <c r="C2067" s="8">
        <f t="shared" ca="1" si="337"/>
        <v>2</v>
      </c>
      <c r="D2067" s="8">
        <f t="shared" ca="1" si="338"/>
        <v>6</v>
      </c>
      <c r="E2067" s="50">
        <f t="shared" ca="1" si="332"/>
        <v>2</v>
      </c>
      <c r="F2067" s="2" t="str">
        <f t="shared" ca="1" si="339"/>
        <v/>
      </c>
      <c r="BD2067" s="49">
        <f t="shared" ca="1" si="334"/>
        <v>2595</v>
      </c>
      <c r="BE2067" s="3">
        <f t="shared" ca="1" si="333"/>
        <v>0.25945000000000001</v>
      </c>
      <c r="BF2067" s="3">
        <f t="shared" ca="1" si="335"/>
        <v>-0.6450419512753276</v>
      </c>
      <c r="BG2067" s="9">
        <f t="shared" ca="1" si="336"/>
        <v>2</v>
      </c>
      <c r="BH2067" s="6">
        <f ca="1">IF(ISNUMBER('Descriptive Stats'!BF2067),'Descriptive Stats'!BF2067,#N/A)</f>
        <v>-0.6450419512753276</v>
      </c>
      <c r="BI2067" s="6">
        <f ca="1">IF(ISNUMBER('Descriptive Stats'!E2067),'Descriptive Stats'!E2067,#N/A)</f>
        <v>2</v>
      </c>
    </row>
    <row r="2068" spans="1:61" ht="14.4" x14ac:dyDescent="0.3">
      <c r="A2068" s="2">
        <f>ROW()</f>
        <v>2068</v>
      </c>
      <c r="B2068" s="56"/>
      <c r="C2068" s="8">
        <f t="shared" ca="1" si="337"/>
        <v>17</v>
      </c>
      <c r="D2068" s="8">
        <f t="shared" ca="1" si="338"/>
        <v>2</v>
      </c>
      <c r="E2068" s="50">
        <f t="shared" ca="1" si="332"/>
        <v>1</v>
      </c>
      <c r="F2068" s="2" t="str">
        <f t="shared" ca="1" si="339"/>
        <v/>
      </c>
      <c r="BD2068" s="49">
        <f t="shared" ca="1" si="334"/>
        <v>1871</v>
      </c>
      <c r="BE2068" s="3">
        <f t="shared" ca="1" si="333"/>
        <v>0.18704999999999999</v>
      </c>
      <c r="BF2068" s="3">
        <f t="shared" ca="1" si="335"/>
        <v>-0.88881967520906158</v>
      </c>
      <c r="BG2068" s="9">
        <f t="shared" ca="1" si="336"/>
        <v>1</v>
      </c>
      <c r="BH2068" s="6">
        <f ca="1">IF(ISNUMBER('Descriptive Stats'!BF2068),'Descriptive Stats'!BF2068,#N/A)</f>
        <v>-0.88881967520906158</v>
      </c>
      <c r="BI2068" s="6">
        <f ca="1">IF(ISNUMBER('Descriptive Stats'!E2068),'Descriptive Stats'!E2068,#N/A)</f>
        <v>1</v>
      </c>
    </row>
    <row r="2069" spans="1:61" ht="14.4" x14ac:dyDescent="0.3">
      <c r="A2069" s="2">
        <f>ROW()</f>
        <v>2069</v>
      </c>
      <c r="B2069" s="56"/>
      <c r="C2069" s="8">
        <f t="shared" ca="1" si="337"/>
        <v>12</v>
      </c>
      <c r="D2069" s="8">
        <f t="shared" ca="1" si="338"/>
        <v>1</v>
      </c>
      <c r="E2069" s="50">
        <f t="shared" ca="1" si="332"/>
        <v>6</v>
      </c>
      <c r="F2069" s="2" t="str">
        <f t="shared" ca="1" si="339"/>
        <v/>
      </c>
      <c r="BD2069" s="49">
        <f t="shared" ca="1" si="334"/>
        <v>3900</v>
      </c>
      <c r="BE2069" s="3">
        <f t="shared" ca="1" si="333"/>
        <v>0.38995000000000002</v>
      </c>
      <c r="BF2069" s="3">
        <f t="shared" ca="1" si="335"/>
        <v>-0.2794493539703507</v>
      </c>
      <c r="BG2069" s="9">
        <f t="shared" ca="1" si="336"/>
        <v>6</v>
      </c>
      <c r="BH2069" s="6">
        <f ca="1">IF(ISNUMBER('Descriptive Stats'!BF2069),'Descriptive Stats'!BF2069,#N/A)</f>
        <v>-0.2794493539703507</v>
      </c>
      <c r="BI2069" s="6">
        <f ca="1">IF(ISNUMBER('Descriptive Stats'!E2069),'Descriptive Stats'!E2069,#N/A)</f>
        <v>6</v>
      </c>
    </row>
    <row r="2070" spans="1:61" ht="14.4" x14ac:dyDescent="0.3">
      <c r="A2070" s="2">
        <f>ROW()</f>
        <v>2070</v>
      </c>
      <c r="B2070" s="56"/>
      <c r="C2070" s="8">
        <f t="shared" ca="1" si="337"/>
        <v>2</v>
      </c>
      <c r="D2070" s="8">
        <f t="shared" ca="1" si="338"/>
        <v>6</v>
      </c>
      <c r="E2070" s="50">
        <f t="shared" ca="1" si="332"/>
        <v>0</v>
      </c>
      <c r="F2070" s="2" t="str">
        <f t="shared" ca="1" si="339"/>
        <v/>
      </c>
      <c r="BD2070" s="49">
        <f t="shared" ca="1" si="334"/>
        <v>815.5</v>
      </c>
      <c r="BE2070" s="3">
        <f t="shared" ca="1" si="333"/>
        <v>8.1500000000000003E-2</v>
      </c>
      <c r="BF2070" s="3">
        <f t="shared" ca="1" si="335"/>
        <v>-1.3950525282585462</v>
      </c>
      <c r="BG2070" s="9">
        <f t="shared" ca="1" si="336"/>
        <v>0</v>
      </c>
      <c r="BH2070" s="6">
        <f ca="1">IF(ISNUMBER('Descriptive Stats'!BF2070),'Descriptive Stats'!BF2070,#N/A)</f>
        <v>-1.3950525282585462</v>
      </c>
      <c r="BI2070" s="6">
        <f ca="1">IF(ISNUMBER('Descriptive Stats'!E2070),'Descriptive Stats'!E2070,#N/A)</f>
        <v>0</v>
      </c>
    </row>
    <row r="2071" spans="1:61" ht="14.4" x14ac:dyDescent="0.3">
      <c r="A2071" s="2">
        <f>ROW()</f>
        <v>2071</v>
      </c>
      <c r="B2071" s="56"/>
      <c r="C2071" s="8">
        <f t="shared" ca="1" si="337"/>
        <v>22</v>
      </c>
      <c r="D2071" s="8">
        <f t="shared" ca="1" si="338"/>
        <v>0</v>
      </c>
      <c r="E2071" s="50">
        <f t="shared" ca="1" si="332"/>
        <v>0</v>
      </c>
      <c r="F2071" s="2" t="str">
        <f t="shared" ca="1" si="339"/>
        <v/>
      </c>
      <c r="BD2071" s="49">
        <f t="shared" ca="1" si="334"/>
        <v>815.5</v>
      </c>
      <c r="BE2071" s="3">
        <f t="shared" ca="1" si="333"/>
        <v>8.1500000000000003E-2</v>
      </c>
      <c r="BF2071" s="3">
        <f t="shared" ca="1" si="335"/>
        <v>-1.3950525282585462</v>
      </c>
      <c r="BG2071" s="9">
        <f t="shared" ca="1" si="336"/>
        <v>0</v>
      </c>
      <c r="BH2071" s="6">
        <f ca="1">IF(ISNUMBER('Descriptive Stats'!BF2071),'Descriptive Stats'!BF2071,#N/A)</f>
        <v>-1.3950525282585462</v>
      </c>
      <c r="BI2071" s="6">
        <f ca="1">IF(ISNUMBER('Descriptive Stats'!E2071),'Descriptive Stats'!E2071,#N/A)</f>
        <v>0</v>
      </c>
    </row>
    <row r="2072" spans="1:61" ht="14.4" x14ac:dyDescent="0.3">
      <c r="A2072" s="2">
        <f>ROW()</f>
        <v>2072</v>
      </c>
      <c r="B2072" s="56"/>
      <c r="C2072" s="8">
        <f t="shared" ca="1" si="337"/>
        <v>14</v>
      </c>
      <c r="D2072" s="8">
        <f t="shared" ca="1" si="338"/>
        <v>0</v>
      </c>
      <c r="E2072" s="50">
        <f t="shared" ca="1" si="332"/>
        <v>4</v>
      </c>
      <c r="F2072" s="2" t="str">
        <f t="shared" ca="1" si="339"/>
        <v/>
      </c>
      <c r="BD2072" s="49">
        <f t="shared" ca="1" si="334"/>
        <v>3442</v>
      </c>
      <c r="BE2072" s="3">
        <f t="shared" ca="1" si="333"/>
        <v>0.34415000000000001</v>
      </c>
      <c r="BF2072" s="3">
        <f t="shared" ca="1" si="335"/>
        <v>-0.40116316278173481</v>
      </c>
      <c r="BG2072" s="9">
        <f t="shared" ca="1" si="336"/>
        <v>4</v>
      </c>
      <c r="BH2072" s="6">
        <f ca="1">IF(ISNUMBER('Descriptive Stats'!BF2072),'Descriptive Stats'!BF2072,#N/A)</f>
        <v>-0.40116316278173481</v>
      </c>
      <c r="BI2072" s="6">
        <f ca="1">IF(ISNUMBER('Descriptive Stats'!E2072),'Descriptive Stats'!E2072,#N/A)</f>
        <v>4</v>
      </c>
    </row>
    <row r="2073" spans="1:61" ht="14.4" x14ac:dyDescent="0.3">
      <c r="A2073" s="2">
        <f>ROW()</f>
        <v>2073</v>
      </c>
      <c r="B2073" s="56"/>
      <c r="C2073" s="8">
        <f t="shared" ca="1" si="337"/>
        <v>13</v>
      </c>
      <c r="D2073" s="8">
        <f t="shared" ca="1" si="338"/>
        <v>4</v>
      </c>
      <c r="E2073" s="50">
        <f t="shared" ca="1" si="332"/>
        <v>19</v>
      </c>
      <c r="F2073" s="2" t="str">
        <f t="shared" ca="1" si="339"/>
        <v>X</v>
      </c>
      <c r="BD2073" s="49">
        <f t="shared" ca="1" si="334"/>
        <v>5294</v>
      </c>
      <c r="BE2073" s="3">
        <f t="shared" ca="1" si="333"/>
        <v>0.52934999999999999</v>
      </c>
      <c r="BF2073" s="3">
        <f t="shared" ca="1" si="335"/>
        <v>7.3636031452008061E-2</v>
      </c>
      <c r="BG2073" s="9">
        <f t="shared" ca="1" si="336"/>
        <v>19</v>
      </c>
      <c r="BH2073" s="6">
        <f ca="1">IF(ISNUMBER('Descriptive Stats'!BF2073),'Descriptive Stats'!BF2073,#N/A)</f>
        <v>7.3636031452008061E-2</v>
      </c>
      <c r="BI2073" s="6">
        <f ca="1">IF(ISNUMBER('Descriptive Stats'!E2073),'Descriptive Stats'!E2073,#N/A)</f>
        <v>19</v>
      </c>
    </row>
    <row r="2074" spans="1:61" ht="14.4" x14ac:dyDescent="0.3">
      <c r="A2074" s="2">
        <f>ROW()</f>
        <v>2074</v>
      </c>
      <c r="B2074" s="56"/>
      <c r="C2074" s="8">
        <f t="shared" ca="1" si="337"/>
        <v>7</v>
      </c>
      <c r="D2074" s="8">
        <f t="shared" ca="1" si="338"/>
        <v>19</v>
      </c>
      <c r="E2074" s="50">
        <f t="shared" ca="1" si="332"/>
        <v>1</v>
      </c>
      <c r="F2074" s="2" t="str">
        <f t="shared" ca="1" si="339"/>
        <v/>
      </c>
      <c r="BD2074" s="49">
        <f t="shared" ca="1" si="334"/>
        <v>1871</v>
      </c>
      <c r="BE2074" s="3">
        <f t="shared" ca="1" si="333"/>
        <v>0.18704999999999999</v>
      </c>
      <c r="BF2074" s="3">
        <f t="shared" ca="1" si="335"/>
        <v>-0.88881967520906158</v>
      </c>
      <c r="BG2074" s="9">
        <f t="shared" ca="1" si="336"/>
        <v>1</v>
      </c>
      <c r="BH2074" s="6">
        <f ca="1">IF(ISNUMBER('Descriptive Stats'!BF2074),'Descriptive Stats'!BF2074,#N/A)</f>
        <v>-0.88881967520906158</v>
      </c>
      <c r="BI2074" s="6">
        <f ca="1">IF(ISNUMBER('Descriptive Stats'!E2074),'Descriptive Stats'!E2074,#N/A)</f>
        <v>1</v>
      </c>
    </row>
    <row r="2075" spans="1:61" ht="14.4" x14ac:dyDescent="0.3">
      <c r="A2075" s="2">
        <f>ROW()</f>
        <v>2075</v>
      </c>
      <c r="B2075" s="56"/>
      <c r="C2075" s="8">
        <f t="shared" ca="1" si="337"/>
        <v>12</v>
      </c>
      <c r="D2075" s="8">
        <f t="shared" ca="1" si="338"/>
        <v>1</v>
      </c>
      <c r="E2075" s="50">
        <f t="shared" ca="1" si="332"/>
        <v>0</v>
      </c>
      <c r="F2075" s="2" t="str">
        <f t="shared" ca="1" si="339"/>
        <v/>
      </c>
      <c r="BD2075" s="49">
        <f t="shared" ca="1" si="334"/>
        <v>815.5</v>
      </c>
      <c r="BE2075" s="3">
        <f t="shared" ca="1" si="333"/>
        <v>8.1500000000000003E-2</v>
      </c>
      <c r="BF2075" s="3">
        <f t="shared" ca="1" si="335"/>
        <v>-1.3950525282585462</v>
      </c>
      <c r="BG2075" s="9">
        <f t="shared" ca="1" si="336"/>
        <v>0</v>
      </c>
      <c r="BH2075" s="6">
        <f ca="1">IF(ISNUMBER('Descriptive Stats'!BF2075),'Descriptive Stats'!BF2075,#N/A)</f>
        <v>-1.3950525282585462</v>
      </c>
      <c r="BI2075" s="6">
        <f ca="1">IF(ISNUMBER('Descriptive Stats'!E2075),'Descriptive Stats'!E2075,#N/A)</f>
        <v>0</v>
      </c>
    </row>
    <row r="2076" spans="1:61" ht="14.4" x14ac:dyDescent="0.3">
      <c r="A2076" s="2">
        <f>ROW()</f>
        <v>2076</v>
      </c>
      <c r="B2076" s="56"/>
      <c r="C2076" s="8">
        <f t="shared" ca="1" si="337"/>
        <v>11</v>
      </c>
      <c r="D2076" s="8">
        <f t="shared" ca="1" si="338"/>
        <v>0</v>
      </c>
      <c r="E2076" s="50">
        <f t="shared" ca="1" si="332"/>
        <v>9</v>
      </c>
      <c r="F2076" s="2" t="str">
        <f t="shared" ca="1" si="339"/>
        <v/>
      </c>
      <c r="BD2076" s="49">
        <f t="shared" ca="1" si="334"/>
        <v>4819</v>
      </c>
      <c r="BE2076" s="3">
        <f t="shared" ca="1" si="333"/>
        <v>0.48185</v>
      </c>
      <c r="BF2076" s="3">
        <f t="shared" ca="1" si="335"/>
        <v>-4.5511009098988427E-2</v>
      </c>
      <c r="BG2076" s="9">
        <f t="shared" ca="1" si="336"/>
        <v>9</v>
      </c>
      <c r="BH2076" s="6">
        <f ca="1">IF(ISNUMBER('Descriptive Stats'!BF2076),'Descriptive Stats'!BF2076,#N/A)</f>
        <v>-4.5511009098988427E-2</v>
      </c>
      <c r="BI2076" s="6">
        <f ca="1">IF(ISNUMBER('Descriptive Stats'!E2076),'Descriptive Stats'!E2076,#N/A)</f>
        <v>9</v>
      </c>
    </row>
    <row r="2077" spans="1:61" ht="14.4" x14ac:dyDescent="0.3">
      <c r="A2077" s="2">
        <f>ROW()</f>
        <v>2077</v>
      </c>
      <c r="B2077" s="56"/>
      <c r="C2077" s="8">
        <f t="shared" ca="1" si="337"/>
        <v>23</v>
      </c>
      <c r="D2077" s="8">
        <f t="shared" ca="1" si="338"/>
        <v>9</v>
      </c>
      <c r="E2077" s="50">
        <f t="shared" ca="1" si="332"/>
        <v>15</v>
      </c>
      <c r="F2077" s="2" t="str">
        <f t="shared" ca="1" si="339"/>
        <v/>
      </c>
      <c r="BD2077" s="49">
        <f t="shared" ca="1" si="334"/>
        <v>5051.5</v>
      </c>
      <c r="BE2077" s="3">
        <f t="shared" ca="1" si="333"/>
        <v>0.50509999999999999</v>
      </c>
      <c r="BF2077" s="3">
        <f t="shared" ca="1" si="335"/>
        <v>1.2784152420787677E-2</v>
      </c>
      <c r="BG2077" s="9">
        <f t="shared" ca="1" si="336"/>
        <v>15</v>
      </c>
      <c r="BH2077" s="6">
        <f ca="1">IF(ISNUMBER('Descriptive Stats'!BF2077),'Descriptive Stats'!BF2077,#N/A)</f>
        <v>1.2784152420787677E-2</v>
      </c>
      <c r="BI2077" s="6">
        <f ca="1">IF(ISNUMBER('Descriptive Stats'!E2077),'Descriptive Stats'!E2077,#N/A)</f>
        <v>15</v>
      </c>
    </row>
    <row r="2078" spans="1:61" ht="14.4" x14ac:dyDescent="0.3">
      <c r="A2078" s="2">
        <f>ROW()</f>
        <v>2078</v>
      </c>
      <c r="B2078" s="56"/>
      <c r="C2078" s="8">
        <f t="shared" ca="1" si="337"/>
        <v>24</v>
      </c>
      <c r="D2078" s="8">
        <f t="shared" ca="1" si="338"/>
        <v>15</v>
      </c>
      <c r="E2078" s="50">
        <f t="shared" ca="1" si="332"/>
        <v>3</v>
      </c>
      <c r="F2078" s="2" t="str">
        <f t="shared" ca="1" si="339"/>
        <v/>
      </c>
      <c r="BD2078" s="49">
        <f t="shared" ca="1" si="334"/>
        <v>3200</v>
      </c>
      <c r="BE2078" s="3">
        <f t="shared" ca="1" si="333"/>
        <v>0.31995000000000001</v>
      </c>
      <c r="BF2078" s="3">
        <f t="shared" ca="1" si="335"/>
        <v>-0.46783862043457014</v>
      </c>
      <c r="BG2078" s="9">
        <f t="shared" ca="1" si="336"/>
        <v>3</v>
      </c>
      <c r="BH2078" s="6">
        <f ca="1">IF(ISNUMBER('Descriptive Stats'!BF2078),'Descriptive Stats'!BF2078,#N/A)</f>
        <v>-0.46783862043457014</v>
      </c>
      <c r="BI2078" s="6">
        <f ca="1">IF(ISNUMBER('Descriptive Stats'!E2078),'Descriptive Stats'!E2078,#N/A)</f>
        <v>3</v>
      </c>
    </row>
    <row r="2079" spans="1:61" ht="14.4" x14ac:dyDescent="0.3">
      <c r="A2079" s="2">
        <f>ROW()</f>
        <v>2079</v>
      </c>
      <c r="B2079" s="56"/>
      <c r="C2079" s="8">
        <f t="shared" ca="1" si="337"/>
        <v>10</v>
      </c>
      <c r="D2079" s="8">
        <f t="shared" ca="1" si="338"/>
        <v>3</v>
      </c>
      <c r="E2079" s="50">
        <f t="shared" ca="1" si="332"/>
        <v>0</v>
      </c>
      <c r="F2079" s="2" t="str">
        <f t="shared" ca="1" si="339"/>
        <v/>
      </c>
      <c r="BD2079" s="49">
        <f t="shared" ca="1" si="334"/>
        <v>815.5</v>
      </c>
      <c r="BE2079" s="3">
        <f t="shared" ca="1" si="333"/>
        <v>8.1500000000000003E-2</v>
      </c>
      <c r="BF2079" s="3">
        <f t="shared" ca="1" si="335"/>
        <v>-1.3950525282585462</v>
      </c>
      <c r="BG2079" s="9">
        <f t="shared" ca="1" si="336"/>
        <v>0</v>
      </c>
      <c r="BH2079" s="6">
        <f ca="1">IF(ISNUMBER('Descriptive Stats'!BF2079),'Descriptive Stats'!BF2079,#N/A)</f>
        <v>-1.3950525282585462</v>
      </c>
      <c r="BI2079" s="6">
        <f ca="1">IF(ISNUMBER('Descriptive Stats'!E2079),'Descriptive Stats'!E2079,#N/A)</f>
        <v>0</v>
      </c>
    </row>
    <row r="2080" spans="1:61" ht="14.4" x14ac:dyDescent="0.3">
      <c r="A2080" s="2">
        <f>ROW()</f>
        <v>2080</v>
      </c>
      <c r="B2080" s="56"/>
      <c r="C2080" s="8">
        <f t="shared" ca="1" si="337"/>
        <v>11</v>
      </c>
      <c r="D2080" s="8">
        <f t="shared" ca="1" si="338"/>
        <v>0</v>
      </c>
      <c r="E2080" s="50">
        <f t="shared" ca="1" si="332"/>
        <v>0</v>
      </c>
      <c r="F2080" s="2" t="str">
        <f t="shared" ca="1" si="339"/>
        <v/>
      </c>
      <c r="BD2080" s="49">
        <f t="shared" ca="1" si="334"/>
        <v>815.5</v>
      </c>
      <c r="BE2080" s="3">
        <f t="shared" ca="1" si="333"/>
        <v>8.1500000000000003E-2</v>
      </c>
      <c r="BF2080" s="3">
        <f t="shared" ca="1" si="335"/>
        <v>-1.3950525282585462</v>
      </c>
      <c r="BG2080" s="9">
        <f t="shared" ca="1" si="336"/>
        <v>0</v>
      </c>
      <c r="BH2080" s="6">
        <f ca="1">IF(ISNUMBER('Descriptive Stats'!BF2080),'Descriptive Stats'!BF2080,#N/A)</f>
        <v>-1.3950525282585462</v>
      </c>
      <c r="BI2080" s="6">
        <f ca="1">IF(ISNUMBER('Descriptive Stats'!E2080),'Descriptive Stats'!E2080,#N/A)</f>
        <v>0</v>
      </c>
    </row>
    <row r="2081" spans="1:61" ht="14.4" x14ac:dyDescent="0.3">
      <c r="A2081" s="2">
        <f>ROW()</f>
        <v>2081</v>
      </c>
      <c r="B2081" s="56"/>
      <c r="C2081" s="8">
        <f t="shared" ca="1" si="337"/>
        <v>11</v>
      </c>
      <c r="D2081" s="8">
        <f t="shared" ca="1" si="338"/>
        <v>0</v>
      </c>
      <c r="E2081" s="50">
        <f t="shared" ca="1" si="332"/>
        <v>6</v>
      </c>
      <c r="F2081" s="2" t="str">
        <f t="shared" ca="1" si="339"/>
        <v/>
      </c>
      <c r="BD2081" s="49">
        <f t="shared" ca="1" si="334"/>
        <v>3900</v>
      </c>
      <c r="BE2081" s="3">
        <f t="shared" ca="1" si="333"/>
        <v>0.38995000000000002</v>
      </c>
      <c r="BF2081" s="3">
        <f t="shared" ca="1" si="335"/>
        <v>-0.2794493539703507</v>
      </c>
      <c r="BG2081" s="9">
        <f t="shared" ca="1" si="336"/>
        <v>6</v>
      </c>
      <c r="BH2081" s="6">
        <f ca="1">IF(ISNUMBER('Descriptive Stats'!BF2081),'Descriptive Stats'!BF2081,#N/A)</f>
        <v>-0.2794493539703507</v>
      </c>
      <c r="BI2081" s="6">
        <f ca="1">IF(ISNUMBER('Descriptive Stats'!E2081),'Descriptive Stats'!E2081,#N/A)</f>
        <v>6</v>
      </c>
    </row>
    <row r="2082" spans="1:61" ht="14.4" x14ac:dyDescent="0.3">
      <c r="A2082" s="2">
        <f>ROW()</f>
        <v>2082</v>
      </c>
      <c r="B2082" s="56"/>
      <c r="C2082" s="8">
        <f t="shared" ca="1" si="337"/>
        <v>16</v>
      </c>
      <c r="D2082" s="8">
        <f t="shared" ca="1" si="338"/>
        <v>6</v>
      </c>
      <c r="E2082" s="50">
        <f t="shared" ca="1" si="332"/>
        <v>0</v>
      </c>
      <c r="F2082" s="2" t="str">
        <f t="shared" ca="1" si="339"/>
        <v/>
      </c>
      <c r="BD2082" s="49">
        <f t="shared" ca="1" si="334"/>
        <v>815.5</v>
      </c>
      <c r="BE2082" s="3">
        <f t="shared" ca="1" si="333"/>
        <v>8.1500000000000003E-2</v>
      </c>
      <c r="BF2082" s="3">
        <f t="shared" ca="1" si="335"/>
        <v>-1.3950525282585462</v>
      </c>
      <c r="BG2082" s="9">
        <f t="shared" ca="1" si="336"/>
        <v>0</v>
      </c>
      <c r="BH2082" s="6">
        <f ca="1">IF(ISNUMBER('Descriptive Stats'!BF2082),'Descriptive Stats'!BF2082,#N/A)</f>
        <v>-1.3950525282585462</v>
      </c>
      <c r="BI2082" s="6">
        <f ca="1">IF(ISNUMBER('Descriptive Stats'!E2082),'Descriptive Stats'!E2082,#N/A)</f>
        <v>0</v>
      </c>
    </row>
    <row r="2083" spans="1:61" ht="14.4" x14ac:dyDescent="0.3">
      <c r="A2083" s="2">
        <f>ROW()</f>
        <v>2083</v>
      </c>
      <c r="B2083" s="56"/>
      <c r="C2083" s="8">
        <f t="shared" ca="1" si="337"/>
        <v>22</v>
      </c>
      <c r="D2083" s="8">
        <f t="shared" ca="1" si="338"/>
        <v>0</v>
      </c>
      <c r="E2083" s="50">
        <f t="shared" ca="1" si="332"/>
        <v>0</v>
      </c>
      <c r="F2083" s="2" t="str">
        <f t="shared" ca="1" si="339"/>
        <v/>
      </c>
      <c r="BD2083" s="49">
        <f t="shared" ca="1" si="334"/>
        <v>815.5</v>
      </c>
      <c r="BE2083" s="3">
        <f t="shared" ca="1" si="333"/>
        <v>8.1500000000000003E-2</v>
      </c>
      <c r="BF2083" s="3">
        <f t="shared" ca="1" si="335"/>
        <v>-1.3950525282585462</v>
      </c>
      <c r="BG2083" s="9">
        <f t="shared" ca="1" si="336"/>
        <v>0</v>
      </c>
      <c r="BH2083" s="6">
        <f ca="1">IF(ISNUMBER('Descriptive Stats'!BF2083),'Descriptive Stats'!BF2083,#N/A)</f>
        <v>-1.3950525282585462</v>
      </c>
      <c r="BI2083" s="6">
        <f ca="1">IF(ISNUMBER('Descriptive Stats'!E2083),'Descriptive Stats'!E2083,#N/A)</f>
        <v>0</v>
      </c>
    </row>
    <row r="2084" spans="1:61" ht="14.4" x14ac:dyDescent="0.3">
      <c r="A2084" s="2">
        <f>ROW()</f>
        <v>2084</v>
      </c>
      <c r="B2084" s="56"/>
      <c r="C2084" s="8">
        <f t="shared" ca="1" si="337"/>
        <v>14</v>
      </c>
      <c r="D2084" s="8">
        <f t="shared" ca="1" si="338"/>
        <v>0</v>
      </c>
      <c r="E2084" s="50">
        <f t="shared" ca="1" si="332"/>
        <v>0</v>
      </c>
      <c r="F2084" s="2" t="str">
        <f t="shared" ca="1" si="339"/>
        <v/>
      </c>
      <c r="BD2084" s="49">
        <f t="shared" ca="1" si="334"/>
        <v>815.5</v>
      </c>
      <c r="BE2084" s="3">
        <f t="shared" ca="1" si="333"/>
        <v>8.1500000000000003E-2</v>
      </c>
      <c r="BF2084" s="3">
        <f t="shared" ca="1" si="335"/>
        <v>-1.3950525282585462</v>
      </c>
      <c r="BG2084" s="9">
        <f t="shared" ca="1" si="336"/>
        <v>0</v>
      </c>
      <c r="BH2084" s="6">
        <f ca="1">IF(ISNUMBER('Descriptive Stats'!BF2084),'Descriptive Stats'!BF2084,#N/A)</f>
        <v>-1.3950525282585462</v>
      </c>
      <c r="BI2084" s="6">
        <f ca="1">IF(ISNUMBER('Descriptive Stats'!E2084),'Descriptive Stats'!E2084,#N/A)</f>
        <v>0</v>
      </c>
    </row>
    <row r="2085" spans="1:61" ht="14.4" x14ac:dyDescent="0.3">
      <c r="A2085" s="2">
        <f>ROW()</f>
        <v>2085</v>
      </c>
      <c r="B2085" s="56"/>
      <c r="C2085" s="8">
        <f t="shared" ca="1" si="337"/>
        <v>20</v>
      </c>
      <c r="D2085" s="8">
        <f t="shared" ca="1" si="338"/>
        <v>0</v>
      </c>
      <c r="E2085" s="50">
        <f t="shared" ca="1" si="332"/>
        <v>0</v>
      </c>
      <c r="F2085" s="2" t="str">
        <f t="shared" ca="1" si="339"/>
        <v/>
      </c>
      <c r="BD2085" s="49">
        <f t="shared" ca="1" si="334"/>
        <v>815.5</v>
      </c>
      <c r="BE2085" s="3">
        <f t="shared" ca="1" si="333"/>
        <v>8.1500000000000003E-2</v>
      </c>
      <c r="BF2085" s="3">
        <f t="shared" ca="1" si="335"/>
        <v>-1.3950525282585462</v>
      </c>
      <c r="BG2085" s="9">
        <f t="shared" ca="1" si="336"/>
        <v>0</v>
      </c>
      <c r="BH2085" s="6">
        <f ca="1">IF(ISNUMBER('Descriptive Stats'!BF2085),'Descriptive Stats'!BF2085,#N/A)</f>
        <v>-1.3950525282585462</v>
      </c>
      <c r="BI2085" s="6">
        <f ca="1">IF(ISNUMBER('Descriptive Stats'!E2085),'Descriptive Stats'!E2085,#N/A)</f>
        <v>0</v>
      </c>
    </row>
    <row r="2086" spans="1:61" ht="14.4" x14ac:dyDescent="0.3">
      <c r="A2086" s="2">
        <f>ROW()</f>
        <v>2086</v>
      </c>
      <c r="B2086" s="56"/>
      <c r="C2086" s="8">
        <f t="shared" ca="1" si="337"/>
        <v>15</v>
      </c>
      <c r="D2086" s="8">
        <f t="shared" ca="1" si="338"/>
        <v>0</v>
      </c>
      <c r="E2086" s="50">
        <f t="shared" ca="1" si="332"/>
        <v>7</v>
      </c>
      <c r="F2086" s="2" t="str">
        <f t="shared" ca="1" si="339"/>
        <v/>
      </c>
      <c r="BD2086" s="49">
        <f t="shared" ca="1" si="334"/>
        <v>4473.5</v>
      </c>
      <c r="BE2086" s="3">
        <f t="shared" ca="1" si="333"/>
        <v>0.44729999999999998</v>
      </c>
      <c r="BF2086" s="3">
        <f t="shared" ca="1" si="335"/>
        <v>-0.13248586824472414</v>
      </c>
      <c r="BG2086" s="9">
        <f t="shared" ca="1" si="336"/>
        <v>7</v>
      </c>
      <c r="BH2086" s="6">
        <f ca="1">IF(ISNUMBER('Descriptive Stats'!BF2086),'Descriptive Stats'!BF2086,#N/A)</f>
        <v>-0.13248586824472414</v>
      </c>
      <c r="BI2086" s="6">
        <f ca="1">IF(ISNUMBER('Descriptive Stats'!E2086),'Descriptive Stats'!E2086,#N/A)</f>
        <v>7</v>
      </c>
    </row>
    <row r="2087" spans="1:61" ht="14.4" x14ac:dyDescent="0.3">
      <c r="A2087" s="2">
        <f>ROW()</f>
        <v>2087</v>
      </c>
      <c r="B2087" s="56"/>
      <c r="C2087" s="8">
        <f t="shared" ca="1" si="337"/>
        <v>19</v>
      </c>
      <c r="D2087" s="8">
        <f t="shared" ca="1" si="338"/>
        <v>7</v>
      </c>
      <c r="E2087" s="50">
        <f t="shared" ca="1" si="332"/>
        <v>0</v>
      </c>
      <c r="F2087" s="2" t="str">
        <f t="shared" ca="1" si="339"/>
        <v/>
      </c>
      <c r="BD2087" s="49">
        <f t="shared" ca="1" si="334"/>
        <v>815.5</v>
      </c>
      <c r="BE2087" s="3">
        <f t="shared" ca="1" si="333"/>
        <v>8.1500000000000003E-2</v>
      </c>
      <c r="BF2087" s="3">
        <f t="shared" ca="1" si="335"/>
        <v>-1.3950525282585462</v>
      </c>
      <c r="BG2087" s="9">
        <f t="shared" ca="1" si="336"/>
        <v>0</v>
      </c>
      <c r="BH2087" s="6">
        <f ca="1">IF(ISNUMBER('Descriptive Stats'!BF2087),'Descriptive Stats'!BF2087,#N/A)</f>
        <v>-1.3950525282585462</v>
      </c>
      <c r="BI2087" s="6">
        <f ca="1">IF(ISNUMBER('Descriptive Stats'!E2087),'Descriptive Stats'!E2087,#N/A)</f>
        <v>0</v>
      </c>
    </row>
    <row r="2088" spans="1:61" ht="14.4" x14ac:dyDescent="0.3">
      <c r="A2088" s="2">
        <f>ROW()</f>
        <v>2088</v>
      </c>
      <c r="B2088" s="56"/>
      <c r="C2088" s="8">
        <f t="shared" ca="1" si="337"/>
        <v>4</v>
      </c>
      <c r="D2088" s="8">
        <f t="shared" ca="1" si="338"/>
        <v>0</v>
      </c>
      <c r="E2088" s="50">
        <f t="shared" ca="1" si="332"/>
        <v>2</v>
      </c>
      <c r="F2088" s="2" t="str">
        <f t="shared" ca="1" si="339"/>
        <v/>
      </c>
      <c r="BD2088" s="49">
        <f t="shared" ca="1" si="334"/>
        <v>2595</v>
      </c>
      <c r="BE2088" s="3">
        <f t="shared" ca="1" si="333"/>
        <v>0.25945000000000001</v>
      </c>
      <c r="BF2088" s="3">
        <f t="shared" ca="1" si="335"/>
        <v>-0.6450419512753276</v>
      </c>
      <c r="BG2088" s="9">
        <f t="shared" ca="1" si="336"/>
        <v>2</v>
      </c>
      <c r="BH2088" s="6">
        <f ca="1">IF(ISNUMBER('Descriptive Stats'!BF2088),'Descriptive Stats'!BF2088,#N/A)</f>
        <v>-0.6450419512753276</v>
      </c>
      <c r="BI2088" s="6">
        <f ca="1">IF(ISNUMBER('Descriptive Stats'!E2088),'Descriptive Stats'!E2088,#N/A)</f>
        <v>2</v>
      </c>
    </row>
    <row r="2089" spans="1:61" ht="14.4" x14ac:dyDescent="0.3">
      <c r="A2089" s="2">
        <f>ROW()</f>
        <v>2089</v>
      </c>
      <c r="B2089" s="56"/>
      <c r="C2089" s="8">
        <f t="shared" ca="1" si="337"/>
        <v>21</v>
      </c>
      <c r="D2089" s="8">
        <f t="shared" ca="1" si="338"/>
        <v>2</v>
      </c>
      <c r="E2089" s="50">
        <f t="shared" ca="1" si="332"/>
        <v>7</v>
      </c>
      <c r="F2089" s="2" t="str">
        <f t="shared" ca="1" si="339"/>
        <v/>
      </c>
      <c r="BD2089" s="49">
        <f t="shared" ca="1" si="334"/>
        <v>4473.5</v>
      </c>
      <c r="BE2089" s="3">
        <f t="shared" ca="1" si="333"/>
        <v>0.44729999999999998</v>
      </c>
      <c r="BF2089" s="3">
        <f t="shared" ca="1" si="335"/>
        <v>-0.13248586824472414</v>
      </c>
      <c r="BG2089" s="9">
        <f t="shared" ca="1" si="336"/>
        <v>7</v>
      </c>
      <c r="BH2089" s="6">
        <f ca="1">IF(ISNUMBER('Descriptive Stats'!BF2089),'Descriptive Stats'!BF2089,#N/A)</f>
        <v>-0.13248586824472414</v>
      </c>
      <c r="BI2089" s="6">
        <f ca="1">IF(ISNUMBER('Descriptive Stats'!E2089),'Descriptive Stats'!E2089,#N/A)</f>
        <v>7</v>
      </c>
    </row>
    <row r="2090" spans="1:61" ht="14.4" x14ac:dyDescent="0.3">
      <c r="A2090" s="2">
        <f>ROW()</f>
        <v>2090</v>
      </c>
      <c r="B2090" s="56"/>
      <c r="C2090" s="8">
        <f t="shared" ca="1" si="337"/>
        <v>6</v>
      </c>
      <c r="D2090" s="8">
        <f t="shared" ca="1" si="338"/>
        <v>7</v>
      </c>
      <c r="E2090" s="50">
        <f t="shared" ca="1" si="332"/>
        <v>2</v>
      </c>
      <c r="F2090" s="2" t="str">
        <f t="shared" ca="1" si="339"/>
        <v/>
      </c>
      <c r="BD2090" s="49">
        <f t="shared" ca="1" si="334"/>
        <v>2595</v>
      </c>
      <c r="BE2090" s="3">
        <f t="shared" ca="1" si="333"/>
        <v>0.25945000000000001</v>
      </c>
      <c r="BF2090" s="3">
        <f t="shared" ca="1" si="335"/>
        <v>-0.6450419512753276</v>
      </c>
      <c r="BG2090" s="9">
        <f t="shared" ca="1" si="336"/>
        <v>2</v>
      </c>
      <c r="BH2090" s="6">
        <f ca="1">IF(ISNUMBER('Descriptive Stats'!BF2090),'Descriptive Stats'!BF2090,#N/A)</f>
        <v>-0.6450419512753276</v>
      </c>
      <c r="BI2090" s="6">
        <f ca="1">IF(ISNUMBER('Descriptive Stats'!E2090),'Descriptive Stats'!E2090,#N/A)</f>
        <v>2</v>
      </c>
    </row>
    <row r="2091" spans="1:61" ht="14.4" x14ac:dyDescent="0.3">
      <c r="A2091" s="2">
        <f>ROW()</f>
        <v>2091</v>
      </c>
      <c r="B2091" s="56"/>
      <c r="C2091" s="8">
        <f t="shared" ca="1" si="337"/>
        <v>17</v>
      </c>
      <c r="D2091" s="8">
        <f t="shared" ca="1" si="338"/>
        <v>2</v>
      </c>
      <c r="E2091" s="50">
        <f t="shared" ca="1" si="332"/>
        <v>6</v>
      </c>
      <c r="F2091" s="2" t="str">
        <f t="shared" ca="1" si="339"/>
        <v/>
      </c>
      <c r="BD2091" s="49">
        <f t="shared" ca="1" si="334"/>
        <v>3900</v>
      </c>
      <c r="BE2091" s="3">
        <f t="shared" ca="1" si="333"/>
        <v>0.38995000000000002</v>
      </c>
      <c r="BF2091" s="3">
        <f t="shared" ca="1" si="335"/>
        <v>-0.2794493539703507</v>
      </c>
      <c r="BG2091" s="9">
        <f t="shared" ca="1" si="336"/>
        <v>6</v>
      </c>
      <c r="BH2091" s="6">
        <f ca="1">IF(ISNUMBER('Descriptive Stats'!BF2091),'Descriptive Stats'!BF2091,#N/A)</f>
        <v>-0.2794493539703507</v>
      </c>
      <c r="BI2091" s="6">
        <f ca="1">IF(ISNUMBER('Descriptive Stats'!E2091),'Descriptive Stats'!E2091,#N/A)</f>
        <v>6</v>
      </c>
    </row>
    <row r="2092" spans="1:61" ht="14.4" x14ac:dyDescent="0.3">
      <c r="A2092" s="2">
        <f>ROW()</f>
        <v>2092</v>
      </c>
      <c r="B2092" s="56"/>
      <c r="C2092" s="8">
        <f t="shared" ca="1" si="337"/>
        <v>5</v>
      </c>
      <c r="D2092" s="8">
        <f t="shared" ca="1" si="338"/>
        <v>6</v>
      </c>
      <c r="E2092" s="50">
        <f t="shared" ca="1" si="332"/>
        <v>0</v>
      </c>
      <c r="F2092" s="2" t="str">
        <f t="shared" ca="1" si="339"/>
        <v/>
      </c>
      <c r="BD2092" s="49">
        <f t="shared" ca="1" si="334"/>
        <v>815.5</v>
      </c>
      <c r="BE2092" s="3">
        <f t="shared" ca="1" si="333"/>
        <v>8.1500000000000003E-2</v>
      </c>
      <c r="BF2092" s="3">
        <f t="shared" ca="1" si="335"/>
        <v>-1.3950525282585462</v>
      </c>
      <c r="BG2092" s="9">
        <f t="shared" ca="1" si="336"/>
        <v>0</v>
      </c>
      <c r="BH2092" s="6">
        <f ca="1">IF(ISNUMBER('Descriptive Stats'!BF2092),'Descriptive Stats'!BF2092,#N/A)</f>
        <v>-1.3950525282585462</v>
      </c>
      <c r="BI2092" s="6">
        <f ca="1">IF(ISNUMBER('Descriptive Stats'!E2092),'Descriptive Stats'!E2092,#N/A)</f>
        <v>0</v>
      </c>
    </row>
    <row r="2093" spans="1:61" ht="14.4" x14ac:dyDescent="0.3">
      <c r="A2093" s="2">
        <f>ROW()</f>
        <v>2093</v>
      </c>
      <c r="B2093" s="56"/>
      <c r="C2093" s="8">
        <f t="shared" ca="1" si="337"/>
        <v>4</v>
      </c>
      <c r="D2093" s="8">
        <f t="shared" ca="1" si="338"/>
        <v>0</v>
      </c>
      <c r="E2093" s="50">
        <f t="shared" ca="1" si="332"/>
        <v>1</v>
      </c>
      <c r="F2093" s="2" t="str">
        <f t="shared" ca="1" si="339"/>
        <v/>
      </c>
      <c r="BD2093" s="49">
        <f t="shared" ca="1" si="334"/>
        <v>1871</v>
      </c>
      <c r="BE2093" s="3">
        <f t="shared" ca="1" si="333"/>
        <v>0.18704999999999999</v>
      </c>
      <c r="BF2093" s="3">
        <f t="shared" ca="1" si="335"/>
        <v>-0.88881967520906158</v>
      </c>
      <c r="BG2093" s="9">
        <f t="shared" ca="1" si="336"/>
        <v>1</v>
      </c>
      <c r="BH2093" s="6">
        <f ca="1">IF(ISNUMBER('Descriptive Stats'!BF2093),'Descriptive Stats'!BF2093,#N/A)</f>
        <v>-0.88881967520906158</v>
      </c>
      <c r="BI2093" s="6">
        <f ca="1">IF(ISNUMBER('Descriptive Stats'!E2093),'Descriptive Stats'!E2093,#N/A)</f>
        <v>1</v>
      </c>
    </row>
    <row r="2094" spans="1:61" ht="14.4" x14ac:dyDescent="0.3">
      <c r="A2094" s="2">
        <f>ROW()</f>
        <v>2094</v>
      </c>
      <c r="B2094" s="56"/>
      <c r="C2094" s="8">
        <f t="shared" ca="1" si="337"/>
        <v>12</v>
      </c>
      <c r="D2094" s="8">
        <f t="shared" ca="1" si="338"/>
        <v>1</v>
      </c>
      <c r="E2094" s="50">
        <f t="shared" ca="1" si="332"/>
        <v>0</v>
      </c>
      <c r="F2094" s="2" t="str">
        <f t="shared" ca="1" si="339"/>
        <v/>
      </c>
      <c r="BD2094" s="49">
        <f t="shared" ca="1" si="334"/>
        <v>815.5</v>
      </c>
      <c r="BE2094" s="3">
        <f t="shared" ca="1" si="333"/>
        <v>8.1500000000000003E-2</v>
      </c>
      <c r="BF2094" s="3">
        <f t="shared" ca="1" si="335"/>
        <v>-1.3950525282585462</v>
      </c>
      <c r="BG2094" s="9">
        <f t="shared" ca="1" si="336"/>
        <v>0</v>
      </c>
      <c r="BH2094" s="6">
        <f ca="1">IF(ISNUMBER('Descriptive Stats'!BF2094),'Descriptive Stats'!BF2094,#N/A)</f>
        <v>-1.3950525282585462</v>
      </c>
      <c r="BI2094" s="6">
        <f ca="1">IF(ISNUMBER('Descriptive Stats'!E2094),'Descriptive Stats'!E2094,#N/A)</f>
        <v>0</v>
      </c>
    </row>
    <row r="2095" spans="1:61" ht="14.4" x14ac:dyDescent="0.3">
      <c r="A2095" s="2">
        <f>ROW()</f>
        <v>2095</v>
      </c>
      <c r="B2095" s="56"/>
      <c r="C2095" s="8">
        <f t="shared" ca="1" si="337"/>
        <v>4</v>
      </c>
      <c r="D2095" s="8">
        <f t="shared" ca="1" si="338"/>
        <v>0</v>
      </c>
      <c r="E2095" s="50">
        <f t="shared" ca="1" si="332"/>
        <v>2</v>
      </c>
      <c r="F2095" s="2" t="str">
        <f t="shared" ca="1" si="339"/>
        <v/>
      </c>
      <c r="BD2095" s="49">
        <f t="shared" ca="1" si="334"/>
        <v>2595</v>
      </c>
      <c r="BE2095" s="3">
        <f t="shared" ca="1" si="333"/>
        <v>0.25945000000000001</v>
      </c>
      <c r="BF2095" s="3">
        <f t="shared" ca="1" si="335"/>
        <v>-0.6450419512753276</v>
      </c>
      <c r="BG2095" s="9">
        <f t="shared" ca="1" si="336"/>
        <v>2</v>
      </c>
      <c r="BH2095" s="6">
        <f ca="1">IF(ISNUMBER('Descriptive Stats'!BF2095),'Descriptive Stats'!BF2095,#N/A)</f>
        <v>-0.6450419512753276</v>
      </c>
      <c r="BI2095" s="6">
        <f ca="1">IF(ISNUMBER('Descriptive Stats'!E2095),'Descriptive Stats'!E2095,#N/A)</f>
        <v>2</v>
      </c>
    </row>
    <row r="2096" spans="1:61" ht="14.4" x14ac:dyDescent="0.3">
      <c r="A2096" s="2">
        <f>ROW()</f>
        <v>2096</v>
      </c>
      <c r="B2096" s="56"/>
      <c r="C2096" s="8">
        <f t="shared" ca="1" si="337"/>
        <v>17</v>
      </c>
      <c r="D2096" s="8">
        <f t="shared" ca="1" si="338"/>
        <v>2</v>
      </c>
      <c r="E2096" s="50">
        <f t="shared" ca="1" si="332"/>
        <v>0</v>
      </c>
      <c r="F2096" s="2" t="str">
        <f t="shared" ca="1" si="339"/>
        <v/>
      </c>
      <c r="BD2096" s="49">
        <f t="shared" ca="1" si="334"/>
        <v>815.5</v>
      </c>
      <c r="BE2096" s="3">
        <f t="shared" ca="1" si="333"/>
        <v>8.1500000000000003E-2</v>
      </c>
      <c r="BF2096" s="3">
        <f t="shared" ca="1" si="335"/>
        <v>-1.3950525282585462</v>
      </c>
      <c r="BG2096" s="9">
        <f t="shared" ca="1" si="336"/>
        <v>0</v>
      </c>
      <c r="BH2096" s="6">
        <f ca="1">IF(ISNUMBER('Descriptive Stats'!BF2096),'Descriptive Stats'!BF2096,#N/A)</f>
        <v>-1.3950525282585462</v>
      </c>
      <c r="BI2096" s="6">
        <f ca="1">IF(ISNUMBER('Descriptive Stats'!E2096),'Descriptive Stats'!E2096,#N/A)</f>
        <v>0</v>
      </c>
    </row>
    <row r="2097" spans="1:61" ht="14.4" x14ac:dyDescent="0.3">
      <c r="A2097" s="2">
        <f>ROW()</f>
        <v>2097</v>
      </c>
      <c r="B2097" s="56"/>
      <c r="C2097" s="8">
        <f t="shared" ca="1" si="337"/>
        <v>14</v>
      </c>
      <c r="D2097" s="8">
        <f t="shared" ca="1" si="338"/>
        <v>0</v>
      </c>
      <c r="E2097" s="50">
        <f t="shared" ca="1" si="332"/>
        <v>2</v>
      </c>
      <c r="F2097" s="2" t="str">
        <f t="shared" ca="1" si="339"/>
        <v/>
      </c>
      <c r="BD2097" s="49">
        <f t="shared" ca="1" si="334"/>
        <v>2595</v>
      </c>
      <c r="BE2097" s="3">
        <f t="shared" ca="1" si="333"/>
        <v>0.25945000000000001</v>
      </c>
      <c r="BF2097" s="3">
        <f t="shared" ca="1" si="335"/>
        <v>-0.6450419512753276</v>
      </c>
      <c r="BG2097" s="9">
        <f t="shared" ca="1" si="336"/>
        <v>2</v>
      </c>
      <c r="BH2097" s="6">
        <f ca="1">IF(ISNUMBER('Descriptive Stats'!BF2097),'Descriptive Stats'!BF2097,#N/A)</f>
        <v>-0.6450419512753276</v>
      </c>
      <c r="BI2097" s="6">
        <f ca="1">IF(ISNUMBER('Descriptive Stats'!E2097),'Descriptive Stats'!E2097,#N/A)</f>
        <v>2</v>
      </c>
    </row>
    <row r="2098" spans="1:61" ht="14.4" x14ac:dyDescent="0.3">
      <c r="A2098" s="2">
        <f>ROW()</f>
        <v>2098</v>
      </c>
      <c r="B2098" s="56"/>
      <c r="C2098" s="8">
        <f t="shared" ca="1" si="337"/>
        <v>9</v>
      </c>
      <c r="D2098" s="8">
        <f t="shared" ca="1" si="338"/>
        <v>2</v>
      </c>
      <c r="E2098" s="50">
        <f t="shared" ca="1" si="332"/>
        <v>3</v>
      </c>
      <c r="F2098" s="2" t="str">
        <f t="shared" ca="1" si="339"/>
        <v/>
      </c>
      <c r="BD2098" s="49">
        <f t="shared" ca="1" si="334"/>
        <v>3200</v>
      </c>
      <c r="BE2098" s="3">
        <f t="shared" ca="1" si="333"/>
        <v>0.31995000000000001</v>
      </c>
      <c r="BF2098" s="3">
        <f t="shared" ca="1" si="335"/>
        <v>-0.46783862043457014</v>
      </c>
      <c r="BG2098" s="9">
        <f t="shared" ca="1" si="336"/>
        <v>3</v>
      </c>
      <c r="BH2098" s="6">
        <f ca="1">IF(ISNUMBER('Descriptive Stats'!BF2098),'Descriptive Stats'!BF2098,#N/A)</f>
        <v>-0.46783862043457014</v>
      </c>
      <c r="BI2098" s="6">
        <f ca="1">IF(ISNUMBER('Descriptive Stats'!E2098),'Descriptive Stats'!E2098,#N/A)</f>
        <v>3</v>
      </c>
    </row>
    <row r="2099" spans="1:61" ht="14.4" x14ac:dyDescent="0.3">
      <c r="A2099" s="2">
        <f>ROW()</f>
        <v>2099</v>
      </c>
      <c r="B2099" s="56"/>
      <c r="C2099" s="8">
        <f t="shared" ca="1" si="337"/>
        <v>10</v>
      </c>
      <c r="D2099" s="8">
        <f t="shared" ca="1" si="338"/>
        <v>3</v>
      </c>
      <c r="E2099" s="50">
        <f t="shared" ca="1" si="332"/>
        <v>0</v>
      </c>
      <c r="F2099" s="2" t="str">
        <f t="shared" ca="1" si="339"/>
        <v/>
      </c>
      <c r="BD2099" s="49">
        <f t="shared" ca="1" si="334"/>
        <v>815.5</v>
      </c>
      <c r="BE2099" s="3">
        <f t="shared" ca="1" si="333"/>
        <v>8.1500000000000003E-2</v>
      </c>
      <c r="BF2099" s="3">
        <f t="shared" ca="1" si="335"/>
        <v>-1.3950525282585462</v>
      </c>
      <c r="BG2099" s="9">
        <f t="shared" ca="1" si="336"/>
        <v>0</v>
      </c>
      <c r="BH2099" s="6">
        <f ca="1">IF(ISNUMBER('Descriptive Stats'!BF2099),'Descriptive Stats'!BF2099,#N/A)</f>
        <v>-1.3950525282585462</v>
      </c>
      <c r="BI2099" s="6">
        <f ca="1">IF(ISNUMBER('Descriptive Stats'!E2099),'Descriptive Stats'!E2099,#N/A)</f>
        <v>0</v>
      </c>
    </row>
    <row r="2100" spans="1:61" ht="14.4" x14ac:dyDescent="0.3">
      <c r="A2100" s="2">
        <f>ROW()</f>
        <v>2100</v>
      </c>
      <c r="B2100" s="56"/>
      <c r="C2100" s="8">
        <f t="shared" ca="1" si="337"/>
        <v>4</v>
      </c>
      <c r="D2100" s="8">
        <f t="shared" ca="1" si="338"/>
        <v>0</v>
      </c>
      <c r="E2100" s="50">
        <f t="shared" ca="1" si="332"/>
        <v>9</v>
      </c>
      <c r="F2100" s="2" t="str">
        <f t="shared" ca="1" si="339"/>
        <v/>
      </c>
      <c r="BD2100" s="49">
        <f t="shared" ca="1" si="334"/>
        <v>4819</v>
      </c>
      <c r="BE2100" s="3">
        <f t="shared" ca="1" si="333"/>
        <v>0.48185</v>
      </c>
      <c r="BF2100" s="3">
        <f t="shared" ca="1" si="335"/>
        <v>-4.5511009098988427E-2</v>
      </c>
      <c r="BG2100" s="9">
        <f t="shared" ca="1" si="336"/>
        <v>9</v>
      </c>
      <c r="BH2100" s="6">
        <f ca="1">IF(ISNUMBER('Descriptive Stats'!BF2100),'Descriptive Stats'!BF2100,#N/A)</f>
        <v>-4.5511009098988427E-2</v>
      </c>
      <c r="BI2100" s="6">
        <f ca="1">IF(ISNUMBER('Descriptive Stats'!E2100),'Descriptive Stats'!E2100,#N/A)</f>
        <v>9</v>
      </c>
    </row>
    <row r="2101" spans="1:61" ht="14.4" x14ac:dyDescent="0.3">
      <c r="A2101" s="2">
        <f>ROW()</f>
        <v>2101</v>
      </c>
      <c r="B2101" s="56"/>
      <c r="C2101" s="8">
        <f t="shared" ca="1" si="337"/>
        <v>23</v>
      </c>
      <c r="D2101" s="8">
        <f t="shared" ca="1" si="338"/>
        <v>9</v>
      </c>
      <c r="E2101" s="50">
        <f t="shared" ca="1" si="332"/>
        <v>0</v>
      </c>
      <c r="F2101" s="2" t="str">
        <f t="shared" ca="1" si="339"/>
        <v/>
      </c>
      <c r="BD2101" s="49">
        <f t="shared" ca="1" si="334"/>
        <v>815.5</v>
      </c>
      <c r="BE2101" s="3">
        <f t="shared" ca="1" si="333"/>
        <v>8.1500000000000003E-2</v>
      </c>
      <c r="BF2101" s="3">
        <f t="shared" ca="1" si="335"/>
        <v>-1.3950525282585462</v>
      </c>
      <c r="BG2101" s="9">
        <f t="shared" ca="1" si="336"/>
        <v>0</v>
      </c>
      <c r="BH2101" s="6">
        <f ca="1">IF(ISNUMBER('Descriptive Stats'!BF2101),'Descriptive Stats'!BF2101,#N/A)</f>
        <v>-1.3950525282585462</v>
      </c>
      <c r="BI2101" s="6">
        <f ca="1">IF(ISNUMBER('Descriptive Stats'!E2101),'Descriptive Stats'!E2101,#N/A)</f>
        <v>0</v>
      </c>
    </row>
    <row r="2102" spans="1:61" ht="14.4" x14ac:dyDescent="0.3">
      <c r="A2102" s="2">
        <f>ROW()</f>
        <v>2102</v>
      </c>
      <c r="B2102" s="56"/>
      <c r="C2102" s="8">
        <f t="shared" ca="1" si="337"/>
        <v>14</v>
      </c>
      <c r="D2102" s="8">
        <f t="shared" ca="1" si="338"/>
        <v>0</v>
      </c>
      <c r="E2102" s="50">
        <f t="shared" ca="1" si="332"/>
        <v>0</v>
      </c>
      <c r="F2102" s="2" t="str">
        <f t="shared" ca="1" si="339"/>
        <v/>
      </c>
      <c r="BD2102" s="49">
        <f t="shared" ca="1" si="334"/>
        <v>815.5</v>
      </c>
      <c r="BE2102" s="3">
        <f t="shared" ca="1" si="333"/>
        <v>8.1500000000000003E-2</v>
      </c>
      <c r="BF2102" s="3">
        <f t="shared" ca="1" si="335"/>
        <v>-1.3950525282585462</v>
      </c>
      <c r="BG2102" s="9">
        <f t="shared" ca="1" si="336"/>
        <v>0</v>
      </c>
      <c r="BH2102" s="6">
        <f ca="1">IF(ISNUMBER('Descriptive Stats'!BF2102),'Descriptive Stats'!BF2102,#N/A)</f>
        <v>-1.3950525282585462</v>
      </c>
      <c r="BI2102" s="6">
        <f ca="1">IF(ISNUMBER('Descriptive Stats'!E2102),'Descriptive Stats'!E2102,#N/A)</f>
        <v>0</v>
      </c>
    </row>
    <row r="2103" spans="1:61" ht="14.4" x14ac:dyDescent="0.3">
      <c r="A2103" s="2">
        <f>ROW()</f>
        <v>2103</v>
      </c>
      <c r="B2103" s="56"/>
      <c r="C2103" s="8">
        <f t="shared" ca="1" si="337"/>
        <v>15</v>
      </c>
      <c r="D2103" s="8">
        <f t="shared" ca="1" si="338"/>
        <v>0</v>
      </c>
      <c r="E2103" s="50">
        <f t="shared" ca="1" si="332"/>
        <v>6</v>
      </c>
      <c r="F2103" s="2" t="str">
        <f t="shared" ca="1" si="339"/>
        <v/>
      </c>
      <c r="BD2103" s="49">
        <f t="shared" ca="1" si="334"/>
        <v>3900</v>
      </c>
      <c r="BE2103" s="3">
        <f t="shared" ca="1" si="333"/>
        <v>0.38995000000000002</v>
      </c>
      <c r="BF2103" s="3">
        <f t="shared" ca="1" si="335"/>
        <v>-0.2794493539703507</v>
      </c>
      <c r="BG2103" s="9">
        <f t="shared" ca="1" si="336"/>
        <v>6</v>
      </c>
      <c r="BH2103" s="6">
        <f ca="1">IF(ISNUMBER('Descriptive Stats'!BF2103),'Descriptive Stats'!BF2103,#N/A)</f>
        <v>-0.2794493539703507</v>
      </c>
      <c r="BI2103" s="6">
        <f ca="1">IF(ISNUMBER('Descriptive Stats'!E2103),'Descriptive Stats'!E2103,#N/A)</f>
        <v>6</v>
      </c>
    </row>
    <row r="2104" spans="1:61" ht="14.4" x14ac:dyDescent="0.3">
      <c r="A2104" s="2">
        <f>ROW()</f>
        <v>2104</v>
      </c>
      <c r="B2104" s="56"/>
      <c r="C2104" s="8">
        <f t="shared" ca="1" si="337"/>
        <v>5</v>
      </c>
      <c r="D2104" s="8">
        <f t="shared" ca="1" si="338"/>
        <v>6</v>
      </c>
      <c r="E2104" s="50">
        <f t="shared" ca="1" si="332"/>
        <v>7</v>
      </c>
      <c r="F2104" s="2" t="str">
        <f t="shared" ca="1" si="339"/>
        <v/>
      </c>
      <c r="BD2104" s="49">
        <f t="shared" ca="1" si="334"/>
        <v>4473.5</v>
      </c>
      <c r="BE2104" s="3">
        <f t="shared" ca="1" si="333"/>
        <v>0.44729999999999998</v>
      </c>
      <c r="BF2104" s="3">
        <f t="shared" ca="1" si="335"/>
        <v>-0.13248586824472414</v>
      </c>
      <c r="BG2104" s="9">
        <f t="shared" ca="1" si="336"/>
        <v>7</v>
      </c>
      <c r="BH2104" s="6">
        <f ca="1">IF(ISNUMBER('Descriptive Stats'!BF2104),'Descriptive Stats'!BF2104,#N/A)</f>
        <v>-0.13248586824472414</v>
      </c>
      <c r="BI2104" s="6">
        <f ca="1">IF(ISNUMBER('Descriptive Stats'!E2104),'Descriptive Stats'!E2104,#N/A)</f>
        <v>7</v>
      </c>
    </row>
    <row r="2105" spans="1:61" ht="14.4" x14ac:dyDescent="0.3">
      <c r="A2105" s="2">
        <f>ROW()</f>
        <v>2105</v>
      </c>
      <c r="B2105" s="56"/>
      <c r="C2105" s="8">
        <f t="shared" ca="1" si="337"/>
        <v>6</v>
      </c>
      <c r="D2105" s="8">
        <f t="shared" ca="1" si="338"/>
        <v>7</v>
      </c>
      <c r="E2105" s="50">
        <f t="shared" ca="1" si="332"/>
        <v>7</v>
      </c>
      <c r="F2105" s="2" t="str">
        <f t="shared" ca="1" si="339"/>
        <v/>
      </c>
      <c r="BD2105" s="49">
        <f t="shared" ca="1" si="334"/>
        <v>4473.5</v>
      </c>
      <c r="BE2105" s="3">
        <f t="shared" ca="1" si="333"/>
        <v>0.44729999999999998</v>
      </c>
      <c r="BF2105" s="3">
        <f t="shared" ca="1" si="335"/>
        <v>-0.13248586824472414</v>
      </c>
      <c r="BG2105" s="9">
        <f t="shared" ca="1" si="336"/>
        <v>7</v>
      </c>
      <c r="BH2105" s="6">
        <f ca="1">IF(ISNUMBER('Descriptive Stats'!BF2105),'Descriptive Stats'!BF2105,#N/A)</f>
        <v>-0.13248586824472414</v>
      </c>
      <c r="BI2105" s="6">
        <f ca="1">IF(ISNUMBER('Descriptive Stats'!E2105),'Descriptive Stats'!E2105,#N/A)</f>
        <v>7</v>
      </c>
    </row>
    <row r="2106" spans="1:61" ht="14.4" x14ac:dyDescent="0.3">
      <c r="A2106" s="2">
        <f>ROW()</f>
        <v>2106</v>
      </c>
      <c r="B2106" s="56"/>
      <c r="C2106" s="8">
        <f t="shared" ca="1" si="337"/>
        <v>6</v>
      </c>
      <c r="D2106" s="8">
        <f t="shared" ca="1" si="338"/>
        <v>7</v>
      </c>
      <c r="E2106" s="50">
        <f t="shared" ca="1" si="332"/>
        <v>2</v>
      </c>
      <c r="F2106" s="2" t="str">
        <f t="shared" ca="1" si="339"/>
        <v/>
      </c>
      <c r="BD2106" s="49">
        <f t="shared" ca="1" si="334"/>
        <v>2595</v>
      </c>
      <c r="BE2106" s="3">
        <f t="shared" ca="1" si="333"/>
        <v>0.25945000000000001</v>
      </c>
      <c r="BF2106" s="3">
        <f t="shared" ca="1" si="335"/>
        <v>-0.6450419512753276</v>
      </c>
      <c r="BG2106" s="9">
        <f t="shared" ca="1" si="336"/>
        <v>2</v>
      </c>
      <c r="BH2106" s="6">
        <f ca="1">IF(ISNUMBER('Descriptive Stats'!BF2106),'Descriptive Stats'!BF2106,#N/A)</f>
        <v>-0.6450419512753276</v>
      </c>
      <c r="BI2106" s="6">
        <f ca="1">IF(ISNUMBER('Descriptive Stats'!E2106),'Descriptive Stats'!E2106,#N/A)</f>
        <v>2</v>
      </c>
    </row>
    <row r="2107" spans="1:61" ht="14.4" x14ac:dyDescent="0.3">
      <c r="A2107" s="2">
        <f>ROW()</f>
        <v>2107</v>
      </c>
      <c r="B2107" s="56"/>
      <c r="C2107" s="8">
        <f t="shared" ca="1" si="337"/>
        <v>9</v>
      </c>
      <c r="D2107" s="8">
        <f t="shared" ca="1" si="338"/>
        <v>2</v>
      </c>
      <c r="E2107" s="50">
        <f t="shared" ca="1" si="332"/>
        <v>2</v>
      </c>
      <c r="F2107" s="2" t="str">
        <f t="shared" ca="1" si="339"/>
        <v/>
      </c>
      <c r="BD2107" s="49">
        <f t="shared" ca="1" si="334"/>
        <v>2595</v>
      </c>
      <c r="BE2107" s="3">
        <f t="shared" ca="1" si="333"/>
        <v>0.25945000000000001</v>
      </c>
      <c r="BF2107" s="3">
        <f t="shared" ca="1" si="335"/>
        <v>-0.6450419512753276</v>
      </c>
      <c r="BG2107" s="9">
        <f t="shared" ca="1" si="336"/>
        <v>2</v>
      </c>
      <c r="BH2107" s="6">
        <f ca="1">IF(ISNUMBER('Descriptive Stats'!BF2107),'Descriptive Stats'!BF2107,#N/A)</f>
        <v>-0.6450419512753276</v>
      </c>
      <c r="BI2107" s="6">
        <f ca="1">IF(ISNUMBER('Descriptive Stats'!E2107),'Descriptive Stats'!E2107,#N/A)</f>
        <v>2</v>
      </c>
    </row>
    <row r="2108" spans="1:61" ht="14.4" x14ac:dyDescent="0.3">
      <c r="A2108" s="2">
        <f>ROW()</f>
        <v>2108</v>
      </c>
      <c r="B2108" s="56"/>
      <c r="C2108" s="8">
        <f t="shared" ca="1" si="337"/>
        <v>21</v>
      </c>
      <c r="D2108" s="8">
        <f t="shared" ca="1" si="338"/>
        <v>2</v>
      </c>
      <c r="E2108" s="50">
        <f t="shared" ca="1" si="332"/>
        <v>7</v>
      </c>
      <c r="F2108" s="2" t="str">
        <f t="shared" ca="1" si="339"/>
        <v/>
      </c>
      <c r="BD2108" s="49">
        <f t="shared" ca="1" si="334"/>
        <v>4473.5</v>
      </c>
      <c r="BE2108" s="3">
        <f t="shared" ca="1" si="333"/>
        <v>0.44729999999999998</v>
      </c>
      <c r="BF2108" s="3">
        <f t="shared" ca="1" si="335"/>
        <v>-0.13248586824472414</v>
      </c>
      <c r="BG2108" s="9">
        <f t="shared" ca="1" si="336"/>
        <v>7</v>
      </c>
      <c r="BH2108" s="6">
        <f ca="1">IF(ISNUMBER('Descriptive Stats'!BF2108),'Descriptive Stats'!BF2108,#N/A)</f>
        <v>-0.13248586824472414</v>
      </c>
      <c r="BI2108" s="6">
        <f ca="1">IF(ISNUMBER('Descriptive Stats'!E2108),'Descriptive Stats'!E2108,#N/A)</f>
        <v>7</v>
      </c>
    </row>
    <row r="2109" spans="1:61" ht="14.4" x14ac:dyDescent="0.3">
      <c r="A2109" s="2">
        <f>ROW()</f>
        <v>2109</v>
      </c>
      <c r="B2109" s="56"/>
      <c r="C2109" s="8">
        <f t="shared" ca="1" si="337"/>
        <v>6</v>
      </c>
      <c r="D2109" s="8">
        <f t="shared" ca="1" si="338"/>
        <v>7</v>
      </c>
      <c r="E2109" s="50">
        <f t="shared" ca="1" si="332"/>
        <v>2</v>
      </c>
      <c r="F2109" s="2" t="str">
        <f t="shared" ca="1" si="339"/>
        <v/>
      </c>
      <c r="BD2109" s="49">
        <f t="shared" ca="1" si="334"/>
        <v>2595</v>
      </c>
      <c r="BE2109" s="3">
        <f t="shared" ca="1" si="333"/>
        <v>0.25945000000000001</v>
      </c>
      <c r="BF2109" s="3">
        <f t="shared" ca="1" si="335"/>
        <v>-0.6450419512753276</v>
      </c>
      <c r="BG2109" s="9">
        <f t="shared" ca="1" si="336"/>
        <v>2</v>
      </c>
      <c r="BH2109" s="6">
        <f ca="1">IF(ISNUMBER('Descriptive Stats'!BF2109),'Descriptive Stats'!BF2109,#N/A)</f>
        <v>-0.6450419512753276</v>
      </c>
      <c r="BI2109" s="6">
        <f ca="1">IF(ISNUMBER('Descriptive Stats'!E2109),'Descriptive Stats'!E2109,#N/A)</f>
        <v>2</v>
      </c>
    </row>
    <row r="2110" spans="1:61" ht="14.4" x14ac:dyDescent="0.3">
      <c r="A2110" s="2">
        <f>ROW()</f>
        <v>2110</v>
      </c>
      <c r="B2110" s="56"/>
      <c r="C2110" s="8">
        <f t="shared" ca="1" si="337"/>
        <v>17</v>
      </c>
      <c r="D2110" s="8">
        <f t="shared" ca="1" si="338"/>
        <v>2</v>
      </c>
      <c r="E2110" s="50">
        <f t="shared" ca="1" si="332"/>
        <v>9</v>
      </c>
      <c r="F2110" s="2" t="str">
        <f t="shared" ca="1" si="339"/>
        <v/>
      </c>
      <c r="BD2110" s="49">
        <f t="shared" ca="1" si="334"/>
        <v>4819</v>
      </c>
      <c r="BE2110" s="3">
        <f t="shared" ca="1" si="333"/>
        <v>0.48185</v>
      </c>
      <c r="BF2110" s="3">
        <f t="shared" ca="1" si="335"/>
        <v>-4.5511009098988427E-2</v>
      </c>
      <c r="BG2110" s="9">
        <f t="shared" ca="1" si="336"/>
        <v>9</v>
      </c>
      <c r="BH2110" s="6">
        <f ca="1">IF(ISNUMBER('Descriptive Stats'!BF2110),'Descriptive Stats'!BF2110,#N/A)</f>
        <v>-4.5511009098988427E-2</v>
      </c>
      <c r="BI2110" s="6">
        <f ca="1">IF(ISNUMBER('Descriptive Stats'!E2110),'Descriptive Stats'!E2110,#N/A)</f>
        <v>9</v>
      </c>
    </row>
    <row r="2111" spans="1:61" ht="14.4" x14ac:dyDescent="0.3">
      <c r="A2111" s="2">
        <f>ROW()</f>
        <v>2111</v>
      </c>
      <c r="B2111" s="56"/>
      <c r="C2111" s="8">
        <f t="shared" ca="1" si="337"/>
        <v>23</v>
      </c>
      <c r="D2111" s="8">
        <f t="shared" ca="1" si="338"/>
        <v>9</v>
      </c>
      <c r="E2111" s="50">
        <f t="shared" ca="1" si="332"/>
        <v>4</v>
      </c>
      <c r="F2111" s="2" t="str">
        <f t="shared" ca="1" si="339"/>
        <v/>
      </c>
      <c r="BD2111" s="49">
        <f t="shared" ca="1" si="334"/>
        <v>3442</v>
      </c>
      <c r="BE2111" s="3">
        <f t="shared" ca="1" si="333"/>
        <v>0.34415000000000001</v>
      </c>
      <c r="BF2111" s="3">
        <f t="shared" ca="1" si="335"/>
        <v>-0.40116316278173481</v>
      </c>
      <c r="BG2111" s="9">
        <f t="shared" ca="1" si="336"/>
        <v>4</v>
      </c>
      <c r="BH2111" s="6">
        <f ca="1">IF(ISNUMBER('Descriptive Stats'!BF2111),'Descriptive Stats'!BF2111,#N/A)</f>
        <v>-0.40116316278173481</v>
      </c>
      <c r="BI2111" s="6">
        <f ca="1">IF(ISNUMBER('Descriptive Stats'!E2111),'Descriptive Stats'!E2111,#N/A)</f>
        <v>4</v>
      </c>
    </row>
    <row r="2112" spans="1:61" ht="14.4" x14ac:dyDescent="0.3">
      <c r="A2112" s="2">
        <f>ROW()</f>
        <v>2112</v>
      </c>
      <c r="B2112" s="56"/>
      <c r="C2112" s="8">
        <f t="shared" ca="1" si="337"/>
        <v>13</v>
      </c>
      <c r="D2112" s="8">
        <f t="shared" ca="1" si="338"/>
        <v>4</v>
      </c>
      <c r="E2112" s="50">
        <f t="shared" ca="1" si="332"/>
        <v>2</v>
      </c>
      <c r="F2112" s="2" t="str">
        <f t="shared" ca="1" si="339"/>
        <v/>
      </c>
      <c r="BD2112" s="49">
        <f t="shared" ca="1" si="334"/>
        <v>2595</v>
      </c>
      <c r="BE2112" s="3">
        <f t="shared" ca="1" si="333"/>
        <v>0.25945000000000001</v>
      </c>
      <c r="BF2112" s="3">
        <f t="shared" ca="1" si="335"/>
        <v>-0.6450419512753276</v>
      </c>
      <c r="BG2112" s="9">
        <f t="shared" ca="1" si="336"/>
        <v>2</v>
      </c>
      <c r="BH2112" s="6">
        <f ca="1">IF(ISNUMBER('Descriptive Stats'!BF2112),'Descriptive Stats'!BF2112,#N/A)</f>
        <v>-0.6450419512753276</v>
      </c>
      <c r="BI2112" s="6">
        <f ca="1">IF(ISNUMBER('Descriptive Stats'!E2112),'Descriptive Stats'!E2112,#N/A)</f>
        <v>2</v>
      </c>
    </row>
    <row r="2113" spans="1:61" ht="14.4" x14ac:dyDescent="0.3">
      <c r="A2113" s="2">
        <f>ROW()</f>
        <v>2113</v>
      </c>
      <c r="B2113" s="56"/>
      <c r="C2113" s="8">
        <f t="shared" ca="1" si="337"/>
        <v>3</v>
      </c>
      <c r="D2113" s="8">
        <f t="shared" ca="1" si="338"/>
        <v>2</v>
      </c>
      <c r="E2113" s="50">
        <f t="shared" ca="1" si="332"/>
        <v>2</v>
      </c>
      <c r="F2113" s="2" t="str">
        <f t="shared" ca="1" si="339"/>
        <v/>
      </c>
      <c r="BD2113" s="49">
        <f t="shared" ca="1" si="334"/>
        <v>2595</v>
      </c>
      <c r="BE2113" s="3">
        <f t="shared" ca="1" si="333"/>
        <v>0.25945000000000001</v>
      </c>
      <c r="BF2113" s="3">
        <f t="shared" ca="1" si="335"/>
        <v>-0.6450419512753276</v>
      </c>
      <c r="BG2113" s="9">
        <f t="shared" ca="1" si="336"/>
        <v>2</v>
      </c>
      <c r="BH2113" s="6">
        <f ca="1">IF(ISNUMBER('Descriptive Stats'!BF2113),'Descriptive Stats'!BF2113,#N/A)</f>
        <v>-0.6450419512753276</v>
      </c>
      <c r="BI2113" s="6">
        <f ca="1">IF(ISNUMBER('Descriptive Stats'!E2113),'Descriptive Stats'!E2113,#N/A)</f>
        <v>2</v>
      </c>
    </row>
    <row r="2114" spans="1:61" ht="14.4" x14ac:dyDescent="0.3">
      <c r="A2114" s="2">
        <f>ROW()</f>
        <v>2114</v>
      </c>
      <c r="B2114" s="56"/>
      <c r="C2114" s="8">
        <f t="shared" ca="1" si="337"/>
        <v>21</v>
      </c>
      <c r="D2114" s="8">
        <f t="shared" ca="1" si="338"/>
        <v>2</v>
      </c>
      <c r="E2114" s="50">
        <f t="shared" ca="1" si="332"/>
        <v>2</v>
      </c>
      <c r="F2114" s="2" t="str">
        <f t="shared" ca="1" si="339"/>
        <v/>
      </c>
      <c r="BD2114" s="49">
        <f t="shared" ca="1" si="334"/>
        <v>2595</v>
      </c>
      <c r="BE2114" s="3">
        <f t="shared" ca="1" si="333"/>
        <v>0.25945000000000001</v>
      </c>
      <c r="BF2114" s="3">
        <f t="shared" ca="1" si="335"/>
        <v>-0.6450419512753276</v>
      </c>
      <c r="BG2114" s="9">
        <f t="shared" ca="1" si="336"/>
        <v>2</v>
      </c>
      <c r="BH2114" s="6">
        <f ca="1">IF(ISNUMBER('Descriptive Stats'!BF2114),'Descriptive Stats'!BF2114,#N/A)</f>
        <v>-0.6450419512753276</v>
      </c>
      <c r="BI2114" s="6">
        <f ca="1">IF(ISNUMBER('Descriptive Stats'!E2114),'Descriptive Stats'!E2114,#N/A)</f>
        <v>2</v>
      </c>
    </row>
    <row r="2115" spans="1:61" ht="14.4" x14ac:dyDescent="0.3">
      <c r="A2115" s="2">
        <f>ROW()</f>
        <v>2115</v>
      </c>
      <c r="B2115" s="56"/>
      <c r="C2115" s="8">
        <f t="shared" ca="1" si="337"/>
        <v>21</v>
      </c>
      <c r="D2115" s="8">
        <f t="shared" ca="1" si="338"/>
        <v>2</v>
      </c>
      <c r="E2115" s="50">
        <f t="shared" ref="E2115:E2178" ca="1" si="340">IF(0=MOD(ROW(),$J$1),AVERAGE(OFFSET($D$2,ROW()-$J$1,0,$J$1,1)),"")</f>
        <v>0</v>
      </c>
      <c r="F2115" s="2" t="str">
        <f t="shared" ca="1" si="339"/>
        <v/>
      </c>
      <c r="BD2115" s="49">
        <f t="shared" ca="1" si="334"/>
        <v>815.5</v>
      </c>
      <c r="BE2115" s="3">
        <f t="shared" ca="1" si="333"/>
        <v>8.1500000000000003E-2</v>
      </c>
      <c r="BF2115" s="3">
        <f t="shared" ca="1" si="335"/>
        <v>-1.3950525282585462</v>
      </c>
      <c r="BG2115" s="9">
        <f t="shared" ca="1" si="336"/>
        <v>0</v>
      </c>
      <c r="BH2115" s="6">
        <f ca="1">IF(ISNUMBER('Descriptive Stats'!BF2115),'Descriptive Stats'!BF2115,#N/A)</f>
        <v>-1.3950525282585462</v>
      </c>
      <c r="BI2115" s="6">
        <f ca="1">IF(ISNUMBER('Descriptive Stats'!E2115),'Descriptive Stats'!E2115,#N/A)</f>
        <v>0</v>
      </c>
    </row>
    <row r="2116" spans="1:61" ht="14.4" x14ac:dyDescent="0.3">
      <c r="A2116" s="2">
        <f>ROW()</f>
        <v>2116</v>
      </c>
      <c r="B2116" s="56"/>
      <c r="C2116" s="8">
        <f t="shared" ca="1" si="337"/>
        <v>4</v>
      </c>
      <c r="D2116" s="8">
        <f t="shared" ca="1" si="338"/>
        <v>0</v>
      </c>
      <c r="E2116" s="50">
        <f t="shared" ca="1" si="340"/>
        <v>0</v>
      </c>
      <c r="F2116" s="2" t="str">
        <f t="shared" ca="1" si="339"/>
        <v/>
      </c>
      <c r="BD2116" s="49">
        <f t="shared" ca="1" si="334"/>
        <v>815.5</v>
      </c>
      <c r="BE2116" s="3">
        <f t="shared" ca="1" si="333"/>
        <v>8.1500000000000003E-2</v>
      </c>
      <c r="BF2116" s="3">
        <f t="shared" ca="1" si="335"/>
        <v>-1.3950525282585462</v>
      </c>
      <c r="BG2116" s="9">
        <f t="shared" ca="1" si="336"/>
        <v>0</v>
      </c>
      <c r="BH2116" s="6">
        <f ca="1">IF(ISNUMBER('Descriptive Stats'!BF2116),'Descriptive Stats'!BF2116,#N/A)</f>
        <v>-1.3950525282585462</v>
      </c>
      <c r="BI2116" s="6">
        <f ca="1">IF(ISNUMBER('Descriptive Stats'!E2116),'Descriptive Stats'!E2116,#N/A)</f>
        <v>0</v>
      </c>
    </row>
    <row r="2117" spans="1:61" ht="14.4" x14ac:dyDescent="0.3">
      <c r="A2117" s="2">
        <f>ROW()</f>
        <v>2117</v>
      </c>
      <c r="B2117" s="56"/>
      <c r="C2117" s="8">
        <f t="shared" ca="1" si="337"/>
        <v>11</v>
      </c>
      <c r="D2117" s="8">
        <f t="shared" ca="1" si="338"/>
        <v>0</v>
      </c>
      <c r="E2117" s="50">
        <f t="shared" ca="1" si="340"/>
        <v>2</v>
      </c>
      <c r="F2117" s="2" t="str">
        <f t="shared" ca="1" si="339"/>
        <v/>
      </c>
      <c r="BD2117" s="49">
        <f t="shared" ca="1" si="334"/>
        <v>2595</v>
      </c>
      <c r="BE2117" s="3">
        <f t="shared" ca="1" si="333"/>
        <v>0.25945000000000001</v>
      </c>
      <c r="BF2117" s="3">
        <f t="shared" ca="1" si="335"/>
        <v>-0.6450419512753276</v>
      </c>
      <c r="BG2117" s="9">
        <f t="shared" ca="1" si="336"/>
        <v>2</v>
      </c>
      <c r="BH2117" s="6">
        <f ca="1">IF(ISNUMBER('Descriptive Stats'!BF2117),'Descriptive Stats'!BF2117,#N/A)</f>
        <v>-0.6450419512753276</v>
      </c>
      <c r="BI2117" s="6">
        <f ca="1">IF(ISNUMBER('Descriptive Stats'!E2117),'Descriptive Stats'!E2117,#N/A)</f>
        <v>2</v>
      </c>
    </row>
    <row r="2118" spans="1:61" ht="14.4" x14ac:dyDescent="0.3">
      <c r="A2118" s="2">
        <f>ROW()</f>
        <v>2118</v>
      </c>
      <c r="B2118" s="56"/>
      <c r="C2118" s="8">
        <f t="shared" ca="1" si="337"/>
        <v>9</v>
      </c>
      <c r="D2118" s="8">
        <f t="shared" ca="1" si="338"/>
        <v>2</v>
      </c>
      <c r="E2118" s="50">
        <f t="shared" ca="1" si="340"/>
        <v>0</v>
      </c>
      <c r="F2118" s="2" t="str">
        <f t="shared" ca="1" si="339"/>
        <v/>
      </c>
      <c r="BD2118" s="49">
        <f t="shared" ca="1" si="334"/>
        <v>815.5</v>
      </c>
      <c r="BE2118" s="3">
        <f t="shared" ca="1" si="333"/>
        <v>8.1500000000000003E-2</v>
      </c>
      <c r="BF2118" s="3">
        <f t="shared" ca="1" si="335"/>
        <v>-1.3950525282585462</v>
      </c>
      <c r="BG2118" s="9">
        <f t="shared" ca="1" si="336"/>
        <v>0</v>
      </c>
      <c r="BH2118" s="6">
        <f ca="1">IF(ISNUMBER('Descriptive Stats'!BF2118),'Descriptive Stats'!BF2118,#N/A)</f>
        <v>-1.3950525282585462</v>
      </c>
      <c r="BI2118" s="6">
        <f ca="1">IF(ISNUMBER('Descriptive Stats'!E2118),'Descriptive Stats'!E2118,#N/A)</f>
        <v>0</v>
      </c>
    </row>
    <row r="2119" spans="1:61" ht="14.4" x14ac:dyDescent="0.3">
      <c r="A2119" s="2">
        <f>ROW()</f>
        <v>2119</v>
      </c>
      <c r="B2119" s="56"/>
      <c r="C2119" s="8">
        <f t="shared" ca="1" si="337"/>
        <v>18</v>
      </c>
      <c r="D2119" s="8">
        <f t="shared" ca="1" si="338"/>
        <v>0</v>
      </c>
      <c r="E2119" s="50">
        <f t="shared" ca="1" si="340"/>
        <v>0</v>
      </c>
      <c r="F2119" s="2" t="str">
        <f t="shared" ca="1" si="339"/>
        <v/>
      </c>
      <c r="BD2119" s="49">
        <f t="shared" ca="1" si="334"/>
        <v>815.5</v>
      </c>
      <c r="BE2119" s="3">
        <f t="shared" ref="BE2119:BE2182" ca="1" si="341">IF(ISNUMBER(BD2119),(BD2119-0.5)/$BK$4,"")</f>
        <v>8.1500000000000003E-2</v>
      </c>
      <c r="BF2119" s="3">
        <f t="shared" ca="1" si="335"/>
        <v>-1.3950525282585462</v>
      </c>
      <c r="BG2119" s="9">
        <f t="shared" ca="1" si="336"/>
        <v>0</v>
      </c>
      <c r="BH2119" s="6">
        <f ca="1">IF(ISNUMBER('Descriptive Stats'!BF2119),'Descriptive Stats'!BF2119,#N/A)</f>
        <v>-1.3950525282585462</v>
      </c>
      <c r="BI2119" s="6">
        <f ca="1">IF(ISNUMBER('Descriptive Stats'!E2119),'Descriptive Stats'!E2119,#N/A)</f>
        <v>0</v>
      </c>
    </row>
    <row r="2120" spans="1:61" ht="14.4" x14ac:dyDescent="0.3">
      <c r="A2120" s="2">
        <f>ROW()</f>
        <v>2120</v>
      </c>
      <c r="B2120" s="56"/>
      <c r="C2120" s="8">
        <f t="shared" ca="1" si="337"/>
        <v>11</v>
      </c>
      <c r="D2120" s="8">
        <f t="shared" ca="1" si="338"/>
        <v>0</v>
      </c>
      <c r="E2120" s="50">
        <f t="shared" ca="1" si="340"/>
        <v>2</v>
      </c>
      <c r="F2120" s="2" t="str">
        <f t="shared" ca="1" si="339"/>
        <v/>
      </c>
      <c r="BD2120" s="49">
        <f t="shared" ref="BD2120:BD2183" ca="1" si="342">IF(ISNUMBER(BG2120),_xlfn.RANK.AVG(BG2120,$BG$2:$BG$5414,1),"")</f>
        <v>2595</v>
      </c>
      <c r="BE2120" s="3">
        <f t="shared" ca="1" si="341"/>
        <v>0.25945000000000001</v>
      </c>
      <c r="BF2120" s="3">
        <f t="shared" ca="1" si="335"/>
        <v>-0.6450419512753276</v>
      </c>
      <c r="BG2120" s="9">
        <f t="shared" ca="1" si="336"/>
        <v>2</v>
      </c>
      <c r="BH2120" s="6">
        <f ca="1">IF(ISNUMBER('Descriptive Stats'!BF2120),'Descriptive Stats'!BF2120,#N/A)</f>
        <v>-0.6450419512753276</v>
      </c>
      <c r="BI2120" s="6">
        <f ca="1">IF(ISNUMBER('Descriptive Stats'!E2120),'Descriptive Stats'!E2120,#N/A)</f>
        <v>2</v>
      </c>
    </row>
    <row r="2121" spans="1:61" ht="14.4" x14ac:dyDescent="0.3">
      <c r="A2121" s="2">
        <f>ROW()</f>
        <v>2121</v>
      </c>
      <c r="B2121" s="56"/>
      <c r="C2121" s="8">
        <f t="shared" ca="1" si="337"/>
        <v>17</v>
      </c>
      <c r="D2121" s="8">
        <f t="shared" ca="1" si="338"/>
        <v>2</v>
      </c>
      <c r="E2121" s="50">
        <f t="shared" ca="1" si="340"/>
        <v>0</v>
      </c>
      <c r="F2121" s="2" t="str">
        <f t="shared" ca="1" si="339"/>
        <v/>
      </c>
      <c r="BD2121" s="49">
        <f t="shared" ca="1" si="342"/>
        <v>815.5</v>
      </c>
      <c r="BE2121" s="3">
        <f t="shared" ca="1" si="341"/>
        <v>8.1500000000000003E-2</v>
      </c>
      <c r="BF2121" s="3">
        <f t="shared" ref="BF2121:BF2184" ca="1" si="343">IF(ISNUMBER(BE2121),_xlfn.NORM.INV(BE2121,0,1),"")</f>
        <v>-1.3950525282585462</v>
      </c>
      <c r="BG2121" s="9">
        <f t="shared" ref="BG2121:BG2184" ca="1" si="344">IF(ISNUMBER(E2121),E2121,"")</f>
        <v>0</v>
      </c>
      <c r="BH2121" s="6">
        <f ca="1">IF(ISNUMBER('Descriptive Stats'!BF2121),'Descriptive Stats'!BF2121,#N/A)</f>
        <v>-1.3950525282585462</v>
      </c>
      <c r="BI2121" s="6">
        <f ca="1">IF(ISNUMBER('Descriptive Stats'!E2121),'Descriptive Stats'!E2121,#N/A)</f>
        <v>0</v>
      </c>
    </row>
    <row r="2122" spans="1:61" ht="14.4" x14ac:dyDescent="0.3">
      <c r="A2122" s="2">
        <f>ROW()</f>
        <v>2122</v>
      </c>
      <c r="B2122" s="56"/>
      <c r="C2122" s="8">
        <f t="shared" ca="1" si="337"/>
        <v>15</v>
      </c>
      <c r="D2122" s="8">
        <f t="shared" ca="1" si="338"/>
        <v>0</v>
      </c>
      <c r="E2122" s="50">
        <f t="shared" ca="1" si="340"/>
        <v>7</v>
      </c>
      <c r="F2122" s="2" t="str">
        <f t="shared" ca="1" si="339"/>
        <v/>
      </c>
      <c r="BD2122" s="49">
        <f t="shared" ca="1" si="342"/>
        <v>4473.5</v>
      </c>
      <c r="BE2122" s="3">
        <f t="shared" ca="1" si="341"/>
        <v>0.44729999999999998</v>
      </c>
      <c r="BF2122" s="3">
        <f t="shared" ca="1" si="343"/>
        <v>-0.13248586824472414</v>
      </c>
      <c r="BG2122" s="9">
        <f t="shared" ca="1" si="344"/>
        <v>7</v>
      </c>
      <c r="BH2122" s="6">
        <f ca="1">IF(ISNUMBER('Descriptive Stats'!BF2122),'Descriptive Stats'!BF2122,#N/A)</f>
        <v>-0.13248586824472414</v>
      </c>
      <c r="BI2122" s="6">
        <f ca="1">IF(ISNUMBER('Descriptive Stats'!E2122),'Descriptive Stats'!E2122,#N/A)</f>
        <v>7</v>
      </c>
    </row>
    <row r="2123" spans="1:61" ht="14.4" x14ac:dyDescent="0.3">
      <c r="A2123" s="2">
        <f>ROW()</f>
        <v>2123</v>
      </c>
      <c r="B2123" s="56"/>
      <c r="C2123" s="8">
        <f t="shared" ca="1" si="337"/>
        <v>6</v>
      </c>
      <c r="D2123" s="8">
        <f t="shared" ca="1" si="338"/>
        <v>7</v>
      </c>
      <c r="E2123" s="50">
        <f t="shared" ca="1" si="340"/>
        <v>19</v>
      </c>
      <c r="F2123" s="2" t="str">
        <f t="shared" ca="1" si="339"/>
        <v>X</v>
      </c>
      <c r="BD2123" s="49">
        <f t="shared" ca="1" si="342"/>
        <v>5294</v>
      </c>
      <c r="BE2123" s="3">
        <f t="shared" ca="1" si="341"/>
        <v>0.52934999999999999</v>
      </c>
      <c r="BF2123" s="3">
        <f t="shared" ca="1" si="343"/>
        <v>7.3636031452008061E-2</v>
      </c>
      <c r="BG2123" s="9">
        <f t="shared" ca="1" si="344"/>
        <v>19</v>
      </c>
      <c r="BH2123" s="6">
        <f ca="1">IF(ISNUMBER('Descriptive Stats'!BF2123),'Descriptive Stats'!BF2123,#N/A)</f>
        <v>7.3636031452008061E-2</v>
      </c>
      <c r="BI2123" s="6">
        <f ca="1">IF(ISNUMBER('Descriptive Stats'!E2123),'Descriptive Stats'!E2123,#N/A)</f>
        <v>19</v>
      </c>
    </row>
    <row r="2124" spans="1:61" ht="14.4" x14ac:dyDescent="0.3">
      <c r="A2124" s="2">
        <f>ROW()</f>
        <v>2124</v>
      </c>
      <c r="B2124" s="56"/>
      <c r="C2124" s="8">
        <f t="shared" ca="1" si="337"/>
        <v>7</v>
      </c>
      <c r="D2124" s="8">
        <f t="shared" ca="1" si="338"/>
        <v>19</v>
      </c>
      <c r="E2124" s="50">
        <f t="shared" ca="1" si="340"/>
        <v>7</v>
      </c>
      <c r="F2124" s="2" t="str">
        <f t="shared" ca="1" si="339"/>
        <v/>
      </c>
      <c r="BD2124" s="49">
        <f t="shared" ca="1" si="342"/>
        <v>4473.5</v>
      </c>
      <c r="BE2124" s="3">
        <f t="shared" ca="1" si="341"/>
        <v>0.44729999999999998</v>
      </c>
      <c r="BF2124" s="3">
        <f t="shared" ca="1" si="343"/>
        <v>-0.13248586824472414</v>
      </c>
      <c r="BG2124" s="9">
        <f t="shared" ca="1" si="344"/>
        <v>7</v>
      </c>
      <c r="BH2124" s="6">
        <f ca="1">IF(ISNUMBER('Descriptive Stats'!BF2124),'Descriptive Stats'!BF2124,#N/A)</f>
        <v>-0.13248586824472414</v>
      </c>
      <c r="BI2124" s="6">
        <f ca="1">IF(ISNUMBER('Descriptive Stats'!E2124),'Descriptive Stats'!E2124,#N/A)</f>
        <v>7</v>
      </c>
    </row>
    <row r="2125" spans="1:61" ht="14.4" x14ac:dyDescent="0.3">
      <c r="A2125" s="2">
        <f>ROW()</f>
        <v>2125</v>
      </c>
      <c r="B2125" s="56"/>
      <c r="C2125" s="8">
        <f t="shared" ca="1" si="337"/>
        <v>6</v>
      </c>
      <c r="D2125" s="8">
        <f t="shared" ca="1" si="338"/>
        <v>7</v>
      </c>
      <c r="E2125" s="50">
        <f t="shared" ca="1" si="340"/>
        <v>3</v>
      </c>
      <c r="F2125" s="2" t="str">
        <f t="shared" ca="1" si="339"/>
        <v/>
      </c>
      <c r="BD2125" s="49">
        <f t="shared" ca="1" si="342"/>
        <v>3200</v>
      </c>
      <c r="BE2125" s="3">
        <f t="shared" ca="1" si="341"/>
        <v>0.31995000000000001</v>
      </c>
      <c r="BF2125" s="3">
        <f t="shared" ca="1" si="343"/>
        <v>-0.46783862043457014</v>
      </c>
      <c r="BG2125" s="9">
        <f t="shared" ca="1" si="344"/>
        <v>3</v>
      </c>
      <c r="BH2125" s="6">
        <f ca="1">IF(ISNUMBER('Descriptive Stats'!BF2125),'Descriptive Stats'!BF2125,#N/A)</f>
        <v>-0.46783862043457014</v>
      </c>
      <c r="BI2125" s="6">
        <f ca="1">IF(ISNUMBER('Descriptive Stats'!E2125),'Descriptive Stats'!E2125,#N/A)</f>
        <v>3</v>
      </c>
    </row>
    <row r="2126" spans="1:61" ht="14.4" x14ac:dyDescent="0.3">
      <c r="A2126" s="2">
        <f>ROW()</f>
        <v>2126</v>
      </c>
      <c r="B2126" s="56"/>
      <c r="C2126" s="8">
        <f t="shared" ca="1" si="337"/>
        <v>10</v>
      </c>
      <c r="D2126" s="8">
        <f t="shared" ca="1" si="338"/>
        <v>3</v>
      </c>
      <c r="E2126" s="50">
        <f t="shared" ca="1" si="340"/>
        <v>2</v>
      </c>
      <c r="F2126" s="2" t="str">
        <f t="shared" ca="1" si="339"/>
        <v/>
      </c>
      <c r="BD2126" s="49">
        <f t="shared" ca="1" si="342"/>
        <v>2595</v>
      </c>
      <c r="BE2126" s="3">
        <f t="shared" ca="1" si="341"/>
        <v>0.25945000000000001</v>
      </c>
      <c r="BF2126" s="3">
        <f t="shared" ca="1" si="343"/>
        <v>-0.6450419512753276</v>
      </c>
      <c r="BG2126" s="9">
        <f t="shared" ca="1" si="344"/>
        <v>2</v>
      </c>
      <c r="BH2126" s="6">
        <f ca="1">IF(ISNUMBER('Descriptive Stats'!BF2126),'Descriptive Stats'!BF2126,#N/A)</f>
        <v>-0.6450419512753276</v>
      </c>
      <c r="BI2126" s="6">
        <f ca="1">IF(ISNUMBER('Descriptive Stats'!E2126),'Descriptive Stats'!E2126,#N/A)</f>
        <v>2</v>
      </c>
    </row>
    <row r="2127" spans="1:61" ht="14.4" x14ac:dyDescent="0.3">
      <c r="A2127" s="2">
        <f>ROW()</f>
        <v>2127</v>
      </c>
      <c r="B2127" s="56"/>
      <c r="C2127" s="8">
        <f t="shared" ca="1" si="337"/>
        <v>3</v>
      </c>
      <c r="D2127" s="8">
        <f t="shared" ca="1" si="338"/>
        <v>2</v>
      </c>
      <c r="E2127" s="50">
        <f t="shared" ca="1" si="340"/>
        <v>3</v>
      </c>
      <c r="F2127" s="2" t="str">
        <f t="shared" ca="1" si="339"/>
        <v/>
      </c>
      <c r="BD2127" s="49">
        <f t="shared" ca="1" si="342"/>
        <v>3200</v>
      </c>
      <c r="BE2127" s="3">
        <f t="shared" ca="1" si="341"/>
        <v>0.31995000000000001</v>
      </c>
      <c r="BF2127" s="3">
        <f t="shared" ca="1" si="343"/>
        <v>-0.46783862043457014</v>
      </c>
      <c r="BG2127" s="9">
        <f t="shared" ca="1" si="344"/>
        <v>3</v>
      </c>
      <c r="BH2127" s="6">
        <f ca="1">IF(ISNUMBER('Descriptive Stats'!BF2127),'Descriptive Stats'!BF2127,#N/A)</f>
        <v>-0.46783862043457014</v>
      </c>
      <c r="BI2127" s="6">
        <f ca="1">IF(ISNUMBER('Descriptive Stats'!E2127),'Descriptive Stats'!E2127,#N/A)</f>
        <v>3</v>
      </c>
    </row>
    <row r="2128" spans="1:61" ht="14.4" x14ac:dyDescent="0.3">
      <c r="A2128" s="2">
        <f>ROW()</f>
        <v>2128</v>
      </c>
      <c r="B2128" s="56"/>
      <c r="C2128" s="8">
        <f t="shared" ca="1" si="337"/>
        <v>10</v>
      </c>
      <c r="D2128" s="8">
        <f t="shared" ca="1" si="338"/>
        <v>3</v>
      </c>
      <c r="E2128" s="50">
        <f t="shared" ca="1" si="340"/>
        <v>1</v>
      </c>
      <c r="F2128" s="2" t="str">
        <f t="shared" ca="1" si="339"/>
        <v/>
      </c>
      <c r="BD2128" s="49">
        <f t="shared" ca="1" si="342"/>
        <v>1871</v>
      </c>
      <c r="BE2128" s="3">
        <f t="shared" ca="1" si="341"/>
        <v>0.18704999999999999</v>
      </c>
      <c r="BF2128" s="3">
        <f t="shared" ca="1" si="343"/>
        <v>-0.88881967520906158</v>
      </c>
      <c r="BG2128" s="9">
        <f t="shared" ca="1" si="344"/>
        <v>1</v>
      </c>
      <c r="BH2128" s="6">
        <f ca="1">IF(ISNUMBER('Descriptive Stats'!BF2128),'Descriptive Stats'!BF2128,#N/A)</f>
        <v>-0.88881967520906158</v>
      </c>
      <c r="BI2128" s="6">
        <f ca="1">IF(ISNUMBER('Descriptive Stats'!E2128),'Descriptive Stats'!E2128,#N/A)</f>
        <v>1</v>
      </c>
    </row>
    <row r="2129" spans="1:61" ht="14.4" x14ac:dyDescent="0.3">
      <c r="A2129" s="2">
        <f>ROW()</f>
        <v>2129</v>
      </c>
      <c r="B2129" s="56"/>
      <c r="C2129" s="8">
        <f t="shared" ref="C2129:C2192" ca="1" si="345">RANDBETWEEN(2,COUNT(B:B))</f>
        <v>12</v>
      </c>
      <c r="D2129" s="8">
        <f t="shared" ref="D2129:D2192" ca="1" si="346">VLOOKUP(C2129,A:B,2,TRUE)</f>
        <v>1</v>
      </c>
      <c r="E2129" s="50">
        <f t="shared" ca="1" si="340"/>
        <v>2</v>
      </c>
      <c r="F2129" s="2" t="str">
        <f t="shared" ref="F2129:F2192" ca="1" si="347">IF(ISNUMBER(E2129),IF(OR(E2129&lt;$K$16,E2129&gt;$K$14),"X",""),"")</f>
        <v/>
      </c>
      <c r="BD2129" s="49">
        <f t="shared" ca="1" si="342"/>
        <v>2595</v>
      </c>
      <c r="BE2129" s="3">
        <f t="shared" ca="1" si="341"/>
        <v>0.25945000000000001</v>
      </c>
      <c r="BF2129" s="3">
        <f t="shared" ca="1" si="343"/>
        <v>-0.6450419512753276</v>
      </c>
      <c r="BG2129" s="9">
        <f t="shared" ca="1" si="344"/>
        <v>2</v>
      </c>
      <c r="BH2129" s="6">
        <f ca="1">IF(ISNUMBER('Descriptive Stats'!BF2129),'Descriptive Stats'!BF2129,#N/A)</f>
        <v>-0.6450419512753276</v>
      </c>
      <c r="BI2129" s="6">
        <f ca="1">IF(ISNUMBER('Descriptive Stats'!E2129),'Descriptive Stats'!E2129,#N/A)</f>
        <v>2</v>
      </c>
    </row>
    <row r="2130" spans="1:61" ht="14.4" x14ac:dyDescent="0.3">
      <c r="A2130" s="2">
        <f>ROW()</f>
        <v>2130</v>
      </c>
      <c r="B2130" s="56"/>
      <c r="C2130" s="8">
        <f t="shared" ca="1" si="345"/>
        <v>21</v>
      </c>
      <c r="D2130" s="8">
        <f t="shared" ca="1" si="346"/>
        <v>2</v>
      </c>
      <c r="E2130" s="50">
        <f t="shared" ca="1" si="340"/>
        <v>7</v>
      </c>
      <c r="F2130" s="2" t="str">
        <f t="shared" ca="1" si="347"/>
        <v/>
      </c>
      <c r="BD2130" s="49">
        <f t="shared" ca="1" si="342"/>
        <v>4473.5</v>
      </c>
      <c r="BE2130" s="3">
        <f t="shared" ca="1" si="341"/>
        <v>0.44729999999999998</v>
      </c>
      <c r="BF2130" s="3">
        <f t="shared" ca="1" si="343"/>
        <v>-0.13248586824472414</v>
      </c>
      <c r="BG2130" s="9">
        <f t="shared" ca="1" si="344"/>
        <v>7</v>
      </c>
      <c r="BH2130" s="6">
        <f ca="1">IF(ISNUMBER('Descriptive Stats'!BF2130),'Descriptive Stats'!BF2130,#N/A)</f>
        <v>-0.13248586824472414</v>
      </c>
      <c r="BI2130" s="6">
        <f ca="1">IF(ISNUMBER('Descriptive Stats'!E2130),'Descriptive Stats'!E2130,#N/A)</f>
        <v>7</v>
      </c>
    </row>
    <row r="2131" spans="1:61" ht="14.4" x14ac:dyDescent="0.3">
      <c r="A2131" s="2">
        <f>ROW()</f>
        <v>2131</v>
      </c>
      <c r="B2131" s="56"/>
      <c r="C2131" s="8">
        <f t="shared" ca="1" si="345"/>
        <v>6</v>
      </c>
      <c r="D2131" s="8">
        <f t="shared" ca="1" si="346"/>
        <v>7</v>
      </c>
      <c r="E2131" s="50">
        <f t="shared" ca="1" si="340"/>
        <v>2</v>
      </c>
      <c r="F2131" s="2" t="str">
        <f t="shared" ca="1" si="347"/>
        <v/>
      </c>
      <c r="BD2131" s="49">
        <f t="shared" ca="1" si="342"/>
        <v>2595</v>
      </c>
      <c r="BE2131" s="3">
        <f t="shared" ca="1" si="341"/>
        <v>0.25945000000000001</v>
      </c>
      <c r="BF2131" s="3">
        <f t="shared" ca="1" si="343"/>
        <v>-0.6450419512753276</v>
      </c>
      <c r="BG2131" s="9">
        <f t="shared" ca="1" si="344"/>
        <v>2</v>
      </c>
      <c r="BH2131" s="6">
        <f ca="1">IF(ISNUMBER('Descriptive Stats'!BF2131),'Descriptive Stats'!BF2131,#N/A)</f>
        <v>-0.6450419512753276</v>
      </c>
      <c r="BI2131" s="6">
        <f ca="1">IF(ISNUMBER('Descriptive Stats'!E2131),'Descriptive Stats'!E2131,#N/A)</f>
        <v>2</v>
      </c>
    </row>
    <row r="2132" spans="1:61" ht="14.4" x14ac:dyDescent="0.3">
      <c r="A2132" s="2">
        <f>ROW()</f>
        <v>2132</v>
      </c>
      <c r="B2132" s="56"/>
      <c r="C2132" s="8">
        <f t="shared" ca="1" si="345"/>
        <v>9</v>
      </c>
      <c r="D2132" s="8">
        <f t="shared" ca="1" si="346"/>
        <v>2</v>
      </c>
      <c r="E2132" s="50">
        <f t="shared" ca="1" si="340"/>
        <v>7</v>
      </c>
      <c r="F2132" s="2" t="str">
        <f t="shared" ca="1" si="347"/>
        <v/>
      </c>
      <c r="BD2132" s="49">
        <f t="shared" ca="1" si="342"/>
        <v>4473.5</v>
      </c>
      <c r="BE2132" s="3">
        <f t="shared" ca="1" si="341"/>
        <v>0.44729999999999998</v>
      </c>
      <c r="BF2132" s="3">
        <f t="shared" ca="1" si="343"/>
        <v>-0.13248586824472414</v>
      </c>
      <c r="BG2132" s="9">
        <f t="shared" ca="1" si="344"/>
        <v>7</v>
      </c>
      <c r="BH2132" s="6">
        <f ca="1">IF(ISNUMBER('Descriptive Stats'!BF2132),'Descriptive Stats'!BF2132,#N/A)</f>
        <v>-0.13248586824472414</v>
      </c>
      <c r="BI2132" s="6">
        <f ca="1">IF(ISNUMBER('Descriptive Stats'!E2132),'Descriptive Stats'!E2132,#N/A)</f>
        <v>7</v>
      </c>
    </row>
    <row r="2133" spans="1:61" ht="14.4" x14ac:dyDescent="0.3">
      <c r="A2133" s="2">
        <f>ROW()</f>
        <v>2133</v>
      </c>
      <c r="B2133" s="56"/>
      <c r="C2133" s="8">
        <f t="shared" ca="1" si="345"/>
        <v>19</v>
      </c>
      <c r="D2133" s="8">
        <f t="shared" ca="1" si="346"/>
        <v>7</v>
      </c>
      <c r="E2133" s="50">
        <f t="shared" ca="1" si="340"/>
        <v>0</v>
      </c>
      <c r="F2133" s="2" t="str">
        <f t="shared" ca="1" si="347"/>
        <v/>
      </c>
      <c r="BD2133" s="49">
        <f t="shared" ca="1" si="342"/>
        <v>815.5</v>
      </c>
      <c r="BE2133" s="3">
        <f t="shared" ca="1" si="341"/>
        <v>8.1500000000000003E-2</v>
      </c>
      <c r="BF2133" s="3">
        <f t="shared" ca="1" si="343"/>
        <v>-1.3950525282585462</v>
      </c>
      <c r="BG2133" s="9">
        <f t="shared" ca="1" si="344"/>
        <v>0</v>
      </c>
      <c r="BH2133" s="6">
        <f ca="1">IF(ISNUMBER('Descriptive Stats'!BF2133),'Descriptive Stats'!BF2133,#N/A)</f>
        <v>-1.3950525282585462</v>
      </c>
      <c r="BI2133" s="6">
        <f ca="1">IF(ISNUMBER('Descriptive Stats'!E2133),'Descriptive Stats'!E2133,#N/A)</f>
        <v>0</v>
      </c>
    </row>
    <row r="2134" spans="1:61" ht="14.4" x14ac:dyDescent="0.3">
      <c r="A2134" s="2">
        <f>ROW()</f>
        <v>2134</v>
      </c>
      <c r="B2134" s="56"/>
      <c r="C2134" s="8">
        <f t="shared" ca="1" si="345"/>
        <v>14</v>
      </c>
      <c r="D2134" s="8">
        <f t="shared" ca="1" si="346"/>
        <v>0</v>
      </c>
      <c r="E2134" s="50">
        <f t="shared" ca="1" si="340"/>
        <v>4</v>
      </c>
      <c r="F2134" s="2" t="str">
        <f t="shared" ca="1" si="347"/>
        <v/>
      </c>
      <c r="BD2134" s="49">
        <f t="shared" ca="1" si="342"/>
        <v>3442</v>
      </c>
      <c r="BE2134" s="3">
        <f t="shared" ca="1" si="341"/>
        <v>0.34415000000000001</v>
      </c>
      <c r="BF2134" s="3">
        <f t="shared" ca="1" si="343"/>
        <v>-0.40116316278173481</v>
      </c>
      <c r="BG2134" s="9">
        <f t="shared" ca="1" si="344"/>
        <v>4</v>
      </c>
      <c r="BH2134" s="6">
        <f ca="1">IF(ISNUMBER('Descriptive Stats'!BF2134),'Descriptive Stats'!BF2134,#N/A)</f>
        <v>-0.40116316278173481</v>
      </c>
      <c r="BI2134" s="6">
        <f ca="1">IF(ISNUMBER('Descriptive Stats'!E2134),'Descriptive Stats'!E2134,#N/A)</f>
        <v>4</v>
      </c>
    </row>
    <row r="2135" spans="1:61" ht="14.4" x14ac:dyDescent="0.3">
      <c r="A2135" s="2">
        <f>ROW()</f>
        <v>2135</v>
      </c>
      <c r="B2135" s="56"/>
      <c r="C2135" s="8">
        <f t="shared" ca="1" si="345"/>
        <v>13</v>
      </c>
      <c r="D2135" s="8">
        <f t="shared" ca="1" si="346"/>
        <v>4</v>
      </c>
      <c r="E2135" s="50">
        <f t="shared" ca="1" si="340"/>
        <v>0</v>
      </c>
      <c r="F2135" s="2" t="str">
        <f t="shared" ca="1" si="347"/>
        <v/>
      </c>
      <c r="BD2135" s="49">
        <f t="shared" ca="1" si="342"/>
        <v>815.5</v>
      </c>
      <c r="BE2135" s="3">
        <f t="shared" ca="1" si="341"/>
        <v>8.1500000000000003E-2</v>
      </c>
      <c r="BF2135" s="3">
        <f t="shared" ca="1" si="343"/>
        <v>-1.3950525282585462</v>
      </c>
      <c r="BG2135" s="9">
        <f t="shared" ca="1" si="344"/>
        <v>0</v>
      </c>
      <c r="BH2135" s="6">
        <f ca="1">IF(ISNUMBER('Descriptive Stats'!BF2135),'Descriptive Stats'!BF2135,#N/A)</f>
        <v>-1.3950525282585462</v>
      </c>
      <c r="BI2135" s="6">
        <f ca="1">IF(ISNUMBER('Descriptive Stats'!E2135),'Descriptive Stats'!E2135,#N/A)</f>
        <v>0</v>
      </c>
    </row>
    <row r="2136" spans="1:61" ht="14.4" x14ac:dyDescent="0.3">
      <c r="A2136" s="2">
        <f>ROW()</f>
        <v>2136</v>
      </c>
      <c r="B2136" s="56"/>
      <c r="C2136" s="8">
        <f t="shared" ca="1" si="345"/>
        <v>20</v>
      </c>
      <c r="D2136" s="8">
        <f t="shared" ca="1" si="346"/>
        <v>0</v>
      </c>
      <c r="E2136" s="50">
        <f t="shared" ca="1" si="340"/>
        <v>2</v>
      </c>
      <c r="F2136" s="2" t="str">
        <f t="shared" ca="1" si="347"/>
        <v/>
      </c>
      <c r="BD2136" s="49">
        <f t="shared" ca="1" si="342"/>
        <v>2595</v>
      </c>
      <c r="BE2136" s="3">
        <f t="shared" ca="1" si="341"/>
        <v>0.25945000000000001</v>
      </c>
      <c r="BF2136" s="3">
        <f t="shared" ca="1" si="343"/>
        <v>-0.6450419512753276</v>
      </c>
      <c r="BG2136" s="9">
        <f t="shared" ca="1" si="344"/>
        <v>2</v>
      </c>
      <c r="BH2136" s="6">
        <f ca="1">IF(ISNUMBER('Descriptive Stats'!BF2136),'Descriptive Stats'!BF2136,#N/A)</f>
        <v>-0.6450419512753276</v>
      </c>
      <c r="BI2136" s="6">
        <f ca="1">IF(ISNUMBER('Descriptive Stats'!E2136),'Descriptive Stats'!E2136,#N/A)</f>
        <v>2</v>
      </c>
    </row>
    <row r="2137" spans="1:61" ht="14.4" x14ac:dyDescent="0.3">
      <c r="A2137" s="2">
        <f>ROW()</f>
        <v>2137</v>
      </c>
      <c r="B2137" s="56"/>
      <c r="C2137" s="8">
        <f t="shared" ca="1" si="345"/>
        <v>17</v>
      </c>
      <c r="D2137" s="8">
        <f t="shared" ca="1" si="346"/>
        <v>2</v>
      </c>
      <c r="E2137" s="50">
        <f t="shared" ca="1" si="340"/>
        <v>7</v>
      </c>
      <c r="F2137" s="2" t="str">
        <f t="shared" ca="1" si="347"/>
        <v/>
      </c>
      <c r="BD2137" s="49">
        <f t="shared" ca="1" si="342"/>
        <v>4473.5</v>
      </c>
      <c r="BE2137" s="3">
        <f t="shared" ca="1" si="341"/>
        <v>0.44729999999999998</v>
      </c>
      <c r="BF2137" s="3">
        <f t="shared" ca="1" si="343"/>
        <v>-0.13248586824472414</v>
      </c>
      <c r="BG2137" s="9">
        <f t="shared" ca="1" si="344"/>
        <v>7</v>
      </c>
      <c r="BH2137" s="6">
        <f ca="1">IF(ISNUMBER('Descriptive Stats'!BF2137),'Descriptive Stats'!BF2137,#N/A)</f>
        <v>-0.13248586824472414</v>
      </c>
      <c r="BI2137" s="6">
        <f ca="1">IF(ISNUMBER('Descriptive Stats'!E2137),'Descriptive Stats'!E2137,#N/A)</f>
        <v>7</v>
      </c>
    </row>
    <row r="2138" spans="1:61" ht="14.4" x14ac:dyDescent="0.3">
      <c r="A2138" s="2">
        <f>ROW()</f>
        <v>2138</v>
      </c>
      <c r="B2138" s="56"/>
      <c r="C2138" s="8">
        <f t="shared" ca="1" si="345"/>
        <v>6</v>
      </c>
      <c r="D2138" s="8">
        <f t="shared" ca="1" si="346"/>
        <v>7</v>
      </c>
      <c r="E2138" s="50">
        <f t="shared" ca="1" si="340"/>
        <v>6</v>
      </c>
      <c r="F2138" s="2" t="str">
        <f t="shared" ca="1" si="347"/>
        <v/>
      </c>
      <c r="BD2138" s="49">
        <f t="shared" ca="1" si="342"/>
        <v>3900</v>
      </c>
      <c r="BE2138" s="3">
        <f t="shared" ca="1" si="341"/>
        <v>0.38995000000000002</v>
      </c>
      <c r="BF2138" s="3">
        <f t="shared" ca="1" si="343"/>
        <v>-0.2794493539703507</v>
      </c>
      <c r="BG2138" s="9">
        <f t="shared" ca="1" si="344"/>
        <v>6</v>
      </c>
      <c r="BH2138" s="6">
        <f ca="1">IF(ISNUMBER('Descriptive Stats'!BF2138),'Descriptive Stats'!BF2138,#N/A)</f>
        <v>-0.2794493539703507</v>
      </c>
      <c r="BI2138" s="6">
        <f ca="1">IF(ISNUMBER('Descriptive Stats'!E2138),'Descriptive Stats'!E2138,#N/A)</f>
        <v>6</v>
      </c>
    </row>
    <row r="2139" spans="1:61" ht="14.4" x14ac:dyDescent="0.3">
      <c r="A2139" s="2">
        <f>ROW()</f>
        <v>2139</v>
      </c>
      <c r="B2139" s="56"/>
      <c r="C2139" s="8">
        <f t="shared" ca="1" si="345"/>
        <v>5</v>
      </c>
      <c r="D2139" s="8">
        <f t="shared" ca="1" si="346"/>
        <v>6</v>
      </c>
      <c r="E2139" s="50">
        <f t="shared" ca="1" si="340"/>
        <v>2</v>
      </c>
      <c r="F2139" s="2" t="str">
        <f t="shared" ca="1" si="347"/>
        <v/>
      </c>
      <c r="BD2139" s="49">
        <f t="shared" ca="1" si="342"/>
        <v>2595</v>
      </c>
      <c r="BE2139" s="3">
        <f t="shared" ca="1" si="341"/>
        <v>0.25945000000000001</v>
      </c>
      <c r="BF2139" s="3">
        <f t="shared" ca="1" si="343"/>
        <v>-0.6450419512753276</v>
      </c>
      <c r="BG2139" s="9">
        <f t="shared" ca="1" si="344"/>
        <v>2</v>
      </c>
      <c r="BH2139" s="6">
        <f ca="1">IF(ISNUMBER('Descriptive Stats'!BF2139),'Descriptive Stats'!BF2139,#N/A)</f>
        <v>-0.6450419512753276</v>
      </c>
      <c r="BI2139" s="6">
        <f ca="1">IF(ISNUMBER('Descriptive Stats'!E2139),'Descriptive Stats'!E2139,#N/A)</f>
        <v>2</v>
      </c>
    </row>
    <row r="2140" spans="1:61" ht="14.4" x14ac:dyDescent="0.3">
      <c r="A2140" s="2">
        <f>ROW()</f>
        <v>2140</v>
      </c>
      <c r="B2140" s="56"/>
      <c r="C2140" s="8">
        <f t="shared" ca="1" si="345"/>
        <v>21</v>
      </c>
      <c r="D2140" s="8">
        <f t="shared" ca="1" si="346"/>
        <v>2</v>
      </c>
      <c r="E2140" s="50">
        <f t="shared" ca="1" si="340"/>
        <v>15</v>
      </c>
      <c r="F2140" s="2" t="str">
        <f t="shared" ca="1" si="347"/>
        <v/>
      </c>
      <c r="BD2140" s="49">
        <f t="shared" ca="1" si="342"/>
        <v>5051.5</v>
      </c>
      <c r="BE2140" s="3">
        <f t="shared" ca="1" si="341"/>
        <v>0.50509999999999999</v>
      </c>
      <c r="BF2140" s="3">
        <f t="shared" ca="1" si="343"/>
        <v>1.2784152420787677E-2</v>
      </c>
      <c r="BG2140" s="9">
        <f t="shared" ca="1" si="344"/>
        <v>15</v>
      </c>
      <c r="BH2140" s="6">
        <f ca="1">IF(ISNUMBER('Descriptive Stats'!BF2140),'Descriptive Stats'!BF2140,#N/A)</f>
        <v>1.2784152420787677E-2</v>
      </c>
      <c r="BI2140" s="6">
        <f ca="1">IF(ISNUMBER('Descriptive Stats'!E2140),'Descriptive Stats'!E2140,#N/A)</f>
        <v>15</v>
      </c>
    </row>
    <row r="2141" spans="1:61" ht="14.4" x14ac:dyDescent="0.3">
      <c r="A2141" s="2">
        <f>ROW()</f>
        <v>2141</v>
      </c>
      <c r="B2141" s="56"/>
      <c r="C2141" s="8">
        <f t="shared" ca="1" si="345"/>
        <v>24</v>
      </c>
      <c r="D2141" s="8">
        <f t="shared" ca="1" si="346"/>
        <v>15</v>
      </c>
      <c r="E2141" s="50">
        <f t="shared" ca="1" si="340"/>
        <v>1</v>
      </c>
      <c r="F2141" s="2" t="str">
        <f t="shared" ca="1" si="347"/>
        <v/>
      </c>
      <c r="BD2141" s="49">
        <f t="shared" ca="1" si="342"/>
        <v>1871</v>
      </c>
      <c r="BE2141" s="3">
        <f t="shared" ca="1" si="341"/>
        <v>0.18704999999999999</v>
      </c>
      <c r="BF2141" s="3">
        <f t="shared" ca="1" si="343"/>
        <v>-0.88881967520906158</v>
      </c>
      <c r="BG2141" s="9">
        <f t="shared" ca="1" si="344"/>
        <v>1</v>
      </c>
      <c r="BH2141" s="6">
        <f ca="1">IF(ISNUMBER('Descriptive Stats'!BF2141),'Descriptive Stats'!BF2141,#N/A)</f>
        <v>-0.88881967520906158</v>
      </c>
      <c r="BI2141" s="6">
        <f ca="1">IF(ISNUMBER('Descriptive Stats'!E2141),'Descriptive Stats'!E2141,#N/A)</f>
        <v>1</v>
      </c>
    </row>
    <row r="2142" spans="1:61" ht="14.4" x14ac:dyDescent="0.3">
      <c r="A2142" s="2">
        <f>ROW()</f>
        <v>2142</v>
      </c>
      <c r="B2142" s="56"/>
      <c r="C2142" s="8">
        <f t="shared" ca="1" si="345"/>
        <v>12</v>
      </c>
      <c r="D2142" s="8">
        <f t="shared" ca="1" si="346"/>
        <v>1</v>
      </c>
      <c r="E2142" s="50">
        <f t="shared" ca="1" si="340"/>
        <v>0</v>
      </c>
      <c r="F2142" s="2" t="str">
        <f t="shared" ca="1" si="347"/>
        <v/>
      </c>
      <c r="BD2142" s="49">
        <f t="shared" ca="1" si="342"/>
        <v>815.5</v>
      </c>
      <c r="BE2142" s="3">
        <f t="shared" ca="1" si="341"/>
        <v>8.1500000000000003E-2</v>
      </c>
      <c r="BF2142" s="3">
        <f t="shared" ca="1" si="343"/>
        <v>-1.3950525282585462</v>
      </c>
      <c r="BG2142" s="9">
        <f t="shared" ca="1" si="344"/>
        <v>0</v>
      </c>
      <c r="BH2142" s="6">
        <f ca="1">IF(ISNUMBER('Descriptive Stats'!BF2142),'Descriptive Stats'!BF2142,#N/A)</f>
        <v>-1.3950525282585462</v>
      </c>
      <c r="BI2142" s="6">
        <f ca="1">IF(ISNUMBER('Descriptive Stats'!E2142),'Descriptive Stats'!E2142,#N/A)</f>
        <v>0</v>
      </c>
    </row>
    <row r="2143" spans="1:61" ht="14.4" x14ac:dyDescent="0.3">
      <c r="A2143" s="2">
        <f>ROW()</f>
        <v>2143</v>
      </c>
      <c r="B2143" s="56"/>
      <c r="C2143" s="8">
        <f t="shared" ca="1" si="345"/>
        <v>11</v>
      </c>
      <c r="D2143" s="8">
        <f t="shared" ca="1" si="346"/>
        <v>0</v>
      </c>
      <c r="E2143" s="50">
        <f t="shared" ca="1" si="340"/>
        <v>3</v>
      </c>
      <c r="F2143" s="2" t="str">
        <f t="shared" ca="1" si="347"/>
        <v/>
      </c>
      <c r="BD2143" s="49">
        <f t="shared" ca="1" si="342"/>
        <v>3200</v>
      </c>
      <c r="BE2143" s="3">
        <f t="shared" ca="1" si="341"/>
        <v>0.31995000000000001</v>
      </c>
      <c r="BF2143" s="3">
        <f t="shared" ca="1" si="343"/>
        <v>-0.46783862043457014</v>
      </c>
      <c r="BG2143" s="9">
        <f t="shared" ca="1" si="344"/>
        <v>3</v>
      </c>
      <c r="BH2143" s="6">
        <f ca="1">IF(ISNUMBER('Descriptive Stats'!BF2143),'Descriptive Stats'!BF2143,#N/A)</f>
        <v>-0.46783862043457014</v>
      </c>
      <c r="BI2143" s="6">
        <f ca="1">IF(ISNUMBER('Descriptive Stats'!E2143),'Descriptive Stats'!E2143,#N/A)</f>
        <v>3</v>
      </c>
    </row>
    <row r="2144" spans="1:61" ht="14.4" x14ac:dyDescent="0.3">
      <c r="A2144" s="2">
        <f>ROW()</f>
        <v>2144</v>
      </c>
      <c r="B2144" s="56"/>
      <c r="C2144" s="8">
        <f t="shared" ca="1" si="345"/>
        <v>10</v>
      </c>
      <c r="D2144" s="8">
        <f t="shared" ca="1" si="346"/>
        <v>3</v>
      </c>
      <c r="E2144" s="50">
        <f t="shared" ca="1" si="340"/>
        <v>6</v>
      </c>
      <c r="F2144" s="2" t="str">
        <f t="shared" ca="1" si="347"/>
        <v/>
      </c>
      <c r="BD2144" s="49">
        <f t="shared" ca="1" si="342"/>
        <v>3900</v>
      </c>
      <c r="BE2144" s="3">
        <f t="shared" ca="1" si="341"/>
        <v>0.38995000000000002</v>
      </c>
      <c r="BF2144" s="3">
        <f t="shared" ca="1" si="343"/>
        <v>-0.2794493539703507</v>
      </c>
      <c r="BG2144" s="9">
        <f t="shared" ca="1" si="344"/>
        <v>6</v>
      </c>
      <c r="BH2144" s="6">
        <f ca="1">IF(ISNUMBER('Descriptive Stats'!BF2144),'Descriptive Stats'!BF2144,#N/A)</f>
        <v>-0.2794493539703507</v>
      </c>
      <c r="BI2144" s="6">
        <f ca="1">IF(ISNUMBER('Descriptive Stats'!E2144),'Descriptive Stats'!E2144,#N/A)</f>
        <v>6</v>
      </c>
    </row>
    <row r="2145" spans="1:61" ht="14.4" x14ac:dyDescent="0.3">
      <c r="A2145" s="2">
        <f>ROW()</f>
        <v>2145</v>
      </c>
      <c r="B2145" s="56"/>
      <c r="C2145" s="8">
        <f t="shared" ca="1" si="345"/>
        <v>2</v>
      </c>
      <c r="D2145" s="8">
        <f t="shared" ca="1" si="346"/>
        <v>6</v>
      </c>
      <c r="E2145" s="50">
        <f t="shared" ca="1" si="340"/>
        <v>0</v>
      </c>
      <c r="F2145" s="2" t="str">
        <f t="shared" ca="1" si="347"/>
        <v/>
      </c>
      <c r="BD2145" s="49">
        <f t="shared" ca="1" si="342"/>
        <v>815.5</v>
      </c>
      <c r="BE2145" s="3">
        <f t="shared" ca="1" si="341"/>
        <v>8.1500000000000003E-2</v>
      </c>
      <c r="BF2145" s="3">
        <f t="shared" ca="1" si="343"/>
        <v>-1.3950525282585462</v>
      </c>
      <c r="BG2145" s="9">
        <f t="shared" ca="1" si="344"/>
        <v>0</v>
      </c>
      <c r="BH2145" s="6">
        <f ca="1">IF(ISNUMBER('Descriptive Stats'!BF2145),'Descriptive Stats'!BF2145,#N/A)</f>
        <v>-1.3950525282585462</v>
      </c>
      <c r="BI2145" s="6">
        <f ca="1">IF(ISNUMBER('Descriptive Stats'!E2145),'Descriptive Stats'!E2145,#N/A)</f>
        <v>0</v>
      </c>
    </row>
    <row r="2146" spans="1:61" ht="14.4" x14ac:dyDescent="0.3">
      <c r="A2146" s="2">
        <f>ROW()</f>
        <v>2146</v>
      </c>
      <c r="B2146" s="56"/>
      <c r="C2146" s="8">
        <f t="shared" ca="1" si="345"/>
        <v>15</v>
      </c>
      <c r="D2146" s="8">
        <f t="shared" ca="1" si="346"/>
        <v>0</v>
      </c>
      <c r="E2146" s="50">
        <f t="shared" ca="1" si="340"/>
        <v>2</v>
      </c>
      <c r="F2146" s="2" t="str">
        <f t="shared" ca="1" si="347"/>
        <v/>
      </c>
      <c r="BD2146" s="49">
        <f t="shared" ca="1" si="342"/>
        <v>2595</v>
      </c>
      <c r="BE2146" s="3">
        <f t="shared" ca="1" si="341"/>
        <v>0.25945000000000001</v>
      </c>
      <c r="BF2146" s="3">
        <f t="shared" ca="1" si="343"/>
        <v>-0.6450419512753276</v>
      </c>
      <c r="BG2146" s="9">
        <f t="shared" ca="1" si="344"/>
        <v>2</v>
      </c>
      <c r="BH2146" s="6">
        <f ca="1">IF(ISNUMBER('Descriptive Stats'!BF2146),'Descriptive Stats'!BF2146,#N/A)</f>
        <v>-0.6450419512753276</v>
      </c>
      <c r="BI2146" s="6">
        <f ca="1">IF(ISNUMBER('Descriptive Stats'!E2146),'Descriptive Stats'!E2146,#N/A)</f>
        <v>2</v>
      </c>
    </row>
    <row r="2147" spans="1:61" ht="14.4" x14ac:dyDescent="0.3">
      <c r="A2147" s="2">
        <f>ROW()</f>
        <v>2147</v>
      </c>
      <c r="B2147" s="56"/>
      <c r="C2147" s="8">
        <f t="shared" ca="1" si="345"/>
        <v>17</v>
      </c>
      <c r="D2147" s="8">
        <f t="shared" ca="1" si="346"/>
        <v>2</v>
      </c>
      <c r="E2147" s="50">
        <f t="shared" ca="1" si="340"/>
        <v>0</v>
      </c>
      <c r="F2147" s="2" t="str">
        <f t="shared" ca="1" si="347"/>
        <v/>
      </c>
      <c r="BD2147" s="49">
        <f t="shared" ca="1" si="342"/>
        <v>815.5</v>
      </c>
      <c r="BE2147" s="3">
        <f t="shared" ca="1" si="341"/>
        <v>8.1500000000000003E-2</v>
      </c>
      <c r="BF2147" s="3">
        <f t="shared" ca="1" si="343"/>
        <v>-1.3950525282585462</v>
      </c>
      <c r="BG2147" s="9">
        <f t="shared" ca="1" si="344"/>
        <v>0</v>
      </c>
      <c r="BH2147" s="6">
        <f ca="1">IF(ISNUMBER('Descriptive Stats'!BF2147),'Descriptive Stats'!BF2147,#N/A)</f>
        <v>-1.3950525282585462</v>
      </c>
      <c r="BI2147" s="6">
        <f ca="1">IF(ISNUMBER('Descriptive Stats'!E2147),'Descriptive Stats'!E2147,#N/A)</f>
        <v>0</v>
      </c>
    </row>
    <row r="2148" spans="1:61" ht="14.4" x14ac:dyDescent="0.3">
      <c r="A2148" s="2">
        <f>ROW()</f>
        <v>2148</v>
      </c>
      <c r="B2148" s="56"/>
      <c r="C2148" s="8">
        <f t="shared" ca="1" si="345"/>
        <v>11</v>
      </c>
      <c r="D2148" s="8">
        <f t="shared" ca="1" si="346"/>
        <v>0</v>
      </c>
      <c r="E2148" s="50">
        <f t="shared" ca="1" si="340"/>
        <v>0</v>
      </c>
      <c r="F2148" s="2" t="str">
        <f t="shared" ca="1" si="347"/>
        <v/>
      </c>
      <c r="BD2148" s="49">
        <f t="shared" ca="1" si="342"/>
        <v>815.5</v>
      </c>
      <c r="BE2148" s="3">
        <f t="shared" ca="1" si="341"/>
        <v>8.1500000000000003E-2</v>
      </c>
      <c r="BF2148" s="3">
        <f t="shared" ca="1" si="343"/>
        <v>-1.3950525282585462</v>
      </c>
      <c r="BG2148" s="9">
        <f t="shared" ca="1" si="344"/>
        <v>0</v>
      </c>
      <c r="BH2148" s="6">
        <f ca="1">IF(ISNUMBER('Descriptive Stats'!BF2148),'Descriptive Stats'!BF2148,#N/A)</f>
        <v>-1.3950525282585462</v>
      </c>
      <c r="BI2148" s="6">
        <f ca="1">IF(ISNUMBER('Descriptive Stats'!E2148),'Descriptive Stats'!E2148,#N/A)</f>
        <v>0</v>
      </c>
    </row>
    <row r="2149" spans="1:61" ht="14.4" x14ac:dyDescent="0.3">
      <c r="A2149" s="2">
        <f>ROW()</f>
        <v>2149</v>
      </c>
      <c r="B2149" s="56"/>
      <c r="C2149" s="8">
        <f t="shared" ca="1" si="345"/>
        <v>18</v>
      </c>
      <c r="D2149" s="8">
        <f t="shared" ca="1" si="346"/>
        <v>0</v>
      </c>
      <c r="E2149" s="50">
        <f t="shared" ca="1" si="340"/>
        <v>3</v>
      </c>
      <c r="F2149" s="2" t="str">
        <f t="shared" ca="1" si="347"/>
        <v/>
      </c>
      <c r="BD2149" s="49">
        <f t="shared" ca="1" si="342"/>
        <v>3200</v>
      </c>
      <c r="BE2149" s="3">
        <f t="shared" ca="1" si="341"/>
        <v>0.31995000000000001</v>
      </c>
      <c r="BF2149" s="3">
        <f t="shared" ca="1" si="343"/>
        <v>-0.46783862043457014</v>
      </c>
      <c r="BG2149" s="9">
        <f t="shared" ca="1" si="344"/>
        <v>3</v>
      </c>
      <c r="BH2149" s="6">
        <f ca="1">IF(ISNUMBER('Descriptive Stats'!BF2149),'Descriptive Stats'!BF2149,#N/A)</f>
        <v>-0.46783862043457014</v>
      </c>
      <c r="BI2149" s="6">
        <f ca="1">IF(ISNUMBER('Descriptive Stats'!E2149),'Descriptive Stats'!E2149,#N/A)</f>
        <v>3</v>
      </c>
    </row>
    <row r="2150" spans="1:61" ht="14.4" x14ac:dyDescent="0.3">
      <c r="A2150" s="2">
        <f>ROW()</f>
        <v>2150</v>
      </c>
      <c r="B2150" s="56"/>
      <c r="C2150" s="8">
        <f t="shared" ca="1" si="345"/>
        <v>10</v>
      </c>
      <c r="D2150" s="8">
        <f t="shared" ca="1" si="346"/>
        <v>3</v>
      </c>
      <c r="E2150" s="50">
        <f t="shared" ca="1" si="340"/>
        <v>4</v>
      </c>
      <c r="F2150" s="2" t="str">
        <f t="shared" ca="1" si="347"/>
        <v/>
      </c>
      <c r="BD2150" s="49">
        <f t="shared" ca="1" si="342"/>
        <v>3442</v>
      </c>
      <c r="BE2150" s="3">
        <f t="shared" ca="1" si="341"/>
        <v>0.34415000000000001</v>
      </c>
      <c r="BF2150" s="3">
        <f t="shared" ca="1" si="343"/>
        <v>-0.40116316278173481</v>
      </c>
      <c r="BG2150" s="9">
        <f t="shared" ca="1" si="344"/>
        <v>4</v>
      </c>
      <c r="BH2150" s="6">
        <f ca="1">IF(ISNUMBER('Descriptive Stats'!BF2150),'Descriptive Stats'!BF2150,#N/A)</f>
        <v>-0.40116316278173481</v>
      </c>
      <c r="BI2150" s="6">
        <f ca="1">IF(ISNUMBER('Descriptive Stats'!E2150),'Descriptive Stats'!E2150,#N/A)</f>
        <v>4</v>
      </c>
    </row>
    <row r="2151" spans="1:61" ht="14.4" x14ac:dyDescent="0.3">
      <c r="A2151" s="2">
        <f>ROW()</f>
        <v>2151</v>
      </c>
      <c r="B2151" s="56"/>
      <c r="C2151" s="8">
        <f t="shared" ca="1" si="345"/>
        <v>13</v>
      </c>
      <c r="D2151" s="8">
        <f t="shared" ca="1" si="346"/>
        <v>4</v>
      </c>
      <c r="E2151" s="50">
        <f t="shared" ca="1" si="340"/>
        <v>15</v>
      </c>
      <c r="F2151" s="2" t="str">
        <f t="shared" ca="1" si="347"/>
        <v/>
      </c>
      <c r="BD2151" s="49">
        <f t="shared" ca="1" si="342"/>
        <v>5051.5</v>
      </c>
      <c r="BE2151" s="3">
        <f t="shared" ca="1" si="341"/>
        <v>0.50509999999999999</v>
      </c>
      <c r="BF2151" s="3">
        <f t="shared" ca="1" si="343"/>
        <v>1.2784152420787677E-2</v>
      </c>
      <c r="BG2151" s="9">
        <f t="shared" ca="1" si="344"/>
        <v>15</v>
      </c>
      <c r="BH2151" s="6">
        <f ca="1">IF(ISNUMBER('Descriptive Stats'!BF2151),'Descriptive Stats'!BF2151,#N/A)</f>
        <v>1.2784152420787677E-2</v>
      </c>
      <c r="BI2151" s="6">
        <f ca="1">IF(ISNUMBER('Descriptive Stats'!E2151),'Descriptive Stats'!E2151,#N/A)</f>
        <v>15</v>
      </c>
    </row>
    <row r="2152" spans="1:61" ht="14.4" x14ac:dyDescent="0.3">
      <c r="A2152" s="2">
        <f>ROW()</f>
        <v>2152</v>
      </c>
      <c r="B2152" s="56"/>
      <c r="C2152" s="8">
        <f t="shared" ca="1" si="345"/>
        <v>24</v>
      </c>
      <c r="D2152" s="8">
        <f t="shared" ca="1" si="346"/>
        <v>15</v>
      </c>
      <c r="E2152" s="50">
        <f t="shared" ca="1" si="340"/>
        <v>7</v>
      </c>
      <c r="F2152" s="2" t="str">
        <f t="shared" ca="1" si="347"/>
        <v/>
      </c>
      <c r="BD2152" s="49">
        <f t="shared" ca="1" si="342"/>
        <v>4473.5</v>
      </c>
      <c r="BE2152" s="3">
        <f t="shared" ca="1" si="341"/>
        <v>0.44729999999999998</v>
      </c>
      <c r="BF2152" s="3">
        <f t="shared" ca="1" si="343"/>
        <v>-0.13248586824472414</v>
      </c>
      <c r="BG2152" s="9">
        <f t="shared" ca="1" si="344"/>
        <v>7</v>
      </c>
      <c r="BH2152" s="6">
        <f ca="1">IF(ISNUMBER('Descriptive Stats'!BF2152),'Descriptive Stats'!BF2152,#N/A)</f>
        <v>-0.13248586824472414</v>
      </c>
      <c r="BI2152" s="6">
        <f ca="1">IF(ISNUMBER('Descriptive Stats'!E2152),'Descriptive Stats'!E2152,#N/A)</f>
        <v>7</v>
      </c>
    </row>
    <row r="2153" spans="1:61" ht="14.4" x14ac:dyDescent="0.3">
      <c r="A2153" s="2">
        <f>ROW()</f>
        <v>2153</v>
      </c>
      <c r="B2153" s="56"/>
      <c r="C2153" s="8">
        <f t="shared" ca="1" si="345"/>
        <v>19</v>
      </c>
      <c r="D2153" s="8">
        <f t="shared" ca="1" si="346"/>
        <v>7</v>
      </c>
      <c r="E2153" s="50">
        <f t="shared" ca="1" si="340"/>
        <v>0</v>
      </c>
      <c r="F2153" s="2" t="str">
        <f t="shared" ca="1" si="347"/>
        <v/>
      </c>
      <c r="BD2153" s="49">
        <f t="shared" ca="1" si="342"/>
        <v>815.5</v>
      </c>
      <c r="BE2153" s="3">
        <f t="shared" ca="1" si="341"/>
        <v>8.1500000000000003E-2</v>
      </c>
      <c r="BF2153" s="3">
        <f t="shared" ca="1" si="343"/>
        <v>-1.3950525282585462</v>
      </c>
      <c r="BG2153" s="9">
        <f t="shared" ca="1" si="344"/>
        <v>0</v>
      </c>
      <c r="BH2153" s="6">
        <f ca="1">IF(ISNUMBER('Descriptive Stats'!BF2153),'Descriptive Stats'!BF2153,#N/A)</f>
        <v>-1.3950525282585462</v>
      </c>
      <c r="BI2153" s="6">
        <f ca="1">IF(ISNUMBER('Descriptive Stats'!E2153),'Descriptive Stats'!E2153,#N/A)</f>
        <v>0</v>
      </c>
    </row>
    <row r="2154" spans="1:61" ht="14.4" x14ac:dyDescent="0.3">
      <c r="A2154" s="2">
        <f>ROW()</f>
        <v>2154</v>
      </c>
      <c r="B2154" s="56"/>
      <c r="C2154" s="8">
        <f t="shared" ca="1" si="345"/>
        <v>4</v>
      </c>
      <c r="D2154" s="8">
        <f t="shared" ca="1" si="346"/>
        <v>0</v>
      </c>
      <c r="E2154" s="50">
        <f t="shared" ca="1" si="340"/>
        <v>4</v>
      </c>
      <c r="F2154" s="2" t="str">
        <f t="shared" ca="1" si="347"/>
        <v/>
      </c>
      <c r="BD2154" s="49">
        <f t="shared" ca="1" si="342"/>
        <v>3442</v>
      </c>
      <c r="BE2154" s="3">
        <f t="shared" ca="1" si="341"/>
        <v>0.34415000000000001</v>
      </c>
      <c r="BF2154" s="3">
        <f t="shared" ca="1" si="343"/>
        <v>-0.40116316278173481</v>
      </c>
      <c r="BG2154" s="9">
        <f t="shared" ca="1" si="344"/>
        <v>4</v>
      </c>
      <c r="BH2154" s="6">
        <f ca="1">IF(ISNUMBER('Descriptive Stats'!BF2154),'Descriptive Stats'!BF2154,#N/A)</f>
        <v>-0.40116316278173481</v>
      </c>
      <c r="BI2154" s="6">
        <f ca="1">IF(ISNUMBER('Descriptive Stats'!E2154),'Descriptive Stats'!E2154,#N/A)</f>
        <v>4</v>
      </c>
    </row>
    <row r="2155" spans="1:61" ht="14.4" x14ac:dyDescent="0.3">
      <c r="A2155" s="2">
        <f>ROW()</f>
        <v>2155</v>
      </c>
      <c r="B2155" s="56"/>
      <c r="C2155" s="8">
        <f t="shared" ca="1" si="345"/>
        <v>13</v>
      </c>
      <c r="D2155" s="8">
        <f t="shared" ca="1" si="346"/>
        <v>4</v>
      </c>
      <c r="E2155" s="50">
        <f t="shared" ca="1" si="340"/>
        <v>3</v>
      </c>
      <c r="F2155" s="2" t="str">
        <f t="shared" ca="1" si="347"/>
        <v/>
      </c>
      <c r="BD2155" s="49">
        <f t="shared" ca="1" si="342"/>
        <v>3200</v>
      </c>
      <c r="BE2155" s="3">
        <f t="shared" ca="1" si="341"/>
        <v>0.31995000000000001</v>
      </c>
      <c r="BF2155" s="3">
        <f t="shared" ca="1" si="343"/>
        <v>-0.46783862043457014</v>
      </c>
      <c r="BG2155" s="9">
        <f t="shared" ca="1" si="344"/>
        <v>3</v>
      </c>
      <c r="BH2155" s="6">
        <f ca="1">IF(ISNUMBER('Descriptive Stats'!BF2155),'Descriptive Stats'!BF2155,#N/A)</f>
        <v>-0.46783862043457014</v>
      </c>
      <c r="BI2155" s="6">
        <f ca="1">IF(ISNUMBER('Descriptive Stats'!E2155),'Descriptive Stats'!E2155,#N/A)</f>
        <v>3</v>
      </c>
    </row>
    <row r="2156" spans="1:61" ht="14.4" x14ac:dyDescent="0.3">
      <c r="A2156" s="2">
        <f>ROW()</f>
        <v>2156</v>
      </c>
      <c r="B2156" s="56"/>
      <c r="C2156" s="8">
        <f t="shared" ca="1" si="345"/>
        <v>10</v>
      </c>
      <c r="D2156" s="8">
        <f t="shared" ca="1" si="346"/>
        <v>3</v>
      </c>
      <c r="E2156" s="50">
        <f t="shared" ca="1" si="340"/>
        <v>0</v>
      </c>
      <c r="F2156" s="2" t="str">
        <f t="shared" ca="1" si="347"/>
        <v/>
      </c>
      <c r="BD2156" s="49">
        <f t="shared" ca="1" si="342"/>
        <v>815.5</v>
      </c>
      <c r="BE2156" s="3">
        <f t="shared" ca="1" si="341"/>
        <v>8.1500000000000003E-2</v>
      </c>
      <c r="BF2156" s="3">
        <f t="shared" ca="1" si="343"/>
        <v>-1.3950525282585462</v>
      </c>
      <c r="BG2156" s="9">
        <f t="shared" ca="1" si="344"/>
        <v>0</v>
      </c>
      <c r="BH2156" s="6">
        <f ca="1">IF(ISNUMBER('Descriptive Stats'!BF2156),'Descriptive Stats'!BF2156,#N/A)</f>
        <v>-1.3950525282585462</v>
      </c>
      <c r="BI2156" s="6">
        <f ca="1">IF(ISNUMBER('Descriptive Stats'!E2156),'Descriptive Stats'!E2156,#N/A)</f>
        <v>0</v>
      </c>
    </row>
    <row r="2157" spans="1:61" ht="14.4" x14ac:dyDescent="0.3">
      <c r="A2157" s="2">
        <f>ROW()</f>
        <v>2157</v>
      </c>
      <c r="B2157" s="56"/>
      <c r="C2157" s="8">
        <f t="shared" ca="1" si="345"/>
        <v>22</v>
      </c>
      <c r="D2157" s="8">
        <f t="shared" ca="1" si="346"/>
        <v>0</v>
      </c>
      <c r="E2157" s="50">
        <f t="shared" ca="1" si="340"/>
        <v>1</v>
      </c>
      <c r="F2157" s="2" t="str">
        <f t="shared" ca="1" si="347"/>
        <v/>
      </c>
      <c r="BD2157" s="49">
        <f t="shared" ca="1" si="342"/>
        <v>1871</v>
      </c>
      <c r="BE2157" s="3">
        <f t="shared" ca="1" si="341"/>
        <v>0.18704999999999999</v>
      </c>
      <c r="BF2157" s="3">
        <f t="shared" ca="1" si="343"/>
        <v>-0.88881967520906158</v>
      </c>
      <c r="BG2157" s="9">
        <f t="shared" ca="1" si="344"/>
        <v>1</v>
      </c>
      <c r="BH2157" s="6">
        <f ca="1">IF(ISNUMBER('Descriptive Stats'!BF2157),'Descriptive Stats'!BF2157,#N/A)</f>
        <v>-0.88881967520906158</v>
      </c>
      <c r="BI2157" s="6">
        <f ca="1">IF(ISNUMBER('Descriptive Stats'!E2157),'Descriptive Stats'!E2157,#N/A)</f>
        <v>1</v>
      </c>
    </row>
    <row r="2158" spans="1:61" ht="14.4" x14ac:dyDescent="0.3">
      <c r="A2158" s="2">
        <f>ROW()</f>
        <v>2158</v>
      </c>
      <c r="B2158" s="56"/>
      <c r="C2158" s="8">
        <f t="shared" ca="1" si="345"/>
        <v>8</v>
      </c>
      <c r="D2158" s="8">
        <f t="shared" ca="1" si="346"/>
        <v>1</v>
      </c>
      <c r="E2158" s="50">
        <f t="shared" ca="1" si="340"/>
        <v>4</v>
      </c>
      <c r="F2158" s="2" t="str">
        <f t="shared" ca="1" si="347"/>
        <v/>
      </c>
      <c r="BD2158" s="49">
        <f t="shared" ca="1" si="342"/>
        <v>3442</v>
      </c>
      <c r="BE2158" s="3">
        <f t="shared" ca="1" si="341"/>
        <v>0.34415000000000001</v>
      </c>
      <c r="BF2158" s="3">
        <f t="shared" ca="1" si="343"/>
        <v>-0.40116316278173481</v>
      </c>
      <c r="BG2158" s="9">
        <f t="shared" ca="1" si="344"/>
        <v>4</v>
      </c>
      <c r="BH2158" s="6">
        <f ca="1">IF(ISNUMBER('Descriptive Stats'!BF2158),'Descriptive Stats'!BF2158,#N/A)</f>
        <v>-0.40116316278173481</v>
      </c>
      <c r="BI2158" s="6">
        <f ca="1">IF(ISNUMBER('Descriptive Stats'!E2158),'Descriptive Stats'!E2158,#N/A)</f>
        <v>4</v>
      </c>
    </row>
    <row r="2159" spans="1:61" ht="14.4" x14ac:dyDescent="0.3">
      <c r="A2159" s="2">
        <f>ROW()</f>
        <v>2159</v>
      </c>
      <c r="B2159" s="56"/>
      <c r="C2159" s="8">
        <f t="shared" ca="1" si="345"/>
        <v>13</v>
      </c>
      <c r="D2159" s="8">
        <f t="shared" ca="1" si="346"/>
        <v>4</v>
      </c>
      <c r="E2159" s="50">
        <f t="shared" ca="1" si="340"/>
        <v>9</v>
      </c>
      <c r="F2159" s="2" t="str">
        <f t="shared" ca="1" si="347"/>
        <v/>
      </c>
      <c r="BD2159" s="49">
        <f t="shared" ca="1" si="342"/>
        <v>4819</v>
      </c>
      <c r="BE2159" s="3">
        <f t="shared" ca="1" si="341"/>
        <v>0.48185</v>
      </c>
      <c r="BF2159" s="3">
        <f t="shared" ca="1" si="343"/>
        <v>-4.5511009098988427E-2</v>
      </c>
      <c r="BG2159" s="9">
        <f t="shared" ca="1" si="344"/>
        <v>9</v>
      </c>
      <c r="BH2159" s="6">
        <f ca="1">IF(ISNUMBER('Descriptive Stats'!BF2159),'Descriptive Stats'!BF2159,#N/A)</f>
        <v>-4.5511009098988427E-2</v>
      </c>
      <c r="BI2159" s="6">
        <f ca="1">IF(ISNUMBER('Descriptive Stats'!E2159),'Descriptive Stats'!E2159,#N/A)</f>
        <v>9</v>
      </c>
    </row>
    <row r="2160" spans="1:61" ht="14.4" x14ac:dyDescent="0.3">
      <c r="A2160" s="2">
        <f>ROW()</f>
        <v>2160</v>
      </c>
      <c r="B2160" s="56"/>
      <c r="C2160" s="8">
        <f t="shared" ca="1" si="345"/>
        <v>23</v>
      </c>
      <c r="D2160" s="8">
        <f t="shared" ca="1" si="346"/>
        <v>9</v>
      </c>
      <c r="E2160" s="50">
        <f t="shared" ca="1" si="340"/>
        <v>0</v>
      </c>
      <c r="F2160" s="2" t="str">
        <f t="shared" ca="1" si="347"/>
        <v/>
      </c>
      <c r="BD2160" s="49">
        <f t="shared" ca="1" si="342"/>
        <v>815.5</v>
      </c>
      <c r="BE2160" s="3">
        <f t="shared" ca="1" si="341"/>
        <v>8.1500000000000003E-2</v>
      </c>
      <c r="BF2160" s="3">
        <f t="shared" ca="1" si="343"/>
        <v>-1.3950525282585462</v>
      </c>
      <c r="BG2160" s="9">
        <f t="shared" ca="1" si="344"/>
        <v>0</v>
      </c>
      <c r="BH2160" s="6">
        <f ca="1">IF(ISNUMBER('Descriptive Stats'!BF2160),'Descriptive Stats'!BF2160,#N/A)</f>
        <v>-1.3950525282585462</v>
      </c>
      <c r="BI2160" s="6">
        <f ca="1">IF(ISNUMBER('Descriptive Stats'!E2160),'Descriptive Stats'!E2160,#N/A)</f>
        <v>0</v>
      </c>
    </row>
    <row r="2161" spans="1:61" ht="14.4" x14ac:dyDescent="0.3">
      <c r="A2161" s="2">
        <f>ROW()</f>
        <v>2161</v>
      </c>
      <c r="B2161" s="56"/>
      <c r="C2161" s="8">
        <f t="shared" ca="1" si="345"/>
        <v>22</v>
      </c>
      <c r="D2161" s="8">
        <f t="shared" ca="1" si="346"/>
        <v>0</v>
      </c>
      <c r="E2161" s="50">
        <f t="shared" ca="1" si="340"/>
        <v>0</v>
      </c>
      <c r="F2161" s="2" t="str">
        <f t="shared" ca="1" si="347"/>
        <v/>
      </c>
      <c r="BD2161" s="49">
        <f t="shared" ca="1" si="342"/>
        <v>815.5</v>
      </c>
      <c r="BE2161" s="3">
        <f t="shared" ca="1" si="341"/>
        <v>8.1500000000000003E-2</v>
      </c>
      <c r="BF2161" s="3">
        <f t="shared" ca="1" si="343"/>
        <v>-1.3950525282585462</v>
      </c>
      <c r="BG2161" s="9">
        <f t="shared" ca="1" si="344"/>
        <v>0</v>
      </c>
      <c r="BH2161" s="6">
        <f ca="1">IF(ISNUMBER('Descriptive Stats'!BF2161),'Descriptive Stats'!BF2161,#N/A)</f>
        <v>-1.3950525282585462</v>
      </c>
      <c r="BI2161" s="6">
        <f ca="1">IF(ISNUMBER('Descriptive Stats'!E2161),'Descriptive Stats'!E2161,#N/A)</f>
        <v>0</v>
      </c>
    </row>
    <row r="2162" spans="1:61" ht="14.4" x14ac:dyDescent="0.3">
      <c r="A2162" s="2">
        <f>ROW()</f>
        <v>2162</v>
      </c>
      <c r="B2162" s="56"/>
      <c r="C2162" s="8">
        <f t="shared" ca="1" si="345"/>
        <v>20</v>
      </c>
      <c r="D2162" s="8">
        <f t="shared" ca="1" si="346"/>
        <v>0</v>
      </c>
      <c r="E2162" s="50">
        <f t="shared" ca="1" si="340"/>
        <v>2</v>
      </c>
      <c r="F2162" s="2" t="str">
        <f t="shared" ca="1" si="347"/>
        <v/>
      </c>
      <c r="BD2162" s="49">
        <f t="shared" ca="1" si="342"/>
        <v>2595</v>
      </c>
      <c r="BE2162" s="3">
        <f t="shared" ca="1" si="341"/>
        <v>0.25945000000000001</v>
      </c>
      <c r="BF2162" s="3">
        <f t="shared" ca="1" si="343"/>
        <v>-0.6450419512753276</v>
      </c>
      <c r="BG2162" s="9">
        <f t="shared" ca="1" si="344"/>
        <v>2</v>
      </c>
      <c r="BH2162" s="6">
        <f ca="1">IF(ISNUMBER('Descriptive Stats'!BF2162),'Descriptive Stats'!BF2162,#N/A)</f>
        <v>-0.6450419512753276</v>
      </c>
      <c r="BI2162" s="6">
        <f ca="1">IF(ISNUMBER('Descriptive Stats'!E2162),'Descriptive Stats'!E2162,#N/A)</f>
        <v>2</v>
      </c>
    </row>
    <row r="2163" spans="1:61" ht="14.4" x14ac:dyDescent="0.3">
      <c r="A2163" s="2">
        <f>ROW()</f>
        <v>2163</v>
      </c>
      <c r="B2163" s="56"/>
      <c r="C2163" s="8">
        <f t="shared" ca="1" si="345"/>
        <v>9</v>
      </c>
      <c r="D2163" s="8">
        <f t="shared" ca="1" si="346"/>
        <v>2</v>
      </c>
      <c r="E2163" s="50">
        <f t="shared" ca="1" si="340"/>
        <v>6</v>
      </c>
      <c r="F2163" s="2" t="str">
        <f t="shared" ca="1" si="347"/>
        <v/>
      </c>
      <c r="BD2163" s="49">
        <f t="shared" ca="1" si="342"/>
        <v>3900</v>
      </c>
      <c r="BE2163" s="3">
        <f t="shared" ca="1" si="341"/>
        <v>0.38995000000000002</v>
      </c>
      <c r="BF2163" s="3">
        <f t="shared" ca="1" si="343"/>
        <v>-0.2794493539703507</v>
      </c>
      <c r="BG2163" s="9">
        <f t="shared" ca="1" si="344"/>
        <v>6</v>
      </c>
      <c r="BH2163" s="6">
        <f ca="1">IF(ISNUMBER('Descriptive Stats'!BF2163),'Descriptive Stats'!BF2163,#N/A)</f>
        <v>-0.2794493539703507</v>
      </c>
      <c r="BI2163" s="6">
        <f ca="1">IF(ISNUMBER('Descriptive Stats'!E2163),'Descriptive Stats'!E2163,#N/A)</f>
        <v>6</v>
      </c>
    </row>
    <row r="2164" spans="1:61" ht="14.4" x14ac:dyDescent="0.3">
      <c r="A2164" s="2">
        <f>ROW()</f>
        <v>2164</v>
      </c>
      <c r="B2164" s="56"/>
      <c r="C2164" s="8">
        <f t="shared" ca="1" si="345"/>
        <v>16</v>
      </c>
      <c r="D2164" s="8">
        <f t="shared" ca="1" si="346"/>
        <v>6</v>
      </c>
      <c r="E2164" s="50">
        <f t="shared" ca="1" si="340"/>
        <v>19</v>
      </c>
      <c r="F2164" s="2" t="str">
        <f t="shared" ca="1" si="347"/>
        <v>X</v>
      </c>
      <c r="BD2164" s="49">
        <f t="shared" ca="1" si="342"/>
        <v>5294</v>
      </c>
      <c r="BE2164" s="3">
        <f t="shared" ca="1" si="341"/>
        <v>0.52934999999999999</v>
      </c>
      <c r="BF2164" s="3">
        <f t="shared" ca="1" si="343"/>
        <v>7.3636031452008061E-2</v>
      </c>
      <c r="BG2164" s="9">
        <f t="shared" ca="1" si="344"/>
        <v>19</v>
      </c>
      <c r="BH2164" s="6">
        <f ca="1">IF(ISNUMBER('Descriptive Stats'!BF2164),'Descriptive Stats'!BF2164,#N/A)</f>
        <v>7.3636031452008061E-2</v>
      </c>
      <c r="BI2164" s="6">
        <f ca="1">IF(ISNUMBER('Descriptive Stats'!E2164),'Descriptive Stats'!E2164,#N/A)</f>
        <v>19</v>
      </c>
    </row>
    <row r="2165" spans="1:61" ht="14.4" x14ac:dyDescent="0.3">
      <c r="A2165" s="2">
        <f>ROW()</f>
        <v>2165</v>
      </c>
      <c r="B2165" s="56"/>
      <c r="C2165" s="8">
        <f t="shared" ca="1" si="345"/>
        <v>7</v>
      </c>
      <c r="D2165" s="8">
        <f t="shared" ca="1" si="346"/>
        <v>19</v>
      </c>
      <c r="E2165" s="50">
        <f t="shared" ca="1" si="340"/>
        <v>0</v>
      </c>
      <c r="F2165" s="2" t="str">
        <f t="shared" ca="1" si="347"/>
        <v/>
      </c>
      <c r="BD2165" s="49">
        <f t="shared" ca="1" si="342"/>
        <v>815.5</v>
      </c>
      <c r="BE2165" s="3">
        <f t="shared" ca="1" si="341"/>
        <v>8.1500000000000003E-2</v>
      </c>
      <c r="BF2165" s="3">
        <f t="shared" ca="1" si="343"/>
        <v>-1.3950525282585462</v>
      </c>
      <c r="BG2165" s="9">
        <f t="shared" ca="1" si="344"/>
        <v>0</v>
      </c>
      <c r="BH2165" s="6">
        <f ca="1">IF(ISNUMBER('Descriptive Stats'!BF2165),'Descriptive Stats'!BF2165,#N/A)</f>
        <v>-1.3950525282585462</v>
      </c>
      <c r="BI2165" s="6">
        <f ca="1">IF(ISNUMBER('Descriptive Stats'!E2165),'Descriptive Stats'!E2165,#N/A)</f>
        <v>0</v>
      </c>
    </row>
    <row r="2166" spans="1:61" ht="14.4" x14ac:dyDescent="0.3">
      <c r="A2166" s="2">
        <f>ROW()</f>
        <v>2166</v>
      </c>
      <c r="B2166" s="56"/>
      <c r="C2166" s="8">
        <f t="shared" ca="1" si="345"/>
        <v>18</v>
      </c>
      <c r="D2166" s="8">
        <f t="shared" ca="1" si="346"/>
        <v>0</v>
      </c>
      <c r="E2166" s="50">
        <f t="shared" ca="1" si="340"/>
        <v>7</v>
      </c>
      <c r="F2166" s="2" t="str">
        <f t="shared" ca="1" si="347"/>
        <v/>
      </c>
      <c r="BD2166" s="49">
        <f t="shared" ca="1" si="342"/>
        <v>4473.5</v>
      </c>
      <c r="BE2166" s="3">
        <f t="shared" ca="1" si="341"/>
        <v>0.44729999999999998</v>
      </c>
      <c r="BF2166" s="3">
        <f t="shared" ca="1" si="343"/>
        <v>-0.13248586824472414</v>
      </c>
      <c r="BG2166" s="9">
        <f t="shared" ca="1" si="344"/>
        <v>7</v>
      </c>
      <c r="BH2166" s="6">
        <f ca="1">IF(ISNUMBER('Descriptive Stats'!BF2166),'Descriptive Stats'!BF2166,#N/A)</f>
        <v>-0.13248586824472414</v>
      </c>
      <c r="BI2166" s="6">
        <f ca="1">IF(ISNUMBER('Descriptive Stats'!E2166),'Descriptive Stats'!E2166,#N/A)</f>
        <v>7</v>
      </c>
    </row>
    <row r="2167" spans="1:61" ht="14.4" x14ac:dyDescent="0.3">
      <c r="A2167" s="2">
        <f>ROW()</f>
        <v>2167</v>
      </c>
      <c r="B2167" s="56"/>
      <c r="C2167" s="8">
        <f t="shared" ca="1" si="345"/>
        <v>19</v>
      </c>
      <c r="D2167" s="8">
        <f t="shared" ca="1" si="346"/>
        <v>7</v>
      </c>
      <c r="E2167" s="50">
        <f t="shared" ca="1" si="340"/>
        <v>0</v>
      </c>
      <c r="F2167" s="2" t="str">
        <f t="shared" ca="1" si="347"/>
        <v/>
      </c>
      <c r="BD2167" s="49">
        <f t="shared" ca="1" si="342"/>
        <v>815.5</v>
      </c>
      <c r="BE2167" s="3">
        <f t="shared" ca="1" si="341"/>
        <v>8.1500000000000003E-2</v>
      </c>
      <c r="BF2167" s="3">
        <f t="shared" ca="1" si="343"/>
        <v>-1.3950525282585462</v>
      </c>
      <c r="BG2167" s="9">
        <f t="shared" ca="1" si="344"/>
        <v>0</v>
      </c>
      <c r="BH2167" s="6">
        <f ca="1">IF(ISNUMBER('Descriptive Stats'!BF2167),'Descriptive Stats'!BF2167,#N/A)</f>
        <v>-1.3950525282585462</v>
      </c>
      <c r="BI2167" s="6">
        <f ca="1">IF(ISNUMBER('Descriptive Stats'!E2167),'Descriptive Stats'!E2167,#N/A)</f>
        <v>0</v>
      </c>
    </row>
    <row r="2168" spans="1:61" ht="14.4" x14ac:dyDescent="0.3">
      <c r="A2168" s="2">
        <f>ROW()</f>
        <v>2168</v>
      </c>
      <c r="B2168" s="56"/>
      <c r="C2168" s="8">
        <f t="shared" ca="1" si="345"/>
        <v>4</v>
      </c>
      <c r="D2168" s="8">
        <f t="shared" ca="1" si="346"/>
        <v>0</v>
      </c>
      <c r="E2168" s="50">
        <f t="shared" ca="1" si="340"/>
        <v>0</v>
      </c>
      <c r="F2168" s="2" t="str">
        <f t="shared" ca="1" si="347"/>
        <v/>
      </c>
      <c r="BD2168" s="49">
        <f t="shared" ca="1" si="342"/>
        <v>815.5</v>
      </c>
      <c r="BE2168" s="3">
        <f t="shared" ca="1" si="341"/>
        <v>8.1500000000000003E-2</v>
      </c>
      <c r="BF2168" s="3">
        <f t="shared" ca="1" si="343"/>
        <v>-1.3950525282585462</v>
      </c>
      <c r="BG2168" s="9">
        <f t="shared" ca="1" si="344"/>
        <v>0</v>
      </c>
      <c r="BH2168" s="6">
        <f ca="1">IF(ISNUMBER('Descriptive Stats'!BF2168),'Descriptive Stats'!BF2168,#N/A)</f>
        <v>-1.3950525282585462</v>
      </c>
      <c r="BI2168" s="6">
        <f ca="1">IF(ISNUMBER('Descriptive Stats'!E2168),'Descriptive Stats'!E2168,#N/A)</f>
        <v>0</v>
      </c>
    </row>
    <row r="2169" spans="1:61" ht="14.4" x14ac:dyDescent="0.3">
      <c r="A2169" s="2">
        <f>ROW()</f>
        <v>2169</v>
      </c>
      <c r="B2169" s="56"/>
      <c r="C2169" s="8">
        <f t="shared" ca="1" si="345"/>
        <v>4</v>
      </c>
      <c r="D2169" s="8">
        <f t="shared" ca="1" si="346"/>
        <v>0</v>
      </c>
      <c r="E2169" s="50">
        <f t="shared" ca="1" si="340"/>
        <v>4</v>
      </c>
      <c r="F2169" s="2" t="str">
        <f t="shared" ca="1" si="347"/>
        <v/>
      </c>
      <c r="BD2169" s="49">
        <f t="shared" ca="1" si="342"/>
        <v>3442</v>
      </c>
      <c r="BE2169" s="3">
        <f t="shared" ca="1" si="341"/>
        <v>0.34415000000000001</v>
      </c>
      <c r="BF2169" s="3">
        <f t="shared" ca="1" si="343"/>
        <v>-0.40116316278173481</v>
      </c>
      <c r="BG2169" s="9">
        <f t="shared" ca="1" si="344"/>
        <v>4</v>
      </c>
      <c r="BH2169" s="6">
        <f ca="1">IF(ISNUMBER('Descriptive Stats'!BF2169),'Descriptive Stats'!BF2169,#N/A)</f>
        <v>-0.40116316278173481</v>
      </c>
      <c r="BI2169" s="6">
        <f ca="1">IF(ISNUMBER('Descriptive Stats'!E2169),'Descriptive Stats'!E2169,#N/A)</f>
        <v>4</v>
      </c>
    </row>
    <row r="2170" spans="1:61" ht="14.4" x14ac:dyDescent="0.3">
      <c r="A2170" s="2">
        <f>ROW()</f>
        <v>2170</v>
      </c>
      <c r="B2170" s="56"/>
      <c r="C2170" s="8">
        <f t="shared" ca="1" si="345"/>
        <v>13</v>
      </c>
      <c r="D2170" s="8">
        <f t="shared" ca="1" si="346"/>
        <v>4</v>
      </c>
      <c r="E2170" s="50">
        <f t="shared" ca="1" si="340"/>
        <v>19</v>
      </c>
      <c r="F2170" s="2" t="str">
        <f t="shared" ca="1" si="347"/>
        <v>X</v>
      </c>
      <c r="BD2170" s="49">
        <f t="shared" ca="1" si="342"/>
        <v>5294</v>
      </c>
      <c r="BE2170" s="3">
        <f t="shared" ca="1" si="341"/>
        <v>0.52934999999999999</v>
      </c>
      <c r="BF2170" s="3">
        <f t="shared" ca="1" si="343"/>
        <v>7.3636031452008061E-2</v>
      </c>
      <c r="BG2170" s="9">
        <f t="shared" ca="1" si="344"/>
        <v>19</v>
      </c>
      <c r="BH2170" s="6">
        <f ca="1">IF(ISNUMBER('Descriptive Stats'!BF2170),'Descriptive Stats'!BF2170,#N/A)</f>
        <v>7.3636031452008061E-2</v>
      </c>
      <c r="BI2170" s="6">
        <f ca="1">IF(ISNUMBER('Descriptive Stats'!E2170),'Descriptive Stats'!E2170,#N/A)</f>
        <v>19</v>
      </c>
    </row>
    <row r="2171" spans="1:61" ht="14.4" x14ac:dyDescent="0.3">
      <c r="A2171" s="2">
        <f>ROW()</f>
        <v>2171</v>
      </c>
      <c r="B2171" s="56"/>
      <c r="C2171" s="8">
        <f t="shared" ca="1" si="345"/>
        <v>7</v>
      </c>
      <c r="D2171" s="8">
        <f t="shared" ca="1" si="346"/>
        <v>19</v>
      </c>
      <c r="E2171" s="50">
        <f t="shared" ca="1" si="340"/>
        <v>19</v>
      </c>
      <c r="F2171" s="2" t="str">
        <f t="shared" ca="1" si="347"/>
        <v>X</v>
      </c>
      <c r="BD2171" s="49">
        <f t="shared" ca="1" si="342"/>
        <v>5294</v>
      </c>
      <c r="BE2171" s="3">
        <f t="shared" ca="1" si="341"/>
        <v>0.52934999999999999</v>
      </c>
      <c r="BF2171" s="3">
        <f t="shared" ca="1" si="343"/>
        <v>7.3636031452008061E-2</v>
      </c>
      <c r="BG2171" s="9">
        <f t="shared" ca="1" si="344"/>
        <v>19</v>
      </c>
      <c r="BH2171" s="6">
        <f ca="1">IF(ISNUMBER('Descriptive Stats'!BF2171),'Descriptive Stats'!BF2171,#N/A)</f>
        <v>7.3636031452008061E-2</v>
      </c>
      <c r="BI2171" s="6">
        <f ca="1">IF(ISNUMBER('Descriptive Stats'!E2171),'Descriptive Stats'!E2171,#N/A)</f>
        <v>19</v>
      </c>
    </row>
    <row r="2172" spans="1:61" ht="14.4" x14ac:dyDescent="0.3">
      <c r="A2172" s="2">
        <f>ROW()</f>
        <v>2172</v>
      </c>
      <c r="B2172" s="56"/>
      <c r="C2172" s="8">
        <f t="shared" ca="1" si="345"/>
        <v>7</v>
      </c>
      <c r="D2172" s="8">
        <f t="shared" ca="1" si="346"/>
        <v>19</v>
      </c>
      <c r="E2172" s="50">
        <f t="shared" ca="1" si="340"/>
        <v>2</v>
      </c>
      <c r="F2172" s="2" t="str">
        <f t="shared" ca="1" si="347"/>
        <v/>
      </c>
      <c r="BD2172" s="49">
        <f t="shared" ca="1" si="342"/>
        <v>2595</v>
      </c>
      <c r="BE2172" s="3">
        <f t="shared" ca="1" si="341"/>
        <v>0.25945000000000001</v>
      </c>
      <c r="BF2172" s="3">
        <f t="shared" ca="1" si="343"/>
        <v>-0.6450419512753276</v>
      </c>
      <c r="BG2172" s="9">
        <f t="shared" ca="1" si="344"/>
        <v>2</v>
      </c>
      <c r="BH2172" s="6">
        <f ca="1">IF(ISNUMBER('Descriptive Stats'!BF2172),'Descriptive Stats'!BF2172,#N/A)</f>
        <v>-0.6450419512753276</v>
      </c>
      <c r="BI2172" s="6">
        <f ca="1">IF(ISNUMBER('Descriptive Stats'!E2172),'Descriptive Stats'!E2172,#N/A)</f>
        <v>2</v>
      </c>
    </row>
    <row r="2173" spans="1:61" ht="14.4" x14ac:dyDescent="0.3">
      <c r="A2173" s="2">
        <f>ROW()</f>
        <v>2173</v>
      </c>
      <c r="B2173" s="56"/>
      <c r="C2173" s="8">
        <f t="shared" ca="1" si="345"/>
        <v>17</v>
      </c>
      <c r="D2173" s="8">
        <f t="shared" ca="1" si="346"/>
        <v>2</v>
      </c>
      <c r="E2173" s="50">
        <f t="shared" ca="1" si="340"/>
        <v>1</v>
      </c>
      <c r="F2173" s="2" t="str">
        <f t="shared" ca="1" si="347"/>
        <v/>
      </c>
      <c r="BD2173" s="49">
        <f t="shared" ca="1" si="342"/>
        <v>1871</v>
      </c>
      <c r="BE2173" s="3">
        <f t="shared" ca="1" si="341"/>
        <v>0.18704999999999999</v>
      </c>
      <c r="BF2173" s="3">
        <f t="shared" ca="1" si="343"/>
        <v>-0.88881967520906158</v>
      </c>
      <c r="BG2173" s="9">
        <f t="shared" ca="1" si="344"/>
        <v>1</v>
      </c>
      <c r="BH2173" s="6">
        <f ca="1">IF(ISNUMBER('Descriptive Stats'!BF2173),'Descriptive Stats'!BF2173,#N/A)</f>
        <v>-0.88881967520906158</v>
      </c>
      <c r="BI2173" s="6">
        <f ca="1">IF(ISNUMBER('Descriptive Stats'!E2173),'Descriptive Stats'!E2173,#N/A)</f>
        <v>1</v>
      </c>
    </row>
    <row r="2174" spans="1:61" ht="14.4" x14ac:dyDescent="0.3">
      <c r="A2174" s="2">
        <f>ROW()</f>
        <v>2174</v>
      </c>
      <c r="B2174" s="56"/>
      <c r="C2174" s="8">
        <f t="shared" ca="1" si="345"/>
        <v>12</v>
      </c>
      <c r="D2174" s="8">
        <f t="shared" ca="1" si="346"/>
        <v>1</v>
      </c>
      <c r="E2174" s="50">
        <f t="shared" ca="1" si="340"/>
        <v>1</v>
      </c>
      <c r="F2174" s="2" t="str">
        <f t="shared" ca="1" si="347"/>
        <v/>
      </c>
      <c r="BD2174" s="49">
        <f t="shared" ca="1" si="342"/>
        <v>1871</v>
      </c>
      <c r="BE2174" s="3">
        <f t="shared" ca="1" si="341"/>
        <v>0.18704999999999999</v>
      </c>
      <c r="BF2174" s="3">
        <f t="shared" ca="1" si="343"/>
        <v>-0.88881967520906158</v>
      </c>
      <c r="BG2174" s="9">
        <f t="shared" ca="1" si="344"/>
        <v>1</v>
      </c>
      <c r="BH2174" s="6">
        <f ca="1">IF(ISNUMBER('Descriptive Stats'!BF2174),'Descriptive Stats'!BF2174,#N/A)</f>
        <v>-0.88881967520906158</v>
      </c>
      <c r="BI2174" s="6">
        <f ca="1">IF(ISNUMBER('Descriptive Stats'!E2174),'Descriptive Stats'!E2174,#N/A)</f>
        <v>1</v>
      </c>
    </row>
    <row r="2175" spans="1:61" ht="14.4" x14ac:dyDescent="0.3">
      <c r="A2175" s="2">
        <f>ROW()</f>
        <v>2175</v>
      </c>
      <c r="B2175" s="56"/>
      <c r="C2175" s="8">
        <f t="shared" ca="1" si="345"/>
        <v>8</v>
      </c>
      <c r="D2175" s="8">
        <f t="shared" ca="1" si="346"/>
        <v>1</v>
      </c>
      <c r="E2175" s="50">
        <f t="shared" ca="1" si="340"/>
        <v>19</v>
      </c>
      <c r="F2175" s="2" t="str">
        <f t="shared" ca="1" si="347"/>
        <v>X</v>
      </c>
      <c r="BD2175" s="49">
        <f t="shared" ca="1" si="342"/>
        <v>5294</v>
      </c>
      <c r="BE2175" s="3">
        <f t="shared" ca="1" si="341"/>
        <v>0.52934999999999999</v>
      </c>
      <c r="BF2175" s="3">
        <f t="shared" ca="1" si="343"/>
        <v>7.3636031452008061E-2</v>
      </c>
      <c r="BG2175" s="9">
        <f t="shared" ca="1" si="344"/>
        <v>19</v>
      </c>
      <c r="BH2175" s="6">
        <f ca="1">IF(ISNUMBER('Descriptive Stats'!BF2175),'Descriptive Stats'!BF2175,#N/A)</f>
        <v>7.3636031452008061E-2</v>
      </c>
      <c r="BI2175" s="6">
        <f ca="1">IF(ISNUMBER('Descriptive Stats'!E2175),'Descriptive Stats'!E2175,#N/A)</f>
        <v>19</v>
      </c>
    </row>
    <row r="2176" spans="1:61" ht="14.4" x14ac:dyDescent="0.3">
      <c r="A2176" s="2">
        <f>ROW()</f>
        <v>2176</v>
      </c>
      <c r="B2176" s="56"/>
      <c r="C2176" s="8">
        <f t="shared" ca="1" si="345"/>
        <v>7</v>
      </c>
      <c r="D2176" s="8">
        <f t="shared" ca="1" si="346"/>
        <v>19</v>
      </c>
      <c r="E2176" s="50">
        <f t="shared" ca="1" si="340"/>
        <v>0</v>
      </c>
      <c r="F2176" s="2" t="str">
        <f t="shared" ca="1" si="347"/>
        <v/>
      </c>
      <c r="BD2176" s="49">
        <f t="shared" ca="1" si="342"/>
        <v>815.5</v>
      </c>
      <c r="BE2176" s="3">
        <f t="shared" ca="1" si="341"/>
        <v>8.1500000000000003E-2</v>
      </c>
      <c r="BF2176" s="3">
        <f t="shared" ca="1" si="343"/>
        <v>-1.3950525282585462</v>
      </c>
      <c r="BG2176" s="9">
        <f t="shared" ca="1" si="344"/>
        <v>0</v>
      </c>
      <c r="BH2176" s="6">
        <f ca="1">IF(ISNUMBER('Descriptive Stats'!BF2176),'Descriptive Stats'!BF2176,#N/A)</f>
        <v>-1.3950525282585462</v>
      </c>
      <c r="BI2176" s="6">
        <f ca="1">IF(ISNUMBER('Descriptive Stats'!E2176),'Descriptive Stats'!E2176,#N/A)</f>
        <v>0</v>
      </c>
    </row>
    <row r="2177" spans="1:61" ht="14.4" x14ac:dyDescent="0.3">
      <c r="A2177" s="2">
        <f>ROW()</f>
        <v>2177</v>
      </c>
      <c r="B2177" s="56"/>
      <c r="C2177" s="8">
        <f t="shared" ca="1" si="345"/>
        <v>4</v>
      </c>
      <c r="D2177" s="8">
        <f t="shared" ca="1" si="346"/>
        <v>0</v>
      </c>
      <c r="E2177" s="50">
        <f t="shared" ca="1" si="340"/>
        <v>9</v>
      </c>
      <c r="F2177" s="2" t="str">
        <f t="shared" ca="1" si="347"/>
        <v/>
      </c>
      <c r="BD2177" s="49">
        <f t="shared" ca="1" si="342"/>
        <v>4819</v>
      </c>
      <c r="BE2177" s="3">
        <f t="shared" ca="1" si="341"/>
        <v>0.48185</v>
      </c>
      <c r="BF2177" s="3">
        <f t="shared" ca="1" si="343"/>
        <v>-4.5511009098988427E-2</v>
      </c>
      <c r="BG2177" s="9">
        <f t="shared" ca="1" si="344"/>
        <v>9</v>
      </c>
      <c r="BH2177" s="6">
        <f ca="1">IF(ISNUMBER('Descriptive Stats'!BF2177),'Descriptive Stats'!BF2177,#N/A)</f>
        <v>-4.5511009098988427E-2</v>
      </c>
      <c r="BI2177" s="6">
        <f ca="1">IF(ISNUMBER('Descriptive Stats'!E2177),'Descriptive Stats'!E2177,#N/A)</f>
        <v>9</v>
      </c>
    </row>
    <row r="2178" spans="1:61" ht="14.4" x14ac:dyDescent="0.3">
      <c r="A2178" s="2">
        <f>ROW()</f>
        <v>2178</v>
      </c>
      <c r="B2178" s="56"/>
      <c r="C2178" s="8">
        <f t="shared" ca="1" si="345"/>
        <v>23</v>
      </c>
      <c r="D2178" s="8">
        <f t="shared" ca="1" si="346"/>
        <v>9</v>
      </c>
      <c r="E2178" s="50">
        <f t="shared" ca="1" si="340"/>
        <v>6</v>
      </c>
      <c r="F2178" s="2" t="str">
        <f t="shared" ca="1" si="347"/>
        <v/>
      </c>
      <c r="BD2178" s="49">
        <f t="shared" ca="1" si="342"/>
        <v>3900</v>
      </c>
      <c r="BE2178" s="3">
        <f t="shared" ca="1" si="341"/>
        <v>0.38995000000000002</v>
      </c>
      <c r="BF2178" s="3">
        <f t="shared" ca="1" si="343"/>
        <v>-0.2794493539703507</v>
      </c>
      <c r="BG2178" s="9">
        <f t="shared" ca="1" si="344"/>
        <v>6</v>
      </c>
      <c r="BH2178" s="6">
        <f ca="1">IF(ISNUMBER('Descriptive Stats'!BF2178),'Descriptive Stats'!BF2178,#N/A)</f>
        <v>-0.2794493539703507</v>
      </c>
      <c r="BI2178" s="6">
        <f ca="1">IF(ISNUMBER('Descriptive Stats'!E2178),'Descriptive Stats'!E2178,#N/A)</f>
        <v>6</v>
      </c>
    </row>
    <row r="2179" spans="1:61" ht="14.4" x14ac:dyDescent="0.3">
      <c r="A2179" s="2">
        <f>ROW()</f>
        <v>2179</v>
      </c>
      <c r="B2179" s="56"/>
      <c r="C2179" s="8">
        <f t="shared" ca="1" si="345"/>
        <v>16</v>
      </c>
      <c r="D2179" s="8">
        <f t="shared" ca="1" si="346"/>
        <v>6</v>
      </c>
      <c r="E2179" s="50">
        <f t="shared" ref="E2179:E2242" ca="1" si="348">IF(0=MOD(ROW(),$J$1),AVERAGE(OFFSET($D$2,ROW()-$J$1,0,$J$1,1)),"")</f>
        <v>3</v>
      </c>
      <c r="F2179" s="2" t="str">
        <f t="shared" ca="1" si="347"/>
        <v/>
      </c>
      <c r="BD2179" s="49">
        <f t="shared" ca="1" si="342"/>
        <v>3200</v>
      </c>
      <c r="BE2179" s="3">
        <f t="shared" ca="1" si="341"/>
        <v>0.31995000000000001</v>
      </c>
      <c r="BF2179" s="3">
        <f t="shared" ca="1" si="343"/>
        <v>-0.46783862043457014</v>
      </c>
      <c r="BG2179" s="9">
        <f t="shared" ca="1" si="344"/>
        <v>3</v>
      </c>
      <c r="BH2179" s="6">
        <f ca="1">IF(ISNUMBER('Descriptive Stats'!BF2179),'Descriptive Stats'!BF2179,#N/A)</f>
        <v>-0.46783862043457014</v>
      </c>
      <c r="BI2179" s="6">
        <f ca="1">IF(ISNUMBER('Descriptive Stats'!E2179),'Descriptive Stats'!E2179,#N/A)</f>
        <v>3</v>
      </c>
    </row>
    <row r="2180" spans="1:61" ht="14.4" x14ac:dyDescent="0.3">
      <c r="A2180" s="2">
        <f>ROW()</f>
        <v>2180</v>
      </c>
      <c r="B2180" s="56"/>
      <c r="C2180" s="8">
        <f t="shared" ca="1" si="345"/>
        <v>10</v>
      </c>
      <c r="D2180" s="8">
        <f t="shared" ca="1" si="346"/>
        <v>3</v>
      </c>
      <c r="E2180" s="50">
        <f t="shared" ca="1" si="348"/>
        <v>9</v>
      </c>
      <c r="F2180" s="2" t="str">
        <f t="shared" ca="1" si="347"/>
        <v/>
      </c>
      <c r="BD2180" s="49">
        <f t="shared" ca="1" si="342"/>
        <v>4819</v>
      </c>
      <c r="BE2180" s="3">
        <f t="shared" ca="1" si="341"/>
        <v>0.48185</v>
      </c>
      <c r="BF2180" s="3">
        <f t="shared" ca="1" si="343"/>
        <v>-4.5511009098988427E-2</v>
      </c>
      <c r="BG2180" s="9">
        <f t="shared" ca="1" si="344"/>
        <v>9</v>
      </c>
      <c r="BH2180" s="6">
        <f ca="1">IF(ISNUMBER('Descriptive Stats'!BF2180),'Descriptive Stats'!BF2180,#N/A)</f>
        <v>-4.5511009098988427E-2</v>
      </c>
      <c r="BI2180" s="6">
        <f ca="1">IF(ISNUMBER('Descriptive Stats'!E2180),'Descriptive Stats'!E2180,#N/A)</f>
        <v>9</v>
      </c>
    </row>
    <row r="2181" spans="1:61" ht="14.4" x14ac:dyDescent="0.3">
      <c r="A2181" s="2">
        <f>ROW()</f>
        <v>2181</v>
      </c>
      <c r="B2181" s="56"/>
      <c r="C2181" s="8">
        <f t="shared" ca="1" si="345"/>
        <v>23</v>
      </c>
      <c r="D2181" s="8">
        <f t="shared" ca="1" si="346"/>
        <v>9</v>
      </c>
      <c r="E2181" s="50">
        <f t="shared" ca="1" si="348"/>
        <v>15</v>
      </c>
      <c r="F2181" s="2" t="str">
        <f t="shared" ca="1" si="347"/>
        <v/>
      </c>
      <c r="BD2181" s="49">
        <f t="shared" ca="1" si="342"/>
        <v>5051.5</v>
      </c>
      <c r="BE2181" s="3">
        <f t="shared" ca="1" si="341"/>
        <v>0.50509999999999999</v>
      </c>
      <c r="BF2181" s="3">
        <f t="shared" ca="1" si="343"/>
        <v>1.2784152420787677E-2</v>
      </c>
      <c r="BG2181" s="9">
        <f t="shared" ca="1" si="344"/>
        <v>15</v>
      </c>
      <c r="BH2181" s="6">
        <f ca="1">IF(ISNUMBER('Descriptive Stats'!BF2181),'Descriptive Stats'!BF2181,#N/A)</f>
        <v>1.2784152420787677E-2</v>
      </c>
      <c r="BI2181" s="6">
        <f ca="1">IF(ISNUMBER('Descriptive Stats'!E2181),'Descriptive Stats'!E2181,#N/A)</f>
        <v>15</v>
      </c>
    </row>
    <row r="2182" spans="1:61" ht="14.4" x14ac:dyDescent="0.3">
      <c r="A2182" s="2">
        <f>ROW()</f>
        <v>2182</v>
      </c>
      <c r="B2182" s="56"/>
      <c r="C2182" s="8">
        <f t="shared" ca="1" si="345"/>
        <v>24</v>
      </c>
      <c r="D2182" s="8">
        <f t="shared" ca="1" si="346"/>
        <v>15</v>
      </c>
      <c r="E2182" s="50">
        <f t="shared" ca="1" si="348"/>
        <v>0</v>
      </c>
      <c r="F2182" s="2" t="str">
        <f t="shared" ca="1" si="347"/>
        <v/>
      </c>
      <c r="BD2182" s="49">
        <f t="shared" ca="1" si="342"/>
        <v>815.5</v>
      </c>
      <c r="BE2182" s="3">
        <f t="shared" ca="1" si="341"/>
        <v>8.1500000000000003E-2</v>
      </c>
      <c r="BF2182" s="3">
        <f t="shared" ca="1" si="343"/>
        <v>-1.3950525282585462</v>
      </c>
      <c r="BG2182" s="9">
        <f t="shared" ca="1" si="344"/>
        <v>0</v>
      </c>
      <c r="BH2182" s="6">
        <f ca="1">IF(ISNUMBER('Descriptive Stats'!BF2182),'Descriptive Stats'!BF2182,#N/A)</f>
        <v>-1.3950525282585462</v>
      </c>
      <c r="BI2182" s="6">
        <f ca="1">IF(ISNUMBER('Descriptive Stats'!E2182),'Descriptive Stats'!E2182,#N/A)</f>
        <v>0</v>
      </c>
    </row>
    <row r="2183" spans="1:61" ht="14.4" x14ac:dyDescent="0.3">
      <c r="A2183" s="2">
        <f>ROW()</f>
        <v>2183</v>
      </c>
      <c r="B2183" s="56"/>
      <c r="C2183" s="8">
        <f t="shared" ca="1" si="345"/>
        <v>22</v>
      </c>
      <c r="D2183" s="8">
        <f t="shared" ca="1" si="346"/>
        <v>0</v>
      </c>
      <c r="E2183" s="50">
        <f t="shared" ca="1" si="348"/>
        <v>6</v>
      </c>
      <c r="F2183" s="2" t="str">
        <f t="shared" ca="1" si="347"/>
        <v/>
      </c>
      <c r="BD2183" s="49">
        <f t="shared" ca="1" si="342"/>
        <v>3900</v>
      </c>
      <c r="BE2183" s="3">
        <f t="shared" ref="BE2183:BE2246" ca="1" si="349">IF(ISNUMBER(BD2183),(BD2183-0.5)/$BK$4,"")</f>
        <v>0.38995000000000002</v>
      </c>
      <c r="BF2183" s="3">
        <f t="shared" ca="1" si="343"/>
        <v>-0.2794493539703507</v>
      </c>
      <c r="BG2183" s="9">
        <f t="shared" ca="1" si="344"/>
        <v>6</v>
      </c>
      <c r="BH2183" s="6">
        <f ca="1">IF(ISNUMBER('Descriptive Stats'!BF2183),'Descriptive Stats'!BF2183,#N/A)</f>
        <v>-0.2794493539703507</v>
      </c>
      <c r="BI2183" s="6">
        <f ca="1">IF(ISNUMBER('Descriptive Stats'!E2183),'Descriptive Stats'!E2183,#N/A)</f>
        <v>6</v>
      </c>
    </row>
    <row r="2184" spans="1:61" ht="14.4" x14ac:dyDescent="0.3">
      <c r="A2184" s="2">
        <f>ROW()</f>
        <v>2184</v>
      </c>
      <c r="B2184" s="56"/>
      <c r="C2184" s="8">
        <f t="shared" ca="1" si="345"/>
        <v>2</v>
      </c>
      <c r="D2184" s="8">
        <f t="shared" ca="1" si="346"/>
        <v>6</v>
      </c>
      <c r="E2184" s="50">
        <f t="shared" ca="1" si="348"/>
        <v>1</v>
      </c>
      <c r="F2184" s="2" t="str">
        <f t="shared" ca="1" si="347"/>
        <v/>
      </c>
      <c r="BD2184" s="49">
        <f t="shared" ref="BD2184:BD2247" ca="1" si="350">IF(ISNUMBER(BG2184),_xlfn.RANK.AVG(BG2184,$BG$2:$BG$5414,1),"")</f>
        <v>1871</v>
      </c>
      <c r="BE2184" s="3">
        <f t="shared" ca="1" si="349"/>
        <v>0.18704999999999999</v>
      </c>
      <c r="BF2184" s="3">
        <f t="shared" ca="1" si="343"/>
        <v>-0.88881967520906158</v>
      </c>
      <c r="BG2184" s="9">
        <f t="shared" ca="1" si="344"/>
        <v>1</v>
      </c>
      <c r="BH2184" s="6">
        <f ca="1">IF(ISNUMBER('Descriptive Stats'!BF2184),'Descriptive Stats'!BF2184,#N/A)</f>
        <v>-0.88881967520906158</v>
      </c>
      <c r="BI2184" s="6">
        <f ca="1">IF(ISNUMBER('Descriptive Stats'!E2184),'Descriptive Stats'!E2184,#N/A)</f>
        <v>1</v>
      </c>
    </row>
    <row r="2185" spans="1:61" ht="14.4" x14ac:dyDescent="0.3">
      <c r="A2185" s="2">
        <f>ROW()</f>
        <v>2185</v>
      </c>
      <c r="B2185" s="56"/>
      <c r="C2185" s="8">
        <f t="shared" ca="1" si="345"/>
        <v>8</v>
      </c>
      <c r="D2185" s="8">
        <f t="shared" ca="1" si="346"/>
        <v>1</v>
      </c>
      <c r="E2185" s="50">
        <f t="shared" ca="1" si="348"/>
        <v>15</v>
      </c>
      <c r="F2185" s="2" t="str">
        <f t="shared" ca="1" si="347"/>
        <v/>
      </c>
      <c r="BD2185" s="49">
        <f t="shared" ca="1" si="350"/>
        <v>5051.5</v>
      </c>
      <c r="BE2185" s="3">
        <f t="shared" ca="1" si="349"/>
        <v>0.50509999999999999</v>
      </c>
      <c r="BF2185" s="3">
        <f t="shared" ref="BF2185:BF2248" ca="1" si="351">IF(ISNUMBER(BE2185),_xlfn.NORM.INV(BE2185,0,1),"")</f>
        <v>1.2784152420787677E-2</v>
      </c>
      <c r="BG2185" s="9">
        <f t="shared" ref="BG2185:BG2248" ca="1" si="352">IF(ISNUMBER(E2185),E2185,"")</f>
        <v>15</v>
      </c>
      <c r="BH2185" s="6">
        <f ca="1">IF(ISNUMBER('Descriptive Stats'!BF2185),'Descriptive Stats'!BF2185,#N/A)</f>
        <v>1.2784152420787677E-2</v>
      </c>
      <c r="BI2185" s="6">
        <f ca="1">IF(ISNUMBER('Descriptive Stats'!E2185),'Descriptive Stats'!E2185,#N/A)</f>
        <v>15</v>
      </c>
    </row>
    <row r="2186" spans="1:61" ht="14.4" x14ac:dyDescent="0.3">
      <c r="A2186" s="2">
        <f>ROW()</f>
        <v>2186</v>
      </c>
      <c r="B2186" s="56"/>
      <c r="C2186" s="8">
        <f t="shared" ca="1" si="345"/>
        <v>24</v>
      </c>
      <c r="D2186" s="8">
        <f t="shared" ca="1" si="346"/>
        <v>15</v>
      </c>
      <c r="E2186" s="50">
        <f t="shared" ca="1" si="348"/>
        <v>7</v>
      </c>
      <c r="F2186" s="2" t="str">
        <f t="shared" ca="1" si="347"/>
        <v/>
      </c>
      <c r="BD2186" s="49">
        <f t="shared" ca="1" si="350"/>
        <v>4473.5</v>
      </c>
      <c r="BE2186" s="3">
        <f t="shared" ca="1" si="349"/>
        <v>0.44729999999999998</v>
      </c>
      <c r="BF2186" s="3">
        <f t="shared" ca="1" si="351"/>
        <v>-0.13248586824472414</v>
      </c>
      <c r="BG2186" s="9">
        <f t="shared" ca="1" si="352"/>
        <v>7</v>
      </c>
      <c r="BH2186" s="6">
        <f ca="1">IF(ISNUMBER('Descriptive Stats'!BF2186),'Descriptive Stats'!BF2186,#N/A)</f>
        <v>-0.13248586824472414</v>
      </c>
      <c r="BI2186" s="6">
        <f ca="1">IF(ISNUMBER('Descriptive Stats'!E2186),'Descriptive Stats'!E2186,#N/A)</f>
        <v>7</v>
      </c>
    </row>
    <row r="2187" spans="1:61" ht="14.4" x14ac:dyDescent="0.3">
      <c r="A2187" s="2">
        <f>ROW()</f>
        <v>2187</v>
      </c>
      <c r="B2187" s="56"/>
      <c r="C2187" s="8">
        <f t="shared" ca="1" si="345"/>
        <v>19</v>
      </c>
      <c r="D2187" s="8">
        <f t="shared" ca="1" si="346"/>
        <v>7</v>
      </c>
      <c r="E2187" s="50">
        <f t="shared" ca="1" si="348"/>
        <v>19</v>
      </c>
      <c r="F2187" s="2" t="str">
        <f t="shared" ca="1" si="347"/>
        <v>X</v>
      </c>
      <c r="BD2187" s="49">
        <f t="shared" ca="1" si="350"/>
        <v>5294</v>
      </c>
      <c r="BE2187" s="3">
        <f t="shared" ca="1" si="349"/>
        <v>0.52934999999999999</v>
      </c>
      <c r="BF2187" s="3">
        <f t="shared" ca="1" si="351"/>
        <v>7.3636031452008061E-2</v>
      </c>
      <c r="BG2187" s="9">
        <f t="shared" ca="1" si="352"/>
        <v>19</v>
      </c>
      <c r="BH2187" s="6">
        <f ca="1">IF(ISNUMBER('Descriptive Stats'!BF2187),'Descriptive Stats'!BF2187,#N/A)</f>
        <v>7.3636031452008061E-2</v>
      </c>
      <c r="BI2187" s="6">
        <f ca="1">IF(ISNUMBER('Descriptive Stats'!E2187),'Descriptive Stats'!E2187,#N/A)</f>
        <v>19</v>
      </c>
    </row>
    <row r="2188" spans="1:61" ht="14.4" x14ac:dyDescent="0.3">
      <c r="A2188" s="2">
        <f>ROW()</f>
        <v>2188</v>
      </c>
      <c r="B2188" s="56"/>
      <c r="C2188" s="8">
        <f t="shared" ca="1" si="345"/>
        <v>7</v>
      </c>
      <c r="D2188" s="8">
        <f t="shared" ca="1" si="346"/>
        <v>19</v>
      </c>
      <c r="E2188" s="50">
        <f t="shared" ca="1" si="348"/>
        <v>0</v>
      </c>
      <c r="F2188" s="2" t="str">
        <f t="shared" ca="1" si="347"/>
        <v/>
      </c>
      <c r="BD2188" s="49">
        <f t="shared" ca="1" si="350"/>
        <v>815.5</v>
      </c>
      <c r="BE2188" s="3">
        <f t="shared" ca="1" si="349"/>
        <v>8.1500000000000003E-2</v>
      </c>
      <c r="BF2188" s="3">
        <f t="shared" ca="1" si="351"/>
        <v>-1.3950525282585462</v>
      </c>
      <c r="BG2188" s="9">
        <f t="shared" ca="1" si="352"/>
        <v>0</v>
      </c>
      <c r="BH2188" s="6">
        <f ca="1">IF(ISNUMBER('Descriptive Stats'!BF2188),'Descriptive Stats'!BF2188,#N/A)</f>
        <v>-1.3950525282585462</v>
      </c>
      <c r="BI2188" s="6">
        <f ca="1">IF(ISNUMBER('Descriptive Stats'!E2188),'Descriptive Stats'!E2188,#N/A)</f>
        <v>0</v>
      </c>
    </row>
    <row r="2189" spans="1:61" ht="14.4" x14ac:dyDescent="0.3">
      <c r="A2189" s="2">
        <f>ROW()</f>
        <v>2189</v>
      </c>
      <c r="B2189" s="56"/>
      <c r="C2189" s="8">
        <f t="shared" ca="1" si="345"/>
        <v>15</v>
      </c>
      <c r="D2189" s="8">
        <f t="shared" ca="1" si="346"/>
        <v>0</v>
      </c>
      <c r="E2189" s="50">
        <f t="shared" ca="1" si="348"/>
        <v>19</v>
      </c>
      <c r="F2189" s="2" t="str">
        <f t="shared" ca="1" si="347"/>
        <v>X</v>
      </c>
      <c r="BD2189" s="49">
        <f t="shared" ca="1" si="350"/>
        <v>5294</v>
      </c>
      <c r="BE2189" s="3">
        <f t="shared" ca="1" si="349"/>
        <v>0.52934999999999999</v>
      </c>
      <c r="BF2189" s="3">
        <f t="shared" ca="1" si="351"/>
        <v>7.3636031452008061E-2</v>
      </c>
      <c r="BG2189" s="9">
        <f t="shared" ca="1" si="352"/>
        <v>19</v>
      </c>
      <c r="BH2189" s="6">
        <f ca="1">IF(ISNUMBER('Descriptive Stats'!BF2189),'Descriptive Stats'!BF2189,#N/A)</f>
        <v>7.3636031452008061E-2</v>
      </c>
      <c r="BI2189" s="6">
        <f ca="1">IF(ISNUMBER('Descriptive Stats'!E2189),'Descriptive Stats'!E2189,#N/A)</f>
        <v>19</v>
      </c>
    </row>
    <row r="2190" spans="1:61" ht="14.4" x14ac:dyDescent="0.3">
      <c r="A2190" s="2">
        <f>ROW()</f>
        <v>2190</v>
      </c>
      <c r="B2190" s="56"/>
      <c r="C2190" s="8">
        <f t="shared" ca="1" si="345"/>
        <v>7</v>
      </c>
      <c r="D2190" s="8">
        <f t="shared" ca="1" si="346"/>
        <v>19</v>
      </c>
      <c r="E2190" s="50">
        <f t="shared" ca="1" si="348"/>
        <v>3</v>
      </c>
      <c r="F2190" s="2" t="str">
        <f t="shared" ca="1" si="347"/>
        <v/>
      </c>
      <c r="BD2190" s="49">
        <f t="shared" ca="1" si="350"/>
        <v>3200</v>
      </c>
      <c r="BE2190" s="3">
        <f t="shared" ca="1" si="349"/>
        <v>0.31995000000000001</v>
      </c>
      <c r="BF2190" s="3">
        <f t="shared" ca="1" si="351"/>
        <v>-0.46783862043457014</v>
      </c>
      <c r="BG2190" s="9">
        <f t="shared" ca="1" si="352"/>
        <v>3</v>
      </c>
      <c r="BH2190" s="6">
        <f ca="1">IF(ISNUMBER('Descriptive Stats'!BF2190),'Descriptive Stats'!BF2190,#N/A)</f>
        <v>-0.46783862043457014</v>
      </c>
      <c r="BI2190" s="6">
        <f ca="1">IF(ISNUMBER('Descriptive Stats'!E2190),'Descriptive Stats'!E2190,#N/A)</f>
        <v>3</v>
      </c>
    </row>
    <row r="2191" spans="1:61" ht="14.4" x14ac:dyDescent="0.3">
      <c r="A2191" s="2">
        <f>ROW()</f>
        <v>2191</v>
      </c>
      <c r="B2191" s="56"/>
      <c r="C2191" s="8">
        <f t="shared" ca="1" si="345"/>
        <v>10</v>
      </c>
      <c r="D2191" s="8">
        <f t="shared" ca="1" si="346"/>
        <v>3</v>
      </c>
      <c r="E2191" s="50">
        <f t="shared" ca="1" si="348"/>
        <v>6</v>
      </c>
      <c r="F2191" s="2" t="str">
        <f t="shared" ca="1" si="347"/>
        <v/>
      </c>
      <c r="BD2191" s="49">
        <f t="shared" ca="1" si="350"/>
        <v>3900</v>
      </c>
      <c r="BE2191" s="3">
        <f t="shared" ca="1" si="349"/>
        <v>0.38995000000000002</v>
      </c>
      <c r="BF2191" s="3">
        <f t="shared" ca="1" si="351"/>
        <v>-0.2794493539703507</v>
      </c>
      <c r="BG2191" s="9">
        <f t="shared" ca="1" si="352"/>
        <v>6</v>
      </c>
      <c r="BH2191" s="6">
        <f ca="1">IF(ISNUMBER('Descriptive Stats'!BF2191),'Descriptive Stats'!BF2191,#N/A)</f>
        <v>-0.2794493539703507</v>
      </c>
      <c r="BI2191" s="6">
        <f ca="1">IF(ISNUMBER('Descriptive Stats'!E2191),'Descriptive Stats'!E2191,#N/A)</f>
        <v>6</v>
      </c>
    </row>
    <row r="2192" spans="1:61" ht="14.4" x14ac:dyDescent="0.3">
      <c r="A2192" s="2">
        <f>ROW()</f>
        <v>2192</v>
      </c>
      <c r="B2192" s="56"/>
      <c r="C2192" s="8">
        <f t="shared" ca="1" si="345"/>
        <v>16</v>
      </c>
      <c r="D2192" s="8">
        <f t="shared" ca="1" si="346"/>
        <v>6</v>
      </c>
      <c r="E2192" s="50">
        <f t="shared" ca="1" si="348"/>
        <v>1</v>
      </c>
      <c r="F2192" s="2" t="str">
        <f t="shared" ca="1" si="347"/>
        <v/>
      </c>
      <c r="BD2192" s="49">
        <f t="shared" ca="1" si="350"/>
        <v>1871</v>
      </c>
      <c r="BE2192" s="3">
        <f t="shared" ca="1" si="349"/>
        <v>0.18704999999999999</v>
      </c>
      <c r="BF2192" s="3">
        <f t="shared" ca="1" si="351"/>
        <v>-0.88881967520906158</v>
      </c>
      <c r="BG2192" s="9">
        <f t="shared" ca="1" si="352"/>
        <v>1</v>
      </c>
      <c r="BH2192" s="6">
        <f ca="1">IF(ISNUMBER('Descriptive Stats'!BF2192),'Descriptive Stats'!BF2192,#N/A)</f>
        <v>-0.88881967520906158</v>
      </c>
      <c r="BI2192" s="6">
        <f ca="1">IF(ISNUMBER('Descriptive Stats'!E2192),'Descriptive Stats'!E2192,#N/A)</f>
        <v>1</v>
      </c>
    </row>
    <row r="2193" spans="1:61" ht="14.4" x14ac:dyDescent="0.3">
      <c r="A2193" s="2">
        <f>ROW()</f>
        <v>2193</v>
      </c>
      <c r="B2193" s="56"/>
      <c r="C2193" s="8">
        <f t="shared" ref="C2193:C2256" ca="1" si="353">RANDBETWEEN(2,COUNT(B:B))</f>
        <v>12</v>
      </c>
      <c r="D2193" s="8">
        <f t="shared" ref="D2193:D2256" ca="1" si="354">VLOOKUP(C2193,A:B,2,TRUE)</f>
        <v>1</v>
      </c>
      <c r="E2193" s="50">
        <f t="shared" ca="1" si="348"/>
        <v>1</v>
      </c>
      <c r="F2193" s="2" t="str">
        <f t="shared" ref="F2193:F2256" ca="1" si="355">IF(ISNUMBER(E2193),IF(OR(E2193&lt;$K$16,E2193&gt;$K$14),"X",""),"")</f>
        <v/>
      </c>
      <c r="BD2193" s="49">
        <f t="shared" ca="1" si="350"/>
        <v>1871</v>
      </c>
      <c r="BE2193" s="3">
        <f t="shared" ca="1" si="349"/>
        <v>0.18704999999999999</v>
      </c>
      <c r="BF2193" s="3">
        <f t="shared" ca="1" si="351"/>
        <v>-0.88881967520906158</v>
      </c>
      <c r="BG2193" s="9">
        <f t="shared" ca="1" si="352"/>
        <v>1</v>
      </c>
      <c r="BH2193" s="6">
        <f ca="1">IF(ISNUMBER('Descriptive Stats'!BF2193),'Descriptive Stats'!BF2193,#N/A)</f>
        <v>-0.88881967520906158</v>
      </c>
      <c r="BI2193" s="6">
        <f ca="1">IF(ISNUMBER('Descriptive Stats'!E2193),'Descriptive Stats'!E2193,#N/A)</f>
        <v>1</v>
      </c>
    </row>
    <row r="2194" spans="1:61" ht="14.4" x14ac:dyDescent="0.3">
      <c r="A2194" s="2">
        <f>ROW()</f>
        <v>2194</v>
      </c>
      <c r="B2194" s="56"/>
      <c r="C2194" s="8">
        <f t="shared" ca="1" si="353"/>
        <v>8</v>
      </c>
      <c r="D2194" s="8">
        <f t="shared" ca="1" si="354"/>
        <v>1</v>
      </c>
      <c r="E2194" s="50">
        <f t="shared" ca="1" si="348"/>
        <v>1</v>
      </c>
      <c r="F2194" s="2" t="str">
        <f t="shared" ca="1" si="355"/>
        <v/>
      </c>
      <c r="BD2194" s="49">
        <f t="shared" ca="1" si="350"/>
        <v>1871</v>
      </c>
      <c r="BE2194" s="3">
        <f t="shared" ca="1" si="349"/>
        <v>0.18704999999999999</v>
      </c>
      <c r="BF2194" s="3">
        <f t="shared" ca="1" si="351"/>
        <v>-0.88881967520906158</v>
      </c>
      <c r="BG2194" s="9">
        <f t="shared" ca="1" si="352"/>
        <v>1</v>
      </c>
      <c r="BH2194" s="6">
        <f ca="1">IF(ISNUMBER('Descriptive Stats'!BF2194),'Descriptive Stats'!BF2194,#N/A)</f>
        <v>-0.88881967520906158</v>
      </c>
      <c r="BI2194" s="6">
        <f ca="1">IF(ISNUMBER('Descriptive Stats'!E2194),'Descriptive Stats'!E2194,#N/A)</f>
        <v>1</v>
      </c>
    </row>
    <row r="2195" spans="1:61" ht="14.4" x14ac:dyDescent="0.3">
      <c r="A2195" s="2">
        <f>ROW()</f>
        <v>2195</v>
      </c>
      <c r="B2195" s="56"/>
      <c r="C2195" s="8">
        <f t="shared" ca="1" si="353"/>
        <v>12</v>
      </c>
      <c r="D2195" s="8">
        <f t="shared" ca="1" si="354"/>
        <v>1</v>
      </c>
      <c r="E2195" s="50">
        <f t="shared" ca="1" si="348"/>
        <v>1</v>
      </c>
      <c r="F2195" s="2" t="str">
        <f t="shared" ca="1" si="355"/>
        <v/>
      </c>
      <c r="BD2195" s="49">
        <f t="shared" ca="1" si="350"/>
        <v>1871</v>
      </c>
      <c r="BE2195" s="3">
        <f t="shared" ca="1" si="349"/>
        <v>0.18704999999999999</v>
      </c>
      <c r="BF2195" s="3">
        <f t="shared" ca="1" si="351"/>
        <v>-0.88881967520906158</v>
      </c>
      <c r="BG2195" s="9">
        <f t="shared" ca="1" si="352"/>
        <v>1</v>
      </c>
      <c r="BH2195" s="6">
        <f ca="1">IF(ISNUMBER('Descriptive Stats'!BF2195),'Descriptive Stats'!BF2195,#N/A)</f>
        <v>-0.88881967520906158</v>
      </c>
      <c r="BI2195" s="6">
        <f ca="1">IF(ISNUMBER('Descriptive Stats'!E2195),'Descriptive Stats'!E2195,#N/A)</f>
        <v>1</v>
      </c>
    </row>
    <row r="2196" spans="1:61" ht="14.4" x14ac:dyDescent="0.3">
      <c r="A2196" s="2">
        <f>ROW()</f>
        <v>2196</v>
      </c>
      <c r="B2196" s="56"/>
      <c r="C2196" s="8">
        <f t="shared" ca="1" si="353"/>
        <v>8</v>
      </c>
      <c r="D2196" s="8">
        <f t="shared" ca="1" si="354"/>
        <v>1</v>
      </c>
      <c r="E2196" s="50">
        <f t="shared" ca="1" si="348"/>
        <v>0</v>
      </c>
      <c r="F2196" s="2" t="str">
        <f t="shared" ca="1" si="355"/>
        <v/>
      </c>
      <c r="BD2196" s="49">
        <f t="shared" ca="1" si="350"/>
        <v>815.5</v>
      </c>
      <c r="BE2196" s="3">
        <f t="shared" ca="1" si="349"/>
        <v>8.1500000000000003E-2</v>
      </c>
      <c r="BF2196" s="3">
        <f t="shared" ca="1" si="351"/>
        <v>-1.3950525282585462</v>
      </c>
      <c r="BG2196" s="9">
        <f t="shared" ca="1" si="352"/>
        <v>0</v>
      </c>
      <c r="BH2196" s="6">
        <f ca="1">IF(ISNUMBER('Descriptive Stats'!BF2196),'Descriptive Stats'!BF2196,#N/A)</f>
        <v>-1.3950525282585462</v>
      </c>
      <c r="BI2196" s="6">
        <f ca="1">IF(ISNUMBER('Descriptive Stats'!E2196),'Descriptive Stats'!E2196,#N/A)</f>
        <v>0</v>
      </c>
    </row>
    <row r="2197" spans="1:61" ht="14.4" x14ac:dyDescent="0.3">
      <c r="A2197" s="2">
        <f>ROW()</f>
        <v>2197</v>
      </c>
      <c r="B2197" s="56"/>
      <c r="C2197" s="8">
        <f t="shared" ca="1" si="353"/>
        <v>14</v>
      </c>
      <c r="D2197" s="8">
        <f t="shared" ca="1" si="354"/>
        <v>0</v>
      </c>
      <c r="E2197" s="50">
        <f t="shared" ca="1" si="348"/>
        <v>0</v>
      </c>
      <c r="F2197" s="2" t="str">
        <f t="shared" ca="1" si="355"/>
        <v/>
      </c>
      <c r="BD2197" s="49">
        <f t="shared" ca="1" si="350"/>
        <v>815.5</v>
      </c>
      <c r="BE2197" s="3">
        <f t="shared" ca="1" si="349"/>
        <v>8.1500000000000003E-2</v>
      </c>
      <c r="BF2197" s="3">
        <f t="shared" ca="1" si="351"/>
        <v>-1.3950525282585462</v>
      </c>
      <c r="BG2197" s="9">
        <f t="shared" ca="1" si="352"/>
        <v>0</v>
      </c>
      <c r="BH2197" s="6">
        <f ca="1">IF(ISNUMBER('Descriptive Stats'!BF2197),'Descriptive Stats'!BF2197,#N/A)</f>
        <v>-1.3950525282585462</v>
      </c>
      <c r="BI2197" s="6">
        <f ca="1">IF(ISNUMBER('Descriptive Stats'!E2197),'Descriptive Stats'!E2197,#N/A)</f>
        <v>0</v>
      </c>
    </row>
    <row r="2198" spans="1:61" ht="14.4" x14ac:dyDescent="0.3">
      <c r="A2198" s="2">
        <f>ROW()</f>
        <v>2198</v>
      </c>
      <c r="B2198" s="56"/>
      <c r="C2198" s="8">
        <f t="shared" ca="1" si="353"/>
        <v>18</v>
      </c>
      <c r="D2198" s="8">
        <f t="shared" ca="1" si="354"/>
        <v>0</v>
      </c>
      <c r="E2198" s="50">
        <f t="shared" ca="1" si="348"/>
        <v>1</v>
      </c>
      <c r="F2198" s="2" t="str">
        <f t="shared" ca="1" si="355"/>
        <v/>
      </c>
      <c r="BD2198" s="49">
        <f t="shared" ca="1" si="350"/>
        <v>1871</v>
      </c>
      <c r="BE2198" s="3">
        <f t="shared" ca="1" si="349"/>
        <v>0.18704999999999999</v>
      </c>
      <c r="BF2198" s="3">
        <f t="shared" ca="1" si="351"/>
        <v>-0.88881967520906158</v>
      </c>
      <c r="BG2198" s="9">
        <f t="shared" ca="1" si="352"/>
        <v>1</v>
      </c>
      <c r="BH2198" s="6">
        <f ca="1">IF(ISNUMBER('Descriptive Stats'!BF2198),'Descriptive Stats'!BF2198,#N/A)</f>
        <v>-0.88881967520906158</v>
      </c>
      <c r="BI2198" s="6">
        <f ca="1">IF(ISNUMBER('Descriptive Stats'!E2198),'Descriptive Stats'!E2198,#N/A)</f>
        <v>1</v>
      </c>
    </row>
    <row r="2199" spans="1:61" ht="14.4" x14ac:dyDescent="0.3">
      <c r="A2199" s="2">
        <f>ROW()</f>
        <v>2199</v>
      </c>
      <c r="B2199" s="56"/>
      <c r="C2199" s="8">
        <f t="shared" ca="1" si="353"/>
        <v>8</v>
      </c>
      <c r="D2199" s="8">
        <f t="shared" ca="1" si="354"/>
        <v>1</v>
      </c>
      <c r="E2199" s="50">
        <f t="shared" ca="1" si="348"/>
        <v>1</v>
      </c>
      <c r="F2199" s="2" t="str">
        <f t="shared" ca="1" si="355"/>
        <v/>
      </c>
      <c r="BD2199" s="49">
        <f t="shared" ca="1" si="350"/>
        <v>1871</v>
      </c>
      <c r="BE2199" s="3">
        <f t="shared" ca="1" si="349"/>
        <v>0.18704999999999999</v>
      </c>
      <c r="BF2199" s="3">
        <f t="shared" ca="1" si="351"/>
        <v>-0.88881967520906158</v>
      </c>
      <c r="BG2199" s="9">
        <f t="shared" ca="1" si="352"/>
        <v>1</v>
      </c>
      <c r="BH2199" s="6">
        <f ca="1">IF(ISNUMBER('Descriptive Stats'!BF2199),'Descriptive Stats'!BF2199,#N/A)</f>
        <v>-0.88881967520906158</v>
      </c>
      <c r="BI2199" s="6">
        <f ca="1">IF(ISNUMBER('Descriptive Stats'!E2199),'Descriptive Stats'!E2199,#N/A)</f>
        <v>1</v>
      </c>
    </row>
    <row r="2200" spans="1:61" ht="14.4" x14ac:dyDescent="0.3">
      <c r="A2200" s="2">
        <f>ROW()</f>
        <v>2200</v>
      </c>
      <c r="B2200" s="56"/>
      <c r="C2200" s="8">
        <f t="shared" ca="1" si="353"/>
        <v>8</v>
      </c>
      <c r="D2200" s="8">
        <f t="shared" ca="1" si="354"/>
        <v>1</v>
      </c>
      <c r="E2200" s="50">
        <f t="shared" ca="1" si="348"/>
        <v>3</v>
      </c>
      <c r="F2200" s="2" t="str">
        <f t="shared" ca="1" si="355"/>
        <v/>
      </c>
      <c r="BD2200" s="49">
        <f t="shared" ca="1" si="350"/>
        <v>3200</v>
      </c>
      <c r="BE2200" s="3">
        <f t="shared" ca="1" si="349"/>
        <v>0.31995000000000001</v>
      </c>
      <c r="BF2200" s="3">
        <f t="shared" ca="1" si="351"/>
        <v>-0.46783862043457014</v>
      </c>
      <c r="BG2200" s="9">
        <f t="shared" ca="1" si="352"/>
        <v>3</v>
      </c>
      <c r="BH2200" s="6">
        <f ca="1">IF(ISNUMBER('Descriptive Stats'!BF2200),'Descriptive Stats'!BF2200,#N/A)</f>
        <v>-0.46783862043457014</v>
      </c>
      <c r="BI2200" s="6">
        <f ca="1">IF(ISNUMBER('Descriptive Stats'!E2200),'Descriptive Stats'!E2200,#N/A)</f>
        <v>3</v>
      </c>
    </row>
    <row r="2201" spans="1:61" ht="14.4" x14ac:dyDescent="0.3">
      <c r="A2201" s="2">
        <f>ROW()</f>
        <v>2201</v>
      </c>
      <c r="B2201" s="56"/>
      <c r="C2201" s="8">
        <f t="shared" ca="1" si="353"/>
        <v>10</v>
      </c>
      <c r="D2201" s="8">
        <f t="shared" ca="1" si="354"/>
        <v>3</v>
      </c>
      <c r="E2201" s="50">
        <f t="shared" ca="1" si="348"/>
        <v>6</v>
      </c>
      <c r="F2201" s="2" t="str">
        <f t="shared" ca="1" si="355"/>
        <v/>
      </c>
      <c r="BD2201" s="49">
        <f t="shared" ca="1" si="350"/>
        <v>3900</v>
      </c>
      <c r="BE2201" s="3">
        <f t="shared" ca="1" si="349"/>
        <v>0.38995000000000002</v>
      </c>
      <c r="BF2201" s="3">
        <f t="shared" ca="1" si="351"/>
        <v>-0.2794493539703507</v>
      </c>
      <c r="BG2201" s="9">
        <f t="shared" ca="1" si="352"/>
        <v>6</v>
      </c>
      <c r="BH2201" s="6">
        <f ca="1">IF(ISNUMBER('Descriptive Stats'!BF2201),'Descriptive Stats'!BF2201,#N/A)</f>
        <v>-0.2794493539703507</v>
      </c>
      <c r="BI2201" s="6">
        <f ca="1">IF(ISNUMBER('Descriptive Stats'!E2201),'Descriptive Stats'!E2201,#N/A)</f>
        <v>6</v>
      </c>
    </row>
    <row r="2202" spans="1:61" ht="14.4" x14ac:dyDescent="0.3">
      <c r="A2202" s="2">
        <f>ROW()</f>
        <v>2202</v>
      </c>
      <c r="B2202" s="56"/>
      <c r="C2202" s="8">
        <f t="shared" ca="1" si="353"/>
        <v>5</v>
      </c>
      <c r="D2202" s="8">
        <f t="shared" ca="1" si="354"/>
        <v>6</v>
      </c>
      <c r="E2202" s="50">
        <f t="shared" ca="1" si="348"/>
        <v>0</v>
      </c>
      <c r="F2202" s="2" t="str">
        <f t="shared" ca="1" si="355"/>
        <v/>
      </c>
      <c r="BD2202" s="49">
        <f t="shared" ca="1" si="350"/>
        <v>815.5</v>
      </c>
      <c r="BE2202" s="3">
        <f t="shared" ca="1" si="349"/>
        <v>8.1500000000000003E-2</v>
      </c>
      <c r="BF2202" s="3">
        <f t="shared" ca="1" si="351"/>
        <v>-1.3950525282585462</v>
      </c>
      <c r="BG2202" s="9">
        <f t="shared" ca="1" si="352"/>
        <v>0</v>
      </c>
      <c r="BH2202" s="6">
        <f ca="1">IF(ISNUMBER('Descriptive Stats'!BF2202),'Descriptive Stats'!BF2202,#N/A)</f>
        <v>-1.3950525282585462</v>
      </c>
      <c r="BI2202" s="6">
        <f ca="1">IF(ISNUMBER('Descriptive Stats'!E2202),'Descriptive Stats'!E2202,#N/A)</f>
        <v>0</v>
      </c>
    </row>
    <row r="2203" spans="1:61" ht="14.4" x14ac:dyDescent="0.3">
      <c r="A2203" s="2">
        <f>ROW()</f>
        <v>2203</v>
      </c>
      <c r="B2203" s="56"/>
      <c r="C2203" s="8">
        <f t="shared" ca="1" si="353"/>
        <v>20</v>
      </c>
      <c r="D2203" s="8">
        <f t="shared" ca="1" si="354"/>
        <v>0</v>
      </c>
      <c r="E2203" s="50">
        <f t="shared" ca="1" si="348"/>
        <v>0</v>
      </c>
      <c r="F2203" s="2" t="str">
        <f t="shared" ca="1" si="355"/>
        <v/>
      </c>
      <c r="BD2203" s="49">
        <f t="shared" ca="1" si="350"/>
        <v>815.5</v>
      </c>
      <c r="BE2203" s="3">
        <f t="shared" ca="1" si="349"/>
        <v>8.1500000000000003E-2</v>
      </c>
      <c r="BF2203" s="3">
        <f t="shared" ca="1" si="351"/>
        <v>-1.3950525282585462</v>
      </c>
      <c r="BG2203" s="9">
        <f t="shared" ca="1" si="352"/>
        <v>0</v>
      </c>
      <c r="BH2203" s="6">
        <f ca="1">IF(ISNUMBER('Descriptive Stats'!BF2203),'Descriptive Stats'!BF2203,#N/A)</f>
        <v>-1.3950525282585462</v>
      </c>
      <c r="BI2203" s="6">
        <f ca="1">IF(ISNUMBER('Descriptive Stats'!E2203),'Descriptive Stats'!E2203,#N/A)</f>
        <v>0</v>
      </c>
    </row>
    <row r="2204" spans="1:61" ht="14.4" x14ac:dyDescent="0.3">
      <c r="A2204" s="2">
        <f>ROW()</f>
        <v>2204</v>
      </c>
      <c r="B2204" s="56"/>
      <c r="C2204" s="8">
        <f t="shared" ca="1" si="353"/>
        <v>22</v>
      </c>
      <c r="D2204" s="8">
        <f t="shared" ca="1" si="354"/>
        <v>0</v>
      </c>
      <c r="E2204" s="50">
        <f t="shared" ca="1" si="348"/>
        <v>0</v>
      </c>
      <c r="F2204" s="2" t="str">
        <f t="shared" ca="1" si="355"/>
        <v/>
      </c>
      <c r="BD2204" s="49">
        <f t="shared" ca="1" si="350"/>
        <v>815.5</v>
      </c>
      <c r="BE2204" s="3">
        <f t="shared" ca="1" si="349"/>
        <v>8.1500000000000003E-2</v>
      </c>
      <c r="BF2204" s="3">
        <f t="shared" ca="1" si="351"/>
        <v>-1.3950525282585462</v>
      </c>
      <c r="BG2204" s="9">
        <f t="shared" ca="1" si="352"/>
        <v>0</v>
      </c>
      <c r="BH2204" s="6">
        <f ca="1">IF(ISNUMBER('Descriptive Stats'!BF2204),'Descriptive Stats'!BF2204,#N/A)</f>
        <v>-1.3950525282585462</v>
      </c>
      <c r="BI2204" s="6">
        <f ca="1">IF(ISNUMBER('Descriptive Stats'!E2204),'Descriptive Stats'!E2204,#N/A)</f>
        <v>0</v>
      </c>
    </row>
    <row r="2205" spans="1:61" ht="14.4" x14ac:dyDescent="0.3">
      <c r="A2205" s="2">
        <f>ROW()</f>
        <v>2205</v>
      </c>
      <c r="B2205" s="56"/>
      <c r="C2205" s="8">
        <f t="shared" ca="1" si="353"/>
        <v>20</v>
      </c>
      <c r="D2205" s="8">
        <f t="shared" ca="1" si="354"/>
        <v>0</v>
      </c>
      <c r="E2205" s="50">
        <f t="shared" ca="1" si="348"/>
        <v>2</v>
      </c>
      <c r="F2205" s="2" t="str">
        <f t="shared" ca="1" si="355"/>
        <v/>
      </c>
      <c r="BD2205" s="49">
        <f t="shared" ca="1" si="350"/>
        <v>2595</v>
      </c>
      <c r="BE2205" s="3">
        <f t="shared" ca="1" si="349"/>
        <v>0.25945000000000001</v>
      </c>
      <c r="BF2205" s="3">
        <f t="shared" ca="1" si="351"/>
        <v>-0.6450419512753276</v>
      </c>
      <c r="BG2205" s="9">
        <f t="shared" ca="1" si="352"/>
        <v>2</v>
      </c>
      <c r="BH2205" s="6">
        <f ca="1">IF(ISNUMBER('Descriptive Stats'!BF2205),'Descriptive Stats'!BF2205,#N/A)</f>
        <v>-0.6450419512753276</v>
      </c>
      <c r="BI2205" s="6">
        <f ca="1">IF(ISNUMBER('Descriptive Stats'!E2205),'Descriptive Stats'!E2205,#N/A)</f>
        <v>2</v>
      </c>
    </row>
    <row r="2206" spans="1:61" ht="14.4" x14ac:dyDescent="0.3">
      <c r="A2206" s="2">
        <f>ROW()</f>
        <v>2206</v>
      </c>
      <c r="B2206" s="56"/>
      <c r="C2206" s="8">
        <f t="shared" ca="1" si="353"/>
        <v>9</v>
      </c>
      <c r="D2206" s="8">
        <f t="shared" ca="1" si="354"/>
        <v>2</v>
      </c>
      <c r="E2206" s="50">
        <f t="shared" ca="1" si="348"/>
        <v>6</v>
      </c>
      <c r="F2206" s="2" t="str">
        <f t="shared" ca="1" si="355"/>
        <v/>
      </c>
      <c r="BD2206" s="49">
        <f t="shared" ca="1" si="350"/>
        <v>3900</v>
      </c>
      <c r="BE2206" s="3">
        <f t="shared" ca="1" si="349"/>
        <v>0.38995000000000002</v>
      </c>
      <c r="BF2206" s="3">
        <f t="shared" ca="1" si="351"/>
        <v>-0.2794493539703507</v>
      </c>
      <c r="BG2206" s="9">
        <f t="shared" ca="1" si="352"/>
        <v>6</v>
      </c>
      <c r="BH2206" s="6">
        <f ca="1">IF(ISNUMBER('Descriptive Stats'!BF2206),'Descriptive Stats'!BF2206,#N/A)</f>
        <v>-0.2794493539703507</v>
      </c>
      <c r="BI2206" s="6">
        <f ca="1">IF(ISNUMBER('Descriptive Stats'!E2206),'Descriptive Stats'!E2206,#N/A)</f>
        <v>6</v>
      </c>
    </row>
    <row r="2207" spans="1:61" ht="14.4" x14ac:dyDescent="0.3">
      <c r="A2207" s="2">
        <f>ROW()</f>
        <v>2207</v>
      </c>
      <c r="B2207" s="56"/>
      <c r="C2207" s="8">
        <f t="shared" ca="1" si="353"/>
        <v>5</v>
      </c>
      <c r="D2207" s="8">
        <f t="shared" ca="1" si="354"/>
        <v>6</v>
      </c>
      <c r="E2207" s="50">
        <f t="shared" ca="1" si="348"/>
        <v>0</v>
      </c>
      <c r="F2207" s="2" t="str">
        <f t="shared" ca="1" si="355"/>
        <v/>
      </c>
      <c r="BD2207" s="49">
        <f t="shared" ca="1" si="350"/>
        <v>815.5</v>
      </c>
      <c r="BE2207" s="3">
        <f t="shared" ca="1" si="349"/>
        <v>8.1500000000000003E-2</v>
      </c>
      <c r="BF2207" s="3">
        <f t="shared" ca="1" si="351"/>
        <v>-1.3950525282585462</v>
      </c>
      <c r="BG2207" s="9">
        <f t="shared" ca="1" si="352"/>
        <v>0</v>
      </c>
      <c r="BH2207" s="6">
        <f ca="1">IF(ISNUMBER('Descriptive Stats'!BF2207),'Descriptive Stats'!BF2207,#N/A)</f>
        <v>-1.3950525282585462</v>
      </c>
      <c r="BI2207" s="6">
        <f ca="1">IF(ISNUMBER('Descriptive Stats'!E2207),'Descriptive Stats'!E2207,#N/A)</f>
        <v>0</v>
      </c>
    </row>
    <row r="2208" spans="1:61" ht="14.4" x14ac:dyDescent="0.3">
      <c r="A2208" s="2">
        <f>ROW()</f>
        <v>2208</v>
      </c>
      <c r="B2208" s="56"/>
      <c r="C2208" s="8">
        <f t="shared" ca="1" si="353"/>
        <v>15</v>
      </c>
      <c r="D2208" s="8">
        <f t="shared" ca="1" si="354"/>
        <v>0</v>
      </c>
      <c r="E2208" s="50">
        <f t="shared" ca="1" si="348"/>
        <v>0</v>
      </c>
      <c r="F2208" s="2" t="str">
        <f t="shared" ca="1" si="355"/>
        <v/>
      </c>
      <c r="BD2208" s="49">
        <f t="shared" ca="1" si="350"/>
        <v>815.5</v>
      </c>
      <c r="BE2208" s="3">
        <f t="shared" ca="1" si="349"/>
        <v>8.1500000000000003E-2</v>
      </c>
      <c r="BF2208" s="3">
        <f t="shared" ca="1" si="351"/>
        <v>-1.3950525282585462</v>
      </c>
      <c r="BG2208" s="9">
        <f t="shared" ca="1" si="352"/>
        <v>0</v>
      </c>
      <c r="BH2208" s="6">
        <f ca="1">IF(ISNUMBER('Descriptive Stats'!BF2208),'Descriptive Stats'!BF2208,#N/A)</f>
        <v>-1.3950525282585462</v>
      </c>
      <c r="BI2208" s="6">
        <f ca="1">IF(ISNUMBER('Descriptive Stats'!E2208),'Descriptive Stats'!E2208,#N/A)</f>
        <v>0</v>
      </c>
    </row>
    <row r="2209" spans="1:61" ht="14.4" x14ac:dyDescent="0.3">
      <c r="A2209" s="2">
        <f>ROW()</f>
        <v>2209</v>
      </c>
      <c r="B2209" s="56"/>
      <c r="C2209" s="8">
        <f t="shared" ca="1" si="353"/>
        <v>20</v>
      </c>
      <c r="D2209" s="8">
        <f t="shared" ca="1" si="354"/>
        <v>0</v>
      </c>
      <c r="E2209" s="50">
        <f t="shared" ca="1" si="348"/>
        <v>0</v>
      </c>
      <c r="F2209" s="2" t="str">
        <f t="shared" ca="1" si="355"/>
        <v/>
      </c>
      <c r="BD2209" s="49">
        <f t="shared" ca="1" si="350"/>
        <v>815.5</v>
      </c>
      <c r="BE2209" s="3">
        <f t="shared" ca="1" si="349"/>
        <v>8.1500000000000003E-2</v>
      </c>
      <c r="BF2209" s="3">
        <f t="shared" ca="1" si="351"/>
        <v>-1.3950525282585462</v>
      </c>
      <c r="BG2209" s="9">
        <f t="shared" ca="1" si="352"/>
        <v>0</v>
      </c>
      <c r="BH2209" s="6">
        <f ca="1">IF(ISNUMBER('Descriptive Stats'!BF2209),'Descriptive Stats'!BF2209,#N/A)</f>
        <v>-1.3950525282585462</v>
      </c>
      <c r="BI2209" s="6">
        <f ca="1">IF(ISNUMBER('Descriptive Stats'!E2209),'Descriptive Stats'!E2209,#N/A)</f>
        <v>0</v>
      </c>
    </row>
    <row r="2210" spans="1:61" ht="14.4" x14ac:dyDescent="0.3">
      <c r="A2210" s="2">
        <f>ROW()</f>
        <v>2210</v>
      </c>
      <c r="B2210" s="56"/>
      <c r="C2210" s="8">
        <f t="shared" ca="1" si="353"/>
        <v>11</v>
      </c>
      <c r="D2210" s="8">
        <f t="shared" ca="1" si="354"/>
        <v>0</v>
      </c>
      <c r="E2210" s="50">
        <f t="shared" ca="1" si="348"/>
        <v>3</v>
      </c>
      <c r="F2210" s="2" t="str">
        <f t="shared" ca="1" si="355"/>
        <v/>
      </c>
      <c r="BD2210" s="49">
        <f t="shared" ca="1" si="350"/>
        <v>3200</v>
      </c>
      <c r="BE2210" s="3">
        <f t="shared" ca="1" si="349"/>
        <v>0.31995000000000001</v>
      </c>
      <c r="BF2210" s="3">
        <f t="shared" ca="1" si="351"/>
        <v>-0.46783862043457014</v>
      </c>
      <c r="BG2210" s="9">
        <f t="shared" ca="1" si="352"/>
        <v>3</v>
      </c>
      <c r="BH2210" s="6">
        <f ca="1">IF(ISNUMBER('Descriptive Stats'!BF2210),'Descriptive Stats'!BF2210,#N/A)</f>
        <v>-0.46783862043457014</v>
      </c>
      <c r="BI2210" s="6">
        <f ca="1">IF(ISNUMBER('Descriptive Stats'!E2210),'Descriptive Stats'!E2210,#N/A)</f>
        <v>3</v>
      </c>
    </row>
    <row r="2211" spans="1:61" ht="14.4" x14ac:dyDescent="0.3">
      <c r="A2211" s="2">
        <f>ROW()</f>
        <v>2211</v>
      </c>
      <c r="B2211" s="56"/>
      <c r="C2211" s="8">
        <f t="shared" ca="1" si="353"/>
        <v>10</v>
      </c>
      <c r="D2211" s="8">
        <f t="shared" ca="1" si="354"/>
        <v>3</v>
      </c>
      <c r="E2211" s="50">
        <f t="shared" ca="1" si="348"/>
        <v>4</v>
      </c>
      <c r="F2211" s="2" t="str">
        <f t="shared" ca="1" si="355"/>
        <v/>
      </c>
      <c r="BD2211" s="49">
        <f t="shared" ca="1" si="350"/>
        <v>3442</v>
      </c>
      <c r="BE2211" s="3">
        <f t="shared" ca="1" si="349"/>
        <v>0.34415000000000001</v>
      </c>
      <c r="BF2211" s="3">
        <f t="shared" ca="1" si="351"/>
        <v>-0.40116316278173481</v>
      </c>
      <c r="BG2211" s="9">
        <f t="shared" ca="1" si="352"/>
        <v>4</v>
      </c>
      <c r="BH2211" s="6">
        <f ca="1">IF(ISNUMBER('Descriptive Stats'!BF2211),'Descriptive Stats'!BF2211,#N/A)</f>
        <v>-0.40116316278173481</v>
      </c>
      <c r="BI2211" s="6">
        <f ca="1">IF(ISNUMBER('Descriptive Stats'!E2211),'Descriptive Stats'!E2211,#N/A)</f>
        <v>4</v>
      </c>
    </row>
    <row r="2212" spans="1:61" ht="14.4" x14ac:dyDescent="0.3">
      <c r="A2212" s="2">
        <f>ROW()</f>
        <v>2212</v>
      </c>
      <c r="B2212" s="56"/>
      <c r="C2212" s="8">
        <f t="shared" ca="1" si="353"/>
        <v>13</v>
      </c>
      <c r="D2212" s="8">
        <f t="shared" ca="1" si="354"/>
        <v>4</v>
      </c>
      <c r="E2212" s="50">
        <f t="shared" ca="1" si="348"/>
        <v>2</v>
      </c>
      <c r="F2212" s="2" t="str">
        <f t="shared" ca="1" si="355"/>
        <v/>
      </c>
      <c r="BD2212" s="49">
        <f t="shared" ca="1" si="350"/>
        <v>2595</v>
      </c>
      <c r="BE2212" s="3">
        <f t="shared" ca="1" si="349"/>
        <v>0.25945000000000001</v>
      </c>
      <c r="BF2212" s="3">
        <f t="shared" ca="1" si="351"/>
        <v>-0.6450419512753276</v>
      </c>
      <c r="BG2212" s="9">
        <f t="shared" ca="1" si="352"/>
        <v>2</v>
      </c>
      <c r="BH2212" s="6">
        <f ca="1">IF(ISNUMBER('Descriptive Stats'!BF2212),'Descriptive Stats'!BF2212,#N/A)</f>
        <v>-0.6450419512753276</v>
      </c>
      <c r="BI2212" s="6">
        <f ca="1">IF(ISNUMBER('Descriptive Stats'!E2212),'Descriptive Stats'!E2212,#N/A)</f>
        <v>2</v>
      </c>
    </row>
    <row r="2213" spans="1:61" ht="14.4" x14ac:dyDescent="0.3">
      <c r="A2213" s="2">
        <f>ROW()</f>
        <v>2213</v>
      </c>
      <c r="B2213" s="56"/>
      <c r="C2213" s="8">
        <f t="shared" ca="1" si="353"/>
        <v>17</v>
      </c>
      <c r="D2213" s="8">
        <f t="shared" ca="1" si="354"/>
        <v>2</v>
      </c>
      <c r="E2213" s="50">
        <f t="shared" ca="1" si="348"/>
        <v>0</v>
      </c>
      <c r="F2213" s="2" t="str">
        <f t="shared" ca="1" si="355"/>
        <v/>
      </c>
      <c r="BD2213" s="49">
        <f t="shared" ca="1" si="350"/>
        <v>815.5</v>
      </c>
      <c r="BE2213" s="3">
        <f t="shared" ca="1" si="349"/>
        <v>8.1500000000000003E-2</v>
      </c>
      <c r="BF2213" s="3">
        <f t="shared" ca="1" si="351"/>
        <v>-1.3950525282585462</v>
      </c>
      <c r="BG2213" s="9">
        <f t="shared" ca="1" si="352"/>
        <v>0</v>
      </c>
      <c r="BH2213" s="6">
        <f ca="1">IF(ISNUMBER('Descriptive Stats'!BF2213),'Descriptive Stats'!BF2213,#N/A)</f>
        <v>-1.3950525282585462</v>
      </c>
      <c r="BI2213" s="6">
        <f ca="1">IF(ISNUMBER('Descriptive Stats'!E2213),'Descriptive Stats'!E2213,#N/A)</f>
        <v>0</v>
      </c>
    </row>
    <row r="2214" spans="1:61" ht="14.4" x14ac:dyDescent="0.3">
      <c r="A2214" s="2">
        <f>ROW()</f>
        <v>2214</v>
      </c>
      <c r="B2214" s="56"/>
      <c r="C2214" s="8">
        <f t="shared" ca="1" si="353"/>
        <v>18</v>
      </c>
      <c r="D2214" s="8">
        <f t="shared" ca="1" si="354"/>
        <v>0</v>
      </c>
      <c r="E2214" s="50">
        <f t="shared" ca="1" si="348"/>
        <v>3</v>
      </c>
      <c r="F2214" s="2" t="str">
        <f t="shared" ca="1" si="355"/>
        <v/>
      </c>
      <c r="BD2214" s="49">
        <f t="shared" ca="1" si="350"/>
        <v>3200</v>
      </c>
      <c r="BE2214" s="3">
        <f t="shared" ca="1" si="349"/>
        <v>0.31995000000000001</v>
      </c>
      <c r="BF2214" s="3">
        <f t="shared" ca="1" si="351"/>
        <v>-0.46783862043457014</v>
      </c>
      <c r="BG2214" s="9">
        <f t="shared" ca="1" si="352"/>
        <v>3</v>
      </c>
      <c r="BH2214" s="6">
        <f ca="1">IF(ISNUMBER('Descriptive Stats'!BF2214),'Descriptive Stats'!BF2214,#N/A)</f>
        <v>-0.46783862043457014</v>
      </c>
      <c r="BI2214" s="6">
        <f ca="1">IF(ISNUMBER('Descriptive Stats'!E2214),'Descriptive Stats'!E2214,#N/A)</f>
        <v>3</v>
      </c>
    </row>
    <row r="2215" spans="1:61" ht="14.4" x14ac:dyDescent="0.3">
      <c r="A2215" s="2">
        <f>ROW()</f>
        <v>2215</v>
      </c>
      <c r="B2215" s="56"/>
      <c r="C2215" s="8">
        <f t="shared" ca="1" si="353"/>
        <v>10</v>
      </c>
      <c r="D2215" s="8">
        <f t="shared" ca="1" si="354"/>
        <v>3</v>
      </c>
      <c r="E2215" s="50">
        <f t="shared" ca="1" si="348"/>
        <v>1</v>
      </c>
      <c r="F2215" s="2" t="str">
        <f t="shared" ca="1" si="355"/>
        <v/>
      </c>
      <c r="BD2215" s="49">
        <f t="shared" ca="1" si="350"/>
        <v>1871</v>
      </c>
      <c r="BE2215" s="3">
        <f t="shared" ca="1" si="349"/>
        <v>0.18704999999999999</v>
      </c>
      <c r="BF2215" s="3">
        <f t="shared" ca="1" si="351"/>
        <v>-0.88881967520906158</v>
      </c>
      <c r="BG2215" s="9">
        <f t="shared" ca="1" si="352"/>
        <v>1</v>
      </c>
      <c r="BH2215" s="6">
        <f ca="1">IF(ISNUMBER('Descriptive Stats'!BF2215),'Descriptive Stats'!BF2215,#N/A)</f>
        <v>-0.88881967520906158</v>
      </c>
      <c r="BI2215" s="6">
        <f ca="1">IF(ISNUMBER('Descriptive Stats'!E2215),'Descriptive Stats'!E2215,#N/A)</f>
        <v>1</v>
      </c>
    </row>
    <row r="2216" spans="1:61" ht="14.4" x14ac:dyDescent="0.3">
      <c r="A2216" s="2">
        <f>ROW()</f>
        <v>2216</v>
      </c>
      <c r="B2216" s="56"/>
      <c r="C2216" s="8">
        <f t="shared" ca="1" si="353"/>
        <v>12</v>
      </c>
      <c r="D2216" s="8">
        <f t="shared" ca="1" si="354"/>
        <v>1</v>
      </c>
      <c r="E2216" s="50">
        <f t="shared" ca="1" si="348"/>
        <v>19</v>
      </c>
      <c r="F2216" s="2" t="str">
        <f t="shared" ca="1" si="355"/>
        <v>X</v>
      </c>
      <c r="BD2216" s="49">
        <f t="shared" ca="1" si="350"/>
        <v>5294</v>
      </c>
      <c r="BE2216" s="3">
        <f t="shared" ca="1" si="349"/>
        <v>0.52934999999999999</v>
      </c>
      <c r="BF2216" s="3">
        <f t="shared" ca="1" si="351"/>
        <v>7.3636031452008061E-2</v>
      </c>
      <c r="BG2216" s="9">
        <f t="shared" ca="1" si="352"/>
        <v>19</v>
      </c>
      <c r="BH2216" s="6">
        <f ca="1">IF(ISNUMBER('Descriptive Stats'!BF2216),'Descriptive Stats'!BF2216,#N/A)</f>
        <v>7.3636031452008061E-2</v>
      </c>
      <c r="BI2216" s="6">
        <f ca="1">IF(ISNUMBER('Descriptive Stats'!E2216),'Descriptive Stats'!E2216,#N/A)</f>
        <v>19</v>
      </c>
    </row>
    <row r="2217" spans="1:61" ht="14.4" x14ac:dyDescent="0.3">
      <c r="A2217" s="2">
        <f>ROW()</f>
        <v>2217</v>
      </c>
      <c r="B2217" s="56"/>
      <c r="C2217" s="8">
        <f t="shared" ca="1" si="353"/>
        <v>7</v>
      </c>
      <c r="D2217" s="8">
        <f t="shared" ca="1" si="354"/>
        <v>19</v>
      </c>
      <c r="E2217" s="50">
        <f t="shared" ca="1" si="348"/>
        <v>0</v>
      </c>
      <c r="F2217" s="2" t="str">
        <f t="shared" ca="1" si="355"/>
        <v/>
      </c>
      <c r="BD2217" s="49">
        <f t="shared" ca="1" si="350"/>
        <v>815.5</v>
      </c>
      <c r="BE2217" s="3">
        <f t="shared" ca="1" si="349"/>
        <v>8.1500000000000003E-2</v>
      </c>
      <c r="BF2217" s="3">
        <f t="shared" ca="1" si="351"/>
        <v>-1.3950525282585462</v>
      </c>
      <c r="BG2217" s="9">
        <f t="shared" ca="1" si="352"/>
        <v>0</v>
      </c>
      <c r="BH2217" s="6">
        <f ca="1">IF(ISNUMBER('Descriptive Stats'!BF2217),'Descriptive Stats'!BF2217,#N/A)</f>
        <v>-1.3950525282585462</v>
      </c>
      <c r="BI2217" s="6">
        <f ca="1">IF(ISNUMBER('Descriptive Stats'!E2217),'Descriptive Stats'!E2217,#N/A)</f>
        <v>0</v>
      </c>
    </row>
    <row r="2218" spans="1:61" ht="14.4" x14ac:dyDescent="0.3">
      <c r="A2218" s="2">
        <f>ROW()</f>
        <v>2218</v>
      </c>
      <c r="B2218" s="56"/>
      <c r="C2218" s="8">
        <f t="shared" ca="1" si="353"/>
        <v>15</v>
      </c>
      <c r="D2218" s="8">
        <f t="shared" ca="1" si="354"/>
        <v>0</v>
      </c>
      <c r="E2218" s="50">
        <f t="shared" ca="1" si="348"/>
        <v>6</v>
      </c>
      <c r="F2218" s="2" t="str">
        <f t="shared" ca="1" si="355"/>
        <v/>
      </c>
      <c r="BD2218" s="49">
        <f t="shared" ca="1" si="350"/>
        <v>3900</v>
      </c>
      <c r="BE2218" s="3">
        <f t="shared" ca="1" si="349"/>
        <v>0.38995000000000002</v>
      </c>
      <c r="BF2218" s="3">
        <f t="shared" ca="1" si="351"/>
        <v>-0.2794493539703507</v>
      </c>
      <c r="BG2218" s="9">
        <f t="shared" ca="1" si="352"/>
        <v>6</v>
      </c>
      <c r="BH2218" s="6">
        <f ca="1">IF(ISNUMBER('Descriptive Stats'!BF2218),'Descriptive Stats'!BF2218,#N/A)</f>
        <v>-0.2794493539703507</v>
      </c>
      <c r="BI2218" s="6">
        <f ca="1">IF(ISNUMBER('Descriptive Stats'!E2218),'Descriptive Stats'!E2218,#N/A)</f>
        <v>6</v>
      </c>
    </row>
    <row r="2219" spans="1:61" ht="14.4" x14ac:dyDescent="0.3">
      <c r="A2219" s="2">
        <f>ROW()</f>
        <v>2219</v>
      </c>
      <c r="B2219" s="56"/>
      <c r="C2219" s="8">
        <f t="shared" ca="1" si="353"/>
        <v>16</v>
      </c>
      <c r="D2219" s="8">
        <f t="shared" ca="1" si="354"/>
        <v>6</v>
      </c>
      <c r="E2219" s="50">
        <f t="shared" ca="1" si="348"/>
        <v>6</v>
      </c>
      <c r="F2219" s="2" t="str">
        <f t="shared" ca="1" si="355"/>
        <v/>
      </c>
      <c r="BD2219" s="49">
        <f t="shared" ca="1" si="350"/>
        <v>3900</v>
      </c>
      <c r="BE2219" s="3">
        <f t="shared" ca="1" si="349"/>
        <v>0.38995000000000002</v>
      </c>
      <c r="BF2219" s="3">
        <f t="shared" ca="1" si="351"/>
        <v>-0.2794493539703507</v>
      </c>
      <c r="BG2219" s="9">
        <f t="shared" ca="1" si="352"/>
        <v>6</v>
      </c>
      <c r="BH2219" s="6">
        <f ca="1">IF(ISNUMBER('Descriptive Stats'!BF2219),'Descriptive Stats'!BF2219,#N/A)</f>
        <v>-0.2794493539703507</v>
      </c>
      <c r="BI2219" s="6">
        <f ca="1">IF(ISNUMBER('Descriptive Stats'!E2219),'Descriptive Stats'!E2219,#N/A)</f>
        <v>6</v>
      </c>
    </row>
    <row r="2220" spans="1:61" ht="14.4" x14ac:dyDescent="0.3">
      <c r="A2220" s="2">
        <f>ROW()</f>
        <v>2220</v>
      </c>
      <c r="B2220" s="56"/>
      <c r="C2220" s="8">
        <f t="shared" ca="1" si="353"/>
        <v>16</v>
      </c>
      <c r="D2220" s="8">
        <f t="shared" ca="1" si="354"/>
        <v>6</v>
      </c>
      <c r="E2220" s="50">
        <f t="shared" ca="1" si="348"/>
        <v>6</v>
      </c>
      <c r="F2220" s="2" t="str">
        <f t="shared" ca="1" si="355"/>
        <v/>
      </c>
      <c r="BD2220" s="49">
        <f t="shared" ca="1" si="350"/>
        <v>3900</v>
      </c>
      <c r="BE2220" s="3">
        <f t="shared" ca="1" si="349"/>
        <v>0.38995000000000002</v>
      </c>
      <c r="BF2220" s="3">
        <f t="shared" ca="1" si="351"/>
        <v>-0.2794493539703507</v>
      </c>
      <c r="BG2220" s="9">
        <f t="shared" ca="1" si="352"/>
        <v>6</v>
      </c>
      <c r="BH2220" s="6">
        <f ca="1">IF(ISNUMBER('Descriptive Stats'!BF2220),'Descriptive Stats'!BF2220,#N/A)</f>
        <v>-0.2794493539703507</v>
      </c>
      <c r="BI2220" s="6">
        <f ca="1">IF(ISNUMBER('Descriptive Stats'!E2220),'Descriptive Stats'!E2220,#N/A)</f>
        <v>6</v>
      </c>
    </row>
    <row r="2221" spans="1:61" ht="14.4" x14ac:dyDescent="0.3">
      <c r="A2221" s="2">
        <f>ROW()</f>
        <v>2221</v>
      </c>
      <c r="B2221" s="56"/>
      <c r="C2221" s="8">
        <f t="shared" ca="1" si="353"/>
        <v>5</v>
      </c>
      <c r="D2221" s="8">
        <f t="shared" ca="1" si="354"/>
        <v>6</v>
      </c>
      <c r="E2221" s="50">
        <f t="shared" ca="1" si="348"/>
        <v>1</v>
      </c>
      <c r="F2221" s="2" t="str">
        <f t="shared" ca="1" si="355"/>
        <v/>
      </c>
      <c r="BD2221" s="49">
        <f t="shared" ca="1" si="350"/>
        <v>1871</v>
      </c>
      <c r="BE2221" s="3">
        <f t="shared" ca="1" si="349"/>
        <v>0.18704999999999999</v>
      </c>
      <c r="BF2221" s="3">
        <f t="shared" ca="1" si="351"/>
        <v>-0.88881967520906158</v>
      </c>
      <c r="BG2221" s="9">
        <f t="shared" ca="1" si="352"/>
        <v>1</v>
      </c>
      <c r="BH2221" s="6">
        <f ca="1">IF(ISNUMBER('Descriptive Stats'!BF2221),'Descriptive Stats'!BF2221,#N/A)</f>
        <v>-0.88881967520906158</v>
      </c>
      <c r="BI2221" s="6">
        <f ca="1">IF(ISNUMBER('Descriptive Stats'!E2221),'Descriptive Stats'!E2221,#N/A)</f>
        <v>1</v>
      </c>
    </row>
    <row r="2222" spans="1:61" ht="14.4" x14ac:dyDescent="0.3">
      <c r="A2222" s="2">
        <f>ROW()</f>
        <v>2222</v>
      </c>
      <c r="B2222" s="56"/>
      <c r="C2222" s="8">
        <f t="shared" ca="1" si="353"/>
        <v>12</v>
      </c>
      <c r="D2222" s="8">
        <f t="shared" ca="1" si="354"/>
        <v>1</v>
      </c>
      <c r="E2222" s="50">
        <f t="shared" ca="1" si="348"/>
        <v>2</v>
      </c>
      <c r="F2222" s="2" t="str">
        <f t="shared" ca="1" si="355"/>
        <v/>
      </c>
      <c r="BD2222" s="49">
        <f t="shared" ca="1" si="350"/>
        <v>2595</v>
      </c>
      <c r="BE2222" s="3">
        <f t="shared" ca="1" si="349"/>
        <v>0.25945000000000001</v>
      </c>
      <c r="BF2222" s="3">
        <f t="shared" ca="1" si="351"/>
        <v>-0.6450419512753276</v>
      </c>
      <c r="BG2222" s="9">
        <f t="shared" ca="1" si="352"/>
        <v>2</v>
      </c>
      <c r="BH2222" s="6">
        <f ca="1">IF(ISNUMBER('Descriptive Stats'!BF2222),'Descriptive Stats'!BF2222,#N/A)</f>
        <v>-0.6450419512753276</v>
      </c>
      <c r="BI2222" s="6">
        <f ca="1">IF(ISNUMBER('Descriptive Stats'!E2222),'Descriptive Stats'!E2222,#N/A)</f>
        <v>2</v>
      </c>
    </row>
    <row r="2223" spans="1:61" ht="14.4" x14ac:dyDescent="0.3">
      <c r="A2223" s="2">
        <f>ROW()</f>
        <v>2223</v>
      </c>
      <c r="B2223" s="56"/>
      <c r="C2223" s="8">
        <f t="shared" ca="1" si="353"/>
        <v>17</v>
      </c>
      <c r="D2223" s="8">
        <f t="shared" ca="1" si="354"/>
        <v>2</v>
      </c>
      <c r="E2223" s="50">
        <f t="shared" ca="1" si="348"/>
        <v>2</v>
      </c>
      <c r="F2223" s="2" t="str">
        <f t="shared" ca="1" si="355"/>
        <v/>
      </c>
      <c r="BD2223" s="49">
        <f t="shared" ca="1" si="350"/>
        <v>2595</v>
      </c>
      <c r="BE2223" s="3">
        <f t="shared" ca="1" si="349"/>
        <v>0.25945000000000001</v>
      </c>
      <c r="BF2223" s="3">
        <f t="shared" ca="1" si="351"/>
        <v>-0.6450419512753276</v>
      </c>
      <c r="BG2223" s="9">
        <f t="shared" ca="1" si="352"/>
        <v>2</v>
      </c>
      <c r="BH2223" s="6">
        <f ca="1">IF(ISNUMBER('Descriptive Stats'!BF2223),'Descriptive Stats'!BF2223,#N/A)</f>
        <v>-0.6450419512753276</v>
      </c>
      <c r="BI2223" s="6">
        <f ca="1">IF(ISNUMBER('Descriptive Stats'!E2223),'Descriptive Stats'!E2223,#N/A)</f>
        <v>2</v>
      </c>
    </row>
    <row r="2224" spans="1:61" ht="14.4" x14ac:dyDescent="0.3">
      <c r="A2224" s="2">
        <f>ROW()</f>
        <v>2224</v>
      </c>
      <c r="B2224" s="56"/>
      <c r="C2224" s="8">
        <f t="shared" ca="1" si="353"/>
        <v>21</v>
      </c>
      <c r="D2224" s="8">
        <f t="shared" ca="1" si="354"/>
        <v>2</v>
      </c>
      <c r="E2224" s="50">
        <f t="shared" ca="1" si="348"/>
        <v>7</v>
      </c>
      <c r="F2224" s="2" t="str">
        <f t="shared" ca="1" si="355"/>
        <v/>
      </c>
      <c r="BD2224" s="49">
        <f t="shared" ca="1" si="350"/>
        <v>4473.5</v>
      </c>
      <c r="BE2224" s="3">
        <f t="shared" ca="1" si="349"/>
        <v>0.44729999999999998</v>
      </c>
      <c r="BF2224" s="3">
        <f t="shared" ca="1" si="351"/>
        <v>-0.13248586824472414</v>
      </c>
      <c r="BG2224" s="9">
        <f t="shared" ca="1" si="352"/>
        <v>7</v>
      </c>
      <c r="BH2224" s="6">
        <f ca="1">IF(ISNUMBER('Descriptive Stats'!BF2224),'Descriptive Stats'!BF2224,#N/A)</f>
        <v>-0.13248586824472414</v>
      </c>
      <c r="BI2224" s="6">
        <f ca="1">IF(ISNUMBER('Descriptive Stats'!E2224),'Descriptive Stats'!E2224,#N/A)</f>
        <v>7</v>
      </c>
    </row>
    <row r="2225" spans="1:61" ht="14.4" x14ac:dyDescent="0.3">
      <c r="A2225" s="2">
        <f>ROW()</f>
        <v>2225</v>
      </c>
      <c r="B2225" s="56"/>
      <c r="C2225" s="8">
        <f t="shared" ca="1" si="353"/>
        <v>6</v>
      </c>
      <c r="D2225" s="8">
        <f t="shared" ca="1" si="354"/>
        <v>7</v>
      </c>
      <c r="E2225" s="50">
        <f t="shared" ca="1" si="348"/>
        <v>1</v>
      </c>
      <c r="F2225" s="2" t="str">
        <f t="shared" ca="1" si="355"/>
        <v/>
      </c>
      <c r="BD2225" s="49">
        <f t="shared" ca="1" si="350"/>
        <v>1871</v>
      </c>
      <c r="BE2225" s="3">
        <f t="shared" ca="1" si="349"/>
        <v>0.18704999999999999</v>
      </c>
      <c r="BF2225" s="3">
        <f t="shared" ca="1" si="351"/>
        <v>-0.88881967520906158</v>
      </c>
      <c r="BG2225" s="9">
        <f t="shared" ca="1" si="352"/>
        <v>1</v>
      </c>
      <c r="BH2225" s="6">
        <f ca="1">IF(ISNUMBER('Descriptive Stats'!BF2225),'Descriptive Stats'!BF2225,#N/A)</f>
        <v>-0.88881967520906158</v>
      </c>
      <c r="BI2225" s="6">
        <f ca="1">IF(ISNUMBER('Descriptive Stats'!E2225),'Descriptive Stats'!E2225,#N/A)</f>
        <v>1</v>
      </c>
    </row>
    <row r="2226" spans="1:61" ht="14.4" x14ac:dyDescent="0.3">
      <c r="A2226" s="2">
        <f>ROW()</f>
        <v>2226</v>
      </c>
      <c r="B2226" s="56"/>
      <c r="C2226" s="8">
        <f t="shared" ca="1" si="353"/>
        <v>8</v>
      </c>
      <c r="D2226" s="8">
        <f t="shared" ca="1" si="354"/>
        <v>1</v>
      </c>
      <c r="E2226" s="50">
        <f t="shared" ca="1" si="348"/>
        <v>2</v>
      </c>
      <c r="F2226" s="2" t="str">
        <f t="shared" ca="1" si="355"/>
        <v/>
      </c>
      <c r="BD2226" s="49">
        <f t="shared" ca="1" si="350"/>
        <v>2595</v>
      </c>
      <c r="BE2226" s="3">
        <f t="shared" ca="1" si="349"/>
        <v>0.25945000000000001</v>
      </c>
      <c r="BF2226" s="3">
        <f t="shared" ca="1" si="351"/>
        <v>-0.6450419512753276</v>
      </c>
      <c r="BG2226" s="9">
        <f t="shared" ca="1" si="352"/>
        <v>2</v>
      </c>
      <c r="BH2226" s="6">
        <f ca="1">IF(ISNUMBER('Descriptive Stats'!BF2226),'Descriptive Stats'!BF2226,#N/A)</f>
        <v>-0.6450419512753276</v>
      </c>
      <c r="BI2226" s="6">
        <f ca="1">IF(ISNUMBER('Descriptive Stats'!E2226),'Descriptive Stats'!E2226,#N/A)</f>
        <v>2</v>
      </c>
    </row>
    <row r="2227" spans="1:61" ht="14.4" x14ac:dyDescent="0.3">
      <c r="A2227" s="2">
        <f>ROW()</f>
        <v>2227</v>
      </c>
      <c r="B2227" s="56"/>
      <c r="C2227" s="8">
        <f t="shared" ca="1" si="353"/>
        <v>21</v>
      </c>
      <c r="D2227" s="8">
        <f t="shared" ca="1" si="354"/>
        <v>2</v>
      </c>
      <c r="E2227" s="50">
        <f t="shared" ca="1" si="348"/>
        <v>7</v>
      </c>
      <c r="F2227" s="2" t="str">
        <f t="shared" ca="1" si="355"/>
        <v/>
      </c>
      <c r="BD2227" s="49">
        <f t="shared" ca="1" si="350"/>
        <v>4473.5</v>
      </c>
      <c r="BE2227" s="3">
        <f t="shared" ca="1" si="349"/>
        <v>0.44729999999999998</v>
      </c>
      <c r="BF2227" s="3">
        <f t="shared" ca="1" si="351"/>
        <v>-0.13248586824472414</v>
      </c>
      <c r="BG2227" s="9">
        <f t="shared" ca="1" si="352"/>
        <v>7</v>
      </c>
      <c r="BH2227" s="6">
        <f ca="1">IF(ISNUMBER('Descriptive Stats'!BF2227),'Descriptive Stats'!BF2227,#N/A)</f>
        <v>-0.13248586824472414</v>
      </c>
      <c r="BI2227" s="6">
        <f ca="1">IF(ISNUMBER('Descriptive Stats'!E2227),'Descriptive Stats'!E2227,#N/A)</f>
        <v>7</v>
      </c>
    </row>
    <row r="2228" spans="1:61" ht="14.4" x14ac:dyDescent="0.3">
      <c r="A2228" s="2">
        <f>ROW()</f>
        <v>2228</v>
      </c>
      <c r="B2228" s="56"/>
      <c r="C2228" s="8">
        <f t="shared" ca="1" si="353"/>
        <v>19</v>
      </c>
      <c r="D2228" s="8">
        <f t="shared" ca="1" si="354"/>
        <v>7</v>
      </c>
      <c r="E2228" s="50">
        <f t="shared" ca="1" si="348"/>
        <v>19</v>
      </c>
      <c r="F2228" s="2" t="str">
        <f t="shared" ca="1" si="355"/>
        <v>X</v>
      </c>
      <c r="BD2228" s="49">
        <f t="shared" ca="1" si="350"/>
        <v>5294</v>
      </c>
      <c r="BE2228" s="3">
        <f t="shared" ca="1" si="349"/>
        <v>0.52934999999999999</v>
      </c>
      <c r="BF2228" s="3">
        <f t="shared" ca="1" si="351"/>
        <v>7.3636031452008061E-2</v>
      </c>
      <c r="BG2228" s="9">
        <f t="shared" ca="1" si="352"/>
        <v>19</v>
      </c>
      <c r="BH2228" s="6">
        <f ca="1">IF(ISNUMBER('Descriptive Stats'!BF2228),'Descriptive Stats'!BF2228,#N/A)</f>
        <v>7.3636031452008061E-2</v>
      </c>
      <c r="BI2228" s="6">
        <f ca="1">IF(ISNUMBER('Descriptive Stats'!E2228),'Descriptive Stats'!E2228,#N/A)</f>
        <v>19</v>
      </c>
    </row>
    <row r="2229" spans="1:61" ht="14.4" x14ac:dyDescent="0.3">
      <c r="A2229" s="2">
        <f>ROW()</f>
        <v>2229</v>
      </c>
      <c r="B2229" s="56"/>
      <c r="C2229" s="8">
        <f t="shared" ca="1" si="353"/>
        <v>7</v>
      </c>
      <c r="D2229" s="8">
        <f t="shared" ca="1" si="354"/>
        <v>19</v>
      </c>
      <c r="E2229" s="50">
        <f t="shared" ca="1" si="348"/>
        <v>6</v>
      </c>
      <c r="F2229" s="2" t="str">
        <f t="shared" ca="1" si="355"/>
        <v/>
      </c>
      <c r="BD2229" s="49">
        <f t="shared" ca="1" si="350"/>
        <v>3900</v>
      </c>
      <c r="BE2229" s="3">
        <f t="shared" ca="1" si="349"/>
        <v>0.38995000000000002</v>
      </c>
      <c r="BF2229" s="3">
        <f t="shared" ca="1" si="351"/>
        <v>-0.2794493539703507</v>
      </c>
      <c r="BG2229" s="9">
        <f t="shared" ca="1" si="352"/>
        <v>6</v>
      </c>
      <c r="BH2229" s="6">
        <f ca="1">IF(ISNUMBER('Descriptive Stats'!BF2229),'Descriptive Stats'!BF2229,#N/A)</f>
        <v>-0.2794493539703507</v>
      </c>
      <c r="BI2229" s="6">
        <f ca="1">IF(ISNUMBER('Descriptive Stats'!E2229),'Descriptive Stats'!E2229,#N/A)</f>
        <v>6</v>
      </c>
    </row>
    <row r="2230" spans="1:61" ht="14.4" x14ac:dyDescent="0.3">
      <c r="A2230" s="2">
        <f>ROW()</f>
        <v>2230</v>
      </c>
      <c r="B2230" s="56"/>
      <c r="C2230" s="8">
        <f t="shared" ca="1" si="353"/>
        <v>16</v>
      </c>
      <c r="D2230" s="8">
        <f t="shared" ca="1" si="354"/>
        <v>6</v>
      </c>
      <c r="E2230" s="50">
        <f t="shared" ca="1" si="348"/>
        <v>4</v>
      </c>
      <c r="F2230" s="2" t="str">
        <f t="shared" ca="1" si="355"/>
        <v/>
      </c>
      <c r="BD2230" s="49">
        <f t="shared" ca="1" si="350"/>
        <v>3442</v>
      </c>
      <c r="BE2230" s="3">
        <f t="shared" ca="1" si="349"/>
        <v>0.34415000000000001</v>
      </c>
      <c r="BF2230" s="3">
        <f t="shared" ca="1" si="351"/>
        <v>-0.40116316278173481</v>
      </c>
      <c r="BG2230" s="9">
        <f t="shared" ca="1" si="352"/>
        <v>4</v>
      </c>
      <c r="BH2230" s="6">
        <f ca="1">IF(ISNUMBER('Descriptive Stats'!BF2230),'Descriptive Stats'!BF2230,#N/A)</f>
        <v>-0.40116316278173481</v>
      </c>
      <c r="BI2230" s="6">
        <f ca="1">IF(ISNUMBER('Descriptive Stats'!E2230),'Descriptive Stats'!E2230,#N/A)</f>
        <v>4</v>
      </c>
    </row>
    <row r="2231" spans="1:61" ht="14.4" x14ac:dyDescent="0.3">
      <c r="A2231" s="2">
        <f>ROW()</f>
        <v>2231</v>
      </c>
      <c r="B2231" s="56"/>
      <c r="C2231" s="8">
        <f t="shared" ca="1" si="353"/>
        <v>13</v>
      </c>
      <c r="D2231" s="8">
        <f t="shared" ca="1" si="354"/>
        <v>4</v>
      </c>
      <c r="E2231" s="50">
        <f t="shared" ca="1" si="348"/>
        <v>19</v>
      </c>
      <c r="F2231" s="2" t="str">
        <f t="shared" ca="1" si="355"/>
        <v>X</v>
      </c>
      <c r="BD2231" s="49">
        <f t="shared" ca="1" si="350"/>
        <v>5294</v>
      </c>
      <c r="BE2231" s="3">
        <f t="shared" ca="1" si="349"/>
        <v>0.52934999999999999</v>
      </c>
      <c r="BF2231" s="3">
        <f t="shared" ca="1" si="351"/>
        <v>7.3636031452008061E-2</v>
      </c>
      <c r="BG2231" s="9">
        <f t="shared" ca="1" si="352"/>
        <v>19</v>
      </c>
      <c r="BH2231" s="6">
        <f ca="1">IF(ISNUMBER('Descriptive Stats'!BF2231),'Descriptive Stats'!BF2231,#N/A)</f>
        <v>7.3636031452008061E-2</v>
      </c>
      <c r="BI2231" s="6">
        <f ca="1">IF(ISNUMBER('Descriptive Stats'!E2231),'Descriptive Stats'!E2231,#N/A)</f>
        <v>19</v>
      </c>
    </row>
    <row r="2232" spans="1:61" ht="14.4" x14ac:dyDescent="0.3">
      <c r="A2232" s="2">
        <f>ROW()</f>
        <v>2232</v>
      </c>
      <c r="B2232" s="56"/>
      <c r="C2232" s="8">
        <f t="shared" ca="1" si="353"/>
        <v>7</v>
      </c>
      <c r="D2232" s="8">
        <f t="shared" ca="1" si="354"/>
        <v>19</v>
      </c>
      <c r="E2232" s="50">
        <f t="shared" ca="1" si="348"/>
        <v>6</v>
      </c>
      <c r="F2232" s="2" t="str">
        <f t="shared" ca="1" si="355"/>
        <v/>
      </c>
      <c r="BD2232" s="49">
        <f t="shared" ca="1" si="350"/>
        <v>3900</v>
      </c>
      <c r="BE2232" s="3">
        <f t="shared" ca="1" si="349"/>
        <v>0.38995000000000002</v>
      </c>
      <c r="BF2232" s="3">
        <f t="shared" ca="1" si="351"/>
        <v>-0.2794493539703507</v>
      </c>
      <c r="BG2232" s="9">
        <f t="shared" ca="1" si="352"/>
        <v>6</v>
      </c>
      <c r="BH2232" s="6">
        <f ca="1">IF(ISNUMBER('Descriptive Stats'!BF2232),'Descriptive Stats'!BF2232,#N/A)</f>
        <v>-0.2794493539703507</v>
      </c>
      <c r="BI2232" s="6">
        <f ca="1">IF(ISNUMBER('Descriptive Stats'!E2232),'Descriptive Stats'!E2232,#N/A)</f>
        <v>6</v>
      </c>
    </row>
    <row r="2233" spans="1:61" ht="14.4" x14ac:dyDescent="0.3">
      <c r="A2233" s="2">
        <f>ROW()</f>
        <v>2233</v>
      </c>
      <c r="B2233" s="56"/>
      <c r="C2233" s="8">
        <f t="shared" ca="1" si="353"/>
        <v>2</v>
      </c>
      <c r="D2233" s="8">
        <f t="shared" ca="1" si="354"/>
        <v>6</v>
      </c>
      <c r="E2233" s="50">
        <f t="shared" ca="1" si="348"/>
        <v>7</v>
      </c>
      <c r="F2233" s="2" t="str">
        <f t="shared" ca="1" si="355"/>
        <v/>
      </c>
      <c r="BD2233" s="49">
        <f t="shared" ca="1" si="350"/>
        <v>4473.5</v>
      </c>
      <c r="BE2233" s="3">
        <f t="shared" ca="1" si="349"/>
        <v>0.44729999999999998</v>
      </c>
      <c r="BF2233" s="3">
        <f t="shared" ca="1" si="351"/>
        <v>-0.13248586824472414</v>
      </c>
      <c r="BG2233" s="9">
        <f t="shared" ca="1" si="352"/>
        <v>7</v>
      </c>
      <c r="BH2233" s="6">
        <f ca="1">IF(ISNUMBER('Descriptive Stats'!BF2233),'Descriptive Stats'!BF2233,#N/A)</f>
        <v>-0.13248586824472414</v>
      </c>
      <c r="BI2233" s="6">
        <f ca="1">IF(ISNUMBER('Descriptive Stats'!E2233),'Descriptive Stats'!E2233,#N/A)</f>
        <v>7</v>
      </c>
    </row>
    <row r="2234" spans="1:61" ht="14.4" x14ac:dyDescent="0.3">
      <c r="A2234" s="2">
        <f>ROW()</f>
        <v>2234</v>
      </c>
      <c r="B2234" s="56"/>
      <c r="C2234" s="8">
        <f t="shared" ca="1" si="353"/>
        <v>19</v>
      </c>
      <c r="D2234" s="8">
        <f t="shared" ca="1" si="354"/>
        <v>7</v>
      </c>
      <c r="E2234" s="50">
        <f t="shared" ca="1" si="348"/>
        <v>6</v>
      </c>
      <c r="F2234" s="2" t="str">
        <f t="shared" ca="1" si="355"/>
        <v/>
      </c>
      <c r="BD2234" s="49">
        <f t="shared" ca="1" si="350"/>
        <v>3900</v>
      </c>
      <c r="BE2234" s="3">
        <f t="shared" ca="1" si="349"/>
        <v>0.38995000000000002</v>
      </c>
      <c r="BF2234" s="3">
        <f t="shared" ca="1" si="351"/>
        <v>-0.2794493539703507</v>
      </c>
      <c r="BG2234" s="9">
        <f t="shared" ca="1" si="352"/>
        <v>6</v>
      </c>
      <c r="BH2234" s="6">
        <f ca="1">IF(ISNUMBER('Descriptive Stats'!BF2234),'Descriptive Stats'!BF2234,#N/A)</f>
        <v>-0.2794493539703507</v>
      </c>
      <c r="BI2234" s="6">
        <f ca="1">IF(ISNUMBER('Descriptive Stats'!E2234),'Descriptive Stats'!E2234,#N/A)</f>
        <v>6</v>
      </c>
    </row>
    <row r="2235" spans="1:61" ht="14.4" x14ac:dyDescent="0.3">
      <c r="A2235" s="2">
        <f>ROW()</f>
        <v>2235</v>
      </c>
      <c r="B2235" s="56"/>
      <c r="C2235" s="8">
        <f t="shared" ca="1" si="353"/>
        <v>5</v>
      </c>
      <c r="D2235" s="8">
        <f t="shared" ca="1" si="354"/>
        <v>6</v>
      </c>
      <c r="E2235" s="50">
        <f t="shared" ca="1" si="348"/>
        <v>0</v>
      </c>
      <c r="F2235" s="2" t="str">
        <f t="shared" ca="1" si="355"/>
        <v/>
      </c>
      <c r="BD2235" s="49">
        <f t="shared" ca="1" si="350"/>
        <v>815.5</v>
      </c>
      <c r="BE2235" s="3">
        <f t="shared" ca="1" si="349"/>
        <v>8.1500000000000003E-2</v>
      </c>
      <c r="BF2235" s="3">
        <f t="shared" ca="1" si="351"/>
        <v>-1.3950525282585462</v>
      </c>
      <c r="BG2235" s="9">
        <f t="shared" ca="1" si="352"/>
        <v>0</v>
      </c>
      <c r="BH2235" s="6">
        <f ca="1">IF(ISNUMBER('Descriptive Stats'!BF2235),'Descriptive Stats'!BF2235,#N/A)</f>
        <v>-1.3950525282585462</v>
      </c>
      <c r="BI2235" s="6">
        <f ca="1">IF(ISNUMBER('Descriptive Stats'!E2235),'Descriptive Stats'!E2235,#N/A)</f>
        <v>0</v>
      </c>
    </row>
    <row r="2236" spans="1:61" ht="14.4" x14ac:dyDescent="0.3">
      <c r="A2236" s="2">
        <f>ROW()</f>
        <v>2236</v>
      </c>
      <c r="B2236" s="56"/>
      <c r="C2236" s="8">
        <f t="shared" ca="1" si="353"/>
        <v>15</v>
      </c>
      <c r="D2236" s="8">
        <f t="shared" ca="1" si="354"/>
        <v>0</v>
      </c>
      <c r="E2236" s="50">
        <f t="shared" ca="1" si="348"/>
        <v>2</v>
      </c>
      <c r="F2236" s="2" t="str">
        <f t="shared" ca="1" si="355"/>
        <v/>
      </c>
      <c r="BD2236" s="49">
        <f t="shared" ca="1" si="350"/>
        <v>2595</v>
      </c>
      <c r="BE2236" s="3">
        <f t="shared" ca="1" si="349"/>
        <v>0.25945000000000001</v>
      </c>
      <c r="BF2236" s="3">
        <f t="shared" ca="1" si="351"/>
        <v>-0.6450419512753276</v>
      </c>
      <c r="BG2236" s="9">
        <f t="shared" ca="1" si="352"/>
        <v>2</v>
      </c>
      <c r="BH2236" s="6">
        <f ca="1">IF(ISNUMBER('Descriptive Stats'!BF2236),'Descriptive Stats'!BF2236,#N/A)</f>
        <v>-0.6450419512753276</v>
      </c>
      <c r="BI2236" s="6">
        <f ca="1">IF(ISNUMBER('Descriptive Stats'!E2236),'Descriptive Stats'!E2236,#N/A)</f>
        <v>2</v>
      </c>
    </row>
    <row r="2237" spans="1:61" ht="14.4" x14ac:dyDescent="0.3">
      <c r="A2237" s="2">
        <f>ROW()</f>
        <v>2237</v>
      </c>
      <c r="B2237" s="56"/>
      <c r="C2237" s="8">
        <f t="shared" ca="1" si="353"/>
        <v>3</v>
      </c>
      <c r="D2237" s="8">
        <f t="shared" ca="1" si="354"/>
        <v>2</v>
      </c>
      <c r="E2237" s="50">
        <f t="shared" ca="1" si="348"/>
        <v>7</v>
      </c>
      <c r="F2237" s="2" t="str">
        <f t="shared" ca="1" si="355"/>
        <v/>
      </c>
      <c r="BD2237" s="49">
        <f t="shared" ca="1" si="350"/>
        <v>4473.5</v>
      </c>
      <c r="BE2237" s="3">
        <f t="shared" ca="1" si="349"/>
        <v>0.44729999999999998</v>
      </c>
      <c r="BF2237" s="3">
        <f t="shared" ca="1" si="351"/>
        <v>-0.13248586824472414</v>
      </c>
      <c r="BG2237" s="9">
        <f t="shared" ca="1" si="352"/>
        <v>7</v>
      </c>
      <c r="BH2237" s="6">
        <f ca="1">IF(ISNUMBER('Descriptive Stats'!BF2237),'Descriptive Stats'!BF2237,#N/A)</f>
        <v>-0.13248586824472414</v>
      </c>
      <c r="BI2237" s="6">
        <f ca="1">IF(ISNUMBER('Descriptive Stats'!E2237),'Descriptive Stats'!E2237,#N/A)</f>
        <v>7</v>
      </c>
    </row>
    <row r="2238" spans="1:61" ht="14.4" x14ac:dyDescent="0.3">
      <c r="A2238" s="2">
        <f>ROW()</f>
        <v>2238</v>
      </c>
      <c r="B2238" s="56"/>
      <c r="C2238" s="8">
        <f t="shared" ca="1" si="353"/>
        <v>19</v>
      </c>
      <c r="D2238" s="8">
        <f t="shared" ca="1" si="354"/>
        <v>7</v>
      </c>
      <c r="E2238" s="50">
        <f t="shared" ca="1" si="348"/>
        <v>2</v>
      </c>
      <c r="F2238" s="2" t="str">
        <f t="shared" ca="1" si="355"/>
        <v/>
      </c>
      <c r="BD2238" s="49">
        <f t="shared" ca="1" si="350"/>
        <v>2595</v>
      </c>
      <c r="BE2238" s="3">
        <f t="shared" ca="1" si="349"/>
        <v>0.25945000000000001</v>
      </c>
      <c r="BF2238" s="3">
        <f t="shared" ca="1" si="351"/>
        <v>-0.6450419512753276</v>
      </c>
      <c r="BG2238" s="9">
        <f t="shared" ca="1" si="352"/>
        <v>2</v>
      </c>
      <c r="BH2238" s="6">
        <f ca="1">IF(ISNUMBER('Descriptive Stats'!BF2238),'Descriptive Stats'!BF2238,#N/A)</f>
        <v>-0.6450419512753276</v>
      </c>
      <c r="BI2238" s="6">
        <f ca="1">IF(ISNUMBER('Descriptive Stats'!E2238),'Descriptive Stats'!E2238,#N/A)</f>
        <v>2</v>
      </c>
    </row>
    <row r="2239" spans="1:61" ht="14.4" x14ac:dyDescent="0.3">
      <c r="A2239" s="2">
        <f>ROW()</f>
        <v>2239</v>
      </c>
      <c r="B2239" s="56"/>
      <c r="C2239" s="8">
        <f t="shared" ca="1" si="353"/>
        <v>17</v>
      </c>
      <c r="D2239" s="8">
        <f t="shared" ca="1" si="354"/>
        <v>2</v>
      </c>
      <c r="E2239" s="50">
        <f t="shared" ca="1" si="348"/>
        <v>2</v>
      </c>
      <c r="F2239" s="2" t="str">
        <f t="shared" ca="1" si="355"/>
        <v/>
      </c>
      <c r="BD2239" s="49">
        <f t="shared" ca="1" si="350"/>
        <v>2595</v>
      </c>
      <c r="BE2239" s="3">
        <f t="shared" ca="1" si="349"/>
        <v>0.25945000000000001</v>
      </c>
      <c r="BF2239" s="3">
        <f t="shared" ca="1" si="351"/>
        <v>-0.6450419512753276</v>
      </c>
      <c r="BG2239" s="9">
        <f t="shared" ca="1" si="352"/>
        <v>2</v>
      </c>
      <c r="BH2239" s="6">
        <f ca="1">IF(ISNUMBER('Descriptive Stats'!BF2239),'Descriptive Stats'!BF2239,#N/A)</f>
        <v>-0.6450419512753276</v>
      </c>
      <c r="BI2239" s="6">
        <f ca="1">IF(ISNUMBER('Descriptive Stats'!E2239),'Descriptive Stats'!E2239,#N/A)</f>
        <v>2</v>
      </c>
    </row>
    <row r="2240" spans="1:61" ht="14.4" x14ac:dyDescent="0.3">
      <c r="A2240" s="2">
        <f>ROW()</f>
        <v>2240</v>
      </c>
      <c r="B2240" s="56"/>
      <c r="C2240" s="8">
        <f t="shared" ca="1" si="353"/>
        <v>3</v>
      </c>
      <c r="D2240" s="8">
        <f t="shared" ca="1" si="354"/>
        <v>2</v>
      </c>
      <c r="E2240" s="50">
        <f t="shared" ca="1" si="348"/>
        <v>0</v>
      </c>
      <c r="F2240" s="2" t="str">
        <f t="shared" ca="1" si="355"/>
        <v/>
      </c>
      <c r="BD2240" s="49">
        <f t="shared" ca="1" si="350"/>
        <v>815.5</v>
      </c>
      <c r="BE2240" s="3">
        <f t="shared" ca="1" si="349"/>
        <v>8.1500000000000003E-2</v>
      </c>
      <c r="BF2240" s="3">
        <f t="shared" ca="1" si="351"/>
        <v>-1.3950525282585462</v>
      </c>
      <c r="BG2240" s="9">
        <f t="shared" ca="1" si="352"/>
        <v>0</v>
      </c>
      <c r="BH2240" s="6">
        <f ca="1">IF(ISNUMBER('Descriptive Stats'!BF2240),'Descriptive Stats'!BF2240,#N/A)</f>
        <v>-1.3950525282585462</v>
      </c>
      <c r="BI2240" s="6">
        <f ca="1">IF(ISNUMBER('Descriptive Stats'!E2240),'Descriptive Stats'!E2240,#N/A)</f>
        <v>0</v>
      </c>
    </row>
    <row r="2241" spans="1:61" ht="14.4" x14ac:dyDescent="0.3">
      <c r="A2241" s="2">
        <f>ROW()</f>
        <v>2241</v>
      </c>
      <c r="B2241" s="56"/>
      <c r="C2241" s="8">
        <f t="shared" ca="1" si="353"/>
        <v>22</v>
      </c>
      <c r="D2241" s="8">
        <f t="shared" ca="1" si="354"/>
        <v>0</v>
      </c>
      <c r="E2241" s="50">
        <f t="shared" ca="1" si="348"/>
        <v>0</v>
      </c>
      <c r="F2241" s="2" t="str">
        <f t="shared" ca="1" si="355"/>
        <v/>
      </c>
      <c r="BD2241" s="49">
        <f t="shared" ca="1" si="350"/>
        <v>815.5</v>
      </c>
      <c r="BE2241" s="3">
        <f t="shared" ca="1" si="349"/>
        <v>8.1500000000000003E-2</v>
      </c>
      <c r="BF2241" s="3">
        <f t="shared" ca="1" si="351"/>
        <v>-1.3950525282585462</v>
      </c>
      <c r="BG2241" s="9">
        <f t="shared" ca="1" si="352"/>
        <v>0</v>
      </c>
      <c r="BH2241" s="6">
        <f ca="1">IF(ISNUMBER('Descriptive Stats'!BF2241),'Descriptive Stats'!BF2241,#N/A)</f>
        <v>-1.3950525282585462</v>
      </c>
      <c r="BI2241" s="6">
        <f ca="1">IF(ISNUMBER('Descriptive Stats'!E2241),'Descriptive Stats'!E2241,#N/A)</f>
        <v>0</v>
      </c>
    </row>
    <row r="2242" spans="1:61" ht="14.4" x14ac:dyDescent="0.3">
      <c r="A2242" s="2">
        <f>ROW()</f>
        <v>2242</v>
      </c>
      <c r="B2242" s="56"/>
      <c r="C2242" s="8">
        <f t="shared" ca="1" si="353"/>
        <v>4</v>
      </c>
      <c r="D2242" s="8">
        <f t="shared" ca="1" si="354"/>
        <v>0</v>
      </c>
      <c r="E2242" s="50">
        <f t="shared" ca="1" si="348"/>
        <v>7</v>
      </c>
      <c r="F2242" s="2" t="str">
        <f t="shared" ca="1" si="355"/>
        <v/>
      </c>
      <c r="BD2242" s="49">
        <f t="shared" ca="1" si="350"/>
        <v>4473.5</v>
      </c>
      <c r="BE2242" s="3">
        <f t="shared" ca="1" si="349"/>
        <v>0.44729999999999998</v>
      </c>
      <c r="BF2242" s="3">
        <f t="shared" ca="1" si="351"/>
        <v>-0.13248586824472414</v>
      </c>
      <c r="BG2242" s="9">
        <f t="shared" ca="1" si="352"/>
        <v>7</v>
      </c>
      <c r="BH2242" s="6">
        <f ca="1">IF(ISNUMBER('Descriptive Stats'!BF2242),'Descriptive Stats'!BF2242,#N/A)</f>
        <v>-0.13248586824472414</v>
      </c>
      <c r="BI2242" s="6">
        <f ca="1">IF(ISNUMBER('Descriptive Stats'!E2242),'Descriptive Stats'!E2242,#N/A)</f>
        <v>7</v>
      </c>
    </row>
    <row r="2243" spans="1:61" ht="14.4" x14ac:dyDescent="0.3">
      <c r="A2243" s="2">
        <f>ROW()</f>
        <v>2243</v>
      </c>
      <c r="B2243" s="56"/>
      <c r="C2243" s="8">
        <f t="shared" ca="1" si="353"/>
        <v>19</v>
      </c>
      <c r="D2243" s="8">
        <f t="shared" ca="1" si="354"/>
        <v>7</v>
      </c>
      <c r="E2243" s="50">
        <f t="shared" ref="E2243:E2306" ca="1" si="356">IF(0=MOD(ROW(),$J$1),AVERAGE(OFFSET($D$2,ROW()-$J$1,0,$J$1,1)),"")</f>
        <v>2</v>
      </c>
      <c r="F2243" s="2" t="str">
        <f t="shared" ca="1" si="355"/>
        <v/>
      </c>
      <c r="BD2243" s="49">
        <f t="shared" ca="1" si="350"/>
        <v>2595</v>
      </c>
      <c r="BE2243" s="3">
        <f t="shared" ca="1" si="349"/>
        <v>0.25945000000000001</v>
      </c>
      <c r="BF2243" s="3">
        <f t="shared" ca="1" si="351"/>
        <v>-0.6450419512753276</v>
      </c>
      <c r="BG2243" s="9">
        <f t="shared" ca="1" si="352"/>
        <v>2</v>
      </c>
      <c r="BH2243" s="6">
        <f ca="1">IF(ISNUMBER('Descriptive Stats'!BF2243),'Descriptive Stats'!BF2243,#N/A)</f>
        <v>-0.6450419512753276</v>
      </c>
      <c r="BI2243" s="6">
        <f ca="1">IF(ISNUMBER('Descriptive Stats'!E2243),'Descriptive Stats'!E2243,#N/A)</f>
        <v>2</v>
      </c>
    </row>
    <row r="2244" spans="1:61" ht="14.4" x14ac:dyDescent="0.3">
      <c r="A2244" s="2">
        <f>ROW()</f>
        <v>2244</v>
      </c>
      <c r="B2244" s="56"/>
      <c r="C2244" s="8">
        <f t="shared" ca="1" si="353"/>
        <v>3</v>
      </c>
      <c r="D2244" s="8">
        <f t="shared" ca="1" si="354"/>
        <v>2</v>
      </c>
      <c r="E2244" s="50">
        <f t="shared" ca="1" si="356"/>
        <v>2</v>
      </c>
      <c r="F2244" s="2" t="str">
        <f t="shared" ca="1" si="355"/>
        <v/>
      </c>
      <c r="BD2244" s="49">
        <f t="shared" ca="1" si="350"/>
        <v>2595</v>
      </c>
      <c r="BE2244" s="3">
        <f t="shared" ca="1" si="349"/>
        <v>0.25945000000000001</v>
      </c>
      <c r="BF2244" s="3">
        <f t="shared" ca="1" si="351"/>
        <v>-0.6450419512753276</v>
      </c>
      <c r="BG2244" s="9">
        <f t="shared" ca="1" si="352"/>
        <v>2</v>
      </c>
      <c r="BH2244" s="6">
        <f ca="1">IF(ISNUMBER('Descriptive Stats'!BF2244),'Descriptive Stats'!BF2244,#N/A)</f>
        <v>-0.6450419512753276</v>
      </c>
      <c r="BI2244" s="6">
        <f ca="1">IF(ISNUMBER('Descriptive Stats'!E2244),'Descriptive Stats'!E2244,#N/A)</f>
        <v>2</v>
      </c>
    </row>
    <row r="2245" spans="1:61" ht="14.4" x14ac:dyDescent="0.3">
      <c r="A2245" s="2">
        <f>ROW()</f>
        <v>2245</v>
      </c>
      <c r="B2245" s="56"/>
      <c r="C2245" s="8">
        <f t="shared" ca="1" si="353"/>
        <v>3</v>
      </c>
      <c r="D2245" s="8">
        <f t="shared" ca="1" si="354"/>
        <v>2</v>
      </c>
      <c r="E2245" s="50">
        <f t="shared" ca="1" si="356"/>
        <v>6</v>
      </c>
      <c r="F2245" s="2" t="str">
        <f t="shared" ca="1" si="355"/>
        <v/>
      </c>
      <c r="BD2245" s="49">
        <f t="shared" ca="1" si="350"/>
        <v>3900</v>
      </c>
      <c r="BE2245" s="3">
        <f t="shared" ca="1" si="349"/>
        <v>0.38995000000000002</v>
      </c>
      <c r="BF2245" s="3">
        <f t="shared" ca="1" si="351"/>
        <v>-0.2794493539703507</v>
      </c>
      <c r="BG2245" s="9">
        <f t="shared" ca="1" si="352"/>
        <v>6</v>
      </c>
      <c r="BH2245" s="6">
        <f ca="1">IF(ISNUMBER('Descriptive Stats'!BF2245),'Descriptive Stats'!BF2245,#N/A)</f>
        <v>-0.2794493539703507</v>
      </c>
      <c r="BI2245" s="6">
        <f ca="1">IF(ISNUMBER('Descriptive Stats'!E2245),'Descriptive Stats'!E2245,#N/A)</f>
        <v>6</v>
      </c>
    </row>
    <row r="2246" spans="1:61" ht="14.4" x14ac:dyDescent="0.3">
      <c r="A2246" s="2">
        <f>ROW()</f>
        <v>2246</v>
      </c>
      <c r="B2246" s="56"/>
      <c r="C2246" s="8">
        <f t="shared" ca="1" si="353"/>
        <v>2</v>
      </c>
      <c r="D2246" s="8">
        <f t="shared" ca="1" si="354"/>
        <v>6</v>
      </c>
      <c r="E2246" s="50">
        <f t="shared" ca="1" si="356"/>
        <v>19</v>
      </c>
      <c r="F2246" s="2" t="str">
        <f t="shared" ca="1" si="355"/>
        <v>X</v>
      </c>
      <c r="BD2246" s="49">
        <f t="shared" ca="1" si="350"/>
        <v>5294</v>
      </c>
      <c r="BE2246" s="3">
        <f t="shared" ca="1" si="349"/>
        <v>0.52934999999999999</v>
      </c>
      <c r="BF2246" s="3">
        <f t="shared" ca="1" si="351"/>
        <v>7.3636031452008061E-2</v>
      </c>
      <c r="BG2246" s="9">
        <f t="shared" ca="1" si="352"/>
        <v>19</v>
      </c>
      <c r="BH2246" s="6">
        <f ca="1">IF(ISNUMBER('Descriptive Stats'!BF2246),'Descriptive Stats'!BF2246,#N/A)</f>
        <v>7.3636031452008061E-2</v>
      </c>
      <c r="BI2246" s="6">
        <f ca="1">IF(ISNUMBER('Descriptive Stats'!E2246),'Descriptive Stats'!E2246,#N/A)</f>
        <v>19</v>
      </c>
    </row>
    <row r="2247" spans="1:61" ht="14.4" x14ac:dyDescent="0.3">
      <c r="A2247" s="2">
        <f>ROW()</f>
        <v>2247</v>
      </c>
      <c r="B2247" s="56"/>
      <c r="C2247" s="8">
        <f t="shared" ca="1" si="353"/>
        <v>7</v>
      </c>
      <c r="D2247" s="8">
        <f t="shared" ca="1" si="354"/>
        <v>19</v>
      </c>
      <c r="E2247" s="50">
        <f t="shared" ca="1" si="356"/>
        <v>3</v>
      </c>
      <c r="F2247" s="2" t="str">
        <f t="shared" ca="1" si="355"/>
        <v/>
      </c>
      <c r="BD2247" s="49">
        <f t="shared" ca="1" si="350"/>
        <v>3200</v>
      </c>
      <c r="BE2247" s="3">
        <f t="shared" ref="BE2247:BE2310" ca="1" si="357">IF(ISNUMBER(BD2247),(BD2247-0.5)/$BK$4,"")</f>
        <v>0.31995000000000001</v>
      </c>
      <c r="BF2247" s="3">
        <f t="shared" ca="1" si="351"/>
        <v>-0.46783862043457014</v>
      </c>
      <c r="BG2247" s="9">
        <f t="shared" ca="1" si="352"/>
        <v>3</v>
      </c>
      <c r="BH2247" s="6">
        <f ca="1">IF(ISNUMBER('Descriptive Stats'!BF2247),'Descriptive Stats'!BF2247,#N/A)</f>
        <v>-0.46783862043457014</v>
      </c>
      <c r="BI2247" s="6">
        <f ca="1">IF(ISNUMBER('Descriptive Stats'!E2247),'Descriptive Stats'!E2247,#N/A)</f>
        <v>3</v>
      </c>
    </row>
    <row r="2248" spans="1:61" ht="14.4" x14ac:dyDescent="0.3">
      <c r="A2248" s="2">
        <f>ROW()</f>
        <v>2248</v>
      </c>
      <c r="B2248" s="56"/>
      <c r="C2248" s="8">
        <f t="shared" ca="1" si="353"/>
        <v>10</v>
      </c>
      <c r="D2248" s="8">
        <f t="shared" ca="1" si="354"/>
        <v>3</v>
      </c>
      <c r="E2248" s="50">
        <f t="shared" ca="1" si="356"/>
        <v>1</v>
      </c>
      <c r="F2248" s="2" t="str">
        <f t="shared" ca="1" si="355"/>
        <v/>
      </c>
      <c r="BD2248" s="49">
        <f t="shared" ref="BD2248:BD2311" ca="1" si="358">IF(ISNUMBER(BG2248),_xlfn.RANK.AVG(BG2248,$BG$2:$BG$5414,1),"")</f>
        <v>1871</v>
      </c>
      <c r="BE2248" s="3">
        <f t="shared" ca="1" si="357"/>
        <v>0.18704999999999999</v>
      </c>
      <c r="BF2248" s="3">
        <f t="shared" ca="1" si="351"/>
        <v>-0.88881967520906158</v>
      </c>
      <c r="BG2248" s="9">
        <f t="shared" ca="1" si="352"/>
        <v>1</v>
      </c>
      <c r="BH2248" s="6">
        <f ca="1">IF(ISNUMBER('Descriptive Stats'!BF2248),'Descriptive Stats'!BF2248,#N/A)</f>
        <v>-0.88881967520906158</v>
      </c>
      <c r="BI2248" s="6">
        <f ca="1">IF(ISNUMBER('Descriptive Stats'!E2248),'Descriptive Stats'!E2248,#N/A)</f>
        <v>1</v>
      </c>
    </row>
    <row r="2249" spans="1:61" ht="14.4" x14ac:dyDescent="0.3">
      <c r="A2249" s="2">
        <f>ROW()</f>
        <v>2249</v>
      </c>
      <c r="B2249" s="56"/>
      <c r="C2249" s="8">
        <f t="shared" ca="1" si="353"/>
        <v>12</v>
      </c>
      <c r="D2249" s="8">
        <f t="shared" ca="1" si="354"/>
        <v>1</v>
      </c>
      <c r="E2249" s="50">
        <f t="shared" ca="1" si="356"/>
        <v>6</v>
      </c>
      <c r="F2249" s="2" t="str">
        <f t="shared" ca="1" si="355"/>
        <v/>
      </c>
      <c r="BD2249" s="49">
        <f t="shared" ca="1" si="358"/>
        <v>3900</v>
      </c>
      <c r="BE2249" s="3">
        <f t="shared" ca="1" si="357"/>
        <v>0.38995000000000002</v>
      </c>
      <c r="BF2249" s="3">
        <f t="shared" ref="BF2249:BF2312" ca="1" si="359">IF(ISNUMBER(BE2249),_xlfn.NORM.INV(BE2249,0,1),"")</f>
        <v>-0.2794493539703507</v>
      </c>
      <c r="BG2249" s="9">
        <f t="shared" ref="BG2249:BG2312" ca="1" si="360">IF(ISNUMBER(E2249),E2249,"")</f>
        <v>6</v>
      </c>
      <c r="BH2249" s="6">
        <f ca="1">IF(ISNUMBER('Descriptive Stats'!BF2249),'Descriptive Stats'!BF2249,#N/A)</f>
        <v>-0.2794493539703507</v>
      </c>
      <c r="BI2249" s="6">
        <f ca="1">IF(ISNUMBER('Descriptive Stats'!E2249),'Descriptive Stats'!E2249,#N/A)</f>
        <v>6</v>
      </c>
    </row>
    <row r="2250" spans="1:61" ht="14.4" x14ac:dyDescent="0.3">
      <c r="A2250" s="2">
        <f>ROW()</f>
        <v>2250</v>
      </c>
      <c r="B2250" s="56"/>
      <c r="C2250" s="8">
        <f t="shared" ca="1" si="353"/>
        <v>5</v>
      </c>
      <c r="D2250" s="8">
        <f t="shared" ca="1" si="354"/>
        <v>6</v>
      </c>
      <c r="E2250" s="50">
        <f t="shared" ca="1" si="356"/>
        <v>6</v>
      </c>
      <c r="F2250" s="2" t="str">
        <f t="shared" ca="1" si="355"/>
        <v/>
      </c>
      <c r="BD2250" s="49">
        <f t="shared" ca="1" si="358"/>
        <v>3900</v>
      </c>
      <c r="BE2250" s="3">
        <f t="shared" ca="1" si="357"/>
        <v>0.38995000000000002</v>
      </c>
      <c r="BF2250" s="3">
        <f t="shared" ca="1" si="359"/>
        <v>-0.2794493539703507</v>
      </c>
      <c r="BG2250" s="9">
        <f t="shared" ca="1" si="360"/>
        <v>6</v>
      </c>
      <c r="BH2250" s="6">
        <f ca="1">IF(ISNUMBER('Descriptive Stats'!BF2250),'Descriptive Stats'!BF2250,#N/A)</f>
        <v>-0.2794493539703507</v>
      </c>
      <c r="BI2250" s="6">
        <f ca="1">IF(ISNUMBER('Descriptive Stats'!E2250),'Descriptive Stats'!E2250,#N/A)</f>
        <v>6</v>
      </c>
    </row>
    <row r="2251" spans="1:61" ht="14.4" x14ac:dyDescent="0.3">
      <c r="A2251" s="2">
        <f>ROW()</f>
        <v>2251</v>
      </c>
      <c r="B2251" s="56"/>
      <c r="C2251" s="8">
        <f t="shared" ca="1" si="353"/>
        <v>16</v>
      </c>
      <c r="D2251" s="8">
        <f t="shared" ca="1" si="354"/>
        <v>6</v>
      </c>
      <c r="E2251" s="50">
        <f t="shared" ca="1" si="356"/>
        <v>0</v>
      </c>
      <c r="F2251" s="2" t="str">
        <f t="shared" ca="1" si="355"/>
        <v/>
      </c>
      <c r="BD2251" s="49">
        <f t="shared" ca="1" si="358"/>
        <v>815.5</v>
      </c>
      <c r="BE2251" s="3">
        <f t="shared" ca="1" si="357"/>
        <v>8.1500000000000003E-2</v>
      </c>
      <c r="BF2251" s="3">
        <f t="shared" ca="1" si="359"/>
        <v>-1.3950525282585462</v>
      </c>
      <c r="BG2251" s="9">
        <f t="shared" ca="1" si="360"/>
        <v>0</v>
      </c>
      <c r="BH2251" s="6">
        <f ca="1">IF(ISNUMBER('Descriptive Stats'!BF2251),'Descriptive Stats'!BF2251,#N/A)</f>
        <v>-1.3950525282585462</v>
      </c>
      <c r="BI2251" s="6">
        <f ca="1">IF(ISNUMBER('Descriptive Stats'!E2251),'Descriptive Stats'!E2251,#N/A)</f>
        <v>0</v>
      </c>
    </row>
    <row r="2252" spans="1:61" ht="14.4" x14ac:dyDescent="0.3">
      <c r="A2252" s="2">
        <f>ROW()</f>
        <v>2252</v>
      </c>
      <c r="B2252" s="56"/>
      <c r="C2252" s="8">
        <f t="shared" ca="1" si="353"/>
        <v>20</v>
      </c>
      <c r="D2252" s="8">
        <f t="shared" ca="1" si="354"/>
        <v>0</v>
      </c>
      <c r="E2252" s="50">
        <f t="shared" ca="1" si="356"/>
        <v>0</v>
      </c>
      <c r="F2252" s="2" t="str">
        <f t="shared" ca="1" si="355"/>
        <v/>
      </c>
      <c r="BD2252" s="49">
        <f t="shared" ca="1" si="358"/>
        <v>815.5</v>
      </c>
      <c r="BE2252" s="3">
        <f t="shared" ca="1" si="357"/>
        <v>8.1500000000000003E-2</v>
      </c>
      <c r="BF2252" s="3">
        <f t="shared" ca="1" si="359"/>
        <v>-1.3950525282585462</v>
      </c>
      <c r="BG2252" s="9">
        <f t="shared" ca="1" si="360"/>
        <v>0</v>
      </c>
      <c r="BH2252" s="6">
        <f ca="1">IF(ISNUMBER('Descriptive Stats'!BF2252),'Descriptive Stats'!BF2252,#N/A)</f>
        <v>-1.3950525282585462</v>
      </c>
      <c r="BI2252" s="6">
        <f ca="1">IF(ISNUMBER('Descriptive Stats'!E2252),'Descriptive Stats'!E2252,#N/A)</f>
        <v>0</v>
      </c>
    </row>
    <row r="2253" spans="1:61" ht="14.4" x14ac:dyDescent="0.3">
      <c r="A2253" s="2">
        <f>ROW()</f>
        <v>2253</v>
      </c>
      <c r="B2253" s="56"/>
      <c r="C2253" s="8">
        <f t="shared" ca="1" si="353"/>
        <v>11</v>
      </c>
      <c r="D2253" s="8">
        <f t="shared" ca="1" si="354"/>
        <v>0</v>
      </c>
      <c r="E2253" s="50">
        <f t="shared" ca="1" si="356"/>
        <v>1</v>
      </c>
      <c r="F2253" s="2" t="str">
        <f t="shared" ca="1" si="355"/>
        <v/>
      </c>
      <c r="BD2253" s="49">
        <f t="shared" ca="1" si="358"/>
        <v>1871</v>
      </c>
      <c r="BE2253" s="3">
        <f t="shared" ca="1" si="357"/>
        <v>0.18704999999999999</v>
      </c>
      <c r="BF2253" s="3">
        <f t="shared" ca="1" si="359"/>
        <v>-0.88881967520906158</v>
      </c>
      <c r="BG2253" s="9">
        <f t="shared" ca="1" si="360"/>
        <v>1</v>
      </c>
      <c r="BH2253" s="6">
        <f ca="1">IF(ISNUMBER('Descriptive Stats'!BF2253),'Descriptive Stats'!BF2253,#N/A)</f>
        <v>-0.88881967520906158</v>
      </c>
      <c r="BI2253" s="6">
        <f ca="1">IF(ISNUMBER('Descriptive Stats'!E2253),'Descriptive Stats'!E2253,#N/A)</f>
        <v>1</v>
      </c>
    </row>
    <row r="2254" spans="1:61" ht="14.4" x14ac:dyDescent="0.3">
      <c r="A2254" s="2">
        <f>ROW()</f>
        <v>2254</v>
      </c>
      <c r="B2254" s="56"/>
      <c r="C2254" s="8">
        <f t="shared" ca="1" si="353"/>
        <v>12</v>
      </c>
      <c r="D2254" s="8">
        <f t="shared" ca="1" si="354"/>
        <v>1</v>
      </c>
      <c r="E2254" s="50">
        <f t="shared" ca="1" si="356"/>
        <v>9</v>
      </c>
      <c r="F2254" s="2" t="str">
        <f t="shared" ca="1" si="355"/>
        <v/>
      </c>
      <c r="BD2254" s="49">
        <f t="shared" ca="1" si="358"/>
        <v>4819</v>
      </c>
      <c r="BE2254" s="3">
        <f t="shared" ca="1" si="357"/>
        <v>0.48185</v>
      </c>
      <c r="BF2254" s="3">
        <f t="shared" ca="1" si="359"/>
        <v>-4.5511009098988427E-2</v>
      </c>
      <c r="BG2254" s="9">
        <f t="shared" ca="1" si="360"/>
        <v>9</v>
      </c>
      <c r="BH2254" s="6">
        <f ca="1">IF(ISNUMBER('Descriptive Stats'!BF2254),'Descriptive Stats'!BF2254,#N/A)</f>
        <v>-4.5511009098988427E-2</v>
      </c>
      <c r="BI2254" s="6">
        <f ca="1">IF(ISNUMBER('Descriptive Stats'!E2254),'Descriptive Stats'!E2254,#N/A)</f>
        <v>9</v>
      </c>
    </row>
    <row r="2255" spans="1:61" ht="14.4" x14ac:dyDescent="0.3">
      <c r="A2255" s="2">
        <f>ROW()</f>
        <v>2255</v>
      </c>
      <c r="B2255" s="56"/>
      <c r="C2255" s="8">
        <f t="shared" ca="1" si="353"/>
        <v>23</v>
      </c>
      <c r="D2255" s="8">
        <f t="shared" ca="1" si="354"/>
        <v>9</v>
      </c>
      <c r="E2255" s="50">
        <f t="shared" ca="1" si="356"/>
        <v>0</v>
      </c>
      <c r="F2255" s="2" t="str">
        <f t="shared" ca="1" si="355"/>
        <v/>
      </c>
      <c r="BD2255" s="49">
        <f t="shared" ca="1" si="358"/>
        <v>815.5</v>
      </c>
      <c r="BE2255" s="3">
        <f t="shared" ca="1" si="357"/>
        <v>8.1500000000000003E-2</v>
      </c>
      <c r="BF2255" s="3">
        <f t="shared" ca="1" si="359"/>
        <v>-1.3950525282585462</v>
      </c>
      <c r="BG2255" s="9">
        <f t="shared" ca="1" si="360"/>
        <v>0</v>
      </c>
      <c r="BH2255" s="6">
        <f ca="1">IF(ISNUMBER('Descriptive Stats'!BF2255),'Descriptive Stats'!BF2255,#N/A)</f>
        <v>-1.3950525282585462</v>
      </c>
      <c r="BI2255" s="6">
        <f ca="1">IF(ISNUMBER('Descriptive Stats'!E2255),'Descriptive Stats'!E2255,#N/A)</f>
        <v>0</v>
      </c>
    </row>
    <row r="2256" spans="1:61" ht="14.4" x14ac:dyDescent="0.3">
      <c r="A2256" s="2">
        <f>ROW()</f>
        <v>2256</v>
      </c>
      <c r="B2256" s="56"/>
      <c r="C2256" s="8">
        <f t="shared" ca="1" si="353"/>
        <v>18</v>
      </c>
      <c r="D2256" s="8">
        <f t="shared" ca="1" si="354"/>
        <v>0</v>
      </c>
      <c r="E2256" s="50">
        <f t="shared" ca="1" si="356"/>
        <v>2</v>
      </c>
      <c r="F2256" s="2" t="str">
        <f t="shared" ca="1" si="355"/>
        <v/>
      </c>
      <c r="BD2256" s="49">
        <f t="shared" ca="1" si="358"/>
        <v>2595</v>
      </c>
      <c r="BE2256" s="3">
        <f t="shared" ca="1" si="357"/>
        <v>0.25945000000000001</v>
      </c>
      <c r="BF2256" s="3">
        <f t="shared" ca="1" si="359"/>
        <v>-0.6450419512753276</v>
      </c>
      <c r="BG2256" s="9">
        <f t="shared" ca="1" si="360"/>
        <v>2</v>
      </c>
      <c r="BH2256" s="6">
        <f ca="1">IF(ISNUMBER('Descriptive Stats'!BF2256),'Descriptive Stats'!BF2256,#N/A)</f>
        <v>-0.6450419512753276</v>
      </c>
      <c r="BI2256" s="6">
        <f ca="1">IF(ISNUMBER('Descriptive Stats'!E2256),'Descriptive Stats'!E2256,#N/A)</f>
        <v>2</v>
      </c>
    </row>
    <row r="2257" spans="1:61" ht="14.4" x14ac:dyDescent="0.3">
      <c r="A2257" s="2">
        <f>ROW()</f>
        <v>2257</v>
      </c>
      <c r="B2257" s="56"/>
      <c r="C2257" s="8">
        <f t="shared" ref="C2257:C2320" ca="1" si="361">RANDBETWEEN(2,COUNT(B:B))</f>
        <v>21</v>
      </c>
      <c r="D2257" s="8">
        <f t="shared" ref="D2257:D2320" ca="1" si="362">VLOOKUP(C2257,A:B,2,TRUE)</f>
        <v>2</v>
      </c>
      <c r="E2257" s="50">
        <f t="shared" ca="1" si="356"/>
        <v>9</v>
      </c>
      <c r="F2257" s="2" t="str">
        <f t="shared" ref="F2257:F2320" ca="1" si="363">IF(ISNUMBER(E2257),IF(OR(E2257&lt;$K$16,E2257&gt;$K$14),"X",""),"")</f>
        <v/>
      </c>
      <c r="BD2257" s="49">
        <f t="shared" ca="1" si="358"/>
        <v>4819</v>
      </c>
      <c r="BE2257" s="3">
        <f t="shared" ca="1" si="357"/>
        <v>0.48185</v>
      </c>
      <c r="BF2257" s="3">
        <f t="shared" ca="1" si="359"/>
        <v>-4.5511009098988427E-2</v>
      </c>
      <c r="BG2257" s="9">
        <f t="shared" ca="1" si="360"/>
        <v>9</v>
      </c>
      <c r="BH2257" s="6">
        <f ca="1">IF(ISNUMBER('Descriptive Stats'!BF2257),'Descriptive Stats'!BF2257,#N/A)</f>
        <v>-4.5511009098988427E-2</v>
      </c>
      <c r="BI2257" s="6">
        <f ca="1">IF(ISNUMBER('Descriptive Stats'!E2257),'Descriptive Stats'!E2257,#N/A)</f>
        <v>9</v>
      </c>
    </row>
    <row r="2258" spans="1:61" ht="14.4" x14ac:dyDescent="0.3">
      <c r="A2258" s="2">
        <f>ROW()</f>
        <v>2258</v>
      </c>
      <c r="B2258" s="56"/>
      <c r="C2258" s="8">
        <f t="shared" ca="1" si="361"/>
        <v>23</v>
      </c>
      <c r="D2258" s="8">
        <f t="shared" ca="1" si="362"/>
        <v>9</v>
      </c>
      <c r="E2258" s="50">
        <f t="shared" ca="1" si="356"/>
        <v>0</v>
      </c>
      <c r="F2258" s="2" t="str">
        <f t="shared" ca="1" si="363"/>
        <v/>
      </c>
      <c r="BD2258" s="49">
        <f t="shared" ca="1" si="358"/>
        <v>815.5</v>
      </c>
      <c r="BE2258" s="3">
        <f t="shared" ca="1" si="357"/>
        <v>8.1500000000000003E-2</v>
      </c>
      <c r="BF2258" s="3">
        <f t="shared" ca="1" si="359"/>
        <v>-1.3950525282585462</v>
      </c>
      <c r="BG2258" s="9">
        <f t="shared" ca="1" si="360"/>
        <v>0</v>
      </c>
      <c r="BH2258" s="6">
        <f ca="1">IF(ISNUMBER('Descriptive Stats'!BF2258),'Descriptive Stats'!BF2258,#N/A)</f>
        <v>-1.3950525282585462</v>
      </c>
      <c r="BI2258" s="6">
        <f ca="1">IF(ISNUMBER('Descriptive Stats'!E2258),'Descriptive Stats'!E2258,#N/A)</f>
        <v>0</v>
      </c>
    </row>
    <row r="2259" spans="1:61" ht="14.4" x14ac:dyDescent="0.3">
      <c r="A2259" s="2">
        <f>ROW()</f>
        <v>2259</v>
      </c>
      <c r="B2259" s="56"/>
      <c r="C2259" s="8">
        <f t="shared" ca="1" si="361"/>
        <v>15</v>
      </c>
      <c r="D2259" s="8">
        <f t="shared" ca="1" si="362"/>
        <v>0</v>
      </c>
      <c r="E2259" s="50">
        <f t="shared" ca="1" si="356"/>
        <v>7</v>
      </c>
      <c r="F2259" s="2" t="str">
        <f t="shared" ca="1" si="363"/>
        <v/>
      </c>
      <c r="BD2259" s="49">
        <f t="shared" ca="1" si="358"/>
        <v>4473.5</v>
      </c>
      <c r="BE2259" s="3">
        <f t="shared" ca="1" si="357"/>
        <v>0.44729999999999998</v>
      </c>
      <c r="BF2259" s="3">
        <f t="shared" ca="1" si="359"/>
        <v>-0.13248586824472414</v>
      </c>
      <c r="BG2259" s="9">
        <f t="shared" ca="1" si="360"/>
        <v>7</v>
      </c>
      <c r="BH2259" s="6">
        <f ca="1">IF(ISNUMBER('Descriptive Stats'!BF2259),'Descriptive Stats'!BF2259,#N/A)</f>
        <v>-0.13248586824472414</v>
      </c>
      <c r="BI2259" s="6">
        <f ca="1">IF(ISNUMBER('Descriptive Stats'!E2259),'Descriptive Stats'!E2259,#N/A)</f>
        <v>7</v>
      </c>
    </row>
    <row r="2260" spans="1:61" ht="14.4" x14ac:dyDescent="0.3">
      <c r="A2260" s="2">
        <f>ROW()</f>
        <v>2260</v>
      </c>
      <c r="B2260" s="56"/>
      <c r="C2260" s="8">
        <f t="shared" ca="1" si="361"/>
        <v>6</v>
      </c>
      <c r="D2260" s="8">
        <f t="shared" ca="1" si="362"/>
        <v>7</v>
      </c>
      <c r="E2260" s="50">
        <f t="shared" ca="1" si="356"/>
        <v>1</v>
      </c>
      <c r="F2260" s="2" t="str">
        <f t="shared" ca="1" si="363"/>
        <v/>
      </c>
      <c r="BD2260" s="49">
        <f t="shared" ca="1" si="358"/>
        <v>1871</v>
      </c>
      <c r="BE2260" s="3">
        <f t="shared" ca="1" si="357"/>
        <v>0.18704999999999999</v>
      </c>
      <c r="BF2260" s="3">
        <f t="shared" ca="1" si="359"/>
        <v>-0.88881967520906158</v>
      </c>
      <c r="BG2260" s="9">
        <f t="shared" ca="1" si="360"/>
        <v>1</v>
      </c>
      <c r="BH2260" s="6">
        <f ca="1">IF(ISNUMBER('Descriptive Stats'!BF2260),'Descriptive Stats'!BF2260,#N/A)</f>
        <v>-0.88881967520906158</v>
      </c>
      <c r="BI2260" s="6">
        <f ca="1">IF(ISNUMBER('Descriptive Stats'!E2260),'Descriptive Stats'!E2260,#N/A)</f>
        <v>1</v>
      </c>
    </row>
    <row r="2261" spans="1:61" ht="14.4" x14ac:dyDescent="0.3">
      <c r="A2261" s="2">
        <f>ROW()</f>
        <v>2261</v>
      </c>
      <c r="B2261" s="56"/>
      <c r="C2261" s="8">
        <f t="shared" ca="1" si="361"/>
        <v>12</v>
      </c>
      <c r="D2261" s="8">
        <f t="shared" ca="1" si="362"/>
        <v>1</v>
      </c>
      <c r="E2261" s="50">
        <f t="shared" ca="1" si="356"/>
        <v>4</v>
      </c>
      <c r="F2261" s="2" t="str">
        <f t="shared" ca="1" si="363"/>
        <v/>
      </c>
      <c r="BD2261" s="49">
        <f t="shared" ca="1" si="358"/>
        <v>3442</v>
      </c>
      <c r="BE2261" s="3">
        <f t="shared" ca="1" si="357"/>
        <v>0.34415000000000001</v>
      </c>
      <c r="BF2261" s="3">
        <f t="shared" ca="1" si="359"/>
        <v>-0.40116316278173481</v>
      </c>
      <c r="BG2261" s="9">
        <f t="shared" ca="1" si="360"/>
        <v>4</v>
      </c>
      <c r="BH2261" s="6">
        <f ca="1">IF(ISNUMBER('Descriptive Stats'!BF2261),'Descriptive Stats'!BF2261,#N/A)</f>
        <v>-0.40116316278173481</v>
      </c>
      <c r="BI2261" s="6">
        <f ca="1">IF(ISNUMBER('Descriptive Stats'!E2261),'Descriptive Stats'!E2261,#N/A)</f>
        <v>4</v>
      </c>
    </row>
    <row r="2262" spans="1:61" ht="14.4" x14ac:dyDescent="0.3">
      <c r="A2262" s="2">
        <f>ROW()</f>
        <v>2262</v>
      </c>
      <c r="B2262" s="56"/>
      <c r="C2262" s="8">
        <f t="shared" ca="1" si="361"/>
        <v>13</v>
      </c>
      <c r="D2262" s="8">
        <f t="shared" ca="1" si="362"/>
        <v>4</v>
      </c>
      <c r="E2262" s="50">
        <f t="shared" ca="1" si="356"/>
        <v>7</v>
      </c>
      <c r="F2262" s="2" t="str">
        <f t="shared" ca="1" si="363"/>
        <v/>
      </c>
      <c r="BD2262" s="49">
        <f t="shared" ca="1" si="358"/>
        <v>4473.5</v>
      </c>
      <c r="BE2262" s="3">
        <f t="shared" ca="1" si="357"/>
        <v>0.44729999999999998</v>
      </c>
      <c r="BF2262" s="3">
        <f t="shared" ca="1" si="359"/>
        <v>-0.13248586824472414</v>
      </c>
      <c r="BG2262" s="9">
        <f t="shared" ca="1" si="360"/>
        <v>7</v>
      </c>
      <c r="BH2262" s="6">
        <f ca="1">IF(ISNUMBER('Descriptive Stats'!BF2262),'Descriptive Stats'!BF2262,#N/A)</f>
        <v>-0.13248586824472414</v>
      </c>
      <c r="BI2262" s="6">
        <f ca="1">IF(ISNUMBER('Descriptive Stats'!E2262),'Descriptive Stats'!E2262,#N/A)</f>
        <v>7</v>
      </c>
    </row>
    <row r="2263" spans="1:61" ht="14.4" x14ac:dyDescent="0.3">
      <c r="A2263" s="2">
        <f>ROW()</f>
        <v>2263</v>
      </c>
      <c r="B2263" s="56"/>
      <c r="C2263" s="8">
        <f t="shared" ca="1" si="361"/>
        <v>19</v>
      </c>
      <c r="D2263" s="8">
        <f t="shared" ca="1" si="362"/>
        <v>7</v>
      </c>
      <c r="E2263" s="50">
        <f t="shared" ca="1" si="356"/>
        <v>15</v>
      </c>
      <c r="F2263" s="2" t="str">
        <f t="shared" ca="1" si="363"/>
        <v/>
      </c>
      <c r="BD2263" s="49">
        <f t="shared" ca="1" si="358"/>
        <v>5051.5</v>
      </c>
      <c r="BE2263" s="3">
        <f t="shared" ca="1" si="357"/>
        <v>0.50509999999999999</v>
      </c>
      <c r="BF2263" s="3">
        <f t="shared" ca="1" si="359"/>
        <v>1.2784152420787677E-2</v>
      </c>
      <c r="BG2263" s="9">
        <f t="shared" ca="1" si="360"/>
        <v>15</v>
      </c>
      <c r="BH2263" s="6">
        <f ca="1">IF(ISNUMBER('Descriptive Stats'!BF2263),'Descriptive Stats'!BF2263,#N/A)</f>
        <v>1.2784152420787677E-2</v>
      </c>
      <c r="BI2263" s="6">
        <f ca="1">IF(ISNUMBER('Descriptive Stats'!E2263),'Descriptive Stats'!E2263,#N/A)</f>
        <v>15</v>
      </c>
    </row>
    <row r="2264" spans="1:61" ht="14.4" x14ac:dyDescent="0.3">
      <c r="A2264" s="2">
        <f>ROW()</f>
        <v>2264</v>
      </c>
      <c r="B2264" s="56"/>
      <c r="C2264" s="8">
        <f t="shared" ca="1" si="361"/>
        <v>24</v>
      </c>
      <c r="D2264" s="8">
        <f t="shared" ca="1" si="362"/>
        <v>15</v>
      </c>
      <c r="E2264" s="50">
        <f t="shared" ca="1" si="356"/>
        <v>1</v>
      </c>
      <c r="F2264" s="2" t="str">
        <f t="shared" ca="1" si="363"/>
        <v/>
      </c>
      <c r="BD2264" s="49">
        <f t="shared" ca="1" si="358"/>
        <v>1871</v>
      </c>
      <c r="BE2264" s="3">
        <f t="shared" ca="1" si="357"/>
        <v>0.18704999999999999</v>
      </c>
      <c r="BF2264" s="3">
        <f t="shared" ca="1" si="359"/>
        <v>-0.88881967520906158</v>
      </c>
      <c r="BG2264" s="9">
        <f t="shared" ca="1" si="360"/>
        <v>1</v>
      </c>
      <c r="BH2264" s="6">
        <f ca="1">IF(ISNUMBER('Descriptive Stats'!BF2264),'Descriptive Stats'!BF2264,#N/A)</f>
        <v>-0.88881967520906158</v>
      </c>
      <c r="BI2264" s="6">
        <f ca="1">IF(ISNUMBER('Descriptive Stats'!E2264),'Descriptive Stats'!E2264,#N/A)</f>
        <v>1</v>
      </c>
    </row>
    <row r="2265" spans="1:61" ht="14.4" x14ac:dyDescent="0.3">
      <c r="A2265" s="2">
        <f>ROW()</f>
        <v>2265</v>
      </c>
      <c r="B2265" s="56"/>
      <c r="C2265" s="8">
        <f t="shared" ca="1" si="361"/>
        <v>8</v>
      </c>
      <c r="D2265" s="8">
        <f t="shared" ca="1" si="362"/>
        <v>1</v>
      </c>
      <c r="E2265" s="50">
        <f t="shared" ca="1" si="356"/>
        <v>7</v>
      </c>
      <c r="F2265" s="2" t="str">
        <f t="shared" ca="1" si="363"/>
        <v/>
      </c>
      <c r="BD2265" s="49">
        <f t="shared" ca="1" si="358"/>
        <v>4473.5</v>
      </c>
      <c r="BE2265" s="3">
        <f t="shared" ca="1" si="357"/>
        <v>0.44729999999999998</v>
      </c>
      <c r="BF2265" s="3">
        <f t="shared" ca="1" si="359"/>
        <v>-0.13248586824472414</v>
      </c>
      <c r="BG2265" s="9">
        <f t="shared" ca="1" si="360"/>
        <v>7</v>
      </c>
      <c r="BH2265" s="6">
        <f ca="1">IF(ISNUMBER('Descriptive Stats'!BF2265),'Descriptive Stats'!BF2265,#N/A)</f>
        <v>-0.13248586824472414</v>
      </c>
      <c r="BI2265" s="6">
        <f ca="1">IF(ISNUMBER('Descriptive Stats'!E2265),'Descriptive Stats'!E2265,#N/A)</f>
        <v>7</v>
      </c>
    </row>
    <row r="2266" spans="1:61" ht="14.4" x14ac:dyDescent="0.3">
      <c r="A2266" s="2">
        <f>ROW()</f>
        <v>2266</v>
      </c>
      <c r="B2266" s="56"/>
      <c r="C2266" s="8">
        <f t="shared" ca="1" si="361"/>
        <v>19</v>
      </c>
      <c r="D2266" s="8">
        <f t="shared" ca="1" si="362"/>
        <v>7</v>
      </c>
      <c r="E2266" s="50">
        <f t="shared" ca="1" si="356"/>
        <v>4</v>
      </c>
      <c r="F2266" s="2" t="str">
        <f t="shared" ca="1" si="363"/>
        <v/>
      </c>
      <c r="BD2266" s="49">
        <f t="shared" ca="1" si="358"/>
        <v>3442</v>
      </c>
      <c r="BE2266" s="3">
        <f t="shared" ca="1" si="357"/>
        <v>0.34415000000000001</v>
      </c>
      <c r="BF2266" s="3">
        <f t="shared" ca="1" si="359"/>
        <v>-0.40116316278173481</v>
      </c>
      <c r="BG2266" s="9">
        <f t="shared" ca="1" si="360"/>
        <v>4</v>
      </c>
      <c r="BH2266" s="6">
        <f ca="1">IF(ISNUMBER('Descriptive Stats'!BF2266),'Descriptive Stats'!BF2266,#N/A)</f>
        <v>-0.40116316278173481</v>
      </c>
      <c r="BI2266" s="6">
        <f ca="1">IF(ISNUMBER('Descriptive Stats'!E2266),'Descriptive Stats'!E2266,#N/A)</f>
        <v>4</v>
      </c>
    </row>
    <row r="2267" spans="1:61" ht="14.4" x14ac:dyDescent="0.3">
      <c r="A2267" s="2">
        <f>ROW()</f>
        <v>2267</v>
      </c>
      <c r="B2267" s="56"/>
      <c r="C2267" s="8">
        <f t="shared" ca="1" si="361"/>
        <v>13</v>
      </c>
      <c r="D2267" s="8">
        <f t="shared" ca="1" si="362"/>
        <v>4</v>
      </c>
      <c r="E2267" s="50">
        <f t="shared" ca="1" si="356"/>
        <v>0</v>
      </c>
      <c r="F2267" s="2" t="str">
        <f t="shared" ca="1" si="363"/>
        <v/>
      </c>
      <c r="BD2267" s="49">
        <f t="shared" ca="1" si="358"/>
        <v>815.5</v>
      </c>
      <c r="BE2267" s="3">
        <f t="shared" ca="1" si="357"/>
        <v>8.1500000000000003E-2</v>
      </c>
      <c r="BF2267" s="3">
        <f t="shared" ca="1" si="359"/>
        <v>-1.3950525282585462</v>
      </c>
      <c r="BG2267" s="9">
        <f t="shared" ca="1" si="360"/>
        <v>0</v>
      </c>
      <c r="BH2267" s="6">
        <f ca="1">IF(ISNUMBER('Descriptive Stats'!BF2267),'Descriptive Stats'!BF2267,#N/A)</f>
        <v>-1.3950525282585462</v>
      </c>
      <c r="BI2267" s="6">
        <f ca="1">IF(ISNUMBER('Descriptive Stats'!E2267),'Descriptive Stats'!E2267,#N/A)</f>
        <v>0</v>
      </c>
    </row>
    <row r="2268" spans="1:61" ht="14.4" x14ac:dyDescent="0.3">
      <c r="A2268" s="2">
        <f>ROW()</f>
        <v>2268</v>
      </c>
      <c r="B2268" s="56"/>
      <c r="C2268" s="8">
        <f t="shared" ca="1" si="361"/>
        <v>22</v>
      </c>
      <c r="D2268" s="8">
        <f t="shared" ca="1" si="362"/>
        <v>0</v>
      </c>
      <c r="E2268" s="50">
        <f t="shared" ca="1" si="356"/>
        <v>0</v>
      </c>
      <c r="F2268" s="2" t="str">
        <f t="shared" ca="1" si="363"/>
        <v/>
      </c>
      <c r="BD2268" s="49">
        <f t="shared" ca="1" si="358"/>
        <v>815.5</v>
      </c>
      <c r="BE2268" s="3">
        <f t="shared" ca="1" si="357"/>
        <v>8.1500000000000003E-2</v>
      </c>
      <c r="BF2268" s="3">
        <f t="shared" ca="1" si="359"/>
        <v>-1.3950525282585462</v>
      </c>
      <c r="BG2268" s="9">
        <f t="shared" ca="1" si="360"/>
        <v>0</v>
      </c>
      <c r="BH2268" s="6">
        <f ca="1">IF(ISNUMBER('Descriptive Stats'!BF2268),'Descriptive Stats'!BF2268,#N/A)</f>
        <v>-1.3950525282585462</v>
      </c>
      <c r="BI2268" s="6">
        <f ca="1">IF(ISNUMBER('Descriptive Stats'!E2268),'Descriptive Stats'!E2268,#N/A)</f>
        <v>0</v>
      </c>
    </row>
    <row r="2269" spans="1:61" ht="14.4" x14ac:dyDescent="0.3">
      <c r="A2269" s="2">
        <f>ROW()</f>
        <v>2269</v>
      </c>
      <c r="B2269" s="56"/>
      <c r="C2269" s="8">
        <f t="shared" ca="1" si="361"/>
        <v>20</v>
      </c>
      <c r="D2269" s="8">
        <f t="shared" ca="1" si="362"/>
        <v>0</v>
      </c>
      <c r="E2269" s="50">
        <f t="shared" ca="1" si="356"/>
        <v>0</v>
      </c>
      <c r="F2269" s="2" t="str">
        <f t="shared" ca="1" si="363"/>
        <v/>
      </c>
      <c r="BD2269" s="49">
        <f t="shared" ca="1" si="358"/>
        <v>815.5</v>
      </c>
      <c r="BE2269" s="3">
        <f t="shared" ca="1" si="357"/>
        <v>8.1500000000000003E-2</v>
      </c>
      <c r="BF2269" s="3">
        <f t="shared" ca="1" si="359"/>
        <v>-1.3950525282585462</v>
      </c>
      <c r="BG2269" s="9">
        <f t="shared" ca="1" si="360"/>
        <v>0</v>
      </c>
      <c r="BH2269" s="6">
        <f ca="1">IF(ISNUMBER('Descriptive Stats'!BF2269),'Descriptive Stats'!BF2269,#N/A)</f>
        <v>-1.3950525282585462</v>
      </c>
      <c r="BI2269" s="6">
        <f ca="1">IF(ISNUMBER('Descriptive Stats'!E2269),'Descriptive Stats'!E2269,#N/A)</f>
        <v>0</v>
      </c>
    </row>
    <row r="2270" spans="1:61" ht="14.4" x14ac:dyDescent="0.3">
      <c r="A2270" s="2">
        <f>ROW()</f>
        <v>2270</v>
      </c>
      <c r="B2270" s="56"/>
      <c r="C2270" s="8">
        <f t="shared" ca="1" si="361"/>
        <v>18</v>
      </c>
      <c r="D2270" s="8">
        <f t="shared" ca="1" si="362"/>
        <v>0</v>
      </c>
      <c r="E2270" s="50">
        <f t="shared" ca="1" si="356"/>
        <v>0</v>
      </c>
      <c r="F2270" s="2" t="str">
        <f t="shared" ca="1" si="363"/>
        <v/>
      </c>
      <c r="BD2270" s="49">
        <f t="shared" ca="1" si="358"/>
        <v>815.5</v>
      </c>
      <c r="BE2270" s="3">
        <f t="shared" ca="1" si="357"/>
        <v>8.1500000000000003E-2</v>
      </c>
      <c r="BF2270" s="3">
        <f t="shared" ca="1" si="359"/>
        <v>-1.3950525282585462</v>
      </c>
      <c r="BG2270" s="9">
        <f t="shared" ca="1" si="360"/>
        <v>0</v>
      </c>
      <c r="BH2270" s="6">
        <f ca="1">IF(ISNUMBER('Descriptive Stats'!BF2270),'Descriptive Stats'!BF2270,#N/A)</f>
        <v>-1.3950525282585462</v>
      </c>
      <c r="BI2270" s="6">
        <f ca="1">IF(ISNUMBER('Descriptive Stats'!E2270),'Descriptive Stats'!E2270,#N/A)</f>
        <v>0</v>
      </c>
    </row>
    <row r="2271" spans="1:61" ht="14.4" x14ac:dyDescent="0.3">
      <c r="A2271" s="2">
        <f>ROW()</f>
        <v>2271</v>
      </c>
      <c r="B2271" s="56"/>
      <c r="C2271" s="8">
        <f t="shared" ca="1" si="361"/>
        <v>14</v>
      </c>
      <c r="D2271" s="8">
        <f t="shared" ca="1" si="362"/>
        <v>0</v>
      </c>
      <c r="E2271" s="50">
        <f t="shared" ca="1" si="356"/>
        <v>9</v>
      </c>
      <c r="F2271" s="2" t="str">
        <f t="shared" ca="1" si="363"/>
        <v/>
      </c>
      <c r="BD2271" s="49">
        <f t="shared" ca="1" si="358"/>
        <v>4819</v>
      </c>
      <c r="BE2271" s="3">
        <f t="shared" ca="1" si="357"/>
        <v>0.48185</v>
      </c>
      <c r="BF2271" s="3">
        <f t="shared" ca="1" si="359"/>
        <v>-4.5511009098988427E-2</v>
      </c>
      <c r="BG2271" s="9">
        <f t="shared" ca="1" si="360"/>
        <v>9</v>
      </c>
      <c r="BH2271" s="6">
        <f ca="1">IF(ISNUMBER('Descriptive Stats'!BF2271),'Descriptive Stats'!BF2271,#N/A)</f>
        <v>-4.5511009098988427E-2</v>
      </c>
      <c r="BI2271" s="6">
        <f ca="1">IF(ISNUMBER('Descriptive Stats'!E2271),'Descriptive Stats'!E2271,#N/A)</f>
        <v>9</v>
      </c>
    </row>
    <row r="2272" spans="1:61" ht="14.4" x14ac:dyDescent="0.3">
      <c r="A2272" s="2">
        <f>ROW()</f>
        <v>2272</v>
      </c>
      <c r="B2272" s="56"/>
      <c r="C2272" s="8">
        <f t="shared" ca="1" si="361"/>
        <v>23</v>
      </c>
      <c r="D2272" s="8">
        <f t="shared" ca="1" si="362"/>
        <v>9</v>
      </c>
      <c r="E2272" s="50">
        <f t="shared" ca="1" si="356"/>
        <v>1</v>
      </c>
      <c r="F2272" s="2" t="str">
        <f t="shared" ca="1" si="363"/>
        <v/>
      </c>
      <c r="BD2272" s="49">
        <f t="shared" ca="1" si="358"/>
        <v>1871</v>
      </c>
      <c r="BE2272" s="3">
        <f t="shared" ca="1" si="357"/>
        <v>0.18704999999999999</v>
      </c>
      <c r="BF2272" s="3">
        <f t="shared" ca="1" si="359"/>
        <v>-0.88881967520906158</v>
      </c>
      <c r="BG2272" s="9">
        <f t="shared" ca="1" si="360"/>
        <v>1</v>
      </c>
      <c r="BH2272" s="6">
        <f ca="1">IF(ISNUMBER('Descriptive Stats'!BF2272),'Descriptive Stats'!BF2272,#N/A)</f>
        <v>-0.88881967520906158</v>
      </c>
      <c r="BI2272" s="6">
        <f ca="1">IF(ISNUMBER('Descriptive Stats'!E2272),'Descriptive Stats'!E2272,#N/A)</f>
        <v>1</v>
      </c>
    </row>
    <row r="2273" spans="1:61" ht="14.4" x14ac:dyDescent="0.3">
      <c r="A2273" s="2">
        <f>ROW()</f>
        <v>2273</v>
      </c>
      <c r="B2273" s="56"/>
      <c r="C2273" s="8">
        <f t="shared" ca="1" si="361"/>
        <v>8</v>
      </c>
      <c r="D2273" s="8">
        <f t="shared" ca="1" si="362"/>
        <v>1</v>
      </c>
      <c r="E2273" s="50">
        <f t="shared" ca="1" si="356"/>
        <v>0</v>
      </c>
      <c r="F2273" s="2" t="str">
        <f t="shared" ca="1" si="363"/>
        <v/>
      </c>
      <c r="BD2273" s="49">
        <f t="shared" ca="1" si="358"/>
        <v>815.5</v>
      </c>
      <c r="BE2273" s="3">
        <f t="shared" ca="1" si="357"/>
        <v>8.1500000000000003E-2</v>
      </c>
      <c r="BF2273" s="3">
        <f t="shared" ca="1" si="359"/>
        <v>-1.3950525282585462</v>
      </c>
      <c r="BG2273" s="9">
        <f t="shared" ca="1" si="360"/>
        <v>0</v>
      </c>
      <c r="BH2273" s="6">
        <f ca="1">IF(ISNUMBER('Descriptive Stats'!BF2273),'Descriptive Stats'!BF2273,#N/A)</f>
        <v>-1.3950525282585462</v>
      </c>
      <c r="BI2273" s="6">
        <f ca="1">IF(ISNUMBER('Descriptive Stats'!E2273),'Descriptive Stats'!E2273,#N/A)</f>
        <v>0</v>
      </c>
    </row>
    <row r="2274" spans="1:61" ht="14.4" x14ac:dyDescent="0.3">
      <c r="A2274" s="2">
        <f>ROW()</f>
        <v>2274</v>
      </c>
      <c r="B2274" s="56"/>
      <c r="C2274" s="8">
        <f t="shared" ca="1" si="361"/>
        <v>11</v>
      </c>
      <c r="D2274" s="8">
        <f t="shared" ca="1" si="362"/>
        <v>0</v>
      </c>
      <c r="E2274" s="50">
        <f t="shared" ca="1" si="356"/>
        <v>1</v>
      </c>
      <c r="F2274" s="2" t="str">
        <f t="shared" ca="1" si="363"/>
        <v/>
      </c>
      <c r="BD2274" s="49">
        <f t="shared" ca="1" si="358"/>
        <v>1871</v>
      </c>
      <c r="BE2274" s="3">
        <f t="shared" ca="1" si="357"/>
        <v>0.18704999999999999</v>
      </c>
      <c r="BF2274" s="3">
        <f t="shared" ca="1" si="359"/>
        <v>-0.88881967520906158</v>
      </c>
      <c r="BG2274" s="9">
        <f t="shared" ca="1" si="360"/>
        <v>1</v>
      </c>
      <c r="BH2274" s="6">
        <f ca="1">IF(ISNUMBER('Descriptive Stats'!BF2274),'Descriptive Stats'!BF2274,#N/A)</f>
        <v>-0.88881967520906158</v>
      </c>
      <c r="BI2274" s="6">
        <f ca="1">IF(ISNUMBER('Descriptive Stats'!E2274),'Descriptive Stats'!E2274,#N/A)</f>
        <v>1</v>
      </c>
    </row>
    <row r="2275" spans="1:61" ht="14.4" x14ac:dyDescent="0.3">
      <c r="A2275" s="2">
        <f>ROW()</f>
        <v>2275</v>
      </c>
      <c r="B2275" s="56"/>
      <c r="C2275" s="8">
        <f t="shared" ca="1" si="361"/>
        <v>8</v>
      </c>
      <c r="D2275" s="8">
        <f t="shared" ca="1" si="362"/>
        <v>1</v>
      </c>
      <c r="E2275" s="50">
        <f t="shared" ca="1" si="356"/>
        <v>4</v>
      </c>
      <c r="F2275" s="2" t="str">
        <f t="shared" ca="1" si="363"/>
        <v/>
      </c>
      <c r="BD2275" s="49">
        <f t="shared" ca="1" si="358"/>
        <v>3442</v>
      </c>
      <c r="BE2275" s="3">
        <f t="shared" ca="1" si="357"/>
        <v>0.34415000000000001</v>
      </c>
      <c r="BF2275" s="3">
        <f t="shared" ca="1" si="359"/>
        <v>-0.40116316278173481</v>
      </c>
      <c r="BG2275" s="9">
        <f t="shared" ca="1" si="360"/>
        <v>4</v>
      </c>
      <c r="BH2275" s="6">
        <f ca="1">IF(ISNUMBER('Descriptive Stats'!BF2275),'Descriptive Stats'!BF2275,#N/A)</f>
        <v>-0.40116316278173481</v>
      </c>
      <c r="BI2275" s="6">
        <f ca="1">IF(ISNUMBER('Descriptive Stats'!E2275),'Descriptive Stats'!E2275,#N/A)</f>
        <v>4</v>
      </c>
    </row>
    <row r="2276" spans="1:61" ht="14.4" x14ac:dyDescent="0.3">
      <c r="A2276" s="2">
        <f>ROW()</f>
        <v>2276</v>
      </c>
      <c r="B2276" s="56"/>
      <c r="C2276" s="8">
        <f t="shared" ca="1" si="361"/>
        <v>13</v>
      </c>
      <c r="D2276" s="8">
        <f t="shared" ca="1" si="362"/>
        <v>4</v>
      </c>
      <c r="E2276" s="50">
        <f t="shared" ca="1" si="356"/>
        <v>2</v>
      </c>
      <c r="F2276" s="2" t="str">
        <f t="shared" ca="1" si="363"/>
        <v/>
      </c>
      <c r="BD2276" s="49">
        <f t="shared" ca="1" si="358"/>
        <v>2595</v>
      </c>
      <c r="BE2276" s="3">
        <f t="shared" ca="1" si="357"/>
        <v>0.25945000000000001</v>
      </c>
      <c r="BF2276" s="3">
        <f t="shared" ca="1" si="359"/>
        <v>-0.6450419512753276</v>
      </c>
      <c r="BG2276" s="9">
        <f t="shared" ca="1" si="360"/>
        <v>2</v>
      </c>
      <c r="BH2276" s="6">
        <f ca="1">IF(ISNUMBER('Descriptive Stats'!BF2276),'Descriptive Stats'!BF2276,#N/A)</f>
        <v>-0.6450419512753276</v>
      </c>
      <c r="BI2276" s="6">
        <f ca="1">IF(ISNUMBER('Descriptive Stats'!E2276),'Descriptive Stats'!E2276,#N/A)</f>
        <v>2</v>
      </c>
    </row>
    <row r="2277" spans="1:61" ht="14.4" x14ac:dyDescent="0.3">
      <c r="A2277" s="2">
        <f>ROW()</f>
        <v>2277</v>
      </c>
      <c r="B2277" s="56"/>
      <c r="C2277" s="8">
        <f t="shared" ca="1" si="361"/>
        <v>9</v>
      </c>
      <c r="D2277" s="8">
        <f t="shared" ca="1" si="362"/>
        <v>2</v>
      </c>
      <c r="E2277" s="50">
        <f t="shared" ca="1" si="356"/>
        <v>6</v>
      </c>
      <c r="F2277" s="2" t="str">
        <f t="shared" ca="1" si="363"/>
        <v/>
      </c>
      <c r="BD2277" s="49">
        <f t="shared" ca="1" si="358"/>
        <v>3900</v>
      </c>
      <c r="BE2277" s="3">
        <f t="shared" ca="1" si="357"/>
        <v>0.38995000000000002</v>
      </c>
      <c r="BF2277" s="3">
        <f t="shared" ca="1" si="359"/>
        <v>-0.2794493539703507</v>
      </c>
      <c r="BG2277" s="9">
        <f t="shared" ca="1" si="360"/>
        <v>6</v>
      </c>
      <c r="BH2277" s="6">
        <f ca="1">IF(ISNUMBER('Descriptive Stats'!BF2277),'Descriptive Stats'!BF2277,#N/A)</f>
        <v>-0.2794493539703507</v>
      </c>
      <c r="BI2277" s="6">
        <f ca="1">IF(ISNUMBER('Descriptive Stats'!E2277),'Descriptive Stats'!E2277,#N/A)</f>
        <v>6</v>
      </c>
    </row>
    <row r="2278" spans="1:61" ht="14.4" x14ac:dyDescent="0.3">
      <c r="A2278" s="2">
        <f>ROW()</f>
        <v>2278</v>
      </c>
      <c r="B2278" s="56"/>
      <c r="C2278" s="8">
        <f t="shared" ca="1" si="361"/>
        <v>2</v>
      </c>
      <c r="D2278" s="8">
        <f t="shared" ca="1" si="362"/>
        <v>6</v>
      </c>
      <c r="E2278" s="50">
        <f t="shared" ca="1" si="356"/>
        <v>2</v>
      </c>
      <c r="F2278" s="2" t="str">
        <f t="shared" ca="1" si="363"/>
        <v/>
      </c>
      <c r="BD2278" s="49">
        <f t="shared" ca="1" si="358"/>
        <v>2595</v>
      </c>
      <c r="BE2278" s="3">
        <f t="shared" ca="1" si="357"/>
        <v>0.25945000000000001</v>
      </c>
      <c r="BF2278" s="3">
        <f t="shared" ca="1" si="359"/>
        <v>-0.6450419512753276</v>
      </c>
      <c r="BG2278" s="9">
        <f t="shared" ca="1" si="360"/>
        <v>2</v>
      </c>
      <c r="BH2278" s="6">
        <f ca="1">IF(ISNUMBER('Descriptive Stats'!BF2278),'Descriptive Stats'!BF2278,#N/A)</f>
        <v>-0.6450419512753276</v>
      </c>
      <c r="BI2278" s="6">
        <f ca="1">IF(ISNUMBER('Descriptive Stats'!E2278),'Descriptive Stats'!E2278,#N/A)</f>
        <v>2</v>
      </c>
    </row>
    <row r="2279" spans="1:61" ht="14.4" x14ac:dyDescent="0.3">
      <c r="A2279" s="2">
        <f>ROW()</f>
        <v>2279</v>
      </c>
      <c r="B2279" s="56"/>
      <c r="C2279" s="8">
        <f t="shared" ca="1" si="361"/>
        <v>9</v>
      </c>
      <c r="D2279" s="8">
        <f t="shared" ca="1" si="362"/>
        <v>2</v>
      </c>
      <c r="E2279" s="50">
        <f t="shared" ca="1" si="356"/>
        <v>9</v>
      </c>
      <c r="F2279" s="2" t="str">
        <f t="shared" ca="1" si="363"/>
        <v/>
      </c>
      <c r="BD2279" s="49">
        <f t="shared" ca="1" si="358"/>
        <v>4819</v>
      </c>
      <c r="BE2279" s="3">
        <f t="shared" ca="1" si="357"/>
        <v>0.48185</v>
      </c>
      <c r="BF2279" s="3">
        <f t="shared" ca="1" si="359"/>
        <v>-4.5511009098988427E-2</v>
      </c>
      <c r="BG2279" s="9">
        <f t="shared" ca="1" si="360"/>
        <v>9</v>
      </c>
      <c r="BH2279" s="6">
        <f ca="1">IF(ISNUMBER('Descriptive Stats'!BF2279),'Descriptive Stats'!BF2279,#N/A)</f>
        <v>-4.5511009098988427E-2</v>
      </c>
      <c r="BI2279" s="6">
        <f ca="1">IF(ISNUMBER('Descriptive Stats'!E2279),'Descriptive Stats'!E2279,#N/A)</f>
        <v>9</v>
      </c>
    </row>
    <row r="2280" spans="1:61" ht="14.4" x14ac:dyDescent="0.3">
      <c r="A2280" s="2">
        <f>ROW()</f>
        <v>2280</v>
      </c>
      <c r="B2280" s="56"/>
      <c r="C2280" s="8">
        <f t="shared" ca="1" si="361"/>
        <v>23</v>
      </c>
      <c r="D2280" s="8">
        <f t="shared" ca="1" si="362"/>
        <v>9</v>
      </c>
      <c r="E2280" s="50">
        <f t="shared" ca="1" si="356"/>
        <v>19</v>
      </c>
      <c r="F2280" s="2" t="str">
        <f t="shared" ca="1" si="363"/>
        <v>X</v>
      </c>
      <c r="BD2280" s="49">
        <f t="shared" ca="1" si="358"/>
        <v>5294</v>
      </c>
      <c r="BE2280" s="3">
        <f t="shared" ca="1" si="357"/>
        <v>0.52934999999999999</v>
      </c>
      <c r="BF2280" s="3">
        <f t="shared" ca="1" si="359"/>
        <v>7.3636031452008061E-2</v>
      </c>
      <c r="BG2280" s="9">
        <f t="shared" ca="1" si="360"/>
        <v>19</v>
      </c>
      <c r="BH2280" s="6">
        <f ca="1">IF(ISNUMBER('Descriptive Stats'!BF2280),'Descriptive Stats'!BF2280,#N/A)</f>
        <v>7.3636031452008061E-2</v>
      </c>
      <c r="BI2280" s="6">
        <f ca="1">IF(ISNUMBER('Descriptive Stats'!E2280),'Descriptive Stats'!E2280,#N/A)</f>
        <v>19</v>
      </c>
    </row>
    <row r="2281" spans="1:61" ht="14.4" x14ac:dyDescent="0.3">
      <c r="A2281" s="2">
        <f>ROW()</f>
        <v>2281</v>
      </c>
      <c r="B2281" s="56"/>
      <c r="C2281" s="8">
        <f t="shared" ca="1" si="361"/>
        <v>7</v>
      </c>
      <c r="D2281" s="8">
        <f t="shared" ca="1" si="362"/>
        <v>19</v>
      </c>
      <c r="E2281" s="50">
        <f t="shared" ca="1" si="356"/>
        <v>3</v>
      </c>
      <c r="F2281" s="2" t="str">
        <f t="shared" ca="1" si="363"/>
        <v/>
      </c>
      <c r="BD2281" s="49">
        <f t="shared" ca="1" si="358"/>
        <v>3200</v>
      </c>
      <c r="BE2281" s="3">
        <f t="shared" ca="1" si="357"/>
        <v>0.31995000000000001</v>
      </c>
      <c r="BF2281" s="3">
        <f t="shared" ca="1" si="359"/>
        <v>-0.46783862043457014</v>
      </c>
      <c r="BG2281" s="9">
        <f t="shared" ca="1" si="360"/>
        <v>3</v>
      </c>
      <c r="BH2281" s="6">
        <f ca="1">IF(ISNUMBER('Descriptive Stats'!BF2281),'Descriptive Stats'!BF2281,#N/A)</f>
        <v>-0.46783862043457014</v>
      </c>
      <c r="BI2281" s="6">
        <f ca="1">IF(ISNUMBER('Descriptive Stats'!E2281),'Descriptive Stats'!E2281,#N/A)</f>
        <v>3</v>
      </c>
    </row>
    <row r="2282" spans="1:61" ht="14.4" x14ac:dyDescent="0.3">
      <c r="A2282" s="2">
        <f>ROW()</f>
        <v>2282</v>
      </c>
      <c r="B2282" s="56"/>
      <c r="C2282" s="8">
        <f t="shared" ca="1" si="361"/>
        <v>10</v>
      </c>
      <c r="D2282" s="8">
        <f t="shared" ca="1" si="362"/>
        <v>3</v>
      </c>
      <c r="E2282" s="50">
        <f t="shared" ca="1" si="356"/>
        <v>0</v>
      </c>
      <c r="F2282" s="2" t="str">
        <f t="shared" ca="1" si="363"/>
        <v/>
      </c>
      <c r="BD2282" s="49">
        <f t="shared" ca="1" si="358"/>
        <v>815.5</v>
      </c>
      <c r="BE2282" s="3">
        <f t="shared" ca="1" si="357"/>
        <v>8.1500000000000003E-2</v>
      </c>
      <c r="BF2282" s="3">
        <f t="shared" ca="1" si="359"/>
        <v>-1.3950525282585462</v>
      </c>
      <c r="BG2282" s="9">
        <f t="shared" ca="1" si="360"/>
        <v>0</v>
      </c>
      <c r="BH2282" s="6">
        <f ca="1">IF(ISNUMBER('Descriptive Stats'!BF2282),'Descriptive Stats'!BF2282,#N/A)</f>
        <v>-1.3950525282585462</v>
      </c>
      <c r="BI2282" s="6">
        <f ca="1">IF(ISNUMBER('Descriptive Stats'!E2282),'Descriptive Stats'!E2282,#N/A)</f>
        <v>0</v>
      </c>
    </row>
    <row r="2283" spans="1:61" ht="14.4" x14ac:dyDescent="0.3">
      <c r="A2283" s="2">
        <f>ROW()</f>
        <v>2283</v>
      </c>
      <c r="B2283" s="56"/>
      <c r="C2283" s="8">
        <f t="shared" ca="1" si="361"/>
        <v>22</v>
      </c>
      <c r="D2283" s="8">
        <f t="shared" ca="1" si="362"/>
        <v>0</v>
      </c>
      <c r="E2283" s="50">
        <f t="shared" ca="1" si="356"/>
        <v>9</v>
      </c>
      <c r="F2283" s="2" t="str">
        <f t="shared" ca="1" si="363"/>
        <v/>
      </c>
      <c r="BD2283" s="49">
        <f t="shared" ca="1" si="358"/>
        <v>4819</v>
      </c>
      <c r="BE2283" s="3">
        <f t="shared" ca="1" si="357"/>
        <v>0.48185</v>
      </c>
      <c r="BF2283" s="3">
        <f t="shared" ca="1" si="359"/>
        <v>-4.5511009098988427E-2</v>
      </c>
      <c r="BG2283" s="9">
        <f t="shared" ca="1" si="360"/>
        <v>9</v>
      </c>
      <c r="BH2283" s="6">
        <f ca="1">IF(ISNUMBER('Descriptive Stats'!BF2283),'Descriptive Stats'!BF2283,#N/A)</f>
        <v>-4.5511009098988427E-2</v>
      </c>
      <c r="BI2283" s="6">
        <f ca="1">IF(ISNUMBER('Descriptive Stats'!E2283),'Descriptive Stats'!E2283,#N/A)</f>
        <v>9</v>
      </c>
    </row>
    <row r="2284" spans="1:61" ht="14.4" x14ac:dyDescent="0.3">
      <c r="A2284" s="2">
        <f>ROW()</f>
        <v>2284</v>
      </c>
      <c r="B2284" s="56"/>
      <c r="C2284" s="8">
        <f t="shared" ca="1" si="361"/>
        <v>23</v>
      </c>
      <c r="D2284" s="8">
        <f t="shared" ca="1" si="362"/>
        <v>9</v>
      </c>
      <c r="E2284" s="50">
        <f t="shared" ca="1" si="356"/>
        <v>0</v>
      </c>
      <c r="F2284" s="2" t="str">
        <f t="shared" ca="1" si="363"/>
        <v/>
      </c>
      <c r="BD2284" s="49">
        <f t="shared" ca="1" si="358"/>
        <v>815.5</v>
      </c>
      <c r="BE2284" s="3">
        <f t="shared" ca="1" si="357"/>
        <v>8.1500000000000003E-2</v>
      </c>
      <c r="BF2284" s="3">
        <f t="shared" ca="1" si="359"/>
        <v>-1.3950525282585462</v>
      </c>
      <c r="BG2284" s="9">
        <f t="shared" ca="1" si="360"/>
        <v>0</v>
      </c>
      <c r="BH2284" s="6">
        <f ca="1">IF(ISNUMBER('Descriptive Stats'!BF2284),'Descriptive Stats'!BF2284,#N/A)</f>
        <v>-1.3950525282585462</v>
      </c>
      <c r="BI2284" s="6">
        <f ca="1">IF(ISNUMBER('Descriptive Stats'!E2284),'Descriptive Stats'!E2284,#N/A)</f>
        <v>0</v>
      </c>
    </row>
    <row r="2285" spans="1:61" ht="14.4" x14ac:dyDescent="0.3">
      <c r="A2285" s="2">
        <f>ROW()</f>
        <v>2285</v>
      </c>
      <c r="B2285" s="56"/>
      <c r="C2285" s="8">
        <f t="shared" ca="1" si="361"/>
        <v>11</v>
      </c>
      <c r="D2285" s="8">
        <f t="shared" ca="1" si="362"/>
        <v>0</v>
      </c>
      <c r="E2285" s="50">
        <f t="shared" ca="1" si="356"/>
        <v>2</v>
      </c>
      <c r="F2285" s="2" t="str">
        <f t="shared" ca="1" si="363"/>
        <v/>
      </c>
      <c r="BD2285" s="49">
        <f t="shared" ca="1" si="358"/>
        <v>2595</v>
      </c>
      <c r="BE2285" s="3">
        <f t="shared" ca="1" si="357"/>
        <v>0.25945000000000001</v>
      </c>
      <c r="BF2285" s="3">
        <f t="shared" ca="1" si="359"/>
        <v>-0.6450419512753276</v>
      </c>
      <c r="BG2285" s="9">
        <f t="shared" ca="1" si="360"/>
        <v>2</v>
      </c>
      <c r="BH2285" s="6">
        <f ca="1">IF(ISNUMBER('Descriptive Stats'!BF2285),'Descriptive Stats'!BF2285,#N/A)</f>
        <v>-0.6450419512753276</v>
      </c>
      <c r="BI2285" s="6">
        <f ca="1">IF(ISNUMBER('Descriptive Stats'!E2285),'Descriptive Stats'!E2285,#N/A)</f>
        <v>2</v>
      </c>
    </row>
    <row r="2286" spans="1:61" ht="14.4" x14ac:dyDescent="0.3">
      <c r="A2286" s="2">
        <f>ROW()</f>
        <v>2286</v>
      </c>
      <c r="B2286" s="56"/>
      <c r="C2286" s="8">
        <f t="shared" ca="1" si="361"/>
        <v>3</v>
      </c>
      <c r="D2286" s="8">
        <f t="shared" ca="1" si="362"/>
        <v>2</v>
      </c>
      <c r="E2286" s="50">
        <f t="shared" ca="1" si="356"/>
        <v>2</v>
      </c>
      <c r="F2286" s="2" t="str">
        <f t="shared" ca="1" si="363"/>
        <v/>
      </c>
      <c r="BD2286" s="49">
        <f t="shared" ca="1" si="358"/>
        <v>2595</v>
      </c>
      <c r="BE2286" s="3">
        <f t="shared" ca="1" si="357"/>
        <v>0.25945000000000001</v>
      </c>
      <c r="BF2286" s="3">
        <f t="shared" ca="1" si="359"/>
        <v>-0.6450419512753276</v>
      </c>
      <c r="BG2286" s="9">
        <f t="shared" ca="1" si="360"/>
        <v>2</v>
      </c>
      <c r="BH2286" s="6">
        <f ca="1">IF(ISNUMBER('Descriptive Stats'!BF2286),'Descriptive Stats'!BF2286,#N/A)</f>
        <v>-0.6450419512753276</v>
      </c>
      <c r="BI2286" s="6">
        <f ca="1">IF(ISNUMBER('Descriptive Stats'!E2286),'Descriptive Stats'!E2286,#N/A)</f>
        <v>2</v>
      </c>
    </row>
    <row r="2287" spans="1:61" ht="14.4" x14ac:dyDescent="0.3">
      <c r="A2287" s="2">
        <f>ROW()</f>
        <v>2287</v>
      </c>
      <c r="B2287" s="56"/>
      <c r="C2287" s="8">
        <f t="shared" ca="1" si="361"/>
        <v>9</v>
      </c>
      <c r="D2287" s="8">
        <f t="shared" ca="1" si="362"/>
        <v>2</v>
      </c>
      <c r="E2287" s="50">
        <f t="shared" ca="1" si="356"/>
        <v>0</v>
      </c>
      <c r="F2287" s="2" t="str">
        <f t="shared" ca="1" si="363"/>
        <v/>
      </c>
      <c r="BD2287" s="49">
        <f t="shared" ca="1" si="358"/>
        <v>815.5</v>
      </c>
      <c r="BE2287" s="3">
        <f t="shared" ca="1" si="357"/>
        <v>8.1500000000000003E-2</v>
      </c>
      <c r="BF2287" s="3">
        <f t="shared" ca="1" si="359"/>
        <v>-1.3950525282585462</v>
      </c>
      <c r="BG2287" s="9">
        <f t="shared" ca="1" si="360"/>
        <v>0</v>
      </c>
      <c r="BH2287" s="6">
        <f ca="1">IF(ISNUMBER('Descriptive Stats'!BF2287),'Descriptive Stats'!BF2287,#N/A)</f>
        <v>-1.3950525282585462</v>
      </c>
      <c r="BI2287" s="6">
        <f ca="1">IF(ISNUMBER('Descriptive Stats'!E2287),'Descriptive Stats'!E2287,#N/A)</f>
        <v>0</v>
      </c>
    </row>
    <row r="2288" spans="1:61" ht="14.4" x14ac:dyDescent="0.3">
      <c r="A2288" s="2">
        <f>ROW()</f>
        <v>2288</v>
      </c>
      <c r="B2288" s="56"/>
      <c r="C2288" s="8">
        <f t="shared" ca="1" si="361"/>
        <v>15</v>
      </c>
      <c r="D2288" s="8">
        <f t="shared" ca="1" si="362"/>
        <v>0</v>
      </c>
      <c r="E2288" s="50">
        <f t="shared" ca="1" si="356"/>
        <v>6</v>
      </c>
      <c r="F2288" s="2" t="str">
        <f t="shared" ca="1" si="363"/>
        <v/>
      </c>
      <c r="BD2288" s="49">
        <f t="shared" ca="1" si="358"/>
        <v>3900</v>
      </c>
      <c r="BE2288" s="3">
        <f t="shared" ca="1" si="357"/>
        <v>0.38995000000000002</v>
      </c>
      <c r="BF2288" s="3">
        <f t="shared" ca="1" si="359"/>
        <v>-0.2794493539703507</v>
      </c>
      <c r="BG2288" s="9">
        <f t="shared" ca="1" si="360"/>
        <v>6</v>
      </c>
      <c r="BH2288" s="6">
        <f ca="1">IF(ISNUMBER('Descriptive Stats'!BF2288),'Descriptive Stats'!BF2288,#N/A)</f>
        <v>-0.2794493539703507</v>
      </c>
      <c r="BI2288" s="6">
        <f ca="1">IF(ISNUMBER('Descriptive Stats'!E2288),'Descriptive Stats'!E2288,#N/A)</f>
        <v>6</v>
      </c>
    </row>
    <row r="2289" spans="1:61" ht="14.4" x14ac:dyDescent="0.3">
      <c r="A2289" s="2">
        <f>ROW()</f>
        <v>2289</v>
      </c>
      <c r="B2289" s="56"/>
      <c r="C2289" s="8">
        <f t="shared" ca="1" si="361"/>
        <v>5</v>
      </c>
      <c r="D2289" s="8">
        <f t="shared" ca="1" si="362"/>
        <v>6</v>
      </c>
      <c r="E2289" s="50">
        <f t="shared" ca="1" si="356"/>
        <v>0</v>
      </c>
      <c r="F2289" s="2" t="str">
        <f t="shared" ca="1" si="363"/>
        <v/>
      </c>
      <c r="BD2289" s="49">
        <f t="shared" ca="1" si="358"/>
        <v>815.5</v>
      </c>
      <c r="BE2289" s="3">
        <f t="shared" ca="1" si="357"/>
        <v>8.1500000000000003E-2</v>
      </c>
      <c r="BF2289" s="3">
        <f t="shared" ca="1" si="359"/>
        <v>-1.3950525282585462</v>
      </c>
      <c r="BG2289" s="9">
        <f t="shared" ca="1" si="360"/>
        <v>0</v>
      </c>
      <c r="BH2289" s="6">
        <f ca="1">IF(ISNUMBER('Descriptive Stats'!BF2289),'Descriptive Stats'!BF2289,#N/A)</f>
        <v>-1.3950525282585462</v>
      </c>
      <c r="BI2289" s="6">
        <f ca="1">IF(ISNUMBER('Descriptive Stats'!E2289),'Descriptive Stats'!E2289,#N/A)</f>
        <v>0</v>
      </c>
    </row>
    <row r="2290" spans="1:61" ht="14.4" x14ac:dyDescent="0.3">
      <c r="A2290" s="2">
        <f>ROW()</f>
        <v>2290</v>
      </c>
      <c r="B2290" s="56"/>
      <c r="C2290" s="8">
        <f t="shared" ca="1" si="361"/>
        <v>14</v>
      </c>
      <c r="D2290" s="8">
        <f t="shared" ca="1" si="362"/>
        <v>0</v>
      </c>
      <c r="E2290" s="50">
        <f t="shared" ca="1" si="356"/>
        <v>0</v>
      </c>
      <c r="F2290" s="2" t="str">
        <f t="shared" ca="1" si="363"/>
        <v/>
      </c>
      <c r="BD2290" s="49">
        <f t="shared" ca="1" si="358"/>
        <v>815.5</v>
      </c>
      <c r="BE2290" s="3">
        <f t="shared" ca="1" si="357"/>
        <v>8.1500000000000003E-2</v>
      </c>
      <c r="BF2290" s="3">
        <f t="shared" ca="1" si="359"/>
        <v>-1.3950525282585462</v>
      </c>
      <c r="BG2290" s="9">
        <f t="shared" ca="1" si="360"/>
        <v>0</v>
      </c>
      <c r="BH2290" s="6">
        <f ca="1">IF(ISNUMBER('Descriptive Stats'!BF2290),'Descriptive Stats'!BF2290,#N/A)</f>
        <v>-1.3950525282585462</v>
      </c>
      <c r="BI2290" s="6">
        <f ca="1">IF(ISNUMBER('Descriptive Stats'!E2290),'Descriptive Stats'!E2290,#N/A)</f>
        <v>0</v>
      </c>
    </row>
    <row r="2291" spans="1:61" ht="14.4" x14ac:dyDescent="0.3">
      <c r="A2291" s="2">
        <f>ROW()</f>
        <v>2291</v>
      </c>
      <c r="B2291" s="56"/>
      <c r="C2291" s="8">
        <f t="shared" ca="1" si="361"/>
        <v>14</v>
      </c>
      <c r="D2291" s="8">
        <f t="shared" ca="1" si="362"/>
        <v>0</v>
      </c>
      <c r="E2291" s="50">
        <f t="shared" ca="1" si="356"/>
        <v>19</v>
      </c>
      <c r="F2291" s="2" t="str">
        <f t="shared" ca="1" si="363"/>
        <v>X</v>
      </c>
      <c r="BD2291" s="49">
        <f t="shared" ca="1" si="358"/>
        <v>5294</v>
      </c>
      <c r="BE2291" s="3">
        <f t="shared" ca="1" si="357"/>
        <v>0.52934999999999999</v>
      </c>
      <c r="BF2291" s="3">
        <f t="shared" ca="1" si="359"/>
        <v>7.3636031452008061E-2</v>
      </c>
      <c r="BG2291" s="9">
        <f t="shared" ca="1" si="360"/>
        <v>19</v>
      </c>
      <c r="BH2291" s="6">
        <f ca="1">IF(ISNUMBER('Descriptive Stats'!BF2291),'Descriptive Stats'!BF2291,#N/A)</f>
        <v>7.3636031452008061E-2</v>
      </c>
      <c r="BI2291" s="6">
        <f ca="1">IF(ISNUMBER('Descriptive Stats'!E2291),'Descriptive Stats'!E2291,#N/A)</f>
        <v>19</v>
      </c>
    </row>
    <row r="2292" spans="1:61" ht="14.4" x14ac:dyDescent="0.3">
      <c r="A2292" s="2">
        <f>ROW()</f>
        <v>2292</v>
      </c>
      <c r="B2292" s="56"/>
      <c r="C2292" s="8">
        <f t="shared" ca="1" si="361"/>
        <v>7</v>
      </c>
      <c r="D2292" s="8">
        <f t="shared" ca="1" si="362"/>
        <v>19</v>
      </c>
      <c r="E2292" s="50">
        <f t="shared" ca="1" si="356"/>
        <v>0</v>
      </c>
      <c r="F2292" s="2" t="str">
        <f t="shared" ca="1" si="363"/>
        <v/>
      </c>
      <c r="BD2292" s="49">
        <f t="shared" ca="1" si="358"/>
        <v>815.5</v>
      </c>
      <c r="BE2292" s="3">
        <f t="shared" ca="1" si="357"/>
        <v>8.1500000000000003E-2</v>
      </c>
      <c r="BF2292" s="3">
        <f t="shared" ca="1" si="359"/>
        <v>-1.3950525282585462</v>
      </c>
      <c r="BG2292" s="9">
        <f t="shared" ca="1" si="360"/>
        <v>0</v>
      </c>
      <c r="BH2292" s="6">
        <f ca="1">IF(ISNUMBER('Descriptive Stats'!BF2292),'Descriptive Stats'!BF2292,#N/A)</f>
        <v>-1.3950525282585462</v>
      </c>
      <c r="BI2292" s="6">
        <f ca="1">IF(ISNUMBER('Descriptive Stats'!E2292),'Descriptive Stats'!E2292,#N/A)</f>
        <v>0</v>
      </c>
    </row>
    <row r="2293" spans="1:61" ht="14.4" x14ac:dyDescent="0.3">
      <c r="A2293" s="2">
        <f>ROW()</f>
        <v>2293</v>
      </c>
      <c r="B2293" s="56"/>
      <c r="C2293" s="8">
        <f t="shared" ca="1" si="361"/>
        <v>18</v>
      </c>
      <c r="D2293" s="8">
        <f t="shared" ca="1" si="362"/>
        <v>0</v>
      </c>
      <c r="E2293" s="50">
        <f t="shared" ca="1" si="356"/>
        <v>0</v>
      </c>
      <c r="F2293" s="2" t="str">
        <f t="shared" ca="1" si="363"/>
        <v/>
      </c>
      <c r="BD2293" s="49">
        <f t="shared" ca="1" si="358"/>
        <v>815.5</v>
      </c>
      <c r="BE2293" s="3">
        <f t="shared" ca="1" si="357"/>
        <v>8.1500000000000003E-2</v>
      </c>
      <c r="BF2293" s="3">
        <f t="shared" ca="1" si="359"/>
        <v>-1.3950525282585462</v>
      </c>
      <c r="BG2293" s="9">
        <f t="shared" ca="1" si="360"/>
        <v>0</v>
      </c>
      <c r="BH2293" s="6">
        <f ca="1">IF(ISNUMBER('Descriptive Stats'!BF2293),'Descriptive Stats'!BF2293,#N/A)</f>
        <v>-1.3950525282585462</v>
      </c>
      <c r="BI2293" s="6">
        <f ca="1">IF(ISNUMBER('Descriptive Stats'!E2293),'Descriptive Stats'!E2293,#N/A)</f>
        <v>0</v>
      </c>
    </row>
    <row r="2294" spans="1:61" ht="14.4" x14ac:dyDescent="0.3">
      <c r="A2294" s="2">
        <f>ROW()</f>
        <v>2294</v>
      </c>
      <c r="B2294" s="56"/>
      <c r="C2294" s="8">
        <f t="shared" ca="1" si="361"/>
        <v>15</v>
      </c>
      <c r="D2294" s="8">
        <f t="shared" ca="1" si="362"/>
        <v>0</v>
      </c>
      <c r="E2294" s="50">
        <f t="shared" ca="1" si="356"/>
        <v>6</v>
      </c>
      <c r="F2294" s="2" t="str">
        <f t="shared" ca="1" si="363"/>
        <v/>
      </c>
      <c r="BD2294" s="49">
        <f t="shared" ca="1" si="358"/>
        <v>3900</v>
      </c>
      <c r="BE2294" s="3">
        <f t="shared" ca="1" si="357"/>
        <v>0.38995000000000002</v>
      </c>
      <c r="BF2294" s="3">
        <f t="shared" ca="1" si="359"/>
        <v>-0.2794493539703507</v>
      </c>
      <c r="BG2294" s="9">
        <f t="shared" ca="1" si="360"/>
        <v>6</v>
      </c>
      <c r="BH2294" s="6">
        <f ca="1">IF(ISNUMBER('Descriptive Stats'!BF2294),'Descriptive Stats'!BF2294,#N/A)</f>
        <v>-0.2794493539703507</v>
      </c>
      <c r="BI2294" s="6">
        <f ca="1">IF(ISNUMBER('Descriptive Stats'!E2294),'Descriptive Stats'!E2294,#N/A)</f>
        <v>6</v>
      </c>
    </row>
    <row r="2295" spans="1:61" ht="14.4" x14ac:dyDescent="0.3">
      <c r="A2295" s="2">
        <f>ROW()</f>
        <v>2295</v>
      </c>
      <c r="B2295" s="56"/>
      <c r="C2295" s="8">
        <f t="shared" ca="1" si="361"/>
        <v>16</v>
      </c>
      <c r="D2295" s="8">
        <f t="shared" ca="1" si="362"/>
        <v>6</v>
      </c>
      <c r="E2295" s="50">
        <f t="shared" ca="1" si="356"/>
        <v>6</v>
      </c>
      <c r="F2295" s="2" t="str">
        <f t="shared" ca="1" si="363"/>
        <v/>
      </c>
      <c r="BD2295" s="49">
        <f t="shared" ca="1" si="358"/>
        <v>3900</v>
      </c>
      <c r="BE2295" s="3">
        <f t="shared" ca="1" si="357"/>
        <v>0.38995000000000002</v>
      </c>
      <c r="BF2295" s="3">
        <f t="shared" ca="1" si="359"/>
        <v>-0.2794493539703507</v>
      </c>
      <c r="BG2295" s="9">
        <f t="shared" ca="1" si="360"/>
        <v>6</v>
      </c>
      <c r="BH2295" s="6">
        <f ca="1">IF(ISNUMBER('Descriptive Stats'!BF2295),'Descriptive Stats'!BF2295,#N/A)</f>
        <v>-0.2794493539703507</v>
      </c>
      <c r="BI2295" s="6">
        <f ca="1">IF(ISNUMBER('Descriptive Stats'!E2295),'Descriptive Stats'!E2295,#N/A)</f>
        <v>6</v>
      </c>
    </row>
    <row r="2296" spans="1:61" ht="14.4" x14ac:dyDescent="0.3">
      <c r="A2296" s="2">
        <f>ROW()</f>
        <v>2296</v>
      </c>
      <c r="B2296" s="56"/>
      <c r="C2296" s="8">
        <f t="shared" ca="1" si="361"/>
        <v>2</v>
      </c>
      <c r="D2296" s="8">
        <f t="shared" ca="1" si="362"/>
        <v>6</v>
      </c>
      <c r="E2296" s="50">
        <f t="shared" ca="1" si="356"/>
        <v>0</v>
      </c>
      <c r="F2296" s="2" t="str">
        <f t="shared" ca="1" si="363"/>
        <v/>
      </c>
      <c r="BD2296" s="49">
        <f t="shared" ca="1" si="358"/>
        <v>815.5</v>
      </c>
      <c r="BE2296" s="3">
        <f t="shared" ca="1" si="357"/>
        <v>8.1500000000000003E-2</v>
      </c>
      <c r="BF2296" s="3">
        <f t="shared" ca="1" si="359"/>
        <v>-1.3950525282585462</v>
      </c>
      <c r="BG2296" s="9">
        <f t="shared" ca="1" si="360"/>
        <v>0</v>
      </c>
      <c r="BH2296" s="6">
        <f ca="1">IF(ISNUMBER('Descriptive Stats'!BF2296),'Descriptive Stats'!BF2296,#N/A)</f>
        <v>-1.3950525282585462</v>
      </c>
      <c r="BI2296" s="6">
        <f ca="1">IF(ISNUMBER('Descriptive Stats'!E2296),'Descriptive Stats'!E2296,#N/A)</f>
        <v>0</v>
      </c>
    </row>
    <row r="2297" spans="1:61" ht="14.4" x14ac:dyDescent="0.3">
      <c r="A2297" s="2">
        <f>ROW()</f>
        <v>2297</v>
      </c>
      <c r="B2297" s="56"/>
      <c r="C2297" s="8">
        <f t="shared" ca="1" si="361"/>
        <v>18</v>
      </c>
      <c r="D2297" s="8">
        <f t="shared" ca="1" si="362"/>
        <v>0</v>
      </c>
      <c r="E2297" s="50">
        <f t="shared" ca="1" si="356"/>
        <v>0</v>
      </c>
      <c r="F2297" s="2" t="str">
        <f t="shared" ca="1" si="363"/>
        <v/>
      </c>
      <c r="BD2297" s="49">
        <f t="shared" ca="1" si="358"/>
        <v>815.5</v>
      </c>
      <c r="BE2297" s="3">
        <f t="shared" ca="1" si="357"/>
        <v>8.1500000000000003E-2</v>
      </c>
      <c r="BF2297" s="3">
        <f t="shared" ca="1" si="359"/>
        <v>-1.3950525282585462</v>
      </c>
      <c r="BG2297" s="9">
        <f t="shared" ca="1" si="360"/>
        <v>0</v>
      </c>
      <c r="BH2297" s="6">
        <f ca="1">IF(ISNUMBER('Descriptive Stats'!BF2297),'Descriptive Stats'!BF2297,#N/A)</f>
        <v>-1.3950525282585462</v>
      </c>
      <c r="BI2297" s="6">
        <f ca="1">IF(ISNUMBER('Descriptive Stats'!E2297),'Descriptive Stats'!E2297,#N/A)</f>
        <v>0</v>
      </c>
    </row>
    <row r="2298" spans="1:61" ht="14.4" x14ac:dyDescent="0.3">
      <c r="A2298" s="2">
        <f>ROW()</f>
        <v>2298</v>
      </c>
      <c r="B2298" s="56"/>
      <c r="C2298" s="8">
        <f t="shared" ca="1" si="361"/>
        <v>20</v>
      </c>
      <c r="D2298" s="8">
        <f t="shared" ca="1" si="362"/>
        <v>0</v>
      </c>
      <c r="E2298" s="50">
        <f t="shared" ca="1" si="356"/>
        <v>1</v>
      </c>
      <c r="F2298" s="2" t="str">
        <f t="shared" ca="1" si="363"/>
        <v/>
      </c>
      <c r="BD2298" s="49">
        <f t="shared" ca="1" si="358"/>
        <v>1871</v>
      </c>
      <c r="BE2298" s="3">
        <f t="shared" ca="1" si="357"/>
        <v>0.18704999999999999</v>
      </c>
      <c r="BF2298" s="3">
        <f t="shared" ca="1" si="359"/>
        <v>-0.88881967520906158</v>
      </c>
      <c r="BG2298" s="9">
        <f t="shared" ca="1" si="360"/>
        <v>1</v>
      </c>
      <c r="BH2298" s="6">
        <f ca="1">IF(ISNUMBER('Descriptive Stats'!BF2298),'Descriptive Stats'!BF2298,#N/A)</f>
        <v>-0.88881967520906158</v>
      </c>
      <c r="BI2298" s="6">
        <f ca="1">IF(ISNUMBER('Descriptive Stats'!E2298),'Descriptive Stats'!E2298,#N/A)</f>
        <v>1</v>
      </c>
    </row>
    <row r="2299" spans="1:61" ht="14.4" x14ac:dyDescent="0.3">
      <c r="A2299" s="2">
        <f>ROW()</f>
        <v>2299</v>
      </c>
      <c r="B2299" s="56"/>
      <c r="C2299" s="8">
        <f t="shared" ca="1" si="361"/>
        <v>12</v>
      </c>
      <c r="D2299" s="8">
        <f t="shared" ca="1" si="362"/>
        <v>1</v>
      </c>
      <c r="E2299" s="50">
        <f t="shared" ca="1" si="356"/>
        <v>2</v>
      </c>
      <c r="F2299" s="2" t="str">
        <f t="shared" ca="1" si="363"/>
        <v/>
      </c>
      <c r="BD2299" s="49">
        <f t="shared" ca="1" si="358"/>
        <v>2595</v>
      </c>
      <c r="BE2299" s="3">
        <f t="shared" ca="1" si="357"/>
        <v>0.25945000000000001</v>
      </c>
      <c r="BF2299" s="3">
        <f t="shared" ca="1" si="359"/>
        <v>-0.6450419512753276</v>
      </c>
      <c r="BG2299" s="9">
        <f t="shared" ca="1" si="360"/>
        <v>2</v>
      </c>
      <c r="BH2299" s="6">
        <f ca="1">IF(ISNUMBER('Descriptive Stats'!BF2299),'Descriptive Stats'!BF2299,#N/A)</f>
        <v>-0.6450419512753276</v>
      </c>
      <c r="BI2299" s="6">
        <f ca="1">IF(ISNUMBER('Descriptive Stats'!E2299),'Descriptive Stats'!E2299,#N/A)</f>
        <v>2</v>
      </c>
    </row>
    <row r="2300" spans="1:61" ht="14.4" x14ac:dyDescent="0.3">
      <c r="A2300" s="2">
        <f>ROW()</f>
        <v>2300</v>
      </c>
      <c r="B2300" s="56"/>
      <c r="C2300" s="8">
        <f t="shared" ca="1" si="361"/>
        <v>17</v>
      </c>
      <c r="D2300" s="8">
        <f t="shared" ca="1" si="362"/>
        <v>2</v>
      </c>
      <c r="E2300" s="50">
        <f t="shared" ca="1" si="356"/>
        <v>9</v>
      </c>
      <c r="F2300" s="2" t="str">
        <f t="shared" ca="1" si="363"/>
        <v/>
      </c>
      <c r="BD2300" s="49">
        <f t="shared" ca="1" si="358"/>
        <v>4819</v>
      </c>
      <c r="BE2300" s="3">
        <f t="shared" ca="1" si="357"/>
        <v>0.48185</v>
      </c>
      <c r="BF2300" s="3">
        <f t="shared" ca="1" si="359"/>
        <v>-4.5511009098988427E-2</v>
      </c>
      <c r="BG2300" s="9">
        <f t="shared" ca="1" si="360"/>
        <v>9</v>
      </c>
      <c r="BH2300" s="6">
        <f ca="1">IF(ISNUMBER('Descriptive Stats'!BF2300),'Descriptive Stats'!BF2300,#N/A)</f>
        <v>-4.5511009098988427E-2</v>
      </c>
      <c r="BI2300" s="6">
        <f ca="1">IF(ISNUMBER('Descriptive Stats'!E2300),'Descriptive Stats'!E2300,#N/A)</f>
        <v>9</v>
      </c>
    </row>
    <row r="2301" spans="1:61" ht="14.4" x14ac:dyDescent="0.3">
      <c r="A2301" s="2">
        <f>ROW()</f>
        <v>2301</v>
      </c>
      <c r="B2301" s="56"/>
      <c r="C2301" s="8">
        <f t="shared" ca="1" si="361"/>
        <v>23</v>
      </c>
      <c r="D2301" s="8">
        <f t="shared" ca="1" si="362"/>
        <v>9</v>
      </c>
      <c r="E2301" s="50">
        <f t="shared" ca="1" si="356"/>
        <v>0</v>
      </c>
      <c r="F2301" s="2" t="str">
        <f t="shared" ca="1" si="363"/>
        <v/>
      </c>
      <c r="BD2301" s="49">
        <f t="shared" ca="1" si="358"/>
        <v>815.5</v>
      </c>
      <c r="BE2301" s="3">
        <f t="shared" ca="1" si="357"/>
        <v>8.1500000000000003E-2</v>
      </c>
      <c r="BF2301" s="3">
        <f t="shared" ca="1" si="359"/>
        <v>-1.3950525282585462</v>
      </c>
      <c r="BG2301" s="9">
        <f t="shared" ca="1" si="360"/>
        <v>0</v>
      </c>
      <c r="BH2301" s="6">
        <f ca="1">IF(ISNUMBER('Descriptive Stats'!BF2301),'Descriptive Stats'!BF2301,#N/A)</f>
        <v>-1.3950525282585462</v>
      </c>
      <c r="BI2301" s="6">
        <f ca="1">IF(ISNUMBER('Descriptive Stats'!E2301),'Descriptive Stats'!E2301,#N/A)</f>
        <v>0</v>
      </c>
    </row>
    <row r="2302" spans="1:61" ht="14.4" x14ac:dyDescent="0.3">
      <c r="A2302" s="2">
        <f>ROW()</f>
        <v>2302</v>
      </c>
      <c r="B2302" s="56"/>
      <c r="C2302" s="8">
        <f t="shared" ca="1" si="361"/>
        <v>22</v>
      </c>
      <c r="D2302" s="8">
        <f t="shared" ca="1" si="362"/>
        <v>0</v>
      </c>
      <c r="E2302" s="50">
        <f t="shared" ca="1" si="356"/>
        <v>0</v>
      </c>
      <c r="F2302" s="2" t="str">
        <f t="shared" ca="1" si="363"/>
        <v/>
      </c>
      <c r="BD2302" s="49">
        <f t="shared" ca="1" si="358"/>
        <v>815.5</v>
      </c>
      <c r="BE2302" s="3">
        <f t="shared" ca="1" si="357"/>
        <v>8.1500000000000003E-2</v>
      </c>
      <c r="BF2302" s="3">
        <f t="shared" ca="1" si="359"/>
        <v>-1.3950525282585462</v>
      </c>
      <c r="BG2302" s="9">
        <f t="shared" ca="1" si="360"/>
        <v>0</v>
      </c>
      <c r="BH2302" s="6">
        <f ca="1">IF(ISNUMBER('Descriptive Stats'!BF2302),'Descriptive Stats'!BF2302,#N/A)</f>
        <v>-1.3950525282585462</v>
      </c>
      <c r="BI2302" s="6">
        <f ca="1">IF(ISNUMBER('Descriptive Stats'!E2302),'Descriptive Stats'!E2302,#N/A)</f>
        <v>0</v>
      </c>
    </row>
    <row r="2303" spans="1:61" ht="14.4" x14ac:dyDescent="0.3">
      <c r="A2303" s="2">
        <f>ROW()</f>
        <v>2303</v>
      </c>
      <c r="B2303" s="56"/>
      <c r="C2303" s="8">
        <f t="shared" ca="1" si="361"/>
        <v>15</v>
      </c>
      <c r="D2303" s="8">
        <f t="shared" ca="1" si="362"/>
        <v>0</v>
      </c>
      <c r="E2303" s="50">
        <f t="shared" ca="1" si="356"/>
        <v>0</v>
      </c>
      <c r="F2303" s="2" t="str">
        <f t="shared" ca="1" si="363"/>
        <v/>
      </c>
      <c r="BD2303" s="49">
        <f t="shared" ca="1" si="358"/>
        <v>815.5</v>
      </c>
      <c r="BE2303" s="3">
        <f t="shared" ca="1" si="357"/>
        <v>8.1500000000000003E-2</v>
      </c>
      <c r="BF2303" s="3">
        <f t="shared" ca="1" si="359"/>
        <v>-1.3950525282585462</v>
      </c>
      <c r="BG2303" s="9">
        <f t="shared" ca="1" si="360"/>
        <v>0</v>
      </c>
      <c r="BH2303" s="6">
        <f ca="1">IF(ISNUMBER('Descriptive Stats'!BF2303),'Descriptive Stats'!BF2303,#N/A)</f>
        <v>-1.3950525282585462</v>
      </c>
      <c r="BI2303" s="6">
        <f ca="1">IF(ISNUMBER('Descriptive Stats'!E2303),'Descriptive Stats'!E2303,#N/A)</f>
        <v>0</v>
      </c>
    </row>
    <row r="2304" spans="1:61" ht="14.4" x14ac:dyDescent="0.3">
      <c r="A2304" s="2">
        <f>ROW()</f>
        <v>2304</v>
      </c>
      <c r="B2304" s="56"/>
      <c r="C2304" s="8">
        <f t="shared" ca="1" si="361"/>
        <v>18</v>
      </c>
      <c r="D2304" s="8">
        <f t="shared" ca="1" si="362"/>
        <v>0</v>
      </c>
      <c r="E2304" s="50">
        <f t="shared" ca="1" si="356"/>
        <v>15</v>
      </c>
      <c r="F2304" s="2" t="str">
        <f t="shared" ca="1" si="363"/>
        <v/>
      </c>
      <c r="BD2304" s="49">
        <f t="shared" ca="1" si="358"/>
        <v>5051.5</v>
      </c>
      <c r="BE2304" s="3">
        <f t="shared" ca="1" si="357"/>
        <v>0.50509999999999999</v>
      </c>
      <c r="BF2304" s="3">
        <f t="shared" ca="1" si="359"/>
        <v>1.2784152420787677E-2</v>
      </c>
      <c r="BG2304" s="9">
        <f t="shared" ca="1" si="360"/>
        <v>15</v>
      </c>
      <c r="BH2304" s="6">
        <f ca="1">IF(ISNUMBER('Descriptive Stats'!BF2304),'Descriptive Stats'!BF2304,#N/A)</f>
        <v>1.2784152420787677E-2</v>
      </c>
      <c r="BI2304" s="6">
        <f ca="1">IF(ISNUMBER('Descriptive Stats'!E2304),'Descriptive Stats'!E2304,#N/A)</f>
        <v>15</v>
      </c>
    </row>
    <row r="2305" spans="1:61" ht="14.4" x14ac:dyDescent="0.3">
      <c r="A2305" s="2">
        <f>ROW()</f>
        <v>2305</v>
      </c>
      <c r="B2305" s="56"/>
      <c r="C2305" s="8">
        <f t="shared" ca="1" si="361"/>
        <v>24</v>
      </c>
      <c r="D2305" s="8">
        <f t="shared" ca="1" si="362"/>
        <v>15</v>
      </c>
      <c r="E2305" s="50">
        <f t="shared" ca="1" si="356"/>
        <v>2</v>
      </c>
      <c r="F2305" s="2" t="str">
        <f t="shared" ca="1" si="363"/>
        <v/>
      </c>
      <c r="BD2305" s="49">
        <f t="shared" ca="1" si="358"/>
        <v>2595</v>
      </c>
      <c r="BE2305" s="3">
        <f t="shared" ca="1" si="357"/>
        <v>0.25945000000000001</v>
      </c>
      <c r="BF2305" s="3">
        <f t="shared" ca="1" si="359"/>
        <v>-0.6450419512753276</v>
      </c>
      <c r="BG2305" s="9">
        <f t="shared" ca="1" si="360"/>
        <v>2</v>
      </c>
      <c r="BH2305" s="6">
        <f ca="1">IF(ISNUMBER('Descriptive Stats'!BF2305),'Descriptive Stats'!BF2305,#N/A)</f>
        <v>-0.6450419512753276</v>
      </c>
      <c r="BI2305" s="6">
        <f ca="1">IF(ISNUMBER('Descriptive Stats'!E2305),'Descriptive Stats'!E2305,#N/A)</f>
        <v>2</v>
      </c>
    </row>
    <row r="2306" spans="1:61" ht="14.4" x14ac:dyDescent="0.3">
      <c r="A2306" s="2">
        <f>ROW()</f>
        <v>2306</v>
      </c>
      <c r="B2306" s="56"/>
      <c r="C2306" s="8">
        <f t="shared" ca="1" si="361"/>
        <v>21</v>
      </c>
      <c r="D2306" s="8">
        <f t="shared" ca="1" si="362"/>
        <v>2</v>
      </c>
      <c r="E2306" s="50">
        <f t="shared" ca="1" si="356"/>
        <v>0</v>
      </c>
      <c r="F2306" s="2" t="str">
        <f t="shared" ca="1" si="363"/>
        <v/>
      </c>
      <c r="BD2306" s="49">
        <f t="shared" ca="1" si="358"/>
        <v>815.5</v>
      </c>
      <c r="BE2306" s="3">
        <f t="shared" ca="1" si="357"/>
        <v>8.1500000000000003E-2</v>
      </c>
      <c r="BF2306" s="3">
        <f t="shared" ca="1" si="359"/>
        <v>-1.3950525282585462</v>
      </c>
      <c r="BG2306" s="9">
        <f t="shared" ca="1" si="360"/>
        <v>0</v>
      </c>
      <c r="BH2306" s="6">
        <f ca="1">IF(ISNUMBER('Descriptive Stats'!BF2306),'Descriptive Stats'!BF2306,#N/A)</f>
        <v>-1.3950525282585462</v>
      </c>
      <c r="BI2306" s="6">
        <f ca="1">IF(ISNUMBER('Descriptive Stats'!E2306),'Descriptive Stats'!E2306,#N/A)</f>
        <v>0</v>
      </c>
    </row>
    <row r="2307" spans="1:61" ht="14.4" x14ac:dyDescent="0.3">
      <c r="A2307" s="2">
        <f>ROW()</f>
        <v>2307</v>
      </c>
      <c r="B2307" s="56"/>
      <c r="C2307" s="8">
        <f t="shared" ca="1" si="361"/>
        <v>20</v>
      </c>
      <c r="D2307" s="8">
        <f t="shared" ca="1" si="362"/>
        <v>0</v>
      </c>
      <c r="E2307" s="50">
        <f t="shared" ref="E2307:E2370" ca="1" si="364">IF(0=MOD(ROW(),$J$1),AVERAGE(OFFSET($D$2,ROW()-$J$1,0,$J$1,1)),"")</f>
        <v>0</v>
      </c>
      <c r="F2307" s="2" t="str">
        <f t="shared" ca="1" si="363"/>
        <v/>
      </c>
      <c r="BD2307" s="49">
        <f t="shared" ca="1" si="358"/>
        <v>815.5</v>
      </c>
      <c r="BE2307" s="3">
        <f t="shared" ca="1" si="357"/>
        <v>8.1500000000000003E-2</v>
      </c>
      <c r="BF2307" s="3">
        <f t="shared" ca="1" si="359"/>
        <v>-1.3950525282585462</v>
      </c>
      <c r="BG2307" s="9">
        <f t="shared" ca="1" si="360"/>
        <v>0</v>
      </c>
      <c r="BH2307" s="6">
        <f ca="1">IF(ISNUMBER('Descriptive Stats'!BF2307),'Descriptive Stats'!BF2307,#N/A)</f>
        <v>-1.3950525282585462</v>
      </c>
      <c r="BI2307" s="6">
        <f ca="1">IF(ISNUMBER('Descriptive Stats'!E2307),'Descriptive Stats'!E2307,#N/A)</f>
        <v>0</v>
      </c>
    </row>
    <row r="2308" spans="1:61" ht="14.4" x14ac:dyDescent="0.3">
      <c r="A2308" s="2">
        <f>ROW()</f>
        <v>2308</v>
      </c>
      <c r="B2308" s="56"/>
      <c r="C2308" s="8">
        <f t="shared" ca="1" si="361"/>
        <v>22</v>
      </c>
      <c r="D2308" s="8">
        <f t="shared" ca="1" si="362"/>
        <v>0</v>
      </c>
      <c r="E2308" s="50">
        <f t="shared" ca="1" si="364"/>
        <v>6</v>
      </c>
      <c r="F2308" s="2" t="str">
        <f t="shared" ca="1" si="363"/>
        <v/>
      </c>
      <c r="BD2308" s="49">
        <f t="shared" ca="1" si="358"/>
        <v>3900</v>
      </c>
      <c r="BE2308" s="3">
        <f t="shared" ca="1" si="357"/>
        <v>0.38995000000000002</v>
      </c>
      <c r="BF2308" s="3">
        <f t="shared" ca="1" si="359"/>
        <v>-0.2794493539703507</v>
      </c>
      <c r="BG2308" s="9">
        <f t="shared" ca="1" si="360"/>
        <v>6</v>
      </c>
      <c r="BH2308" s="6">
        <f ca="1">IF(ISNUMBER('Descriptive Stats'!BF2308),'Descriptive Stats'!BF2308,#N/A)</f>
        <v>-0.2794493539703507</v>
      </c>
      <c r="BI2308" s="6">
        <f ca="1">IF(ISNUMBER('Descriptive Stats'!E2308),'Descriptive Stats'!E2308,#N/A)</f>
        <v>6</v>
      </c>
    </row>
    <row r="2309" spans="1:61" ht="14.4" x14ac:dyDescent="0.3">
      <c r="A2309" s="2">
        <f>ROW()</f>
        <v>2309</v>
      </c>
      <c r="B2309" s="56"/>
      <c r="C2309" s="8">
        <f t="shared" ca="1" si="361"/>
        <v>5</v>
      </c>
      <c r="D2309" s="8">
        <f t="shared" ca="1" si="362"/>
        <v>6</v>
      </c>
      <c r="E2309" s="50">
        <f t="shared" ca="1" si="364"/>
        <v>0</v>
      </c>
      <c r="F2309" s="2" t="str">
        <f t="shared" ca="1" si="363"/>
        <v/>
      </c>
      <c r="BD2309" s="49">
        <f t="shared" ca="1" si="358"/>
        <v>815.5</v>
      </c>
      <c r="BE2309" s="3">
        <f t="shared" ca="1" si="357"/>
        <v>8.1500000000000003E-2</v>
      </c>
      <c r="BF2309" s="3">
        <f t="shared" ca="1" si="359"/>
        <v>-1.3950525282585462</v>
      </c>
      <c r="BG2309" s="9">
        <f t="shared" ca="1" si="360"/>
        <v>0</v>
      </c>
      <c r="BH2309" s="6">
        <f ca="1">IF(ISNUMBER('Descriptive Stats'!BF2309),'Descriptive Stats'!BF2309,#N/A)</f>
        <v>-1.3950525282585462</v>
      </c>
      <c r="BI2309" s="6">
        <f ca="1">IF(ISNUMBER('Descriptive Stats'!E2309),'Descriptive Stats'!E2309,#N/A)</f>
        <v>0</v>
      </c>
    </row>
    <row r="2310" spans="1:61" ht="14.4" x14ac:dyDescent="0.3">
      <c r="A2310" s="2">
        <f>ROW()</f>
        <v>2310</v>
      </c>
      <c r="B2310" s="56"/>
      <c r="C2310" s="8">
        <f t="shared" ca="1" si="361"/>
        <v>22</v>
      </c>
      <c r="D2310" s="8">
        <f t="shared" ca="1" si="362"/>
        <v>0</v>
      </c>
      <c r="E2310" s="50">
        <f t="shared" ca="1" si="364"/>
        <v>1</v>
      </c>
      <c r="F2310" s="2" t="str">
        <f t="shared" ca="1" si="363"/>
        <v/>
      </c>
      <c r="BD2310" s="49">
        <f t="shared" ca="1" si="358"/>
        <v>1871</v>
      </c>
      <c r="BE2310" s="3">
        <f t="shared" ca="1" si="357"/>
        <v>0.18704999999999999</v>
      </c>
      <c r="BF2310" s="3">
        <f t="shared" ca="1" si="359"/>
        <v>-0.88881967520906158</v>
      </c>
      <c r="BG2310" s="9">
        <f t="shared" ca="1" si="360"/>
        <v>1</v>
      </c>
      <c r="BH2310" s="6">
        <f ca="1">IF(ISNUMBER('Descriptive Stats'!BF2310),'Descriptive Stats'!BF2310,#N/A)</f>
        <v>-0.88881967520906158</v>
      </c>
      <c r="BI2310" s="6">
        <f ca="1">IF(ISNUMBER('Descriptive Stats'!E2310),'Descriptive Stats'!E2310,#N/A)</f>
        <v>1</v>
      </c>
    </row>
    <row r="2311" spans="1:61" ht="14.4" x14ac:dyDescent="0.3">
      <c r="A2311" s="2">
        <f>ROW()</f>
        <v>2311</v>
      </c>
      <c r="B2311" s="56"/>
      <c r="C2311" s="8">
        <f t="shared" ca="1" si="361"/>
        <v>8</v>
      </c>
      <c r="D2311" s="8">
        <f t="shared" ca="1" si="362"/>
        <v>1</v>
      </c>
      <c r="E2311" s="50">
        <f t="shared" ca="1" si="364"/>
        <v>2</v>
      </c>
      <c r="F2311" s="2" t="str">
        <f t="shared" ca="1" si="363"/>
        <v/>
      </c>
      <c r="BD2311" s="49">
        <f t="shared" ca="1" si="358"/>
        <v>2595</v>
      </c>
      <c r="BE2311" s="3">
        <f t="shared" ref="BE2311:BE2374" ca="1" si="365">IF(ISNUMBER(BD2311),(BD2311-0.5)/$BK$4,"")</f>
        <v>0.25945000000000001</v>
      </c>
      <c r="BF2311" s="3">
        <f t="shared" ca="1" si="359"/>
        <v>-0.6450419512753276</v>
      </c>
      <c r="BG2311" s="9">
        <f t="shared" ca="1" si="360"/>
        <v>2</v>
      </c>
      <c r="BH2311" s="6">
        <f ca="1">IF(ISNUMBER('Descriptive Stats'!BF2311),'Descriptive Stats'!BF2311,#N/A)</f>
        <v>-0.6450419512753276</v>
      </c>
      <c r="BI2311" s="6">
        <f ca="1">IF(ISNUMBER('Descriptive Stats'!E2311),'Descriptive Stats'!E2311,#N/A)</f>
        <v>2</v>
      </c>
    </row>
    <row r="2312" spans="1:61" ht="14.4" x14ac:dyDescent="0.3">
      <c r="A2312" s="2">
        <f>ROW()</f>
        <v>2312</v>
      </c>
      <c r="B2312" s="56"/>
      <c r="C2312" s="8">
        <f t="shared" ca="1" si="361"/>
        <v>9</v>
      </c>
      <c r="D2312" s="8">
        <f t="shared" ca="1" si="362"/>
        <v>2</v>
      </c>
      <c r="E2312" s="50">
        <f t="shared" ca="1" si="364"/>
        <v>0</v>
      </c>
      <c r="F2312" s="2" t="str">
        <f t="shared" ca="1" si="363"/>
        <v/>
      </c>
      <c r="BD2312" s="49">
        <f t="shared" ref="BD2312:BD2375" ca="1" si="366">IF(ISNUMBER(BG2312),_xlfn.RANK.AVG(BG2312,$BG$2:$BG$5414,1),"")</f>
        <v>815.5</v>
      </c>
      <c r="BE2312" s="3">
        <f t="shared" ca="1" si="365"/>
        <v>8.1500000000000003E-2</v>
      </c>
      <c r="BF2312" s="3">
        <f t="shared" ca="1" si="359"/>
        <v>-1.3950525282585462</v>
      </c>
      <c r="BG2312" s="9">
        <f t="shared" ca="1" si="360"/>
        <v>0</v>
      </c>
      <c r="BH2312" s="6">
        <f ca="1">IF(ISNUMBER('Descriptive Stats'!BF2312),'Descriptive Stats'!BF2312,#N/A)</f>
        <v>-1.3950525282585462</v>
      </c>
      <c r="BI2312" s="6">
        <f ca="1">IF(ISNUMBER('Descriptive Stats'!E2312),'Descriptive Stats'!E2312,#N/A)</f>
        <v>0</v>
      </c>
    </row>
    <row r="2313" spans="1:61" ht="14.4" x14ac:dyDescent="0.3">
      <c r="A2313" s="2">
        <f>ROW()</f>
        <v>2313</v>
      </c>
      <c r="B2313" s="56"/>
      <c r="C2313" s="8">
        <f t="shared" ca="1" si="361"/>
        <v>15</v>
      </c>
      <c r="D2313" s="8">
        <f t="shared" ca="1" si="362"/>
        <v>0</v>
      </c>
      <c r="E2313" s="50">
        <f t="shared" ca="1" si="364"/>
        <v>7</v>
      </c>
      <c r="F2313" s="2" t="str">
        <f t="shared" ca="1" si="363"/>
        <v/>
      </c>
      <c r="BD2313" s="49">
        <f t="shared" ca="1" si="366"/>
        <v>4473.5</v>
      </c>
      <c r="BE2313" s="3">
        <f t="shared" ca="1" si="365"/>
        <v>0.44729999999999998</v>
      </c>
      <c r="BF2313" s="3">
        <f t="shared" ref="BF2313:BF2376" ca="1" si="367">IF(ISNUMBER(BE2313),_xlfn.NORM.INV(BE2313,0,1),"")</f>
        <v>-0.13248586824472414</v>
      </c>
      <c r="BG2313" s="9">
        <f t="shared" ref="BG2313:BG2376" ca="1" si="368">IF(ISNUMBER(E2313),E2313,"")</f>
        <v>7</v>
      </c>
      <c r="BH2313" s="6">
        <f ca="1">IF(ISNUMBER('Descriptive Stats'!BF2313),'Descriptive Stats'!BF2313,#N/A)</f>
        <v>-0.13248586824472414</v>
      </c>
      <c r="BI2313" s="6">
        <f ca="1">IF(ISNUMBER('Descriptive Stats'!E2313),'Descriptive Stats'!E2313,#N/A)</f>
        <v>7</v>
      </c>
    </row>
    <row r="2314" spans="1:61" ht="14.4" x14ac:dyDescent="0.3">
      <c r="A2314" s="2">
        <f>ROW()</f>
        <v>2314</v>
      </c>
      <c r="B2314" s="56"/>
      <c r="C2314" s="8">
        <f t="shared" ca="1" si="361"/>
        <v>6</v>
      </c>
      <c r="D2314" s="8">
        <f t="shared" ca="1" si="362"/>
        <v>7</v>
      </c>
      <c r="E2314" s="50">
        <f t="shared" ca="1" si="364"/>
        <v>19</v>
      </c>
      <c r="F2314" s="2" t="str">
        <f t="shared" ca="1" si="363"/>
        <v>X</v>
      </c>
      <c r="BD2314" s="49">
        <f t="shared" ca="1" si="366"/>
        <v>5294</v>
      </c>
      <c r="BE2314" s="3">
        <f t="shared" ca="1" si="365"/>
        <v>0.52934999999999999</v>
      </c>
      <c r="BF2314" s="3">
        <f t="shared" ca="1" si="367"/>
        <v>7.3636031452008061E-2</v>
      </c>
      <c r="BG2314" s="9">
        <f t="shared" ca="1" si="368"/>
        <v>19</v>
      </c>
      <c r="BH2314" s="6">
        <f ca="1">IF(ISNUMBER('Descriptive Stats'!BF2314),'Descriptive Stats'!BF2314,#N/A)</f>
        <v>7.3636031452008061E-2</v>
      </c>
      <c r="BI2314" s="6">
        <f ca="1">IF(ISNUMBER('Descriptive Stats'!E2314),'Descriptive Stats'!E2314,#N/A)</f>
        <v>19</v>
      </c>
    </row>
    <row r="2315" spans="1:61" ht="14.4" x14ac:dyDescent="0.3">
      <c r="A2315" s="2">
        <f>ROW()</f>
        <v>2315</v>
      </c>
      <c r="B2315" s="56"/>
      <c r="C2315" s="8">
        <f t="shared" ca="1" si="361"/>
        <v>7</v>
      </c>
      <c r="D2315" s="8">
        <f t="shared" ca="1" si="362"/>
        <v>19</v>
      </c>
      <c r="E2315" s="50">
        <f t="shared" ca="1" si="364"/>
        <v>0</v>
      </c>
      <c r="F2315" s="2" t="str">
        <f t="shared" ca="1" si="363"/>
        <v/>
      </c>
      <c r="BD2315" s="49">
        <f t="shared" ca="1" si="366"/>
        <v>815.5</v>
      </c>
      <c r="BE2315" s="3">
        <f t="shared" ca="1" si="365"/>
        <v>8.1500000000000003E-2</v>
      </c>
      <c r="BF2315" s="3">
        <f t="shared" ca="1" si="367"/>
        <v>-1.3950525282585462</v>
      </c>
      <c r="BG2315" s="9">
        <f t="shared" ca="1" si="368"/>
        <v>0</v>
      </c>
      <c r="BH2315" s="6">
        <f ca="1">IF(ISNUMBER('Descriptive Stats'!BF2315),'Descriptive Stats'!BF2315,#N/A)</f>
        <v>-1.3950525282585462</v>
      </c>
      <c r="BI2315" s="6">
        <f ca="1">IF(ISNUMBER('Descriptive Stats'!E2315),'Descriptive Stats'!E2315,#N/A)</f>
        <v>0</v>
      </c>
    </row>
    <row r="2316" spans="1:61" ht="14.4" x14ac:dyDescent="0.3">
      <c r="A2316" s="2">
        <f>ROW()</f>
        <v>2316</v>
      </c>
      <c r="B2316" s="56"/>
      <c r="C2316" s="8">
        <f t="shared" ca="1" si="361"/>
        <v>11</v>
      </c>
      <c r="D2316" s="8">
        <f t="shared" ca="1" si="362"/>
        <v>0</v>
      </c>
      <c r="E2316" s="50">
        <f t="shared" ca="1" si="364"/>
        <v>4</v>
      </c>
      <c r="F2316" s="2" t="str">
        <f t="shared" ca="1" si="363"/>
        <v/>
      </c>
      <c r="BD2316" s="49">
        <f t="shared" ca="1" si="366"/>
        <v>3442</v>
      </c>
      <c r="BE2316" s="3">
        <f t="shared" ca="1" si="365"/>
        <v>0.34415000000000001</v>
      </c>
      <c r="BF2316" s="3">
        <f t="shared" ca="1" si="367"/>
        <v>-0.40116316278173481</v>
      </c>
      <c r="BG2316" s="9">
        <f t="shared" ca="1" si="368"/>
        <v>4</v>
      </c>
      <c r="BH2316" s="6">
        <f ca="1">IF(ISNUMBER('Descriptive Stats'!BF2316),'Descriptive Stats'!BF2316,#N/A)</f>
        <v>-0.40116316278173481</v>
      </c>
      <c r="BI2316" s="6">
        <f ca="1">IF(ISNUMBER('Descriptive Stats'!E2316),'Descriptive Stats'!E2316,#N/A)</f>
        <v>4</v>
      </c>
    </row>
    <row r="2317" spans="1:61" ht="14.4" x14ac:dyDescent="0.3">
      <c r="A2317" s="2">
        <f>ROW()</f>
        <v>2317</v>
      </c>
      <c r="B2317" s="56"/>
      <c r="C2317" s="8">
        <f t="shared" ca="1" si="361"/>
        <v>13</v>
      </c>
      <c r="D2317" s="8">
        <f t="shared" ca="1" si="362"/>
        <v>4</v>
      </c>
      <c r="E2317" s="50">
        <f t="shared" ca="1" si="364"/>
        <v>6</v>
      </c>
      <c r="F2317" s="2" t="str">
        <f t="shared" ca="1" si="363"/>
        <v/>
      </c>
      <c r="BD2317" s="49">
        <f t="shared" ca="1" si="366"/>
        <v>3900</v>
      </c>
      <c r="BE2317" s="3">
        <f t="shared" ca="1" si="365"/>
        <v>0.38995000000000002</v>
      </c>
      <c r="BF2317" s="3">
        <f t="shared" ca="1" si="367"/>
        <v>-0.2794493539703507</v>
      </c>
      <c r="BG2317" s="9">
        <f t="shared" ca="1" si="368"/>
        <v>6</v>
      </c>
      <c r="BH2317" s="6">
        <f ca="1">IF(ISNUMBER('Descriptive Stats'!BF2317),'Descriptive Stats'!BF2317,#N/A)</f>
        <v>-0.2794493539703507</v>
      </c>
      <c r="BI2317" s="6">
        <f ca="1">IF(ISNUMBER('Descriptive Stats'!E2317),'Descriptive Stats'!E2317,#N/A)</f>
        <v>6</v>
      </c>
    </row>
    <row r="2318" spans="1:61" ht="14.4" x14ac:dyDescent="0.3">
      <c r="A2318" s="2">
        <f>ROW()</f>
        <v>2318</v>
      </c>
      <c r="B2318" s="56"/>
      <c r="C2318" s="8">
        <f t="shared" ca="1" si="361"/>
        <v>2</v>
      </c>
      <c r="D2318" s="8">
        <f t="shared" ca="1" si="362"/>
        <v>6</v>
      </c>
      <c r="E2318" s="50">
        <f t="shared" ca="1" si="364"/>
        <v>19</v>
      </c>
      <c r="F2318" s="2" t="str">
        <f t="shared" ca="1" si="363"/>
        <v>X</v>
      </c>
      <c r="BD2318" s="49">
        <f t="shared" ca="1" si="366"/>
        <v>5294</v>
      </c>
      <c r="BE2318" s="3">
        <f t="shared" ca="1" si="365"/>
        <v>0.52934999999999999</v>
      </c>
      <c r="BF2318" s="3">
        <f t="shared" ca="1" si="367"/>
        <v>7.3636031452008061E-2</v>
      </c>
      <c r="BG2318" s="9">
        <f t="shared" ca="1" si="368"/>
        <v>19</v>
      </c>
      <c r="BH2318" s="6">
        <f ca="1">IF(ISNUMBER('Descriptive Stats'!BF2318),'Descriptive Stats'!BF2318,#N/A)</f>
        <v>7.3636031452008061E-2</v>
      </c>
      <c r="BI2318" s="6">
        <f ca="1">IF(ISNUMBER('Descriptive Stats'!E2318),'Descriptive Stats'!E2318,#N/A)</f>
        <v>19</v>
      </c>
    </row>
    <row r="2319" spans="1:61" ht="14.4" x14ac:dyDescent="0.3">
      <c r="A2319" s="2">
        <f>ROW()</f>
        <v>2319</v>
      </c>
      <c r="B2319" s="56"/>
      <c r="C2319" s="8">
        <f t="shared" ca="1" si="361"/>
        <v>7</v>
      </c>
      <c r="D2319" s="8">
        <f t="shared" ca="1" si="362"/>
        <v>19</v>
      </c>
      <c r="E2319" s="50">
        <f t="shared" ca="1" si="364"/>
        <v>15</v>
      </c>
      <c r="F2319" s="2" t="str">
        <f t="shared" ca="1" si="363"/>
        <v/>
      </c>
      <c r="BD2319" s="49">
        <f t="shared" ca="1" si="366"/>
        <v>5051.5</v>
      </c>
      <c r="BE2319" s="3">
        <f t="shared" ca="1" si="365"/>
        <v>0.50509999999999999</v>
      </c>
      <c r="BF2319" s="3">
        <f t="shared" ca="1" si="367"/>
        <v>1.2784152420787677E-2</v>
      </c>
      <c r="BG2319" s="9">
        <f t="shared" ca="1" si="368"/>
        <v>15</v>
      </c>
      <c r="BH2319" s="6">
        <f ca="1">IF(ISNUMBER('Descriptive Stats'!BF2319),'Descriptive Stats'!BF2319,#N/A)</f>
        <v>1.2784152420787677E-2</v>
      </c>
      <c r="BI2319" s="6">
        <f ca="1">IF(ISNUMBER('Descriptive Stats'!E2319),'Descriptive Stats'!E2319,#N/A)</f>
        <v>15</v>
      </c>
    </row>
    <row r="2320" spans="1:61" ht="14.4" x14ac:dyDescent="0.3">
      <c r="A2320" s="2">
        <f>ROW()</f>
        <v>2320</v>
      </c>
      <c r="B2320" s="56"/>
      <c r="C2320" s="8">
        <f t="shared" ca="1" si="361"/>
        <v>24</v>
      </c>
      <c r="D2320" s="8">
        <f t="shared" ca="1" si="362"/>
        <v>15</v>
      </c>
      <c r="E2320" s="50">
        <f t="shared" ca="1" si="364"/>
        <v>19</v>
      </c>
      <c r="F2320" s="2" t="str">
        <f t="shared" ca="1" si="363"/>
        <v>X</v>
      </c>
      <c r="BD2320" s="49">
        <f t="shared" ca="1" si="366"/>
        <v>5294</v>
      </c>
      <c r="BE2320" s="3">
        <f t="shared" ca="1" si="365"/>
        <v>0.52934999999999999</v>
      </c>
      <c r="BF2320" s="3">
        <f t="shared" ca="1" si="367"/>
        <v>7.3636031452008061E-2</v>
      </c>
      <c r="BG2320" s="9">
        <f t="shared" ca="1" si="368"/>
        <v>19</v>
      </c>
      <c r="BH2320" s="6">
        <f ca="1">IF(ISNUMBER('Descriptive Stats'!BF2320),'Descriptive Stats'!BF2320,#N/A)</f>
        <v>7.3636031452008061E-2</v>
      </c>
      <c r="BI2320" s="6">
        <f ca="1">IF(ISNUMBER('Descriptive Stats'!E2320),'Descriptive Stats'!E2320,#N/A)</f>
        <v>19</v>
      </c>
    </row>
    <row r="2321" spans="1:61" ht="14.4" x14ac:dyDescent="0.3">
      <c r="A2321" s="2">
        <f>ROW()</f>
        <v>2321</v>
      </c>
      <c r="B2321" s="56"/>
      <c r="C2321" s="8">
        <f t="shared" ref="C2321:C2384" ca="1" si="369">RANDBETWEEN(2,COUNT(B:B))</f>
        <v>7</v>
      </c>
      <c r="D2321" s="8">
        <f t="shared" ref="D2321:D2384" ca="1" si="370">VLOOKUP(C2321,A:B,2,TRUE)</f>
        <v>19</v>
      </c>
      <c r="E2321" s="50">
        <f t="shared" ca="1" si="364"/>
        <v>15</v>
      </c>
      <c r="F2321" s="2" t="str">
        <f t="shared" ref="F2321:F2384" ca="1" si="371">IF(ISNUMBER(E2321),IF(OR(E2321&lt;$K$16,E2321&gt;$K$14),"X",""),"")</f>
        <v/>
      </c>
      <c r="BD2321" s="49">
        <f t="shared" ca="1" si="366"/>
        <v>5051.5</v>
      </c>
      <c r="BE2321" s="3">
        <f t="shared" ca="1" si="365"/>
        <v>0.50509999999999999</v>
      </c>
      <c r="BF2321" s="3">
        <f t="shared" ca="1" si="367"/>
        <v>1.2784152420787677E-2</v>
      </c>
      <c r="BG2321" s="9">
        <f t="shared" ca="1" si="368"/>
        <v>15</v>
      </c>
      <c r="BH2321" s="6">
        <f ca="1">IF(ISNUMBER('Descriptive Stats'!BF2321),'Descriptive Stats'!BF2321,#N/A)</f>
        <v>1.2784152420787677E-2</v>
      </c>
      <c r="BI2321" s="6">
        <f ca="1">IF(ISNUMBER('Descriptive Stats'!E2321),'Descriptive Stats'!E2321,#N/A)</f>
        <v>15</v>
      </c>
    </row>
    <row r="2322" spans="1:61" ht="14.4" x14ac:dyDescent="0.3">
      <c r="A2322" s="2">
        <f>ROW()</f>
        <v>2322</v>
      </c>
      <c r="B2322" s="56"/>
      <c r="C2322" s="8">
        <f t="shared" ca="1" si="369"/>
        <v>24</v>
      </c>
      <c r="D2322" s="8">
        <f t="shared" ca="1" si="370"/>
        <v>15</v>
      </c>
      <c r="E2322" s="50">
        <f t="shared" ca="1" si="364"/>
        <v>6</v>
      </c>
      <c r="F2322" s="2" t="str">
        <f t="shared" ca="1" si="371"/>
        <v/>
      </c>
      <c r="BD2322" s="49">
        <f t="shared" ca="1" si="366"/>
        <v>3900</v>
      </c>
      <c r="BE2322" s="3">
        <f t="shared" ca="1" si="365"/>
        <v>0.38995000000000002</v>
      </c>
      <c r="BF2322" s="3">
        <f t="shared" ca="1" si="367"/>
        <v>-0.2794493539703507</v>
      </c>
      <c r="BG2322" s="9">
        <f t="shared" ca="1" si="368"/>
        <v>6</v>
      </c>
      <c r="BH2322" s="6">
        <f ca="1">IF(ISNUMBER('Descriptive Stats'!BF2322),'Descriptive Stats'!BF2322,#N/A)</f>
        <v>-0.2794493539703507</v>
      </c>
      <c r="BI2322" s="6">
        <f ca="1">IF(ISNUMBER('Descriptive Stats'!E2322),'Descriptive Stats'!E2322,#N/A)</f>
        <v>6</v>
      </c>
    </row>
    <row r="2323" spans="1:61" ht="14.4" x14ac:dyDescent="0.3">
      <c r="A2323" s="2">
        <f>ROW()</f>
        <v>2323</v>
      </c>
      <c r="B2323" s="56"/>
      <c r="C2323" s="8">
        <f t="shared" ca="1" si="369"/>
        <v>16</v>
      </c>
      <c r="D2323" s="8">
        <f t="shared" ca="1" si="370"/>
        <v>6</v>
      </c>
      <c r="E2323" s="50">
        <f t="shared" ca="1" si="364"/>
        <v>2</v>
      </c>
      <c r="F2323" s="2" t="str">
        <f t="shared" ca="1" si="371"/>
        <v/>
      </c>
      <c r="BD2323" s="49">
        <f t="shared" ca="1" si="366"/>
        <v>2595</v>
      </c>
      <c r="BE2323" s="3">
        <f t="shared" ca="1" si="365"/>
        <v>0.25945000000000001</v>
      </c>
      <c r="BF2323" s="3">
        <f t="shared" ca="1" si="367"/>
        <v>-0.6450419512753276</v>
      </c>
      <c r="BG2323" s="9">
        <f t="shared" ca="1" si="368"/>
        <v>2</v>
      </c>
      <c r="BH2323" s="6">
        <f ca="1">IF(ISNUMBER('Descriptive Stats'!BF2323),'Descriptive Stats'!BF2323,#N/A)</f>
        <v>-0.6450419512753276</v>
      </c>
      <c r="BI2323" s="6">
        <f ca="1">IF(ISNUMBER('Descriptive Stats'!E2323),'Descriptive Stats'!E2323,#N/A)</f>
        <v>2</v>
      </c>
    </row>
    <row r="2324" spans="1:61" ht="14.4" x14ac:dyDescent="0.3">
      <c r="A2324" s="2">
        <f>ROW()</f>
        <v>2324</v>
      </c>
      <c r="B2324" s="56"/>
      <c r="C2324" s="8">
        <f t="shared" ca="1" si="369"/>
        <v>9</v>
      </c>
      <c r="D2324" s="8">
        <f t="shared" ca="1" si="370"/>
        <v>2</v>
      </c>
      <c r="E2324" s="50">
        <f t="shared" ca="1" si="364"/>
        <v>1</v>
      </c>
      <c r="F2324" s="2" t="str">
        <f t="shared" ca="1" si="371"/>
        <v/>
      </c>
      <c r="BD2324" s="49">
        <f t="shared" ca="1" si="366"/>
        <v>1871</v>
      </c>
      <c r="BE2324" s="3">
        <f t="shared" ca="1" si="365"/>
        <v>0.18704999999999999</v>
      </c>
      <c r="BF2324" s="3">
        <f t="shared" ca="1" si="367"/>
        <v>-0.88881967520906158</v>
      </c>
      <c r="BG2324" s="9">
        <f t="shared" ca="1" si="368"/>
        <v>1</v>
      </c>
      <c r="BH2324" s="6">
        <f ca="1">IF(ISNUMBER('Descriptive Stats'!BF2324),'Descriptive Stats'!BF2324,#N/A)</f>
        <v>-0.88881967520906158</v>
      </c>
      <c r="BI2324" s="6">
        <f ca="1">IF(ISNUMBER('Descriptive Stats'!E2324),'Descriptive Stats'!E2324,#N/A)</f>
        <v>1</v>
      </c>
    </row>
    <row r="2325" spans="1:61" ht="14.4" x14ac:dyDescent="0.3">
      <c r="A2325" s="2">
        <f>ROW()</f>
        <v>2325</v>
      </c>
      <c r="B2325" s="56"/>
      <c r="C2325" s="8">
        <f t="shared" ca="1" si="369"/>
        <v>12</v>
      </c>
      <c r="D2325" s="8">
        <f t="shared" ca="1" si="370"/>
        <v>1</v>
      </c>
      <c r="E2325" s="50">
        <f t="shared" ca="1" si="364"/>
        <v>15</v>
      </c>
      <c r="F2325" s="2" t="str">
        <f t="shared" ca="1" si="371"/>
        <v/>
      </c>
      <c r="BD2325" s="49">
        <f t="shared" ca="1" si="366"/>
        <v>5051.5</v>
      </c>
      <c r="BE2325" s="3">
        <f t="shared" ca="1" si="365"/>
        <v>0.50509999999999999</v>
      </c>
      <c r="BF2325" s="3">
        <f t="shared" ca="1" si="367"/>
        <v>1.2784152420787677E-2</v>
      </c>
      <c r="BG2325" s="9">
        <f t="shared" ca="1" si="368"/>
        <v>15</v>
      </c>
      <c r="BH2325" s="6">
        <f ca="1">IF(ISNUMBER('Descriptive Stats'!BF2325),'Descriptive Stats'!BF2325,#N/A)</f>
        <v>1.2784152420787677E-2</v>
      </c>
      <c r="BI2325" s="6">
        <f ca="1">IF(ISNUMBER('Descriptive Stats'!E2325),'Descriptive Stats'!E2325,#N/A)</f>
        <v>15</v>
      </c>
    </row>
    <row r="2326" spans="1:61" ht="14.4" x14ac:dyDescent="0.3">
      <c r="A2326" s="2">
        <f>ROW()</f>
        <v>2326</v>
      </c>
      <c r="B2326" s="56"/>
      <c r="C2326" s="8">
        <f t="shared" ca="1" si="369"/>
        <v>24</v>
      </c>
      <c r="D2326" s="8">
        <f t="shared" ca="1" si="370"/>
        <v>15</v>
      </c>
      <c r="E2326" s="50">
        <f t="shared" ca="1" si="364"/>
        <v>0</v>
      </c>
      <c r="F2326" s="2" t="str">
        <f t="shared" ca="1" si="371"/>
        <v/>
      </c>
      <c r="BD2326" s="49">
        <f t="shared" ca="1" si="366"/>
        <v>815.5</v>
      </c>
      <c r="BE2326" s="3">
        <f t="shared" ca="1" si="365"/>
        <v>8.1500000000000003E-2</v>
      </c>
      <c r="BF2326" s="3">
        <f t="shared" ca="1" si="367"/>
        <v>-1.3950525282585462</v>
      </c>
      <c r="BG2326" s="9">
        <f t="shared" ca="1" si="368"/>
        <v>0</v>
      </c>
      <c r="BH2326" s="6">
        <f ca="1">IF(ISNUMBER('Descriptive Stats'!BF2326),'Descriptive Stats'!BF2326,#N/A)</f>
        <v>-1.3950525282585462</v>
      </c>
      <c r="BI2326" s="6">
        <f ca="1">IF(ISNUMBER('Descriptive Stats'!E2326),'Descriptive Stats'!E2326,#N/A)</f>
        <v>0</v>
      </c>
    </row>
    <row r="2327" spans="1:61" ht="14.4" x14ac:dyDescent="0.3">
      <c r="A2327" s="2">
        <f>ROW()</f>
        <v>2327</v>
      </c>
      <c r="B2327" s="56"/>
      <c r="C2327" s="8">
        <f t="shared" ca="1" si="369"/>
        <v>14</v>
      </c>
      <c r="D2327" s="8">
        <f t="shared" ca="1" si="370"/>
        <v>0</v>
      </c>
      <c r="E2327" s="50">
        <f t="shared" ca="1" si="364"/>
        <v>0</v>
      </c>
      <c r="F2327" s="2" t="str">
        <f t="shared" ca="1" si="371"/>
        <v/>
      </c>
      <c r="BD2327" s="49">
        <f t="shared" ca="1" si="366"/>
        <v>815.5</v>
      </c>
      <c r="BE2327" s="3">
        <f t="shared" ca="1" si="365"/>
        <v>8.1500000000000003E-2</v>
      </c>
      <c r="BF2327" s="3">
        <f t="shared" ca="1" si="367"/>
        <v>-1.3950525282585462</v>
      </c>
      <c r="BG2327" s="9">
        <f t="shared" ca="1" si="368"/>
        <v>0</v>
      </c>
      <c r="BH2327" s="6">
        <f ca="1">IF(ISNUMBER('Descriptive Stats'!BF2327),'Descriptive Stats'!BF2327,#N/A)</f>
        <v>-1.3950525282585462</v>
      </c>
      <c r="BI2327" s="6">
        <f ca="1">IF(ISNUMBER('Descriptive Stats'!E2327),'Descriptive Stats'!E2327,#N/A)</f>
        <v>0</v>
      </c>
    </row>
    <row r="2328" spans="1:61" ht="14.4" x14ac:dyDescent="0.3">
      <c r="A2328" s="2">
        <f>ROW()</f>
        <v>2328</v>
      </c>
      <c r="B2328" s="56"/>
      <c r="C2328" s="8">
        <f t="shared" ca="1" si="369"/>
        <v>14</v>
      </c>
      <c r="D2328" s="8">
        <f t="shared" ca="1" si="370"/>
        <v>0</v>
      </c>
      <c r="E2328" s="50">
        <f t="shared" ca="1" si="364"/>
        <v>0</v>
      </c>
      <c r="F2328" s="2" t="str">
        <f t="shared" ca="1" si="371"/>
        <v/>
      </c>
      <c r="BD2328" s="49">
        <f t="shared" ca="1" si="366"/>
        <v>815.5</v>
      </c>
      <c r="BE2328" s="3">
        <f t="shared" ca="1" si="365"/>
        <v>8.1500000000000003E-2</v>
      </c>
      <c r="BF2328" s="3">
        <f t="shared" ca="1" si="367"/>
        <v>-1.3950525282585462</v>
      </c>
      <c r="BG2328" s="9">
        <f t="shared" ca="1" si="368"/>
        <v>0</v>
      </c>
      <c r="BH2328" s="6">
        <f ca="1">IF(ISNUMBER('Descriptive Stats'!BF2328),'Descriptive Stats'!BF2328,#N/A)</f>
        <v>-1.3950525282585462</v>
      </c>
      <c r="BI2328" s="6">
        <f ca="1">IF(ISNUMBER('Descriptive Stats'!E2328),'Descriptive Stats'!E2328,#N/A)</f>
        <v>0</v>
      </c>
    </row>
    <row r="2329" spans="1:61" ht="14.4" x14ac:dyDescent="0.3">
      <c r="A2329" s="2">
        <f>ROW()</f>
        <v>2329</v>
      </c>
      <c r="B2329" s="56"/>
      <c r="C2329" s="8">
        <f t="shared" ca="1" si="369"/>
        <v>14</v>
      </c>
      <c r="D2329" s="8">
        <f t="shared" ca="1" si="370"/>
        <v>0</v>
      </c>
      <c r="E2329" s="50">
        <f t="shared" ca="1" si="364"/>
        <v>2</v>
      </c>
      <c r="F2329" s="2" t="str">
        <f t="shared" ca="1" si="371"/>
        <v/>
      </c>
      <c r="BD2329" s="49">
        <f t="shared" ca="1" si="366"/>
        <v>2595</v>
      </c>
      <c r="BE2329" s="3">
        <f t="shared" ca="1" si="365"/>
        <v>0.25945000000000001</v>
      </c>
      <c r="BF2329" s="3">
        <f t="shared" ca="1" si="367"/>
        <v>-0.6450419512753276</v>
      </c>
      <c r="BG2329" s="9">
        <f t="shared" ca="1" si="368"/>
        <v>2</v>
      </c>
      <c r="BH2329" s="6">
        <f ca="1">IF(ISNUMBER('Descriptive Stats'!BF2329),'Descriptive Stats'!BF2329,#N/A)</f>
        <v>-0.6450419512753276</v>
      </c>
      <c r="BI2329" s="6">
        <f ca="1">IF(ISNUMBER('Descriptive Stats'!E2329),'Descriptive Stats'!E2329,#N/A)</f>
        <v>2</v>
      </c>
    </row>
    <row r="2330" spans="1:61" ht="14.4" x14ac:dyDescent="0.3">
      <c r="A2330" s="2">
        <f>ROW()</f>
        <v>2330</v>
      </c>
      <c r="B2330" s="56"/>
      <c r="C2330" s="8">
        <f t="shared" ca="1" si="369"/>
        <v>3</v>
      </c>
      <c r="D2330" s="8">
        <f t="shared" ca="1" si="370"/>
        <v>2</v>
      </c>
      <c r="E2330" s="50">
        <f t="shared" ca="1" si="364"/>
        <v>2</v>
      </c>
      <c r="F2330" s="2" t="str">
        <f t="shared" ca="1" si="371"/>
        <v/>
      </c>
      <c r="BD2330" s="49">
        <f t="shared" ca="1" si="366"/>
        <v>2595</v>
      </c>
      <c r="BE2330" s="3">
        <f t="shared" ca="1" si="365"/>
        <v>0.25945000000000001</v>
      </c>
      <c r="BF2330" s="3">
        <f t="shared" ca="1" si="367"/>
        <v>-0.6450419512753276</v>
      </c>
      <c r="BG2330" s="9">
        <f t="shared" ca="1" si="368"/>
        <v>2</v>
      </c>
      <c r="BH2330" s="6">
        <f ca="1">IF(ISNUMBER('Descriptive Stats'!BF2330),'Descriptive Stats'!BF2330,#N/A)</f>
        <v>-0.6450419512753276</v>
      </c>
      <c r="BI2330" s="6">
        <f ca="1">IF(ISNUMBER('Descriptive Stats'!E2330),'Descriptive Stats'!E2330,#N/A)</f>
        <v>2</v>
      </c>
    </row>
    <row r="2331" spans="1:61" ht="14.4" x14ac:dyDescent="0.3">
      <c r="A2331" s="2">
        <f>ROW()</f>
        <v>2331</v>
      </c>
      <c r="B2331" s="56"/>
      <c r="C2331" s="8">
        <f t="shared" ca="1" si="369"/>
        <v>9</v>
      </c>
      <c r="D2331" s="8">
        <f t="shared" ca="1" si="370"/>
        <v>2</v>
      </c>
      <c r="E2331" s="50">
        <f t="shared" ca="1" si="364"/>
        <v>6</v>
      </c>
      <c r="F2331" s="2" t="str">
        <f t="shared" ca="1" si="371"/>
        <v/>
      </c>
      <c r="BD2331" s="49">
        <f t="shared" ca="1" si="366"/>
        <v>3900</v>
      </c>
      <c r="BE2331" s="3">
        <f t="shared" ca="1" si="365"/>
        <v>0.38995000000000002</v>
      </c>
      <c r="BF2331" s="3">
        <f t="shared" ca="1" si="367"/>
        <v>-0.2794493539703507</v>
      </c>
      <c r="BG2331" s="9">
        <f t="shared" ca="1" si="368"/>
        <v>6</v>
      </c>
      <c r="BH2331" s="6">
        <f ca="1">IF(ISNUMBER('Descriptive Stats'!BF2331),'Descriptive Stats'!BF2331,#N/A)</f>
        <v>-0.2794493539703507</v>
      </c>
      <c r="BI2331" s="6">
        <f ca="1">IF(ISNUMBER('Descriptive Stats'!E2331),'Descriptive Stats'!E2331,#N/A)</f>
        <v>6</v>
      </c>
    </row>
    <row r="2332" spans="1:61" ht="14.4" x14ac:dyDescent="0.3">
      <c r="A2332" s="2">
        <f>ROW()</f>
        <v>2332</v>
      </c>
      <c r="B2332" s="56"/>
      <c r="C2332" s="8">
        <f t="shared" ca="1" si="369"/>
        <v>5</v>
      </c>
      <c r="D2332" s="8">
        <f t="shared" ca="1" si="370"/>
        <v>6</v>
      </c>
      <c r="E2332" s="50">
        <f t="shared" ca="1" si="364"/>
        <v>7</v>
      </c>
      <c r="F2332" s="2" t="str">
        <f t="shared" ca="1" si="371"/>
        <v/>
      </c>
      <c r="BD2332" s="49">
        <f t="shared" ca="1" si="366"/>
        <v>4473.5</v>
      </c>
      <c r="BE2332" s="3">
        <f t="shared" ca="1" si="365"/>
        <v>0.44729999999999998</v>
      </c>
      <c r="BF2332" s="3">
        <f t="shared" ca="1" si="367"/>
        <v>-0.13248586824472414</v>
      </c>
      <c r="BG2332" s="9">
        <f t="shared" ca="1" si="368"/>
        <v>7</v>
      </c>
      <c r="BH2332" s="6">
        <f ca="1">IF(ISNUMBER('Descriptive Stats'!BF2332),'Descriptive Stats'!BF2332,#N/A)</f>
        <v>-0.13248586824472414</v>
      </c>
      <c r="BI2332" s="6">
        <f ca="1">IF(ISNUMBER('Descriptive Stats'!E2332),'Descriptive Stats'!E2332,#N/A)</f>
        <v>7</v>
      </c>
    </row>
    <row r="2333" spans="1:61" ht="14.4" x14ac:dyDescent="0.3">
      <c r="A2333" s="2">
        <f>ROW()</f>
        <v>2333</v>
      </c>
      <c r="B2333" s="56"/>
      <c r="C2333" s="8">
        <f t="shared" ca="1" si="369"/>
        <v>19</v>
      </c>
      <c r="D2333" s="8">
        <f t="shared" ca="1" si="370"/>
        <v>7</v>
      </c>
      <c r="E2333" s="50">
        <f t="shared" ca="1" si="364"/>
        <v>0</v>
      </c>
      <c r="F2333" s="2" t="str">
        <f t="shared" ca="1" si="371"/>
        <v/>
      </c>
      <c r="BD2333" s="49">
        <f t="shared" ca="1" si="366"/>
        <v>815.5</v>
      </c>
      <c r="BE2333" s="3">
        <f t="shared" ca="1" si="365"/>
        <v>8.1500000000000003E-2</v>
      </c>
      <c r="BF2333" s="3">
        <f t="shared" ca="1" si="367"/>
        <v>-1.3950525282585462</v>
      </c>
      <c r="BG2333" s="9">
        <f t="shared" ca="1" si="368"/>
        <v>0</v>
      </c>
      <c r="BH2333" s="6">
        <f ca="1">IF(ISNUMBER('Descriptive Stats'!BF2333),'Descriptive Stats'!BF2333,#N/A)</f>
        <v>-1.3950525282585462</v>
      </c>
      <c r="BI2333" s="6">
        <f ca="1">IF(ISNUMBER('Descriptive Stats'!E2333),'Descriptive Stats'!E2333,#N/A)</f>
        <v>0</v>
      </c>
    </row>
    <row r="2334" spans="1:61" ht="14.4" x14ac:dyDescent="0.3">
      <c r="A2334" s="2">
        <f>ROW()</f>
        <v>2334</v>
      </c>
      <c r="B2334" s="56"/>
      <c r="C2334" s="8">
        <f t="shared" ca="1" si="369"/>
        <v>4</v>
      </c>
      <c r="D2334" s="8">
        <f t="shared" ca="1" si="370"/>
        <v>0</v>
      </c>
      <c r="E2334" s="50">
        <f t="shared" ca="1" si="364"/>
        <v>6</v>
      </c>
      <c r="F2334" s="2" t="str">
        <f t="shared" ca="1" si="371"/>
        <v/>
      </c>
      <c r="BD2334" s="49">
        <f t="shared" ca="1" si="366"/>
        <v>3900</v>
      </c>
      <c r="BE2334" s="3">
        <f t="shared" ca="1" si="365"/>
        <v>0.38995000000000002</v>
      </c>
      <c r="BF2334" s="3">
        <f t="shared" ca="1" si="367"/>
        <v>-0.2794493539703507</v>
      </c>
      <c r="BG2334" s="9">
        <f t="shared" ca="1" si="368"/>
        <v>6</v>
      </c>
      <c r="BH2334" s="6">
        <f ca="1">IF(ISNUMBER('Descriptive Stats'!BF2334),'Descriptive Stats'!BF2334,#N/A)</f>
        <v>-0.2794493539703507</v>
      </c>
      <c r="BI2334" s="6">
        <f ca="1">IF(ISNUMBER('Descriptive Stats'!E2334),'Descriptive Stats'!E2334,#N/A)</f>
        <v>6</v>
      </c>
    </row>
    <row r="2335" spans="1:61" ht="14.4" x14ac:dyDescent="0.3">
      <c r="A2335" s="2">
        <f>ROW()</f>
        <v>2335</v>
      </c>
      <c r="B2335" s="56"/>
      <c r="C2335" s="8">
        <f t="shared" ca="1" si="369"/>
        <v>5</v>
      </c>
      <c r="D2335" s="8">
        <f t="shared" ca="1" si="370"/>
        <v>6</v>
      </c>
      <c r="E2335" s="50">
        <f t="shared" ca="1" si="364"/>
        <v>0</v>
      </c>
      <c r="F2335" s="2" t="str">
        <f t="shared" ca="1" si="371"/>
        <v/>
      </c>
      <c r="BD2335" s="49">
        <f t="shared" ca="1" si="366"/>
        <v>815.5</v>
      </c>
      <c r="BE2335" s="3">
        <f t="shared" ca="1" si="365"/>
        <v>8.1500000000000003E-2</v>
      </c>
      <c r="BF2335" s="3">
        <f t="shared" ca="1" si="367"/>
        <v>-1.3950525282585462</v>
      </c>
      <c r="BG2335" s="9">
        <f t="shared" ca="1" si="368"/>
        <v>0</v>
      </c>
      <c r="BH2335" s="6">
        <f ca="1">IF(ISNUMBER('Descriptive Stats'!BF2335),'Descriptive Stats'!BF2335,#N/A)</f>
        <v>-1.3950525282585462</v>
      </c>
      <c r="BI2335" s="6">
        <f ca="1">IF(ISNUMBER('Descriptive Stats'!E2335),'Descriptive Stats'!E2335,#N/A)</f>
        <v>0</v>
      </c>
    </row>
    <row r="2336" spans="1:61" ht="14.4" x14ac:dyDescent="0.3">
      <c r="A2336" s="2">
        <f>ROW()</f>
        <v>2336</v>
      </c>
      <c r="B2336" s="56"/>
      <c r="C2336" s="8">
        <f t="shared" ca="1" si="369"/>
        <v>20</v>
      </c>
      <c r="D2336" s="8">
        <f t="shared" ca="1" si="370"/>
        <v>0</v>
      </c>
      <c r="E2336" s="50">
        <f t="shared" ca="1" si="364"/>
        <v>0</v>
      </c>
      <c r="F2336" s="2" t="str">
        <f t="shared" ca="1" si="371"/>
        <v/>
      </c>
      <c r="BD2336" s="49">
        <f t="shared" ca="1" si="366"/>
        <v>815.5</v>
      </c>
      <c r="BE2336" s="3">
        <f t="shared" ca="1" si="365"/>
        <v>8.1500000000000003E-2</v>
      </c>
      <c r="BF2336" s="3">
        <f t="shared" ca="1" si="367"/>
        <v>-1.3950525282585462</v>
      </c>
      <c r="BG2336" s="9">
        <f t="shared" ca="1" si="368"/>
        <v>0</v>
      </c>
      <c r="BH2336" s="6">
        <f ca="1">IF(ISNUMBER('Descriptive Stats'!BF2336),'Descriptive Stats'!BF2336,#N/A)</f>
        <v>-1.3950525282585462</v>
      </c>
      <c r="BI2336" s="6">
        <f ca="1">IF(ISNUMBER('Descriptive Stats'!E2336),'Descriptive Stats'!E2336,#N/A)</f>
        <v>0</v>
      </c>
    </row>
    <row r="2337" spans="1:61" ht="14.4" x14ac:dyDescent="0.3">
      <c r="A2337" s="2">
        <f>ROW()</f>
        <v>2337</v>
      </c>
      <c r="B2337" s="56"/>
      <c r="C2337" s="8">
        <f t="shared" ca="1" si="369"/>
        <v>15</v>
      </c>
      <c r="D2337" s="8">
        <f t="shared" ca="1" si="370"/>
        <v>0</v>
      </c>
      <c r="E2337" s="50">
        <f t="shared" ca="1" si="364"/>
        <v>0</v>
      </c>
      <c r="F2337" s="2" t="str">
        <f t="shared" ca="1" si="371"/>
        <v/>
      </c>
      <c r="BD2337" s="49">
        <f t="shared" ca="1" si="366"/>
        <v>815.5</v>
      </c>
      <c r="BE2337" s="3">
        <f t="shared" ca="1" si="365"/>
        <v>8.1500000000000003E-2</v>
      </c>
      <c r="BF2337" s="3">
        <f t="shared" ca="1" si="367"/>
        <v>-1.3950525282585462</v>
      </c>
      <c r="BG2337" s="9">
        <f t="shared" ca="1" si="368"/>
        <v>0</v>
      </c>
      <c r="BH2337" s="6">
        <f ca="1">IF(ISNUMBER('Descriptive Stats'!BF2337),'Descriptive Stats'!BF2337,#N/A)</f>
        <v>-1.3950525282585462</v>
      </c>
      <c r="BI2337" s="6">
        <f ca="1">IF(ISNUMBER('Descriptive Stats'!E2337),'Descriptive Stats'!E2337,#N/A)</f>
        <v>0</v>
      </c>
    </row>
    <row r="2338" spans="1:61" ht="14.4" x14ac:dyDescent="0.3">
      <c r="A2338" s="2">
        <f>ROW()</f>
        <v>2338</v>
      </c>
      <c r="B2338" s="56"/>
      <c r="C2338" s="8">
        <f t="shared" ca="1" si="369"/>
        <v>15</v>
      </c>
      <c r="D2338" s="8">
        <f t="shared" ca="1" si="370"/>
        <v>0</v>
      </c>
      <c r="E2338" s="50">
        <f t="shared" ca="1" si="364"/>
        <v>4</v>
      </c>
      <c r="F2338" s="2" t="str">
        <f t="shared" ca="1" si="371"/>
        <v/>
      </c>
      <c r="BD2338" s="49">
        <f t="shared" ca="1" si="366"/>
        <v>3442</v>
      </c>
      <c r="BE2338" s="3">
        <f t="shared" ca="1" si="365"/>
        <v>0.34415000000000001</v>
      </c>
      <c r="BF2338" s="3">
        <f t="shared" ca="1" si="367"/>
        <v>-0.40116316278173481</v>
      </c>
      <c r="BG2338" s="9">
        <f t="shared" ca="1" si="368"/>
        <v>4</v>
      </c>
      <c r="BH2338" s="6">
        <f ca="1">IF(ISNUMBER('Descriptive Stats'!BF2338),'Descriptive Stats'!BF2338,#N/A)</f>
        <v>-0.40116316278173481</v>
      </c>
      <c r="BI2338" s="6">
        <f ca="1">IF(ISNUMBER('Descriptive Stats'!E2338),'Descriptive Stats'!E2338,#N/A)</f>
        <v>4</v>
      </c>
    </row>
    <row r="2339" spans="1:61" ht="14.4" x14ac:dyDescent="0.3">
      <c r="A2339" s="2">
        <f>ROW()</f>
        <v>2339</v>
      </c>
      <c r="B2339" s="56"/>
      <c r="C2339" s="8">
        <f t="shared" ca="1" si="369"/>
        <v>13</v>
      </c>
      <c r="D2339" s="8">
        <f t="shared" ca="1" si="370"/>
        <v>4</v>
      </c>
      <c r="E2339" s="50">
        <f t="shared" ca="1" si="364"/>
        <v>2</v>
      </c>
      <c r="F2339" s="2" t="str">
        <f t="shared" ca="1" si="371"/>
        <v/>
      </c>
      <c r="BD2339" s="49">
        <f t="shared" ca="1" si="366"/>
        <v>2595</v>
      </c>
      <c r="BE2339" s="3">
        <f t="shared" ca="1" si="365"/>
        <v>0.25945000000000001</v>
      </c>
      <c r="BF2339" s="3">
        <f t="shared" ca="1" si="367"/>
        <v>-0.6450419512753276</v>
      </c>
      <c r="BG2339" s="9">
        <f t="shared" ca="1" si="368"/>
        <v>2</v>
      </c>
      <c r="BH2339" s="6">
        <f ca="1">IF(ISNUMBER('Descriptive Stats'!BF2339),'Descriptive Stats'!BF2339,#N/A)</f>
        <v>-0.6450419512753276</v>
      </c>
      <c r="BI2339" s="6">
        <f ca="1">IF(ISNUMBER('Descriptive Stats'!E2339),'Descriptive Stats'!E2339,#N/A)</f>
        <v>2</v>
      </c>
    </row>
    <row r="2340" spans="1:61" ht="14.4" x14ac:dyDescent="0.3">
      <c r="A2340" s="2">
        <f>ROW()</f>
        <v>2340</v>
      </c>
      <c r="B2340" s="56"/>
      <c r="C2340" s="8">
        <f t="shared" ca="1" si="369"/>
        <v>21</v>
      </c>
      <c r="D2340" s="8">
        <f t="shared" ca="1" si="370"/>
        <v>2</v>
      </c>
      <c r="E2340" s="50">
        <f t="shared" ca="1" si="364"/>
        <v>0</v>
      </c>
      <c r="F2340" s="2" t="str">
        <f t="shared" ca="1" si="371"/>
        <v/>
      </c>
      <c r="BD2340" s="49">
        <f t="shared" ca="1" si="366"/>
        <v>815.5</v>
      </c>
      <c r="BE2340" s="3">
        <f t="shared" ca="1" si="365"/>
        <v>8.1500000000000003E-2</v>
      </c>
      <c r="BF2340" s="3">
        <f t="shared" ca="1" si="367"/>
        <v>-1.3950525282585462</v>
      </c>
      <c r="BG2340" s="9">
        <f t="shared" ca="1" si="368"/>
        <v>0</v>
      </c>
      <c r="BH2340" s="6">
        <f ca="1">IF(ISNUMBER('Descriptive Stats'!BF2340),'Descriptive Stats'!BF2340,#N/A)</f>
        <v>-1.3950525282585462</v>
      </c>
      <c r="BI2340" s="6">
        <f ca="1">IF(ISNUMBER('Descriptive Stats'!E2340),'Descriptive Stats'!E2340,#N/A)</f>
        <v>0</v>
      </c>
    </row>
    <row r="2341" spans="1:61" ht="14.4" x14ac:dyDescent="0.3">
      <c r="A2341" s="2">
        <f>ROW()</f>
        <v>2341</v>
      </c>
      <c r="B2341" s="56"/>
      <c r="C2341" s="8">
        <f t="shared" ca="1" si="369"/>
        <v>18</v>
      </c>
      <c r="D2341" s="8">
        <f t="shared" ca="1" si="370"/>
        <v>0</v>
      </c>
      <c r="E2341" s="50">
        <f t="shared" ca="1" si="364"/>
        <v>0</v>
      </c>
      <c r="F2341" s="2" t="str">
        <f t="shared" ca="1" si="371"/>
        <v/>
      </c>
      <c r="BD2341" s="49">
        <f t="shared" ca="1" si="366"/>
        <v>815.5</v>
      </c>
      <c r="BE2341" s="3">
        <f t="shared" ca="1" si="365"/>
        <v>8.1500000000000003E-2</v>
      </c>
      <c r="BF2341" s="3">
        <f t="shared" ca="1" si="367"/>
        <v>-1.3950525282585462</v>
      </c>
      <c r="BG2341" s="9">
        <f t="shared" ca="1" si="368"/>
        <v>0</v>
      </c>
      <c r="BH2341" s="6">
        <f ca="1">IF(ISNUMBER('Descriptive Stats'!BF2341),'Descriptive Stats'!BF2341,#N/A)</f>
        <v>-1.3950525282585462</v>
      </c>
      <c r="BI2341" s="6">
        <f ca="1">IF(ISNUMBER('Descriptive Stats'!E2341),'Descriptive Stats'!E2341,#N/A)</f>
        <v>0</v>
      </c>
    </row>
    <row r="2342" spans="1:61" ht="14.4" x14ac:dyDescent="0.3">
      <c r="A2342" s="2">
        <f>ROW()</f>
        <v>2342</v>
      </c>
      <c r="B2342" s="56"/>
      <c r="C2342" s="8">
        <f t="shared" ca="1" si="369"/>
        <v>22</v>
      </c>
      <c r="D2342" s="8">
        <f t="shared" ca="1" si="370"/>
        <v>0</v>
      </c>
      <c r="E2342" s="50">
        <f t="shared" ca="1" si="364"/>
        <v>7</v>
      </c>
      <c r="F2342" s="2" t="str">
        <f t="shared" ca="1" si="371"/>
        <v/>
      </c>
      <c r="BD2342" s="49">
        <f t="shared" ca="1" si="366"/>
        <v>4473.5</v>
      </c>
      <c r="BE2342" s="3">
        <f t="shared" ca="1" si="365"/>
        <v>0.44729999999999998</v>
      </c>
      <c r="BF2342" s="3">
        <f t="shared" ca="1" si="367"/>
        <v>-0.13248586824472414</v>
      </c>
      <c r="BG2342" s="9">
        <f t="shared" ca="1" si="368"/>
        <v>7</v>
      </c>
      <c r="BH2342" s="6">
        <f ca="1">IF(ISNUMBER('Descriptive Stats'!BF2342),'Descriptive Stats'!BF2342,#N/A)</f>
        <v>-0.13248586824472414</v>
      </c>
      <c r="BI2342" s="6">
        <f ca="1">IF(ISNUMBER('Descriptive Stats'!E2342),'Descriptive Stats'!E2342,#N/A)</f>
        <v>7</v>
      </c>
    </row>
    <row r="2343" spans="1:61" ht="14.4" x14ac:dyDescent="0.3">
      <c r="A2343" s="2">
        <f>ROW()</f>
        <v>2343</v>
      </c>
      <c r="B2343" s="56"/>
      <c r="C2343" s="8">
        <f t="shared" ca="1" si="369"/>
        <v>6</v>
      </c>
      <c r="D2343" s="8">
        <f t="shared" ca="1" si="370"/>
        <v>7</v>
      </c>
      <c r="E2343" s="50">
        <f t="shared" ca="1" si="364"/>
        <v>0</v>
      </c>
      <c r="F2343" s="2" t="str">
        <f t="shared" ca="1" si="371"/>
        <v/>
      </c>
      <c r="BD2343" s="49">
        <f t="shared" ca="1" si="366"/>
        <v>815.5</v>
      </c>
      <c r="BE2343" s="3">
        <f t="shared" ca="1" si="365"/>
        <v>8.1500000000000003E-2</v>
      </c>
      <c r="BF2343" s="3">
        <f t="shared" ca="1" si="367"/>
        <v>-1.3950525282585462</v>
      </c>
      <c r="BG2343" s="9">
        <f t="shared" ca="1" si="368"/>
        <v>0</v>
      </c>
      <c r="BH2343" s="6">
        <f ca="1">IF(ISNUMBER('Descriptive Stats'!BF2343),'Descriptive Stats'!BF2343,#N/A)</f>
        <v>-1.3950525282585462</v>
      </c>
      <c r="BI2343" s="6">
        <f ca="1">IF(ISNUMBER('Descriptive Stats'!E2343),'Descriptive Stats'!E2343,#N/A)</f>
        <v>0</v>
      </c>
    </row>
    <row r="2344" spans="1:61" ht="14.4" x14ac:dyDescent="0.3">
      <c r="A2344" s="2">
        <f>ROW()</f>
        <v>2344</v>
      </c>
      <c r="B2344" s="56"/>
      <c r="C2344" s="8">
        <f t="shared" ca="1" si="369"/>
        <v>4</v>
      </c>
      <c r="D2344" s="8">
        <f t="shared" ca="1" si="370"/>
        <v>0</v>
      </c>
      <c r="E2344" s="50">
        <f t="shared" ca="1" si="364"/>
        <v>7</v>
      </c>
      <c r="F2344" s="2" t="str">
        <f t="shared" ca="1" si="371"/>
        <v/>
      </c>
      <c r="BD2344" s="49">
        <f t="shared" ca="1" si="366"/>
        <v>4473.5</v>
      </c>
      <c r="BE2344" s="3">
        <f t="shared" ca="1" si="365"/>
        <v>0.44729999999999998</v>
      </c>
      <c r="BF2344" s="3">
        <f t="shared" ca="1" si="367"/>
        <v>-0.13248586824472414</v>
      </c>
      <c r="BG2344" s="9">
        <f t="shared" ca="1" si="368"/>
        <v>7</v>
      </c>
      <c r="BH2344" s="6">
        <f ca="1">IF(ISNUMBER('Descriptive Stats'!BF2344),'Descriptive Stats'!BF2344,#N/A)</f>
        <v>-0.13248586824472414</v>
      </c>
      <c r="BI2344" s="6">
        <f ca="1">IF(ISNUMBER('Descriptive Stats'!E2344),'Descriptive Stats'!E2344,#N/A)</f>
        <v>7</v>
      </c>
    </row>
    <row r="2345" spans="1:61" ht="14.4" x14ac:dyDescent="0.3">
      <c r="A2345" s="2">
        <f>ROW()</f>
        <v>2345</v>
      </c>
      <c r="B2345" s="56"/>
      <c r="C2345" s="8">
        <f t="shared" ca="1" si="369"/>
        <v>6</v>
      </c>
      <c r="D2345" s="8">
        <f t="shared" ca="1" si="370"/>
        <v>7</v>
      </c>
      <c r="E2345" s="50">
        <f t="shared" ca="1" si="364"/>
        <v>0</v>
      </c>
      <c r="F2345" s="2" t="str">
        <f t="shared" ca="1" si="371"/>
        <v/>
      </c>
      <c r="BD2345" s="49">
        <f t="shared" ca="1" si="366"/>
        <v>815.5</v>
      </c>
      <c r="BE2345" s="3">
        <f t="shared" ca="1" si="365"/>
        <v>8.1500000000000003E-2</v>
      </c>
      <c r="BF2345" s="3">
        <f t="shared" ca="1" si="367"/>
        <v>-1.3950525282585462</v>
      </c>
      <c r="BG2345" s="9">
        <f t="shared" ca="1" si="368"/>
        <v>0</v>
      </c>
      <c r="BH2345" s="6">
        <f ca="1">IF(ISNUMBER('Descriptive Stats'!BF2345),'Descriptive Stats'!BF2345,#N/A)</f>
        <v>-1.3950525282585462</v>
      </c>
      <c r="BI2345" s="6">
        <f ca="1">IF(ISNUMBER('Descriptive Stats'!E2345),'Descriptive Stats'!E2345,#N/A)</f>
        <v>0</v>
      </c>
    </row>
    <row r="2346" spans="1:61" ht="14.4" x14ac:dyDescent="0.3">
      <c r="A2346" s="2">
        <f>ROW()</f>
        <v>2346</v>
      </c>
      <c r="B2346" s="56"/>
      <c r="C2346" s="8">
        <f t="shared" ca="1" si="369"/>
        <v>15</v>
      </c>
      <c r="D2346" s="8">
        <f t="shared" ca="1" si="370"/>
        <v>0</v>
      </c>
      <c r="E2346" s="50">
        <f t="shared" ca="1" si="364"/>
        <v>2</v>
      </c>
      <c r="F2346" s="2" t="str">
        <f t="shared" ca="1" si="371"/>
        <v/>
      </c>
      <c r="BD2346" s="49">
        <f t="shared" ca="1" si="366"/>
        <v>2595</v>
      </c>
      <c r="BE2346" s="3">
        <f t="shared" ca="1" si="365"/>
        <v>0.25945000000000001</v>
      </c>
      <c r="BF2346" s="3">
        <f t="shared" ca="1" si="367"/>
        <v>-0.6450419512753276</v>
      </c>
      <c r="BG2346" s="9">
        <f t="shared" ca="1" si="368"/>
        <v>2</v>
      </c>
      <c r="BH2346" s="6">
        <f ca="1">IF(ISNUMBER('Descriptive Stats'!BF2346),'Descriptive Stats'!BF2346,#N/A)</f>
        <v>-0.6450419512753276</v>
      </c>
      <c r="BI2346" s="6">
        <f ca="1">IF(ISNUMBER('Descriptive Stats'!E2346),'Descriptive Stats'!E2346,#N/A)</f>
        <v>2</v>
      </c>
    </row>
    <row r="2347" spans="1:61" ht="14.4" x14ac:dyDescent="0.3">
      <c r="A2347" s="2">
        <f>ROW()</f>
        <v>2347</v>
      </c>
      <c r="B2347" s="56"/>
      <c r="C2347" s="8">
        <f t="shared" ca="1" si="369"/>
        <v>21</v>
      </c>
      <c r="D2347" s="8">
        <f t="shared" ca="1" si="370"/>
        <v>2</v>
      </c>
      <c r="E2347" s="50">
        <f t="shared" ca="1" si="364"/>
        <v>0</v>
      </c>
      <c r="F2347" s="2" t="str">
        <f t="shared" ca="1" si="371"/>
        <v/>
      </c>
      <c r="BD2347" s="49">
        <f t="shared" ca="1" si="366"/>
        <v>815.5</v>
      </c>
      <c r="BE2347" s="3">
        <f t="shared" ca="1" si="365"/>
        <v>8.1500000000000003E-2</v>
      </c>
      <c r="BF2347" s="3">
        <f t="shared" ca="1" si="367"/>
        <v>-1.3950525282585462</v>
      </c>
      <c r="BG2347" s="9">
        <f t="shared" ca="1" si="368"/>
        <v>0</v>
      </c>
      <c r="BH2347" s="6">
        <f ca="1">IF(ISNUMBER('Descriptive Stats'!BF2347),'Descriptive Stats'!BF2347,#N/A)</f>
        <v>-1.3950525282585462</v>
      </c>
      <c r="BI2347" s="6">
        <f ca="1">IF(ISNUMBER('Descriptive Stats'!E2347),'Descriptive Stats'!E2347,#N/A)</f>
        <v>0</v>
      </c>
    </row>
    <row r="2348" spans="1:61" ht="14.4" x14ac:dyDescent="0.3">
      <c r="A2348" s="2">
        <f>ROW()</f>
        <v>2348</v>
      </c>
      <c r="B2348" s="56"/>
      <c r="C2348" s="8">
        <f t="shared" ca="1" si="369"/>
        <v>22</v>
      </c>
      <c r="D2348" s="8">
        <f t="shared" ca="1" si="370"/>
        <v>0</v>
      </c>
      <c r="E2348" s="50">
        <f t="shared" ca="1" si="364"/>
        <v>1</v>
      </c>
      <c r="F2348" s="2" t="str">
        <f t="shared" ca="1" si="371"/>
        <v/>
      </c>
      <c r="BD2348" s="49">
        <f t="shared" ca="1" si="366"/>
        <v>1871</v>
      </c>
      <c r="BE2348" s="3">
        <f t="shared" ca="1" si="365"/>
        <v>0.18704999999999999</v>
      </c>
      <c r="BF2348" s="3">
        <f t="shared" ca="1" si="367"/>
        <v>-0.88881967520906158</v>
      </c>
      <c r="BG2348" s="9">
        <f t="shared" ca="1" si="368"/>
        <v>1</v>
      </c>
      <c r="BH2348" s="6">
        <f ca="1">IF(ISNUMBER('Descriptive Stats'!BF2348),'Descriptive Stats'!BF2348,#N/A)</f>
        <v>-0.88881967520906158</v>
      </c>
      <c r="BI2348" s="6">
        <f ca="1">IF(ISNUMBER('Descriptive Stats'!E2348),'Descriptive Stats'!E2348,#N/A)</f>
        <v>1</v>
      </c>
    </row>
    <row r="2349" spans="1:61" ht="14.4" x14ac:dyDescent="0.3">
      <c r="A2349" s="2">
        <f>ROW()</f>
        <v>2349</v>
      </c>
      <c r="B2349" s="56"/>
      <c r="C2349" s="8">
        <f t="shared" ca="1" si="369"/>
        <v>12</v>
      </c>
      <c r="D2349" s="8">
        <f t="shared" ca="1" si="370"/>
        <v>1</v>
      </c>
      <c r="E2349" s="50">
        <f t="shared" ca="1" si="364"/>
        <v>2</v>
      </c>
      <c r="F2349" s="2" t="str">
        <f t="shared" ca="1" si="371"/>
        <v/>
      </c>
      <c r="BD2349" s="49">
        <f t="shared" ca="1" si="366"/>
        <v>2595</v>
      </c>
      <c r="BE2349" s="3">
        <f t="shared" ca="1" si="365"/>
        <v>0.25945000000000001</v>
      </c>
      <c r="BF2349" s="3">
        <f t="shared" ca="1" si="367"/>
        <v>-0.6450419512753276</v>
      </c>
      <c r="BG2349" s="9">
        <f t="shared" ca="1" si="368"/>
        <v>2</v>
      </c>
      <c r="BH2349" s="6">
        <f ca="1">IF(ISNUMBER('Descriptive Stats'!BF2349),'Descriptive Stats'!BF2349,#N/A)</f>
        <v>-0.6450419512753276</v>
      </c>
      <c r="BI2349" s="6">
        <f ca="1">IF(ISNUMBER('Descriptive Stats'!E2349),'Descriptive Stats'!E2349,#N/A)</f>
        <v>2</v>
      </c>
    </row>
    <row r="2350" spans="1:61" ht="14.4" x14ac:dyDescent="0.3">
      <c r="A2350" s="2">
        <f>ROW()</f>
        <v>2350</v>
      </c>
      <c r="B2350" s="56"/>
      <c r="C2350" s="8">
        <f t="shared" ca="1" si="369"/>
        <v>9</v>
      </c>
      <c r="D2350" s="8">
        <f t="shared" ca="1" si="370"/>
        <v>2</v>
      </c>
      <c r="E2350" s="50">
        <f t="shared" ca="1" si="364"/>
        <v>9</v>
      </c>
      <c r="F2350" s="2" t="str">
        <f t="shared" ca="1" si="371"/>
        <v/>
      </c>
      <c r="BD2350" s="49">
        <f t="shared" ca="1" si="366"/>
        <v>4819</v>
      </c>
      <c r="BE2350" s="3">
        <f t="shared" ca="1" si="365"/>
        <v>0.48185</v>
      </c>
      <c r="BF2350" s="3">
        <f t="shared" ca="1" si="367"/>
        <v>-4.5511009098988427E-2</v>
      </c>
      <c r="BG2350" s="9">
        <f t="shared" ca="1" si="368"/>
        <v>9</v>
      </c>
      <c r="BH2350" s="6">
        <f ca="1">IF(ISNUMBER('Descriptive Stats'!BF2350),'Descriptive Stats'!BF2350,#N/A)</f>
        <v>-4.5511009098988427E-2</v>
      </c>
      <c r="BI2350" s="6">
        <f ca="1">IF(ISNUMBER('Descriptive Stats'!E2350),'Descriptive Stats'!E2350,#N/A)</f>
        <v>9</v>
      </c>
    </row>
    <row r="2351" spans="1:61" ht="14.4" x14ac:dyDescent="0.3">
      <c r="A2351" s="2">
        <f>ROW()</f>
        <v>2351</v>
      </c>
      <c r="B2351" s="56"/>
      <c r="C2351" s="8">
        <f t="shared" ca="1" si="369"/>
        <v>23</v>
      </c>
      <c r="D2351" s="8">
        <f t="shared" ca="1" si="370"/>
        <v>9</v>
      </c>
      <c r="E2351" s="50">
        <f t="shared" ca="1" si="364"/>
        <v>0</v>
      </c>
      <c r="F2351" s="2" t="str">
        <f t="shared" ca="1" si="371"/>
        <v/>
      </c>
      <c r="BD2351" s="49">
        <f t="shared" ca="1" si="366"/>
        <v>815.5</v>
      </c>
      <c r="BE2351" s="3">
        <f t="shared" ca="1" si="365"/>
        <v>8.1500000000000003E-2</v>
      </c>
      <c r="BF2351" s="3">
        <f t="shared" ca="1" si="367"/>
        <v>-1.3950525282585462</v>
      </c>
      <c r="BG2351" s="9">
        <f t="shared" ca="1" si="368"/>
        <v>0</v>
      </c>
      <c r="BH2351" s="6">
        <f ca="1">IF(ISNUMBER('Descriptive Stats'!BF2351),'Descriptive Stats'!BF2351,#N/A)</f>
        <v>-1.3950525282585462</v>
      </c>
      <c r="BI2351" s="6">
        <f ca="1">IF(ISNUMBER('Descriptive Stats'!E2351),'Descriptive Stats'!E2351,#N/A)</f>
        <v>0</v>
      </c>
    </row>
    <row r="2352" spans="1:61" ht="14.4" x14ac:dyDescent="0.3">
      <c r="A2352" s="2">
        <f>ROW()</f>
        <v>2352</v>
      </c>
      <c r="B2352" s="56"/>
      <c r="C2352" s="8">
        <f t="shared" ca="1" si="369"/>
        <v>11</v>
      </c>
      <c r="D2352" s="8">
        <f t="shared" ca="1" si="370"/>
        <v>0</v>
      </c>
      <c r="E2352" s="50">
        <f t="shared" ca="1" si="364"/>
        <v>7</v>
      </c>
      <c r="F2352" s="2" t="str">
        <f t="shared" ca="1" si="371"/>
        <v/>
      </c>
      <c r="BD2352" s="49">
        <f t="shared" ca="1" si="366"/>
        <v>4473.5</v>
      </c>
      <c r="BE2352" s="3">
        <f t="shared" ca="1" si="365"/>
        <v>0.44729999999999998</v>
      </c>
      <c r="BF2352" s="3">
        <f t="shared" ca="1" si="367"/>
        <v>-0.13248586824472414</v>
      </c>
      <c r="BG2352" s="9">
        <f t="shared" ca="1" si="368"/>
        <v>7</v>
      </c>
      <c r="BH2352" s="6">
        <f ca="1">IF(ISNUMBER('Descriptive Stats'!BF2352),'Descriptive Stats'!BF2352,#N/A)</f>
        <v>-0.13248586824472414</v>
      </c>
      <c r="BI2352" s="6">
        <f ca="1">IF(ISNUMBER('Descriptive Stats'!E2352),'Descriptive Stats'!E2352,#N/A)</f>
        <v>7</v>
      </c>
    </row>
    <row r="2353" spans="1:61" ht="14.4" x14ac:dyDescent="0.3">
      <c r="A2353" s="2">
        <f>ROW()</f>
        <v>2353</v>
      </c>
      <c r="B2353" s="56"/>
      <c r="C2353" s="8">
        <f t="shared" ca="1" si="369"/>
        <v>19</v>
      </c>
      <c r="D2353" s="8">
        <f t="shared" ca="1" si="370"/>
        <v>7</v>
      </c>
      <c r="E2353" s="50">
        <f t="shared" ca="1" si="364"/>
        <v>0</v>
      </c>
      <c r="F2353" s="2" t="str">
        <f t="shared" ca="1" si="371"/>
        <v/>
      </c>
      <c r="BD2353" s="49">
        <f t="shared" ca="1" si="366"/>
        <v>815.5</v>
      </c>
      <c r="BE2353" s="3">
        <f t="shared" ca="1" si="365"/>
        <v>8.1500000000000003E-2</v>
      </c>
      <c r="BF2353" s="3">
        <f t="shared" ca="1" si="367"/>
        <v>-1.3950525282585462</v>
      </c>
      <c r="BG2353" s="9">
        <f t="shared" ca="1" si="368"/>
        <v>0</v>
      </c>
      <c r="BH2353" s="6">
        <f ca="1">IF(ISNUMBER('Descriptive Stats'!BF2353),'Descriptive Stats'!BF2353,#N/A)</f>
        <v>-1.3950525282585462</v>
      </c>
      <c r="BI2353" s="6">
        <f ca="1">IF(ISNUMBER('Descriptive Stats'!E2353),'Descriptive Stats'!E2353,#N/A)</f>
        <v>0</v>
      </c>
    </row>
    <row r="2354" spans="1:61" ht="14.4" x14ac:dyDescent="0.3">
      <c r="A2354" s="2">
        <f>ROW()</f>
        <v>2354</v>
      </c>
      <c r="B2354" s="56"/>
      <c r="C2354" s="8">
        <f t="shared" ca="1" si="369"/>
        <v>22</v>
      </c>
      <c r="D2354" s="8">
        <f t="shared" ca="1" si="370"/>
        <v>0</v>
      </c>
      <c r="E2354" s="50">
        <f t="shared" ca="1" si="364"/>
        <v>0</v>
      </c>
      <c r="F2354" s="2" t="str">
        <f t="shared" ca="1" si="371"/>
        <v/>
      </c>
      <c r="BD2354" s="49">
        <f t="shared" ca="1" si="366"/>
        <v>815.5</v>
      </c>
      <c r="BE2354" s="3">
        <f t="shared" ca="1" si="365"/>
        <v>8.1500000000000003E-2</v>
      </c>
      <c r="BF2354" s="3">
        <f t="shared" ca="1" si="367"/>
        <v>-1.3950525282585462</v>
      </c>
      <c r="BG2354" s="9">
        <f t="shared" ca="1" si="368"/>
        <v>0</v>
      </c>
      <c r="BH2354" s="6">
        <f ca="1">IF(ISNUMBER('Descriptive Stats'!BF2354),'Descriptive Stats'!BF2354,#N/A)</f>
        <v>-1.3950525282585462</v>
      </c>
      <c r="BI2354" s="6">
        <f ca="1">IF(ISNUMBER('Descriptive Stats'!E2354),'Descriptive Stats'!E2354,#N/A)</f>
        <v>0</v>
      </c>
    </row>
    <row r="2355" spans="1:61" ht="14.4" x14ac:dyDescent="0.3">
      <c r="A2355" s="2">
        <f>ROW()</f>
        <v>2355</v>
      </c>
      <c r="B2355" s="56"/>
      <c r="C2355" s="8">
        <f t="shared" ca="1" si="369"/>
        <v>4</v>
      </c>
      <c r="D2355" s="8">
        <f t="shared" ca="1" si="370"/>
        <v>0</v>
      </c>
      <c r="E2355" s="50">
        <f t="shared" ca="1" si="364"/>
        <v>1</v>
      </c>
      <c r="F2355" s="2" t="str">
        <f t="shared" ca="1" si="371"/>
        <v/>
      </c>
      <c r="BD2355" s="49">
        <f t="shared" ca="1" si="366"/>
        <v>1871</v>
      </c>
      <c r="BE2355" s="3">
        <f t="shared" ca="1" si="365"/>
        <v>0.18704999999999999</v>
      </c>
      <c r="BF2355" s="3">
        <f t="shared" ca="1" si="367"/>
        <v>-0.88881967520906158</v>
      </c>
      <c r="BG2355" s="9">
        <f t="shared" ca="1" si="368"/>
        <v>1</v>
      </c>
      <c r="BH2355" s="6">
        <f ca="1">IF(ISNUMBER('Descriptive Stats'!BF2355),'Descriptive Stats'!BF2355,#N/A)</f>
        <v>-0.88881967520906158</v>
      </c>
      <c r="BI2355" s="6">
        <f ca="1">IF(ISNUMBER('Descriptive Stats'!E2355),'Descriptive Stats'!E2355,#N/A)</f>
        <v>1</v>
      </c>
    </row>
    <row r="2356" spans="1:61" ht="14.4" x14ac:dyDescent="0.3">
      <c r="A2356" s="2">
        <f>ROW()</f>
        <v>2356</v>
      </c>
      <c r="B2356" s="56"/>
      <c r="C2356" s="8">
        <f t="shared" ca="1" si="369"/>
        <v>12</v>
      </c>
      <c r="D2356" s="8">
        <f t="shared" ca="1" si="370"/>
        <v>1</v>
      </c>
      <c r="E2356" s="50">
        <f t="shared" ca="1" si="364"/>
        <v>7</v>
      </c>
      <c r="F2356" s="2" t="str">
        <f t="shared" ca="1" si="371"/>
        <v/>
      </c>
      <c r="BD2356" s="49">
        <f t="shared" ca="1" si="366"/>
        <v>4473.5</v>
      </c>
      <c r="BE2356" s="3">
        <f t="shared" ca="1" si="365"/>
        <v>0.44729999999999998</v>
      </c>
      <c r="BF2356" s="3">
        <f t="shared" ca="1" si="367"/>
        <v>-0.13248586824472414</v>
      </c>
      <c r="BG2356" s="9">
        <f t="shared" ca="1" si="368"/>
        <v>7</v>
      </c>
      <c r="BH2356" s="6">
        <f ca="1">IF(ISNUMBER('Descriptive Stats'!BF2356),'Descriptive Stats'!BF2356,#N/A)</f>
        <v>-0.13248586824472414</v>
      </c>
      <c r="BI2356" s="6">
        <f ca="1">IF(ISNUMBER('Descriptive Stats'!E2356),'Descriptive Stats'!E2356,#N/A)</f>
        <v>7</v>
      </c>
    </row>
    <row r="2357" spans="1:61" ht="14.4" x14ac:dyDescent="0.3">
      <c r="A2357" s="2">
        <f>ROW()</f>
        <v>2357</v>
      </c>
      <c r="B2357" s="56"/>
      <c r="C2357" s="8">
        <f t="shared" ca="1" si="369"/>
        <v>6</v>
      </c>
      <c r="D2357" s="8">
        <f t="shared" ca="1" si="370"/>
        <v>7</v>
      </c>
      <c r="E2357" s="50">
        <f t="shared" ca="1" si="364"/>
        <v>2</v>
      </c>
      <c r="F2357" s="2" t="str">
        <f t="shared" ca="1" si="371"/>
        <v/>
      </c>
      <c r="BD2357" s="49">
        <f t="shared" ca="1" si="366"/>
        <v>2595</v>
      </c>
      <c r="BE2357" s="3">
        <f t="shared" ca="1" si="365"/>
        <v>0.25945000000000001</v>
      </c>
      <c r="BF2357" s="3">
        <f t="shared" ca="1" si="367"/>
        <v>-0.6450419512753276</v>
      </c>
      <c r="BG2357" s="9">
        <f t="shared" ca="1" si="368"/>
        <v>2</v>
      </c>
      <c r="BH2357" s="6">
        <f ca="1">IF(ISNUMBER('Descriptive Stats'!BF2357),'Descriptive Stats'!BF2357,#N/A)</f>
        <v>-0.6450419512753276</v>
      </c>
      <c r="BI2357" s="6">
        <f ca="1">IF(ISNUMBER('Descriptive Stats'!E2357),'Descriptive Stats'!E2357,#N/A)</f>
        <v>2</v>
      </c>
    </row>
    <row r="2358" spans="1:61" ht="14.4" x14ac:dyDescent="0.3">
      <c r="A2358" s="2">
        <f>ROW()</f>
        <v>2358</v>
      </c>
      <c r="B2358" s="56"/>
      <c r="C2358" s="8">
        <f t="shared" ca="1" si="369"/>
        <v>9</v>
      </c>
      <c r="D2358" s="8">
        <f t="shared" ca="1" si="370"/>
        <v>2</v>
      </c>
      <c r="E2358" s="50">
        <f t="shared" ca="1" si="364"/>
        <v>0</v>
      </c>
      <c r="F2358" s="2" t="str">
        <f t="shared" ca="1" si="371"/>
        <v/>
      </c>
      <c r="BD2358" s="49">
        <f t="shared" ca="1" si="366"/>
        <v>815.5</v>
      </c>
      <c r="BE2358" s="3">
        <f t="shared" ca="1" si="365"/>
        <v>8.1500000000000003E-2</v>
      </c>
      <c r="BF2358" s="3">
        <f t="shared" ca="1" si="367"/>
        <v>-1.3950525282585462</v>
      </c>
      <c r="BG2358" s="9">
        <f t="shared" ca="1" si="368"/>
        <v>0</v>
      </c>
      <c r="BH2358" s="6">
        <f ca="1">IF(ISNUMBER('Descriptive Stats'!BF2358),'Descriptive Stats'!BF2358,#N/A)</f>
        <v>-1.3950525282585462</v>
      </c>
      <c r="BI2358" s="6">
        <f ca="1">IF(ISNUMBER('Descriptive Stats'!E2358),'Descriptive Stats'!E2358,#N/A)</f>
        <v>0</v>
      </c>
    </row>
    <row r="2359" spans="1:61" ht="14.4" x14ac:dyDescent="0.3">
      <c r="A2359" s="2">
        <f>ROW()</f>
        <v>2359</v>
      </c>
      <c r="B2359" s="56"/>
      <c r="C2359" s="8">
        <f t="shared" ca="1" si="369"/>
        <v>4</v>
      </c>
      <c r="D2359" s="8">
        <f t="shared" ca="1" si="370"/>
        <v>0</v>
      </c>
      <c r="E2359" s="50">
        <f t="shared" ca="1" si="364"/>
        <v>1</v>
      </c>
      <c r="F2359" s="2" t="str">
        <f t="shared" ca="1" si="371"/>
        <v/>
      </c>
      <c r="BD2359" s="49">
        <f t="shared" ca="1" si="366"/>
        <v>1871</v>
      </c>
      <c r="BE2359" s="3">
        <f t="shared" ca="1" si="365"/>
        <v>0.18704999999999999</v>
      </c>
      <c r="BF2359" s="3">
        <f t="shared" ca="1" si="367"/>
        <v>-0.88881967520906158</v>
      </c>
      <c r="BG2359" s="9">
        <f t="shared" ca="1" si="368"/>
        <v>1</v>
      </c>
      <c r="BH2359" s="6">
        <f ca="1">IF(ISNUMBER('Descriptive Stats'!BF2359),'Descriptive Stats'!BF2359,#N/A)</f>
        <v>-0.88881967520906158</v>
      </c>
      <c r="BI2359" s="6">
        <f ca="1">IF(ISNUMBER('Descriptive Stats'!E2359),'Descriptive Stats'!E2359,#N/A)</f>
        <v>1</v>
      </c>
    </row>
    <row r="2360" spans="1:61" ht="14.4" x14ac:dyDescent="0.3">
      <c r="A2360" s="2">
        <f>ROW()</f>
        <v>2360</v>
      </c>
      <c r="B2360" s="56"/>
      <c r="C2360" s="8">
        <f t="shared" ca="1" si="369"/>
        <v>12</v>
      </c>
      <c r="D2360" s="8">
        <f t="shared" ca="1" si="370"/>
        <v>1</v>
      </c>
      <c r="E2360" s="50">
        <f t="shared" ca="1" si="364"/>
        <v>0</v>
      </c>
      <c r="F2360" s="2" t="str">
        <f t="shared" ca="1" si="371"/>
        <v/>
      </c>
      <c r="BD2360" s="49">
        <f t="shared" ca="1" si="366"/>
        <v>815.5</v>
      </c>
      <c r="BE2360" s="3">
        <f t="shared" ca="1" si="365"/>
        <v>8.1500000000000003E-2</v>
      </c>
      <c r="BF2360" s="3">
        <f t="shared" ca="1" si="367"/>
        <v>-1.3950525282585462</v>
      </c>
      <c r="BG2360" s="9">
        <f t="shared" ca="1" si="368"/>
        <v>0</v>
      </c>
      <c r="BH2360" s="6">
        <f ca="1">IF(ISNUMBER('Descriptive Stats'!BF2360),'Descriptive Stats'!BF2360,#N/A)</f>
        <v>-1.3950525282585462</v>
      </c>
      <c r="BI2360" s="6">
        <f ca="1">IF(ISNUMBER('Descriptive Stats'!E2360),'Descriptive Stats'!E2360,#N/A)</f>
        <v>0</v>
      </c>
    </row>
    <row r="2361" spans="1:61" ht="14.4" x14ac:dyDescent="0.3">
      <c r="A2361" s="2">
        <f>ROW()</f>
        <v>2361</v>
      </c>
      <c r="B2361" s="56"/>
      <c r="C2361" s="8">
        <f t="shared" ca="1" si="369"/>
        <v>18</v>
      </c>
      <c r="D2361" s="8">
        <f t="shared" ca="1" si="370"/>
        <v>0</v>
      </c>
      <c r="E2361" s="50">
        <f t="shared" ca="1" si="364"/>
        <v>9</v>
      </c>
      <c r="F2361" s="2" t="str">
        <f t="shared" ca="1" si="371"/>
        <v/>
      </c>
      <c r="BD2361" s="49">
        <f t="shared" ca="1" si="366"/>
        <v>4819</v>
      </c>
      <c r="BE2361" s="3">
        <f t="shared" ca="1" si="365"/>
        <v>0.48185</v>
      </c>
      <c r="BF2361" s="3">
        <f t="shared" ca="1" si="367"/>
        <v>-4.5511009098988427E-2</v>
      </c>
      <c r="BG2361" s="9">
        <f t="shared" ca="1" si="368"/>
        <v>9</v>
      </c>
      <c r="BH2361" s="6">
        <f ca="1">IF(ISNUMBER('Descriptive Stats'!BF2361),'Descriptive Stats'!BF2361,#N/A)</f>
        <v>-4.5511009098988427E-2</v>
      </c>
      <c r="BI2361" s="6">
        <f ca="1">IF(ISNUMBER('Descriptive Stats'!E2361),'Descriptive Stats'!E2361,#N/A)</f>
        <v>9</v>
      </c>
    </row>
    <row r="2362" spans="1:61" ht="14.4" x14ac:dyDescent="0.3">
      <c r="A2362" s="2">
        <f>ROW()</f>
        <v>2362</v>
      </c>
      <c r="B2362" s="56"/>
      <c r="C2362" s="8">
        <f t="shared" ca="1" si="369"/>
        <v>23</v>
      </c>
      <c r="D2362" s="8">
        <f t="shared" ca="1" si="370"/>
        <v>9</v>
      </c>
      <c r="E2362" s="50">
        <f t="shared" ca="1" si="364"/>
        <v>3</v>
      </c>
      <c r="F2362" s="2" t="str">
        <f t="shared" ca="1" si="371"/>
        <v/>
      </c>
      <c r="BD2362" s="49">
        <f t="shared" ca="1" si="366"/>
        <v>3200</v>
      </c>
      <c r="BE2362" s="3">
        <f t="shared" ca="1" si="365"/>
        <v>0.31995000000000001</v>
      </c>
      <c r="BF2362" s="3">
        <f t="shared" ca="1" si="367"/>
        <v>-0.46783862043457014</v>
      </c>
      <c r="BG2362" s="9">
        <f t="shared" ca="1" si="368"/>
        <v>3</v>
      </c>
      <c r="BH2362" s="6">
        <f ca="1">IF(ISNUMBER('Descriptive Stats'!BF2362),'Descriptive Stats'!BF2362,#N/A)</f>
        <v>-0.46783862043457014</v>
      </c>
      <c r="BI2362" s="6">
        <f ca="1">IF(ISNUMBER('Descriptive Stats'!E2362),'Descriptive Stats'!E2362,#N/A)</f>
        <v>3</v>
      </c>
    </row>
    <row r="2363" spans="1:61" ht="14.4" x14ac:dyDescent="0.3">
      <c r="A2363" s="2">
        <f>ROW()</f>
        <v>2363</v>
      </c>
      <c r="B2363" s="56"/>
      <c r="C2363" s="8">
        <f t="shared" ca="1" si="369"/>
        <v>10</v>
      </c>
      <c r="D2363" s="8">
        <f t="shared" ca="1" si="370"/>
        <v>3</v>
      </c>
      <c r="E2363" s="50">
        <f t="shared" ca="1" si="364"/>
        <v>2</v>
      </c>
      <c r="F2363" s="2" t="str">
        <f t="shared" ca="1" si="371"/>
        <v/>
      </c>
      <c r="BD2363" s="49">
        <f t="shared" ca="1" si="366"/>
        <v>2595</v>
      </c>
      <c r="BE2363" s="3">
        <f t="shared" ca="1" si="365"/>
        <v>0.25945000000000001</v>
      </c>
      <c r="BF2363" s="3">
        <f t="shared" ca="1" si="367"/>
        <v>-0.6450419512753276</v>
      </c>
      <c r="BG2363" s="9">
        <f t="shared" ca="1" si="368"/>
        <v>2</v>
      </c>
      <c r="BH2363" s="6">
        <f ca="1">IF(ISNUMBER('Descriptive Stats'!BF2363),'Descriptive Stats'!BF2363,#N/A)</f>
        <v>-0.6450419512753276</v>
      </c>
      <c r="BI2363" s="6">
        <f ca="1">IF(ISNUMBER('Descriptive Stats'!E2363),'Descriptive Stats'!E2363,#N/A)</f>
        <v>2</v>
      </c>
    </row>
    <row r="2364" spans="1:61" ht="14.4" x14ac:dyDescent="0.3">
      <c r="A2364" s="2">
        <f>ROW()</f>
        <v>2364</v>
      </c>
      <c r="B2364" s="56"/>
      <c r="C2364" s="8">
        <f t="shared" ca="1" si="369"/>
        <v>3</v>
      </c>
      <c r="D2364" s="8">
        <f t="shared" ca="1" si="370"/>
        <v>2</v>
      </c>
      <c r="E2364" s="50">
        <f t="shared" ca="1" si="364"/>
        <v>0</v>
      </c>
      <c r="F2364" s="2" t="str">
        <f t="shared" ca="1" si="371"/>
        <v/>
      </c>
      <c r="BD2364" s="49">
        <f t="shared" ca="1" si="366"/>
        <v>815.5</v>
      </c>
      <c r="BE2364" s="3">
        <f t="shared" ca="1" si="365"/>
        <v>8.1500000000000003E-2</v>
      </c>
      <c r="BF2364" s="3">
        <f t="shared" ca="1" si="367"/>
        <v>-1.3950525282585462</v>
      </c>
      <c r="BG2364" s="9">
        <f t="shared" ca="1" si="368"/>
        <v>0</v>
      </c>
      <c r="BH2364" s="6">
        <f ca="1">IF(ISNUMBER('Descriptive Stats'!BF2364),'Descriptive Stats'!BF2364,#N/A)</f>
        <v>-1.3950525282585462</v>
      </c>
      <c r="BI2364" s="6">
        <f ca="1">IF(ISNUMBER('Descriptive Stats'!E2364),'Descriptive Stats'!E2364,#N/A)</f>
        <v>0</v>
      </c>
    </row>
    <row r="2365" spans="1:61" ht="14.4" x14ac:dyDescent="0.3">
      <c r="A2365" s="2">
        <f>ROW()</f>
        <v>2365</v>
      </c>
      <c r="B2365" s="56"/>
      <c r="C2365" s="8">
        <f t="shared" ca="1" si="369"/>
        <v>20</v>
      </c>
      <c r="D2365" s="8">
        <f t="shared" ca="1" si="370"/>
        <v>0</v>
      </c>
      <c r="E2365" s="50">
        <f t="shared" ca="1" si="364"/>
        <v>2</v>
      </c>
      <c r="F2365" s="2" t="str">
        <f t="shared" ca="1" si="371"/>
        <v/>
      </c>
      <c r="BD2365" s="49">
        <f t="shared" ca="1" si="366"/>
        <v>2595</v>
      </c>
      <c r="BE2365" s="3">
        <f t="shared" ca="1" si="365"/>
        <v>0.25945000000000001</v>
      </c>
      <c r="BF2365" s="3">
        <f t="shared" ca="1" si="367"/>
        <v>-0.6450419512753276</v>
      </c>
      <c r="BG2365" s="9">
        <f t="shared" ca="1" si="368"/>
        <v>2</v>
      </c>
      <c r="BH2365" s="6">
        <f ca="1">IF(ISNUMBER('Descriptive Stats'!BF2365),'Descriptive Stats'!BF2365,#N/A)</f>
        <v>-0.6450419512753276</v>
      </c>
      <c r="BI2365" s="6">
        <f ca="1">IF(ISNUMBER('Descriptive Stats'!E2365),'Descriptive Stats'!E2365,#N/A)</f>
        <v>2</v>
      </c>
    </row>
    <row r="2366" spans="1:61" ht="14.4" x14ac:dyDescent="0.3">
      <c r="A2366" s="2">
        <f>ROW()</f>
        <v>2366</v>
      </c>
      <c r="B2366" s="56"/>
      <c r="C2366" s="8">
        <f t="shared" ca="1" si="369"/>
        <v>3</v>
      </c>
      <c r="D2366" s="8">
        <f t="shared" ca="1" si="370"/>
        <v>2</v>
      </c>
      <c r="E2366" s="50">
        <f t="shared" ca="1" si="364"/>
        <v>3</v>
      </c>
      <c r="F2366" s="2" t="str">
        <f t="shared" ca="1" si="371"/>
        <v/>
      </c>
      <c r="BD2366" s="49">
        <f t="shared" ca="1" si="366"/>
        <v>3200</v>
      </c>
      <c r="BE2366" s="3">
        <f t="shared" ca="1" si="365"/>
        <v>0.31995000000000001</v>
      </c>
      <c r="BF2366" s="3">
        <f t="shared" ca="1" si="367"/>
        <v>-0.46783862043457014</v>
      </c>
      <c r="BG2366" s="9">
        <f t="shared" ca="1" si="368"/>
        <v>3</v>
      </c>
      <c r="BH2366" s="6">
        <f ca="1">IF(ISNUMBER('Descriptive Stats'!BF2366),'Descriptive Stats'!BF2366,#N/A)</f>
        <v>-0.46783862043457014</v>
      </c>
      <c r="BI2366" s="6">
        <f ca="1">IF(ISNUMBER('Descriptive Stats'!E2366),'Descriptive Stats'!E2366,#N/A)</f>
        <v>3</v>
      </c>
    </row>
    <row r="2367" spans="1:61" ht="14.4" x14ac:dyDescent="0.3">
      <c r="A2367" s="2">
        <f>ROW()</f>
        <v>2367</v>
      </c>
      <c r="B2367" s="56"/>
      <c r="C2367" s="8">
        <f t="shared" ca="1" si="369"/>
        <v>10</v>
      </c>
      <c r="D2367" s="8">
        <f t="shared" ca="1" si="370"/>
        <v>3</v>
      </c>
      <c r="E2367" s="50">
        <f t="shared" ca="1" si="364"/>
        <v>0</v>
      </c>
      <c r="F2367" s="2" t="str">
        <f t="shared" ca="1" si="371"/>
        <v/>
      </c>
      <c r="BD2367" s="49">
        <f t="shared" ca="1" si="366"/>
        <v>815.5</v>
      </c>
      <c r="BE2367" s="3">
        <f t="shared" ca="1" si="365"/>
        <v>8.1500000000000003E-2</v>
      </c>
      <c r="BF2367" s="3">
        <f t="shared" ca="1" si="367"/>
        <v>-1.3950525282585462</v>
      </c>
      <c r="BG2367" s="9">
        <f t="shared" ca="1" si="368"/>
        <v>0</v>
      </c>
      <c r="BH2367" s="6">
        <f ca="1">IF(ISNUMBER('Descriptive Stats'!BF2367),'Descriptive Stats'!BF2367,#N/A)</f>
        <v>-1.3950525282585462</v>
      </c>
      <c r="BI2367" s="6">
        <f ca="1">IF(ISNUMBER('Descriptive Stats'!E2367),'Descriptive Stats'!E2367,#N/A)</f>
        <v>0</v>
      </c>
    </row>
    <row r="2368" spans="1:61" ht="14.4" x14ac:dyDescent="0.3">
      <c r="A2368" s="2">
        <f>ROW()</f>
        <v>2368</v>
      </c>
      <c r="B2368" s="56"/>
      <c r="C2368" s="8">
        <f t="shared" ca="1" si="369"/>
        <v>11</v>
      </c>
      <c r="D2368" s="8">
        <f t="shared" ca="1" si="370"/>
        <v>0</v>
      </c>
      <c r="E2368" s="50">
        <f t="shared" ca="1" si="364"/>
        <v>6</v>
      </c>
      <c r="F2368" s="2" t="str">
        <f t="shared" ca="1" si="371"/>
        <v/>
      </c>
      <c r="BD2368" s="49">
        <f t="shared" ca="1" si="366"/>
        <v>3900</v>
      </c>
      <c r="BE2368" s="3">
        <f t="shared" ca="1" si="365"/>
        <v>0.38995000000000002</v>
      </c>
      <c r="BF2368" s="3">
        <f t="shared" ca="1" si="367"/>
        <v>-0.2794493539703507</v>
      </c>
      <c r="BG2368" s="9">
        <f t="shared" ca="1" si="368"/>
        <v>6</v>
      </c>
      <c r="BH2368" s="6">
        <f ca="1">IF(ISNUMBER('Descriptive Stats'!BF2368),'Descriptive Stats'!BF2368,#N/A)</f>
        <v>-0.2794493539703507</v>
      </c>
      <c r="BI2368" s="6">
        <f ca="1">IF(ISNUMBER('Descriptive Stats'!E2368),'Descriptive Stats'!E2368,#N/A)</f>
        <v>6</v>
      </c>
    </row>
    <row r="2369" spans="1:61" ht="14.4" x14ac:dyDescent="0.3">
      <c r="A2369" s="2">
        <f>ROW()</f>
        <v>2369</v>
      </c>
      <c r="B2369" s="56"/>
      <c r="C2369" s="8">
        <f t="shared" ca="1" si="369"/>
        <v>5</v>
      </c>
      <c r="D2369" s="8">
        <f t="shared" ca="1" si="370"/>
        <v>6</v>
      </c>
      <c r="E2369" s="50">
        <f t="shared" ca="1" si="364"/>
        <v>2</v>
      </c>
      <c r="F2369" s="2" t="str">
        <f t="shared" ca="1" si="371"/>
        <v/>
      </c>
      <c r="BD2369" s="49">
        <f t="shared" ca="1" si="366"/>
        <v>2595</v>
      </c>
      <c r="BE2369" s="3">
        <f t="shared" ca="1" si="365"/>
        <v>0.25945000000000001</v>
      </c>
      <c r="BF2369" s="3">
        <f t="shared" ca="1" si="367"/>
        <v>-0.6450419512753276</v>
      </c>
      <c r="BG2369" s="9">
        <f t="shared" ca="1" si="368"/>
        <v>2</v>
      </c>
      <c r="BH2369" s="6">
        <f ca="1">IF(ISNUMBER('Descriptive Stats'!BF2369),'Descriptive Stats'!BF2369,#N/A)</f>
        <v>-0.6450419512753276</v>
      </c>
      <c r="BI2369" s="6">
        <f ca="1">IF(ISNUMBER('Descriptive Stats'!E2369),'Descriptive Stats'!E2369,#N/A)</f>
        <v>2</v>
      </c>
    </row>
    <row r="2370" spans="1:61" ht="14.4" x14ac:dyDescent="0.3">
      <c r="A2370" s="2">
        <f>ROW()</f>
        <v>2370</v>
      </c>
      <c r="B2370" s="56"/>
      <c r="C2370" s="8">
        <f t="shared" ca="1" si="369"/>
        <v>21</v>
      </c>
      <c r="D2370" s="8">
        <f t="shared" ca="1" si="370"/>
        <v>2</v>
      </c>
      <c r="E2370" s="50">
        <f t="shared" ca="1" si="364"/>
        <v>15</v>
      </c>
      <c r="F2370" s="2" t="str">
        <f t="shared" ca="1" si="371"/>
        <v/>
      </c>
      <c r="BD2370" s="49">
        <f t="shared" ca="1" si="366"/>
        <v>5051.5</v>
      </c>
      <c r="BE2370" s="3">
        <f t="shared" ca="1" si="365"/>
        <v>0.50509999999999999</v>
      </c>
      <c r="BF2370" s="3">
        <f t="shared" ca="1" si="367"/>
        <v>1.2784152420787677E-2</v>
      </c>
      <c r="BG2370" s="9">
        <f t="shared" ca="1" si="368"/>
        <v>15</v>
      </c>
      <c r="BH2370" s="6">
        <f ca="1">IF(ISNUMBER('Descriptive Stats'!BF2370),'Descriptive Stats'!BF2370,#N/A)</f>
        <v>1.2784152420787677E-2</v>
      </c>
      <c r="BI2370" s="6">
        <f ca="1">IF(ISNUMBER('Descriptive Stats'!E2370),'Descriptive Stats'!E2370,#N/A)</f>
        <v>15</v>
      </c>
    </row>
    <row r="2371" spans="1:61" ht="14.4" x14ac:dyDescent="0.3">
      <c r="A2371" s="2">
        <f>ROW()</f>
        <v>2371</v>
      </c>
      <c r="B2371" s="56"/>
      <c r="C2371" s="8">
        <f t="shared" ca="1" si="369"/>
        <v>24</v>
      </c>
      <c r="D2371" s="8">
        <f t="shared" ca="1" si="370"/>
        <v>15</v>
      </c>
      <c r="E2371" s="50">
        <f t="shared" ref="E2371:E2434" ca="1" si="372">IF(0=MOD(ROW(),$J$1),AVERAGE(OFFSET($D$2,ROW()-$J$1,0,$J$1,1)),"")</f>
        <v>9</v>
      </c>
      <c r="F2371" s="2" t="str">
        <f t="shared" ca="1" si="371"/>
        <v/>
      </c>
      <c r="BD2371" s="49">
        <f t="shared" ca="1" si="366"/>
        <v>4819</v>
      </c>
      <c r="BE2371" s="3">
        <f t="shared" ca="1" si="365"/>
        <v>0.48185</v>
      </c>
      <c r="BF2371" s="3">
        <f t="shared" ca="1" si="367"/>
        <v>-4.5511009098988427E-2</v>
      </c>
      <c r="BG2371" s="9">
        <f t="shared" ca="1" si="368"/>
        <v>9</v>
      </c>
      <c r="BH2371" s="6">
        <f ca="1">IF(ISNUMBER('Descriptive Stats'!BF2371),'Descriptive Stats'!BF2371,#N/A)</f>
        <v>-4.5511009098988427E-2</v>
      </c>
      <c r="BI2371" s="6">
        <f ca="1">IF(ISNUMBER('Descriptive Stats'!E2371),'Descriptive Stats'!E2371,#N/A)</f>
        <v>9</v>
      </c>
    </row>
    <row r="2372" spans="1:61" ht="14.4" x14ac:dyDescent="0.3">
      <c r="A2372" s="2">
        <f>ROW()</f>
        <v>2372</v>
      </c>
      <c r="B2372" s="56"/>
      <c r="C2372" s="8">
        <f t="shared" ca="1" si="369"/>
        <v>23</v>
      </c>
      <c r="D2372" s="8">
        <f t="shared" ca="1" si="370"/>
        <v>9</v>
      </c>
      <c r="E2372" s="50">
        <f t="shared" ca="1" si="372"/>
        <v>6</v>
      </c>
      <c r="F2372" s="2" t="str">
        <f t="shared" ca="1" si="371"/>
        <v/>
      </c>
      <c r="BD2372" s="49">
        <f t="shared" ca="1" si="366"/>
        <v>3900</v>
      </c>
      <c r="BE2372" s="3">
        <f t="shared" ca="1" si="365"/>
        <v>0.38995000000000002</v>
      </c>
      <c r="BF2372" s="3">
        <f t="shared" ca="1" si="367"/>
        <v>-0.2794493539703507</v>
      </c>
      <c r="BG2372" s="9">
        <f t="shared" ca="1" si="368"/>
        <v>6</v>
      </c>
      <c r="BH2372" s="6">
        <f ca="1">IF(ISNUMBER('Descriptive Stats'!BF2372),'Descriptive Stats'!BF2372,#N/A)</f>
        <v>-0.2794493539703507</v>
      </c>
      <c r="BI2372" s="6">
        <f ca="1">IF(ISNUMBER('Descriptive Stats'!E2372),'Descriptive Stats'!E2372,#N/A)</f>
        <v>6</v>
      </c>
    </row>
    <row r="2373" spans="1:61" ht="14.4" x14ac:dyDescent="0.3">
      <c r="A2373" s="2">
        <f>ROW()</f>
        <v>2373</v>
      </c>
      <c r="B2373" s="56"/>
      <c r="C2373" s="8">
        <f t="shared" ca="1" si="369"/>
        <v>2</v>
      </c>
      <c r="D2373" s="8">
        <f t="shared" ca="1" si="370"/>
        <v>6</v>
      </c>
      <c r="E2373" s="50">
        <f t="shared" ca="1" si="372"/>
        <v>6</v>
      </c>
      <c r="F2373" s="2" t="str">
        <f t="shared" ca="1" si="371"/>
        <v/>
      </c>
      <c r="BD2373" s="49">
        <f t="shared" ca="1" si="366"/>
        <v>3900</v>
      </c>
      <c r="BE2373" s="3">
        <f t="shared" ca="1" si="365"/>
        <v>0.38995000000000002</v>
      </c>
      <c r="BF2373" s="3">
        <f t="shared" ca="1" si="367"/>
        <v>-0.2794493539703507</v>
      </c>
      <c r="BG2373" s="9">
        <f t="shared" ca="1" si="368"/>
        <v>6</v>
      </c>
      <c r="BH2373" s="6">
        <f ca="1">IF(ISNUMBER('Descriptive Stats'!BF2373),'Descriptive Stats'!BF2373,#N/A)</f>
        <v>-0.2794493539703507</v>
      </c>
      <c r="BI2373" s="6">
        <f ca="1">IF(ISNUMBER('Descriptive Stats'!E2373),'Descriptive Stats'!E2373,#N/A)</f>
        <v>6</v>
      </c>
    </row>
    <row r="2374" spans="1:61" ht="14.4" x14ac:dyDescent="0.3">
      <c r="A2374" s="2">
        <f>ROW()</f>
        <v>2374</v>
      </c>
      <c r="B2374" s="56"/>
      <c r="C2374" s="8">
        <f t="shared" ca="1" si="369"/>
        <v>5</v>
      </c>
      <c r="D2374" s="8">
        <f t="shared" ca="1" si="370"/>
        <v>6</v>
      </c>
      <c r="E2374" s="50">
        <f t="shared" ca="1" si="372"/>
        <v>0</v>
      </c>
      <c r="F2374" s="2" t="str">
        <f t="shared" ca="1" si="371"/>
        <v/>
      </c>
      <c r="BD2374" s="49">
        <f t="shared" ca="1" si="366"/>
        <v>815.5</v>
      </c>
      <c r="BE2374" s="3">
        <f t="shared" ca="1" si="365"/>
        <v>8.1500000000000003E-2</v>
      </c>
      <c r="BF2374" s="3">
        <f t="shared" ca="1" si="367"/>
        <v>-1.3950525282585462</v>
      </c>
      <c r="BG2374" s="9">
        <f t="shared" ca="1" si="368"/>
        <v>0</v>
      </c>
      <c r="BH2374" s="6">
        <f ca="1">IF(ISNUMBER('Descriptive Stats'!BF2374),'Descriptive Stats'!BF2374,#N/A)</f>
        <v>-1.3950525282585462</v>
      </c>
      <c r="BI2374" s="6">
        <f ca="1">IF(ISNUMBER('Descriptive Stats'!E2374),'Descriptive Stats'!E2374,#N/A)</f>
        <v>0</v>
      </c>
    </row>
    <row r="2375" spans="1:61" ht="14.4" x14ac:dyDescent="0.3">
      <c r="A2375" s="2">
        <f>ROW()</f>
        <v>2375</v>
      </c>
      <c r="B2375" s="56"/>
      <c r="C2375" s="8">
        <f t="shared" ca="1" si="369"/>
        <v>20</v>
      </c>
      <c r="D2375" s="8">
        <f t="shared" ca="1" si="370"/>
        <v>0</v>
      </c>
      <c r="E2375" s="50">
        <f t="shared" ca="1" si="372"/>
        <v>6</v>
      </c>
      <c r="F2375" s="2" t="str">
        <f t="shared" ca="1" si="371"/>
        <v/>
      </c>
      <c r="BD2375" s="49">
        <f t="shared" ca="1" si="366"/>
        <v>3900</v>
      </c>
      <c r="BE2375" s="3">
        <f t="shared" ref="BE2375:BE2438" ca="1" si="373">IF(ISNUMBER(BD2375),(BD2375-0.5)/$BK$4,"")</f>
        <v>0.38995000000000002</v>
      </c>
      <c r="BF2375" s="3">
        <f t="shared" ca="1" si="367"/>
        <v>-0.2794493539703507</v>
      </c>
      <c r="BG2375" s="9">
        <f t="shared" ca="1" si="368"/>
        <v>6</v>
      </c>
      <c r="BH2375" s="6">
        <f ca="1">IF(ISNUMBER('Descriptive Stats'!BF2375),'Descriptive Stats'!BF2375,#N/A)</f>
        <v>-0.2794493539703507</v>
      </c>
      <c r="BI2375" s="6">
        <f ca="1">IF(ISNUMBER('Descriptive Stats'!E2375),'Descriptive Stats'!E2375,#N/A)</f>
        <v>6</v>
      </c>
    </row>
    <row r="2376" spans="1:61" ht="14.4" x14ac:dyDescent="0.3">
      <c r="A2376" s="2">
        <f>ROW()</f>
        <v>2376</v>
      </c>
      <c r="B2376" s="56"/>
      <c r="C2376" s="8">
        <f t="shared" ca="1" si="369"/>
        <v>16</v>
      </c>
      <c r="D2376" s="8">
        <f t="shared" ca="1" si="370"/>
        <v>6</v>
      </c>
      <c r="E2376" s="50">
        <f t="shared" ca="1" si="372"/>
        <v>9</v>
      </c>
      <c r="F2376" s="2" t="str">
        <f t="shared" ca="1" si="371"/>
        <v/>
      </c>
      <c r="BD2376" s="49">
        <f t="shared" ref="BD2376:BD2439" ca="1" si="374">IF(ISNUMBER(BG2376),_xlfn.RANK.AVG(BG2376,$BG$2:$BG$5414,1),"")</f>
        <v>4819</v>
      </c>
      <c r="BE2376" s="3">
        <f t="shared" ca="1" si="373"/>
        <v>0.48185</v>
      </c>
      <c r="BF2376" s="3">
        <f t="shared" ca="1" si="367"/>
        <v>-4.5511009098988427E-2</v>
      </c>
      <c r="BG2376" s="9">
        <f t="shared" ca="1" si="368"/>
        <v>9</v>
      </c>
      <c r="BH2376" s="6">
        <f ca="1">IF(ISNUMBER('Descriptive Stats'!BF2376),'Descriptive Stats'!BF2376,#N/A)</f>
        <v>-4.5511009098988427E-2</v>
      </c>
      <c r="BI2376" s="6">
        <f ca="1">IF(ISNUMBER('Descriptive Stats'!E2376),'Descriptive Stats'!E2376,#N/A)</f>
        <v>9</v>
      </c>
    </row>
    <row r="2377" spans="1:61" ht="14.4" x14ac:dyDescent="0.3">
      <c r="A2377" s="2">
        <f>ROW()</f>
        <v>2377</v>
      </c>
      <c r="B2377" s="56"/>
      <c r="C2377" s="8">
        <f t="shared" ca="1" si="369"/>
        <v>23</v>
      </c>
      <c r="D2377" s="8">
        <f t="shared" ca="1" si="370"/>
        <v>9</v>
      </c>
      <c r="E2377" s="50">
        <f t="shared" ca="1" si="372"/>
        <v>1</v>
      </c>
      <c r="F2377" s="2" t="str">
        <f t="shared" ca="1" si="371"/>
        <v/>
      </c>
      <c r="BD2377" s="49">
        <f t="shared" ca="1" si="374"/>
        <v>1871</v>
      </c>
      <c r="BE2377" s="3">
        <f t="shared" ca="1" si="373"/>
        <v>0.18704999999999999</v>
      </c>
      <c r="BF2377" s="3">
        <f t="shared" ref="BF2377:BF2440" ca="1" si="375">IF(ISNUMBER(BE2377),_xlfn.NORM.INV(BE2377,0,1),"")</f>
        <v>-0.88881967520906158</v>
      </c>
      <c r="BG2377" s="9">
        <f t="shared" ref="BG2377:BG2440" ca="1" si="376">IF(ISNUMBER(E2377),E2377,"")</f>
        <v>1</v>
      </c>
      <c r="BH2377" s="6">
        <f ca="1">IF(ISNUMBER('Descriptive Stats'!BF2377),'Descriptive Stats'!BF2377,#N/A)</f>
        <v>-0.88881967520906158</v>
      </c>
      <c r="BI2377" s="6">
        <f ca="1">IF(ISNUMBER('Descriptive Stats'!E2377),'Descriptive Stats'!E2377,#N/A)</f>
        <v>1</v>
      </c>
    </row>
    <row r="2378" spans="1:61" ht="14.4" x14ac:dyDescent="0.3">
      <c r="A2378" s="2">
        <f>ROW()</f>
        <v>2378</v>
      </c>
      <c r="B2378" s="56"/>
      <c r="C2378" s="8">
        <f t="shared" ca="1" si="369"/>
        <v>8</v>
      </c>
      <c r="D2378" s="8">
        <f t="shared" ca="1" si="370"/>
        <v>1</v>
      </c>
      <c r="E2378" s="50">
        <f t="shared" ca="1" si="372"/>
        <v>9</v>
      </c>
      <c r="F2378" s="2" t="str">
        <f t="shared" ca="1" si="371"/>
        <v/>
      </c>
      <c r="BD2378" s="49">
        <f t="shared" ca="1" si="374"/>
        <v>4819</v>
      </c>
      <c r="BE2378" s="3">
        <f t="shared" ca="1" si="373"/>
        <v>0.48185</v>
      </c>
      <c r="BF2378" s="3">
        <f t="shared" ca="1" si="375"/>
        <v>-4.5511009098988427E-2</v>
      </c>
      <c r="BG2378" s="9">
        <f t="shared" ca="1" si="376"/>
        <v>9</v>
      </c>
      <c r="BH2378" s="6">
        <f ca="1">IF(ISNUMBER('Descriptive Stats'!BF2378),'Descriptive Stats'!BF2378,#N/A)</f>
        <v>-4.5511009098988427E-2</v>
      </c>
      <c r="BI2378" s="6">
        <f ca="1">IF(ISNUMBER('Descriptive Stats'!E2378),'Descriptive Stats'!E2378,#N/A)</f>
        <v>9</v>
      </c>
    </row>
    <row r="2379" spans="1:61" ht="14.4" x14ac:dyDescent="0.3">
      <c r="A2379" s="2">
        <f>ROW()</f>
        <v>2379</v>
      </c>
      <c r="B2379" s="56"/>
      <c r="C2379" s="8">
        <f t="shared" ca="1" si="369"/>
        <v>23</v>
      </c>
      <c r="D2379" s="8">
        <f t="shared" ca="1" si="370"/>
        <v>9</v>
      </c>
      <c r="E2379" s="50">
        <f t="shared" ca="1" si="372"/>
        <v>0</v>
      </c>
      <c r="F2379" s="2" t="str">
        <f t="shared" ca="1" si="371"/>
        <v/>
      </c>
      <c r="BD2379" s="49">
        <f t="shared" ca="1" si="374"/>
        <v>815.5</v>
      </c>
      <c r="BE2379" s="3">
        <f t="shared" ca="1" si="373"/>
        <v>8.1500000000000003E-2</v>
      </c>
      <c r="BF2379" s="3">
        <f t="shared" ca="1" si="375"/>
        <v>-1.3950525282585462</v>
      </c>
      <c r="BG2379" s="9">
        <f t="shared" ca="1" si="376"/>
        <v>0</v>
      </c>
      <c r="BH2379" s="6">
        <f ca="1">IF(ISNUMBER('Descriptive Stats'!BF2379),'Descriptive Stats'!BF2379,#N/A)</f>
        <v>-1.3950525282585462</v>
      </c>
      <c r="BI2379" s="6">
        <f ca="1">IF(ISNUMBER('Descriptive Stats'!E2379),'Descriptive Stats'!E2379,#N/A)</f>
        <v>0</v>
      </c>
    </row>
    <row r="2380" spans="1:61" ht="14.4" x14ac:dyDescent="0.3">
      <c r="A2380" s="2">
        <f>ROW()</f>
        <v>2380</v>
      </c>
      <c r="B2380" s="56"/>
      <c r="C2380" s="8">
        <f t="shared" ca="1" si="369"/>
        <v>11</v>
      </c>
      <c r="D2380" s="8">
        <f t="shared" ca="1" si="370"/>
        <v>0</v>
      </c>
      <c r="E2380" s="50">
        <f t="shared" ca="1" si="372"/>
        <v>1</v>
      </c>
      <c r="F2380" s="2" t="str">
        <f t="shared" ca="1" si="371"/>
        <v/>
      </c>
      <c r="BD2380" s="49">
        <f t="shared" ca="1" si="374"/>
        <v>1871</v>
      </c>
      <c r="BE2380" s="3">
        <f t="shared" ca="1" si="373"/>
        <v>0.18704999999999999</v>
      </c>
      <c r="BF2380" s="3">
        <f t="shared" ca="1" si="375"/>
        <v>-0.88881967520906158</v>
      </c>
      <c r="BG2380" s="9">
        <f t="shared" ca="1" si="376"/>
        <v>1</v>
      </c>
      <c r="BH2380" s="6">
        <f ca="1">IF(ISNUMBER('Descriptive Stats'!BF2380),'Descriptive Stats'!BF2380,#N/A)</f>
        <v>-0.88881967520906158</v>
      </c>
      <c r="BI2380" s="6">
        <f ca="1">IF(ISNUMBER('Descriptive Stats'!E2380),'Descriptive Stats'!E2380,#N/A)</f>
        <v>1</v>
      </c>
    </row>
    <row r="2381" spans="1:61" ht="14.4" x14ac:dyDescent="0.3">
      <c r="A2381" s="2">
        <f>ROW()</f>
        <v>2381</v>
      </c>
      <c r="B2381" s="56"/>
      <c r="C2381" s="8">
        <f t="shared" ca="1" si="369"/>
        <v>8</v>
      </c>
      <c r="D2381" s="8">
        <f t="shared" ca="1" si="370"/>
        <v>1</v>
      </c>
      <c r="E2381" s="50">
        <f t="shared" ca="1" si="372"/>
        <v>2</v>
      </c>
      <c r="F2381" s="2" t="str">
        <f t="shared" ca="1" si="371"/>
        <v/>
      </c>
      <c r="BD2381" s="49">
        <f t="shared" ca="1" si="374"/>
        <v>2595</v>
      </c>
      <c r="BE2381" s="3">
        <f t="shared" ca="1" si="373"/>
        <v>0.25945000000000001</v>
      </c>
      <c r="BF2381" s="3">
        <f t="shared" ca="1" si="375"/>
        <v>-0.6450419512753276</v>
      </c>
      <c r="BG2381" s="9">
        <f t="shared" ca="1" si="376"/>
        <v>2</v>
      </c>
      <c r="BH2381" s="6">
        <f ca="1">IF(ISNUMBER('Descriptive Stats'!BF2381),'Descriptive Stats'!BF2381,#N/A)</f>
        <v>-0.6450419512753276</v>
      </c>
      <c r="BI2381" s="6">
        <f ca="1">IF(ISNUMBER('Descriptive Stats'!E2381),'Descriptive Stats'!E2381,#N/A)</f>
        <v>2</v>
      </c>
    </row>
    <row r="2382" spans="1:61" ht="14.4" x14ac:dyDescent="0.3">
      <c r="A2382" s="2">
        <f>ROW()</f>
        <v>2382</v>
      </c>
      <c r="B2382" s="56"/>
      <c r="C2382" s="8">
        <f t="shared" ca="1" si="369"/>
        <v>3</v>
      </c>
      <c r="D2382" s="8">
        <f t="shared" ca="1" si="370"/>
        <v>2</v>
      </c>
      <c r="E2382" s="50">
        <f t="shared" ca="1" si="372"/>
        <v>7</v>
      </c>
      <c r="F2382" s="2" t="str">
        <f t="shared" ca="1" si="371"/>
        <v/>
      </c>
      <c r="BD2382" s="49">
        <f t="shared" ca="1" si="374"/>
        <v>4473.5</v>
      </c>
      <c r="BE2382" s="3">
        <f t="shared" ca="1" si="373"/>
        <v>0.44729999999999998</v>
      </c>
      <c r="BF2382" s="3">
        <f t="shared" ca="1" si="375"/>
        <v>-0.13248586824472414</v>
      </c>
      <c r="BG2382" s="9">
        <f t="shared" ca="1" si="376"/>
        <v>7</v>
      </c>
      <c r="BH2382" s="6">
        <f ca="1">IF(ISNUMBER('Descriptive Stats'!BF2382),'Descriptive Stats'!BF2382,#N/A)</f>
        <v>-0.13248586824472414</v>
      </c>
      <c r="BI2382" s="6">
        <f ca="1">IF(ISNUMBER('Descriptive Stats'!E2382),'Descriptive Stats'!E2382,#N/A)</f>
        <v>7</v>
      </c>
    </row>
    <row r="2383" spans="1:61" ht="14.4" x14ac:dyDescent="0.3">
      <c r="A2383" s="2">
        <f>ROW()</f>
        <v>2383</v>
      </c>
      <c r="B2383" s="56"/>
      <c r="C2383" s="8">
        <f t="shared" ca="1" si="369"/>
        <v>6</v>
      </c>
      <c r="D2383" s="8">
        <f t="shared" ca="1" si="370"/>
        <v>7</v>
      </c>
      <c r="E2383" s="50">
        <f t="shared" ca="1" si="372"/>
        <v>19</v>
      </c>
      <c r="F2383" s="2" t="str">
        <f t="shared" ca="1" si="371"/>
        <v>X</v>
      </c>
      <c r="BD2383" s="49">
        <f t="shared" ca="1" si="374"/>
        <v>5294</v>
      </c>
      <c r="BE2383" s="3">
        <f t="shared" ca="1" si="373"/>
        <v>0.52934999999999999</v>
      </c>
      <c r="BF2383" s="3">
        <f t="shared" ca="1" si="375"/>
        <v>7.3636031452008061E-2</v>
      </c>
      <c r="BG2383" s="9">
        <f t="shared" ca="1" si="376"/>
        <v>19</v>
      </c>
      <c r="BH2383" s="6">
        <f ca="1">IF(ISNUMBER('Descriptive Stats'!BF2383),'Descriptive Stats'!BF2383,#N/A)</f>
        <v>7.3636031452008061E-2</v>
      </c>
      <c r="BI2383" s="6">
        <f ca="1">IF(ISNUMBER('Descriptive Stats'!E2383),'Descriptive Stats'!E2383,#N/A)</f>
        <v>19</v>
      </c>
    </row>
    <row r="2384" spans="1:61" ht="14.4" x14ac:dyDescent="0.3">
      <c r="A2384" s="2">
        <f>ROW()</f>
        <v>2384</v>
      </c>
      <c r="B2384" s="56"/>
      <c r="C2384" s="8">
        <f t="shared" ca="1" si="369"/>
        <v>7</v>
      </c>
      <c r="D2384" s="8">
        <f t="shared" ca="1" si="370"/>
        <v>19</v>
      </c>
      <c r="E2384" s="50">
        <f t="shared" ca="1" si="372"/>
        <v>7</v>
      </c>
      <c r="F2384" s="2" t="str">
        <f t="shared" ca="1" si="371"/>
        <v/>
      </c>
      <c r="BD2384" s="49">
        <f t="shared" ca="1" si="374"/>
        <v>4473.5</v>
      </c>
      <c r="BE2384" s="3">
        <f t="shared" ca="1" si="373"/>
        <v>0.44729999999999998</v>
      </c>
      <c r="BF2384" s="3">
        <f t="shared" ca="1" si="375"/>
        <v>-0.13248586824472414</v>
      </c>
      <c r="BG2384" s="9">
        <f t="shared" ca="1" si="376"/>
        <v>7</v>
      </c>
      <c r="BH2384" s="6">
        <f ca="1">IF(ISNUMBER('Descriptive Stats'!BF2384),'Descriptive Stats'!BF2384,#N/A)</f>
        <v>-0.13248586824472414</v>
      </c>
      <c r="BI2384" s="6">
        <f ca="1">IF(ISNUMBER('Descriptive Stats'!E2384),'Descriptive Stats'!E2384,#N/A)</f>
        <v>7</v>
      </c>
    </row>
    <row r="2385" spans="1:61" ht="14.4" x14ac:dyDescent="0.3">
      <c r="A2385" s="2">
        <f>ROW()</f>
        <v>2385</v>
      </c>
      <c r="B2385" s="56"/>
      <c r="C2385" s="8">
        <f t="shared" ref="C2385:C2448" ca="1" si="377">RANDBETWEEN(2,COUNT(B:B))</f>
        <v>19</v>
      </c>
      <c r="D2385" s="8">
        <f t="shared" ref="D2385:D2448" ca="1" si="378">VLOOKUP(C2385,A:B,2,TRUE)</f>
        <v>7</v>
      </c>
      <c r="E2385" s="50">
        <f t="shared" ca="1" si="372"/>
        <v>2</v>
      </c>
      <c r="F2385" s="2" t="str">
        <f t="shared" ref="F2385:F2448" ca="1" si="379">IF(ISNUMBER(E2385),IF(OR(E2385&lt;$K$16,E2385&gt;$K$14),"X",""),"")</f>
        <v/>
      </c>
      <c r="BD2385" s="49">
        <f t="shared" ca="1" si="374"/>
        <v>2595</v>
      </c>
      <c r="BE2385" s="3">
        <f t="shared" ca="1" si="373"/>
        <v>0.25945000000000001</v>
      </c>
      <c r="BF2385" s="3">
        <f t="shared" ca="1" si="375"/>
        <v>-0.6450419512753276</v>
      </c>
      <c r="BG2385" s="9">
        <f t="shared" ca="1" si="376"/>
        <v>2</v>
      </c>
      <c r="BH2385" s="6">
        <f ca="1">IF(ISNUMBER('Descriptive Stats'!BF2385),'Descriptive Stats'!BF2385,#N/A)</f>
        <v>-0.6450419512753276</v>
      </c>
      <c r="BI2385" s="6">
        <f ca="1">IF(ISNUMBER('Descriptive Stats'!E2385),'Descriptive Stats'!E2385,#N/A)</f>
        <v>2</v>
      </c>
    </row>
    <row r="2386" spans="1:61" ht="14.4" x14ac:dyDescent="0.3">
      <c r="A2386" s="2">
        <f>ROW()</f>
        <v>2386</v>
      </c>
      <c r="B2386" s="56"/>
      <c r="C2386" s="8">
        <f t="shared" ca="1" si="377"/>
        <v>9</v>
      </c>
      <c r="D2386" s="8">
        <f t="shared" ca="1" si="378"/>
        <v>2</v>
      </c>
      <c r="E2386" s="50">
        <f t="shared" ca="1" si="372"/>
        <v>2</v>
      </c>
      <c r="F2386" s="2" t="str">
        <f t="shared" ca="1" si="379"/>
        <v/>
      </c>
      <c r="BD2386" s="49">
        <f t="shared" ca="1" si="374"/>
        <v>2595</v>
      </c>
      <c r="BE2386" s="3">
        <f t="shared" ca="1" si="373"/>
        <v>0.25945000000000001</v>
      </c>
      <c r="BF2386" s="3">
        <f t="shared" ca="1" si="375"/>
        <v>-0.6450419512753276</v>
      </c>
      <c r="BG2386" s="9">
        <f t="shared" ca="1" si="376"/>
        <v>2</v>
      </c>
      <c r="BH2386" s="6">
        <f ca="1">IF(ISNUMBER('Descriptive Stats'!BF2386),'Descriptive Stats'!BF2386,#N/A)</f>
        <v>-0.6450419512753276</v>
      </c>
      <c r="BI2386" s="6">
        <f ca="1">IF(ISNUMBER('Descriptive Stats'!E2386),'Descriptive Stats'!E2386,#N/A)</f>
        <v>2</v>
      </c>
    </row>
    <row r="2387" spans="1:61" ht="14.4" x14ac:dyDescent="0.3">
      <c r="A2387" s="2">
        <f>ROW()</f>
        <v>2387</v>
      </c>
      <c r="B2387" s="56"/>
      <c r="C2387" s="8">
        <f t="shared" ca="1" si="377"/>
        <v>17</v>
      </c>
      <c r="D2387" s="8">
        <f t="shared" ca="1" si="378"/>
        <v>2</v>
      </c>
      <c r="E2387" s="50">
        <f t="shared" ca="1" si="372"/>
        <v>2</v>
      </c>
      <c r="F2387" s="2" t="str">
        <f t="shared" ca="1" si="379"/>
        <v/>
      </c>
      <c r="BD2387" s="49">
        <f t="shared" ca="1" si="374"/>
        <v>2595</v>
      </c>
      <c r="BE2387" s="3">
        <f t="shared" ca="1" si="373"/>
        <v>0.25945000000000001</v>
      </c>
      <c r="BF2387" s="3">
        <f t="shared" ca="1" si="375"/>
        <v>-0.6450419512753276</v>
      </c>
      <c r="BG2387" s="9">
        <f t="shared" ca="1" si="376"/>
        <v>2</v>
      </c>
      <c r="BH2387" s="6">
        <f ca="1">IF(ISNUMBER('Descriptive Stats'!BF2387),'Descriptive Stats'!BF2387,#N/A)</f>
        <v>-0.6450419512753276</v>
      </c>
      <c r="BI2387" s="6">
        <f ca="1">IF(ISNUMBER('Descriptive Stats'!E2387),'Descriptive Stats'!E2387,#N/A)</f>
        <v>2</v>
      </c>
    </row>
    <row r="2388" spans="1:61" ht="14.4" x14ac:dyDescent="0.3">
      <c r="A2388" s="2">
        <f>ROW()</f>
        <v>2388</v>
      </c>
      <c r="B2388" s="56"/>
      <c r="C2388" s="8">
        <f t="shared" ca="1" si="377"/>
        <v>3</v>
      </c>
      <c r="D2388" s="8">
        <f t="shared" ca="1" si="378"/>
        <v>2</v>
      </c>
      <c r="E2388" s="50">
        <f t="shared" ca="1" si="372"/>
        <v>7</v>
      </c>
      <c r="F2388" s="2" t="str">
        <f t="shared" ca="1" si="379"/>
        <v/>
      </c>
      <c r="BD2388" s="49">
        <f t="shared" ca="1" si="374"/>
        <v>4473.5</v>
      </c>
      <c r="BE2388" s="3">
        <f t="shared" ca="1" si="373"/>
        <v>0.44729999999999998</v>
      </c>
      <c r="BF2388" s="3">
        <f t="shared" ca="1" si="375"/>
        <v>-0.13248586824472414</v>
      </c>
      <c r="BG2388" s="9">
        <f t="shared" ca="1" si="376"/>
        <v>7</v>
      </c>
      <c r="BH2388" s="6">
        <f ca="1">IF(ISNUMBER('Descriptive Stats'!BF2388),'Descriptive Stats'!BF2388,#N/A)</f>
        <v>-0.13248586824472414</v>
      </c>
      <c r="BI2388" s="6">
        <f ca="1">IF(ISNUMBER('Descriptive Stats'!E2388),'Descriptive Stats'!E2388,#N/A)</f>
        <v>7</v>
      </c>
    </row>
    <row r="2389" spans="1:61" ht="14.4" x14ac:dyDescent="0.3">
      <c r="A2389" s="2">
        <f>ROW()</f>
        <v>2389</v>
      </c>
      <c r="B2389" s="56"/>
      <c r="C2389" s="8">
        <f t="shared" ca="1" si="377"/>
        <v>6</v>
      </c>
      <c r="D2389" s="8">
        <f t="shared" ca="1" si="378"/>
        <v>7</v>
      </c>
      <c r="E2389" s="50">
        <f t="shared" ca="1" si="372"/>
        <v>0</v>
      </c>
      <c r="F2389" s="2" t="str">
        <f t="shared" ca="1" si="379"/>
        <v/>
      </c>
      <c r="BD2389" s="49">
        <f t="shared" ca="1" si="374"/>
        <v>815.5</v>
      </c>
      <c r="BE2389" s="3">
        <f t="shared" ca="1" si="373"/>
        <v>8.1500000000000003E-2</v>
      </c>
      <c r="BF2389" s="3">
        <f t="shared" ca="1" si="375"/>
        <v>-1.3950525282585462</v>
      </c>
      <c r="BG2389" s="9">
        <f t="shared" ca="1" si="376"/>
        <v>0</v>
      </c>
      <c r="BH2389" s="6">
        <f ca="1">IF(ISNUMBER('Descriptive Stats'!BF2389),'Descriptive Stats'!BF2389,#N/A)</f>
        <v>-1.3950525282585462</v>
      </c>
      <c r="BI2389" s="6">
        <f ca="1">IF(ISNUMBER('Descriptive Stats'!E2389),'Descriptive Stats'!E2389,#N/A)</f>
        <v>0</v>
      </c>
    </row>
    <row r="2390" spans="1:61" ht="14.4" x14ac:dyDescent="0.3">
      <c r="A2390" s="2">
        <f>ROW()</f>
        <v>2390</v>
      </c>
      <c r="B2390" s="56"/>
      <c r="C2390" s="8">
        <f t="shared" ca="1" si="377"/>
        <v>20</v>
      </c>
      <c r="D2390" s="8">
        <f t="shared" ca="1" si="378"/>
        <v>0</v>
      </c>
      <c r="E2390" s="50">
        <f t="shared" ca="1" si="372"/>
        <v>0</v>
      </c>
      <c r="F2390" s="2" t="str">
        <f t="shared" ca="1" si="379"/>
        <v/>
      </c>
      <c r="BD2390" s="49">
        <f t="shared" ca="1" si="374"/>
        <v>815.5</v>
      </c>
      <c r="BE2390" s="3">
        <f t="shared" ca="1" si="373"/>
        <v>8.1500000000000003E-2</v>
      </c>
      <c r="BF2390" s="3">
        <f t="shared" ca="1" si="375"/>
        <v>-1.3950525282585462</v>
      </c>
      <c r="BG2390" s="9">
        <f t="shared" ca="1" si="376"/>
        <v>0</v>
      </c>
      <c r="BH2390" s="6">
        <f ca="1">IF(ISNUMBER('Descriptive Stats'!BF2390),'Descriptive Stats'!BF2390,#N/A)</f>
        <v>-1.3950525282585462</v>
      </c>
      <c r="BI2390" s="6">
        <f ca="1">IF(ISNUMBER('Descriptive Stats'!E2390),'Descriptive Stats'!E2390,#N/A)</f>
        <v>0</v>
      </c>
    </row>
    <row r="2391" spans="1:61" ht="14.4" x14ac:dyDescent="0.3">
      <c r="A2391" s="2">
        <f>ROW()</f>
        <v>2391</v>
      </c>
      <c r="B2391" s="56"/>
      <c r="C2391" s="8">
        <f t="shared" ca="1" si="377"/>
        <v>14</v>
      </c>
      <c r="D2391" s="8">
        <f t="shared" ca="1" si="378"/>
        <v>0</v>
      </c>
      <c r="E2391" s="50">
        <f t="shared" ca="1" si="372"/>
        <v>7</v>
      </c>
      <c r="F2391" s="2" t="str">
        <f t="shared" ca="1" si="379"/>
        <v/>
      </c>
      <c r="BD2391" s="49">
        <f t="shared" ca="1" si="374"/>
        <v>4473.5</v>
      </c>
      <c r="BE2391" s="3">
        <f t="shared" ca="1" si="373"/>
        <v>0.44729999999999998</v>
      </c>
      <c r="BF2391" s="3">
        <f t="shared" ca="1" si="375"/>
        <v>-0.13248586824472414</v>
      </c>
      <c r="BG2391" s="9">
        <f t="shared" ca="1" si="376"/>
        <v>7</v>
      </c>
      <c r="BH2391" s="6">
        <f ca="1">IF(ISNUMBER('Descriptive Stats'!BF2391),'Descriptive Stats'!BF2391,#N/A)</f>
        <v>-0.13248586824472414</v>
      </c>
      <c r="BI2391" s="6">
        <f ca="1">IF(ISNUMBER('Descriptive Stats'!E2391),'Descriptive Stats'!E2391,#N/A)</f>
        <v>7</v>
      </c>
    </row>
    <row r="2392" spans="1:61" ht="14.4" x14ac:dyDescent="0.3">
      <c r="A2392" s="2">
        <f>ROW()</f>
        <v>2392</v>
      </c>
      <c r="B2392" s="56"/>
      <c r="C2392" s="8">
        <f t="shared" ca="1" si="377"/>
        <v>19</v>
      </c>
      <c r="D2392" s="8">
        <f t="shared" ca="1" si="378"/>
        <v>7</v>
      </c>
      <c r="E2392" s="50">
        <f t="shared" ca="1" si="372"/>
        <v>2</v>
      </c>
      <c r="F2392" s="2" t="str">
        <f t="shared" ca="1" si="379"/>
        <v/>
      </c>
      <c r="BD2392" s="49">
        <f t="shared" ca="1" si="374"/>
        <v>2595</v>
      </c>
      <c r="BE2392" s="3">
        <f t="shared" ca="1" si="373"/>
        <v>0.25945000000000001</v>
      </c>
      <c r="BF2392" s="3">
        <f t="shared" ca="1" si="375"/>
        <v>-0.6450419512753276</v>
      </c>
      <c r="BG2392" s="9">
        <f t="shared" ca="1" si="376"/>
        <v>2</v>
      </c>
      <c r="BH2392" s="6">
        <f ca="1">IF(ISNUMBER('Descriptive Stats'!BF2392),'Descriptive Stats'!BF2392,#N/A)</f>
        <v>-0.6450419512753276</v>
      </c>
      <c r="BI2392" s="6">
        <f ca="1">IF(ISNUMBER('Descriptive Stats'!E2392),'Descriptive Stats'!E2392,#N/A)</f>
        <v>2</v>
      </c>
    </row>
    <row r="2393" spans="1:61" ht="14.4" x14ac:dyDescent="0.3">
      <c r="A2393" s="2">
        <f>ROW()</f>
        <v>2393</v>
      </c>
      <c r="B2393" s="56"/>
      <c r="C2393" s="8">
        <f t="shared" ca="1" si="377"/>
        <v>9</v>
      </c>
      <c r="D2393" s="8">
        <f t="shared" ca="1" si="378"/>
        <v>2</v>
      </c>
      <c r="E2393" s="50">
        <f t="shared" ca="1" si="372"/>
        <v>1</v>
      </c>
      <c r="F2393" s="2" t="str">
        <f t="shared" ca="1" si="379"/>
        <v/>
      </c>
      <c r="BD2393" s="49">
        <f t="shared" ca="1" si="374"/>
        <v>1871</v>
      </c>
      <c r="BE2393" s="3">
        <f t="shared" ca="1" si="373"/>
        <v>0.18704999999999999</v>
      </c>
      <c r="BF2393" s="3">
        <f t="shared" ca="1" si="375"/>
        <v>-0.88881967520906158</v>
      </c>
      <c r="BG2393" s="9">
        <f t="shared" ca="1" si="376"/>
        <v>1</v>
      </c>
      <c r="BH2393" s="6">
        <f ca="1">IF(ISNUMBER('Descriptive Stats'!BF2393),'Descriptive Stats'!BF2393,#N/A)</f>
        <v>-0.88881967520906158</v>
      </c>
      <c r="BI2393" s="6">
        <f ca="1">IF(ISNUMBER('Descriptive Stats'!E2393),'Descriptive Stats'!E2393,#N/A)</f>
        <v>1</v>
      </c>
    </row>
    <row r="2394" spans="1:61" ht="14.4" x14ac:dyDescent="0.3">
      <c r="A2394" s="2">
        <f>ROW()</f>
        <v>2394</v>
      </c>
      <c r="B2394" s="56"/>
      <c r="C2394" s="8">
        <f t="shared" ca="1" si="377"/>
        <v>12</v>
      </c>
      <c r="D2394" s="8">
        <f t="shared" ca="1" si="378"/>
        <v>1</v>
      </c>
      <c r="E2394" s="50">
        <f t="shared" ca="1" si="372"/>
        <v>1</v>
      </c>
      <c r="F2394" s="2" t="str">
        <f t="shared" ca="1" si="379"/>
        <v/>
      </c>
      <c r="BD2394" s="49">
        <f t="shared" ca="1" si="374"/>
        <v>1871</v>
      </c>
      <c r="BE2394" s="3">
        <f t="shared" ca="1" si="373"/>
        <v>0.18704999999999999</v>
      </c>
      <c r="BF2394" s="3">
        <f t="shared" ca="1" si="375"/>
        <v>-0.88881967520906158</v>
      </c>
      <c r="BG2394" s="9">
        <f t="shared" ca="1" si="376"/>
        <v>1</v>
      </c>
      <c r="BH2394" s="6">
        <f ca="1">IF(ISNUMBER('Descriptive Stats'!BF2394),'Descriptive Stats'!BF2394,#N/A)</f>
        <v>-0.88881967520906158</v>
      </c>
      <c r="BI2394" s="6">
        <f ca="1">IF(ISNUMBER('Descriptive Stats'!E2394),'Descriptive Stats'!E2394,#N/A)</f>
        <v>1</v>
      </c>
    </row>
    <row r="2395" spans="1:61" ht="14.4" x14ac:dyDescent="0.3">
      <c r="A2395" s="2">
        <f>ROW()</f>
        <v>2395</v>
      </c>
      <c r="B2395" s="56"/>
      <c r="C2395" s="8">
        <f t="shared" ca="1" si="377"/>
        <v>8</v>
      </c>
      <c r="D2395" s="8">
        <f t="shared" ca="1" si="378"/>
        <v>1</v>
      </c>
      <c r="E2395" s="50">
        <f t="shared" ca="1" si="372"/>
        <v>9</v>
      </c>
      <c r="F2395" s="2" t="str">
        <f t="shared" ca="1" si="379"/>
        <v/>
      </c>
      <c r="BD2395" s="49">
        <f t="shared" ca="1" si="374"/>
        <v>4819</v>
      </c>
      <c r="BE2395" s="3">
        <f t="shared" ca="1" si="373"/>
        <v>0.48185</v>
      </c>
      <c r="BF2395" s="3">
        <f t="shared" ca="1" si="375"/>
        <v>-4.5511009098988427E-2</v>
      </c>
      <c r="BG2395" s="9">
        <f t="shared" ca="1" si="376"/>
        <v>9</v>
      </c>
      <c r="BH2395" s="6">
        <f ca="1">IF(ISNUMBER('Descriptive Stats'!BF2395),'Descriptive Stats'!BF2395,#N/A)</f>
        <v>-4.5511009098988427E-2</v>
      </c>
      <c r="BI2395" s="6">
        <f ca="1">IF(ISNUMBER('Descriptive Stats'!E2395),'Descriptive Stats'!E2395,#N/A)</f>
        <v>9</v>
      </c>
    </row>
    <row r="2396" spans="1:61" ht="14.4" x14ac:dyDescent="0.3">
      <c r="A2396" s="2">
        <f>ROW()</f>
        <v>2396</v>
      </c>
      <c r="B2396" s="56"/>
      <c r="C2396" s="8">
        <f t="shared" ca="1" si="377"/>
        <v>23</v>
      </c>
      <c r="D2396" s="8">
        <f t="shared" ca="1" si="378"/>
        <v>9</v>
      </c>
      <c r="E2396" s="50">
        <f t="shared" ca="1" si="372"/>
        <v>0</v>
      </c>
      <c r="F2396" s="2" t="str">
        <f t="shared" ca="1" si="379"/>
        <v/>
      </c>
      <c r="BD2396" s="49">
        <f t="shared" ca="1" si="374"/>
        <v>815.5</v>
      </c>
      <c r="BE2396" s="3">
        <f t="shared" ca="1" si="373"/>
        <v>8.1500000000000003E-2</v>
      </c>
      <c r="BF2396" s="3">
        <f t="shared" ca="1" si="375"/>
        <v>-1.3950525282585462</v>
      </c>
      <c r="BG2396" s="9">
        <f t="shared" ca="1" si="376"/>
        <v>0</v>
      </c>
      <c r="BH2396" s="6">
        <f ca="1">IF(ISNUMBER('Descriptive Stats'!BF2396),'Descriptive Stats'!BF2396,#N/A)</f>
        <v>-1.3950525282585462</v>
      </c>
      <c r="BI2396" s="6">
        <f ca="1">IF(ISNUMBER('Descriptive Stats'!E2396),'Descriptive Stats'!E2396,#N/A)</f>
        <v>0</v>
      </c>
    </row>
    <row r="2397" spans="1:61" ht="14.4" x14ac:dyDescent="0.3">
      <c r="A2397" s="2">
        <f>ROW()</f>
        <v>2397</v>
      </c>
      <c r="B2397" s="56"/>
      <c r="C2397" s="8">
        <f t="shared" ca="1" si="377"/>
        <v>11</v>
      </c>
      <c r="D2397" s="8">
        <f t="shared" ca="1" si="378"/>
        <v>0</v>
      </c>
      <c r="E2397" s="50">
        <f t="shared" ca="1" si="372"/>
        <v>2</v>
      </c>
      <c r="F2397" s="2" t="str">
        <f t="shared" ca="1" si="379"/>
        <v/>
      </c>
      <c r="BD2397" s="49">
        <f t="shared" ca="1" si="374"/>
        <v>2595</v>
      </c>
      <c r="BE2397" s="3">
        <f t="shared" ca="1" si="373"/>
        <v>0.25945000000000001</v>
      </c>
      <c r="BF2397" s="3">
        <f t="shared" ca="1" si="375"/>
        <v>-0.6450419512753276</v>
      </c>
      <c r="BG2397" s="9">
        <f t="shared" ca="1" si="376"/>
        <v>2</v>
      </c>
      <c r="BH2397" s="6">
        <f ca="1">IF(ISNUMBER('Descriptive Stats'!BF2397),'Descriptive Stats'!BF2397,#N/A)</f>
        <v>-0.6450419512753276</v>
      </c>
      <c r="BI2397" s="6">
        <f ca="1">IF(ISNUMBER('Descriptive Stats'!E2397),'Descriptive Stats'!E2397,#N/A)</f>
        <v>2</v>
      </c>
    </row>
    <row r="2398" spans="1:61" ht="14.4" x14ac:dyDescent="0.3">
      <c r="A2398" s="2">
        <f>ROW()</f>
        <v>2398</v>
      </c>
      <c r="B2398" s="56"/>
      <c r="C2398" s="8">
        <f t="shared" ca="1" si="377"/>
        <v>9</v>
      </c>
      <c r="D2398" s="8">
        <f t="shared" ca="1" si="378"/>
        <v>2</v>
      </c>
      <c r="E2398" s="50">
        <f t="shared" ca="1" si="372"/>
        <v>2</v>
      </c>
      <c r="F2398" s="2" t="str">
        <f t="shared" ca="1" si="379"/>
        <v/>
      </c>
      <c r="BD2398" s="49">
        <f t="shared" ca="1" si="374"/>
        <v>2595</v>
      </c>
      <c r="BE2398" s="3">
        <f t="shared" ca="1" si="373"/>
        <v>0.25945000000000001</v>
      </c>
      <c r="BF2398" s="3">
        <f t="shared" ca="1" si="375"/>
        <v>-0.6450419512753276</v>
      </c>
      <c r="BG2398" s="9">
        <f t="shared" ca="1" si="376"/>
        <v>2</v>
      </c>
      <c r="BH2398" s="6">
        <f ca="1">IF(ISNUMBER('Descriptive Stats'!BF2398),'Descriptive Stats'!BF2398,#N/A)</f>
        <v>-0.6450419512753276</v>
      </c>
      <c r="BI2398" s="6">
        <f ca="1">IF(ISNUMBER('Descriptive Stats'!E2398),'Descriptive Stats'!E2398,#N/A)</f>
        <v>2</v>
      </c>
    </row>
    <row r="2399" spans="1:61" ht="14.4" x14ac:dyDescent="0.3">
      <c r="A2399" s="2">
        <f>ROW()</f>
        <v>2399</v>
      </c>
      <c r="B2399" s="56"/>
      <c r="C2399" s="8">
        <f t="shared" ca="1" si="377"/>
        <v>17</v>
      </c>
      <c r="D2399" s="8">
        <f t="shared" ca="1" si="378"/>
        <v>2</v>
      </c>
      <c r="E2399" s="50">
        <f t="shared" ca="1" si="372"/>
        <v>15</v>
      </c>
      <c r="F2399" s="2" t="str">
        <f t="shared" ca="1" si="379"/>
        <v/>
      </c>
      <c r="BD2399" s="49">
        <f t="shared" ca="1" si="374"/>
        <v>5051.5</v>
      </c>
      <c r="BE2399" s="3">
        <f t="shared" ca="1" si="373"/>
        <v>0.50509999999999999</v>
      </c>
      <c r="BF2399" s="3">
        <f t="shared" ca="1" si="375"/>
        <v>1.2784152420787677E-2</v>
      </c>
      <c r="BG2399" s="9">
        <f t="shared" ca="1" si="376"/>
        <v>15</v>
      </c>
      <c r="BH2399" s="6">
        <f ca="1">IF(ISNUMBER('Descriptive Stats'!BF2399),'Descriptive Stats'!BF2399,#N/A)</f>
        <v>1.2784152420787677E-2</v>
      </c>
      <c r="BI2399" s="6">
        <f ca="1">IF(ISNUMBER('Descriptive Stats'!E2399),'Descriptive Stats'!E2399,#N/A)</f>
        <v>15</v>
      </c>
    </row>
    <row r="2400" spans="1:61" ht="14.4" x14ac:dyDescent="0.3">
      <c r="A2400" s="2">
        <f>ROW()</f>
        <v>2400</v>
      </c>
      <c r="B2400" s="56"/>
      <c r="C2400" s="8">
        <f t="shared" ca="1" si="377"/>
        <v>24</v>
      </c>
      <c r="D2400" s="8">
        <f t="shared" ca="1" si="378"/>
        <v>15</v>
      </c>
      <c r="E2400" s="50">
        <f t="shared" ca="1" si="372"/>
        <v>7</v>
      </c>
      <c r="F2400" s="2" t="str">
        <f t="shared" ca="1" si="379"/>
        <v/>
      </c>
      <c r="BD2400" s="49">
        <f t="shared" ca="1" si="374"/>
        <v>4473.5</v>
      </c>
      <c r="BE2400" s="3">
        <f t="shared" ca="1" si="373"/>
        <v>0.44729999999999998</v>
      </c>
      <c r="BF2400" s="3">
        <f t="shared" ca="1" si="375"/>
        <v>-0.13248586824472414</v>
      </c>
      <c r="BG2400" s="9">
        <f t="shared" ca="1" si="376"/>
        <v>7</v>
      </c>
      <c r="BH2400" s="6">
        <f ca="1">IF(ISNUMBER('Descriptive Stats'!BF2400),'Descriptive Stats'!BF2400,#N/A)</f>
        <v>-0.13248586824472414</v>
      </c>
      <c r="BI2400" s="6">
        <f ca="1">IF(ISNUMBER('Descriptive Stats'!E2400),'Descriptive Stats'!E2400,#N/A)</f>
        <v>7</v>
      </c>
    </row>
    <row r="2401" spans="1:61" ht="14.4" x14ac:dyDescent="0.3">
      <c r="A2401" s="2">
        <f>ROW()</f>
        <v>2401</v>
      </c>
      <c r="B2401" s="56"/>
      <c r="C2401" s="8">
        <f t="shared" ca="1" si="377"/>
        <v>19</v>
      </c>
      <c r="D2401" s="8">
        <f t="shared" ca="1" si="378"/>
        <v>7</v>
      </c>
      <c r="E2401" s="50">
        <f t="shared" ca="1" si="372"/>
        <v>0</v>
      </c>
      <c r="F2401" s="2" t="str">
        <f t="shared" ca="1" si="379"/>
        <v/>
      </c>
      <c r="BD2401" s="49">
        <f t="shared" ca="1" si="374"/>
        <v>815.5</v>
      </c>
      <c r="BE2401" s="3">
        <f t="shared" ca="1" si="373"/>
        <v>8.1500000000000003E-2</v>
      </c>
      <c r="BF2401" s="3">
        <f t="shared" ca="1" si="375"/>
        <v>-1.3950525282585462</v>
      </c>
      <c r="BG2401" s="9">
        <f t="shared" ca="1" si="376"/>
        <v>0</v>
      </c>
      <c r="BH2401" s="6">
        <f ca="1">IF(ISNUMBER('Descriptive Stats'!BF2401),'Descriptive Stats'!BF2401,#N/A)</f>
        <v>-1.3950525282585462</v>
      </c>
      <c r="BI2401" s="6">
        <f ca="1">IF(ISNUMBER('Descriptive Stats'!E2401),'Descriptive Stats'!E2401,#N/A)</f>
        <v>0</v>
      </c>
    </row>
    <row r="2402" spans="1:61" ht="14.4" x14ac:dyDescent="0.3">
      <c r="A2402" s="2">
        <f>ROW()</f>
        <v>2402</v>
      </c>
      <c r="B2402" s="56"/>
      <c r="C2402" s="8">
        <f t="shared" ca="1" si="377"/>
        <v>11</v>
      </c>
      <c r="D2402" s="8">
        <f t="shared" ca="1" si="378"/>
        <v>0</v>
      </c>
      <c r="E2402" s="50">
        <f t="shared" ca="1" si="372"/>
        <v>0</v>
      </c>
      <c r="F2402" s="2" t="str">
        <f t="shared" ca="1" si="379"/>
        <v/>
      </c>
      <c r="BD2402" s="49">
        <f t="shared" ca="1" si="374"/>
        <v>815.5</v>
      </c>
      <c r="BE2402" s="3">
        <f t="shared" ca="1" si="373"/>
        <v>8.1500000000000003E-2</v>
      </c>
      <c r="BF2402" s="3">
        <f t="shared" ca="1" si="375"/>
        <v>-1.3950525282585462</v>
      </c>
      <c r="BG2402" s="9">
        <f t="shared" ca="1" si="376"/>
        <v>0</v>
      </c>
      <c r="BH2402" s="6">
        <f ca="1">IF(ISNUMBER('Descriptive Stats'!BF2402),'Descriptive Stats'!BF2402,#N/A)</f>
        <v>-1.3950525282585462</v>
      </c>
      <c r="BI2402" s="6">
        <f ca="1">IF(ISNUMBER('Descriptive Stats'!E2402),'Descriptive Stats'!E2402,#N/A)</f>
        <v>0</v>
      </c>
    </row>
    <row r="2403" spans="1:61" ht="14.4" x14ac:dyDescent="0.3">
      <c r="A2403" s="2">
        <f>ROW()</f>
        <v>2403</v>
      </c>
      <c r="B2403" s="56"/>
      <c r="C2403" s="8">
        <f t="shared" ca="1" si="377"/>
        <v>14</v>
      </c>
      <c r="D2403" s="8">
        <f t="shared" ca="1" si="378"/>
        <v>0</v>
      </c>
      <c r="E2403" s="50">
        <f t="shared" ca="1" si="372"/>
        <v>6</v>
      </c>
      <c r="F2403" s="2" t="str">
        <f t="shared" ca="1" si="379"/>
        <v/>
      </c>
      <c r="BD2403" s="49">
        <f t="shared" ca="1" si="374"/>
        <v>3900</v>
      </c>
      <c r="BE2403" s="3">
        <f t="shared" ca="1" si="373"/>
        <v>0.38995000000000002</v>
      </c>
      <c r="BF2403" s="3">
        <f t="shared" ca="1" si="375"/>
        <v>-0.2794493539703507</v>
      </c>
      <c r="BG2403" s="9">
        <f t="shared" ca="1" si="376"/>
        <v>6</v>
      </c>
      <c r="BH2403" s="6">
        <f ca="1">IF(ISNUMBER('Descriptive Stats'!BF2403),'Descriptive Stats'!BF2403,#N/A)</f>
        <v>-0.2794493539703507</v>
      </c>
      <c r="BI2403" s="6">
        <f ca="1">IF(ISNUMBER('Descriptive Stats'!E2403),'Descriptive Stats'!E2403,#N/A)</f>
        <v>6</v>
      </c>
    </row>
    <row r="2404" spans="1:61" ht="14.4" x14ac:dyDescent="0.3">
      <c r="A2404" s="2">
        <f>ROW()</f>
        <v>2404</v>
      </c>
      <c r="B2404" s="56"/>
      <c r="C2404" s="8">
        <f t="shared" ca="1" si="377"/>
        <v>2</v>
      </c>
      <c r="D2404" s="8">
        <f t="shared" ca="1" si="378"/>
        <v>6</v>
      </c>
      <c r="E2404" s="50">
        <f t="shared" ca="1" si="372"/>
        <v>1</v>
      </c>
      <c r="F2404" s="2" t="str">
        <f t="shared" ca="1" si="379"/>
        <v/>
      </c>
      <c r="BD2404" s="49">
        <f t="shared" ca="1" si="374"/>
        <v>1871</v>
      </c>
      <c r="BE2404" s="3">
        <f t="shared" ca="1" si="373"/>
        <v>0.18704999999999999</v>
      </c>
      <c r="BF2404" s="3">
        <f t="shared" ca="1" si="375"/>
        <v>-0.88881967520906158</v>
      </c>
      <c r="BG2404" s="9">
        <f t="shared" ca="1" si="376"/>
        <v>1</v>
      </c>
      <c r="BH2404" s="6">
        <f ca="1">IF(ISNUMBER('Descriptive Stats'!BF2404),'Descriptive Stats'!BF2404,#N/A)</f>
        <v>-0.88881967520906158</v>
      </c>
      <c r="BI2404" s="6">
        <f ca="1">IF(ISNUMBER('Descriptive Stats'!E2404),'Descriptive Stats'!E2404,#N/A)</f>
        <v>1</v>
      </c>
    </row>
    <row r="2405" spans="1:61" ht="14.4" x14ac:dyDescent="0.3">
      <c r="A2405" s="2">
        <f>ROW()</f>
        <v>2405</v>
      </c>
      <c r="B2405" s="56"/>
      <c r="C2405" s="8">
        <f t="shared" ca="1" si="377"/>
        <v>8</v>
      </c>
      <c r="D2405" s="8">
        <f t="shared" ca="1" si="378"/>
        <v>1</v>
      </c>
      <c r="E2405" s="50">
        <f t="shared" ca="1" si="372"/>
        <v>3</v>
      </c>
      <c r="F2405" s="2" t="str">
        <f t="shared" ca="1" si="379"/>
        <v/>
      </c>
      <c r="BD2405" s="49">
        <f t="shared" ca="1" si="374"/>
        <v>3200</v>
      </c>
      <c r="BE2405" s="3">
        <f t="shared" ca="1" si="373"/>
        <v>0.31995000000000001</v>
      </c>
      <c r="BF2405" s="3">
        <f t="shared" ca="1" si="375"/>
        <v>-0.46783862043457014</v>
      </c>
      <c r="BG2405" s="9">
        <f t="shared" ca="1" si="376"/>
        <v>3</v>
      </c>
      <c r="BH2405" s="6">
        <f ca="1">IF(ISNUMBER('Descriptive Stats'!BF2405),'Descriptive Stats'!BF2405,#N/A)</f>
        <v>-0.46783862043457014</v>
      </c>
      <c r="BI2405" s="6">
        <f ca="1">IF(ISNUMBER('Descriptive Stats'!E2405),'Descriptive Stats'!E2405,#N/A)</f>
        <v>3</v>
      </c>
    </row>
    <row r="2406" spans="1:61" ht="14.4" x14ac:dyDescent="0.3">
      <c r="A2406" s="2">
        <f>ROW()</f>
        <v>2406</v>
      </c>
      <c r="B2406" s="56"/>
      <c r="C2406" s="8">
        <f t="shared" ca="1" si="377"/>
        <v>10</v>
      </c>
      <c r="D2406" s="8">
        <f t="shared" ca="1" si="378"/>
        <v>3</v>
      </c>
      <c r="E2406" s="50">
        <f t="shared" ca="1" si="372"/>
        <v>6</v>
      </c>
      <c r="F2406" s="2" t="str">
        <f t="shared" ca="1" si="379"/>
        <v/>
      </c>
      <c r="BD2406" s="49">
        <f t="shared" ca="1" si="374"/>
        <v>3900</v>
      </c>
      <c r="BE2406" s="3">
        <f t="shared" ca="1" si="373"/>
        <v>0.38995000000000002</v>
      </c>
      <c r="BF2406" s="3">
        <f t="shared" ca="1" si="375"/>
        <v>-0.2794493539703507</v>
      </c>
      <c r="BG2406" s="9">
        <f t="shared" ca="1" si="376"/>
        <v>6</v>
      </c>
      <c r="BH2406" s="6">
        <f ca="1">IF(ISNUMBER('Descriptive Stats'!BF2406),'Descriptive Stats'!BF2406,#N/A)</f>
        <v>-0.2794493539703507</v>
      </c>
      <c r="BI2406" s="6">
        <f ca="1">IF(ISNUMBER('Descriptive Stats'!E2406),'Descriptive Stats'!E2406,#N/A)</f>
        <v>6</v>
      </c>
    </row>
    <row r="2407" spans="1:61" ht="14.4" x14ac:dyDescent="0.3">
      <c r="A2407" s="2">
        <f>ROW()</f>
        <v>2407</v>
      </c>
      <c r="B2407" s="56"/>
      <c r="C2407" s="8">
        <f t="shared" ca="1" si="377"/>
        <v>5</v>
      </c>
      <c r="D2407" s="8">
        <f t="shared" ca="1" si="378"/>
        <v>6</v>
      </c>
      <c r="E2407" s="50">
        <f t="shared" ca="1" si="372"/>
        <v>2</v>
      </c>
      <c r="F2407" s="2" t="str">
        <f t="shared" ca="1" si="379"/>
        <v/>
      </c>
      <c r="BD2407" s="49">
        <f t="shared" ca="1" si="374"/>
        <v>2595</v>
      </c>
      <c r="BE2407" s="3">
        <f t="shared" ca="1" si="373"/>
        <v>0.25945000000000001</v>
      </c>
      <c r="BF2407" s="3">
        <f t="shared" ca="1" si="375"/>
        <v>-0.6450419512753276</v>
      </c>
      <c r="BG2407" s="9">
        <f t="shared" ca="1" si="376"/>
        <v>2</v>
      </c>
      <c r="BH2407" s="6">
        <f ca="1">IF(ISNUMBER('Descriptive Stats'!BF2407),'Descriptive Stats'!BF2407,#N/A)</f>
        <v>-0.6450419512753276</v>
      </c>
      <c r="BI2407" s="6">
        <f ca="1">IF(ISNUMBER('Descriptive Stats'!E2407),'Descriptive Stats'!E2407,#N/A)</f>
        <v>2</v>
      </c>
    </row>
    <row r="2408" spans="1:61" ht="14.4" x14ac:dyDescent="0.3">
      <c r="A2408" s="2">
        <f>ROW()</f>
        <v>2408</v>
      </c>
      <c r="B2408" s="56"/>
      <c r="C2408" s="8">
        <f t="shared" ca="1" si="377"/>
        <v>17</v>
      </c>
      <c r="D2408" s="8">
        <f t="shared" ca="1" si="378"/>
        <v>2</v>
      </c>
      <c r="E2408" s="50">
        <f t="shared" ca="1" si="372"/>
        <v>0</v>
      </c>
      <c r="F2408" s="2" t="str">
        <f t="shared" ca="1" si="379"/>
        <v/>
      </c>
      <c r="BD2408" s="49">
        <f t="shared" ca="1" si="374"/>
        <v>815.5</v>
      </c>
      <c r="BE2408" s="3">
        <f t="shared" ca="1" si="373"/>
        <v>8.1500000000000003E-2</v>
      </c>
      <c r="BF2408" s="3">
        <f t="shared" ca="1" si="375"/>
        <v>-1.3950525282585462</v>
      </c>
      <c r="BG2408" s="9">
        <f t="shared" ca="1" si="376"/>
        <v>0</v>
      </c>
      <c r="BH2408" s="6">
        <f ca="1">IF(ISNUMBER('Descriptive Stats'!BF2408),'Descriptive Stats'!BF2408,#N/A)</f>
        <v>-1.3950525282585462</v>
      </c>
      <c r="BI2408" s="6">
        <f ca="1">IF(ISNUMBER('Descriptive Stats'!E2408),'Descriptive Stats'!E2408,#N/A)</f>
        <v>0</v>
      </c>
    </row>
    <row r="2409" spans="1:61" ht="14.4" x14ac:dyDescent="0.3">
      <c r="A2409" s="2">
        <f>ROW()</f>
        <v>2409</v>
      </c>
      <c r="B2409" s="56"/>
      <c r="C2409" s="8">
        <f t="shared" ca="1" si="377"/>
        <v>15</v>
      </c>
      <c r="D2409" s="8">
        <f t="shared" ca="1" si="378"/>
        <v>0</v>
      </c>
      <c r="E2409" s="50">
        <f t="shared" ca="1" si="372"/>
        <v>7</v>
      </c>
      <c r="F2409" s="2" t="str">
        <f t="shared" ca="1" si="379"/>
        <v/>
      </c>
      <c r="BD2409" s="49">
        <f t="shared" ca="1" si="374"/>
        <v>4473.5</v>
      </c>
      <c r="BE2409" s="3">
        <f t="shared" ca="1" si="373"/>
        <v>0.44729999999999998</v>
      </c>
      <c r="BF2409" s="3">
        <f t="shared" ca="1" si="375"/>
        <v>-0.13248586824472414</v>
      </c>
      <c r="BG2409" s="9">
        <f t="shared" ca="1" si="376"/>
        <v>7</v>
      </c>
      <c r="BH2409" s="6">
        <f ca="1">IF(ISNUMBER('Descriptive Stats'!BF2409),'Descriptive Stats'!BF2409,#N/A)</f>
        <v>-0.13248586824472414</v>
      </c>
      <c r="BI2409" s="6">
        <f ca="1">IF(ISNUMBER('Descriptive Stats'!E2409),'Descriptive Stats'!E2409,#N/A)</f>
        <v>7</v>
      </c>
    </row>
    <row r="2410" spans="1:61" ht="14.4" x14ac:dyDescent="0.3">
      <c r="A2410" s="2">
        <f>ROW()</f>
        <v>2410</v>
      </c>
      <c r="B2410" s="56"/>
      <c r="C2410" s="8">
        <f t="shared" ca="1" si="377"/>
        <v>6</v>
      </c>
      <c r="D2410" s="8">
        <f t="shared" ca="1" si="378"/>
        <v>7</v>
      </c>
      <c r="E2410" s="50">
        <f t="shared" ca="1" si="372"/>
        <v>1</v>
      </c>
      <c r="F2410" s="2" t="str">
        <f t="shared" ca="1" si="379"/>
        <v/>
      </c>
      <c r="BD2410" s="49">
        <f t="shared" ca="1" si="374"/>
        <v>1871</v>
      </c>
      <c r="BE2410" s="3">
        <f t="shared" ca="1" si="373"/>
        <v>0.18704999999999999</v>
      </c>
      <c r="BF2410" s="3">
        <f t="shared" ca="1" si="375"/>
        <v>-0.88881967520906158</v>
      </c>
      <c r="BG2410" s="9">
        <f t="shared" ca="1" si="376"/>
        <v>1</v>
      </c>
      <c r="BH2410" s="6">
        <f ca="1">IF(ISNUMBER('Descriptive Stats'!BF2410),'Descriptive Stats'!BF2410,#N/A)</f>
        <v>-0.88881967520906158</v>
      </c>
      <c r="BI2410" s="6">
        <f ca="1">IF(ISNUMBER('Descriptive Stats'!E2410),'Descriptive Stats'!E2410,#N/A)</f>
        <v>1</v>
      </c>
    </row>
    <row r="2411" spans="1:61" ht="14.4" x14ac:dyDescent="0.3">
      <c r="A2411" s="2">
        <f>ROW()</f>
        <v>2411</v>
      </c>
      <c r="B2411" s="56"/>
      <c r="C2411" s="8">
        <f t="shared" ca="1" si="377"/>
        <v>8</v>
      </c>
      <c r="D2411" s="8">
        <f t="shared" ca="1" si="378"/>
        <v>1</v>
      </c>
      <c r="E2411" s="50">
        <f t="shared" ca="1" si="372"/>
        <v>0</v>
      </c>
      <c r="F2411" s="2" t="str">
        <f t="shared" ca="1" si="379"/>
        <v/>
      </c>
      <c r="BD2411" s="49">
        <f t="shared" ca="1" si="374"/>
        <v>815.5</v>
      </c>
      <c r="BE2411" s="3">
        <f t="shared" ca="1" si="373"/>
        <v>8.1500000000000003E-2</v>
      </c>
      <c r="BF2411" s="3">
        <f t="shared" ca="1" si="375"/>
        <v>-1.3950525282585462</v>
      </c>
      <c r="BG2411" s="9">
        <f t="shared" ca="1" si="376"/>
        <v>0</v>
      </c>
      <c r="BH2411" s="6">
        <f ca="1">IF(ISNUMBER('Descriptive Stats'!BF2411),'Descriptive Stats'!BF2411,#N/A)</f>
        <v>-1.3950525282585462</v>
      </c>
      <c r="BI2411" s="6">
        <f ca="1">IF(ISNUMBER('Descriptive Stats'!E2411),'Descriptive Stats'!E2411,#N/A)</f>
        <v>0</v>
      </c>
    </row>
    <row r="2412" spans="1:61" ht="14.4" x14ac:dyDescent="0.3">
      <c r="A2412" s="2">
        <f>ROW()</f>
        <v>2412</v>
      </c>
      <c r="B2412" s="56"/>
      <c r="C2412" s="8">
        <f t="shared" ca="1" si="377"/>
        <v>4</v>
      </c>
      <c r="D2412" s="8">
        <f t="shared" ca="1" si="378"/>
        <v>0</v>
      </c>
      <c r="E2412" s="50">
        <f t="shared" ca="1" si="372"/>
        <v>0</v>
      </c>
      <c r="F2412" s="2" t="str">
        <f t="shared" ca="1" si="379"/>
        <v/>
      </c>
      <c r="BD2412" s="49">
        <f t="shared" ca="1" si="374"/>
        <v>815.5</v>
      </c>
      <c r="BE2412" s="3">
        <f t="shared" ca="1" si="373"/>
        <v>8.1500000000000003E-2</v>
      </c>
      <c r="BF2412" s="3">
        <f t="shared" ca="1" si="375"/>
        <v>-1.3950525282585462</v>
      </c>
      <c r="BG2412" s="9">
        <f t="shared" ca="1" si="376"/>
        <v>0</v>
      </c>
      <c r="BH2412" s="6">
        <f ca="1">IF(ISNUMBER('Descriptive Stats'!BF2412),'Descriptive Stats'!BF2412,#N/A)</f>
        <v>-1.3950525282585462</v>
      </c>
      <c r="BI2412" s="6">
        <f ca="1">IF(ISNUMBER('Descriptive Stats'!E2412),'Descriptive Stats'!E2412,#N/A)</f>
        <v>0</v>
      </c>
    </row>
    <row r="2413" spans="1:61" ht="14.4" x14ac:dyDescent="0.3">
      <c r="A2413" s="2">
        <f>ROW()</f>
        <v>2413</v>
      </c>
      <c r="B2413" s="56"/>
      <c r="C2413" s="8">
        <f t="shared" ca="1" si="377"/>
        <v>15</v>
      </c>
      <c r="D2413" s="8">
        <f t="shared" ca="1" si="378"/>
        <v>0</v>
      </c>
      <c r="E2413" s="50">
        <f t="shared" ca="1" si="372"/>
        <v>0</v>
      </c>
      <c r="F2413" s="2" t="str">
        <f t="shared" ca="1" si="379"/>
        <v/>
      </c>
      <c r="BD2413" s="49">
        <f t="shared" ca="1" si="374"/>
        <v>815.5</v>
      </c>
      <c r="BE2413" s="3">
        <f t="shared" ca="1" si="373"/>
        <v>8.1500000000000003E-2</v>
      </c>
      <c r="BF2413" s="3">
        <f t="shared" ca="1" si="375"/>
        <v>-1.3950525282585462</v>
      </c>
      <c r="BG2413" s="9">
        <f t="shared" ca="1" si="376"/>
        <v>0</v>
      </c>
      <c r="BH2413" s="6">
        <f ca="1">IF(ISNUMBER('Descriptive Stats'!BF2413),'Descriptive Stats'!BF2413,#N/A)</f>
        <v>-1.3950525282585462</v>
      </c>
      <c r="BI2413" s="6">
        <f ca="1">IF(ISNUMBER('Descriptive Stats'!E2413),'Descriptive Stats'!E2413,#N/A)</f>
        <v>0</v>
      </c>
    </row>
    <row r="2414" spans="1:61" ht="14.4" x14ac:dyDescent="0.3">
      <c r="A2414" s="2">
        <f>ROW()</f>
        <v>2414</v>
      </c>
      <c r="B2414" s="56"/>
      <c r="C2414" s="8">
        <f t="shared" ca="1" si="377"/>
        <v>15</v>
      </c>
      <c r="D2414" s="8">
        <f t="shared" ca="1" si="378"/>
        <v>0</v>
      </c>
      <c r="E2414" s="50">
        <f t="shared" ca="1" si="372"/>
        <v>0</v>
      </c>
      <c r="F2414" s="2" t="str">
        <f t="shared" ca="1" si="379"/>
        <v/>
      </c>
      <c r="BD2414" s="49">
        <f t="shared" ca="1" si="374"/>
        <v>815.5</v>
      </c>
      <c r="BE2414" s="3">
        <f t="shared" ca="1" si="373"/>
        <v>8.1500000000000003E-2</v>
      </c>
      <c r="BF2414" s="3">
        <f t="shared" ca="1" si="375"/>
        <v>-1.3950525282585462</v>
      </c>
      <c r="BG2414" s="9">
        <f t="shared" ca="1" si="376"/>
        <v>0</v>
      </c>
      <c r="BH2414" s="6">
        <f ca="1">IF(ISNUMBER('Descriptive Stats'!BF2414),'Descriptive Stats'!BF2414,#N/A)</f>
        <v>-1.3950525282585462</v>
      </c>
      <c r="BI2414" s="6">
        <f ca="1">IF(ISNUMBER('Descriptive Stats'!E2414),'Descriptive Stats'!E2414,#N/A)</f>
        <v>0</v>
      </c>
    </row>
    <row r="2415" spans="1:61" ht="14.4" x14ac:dyDescent="0.3">
      <c r="A2415" s="2">
        <f>ROW()</f>
        <v>2415</v>
      </c>
      <c r="B2415" s="56"/>
      <c r="C2415" s="8">
        <f t="shared" ca="1" si="377"/>
        <v>4</v>
      </c>
      <c r="D2415" s="8">
        <f t="shared" ca="1" si="378"/>
        <v>0</v>
      </c>
      <c r="E2415" s="50">
        <f t="shared" ca="1" si="372"/>
        <v>9</v>
      </c>
      <c r="F2415" s="2" t="str">
        <f t="shared" ca="1" si="379"/>
        <v/>
      </c>
      <c r="BD2415" s="49">
        <f t="shared" ca="1" si="374"/>
        <v>4819</v>
      </c>
      <c r="BE2415" s="3">
        <f t="shared" ca="1" si="373"/>
        <v>0.48185</v>
      </c>
      <c r="BF2415" s="3">
        <f t="shared" ca="1" si="375"/>
        <v>-4.5511009098988427E-2</v>
      </c>
      <c r="BG2415" s="9">
        <f t="shared" ca="1" si="376"/>
        <v>9</v>
      </c>
      <c r="BH2415" s="6">
        <f ca="1">IF(ISNUMBER('Descriptive Stats'!BF2415),'Descriptive Stats'!BF2415,#N/A)</f>
        <v>-4.5511009098988427E-2</v>
      </c>
      <c r="BI2415" s="6">
        <f ca="1">IF(ISNUMBER('Descriptive Stats'!E2415),'Descriptive Stats'!E2415,#N/A)</f>
        <v>9</v>
      </c>
    </row>
    <row r="2416" spans="1:61" ht="14.4" x14ac:dyDescent="0.3">
      <c r="A2416" s="2">
        <f>ROW()</f>
        <v>2416</v>
      </c>
      <c r="B2416" s="56"/>
      <c r="C2416" s="8">
        <f t="shared" ca="1" si="377"/>
        <v>23</v>
      </c>
      <c r="D2416" s="8">
        <f t="shared" ca="1" si="378"/>
        <v>9</v>
      </c>
      <c r="E2416" s="50">
        <f t="shared" ca="1" si="372"/>
        <v>2</v>
      </c>
      <c r="F2416" s="2" t="str">
        <f t="shared" ca="1" si="379"/>
        <v/>
      </c>
      <c r="BD2416" s="49">
        <f t="shared" ca="1" si="374"/>
        <v>2595</v>
      </c>
      <c r="BE2416" s="3">
        <f t="shared" ca="1" si="373"/>
        <v>0.25945000000000001</v>
      </c>
      <c r="BF2416" s="3">
        <f t="shared" ca="1" si="375"/>
        <v>-0.6450419512753276</v>
      </c>
      <c r="BG2416" s="9">
        <f t="shared" ca="1" si="376"/>
        <v>2</v>
      </c>
      <c r="BH2416" s="6">
        <f ca="1">IF(ISNUMBER('Descriptive Stats'!BF2416),'Descriptive Stats'!BF2416,#N/A)</f>
        <v>-0.6450419512753276</v>
      </c>
      <c r="BI2416" s="6">
        <f ca="1">IF(ISNUMBER('Descriptive Stats'!E2416),'Descriptive Stats'!E2416,#N/A)</f>
        <v>2</v>
      </c>
    </row>
    <row r="2417" spans="1:61" ht="14.4" x14ac:dyDescent="0.3">
      <c r="A2417" s="2">
        <f>ROW()</f>
        <v>2417</v>
      </c>
      <c r="B2417" s="56"/>
      <c r="C2417" s="8">
        <f t="shared" ca="1" si="377"/>
        <v>3</v>
      </c>
      <c r="D2417" s="8">
        <f t="shared" ca="1" si="378"/>
        <v>2</v>
      </c>
      <c r="E2417" s="50">
        <f t="shared" ca="1" si="372"/>
        <v>2</v>
      </c>
      <c r="F2417" s="2" t="str">
        <f t="shared" ca="1" si="379"/>
        <v/>
      </c>
      <c r="BD2417" s="49">
        <f t="shared" ca="1" si="374"/>
        <v>2595</v>
      </c>
      <c r="BE2417" s="3">
        <f t="shared" ca="1" si="373"/>
        <v>0.25945000000000001</v>
      </c>
      <c r="BF2417" s="3">
        <f t="shared" ca="1" si="375"/>
        <v>-0.6450419512753276</v>
      </c>
      <c r="BG2417" s="9">
        <f t="shared" ca="1" si="376"/>
        <v>2</v>
      </c>
      <c r="BH2417" s="6">
        <f ca="1">IF(ISNUMBER('Descriptive Stats'!BF2417),'Descriptive Stats'!BF2417,#N/A)</f>
        <v>-0.6450419512753276</v>
      </c>
      <c r="BI2417" s="6">
        <f ca="1">IF(ISNUMBER('Descriptive Stats'!E2417),'Descriptive Stats'!E2417,#N/A)</f>
        <v>2</v>
      </c>
    </row>
    <row r="2418" spans="1:61" ht="14.4" x14ac:dyDescent="0.3">
      <c r="A2418" s="2">
        <f>ROW()</f>
        <v>2418</v>
      </c>
      <c r="B2418" s="56"/>
      <c r="C2418" s="8">
        <f t="shared" ca="1" si="377"/>
        <v>3</v>
      </c>
      <c r="D2418" s="8">
        <f t="shared" ca="1" si="378"/>
        <v>2</v>
      </c>
      <c r="E2418" s="50">
        <f t="shared" ca="1" si="372"/>
        <v>0</v>
      </c>
      <c r="F2418" s="2" t="str">
        <f t="shared" ca="1" si="379"/>
        <v/>
      </c>
      <c r="BD2418" s="49">
        <f t="shared" ca="1" si="374"/>
        <v>815.5</v>
      </c>
      <c r="BE2418" s="3">
        <f t="shared" ca="1" si="373"/>
        <v>8.1500000000000003E-2</v>
      </c>
      <c r="BF2418" s="3">
        <f t="shared" ca="1" si="375"/>
        <v>-1.3950525282585462</v>
      </c>
      <c r="BG2418" s="9">
        <f t="shared" ca="1" si="376"/>
        <v>0</v>
      </c>
      <c r="BH2418" s="6">
        <f ca="1">IF(ISNUMBER('Descriptive Stats'!BF2418),'Descriptive Stats'!BF2418,#N/A)</f>
        <v>-1.3950525282585462</v>
      </c>
      <c r="BI2418" s="6">
        <f ca="1">IF(ISNUMBER('Descriptive Stats'!E2418),'Descriptive Stats'!E2418,#N/A)</f>
        <v>0</v>
      </c>
    </row>
    <row r="2419" spans="1:61" ht="14.4" x14ac:dyDescent="0.3">
      <c r="A2419" s="2">
        <f>ROW()</f>
        <v>2419</v>
      </c>
      <c r="B2419" s="56"/>
      <c r="C2419" s="8">
        <f t="shared" ca="1" si="377"/>
        <v>18</v>
      </c>
      <c r="D2419" s="8">
        <f t="shared" ca="1" si="378"/>
        <v>0</v>
      </c>
      <c r="E2419" s="50">
        <f t="shared" ca="1" si="372"/>
        <v>0</v>
      </c>
      <c r="F2419" s="2" t="str">
        <f t="shared" ca="1" si="379"/>
        <v/>
      </c>
      <c r="BD2419" s="49">
        <f t="shared" ca="1" si="374"/>
        <v>815.5</v>
      </c>
      <c r="BE2419" s="3">
        <f t="shared" ca="1" si="373"/>
        <v>8.1500000000000003E-2</v>
      </c>
      <c r="BF2419" s="3">
        <f t="shared" ca="1" si="375"/>
        <v>-1.3950525282585462</v>
      </c>
      <c r="BG2419" s="9">
        <f t="shared" ca="1" si="376"/>
        <v>0</v>
      </c>
      <c r="BH2419" s="6">
        <f ca="1">IF(ISNUMBER('Descriptive Stats'!BF2419),'Descriptive Stats'!BF2419,#N/A)</f>
        <v>-1.3950525282585462</v>
      </c>
      <c r="BI2419" s="6">
        <f ca="1">IF(ISNUMBER('Descriptive Stats'!E2419),'Descriptive Stats'!E2419,#N/A)</f>
        <v>0</v>
      </c>
    </row>
    <row r="2420" spans="1:61" ht="14.4" x14ac:dyDescent="0.3">
      <c r="A2420" s="2">
        <f>ROW()</f>
        <v>2420</v>
      </c>
      <c r="B2420" s="56"/>
      <c r="C2420" s="8">
        <f t="shared" ca="1" si="377"/>
        <v>11</v>
      </c>
      <c r="D2420" s="8">
        <f t="shared" ca="1" si="378"/>
        <v>0</v>
      </c>
      <c r="E2420" s="50">
        <f t="shared" ca="1" si="372"/>
        <v>19</v>
      </c>
      <c r="F2420" s="2" t="str">
        <f t="shared" ca="1" si="379"/>
        <v>X</v>
      </c>
      <c r="BD2420" s="49">
        <f t="shared" ca="1" si="374"/>
        <v>5294</v>
      </c>
      <c r="BE2420" s="3">
        <f t="shared" ca="1" si="373"/>
        <v>0.52934999999999999</v>
      </c>
      <c r="BF2420" s="3">
        <f t="shared" ca="1" si="375"/>
        <v>7.3636031452008061E-2</v>
      </c>
      <c r="BG2420" s="9">
        <f t="shared" ca="1" si="376"/>
        <v>19</v>
      </c>
      <c r="BH2420" s="6">
        <f ca="1">IF(ISNUMBER('Descriptive Stats'!BF2420),'Descriptive Stats'!BF2420,#N/A)</f>
        <v>7.3636031452008061E-2</v>
      </c>
      <c r="BI2420" s="6">
        <f ca="1">IF(ISNUMBER('Descriptive Stats'!E2420),'Descriptive Stats'!E2420,#N/A)</f>
        <v>19</v>
      </c>
    </row>
    <row r="2421" spans="1:61" ht="14.4" x14ac:dyDescent="0.3">
      <c r="A2421" s="2">
        <f>ROW()</f>
        <v>2421</v>
      </c>
      <c r="B2421" s="56"/>
      <c r="C2421" s="8">
        <f t="shared" ca="1" si="377"/>
        <v>7</v>
      </c>
      <c r="D2421" s="8">
        <f t="shared" ca="1" si="378"/>
        <v>19</v>
      </c>
      <c r="E2421" s="50">
        <f t="shared" ca="1" si="372"/>
        <v>6</v>
      </c>
      <c r="F2421" s="2" t="str">
        <f t="shared" ca="1" si="379"/>
        <v/>
      </c>
      <c r="BD2421" s="49">
        <f t="shared" ca="1" si="374"/>
        <v>3900</v>
      </c>
      <c r="BE2421" s="3">
        <f t="shared" ca="1" si="373"/>
        <v>0.38995000000000002</v>
      </c>
      <c r="BF2421" s="3">
        <f t="shared" ca="1" si="375"/>
        <v>-0.2794493539703507</v>
      </c>
      <c r="BG2421" s="9">
        <f t="shared" ca="1" si="376"/>
        <v>6</v>
      </c>
      <c r="BH2421" s="6">
        <f ca="1">IF(ISNUMBER('Descriptive Stats'!BF2421),'Descriptive Stats'!BF2421,#N/A)</f>
        <v>-0.2794493539703507</v>
      </c>
      <c r="BI2421" s="6">
        <f ca="1">IF(ISNUMBER('Descriptive Stats'!E2421),'Descriptive Stats'!E2421,#N/A)</f>
        <v>6</v>
      </c>
    </row>
    <row r="2422" spans="1:61" ht="14.4" x14ac:dyDescent="0.3">
      <c r="A2422" s="2">
        <f>ROW()</f>
        <v>2422</v>
      </c>
      <c r="B2422" s="56"/>
      <c r="C2422" s="8">
        <f t="shared" ca="1" si="377"/>
        <v>2</v>
      </c>
      <c r="D2422" s="8">
        <f t="shared" ca="1" si="378"/>
        <v>6</v>
      </c>
      <c r="E2422" s="50">
        <f t="shared" ca="1" si="372"/>
        <v>6</v>
      </c>
      <c r="F2422" s="2" t="str">
        <f t="shared" ca="1" si="379"/>
        <v/>
      </c>
      <c r="BD2422" s="49">
        <f t="shared" ca="1" si="374"/>
        <v>3900</v>
      </c>
      <c r="BE2422" s="3">
        <f t="shared" ca="1" si="373"/>
        <v>0.38995000000000002</v>
      </c>
      <c r="BF2422" s="3">
        <f t="shared" ca="1" si="375"/>
        <v>-0.2794493539703507</v>
      </c>
      <c r="BG2422" s="9">
        <f t="shared" ca="1" si="376"/>
        <v>6</v>
      </c>
      <c r="BH2422" s="6">
        <f ca="1">IF(ISNUMBER('Descriptive Stats'!BF2422),'Descriptive Stats'!BF2422,#N/A)</f>
        <v>-0.2794493539703507</v>
      </c>
      <c r="BI2422" s="6">
        <f ca="1">IF(ISNUMBER('Descriptive Stats'!E2422),'Descriptive Stats'!E2422,#N/A)</f>
        <v>6</v>
      </c>
    </row>
    <row r="2423" spans="1:61" ht="14.4" x14ac:dyDescent="0.3">
      <c r="A2423" s="2">
        <f>ROW()</f>
        <v>2423</v>
      </c>
      <c r="B2423" s="56"/>
      <c r="C2423" s="8">
        <f t="shared" ca="1" si="377"/>
        <v>2</v>
      </c>
      <c r="D2423" s="8">
        <f t="shared" ca="1" si="378"/>
        <v>6</v>
      </c>
      <c r="E2423" s="50">
        <f t="shared" ca="1" si="372"/>
        <v>2</v>
      </c>
      <c r="F2423" s="2" t="str">
        <f t="shared" ca="1" si="379"/>
        <v/>
      </c>
      <c r="BD2423" s="49">
        <f t="shared" ca="1" si="374"/>
        <v>2595</v>
      </c>
      <c r="BE2423" s="3">
        <f t="shared" ca="1" si="373"/>
        <v>0.25945000000000001</v>
      </c>
      <c r="BF2423" s="3">
        <f t="shared" ca="1" si="375"/>
        <v>-0.6450419512753276</v>
      </c>
      <c r="BG2423" s="9">
        <f t="shared" ca="1" si="376"/>
        <v>2</v>
      </c>
      <c r="BH2423" s="6">
        <f ca="1">IF(ISNUMBER('Descriptive Stats'!BF2423),'Descriptive Stats'!BF2423,#N/A)</f>
        <v>-0.6450419512753276</v>
      </c>
      <c r="BI2423" s="6">
        <f ca="1">IF(ISNUMBER('Descriptive Stats'!E2423),'Descriptive Stats'!E2423,#N/A)</f>
        <v>2</v>
      </c>
    </row>
    <row r="2424" spans="1:61" ht="14.4" x14ac:dyDescent="0.3">
      <c r="A2424" s="2">
        <f>ROW()</f>
        <v>2424</v>
      </c>
      <c r="B2424" s="56"/>
      <c r="C2424" s="8">
        <f t="shared" ca="1" si="377"/>
        <v>9</v>
      </c>
      <c r="D2424" s="8">
        <f t="shared" ca="1" si="378"/>
        <v>2</v>
      </c>
      <c r="E2424" s="50">
        <f t="shared" ca="1" si="372"/>
        <v>0</v>
      </c>
      <c r="F2424" s="2" t="str">
        <f t="shared" ca="1" si="379"/>
        <v/>
      </c>
      <c r="BD2424" s="49">
        <f t="shared" ca="1" si="374"/>
        <v>815.5</v>
      </c>
      <c r="BE2424" s="3">
        <f t="shared" ca="1" si="373"/>
        <v>8.1500000000000003E-2</v>
      </c>
      <c r="BF2424" s="3">
        <f t="shared" ca="1" si="375"/>
        <v>-1.3950525282585462</v>
      </c>
      <c r="BG2424" s="9">
        <f t="shared" ca="1" si="376"/>
        <v>0</v>
      </c>
      <c r="BH2424" s="6">
        <f ca="1">IF(ISNUMBER('Descriptive Stats'!BF2424),'Descriptive Stats'!BF2424,#N/A)</f>
        <v>-1.3950525282585462</v>
      </c>
      <c r="BI2424" s="6">
        <f ca="1">IF(ISNUMBER('Descriptive Stats'!E2424),'Descriptive Stats'!E2424,#N/A)</f>
        <v>0</v>
      </c>
    </row>
    <row r="2425" spans="1:61" ht="14.4" x14ac:dyDescent="0.3">
      <c r="A2425" s="2">
        <f>ROW()</f>
        <v>2425</v>
      </c>
      <c r="B2425" s="56"/>
      <c r="C2425" s="8">
        <f t="shared" ca="1" si="377"/>
        <v>20</v>
      </c>
      <c r="D2425" s="8">
        <f t="shared" ca="1" si="378"/>
        <v>0</v>
      </c>
      <c r="E2425" s="50">
        <f t="shared" ca="1" si="372"/>
        <v>2</v>
      </c>
      <c r="F2425" s="2" t="str">
        <f t="shared" ca="1" si="379"/>
        <v/>
      </c>
      <c r="BD2425" s="49">
        <f t="shared" ca="1" si="374"/>
        <v>2595</v>
      </c>
      <c r="BE2425" s="3">
        <f t="shared" ca="1" si="373"/>
        <v>0.25945000000000001</v>
      </c>
      <c r="BF2425" s="3">
        <f t="shared" ca="1" si="375"/>
        <v>-0.6450419512753276</v>
      </c>
      <c r="BG2425" s="9">
        <f t="shared" ca="1" si="376"/>
        <v>2</v>
      </c>
      <c r="BH2425" s="6">
        <f ca="1">IF(ISNUMBER('Descriptive Stats'!BF2425),'Descriptive Stats'!BF2425,#N/A)</f>
        <v>-0.6450419512753276</v>
      </c>
      <c r="BI2425" s="6">
        <f ca="1">IF(ISNUMBER('Descriptive Stats'!E2425),'Descriptive Stats'!E2425,#N/A)</f>
        <v>2</v>
      </c>
    </row>
    <row r="2426" spans="1:61" ht="14.4" x14ac:dyDescent="0.3">
      <c r="A2426" s="2">
        <f>ROW()</f>
        <v>2426</v>
      </c>
      <c r="B2426" s="56"/>
      <c r="C2426" s="8">
        <f t="shared" ca="1" si="377"/>
        <v>21</v>
      </c>
      <c r="D2426" s="8">
        <f t="shared" ca="1" si="378"/>
        <v>2</v>
      </c>
      <c r="E2426" s="50">
        <f t="shared" ca="1" si="372"/>
        <v>1</v>
      </c>
      <c r="F2426" s="2" t="str">
        <f t="shared" ca="1" si="379"/>
        <v/>
      </c>
      <c r="BD2426" s="49">
        <f t="shared" ca="1" si="374"/>
        <v>1871</v>
      </c>
      <c r="BE2426" s="3">
        <f t="shared" ca="1" si="373"/>
        <v>0.18704999999999999</v>
      </c>
      <c r="BF2426" s="3">
        <f t="shared" ca="1" si="375"/>
        <v>-0.88881967520906158</v>
      </c>
      <c r="BG2426" s="9">
        <f t="shared" ca="1" si="376"/>
        <v>1</v>
      </c>
      <c r="BH2426" s="6">
        <f ca="1">IF(ISNUMBER('Descriptive Stats'!BF2426),'Descriptive Stats'!BF2426,#N/A)</f>
        <v>-0.88881967520906158</v>
      </c>
      <c r="BI2426" s="6">
        <f ca="1">IF(ISNUMBER('Descriptive Stats'!E2426),'Descriptive Stats'!E2426,#N/A)</f>
        <v>1</v>
      </c>
    </row>
    <row r="2427" spans="1:61" ht="14.4" x14ac:dyDescent="0.3">
      <c r="A2427" s="2">
        <f>ROW()</f>
        <v>2427</v>
      </c>
      <c r="B2427" s="56"/>
      <c r="C2427" s="8">
        <f t="shared" ca="1" si="377"/>
        <v>12</v>
      </c>
      <c r="D2427" s="8">
        <f t="shared" ca="1" si="378"/>
        <v>1</v>
      </c>
      <c r="E2427" s="50">
        <f t="shared" ca="1" si="372"/>
        <v>1</v>
      </c>
      <c r="F2427" s="2" t="str">
        <f t="shared" ca="1" si="379"/>
        <v/>
      </c>
      <c r="BD2427" s="49">
        <f t="shared" ca="1" si="374"/>
        <v>1871</v>
      </c>
      <c r="BE2427" s="3">
        <f t="shared" ca="1" si="373"/>
        <v>0.18704999999999999</v>
      </c>
      <c r="BF2427" s="3">
        <f t="shared" ca="1" si="375"/>
        <v>-0.88881967520906158</v>
      </c>
      <c r="BG2427" s="9">
        <f t="shared" ca="1" si="376"/>
        <v>1</v>
      </c>
      <c r="BH2427" s="6">
        <f ca="1">IF(ISNUMBER('Descriptive Stats'!BF2427),'Descriptive Stats'!BF2427,#N/A)</f>
        <v>-0.88881967520906158</v>
      </c>
      <c r="BI2427" s="6">
        <f ca="1">IF(ISNUMBER('Descriptive Stats'!E2427),'Descriptive Stats'!E2427,#N/A)</f>
        <v>1</v>
      </c>
    </row>
    <row r="2428" spans="1:61" ht="14.4" x14ac:dyDescent="0.3">
      <c r="A2428" s="2">
        <f>ROW()</f>
        <v>2428</v>
      </c>
      <c r="B2428" s="56"/>
      <c r="C2428" s="8">
        <f t="shared" ca="1" si="377"/>
        <v>8</v>
      </c>
      <c r="D2428" s="8">
        <f t="shared" ca="1" si="378"/>
        <v>1</v>
      </c>
      <c r="E2428" s="50">
        <f t="shared" ca="1" si="372"/>
        <v>19</v>
      </c>
      <c r="F2428" s="2" t="str">
        <f t="shared" ca="1" si="379"/>
        <v>X</v>
      </c>
      <c r="BD2428" s="49">
        <f t="shared" ca="1" si="374"/>
        <v>5294</v>
      </c>
      <c r="BE2428" s="3">
        <f t="shared" ca="1" si="373"/>
        <v>0.52934999999999999</v>
      </c>
      <c r="BF2428" s="3">
        <f t="shared" ca="1" si="375"/>
        <v>7.3636031452008061E-2</v>
      </c>
      <c r="BG2428" s="9">
        <f t="shared" ca="1" si="376"/>
        <v>19</v>
      </c>
      <c r="BH2428" s="6">
        <f ca="1">IF(ISNUMBER('Descriptive Stats'!BF2428),'Descriptive Stats'!BF2428,#N/A)</f>
        <v>7.3636031452008061E-2</v>
      </c>
      <c r="BI2428" s="6">
        <f ca="1">IF(ISNUMBER('Descriptive Stats'!E2428),'Descriptive Stats'!E2428,#N/A)</f>
        <v>19</v>
      </c>
    </row>
    <row r="2429" spans="1:61" ht="14.4" x14ac:dyDescent="0.3">
      <c r="A2429" s="2">
        <f>ROW()</f>
        <v>2429</v>
      </c>
      <c r="B2429" s="56"/>
      <c r="C2429" s="8">
        <f t="shared" ca="1" si="377"/>
        <v>7</v>
      </c>
      <c r="D2429" s="8">
        <f t="shared" ca="1" si="378"/>
        <v>19</v>
      </c>
      <c r="E2429" s="50">
        <f t="shared" ca="1" si="372"/>
        <v>0</v>
      </c>
      <c r="F2429" s="2" t="str">
        <f t="shared" ca="1" si="379"/>
        <v/>
      </c>
      <c r="BD2429" s="49">
        <f t="shared" ca="1" si="374"/>
        <v>815.5</v>
      </c>
      <c r="BE2429" s="3">
        <f t="shared" ca="1" si="373"/>
        <v>8.1500000000000003E-2</v>
      </c>
      <c r="BF2429" s="3">
        <f t="shared" ca="1" si="375"/>
        <v>-1.3950525282585462</v>
      </c>
      <c r="BG2429" s="9">
        <f t="shared" ca="1" si="376"/>
        <v>0</v>
      </c>
      <c r="BH2429" s="6">
        <f ca="1">IF(ISNUMBER('Descriptive Stats'!BF2429),'Descriptive Stats'!BF2429,#N/A)</f>
        <v>-1.3950525282585462</v>
      </c>
      <c r="BI2429" s="6">
        <f ca="1">IF(ISNUMBER('Descriptive Stats'!E2429),'Descriptive Stats'!E2429,#N/A)</f>
        <v>0</v>
      </c>
    </row>
    <row r="2430" spans="1:61" ht="14.4" x14ac:dyDescent="0.3">
      <c r="A2430" s="2">
        <f>ROW()</f>
        <v>2430</v>
      </c>
      <c r="B2430" s="56"/>
      <c r="C2430" s="8">
        <f t="shared" ca="1" si="377"/>
        <v>11</v>
      </c>
      <c r="D2430" s="8">
        <f t="shared" ca="1" si="378"/>
        <v>0</v>
      </c>
      <c r="E2430" s="50">
        <f t="shared" ca="1" si="372"/>
        <v>7</v>
      </c>
      <c r="F2430" s="2" t="str">
        <f t="shared" ca="1" si="379"/>
        <v/>
      </c>
      <c r="BD2430" s="49">
        <f t="shared" ca="1" si="374"/>
        <v>4473.5</v>
      </c>
      <c r="BE2430" s="3">
        <f t="shared" ca="1" si="373"/>
        <v>0.44729999999999998</v>
      </c>
      <c r="BF2430" s="3">
        <f t="shared" ca="1" si="375"/>
        <v>-0.13248586824472414</v>
      </c>
      <c r="BG2430" s="9">
        <f t="shared" ca="1" si="376"/>
        <v>7</v>
      </c>
      <c r="BH2430" s="6">
        <f ca="1">IF(ISNUMBER('Descriptive Stats'!BF2430),'Descriptive Stats'!BF2430,#N/A)</f>
        <v>-0.13248586824472414</v>
      </c>
      <c r="BI2430" s="6">
        <f ca="1">IF(ISNUMBER('Descriptive Stats'!E2430),'Descriptive Stats'!E2430,#N/A)</f>
        <v>7</v>
      </c>
    </row>
    <row r="2431" spans="1:61" ht="14.4" x14ac:dyDescent="0.3">
      <c r="A2431" s="2">
        <f>ROW()</f>
        <v>2431</v>
      </c>
      <c r="B2431" s="56"/>
      <c r="C2431" s="8">
        <f t="shared" ca="1" si="377"/>
        <v>19</v>
      </c>
      <c r="D2431" s="8">
        <f t="shared" ca="1" si="378"/>
        <v>7</v>
      </c>
      <c r="E2431" s="50">
        <f t="shared" ca="1" si="372"/>
        <v>0</v>
      </c>
      <c r="F2431" s="2" t="str">
        <f t="shared" ca="1" si="379"/>
        <v/>
      </c>
      <c r="BD2431" s="49">
        <f t="shared" ca="1" si="374"/>
        <v>815.5</v>
      </c>
      <c r="BE2431" s="3">
        <f t="shared" ca="1" si="373"/>
        <v>8.1500000000000003E-2</v>
      </c>
      <c r="BF2431" s="3">
        <f t="shared" ca="1" si="375"/>
        <v>-1.3950525282585462</v>
      </c>
      <c r="BG2431" s="9">
        <f t="shared" ca="1" si="376"/>
        <v>0</v>
      </c>
      <c r="BH2431" s="6">
        <f ca="1">IF(ISNUMBER('Descriptive Stats'!BF2431),'Descriptive Stats'!BF2431,#N/A)</f>
        <v>-1.3950525282585462</v>
      </c>
      <c r="BI2431" s="6">
        <f ca="1">IF(ISNUMBER('Descriptive Stats'!E2431),'Descriptive Stats'!E2431,#N/A)</f>
        <v>0</v>
      </c>
    </row>
    <row r="2432" spans="1:61" ht="14.4" x14ac:dyDescent="0.3">
      <c r="A2432" s="2">
        <f>ROW()</f>
        <v>2432</v>
      </c>
      <c r="B2432" s="56"/>
      <c r="C2432" s="8">
        <f t="shared" ca="1" si="377"/>
        <v>11</v>
      </c>
      <c r="D2432" s="8">
        <f t="shared" ca="1" si="378"/>
        <v>0</v>
      </c>
      <c r="E2432" s="50">
        <f t="shared" ca="1" si="372"/>
        <v>0</v>
      </c>
      <c r="F2432" s="2" t="str">
        <f t="shared" ca="1" si="379"/>
        <v/>
      </c>
      <c r="BD2432" s="49">
        <f t="shared" ca="1" si="374"/>
        <v>815.5</v>
      </c>
      <c r="BE2432" s="3">
        <f t="shared" ca="1" si="373"/>
        <v>8.1500000000000003E-2</v>
      </c>
      <c r="BF2432" s="3">
        <f t="shared" ca="1" si="375"/>
        <v>-1.3950525282585462</v>
      </c>
      <c r="BG2432" s="9">
        <f t="shared" ca="1" si="376"/>
        <v>0</v>
      </c>
      <c r="BH2432" s="6">
        <f ca="1">IF(ISNUMBER('Descriptive Stats'!BF2432),'Descriptive Stats'!BF2432,#N/A)</f>
        <v>-1.3950525282585462</v>
      </c>
      <c r="BI2432" s="6">
        <f ca="1">IF(ISNUMBER('Descriptive Stats'!E2432),'Descriptive Stats'!E2432,#N/A)</f>
        <v>0</v>
      </c>
    </row>
    <row r="2433" spans="1:61" ht="14.4" x14ac:dyDescent="0.3">
      <c r="A2433" s="2">
        <f>ROW()</f>
        <v>2433</v>
      </c>
      <c r="B2433" s="56"/>
      <c r="C2433" s="8">
        <f t="shared" ca="1" si="377"/>
        <v>18</v>
      </c>
      <c r="D2433" s="8">
        <f t="shared" ca="1" si="378"/>
        <v>0</v>
      </c>
      <c r="E2433" s="50">
        <f t="shared" ca="1" si="372"/>
        <v>7</v>
      </c>
      <c r="F2433" s="2" t="str">
        <f t="shared" ca="1" si="379"/>
        <v/>
      </c>
      <c r="BD2433" s="49">
        <f t="shared" ca="1" si="374"/>
        <v>4473.5</v>
      </c>
      <c r="BE2433" s="3">
        <f t="shared" ca="1" si="373"/>
        <v>0.44729999999999998</v>
      </c>
      <c r="BF2433" s="3">
        <f t="shared" ca="1" si="375"/>
        <v>-0.13248586824472414</v>
      </c>
      <c r="BG2433" s="9">
        <f t="shared" ca="1" si="376"/>
        <v>7</v>
      </c>
      <c r="BH2433" s="6">
        <f ca="1">IF(ISNUMBER('Descriptive Stats'!BF2433),'Descriptive Stats'!BF2433,#N/A)</f>
        <v>-0.13248586824472414</v>
      </c>
      <c r="BI2433" s="6">
        <f ca="1">IF(ISNUMBER('Descriptive Stats'!E2433),'Descriptive Stats'!E2433,#N/A)</f>
        <v>7</v>
      </c>
    </row>
    <row r="2434" spans="1:61" ht="14.4" x14ac:dyDescent="0.3">
      <c r="A2434" s="2">
        <f>ROW()</f>
        <v>2434</v>
      </c>
      <c r="B2434" s="56"/>
      <c r="C2434" s="8">
        <f t="shared" ca="1" si="377"/>
        <v>6</v>
      </c>
      <c r="D2434" s="8">
        <f t="shared" ca="1" si="378"/>
        <v>7</v>
      </c>
      <c r="E2434" s="50">
        <f t="shared" ca="1" si="372"/>
        <v>4</v>
      </c>
      <c r="F2434" s="2" t="str">
        <f t="shared" ca="1" si="379"/>
        <v/>
      </c>
      <c r="BD2434" s="49">
        <f t="shared" ca="1" si="374"/>
        <v>3442</v>
      </c>
      <c r="BE2434" s="3">
        <f t="shared" ca="1" si="373"/>
        <v>0.34415000000000001</v>
      </c>
      <c r="BF2434" s="3">
        <f t="shared" ca="1" si="375"/>
        <v>-0.40116316278173481</v>
      </c>
      <c r="BG2434" s="9">
        <f t="shared" ca="1" si="376"/>
        <v>4</v>
      </c>
      <c r="BH2434" s="6">
        <f ca="1">IF(ISNUMBER('Descriptive Stats'!BF2434),'Descriptive Stats'!BF2434,#N/A)</f>
        <v>-0.40116316278173481</v>
      </c>
      <c r="BI2434" s="6">
        <f ca="1">IF(ISNUMBER('Descriptive Stats'!E2434),'Descriptive Stats'!E2434,#N/A)</f>
        <v>4</v>
      </c>
    </row>
    <row r="2435" spans="1:61" ht="14.4" x14ac:dyDescent="0.3">
      <c r="A2435" s="2">
        <f>ROW()</f>
        <v>2435</v>
      </c>
      <c r="B2435" s="56"/>
      <c r="C2435" s="8">
        <f t="shared" ca="1" si="377"/>
        <v>13</v>
      </c>
      <c r="D2435" s="8">
        <f t="shared" ca="1" si="378"/>
        <v>4</v>
      </c>
      <c r="E2435" s="50">
        <f t="shared" ref="E2435:E2498" ca="1" si="380">IF(0=MOD(ROW(),$J$1),AVERAGE(OFFSET($D$2,ROW()-$J$1,0,$J$1,1)),"")</f>
        <v>0</v>
      </c>
      <c r="F2435" s="2" t="str">
        <f t="shared" ca="1" si="379"/>
        <v/>
      </c>
      <c r="BD2435" s="49">
        <f t="shared" ca="1" si="374"/>
        <v>815.5</v>
      </c>
      <c r="BE2435" s="3">
        <f t="shared" ca="1" si="373"/>
        <v>8.1500000000000003E-2</v>
      </c>
      <c r="BF2435" s="3">
        <f t="shared" ca="1" si="375"/>
        <v>-1.3950525282585462</v>
      </c>
      <c r="BG2435" s="9">
        <f t="shared" ca="1" si="376"/>
        <v>0</v>
      </c>
      <c r="BH2435" s="6">
        <f ca="1">IF(ISNUMBER('Descriptive Stats'!BF2435),'Descriptive Stats'!BF2435,#N/A)</f>
        <v>-1.3950525282585462</v>
      </c>
      <c r="BI2435" s="6">
        <f ca="1">IF(ISNUMBER('Descriptive Stats'!E2435),'Descriptive Stats'!E2435,#N/A)</f>
        <v>0</v>
      </c>
    </row>
    <row r="2436" spans="1:61" ht="14.4" x14ac:dyDescent="0.3">
      <c r="A2436" s="2">
        <f>ROW()</f>
        <v>2436</v>
      </c>
      <c r="B2436" s="56"/>
      <c r="C2436" s="8">
        <f t="shared" ca="1" si="377"/>
        <v>11</v>
      </c>
      <c r="D2436" s="8">
        <f t="shared" ca="1" si="378"/>
        <v>0</v>
      </c>
      <c r="E2436" s="50">
        <f t="shared" ca="1" si="380"/>
        <v>2</v>
      </c>
      <c r="F2436" s="2" t="str">
        <f t="shared" ca="1" si="379"/>
        <v/>
      </c>
      <c r="BD2436" s="49">
        <f t="shared" ca="1" si="374"/>
        <v>2595</v>
      </c>
      <c r="BE2436" s="3">
        <f t="shared" ca="1" si="373"/>
        <v>0.25945000000000001</v>
      </c>
      <c r="BF2436" s="3">
        <f t="shared" ca="1" si="375"/>
        <v>-0.6450419512753276</v>
      </c>
      <c r="BG2436" s="9">
        <f t="shared" ca="1" si="376"/>
        <v>2</v>
      </c>
      <c r="BH2436" s="6">
        <f ca="1">IF(ISNUMBER('Descriptive Stats'!BF2436),'Descriptive Stats'!BF2436,#N/A)</f>
        <v>-0.6450419512753276</v>
      </c>
      <c r="BI2436" s="6">
        <f ca="1">IF(ISNUMBER('Descriptive Stats'!E2436),'Descriptive Stats'!E2436,#N/A)</f>
        <v>2</v>
      </c>
    </row>
    <row r="2437" spans="1:61" ht="14.4" x14ac:dyDescent="0.3">
      <c r="A2437" s="2">
        <f>ROW()</f>
        <v>2437</v>
      </c>
      <c r="B2437" s="56"/>
      <c r="C2437" s="8">
        <f t="shared" ca="1" si="377"/>
        <v>17</v>
      </c>
      <c r="D2437" s="8">
        <f t="shared" ca="1" si="378"/>
        <v>2</v>
      </c>
      <c r="E2437" s="50">
        <f t="shared" ca="1" si="380"/>
        <v>15</v>
      </c>
      <c r="F2437" s="2" t="str">
        <f t="shared" ca="1" si="379"/>
        <v/>
      </c>
      <c r="BD2437" s="49">
        <f t="shared" ca="1" si="374"/>
        <v>5051.5</v>
      </c>
      <c r="BE2437" s="3">
        <f t="shared" ca="1" si="373"/>
        <v>0.50509999999999999</v>
      </c>
      <c r="BF2437" s="3">
        <f t="shared" ca="1" si="375"/>
        <v>1.2784152420787677E-2</v>
      </c>
      <c r="BG2437" s="9">
        <f t="shared" ca="1" si="376"/>
        <v>15</v>
      </c>
      <c r="BH2437" s="6">
        <f ca="1">IF(ISNUMBER('Descriptive Stats'!BF2437),'Descriptive Stats'!BF2437,#N/A)</f>
        <v>1.2784152420787677E-2</v>
      </c>
      <c r="BI2437" s="6">
        <f ca="1">IF(ISNUMBER('Descriptive Stats'!E2437),'Descriptive Stats'!E2437,#N/A)</f>
        <v>15</v>
      </c>
    </row>
    <row r="2438" spans="1:61" ht="14.4" x14ac:dyDescent="0.3">
      <c r="A2438" s="2">
        <f>ROW()</f>
        <v>2438</v>
      </c>
      <c r="B2438" s="56"/>
      <c r="C2438" s="8">
        <f t="shared" ca="1" si="377"/>
        <v>24</v>
      </c>
      <c r="D2438" s="8">
        <f t="shared" ca="1" si="378"/>
        <v>15</v>
      </c>
      <c r="E2438" s="50">
        <f t="shared" ca="1" si="380"/>
        <v>2</v>
      </c>
      <c r="F2438" s="2" t="str">
        <f t="shared" ca="1" si="379"/>
        <v/>
      </c>
      <c r="BD2438" s="49">
        <f t="shared" ca="1" si="374"/>
        <v>2595</v>
      </c>
      <c r="BE2438" s="3">
        <f t="shared" ca="1" si="373"/>
        <v>0.25945000000000001</v>
      </c>
      <c r="BF2438" s="3">
        <f t="shared" ca="1" si="375"/>
        <v>-0.6450419512753276</v>
      </c>
      <c r="BG2438" s="9">
        <f t="shared" ca="1" si="376"/>
        <v>2</v>
      </c>
      <c r="BH2438" s="6">
        <f ca="1">IF(ISNUMBER('Descriptive Stats'!BF2438),'Descriptive Stats'!BF2438,#N/A)</f>
        <v>-0.6450419512753276</v>
      </c>
      <c r="BI2438" s="6">
        <f ca="1">IF(ISNUMBER('Descriptive Stats'!E2438),'Descriptive Stats'!E2438,#N/A)</f>
        <v>2</v>
      </c>
    </row>
    <row r="2439" spans="1:61" ht="14.4" x14ac:dyDescent="0.3">
      <c r="A2439" s="2">
        <f>ROW()</f>
        <v>2439</v>
      </c>
      <c r="B2439" s="56"/>
      <c r="C2439" s="8">
        <f t="shared" ca="1" si="377"/>
        <v>3</v>
      </c>
      <c r="D2439" s="8">
        <f t="shared" ca="1" si="378"/>
        <v>2</v>
      </c>
      <c r="E2439" s="50">
        <f t="shared" ca="1" si="380"/>
        <v>2</v>
      </c>
      <c r="F2439" s="2" t="str">
        <f t="shared" ca="1" si="379"/>
        <v/>
      </c>
      <c r="BD2439" s="49">
        <f t="shared" ca="1" si="374"/>
        <v>2595</v>
      </c>
      <c r="BE2439" s="3">
        <f t="shared" ref="BE2439:BE2502" ca="1" si="381">IF(ISNUMBER(BD2439),(BD2439-0.5)/$BK$4,"")</f>
        <v>0.25945000000000001</v>
      </c>
      <c r="BF2439" s="3">
        <f t="shared" ca="1" si="375"/>
        <v>-0.6450419512753276</v>
      </c>
      <c r="BG2439" s="9">
        <f t="shared" ca="1" si="376"/>
        <v>2</v>
      </c>
      <c r="BH2439" s="6">
        <f ca="1">IF(ISNUMBER('Descriptive Stats'!BF2439),'Descriptive Stats'!BF2439,#N/A)</f>
        <v>-0.6450419512753276</v>
      </c>
      <c r="BI2439" s="6">
        <f ca="1">IF(ISNUMBER('Descriptive Stats'!E2439),'Descriptive Stats'!E2439,#N/A)</f>
        <v>2</v>
      </c>
    </row>
    <row r="2440" spans="1:61" ht="14.4" x14ac:dyDescent="0.3">
      <c r="A2440" s="2">
        <f>ROW()</f>
        <v>2440</v>
      </c>
      <c r="B2440" s="56"/>
      <c r="C2440" s="8">
        <f t="shared" ca="1" si="377"/>
        <v>21</v>
      </c>
      <c r="D2440" s="8">
        <f t="shared" ca="1" si="378"/>
        <v>2</v>
      </c>
      <c r="E2440" s="50">
        <f t="shared" ca="1" si="380"/>
        <v>0</v>
      </c>
      <c r="F2440" s="2" t="str">
        <f t="shared" ca="1" si="379"/>
        <v/>
      </c>
      <c r="BD2440" s="49">
        <f t="shared" ref="BD2440:BD2503" ca="1" si="382">IF(ISNUMBER(BG2440),_xlfn.RANK.AVG(BG2440,$BG$2:$BG$5414,1),"")</f>
        <v>815.5</v>
      </c>
      <c r="BE2440" s="3">
        <f t="shared" ca="1" si="381"/>
        <v>8.1500000000000003E-2</v>
      </c>
      <c r="BF2440" s="3">
        <f t="shared" ca="1" si="375"/>
        <v>-1.3950525282585462</v>
      </c>
      <c r="BG2440" s="9">
        <f t="shared" ca="1" si="376"/>
        <v>0</v>
      </c>
      <c r="BH2440" s="6">
        <f ca="1">IF(ISNUMBER('Descriptive Stats'!BF2440),'Descriptive Stats'!BF2440,#N/A)</f>
        <v>-1.3950525282585462</v>
      </c>
      <c r="BI2440" s="6">
        <f ca="1">IF(ISNUMBER('Descriptive Stats'!E2440),'Descriptive Stats'!E2440,#N/A)</f>
        <v>0</v>
      </c>
    </row>
    <row r="2441" spans="1:61" ht="14.4" x14ac:dyDescent="0.3">
      <c r="A2441" s="2">
        <f>ROW()</f>
        <v>2441</v>
      </c>
      <c r="B2441" s="56"/>
      <c r="C2441" s="8">
        <f t="shared" ca="1" si="377"/>
        <v>11</v>
      </c>
      <c r="D2441" s="8">
        <f t="shared" ca="1" si="378"/>
        <v>0</v>
      </c>
      <c r="E2441" s="50">
        <f t="shared" ca="1" si="380"/>
        <v>3</v>
      </c>
      <c r="F2441" s="2" t="str">
        <f t="shared" ca="1" si="379"/>
        <v/>
      </c>
      <c r="BD2441" s="49">
        <f t="shared" ca="1" si="382"/>
        <v>3200</v>
      </c>
      <c r="BE2441" s="3">
        <f t="shared" ca="1" si="381"/>
        <v>0.31995000000000001</v>
      </c>
      <c r="BF2441" s="3">
        <f t="shared" ref="BF2441:BF2504" ca="1" si="383">IF(ISNUMBER(BE2441),_xlfn.NORM.INV(BE2441,0,1),"")</f>
        <v>-0.46783862043457014</v>
      </c>
      <c r="BG2441" s="9">
        <f t="shared" ref="BG2441:BG2504" ca="1" si="384">IF(ISNUMBER(E2441),E2441,"")</f>
        <v>3</v>
      </c>
      <c r="BH2441" s="6">
        <f ca="1">IF(ISNUMBER('Descriptive Stats'!BF2441),'Descriptive Stats'!BF2441,#N/A)</f>
        <v>-0.46783862043457014</v>
      </c>
      <c r="BI2441" s="6">
        <f ca="1">IF(ISNUMBER('Descriptive Stats'!E2441),'Descriptive Stats'!E2441,#N/A)</f>
        <v>3</v>
      </c>
    </row>
    <row r="2442" spans="1:61" ht="14.4" x14ac:dyDescent="0.3">
      <c r="A2442" s="2">
        <f>ROW()</f>
        <v>2442</v>
      </c>
      <c r="B2442" s="56"/>
      <c r="C2442" s="8">
        <f t="shared" ca="1" si="377"/>
        <v>10</v>
      </c>
      <c r="D2442" s="8">
        <f t="shared" ca="1" si="378"/>
        <v>3</v>
      </c>
      <c r="E2442" s="50">
        <f t="shared" ca="1" si="380"/>
        <v>0</v>
      </c>
      <c r="F2442" s="2" t="str">
        <f t="shared" ca="1" si="379"/>
        <v/>
      </c>
      <c r="BD2442" s="49">
        <f t="shared" ca="1" si="382"/>
        <v>815.5</v>
      </c>
      <c r="BE2442" s="3">
        <f t="shared" ca="1" si="381"/>
        <v>8.1500000000000003E-2</v>
      </c>
      <c r="BF2442" s="3">
        <f t="shared" ca="1" si="383"/>
        <v>-1.3950525282585462</v>
      </c>
      <c r="BG2442" s="9">
        <f t="shared" ca="1" si="384"/>
        <v>0</v>
      </c>
      <c r="BH2442" s="6">
        <f ca="1">IF(ISNUMBER('Descriptive Stats'!BF2442),'Descriptive Stats'!BF2442,#N/A)</f>
        <v>-1.3950525282585462</v>
      </c>
      <c r="BI2442" s="6">
        <f ca="1">IF(ISNUMBER('Descriptive Stats'!E2442),'Descriptive Stats'!E2442,#N/A)</f>
        <v>0</v>
      </c>
    </row>
    <row r="2443" spans="1:61" ht="14.4" x14ac:dyDescent="0.3">
      <c r="A2443" s="2">
        <f>ROW()</f>
        <v>2443</v>
      </c>
      <c r="B2443" s="56"/>
      <c r="C2443" s="8">
        <f t="shared" ca="1" si="377"/>
        <v>15</v>
      </c>
      <c r="D2443" s="8">
        <f t="shared" ca="1" si="378"/>
        <v>0</v>
      </c>
      <c r="E2443" s="50">
        <f t="shared" ca="1" si="380"/>
        <v>1</v>
      </c>
      <c r="F2443" s="2" t="str">
        <f t="shared" ca="1" si="379"/>
        <v/>
      </c>
      <c r="BD2443" s="49">
        <f t="shared" ca="1" si="382"/>
        <v>1871</v>
      </c>
      <c r="BE2443" s="3">
        <f t="shared" ca="1" si="381"/>
        <v>0.18704999999999999</v>
      </c>
      <c r="BF2443" s="3">
        <f t="shared" ca="1" si="383"/>
        <v>-0.88881967520906158</v>
      </c>
      <c r="BG2443" s="9">
        <f t="shared" ca="1" si="384"/>
        <v>1</v>
      </c>
      <c r="BH2443" s="6">
        <f ca="1">IF(ISNUMBER('Descriptive Stats'!BF2443),'Descriptive Stats'!BF2443,#N/A)</f>
        <v>-0.88881967520906158</v>
      </c>
      <c r="BI2443" s="6">
        <f ca="1">IF(ISNUMBER('Descriptive Stats'!E2443),'Descriptive Stats'!E2443,#N/A)</f>
        <v>1</v>
      </c>
    </row>
    <row r="2444" spans="1:61" ht="14.4" x14ac:dyDescent="0.3">
      <c r="A2444" s="2">
        <f>ROW()</f>
        <v>2444</v>
      </c>
      <c r="B2444" s="56"/>
      <c r="C2444" s="8">
        <f t="shared" ca="1" si="377"/>
        <v>8</v>
      </c>
      <c r="D2444" s="8">
        <f t="shared" ca="1" si="378"/>
        <v>1</v>
      </c>
      <c r="E2444" s="50">
        <f t="shared" ca="1" si="380"/>
        <v>0</v>
      </c>
      <c r="F2444" s="2" t="str">
        <f t="shared" ca="1" si="379"/>
        <v/>
      </c>
      <c r="BD2444" s="49">
        <f t="shared" ca="1" si="382"/>
        <v>815.5</v>
      </c>
      <c r="BE2444" s="3">
        <f t="shared" ca="1" si="381"/>
        <v>8.1500000000000003E-2</v>
      </c>
      <c r="BF2444" s="3">
        <f t="shared" ca="1" si="383"/>
        <v>-1.3950525282585462</v>
      </c>
      <c r="BG2444" s="9">
        <f t="shared" ca="1" si="384"/>
        <v>0</v>
      </c>
      <c r="BH2444" s="6">
        <f ca="1">IF(ISNUMBER('Descriptive Stats'!BF2444),'Descriptive Stats'!BF2444,#N/A)</f>
        <v>-1.3950525282585462</v>
      </c>
      <c r="BI2444" s="6">
        <f ca="1">IF(ISNUMBER('Descriptive Stats'!E2444),'Descriptive Stats'!E2444,#N/A)</f>
        <v>0</v>
      </c>
    </row>
    <row r="2445" spans="1:61" ht="14.4" x14ac:dyDescent="0.3">
      <c r="A2445" s="2">
        <f>ROW()</f>
        <v>2445</v>
      </c>
      <c r="B2445" s="56"/>
      <c r="C2445" s="8">
        <f t="shared" ca="1" si="377"/>
        <v>22</v>
      </c>
      <c r="D2445" s="8">
        <f t="shared" ca="1" si="378"/>
        <v>0</v>
      </c>
      <c r="E2445" s="50">
        <f t="shared" ca="1" si="380"/>
        <v>0</v>
      </c>
      <c r="F2445" s="2" t="str">
        <f t="shared" ca="1" si="379"/>
        <v/>
      </c>
      <c r="BD2445" s="49">
        <f t="shared" ca="1" si="382"/>
        <v>815.5</v>
      </c>
      <c r="BE2445" s="3">
        <f t="shared" ca="1" si="381"/>
        <v>8.1500000000000003E-2</v>
      </c>
      <c r="BF2445" s="3">
        <f t="shared" ca="1" si="383"/>
        <v>-1.3950525282585462</v>
      </c>
      <c r="BG2445" s="9">
        <f t="shared" ca="1" si="384"/>
        <v>0</v>
      </c>
      <c r="BH2445" s="6">
        <f ca="1">IF(ISNUMBER('Descriptive Stats'!BF2445),'Descriptive Stats'!BF2445,#N/A)</f>
        <v>-1.3950525282585462</v>
      </c>
      <c r="BI2445" s="6">
        <f ca="1">IF(ISNUMBER('Descriptive Stats'!E2445),'Descriptive Stats'!E2445,#N/A)</f>
        <v>0</v>
      </c>
    </row>
    <row r="2446" spans="1:61" ht="14.4" x14ac:dyDescent="0.3">
      <c r="A2446" s="2">
        <f>ROW()</f>
        <v>2446</v>
      </c>
      <c r="B2446" s="56"/>
      <c r="C2446" s="8">
        <f t="shared" ca="1" si="377"/>
        <v>4</v>
      </c>
      <c r="D2446" s="8">
        <f t="shared" ca="1" si="378"/>
        <v>0</v>
      </c>
      <c r="E2446" s="50">
        <f t="shared" ca="1" si="380"/>
        <v>3</v>
      </c>
      <c r="F2446" s="2" t="str">
        <f t="shared" ca="1" si="379"/>
        <v/>
      </c>
      <c r="BD2446" s="49">
        <f t="shared" ca="1" si="382"/>
        <v>3200</v>
      </c>
      <c r="BE2446" s="3">
        <f t="shared" ca="1" si="381"/>
        <v>0.31995000000000001</v>
      </c>
      <c r="BF2446" s="3">
        <f t="shared" ca="1" si="383"/>
        <v>-0.46783862043457014</v>
      </c>
      <c r="BG2446" s="9">
        <f t="shared" ca="1" si="384"/>
        <v>3</v>
      </c>
      <c r="BH2446" s="6">
        <f ca="1">IF(ISNUMBER('Descriptive Stats'!BF2446),'Descriptive Stats'!BF2446,#N/A)</f>
        <v>-0.46783862043457014</v>
      </c>
      <c r="BI2446" s="6">
        <f ca="1">IF(ISNUMBER('Descriptive Stats'!E2446),'Descriptive Stats'!E2446,#N/A)</f>
        <v>3</v>
      </c>
    </row>
    <row r="2447" spans="1:61" ht="14.4" x14ac:dyDescent="0.3">
      <c r="A2447" s="2">
        <f>ROW()</f>
        <v>2447</v>
      </c>
      <c r="B2447" s="56"/>
      <c r="C2447" s="8">
        <f t="shared" ca="1" si="377"/>
        <v>10</v>
      </c>
      <c r="D2447" s="8">
        <f t="shared" ca="1" si="378"/>
        <v>3</v>
      </c>
      <c r="E2447" s="50">
        <f t="shared" ca="1" si="380"/>
        <v>0</v>
      </c>
      <c r="F2447" s="2" t="str">
        <f t="shared" ca="1" si="379"/>
        <v/>
      </c>
      <c r="BD2447" s="49">
        <f t="shared" ca="1" si="382"/>
        <v>815.5</v>
      </c>
      <c r="BE2447" s="3">
        <f t="shared" ca="1" si="381"/>
        <v>8.1500000000000003E-2</v>
      </c>
      <c r="BF2447" s="3">
        <f t="shared" ca="1" si="383"/>
        <v>-1.3950525282585462</v>
      </c>
      <c r="BG2447" s="9">
        <f t="shared" ca="1" si="384"/>
        <v>0</v>
      </c>
      <c r="BH2447" s="6">
        <f ca="1">IF(ISNUMBER('Descriptive Stats'!BF2447),'Descriptive Stats'!BF2447,#N/A)</f>
        <v>-1.3950525282585462</v>
      </c>
      <c r="BI2447" s="6">
        <f ca="1">IF(ISNUMBER('Descriptive Stats'!E2447),'Descriptive Stats'!E2447,#N/A)</f>
        <v>0</v>
      </c>
    </row>
    <row r="2448" spans="1:61" ht="14.4" x14ac:dyDescent="0.3">
      <c r="A2448" s="2">
        <f>ROW()</f>
        <v>2448</v>
      </c>
      <c r="B2448" s="56"/>
      <c r="C2448" s="8">
        <f t="shared" ca="1" si="377"/>
        <v>15</v>
      </c>
      <c r="D2448" s="8">
        <f t="shared" ca="1" si="378"/>
        <v>0</v>
      </c>
      <c r="E2448" s="50">
        <f t="shared" ca="1" si="380"/>
        <v>0</v>
      </c>
      <c r="F2448" s="2" t="str">
        <f t="shared" ca="1" si="379"/>
        <v/>
      </c>
      <c r="BD2448" s="49">
        <f t="shared" ca="1" si="382"/>
        <v>815.5</v>
      </c>
      <c r="BE2448" s="3">
        <f t="shared" ca="1" si="381"/>
        <v>8.1500000000000003E-2</v>
      </c>
      <c r="BF2448" s="3">
        <f t="shared" ca="1" si="383"/>
        <v>-1.3950525282585462</v>
      </c>
      <c r="BG2448" s="9">
        <f t="shared" ca="1" si="384"/>
        <v>0</v>
      </c>
      <c r="BH2448" s="6">
        <f ca="1">IF(ISNUMBER('Descriptive Stats'!BF2448),'Descriptive Stats'!BF2448,#N/A)</f>
        <v>-1.3950525282585462</v>
      </c>
      <c r="BI2448" s="6">
        <f ca="1">IF(ISNUMBER('Descriptive Stats'!E2448),'Descriptive Stats'!E2448,#N/A)</f>
        <v>0</v>
      </c>
    </row>
    <row r="2449" spans="1:61" ht="14.4" x14ac:dyDescent="0.3">
      <c r="A2449" s="2">
        <f>ROW()</f>
        <v>2449</v>
      </c>
      <c r="B2449" s="56"/>
      <c r="C2449" s="8">
        <f t="shared" ref="C2449:C2512" ca="1" si="385">RANDBETWEEN(2,COUNT(B:B))</f>
        <v>11</v>
      </c>
      <c r="D2449" s="8">
        <f t="shared" ref="D2449:D2512" ca="1" si="386">VLOOKUP(C2449,A:B,2,TRUE)</f>
        <v>0</v>
      </c>
      <c r="E2449" s="50">
        <f t="shared" ca="1" si="380"/>
        <v>6</v>
      </c>
      <c r="F2449" s="2" t="str">
        <f t="shared" ref="F2449:F2512" ca="1" si="387">IF(ISNUMBER(E2449),IF(OR(E2449&lt;$K$16,E2449&gt;$K$14),"X",""),"")</f>
        <v/>
      </c>
      <c r="BD2449" s="49">
        <f t="shared" ca="1" si="382"/>
        <v>3900</v>
      </c>
      <c r="BE2449" s="3">
        <f t="shared" ca="1" si="381"/>
        <v>0.38995000000000002</v>
      </c>
      <c r="BF2449" s="3">
        <f t="shared" ca="1" si="383"/>
        <v>-0.2794493539703507</v>
      </c>
      <c r="BG2449" s="9">
        <f t="shared" ca="1" si="384"/>
        <v>6</v>
      </c>
      <c r="BH2449" s="6">
        <f ca="1">IF(ISNUMBER('Descriptive Stats'!BF2449),'Descriptive Stats'!BF2449,#N/A)</f>
        <v>-0.2794493539703507</v>
      </c>
      <c r="BI2449" s="6">
        <f ca="1">IF(ISNUMBER('Descriptive Stats'!E2449),'Descriptive Stats'!E2449,#N/A)</f>
        <v>6</v>
      </c>
    </row>
    <row r="2450" spans="1:61" ht="14.4" x14ac:dyDescent="0.3">
      <c r="A2450" s="2">
        <f>ROW()</f>
        <v>2450</v>
      </c>
      <c r="B2450" s="56"/>
      <c r="C2450" s="8">
        <f t="shared" ca="1" si="385"/>
        <v>2</v>
      </c>
      <c r="D2450" s="8">
        <f t="shared" ca="1" si="386"/>
        <v>6</v>
      </c>
      <c r="E2450" s="50">
        <f t="shared" ca="1" si="380"/>
        <v>6</v>
      </c>
      <c r="F2450" s="2" t="str">
        <f t="shared" ca="1" si="387"/>
        <v/>
      </c>
      <c r="BD2450" s="49">
        <f t="shared" ca="1" si="382"/>
        <v>3900</v>
      </c>
      <c r="BE2450" s="3">
        <f t="shared" ca="1" si="381"/>
        <v>0.38995000000000002</v>
      </c>
      <c r="BF2450" s="3">
        <f t="shared" ca="1" si="383"/>
        <v>-0.2794493539703507</v>
      </c>
      <c r="BG2450" s="9">
        <f t="shared" ca="1" si="384"/>
        <v>6</v>
      </c>
      <c r="BH2450" s="6">
        <f ca="1">IF(ISNUMBER('Descriptive Stats'!BF2450),'Descriptive Stats'!BF2450,#N/A)</f>
        <v>-0.2794493539703507</v>
      </c>
      <c r="BI2450" s="6">
        <f ca="1">IF(ISNUMBER('Descriptive Stats'!E2450),'Descriptive Stats'!E2450,#N/A)</f>
        <v>6</v>
      </c>
    </row>
    <row r="2451" spans="1:61" ht="14.4" x14ac:dyDescent="0.3">
      <c r="A2451" s="2">
        <f>ROW()</f>
        <v>2451</v>
      </c>
      <c r="B2451" s="56"/>
      <c r="C2451" s="8">
        <f t="shared" ca="1" si="385"/>
        <v>16</v>
      </c>
      <c r="D2451" s="8">
        <f t="shared" ca="1" si="386"/>
        <v>6</v>
      </c>
      <c r="E2451" s="50">
        <f t="shared" ca="1" si="380"/>
        <v>6</v>
      </c>
      <c r="F2451" s="2" t="str">
        <f t="shared" ca="1" si="387"/>
        <v/>
      </c>
      <c r="BD2451" s="49">
        <f t="shared" ca="1" si="382"/>
        <v>3900</v>
      </c>
      <c r="BE2451" s="3">
        <f t="shared" ca="1" si="381"/>
        <v>0.38995000000000002</v>
      </c>
      <c r="BF2451" s="3">
        <f t="shared" ca="1" si="383"/>
        <v>-0.2794493539703507</v>
      </c>
      <c r="BG2451" s="9">
        <f t="shared" ca="1" si="384"/>
        <v>6</v>
      </c>
      <c r="BH2451" s="6">
        <f ca="1">IF(ISNUMBER('Descriptive Stats'!BF2451),'Descriptive Stats'!BF2451,#N/A)</f>
        <v>-0.2794493539703507</v>
      </c>
      <c r="BI2451" s="6">
        <f ca="1">IF(ISNUMBER('Descriptive Stats'!E2451),'Descriptive Stats'!E2451,#N/A)</f>
        <v>6</v>
      </c>
    </row>
    <row r="2452" spans="1:61" ht="14.4" x14ac:dyDescent="0.3">
      <c r="A2452" s="2">
        <f>ROW()</f>
        <v>2452</v>
      </c>
      <c r="B2452" s="56"/>
      <c r="C2452" s="8">
        <f t="shared" ca="1" si="385"/>
        <v>16</v>
      </c>
      <c r="D2452" s="8">
        <f t="shared" ca="1" si="386"/>
        <v>6</v>
      </c>
      <c r="E2452" s="50">
        <f t="shared" ca="1" si="380"/>
        <v>6</v>
      </c>
      <c r="F2452" s="2" t="str">
        <f t="shared" ca="1" si="387"/>
        <v/>
      </c>
      <c r="BD2452" s="49">
        <f t="shared" ca="1" si="382"/>
        <v>3900</v>
      </c>
      <c r="BE2452" s="3">
        <f t="shared" ca="1" si="381"/>
        <v>0.38995000000000002</v>
      </c>
      <c r="BF2452" s="3">
        <f t="shared" ca="1" si="383"/>
        <v>-0.2794493539703507</v>
      </c>
      <c r="BG2452" s="9">
        <f t="shared" ca="1" si="384"/>
        <v>6</v>
      </c>
      <c r="BH2452" s="6">
        <f ca="1">IF(ISNUMBER('Descriptive Stats'!BF2452),'Descriptive Stats'!BF2452,#N/A)</f>
        <v>-0.2794493539703507</v>
      </c>
      <c r="BI2452" s="6">
        <f ca="1">IF(ISNUMBER('Descriptive Stats'!E2452),'Descriptive Stats'!E2452,#N/A)</f>
        <v>6</v>
      </c>
    </row>
    <row r="2453" spans="1:61" ht="14.4" x14ac:dyDescent="0.3">
      <c r="A2453" s="2">
        <f>ROW()</f>
        <v>2453</v>
      </c>
      <c r="B2453" s="56"/>
      <c r="C2453" s="8">
        <f t="shared" ca="1" si="385"/>
        <v>2</v>
      </c>
      <c r="D2453" s="8">
        <f t="shared" ca="1" si="386"/>
        <v>6</v>
      </c>
      <c r="E2453" s="50">
        <f t="shared" ca="1" si="380"/>
        <v>2</v>
      </c>
      <c r="F2453" s="2" t="str">
        <f t="shared" ca="1" si="387"/>
        <v/>
      </c>
      <c r="BD2453" s="49">
        <f t="shared" ca="1" si="382"/>
        <v>2595</v>
      </c>
      <c r="BE2453" s="3">
        <f t="shared" ca="1" si="381"/>
        <v>0.25945000000000001</v>
      </c>
      <c r="BF2453" s="3">
        <f t="shared" ca="1" si="383"/>
        <v>-0.6450419512753276</v>
      </c>
      <c r="BG2453" s="9">
        <f t="shared" ca="1" si="384"/>
        <v>2</v>
      </c>
      <c r="BH2453" s="6">
        <f ca="1">IF(ISNUMBER('Descriptive Stats'!BF2453),'Descriptive Stats'!BF2453,#N/A)</f>
        <v>-0.6450419512753276</v>
      </c>
      <c r="BI2453" s="6">
        <f ca="1">IF(ISNUMBER('Descriptive Stats'!E2453),'Descriptive Stats'!E2453,#N/A)</f>
        <v>2</v>
      </c>
    </row>
    <row r="2454" spans="1:61" ht="14.4" x14ac:dyDescent="0.3">
      <c r="A2454" s="2">
        <f>ROW()</f>
        <v>2454</v>
      </c>
      <c r="B2454" s="56"/>
      <c r="C2454" s="8">
        <f t="shared" ca="1" si="385"/>
        <v>3</v>
      </c>
      <c r="D2454" s="8">
        <f t="shared" ca="1" si="386"/>
        <v>2</v>
      </c>
      <c r="E2454" s="50">
        <f t="shared" ca="1" si="380"/>
        <v>1</v>
      </c>
      <c r="F2454" s="2" t="str">
        <f t="shared" ca="1" si="387"/>
        <v/>
      </c>
      <c r="BD2454" s="49">
        <f t="shared" ca="1" si="382"/>
        <v>1871</v>
      </c>
      <c r="BE2454" s="3">
        <f t="shared" ca="1" si="381"/>
        <v>0.18704999999999999</v>
      </c>
      <c r="BF2454" s="3">
        <f t="shared" ca="1" si="383"/>
        <v>-0.88881967520906158</v>
      </c>
      <c r="BG2454" s="9">
        <f t="shared" ca="1" si="384"/>
        <v>1</v>
      </c>
      <c r="BH2454" s="6">
        <f ca="1">IF(ISNUMBER('Descriptive Stats'!BF2454),'Descriptive Stats'!BF2454,#N/A)</f>
        <v>-0.88881967520906158</v>
      </c>
      <c r="BI2454" s="6">
        <f ca="1">IF(ISNUMBER('Descriptive Stats'!E2454),'Descriptive Stats'!E2454,#N/A)</f>
        <v>1</v>
      </c>
    </row>
    <row r="2455" spans="1:61" ht="14.4" x14ac:dyDescent="0.3">
      <c r="A2455" s="2">
        <f>ROW()</f>
        <v>2455</v>
      </c>
      <c r="B2455" s="56"/>
      <c r="C2455" s="8">
        <f t="shared" ca="1" si="385"/>
        <v>8</v>
      </c>
      <c r="D2455" s="8">
        <f t="shared" ca="1" si="386"/>
        <v>1</v>
      </c>
      <c r="E2455" s="50">
        <f t="shared" ca="1" si="380"/>
        <v>6</v>
      </c>
      <c r="F2455" s="2" t="str">
        <f t="shared" ca="1" si="387"/>
        <v/>
      </c>
      <c r="BD2455" s="49">
        <f t="shared" ca="1" si="382"/>
        <v>3900</v>
      </c>
      <c r="BE2455" s="3">
        <f t="shared" ca="1" si="381"/>
        <v>0.38995000000000002</v>
      </c>
      <c r="BF2455" s="3">
        <f t="shared" ca="1" si="383"/>
        <v>-0.2794493539703507</v>
      </c>
      <c r="BG2455" s="9">
        <f t="shared" ca="1" si="384"/>
        <v>6</v>
      </c>
      <c r="BH2455" s="6">
        <f ca="1">IF(ISNUMBER('Descriptive Stats'!BF2455),'Descriptive Stats'!BF2455,#N/A)</f>
        <v>-0.2794493539703507</v>
      </c>
      <c r="BI2455" s="6">
        <f ca="1">IF(ISNUMBER('Descriptive Stats'!E2455),'Descriptive Stats'!E2455,#N/A)</f>
        <v>6</v>
      </c>
    </row>
    <row r="2456" spans="1:61" ht="14.4" x14ac:dyDescent="0.3">
      <c r="A2456" s="2">
        <f>ROW()</f>
        <v>2456</v>
      </c>
      <c r="B2456" s="56"/>
      <c r="C2456" s="8">
        <f t="shared" ca="1" si="385"/>
        <v>16</v>
      </c>
      <c r="D2456" s="8">
        <f t="shared" ca="1" si="386"/>
        <v>6</v>
      </c>
      <c r="E2456" s="50">
        <f t="shared" ca="1" si="380"/>
        <v>4</v>
      </c>
      <c r="F2456" s="2" t="str">
        <f t="shared" ca="1" si="387"/>
        <v/>
      </c>
      <c r="BD2456" s="49">
        <f t="shared" ca="1" si="382"/>
        <v>3442</v>
      </c>
      <c r="BE2456" s="3">
        <f t="shared" ca="1" si="381"/>
        <v>0.34415000000000001</v>
      </c>
      <c r="BF2456" s="3">
        <f t="shared" ca="1" si="383"/>
        <v>-0.40116316278173481</v>
      </c>
      <c r="BG2456" s="9">
        <f t="shared" ca="1" si="384"/>
        <v>4</v>
      </c>
      <c r="BH2456" s="6">
        <f ca="1">IF(ISNUMBER('Descriptive Stats'!BF2456),'Descriptive Stats'!BF2456,#N/A)</f>
        <v>-0.40116316278173481</v>
      </c>
      <c r="BI2456" s="6">
        <f ca="1">IF(ISNUMBER('Descriptive Stats'!E2456),'Descriptive Stats'!E2456,#N/A)</f>
        <v>4</v>
      </c>
    </row>
    <row r="2457" spans="1:61" ht="14.4" x14ac:dyDescent="0.3">
      <c r="A2457" s="2">
        <f>ROW()</f>
        <v>2457</v>
      </c>
      <c r="B2457" s="56"/>
      <c r="C2457" s="8">
        <f t="shared" ca="1" si="385"/>
        <v>13</v>
      </c>
      <c r="D2457" s="8">
        <f t="shared" ca="1" si="386"/>
        <v>4</v>
      </c>
      <c r="E2457" s="50">
        <f t="shared" ca="1" si="380"/>
        <v>0</v>
      </c>
      <c r="F2457" s="2" t="str">
        <f t="shared" ca="1" si="387"/>
        <v/>
      </c>
      <c r="BD2457" s="49">
        <f t="shared" ca="1" si="382"/>
        <v>815.5</v>
      </c>
      <c r="BE2457" s="3">
        <f t="shared" ca="1" si="381"/>
        <v>8.1500000000000003E-2</v>
      </c>
      <c r="BF2457" s="3">
        <f t="shared" ca="1" si="383"/>
        <v>-1.3950525282585462</v>
      </c>
      <c r="BG2457" s="9">
        <f t="shared" ca="1" si="384"/>
        <v>0</v>
      </c>
      <c r="BH2457" s="6">
        <f ca="1">IF(ISNUMBER('Descriptive Stats'!BF2457),'Descriptive Stats'!BF2457,#N/A)</f>
        <v>-1.3950525282585462</v>
      </c>
      <c r="BI2457" s="6">
        <f ca="1">IF(ISNUMBER('Descriptive Stats'!E2457),'Descriptive Stats'!E2457,#N/A)</f>
        <v>0</v>
      </c>
    </row>
    <row r="2458" spans="1:61" ht="14.4" x14ac:dyDescent="0.3">
      <c r="A2458" s="2">
        <f>ROW()</f>
        <v>2458</v>
      </c>
      <c r="B2458" s="56"/>
      <c r="C2458" s="8">
        <f t="shared" ca="1" si="385"/>
        <v>20</v>
      </c>
      <c r="D2458" s="8">
        <f t="shared" ca="1" si="386"/>
        <v>0</v>
      </c>
      <c r="E2458" s="50">
        <f t="shared" ca="1" si="380"/>
        <v>19</v>
      </c>
      <c r="F2458" s="2" t="str">
        <f t="shared" ca="1" si="387"/>
        <v>X</v>
      </c>
      <c r="BD2458" s="49">
        <f t="shared" ca="1" si="382"/>
        <v>5294</v>
      </c>
      <c r="BE2458" s="3">
        <f t="shared" ca="1" si="381"/>
        <v>0.52934999999999999</v>
      </c>
      <c r="BF2458" s="3">
        <f t="shared" ca="1" si="383"/>
        <v>7.3636031452008061E-2</v>
      </c>
      <c r="BG2458" s="9">
        <f t="shared" ca="1" si="384"/>
        <v>19</v>
      </c>
      <c r="BH2458" s="6">
        <f ca="1">IF(ISNUMBER('Descriptive Stats'!BF2458),'Descriptive Stats'!BF2458,#N/A)</f>
        <v>7.3636031452008061E-2</v>
      </c>
      <c r="BI2458" s="6">
        <f ca="1">IF(ISNUMBER('Descriptive Stats'!E2458),'Descriptive Stats'!E2458,#N/A)</f>
        <v>19</v>
      </c>
    </row>
    <row r="2459" spans="1:61" ht="14.4" x14ac:dyDescent="0.3">
      <c r="A2459" s="2">
        <f>ROW()</f>
        <v>2459</v>
      </c>
      <c r="B2459" s="56"/>
      <c r="C2459" s="8">
        <f t="shared" ca="1" si="385"/>
        <v>7</v>
      </c>
      <c r="D2459" s="8">
        <f t="shared" ca="1" si="386"/>
        <v>19</v>
      </c>
      <c r="E2459" s="50">
        <f t="shared" ca="1" si="380"/>
        <v>1</v>
      </c>
      <c r="F2459" s="2" t="str">
        <f t="shared" ca="1" si="387"/>
        <v/>
      </c>
      <c r="BD2459" s="49">
        <f t="shared" ca="1" si="382"/>
        <v>1871</v>
      </c>
      <c r="BE2459" s="3">
        <f t="shared" ca="1" si="381"/>
        <v>0.18704999999999999</v>
      </c>
      <c r="BF2459" s="3">
        <f t="shared" ca="1" si="383"/>
        <v>-0.88881967520906158</v>
      </c>
      <c r="BG2459" s="9">
        <f t="shared" ca="1" si="384"/>
        <v>1</v>
      </c>
      <c r="BH2459" s="6">
        <f ca="1">IF(ISNUMBER('Descriptive Stats'!BF2459),'Descriptive Stats'!BF2459,#N/A)</f>
        <v>-0.88881967520906158</v>
      </c>
      <c r="BI2459" s="6">
        <f ca="1">IF(ISNUMBER('Descriptive Stats'!E2459),'Descriptive Stats'!E2459,#N/A)</f>
        <v>1</v>
      </c>
    </row>
    <row r="2460" spans="1:61" ht="14.4" x14ac:dyDescent="0.3">
      <c r="A2460" s="2">
        <f>ROW()</f>
        <v>2460</v>
      </c>
      <c r="B2460" s="56"/>
      <c r="C2460" s="8">
        <f t="shared" ca="1" si="385"/>
        <v>8</v>
      </c>
      <c r="D2460" s="8">
        <f t="shared" ca="1" si="386"/>
        <v>1</v>
      </c>
      <c r="E2460" s="50">
        <f t="shared" ca="1" si="380"/>
        <v>1</v>
      </c>
      <c r="F2460" s="2" t="str">
        <f t="shared" ca="1" si="387"/>
        <v/>
      </c>
      <c r="BD2460" s="49">
        <f t="shared" ca="1" si="382"/>
        <v>1871</v>
      </c>
      <c r="BE2460" s="3">
        <f t="shared" ca="1" si="381"/>
        <v>0.18704999999999999</v>
      </c>
      <c r="BF2460" s="3">
        <f t="shared" ca="1" si="383"/>
        <v>-0.88881967520906158</v>
      </c>
      <c r="BG2460" s="9">
        <f t="shared" ca="1" si="384"/>
        <v>1</v>
      </c>
      <c r="BH2460" s="6">
        <f ca="1">IF(ISNUMBER('Descriptive Stats'!BF2460),'Descriptive Stats'!BF2460,#N/A)</f>
        <v>-0.88881967520906158</v>
      </c>
      <c r="BI2460" s="6">
        <f ca="1">IF(ISNUMBER('Descriptive Stats'!E2460),'Descriptive Stats'!E2460,#N/A)</f>
        <v>1</v>
      </c>
    </row>
    <row r="2461" spans="1:61" ht="14.4" x14ac:dyDescent="0.3">
      <c r="A2461" s="2">
        <f>ROW()</f>
        <v>2461</v>
      </c>
      <c r="B2461" s="56"/>
      <c r="C2461" s="8">
        <f t="shared" ca="1" si="385"/>
        <v>8</v>
      </c>
      <c r="D2461" s="8">
        <f t="shared" ca="1" si="386"/>
        <v>1</v>
      </c>
      <c r="E2461" s="50">
        <f t="shared" ca="1" si="380"/>
        <v>0</v>
      </c>
      <c r="F2461" s="2" t="str">
        <f t="shared" ca="1" si="387"/>
        <v/>
      </c>
      <c r="BD2461" s="49">
        <f t="shared" ca="1" si="382"/>
        <v>815.5</v>
      </c>
      <c r="BE2461" s="3">
        <f t="shared" ca="1" si="381"/>
        <v>8.1500000000000003E-2</v>
      </c>
      <c r="BF2461" s="3">
        <f t="shared" ca="1" si="383"/>
        <v>-1.3950525282585462</v>
      </c>
      <c r="BG2461" s="9">
        <f t="shared" ca="1" si="384"/>
        <v>0</v>
      </c>
      <c r="BH2461" s="6">
        <f ca="1">IF(ISNUMBER('Descriptive Stats'!BF2461),'Descriptive Stats'!BF2461,#N/A)</f>
        <v>-1.3950525282585462</v>
      </c>
      <c r="BI2461" s="6">
        <f ca="1">IF(ISNUMBER('Descriptive Stats'!E2461),'Descriptive Stats'!E2461,#N/A)</f>
        <v>0</v>
      </c>
    </row>
    <row r="2462" spans="1:61" ht="14.4" x14ac:dyDescent="0.3">
      <c r="A2462" s="2">
        <f>ROW()</f>
        <v>2462</v>
      </c>
      <c r="B2462" s="56"/>
      <c r="C2462" s="8">
        <f t="shared" ca="1" si="385"/>
        <v>22</v>
      </c>
      <c r="D2462" s="8">
        <f t="shared" ca="1" si="386"/>
        <v>0</v>
      </c>
      <c r="E2462" s="50">
        <f t="shared" ca="1" si="380"/>
        <v>6</v>
      </c>
      <c r="F2462" s="2" t="str">
        <f t="shared" ca="1" si="387"/>
        <v/>
      </c>
      <c r="BD2462" s="49">
        <f t="shared" ca="1" si="382"/>
        <v>3900</v>
      </c>
      <c r="BE2462" s="3">
        <f t="shared" ca="1" si="381"/>
        <v>0.38995000000000002</v>
      </c>
      <c r="BF2462" s="3">
        <f t="shared" ca="1" si="383"/>
        <v>-0.2794493539703507</v>
      </c>
      <c r="BG2462" s="9">
        <f t="shared" ca="1" si="384"/>
        <v>6</v>
      </c>
      <c r="BH2462" s="6">
        <f ca="1">IF(ISNUMBER('Descriptive Stats'!BF2462),'Descriptive Stats'!BF2462,#N/A)</f>
        <v>-0.2794493539703507</v>
      </c>
      <c r="BI2462" s="6">
        <f ca="1">IF(ISNUMBER('Descriptive Stats'!E2462),'Descriptive Stats'!E2462,#N/A)</f>
        <v>6</v>
      </c>
    </row>
    <row r="2463" spans="1:61" ht="14.4" x14ac:dyDescent="0.3">
      <c r="A2463" s="2">
        <f>ROW()</f>
        <v>2463</v>
      </c>
      <c r="B2463" s="56"/>
      <c r="C2463" s="8">
        <f t="shared" ca="1" si="385"/>
        <v>5</v>
      </c>
      <c r="D2463" s="8">
        <f t="shared" ca="1" si="386"/>
        <v>6</v>
      </c>
      <c r="E2463" s="50">
        <f t="shared" ca="1" si="380"/>
        <v>1</v>
      </c>
      <c r="F2463" s="2" t="str">
        <f t="shared" ca="1" si="387"/>
        <v/>
      </c>
      <c r="BD2463" s="49">
        <f t="shared" ca="1" si="382"/>
        <v>1871</v>
      </c>
      <c r="BE2463" s="3">
        <f t="shared" ca="1" si="381"/>
        <v>0.18704999999999999</v>
      </c>
      <c r="BF2463" s="3">
        <f t="shared" ca="1" si="383"/>
        <v>-0.88881967520906158</v>
      </c>
      <c r="BG2463" s="9">
        <f t="shared" ca="1" si="384"/>
        <v>1</v>
      </c>
      <c r="BH2463" s="6">
        <f ca="1">IF(ISNUMBER('Descriptive Stats'!BF2463),'Descriptive Stats'!BF2463,#N/A)</f>
        <v>-0.88881967520906158</v>
      </c>
      <c r="BI2463" s="6">
        <f ca="1">IF(ISNUMBER('Descriptive Stats'!E2463),'Descriptive Stats'!E2463,#N/A)</f>
        <v>1</v>
      </c>
    </row>
    <row r="2464" spans="1:61" ht="14.4" x14ac:dyDescent="0.3">
      <c r="A2464" s="2">
        <f>ROW()</f>
        <v>2464</v>
      </c>
      <c r="B2464" s="56"/>
      <c r="C2464" s="8">
        <f t="shared" ca="1" si="385"/>
        <v>12</v>
      </c>
      <c r="D2464" s="8">
        <f t="shared" ca="1" si="386"/>
        <v>1</v>
      </c>
      <c r="E2464" s="50">
        <f t="shared" ca="1" si="380"/>
        <v>15</v>
      </c>
      <c r="F2464" s="2" t="str">
        <f t="shared" ca="1" si="387"/>
        <v/>
      </c>
      <c r="BD2464" s="49">
        <f t="shared" ca="1" si="382"/>
        <v>5051.5</v>
      </c>
      <c r="BE2464" s="3">
        <f t="shared" ca="1" si="381"/>
        <v>0.50509999999999999</v>
      </c>
      <c r="BF2464" s="3">
        <f t="shared" ca="1" si="383"/>
        <v>1.2784152420787677E-2</v>
      </c>
      <c r="BG2464" s="9">
        <f t="shared" ca="1" si="384"/>
        <v>15</v>
      </c>
      <c r="BH2464" s="6">
        <f ca="1">IF(ISNUMBER('Descriptive Stats'!BF2464),'Descriptive Stats'!BF2464,#N/A)</f>
        <v>1.2784152420787677E-2</v>
      </c>
      <c r="BI2464" s="6">
        <f ca="1">IF(ISNUMBER('Descriptive Stats'!E2464),'Descriptive Stats'!E2464,#N/A)</f>
        <v>15</v>
      </c>
    </row>
    <row r="2465" spans="1:61" ht="14.4" x14ac:dyDescent="0.3">
      <c r="A2465" s="2">
        <f>ROW()</f>
        <v>2465</v>
      </c>
      <c r="B2465" s="56"/>
      <c r="C2465" s="8">
        <f t="shared" ca="1" si="385"/>
        <v>24</v>
      </c>
      <c r="D2465" s="8">
        <f t="shared" ca="1" si="386"/>
        <v>15</v>
      </c>
      <c r="E2465" s="50">
        <f t="shared" ca="1" si="380"/>
        <v>6</v>
      </c>
      <c r="F2465" s="2" t="str">
        <f t="shared" ca="1" si="387"/>
        <v/>
      </c>
      <c r="BD2465" s="49">
        <f t="shared" ca="1" si="382"/>
        <v>3900</v>
      </c>
      <c r="BE2465" s="3">
        <f t="shared" ca="1" si="381"/>
        <v>0.38995000000000002</v>
      </c>
      <c r="BF2465" s="3">
        <f t="shared" ca="1" si="383"/>
        <v>-0.2794493539703507</v>
      </c>
      <c r="BG2465" s="9">
        <f t="shared" ca="1" si="384"/>
        <v>6</v>
      </c>
      <c r="BH2465" s="6">
        <f ca="1">IF(ISNUMBER('Descriptive Stats'!BF2465),'Descriptive Stats'!BF2465,#N/A)</f>
        <v>-0.2794493539703507</v>
      </c>
      <c r="BI2465" s="6">
        <f ca="1">IF(ISNUMBER('Descriptive Stats'!E2465),'Descriptive Stats'!E2465,#N/A)</f>
        <v>6</v>
      </c>
    </row>
    <row r="2466" spans="1:61" ht="14.4" x14ac:dyDescent="0.3">
      <c r="A2466" s="2">
        <f>ROW()</f>
        <v>2466</v>
      </c>
      <c r="B2466" s="56"/>
      <c r="C2466" s="8">
        <f t="shared" ca="1" si="385"/>
        <v>2</v>
      </c>
      <c r="D2466" s="8">
        <f t="shared" ca="1" si="386"/>
        <v>6</v>
      </c>
      <c r="E2466" s="50">
        <f t="shared" ca="1" si="380"/>
        <v>15</v>
      </c>
      <c r="F2466" s="2" t="str">
        <f t="shared" ca="1" si="387"/>
        <v/>
      </c>
      <c r="BD2466" s="49">
        <f t="shared" ca="1" si="382"/>
        <v>5051.5</v>
      </c>
      <c r="BE2466" s="3">
        <f t="shared" ca="1" si="381"/>
        <v>0.50509999999999999</v>
      </c>
      <c r="BF2466" s="3">
        <f t="shared" ca="1" si="383"/>
        <v>1.2784152420787677E-2</v>
      </c>
      <c r="BG2466" s="9">
        <f t="shared" ca="1" si="384"/>
        <v>15</v>
      </c>
      <c r="BH2466" s="6">
        <f ca="1">IF(ISNUMBER('Descriptive Stats'!BF2466),'Descriptive Stats'!BF2466,#N/A)</f>
        <v>1.2784152420787677E-2</v>
      </c>
      <c r="BI2466" s="6">
        <f ca="1">IF(ISNUMBER('Descriptive Stats'!E2466),'Descriptive Stats'!E2466,#N/A)</f>
        <v>15</v>
      </c>
    </row>
    <row r="2467" spans="1:61" ht="14.4" x14ac:dyDescent="0.3">
      <c r="A2467" s="2">
        <f>ROW()</f>
        <v>2467</v>
      </c>
      <c r="B2467" s="56"/>
      <c r="C2467" s="8">
        <f t="shared" ca="1" si="385"/>
        <v>24</v>
      </c>
      <c r="D2467" s="8">
        <f t="shared" ca="1" si="386"/>
        <v>15</v>
      </c>
      <c r="E2467" s="50">
        <f t="shared" ca="1" si="380"/>
        <v>1</v>
      </c>
      <c r="F2467" s="2" t="str">
        <f t="shared" ca="1" si="387"/>
        <v/>
      </c>
      <c r="BD2467" s="49">
        <f t="shared" ca="1" si="382"/>
        <v>1871</v>
      </c>
      <c r="BE2467" s="3">
        <f t="shared" ca="1" si="381"/>
        <v>0.18704999999999999</v>
      </c>
      <c r="BF2467" s="3">
        <f t="shared" ca="1" si="383"/>
        <v>-0.88881967520906158</v>
      </c>
      <c r="BG2467" s="9">
        <f t="shared" ca="1" si="384"/>
        <v>1</v>
      </c>
      <c r="BH2467" s="6">
        <f ca="1">IF(ISNUMBER('Descriptive Stats'!BF2467),'Descriptive Stats'!BF2467,#N/A)</f>
        <v>-0.88881967520906158</v>
      </c>
      <c r="BI2467" s="6">
        <f ca="1">IF(ISNUMBER('Descriptive Stats'!E2467),'Descriptive Stats'!E2467,#N/A)</f>
        <v>1</v>
      </c>
    </row>
    <row r="2468" spans="1:61" ht="14.4" x14ac:dyDescent="0.3">
      <c r="A2468" s="2">
        <f>ROW()</f>
        <v>2468</v>
      </c>
      <c r="B2468" s="56"/>
      <c r="C2468" s="8">
        <f t="shared" ca="1" si="385"/>
        <v>8</v>
      </c>
      <c r="D2468" s="8">
        <f t="shared" ca="1" si="386"/>
        <v>1</v>
      </c>
      <c r="E2468" s="50">
        <f t="shared" ca="1" si="380"/>
        <v>4</v>
      </c>
      <c r="F2468" s="2" t="str">
        <f t="shared" ca="1" si="387"/>
        <v/>
      </c>
      <c r="BD2468" s="49">
        <f t="shared" ca="1" si="382"/>
        <v>3442</v>
      </c>
      <c r="BE2468" s="3">
        <f t="shared" ca="1" si="381"/>
        <v>0.34415000000000001</v>
      </c>
      <c r="BF2468" s="3">
        <f t="shared" ca="1" si="383"/>
        <v>-0.40116316278173481</v>
      </c>
      <c r="BG2468" s="9">
        <f t="shared" ca="1" si="384"/>
        <v>4</v>
      </c>
      <c r="BH2468" s="6">
        <f ca="1">IF(ISNUMBER('Descriptive Stats'!BF2468),'Descriptive Stats'!BF2468,#N/A)</f>
        <v>-0.40116316278173481</v>
      </c>
      <c r="BI2468" s="6">
        <f ca="1">IF(ISNUMBER('Descriptive Stats'!E2468),'Descriptive Stats'!E2468,#N/A)</f>
        <v>4</v>
      </c>
    </row>
    <row r="2469" spans="1:61" ht="14.4" x14ac:dyDescent="0.3">
      <c r="A2469" s="2">
        <f>ROW()</f>
        <v>2469</v>
      </c>
      <c r="B2469" s="56"/>
      <c r="C2469" s="8">
        <f t="shared" ca="1" si="385"/>
        <v>13</v>
      </c>
      <c r="D2469" s="8">
        <f t="shared" ca="1" si="386"/>
        <v>4</v>
      </c>
      <c r="E2469" s="50">
        <f t="shared" ca="1" si="380"/>
        <v>4</v>
      </c>
      <c r="F2469" s="2" t="str">
        <f t="shared" ca="1" si="387"/>
        <v/>
      </c>
      <c r="BD2469" s="49">
        <f t="shared" ca="1" si="382"/>
        <v>3442</v>
      </c>
      <c r="BE2469" s="3">
        <f t="shared" ca="1" si="381"/>
        <v>0.34415000000000001</v>
      </c>
      <c r="BF2469" s="3">
        <f t="shared" ca="1" si="383"/>
        <v>-0.40116316278173481</v>
      </c>
      <c r="BG2469" s="9">
        <f t="shared" ca="1" si="384"/>
        <v>4</v>
      </c>
      <c r="BH2469" s="6">
        <f ca="1">IF(ISNUMBER('Descriptive Stats'!BF2469),'Descriptive Stats'!BF2469,#N/A)</f>
        <v>-0.40116316278173481</v>
      </c>
      <c r="BI2469" s="6">
        <f ca="1">IF(ISNUMBER('Descriptive Stats'!E2469),'Descriptive Stats'!E2469,#N/A)</f>
        <v>4</v>
      </c>
    </row>
    <row r="2470" spans="1:61" ht="14.4" x14ac:dyDescent="0.3">
      <c r="A2470" s="2">
        <f>ROW()</f>
        <v>2470</v>
      </c>
      <c r="B2470" s="56"/>
      <c r="C2470" s="8">
        <f t="shared" ca="1" si="385"/>
        <v>13</v>
      </c>
      <c r="D2470" s="8">
        <f t="shared" ca="1" si="386"/>
        <v>4</v>
      </c>
      <c r="E2470" s="50">
        <f t="shared" ca="1" si="380"/>
        <v>2</v>
      </c>
      <c r="F2470" s="2" t="str">
        <f t="shared" ca="1" si="387"/>
        <v/>
      </c>
      <c r="BD2470" s="49">
        <f t="shared" ca="1" si="382"/>
        <v>2595</v>
      </c>
      <c r="BE2470" s="3">
        <f t="shared" ca="1" si="381"/>
        <v>0.25945000000000001</v>
      </c>
      <c r="BF2470" s="3">
        <f t="shared" ca="1" si="383"/>
        <v>-0.6450419512753276</v>
      </c>
      <c r="BG2470" s="9">
        <f t="shared" ca="1" si="384"/>
        <v>2</v>
      </c>
      <c r="BH2470" s="6">
        <f ca="1">IF(ISNUMBER('Descriptive Stats'!BF2470),'Descriptive Stats'!BF2470,#N/A)</f>
        <v>-0.6450419512753276</v>
      </c>
      <c r="BI2470" s="6">
        <f ca="1">IF(ISNUMBER('Descriptive Stats'!E2470),'Descriptive Stats'!E2470,#N/A)</f>
        <v>2</v>
      </c>
    </row>
    <row r="2471" spans="1:61" ht="14.4" x14ac:dyDescent="0.3">
      <c r="A2471" s="2">
        <f>ROW()</f>
        <v>2471</v>
      </c>
      <c r="B2471" s="56"/>
      <c r="C2471" s="8">
        <f t="shared" ca="1" si="385"/>
        <v>3</v>
      </c>
      <c r="D2471" s="8">
        <f t="shared" ca="1" si="386"/>
        <v>2</v>
      </c>
      <c r="E2471" s="50">
        <f t="shared" ca="1" si="380"/>
        <v>2</v>
      </c>
      <c r="F2471" s="2" t="str">
        <f t="shared" ca="1" si="387"/>
        <v/>
      </c>
      <c r="BD2471" s="49">
        <f t="shared" ca="1" si="382"/>
        <v>2595</v>
      </c>
      <c r="BE2471" s="3">
        <f t="shared" ca="1" si="381"/>
        <v>0.25945000000000001</v>
      </c>
      <c r="BF2471" s="3">
        <f t="shared" ca="1" si="383"/>
        <v>-0.6450419512753276</v>
      </c>
      <c r="BG2471" s="9">
        <f t="shared" ca="1" si="384"/>
        <v>2</v>
      </c>
      <c r="BH2471" s="6">
        <f ca="1">IF(ISNUMBER('Descriptive Stats'!BF2471),'Descriptive Stats'!BF2471,#N/A)</f>
        <v>-0.6450419512753276</v>
      </c>
      <c r="BI2471" s="6">
        <f ca="1">IF(ISNUMBER('Descriptive Stats'!E2471),'Descriptive Stats'!E2471,#N/A)</f>
        <v>2</v>
      </c>
    </row>
    <row r="2472" spans="1:61" ht="14.4" x14ac:dyDescent="0.3">
      <c r="A2472" s="2">
        <f>ROW()</f>
        <v>2472</v>
      </c>
      <c r="B2472" s="56"/>
      <c r="C2472" s="8">
        <f t="shared" ca="1" si="385"/>
        <v>17</v>
      </c>
      <c r="D2472" s="8">
        <f t="shared" ca="1" si="386"/>
        <v>2</v>
      </c>
      <c r="E2472" s="50">
        <f t="shared" ca="1" si="380"/>
        <v>0</v>
      </c>
      <c r="F2472" s="2" t="str">
        <f t="shared" ca="1" si="387"/>
        <v/>
      </c>
      <c r="BD2472" s="49">
        <f t="shared" ca="1" si="382"/>
        <v>815.5</v>
      </c>
      <c r="BE2472" s="3">
        <f t="shared" ca="1" si="381"/>
        <v>8.1500000000000003E-2</v>
      </c>
      <c r="BF2472" s="3">
        <f t="shared" ca="1" si="383"/>
        <v>-1.3950525282585462</v>
      </c>
      <c r="BG2472" s="9">
        <f t="shared" ca="1" si="384"/>
        <v>0</v>
      </c>
      <c r="BH2472" s="6">
        <f ca="1">IF(ISNUMBER('Descriptive Stats'!BF2472),'Descriptive Stats'!BF2472,#N/A)</f>
        <v>-1.3950525282585462</v>
      </c>
      <c r="BI2472" s="6">
        <f ca="1">IF(ISNUMBER('Descriptive Stats'!E2472),'Descriptive Stats'!E2472,#N/A)</f>
        <v>0</v>
      </c>
    </row>
    <row r="2473" spans="1:61" ht="14.4" x14ac:dyDescent="0.3">
      <c r="A2473" s="2">
        <f>ROW()</f>
        <v>2473</v>
      </c>
      <c r="B2473" s="56"/>
      <c r="C2473" s="8">
        <f t="shared" ca="1" si="385"/>
        <v>11</v>
      </c>
      <c r="D2473" s="8">
        <f t="shared" ca="1" si="386"/>
        <v>0</v>
      </c>
      <c r="E2473" s="50">
        <f t="shared" ca="1" si="380"/>
        <v>2</v>
      </c>
      <c r="F2473" s="2" t="str">
        <f t="shared" ca="1" si="387"/>
        <v/>
      </c>
      <c r="BD2473" s="49">
        <f t="shared" ca="1" si="382"/>
        <v>2595</v>
      </c>
      <c r="BE2473" s="3">
        <f t="shared" ca="1" si="381"/>
        <v>0.25945000000000001</v>
      </c>
      <c r="BF2473" s="3">
        <f t="shared" ca="1" si="383"/>
        <v>-0.6450419512753276</v>
      </c>
      <c r="BG2473" s="9">
        <f t="shared" ca="1" si="384"/>
        <v>2</v>
      </c>
      <c r="BH2473" s="6">
        <f ca="1">IF(ISNUMBER('Descriptive Stats'!BF2473),'Descriptive Stats'!BF2473,#N/A)</f>
        <v>-0.6450419512753276</v>
      </c>
      <c r="BI2473" s="6">
        <f ca="1">IF(ISNUMBER('Descriptive Stats'!E2473),'Descriptive Stats'!E2473,#N/A)</f>
        <v>2</v>
      </c>
    </row>
    <row r="2474" spans="1:61" ht="14.4" x14ac:dyDescent="0.3">
      <c r="A2474" s="2">
        <f>ROW()</f>
        <v>2474</v>
      </c>
      <c r="B2474" s="56"/>
      <c r="C2474" s="8">
        <f t="shared" ca="1" si="385"/>
        <v>9</v>
      </c>
      <c r="D2474" s="8">
        <f t="shared" ca="1" si="386"/>
        <v>2</v>
      </c>
      <c r="E2474" s="50">
        <f t="shared" ca="1" si="380"/>
        <v>4</v>
      </c>
      <c r="F2474" s="2" t="str">
        <f t="shared" ca="1" si="387"/>
        <v/>
      </c>
      <c r="BD2474" s="49">
        <f t="shared" ca="1" si="382"/>
        <v>3442</v>
      </c>
      <c r="BE2474" s="3">
        <f t="shared" ca="1" si="381"/>
        <v>0.34415000000000001</v>
      </c>
      <c r="BF2474" s="3">
        <f t="shared" ca="1" si="383"/>
        <v>-0.40116316278173481</v>
      </c>
      <c r="BG2474" s="9">
        <f t="shared" ca="1" si="384"/>
        <v>4</v>
      </c>
      <c r="BH2474" s="6">
        <f ca="1">IF(ISNUMBER('Descriptive Stats'!BF2474),'Descriptive Stats'!BF2474,#N/A)</f>
        <v>-0.40116316278173481</v>
      </c>
      <c r="BI2474" s="6">
        <f ca="1">IF(ISNUMBER('Descriptive Stats'!E2474),'Descriptive Stats'!E2474,#N/A)</f>
        <v>4</v>
      </c>
    </row>
    <row r="2475" spans="1:61" ht="14.4" x14ac:dyDescent="0.3">
      <c r="A2475" s="2">
        <f>ROW()</f>
        <v>2475</v>
      </c>
      <c r="B2475" s="56"/>
      <c r="C2475" s="8">
        <f t="shared" ca="1" si="385"/>
        <v>13</v>
      </c>
      <c r="D2475" s="8">
        <f t="shared" ca="1" si="386"/>
        <v>4</v>
      </c>
      <c r="E2475" s="50">
        <f t="shared" ca="1" si="380"/>
        <v>2</v>
      </c>
      <c r="F2475" s="2" t="str">
        <f t="shared" ca="1" si="387"/>
        <v/>
      </c>
      <c r="BD2475" s="49">
        <f t="shared" ca="1" si="382"/>
        <v>2595</v>
      </c>
      <c r="BE2475" s="3">
        <f t="shared" ca="1" si="381"/>
        <v>0.25945000000000001</v>
      </c>
      <c r="BF2475" s="3">
        <f t="shared" ca="1" si="383"/>
        <v>-0.6450419512753276</v>
      </c>
      <c r="BG2475" s="9">
        <f t="shared" ca="1" si="384"/>
        <v>2</v>
      </c>
      <c r="BH2475" s="6">
        <f ca="1">IF(ISNUMBER('Descriptive Stats'!BF2475),'Descriptive Stats'!BF2475,#N/A)</f>
        <v>-0.6450419512753276</v>
      </c>
      <c r="BI2475" s="6">
        <f ca="1">IF(ISNUMBER('Descriptive Stats'!E2475),'Descriptive Stats'!E2475,#N/A)</f>
        <v>2</v>
      </c>
    </row>
    <row r="2476" spans="1:61" ht="14.4" x14ac:dyDescent="0.3">
      <c r="A2476" s="2">
        <f>ROW()</f>
        <v>2476</v>
      </c>
      <c r="B2476" s="56"/>
      <c r="C2476" s="8">
        <f t="shared" ca="1" si="385"/>
        <v>21</v>
      </c>
      <c r="D2476" s="8">
        <f t="shared" ca="1" si="386"/>
        <v>2</v>
      </c>
      <c r="E2476" s="50">
        <f t="shared" ca="1" si="380"/>
        <v>0</v>
      </c>
      <c r="F2476" s="2" t="str">
        <f t="shared" ca="1" si="387"/>
        <v/>
      </c>
      <c r="BD2476" s="49">
        <f t="shared" ca="1" si="382"/>
        <v>815.5</v>
      </c>
      <c r="BE2476" s="3">
        <f t="shared" ca="1" si="381"/>
        <v>8.1500000000000003E-2</v>
      </c>
      <c r="BF2476" s="3">
        <f t="shared" ca="1" si="383"/>
        <v>-1.3950525282585462</v>
      </c>
      <c r="BG2476" s="9">
        <f t="shared" ca="1" si="384"/>
        <v>0</v>
      </c>
      <c r="BH2476" s="6">
        <f ca="1">IF(ISNUMBER('Descriptive Stats'!BF2476),'Descriptive Stats'!BF2476,#N/A)</f>
        <v>-1.3950525282585462</v>
      </c>
      <c r="BI2476" s="6">
        <f ca="1">IF(ISNUMBER('Descriptive Stats'!E2476),'Descriptive Stats'!E2476,#N/A)</f>
        <v>0</v>
      </c>
    </row>
    <row r="2477" spans="1:61" ht="14.4" x14ac:dyDescent="0.3">
      <c r="A2477" s="2">
        <f>ROW()</f>
        <v>2477</v>
      </c>
      <c r="B2477" s="56"/>
      <c r="C2477" s="8">
        <f t="shared" ca="1" si="385"/>
        <v>18</v>
      </c>
      <c r="D2477" s="8">
        <f t="shared" ca="1" si="386"/>
        <v>0</v>
      </c>
      <c r="E2477" s="50">
        <f t="shared" ca="1" si="380"/>
        <v>0</v>
      </c>
      <c r="F2477" s="2" t="str">
        <f t="shared" ca="1" si="387"/>
        <v/>
      </c>
      <c r="BD2477" s="49">
        <f t="shared" ca="1" si="382"/>
        <v>815.5</v>
      </c>
      <c r="BE2477" s="3">
        <f t="shared" ca="1" si="381"/>
        <v>8.1500000000000003E-2</v>
      </c>
      <c r="BF2477" s="3">
        <f t="shared" ca="1" si="383"/>
        <v>-1.3950525282585462</v>
      </c>
      <c r="BG2477" s="9">
        <f t="shared" ca="1" si="384"/>
        <v>0</v>
      </c>
      <c r="BH2477" s="6">
        <f ca="1">IF(ISNUMBER('Descriptive Stats'!BF2477),'Descriptive Stats'!BF2477,#N/A)</f>
        <v>-1.3950525282585462</v>
      </c>
      <c r="BI2477" s="6">
        <f ca="1">IF(ISNUMBER('Descriptive Stats'!E2477),'Descriptive Stats'!E2477,#N/A)</f>
        <v>0</v>
      </c>
    </row>
    <row r="2478" spans="1:61" ht="14.4" x14ac:dyDescent="0.3">
      <c r="A2478" s="2">
        <f>ROW()</f>
        <v>2478</v>
      </c>
      <c r="B2478" s="56"/>
      <c r="C2478" s="8">
        <f t="shared" ca="1" si="385"/>
        <v>15</v>
      </c>
      <c r="D2478" s="8">
        <f t="shared" ca="1" si="386"/>
        <v>0</v>
      </c>
      <c r="E2478" s="50">
        <f t="shared" ca="1" si="380"/>
        <v>1</v>
      </c>
      <c r="F2478" s="2" t="str">
        <f t="shared" ca="1" si="387"/>
        <v/>
      </c>
      <c r="BD2478" s="49">
        <f t="shared" ca="1" si="382"/>
        <v>1871</v>
      </c>
      <c r="BE2478" s="3">
        <f t="shared" ca="1" si="381"/>
        <v>0.18704999999999999</v>
      </c>
      <c r="BF2478" s="3">
        <f t="shared" ca="1" si="383"/>
        <v>-0.88881967520906158</v>
      </c>
      <c r="BG2478" s="9">
        <f t="shared" ca="1" si="384"/>
        <v>1</v>
      </c>
      <c r="BH2478" s="6">
        <f ca="1">IF(ISNUMBER('Descriptive Stats'!BF2478),'Descriptive Stats'!BF2478,#N/A)</f>
        <v>-0.88881967520906158</v>
      </c>
      <c r="BI2478" s="6">
        <f ca="1">IF(ISNUMBER('Descriptive Stats'!E2478),'Descriptive Stats'!E2478,#N/A)</f>
        <v>1</v>
      </c>
    </row>
    <row r="2479" spans="1:61" ht="14.4" x14ac:dyDescent="0.3">
      <c r="A2479" s="2">
        <f>ROW()</f>
        <v>2479</v>
      </c>
      <c r="B2479" s="56"/>
      <c r="C2479" s="8">
        <f t="shared" ca="1" si="385"/>
        <v>12</v>
      </c>
      <c r="D2479" s="8">
        <f t="shared" ca="1" si="386"/>
        <v>1</v>
      </c>
      <c r="E2479" s="50">
        <f t="shared" ca="1" si="380"/>
        <v>0</v>
      </c>
      <c r="F2479" s="2" t="str">
        <f t="shared" ca="1" si="387"/>
        <v/>
      </c>
      <c r="BD2479" s="49">
        <f t="shared" ca="1" si="382"/>
        <v>815.5</v>
      </c>
      <c r="BE2479" s="3">
        <f t="shared" ca="1" si="381"/>
        <v>8.1500000000000003E-2</v>
      </c>
      <c r="BF2479" s="3">
        <f t="shared" ca="1" si="383"/>
        <v>-1.3950525282585462</v>
      </c>
      <c r="BG2479" s="9">
        <f t="shared" ca="1" si="384"/>
        <v>0</v>
      </c>
      <c r="BH2479" s="6">
        <f ca="1">IF(ISNUMBER('Descriptive Stats'!BF2479),'Descriptive Stats'!BF2479,#N/A)</f>
        <v>-1.3950525282585462</v>
      </c>
      <c r="BI2479" s="6">
        <f ca="1">IF(ISNUMBER('Descriptive Stats'!E2479),'Descriptive Stats'!E2479,#N/A)</f>
        <v>0</v>
      </c>
    </row>
    <row r="2480" spans="1:61" ht="14.4" x14ac:dyDescent="0.3">
      <c r="A2480" s="2">
        <f>ROW()</f>
        <v>2480</v>
      </c>
      <c r="B2480" s="56"/>
      <c r="C2480" s="8">
        <f t="shared" ca="1" si="385"/>
        <v>18</v>
      </c>
      <c r="D2480" s="8">
        <f t="shared" ca="1" si="386"/>
        <v>0</v>
      </c>
      <c r="E2480" s="50">
        <f t="shared" ca="1" si="380"/>
        <v>0</v>
      </c>
      <c r="F2480" s="2" t="str">
        <f t="shared" ca="1" si="387"/>
        <v/>
      </c>
      <c r="BD2480" s="49">
        <f t="shared" ca="1" si="382"/>
        <v>815.5</v>
      </c>
      <c r="BE2480" s="3">
        <f t="shared" ca="1" si="381"/>
        <v>8.1500000000000003E-2</v>
      </c>
      <c r="BF2480" s="3">
        <f t="shared" ca="1" si="383"/>
        <v>-1.3950525282585462</v>
      </c>
      <c r="BG2480" s="9">
        <f t="shared" ca="1" si="384"/>
        <v>0</v>
      </c>
      <c r="BH2480" s="6">
        <f ca="1">IF(ISNUMBER('Descriptive Stats'!BF2480),'Descriptive Stats'!BF2480,#N/A)</f>
        <v>-1.3950525282585462</v>
      </c>
      <c r="BI2480" s="6">
        <f ca="1">IF(ISNUMBER('Descriptive Stats'!E2480),'Descriptive Stats'!E2480,#N/A)</f>
        <v>0</v>
      </c>
    </row>
    <row r="2481" spans="1:61" ht="14.4" x14ac:dyDescent="0.3">
      <c r="A2481" s="2">
        <f>ROW()</f>
        <v>2481</v>
      </c>
      <c r="B2481" s="56"/>
      <c r="C2481" s="8">
        <f t="shared" ca="1" si="385"/>
        <v>11</v>
      </c>
      <c r="D2481" s="8">
        <f t="shared" ca="1" si="386"/>
        <v>0</v>
      </c>
      <c r="E2481" s="50">
        <f t="shared" ca="1" si="380"/>
        <v>0</v>
      </c>
      <c r="F2481" s="2" t="str">
        <f t="shared" ca="1" si="387"/>
        <v/>
      </c>
      <c r="BD2481" s="49">
        <f t="shared" ca="1" si="382"/>
        <v>815.5</v>
      </c>
      <c r="BE2481" s="3">
        <f t="shared" ca="1" si="381"/>
        <v>8.1500000000000003E-2</v>
      </c>
      <c r="BF2481" s="3">
        <f t="shared" ca="1" si="383"/>
        <v>-1.3950525282585462</v>
      </c>
      <c r="BG2481" s="9">
        <f t="shared" ca="1" si="384"/>
        <v>0</v>
      </c>
      <c r="BH2481" s="6">
        <f ca="1">IF(ISNUMBER('Descriptive Stats'!BF2481),'Descriptive Stats'!BF2481,#N/A)</f>
        <v>-1.3950525282585462</v>
      </c>
      <c r="BI2481" s="6">
        <f ca="1">IF(ISNUMBER('Descriptive Stats'!E2481),'Descriptive Stats'!E2481,#N/A)</f>
        <v>0</v>
      </c>
    </row>
    <row r="2482" spans="1:61" ht="14.4" x14ac:dyDescent="0.3">
      <c r="A2482" s="2">
        <f>ROW()</f>
        <v>2482</v>
      </c>
      <c r="B2482" s="56"/>
      <c r="C2482" s="8">
        <f t="shared" ca="1" si="385"/>
        <v>20</v>
      </c>
      <c r="D2482" s="8">
        <f t="shared" ca="1" si="386"/>
        <v>0</v>
      </c>
      <c r="E2482" s="50">
        <f t="shared" ca="1" si="380"/>
        <v>2</v>
      </c>
      <c r="F2482" s="2" t="str">
        <f t="shared" ca="1" si="387"/>
        <v/>
      </c>
      <c r="BD2482" s="49">
        <f t="shared" ca="1" si="382"/>
        <v>2595</v>
      </c>
      <c r="BE2482" s="3">
        <f t="shared" ca="1" si="381"/>
        <v>0.25945000000000001</v>
      </c>
      <c r="BF2482" s="3">
        <f t="shared" ca="1" si="383"/>
        <v>-0.6450419512753276</v>
      </c>
      <c r="BG2482" s="9">
        <f t="shared" ca="1" si="384"/>
        <v>2</v>
      </c>
      <c r="BH2482" s="6">
        <f ca="1">IF(ISNUMBER('Descriptive Stats'!BF2482),'Descriptive Stats'!BF2482,#N/A)</f>
        <v>-0.6450419512753276</v>
      </c>
      <c r="BI2482" s="6">
        <f ca="1">IF(ISNUMBER('Descriptive Stats'!E2482),'Descriptive Stats'!E2482,#N/A)</f>
        <v>2</v>
      </c>
    </row>
    <row r="2483" spans="1:61" ht="14.4" x14ac:dyDescent="0.3">
      <c r="A2483" s="2">
        <f>ROW()</f>
        <v>2483</v>
      </c>
      <c r="B2483" s="56"/>
      <c r="C2483" s="8">
        <f t="shared" ca="1" si="385"/>
        <v>9</v>
      </c>
      <c r="D2483" s="8">
        <f t="shared" ca="1" si="386"/>
        <v>2</v>
      </c>
      <c r="E2483" s="50">
        <f t="shared" ca="1" si="380"/>
        <v>6</v>
      </c>
      <c r="F2483" s="2" t="str">
        <f t="shared" ca="1" si="387"/>
        <v/>
      </c>
      <c r="BD2483" s="49">
        <f t="shared" ca="1" si="382"/>
        <v>3900</v>
      </c>
      <c r="BE2483" s="3">
        <f t="shared" ca="1" si="381"/>
        <v>0.38995000000000002</v>
      </c>
      <c r="BF2483" s="3">
        <f t="shared" ca="1" si="383"/>
        <v>-0.2794493539703507</v>
      </c>
      <c r="BG2483" s="9">
        <f t="shared" ca="1" si="384"/>
        <v>6</v>
      </c>
      <c r="BH2483" s="6">
        <f ca="1">IF(ISNUMBER('Descriptive Stats'!BF2483),'Descriptive Stats'!BF2483,#N/A)</f>
        <v>-0.2794493539703507</v>
      </c>
      <c r="BI2483" s="6">
        <f ca="1">IF(ISNUMBER('Descriptive Stats'!E2483),'Descriptive Stats'!E2483,#N/A)</f>
        <v>6</v>
      </c>
    </row>
    <row r="2484" spans="1:61" ht="14.4" x14ac:dyDescent="0.3">
      <c r="A2484" s="2">
        <f>ROW()</f>
        <v>2484</v>
      </c>
      <c r="B2484" s="56"/>
      <c r="C2484" s="8">
        <f t="shared" ca="1" si="385"/>
        <v>5</v>
      </c>
      <c r="D2484" s="8">
        <f t="shared" ca="1" si="386"/>
        <v>6</v>
      </c>
      <c r="E2484" s="50">
        <f t="shared" ca="1" si="380"/>
        <v>1</v>
      </c>
      <c r="F2484" s="2" t="str">
        <f t="shared" ca="1" si="387"/>
        <v/>
      </c>
      <c r="BD2484" s="49">
        <f t="shared" ca="1" si="382"/>
        <v>1871</v>
      </c>
      <c r="BE2484" s="3">
        <f t="shared" ca="1" si="381"/>
        <v>0.18704999999999999</v>
      </c>
      <c r="BF2484" s="3">
        <f t="shared" ca="1" si="383"/>
        <v>-0.88881967520906158</v>
      </c>
      <c r="BG2484" s="9">
        <f t="shared" ca="1" si="384"/>
        <v>1</v>
      </c>
      <c r="BH2484" s="6">
        <f ca="1">IF(ISNUMBER('Descriptive Stats'!BF2484),'Descriptive Stats'!BF2484,#N/A)</f>
        <v>-0.88881967520906158</v>
      </c>
      <c r="BI2484" s="6">
        <f ca="1">IF(ISNUMBER('Descriptive Stats'!E2484),'Descriptive Stats'!E2484,#N/A)</f>
        <v>1</v>
      </c>
    </row>
    <row r="2485" spans="1:61" ht="14.4" x14ac:dyDescent="0.3">
      <c r="A2485" s="2">
        <f>ROW()</f>
        <v>2485</v>
      </c>
      <c r="B2485" s="56"/>
      <c r="C2485" s="8">
        <f t="shared" ca="1" si="385"/>
        <v>8</v>
      </c>
      <c r="D2485" s="8">
        <f t="shared" ca="1" si="386"/>
        <v>1</v>
      </c>
      <c r="E2485" s="50">
        <f t="shared" ca="1" si="380"/>
        <v>0</v>
      </c>
      <c r="F2485" s="2" t="str">
        <f t="shared" ca="1" si="387"/>
        <v/>
      </c>
      <c r="BD2485" s="49">
        <f t="shared" ca="1" si="382"/>
        <v>815.5</v>
      </c>
      <c r="BE2485" s="3">
        <f t="shared" ca="1" si="381"/>
        <v>8.1500000000000003E-2</v>
      </c>
      <c r="BF2485" s="3">
        <f t="shared" ca="1" si="383"/>
        <v>-1.3950525282585462</v>
      </c>
      <c r="BG2485" s="9">
        <f t="shared" ca="1" si="384"/>
        <v>0</v>
      </c>
      <c r="BH2485" s="6">
        <f ca="1">IF(ISNUMBER('Descriptive Stats'!BF2485),'Descriptive Stats'!BF2485,#N/A)</f>
        <v>-1.3950525282585462</v>
      </c>
      <c r="BI2485" s="6">
        <f ca="1">IF(ISNUMBER('Descriptive Stats'!E2485),'Descriptive Stats'!E2485,#N/A)</f>
        <v>0</v>
      </c>
    </row>
    <row r="2486" spans="1:61" ht="14.4" x14ac:dyDescent="0.3">
      <c r="A2486" s="2">
        <f>ROW()</f>
        <v>2486</v>
      </c>
      <c r="B2486" s="56"/>
      <c r="C2486" s="8">
        <f t="shared" ca="1" si="385"/>
        <v>20</v>
      </c>
      <c r="D2486" s="8">
        <f t="shared" ca="1" si="386"/>
        <v>0</v>
      </c>
      <c r="E2486" s="50">
        <f t="shared" ca="1" si="380"/>
        <v>9</v>
      </c>
      <c r="F2486" s="2" t="str">
        <f t="shared" ca="1" si="387"/>
        <v/>
      </c>
      <c r="BD2486" s="49">
        <f t="shared" ca="1" si="382"/>
        <v>4819</v>
      </c>
      <c r="BE2486" s="3">
        <f t="shared" ca="1" si="381"/>
        <v>0.48185</v>
      </c>
      <c r="BF2486" s="3">
        <f t="shared" ca="1" si="383"/>
        <v>-4.5511009098988427E-2</v>
      </c>
      <c r="BG2486" s="9">
        <f t="shared" ca="1" si="384"/>
        <v>9</v>
      </c>
      <c r="BH2486" s="6">
        <f ca="1">IF(ISNUMBER('Descriptive Stats'!BF2486),'Descriptive Stats'!BF2486,#N/A)</f>
        <v>-4.5511009098988427E-2</v>
      </c>
      <c r="BI2486" s="6">
        <f ca="1">IF(ISNUMBER('Descriptive Stats'!E2486),'Descriptive Stats'!E2486,#N/A)</f>
        <v>9</v>
      </c>
    </row>
    <row r="2487" spans="1:61" ht="14.4" x14ac:dyDescent="0.3">
      <c r="A2487" s="2">
        <f>ROW()</f>
        <v>2487</v>
      </c>
      <c r="B2487" s="56"/>
      <c r="C2487" s="8">
        <f t="shared" ca="1" si="385"/>
        <v>23</v>
      </c>
      <c r="D2487" s="8">
        <f t="shared" ca="1" si="386"/>
        <v>9</v>
      </c>
      <c r="E2487" s="50">
        <f t="shared" ca="1" si="380"/>
        <v>7</v>
      </c>
      <c r="F2487" s="2" t="str">
        <f t="shared" ca="1" si="387"/>
        <v/>
      </c>
      <c r="BD2487" s="49">
        <f t="shared" ca="1" si="382"/>
        <v>4473.5</v>
      </c>
      <c r="BE2487" s="3">
        <f t="shared" ca="1" si="381"/>
        <v>0.44729999999999998</v>
      </c>
      <c r="BF2487" s="3">
        <f t="shared" ca="1" si="383"/>
        <v>-0.13248586824472414</v>
      </c>
      <c r="BG2487" s="9">
        <f t="shared" ca="1" si="384"/>
        <v>7</v>
      </c>
      <c r="BH2487" s="6">
        <f ca="1">IF(ISNUMBER('Descriptive Stats'!BF2487),'Descriptive Stats'!BF2487,#N/A)</f>
        <v>-0.13248586824472414</v>
      </c>
      <c r="BI2487" s="6">
        <f ca="1">IF(ISNUMBER('Descriptive Stats'!E2487),'Descriptive Stats'!E2487,#N/A)</f>
        <v>7</v>
      </c>
    </row>
    <row r="2488" spans="1:61" ht="14.4" x14ac:dyDescent="0.3">
      <c r="A2488" s="2">
        <f>ROW()</f>
        <v>2488</v>
      </c>
      <c r="B2488" s="56"/>
      <c r="C2488" s="8">
        <f t="shared" ca="1" si="385"/>
        <v>6</v>
      </c>
      <c r="D2488" s="8">
        <f t="shared" ca="1" si="386"/>
        <v>7</v>
      </c>
      <c r="E2488" s="50">
        <f t="shared" ca="1" si="380"/>
        <v>0</v>
      </c>
      <c r="F2488" s="2" t="str">
        <f t="shared" ca="1" si="387"/>
        <v/>
      </c>
      <c r="BD2488" s="49">
        <f t="shared" ca="1" si="382"/>
        <v>815.5</v>
      </c>
      <c r="BE2488" s="3">
        <f t="shared" ca="1" si="381"/>
        <v>8.1500000000000003E-2</v>
      </c>
      <c r="BF2488" s="3">
        <f t="shared" ca="1" si="383"/>
        <v>-1.3950525282585462</v>
      </c>
      <c r="BG2488" s="9">
        <f t="shared" ca="1" si="384"/>
        <v>0</v>
      </c>
      <c r="BH2488" s="6">
        <f ca="1">IF(ISNUMBER('Descriptive Stats'!BF2488),'Descriptive Stats'!BF2488,#N/A)</f>
        <v>-1.3950525282585462</v>
      </c>
      <c r="BI2488" s="6">
        <f ca="1">IF(ISNUMBER('Descriptive Stats'!E2488),'Descriptive Stats'!E2488,#N/A)</f>
        <v>0</v>
      </c>
    </row>
    <row r="2489" spans="1:61" ht="14.4" x14ac:dyDescent="0.3">
      <c r="A2489" s="2">
        <f>ROW()</f>
        <v>2489</v>
      </c>
      <c r="B2489" s="56"/>
      <c r="C2489" s="8">
        <f t="shared" ca="1" si="385"/>
        <v>18</v>
      </c>
      <c r="D2489" s="8">
        <f t="shared" ca="1" si="386"/>
        <v>0</v>
      </c>
      <c r="E2489" s="50">
        <f t="shared" ca="1" si="380"/>
        <v>0</v>
      </c>
      <c r="F2489" s="2" t="str">
        <f t="shared" ca="1" si="387"/>
        <v/>
      </c>
      <c r="BD2489" s="49">
        <f t="shared" ca="1" si="382"/>
        <v>815.5</v>
      </c>
      <c r="BE2489" s="3">
        <f t="shared" ca="1" si="381"/>
        <v>8.1500000000000003E-2</v>
      </c>
      <c r="BF2489" s="3">
        <f t="shared" ca="1" si="383"/>
        <v>-1.3950525282585462</v>
      </c>
      <c r="BG2489" s="9">
        <f t="shared" ca="1" si="384"/>
        <v>0</v>
      </c>
      <c r="BH2489" s="6">
        <f ca="1">IF(ISNUMBER('Descriptive Stats'!BF2489),'Descriptive Stats'!BF2489,#N/A)</f>
        <v>-1.3950525282585462</v>
      </c>
      <c r="BI2489" s="6">
        <f ca="1">IF(ISNUMBER('Descriptive Stats'!E2489),'Descriptive Stats'!E2489,#N/A)</f>
        <v>0</v>
      </c>
    </row>
    <row r="2490" spans="1:61" ht="14.4" x14ac:dyDescent="0.3">
      <c r="A2490" s="2">
        <f>ROW()</f>
        <v>2490</v>
      </c>
      <c r="B2490" s="56"/>
      <c r="C2490" s="8">
        <f t="shared" ca="1" si="385"/>
        <v>18</v>
      </c>
      <c r="D2490" s="8">
        <f t="shared" ca="1" si="386"/>
        <v>0</v>
      </c>
      <c r="E2490" s="50">
        <f t="shared" ca="1" si="380"/>
        <v>2</v>
      </c>
      <c r="F2490" s="2" t="str">
        <f t="shared" ca="1" si="387"/>
        <v/>
      </c>
      <c r="BD2490" s="49">
        <f t="shared" ca="1" si="382"/>
        <v>2595</v>
      </c>
      <c r="BE2490" s="3">
        <f t="shared" ca="1" si="381"/>
        <v>0.25945000000000001</v>
      </c>
      <c r="BF2490" s="3">
        <f t="shared" ca="1" si="383"/>
        <v>-0.6450419512753276</v>
      </c>
      <c r="BG2490" s="9">
        <f t="shared" ca="1" si="384"/>
        <v>2</v>
      </c>
      <c r="BH2490" s="6">
        <f ca="1">IF(ISNUMBER('Descriptive Stats'!BF2490),'Descriptive Stats'!BF2490,#N/A)</f>
        <v>-0.6450419512753276</v>
      </c>
      <c r="BI2490" s="6">
        <f ca="1">IF(ISNUMBER('Descriptive Stats'!E2490),'Descriptive Stats'!E2490,#N/A)</f>
        <v>2</v>
      </c>
    </row>
    <row r="2491" spans="1:61" ht="14.4" x14ac:dyDescent="0.3">
      <c r="A2491" s="2">
        <f>ROW()</f>
        <v>2491</v>
      </c>
      <c r="B2491" s="56"/>
      <c r="C2491" s="8">
        <f t="shared" ca="1" si="385"/>
        <v>21</v>
      </c>
      <c r="D2491" s="8">
        <f t="shared" ca="1" si="386"/>
        <v>2</v>
      </c>
      <c r="E2491" s="50">
        <f t="shared" ca="1" si="380"/>
        <v>0</v>
      </c>
      <c r="F2491" s="2" t="str">
        <f t="shared" ca="1" si="387"/>
        <v/>
      </c>
      <c r="BD2491" s="49">
        <f t="shared" ca="1" si="382"/>
        <v>815.5</v>
      </c>
      <c r="BE2491" s="3">
        <f t="shared" ca="1" si="381"/>
        <v>8.1500000000000003E-2</v>
      </c>
      <c r="BF2491" s="3">
        <f t="shared" ca="1" si="383"/>
        <v>-1.3950525282585462</v>
      </c>
      <c r="BG2491" s="9">
        <f t="shared" ca="1" si="384"/>
        <v>0</v>
      </c>
      <c r="BH2491" s="6">
        <f ca="1">IF(ISNUMBER('Descriptive Stats'!BF2491),'Descriptive Stats'!BF2491,#N/A)</f>
        <v>-1.3950525282585462</v>
      </c>
      <c r="BI2491" s="6">
        <f ca="1">IF(ISNUMBER('Descriptive Stats'!E2491),'Descriptive Stats'!E2491,#N/A)</f>
        <v>0</v>
      </c>
    </row>
    <row r="2492" spans="1:61" ht="14.4" x14ac:dyDescent="0.3">
      <c r="A2492" s="2">
        <f>ROW()</f>
        <v>2492</v>
      </c>
      <c r="B2492" s="56"/>
      <c r="C2492" s="8">
        <f t="shared" ca="1" si="385"/>
        <v>11</v>
      </c>
      <c r="D2492" s="8">
        <f t="shared" ca="1" si="386"/>
        <v>0</v>
      </c>
      <c r="E2492" s="50">
        <f t="shared" ca="1" si="380"/>
        <v>0</v>
      </c>
      <c r="F2492" s="2" t="str">
        <f t="shared" ca="1" si="387"/>
        <v/>
      </c>
      <c r="BD2492" s="49">
        <f t="shared" ca="1" si="382"/>
        <v>815.5</v>
      </c>
      <c r="BE2492" s="3">
        <f t="shared" ca="1" si="381"/>
        <v>8.1500000000000003E-2</v>
      </c>
      <c r="BF2492" s="3">
        <f t="shared" ca="1" si="383"/>
        <v>-1.3950525282585462</v>
      </c>
      <c r="BG2492" s="9">
        <f t="shared" ca="1" si="384"/>
        <v>0</v>
      </c>
      <c r="BH2492" s="6">
        <f ca="1">IF(ISNUMBER('Descriptive Stats'!BF2492),'Descriptive Stats'!BF2492,#N/A)</f>
        <v>-1.3950525282585462</v>
      </c>
      <c r="BI2492" s="6">
        <f ca="1">IF(ISNUMBER('Descriptive Stats'!E2492),'Descriptive Stats'!E2492,#N/A)</f>
        <v>0</v>
      </c>
    </row>
    <row r="2493" spans="1:61" ht="14.4" x14ac:dyDescent="0.3">
      <c r="A2493" s="2">
        <f>ROW()</f>
        <v>2493</v>
      </c>
      <c r="B2493" s="56"/>
      <c r="C2493" s="8">
        <f t="shared" ca="1" si="385"/>
        <v>18</v>
      </c>
      <c r="D2493" s="8">
        <f t="shared" ca="1" si="386"/>
        <v>0</v>
      </c>
      <c r="E2493" s="50">
        <f t="shared" ca="1" si="380"/>
        <v>3</v>
      </c>
      <c r="F2493" s="2" t="str">
        <f t="shared" ca="1" si="387"/>
        <v/>
      </c>
      <c r="BD2493" s="49">
        <f t="shared" ca="1" si="382"/>
        <v>3200</v>
      </c>
      <c r="BE2493" s="3">
        <f t="shared" ca="1" si="381"/>
        <v>0.31995000000000001</v>
      </c>
      <c r="BF2493" s="3">
        <f t="shared" ca="1" si="383"/>
        <v>-0.46783862043457014</v>
      </c>
      <c r="BG2493" s="9">
        <f t="shared" ca="1" si="384"/>
        <v>3</v>
      </c>
      <c r="BH2493" s="6">
        <f ca="1">IF(ISNUMBER('Descriptive Stats'!BF2493),'Descriptive Stats'!BF2493,#N/A)</f>
        <v>-0.46783862043457014</v>
      </c>
      <c r="BI2493" s="6">
        <f ca="1">IF(ISNUMBER('Descriptive Stats'!E2493),'Descriptive Stats'!E2493,#N/A)</f>
        <v>3</v>
      </c>
    </row>
    <row r="2494" spans="1:61" ht="14.4" x14ac:dyDescent="0.3">
      <c r="A2494" s="2">
        <f>ROW()</f>
        <v>2494</v>
      </c>
      <c r="B2494" s="56"/>
      <c r="C2494" s="8">
        <f t="shared" ca="1" si="385"/>
        <v>10</v>
      </c>
      <c r="D2494" s="8">
        <f t="shared" ca="1" si="386"/>
        <v>3</v>
      </c>
      <c r="E2494" s="50">
        <f t="shared" ca="1" si="380"/>
        <v>0</v>
      </c>
      <c r="F2494" s="2" t="str">
        <f t="shared" ca="1" si="387"/>
        <v/>
      </c>
      <c r="BD2494" s="49">
        <f t="shared" ca="1" si="382"/>
        <v>815.5</v>
      </c>
      <c r="BE2494" s="3">
        <f t="shared" ca="1" si="381"/>
        <v>8.1500000000000003E-2</v>
      </c>
      <c r="BF2494" s="3">
        <f t="shared" ca="1" si="383"/>
        <v>-1.3950525282585462</v>
      </c>
      <c r="BG2494" s="9">
        <f t="shared" ca="1" si="384"/>
        <v>0</v>
      </c>
      <c r="BH2494" s="6">
        <f ca="1">IF(ISNUMBER('Descriptive Stats'!BF2494),'Descriptive Stats'!BF2494,#N/A)</f>
        <v>-1.3950525282585462</v>
      </c>
      <c r="BI2494" s="6">
        <f ca="1">IF(ISNUMBER('Descriptive Stats'!E2494),'Descriptive Stats'!E2494,#N/A)</f>
        <v>0</v>
      </c>
    </row>
    <row r="2495" spans="1:61" ht="14.4" x14ac:dyDescent="0.3">
      <c r="A2495" s="2">
        <f>ROW()</f>
        <v>2495</v>
      </c>
      <c r="B2495" s="56"/>
      <c r="C2495" s="8">
        <f t="shared" ca="1" si="385"/>
        <v>14</v>
      </c>
      <c r="D2495" s="8">
        <f t="shared" ca="1" si="386"/>
        <v>0</v>
      </c>
      <c r="E2495" s="50">
        <f t="shared" ca="1" si="380"/>
        <v>0</v>
      </c>
      <c r="F2495" s="2" t="str">
        <f t="shared" ca="1" si="387"/>
        <v/>
      </c>
      <c r="BD2495" s="49">
        <f t="shared" ca="1" si="382"/>
        <v>815.5</v>
      </c>
      <c r="BE2495" s="3">
        <f t="shared" ca="1" si="381"/>
        <v>8.1500000000000003E-2</v>
      </c>
      <c r="BF2495" s="3">
        <f t="shared" ca="1" si="383"/>
        <v>-1.3950525282585462</v>
      </c>
      <c r="BG2495" s="9">
        <f t="shared" ca="1" si="384"/>
        <v>0</v>
      </c>
      <c r="BH2495" s="6">
        <f ca="1">IF(ISNUMBER('Descriptive Stats'!BF2495),'Descriptive Stats'!BF2495,#N/A)</f>
        <v>-1.3950525282585462</v>
      </c>
      <c r="BI2495" s="6">
        <f ca="1">IF(ISNUMBER('Descriptive Stats'!E2495),'Descriptive Stats'!E2495,#N/A)</f>
        <v>0</v>
      </c>
    </row>
    <row r="2496" spans="1:61" ht="14.4" x14ac:dyDescent="0.3">
      <c r="A2496" s="2">
        <f>ROW()</f>
        <v>2496</v>
      </c>
      <c r="B2496" s="56"/>
      <c r="C2496" s="8">
        <f t="shared" ca="1" si="385"/>
        <v>4</v>
      </c>
      <c r="D2496" s="8">
        <f t="shared" ca="1" si="386"/>
        <v>0</v>
      </c>
      <c r="E2496" s="50">
        <f t="shared" ca="1" si="380"/>
        <v>0</v>
      </c>
      <c r="F2496" s="2" t="str">
        <f t="shared" ca="1" si="387"/>
        <v/>
      </c>
      <c r="BD2496" s="49">
        <f t="shared" ca="1" si="382"/>
        <v>815.5</v>
      </c>
      <c r="BE2496" s="3">
        <f t="shared" ca="1" si="381"/>
        <v>8.1500000000000003E-2</v>
      </c>
      <c r="BF2496" s="3">
        <f t="shared" ca="1" si="383"/>
        <v>-1.3950525282585462</v>
      </c>
      <c r="BG2496" s="9">
        <f t="shared" ca="1" si="384"/>
        <v>0</v>
      </c>
      <c r="BH2496" s="6">
        <f ca="1">IF(ISNUMBER('Descriptive Stats'!BF2496),'Descriptive Stats'!BF2496,#N/A)</f>
        <v>-1.3950525282585462</v>
      </c>
      <c r="BI2496" s="6">
        <f ca="1">IF(ISNUMBER('Descriptive Stats'!E2496),'Descriptive Stats'!E2496,#N/A)</f>
        <v>0</v>
      </c>
    </row>
    <row r="2497" spans="1:61" ht="14.4" x14ac:dyDescent="0.3">
      <c r="A2497" s="2">
        <f>ROW()</f>
        <v>2497</v>
      </c>
      <c r="B2497" s="56"/>
      <c r="C2497" s="8">
        <f t="shared" ca="1" si="385"/>
        <v>14</v>
      </c>
      <c r="D2497" s="8">
        <f t="shared" ca="1" si="386"/>
        <v>0</v>
      </c>
      <c r="E2497" s="50">
        <f t="shared" ca="1" si="380"/>
        <v>2</v>
      </c>
      <c r="F2497" s="2" t="str">
        <f t="shared" ca="1" si="387"/>
        <v/>
      </c>
      <c r="BD2497" s="49">
        <f t="shared" ca="1" si="382"/>
        <v>2595</v>
      </c>
      <c r="BE2497" s="3">
        <f t="shared" ca="1" si="381"/>
        <v>0.25945000000000001</v>
      </c>
      <c r="BF2497" s="3">
        <f t="shared" ca="1" si="383"/>
        <v>-0.6450419512753276</v>
      </c>
      <c r="BG2497" s="9">
        <f t="shared" ca="1" si="384"/>
        <v>2</v>
      </c>
      <c r="BH2497" s="6">
        <f ca="1">IF(ISNUMBER('Descriptive Stats'!BF2497),'Descriptive Stats'!BF2497,#N/A)</f>
        <v>-0.6450419512753276</v>
      </c>
      <c r="BI2497" s="6">
        <f ca="1">IF(ISNUMBER('Descriptive Stats'!E2497),'Descriptive Stats'!E2497,#N/A)</f>
        <v>2</v>
      </c>
    </row>
    <row r="2498" spans="1:61" ht="14.4" x14ac:dyDescent="0.3">
      <c r="A2498" s="2">
        <f>ROW()</f>
        <v>2498</v>
      </c>
      <c r="B2498" s="56"/>
      <c r="C2498" s="8">
        <f t="shared" ca="1" si="385"/>
        <v>3</v>
      </c>
      <c r="D2498" s="8">
        <f t="shared" ca="1" si="386"/>
        <v>2</v>
      </c>
      <c r="E2498" s="50">
        <f t="shared" ca="1" si="380"/>
        <v>6</v>
      </c>
      <c r="F2498" s="2" t="str">
        <f t="shared" ca="1" si="387"/>
        <v/>
      </c>
      <c r="BD2498" s="49">
        <f t="shared" ca="1" si="382"/>
        <v>3900</v>
      </c>
      <c r="BE2498" s="3">
        <f t="shared" ca="1" si="381"/>
        <v>0.38995000000000002</v>
      </c>
      <c r="BF2498" s="3">
        <f t="shared" ca="1" si="383"/>
        <v>-0.2794493539703507</v>
      </c>
      <c r="BG2498" s="9">
        <f t="shared" ca="1" si="384"/>
        <v>6</v>
      </c>
      <c r="BH2498" s="6">
        <f ca="1">IF(ISNUMBER('Descriptive Stats'!BF2498),'Descriptive Stats'!BF2498,#N/A)</f>
        <v>-0.2794493539703507</v>
      </c>
      <c r="BI2498" s="6">
        <f ca="1">IF(ISNUMBER('Descriptive Stats'!E2498),'Descriptive Stats'!E2498,#N/A)</f>
        <v>6</v>
      </c>
    </row>
    <row r="2499" spans="1:61" ht="14.4" x14ac:dyDescent="0.3">
      <c r="A2499" s="2">
        <f>ROW()</f>
        <v>2499</v>
      </c>
      <c r="B2499" s="56"/>
      <c r="C2499" s="8">
        <f t="shared" ca="1" si="385"/>
        <v>2</v>
      </c>
      <c r="D2499" s="8">
        <f t="shared" ca="1" si="386"/>
        <v>6</v>
      </c>
      <c r="E2499" s="50">
        <f t="shared" ref="E2499:E2562" ca="1" si="388">IF(0=MOD(ROW(),$J$1),AVERAGE(OFFSET($D$2,ROW()-$J$1,0,$J$1,1)),"")</f>
        <v>2</v>
      </c>
      <c r="F2499" s="2" t="str">
        <f t="shared" ca="1" si="387"/>
        <v/>
      </c>
      <c r="BD2499" s="49">
        <f t="shared" ca="1" si="382"/>
        <v>2595</v>
      </c>
      <c r="BE2499" s="3">
        <f t="shared" ca="1" si="381"/>
        <v>0.25945000000000001</v>
      </c>
      <c r="BF2499" s="3">
        <f t="shared" ca="1" si="383"/>
        <v>-0.6450419512753276</v>
      </c>
      <c r="BG2499" s="9">
        <f t="shared" ca="1" si="384"/>
        <v>2</v>
      </c>
      <c r="BH2499" s="6">
        <f ca="1">IF(ISNUMBER('Descriptive Stats'!BF2499),'Descriptive Stats'!BF2499,#N/A)</f>
        <v>-0.6450419512753276</v>
      </c>
      <c r="BI2499" s="6">
        <f ca="1">IF(ISNUMBER('Descriptive Stats'!E2499),'Descriptive Stats'!E2499,#N/A)</f>
        <v>2</v>
      </c>
    </row>
    <row r="2500" spans="1:61" ht="14.4" x14ac:dyDescent="0.3">
      <c r="A2500" s="2">
        <f>ROW()</f>
        <v>2500</v>
      </c>
      <c r="B2500" s="56"/>
      <c r="C2500" s="8">
        <f t="shared" ca="1" si="385"/>
        <v>3</v>
      </c>
      <c r="D2500" s="8">
        <f t="shared" ca="1" si="386"/>
        <v>2</v>
      </c>
      <c r="E2500" s="50">
        <f t="shared" ca="1" si="388"/>
        <v>6</v>
      </c>
      <c r="F2500" s="2" t="str">
        <f t="shared" ca="1" si="387"/>
        <v/>
      </c>
      <c r="BD2500" s="49">
        <f t="shared" ca="1" si="382"/>
        <v>3900</v>
      </c>
      <c r="BE2500" s="3">
        <f t="shared" ca="1" si="381"/>
        <v>0.38995000000000002</v>
      </c>
      <c r="BF2500" s="3">
        <f t="shared" ca="1" si="383"/>
        <v>-0.2794493539703507</v>
      </c>
      <c r="BG2500" s="9">
        <f t="shared" ca="1" si="384"/>
        <v>6</v>
      </c>
      <c r="BH2500" s="6">
        <f ca="1">IF(ISNUMBER('Descriptive Stats'!BF2500),'Descriptive Stats'!BF2500,#N/A)</f>
        <v>-0.2794493539703507</v>
      </c>
      <c r="BI2500" s="6">
        <f ca="1">IF(ISNUMBER('Descriptive Stats'!E2500),'Descriptive Stats'!E2500,#N/A)</f>
        <v>6</v>
      </c>
    </row>
    <row r="2501" spans="1:61" ht="14.4" x14ac:dyDescent="0.3">
      <c r="A2501" s="2">
        <f>ROW()</f>
        <v>2501</v>
      </c>
      <c r="B2501" s="56"/>
      <c r="C2501" s="8">
        <f t="shared" ca="1" si="385"/>
        <v>2</v>
      </c>
      <c r="D2501" s="8">
        <f t="shared" ca="1" si="386"/>
        <v>6</v>
      </c>
      <c r="E2501" s="50">
        <f t="shared" ca="1" si="388"/>
        <v>3</v>
      </c>
      <c r="F2501" s="2" t="str">
        <f t="shared" ca="1" si="387"/>
        <v/>
      </c>
      <c r="BD2501" s="49">
        <f t="shared" ca="1" si="382"/>
        <v>3200</v>
      </c>
      <c r="BE2501" s="3">
        <f t="shared" ca="1" si="381"/>
        <v>0.31995000000000001</v>
      </c>
      <c r="BF2501" s="3">
        <f t="shared" ca="1" si="383"/>
        <v>-0.46783862043457014</v>
      </c>
      <c r="BG2501" s="9">
        <f t="shared" ca="1" si="384"/>
        <v>3</v>
      </c>
      <c r="BH2501" s="6">
        <f ca="1">IF(ISNUMBER('Descriptive Stats'!BF2501),'Descriptive Stats'!BF2501,#N/A)</f>
        <v>-0.46783862043457014</v>
      </c>
      <c r="BI2501" s="6">
        <f ca="1">IF(ISNUMBER('Descriptive Stats'!E2501),'Descriptive Stats'!E2501,#N/A)</f>
        <v>3</v>
      </c>
    </row>
    <row r="2502" spans="1:61" ht="14.4" x14ac:dyDescent="0.3">
      <c r="A2502" s="2">
        <f>ROW()</f>
        <v>2502</v>
      </c>
      <c r="B2502" s="56"/>
      <c r="C2502" s="8">
        <f t="shared" ca="1" si="385"/>
        <v>10</v>
      </c>
      <c r="D2502" s="8">
        <f t="shared" ca="1" si="386"/>
        <v>3</v>
      </c>
      <c r="E2502" s="50">
        <f t="shared" ca="1" si="388"/>
        <v>0</v>
      </c>
      <c r="F2502" s="2" t="str">
        <f t="shared" ca="1" si="387"/>
        <v/>
      </c>
      <c r="BD2502" s="49">
        <f t="shared" ca="1" si="382"/>
        <v>815.5</v>
      </c>
      <c r="BE2502" s="3">
        <f t="shared" ca="1" si="381"/>
        <v>8.1500000000000003E-2</v>
      </c>
      <c r="BF2502" s="3">
        <f t="shared" ca="1" si="383"/>
        <v>-1.3950525282585462</v>
      </c>
      <c r="BG2502" s="9">
        <f t="shared" ca="1" si="384"/>
        <v>0</v>
      </c>
      <c r="BH2502" s="6">
        <f ca="1">IF(ISNUMBER('Descriptive Stats'!BF2502),'Descriptive Stats'!BF2502,#N/A)</f>
        <v>-1.3950525282585462</v>
      </c>
      <c r="BI2502" s="6">
        <f ca="1">IF(ISNUMBER('Descriptive Stats'!E2502),'Descriptive Stats'!E2502,#N/A)</f>
        <v>0</v>
      </c>
    </row>
    <row r="2503" spans="1:61" ht="14.4" x14ac:dyDescent="0.3">
      <c r="A2503" s="2">
        <f>ROW()</f>
        <v>2503</v>
      </c>
      <c r="B2503" s="56"/>
      <c r="C2503" s="8">
        <f t="shared" ca="1" si="385"/>
        <v>18</v>
      </c>
      <c r="D2503" s="8">
        <f t="shared" ca="1" si="386"/>
        <v>0</v>
      </c>
      <c r="E2503" s="50">
        <f t="shared" ca="1" si="388"/>
        <v>0</v>
      </c>
      <c r="F2503" s="2" t="str">
        <f t="shared" ca="1" si="387"/>
        <v/>
      </c>
      <c r="BD2503" s="49">
        <f t="shared" ca="1" si="382"/>
        <v>815.5</v>
      </c>
      <c r="BE2503" s="3">
        <f t="shared" ref="BE2503:BE2566" ca="1" si="389">IF(ISNUMBER(BD2503),(BD2503-0.5)/$BK$4,"")</f>
        <v>8.1500000000000003E-2</v>
      </c>
      <c r="BF2503" s="3">
        <f t="shared" ca="1" si="383"/>
        <v>-1.3950525282585462</v>
      </c>
      <c r="BG2503" s="9">
        <f t="shared" ca="1" si="384"/>
        <v>0</v>
      </c>
      <c r="BH2503" s="6">
        <f ca="1">IF(ISNUMBER('Descriptive Stats'!BF2503),'Descriptive Stats'!BF2503,#N/A)</f>
        <v>-1.3950525282585462</v>
      </c>
      <c r="BI2503" s="6">
        <f ca="1">IF(ISNUMBER('Descriptive Stats'!E2503),'Descriptive Stats'!E2503,#N/A)</f>
        <v>0</v>
      </c>
    </row>
    <row r="2504" spans="1:61" ht="14.4" x14ac:dyDescent="0.3">
      <c r="A2504" s="2">
        <f>ROW()</f>
        <v>2504</v>
      </c>
      <c r="B2504" s="56"/>
      <c r="C2504" s="8">
        <f t="shared" ca="1" si="385"/>
        <v>14</v>
      </c>
      <c r="D2504" s="8">
        <f t="shared" ca="1" si="386"/>
        <v>0</v>
      </c>
      <c r="E2504" s="50">
        <f t="shared" ca="1" si="388"/>
        <v>3</v>
      </c>
      <c r="F2504" s="2" t="str">
        <f t="shared" ca="1" si="387"/>
        <v/>
      </c>
      <c r="BD2504" s="49">
        <f t="shared" ref="BD2504:BD2567" ca="1" si="390">IF(ISNUMBER(BG2504),_xlfn.RANK.AVG(BG2504,$BG$2:$BG$5414,1),"")</f>
        <v>3200</v>
      </c>
      <c r="BE2504" s="3">
        <f t="shared" ca="1" si="389"/>
        <v>0.31995000000000001</v>
      </c>
      <c r="BF2504" s="3">
        <f t="shared" ca="1" si="383"/>
        <v>-0.46783862043457014</v>
      </c>
      <c r="BG2504" s="9">
        <f t="shared" ca="1" si="384"/>
        <v>3</v>
      </c>
      <c r="BH2504" s="6">
        <f ca="1">IF(ISNUMBER('Descriptive Stats'!BF2504),'Descriptive Stats'!BF2504,#N/A)</f>
        <v>-0.46783862043457014</v>
      </c>
      <c r="BI2504" s="6">
        <f ca="1">IF(ISNUMBER('Descriptive Stats'!E2504),'Descriptive Stats'!E2504,#N/A)</f>
        <v>3</v>
      </c>
    </row>
    <row r="2505" spans="1:61" ht="14.4" x14ac:dyDescent="0.3">
      <c r="A2505" s="2">
        <f>ROW()</f>
        <v>2505</v>
      </c>
      <c r="B2505" s="56"/>
      <c r="C2505" s="8">
        <f t="shared" ca="1" si="385"/>
        <v>10</v>
      </c>
      <c r="D2505" s="8">
        <f t="shared" ca="1" si="386"/>
        <v>3</v>
      </c>
      <c r="E2505" s="50">
        <f t="shared" ca="1" si="388"/>
        <v>4</v>
      </c>
      <c r="F2505" s="2" t="str">
        <f t="shared" ca="1" si="387"/>
        <v/>
      </c>
      <c r="BD2505" s="49">
        <f t="shared" ca="1" si="390"/>
        <v>3442</v>
      </c>
      <c r="BE2505" s="3">
        <f t="shared" ca="1" si="389"/>
        <v>0.34415000000000001</v>
      </c>
      <c r="BF2505" s="3">
        <f t="shared" ref="BF2505:BF2568" ca="1" si="391">IF(ISNUMBER(BE2505),_xlfn.NORM.INV(BE2505,0,1),"")</f>
        <v>-0.40116316278173481</v>
      </c>
      <c r="BG2505" s="9">
        <f t="shared" ref="BG2505:BG2568" ca="1" si="392">IF(ISNUMBER(E2505),E2505,"")</f>
        <v>4</v>
      </c>
      <c r="BH2505" s="6">
        <f ca="1">IF(ISNUMBER('Descriptive Stats'!BF2505),'Descriptive Stats'!BF2505,#N/A)</f>
        <v>-0.40116316278173481</v>
      </c>
      <c r="BI2505" s="6">
        <f ca="1">IF(ISNUMBER('Descriptive Stats'!E2505),'Descriptive Stats'!E2505,#N/A)</f>
        <v>4</v>
      </c>
    </row>
    <row r="2506" spans="1:61" ht="14.4" x14ac:dyDescent="0.3">
      <c r="A2506" s="2">
        <f>ROW()</f>
        <v>2506</v>
      </c>
      <c r="B2506" s="56"/>
      <c r="C2506" s="8">
        <f t="shared" ca="1" si="385"/>
        <v>13</v>
      </c>
      <c r="D2506" s="8">
        <f t="shared" ca="1" si="386"/>
        <v>4</v>
      </c>
      <c r="E2506" s="50">
        <f t="shared" ca="1" si="388"/>
        <v>2</v>
      </c>
      <c r="F2506" s="2" t="str">
        <f t="shared" ca="1" si="387"/>
        <v/>
      </c>
      <c r="BD2506" s="49">
        <f t="shared" ca="1" si="390"/>
        <v>2595</v>
      </c>
      <c r="BE2506" s="3">
        <f t="shared" ca="1" si="389"/>
        <v>0.25945000000000001</v>
      </c>
      <c r="BF2506" s="3">
        <f t="shared" ca="1" si="391"/>
        <v>-0.6450419512753276</v>
      </c>
      <c r="BG2506" s="9">
        <f t="shared" ca="1" si="392"/>
        <v>2</v>
      </c>
      <c r="BH2506" s="6">
        <f ca="1">IF(ISNUMBER('Descriptive Stats'!BF2506),'Descriptive Stats'!BF2506,#N/A)</f>
        <v>-0.6450419512753276</v>
      </c>
      <c r="BI2506" s="6">
        <f ca="1">IF(ISNUMBER('Descriptive Stats'!E2506),'Descriptive Stats'!E2506,#N/A)</f>
        <v>2</v>
      </c>
    </row>
    <row r="2507" spans="1:61" ht="14.4" x14ac:dyDescent="0.3">
      <c r="A2507" s="2">
        <f>ROW()</f>
        <v>2507</v>
      </c>
      <c r="B2507" s="56"/>
      <c r="C2507" s="8">
        <f t="shared" ca="1" si="385"/>
        <v>21</v>
      </c>
      <c r="D2507" s="8">
        <f t="shared" ca="1" si="386"/>
        <v>2</v>
      </c>
      <c r="E2507" s="50">
        <f t="shared" ca="1" si="388"/>
        <v>2</v>
      </c>
      <c r="F2507" s="2" t="str">
        <f t="shared" ca="1" si="387"/>
        <v/>
      </c>
      <c r="BD2507" s="49">
        <f t="shared" ca="1" si="390"/>
        <v>2595</v>
      </c>
      <c r="BE2507" s="3">
        <f t="shared" ca="1" si="389"/>
        <v>0.25945000000000001</v>
      </c>
      <c r="BF2507" s="3">
        <f t="shared" ca="1" si="391"/>
        <v>-0.6450419512753276</v>
      </c>
      <c r="BG2507" s="9">
        <f t="shared" ca="1" si="392"/>
        <v>2</v>
      </c>
      <c r="BH2507" s="6">
        <f ca="1">IF(ISNUMBER('Descriptive Stats'!BF2507),'Descriptive Stats'!BF2507,#N/A)</f>
        <v>-0.6450419512753276</v>
      </c>
      <c r="BI2507" s="6">
        <f ca="1">IF(ISNUMBER('Descriptive Stats'!E2507),'Descriptive Stats'!E2507,#N/A)</f>
        <v>2</v>
      </c>
    </row>
    <row r="2508" spans="1:61" ht="14.4" x14ac:dyDescent="0.3">
      <c r="A2508" s="2">
        <f>ROW()</f>
        <v>2508</v>
      </c>
      <c r="B2508" s="56"/>
      <c r="C2508" s="8">
        <f t="shared" ca="1" si="385"/>
        <v>17</v>
      </c>
      <c r="D2508" s="8">
        <f t="shared" ca="1" si="386"/>
        <v>2</v>
      </c>
      <c r="E2508" s="50">
        <f t="shared" ca="1" si="388"/>
        <v>2</v>
      </c>
      <c r="F2508" s="2" t="str">
        <f t="shared" ca="1" si="387"/>
        <v/>
      </c>
      <c r="BD2508" s="49">
        <f t="shared" ca="1" si="390"/>
        <v>2595</v>
      </c>
      <c r="BE2508" s="3">
        <f t="shared" ca="1" si="389"/>
        <v>0.25945000000000001</v>
      </c>
      <c r="BF2508" s="3">
        <f t="shared" ca="1" si="391"/>
        <v>-0.6450419512753276</v>
      </c>
      <c r="BG2508" s="9">
        <f t="shared" ca="1" si="392"/>
        <v>2</v>
      </c>
      <c r="BH2508" s="6">
        <f ca="1">IF(ISNUMBER('Descriptive Stats'!BF2508),'Descriptive Stats'!BF2508,#N/A)</f>
        <v>-0.6450419512753276</v>
      </c>
      <c r="BI2508" s="6">
        <f ca="1">IF(ISNUMBER('Descriptive Stats'!E2508),'Descriptive Stats'!E2508,#N/A)</f>
        <v>2</v>
      </c>
    </row>
    <row r="2509" spans="1:61" ht="14.4" x14ac:dyDescent="0.3">
      <c r="A2509" s="2">
        <f>ROW()</f>
        <v>2509</v>
      </c>
      <c r="B2509" s="56"/>
      <c r="C2509" s="8">
        <f t="shared" ca="1" si="385"/>
        <v>3</v>
      </c>
      <c r="D2509" s="8">
        <f t="shared" ca="1" si="386"/>
        <v>2</v>
      </c>
      <c r="E2509" s="50">
        <f t="shared" ca="1" si="388"/>
        <v>15</v>
      </c>
      <c r="F2509" s="2" t="str">
        <f t="shared" ca="1" si="387"/>
        <v/>
      </c>
      <c r="BD2509" s="49">
        <f t="shared" ca="1" si="390"/>
        <v>5051.5</v>
      </c>
      <c r="BE2509" s="3">
        <f t="shared" ca="1" si="389"/>
        <v>0.50509999999999999</v>
      </c>
      <c r="BF2509" s="3">
        <f t="shared" ca="1" si="391"/>
        <v>1.2784152420787677E-2</v>
      </c>
      <c r="BG2509" s="9">
        <f t="shared" ca="1" si="392"/>
        <v>15</v>
      </c>
      <c r="BH2509" s="6">
        <f ca="1">IF(ISNUMBER('Descriptive Stats'!BF2509),'Descriptive Stats'!BF2509,#N/A)</f>
        <v>1.2784152420787677E-2</v>
      </c>
      <c r="BI2509" s="6">
        <f ca="1">IF(ISNUMBER('Descriptive Stats'!E2509),'Descriptive Stats'!E2509,#N/A)</f>
        <v>15</v>
      </c>
    </row>
    <row r="2510" spans="1:61" ht="14.4" x14ac:dyDescent="0.3">
      <c r="A2510" s="2">
        <f>ROW()</f>
        <v>2510</v>
      </c>
      <c r="B2510" s="56"/>
      <c r="C2510" s="8">
        <f t="shared" ca="1" si="385"/>
        <v>24</v>
      </c>
      <c r="D2510" s="8">
        <f t="shared" ca="1" si="386"/>
        <v>15</v>
      </c>
      <c r="E2510" s="50">
        <f t="shared" ca="1" si="388"/>
        <v>2</v>
      </c>
      <c r="F2510" s="2" t="str">
        <f t="shared" ca="1" si="387"/>
        <v/>
      </c>
      <c r="BD2510" s="49">
        <f t="shared" ca="1" si="390"/>
        <v>2595</v>
      </c>
      <c r="BE2510" s="3">
        <f t="shared" ca="1" si="389"/>
        <v>0.25945000000000001</v>
      </c>
      <c r="BF2510" s="3">
        <f t="shared" ca="1" si="391"/>
        <v>-0.6450419512753276</v>
      </c>
      <c r="BG2510" s="9">
        <f t="shared" ca="1" si="392"/>
        <v>2</v>
      </c>
      <c r="BH2510" s="6">
        <f ca="1">IF(ISNUMBER('Descriptive Stats'!BF2510),'Descriptive Stats'!BF2510,#N/A)</f>
        <v>-0.6450419512753276</v>
      </c>
      <c r="BI2510" s="6">
        <f ca="1">IF(ISNUMBER('Descriptive Stats'!E2510),'Descriptive Stats'!E2510,#N/A)</f>
        <v>2</v>
      </c>
    </row>
    <row r="2511" spans="1:61" ht="14.4" x14ac:dyDescent="0.3">
      <c r="A2511" s="2">
        <f>ROW()</f>
        <v>2511</v>
      </c>
      <c r="B2511" s="56"/>
      <c r="C2511" s="8">
        <f t="shared" ca="1" si="385"/>
        <v>21</v>
      </c>
      <c r="D2511" s="8">
        <f t="shared" ca="1" si="386"/>
        <v>2</v>
      </c>
      <c r="E2511" s="50">
        <f t="shared" ca="1" si="388"/>
        <v>7</v>
      </c>
      <c r="F2511" s="2" t="str">
        <f t="shared" ca="1" si="387"/>
        <v/>
      </c>
      <c r="BD2511" s="49">
        <f t="shared" ca="1" si="390"/>
        <v>4473.5</v>
      </c>
      <c r="BE2511" s="3">
        <f t="shared" ca="1" si="389"/>
        <v>0.44729999999999998</v>
      </c>
      <c r="BF2511" s="3">
        <f t="shared" ca="1" si="391"/>
        <v>-0.13248586824472414</v>
      </c>
      <c r="BG2511" s="9">
        <f t="shared" ca="1" si="392"/>
        <v>7</v>
      </c>
      <c r="BH2511" s="6">
        <f ca="1">IF(ISNUMBER('Descriptive Stats'!BF2511),'Descriptive Stats'!BF2511,#N/A)</f>
        <v>-0.13248586824472414</v>
      </c>
      <c r="BI2511" s="6">
        <f ca="1">IF(ISNUMBER('Descriptive Stats'!E2511),'Descriptive Stats'!E2511,#N/A)</f>
        <v>7</v>
      </c>
    </row>
    <row r="2512" spans="1:61" ht="14.4" x14ac:dyDescent="0.3">
      <c r="A2512" s="2">
        <f>ROW()</f>
        <v>2512</v>
      </c>
      <c r="B2512" s="56"/>
      <c r="C2512" s="8">
        <f t="shared" ca="1" si="385"/>
        <v>6</v>
      </c>
      <c r="D2512" s="8">
        <f t="shared" ca="1" si="386"/>
        <v>7</v>
      </c>
      <c r="E2512" s="50">
        <f t="shared" ca="1" si="388"/>
        <v>7</v>
      </c>
      <c r="F2512" s="2" t="str">
        <f t="shared" ca="1" si="387"/>
        <v/>
      </c>
      <c r="BD2512" s="49">
        <f t="shared" ca="1" si="390"/>
        <v>4473.5</v>
      </c>
      <c r="BE2512" s="3">
        <f t="shared" ca="1" si="389"/>
        <v>0.44729999999999998</v>
      </c>
      <c r="BF2512" s="3">
        <f t="shared" ca="1" si="391"/>
        <v>-0.13248586824472414</v>
      </c>
      <c r="BG2512" s="9">
        <f t="shared" ca="1" si="392"/>
        <v>7</v>
      </c>
      <c r="BH2512" s="6">
        <f ca="1">IF(ISNUMBER('Descriptive Stats'!BF2512),'Descriptive Stats'!BF2512,#N/A)</f>
        <v>-0.13248586824472414</v>
      </c>
      <c r="BI2512" s="6">
        <f ca="1">IF(ISNUMBER('Descriptive Stats'!E2512),'Descriptive Stats'!E2512,#N/A)</f>
        <v>7</v>
      </c>
    </row>
    <row r="2513" spans="1:61" ht="14.4" x14ac:dyDescent="0.3">
      <c r="A2513" s="2">
        <f>ROW()</f>
        <v>2513</v>
      </c>
      <c r="B2513" s="56"/>
      <c r="C2513" s="8">
        <f t="shared" ref="C2513:C2576" ca="1" si="393">RANDBETWEEN(2,COUNT(B:B))</f>
        <v>19</v>
      </c>
      <c r="D2513" s="8">
        <f t="shared" ref="D2513:D2576" ca="1" si="394">VLOOKUP(C2513,A:B,2,TRUE)</f>
        <v>7</v>
      </c>
      <c r="E2513" s="50">
        <f t="shared" ca="1" si="388"/>
        <v>0</v>
      </c>
      <c r="F2513" s="2" t="str">
        <f t="shared" ref="F2513:F2576" ca="1" si="395">IF(ISNUMBER(E2513),IF(OR(E2513&lt;$K$16,E2513&gt;$K$14),"X",""),"")</f>
        <v/>
      </c>
      <c r="BD2513" s="49">
        <f t="shared" ca="1" si="390"/>
        <v>815.5</v>
      </c>
      <c r="BE2513" s="3">
        <f t="shared" ca="1" si="389"/>
        <v>8.1500000000000003E-2</v>
      </c>
      <c r="BF2513" s="3">
        <f t="shared" ca="1" si="391"/>
        <v>-1.3950525282585462</v>
      </c>
      <c r="BG2513" s="9">
        <f t="shared" ca="1" si="392"/>
        <v>0</v>
      </c>
      <c r="BH2513" s="6">
        <f ca="1">IF(ISNUMBER('Descriptive Stats'!BF2513),'Descriptive Stats'!BF2513,#N/A)</f>
        <v>-1.3950525282585462</v>
      </c>
      <c r="BI2513" s="6">
        <f ca="1">IF(ISNUMBER('Descriptive Stats'!E2513),'Descriptive Stats'!E2513,#N/A)</f>
        <v>0</v>
      </c>
    </row>
    <row r="2514" spans="1:61" ht="14.4" x14ac:dyDescent="0.3">
      <c r="A2514" s="2">
        <f>ROW()</f>
        <v>2514</v>
      </c>
      <c r="B2514" s="56"/>
      <c r="C2514" s="8">
        <f t="shared" ca="1" si="393"/>
        <v>18</v>
      </c>
      <c r="D2514" s="8">
        <f t="shared" ca="1" si="394"/>
        <v>0</v>
      </c>
      <c r="E2514" s="50">
        <f t="shared" ca="1" si="388"/>
        <v>9</v>
      </c>
      <c r="F2514" s="2" t="str">
        <f t="shared" ca="1" si="395"/>
        <v/>
      </c>
      <c r="BD2514" s="49">
        <f t="shared" ca="1" si="390"/>
        <v>4819</v>
      </c>
      <c r="BE2514" s="3">
        <f t="shared" ca="1" si="389"/>
        <v>0.48185</v>
      </c>
      <c r="BF2514" s="3">
        <f t="shared" ca="1" si="391"/>
        <v>-4.5511009098988427E-2</v>
      </c>
      <c r="BG2514" s="9">
        <f t="shared" ca="1" si="392"/>
        <v>9</v>
      </c>
      <c r="BH2514" s="6">
        <f ca="1">IF(ISNUMBER('Descriptive Stats'!BF2514),'Descriptive Stats'!BF2514,#N/A)</f>
        <v>-4.5511009098988427E-2</v>
      </c>
      <c r="BI2514" s="6">
        <f ca="1">IF(ISNUMBER('Descriptive Stats'!E2514),'Descriptive Stats'!E2514,#N/A)</f>
        <v>9</v>
      </c>
    </row>
    <row r="2515" spans="1:61" ht="14.4" x14ac:dyDescent="0.3">
      <c r="A2515" s="2">
        <f>ROW()</f>
        <v>2515</v>
      </c>
      <c r="B2515" s="56"/>
      <c r="C2515" s="8">
        <f t="shared" ca="1" si="393"/>
        <v>23</v>
      </c>
      <c r="D2515" s="8">
        <f t="shared" ca="1" si="394"/>
        <v>9</v>
      </c>
      <c r="E2515" s="50">
        <f t="shared" ca="1" si="388"/>
        <v>3</v>
      </c>
      <c r="F2515" s="2" t="str">
        <f t="shared" ca="1" si="395"/>
        <v/>
      </c>
      <c r="BD2515" s="49">
        <f t="shared" ca="1" si="390"/>
        <v>3200</v>
      </c>
      <c r="BE2515" s="3">
        <f t="shared" ca="1" si="389"/>
        <v>0.31995000000000001</v>
      </c>
      <c r="BF2515" s="3">
        <f t="shared" ca="1" si="391"/>
        <v>-0.46783862043457014</v>
      </c>
      <c r="BG2515" s="9">
        <f t="shared" ca="1" si="392"/>
        <v>3</v>
      </c>
      <c r="BH2515" s="6">
        <f ca="1">IF(ISNUMBER('Descriptive Stats'!BF2515),'Descriptive Stats'!BF2515,#N/A)</f>
        <v>-0.46783862043457014</v>
      </c>
      <c r="BI2515" s="6">
        <f ca="1">IF(ISNUMBER('Descriptive Stats'!E2515),'Descriptive Stats'!E2515,#N/A)</f>
        <v>3</v>
      </c>
    </row>
    <row r="2516" spans="1:61" ht="14.4" x14ac:dyDescent="0.3">
      <c r="A2516" s="2">
        <f>ROW()</f>
        <v>2516</v>
      </c>
      <c r="B2516" s="56"/>
      <c r="C2516" s="8">
        <f t="shared" ca="1" si="393"/>
        <v>10</v>
      </c>
      <c r="D2516" s="8">
        <f t="shared" ca="1" si="394"/>
        <v>3</v>
      </c>
      <c r="E2516" s="50">
        <f t="shared" ca="1" si="388"/>
        <v>0</v>
      </c>
      <c r="F2516" s="2" t="str">
        <f t="shared" ca="1" si="395"/>
        <v/>
      </c>
      <c r="BD2516" s="49">
        <f t="shared" ca="1" si="390"/>
        <v>815.5</v>
      </c>
      <c r="BE2516" s="3">
        <f t="shared" ca="1" si="389"/>
        <v>8.1500000000000003E-2</v>
      </c>
      <c r="BF2516" s="3">
        <f t="shared" ca="1" si="391"/>
        <v>-1.3950525282585462</v>
      </c>
      <c r="BG2516" s="9">
        <f t="shared" ca="1" si="392"/>
        <v>0</v>
      </c>
      <c r="BH2516" s="6">
        <f ca="1">IF(ISNUMBER('Descriptive Stats'!BF2516),'Descriptive Stats'!BF2516,#N/A)</f>
        <v>-1.3950525282585462</v>
      </c>
      <c r="BI2516" s="6">
        <f ca="1">IF(ISNUMBER('Descriptive Stats'!E2516),'Descriptive Stats'!E2516,#N/A)</f>
        <v>0</v>
      </c>
    </row>
    <row r="2517" spans="1:61" ht="14.4" x14ac:dyDescent="0.3">
      <c r="A2517" s="2">
        <f>ROW()</f>
        <v>2517</v>
      </c>
      <c r="B2517" s="56"/>
      <c r="C2517" s="8">
        <f t="shared" ca="1" si="393"/>
        <v>14</v>
      </c>
      <c r="D2517" s="8">
        <f t="shared" ca="1" si="394"/>
        <v>0</v>
      </c>
      <c r="E2517" s="50">
        <f t="shared" ca="1" si="388"/>
        <v>2</v>
      </c>
      <c r="F2517" s="2" t="str">
        <f t="shared" ca="1" si="395"/>
        <v/>
      </c>
      <c r="BD2517" s="49">
        <f t="shared" ca="1" si="390"/>
        <v>2595</v>
      </c>
      <c r="BE2517" s="3">
        <f t="shared" ca="1" si="389"/>
        <v>0.25945000000000001</v>
      </c>
      <c r="BF2517" s="3">
        <f t="shared" ca="1" si="391"/>
        <v>-0.6450419512753276</v>
      </c>
      <c r="BG2517" s="9">
        <f t="shared" ca="1" si="392"/>
        <v>2</v>
      </c>
      <c r="BH2517" s="6">
        <f ca="1">IF(ISNUMBER('Descriptive Stats'!BF2517),'Descriptive Stats'!BF2517,#N/A)</f>
        <v>-0.6450419512753276</v>
      </c>
      <c r="BI2517" s="6">
        <f ca="1">IF(ISNUMBER('Descriptive Stats'!E2517),'Descriptive Stats'!E2517,#N/A)</f>
        <v>2</v>
      </c>
    </row>
    <row r="2518" spans="1:61" ht="14.4" x14ac:dyDescent="0.3">
      <c r="A2518" s="2">
        <f>ROW()</f>
        <v>2518</v>
      </c>
      <c r="B2518" s="56"/>
      <c r="C2518" s="8">
        <f t="shared" ca="1" si="393"/>
        <v>21</v>
      </c>
      <c r="D2518" s="8">
        <f t="shared" ca="1" si="394"/>
        <v>2</v>
      </c>
      <c r="E2518" s="50">
        <f t="shared" ca="1" si="388"/>
        <v>6</v>
      </c>
      <c r="F2518" s="2" t="str">
        <f t="shared" ca="1" si="395"/>
        <v/>
      </c>
      <c r="BD2518" s="49">
        <f t="shared" ca="1" si="390"/>
        <v>3900</v>
      </c>
      <c r="BE2518" s="3">
        <f t="shared" ca="1" si="389"/>
        <v>0.38995000000000002</v>
      </c>
      <c r="BF2518" s="3">
        <f t="shared" ca="1" si="391"/>
        <v>-0.2794493539703507</v>
      </c>
      <c r="BG2518" s="9">
        <f t="shared" ca="1" si="392"/>
        <v>6</v>
      </c>
      <c r="BH2518" s="6">
        <f ca="1">IF(ISNUMBER('Descriptive Stats'!BF2518),'Descriptive Stats'!BF2518,#N/A)</f>
        <v>-0.2794493539703507</v>
      </c>
      <c r="BI2518" s="6">
        <f ca="1">IF(ISNUMBER('Descriptive Stats'!E2518),'Descriptive Stats'!E2518,#N/A)</f>
        <v>6</v>
      </c>
    </row>
    <row r="2519" spans="1:61" ht="14.4" x14ac:dyDescent="0.3">
      <c r="A2519" s="2">
        <f>ROW()</f>
        <v>2519</v>
      </c>
      <c r="B2519" s="56"/>
      <c r="C2519" s="8">
        <f t="shared" ca="1" si="393"/>
        <v>2</v>
      </c>
      <c r="D2519" s="8">
        <f t="shared" ca="1" si="394"/>
        <v>6</v>
      </c>
      <c r="E2519" s="50">
        <f t="shared" ca="1" si="388"/>
        <v>2</v>
      </c>
      <c r="F2519" s="2" t="str">
        <f t="shared" ca="1" si="395"/>
        <v/>
      </c>
      <c r="BD2519" s="49">
        <f t="shared" ca="1" si="390"/>
        <v>2595</v>
      </c>
      <c r="BE2519" s="3">
        <f t="shared" ca="1" si="389"/>
        <v>0.25945000000000001</v>
      </c>
      <c r="BF2519" s="3">
        <f t="shared" ca="1" si="391"/>
        <v>-0.6450419512753276</v>
      </c>
      <c r="BG2519" s="9">
        <f t="shared" ca="1" si="392"/>
        <v>2</v>
      </c>
      <c r="BH2519" s="6">
        <f ca="1">IF(ISNUMBER('Descriptive Stats'!BF2519),'Descriptive Stats'!BF2519,#N/A)</f>
        <v>-0.6450419512753276</v>
      </c>
      <c r="BI2519" s="6">
        <f ca="1">IF(ISNUMBER('Descriptive Stats'!E2519),'Descriptive Stats'!E2519,#N/A)</f>
        <v>2</v>
      </c>
    </row>
    <row r="2520" spans="1:61" ht="14.4" x14ac:dyDescent="0.3">
      <c r="A2520" s="2">
        <f>ROW()</f>
        <v>2520</v>
      </c>
      <c r="B2520" s="56"/>
      <c r="C2520" s="8">
        <f t="shared" ca="1" si="393"/>
        <v>21</v>
      </c>
      <c r="D2520" s="8">
        <f t="shared" ca="1" si="394"/>
        <v>2</v>
      </c>
      <c r="E2520" s="50">
        <f t="shared" ca="1" si="388"/>
        <v>7</v>
      </c>
      <c r="F2520" s="2" t="str">
        <f t="shared" ca="1" si="395"/>
        <v/>
      </c>
      <c r="BD2520" s="49">
        <f t="shared" ca="1" si="390"/>
        <v>4473.5</v>
      </c>
      <c r="BE2520" s="3">
        <f t="shared" ca="1" si="389"/>
        <v>0.44729999999999998</v>
      </c>
      <c r="BF2520" s="3">
        <f t="shared" ca="1" si="391"/>
        <v>-0.13248586824472414</v>
      </c>
      <c r="BG2520" s="9">
        <f t="shared" ca="1" si="392"/>
        <v>7</v>
      </c>
      <c r="BH2520" s="6">
        <f ca="1">IF(ISNUMBER('Descriptive Stats'!BF2520),'Descriptive Stats'!BF2520,#N/A)</f>
        <v>-0.13248586824472414</v>
      </c>
      <c r="BI2520" s="6">
        <f ca="1">IF(ISNUMBER('Descriptive Stats'!E2520),'Descriptive Stats'!E2520,#N/A)</f>
        <v>7</v>
      </c>
    </row>
    <row r="2521" spans="1:61" ht="14.4" x14ac:dyDescent="0.3">
      <c r="A2521" s="2">
        <f>ROW()</f>
        <v>2521</v>
      </c>
      <c r="B2521" s="56"/>
      <c r="C2521" s="8">
        <f t="shared" ca="1" si="393"/>
        <v>6</v>
      </c>
      <c r="D2521" s="8">
        <f t="shared" ca="1" si="394"/>
        <v>7</v>
      </c>
      <c r="E2521" s="50">
        <f t="shared" ca="1" si="388"/>
        <v>0</v>
      </c>
      <c r="F2521" s="2" t="str">
        <f t="shared" ca="1" si="395"/>
        <v/>
      </c>
      <c r="BD2521" s="49">
        <f t="shared" ca="1" si="390"/>
        <v>815.5</v>
      </c>
      <c r="BE2521" s="3">
        <f t="shared" ca="1" si="389"/>
        <v>8.1500000000000003E-2</v>
      </c>
      <c r="BF2521" s="3">
        <f t="shared" ca="1" si="391"/>
        <v>-1.3950525282585462</v>
      </c>
      <c r="BG2521" s="9">
        <f t="shared" ca="1" si="392"/>
        <v>0</v>
      </c>
      <c r="BH2521" s="6">
        <f ca="1">IF(ISNUMBER('Descriptive Stats'!BF2521),'Descriptive Stats'!BF2521,#N/A)</f>
        <v>-1.3950525282585462</v>
      </c>
      <c r="BI2521" s="6">
        <f ca="1">IF(ISNUMBER('Descriptive Stats'!E2521),'Descriptive Stats'!E2521,#N/A)</f>
        <v>0</v>
      </c>
    </row>
    <row r="2522" spans="1:61" ht="14.4" x14ac:dyDescent="0.3">
      <c r="A2522" s="2">
        <f>ROW()</f>
        <v>2522</v>
      </c>
      <c r="B2522" s="56"/>
      <c r="C2522" s="8">
        <f t="shared" ca="1" si="393"/>
        <v>18</v>
      </c>
      <c r="D2522" s="8">
        <f t="shared" ca="1" si="394"/>
        <v>0</v>
      </c>
      <c r="E2522" s="50">
        <f t="shared" ca="1" si="388"/>
        <v>0</v>
      </c>
      <c r="F2522" s="2" t="str">
        <f t="shared" ca="1" si="395"/>
        <v/>
      </c>
      <c r="BD2522" s="49">
        <f t="shared" ca="1" si="390"/>
        <v>815.5</v>
      </c>
      <c r="BE2522" s="3">
        <f t="shared" ca="1" si="389"/>
        <v>8.1500000000000003E-2</v>
      </c>
      <c r="BF2522" s="3">
        <f t="shared" ca="1" si="391"/>
        <v>-1.3950525282585462</v>
      </c>
      <c r="BG2522" s="9">
        <f t="shared" ca="1" si="392"/>
        <v>0</v>
      </c>
      <c r="BH2522" s="6">
        <f ca="1">IF(ISNUMBER('Descriptive Stats'!BF2522),'Descriptive Stats'!BF2522,#N/A)</f>
        <v>-1.3950525282585462</v>
      </c>
      <c r="BI2522" s="6">
        <f ca="1">IF(ISNUMBER('Descriptive Stats'!E2522),'Descriptive Stats'!E2522,#N/A)</f>
        <v>0</v>
      </c>
    </row>
    <row r="2523" spans="1:61" ht="14.4" x14ac:dyDescent="0.3">
      <c r="A2523" s="2">
        <f>ROW()</f>
        <v>2523</v>
      </c>
      <c r="B2523" s="56"/>
      <c r="C2523" s="8">
        <f t="shared" ca="1" si="393"/>
        <v>20</v>
      </c>
      <c r="D2523" s="8">
        <f t="shared" ca="1" si="394"/>
        <v>0</v>
      </c>
      <c r="E2523" s="50">
        <f t="shared" ca="1" si="388"/>
        <v>15</v>
      </c>
      <c r="F2523" s="2" t="str">
        <f t="shared" ca="1" si="395"/>
        <v/>
      </c>
      <c r="BD2523" s="49">
        <f t="shared" ca="1" si="390"/>
        <v>5051.5</v>
      </c>
      <c r="BE2523" s="3">
        <f t="shared" ca="1" si="389"/>
        <v>0.50509999999999999</v>
      </c>
      <c r="BF2523" s="3">
        <f t="shared" ca="1" si="391"/>
        <v>1.2784152420787677E-2</v>
      </c>
      <c r="BG2523" s="9">
        <f t="shared" ca="1" si="392"/>
        <v>15</v>
      </c>
      <c r="BH2523" s="6">
        <f ca="1">IF(ISNUMBER('Descriptive Stats'!BF2523),'Descriptive Stats'!BF2523,#N/A)</f>
        <v>1.2784152420787677E-2</v>
      </c>
      <c r="BI2523" s="6">
        <f ca="1">IF(ISNUMBER('Descriptive Stats'!E2523),'Descriptive Stats'!E2523,#N/A)</f>
        <v>15</v>
      </c>
    </row>
    <row r="2524" spans="1:61" ht="14.4" x14ac:dyDescent="0.3">
      <c r="A2524" s="2">
        <f>ROW()</f>
        <v>2524</v>
      </c>
      <c r="B2524" s="56"/>
      <c r="C2524" s="8">
        <f t="shared" ca="1" si="393"/>
        <v>24</v>
      </c>
      <c r="D2524" s="8">
        <f t="shared" ca="1" si="394"/>
        <v>15</v>
      </c>
      <c r="E2524" s="50">
        <f t="shared" ca="1" si="388"/>
        <v>6</v>
      </c>
      <c r="F2524" s="2" t="str">
        <f t="shared" ca="1" si="395"/>
        <v/>
      </c>
      <c r="BD2524" s="49">
        <f t="shared" ca="1" si="390"/>
        <v>3900</v>
      </c>
      <c r="BE2524" s="3">
        <f t="shared" ca="1" si="389"/>
        <v>0.38995000000000002</v>
      </c>
      <c r="BF2524" s="3">
        <f t="shared" ca="1" si="391"/>
        <v>-0.2794493539703507</v>
      </c>
      <c r="BG2524" s="9">
        <f t="shared" ca="1" si="392"/>
        <v>6</v>
      </c>
      <c r="BH2524" s="6">
        <f ca="1">IF(ISNUMBER('Descriptive Stats'!BF2524),'Descriptive Stats'!BF2524,#N/A)</f>
        <v>-0.2794493539703507</v>
      </c>
      <c r="BI2524" s="6">
        <f ca="1">IF(ISNUMBER('Descriptive Stats'!E2524),'Descriptive Stats'!E2524,#N/A)</f>
        <v>6</v>
      </c>
    </row>
    <row r="2525" spans="1:61" ht="14.4" x14ac:dyDescent="0.3">
      <c r="A2525" s="2">
        <f>ROW()</f>
        <v>2525</v>
      </c>
      <c r="B2525" s="56"/>
      <c r="C2525" s="8">
        <f t="shared" ca="1" si="393"/>
        <v>5</v>
      </c>
      <c r="D2525" s="8">
        <f t="shared" ca="1" si="394"/>
        <v>6</v>
      </c>
      <c r="E2525" s="50">
        <f t="shared" ca="1" si="388"/>
        <v>2</v>
      </c>
      <c r="F2525" s="2" t="str">
        <f t="shared" ca="1" si="395"/>
        <v/>
      </c>
      <c r="BD2525" s="49">
        <f t="shared" ca="1" si="390"/>
        <v>2595</v>
      </c>
      <c r="BE2525" s="3">
        <f t="shared" ca="1" si="389"/>
        <v>0.25945000000000001</v>
      </c>
      <c r="BF2525" s="3">
        <f t="shared" ca="1" si="391"/>
        <v>-0.6450419512753276</v>
      </c>
      <c r="BG2525" s="9">
        <f t="shared" ca="1" si="392"/>
        <v>2</v>
      </c>
      <c r="BH2525" s="6">
        <f ca="1">IF(ISNUMBER('Descriptive Stats'!BF2525),'Descriptive Stats'!BF2525,#N/A)</f>
        <v>-0.6450419512753276</v>
      </c>
      <c r="BI2525" s="6">
        <f ca="1">IF(ISNUMBER('Descriptive Stats'!E2525),'Descriptive Stats'!E2525,#N/A)</f>
        <v>2</v>
      </c>
    </row>
    <row r="2526" spans="1:61" ht="14.4" x14ac:dyDescent="0.3">
      <c r="A2526" s="2">
        <f>ROW()</f>
        <v>2526</v>
      </c>
      <c r="B2526" s="56"/>
      <c r="C2526" s="8">
        <f t="shared" ca="1" si="393"/>
        <v>9</v>
      </c>
      <c r="D2526" s="8">
        <f t="shared" ca="1" si="394"/>
        <v>2</v>
      </c>
      <c r="E2526" s="50">
        <f t="shared" ca="1" si="388"/>
        <v>15</v>
      </c>
      <c r="F2526" s="2" t="str">
        <f t="shared" ca="1" si="395"/>
        <v/>
      </c>
      <c r="BD2526" s="49">
        <f t="shared" ca="1" si="390"/>
        <v>5051.5</v>
      </c>
      <c r="BE2526" s="3">
        <f t="shared" ca="1" si="389"/>
        <v>0.50509999999999999</v>
      </c>
      <c r="BF2526" s="3">
        <f t="shared" ca="1" si="391"/>
        <v>1.2784152420787677E-2</v>
      </c>
      <c r="BG2526" s="9">
        <f t="shared" ca="1" si="392"/>
        <v>15</v>
      </c>
      <c r="BH2526" s="6">
        <f ca="1">IF(ISNUMBER('Descriptive Stats'!BF2526),'Descriptive Stats'!BF2526,#N/A)</f>
        <v>1.2784152420787677E-2</v>
      </c>
      <c r="BI2526" s="6">
        <f ca="1">IF(ISNUMBER('Descriptive Stats'!E2526),'Descriptive Stats'!E2526,#N/A)</f>
        <v>15</v>
      </c>
    </row>
    <row r="2527" spans="1:61" ht="14.4" x14ac:dyDescent="0.3">
      <c r="A2527" s="2">
        <f>ROW()</f>
        <v>2527</v>
      </c>
      <c r="B2527" s="56"/>
      <c r="C2527" s="8">
        <f t="shared" ca="1" si="393"/>
        <v>24</v>
      </c>
      <c r="D2527" s="8">
        <f t="shared" ca="1" si="394"/>
        <v>15</v>
      </c>
      <c r="E2527" s="50">
        <f t="shared" ca="1" si="388"/>
        <v>9</v>
      </c>
      <c r="F2527" s="2" t="str">
        <f t="shared" ca="1" si="395"/>
        <v/>
      </c>
      <c r="BD2527" s="49">
        <f t="shared" ca="1" si="390"/>
        <v>4819</v>
      </c>
      <c r="BE2527" s="3">
        <f t="shared" ca="1" si="389"/>
        <v>0.48185</v>
      </c>
      <c r="BF2527" s="3">
        <f t="shared" ca="1" si="391"/>
        <v>-4.5511009098988427E-2</v>
      </c>
      <c r="BG2527" s="9">
        <f t="shared" ca="1" si="392"/>
        <v>9</v>
      </c>
      <c r="BH2527" s="6">
        <f ca="1">IF(ISNUMBER('Descriptive Stats'!BF2527),'Descriptive Stats'!BF2527,#N/A)</f>
        <v>-4.5511009098988427E-2</v>
      </c>
      <c r="BI2527" s="6">
        <f ca="1">IF(ISNUMBER('Descriptive Stats'!E2527),'Descriptive Stats'!E2527,#N/A)</f>
        <v>9</v>
      </c>
    </row>
    <row r="2528" spans="1:61" ht="14.4" x14ac:dyDescent="0.3">
      <c r="A2528" s="2">
        <f>ROW()</f>
        <v>2528</v>
      </c>
      <c r="B2528" s="56"/>
      <c r="C2528" s="8">
        <f t="shared" ca="1" si="393"/>
        <v>23</v>
      </c>
      <c r="D2528" s="8">
        <f t="shared" ca="1" si="394"/>
        <v>9</v>
      </c>
      <c r="E2528" s="50">
        <f t="shared" ca="1" si="388"/>
        <v>2</v>
      </c>
      <c r="F2528" s="2" t="str">
        <f t="shared" ca="1" si="395"/>
        <v/>
      </c>
      <c r="BD2528" s="49">
        <f t="shared" ca="1" si="390"/>
        <v>2595</v>
      </c>
      <c r="BE2528" s="3">
        <f t="shared" ca="1" si="389"/>
        <v>0.25945000000000001</v>
      </c>
      <c r="BF2528" s="3">
        <f t="shared" ca="1" si="391"/>
        <v>-0.6450419512753276</v>
      </c>
      <c r="BG2528" s="9">
        <f t="shared" ca="1" si="392"/>
        <v>2</v>
      </c>
      <c r="BH2528" s="6">
        <f ca="1">IF(ISNUMBER('Descriptive Stats'!BF2528),'Descriptive Stats'!BF2528,#N/A)</f>
        <v>-0.6450419512753276</v>
      </c>
      <c r="BI2528" s="6">
        <f ca="1">IF(ISNUMBER('Descriptive Stats'!E2528),'Descriptive Stats'!E2528,#N/A)</f>
        <v>2</v>
      </c>
    </row>
    <row r="2529" spans="1:61" ht="14.4" x14ac:dyDescent="0.3">
      <c r="A2529" s="2">
        <f>ROW()</f>
        <v>2529</v>
      </c>
      <c r="B2529" s="56"/>
      <c r="C2529" s="8">
        <f t="shared" ca="1" si="393"/>
        <v>3</v>
      </c>
      <c r="D2529" s="8">
        <f t="shared" ca="1" si="394"/>
        <v>2</v>
      </c>
      <c r="E2529" s="50">
        <f t="shared" ca="1" si="388"/>
        <v>2</v>
      </c>
      <c r="F2529" s="2" t="str">
        <f t="shared" ca="1" si="395"/>
        <v/>
      </c>
      <c r="BD2529" s="49">
        <f t="shared" ca="1" si="390"/>
        <v>2595</v>
      </c>
      <c r="BE2529" s="3">
        <f t="shared" ca="1" si="389"/>
        <v>0.25945000000000001</v>
      </c>
      <c r="BF2529" s="3">
        <f t="shared" ca="1" si="391"/>
        <v>-0.6450419512753276</v>
      </c>
      <c r="BG2529" s="9">
        <f t="shared" ca="1" si="392"/>
        <v>2</v>
      </c>
      <c r="BH2529" s="6">
        <f ca="1">IF(ISNUMBER('Descriptive Stats'!BF2529),'Descriptive Stats'!BF2529,#N/A)</f>
        <v>-0.6450419512753276</v>
      </c>
      <c r="BI2529" s="6">
        <f ca="1">IF(ISNUMBER('Descriptive Stats'!E2529),'Descriptive Stats'!E2529,#N/A)</f>
        <v>2</v>
      </c>
    </row>
    <row r="2530" spans="1:61" ht="14.4" x14ac:dyDescent="0.3">
      <c r="A2530" s="2">
        <f>ROW()</f>
        <v>2530</v>
      </c>
      <c r="B2530" s="56"/>
      <c r="C2530" s="8">
        <f t="shared" ca="1" si="393"/>
        <v>21</v>
      </c>
      <c r="D2530" s="8">
        <f t="shared" ca="1" si="394"/>
        <v>2</v>
      </c>
      <c r="E2530" s="50">
        <f t="shared" ca="1" si="388"/>
        <v>6</v>
      </c>
      <c r="F2530" s="2" t="str">
        <f t="shared" ca="1" si="395"/>
        <v/>
      </c>
      <c r="BD2530" s="49">
        <f t="shared" ca="1" si="390"/>
        <v>3900</v>
      </c>
      <c r="BE2530" s="3">
        <f t="shared" ca="1" si="389"/>
        <v>0.38995000000000002</v>
      </c>
      <c r="BF2530" s="3">
        <f t="shared" ca="1" si="391"/>
        <v>-0.2794493539703507</v>
      </c>
      <c r="BG2530" s="9">
        <f t="shared" ca="1" si="392"/>
        <v>6</v>
      </c>
      <c r="BH2530" s="6">
        <f ca="1">IF(ISNUMBER('Descriptive Stats'!BF2530),'Descriptive Stats'!BF2530,#N/A)</f>
        <v>-0.2794493539703507</v>
      </c>
      <c r="BI2530" s="6">
        <f ca="1">IF(ISNUMBER('Descriptive Stats'!E2530),'Descriptive Stats'!E2530,#N/A)</f>
        <v>6</v>
      </c>
    </row>
    <row r="2531" spans="1:61" ht="14.4" x14ac:dyDescent="0.3">
      <c r="A2531" s="2">
        <f>ROW()</f>
        <v>2531</v>
      </c>
      <c r="B2531" s="56"/>
      <c r="C2531" s="8">
        <f t="shared" ca="1" si="393"/>
        <v>5</v>
      </c>
      <c r="D2531" s="8">
        <f t="shared" ca="1" si="394"/>
        <v>6</v>
      </c>
      <c r="E2531" s="50">
        <f t="shared" ca="1" si="388"/>
        <v>1</v>
      </c>
      <c r="F2531" s="2" t="str">
        <f t="shared" ca="1" si="395"/>
        <v/>
      </c>
      <c r="BD2531" s="49">
        <f t="shared" ca="1" si="390"/>
        <v>1871</v>
      </c>
      <c r="BE2531" s="3">
        <f t="shared" ca="1" si="389"/>
        <v>0.18704999999999999</v>
      </c>
      <c r="BF2531" s="3">
        <f t="shared" ca="1" si="391"/>
        <v>-0.88881967520906158</v>
      </c>
      <c r="BG2531" s="9">
        <f t="shared" ca="1" si="392"/>
        <v>1</v>
      </c>
      <c r="BH2531" s="6">
        <f ca="1">IF(ISNUMBER('Descriptive Stats'!BF2531),'Descriptive Stats'!BF2531,#N/A)</f>
        <v>-0.88881967520906158</v>
      </c>
      <c r="BI2531" s="6">
        <f ca="1">IF(ISNUMBER('Descriptive Stats'!E2531),'Descriptive Stats'!E2531,#N/A)</f>
        <v>1</v>
      </c>
    </row>
    <row r="2532" spans="1:61" ht="14.4" x14ac:dyDescent="0.3">
      <c r="A2532" s="2">
        <f>ROW()</f>
        <v>2532</v>
      </c>
      <c r="B2532" s="56"/>
      <c r="C2532" s="8">
        <f t="shared" ca="1" si="393"/>
        <v>12</v>
      </c>
      <c r="D2532" s="8">
        <f t="shared" ca="1" si="394"/>
        <v>1</v>
      </c>
      <c r="E2532" s="50">
        <f t="shared" ca="1" si="388"/>
        <v>7</v>
      </c>
      <c r="F2532" s="2" t="str">
        <f t="shared" ca="1" si="395"/>
        <v/>
      </c>
      <c r="BD2532" s="49">
        <f t="shared" ca="1" si="390"/>
        <v>4473.5</v>
      </c>
      <c r="BE2532" s="3">
        <f t="shared" ca="1" si="389"/>
        <v>0.44729999999999998</v>
      </c>
      <c r="BF2532" s="3">
        <f t="shared" ca="1" si="391"/>
        <v>-0.13248586824472414</v>
      </c>
      <c r="BG2532" s="9">
        <f t="shared" ca="1" si="392"/>
        <v>7</v>
      </c>
      <c r="BH2532" s="6">
        <f ca="1">IF(ISNUMBER('Descriptive Stats'!BF2532),'Descriptive Stats'!BF2532,#N/A)</f>
        <v>-0.13248586824472414</v>
      </c>
      <c r="BI2532" s="6">
        <f ca="1">IF(ISNUMBER('Descriptive Stats'!E2532),'Descriptive Stats'!E2532,#N/A)</f>
        <v>7</v>
      </c>
    </row>
    <row r="2533" spans="1:61" ht="14.4" x14ac:dyDescent="0.3">
      <c r="A2533" s="2">
        <f>ROW()</f>
        <v>2533</v>
      </c>
      <c r="B2533" s="56"/>
      <c r="C2533" s="8">
        <f t="shared" ca="1" si="393"/>
        <v>6</v>
      </c>
      <c r="D2533" s="8">
        <f t="shared" ca="1" si="394"/>
        <v>7</v>
      </c>
      <c r="E2533" s="50">
        <f t="shared" ca="1" si="388"/>
        <v>0</v>
      </c>
      <c r="F2533" s="2" t="str">
        <f t="shared" ca="1" si="395"/>
        <v/>
      </c>
      <c r="BD2533" s="49">
        <f t="shared" ca="1" si="390"/>
        <v>815.5</v>
      </c>
      <c r="BE2533" s="3">
        <f t="shared" ca="1" si="389"/>
        <v>8.1500000000000003E-2</v>
      </c>
      <c r="BF2533" s="3">
        <f t="shared" ca="1" si="391"/>
        <v>-1.3950525282585462</v>
      </c>
      <c r="BG2533" s="9">
        <f t="shared" ca="1" si="392"/>
        <v>0</v>
      </c>
      <c r="BH2533" s="6">
        <f ca="1">IF(ISNUMBER('Descriptive Stats'!BF2533),'Descriptive Stats'!BF2533,#N/A)</f>
        <v>-1.3950525282585462</v>
      </c>
      <c r="BI2533" s="6">
        <f ca="1">IF(ISNUMBER('Descriptive Stats'!E2533),'Descriptive Stats'!E2533,#N/A)</f>
        <v>0</v>
      </c>
    </row>
    <row r="2534" spans="1:61" ht="14.4" x14ac:dyDescent="0.3">
      <c r="A2534" s="2">
        <f>ROW()</f>
        <v>2534</v>
      </c>
      <c r="B2534" s="56"/>
      <c r="C2534" s="8">
        <f t="shared" ca="1" si="393"/>
        <v>18</v>
      </c>
      <c r="D2534" s="8">
        <f t="shared" ca="1" si="394"/>
        <v>0</v>
      </c>
      <c r="E2534" s="50">
        <f t="shared" ca="1" si="388"/>
        <v>7</v>
      </c>
      <c r="F2534" s="2" t="str">
        <f t="shared" ca="1" si="395"/>
        <v/>
      </c>
      <c r="BD2534" s="49">
        <f t="shared" ca="1" si="390"/>
        <v>4473.5</v>
      </c>
      <c r="BE2534" s="3">
        <f t="shared" ca="1" si="389"/>
        <v>0.44729999999999998</v>
      </c>
      <c r="BF2534" s="3">
        <f t="shared" ca="1" si="391"/>
        <v>-0.13248586824472414</v>
      </c>
      <c r="BG2534" s="9">
        <f t="shared" ca="1" si="392"/>
        <v>7</v>
      </c>
      <c r="BH2534" s="6">
        <f ca="1">IF(ISNUMBER('Descriptive Stats'!BF2534),'Descriptive Stats'!BF2534,#N/A)</f>
        <v>-0.13248586824472414</v>
      </c>
      <c r="BI2534" s="6">
        <f ca="1">IF(ISNUMBER('Descriptive Stats'!E2534),'Descriptive Stats'!E2534,#N/A)</f>
        <v>7</v>
      </c>
    </row>
    <row r="2535" spans="1:61" ht="14.4" x14ac:dyDescent="0.3">
      <c r="A2535" s="2">
        <f>ROW()</f>
        <v>2535</v>
      </c>
      <c r="B2535" s="56"/>
      <c r="C2535" s="8">
        <f t="shared" ca="1" si="393"/>
        <v>19</v>
      </c>
      <c r="D2535" s="8">
        <f t="shared" ca="1" si="394"/>
        <v>7</v>
      </c>
      <c r="E2535" s="50">
        <f t="shared" ca="1" si="388"/>
        <v>15</v>
      </c>
      <c r="F2535" s="2" t="str">
        <f t="shared" ca="1" si="395"/>
        <v/>
      </c>
      <c r="BD2535" s="49">
        <f t="shared" ca="1" si="390"/>
        <v>5051.5</v>
      </c>
      <c r="BE2535" s="3">
        <f t="shared" ca="1" si="389"/>
        <v>0.50509999999999999</v>
      </c>
      <c r="BF2535" s="3">
        <f t="shared" ca="1" si="391"/>
        <v>1.2784152420787677E-2</v>
      </c>
      <c r="BG2535" s="9">
        <f t="shared" ca="1" si="392"/>
        <v>15</v>
      </c>
      <c r="BH2535" s="6">
        <f ca="1">IF(ISNUMBER('Descriptive Stats'!BF2535),'Descriptive Stats'!BF2535,#N/A)</f>
        <v>1.2784152420787677E-2</v>
      </c>
      <c r="BI2535" s="6">
        <f ca="1">IF(ISNUMBER('Descriptive Stats'!E2535),'Descriptive Stats'!E2535,#N/A)</f>
        <v>15</v>
      </c>
    </row>
    <row r="2536" spans="1:61" ht="14.4" x14ac:dyDescent="0.3">
      <c r="A2536" s="2">
        <f>ROW()</f>
        <v>2536</v>
      </c>
      <c r="B2536" s="56"/>
      <c r="C2536" s="8">
        <f t="shared" ca="1" si="393"/>
        <v>24</v>
      </c>
      <c r="D2536" s="8">
        <f t="shared" ca="1" si="394"/>
        <v>15</v>
      </c>
      <c r="E2536" s="50">
        <f t="shared" ca="1" si="388"/>
        <v>2</v>
      </c>
      <c r="F2536" s="2" t="str">
        <f t="shared" ca="1" si="395"/>
        <v/>
      </c>
      <c r="BD2536" s="49">
        <f t="shared" ca="1" si="390"/>
        <v>2595</v>
      </c>
      <c r="BE2536" s="3">
        <f t="shared" ca="1" si="389"/>
        <v>0.25945000000000001</v>
      </c>
      <c r="BF2536" s="3">
        <f t="shared" ca="1" si="391"/>
        <v>-0.6450419512753276</v>
      </c>
      <c r="BG2536" s="9">
        <f t="shared" ca="1" si="392"/>
        <v>2</v>
      </c>
      <c r="BH2536" s="6">
        <f ca="1">IF(ISNUMBER('Descriptive Stats'!BF2536),'Descriptive Stats'!BF2536,#N/A)</f>
        <v>-0.6450419512753276</v>
      </c>
      <c r="BI2536" s="6">
        <f ca="1">IF(ISNUMBER('Descriptive Stats'!E2536),'Descriptive Stats'!E2536,#N/A)</f>
        <v>2</v>
      </c>
    </row>
    <row r="2537" spans="1:61" ht="14.4" x14ac:dyDescent="0.3">
      <c r="A2537" s="2">
        <f>ROW()</f>
        <v>2537</v>
      </c>
      <c r="B2537" s="56"/>
      <c r="C2537" s="8">
        <f t="shared" ca="1" si="393"/>
        <v>21</v>
      </c>
      <c r="D2537" s="8">
        <f t="shared" ca="1" si="394"/>
        <v>2</v>
      </c>
      <c r="E2537" s="50">
        <f t="shared" ca="1" si="388"/>
        <v>0</v>
      </c>
      <c r="F2537" s="2" t="str">
        <f t="shared" ca="1" si="395"/>
        <v/>
      </c>
      <c r="BD2537" s="49">
        <f t="shared" ca="1" si="390"/>
        <v>815.5</v>
      </c>
      <c r="BE2537" s="3">
        <f t="shared" ca="1" si="389"/>
        <v>8.1500000000000003E-2</v>
      </c>
      <c r="BF2537" s="3">
        <f t="shared" ca="1" si="391"/>
        <v>-1.3950525282585462</v>
      </c>
      <c r="BG2537" s="9">
        <f t="shared" ca="1" si="392"/>
        <v>0</v>
      </c>
      <c r="BH2537" s="6">
        <f ca="1">IF(ISNUMBER('Descriptive Stats'!BF2537),'Descriptive Stats'!BF2537,#N/A)</f>
        <v>-1.3950525282585462</v>
      </c>
      <c r="BI2537" s="6">
        <f ca="1">IF(ISNUMBER('Descriptive Stats'!E2537),'Descriptive Stats'!E2537,#N/A)</f>
        <v>0</v>
      </c>
    </row>
    <row r="2538" spans="1:61" ht="14.4" x14ac:dyDescent="0.3">
      <c r="A2538" s="2">
        <f>ROW()</f>
        <v>2538</v>
      </c>
      <c r="B2538" s="56"/>
      <c r="C2538" s="8">
        <f t="shared" ca="1" si="393"/>
        <v>20</v>
      </c>
      <c r="D2538" s="8">
        <f t="shared" ca="1" si="394"/>
        <v>0</v>
      </c>
      <c r="E2538" s="50">
        <f t="shared" ca="1" si="388"/>
        <v>7</v>
      </c>
      <c r="F2538" s="2" t="str">
        <f t="shared" ca="1" si="395"/>
        <v/>
      </c>
      <c r="BD2538" s="49">
        <f t="shared" ca="1" si="390"/>
        <v>4473.5</v>
      </c>
      <c r="BE2538" s="3">
        <f t="shared" ca="1" si="389"/>
        <v>0.44729999999999998</v>
      </c>
      <c r="BF2538" s="3">
        <f t="shared" ca="1" si="391"/>
        <v>-0.13248586824472414</v>
      </c>
      <c r="BG2538" s="9">
        <f t="shared" ca="1" si="392"/>
        <v>7</v>
      </c>
      <c r="BH2538" s="6">
        <f ca="1">IF(ISNUMBER('Descriptive Stats'!BF2538),'Descriptive Stats'!BF2538,#N/A)</f>
        <v>-0.13248586824472414</v>
      </c>
      <c r="BI2538" s="6">
        <f ca="1">IF(ISNUMBER('Descriptive Stats'!E2538),'Descriptive Stats'!E2538,#N/A)</f>
        <v>7</v>
      </c>
    </row>
    <row r="2539" spans="1:61" ht="14.4" x14ac:dyDescent="0.3">
      <c r="A2539" s="2">
        <f>ROW()</f>
        <v>2539</v>
      </c>
      <c r="B2539" s="56"/>
      <c r="C2539" s="8">
        <f t="shared" ca="1" si="393"/>
        <v>19</v>
      </c>
      <c r="D2539" s="8">
        <f t="shared" ca="1" si="394"/>
        <v>7</v>
      </c>
      <c r="E2539" s="50">
        <f t="shared" ca="1" si="388"/>
        <v>6</v>
      </c>
      <c r="F2539" s="2" t="str">
        <f t="shared" ca="1" si="395"/>
        <v/>
      </c>
      <c r="BD2539" s="49">
        <f t="shared" ca="1" si="390"/>
        <v>3900</v>
      </c>
      <c r="BE2539" s="3">
        <f t="shared" ca="1" si="389"/>
        <v>0.38995000000000002</v>
      </c>
      <c r="BF2539" s="3">
        <f t="shared" ca="1" si="391"/>
        <v>-0.2794493539703507</v>
      </c>
      <c r="BG2539" s="9">
        <f t="shared" ca="1" si="392"/>
        <v>6</v>
      </c>
      <c r="BH2539" s="6">
        <f ca="1">IF(ISNUMBER('Descriptive Stats'!BF2539),'Descriptive Stats'!BF2539,#N/A)</f>
        <v>-0.2794493539703507</v>
      </c>
      <c r="BI2539" s="6">
        <f ca="1">IF(ISNUMBER('Descriptive Stats'!E2539),'Descriptive Stats'!E2539,#N/A)</f>
        <v>6</v>
      </c>
    </row>
    <row r="2540" spans="1:61" ht="14.4" x14ac:dyDescent="0.3">
      <c r="A2540" s="2">
        <f>ROW()</f>
        <v>2540</v>
      </c>
      <c r="B2540" s="56"/>
      <c r="C2540" s="8">
        <f t="shared" ca="1" si="393"/>
        <v>5</v>
      </c>
      <c r="D2540" s="8">
        <f t="shared" ca="1" si="394"/>
        <v>6</v>
      </c>
      <c r="E2540" s="50">
        <f t="shared" ca="1" si="388"/>
        <v>3</v>
      </c>
      <c r="F2540" s="2" t="str">
        <f t="shared" ca="1" si="395"/>
        <v/>
      </c>
      <c r="BD2540" s="49">
        <f t="shared" ca="1" si="390"/>
        <v>3200</v>
      </c>
      <c r="BE2540" s="3">
        <f t="shared" ca="1" si="389"/>
        <v>0.31995000000000001</v>
      </c>
      <c r="BF2540" s="3">
        <f t="shared" ca="1" si="391"/>
        <v>-0.46783862043457014</v>
      </c>
      <c r="BG2540" s="9">
        <f t="shared" ca="1" si="392"/>
        <v>3</v>
      </c>
      <c r="BH2540" s="6">
        <f ca="1">IF(ISNUMBER('Descriptive Stats'!BF2540),'Descriptive Stats'!BF2540,#N/A)</f>
        <v>-0.46783862043457014</v>
      </c>
      <c r="BI2540" s="6">
        <f ca="1">IF(ISNUMBER('Descriptive Stats'!E2540),'Descriptive Stats'!E2540,#N/A)</f>
        <v>3</v>
      </c>
    </row>
    <row r="2541" spans="1:61" ht="14.4" x14ac:dyDescent="0.3">
      <c r="A2541" s="2">
        <f>ROW()</f>
        <v>2541</v>
      </c>
      <c r="B2541" s="56"/>
      <c r="C2541" s="8">
        <f t="shared" ca="1" si="393"/>
        <v>10</v>
      </c>
      <c r="D2541" s="8">
        <f t="shared" ca="1" si="394"/>
        <v>3</v>
      </c>
      <c r="E2541" s="50">
        <f t="shared" ca="1" si="388"/>
        <v>2</v>
      </c>
      <c r="F2541" s="2" t="str">
        <f t="shared" ca="1" si="395"/>
        <v/>
      </c>
      <c r="BD2541" s="49">
        <f t="shared" ca="1" si="390"/>
        <v>2595</v>
      </c>
      <c r="BE2541" s="3">
        <f t="shared" ca="1" si="389"/>
        <v>0.25945000000000001</v>
      </c>
      <c r="BF2541" s="3">
        <f t="shared" ca="1" si="391"/>
        <v>-0.6450419512753276</v>
      </c>
      <c r="BG2541" s="9">
        <f t="shared" ca="1" si="392"/>
        <v>2</v>
      </c>
      <c r="BH2541" s="6">
        <f ca="1">IF(ISNUMBER('Descriptive Stats'!BF2541),'Descriptive Stats'!BF2541,#N/A)</f>
        <v>-0.6450419512753276</v>
      </c>
      <c r="BI2541" s="6">
        <f ca="1">IF(ISNUMBER('Descriptive Stats'!E2541),'Descriptive Stats'!E2541,#N/A)</f>
        <v>2</v>
      </c>
    </row>
    <row r="2542" spans="1:61" ht="14.4" x14ac:dyDescent="0.3">
      <c r="A2542" s="2">
        <f>ROW()</f>
        <v>2542</v>
      </c>
      <c r="B2542" s="56"/>
      <c r="C2542" s="8">
        <f t="shared" ca="1" si="393"/>
        <v>3</v>
      </c>
      <c r="D2542" s="8">
        <f t="shared" ca="1" si="394"/>
        <v>2</v>
      </c>
      <c r="E2542" s="50">
        <f t="shared" ca="1" si="388"/>
        <v>0</v>
      </c>
      <c r="F2542" s="2" t="str">
        <f t="shared" ca="1" si="395"/>
        <v/>
      </c>
      <c r="BD2542" s="49">
        <f t="shared" ca="1" si="390"/>
        <v>815.5</v>
      </c>
      <c r="BE2542" s="3">
        <f t="shared" ca="1" si="389"/>
        <v>8.1500000000000003E-2</v>
      </c>
      <c r="BF2542" s="3">
        <f t="shared" ca="1" si="391"/>
        <v>-1.3950525282585462</v>
      </c>
      <c r="BG2542" s="9">
        <f t="shared" ca="1" si="392"/>
        <v>0</v>
      </c>
      <c r="BH2542" s="6">
        <f ca="1">IF(ISNUMBER('Descriptive Stats'!BF2542),'Descriptive Stats'!BF2542,#N/A)</f>
        <v>-1.3950525282585462</v>
      </c>
      <c r="BI2542" s="6">
        <f ca="1">IF(ISNUMBER('Descriptive Stats'!E2542),'Descriptive Stats'!E2542,#N/A)</f>
        <v>0</v>
      </c>
    </row>
    <row r="2543" spans="1:61" ht="14.4" x14ac:dyDescent="0.3">
      <c r="A2543" s="2">
        <f>ROW()</f>
        <v>2543</v>
      </c>
      <c r="B2543" s="56"/>
      <c r="C2543" s="8">
        <f t="shared" ca="1" si="393"/>
        <v>15</v>
      </c>
      <c r="D2543" s="8">
        <f t="shared" ca="1" si="394"/>
        <v>0</v>
      </c>
      <c r="E2543" s="50">
        <f t="shared" ca="1" si="388"/>
        <v>0</v>
      </c>
      <c r="F2543" s="2" t="str">
        <f t="shared" ca="1" si="395"/>
        <v/>
      </c>
      <c r="BD2543" s="49">
        <f t="shared" ca="1" si="390"/>
        <v>815.5</v>
      </c>
      <c r="BE2543" s="3">
        <f t="shared" ca="1" si="389"/>
        <v>8.1500000000000003E-2</v>
      </c>
      <c r="BF2543" s="3">
        <f t="shared" ca="1" si="391"/>
        <v>-1.3950525282585462</v>
      </c>
      <c r="BG2543" s="9">
        <f t="shared" ca="1" si="392"/>
        <v>0</v>
      </c>
      <c r="BH2543" s="6">
        <f ca="1">IF(ISNUMBER('Descriptive Stats'!BF2543),'Descriptive Stats'!BF2543,#N/A)</f>
        <v>-1.3950525282585462</v>
      </c>
      <c r="BI2543" s="6">
        <f ca="1">IF(ISNUMBER('Descriptive Stats'!E2543),'Descriptive Stats'!E2543,#N/A)</f>
        <v>0</v>
      </c>
    </row>
    <row r="2544" spans="1:61" ht="14.4" x14ac:dyDescent="0.3">
      <c r="A2544" s="2">
        <f>ROW()</f>
        <v>2544</v>
      </c>
      <c r="B2544" s="56"/>
      <c r="C2544" s="8">
        <f t="shared" ca="1" si="393"/>
        <v>11</v>
      </c>
      <c r="D2544" s="8">
        <f t="shared" ca="1" si="394"/>
        <v>0</v>
      </c>
      <c r="E2544" s="50">
        <f t="shared" ca="1" si="388"/>
        <v>0</v>
      </c>
      <c r="F2544" s="2" t="str">
        <f t="shared" ca="1" si="395"/>
        <v/>
      </c>
      <c r="BD2544" s="49">
        <f t="shared" ca="1" si="390"/>
        <v>815.5</v>
      </c>
      <c r="BE2544" s="3">
        <f t="shared" ca="1" si="389"/>
        <v>8.1500000000000003E-2</v>
      </c>
      <c r="BF2544" s="3">
        <f t="shared" ca="1" si="391"/>
        <v>-1.3950525282585462</v>
      </c>
      <c r="BG2544" s="9">
        <f t="shared" ca="1" si="392"/>
        <v>0</v>
      </c>
      <c r="BH2544" s="6">
        <f ca="1">IF(ISNUMBER('Descriptive Stats'!BF2544),'Descriptive Stats'!BF2544,#N/A)</f>
        <v>-1.3950525282585462</v>
      </c>
      <c r="BI2544" s="6">
        <f ca="1">IF(ISNUMBER('Descriptive Stats'!E2544),'Descriptive Stats'!E2544,#N/A)</f>
        <v>0</v>
      </c>
    </row>
    <row r="2545" spans="1:61" ht="14.4" x14ac:dyDescent="0.3">
      <c r="A2545" s="2">
        <f>ROW()</f>
        <v>2545</v>
      </c>
      <c r="B2545" s="56"/>
      <c r="C2545" s="8">
        <f t="shared" ca="1" si="393"/>
        <v>11</v>
      </c>
      <c r="D2545" s="8">
        <f t="shared" ca="1" si="394"/>
        <v>0</v>
      </c>
      <c r="E2545" s="50">
        <f t="shared" ca="1" si="388"/>
        <v>3</v>
      </c>
      <c r="F2545" s="2" t="str">
        <f t="shared" ca="1" si="395"/>
        <v/>
      </c>
      <c r="BD2545" s="49">
        <f t="shared" ca="1" si="390"/>
        <v>3200</v>
      </c>
      <c r="BE2545" s="3">
        <f t="shared" ca="1" si="389"/>
        <v>0.31995000000000001</v>
      </c>
      <c r="BF2545" s="3">
        <f t="shared" ca="1" si="391"/>
        <v>-0.46783862043457014</v>
      </c>
      <c r="BG2545" s="9">
        <f t="shared" ca="1" si="392"/>
        <v>3</v>
      </c>
      <c r="BH2545" s="6">
        <f ca="1">IF(ISNUMBER('Descriptive Stats'!BF2545),'Descriptive Stats'!BF2545,#N/A)</f>
        <v>-0.46783862043457014</v>
      </c>
      <c r="BI2545" s="6">
        <f ca="1">IF(ISNUMBER('Descriptive Stats'!E2545),'Descriptive Stats'!E2545,#N/A)</f>
        <v>3</v>
      </c>
    </row>
    <row r="2546" spans="1:61" ht="14.4" x14ac:dyDescent="0.3">
      <c r="A2546" s="2">
        <f>ROW()</f>
        <v>2546</v>
      </c>
      <c r="B2546" s="56"/>
      <c r="C2546" s="8">
        <f t="shared" ca="1" si="393"/>
        <v>10</v>
      </c>
      <c r="D2546" s="8">
        <f t="shared" ca="1" si="394"/>
        <v>3</v>
      </c>
      <c r="E2546" s="50">
        <f t="shared" ca="1" si="388"/>
        <v>0</v>
      </c>
      <c r="F2546" s="2" t="str">
        <f t="shared" ca="1" si="395"/>
        <v/>
      </c>
      <c r="BD2546" s="49">
        <f t="shared" ca="1" si="390"/>
        <v>815.5</v>
      </c>
      <c r="BE2546" s="3">
        <f t="shared" ca="1" si="389"/>
        <v>8.1500000000000003E-2</v>
      </c>
      <c r="BF2546" s="3">
        <f t="shared" ca="1" si="391"/>
        <v>-1.3950525282585462</v>
      </c>
      <c r="BG2546" s="9">
        <f t="shared" ca="1" si="392"/>
        <v>0</v>
      </c>
      <c r="BH2546" s="6">
        <f ca="1">IF(ISNUMBER('Descriptive Stats'!BF2546),'Descriptive Stats'!BF2546,#N/A)</f>
        <v>-1.3950525282585462</v>
      </c>
      <c r="BI2546" s="6">
        <f ca="1">IF(ISNUMBER('Descriptive Stats'!E2546),'Descriptive Stats'!E2546,#N/A)</f>
        <v>0</v>
      </c>
    </row>
    <row r="2547" spans="1:61" ht="14.4" x14ac:dyDescent="0.3">
      <c r="A2547" s="2">
        <f>ROW()</f>
        <v>2547</v>
      </c>
      <c r="B2547" s="56"/>
      <c r="C2547" s="8">
        <f t="shared" ca="1" si="393"/>
        <v>20</v>
      </c>
      <c r="D2547" s="8">
        <f t="shared" ca="1" si="394"/>
        <v>0</v>
      </c>
      <c r="E2547" s="50">
        <f t="shared" ca="1" si="388"/>
        <v>0</v>
      </c>
      <c r="F2547" s="2" t="str">
        <f t="shared" ca="1" si="395"/>
        <v/>
      </c>
      <c r="BD2547" s="49">
        <f t="shared" ca="1" si="390"/>
        <v>815.5</v>
      </c>
      <c r="BE2547" s="3">
        <f t="shared" ca="1" si="389"/>
        <v>8.1500000000000003E-2</v>
      </c>
      <c r="BF2547" s="3">
        <f t="shared" ca="1" si="391"/>
        <v>-1.3950525282585462</v>
      </c>
      <c r="BG2547" s="9">
        <f t="shared" ca="1" si="392"/>
        <v>0</v>
      </c>
      <c r="BH2547" s="6">
        <f ca="1">IF(ISNUMBER('Descriptive Stats'!BF2547),'Descriptive Stats'!BF2547,#N/A)</f>
        <v>-1.3950525282585462</v>
      </c>
      <c r="BI2547" s="6">
        <f ca="1">IF(ISNUMBER('Descriptive Stats'!E2547),'Descriptive Stats'!E2547,#N/A)</f>
        <v>0</v>
      </c>
    </row>
    <row r="2548" spans="1:61" ht="14.4" x14ac:dyDescent="0.3">
      <c r="A2548" s="2">
        <f>ROW()</f>
        <v>2548</v>
      </c>
      <c r="B2548" s="56"/>
      <c r="C2548" s="8">
        <f t="shared" ca="1" si="393"/>
        <v>14</v>
      </c>
      <c r="D2548" s="8">
        <f t="shared" ca="1" si="394"/>
        <v>0</v>
      </c>
      <c r="E2548" s="50">
        <f t="shared" ca="1" si="388"/>
        <v>6</v>
      </c>
      <c r="F2548" s="2" t="str">
        <f t="shared" ca="1" si="395"/>
        <v/>
      </c>
      <c r="BD2548" s="49">
        <f t="shared" ca="1" si="390"/>
        <v>3900</v>
      </c>
      <c r="BE2548" s="3">
        <f t="shared" ca="1" si="389"/>
        <v>0.38995000000000002</v>
      </c>
      <c r="BF2548" s="3">
        <f t="shared" ca="1" si="391"/>
        <v>-0.2794493539703507</v>
      </c>
      <c r="BG2548" s="9">
        <f t="shared" ca="1" si="392"/>
        <v>6</v>
      </c>
      <c r="BH2548" s="6">
        <f ca="1">IF(ISNUMBER('Descriptive Stats'!BF2548),'Descriptive Stats'!BF2548,#N/A)</f>
        <v>-0.2794493539703507</v>
      </c>
      <c r="BI2548" s="6">
        <f ca="1">IF(ISNUMBER('Descriptive Stats'!E2548),'Descriptive Stats'!E2548,#N/A)</f>
        <v>6</v>
      </c>
    </row>
    <row r="2549" spans="1:61" ht="14.4" x14ac:dyDescent="0.3">
      <c r="A2549" s="2">
        <f>ROW()</f>
        <v>2549</v>
      </c>
      <c r="B2549" s="56"/>
      <c r="C2549" s="8">
        <f t="shared" ca="1" si="393"/>
        <v>5</v>
      </c>
      <c r="D2549" s="8">
        <f t="shared" ca="1" si="394"/>
        <v>6</v>
      </c>
      <c r="E2549" s="50">
        <f t="shared" ca="1" si="388"/>
        <v>2</v>
      </c>
      <c r="F2549" s="2" t="str">
        <f t="shared" ca="1" si="395"/>
        <v/>
      </c>
      <c r="BD2549" s="49">
        <f t="shared" ca="1" si="390"/>
        <v>2595</v>
      </c>
      <c r="BE2549" s="3">
        <f t="shared" ca="1" si="389"/>
        <v>0.25945000000000001</v>
      </c>
      <c r="BF2549" s="3">
        <f t="shared" ca="1" si="391"/>
        <v>-0.6450419512753276</v>
      </c>
      <c r="BG2549" s="9">
        <f t="shared" ca="1" si="392"/>
        <v>2</v>
      </c>
      <c r="BH2549" s="6">
        <f ca="1">IF(ISNUMBER('Descriptive Stats'!BF2549),'Descriptive Stats'!BF2549,#N/A)</f>
        <v>-0.6450419512753276</v>
      </c>
      <c r="BI2549" s="6">
        <f ca="1">IF(ISNUMBER('Descriptive Stats'!E2549),'Descriptive Stats'!E2549,#N/A)</f>
        <v>2</v>
      </c>
    </row>
    <row r="2550" spans="1:61" ht="14.4" x14ac:dyDescent="0.3">
      <c r="A2550" s="2">
        <f>ROW()</f>
        <v>2550</v>
      </c>
      <c r="B2550" s="56"/>
      <c r="C2550" s="8">
        <f t="shared" ca="1" si="393"/>
        <v>3</v>
      </c>
      <c r="D2550" s="8">
        <f t="shared" ca="1" si="394"/>
        <v>2</v>
      </c>
      <c r="E2550" s="50">
        <f t="shared" ca="1" si="388"/>
        <v>0</v>
      </c>
      <c r="F2550" s="2" t="str">
        <f t="shared" ca="1" si="395"/>
        <v/>
      </c>
      <c r="BD2550" s="49">
        <f t="shared" ca="1" si="390"/>
        <v>815.5</v>
      </c>
      <c r="BE2550" s="3">
        <f t="shared" ca="1" si="389"/>
        <v>8.1500000000000003E-2</v>
      </c>
      <c r="BF2550" s="3">
        <f t="shared" ca="1" si="391"/>
        <v>-1.3950525282585462</v>
      </c>
      <c r="BG2550" s="9">
        <f t="shared" ca="1" si="392"/>
        <v>0</v>
      </c>
      <c r="BH2550" s="6">
        <f ca="1">IF(ISNUMBER('Descriptive Stats'!BF2550),'Descriptive Stats'!BF2550,#N/A)</f>
        <v>-1.3950525282585462</v>
      </c>
      <c r="BI2550" s="6">
        <f ca="1">IF(ISNUMBER('Descriptive Stats'!E2550),'Descriptive Stats'!E2550,#N/A)</f>
        <v>0</v>
      </c>
    </row>
    <row r="2551" spans="1:61" ht="14.4" x14ac:dyDescent="0.3">
      <c r="A2551" s="2">
        <f>ROW()</f>
        <v>2551</v>
      </c>
      <c r="B2551" s="56"/>
      <c r="C2551" s="8">
        <f t="shared" ca="1" si="393"/>
        <v>20</v>
      </c>
      <c r="D2551" s="8">
        <f t="shared" ca="1" si="394"/>
        <v>0</v>
      </c>
      <c r="E2551" s="50">
        <f t="shared" ca="1" si="388"/>
        <v>6</v>
      </c>
      <c r="F2551" s="2" t="str">
        <f t="shared" ca="1" si="395"/>
        <v/>
      </c>
      <c r="BD2551" s="49">
        <f t="shared" ca="1" si="390"/>
        <v>3900</v>
      </c>
      <c r="BE2551" s="3">
        <f t="shared" ca="1" si="389"/>
        <v>0.38995000000000002</v>
      </c>
      <c r="BF2551" s="3">
        <f t="shared" ca="1" si="391"/>
        <v>-0.2794493539703507</v>
      </c>
      <c r="BG2551" s="9">
        <f t="shared" ca="1" si="392"/>
        <v>6</v>
      </c>
      <c r="BH2551" s="6">
        <f ca="1">IF(ISNUMBER('Descriptive Stats'!BF2551),'Descriptive Stats'!BF2551,#N/A)</f>
        <v>-0.2794493539703507</v>
      </c>
      <c r="BI2551" s="6">
        <f ca="1">IF(ISNUMBER('Descriptive Stats'!E2551),'Descriptive Stats'!E2551,#N/A)</f>
        <v>6</v>
      </c>
    </row>
    <row r="2552" spans="1:61" ht="14.4" x14ac:dyDescent="0.3">
      <c r="A2552" s="2">
        <f>ROW()</f>
        <v>2552</v>
      </c>
      <c r="B2552" s="56"/>
      <c r="C2552" s="8">
        <f t="shared" ca="1" si="393"/>
        <v>16</v>
      </c>
      <c r="D2552" s="8">
        <f t="shared" ca="1" si="394"/>
        <v>6</v>
      </c>
      <c r="E2552" s="50">
        <f t="shared" ca="1" si="388"/>
        <v>2</v>
      </c>
      <c r="F2552" s="2" t="str">
        <f t="shared" ca="1" si="395"/>
        <v/>
      </c>
      <c r="BD2552" s="49">
        <f t="shared" ca="1" si="390"/>
        <v>2595</v>
      </c>
      <c r="BE2552" s="3">
        <f t="shared" ca="1" si="389"/>
        <v>0.25945000000000001</v>
      </c>
      <c r="BF2552" s="3">
        <f t="shared" ca="1" si="391"/>
        <v>-0.6450419512753276</v>
      </c>
      <c r="BG2552" s="9">
        <f t="shared" ca="1" si="392"/>
        <v>2</v>
      </c>
      <c r="BH2552" s="6">
        <f ca="1">IF(ISNUMBER('Descriptive Stats'!BF2552),'Descriptive Stats'!BF2552,#N/A)</f>
        <v>-0.6450419512753276</v>
      </c>
      <c r="BI2552" s="6">
        <f ca="1">IF(ISNUMBER('Descriptive Stats'!E2552),'Descriptive Stats'!E2552,#N/A)</f>
        <v>2</v>
      </c>
    </row>
    <row r="2553" spans="1:61" ht="14.4" x14ac:dyDescent="0.3">
      <c r="A2553" s="2">
        <f>ROW()</f>
        <v>2553</v>
      </c>
      <c r="B2553" s="56"/>
      <c r="C2553" s="8">
        <f t="shared" ca="1" si="393"/>
        <v>17</v>
      </c>
      <c r="D2553" s="8">
        <f t="shared" ca="1" si="394"/>
        <v>2</v>
      </c>
      <c r="E2553" s="50">
        <f t="shared" ca="1" si="388"/>
        <v>0</v>
      </c>
      <c r="F2553" s="2" t="str">
        <f t="shared" ca="1" si="395"/>
        <v/>
      </c>
      <c r="BD2553" s="49">
        <f t="shared" ca="1" si="390"/>
        <v>815.5</v>
      </c>
      <c r="BE2553" s="3">
        <f t="shared" ca="1" si="389"/>
        <v>8.1500000000000003E-2</v>
      </c>
      <c r="BF2553" s="3">
        <f t="shared" ca="1" si="391"/>
        <v>-1.3950525282585462</v>
      </c>
      <c r="BG2553" s="9">
        <f t="shared" ca="1" si="392"/>
        <v>0</v>
      </c>
      <c r="BH2553" s="6">
        <f ca="1">IF(ISNUMBER('Descriptive Stats'!BF2553),'Descriptive Stats'!BF2553,#N/A)</f>
        <v>-1.3950525282585462</v>
      </c>
      <c r="BI2553" s="6">
        <f ca="1">IF(ISNUMBER('Descriptive Stats'!E2553),'Descriptive Stats'!E2553,#N/A)</f>
        <v>0</v>
      </c>
    </row>
    <row r="2554" spans="1:61" ht="14.4" x14ac:dyDescent="0.3">
      <c r="A2554" s="2">
        <f>ROW()</f>
        <v>2554</v>
      </c>
      <c r="B2554" s="56"/>
      <c r="C2554" s="8">
        <f t="shared" ca="1" si="393"/>
        <v>14</v>
      </c>
      <c r="D2554" s="8">
        <f t="shared" ca="1" si="394"/>
        <v>0</v>
      </c>
      <c r="E2554" s="50">
        <f t="shared" ca="1" si="388"/>
        <v>19</v>
      </c>
      <c r="F2554" s="2" t="str">
        <f t="shared" ca="1" si="395"/>
        <v>X</v>
      </c>
      <c r="BD2554" s="49">
        <f t="shared" ca="1" si="390"/>
        <v>5294</v>
      </c>
      <c r="BE2554" s="3">
        <f t="shared" ca="1" si="389"/>
        <v>0.52934999999999999</v>
      </c>
      <c r="BF2554" s="3">
        <f t="shared" ca="1" si="391"/>
        <v>7.3636031452008061E-2</v>
      </c>
      <c r="BG2554" s="9">
        <f t="shared" ca="1" si="392"/>
        <v>19</v>
      </c>
      <c r="BH2554" s="6">
        <f ca="1">IF(ISNUMBER('Descriptive Stats'!BF2554),'Descriptive Stats'!BF2554,#N/A)</f>
        <v>7.3636031452008061E-2</v>
      </c>
      <c r="BI2554" s="6">
        <f ca="1">IF(ISNUMBER('Descriptive Stats'!E2554),'Descriptive Stats'!E2554,#N/A)</f>
        <v>19</v>
      </c>
    </row>
    <row r="2555" spans="1:61" ht="14.4" x14ac:dyDescent="0.3">
      <c r="A2555" s="2">
        <f>ROW()</f>
        <v>2555</v>
      </c>
      <c r="B2555" s="56"/>
      <c r="C2555" s="8">
        <f t="shared" ca="1" si="393"/>
        <v>7</v>
      </c>
      <c r="D2555" s="8">
        <f t="shared" ca="1" si="394"/>
        <v>19</v>
      </c>
      <c r="E2555" s="50">
        <f t="shared" ca="1" si="388"/>
        <v>2</v>
      </c>
      <c r="F2555" s="2" t="str">
        <f t="shared" ca="1" si="395"/>
        <v/>
      </c>
      <c r="BD2555" s="49">
        <f t="shared" ca="1" si="390"/>
        <v>2595</v>
      </c>
      <c r="BE2555" s="3">
        <f t="shared" ca="1" si="389"/>
        <v>0.25945000000000001</v>
      </c>
      <c r="BF2555" s="3">
        <f t="shared" ca="1" si="391"/>
        <v>-0.6450419512753276</v>
      </c>
      <c r="BG2555" s="9">
        <f t="shared" ca="1" si="392"/>
        <v>2</v>
      </c>
      <c r="BH2555" s="6">
        <f ca="1">IF(ISNUMBER('Descriptive Stats'!BF2555),'Descriptive Stats'!BF2555,#N/A)</f>
        <v>-0.6450419512753276</v>
      </c>
      <c r="BI2555" s="6">
        <f ca="1">IF(ISNUMBER('Descriptive Stats'!E2555),'Descriptive Stats'!E2555,#N/A)</f>
        <v>2</v>
      </c>
    </row>
    <row r="2556" spans="1:61" ht="14.4" x14ac:dyDescent="0.3">
      <c r="A2556" s="2">
        <f>ROW()</f>
        <v>2556</v>
      </c>
      <c r="B2556" s="56"/>
      <c r="C2556" s="8">
        <f t="shared" ca="1" si="393"/>
        <v>3</v>
      </c>
      <c r="D2556" s="8">
        <f t="shared" ca="1" si="394"/>
        <v>2</v>
      </c>
      <c r="E2556" s="50">
        <f t="shared" ca="1" si="388"/>
        <v>2</v>
      </c>
      <c r="F2556" s="2" t="str">
        <f t="shared" ca="1" si="395"/>
        <v/>
      </c>
      <c r="BD2556" s="49">
        <f t="shared" ca="1" si="390"/>
        <v>2595</v>
      </c>
      <c r="BE2556" s="3">
        <f t="shared" ca="1" si="389"/>
        <v>0.25945000000000001</v>
      </c>
      <c r="BF2556" s="3">
        <f t="shared" ca="1" si="391"/>
        <v>-0.6450419512753276</v>
      </c>
      <c r="BG2556" s="9">
        <f t="shared" ca="1" si="392"/>
        <v>2</v>
      </c>
      <c r="BH2556" s="6">
        <f ca="1">IF(ISNUMBER('Descriptive Stats'!BF2556),'Descriptive Stats'!BF2556,#N/A)</f>
        <v>-0.6450419512753276</v>
      </c>
      <c r="BI2556" s="6">
        <f ca="1">IF(ISNUMBER('Descriptive Stats'!E2556),'Descriptive Stats'!E2556,#N/A)</f>
        <v>2</v>
      </c>
    </row>
    <row r="2557" spans="1:61" ht="14.4" x14ac:dyDescent="0.3">
      <c r="A2557" s="2">
        <f>ROW()</f>
        <v>2557</v>
      </c>
      <c r="B2557" s="56"/>
      <c r="C2557" s="8">
        <f t="shared" ca="1" si="393"/>
        <v>17</v>
      </c>
      <c r="D2557" s="8">
        <f t="shared" ca="1" si="394"/>
        <v>2</v>
      </c>
      <c r="E2557" s="50">
        <f t="shared" ca="1" si="388"/>
        <v>6</v>
      </c>
      <c r="F2557" s="2" t="str">
        <f t="shared" ca="1" si="395"/>
        <v/>
      </c>
      <c r="BD2557" s="49">
        <f t="shared" ca="1" si="390"/>
        <v>3900</v>
      </c>
      <c r="BE2557" s="3">
        <f t="shared" ca="1" si="389"/>
        <v>0.38995000000000002</v>
      </c>
      <c r="BF2557" s="3">
        <f t="shared" ca="1" si="391"/>
        <v>-0.2794493539703507</v>
      </c>
      <c r="BG2557" s="9">
        <f t="shared" ca="1" si="392"/>
        <v>6</v>
      </c>
      <c r="BH2557" s="6">
        <f ca="1">IF(ISNUMBER('Descriptive Stats'!BF2557),'Descriptive Stats'!BF2557,#N/A)</f>
        <v>-0.2794493539703507</v>
      </c>
      <c r="BI2557" s="6">
        <f ca="1">IF(ISNUMBER('Descriptive Stats'!E2557),'Descriptive Stats'!E2557,#N/A)</f>
        <v>6</v>
      </c>
    </row>
    <row r="2558" spans="1:61" ht="14.4" x14ac:dyDescent="0.3">
      <c r="A2558" s="2">
        <f>ROW()</f>
        <v>2558</v>
      </c>
      <c r="B2558" s="56"/>
      <c r="C2558" s="8">
        <f t="shared" ca="1" si="393"/>
        <v>16</v>
      </c>
      <c r="D2558" s="8">
        <f t="shared" ca="1" si="394"/>
        <v>6</v>
      </c>
      <c r="E2558" s="50">
        <f t="shared" ca="1" si="388"/>
        <v>1</v>
      </c>
      <c r="F2558" s="2" t="str">
        <f t="shared" ca="1" si="395"/>
        <v/>
      </c>
      <c r="BD2558" s="49">
        <f t="shared" ca="1" si="390"/>
        <v>1871</v>
      </c>
      <c r="BE2558" s="3">
        <f t="shared" ca="1" si="389"/>
        <v>0.18704999999999999</v>
      </c>
      <c r="BF2558" s="3">
        <f t="shared" ca="1" si="391"/>
        <v>-0.88881967520906158</v>
      </c>
      <c r="BG2558" s="9">
        <f t="shared" ca="1" si="392"/>
        <v>1</v>
      </c>
      <c r="BH2558" s="6">
        <f ca="1">IF(ISNUMBER('Descriptive Stats'!BF2558),'Descriptive Stats'!BF2558,#N/A)</f>
        <v>-0.88881967520906158</v>
      </c>
      <c r="BI2558" s="6">
        <f ca="1">IF(ISNUMBER('Descriptive Stats'!E2558),'Descriptive Stats'!E2558,#N/A)</f>
        <v>1</v>
      </c>
    </row>
    <row r="2559" spans="1:61" ht="14.4" x14ac:dyDescent="0.3">
      <c r="A2559" s="2">
        <f>ROW()</f>
        <v>2559</v>
      </c>
      <c r="B2559" s="56"/>
      <c r="C2559" s="8">
        <f t="shared" ca="1" si="393"/>
        <v>8</v>
      </c>
      <c r="D2559" s="8">
        <f t="shared" ca="1" si="394"/>
        <v>1</v>
      </c>
      <c r="E2559" s="50">
        <f t="shared" ca="1" si="388"/>
        <v>6</v>
      </c>
      <c r="F2559" s="2" t="str">
        <f t="shared" ca="1" si="395"/>
        <v/>
      </c>
      <c r="BD2559" s="49">
        <f t="shared" ca="1" si="390"/>
        <v>3900</v>
      </c>
      <c r="BE2559" s="3">
        <f t="shared" ca="1" si="389"/>
        <v>0.38995000000000002</v>
      </c>
      <c r="BF2559" s="3">
        <f t="shared" ca="1" si="391"/>
        <v>-0.2794493539703507</v>
      </c>
      <c r="BG2559" s="9">
        <f t="shared" ca="1" si="392"/>
        <v>6</v>
      </c>
      <c r="BH2559" s="6">
        <f ca="1">IF(ISNUMBER('Descriptive Stats'!BF2559),'Descriptive Stats'!BF2559,#N/A)</f>
        <v>-0.2794493539703507</v>
      </c>
      <c r="BI2559" s="6">
        <f ca="1">IF(ISNUMBER('Descriptive Stats'!E2559),'Descriptive Stats'!E2559,#N/A)</f>
        <v>6</v>
      </c>
    </row>
    <row r="2560" spans="1:61" ht="14.4" x14ac:dyDescent="0.3">
      <c r="A2560" s="2">
        <f>ROW()</f>
        <v>2560</v>
      </c>
      <c r="B2560" s="56"/>
      <c r="C2560" s="8">
        <f t="shared" ca="1" si="393"/>
        <v>5</v>
      </c>
      <c r="D2560" s="8">
        <f t="shared" ca="1" si="394"/>
        <v>6</v>
      </c>
      <c r="E2560" s="50">
        <f t="shared" ca="1" si="388"/>
        <v>7</v>
      </c>
      <c r="F2560" s="2" t="str">
        <f t="shared" ca="1" si="395"/>
        <v/>
      </c>
      <c r="BD2560" s="49">
        <f t="shared" ca="1" si="390"/>
        <v>4473.5</v>
      </c>
      <c r="BE2560" s="3">
        <f t="shared" ca="1" si="389"/>
        <v>0.44729999999999998</v>
      </c>
      <c r="BF2560" s="3">
        <f t="shared" ca="1" si="391"/>
        <v>-0.13248586824472414</v>
      </c>
      <c r="BG2560" s="9">
        <f t="shared" ca="1" si="392"/>
        <v>7</v>
      </c>
      <c r="BH2560" s="6">
        <f ca="1">IF(ISNUMBER('Descriptive Stats'!BF2560),'Descriptive Stats'!BF2560,#N/A)</f>
        <v>-0.13248586824472414</v>
      </c>
      <c r="BI2560" s="6">
        <f ca="1">IF(ISNUMBER('Descriptive Stats'!E2560),'Descriptive Stats'!E2560,#N/A)</f>
        <v>7</v>
      </c>
    </row>
    <row r="2561" spans="1:61" ht="14.4" x14ac:dyDescent="0.3">
      <c r="A2561" s="2">
        <f>ROW()</f>
        <v>2561</v>
      </c>
      <c r="B2561" s="56"/>
      <c r="C2561" s="8">
        <f t="shared" ca="1" si="393"/>
        <v>19</v>
      </c>
      <c r="D2561" s="8">
        <f t="shared" ca="1" si="394"/>
        <v>7</v>
      </c>
      <c r="E2561" s="50">
        <f t="shared" ca="1" si="388"/>
        <v>6</v>
      </c>
      <c r="F2561" s="2" t="str">
        <f t="shared" ca="1" si="395"/>
        <v/>
      </c>
      <c r="BD2561" s="49">
        <f t="shared" ca="1" si="390"/>
        <v>3900</v>
      </c>
      <c r="BE2561" s="3">
        <f t="shared" ca="1" si="389"/>
        <v>0.38995000000000002</v>
      </c>
      <c r="BF2561" s="3">
        <f t="shared" ca="1" si="391"/>
        <v>-0.2794493539703507</v>
      </c>
      <c r="BG2561" s="9">
        <f t="shared" ca="1" si="392"/>
        <v>6</v>
      </c>
      <c r="BH2561" s="6">
        <f ca="1">IF(ISNUMBER('Descriptive Stats'!BF2561),'Descriptive Stats'!BF2561,#N/A)</f>
        <v>-0.2794493539703507</v>
      </c>
      <c r="BI2561" s="6">
        <f ca="1">IF(ISNUMBER('Descriptive Stats'!E2561),'Descriptive Stats'!E2561,#N/A)</f>
        <v>6</v>
      </c>
    </row>
    <row r="2562" spans="1:61" ht="14.4" x14ac:dyDescent="0.3">
      <c r="A2562" s="2">
        <f>ROW()</f>
        <v>2562</v>
      </c>
      <c r="B2562" s="56"/>
      <c r="C2562" s="8">
        <f t="shared" ca="1" si="393"/>
        <v>16</v>
      </c>
      <c r="D2562" s="8">
        <f t="shared" ca="1" si="394"/>
        <v>6</v>
      </c>
      <c r="E2562" s="50">
        <f t="shared" ca="1" si="388"/>
        <v>15</v>
      </c>
      <c r="F2562" s="2" t="str">
        <f t="shared" ca="1" si="395"/>
        <v/>
      </c>
      <c r="BD2562" s="49">
        <f t="shared" ca="1" si="390"/>
        <v>5051.5</v>
      </c>
      <c r="BE2562" s="3">
        <f t="shared" ca="1" si="389"/>
        <v>0.50509999999999999</v>
      </c>
      <c r="BF2562" s="3">
        <f t="shared" ca="1" si="391"/>
        <v>1.2784152420787677E-2</v>
      </c>
      <c r="BG2562" s="9">
        <f t="shared" ca="1" si="392"/>
        <v>15</v>
      </c>
      <c r="BH2562" s="6">
        <f ca="1">IF(ISNUMBER('Descriptive Stats'!BF2562),'Descriptive Stats'!BF2562,#N/A)</f>
        <v>1.2784152420787677E-2</v>
      </c>
      <c r="BI2562" s="6">
        <f ca="1">IF(ISNUMBER('Descriptive Stats'!E2562),'Descriptive Stats'!E2562,#N/A)</f>
        <v>15</v>
      </c>
    </row>
    <row r="2563" spans="1:61" ht="14.4" x14ac:dyDescent="0.3">
      <c r="A2563" s="2">
        <f>ROW()</f>
        <v>2563</v>
      </c>
      <c r="B2563" s="56"/>
      <c r="C2563" s="8">
        <f t="shared" ca="1" si="393"/>
        <v>24</v>
      </c>
      <c r="D2563" s="8">
        <f t="shared" ca="1" si="394"/>
        <v>15</v>
      </c>
      <c r="E2563" s="50">
        <f t="shared" ref="E2563:E2626" ca="1" si="396">IF(0=MOD(ROW(),$J$1),AVERAGE(OFFSET($D$2,ROW()-$J$1,0,$J$1,1)),"")</f>
        <v>1</v>
      </c>
      <c r="F2563" s="2" t="str">
        <f t="shared" ca="1" si="395"/>
        <v/>
      </c>
      <c r="BD2563" s="49">
        <f t="shared" ca="1" si="390"/>
        <v>1871</v>
      </c>
      <c r="BE2563" s="3">
        <f t="shared" ca="1" si="389"/>
        <v>0.18704999999999999</v>
      </c>
      <c r="BF2563" s="3">
        <f t="shared" ca="1" si="391"/>
        <v>-0.88881967520906158</v>
      </c>
      <c r="BG2563" s="9">
        <f t="shared" ca="1" si="392"/>
        <v>1</v>
      </c>
      <c r="BH2563" s="6">
        <f ca="1">IF(ISNUMBER('Descriptive Stats'!BF2563),'Descriptive Stats'!BF2563,#N/A)</f>
        <v>-0.88881967520906158</v>
      </c>
      <c r="BI2563" s="6">
        <f ca="1">IF(ISNUMBER('Descriptive Stats'!E2563),'Descriptive Stats'!E2563,#N/A)</f>
        <v>1</v>
      </c>
    </row>
    <row r="2564" spans="1:61" ht="14.4" x14ac:dyDescent="0.3">
      <c r="A2564" s="2">
        <f>ROW()</f>
        <v>2564</v>
      </c>
      <c r="B2564" s="56"/>
      <c r="C2564" s="8">
        <f t="shared" ca="1" si="393"/>
        <v>8</v>
      </c>
      <c r="D2564" s="8">
        <f t="shared" ca="1" si="394"/>
        <v>1</v>
      </c>
      <c r="E2564" s="50">
        <f t="shared" ca="1" si="396"/>
        <v>3</v>
      </c>
      <c r="F2564" s="2" t="str">
        <f t="shared" ca="1" si="395"/>
        <v/>
      </c>
      <c r="BD2564" s="49">
        <f t="shared" ca="1" si="390"/>
        <v>3200</v>
      </c>
      <c r="BE2564" s="3">
        <f t="shared" ca="1" si="389"/>
        <v>0.31995000000000001</v>
      </c>
      <c r="BF2564" s="3">
        <f t="shared" ca="1" si="391"/>
        <v>-0.46783862043457014</v>
      </c>
      <c r="BG2564" s="9">
        <f t="shared" ca="1" si="392"/>
        <v>3</v>
      </c>
      <c r="BH2564" s="6">
        <f ca="1">IF(ISNUMBER('Descriptive Stats'!BF2564),'Descriptive Stats'!BF2564,#N/A)</f>
        <v>-0.46783862043457014</v>
      </c>
      <c r="BI2564" s="6">
        <f ca="1">IF(ISNUMBER('Descriptive Stats'!E2564),'Descriptive Stats'!E2564,#N/A)</f>
        <v>3</v>
      </c>
    </row>
    <row r="2565" spans="1:61" ht="14.4" x14ac:dyDescent="0.3">
      <c r="A2565" s="2">
        <f>ROW()</f>
        <v>2565</v>
      </c>
      <c r="B2565" s="56"/>
      <c r="C2565" s="8">
        <f t="shared" ca="1" si="393"/>
        <v>10</v>
      </c>
      <c r="D2565" s="8">
        <f t="shared" ca="1" si="394"/>
        <v>3</v>
      </c>
      <c r="E2565" s="50">
        <f t="shared" ca="1" si="396"/>
        <v>7</v>
      </c>
      <c r="F2565" s="2" t="str">
        <f t="shared" ca="1" si="395"/>
        <v/>
      </c>
      <c r="BD2565" s="49">
        <f t="shared" ca="1" si="390"/>
        <v>4473.5</v>
      </c>
      <c r="BE2565" s="3">
        <f t="shared" ca="1" si="389"/>
        <v>0.44729999999999998</v>
      </c>
      <c r="BF2565" s="3">
        <f t="shared" ca="1" si="391"/>
        <v>-0.13248586824472414</v>
      </c>
      <c r="BG2565" s="9">
        <f t="shared" ca="1" si="392"/>
        <v>7</v>
      </c>
      <c r="BH2565" s="6">
        <f ca="1">IF(ISNUMBER('Descriptive Stats'!BF2565),'Descriptive Stats'!BF2565,#N/A)</f>
        <v>-0.13248586824472414</v>
      </c>
      <c r="BI2565" s="6">
        <f ca="1">IF(ISNUMBER('Descriptive Stats'!E2565),'Descriptive Stats'!E2565,#N/A)</f>
        <v>7</v>
      </c>
    </row>
    <row r="2566" spans="1:61" ht="14.4" x14ac:dyDescent="0.3">
      <c r="A2566" s="2">
        <f>ROW()</f>
        <v>2566</v>
      </c>
      <c r="B2566" s="56"/>
      <c r="C2566" s="8">
        <f t="shared" ca="1" si="393"/>
        <v>6</v>
      </c>
      <c r="D2566" s="8">
        <f t="shared" ca="1" si="394"/>
        <v>7</v>
      </c>
      <c r="E2566" s="50">
        <f t="shared" ca="1" si="396"/>
        <v>7</v>
      </c>
      <c r="F2566" s="2" t="str">
        <f t="shared" ca="1" si="395"/>
        <v/>
      </c>
      <c r="BD2566" s="49">
        <f t="shared" ca="1" si="390"/>
        <v>4473.5</v>
      </c>
      <c r="BE2566" s="3">
        <f t="shared" ca="1" si="389"/>
        <v>0.44729999999999998</v>
      </c>
      <c r="BF2566" s="3">
        <f t="shared" ca="1" si="391"/>
        <v>-0.13248586824472414</v>
      </c>
      <c r="BG2566" s="9">
        <f t="shared" ca="1" si="392"/>
        <v>7</v>
      </c>
      <c r="BH2566" s="6">
        <f ca="1">IF(ISNUMBER('Descriptive Stats'!BF2566),'Descriptive Stats'!BF2566,#N/A)</f>
        <v>-0.13248586824472414</v>
      </c>
      <c r="BI2566" s="6">
        <f ca="1">IF(ISNUMBER('Descriptive Stats'!E2566),'Descriptive Stats'!E2566,#N/A)</f>
        <v>7</v>
      </c>
    </row>
    <row r="2567" spans="1:61" ht="14.4" x14ac:dyDescent="0.3">
      <c r="A2567" s="2">
        <f>ROW()</f>
        <v>2567</v>
      </c>
      <c r="B2567" s="56"/>
      <c r="C2567" s="8">
        <f t="shared" ca="1" si="393"/>
        <v>19</v>
      </c>
      <c r="D2567" s="8">
        <f t="shared" ca="1" si="394"/>
        <v>7</v>
      </c>
      <c r="E2567" s="50">
        <f t="shared" ca="1" si="396"/>
        <v>2</v>
      </c>
      <c r="F2567" s="2" t="str">
        <f t="shared" ca="1" si="395"/>
        <v/>
      </c>
      <c r="BD2567" s="49">
        <f t="shared" ca="1" si="390"/>
        <v>2595</v>
      </c>
      <c r="BE2567" s="3">
        <f t="shared" ref="BE2567:BE2630" ca="1" si="397">IF(ISNUMBER(BD2567),(BD2567-0.5)/$BK$4,"")</f>
        <v>0.25945000000000001</v>
      </c>
      <c r="BF2567" s="3">
        <f t="shared" ca="1" si="391"/>
        <v>-0.6450419512753276</v>
      </c>
      <c r="BG2567" s="9">
        <f t="shared" ca="1" si="392"/>
        <v>2</v>
      </c>
      <c r="BH2567" s="6">
        <f ca="1">IF(ISNUMBER('Descriptive Stats'!BF2567),'Descriptive Stats'!BF2567,#N/A)</f>
        <v>-0.6450419512753276</v>
      </c>
      <c r="BI2567" s="6">
        <f ca="1">IF(ISNUMBER('Descriptive Stats'!E2567),'Descriptive Stats'!E2567,#N/A)</f>
        <v>2</v>
      </c>
    </row>
    <row r="2568" spans="1:61" ht="14.4" x14ac:dyDescent="0.3">
      <c r="A2568" s="2">
        <f>ROW()</f>
        <v>2568</v>
      </c>
      <c r="B2568" s="56"/>
      <c r="C2568" s="8">
        <f t="shared" ca="1" si="393"/>
        <v>3</v>
      </c>
      <c r="D2568" s="8">
        <f t="shared" ca="1" si="394"/>
        <v>2</v>
      </c>
      <c r="E2568" s="50">
        <f t="shared" ca="1" si="396"/>
        <v>15</v>
      </c>
      <c r="F2568" s="2" t="str">
        <f t="shared" ca="1" si="395"/>
        <v/>
      </c>
      <c r="BD2568" s="49">
        <f t="shared" ref="BD2568:BD2631" ca="1" si="398">IF(ISNUMBER(BG2568),_xlfn.RANK.AVG(BG2568,$BG$2:$BG$5414,1),"")</f>
        <v>5051.5</v>
      </c>
      <c r="BE2568" s="3">
        <f t="shared" ca="1" si="397"/>
        <v>0.50509999999999999</v>
      </c>
      <c r="BF2568" s="3">
        <f t="shared" ca="1" si="391"/>
        <v>1.2784152420787677E-2</v>
      </c>
      <c r="BG2568" s="9">
        <f t="shared" ca="1" si="392"/>
        <v>15</v>
      </c>
      <c r="BH2568" s="6">
        <f ca="1">IF(ISNUMBER('Descriptive Stats'!BF2568),'Descriptive Stats'!BF2568,#N/A)</f>
        <v>1.2784152420787677E-2</v>
      </c>
      <c r="BI2568" s="6">
        <f ca="1">IF(ISNUMBER('Descriptive Stats'!E2568),'Descriptive Stats'!E2568,#N/A)</f>
        <v>15</v>
      </c>
    </row>
    <row r="2569" spans="1:61" ht="14.4" x14ac:dyDescent="0.3">
      <c r="A2569" s="2">
        <f>ROW()</f>
        <v>2569</v>
      </c>
      <c r="B2569" s="56"/>
      <c r="C2569" s="8">
        <f t="shared" ca="1" si="393"/>
        <v>24</v>
      </c>
      <c r="D2569" s="8">
        <f t="shared" ca="1" si="394"/>
        <v>15</v>
      </c>
      <c r="E2569" s="50">
        <f t="shared" ca="1" si="396"/>
        <v>15</v>
      </c>
      <c r="F2569" s="2" t="str">
        <f t="shared" ca="1" si="395"/>
        <v/>
      </c>
      <c r="BD2569" s="49">
        <f t="shared" ca="1" si="398"/>
        <v>5051.5</v>
      </c>
      <c r="BE2569" s="3">
        <f t="shared" ca="1" si="397"/>
        <v>0.50509999999999999</v>
      </c>
      <c r="BF2569" s="3">
        <f t="shared" ref="BF2569:BF2632" ca="1" si="399">IF(ISNUMBER(BE2569),_xlfn.NORM.INV(BE2569,0,1),"")</f>
        <v>1.2784152420787677E-2</v>
      </c>
      <c r="BG2569" s="9">
        <f t="shared" ref="BG2569:BG2632" ca="1" si="400">IF(ISNUMBER(E2569),E2569,"")</f>
        <v>15</v>
      </c>
      <c r="BH2569" s="6">
        <f ca="1">IF(ISNUMBER('Descriptive Stats'!BF2569),'Descriptive Stats'!BF2569,#N/A)</f>
        <v>1.2784152420787677E-2</v>
      </c>
      <c r="BI2569" s="6">
        <f ca="1">IF(ISNUMBER('Descriptive Stats'!E2569),'Descriptive Stats'!E2569,#N/A)</f>
        <v>15</v>
      </c>
    </row>
    <row r="2570" spans="1:61" ht="14.4" x14ac:dyDescent="0.3">
      <c r="A2570" s="2">
        <f>ROW()</f>
        <v>2570</v>
      </c>
      <c r="B2570" s="56"/>
      <c r="C2570" s="8">
        <f t="shared" ca="1" si="393"/>
        <v>24</v>
      </c>
      <c r="D2570" s="8">
        <f t="shared" ca="1" si="394"/>
        <v>15</v>
      </c>
      <c r="E2570" s="50">
        <f t="shared" ca="1" si="396"/>
        <v>15</v>
      </c>
      <c r="F2570" s="2" t="str">
        <f t="shared" ca="1" si="395"/>
        <v/>
      </c>
      <c r="BD2570" s="49">
        <f t="shared" ca="1" si="398"/>
        <v>5051.5</v>
      </c>
      <c r="BE2570" s="3">
        <f t="shared" ca="1" si="397"/>
        <v>0.50509999999999999</v>
      </c>
      <c r="BF2570" s="3">
        <f t="shared" ca="1" si="399"/>
        <v>1.2784152420787677E-2</v>
      </c>
      <c r="BG2570" s="9">
        <f t="shared" ca="1" si="400"/>
        <v>15</v>
      </c>
      <c r="BH2570" s="6">
        <f ca="1">IF(ISNUMBER('Descriptive Stats'!BF2570),'Descriptive Stats'!BF2570,#N/A)</f>
        <v>1.2784152420787677E-2</v>
      </c>
      <c r="BI2570" s="6">
        <f ca="1">IF(ISNUMBER('Descriptive Stats'!E2570),'Descriptive Stats'!E2570,#N/A)</f>
        <v>15</v>
      </c>
    </row>
    <row r="2571" spans="1:61" ht="14.4" x14ac:dyDescent="0.3">
      <c r="A2571" s="2">
        <f>ROW()</f>
        <v>2571</v>
      </c>
      <c r="B2571" s="56"/>
      <c r="C2571" s="8">
        <f t="shared" ca="1" si="393"/>
        <v>24</v>
      </c>
      <c r="D2571" s="8">
        <f t="shared" ca="1" si="394"/>
        <v>15</v>
      </c>
      <c r="E2571" s="50">
        <f t="shared" ca="1" si="396"/>
        <v>0</v>
      </c>
      <c r="F2571" s="2" t="str">
        <f t="shared" ca="1" si="395"/>
        <v/>
      </c>
      <c r="BD2571" s="49">
        <f t="shared" ca="1" si="398"/>
        <v>815.5</v>
      </c>
      <c r="BE2571" s="3">
        <f t="shared" ca="1" si="397"/>
        <v>8.1500000000000003E-2</v>
      </c>
      <c r="BF2571" s="3">
        <f t="shared" ca="1" si="399"/>
        <v>-1.3950525282585462</v>
      </c>
      <c r="BG2571" s="9">
        <f t="shared" ca="1" si="400"/>
        <v>0</v>
      </c>
      <c r="BH2571" s="6">
        <f ca="1">IF(ISNUMBER('Descriptive Stats'!BF2571),'Descriptive Stats'!BF2571,#N/A)</f>
        <v>-1.3950525282585462</v>
      </c>
      <c r="BI2571" s="6">
        <f ca="1">IF(ISNUMBER('Descriptive Stats'!E2571),'Descriptive Stats'!E2571,#N/A)</f>
        <v>0</v>
      </c>
    </row>
    <row r="2572" spans="1:61" ht="14.4" x14ac:dyDescent="0.3">
      <c r="A2572" s="2">
        <f>ROW()</f>
        <v>2572</v>
      </c>
      <c r="B2572" s="56"/>
      <c r="C2572" s="8">
        <f t="shared" ca="1" si="393"/>
        <v>15</v>
      </c>
      <c r="D2572" s="8">
        <f t="shared" ca="1" si="394"/>
        <v>0</v>
      </c>
      <c r="E2572" s="50">
        <f t="shared" ca="1" si="396"/>
        <v>2</v>
      </c>
      <c r="F2572" s="2" t="str">
        <f t="shared" ca="1" si="395"/>
        <v/>
      </c>
      <c r="BD2572" s="49">
        <f t="shared" ca="1" si="398"/>
        <v>2595</v>
      </c>
      <c r="BE2572" s="3">
        <f t="shared" ca="1" si="397"/>
        <v>0.25945000000000001</v>
      </c>
      <c r="BF2572" s="3">
        <f t="shared" ca="1" si="399"/>
        <v>-0.6450419512753276</v>
      </c>
      <c r="BG2572" s="9">
        <f t="shared" ca="1" si="400"/>
        <v>2</v>
      </c>
      <c r="BH2572" s="6">
        <f ca="1">IF(ISNUMBER('Descriptive Stats'!BF2572),'Descriptive Stats'!BF2572,#N/A)</f>
        <v>-0.6450419512753276</v>
      </c>
      <c r="BI2572" s="6">
        <f ca="1">IF(ISNUMBER('Descriptive Stats'!E2572),'Descriptive Stats'!E2572,#N/A)</f>
        <v>2</v>
      </c>
    </row>
    <row r="2573" spans="1:61" ht="14.4" x14ac:dyDescent="0.3">
      <c r="A2573" s="2">
        <f>ROW()</f>
        <v>2573</v>
      </c>
      <c r="B2573" s="56"/>
      <c r="C2573" s="8">
        <f t="shared" ca="1" si="393"/>
        <v>9</v>
      </c>
      <c r="D2573" s="8">
        <f t="shared" ca="1" si="394"/>
        <v>2</v>
      </c>
      <c r="E2573" s="50">
        <f t="shared" ca="1" si="396"/>
        <v>1</v>
      </c>
      <c r="F2573" s="2" t="str">
        <f t="shared" ca="1" si="395"/>
        <v/>
      </c>
      <c r="BD2573" s="49">
        <f t="shared" ca="1" si="398"/>
        <v>1871</v>
      </c>
      <c r="BE2573" s="3">
        <f t="shared" ca="1" si="397"/>
        <v>0.18704999999999999</v>
      </c>
      <c r="BF2573" s="3">
        <f t="shared" ca="1" si="399"/>
        <v>-0.88881967520906158</v>
      </c>
      <c r="BG2573" s="9">
        <f t="shared" ca="1" si="400"/>
        <v>1</v>
      </c>
      <c r="BH2573" s="6">
        <f ca="1">IF(ISNUMBER('Descriptive Stats'!BF2573),'Descriptive Stats'!BF2573,#N/A)</f>
        <v>-0.88881967520906158</v>
      </c>
      <c r="BI2573" s="6">
        <f ca="1">IF(ISNUMBER('Descriptive Stats'!E2573),'Descriptive Stats'!E2573,#N/A)</f>
        <v>1</v>
      </c>
    </row>
    <row r="2574" spans="1:61" ht="14.4" x14ac:dyDescent="0.3">
      <c r="A2574" s="2">
        <f>ROW()</f>
        <v>2574</v>
      </c>
      <c r="B2574" s="56"/>
      <c r="C2574" s="8">
        <f t="shared" ca="1" si="393"/>
        <v>12</v>
      </c>
      <c r="D2574" s="8">
        <f t="shared" ca="1" si="394"/>
        <v>1</v>
      </c>
      <c r="E2574" s="50">
        <f t="shared" ca="1" si="396"/>
        <v>0</v>
      </c>
      <c r="F2574" s="2" t="str">
        <f t="shared" ca="1" si="395"/>
        <v/>
      </c>
      <c r="BD2574" s="49">
        <f t="shared" ca="1" si="398"/>
        <v>815.5</v>
      </c>
      <c r="BE2574" s="3">
        <f t="shared" ca="1" si="397"/>
        <v>8.1500000000000003E-2</v>
      </c>
      <c r="BF2574" s="3">
        <f t="shared" ca="1" si="399"/>
        <v>-1.3950525282585462</v>
      </c>
      <c r="BG2574" s="9">
        <f t="shared" ca="1" si="400"/>
        <v>0</v>
      </c>
      <c r="BH2574" s="6">
        <f ca="1">IF(ISNUMBER('Descriptive Stats'!BF2574),'Descriptive Stats'!BF2574,#N/A)</f>
        <v>-1.3950525282585462</v>
      </c>
      <c r="BI2574" s="6">
        <f ca="1">IF(ISNUMBER('Descriptive Stats'!E2574),'Descriptive Stats'!E2574,#N/A)</f>
        <v>0</v>
      </c>
    </row>
    <row r="2575" spans="1:61" ht="14.4" x14ac:dyDescent="0.3">
      <c r="A2575" s="2">
        <f>ROW()</f>
        <v>2575</v>
      </c>
      <c r="B2575" s="56"/>
      <c r="C2575" s="8">
        <f t="shared" ca="1" si="393"/>
        <v>14</v>
      </c>
      <c r="D2575" s="8">
        <f t="shared" ca="1" si="394"/>
        <v>0</v>
      </c>
      <c r="E2575" s="50">
        <f t="shared" ca="1" si="396"/>
        <v>0</v>
      </c>
      <c r="F2575" s="2" t="str">
        <f t="shared" ca="1" si="395"/>
        <v/>
      </c>
      <c r="BD2575" s="49">
        <f t="shared" ca="1" si="398"/>
        <v>815.5</v>
      </c>
      <c r="BE2575" s="3">
        <f t="shared" ca="1" si="397"/>
        <v>8.1500000000000003E-2</v>
      </c>
      <c r="BF2575" s="3">
        <f t="shared" ca="1" si="399"/>
        <v>-1.3950525282585462</v>
      </c>
      <c r="BG2575" s="9">
        <f t="shared" ca="1" si="400"/>
        <v>0</v>
      </c>
      <c r="BH2575" s="6">
        <f ca="1">IF(ISNUMBER('Descriptive Stats'!BF2575),'Descriptive Stats'!BF2575,#N/A)</f>
        <v>-1.3950525282585462</v>
      </c>
      <c r="BI2575" s="6">
        <f ca="1">IF(ISNUMBER('Descriptive Stats'!E2575),'Descriptive Stats'!E2575,#N/A)</f>
        <v>0</v>
      </c>
    </row>
    <row r="2576" spans="1:61" ht="14.4" x14ac:dyDescent="0.3">
      <c r="A2576" s="2">
        <f>ROW()</f>
        <v>2576</v>
      </c>
      <c r="B2576" s="56"/>
      <c r="C2576" s="8">
        <f t="shared" ca="1" si="393"/>
        <v>20</v>
      </c>
      <c r="D2576" s="8">
        <f t="shared" ca="1" si="394"/>
        <v>0</v>
      </c>
      <c r="E2576" s="50">
        <f t="shared" ca="1" si="396"/>
        <v>1</v>
      </c>
      <c r="F2576" s="2" t="str">
        <f t="shared" ca="1" si="395"/>
        <v/>
      </c>
      <c r="BD2576" s="49">
        <f t="shared" ca="1" si="398"/>
        <v>1871</v>
      </c>
      <c r="BE2576" s="3">
        <f t="shared" ca="1" si="397"/>
        <v>0.18704999999999999</v>
      </c>
      <c r="BF2576" s="3">
        <f t="shared" ca="1" si="399"/>
        <v>-0.88881967520906158</v>
      </c>
      <c r="BG2576" s="9">
        <f t="shared" ca="1" si="400"/>
        <v>1</v>
      </c>
      <c r="BH2576" s="6">
        <f ca="1">IF(ISNUMBER('Descriptive Stats'!BF2576),'Descriptive Stats'!BF2576,#N/A)</f>
        <v>-0.88881967520906158</v>
      </c>
      <c r="BI2576" s="6">
        <f ca="1">IF(ISNUMBER('Descriptive Stats'!E2576),'Descriptive Stats'!E2576,#N/A)</f>
        <v>1</v>
      </c>
    </row>
    <row r="2577" spans="1:61" ht="14.4" x14ac:dyDescent="0.3">
      <c r="A2577" s="2">
        <f>ROW()</f>
        <v>2577</v>
      </c>
      <c r="B2577" s="56"/>
      <c r="C2577" s="8">
        <f t="shared" ref="C2577:C2640" ca="1" si="401">RANDBETWEEN(2,COUNT(B:B))</f>
        <v>12</v>
      </c>
      <c r="D2577" s="8">
        <f t="shared" ref="D2577:D2640" ca="1" si="402">VLOOKUP(C2577,A:B,2,TRUE)</f>
        <v>1</v>
      </c>
      <c r="E2577" s="50">
        <f t="shared" ca="1" si="396"/>
        <v>2</v>
      </c>
      <c r="F2577" s="2" t="str">
        <f t="shared" ref="F2577:F2640" ca="1" si="403">IF(ISNUMBER(E2577),IF(OR(E2577&lt;$K$16,E2577&gt;$K$14),"X",""),"")</f>
        <v/>
      </c>
      <c r="BD2577" s="49">
        <f t="shared" ca="1" si="398"/>
        <v>2595</v>
      </c>
      <c r="BE2577" s="3">
        <f t="shared" ca="1" si="397"/>
        <v>0.25945000000000001</v>
      </c>
      <c r="BF2577" s="3">
        <f t="shared" ca="1" si="399"/>
        <v>-0.6450419512753276</v>
      </c>
      <c r="BG2577" s="9">
        <f t="shared" ca="1" si="400"/>
        <v>2</v>
      </c>
      <c r="BH2577" s="6">
        <f ca="1">IF(ISNUMBER('Descriptive Stats'!BF2577),'Descriptive Stats'!BF2577,#N/A)</f>
        <v>-0.6450419512753276</v>
      </c>
      <c r="BI2577" s="6">
        <f ca="1">IF(ISNUMBER('Descriptive Stats'!E2577),'Descriptive Stats'!E2577,#N/A)</f>
        <v>2</v>
      </c>
    </row>
    <row r="2578" spans="1:61" ht="14.4" x14ac:dyDescent="0.3">
      <c r="A2578" s="2">
        <f>ROW()</f>
        <v>2578</v>
      </c>
      <c r="B2578" s="56"/>
      <c r="C2578" s="8">
        <f t="shared" ca="1" si="401"/>
        <v>21</v>
      </c>
      <c r="D2578" s="8">
        <f t="shared" ca="1" si="402"/>
        <v>2</v>
      </c>
      <c r="E2578" s="50">
        <f t="shared" ca="1" si="396"/>
        <v>7</v>
      </c>
      <c r="F2578" s="2" t="str">
        <f t="shared" ca="1" si="403"/>
        <v/>
      </c>
      <c r="BD2578" s="49">
        <f t="shared" ca="1" si="398"/>
        <v>4473.5</v>
      </c>
      <c r="BE2578" s="3">
        <f t="shared" ca="1" si="397"/>
        <v>0.44729999999999998</v>
      </c>
      <c r="BF2578" s="3">
        <f t="shared" ca="1" si="399"/>
        <v>-0.13248586824472414</v>
      </c>
      <c r="BG2578" s="9">
        <f t="shared" ca="1" si="400"/>
        <v>7</v>
      </c>
      <c r="BH2578" s="6">
        <f ca="1">IF(ISNUMBER('Descriptive Stats'!BF2578),'Descriptive Stats'!BF2578,#N/A)</f>
        <v>-0.13248586824472414</v>
      </c>
      <c r="BI2578" s="6">
        <f ca="1">IF(ISNUMBER('Descriptive Stats'!E2578),'Descriptive Stats'!E2578,#N/A)</f>
        <v>7</v>
      </c>
    </row>
    <row r="2579" spans="1:61" ht="14.4" x14ac:dyDescent="0.3">
      <c r="A2579" s="2">
        <f>ROW()</f>
        <v>2579</v>
      </c>
      <c r="B2579" s="56"/>
      <c r="C2579" s="8">
        <f t="shared" ca="1" si="401"/>
        <v>19</v>
      </c>
      <c r="D2579" s="8">
        <f t="shared" ca="1" si="402"/>
        <v>7</v>
      </c>
      <c r="E2579" s="50">
        <f t="shared" ca="1" si="396"/>
        <v>0</v>
      </c>
      <c r="F2579" s="2" t="str">
        <f t="shared" ca="1" si="403"/>
        <v/>
      </c>
      <c r="BD2579" s="49">
        <f t="shared" ca="1" si="398"/>
        <v>815.5</v>
      </c>
      <c r="BE2579" s="3">
        <f t="shared" ca="1" si="397"/>
        <v>8.1500000000000003E-2</v>
      </c>
      <c r="BF2579" s="3">
        <f t="shared" ca="1" si="399"/>
        <v>-1.3950525282585462</v>
      </c>
      <c r="BG2579" s="9">
        <f t="shared" ca="1" si="400"/>
        <v>0</v>
      </c>
      <c r="BH2579" s="6">
        <f ca="1">IF(ISNUMBER('Descriptive Stats'!BF2579),'Descriptive Stats'!BF2579,#N/A)</f>
        <v>-1.3950525282585462</v>
      </c>
      <c r="BI2579" s="6">
        <f ca="1">IF(ISNUMBER('Descriptive Stats'!E2579),'Descriptive Stats'!E2579,#N/A)</f>
        <v>0</v>
      </c>
    </row>
    <row r="2580" spans="1:61" ht="14.4" x14ac:dyDescent="0.3">
      <c r="A2580" s="2">
        <f>ROW()</f>
        <v>2580</v>
      </c>
      <c r="B2580" s="56"/>
      <c r="C2580" s="8">
        <f t="shared" ca="1" si="401"/>
        <v>15</v>
      </c>
      <c r="D2580" s="8">
        <f t="shared" ca="1" si="402"/>
        <v>0</v>
      </c>
      <c r="E2580" s="50">
        <f t="shared" ca="1" si="396"/>
        <v>2</v>
      </c>
      <c r="F2580" s="2" t="str">
        <f t="shared" ca="1" si="403"/>
        <v/>
      </c>
      <c r="BD2580" s="49">
        <f t="shared" ca="1" si="398"/>
        <v>2595</v>
      </c>
      <c r="BE2580" s="3">
        <f t="shared" ca="1" si="397"/>
        <v>0.25945000000000001</v>
      </c>
      <c r="BF2580" s="3">
        <f t="shared" ca="1" si="399"/>
        <v>-0.6450419512753276</v>
      </c>
      <c r="BG2580" s="9">
        <f t="shared" ca="1" si="400"/>
        <v>2</v>
      </c>
      <c r="BH2580" s="6">
        <f ca="1">IF(ISNUMBER('Descriptive Stats'!BF2580),'Descriptive Stats'!BF2580,#N/A)</f>
        <v>-0.6450419512753276</v>
      </c>
      <c r="BI2580" s="6">
        <f ca="1">IF(ISNUMBER('Descriptive Stats'!E2580),'Descriptive Stats'!E2580,#N/A)</f>
        <v>2</v>
      </c>
    </row>
    <row r="2581" spans="1:61" ht="14.4" x14ac:dyDescent="0.3">
      <c r="A2581" s="2">
        <f>ROW()</f>
        <v>2581</v>
      </c>
      <c r="B2581" s="56"/>
      <c r="C2581" s="8">
        <f t="shared" ca="1" si="401"/>
        <v>21</v>
      </c>
      <c r="D2581" s="8">
        <f t="shared" ca="1" si="402"/>
        <v>2</v>
      </c>
      <c r="E2581" s="50">
        <f t="shared" ca="1" si="396"/>
        <v>1</v>
      </c>
      <c r="F2581" s="2" t="str">
        <f t="shared" ca="1" si="403"/>
        <v/>
      </c>
      <c r="BD2581" s="49">
        <f t="shared" ca="1" si="398"/>
        <v>1871</v>
      </c>
      <c r="BE2581" s="3">
        <f t="shared" ca="1" si="397"/>
        <v>0.18704999999999999</v>
      </c>
      <c r="BF2581" s="3">
        <f t="shared" ca="1" si="399"/>
        <v>-0.88881967520906158</v>
      </c>
      <c r="BG2581" s="9">
        <f t="shared" ca="1" si="400"/>
        <v>1</v>
      </c>
      <c r="BH2581" s="6">
        <f ca="1">IF(ISNUMBER('Descriptive Stats'!BF2581),'Descriptive Stats'!BF2581,#N/A)</f>
        <v>-0.88881967520906158</v>
      </c>
      <c r="BI2581" s="6">
        <f ca="1">IF(ISNUMBER('Descriptive Stats'!E2581),'Descriptive Stats'!E2581,#N/A)</f>
        <v>1</v>
      </c>
    </row>
    <row r="2582" spans="1:61" ht="14.4" x14ac:dyDescent="0.3">
      <c r="A2582" s="2">
        <f>ROW()</f>
        <v>2582</v>
      </c>
      <c r="B2582" s="56"/>
      <c r="C2582" s="8">
        <f t="shared" ca="1" si="401"/>
        <v>12</v>
      </c>
      <c r="D2582" s="8">
        <f t="shared" ca="1" si="402"/>
        <v>1</v>
      </c>
      <c r="E2582" s="50">
        <f t="shared" ca="1" si="396"/>
        <v>2</v>
      </c>
      <c r="F2582" s="2" t="str">
        <f t="shared" ca="1" si="403"/>
        <v/>
      </c>
      <c r="BD2582" s="49">
        <f t="shared" ca="1" si="398"/>
        <v>2595</v>
      </c>
      <c r="BE2582" s="3">
        <f t="shared" ca="1" si="397"/>
        <v>0.25945000000000001</v>
      </c>
      <c r="BF2582" s="3">
        <f t="shared" ca="1" si="399"/>
        <v>-0.6450419512753276</v>
      </c>
      <c r="BG2582" s="9">
        <f t="shared" ca="1" si="400"/>
        <v>2</v>
      </c>
      <c r="BH2582" s="6">
        <f ca="1">IF(ISNUMBER('Descriptive Stats'!BF2582),'Descriptive Stats'!BF2582,#N/A)</f>
        <v>-0.6450419512753276</v>
      </c>
      <c r="BI2582" s="6">
        <f ca="1">IF(ISNUMBER('Descriptive Stats'!E2582),'Descriptive Stats'!E2582,#N/A)</f>
        <v>2</v>
      </c>
    </row>
    <row r="2583" spans="1:61" ht="14.4" x14ac:dyDescent="0.3">
      <c r="A2583" s="2">
        <f>ROW()</f>
        <v>2583</v>
      </c>
      <c r="B2583" s="56"/>
      <c r="C2583" s="8">
        <f t="shared" ca="1" si="401"/>
        <v>17</v>
      </c>
      <c r="D2583" s="8">
        <f t="shared" ca="1" si="402"/>
        <v>2</v>
      </c>
      <c r="E2583" s="50">
        <f t="shared" ca="1" si="396"/>
        <v>1</v>
      </c>
      <c r="F2583" s="2" t="str">
        <f t="shared" ca="1" si="403"/>
        <v/>
      </c>
      <c r="BD2583" s="49">
        <f t="shared" ca="1" si="398"/>
        <v>1871</v>
      </c>
      <c r="BE2583" s="3">
        <f t="shared" ca="1" si="397"/>
        <v>0.18704999999999999</v>
      </c>
      <c r="BF2583" s="3">
        <f t="shared" ca="1" si="399"/>
        <v>-0.88881967520906158</v>
      </c>
      <c r="BG2583" s="9">
        <f t="shared" ca="1" si="400"/>
        <v>1</v>
      </c>
      <c r="BH2583" s="6">
        <f ca="1">IF(ISNUMBER('Descriptive Stats'!BF2583),'Descriptive Stats'!BF2583,#N/A)</f>
        <v>-0.88881967520906158</v>
      </c>
      <c r="BI2583" s="6">
        <f ca="1">IF(ISNUMBER('Descriptive Stats'!E2583),'Descriptive Stats'!E2583,#N/A)</f>
        <v>1</v>
      </c>
    </row>
    <row r="2584" spans="1:61" ht="14.4" x14ac:dyDescent="0.3">
      <c r="A2584" s="2">
        <f>ROW()</f>
        <v>2584</v>
      </c>
      <c r="B2584" s="56"/>
      <c r="C2584" s="8">
        <f t="shared" ca="1" si="401"/>
        <v>12</v>
      </c>
      <c r="D2584" s="8">
        <f t="shared" ca="1" si="402"/>
        <v>1</v>
      </c>
      <c r="E2584" s="50">
        <f t="shared" ca="1" si="396"/>
        <v>9</v>
      </c>
      <c r="F2584" s="2" t="str">
        <f t="shared" ca="1" si="403"/>
        <v/>
      </c>
      <c r="BD2584" s="49">
        <f t="shared" ca="1" si="398"/>
        <v>4819</v>
      </c>
      <c r="BE2584" s="3">
        <f t="shared" ca="1" si="397"/>
        <v>0.48185</v>
      </c>
      <c r="BF2584" s="3">
        <f t="shared" ca="1" si="399"/>
        <v>-4.5511009098988427E-2</v>
      </c>
      <c r="BG2584" s="9">
        <f t="shared" ca="1" si="400"/>
        <v>9</v>
      </c>
      <c r="BH2584" s="6">
        <f ca="1">IF(ISNUMBER('Descriptive Stats'!BF2584),'Descriptive Stats'!BF2584,#N/A)</f>
        <v>-4.5511009098988427E-2</v>
      </c>
      <c r="BI2584" s="6">
        <f ca="1">IF(ISNUMBER('Descriptive Stats'!E2584),'Descriptive Stats'!E2584,#N/A)</f>
        <v>9</v>
      </c>
    </row>
    <row r="2585" spans="1:61" ht="14.4" x14ac:dyDescent="0.3">
      <c r="A2585" s="2">
        <f>ROW()</f>
        <v>2585</v>
      </c>
      <c r="B2585" s="56"/>
      <c r="C2585" s="8">
        <f t="shared" ca="1" si="401"/>
        <v>23</v>
      </c>
      <c r="D2585" s="8">
        <f t="shared" ca="1" si="402"/>
        <v>9</v>
      </c>
      <c r="E2585" s="50">
        <f t="shared" ca="1" si="396"/>
        <v>0</v>
      </c>
      <c r="F2585" s="2" t="str">
        <f t="shared" ca="1" si="403"/>
        <v/>
      </c>
      <c r="BD2585" s="49">
        <f t="shared" ca="1" si="398"/>
        <v>815.5</v>
      </c>
      <c r="BE2585" s="3">
        <f t="shared" ca="1" si="397"/>
        <v>8.1500000000000003E-2</v>
      </c>
      <c r="BF2585" s="3">
        <f t="shared" ca="1" si="399"/>
        <v>-1.3950525282585462</v>
      </c>
      <c r="BG2585" s="9">
        <f t="shared" ca="1" si="400"/>
        <v>0</v>
      </c>
      <c r="BH2585" s="6">
        <f ca="1">IF(ISNUMBER('Descriptive Stats'!BF2585),'Descriptive Stats'!BF2585,#N/A)</f>
        <v>-1.3950525282585462</v>
      </c>
      <c r="BI2585" s="6">
        <f ca="1">IF(ISNUMBER('Descriptive Stats'!E2585),'Descriptive Stats'!E2585,#N/A)</f>
        <v>0</v>
      </c>
    </row>
    <row r="2586" spans="1:61" ht="14.4" x14ac:dyDescent="0.3">
      <c r="A2586" s="2">
        <f>ROW()</f>
        <v>2586</v>
      </c>
      <c r="B2586" s="56"/>
      <c r="C2586" s="8">
        <f t="shared" ca="1" si="401"/>
        <v>22</v>
      </c>
      <c r="D2586" s="8">
        <f t="shared" ca="1" si="402"/>
        <v>0</v>
      </c>
      <c r="E2586" s="50">
        <f t="shared" ca="1" si="396"/>
        <v>0</v>
      </c>
      <c r="F2586" s="2" t="str">
        <f t="shared" ca="1" si="403"/>
        <v/>
      </c>
      <c r="BD2586" s="49">
        <f t="shared" ca="1" si="398"/>
        <v>815.5</v>
      </c>
      <c r="BE2586" s="3">
        <f t="shared" ca="1" si="397"/>
        <v>8.1500000000000003E-2</v>
      </c>
      <c r="BF2586" s="3">
        <f t="shared" ca="1" si="399"/>
        <v>-1.3950525282585462</v>
      </c>
      <c r="BG2586" s="9">
        <f t="shared" ca="1" si="400"/>
        <v>0</v>
      </c>
      <c r="BH2586" s="6">
        <f ca="1">IF(ISNUMBER('Descriptive Stats'!BF2586),'Descriptive Stats'!BF2586,#N/A)</f>
        <v>-1.3950525282585462</v>
      </c>
      <c r="BI2586" s="6">
        <f ca="1">IF(ISNUMBER('Descriptive Stats'!E2586),'Descriptive Stats'!E2586,#N/A)</f>
        <v>0</v>
      </c>
    </row>
    <row r="2587" spans="1:61" ht="14.4" x14ac:dyDescent="0.3">
      <c r="A2587" s="2">
        <f>ROW()</f>
        <v>2587</v>
      </c>
      <c r="B2587" s="56"/>
      <c r="C2587" s="8">
        <f t="shared" ca="1" si="401"/>
        <v>14</v>
      </c>
      <c r="D2587" s="8">
        <f t="shared" ca="1" si="402"/>
        <v>0</v>
      </c>
      <c r="E2587" s="50">
        <f t="shared" ca="1" si="396"/>
        <v>0</v>
      </c>
      <c r="F2587" s="2" t="str">
        <f t="shared" ca="1" si="403"/>
        <v/>
      </c>
      <c r="BD2587" s="49">
        <f t="shared" ca="1" si="398"/>
        <v>815.5</v>
      </c>
      <c r="BE2587" s="3">
        <f t="shared" ca="1" si="397"/>
        <v>8.1500000000000003E-2</v>
      </c>
      <c r="BF2587" s="3">
        <f t="shared" ca="1" si="399"/>
        <v>-1.3950525282585462</v>
      </c>
      <c r="BG2587" s="9">
        <f t="shared" ca="1" si="400"/>
        <v>0</v>
      </c>
      <c r="BH2587" s="6">
        <f ca="1">IF(ISNUMBER('Descriptive Stats'!BF2587),'Descriptive Stats'!BF2587,#N/A)</f>
        <v>-1.3950525282585462</v>
      </c>
      <c r="BI2587" s="6">
        <f ca="1">IF(ISNUMBER('Descriptive Stats'!E2587),'Descriptive Stats'!E2587,#N/A)</f>
        <v>0</v>
      </c>
    </row>
    <row r="2588" spans="1:61" ht="14.4" x14ac:dyDescent="0.3">
      <c r="A2588" s="2">
        <f>ROW()</f>
        <v>2588</v>
      </c>
      <c r="B2588" s="56"/>
      <c r="C2588" s="8">
        <f t="shared" ca="1" si="401"/>
        <v>18</v>
      </c>
      <c r="D2588" s="8">
        <f t="shared" ca="1" si="402"/>
        <v>0</v>
      </c>
      <c r="E2588" s="50">
        <f t="shared" ca="1" si="396"/>
        <v>1</v>
      </c>
      <c r="F2588" s="2" t="str">
        <f t="shared" ca="1" si="403"/>
        <v/>
      </c>
      <c r="BD2588" s="49">
        <f t="shared" ca="1" si="398"/>
        <v>1871</v>
      </c>
      <c r="BE2588" s="3">
        <f t="shared" ca="1" si="397"/>
        <v>0.18704999999999999</v>
      </c>
      <c r="BF2588" s="3">
        <f t="shared" ca="1" si="399"/>
        <v>-0.88881967520906158</v>
      </c>
      <c r="BG2588" s="9">
        <f t="shared" ca="1" si="400"/>
        <v>1</v>
      </c>
      <c r="BH2588" s="6">
        <f ca="1">IF(ISNUMBER('Descriptive Stats'!BF2588),'Descriptive Stats'!BF2588,#N/A)</f>
        <v>-0.88881967520906158</v>
      </c>
      <c r="BI2588" s="6">
        <f ca="1">IF(ISNUMBER('Descriptive Stats'!E2588),'Descriptive Stats'!E2588,#N/A)</f>
        <v>1</v>
      </c>
    </row>
    <row r="2589" spans="1:61" ht="14.4" x14ac:dyDescent="0.3">
      <c r="A2589" s="2">
        <f>ROW()</f>
        <v>2589</v>
      </c>
      <c r="B2589" s="56"/>
      <c r="C2589" s="8">
        <f t="shared" ca="1" si="401"/>
        <v>8</v>
      </c>
      <c r="D2589" s="8">
        <f t="shared" ca="1" si="402"/>
        <v>1</v>
      </c>
      <c r="E2589" s="50">
        <f t="shared" ca="1" si="396"/>
        <v>9</v>
      </c>
      <c r="F2589" s="2" t="str">
        <f t="shared" ca="1" si="403"/>
        <v/>
      </c>
      <c r="BD2589" s="49">
        <f t="shared" ca="1" si="398"/>
        <v>4819</v>
      </c>
      <c r="BE2589" s="3">
        <f t="shared" ca="1" si="397"/>
        <v>0.48185</v>
      </c>
      <c r="BF2589" s="3">
        <f t="shared" ca="1" si="399"/>
        <v>-4.5511009098988427E-2</v>
      </c>
      <c r="BG2589" s="9">
        <f t="shared" ca="1" si="400"/>
        <v>9</v>
      </c>
      <c r="BH2589" s="6">
        <f ca="1">IF(ISNUMBER('Descriptive Stats'!BF2589),'Descriptive Stats'!BF2589,#N/A)</f>
        <v>-4.5511009098988427E-2</v>
      </c>
      <c r="BI2589" s="6">
        <f ca="1">IF(ISNUMBER('Descriptive Stats'!E2589),'Descriptive Stats'!E2589,#N/A)</f>
        <v>9</v>
      </c>
    </row>
    <row r="2590" spans="1:61" ht="14.4" x14ac:dyDescent="0.3">
      <c r="A2590" s="2">
        <f>ROW()</f>
        <v>2590</v>
      </c>
      <c r="B2590" s="56"/>
      <c r="C2590" s="8">
        <f t="shared" ca="1" si="401"/>
        <v>23</v>
      </c>
      <c r="D2590" s="8">
        <f t="shared" ca="1" si="402"/>
        <v>9</v>
      </c>
      <c r="E2590" s="50">
        <f t="shared" ca="1" si="396"/>
        <v>2</v>
      </c>
      <c r="F2590" s="2" t="str">
        <f t="shared" ca="1" si="403"/>
        <v/>
      </c>
      <c r="BD2590" s="49">
        <f t="shared" ca="1" si="398"/>
        <v>2595</v>
      </c>
      <c r="BE2590" s="3">
        <f t="shared" ca="1" si="397"/>
        <v>0.25945000000000001</v>
      </c>
      <c r="BF2590" s="3">
        <f t="shared" ca="1" si="399"/>
        <v>-0.6450419512753276</v>
      </c>
      <c r="BG2590" s="9">
        <f t="shared" ca="1" si="400"/>
        <v>2</v>
      </c>
      <c r="BH2590" s="6">
        <f ca="1">IF(ISNUMBER('Descriptive Stats'!BF2590),'Descriptive Stats'!BF2590,#N/A)</f>
        <v>-0.6450419512753276</v>
      </c>
      <c r="BI2590" s="6">
        <f ca="1">IF(ISNUMBER('Descriptive Stats'!E2590),'Descriptive Stats'!E2590,#N/A)</f>
        <v>2</v>
      </c>
    </row>
    <row r="2591" spans="1:61" ht="14.4" x14ac:dyDescent="0.3">
      <c r="A2591" s="2">
        <f>ROW()</f>
        <v>2591</v>
      </c>
      <c r="B2591" s="56"/>
      <c r="C2591" s="8">
        <f t="shared" ca="1" si="401"/>
        <v>17</v>
      </c>
      <c r="D2591" s="8">
        <f t="shared" ca="1" si="402"/>
        <v>2</v>
      </c>
      <c r="E2591" s="50">
        <f t="shared" ca="1" si="396"/>
        <v>6</v>
      </c>
      <c r="F2591" s="2" t="str">
        <f t="shared" ca="1" si="403"/>
        <v/>
      </c>
      <c r="BD2591" s="49">
        <f t="shared" ca="1" si="398"/>
        <v>3900</v>
      </c>
      <c r="BE2591" s="3">
        <f t="shared" ca="1" si="397"/>
        <v>0.38995000000000002</v>
      </c>
      <c r="BF2591" s="3">
        <f t="shared" ca="1" si="399"/>
        <v>-0.2794493539703507</v>
      </c>
      <c r="BG2591" s="9">
        <f t="shared" ca="1" si="400"/>
        <v>6</v>
      </c>
      <c r="BH2591" s="6">
        <f ca="1">IF(ISNUMBER('Descriptive Stats'!BF2591),'Descriptive Stats'!BF2591,#N/A)</f>
        <v>-0.2794493539703507</v>
      </c>
      <c r="BI2591" s="6">
        <f ca="1">IF(ISNUMBER('Descriptive Stats'!E2591),'Descriptive Stats'!E2591,#N/A)</f>
        <v>6</v>
      </c>
    </row>
    <row r="2592" spans="1:61" ht="14.4" x14ac:dyDescent="0.3">
      <c r="A2592" s="2">
        <f>ROW()</f>
        <v>2592</v>
      </c>
      <c r="B2592" s="56"/>
      <c r="C2592" s="8">
        <f t="shared" ca="1" si="401"/>
        <v>2</v>
      </c>
      <c r="D2592" s="8">
        <f t="shared" ca="1" si="402"/>
        <v>6</v>
      </c>
      <c r="E2592" s="50">
        <f t="shared" ca="1" si="396"/>
        <v>2</v>
      </c>
      <c r="F2592" s="2" t="str">
        <f t="shared" ca="1" si="403"/>
        <v/>
      </c>
      <c r="BD2592" s="49">
        <f t="shared" ca="1" si="398"/>
        <v>2595</v>
      </c>
      <c r="BE2592" s="3">
        <f t="shared" ca="1" si="397"/>
        <v>0.25945000000000001</v>
      </c>
      <c r="BF2592" s="3">
        <f t="shared" ca="1" si="399"/>
        <v>-0.6450419512753276</v>
      </c>
      <c r="BG2592" s="9">
        <f t="shared" ca="1" si="400"/>
        <v>2</v>
      </c>
      <c r="BH2592" s="6">
        <f ca="1">IF(ISNUMBER('Descriptive Stats'!BF2592),'Descriptive Stats'!BF2592,#N/A)</f>
        <v>-0.6450419512753276</v>
      </c>
      <c r="BI2592" s="6">
        <f ca="1">IF(ISNUMBER('Descriptive Stats'!E2592),'Descriptive Stats'!E2592,#N/A)</f>
        <v>2</v>
      </c>
    </row>
    <row r="2593" spans="1:61" ht="14.4" x14ac:dyDescent="0.3">
      <c r="A2593" s="2">
        <f>ROW()</f>
        <v>2593</v>
      </c>
      <c r="B2593" s="56"/>
      <c r="C2593" s="8">
        <f t="shared" ca="1" si="401"/>
        <v>9</v>
      </c>
      <c r="D2593" s="8">
        <f t="shared" ca="1" si="402"/>
        <v>2</v>
      </c>
      <c r="E2593" s="50">
        <f t="shared" ca="1" si="396"/>
        <v>9</v>
      </c>
      <c r="F2593" s="2" t="str">
        <f t="shared" ca="1" si="403"/>
        <v/>
      </c>
      <c r="BD2593" s="49">
        <f t="shared" ca="1" si="398"/>
        <v>4819</v>
      </c>
      <c r="BE2593" s="3">
        <f t="shared" ca="1" si="397"/>
        <v>0.48185</v>
      </c>
      <c r="BF2593" s="3">
        <f t="shared" ca="1" si="399"/>
        <v>-4.5511009098988427E-2</v>
      </c>
      <c r="BG2593" s="9">
        <f t="shared" ca="1" si="400"/>
        <v>9</v>
      </c>
      <c r="BH2593" s="6">
        <f ca="1">IF(ISNUMBER('Descriptive Stats'!BF2593),'Descriptive Stats'!BF2593,#N/A)</f>
        <v>-4.5511009098988427E-2</v>
      </c>
      <c r="BI2593" s="6">
        <f ca="1">IF(ISNUMBER('Descriptive Stats'!E2593),'Descriptive Stats'!E2593,#N/A)</f>
        <v>9</v>
      </c>
    </row>
    <row r="2594" spans="1:61" ht="14.4" x14ac:dyDescent="0.3">
      <c r="A2594" s="2">
        <f>ROW()</f>
        <v>2594</v>
      </c>
      <c r="B2594" s="56"/>
      <c r="C2594" s="8">
        <f t="shared" ca="1" si="401"/>
        <v>23</v>
      </c>
      <c r="D2594" s="8">
        <f t="shared" ca="1" si="402"/>
        <v>9</v>
      </c>
      <c r="E2594" s="50">
        <f t="shared" ca="1" si="396"/>
        <v>0</v>
      </c>
      <c r="F2594" s="2" t="str">
        <f t="shared" ca="1" si="403"/>
        <v/>
      </c>
      <c r="BD2594" s="49">
        <f t="shared" ca="1" si="398"/>
        <v>815.5</v>
      </c>
      <c r="BE2594" s="3">
        <f t="shared" ca="1" si="397"/>
        <v>8.1500000000000003E-2</v>
      </c>
      <c r="BF2594" s="3">
        <f t="shared" ca="1" si="399"/>
        <v>-1.3950525282585462</v>
      </c>
      <c r="BG2594" s="9">
        <f t="shared" ca="1" si="400"/>
        <v>0</v>
      </c>
      <c r="BH2594" s="6">
        <f ca="1">IF(ISNUMBER('Descriptive Stats'!BF2594),'Descriptive Stats'!BF2594,#N/A)</f>
        <v>-1.3950525282585462</v>
      </c>
      <c r="BI2594" s="6">
        <f ca="1">IF(ISNUMBER('Descriptive Stats'!E2594),'Descriptive Stats'!E2594,#N/A)</f>
        <v>0</v>
      </c>
    </row>
    <row r="2595" spans="1:61" ht="14.4" x14ac:dyDescent="0.3">
      <c r="A2595" s="2">
        <f>ROW()</f>
        <v>2595</v>
      </c>
      <c r="B2595" s="56"/>
      <c r="C2595" s="8">
        <f t="shared" ca="1" si="401"/>
        <v>4</v>
      </c>
      <c r="D2595" s="8">
        <f t="shared" ca="1" si="402"/>
        <v>0</v>
      </c>
      <c r="E2595" s="50">
        <f t="shared" ca="1" si="396"/>
        <v>0</v>
      </c>
      <c r="F2595" s="2" t="str">
        <f t="shared" ca="1" si="403"/>
        <v/>
      </c>
      <c r="BD2595" s="49">
        <f t="shared" ca="1" si="398"/>
        <v>815.5</v>
      </c>
      <c r="BE2595" s="3">
        <f t="shared" ca="1" si="397"/>
        <v>8.1500000000000003E-2</v>
      </c>
      <c r="BF2595" s="3">
        <f t="shared" ca="1" si="399"/>
        <v>-1.3950525282585462</v>
      </c>
      <c r="BG2595" s="9">
        <f t="shared" ca="1" si="400"/>
        <v>0</v>
      </c>
      <c r="BH2595" s="6">
        <f ca="1">IF(ISNUMBER('Descriptive Stats'!BF2595),'Descriptive Stats'!BF2595,#N/A)</f>
        <v>-1.3950525282585462</v>
      </c>
      <c r="BI2595" s="6">
        <f ca="1">IF(ISNUMBER('Descriptive Stats'!E2595),'Descriptive Stats'!E2595,#N/A)</f>
        <v>0</v>
      </c>
    </row>
    <row r="2596" spans="1:61" ht="14.4" x14ac:dyDescent="0.3">
      <c r="A2596" s="2">
        <f>ROW()</f>
        <v>2596</v>
      </c>
      <c r="B2596" s="56"/>
      <c r="C2596" s="8">
        <f t="shared" ca="1" si="401"/>
        <v>18</v>
      </c>
      <c r="D2596" s="8">
        <f t="shared" ca="1" si="402"/>
        <v>0</v>
      </c>
      <c r="E2596" s="50">
        <f t="shared" ca="1" si="396"/>
        <v>2</v>
      </c>
      <c r="F2596" s="2" t="str">
        <f t="shared" ca="1" si="403"/>
        <v/>
      </c>
      <c r="BD2596" s="49">
        <f t="shared" ca="1" si="398"/>
        <v>2595</v>
      </c>
      <c r="BE2596" s="3">
        <f t="shared" ca="1" si="397"/>
        <v>0.25945000000000001</v>
      </c>
      <c r="BF2596" s="3">
        <f t="shared" ca="1" si="399"/>
        <v>-0.6450419512753276</v>
      </c>
      <c r="BG2596" s="9">
        <f t="shared" ca="1" si="400"/>
        <v>2</v>
      </c>
      <c r="BH2596" s="6">
        <f ca="1">IF(ISNUMBER('Descriptive Stats'!BF2596),'Descriptive Stats'!BF2596,#N/A)</f>
        <v>-0.6450419512753276</v>
      </c>
      <c r="BI2596" s="6">
        <f ca="1">IF(ISNUMBER('Descriptive Stats'!E2596),'Descriptive Stats'!E2596,#N/A)</f>
        <v>2</v>
      </c>
    </row>
    <row r="2597" spans="1:61" ht="14.4" x14ac:dyDescent="0.3">
      <c r="A2597" s="2">
        <f>ROW()</f>
        <v>2597</v>
      </c>
      <c r="B2597" s="56"/>
      <c r="C2597" s="8">
        <f t="shared" ca="1" si="401"/>
        <v>17</v>
      </c>
      <c r="D2597" s="8">
        <f t="shared" ca="1" si="402"/>
        <v>2</v>
      </c>
      <c r="E2597" s="50">
        <f t="shared" ca="1" si="396"/>
        <v>3</v>
      </c>
      <c r="F2597" s="2" t="str">
        <f t="shared" ca="1" si="403"/>
        <v/>
      </c>
      <c r="BD2597" s="49">
        <f t="shared" ca="1" si="398"/>
        <v>3200</v>
      </c>
      <c r="BE2597" s="3">
        <f t="shared" ca="1" si="397"/>
        <v>0.31995000000000001</v>
      </c>
      <c r="BF2597" s="3">
        <f t="shared" ca="1" si="399"/>
        <v>-0.46783862043457014</v>
      </c>
      <c r="BG2597" s="9">
        <f t="shared" ca="1" si="400"/>
        <v>3</v>
      </c>
      <c r="BH2597" s="6">
        <f ca="1">IF(ISNUMBER('Descriptive Stats'!BF2597),'Descriptive Stats'!BF2597,#N/A)</f>
        <v>-0.46783862043457014</v>
      </c>
      <c r="BI2597" s="6">
        <f ca="1">IF(ISNUMBER('Descriptive Stats'!E2597),'Descriptive Stats'!E2597,#N/A)</f>
        <v>3</v>
      </c>
    </row>
    <row r="2598" spans="1:61" ht="14.4" x14ac:dyDescent="0.3">
      <c r="A2598" s="2">
        <f>ROW()</f>
        <v>2598</v>
      </c>
      <c r="B2598" s="56"/>
      <c r="C2598" s="8">
        <f t="shared" ca="1" si="401"/>
        <v>10</v>
      </c>
      <c r="D2598" s="8">
        <f t="shared" ca="1" si="402"/>
        <v>3</v>
      </c>
      <c r="E2598" s="50">
        <f t="shared" ca="1" si="396"/>
        <v>7</v>
      </c>
      <c r="F2598" s="2" t="str">
        <f t="shared" ca="1" si="403"/>
        <v/>
      </c>
      <c r="BD2598" s="49">
        <f t="shared" ca="1" si="398"/>
        <v>4473.5</v>
      </c>
      <c r="BE2598" s="3">
        <f t="shared" ca="1" si="397"/>
        <v>0.44729999999999998</v>
      </c>
      <c r="BF2598" s="3">
        <f t="shared" ca="1" si="399"/>
        <v>-0.13248586824472414</v>
      </c>
      <c r="BG2598" s="9">
        <f t="shared" ca="1" si="400"/>
        <v>7</v>
      </c>
      <c r="BH2598" s="6">
        <f ca="1">IF(ISNUMBER('Descriptive Stats'!BF2598),'Descriptive Stats'!BF2598,#N/A)</f>
        <v>-0.13248586824472414</v>
      </c>
      <c r="BI2598" s="6">
        <f ca="1">IF(ISNUMBER('Descriptive Stats'!E2598),'Descriptive Stats'!E2598,#N/A)</f>
        <v>7</v>
      </c>
    </row>
    <row r="2599" spans="1:61" ht="14.4" x14ac:dyDescent="0.3">
      <c r="A2599" s="2">
        <f>ROW()</f>
        <v>2599</v>
      </c>
      <c r="B2599" s="56"/>
      <c r="C2599" s="8">
        <f t="shared" ca="1" si="401"/>
        <v>6</v>
      </c>
      <c r="D2599" s="8">
        <f t="shared" ca="1" si="402"/>
        <v>7</v>
      </c>
      <c r="E2599" s="50">
        <f t="shared" ca="1" si="396"/>
        <v>2</v>
      </c>
      <c r="F2599" s="2" t="str">
        <f t="shared" ca="1" si="403"/>
        <v/>
      </c>
      <c r="BD2599" s="49">
        <f t="shared" ca="1" si="398"/>
        <v>2595</v>
      </c>
      <c r="BE2599" s="3">
        <f t="shared" ca="1" si="397"/>
        <v>0.25945000000000001</v>
      </c>
      <c r="BF2599" s="3">
        <f t="shared" ca="1" si="399"/>
        <v>-0.6450419512753276</v>
      </c>
      <c r="BG2599" s="9">
        <f t="shared" ca="1" si="400"/>
        <v>2</v>
      </c>
      <c r="BH2599" s="6">
        <f ca="1">IF(ISNUMBER('Descriptive Stats'!BF2599),'Descriptive Stats'!BF2599,#N/A)</f>
        <v>-0.6450419512753276</v>
      </c>
      <c r="BI2599" s="6">
        <f ca="1">IF(ISNUMBER('Descriptive Stats'!E2599),'Descriptive Stats'!E2599,#N/A)</f>
        <v>2</v>
      </c>
    </row>
    <row r="2600" spans="1:61" ht="14.4" x14ac:dyDescent="0.3">
      <c r="A2600" s="2">
        <f>ROW()</f>
        <v>2600</v>
      </c>
      <c r="B2600" s="56"/>
      <c r="C2600" s="8">
        <f t="shared" ca="1" si="401"/>
        <v>3</v>
      </c>
      <c r="D2600" s="8">
        <f t="shared" ca="1" si="402"/>
        <v>2</v>
      </c>
      <c r="E2600" s="50">
        <f t="shared" ca="1" si="396"/>
        <v>0</v>
      </c>
      <c r="F2600" s="2" t="str">
        <f t="shared" ca="1" si="403"/>
        <v/>
      </c>
      <c r="BD2600" s="49">
        <f t="shared" ca="1" si="398"/>
        <v>815.5</v>
      </c>
      <c r="BE2600" s="3">
        <f t="shared" ca="1" si="397"/>
        <v>8.1500000000000003E-2</v>
      </c>
      <c r="BF2600" s="3">
        <f t="shared" ca="1" si="399"/>
        <v>-1.3950525282585462</v>
      </c>
      <c r="BG2600" s="9">
        <f t="shared" ca="1" si="400"/>
        <v>0</v>
      </c>
      <c r="BH2600" s="6">
        <f ca="1">IF(ISNUMBER('Descriptive Stats'!BF2600),'Descriptive Stats'!BF2600,#N/A)</f>
        <v>-1.3950525282585462</v>
      </c>
      <c r="BI2600" s="6">
        <f ca="1">IF(ISNUMBER('Descriptive Stats'!E2600),'Descriptive Stats'!E2600,#N/A)</f>
        <v>0</v>
      </c>
    </row>
    <row r="2601" spans="1:61" ht="14.4" x14ac:dyDescent="0.3">
      <c r="A2601" s="2">
        <f>ROW()</f>
        <v>2601</v>
      </c>
      <c r="B2601" s="56"/>
      <c r="C2601" s="8">
        <f t="shared" ca="1" si="401"/>
        <v>4</v>
      </c>
      <c r="D2601" s="8">
        <f t="shared" ca="1" si="402"/>
        <v>0</v>
      </c>
      <c r="E2601" s="50">
        <f t="shared" ca="1" si="396"/>
        <v>15</v>
      </c>
      <c r="F2601" s="2" t="str">
        <f t="shared" ca="1" si="403"/>
        <v/>
      </c>
      <c r="BD2601" s="49">
        <f t="shared" ca="1" si="398"/>
        <v>5051.5</v>
      </c>
      <c r="BE2601" s="3">
        <f t="shared" ca="1" si="397"/>
        <v>0.50509999999999999</v>
      </c>
      <c r="BF2601" s="3">
        <f t="shared" ca="1" si="399"/>
        <v>1.2784152420787677E-2</v>
      </c>
      <c r="BG2601" s="9">
        <f t="shared" ca="1" si="400"/>
        <v>15</v>
      </c>
      <c r="BH2601" s="6">
        <f ca="1">IF(ISNUMBER('Descriptive Stats'!BF2601),'Descriptive Stats'!BF2601,#N/A)</f>
        <v>1.2784152420787677E-2</v>
      </c>
      <c r="BI2601" s="6">
        <f ca="1">IF(ISNUMBER('Descriptive Stats'!E2601),'Descriptive Stats'!E2601,#N/A)</f>
        <v>15</v>
      </c>
    </row>
    <row r="2602" spans="1:61" ht="14.4" x14ac:dyDescent="0.3">
      <c r="A2602" s="2">
        <f>ROW()</f>
        <v>2602</v>
      </c>
      <c r="B2602" s="56"/>
      <c r="C2602" s="8">
        <f t="shared" ca="1" si="401"/>
        <v>24</v>
      </c>
      <c r="D2602" s="8">
        <f t="shared" ca="1" si="402"/>
        <v>15</v>
      </c>
      <c r="E2602" s="50">
        <f t="shared" ca="1" si="396"/>
        <v>1</v>
      </c>
      <c r="F2602" s="2" t="str">
        <f t="shared" ca="1" si="403"/>
        <v/>
      </c>
      <c r="BD2602" s="49">
        <f t="shared" ca="1" si="398"/>
        <v>1871</v>
      </c>
      <c r="BE2602" s="3">
        <f t="shared" ca="1" si="397"/>
        <v>0.18704999999999999</v>
      </c>
      <c r="BF2602" s="3">
        <f t="shared" ca="1" si="399"/>
        <v>-0.88881967520906158</v>
      </c>
      <c r="BG2602" s="9">
        <f t="shared" ca="1" si="400"/>
        <v>1</v>
      </c>
      <c r="BH2602" s="6">
        <f ca="1">IF(ISNUMBER('Descriptive Stats'!BF2602),'Descriptive Stats'!BF2602,#N/A)</f>
        <v>-0.88881967520906158</v>
      </c>
      <c r="BI2602" s="6">
        <f ca="1">IF(ISNUMBER('Descriptive Stats'!E2602),'Descriptive Stats'!E2602,#N/A)</f>
        <v>1</v>
      </c>
    </row>
    <row r="2603" spans="1:61" ht="14.4" x14ac:dyDescent="0.3">
      <c r="A2603" s="2">
        <f>ROW()</f>
        <v>2603</v>
      </c>
      <c r="B2603" s="56"/>
      <c r="C2603" s="8">
        <f t="shared" ca="1" si="401"/>
        <v>8</v>
      </c>
      <c r="D2603" s="8">
        <f t="shared" ca="1" si="402"/>
        <v>1</v>
      </c>
      <c r="E2603" s="50">
        <f t="shared" ca="1" si="396"/>
        <v>0</v>
      </c>
      <c r="F2603" s="2" t="str">
        <f t="shared" ca="1" si="403"/>
        <v/>
      </c>
      <c r="BD2603" s="49">
        <f t="shared" ca="1" si="398"/>
        <v>815.5</v>
      </c>
      <c r="BE2603" s="3">
        <f t="shared" ca="1" si="397"/>
        <v>8.1500000000000003E-2</v>
      </c>
      <c r="BF2603" s="3">
        <f t="shared" ca="1" si="399"/>
        <v>-1.3950525282585462</v>
      </c>
      <c r="BG2603" s="9">
        <f t="shared" ca="1" si="400"/>
        <v>0</v>
      </c>
      <c r="BH2603" s="6">
        <f ca="1">IF(ISNUMBER('Descriptive Stats'!BF2603),'Descriptive Stats'!BF2603,#N/A)</f>
        <v>-1.3950525282585462</v>
      </c>
      <c r="BI2603" s="6">
        <f ca="1">IF(ISNUMBER('Descriptive Stats'!E2603),'Descriptive Stats'!E2603,#N/A)</f>
        <v>0</v>
      </c>
    </row>
    <row r="2604" spans="1:61" ht="14.4" x14ac:dyDescent="0.3">
      <c r="A2604" s="2">
        <f>ROW()</f>
        <v>2604</v>
      </c>
      <c r="B2604" s="56"/>
      <c r="C2604" s="8">
        <f t="shared" ca="1" si="401"/>
        <v>20</v>
      </c>
      <c r="D2604" s="8">
        <f t="shared" ca="1" si="402"/>
        <v>0</v>
      </c>
      <c r="E2604" s="50">
        <f t="shared" ca="1" si="396"/>
        <v>2</v>
      </c>
      <c r="F2604" s="2" t="str">
        <f t="shared" ca="1" si="403"/>
        <v/>
      </c>
      <c r="BD2604" s="49">
        <f t="shared" ca="1" si="398"/>
        <v>2595</v>
      </c>
      <c r="BE2604" s="3">
        <f t="shared" ca="1" si="397"/>
        <v>0.25945000000000001</v>
      </c>
      <c r="BF2604" s="3">
        <f t="shared" ca="1" si="399"/>
        <v>-0.6450419512753276</v>
      </c>
      <c r="BG2604" s="9">
        <f t="shared" ca="1" si="400"/>
        <v>2</v>
      </c>
      <c r="BH2604" s="6">
        <f ca="1">IF(ISNUMBER('Descriptive Stats'!BF2604),'Descriptive Stats'!BF2604,#N/A)</f>
        <v>-0.6450419512753276</v>
      </c>
      <c r="BI2604" s="6">
        <f ca="1">IF(ISNUMBER('Descriptive Stats'!E2604),'Descriptive Stats'!E2604,#N/A)</f>
        <v>2</v>
      </c>
    </row>
    <row r="2605" spans="1:61" ht="14.4" x14ac:dyDescent="0.3">
      <c r="A2605" s="2">
        <f>ROW()</f>
        <v>2605</v>
      </c>
      <c r="B2605" s="56"/>
      <c r="C2605" s="8">
        <f t="shared" ca="1" si="401"/>
        <v>3</v>
      </c>
      <c r="D2605" s="8">
        <f t="shared" ca="1" si="402"/>
        <v>2</v>
      </c>
      <c r="E2605" s="50">
        <f t="shared" ca="1" si="396"/>
        <v>0</v>
      </c>
      <c r="F2605" s="2" t="str">
        <f t="shared" ca="1" si="403"/>
        <v/>
      </c>
      <c r="BD2605" s="49">
        <f t="shared" ca="1" si="398"/>
        <v>815.5</v>
      </c>
      <c r="BE2605" s="3">
        <f t="shared" ca="1" si="397"/>
        <v>8.1500000000000003E-2</v>
      </c>
      <c r="BF2605" s="3">
        <f t="shared" ca="1" si="399"/>
        <v>-1.3950525282585462</v>
      </c>
      <c r="BG2605" s="9">
        <f t="shared" ca="1" si="400"/>
        <v>0</v>
      </c>
      <c r="BH2605" s="6">
        <f ca="1">IF(ISNUMBER('Descriptive Stats'!BF2605),'Descriptive Stats'!BF2605,#N/A)</f>
        <v>-1.3950525282585462</v>
      </c>
      <c r="BI2605" s="6">
        <f ca="1">IF(ISNUMBER('Descriptive Stats'!E2605),'Descriptive Stats'!E2605,#N/A)</f>
        <v>0</v>
      </c>
    </row>
    <row r="2606" spans="1:61" ht="14.4" x14ac:dyDescent="0.3">
      <c r="A2606" s="2">
        <f>ROW()</f>
        <v>2606</v>
      </c>
      <c r="B2606" s="56"/>
      <c r="C2606" s="8">
        <f t="shared" ca="1" si="401"/>
        <v>15</v>
      </c>
      <c r="D2606" s="8">
        <f t="shared" ca="1" si="402"/>
        <v>0</v>
      </c>
      <c r="E2606" s="50">
        <f t="shared" ca="1" si="396"/>
        <v>2</v>
      </c>
      <c r="F2606" s="2" t="str">
        <f t="shared" ca="1" si="403"/>
        <v/>
      </c>
      <c r="BD2606" s="49">
        <f t="shared" ca="1" si="398"/>
        <v>2595</v>
      </c>
      <c r="BE2606" s="3">
        <f t="shared" ca="1" si="397"/>
        <v>0.25945000000000001</v>
      </c>
      <c r="BF2606" s="3">
        <f t="shared" ca="1" si="399"/>
        <v>-0.6450419512753276</v>
      </c>
      <c r="BG2606" s="9">
        <f t="shared" ca="1" si="400"/>
        <v>2</v>
      </c>
      <c r="BH2606" s="6">
        <f ca="1">IF(ISNUMBER('Descriptive Stats'!BF2606),'Descriptive Stats'!BF2606,#N/A)</f>
        <v>-0.6450419512753276</v>
      </c>
      <c r="BI2606" s="6">
        <f ca="1">IF(ISNUMBER('Descriptive Stats'!E2606),'Descriptive Stats'!E2606,#N/A)</f>
        <v>2</v>
      </c>
    </row>
    <row r="2607" spans="1:61" ht="14.4" x14ac:dyDescent="0.3">
      <c r="A2607" s="2">
        <f>ROW()</f>
        <v>2607</v>
      </c>
      <c r="B2607" s="56"/>
      <c r="C2607" s="8">
        <f t="shared" ca="1" si="401"/>
        <v>3</v>
      </c>
      <c r="D2607" s="8">
        <f t="shared" ca="1" si="402"/>
        <v>2</v>
      </c>
      <c r="E2607" s="50">
        <f t="shared" ca="1" si="396"/>
        <v>2</v>
      </c>
      <c r="F2607" s="2" t="str">
        <f t="shared" ca="1" si="403"/>
        <v/>
      </c>
      <c r="BD2607" s="49">
        <f t="shared" ca="1" si="398"/>
        <v>2595</v>
      </c>
      <c r="BE2607" s="3">
        <f t="shared" ca="1" si="397"/>
        <v>0.25945000000000001</v>
      </c>
      <c r="BF2607" s="3">
        <f t="shared" ca="1" si="399"/>
        <v>-0.6450419512753276</v>
      </c>
      <c r="BG2607" s="9">
        <f t="shared" ca="1" si="400"/>
        <v>2</v>
      </c>
      <c r="BH2607" s="6">
        <f ca="1">IF(ISNUMBER('Descriptive Stats'!BF2607),'Descriptive Stats'!BF2607,#N/A)</f>
        <v>-0.6450419512753276</v>
      </c>
      <c r="BI2607" s="6">
        <f ca="1">IF(ISNUMBER('Descriptive Stats'!E2607),'Descriptive Stats'!E2607,#N/A)</f>
        <v>2</v>
      </c>
    </row>
    <row r="2608" spans="1:61" ht="14.4" x14ac:dyDescent="0.3">
      <c r="A2608" s="2">
        <f>ROW()</f>
        <v>2608</v>
      </c>
      <c r="B2608" s="56"/>
      <c r="C2608" s="8">
        <f t="shared" ca="1" si="401"/>
        <v>21</v>
      </c>
      <c r="D2608" s="8">
        <f t="shared" ca="1" si="402"/>
        <v>2</v>
      </c>
      <c r="E2608" s="50">
        <f t="shared" ca="1" si="396"/>
        <v>2</v>
      </c>
      <c r="F2608" s="2" t="str">
        <f t="shared" ca="1" si="403"/>
        <v/>
      </c>
      <c r="BD2608" s="49">
        <f t="shared" ca="1" si="398"/>
        <v>2595</v>
      </c>
      <c r="BE2608" s="3">
        <f t="shared" ca="1" si="397"/>
        <v>0.25945000000000001</v>
      </c>
      <c r="BF2608" s="3">
        <f t="shared" ca="1" si="399"/>
        <v>-0.6450419512753276</v>
      </c>
      <c r="BG2608" s="9">
        <f t="shared" ca="1" si="400"/>
        <v>2</v>
      </c>
      <c r="BH2608" s="6">
        <f ca="1">IF(ISNUMBER('Descriptive Stats'!BF2608),'Descriptive Stats'!BF2608,#N/A)</f>
        <v>-0.6450419512753276</v>
      </c>
      <c r="BI2608" s="6">
        <f ca="1">IF(ISNUMBER('Descriptive Stats'!E2608),'Descriptive Stats'!E2608,#N/A)</f>
        <v>2</v>
      </c>
    </row>
    <row r="2609" spans="1:61" ht="14.4" x14ac:dyDescent="0.3">
      <c r="A2609" s="2">
        <f>ROW()</f>
        <v>2609</v>
      </c>
      <c r="B2609" s="56"/>
      <c r="C2609" s="8">
        <f t="shared" ca="1" si="401"/>
        <v>17</v>
      </c>
      <c r="D2609" s="8">
        <f t="shared" ca="1" si="402"/>
        <v>2</v>
      </c>
      <c r="E2609" s="50">
        <f t="shared" ca="1" si="396"/>
        <v>0</v>
      </c>
      <c r="F2609" s="2" t="str">
        <f t="shared" ca="1" si="403"/>
        <v/>
      </c>
      <c r="BD2609" s="49">
        <f t="shared" ca="1" si="398"/>
        <v>815.5</v>
      </c>
      <c r="BE2609" s="3">
        <f t="shared" ca="1" si="397"/>
        <v>8.1500000000000003E-2</v>
      </c>
      <c r="BF2609" s="3">
        <f t="shared" ca="1" si="399"/>
        <v>-1.3950525282585462</v>
      </c>
      <c r="BG2609" s="9">
        <f t="shared" ca="1" si="400"/>
        <v>0</v>
      </c>
      <c r="BH2609" s="6">
        <f ca="1">IF(ISNUMBER('Descriptive Stats'!BF2609),'Descriptive Stats'!BF2609,#N/A)</f>
        <v>-1.3950525282585462</v>
      </c>
      <c r="BI2609" s="6">
        <f ca="1">IF(ISNUMBER('Descriptive Stats'!E2609),'Descriptive Stats'!E2609,#N/A)</f>
        <v>0</v>
      </c>
    </row>
    <row r="2610" spans="1:61" ht="14.4" x14ac:dyDescent="0.3">
      <c r="A2610" s="2">
        <f>ROW()</f>
        <v>2610</v>
      </c>
      <c r="B2610" s="56"/>
      <c r="C2610" s="8">
        <f t="shared" ca="1" si="401"/>
        <v>15</v>
      </c>
      <c r="D2610" s="8">
        <f t="shared" ca="1" si="402"/>
        <v>0</v>
      </c>
      <c r="E2610" s="50">
        <f t="shared" ca="1" si="396"/>
        <v>15</v>
      </c>
      <c r="F2610" s="2" t="str">
        <f t="shared" ca="1" si="403"/>
        <v/>
      </c>
      <c r="BD2610" s="49">
        <f t="shared" ca="1" si="398"/>
        <v>5051.5</v>
      </c>
      <c r="BE2610" s="3">
        <f t="shared" ca="1" si="397"/>
        <v>0.50509999999999999</v>
      </c>
      <c r="BF2610" s="3">
        <f t="shared" ca="1" si="399"/>
        <v>1.2784152420787677E-2</v>
      </c>
      <c r="BG2610" s="9">
        <f t="shared" ca="1" si="400"/>
        <v>15</v>
      </c>
      <c r="BH2610" s="6">
        <f ca="1">IF(ISNUMBER('Descriptive Stats'!BF2610),'Descriptive Stats'!BF2610,#N/A)</f>
        <v>1.2784152420787677E-2</v>
      </c>
      <c r="BI2610" s="6">
        <f ca="1">IF(ISNUMBER('Descriptive Stats'!E2610),'Descriptive Stats'!E2610,#N/A)</f>
        <v>15</v>
      </c>
    </row>
    <row r="2611" spans="1:61" ht="14.4" x14ac:dyDescent="0.3">
      <c r="A2611" s="2">
        <f>ROW()</f>
        <v>2611</v>
      </c>
      <c r="B2611" s="56"/>
      <c r="C2611" s="8">
        <f t="shared" ca="1" si="401"/>
        <v>24</v>
      </c>
      <c r="D2611" s="8">
        <f t="shared" ca="1" si="402"/>
        <v>15</v>
      </c>
      <c r="E2611" s="50">
        <f t="shared" ca="1" si="396"/>
        <v>19</v>
      </c>
      <c r="F2611" s="2" t="str">
        <f t="shared" ca="1" si="403"/>
        <v>X</v>
      </c>
      <c r="BD2611" s="49">
        <f t="shared" ca="1" si="398"/>
        <v>5294</v>
      </c>
      <c r="BE2611" s="3">
        <f t="shared" ca="1" si="397"/>
        <v>0.52934999999999999</v>
      </c>
      <c r="BF2611" s="3">
        <f t="shared" ca="1" si="399"/>
        <v>7.3636031452008061E-2</v>
      </c>
      <c r="BG2611" s="9">
        <f t="shared" ca="1" si="400"/>
        <v>19</v>
      </c>
      <c r="BH2611" s="6">
        <f ca="1">IF(ISNUMBER('Descriptive Stats'!BF2611),'Descriptive Stats'!BF2611,#N/A)</f>
        <v>7.3636031452008061E-2</v>
      </c>
      <c r="BI2611" s="6">
        <f ca="1">IF(ISNUMBER('Descriptive Stats'!E2611),'Descriptive Stats'!E2611,#N/A)</f>
        <v>19</v>
      </c>
    </row>
    <row r="2612" spans="1:61" ht="14.4" x14ac:dyDescent="0.3">
      <c r="A2612" s="2">
        <f>ROW()</f>
        <v>2612</v>
      </c>
      <c r="B2612" s="56"/>
      <c r="C2612" s="8">
        <f t="shared" ca="1" si="401"/>
        <v>7</v>
      </c>
      <c r="D2612" s="8">
        <f t="shared" ca="1" si="402"/>
        <v>19</v>
      </c>
      <c r="E2612" s="50">
        <f t="shared" ca="1" si="396"/>
        <v>2</v>
      </c>
      <c r="F2612" s="2" t="str">
        <f t="shared" ca="1" si="403"/>
        <v/>
      </c>
      <c r="BD2612" s="49">
        <f t="shared" ca="1" si="398"/>
        <v>2595</v>
      </c>
      <c r="BE2612" s="3">
        <f t="shared" ca="1" si="397"/>
        <v>0.25945000000000001</v>
      </c>
      <c r="BF2612" s="3">
        <f t="shared" ca="1" si="399"/>
        <v>-0.6450419512753276</v>
      </c>
      <c r="BG2612" s="9">
        <f t="shared" ca="1" si="400"/>
        <v>2</v>
      </c>
      <c r="BH2612" s="6">
        <f ca="1">IF(ISNUMBER('Descriptive Stats'!BF2612),'Descriptive Stats'!BF2612,#N/A)</f>
        <v>-0.6450419512753276</v>
      </c>
      <c r="BI2612" s="6">
        <f ca="1">IF(ISNUMBER('Descriptive Stats'!E2612),'Descriptive Stats'!E2612,#N/A)</f>
        <v>2</v>
      </c>
    </row>
    <row r="2613" spans="1:61" ht="14.4" x14ac:dyDescent="0.3">
      <c r="A2613" s="2">
        <f>ROW()</f>
        <v>2613</v>
      </c>
      <c r="B2613" s="56"/>
      <c r="C2613" s="8">
        <f t="shared" ca="1" si="401"/>
        <v>9</v>
      </c>
      <c r="D2613" s="8">
        <f t="shared" ca="1" si="402"/>
        <v>2</v>
      </c>
      <c r="E2613" s="50">
        <f t="shared" ca="1" si="396"/>
        <v>19</v>
      </c>
      <c r="F2613" s="2" t="str">
        <f t="shared" ca="1" si="403"/>
        <v>X</v>
      </c>
      <c r="BD2613" s="49">
        <f t="shared" ca="1" si="398"/>
        <v>5294</v>
      </c>
      <c r="BE2613" s="3">
        <f t="shared" ca="1" si="397"/>
        <v>0.52934999999999999</v>
      </c>
      <c r="BF2613" s="3">
        <f t="shared" ca="1" si="399"/>
        <v>7.3636031452008061E-2</v>
      </c>
      <c r="BG2613" s="9">
        <f t="shared" ca="1" si="400"/>
        <v>19</v>
      </c>
      <c r="BH2613" s="6">
        <f ca="1">IF(ISNUMBER('Descriptive Stats'!BF2613),'Descriptive Stats'!BF2613,#N/A)</f>
        <v>7.3636031452008061E-2</v>
      </c>
      <c r="BI2613" s="6">
        <f ca="1">IF(ISNUMBER('Descriptive Stats'!E2613),'Descriptive Stats'!E2613,#N/A)</f>
        <v>19</v>
      </c>
    </row>
    <row r="2614" spans="1:61" ht="14.4" x14ac:dyDescent="0.3">
      <c r="A2614" s="2">
        <f>ROW()</f>
        <v>2614</v>
      </c>
      <c r="B2614" s="56"/>
      <c r="C2614" s="8">
        <f t="shared" ca="1" si="401"/>
        <v>7</v>
      </c>
      <c r="D2614" s="8">
        <f t="shared" ca="1" si="402"/>
        <v>19</v>
      </c>
      <c r="E2614" s="50">
        <f t="shared" ca="1" si="396"/>
        <v>0</v>
      </c>
      <c r="F2614" s="2" t="str">
        <f t="shared" ca="1" si="403"/>
        <v/>
      </c>
      <c r="BD2614" s="49">
        <f t="shared" ca="1" si="398"/>
        <v>815.5</v>
      </c>
      <c r="BE2614" s="3">
        <f t="shared" ca="1" si="397"/>
        <v>8.1500000000000003E-2</v>
      </c>
      <c r="BF2614" s="3">
        <f t="shared" ca="1" si="399"/>
        <v>-1.3950525282585462</v>
      </c>
      <c r="BG2614" s="9">
        <f t="shared" ca="1" si="400"/>
        <v>0</v>
      </c>
      <c r="BH2614" s="6">
        <f ca="1">IF(ISNUMBER('Descriptive Stats'!BF2614),'Descriptive Stats'!BF2614,#N/A)</f>
        <v>-1.3950525282585462</v>
      </c>
      <c r="BI2614" s="6">
        <f ca="1">IF(ISNUMBER('Descriptive Stats'!E2614),'Descriptive Stats'!E2614,#N/A)</f>
        <v>0</v>
      </c>
    </row>
    <row r="2615" spans="1:61" ht="14.4" x14ac:dyDescent="0.3">
      <c r="A2615" s="2">
        <f>ROW()</f>
        <v>2615</v>
      </c>
      <c r="B2615" s="56"/>
      <c r="C2615" s="8">
        <f t="shared" ca="1" si="401"/>
        <v>14</v>
      </c>
      <c r="D2615" s="8">
        <f t="shared" ca="1" si="402"/>
        <v>0</v>
      </c>
      <c r="E2615" s="50">
        <f t="shared" ca="1" si="396"/>
        <v>2</v>
      </c>
      <c r="F2615" s="2" t="str">
        <f t="shared" ca="1" si="403"/>
        <v/>
      </c>
      <c r="BD2615" s="49">
        <f t="shared" ca="1" si="398"/>
        <v>2595</v>
      </c>
      <c r="BE2615" s="3">
        <f t="shared" ca="1" si="397"/>
        <v>0.25945000000000001</v>
      </c>
      <c r="BF2615" s="3">
        <f t="shared" ca="1" si="399"/>
        <v>-0.6450419512753276</v>
      </c>
      <c r="BG2615" s="9">
        <f t="shared" ca="1" si="400"/>
        <v>2</v>
      </c>
      <c r="BH2615" s="6">
        <f ca="1">IF(ISNUMBER('Descriptive Stats'!BF2615),'Descriptive Stats'!BF2615,#N/A)</f>
        <v>-0.6450419512753276</v>
      </c>
      <c r="BI2615" s="6">
        <f ca="1">IF(ISNUMBER('Descriptive Stats'!E2615),'Descriptive Stats'!E2615,#N/A)</f>
        <v>2</v>
      </c>
    </row>
    <row r="2616" spans="1:61" ht="14.4" x14ac:dyDescent="0.3">
      <c r="A2616" s="2">
        <f>ROW()</f>
        <v>2616</v>
      </c>
      <c r="B2616" s="56"/>
      <c r="C2616" s="8">
        <f t="shared" ca="1" si="401"/>
        <v>9</v>
      </c>
      <c r="D2616" s="8">
        <f t="shared" ca="1" si="402"/>
        <v>2</v>
      </c>
      <c r="E2616" s="50">
        <f t="shared" ca="1" si="396"/>
        <v>9</v>
      </c>
      <c r="F2616" s="2" t="str">
        <f t="shared" ca="1" si="403"/>
        <v/>
      </c>
      <c r="BD2616" s="49">
        <f t="shared" ca="1" si="398"/>
        <v>4819</v>
      </c>
      <c r="BE2616" s="3">
        <f t="shared" ca="1" si="397"/>
        <v>0.48185</v>
      </c>
      <c r="BF2616" s="3">
        <f t="shared" ca="1" si="399"/>
        <v>-4.5511009098988427E-2</v>
      </c>
      <c r="BG2616" s="9">
        <f t="shared" ca="1" si="400"/>
        <v>9</v>
      </c>
      <c r="BH2616" s="6">
        <f ca="1">IF(ISNUMBER('Descriptive Stats'!BF2616),'Descriptive Stats'!BF2616,#N/A)</f>
        <v>-4.5511009098988427E-2</v>
      </c>
      <c r="BI2616" s="6">
        <f ca="1">IF(ISNUMBER('Descriptive Stats'!E2616),'Descriptive Stats'!E2616,#N/A)</f>
        <v>9</v>
      </c>
    </row>
    <row r="2617" spans="1:61" ht="14.4" x14ac:dyDescent="0.3">
      <c r="A2617" s="2">
        <f>ROW()</f>
        <v>2617</v>
      </c>
      <c r="B2617" s="56"/>
      <c r="C2617" s="8">
        <f t="shared" ca="1" si="401"/>
        <v>23</v>
      </c>
      <c r="D2617" s="8">
        <f t="shared" ca="1" si="402"/>
        <v>9</v>
      </c>
      <c r="E2617" s="50">
        <f t="shared" ca="1" si="396"/>
        <v>2</v>
      </c>
      <c r="F2617" s="2" t="str">
        <f t="shared" ca="1" si="403"/>
        <v/>
      </c>
      <c r="BD2617" s="49">
        <f t="shared" ca="1" si="398"/>
        <v>2595</v>
      </c>
      <c r="BE2617" s="3">
        <f t="shared" ca="1" si="397"/>
        <v>0.25945000000000001</v>
      </c>
      <c r="BF2617" s="3">
        <f t="shared" ca="1" si="399"/>
        <v>-0.6450419512753276</v>
      </c>
      <c r="BG2617" s="9">
        <f t="shared" ca="1" si="400"/>
        <v>2</v>
      </c>
      <c r="BH2617" s="6">
        <f ca="1">IF(ISNUMBER('Descriptive Stats'!BF2617),'Descriptive Stats'!BF2617,#N/A)</f>
        <v>-0.6450419512753276</v>
      </c>
      <c r="BI2617" s="6">
        <f ca="1">IF(ISNUMBER('Descriptive Stats'!E2617),'Descriptive Stats'!E2617,#N/A)</f>
        <v>2</v>
      </c>
    </row>
    <row r="2618" spans="1:61" ht="14.4" x14ac:dyDescent="0.3">
      <c r="A2618" s="2">
        <f>ROW()</f>
        <v>2618</v>
      </c>
      <c r="B2618" s="56"/>
      <c r="C2618" s="8">
        <f t="shared" ca="1" si="401"/>
        <v>9</v>
      </c>
      <c r="D2618" s="8">
        <f t="shared" ca="1" si="402"/>
        <v>2</v>
      </c>
      <c r="E2618" s="50">
        <f t="shared" ca="1" si="396"/>
        <v>6</v>
      </c>
      <c r="F2618" s="2" t="str">
        <f t="shared" ca="1" si="403"/>
        <v/>
      </c>
      <c r="BD2618" s="49">
        <f t="shared" ca="1" si="398"/>
        <v>3900</v>
      </c>
      <c r="BE2618" s="3">
        <f t="shared" ca="1" si="397"/>
        <v>0.38995000000000002</v>
      </c>
      <c r="BF2618" s="3">
        <f t="shared" ca="1" si="399"/>
        <v>-0.2794493539703507</v>
      </c>
      <c r="BG2618" s="9">
        <f t="shared" ca="1" si="400"/>
        <v>6</v>
      </c>
      <c r="BH2618" s="6">
        <f ca="1">IF(ISNUMBER('Descriptive Stats'!BF2618),'Descriptive Stats'!BF2618,#N/A)</f>
        <v>-0.2794493539703507</v>
      </c>
      <c r="BI2618" s="6">
        <f ca="1">IF(ISNUMBER('Descriptive Stats'!E2618),'Descriptive Stats'!E2618,#N/A)</f>
        <v>6</v>
      </c>
    </row>
    <row r="2619" spans="1:61" ht="14.4" x14ac:dyDescent="0.3">
      <c r="A2619" s="2">
        <f>ROW()</f>
        <v>2619</v>
      </c>
      <c r="B2619" s="56"/>
      <c r="C2619" s="8">
        <f t="shared" ca="1" si="401"/>
        <v>2</v>
      </c>
      <c r="D2619" s="8">
        <f t="shared" ca="1" si="402"/>
        <v>6</v>
      </c>
      <c r="E2619" s="50">
        <f t="shared" ca="1" si="396"/>
        <v>19</v>
      </c>
      <c r="F2619" s="2" t="str">
        <f t="shared" ca="1" si="403"/>
        <v>X</v>
      </c>
      <c r="BD2619" s="49">
        <f t="shared" ca="1" si="398"/>
        <v>5294</v>
      </c>
      <c r="BE2619" s="3">
        <f t="shared" ca="1" si="397"/>
        <v>0.52934999999999999</v>
      </c>
      <c r="BF2619" s="3">
        <f t="shared" ca="1" si="399"/>
        <v>7.3636031452008061E-2</v>
      </c>
      <c r="BG2619" s="9">
        <f t="shared" ca="1" si="400"/>
        <v>19</v>
      </c>
      <c r="BH2619" s="6">
        <f ca="1">IF(ISNUMBER('Descriptive Stats'!BF2619),'Descriptive Stats'!BF2619,#N/A)</f>
        <v>7.3636031452008061E-2</v>
      </c>
      <c r="BI2619" s="6">
        <f ca="1">IF(ISNUMBER('Descriptive Stats'!E2619),'Descriptive Stats'!E2619,#N/A)</f>
        <v>19</v>
      </c>
    </row>
    <row r="2620" spans="1:61" ht="14.4" x14ac:dyDescent="0.3">
      <c r="A2620" s="2">
        <f>ROW()</f>
        <v>2620</v>
      </c>
      <c r="B2620" s="56"/>
      <c r="C2620" s="8">
        <f t="shared" ca="1" si="401"/>
        <v>7</v>
      </c>
      <c r="D2620" s="8">
        <f t="shared" ca="1" si="402"/>
        <v>19</v>
      </c>
      <c r="E2620" s="50">
        <f t="shared" ca="1" si="396"/>
        <v>9</v>
      </c>
      <c r="F2620" s="2" t="str">
        <f t="shared" ca="1" si="403"/>
        <v/>
      </c>
      <c r="BD2620" s="49">
        <f t="shared" ca="1" si="398"/>
        <v>4819</v>
      </c>
      <c r="BE2620" s="3">
        <f t="shared" ca="1" si="397"/>
        <v>0.48185</v>
      </c>
      <c r="BF2620" s="3">
        <f t="shared" ca="1" si="399"/>
        <v>-4.5511009098988427E-2</v>
      </c>
      <c r="BG2620" s="9">
        <f t="shared" ca="1" si="400"/>
        <v>9</v>
      </c>
      <c r="BH2620" s="6">
        <f ca="1">IF(ISNUMBER('Descriptive Stats'!BF2620),'Descriptive Stats'!BF2620,#N/A)</f>
        <v>-4.5511009098988427E-2</v>
      </c>
      <c r="BI2620" s="6">
        <f ca="1">IF(ISNUMBER('Descriptive Stats'!E2620),'Descriptive Stats'!E2620,#N/A)</f>
        <v>9</v>
      </c>
    </row>
    <row r="2621" spans="1:61" ht="14.4" x14ac:dyDescent="0.3">
      <c r="A2621" s="2">
        <f>ROW()</f>
        <v>2621</v>
      </c>
      <c r="B2621" s="56"/>
      <c r="C2621" s="8">
        <f t="shared" ca="1" si="401"/>
        <v>23</v>
      </c>
      <c r="D2621" s="8">
        <f t="shared" ca="1" si="402"/>
        <v>9</v>
      </c>
      <c r="E2621" s="50">
        <f t="shared" ca="1" si="396"/>
        <v>3</v>
      </c>
      <c r="F2621" s="2" t="str">
        <f t="shared" ca="1" si="403"/>
        <v/>
      </c>
      <c r="BD2621" s="49">
        <f t="shared" ca="1" si="398"/>
        <v>3200</v>
      </c>
      <c r="BE2621" s="3">
        <f t="shared" ca="1" si="397"/>
        <v>0.31995000000000001</v>
      </c>
      <c r="BF2621" s="3">
        <f t="shared" ca="1" si="399"/>
        <v>-0.46783862043457014</v>
      </c>
      <c r="BG2621" s="9">
        <f t="shared" ca="1" si="400"/>
        <v>3</v>
      </c>
      <c r="BH2621" s="6">
        <f ca="1">IF(ISNUMBER('Descriptive Stats'!BF2621),'Descriptive Stats'!BF2621,#N/A)</f>
        <v>-0.46783862043457014</v>
      </c>
      <c r="BI2621" s="6">
        <f ca="1">IF(ISNUMBER('Descriptive Stats'!E2621),'Descriptive Stats'!E2621,#N/A)</f>
        <v>3</v>
      </c>
    </row>
    <row r="2622" spans="1:61" ht="14.4" x14ac:dyDescent="0.3">
      <c r="A2622" s="2">
        <f>ROW()</f>
        <v>2622</v>
      </c>
      <c r="B2622" s="56"/>
      <c r="C2622" s="8">
        <f t="shared" ca="1" si="401"/>
        <v>10</v>
      </c>
      <c r="D2622" s="8">
        <f t="shared" ca="1" si="402"/>
        <v>3</v>
      </c>
      <c r="E2622" s="50">
        <f t="shared" ca="1" si="396"/>
        <v>7</v>
      </c>
      <c r="F2622" s="2" t="str">
        <f t="shared" ca="1" si="403"/>
        <v/>
      </c>
      <c r="BD2622" s="49">
        <f t="shared" ca="1" si="398"/>
        <v>4473.5</v>
      </c>
      <c r="BE2622" s="3">
        <f t="shared" ca="1" si="397"/>
        <v>0.44729999999999998</v>
      </c>
      <c r="BF2622" s="3">
        <f t="shared" ca="1" si="399"/>
        <v>-0.13248586824472414</v>
      </c>
      <c r="BG2622" s="9">
        <f t="shared" ca="1" si="400"/>
        <v>7</v>
      </c>
      <c r="BH2622" s="6">
        <f ca="1">IF(ISNUMBER('Descriptive Stats'!BF2622),'Descriptive Stats'!BF2622,#N/A)</f>
        <v>-0.13248586824472414</v>
      </c>
      <c r="BI2622" s="6">
        <f ca="1">IF(ISNUMBER('Descriptive Stats'!E2622),'Descriptive Stats'!E2622,#N/A)</f>
        <v>7</v>
      </c>
    </row>
    <row r="2623" spans="1:61" ht="14.4" x14ac:dyDescent="0.3">
      <c r="A2623" s="2">
        <f>ROW()</f>
        <v>2623</v>
      </c>
      <c r="B2623" s="56"/>
      <c r="C2623" s="8">
        <f t="shared" ca="1" si="401"/>
        <v>6</v>
      </c>
      <c r="D2623" s="8">
        <f t="shared" ca="1" si="402"/>
        <v>7</v>
      </c>
      <c r="E2623" s="50">
        <f t="shared" ca="1" si="396"/>
        <v>6</v>
      </c>
      <c r="F2623" s="2" t="str">
        <f t="shared" ca="1" si="403"/>
        <v/>
      </c>
      <c r="BD2623" s="49">
        <f t="shared" ca="1" si="398"/>
        <v>3900</v>
      </c>
      <c r="BE2623" s="3">
        <f t="shared" ca="1" si="397"/>
        <v>0.38995000000000002</v>
      </c>
      <c r="BF2623" s="3">
        <f t="shared" ca="1" si="399"/>
        <v>-0.2794493539703507</v>
      </c>
      <c r="BG2623" s="9">
        <f t="shared" ca="1" si="400"/>
        <v>6</v>
      </c>
      <c r="BH2623" s="6">
        <f ca="1">IF(ISNUMBER('Descriptive Stats'!BF2623),'Descriptive Stats'!BF2623,#N/A)</f>
        <v>-0.2794493539703507</v>
      </c>
      <c r="BI2623" s="6">
        <f ca="1">IF(ISNUMBER('Descriptive Stats'!E2623),'Descriptive Stats'!E2623,#N/A)</f>
        <v>6</v>
      </c>
    </row>
    <row r="2624" spans="1:61" ht="14.4" x14ac:dyDescent="0.3">
      <c r="A2624" s="2">
        <f>ROW()</f>
        <v>2624</v>
      </c>
      <c r="B2624" s="56"/>
      <c r="C2624" s="8">
        <f t="shared" ca="1" si="401"/>
        <v>2</v>
      </c>
      <c r="D2624" s="8">
        <f t="shared" ca="1" si="402"/>
        <v>6</v>
      </c>
      <c r="E2624" s="50">
        <f t="shared" ca="1" si="396"/>
        <v>1</v>
      </c>
      <c r="F2624" s="2" t="str">
        <f t="shared" ca="1" si="403"/>
        <v/>
      </c>
      <c r="BD2624" s="49">
        <f t="shared" ca="1" si="398"/>
        <v>1871</v>
      </c>
      <c r="BE2624" s="3">
        <f t="shared" ca="1" si="397"/>
        <v>0.18704999999999999</v>
      </c>
      <c r="BF2624" s="3">
        <f t="shared" ca="1" si="399"/>
        <v>-0.88881967520906158</v>
      </c>
      <c r="BG2624" s="9">
        <f t="shared" ca="1" si="400"/>
        <v>1</v>
      </c>
      <c r="BH2624" s="6">
        <f ca="1">IF(ISNUMBER('Descriptive Stats'!BF2624),'Descriptive Stats'!BF2624,#N/A)</f>
        <v>-0.88881967520906158</v>
      </c>
      <c r="BI2624" s="6">
        <f ca="1">IF(ISNUMBER('Descriptive Stats'!E2624),'Descriptive Stats'!E2624,#N/A)</f>
        <v>1</v>
      </c>
    </row>
    <row r="2625" spans="1:61" ht="14.4" x14ac:dyDescent="0.3">
      <c r="A2625" s="2">
        <f>ROW()</f>
        <v>2625</v>
      </c>
      <c r="B2625" s="56"/>
      <c r="C2625" s="8">
        <f t="shared" ca="1" si="401"/>
        <v>8</v>
      </c>
      <c r="D2625" s="8">
        <f t="shared" ca="1" si="402"/>
        <v>1</v>
      </c>
      <c r="E2625" s="50">
        <f t="shared" ca="1" si="396"/>
        <v>9</v>
      </c>
      <c r="F2625" s="2" t="str">
        <f t="shared" ca="1" si="403"/>
        <v/>
      </c>
      <c r="BD2625" s="49">
        <f t="shared" ca="1" si="398"/>
        <v>4819</v>
      </c>
      <c r="BE2625" s="3">
        <f t="shared" ca="1" si="397"/>
        <v>0.48185</v>
      </c>
      <c r="BF2625" s="3">
        <f t="shared" ca="1" si="399"/>
        <v>-4.5511009098988427E-2</v>
      </c>
      <c r="BG2625" s="9">
        <f t="shared" ca="1" si="400"/>
        <v>9</v>
      </c>
      <c r="BH2625" s="6">
        <f ca="1">IF(ISNUMBER('Descriptive Stats'!BF2625),'Descriptive Stats'!BF2625,#N/A)</f>
        <v>-4.5511009098988427E-2</v>
      </c>
      <c r="BI2625" s="6">
        <f ca="1">IF(ISNUMBER('Descriptive Stats'!E2625),'Descriptive Stats'!E2625,#N/A)</f>
        <v>9</v>
      </c>
    </row>
    <row r="2626" spans="1:61" ht="14.4" x14ac:dyDescent="0.3">
      <c r="A2626" s="2">
        <f>ROW()</f>
        <v>2626</v>
      </c>
      <c r="B2626" s="56"/>
      <c r="C2626" s="8">
        <f t="shared" ca="1" si="401"/>
        <v>23</v>
      </c>
      <c r="D2626" s="8">
        <f t="shared" ca="1" si="402"/>
        <v>9</v>
      </c>
      <c r="E2626" s="50">
        <f t="shared" ca="1" si="396"/>
        <v>0</v>
      </c>
      <c r="F2626" s="2" t="str">
        <f t="shared" ca="1" si="403"/>
        <v/>
      </c>
      <c r="BD2626" s="49">
        <f t="shared" ca="1" si="398"/>
        <v>815.5</v>
      </c>
      <c r="BE2626" s="3">
        <f t="shared" ca="1" si="397"/>
        <v>8.1500000000000003E-2</v>
      </c>
      <c r="BF2626" s="3">
        <f t="shared" ca="1" si="399"/>
        <v>-1.3950525282585462</v>
      </c>
      <c r="BG2626" s="9">
        <f t="shared" ca="1" si="400"/>
        <v>0</v>
      </c>
      <c r="BH2626" s="6">
        <f ca="1">IF(ISNUMBER('Descriptive Stats'!BF2626),'Descriptive Stats'!BF2626,#N/A)</f>
        <v>-1.3950525282585462</v>
      </c>
      <c r="BI2626" s="6">
        <f ca="1">IF(ISNUMBER('Descriptive Stats'!E2626),'Descriptive Stats'!E2626,#N/A)</f>
        <v>0</v>
      </c>
    </row>
    <row r="2627" spans="1:61" ht="14.4" x14ac:dyDescent="0.3">
      <c r="A2627" s="2">
        <f>ROW()</f>
        <v>2627</v>
      </c>
      <c r="B2627" s="56"/>
      <c r="C2627" s="8">
        <f t="shared" ca="1" si="401"/>
        <v>11</v>
      </c>
      <c r="D2627" s="8">
        <f t="shared" ca="1" si="402"/>
        <v>0</v>
      </c>
      <c r="E2627" s="50">
        <f t="shared" ref="E2627:E2690" ca="1" si="404">IF(0=MOD(ROW(),$J$1),AVERAGE(OFFSET($D$2,ROW()-$J$1,0,$J$1,1)),"")</f>
        <v>0</v>
      </c>
      <c r="F2627" s="2" t="str">
        <f t="shared" ca="1" si="403"/>
        <v/>
      </c>
      <c r="BD2627" s="49">
        <f t="shared" ca="1" si="398"/>
        <v>815.5</v>
      </c>
      <c r="BE2627" s="3">
        <f t="shared" ca="1" si="397"/>
        <v>8.1500000000000003E-2</v>
      </c>
      <c r="BF2627" s="3">
        <f t="shared" ca="1" si="399"/>
        <v>-1.3950525282585462</v>
      </c>
      <c r="BG2627" s="9">
        <f t="shared" ca="1" si="400"/>
        <v>0</v>
      </c>
      <c r="BH2627" s="6">
        <f ca="1">IF(ISNUMBER('Descriptive Stats'!BF2627),'Descriptive Stats'!BF2627,#N/A)</f>
        <v>-1.3950525282585462</v>
      </c>
      <c r="BI2627" s="6">
        <f ca="1">IF(ISNUMBER('Descriptive Stats'!E2627),'Descriptive Stats'!E2627,#N/A)</f>
        <v>0</v>
      </c>
    </row>
    <row r="2628" spans="1:61" ht="14.4" x14ac:dyDescent="0.3">
      <c r="A2628" s="2">
        <f>ROW()</f>
        <v>2628</v>
      </c>
      <c r="B2628" s="56"/>
      <c r="C2628" s="8">
        <f t="shared" ca="1" si="401"/>
        <v>18</v>
      </c>
      <c r="D2628" s="8">
        <f t="shared" ca="1" si="402"/>
        <v>0</v>
      </c>
      <c r="E2628" s="50">
        <f t="shared" ca="1" si="404"/>
        <v>7</v>
      </c>
      <c r="F2628" s="2" t="str">
        <f t="shared" ca="1" si="403"/>
        <v/>
      </c>
      <c r="BD2628" s="49">
        <f t="shared" ca="1" si="398"/>
        <v>4473.5</v>
      </c>
      <c r="BE2628" s="3">
        <f t="shared" ca="1" si="397"/>
        <v>0.44729999999999998</v>
      </c>
      <c r="BF2628" s="3">
        <f t="shared" ca="1" si="399"/>
        <v>-0.13248586824472414</v>
      </c>
      <c r="BG2628" s="9">
        <f t="shared" ca="1" si="400"/>
        <v>7</v>
      </c>
      <c r="BH2628" s="6">
        <f ca="1">IF(ISNUMBER('Descriptive Stats'!BF2628),'Descriptive Stats'!BF2628,#N/A)</f>
        <v>-0.13248586824472414</v>
      </c>
      <c r="BI2628" s="6">
        <f ca="1">IF(ISNUMBER('Descriptive Stats'!E2628),'Descriptive Stats'!E2628,#N/A)</f>
        <v>7</v>
      </c>
    </row>
    <row r="2629" spans="1:61" ht="14.4" x14ac:dyDescent="0.3">
      <c r="A2629" s="2">
        <f>ROW()</f>
        <v>2629</v>
      </c>
      <c r="B2629" s="56"/>
      <c r="C2629" s="8">
        <f t="shared" ca="1" si="401"/>
        <v>6</v>
      </c>
      <c r="D2629" s="8">
        <f t="shared" ca="1" si="402"/>
        <v>7</v>
      </c>
      <c r="E2629" s="50">
        <f t="shared" ca="1" si="404"/>
        <v>0</v>
      </c>
      <c r="F2629" s="2" t="str">
        <f t="shared" ca="1" si="403"/>
        <v/>
      </c>
      <c r="BD2629" s="49">
        <f t="shared" ca="1" si="398"/>
        <v>815.5</v>
      </c>
      <c r="BE2629" s="3">
        <f t="shared" ca="1" si="397"/>
        <v>8.1500000000000003E-2</v>
      </c>
      <c r="BF2629" s="3">
        <f t="shared" ca="1" si="399"/>
        <v>-1.3950525282585462</v>
      </c>
      <c r="BG2629" s="9">
        <f t="shared" ca="1" si="400"/>
        <v>0</v>
      </c>
      <c r="BH2629" s="6">
        <f ca="1">IF(ISNUMBER('Descriptive Stats'!BF2629),'Descriptive Stats'!BF2629,#N/A)</f>
        <v>-1.3950525282585462</v>
      </c>
      <c r="BI2629" s="6">
        <f ca="1">IF(ISNUMBER('Descriptive Stats'!E2629),'Descriptive Stats'!E2629,#N/A)</f>
        <v>0</v>
      </c>
    </row>
    <row r="2630" spans="1:61" ht="14.4" x14ac:dyDescent="0.3">
      <c r="A2630" s="2">
        <f>ROW()</f>
        <v>2630</v>
      </c>
      <c r="B2630" s="56"/>
      <c r="C2630" s="8">
        <f t="shared" ca="1" si="401"/>
        <v>15</v>
      </c>
      <c r="D2630" s="8">
        <f t="shared" ca="1" si="402"/>
        <v>0</v>
      </c>
      <c r="E2630" s="50">
        <f t="shared" ca="1" si="404"/>
        <v>3</v>
      </c>
      <c r="F2630" s="2" t="str">
        <f t="shared" ca="1" si="403"/>
        <v/>
      </c>
      <c r="BD2630" s="49">
        <f t="shared" ca="1" si="398"/>
        <v>3200</v>
      </c>
      <c r="BE2630" s="3">
        <f t="shared" ca="1" si="397"/>
        <v>0.31995000000000001</v>
      </c>
      <c r="BF2630" s="3">
        <f t="shared" ca="1" si="399"/>
        <v>-0.46783862043457014</v>
      </c>
      <c r="BG2630" s="9">
        <f t="shared" ca="1" si="400"/>
        <v>3</v>
      </c>
      <c r="BH2630" s="6">
        <f ca="1">IF(ISNUMBER('Descriptive Stats'!BF2630),'Descriptive Stats'!BF2630,#N/A)</f>
        <v>-0.46783862043457014</v>
      </c>
      <c r="BI2630" s="6">
        <f ca="1">IF(ISNUMBER('Descriptive Stats'!E2630),'Descriptive Stats'!E2630,#N/A)</f>
        <v>3</v>
      </c>
    </row>
    <row r="2631" spans="1:61" ht="14.4" x14ac:dyDescent="0.3">
      <c r="A2631" s="2">
        <f>ROW()</f>
        <v>2631</v>
      </c>
      <c r="B2631" s="56"/>
      <c r="C2631" s="8">
        <f t="shared" ca="1" si="401"/>
        <v>10</v>
      </c>
      <c r="D2631" s="8">
        <f t="shared" ca="1" si="402"/>
        <v>3</v>
      </c>
      <c r="E2631" s="50">
        <f t="shared" ca="1" si="404"/>
        <v>0</v>
      </c>
      <c r="F2631" s="2" t="str">
        <f t="shared" ca="1" si="403"/>
        <v/>
      </c>
      <c r="BD2631" s="49">
        <f t="shared" ca="1" si="398"/>
        <v>815.5</v>
      </c>
      <c r="BE2631" s="3">
        <f t="shared" ref="BE2631:BE2694" ca="1" si="405">IF(ISNUMBER(BD2631),(BD2631-0.5)/$BK$4,"")</f>
        <v>8.1500000000000003E-2</v>
      </c>
      <c r="BF2631" s="3">
        <f t="shared" ca="1" si="399"/>
        <v>-1.3950525282585462</v>
      </c>
      <c r="BG2631" s="9">
        <f t="shared" ca="1" si="400"/>
        <v>0</v>
      </c>
      <c r="BH2631" s="6">
        <f ca="1">IF(ISNUMBER('Descriptive Stats'!BF2631),'Descriptive Stats'!BF2631,#N/A)</f>
        <v>-1.3950525282585462</v>
      </c>
      <c r="BI2631" s="6">
        <f ca="1">IF(ISNUMBER('Descriptive Stats'!E2631),'Descriptive Stats'!E2631,#N/A)</f>
        <v>0</v>
      </c>
    </row>
    <row r="2632" spans="1:61" ht="14.4" x14ac:dyDescent="0.3">
      <c r="A2632" s="2">
        <f>ROW()</f>
        <v>2632</v>
      </c>
      <c r="B2632" s="56"/>
      <c r="C2632" s="8">
        <f t="shared" ca="1" si="401"/>
        <v>11</v>
      </c>
      <c r="D2632" s="8">
        <f t="shared" ca="1" si="402"/>
        <v>0</v>
      </c>
      <c r="E2632" s="50">
        <f t="shared" ca="1" si="404"/>
        <v>0</v>
      </c>
      <c r="F2632" s="2" t="str">
        <f t="shared" ca="1" si="403"/>
        <v/>
      </c>
      <c r="BD2632" s="49">
        <f t="shared" ref="BD2632:BD2695" ca="1" si="406">IF(ISNUMBER(BG2632),_xlfn.RANK.AVG(BG2632,$BG$2:$BG$5414,1),"")</f>
        <v>815.5</v>
      </c>
      <c r="BE2632" s="3">
        <f t="shared" ca="1" si="405"/>
        <v>8.1500000000000003E-2</v>
      </c>
      <c r="BF2632" s="3">
        <f t="shared" ca="1" si="399"/>
        <v>-1.3950525282585462</v>
      </c>
      <c r="BG2632" s="9">
        <f t="shared" ca="1" si="400"/>
        <v>0</v>
      </c>
      <c r="BH2632" s="6">
        <f ca="1">IF(ISNUMBER('Descriptive Stats'!BF2632),'Descriptive Stats'!BF2632,#N/A)</f>
        <v>-1.3950525282585462</v>
      </c>
      <c r="BI2632" s="6">
        <f ca="1">IF(ISNUMBER('Descriptive Stats'!E2632),'Descriptive Stats'!E2632,#N/A)</f>
        <v>0</v>
      </c>
    </row>
    <row r="2633" spans="1:61" ht="14.4" x14ac:dyDescent="0.3">
      <c r="A2633" s="2">
        <f>ROW()</f>
        <v>2633</v>
      </c>
      <c r="B2633" s="56"/>
      <c r="C2633" s="8">
        <f t="shared" ca="1" si="401"/>
        <v>14</v>
      </c>
      <c r="D2633" s="8">
        <f t="shared" ca="1" si="402"/>
        <v>0</v>
      </c>
      <c r="E2633" s="50">
        <f t="shared" ca="1" si="404"/>
        <v>19</v>
      </c>
      <c r="F2633" s="2" t="str">
        <f t="shared" ca="1" si="403"/>
        <v>X</v>
      </c>
      <c r="BD2633" s="49">
        <f t="shared" ca="1" si="406"/>
        <v>5294</v>
      </c>
      <c r="BE2633" s="3">
        <f t="shared" ca="1" si="405"/>
        <v>0.52934999999999999</v>
      </c>
      <c r="BF2633" s="3">
        <f t="shared" ref="BF2633:BF2696" ca="1" si="407">IF(ISNUMBER(BE2633),_xlfn.NORM.INV(BE2633,0,1),"")</f>
        <v>7.3636031452008061E-2</v>
      </c>
      <c r="BG2633" s="9">
        <f t="shared" ref="BG2633:BG2696" ca="1" si="408">IF(ISNUMBER(E2633),E2633,"")</f>
        <v>19</v>
      </c>
      <c r="BH2633" s="6">
        <f ca="1">IF(ISNUMBER('Descriptive Stats'!BF2633),'Descriptive Stats'!BF2633,#N/A)</f>
        <v>7.3636031452008061E-2</v>
      </c>
      <c r="BI2633" s="6">
        <f ca="1">IF(ISNUMBER('Descriptive Stats'!E2633),'Descriptive Stats'!E2633,#N/A)</f>
        <v>19</v>
      </c>
    </row>
    <row r="2634" spans="1:61" ht="14.4" x14ac:dyDescent="0.3">
      <c r="A2634" s="2">
        <f>ROW()</f>
        <v>2634</v>
      </c>
      <c r="B2634" s="56"/>
      <c r="C2634" s="8">
        <f t="shared" ca="1" si="401"/>
        <v>7</v>
      </c>
      <c r="D2634" s="8">
        <f t="shared" ca="1" si="402"/>
        <v>19</v>
      </c>
      <c r="E2634" s="50">
        <f t="shared" ca="1" si="404"/>
        <v>0</v>
      </c>
      <c r="F2634" s="2" t="str">
        <f t="shared" ca="1" si="403"/>
        <v/>
      </c>
      <c r="BD2634" s="49">
        <f t="shared" ca="1" si="406"/>
        <v>815.5</v>
      </c>
      <c r="BE2634" s="3">
        <f t="shared" ca="1" si="405"/>
        <v>8.1500000000000003E-2</v>
      </c>
      <c r="BF2634" s="3">
        <f t="shared" ca="1" si="407"/>
        <v>-1.3950525282585462</v>
      </c>
      <c r="BG2634" s="9">
        <f t="shared" ca="1" si="408"/>
        <v>0</v>
      </c>
      <c r="BH2634" s="6">
        <f ca="1">IF(ISNUMBER('Descriptive Stats'!BF2634),'Descriptive Stats'!BF2634,#N/A)</f>
        <v>-1.3950525282585462</v>
      </c>
      <c r="BI2634" s="6">
        <f ca="1">IF(ISNUMBER('Descriptive Stats'!E2634),'Descriptive Stats'!E2634,#N/A)</f>
        <v>0</v>
      </c>
    </row>
    <row r="2635" spans="1:61" ht="14.4" x14ac:dyDescent="0.3">
      <c r="A2635" s="2">
        <f>ROW()</f>
        <v>2635</v>
      </c>
      <c r="B2635" s="56"/>
      <c r="C2635" s="8">
        <f t="shared" ca="1" si="401"/>
        <v>11</v>
      </c>
      <c r="D2635" s="8">
        <f t="shared" ca="1" si="402"/>
        <v>0</v>
      </c>
      <c r="E2635" s="50">
        <f t="shared" ca="1" si="404"/>
        <v>4</v>
      </c>
      <c r="F2635" s="2" t="str">
        <f t="shared" ca="1" si="403"/>
        <v/>
      </c>
      <c r="BD2635" s="49">
        <f t="shared" ca="1" si="406"/>
        <v>3442</v>
      </c>
      <c r="BE2635" s="3">
        <f t="shared" ca="1" si="405"/>
        <v>0.34415000000000001</v>
      </c>
      <c r="BF2635" s="3">
        <f t="shared" ca="1" si="407"/>
        <v>-0.40116316278173481</v>
      </c>
      <c r="BG2635" s="9">
        <f t="shared" ca="1" si="408"/>
        <v>4</v>
      </c>
      <c r="BH2635" s="6">
        <f ca="1">IF(ISNUMBER('Descriptive Stats'!BF2635),'Descriptive Stats'!BF2635,#N/A)</f>
        <v>-0.40116316278173481</v>
      </c>
      <c r="BI2635" s="6">
        <f ca="1">IF(ISNUMBER('Descriptive Stats'!E2635),'Descriptive Stats'!E2635,#N/A)</f>
        <v>4</v>
      </c>
    </row>
    <row r="2636" spans="1:61" ht="14.4" x14ac:dyDescent="0.3">
      <c r="A2636" s="2">
        <f>ROW()</f>
        <v>2636</v>
      </c>
      <c r="B2636" s="56"/>
      <c r="C2636" s="8">
        <f t="shared" ca="1" si="401"/>
        <v>13</v>
      </c>
      <c r="D2636" s="8">
        <f t="shared" ca="1" si="402"/>
        <v>4</v>
      </c>
      <c r="E2636" s="50">
        <f t="shared" ca="1" si="404"/>
        <v>19</v>
      </c>
      <c r="F2636" s="2" t="str">
        <f t="shared" ca="1" si="403"/>
        <v>X</v>
      </c>
      <c r="BD2636" s="49">
        <f t="shared" ca="1" si="406"/>
        <v>5294</v>
      </c>
      <c r="BE2636" s="3">
        <f t="shared" ca="1" si="405"/>
        <v>0.52934999999999999</v>
      </c>
      <c r="BF2636" s="3">
        <f t="shared" ca="1" si="407"/>
        <v>7.3636031452008061E-2</v>
      </c>
      <c r="BG2636" s="9">
        <f t="shared" ca="1" si="408"/>
        <v>19</v>
      </c>
      <c r="BH2636" s="6">
        <f ca="1">IF(ISNUMBER('Descriptive Stats'!BF2636),'Descriptive Stats'!BF2636,#N/A)</f>
        <v>7.3636031452008061E-2</v>
      </c>
      <c r="BI2636" s="6">
        <f ca="1">IF(ISNUMBER('Descriptive Stats'!E2636),'Descriptive Stats'!E2636,#N/A)</f>
        <v>19</v>
      </c>
    </row>
    <row r="2637" spans="1:61" ht="14.4" x14ac:dyDescent="0.3">
      <c r="A2637" s="2">
        <f>ROW()</f>
        <v>2637</v>
      </c>
      <c r="B2637" s="56"/>
      <c r="C2637" s="8">
        <f t="shared" ca="1" si="401"/>
        <v>7</v>
      </c>
      <c r="D2637" s="8">
        <f t="shared" ca="1" si="402"/>
        <v>19</v>
      </c>
      <c r="E2637" s="50">
        <f t="shared" ca="1" si="404"/>
        <v>1</v>
      </c>
      <c r="F2637" s="2" t="str">
        <f t="shared" ca="1" si="403"/>
        <v/>
      </c>
      <c r="BD2637" s="49">
        <f t="shared" ca="1" si="406"/>
        <v>1871</v>
      </c>
      <c r="BE2637" s="3">
        <f t="shared" ca="1" si="405"/>
        <v>0.18704999999999999</v>
      </c>
      <c r="BF2637" s="3">
        <f t="shared" ca="1" si="407"/>
        <v>-0.88881967520906158</v>
      </c>
      <c r="BG2637" s="9">
        <f t="shared" ca="1" si="408"/>
        <v>1</v>
      </c>
      <c r="BH2637" s="6">
        <f ca="1">IF(ISNUMBER('Descriptive Stats'!BF2637),'Descriptive Stats'!BF2637,#N/A)</f>
        <v>-0.88881967520906158</v>
      </c>
      <c r="BI2637" s="6">
        <f ca="1">IF(ISNUMBER('Descriptive Stats'!E2637),'Descriptive Stats'!E2637,#N/A)</f>
        <v>1</v>
      </c>
    </row>
    <row r="2638" spans="1:61" ht="14.4" x14ac:dyDescent="0.3">
      <c r="A2638" s="2">
        <f>ROW()</f>
        <v>2638</v>
      </c>
      <c r="B2638" s="56"/>
      <c r="C2638" s="8">
        <f t="shared" ca="1" si="401"/>
        <v>8</v>
      </c>
      <c r="D2638" s="8">
        <f t="shared" ca="1" si="402"/>
        <v>1</v>
      </c>
      <c r="E2638" s="50">
        <f t="shared" ca="1" si="404"/>
        <v>4</v>
      </c>
      <c r="F2638" s="2" t="str">
        <f t="shared" ca="1" si="403"/>
        <v/>
      </c>
      <c r="BD2638" s="49">
        <f t="shared" ca="1" si="406"/>
        <v>3442</v>
      </c>
      <c r="BE2638" s="3">
        <f t="shared" ca="1" si="405"/>
        <v>0.34415000000000001</v>
      </c>
      <c r="BF2638" s="3">
        <f t="shared" ca="1" si="407"/>
        <v>-0.40116316278173481</v>
      </c>
      <c r="BG2638" s="9">
        <f t="shared" ca="1" si="408"/>
        <v>4</v>
      </c>
      <c r="BH2638" s="6">
        <f ca="1">IF(ISNUMBER('Descriptive Stats'!BF2638),'Descriptive Stats'!BF2638,#N/A)</f>
        <v>-0.40116316278173481</v>
      </c>
      <c r="BI2638" s="6">
        <f ca="1">IF(ISNUMBER('Descriptive Stats'!E2638),'Descriptive Stats'!E2638,#N/A)</f>
        <v>4</v>
      </c>
    </row>
    <row r="2639" spans="1:61" ht="14.4" x14ac:dyDescent="0.3">
      <c r="A2639" s="2">
        <f>ROW()</f>
        <v>2639</v>
      </c>
      <c r="B2639" s="56"/>
      <c r="C2639" s="8">
        <f t="shared" ca="1" si="401"/>
        <v>13</v>
      </c>
      <c r="D2639" s="8">
        <f t="shared" ca="1" si="402"/>
        <v>4</v>
      </c>
      <c r="E2639" s="50">
        <f t="shared" ca="1" si="404"/>
        <v>6</v>
      </c>
      <c r="F2639" s="2" t="str">
        <f t="shared" ca="1" si="403"/>
        <v/>
      </c>
      <c r="BD2639" s="49">
        <f t="shared" ca="1" si="406"/>
        <v>3900</v>
      </c>
      <c r="BE2639" s="3">
        <f t="shared" ca="1" si="405"/>
        <v>0.38995000000000002</v>
      </c>
      <c r="BF2639" s="3">
        <f t="shared" ca="1" si="407"/>
        <v>-0.2794493539703507</v>
      </c>
      <c r="BG2639" s="9">
        <f t="shared" ca="1" si="408"/>
        <v>6</v>
      </c>
      <c r="BH2639" s="6">
        <f ca="1">IF(ISNUMBER('Descriptive Stats'!BF2639),'Descriptive Stats'!BF2639,#N/A)</f>
        <v>-0.2794493539703507</v>
      </c>
      <c r="BI2639" s="6">
        <f ca="1">IF(ISNUMBER('Descriptive Stats'!E2639),'Descriptive Stats'!E2639,#N/A)</f>
        <v>6</v>
      </c>
    </row>
    <row r="2640" spans="1:61" ht="14.4" x14ac:dyDescent="0.3">
      <c r="A2640" s="2">
        <f>ROW()</f>
        <v>2640</v>
      </c>
      <c r="B2640" s="56"/>
      <c r="C2640" s="8">
        <f t="shared" ca="1" si="401"/>
        <v>2</v>
      </c>
      <c r="D2640" s="8">
        <f t="shared" ca="1" si="402"/>
        <v>6</v>
      </c>
      <c r="E2640" s="50">
        <f t="shared" ca="1" si="404"/>
        <v>4</v>
      </c>
      <c r="F2640" s="2" t="str">
        <f t="shared" ca="1" si="403"/>
        <v/>
      </c>
      <c r="BD2640" s="49">
        <f t="shared" ca="1" si="406"/>
        <v>3442</v>
      </c>
      <c r="BE2640" s="3">
        <f t="shared" ca="1" si="405"/>
        <v>0.34415000000000001</v>
      </c>
      <c r="BF2640" s="3">
        <f t="shared" ca="1" si="407"/>
        <v>-0.40116316278173481</v>
      </c>
      <c r="BG2640" s="9">
        <f t="shared" ca="1" si="408"/>
        <v>4</v>
      </c>
      <c r="BH2640" s="6">
        <f ca="1">IF(ISNUMBER('Descriptive Stats'!BF2640),'Descriptive Stats'!BF2640,#N/A)</f>
        <v>-0.40116316278173481</v>
      </c>
      <c r="BI2640" s="6">
        <f ca="1">IF(ISNUMBER('Descriptive Stats'!E2640),'Descriptive Stats'!E2640,#N/A)</f>
        <v>4</v>
      </c>
    </row>
    <row r="2641" spans="1:61" ht="14.4" x14ac:dyDescent="0.3">
      <c r="A2641" s="2">
        <f>ROW()</f>
        <v>2641</v>
      </c>
      <c r="B2641" s="56"/>
      <c r="C2641" s="8">
        <f t="shared" ref="C2641:C2704" ca="1" si="409">RANDBETWEEN(2,COUNT(B:B))</f>
        <v>13</v>
      </c>
      <c r="D2641" s="8">
        <f t="shared" ref="D2641:D2704" ca="1" si="410">VLOOKUP(C2641,A:B,2,TRUE)</f>
        <v>4</v>
      </c>
      <c r="E2641" s="50">
        <f t="shared" ca="1" si="404"/>
        <v>0</v>
      </c>
      <c r="F2641" s="2" t="str">
        <f t="shared" ref="F2641:F2704" ca="1" si="411">IF(ISNUMBER(E2641),IF(OR(E2641&lt;$K$16,E2641&gt;$K$14),"X",""),"")</f>
        <v/>
      </c>
      <c r="BD2641" s="49">
        <f t="shared" ca="1" si="406"/>
        <v>815.5</v>
      </c>
      <c r="BE2641" s="3">
        <f t="shared" ca="1" si="405"/>
        <v>8.1500000000000003E-2</v>
      </c>
      <c r="BF2641" s="3">
        <f t="shared" ca="1" si="407"/>
        <v>-1.3950525282585462</v>
      </c>
      <c r="BG2641" s="9">
        <f t="shared" ca="1" si="408"/>
        <v>0</v>
      </c>
      <c r="BH2641" s="6">
        <f ca="1">IF(ISNUMBER('Descriptive Stats'!BF2641),'Descriptive Stats'!BF2641,#N/A)</f>
        <v>-1.3950525282585462</v>
      </c>
      <c r="BI2641" s="6">
        <f ca="1">IF(ISNUMBER('Descriptive Stats'!E2641),'Descriptive Stats'!E2641,#N/A)</f>
        <v>0</v>
      </c>
    </row>
    <row r="2642" spans="1:61" ht="14.4" x14ac:dyDescent="0.3">
      <c r="A2642" s="2">
        <f>ROW()</f>
        <v>2642</v>
      </c>
      <c r="B2642" s="56"/>
      <c r="C2642" s="8">
        <f t="shared" ca="1" si="409"/>
        <v>14</v>
      </c>
      <c r="D2642" s="8">
        <f t="shared" ca="1" si="410"/>
        <v>0</v>
      </c>
      <c r="E2642" s="50">
        <f t="shared" ca="1" si="404"/>
        <v>19</v>
      </c>
      <c r="F2642" s="2" t="str">
        <f t="shared" ca="1" si="411"/>
        <v>X</v>
      </c>
      <c r="BD2642" s="49">
        <f t="shared" ca="1" si="406"/>
        <v>5294</v>
      </c>
      <c r="BE2642" s="3">
        <f t="shared" ca="1" si="405"/>
        <v>0.52934999999999999</v>
      </c>
      <c r="BF2642" s="3">
        <f t="shared" ca="1" si="407"/>
        <v>7.3636031452008061E-2</v>
      </c>
      <c r="BG2642" s="9">
        <f t="shared" ca="1" si="408"/>
        <v>19</v>
      </c>
      <c r="BH2642" s="6">
        <f ca="1">IF(ISNUMBER('Descriptive Stats'!BF2642),'Descriptive Stats'!BF2642,#N/A)</f>
        <v>7.3636031452008061E-2</v>
      </c>
      <c r="BI2642" s="6">
        <f ca="1">IF(ISNUMBER('Descriptive Stats'!E2642),'Descriptive Stats'!E2642,#N/A)</f>
        <v>19</v>
      </c>
    </row>
    <row r="2643" spans="1:61" ht="14.4" x14ac:dyDescent="0.3">
      <c r="A2643" s="2">
        <f>ROW()</f>
        <v>2643</v>
      </c>
      <c r="B2643" s="56"/>
      <c r="C2643" s="8">
        <f t="shared" ca="1" si="409"/>
        <v>7</v>
      </c>
      <c r="D2643" s="8">
        <f t="shared" ca="1" si="410"/>
        <v>19</v>
      </c>
      <c r="E2643" s="50">
        <f t="shared" ca="1" si="404"/>
        <v>4</v>
      </c>
      <c r="F2643" s="2" t="str">
        <f t="shared" ca="1" si="411"/>
        <v/>
      </c>
      <c r="BD2643" s="49">
        <f t="shared" ca="1" si="406"/>
        <v>3442</v>
      </c>
      <c r="BE2643" s="3">
        <f t="shared" ca="1" si="405"/>
        <v>0.34415000000000001</v>
      </c>
      <c r="BF2643" s="3">
        <f t="shared" ca="1" si="407"/>
        <v>-0.40116316278173481</v>
      </c>
      <c r="BG2643" s="9">
        <f t="shared" ca="1" si="408"/>
        <v>4</v>
      </c>
      <c r="BH2643" s="6">
        <f ca="1">IF(ISNUMBER('Descriptive Stats'!BF2643),'Descriptive Stats'!BF2643,#N/A)</f>
        <v>-0.40116316278173481</v>
      </c>
      <c r="BI2643" s="6">
        <f ca="1">IF(ISNUMBER('Descriptive Stats'!E2643),'Descriptive Stats'!E2643,#N/A)</f>
        <v>4</v>
      </c>
    </row>
    <row r="2644" spans="1:61" ht="14.4" x14ac:dyDescent="0.3">
      <c r="A2644" s="2">
        <f>ROW()</f>
        <v>2644</v>
      </c>
      <c r="B2644" s="56"/>
      <c r="C2644" s="8">
        <f t="shared" ca="1" si="409"/>
        <v>13</v>
      </c>
      <c r="D2644" s="8">
        <f t="shared" ca="1" si="410"/>
        <v>4</v>
      </c>
      <c r="E2644" s="50">
        <f t="shared" ca="1" si="404"/>
        <v>0</v>
      </c>
      <c r="F2644" s="2" t="str">
        <f t="shared" ca="1" si="411"/>
        <v/>
      </c>
      <c r="BD2644" s="49">
        <f t="shared" ca="1" si="406"/>
        <v>815.5</v>
      </c>
      <c r="BE2644" s="3">
        <f t="shared" ca="1" si="405"/>
        <v>8.1500000000000003E-2</v>
      </c>
      <c r="BF2644" s="3">
        <f t="shared" ca="1" si="407"/>
        <v>-1.3950525282585462</v>
      </c>
      <c r="BG2644" s="9">
        <f t="shared" ca="1" si="408"/>
        <v>0</v>
      </c>
      <c r="BH2644" s="6">
        <f ca="1">IF(ISNUMBER('Descriptive Stats'!BF2644),'Descriptive Stats'!BF2644,#N/A)</f>
        <v>-1.3950525282585462</v>
      </c>
      <c r="BI2644" s="6">
        <f ca="1">IF(ISNUMBER('Descriptive Stats'!E2644),'Descriptive Stats'!E2644,#N/A)</f>
        <v>0</v>
      </c>
    </row>
    <row r="2645" spans="1:61" ht="14.4" x14ac:dyDescent="0.3">
      <c r="A2645" s="2">
        <f>ROW()</f>
        <v>2645</v>
      </c>
      <c r="B2645" s="56"/>
      <c r="C2645" s="8">
        <f t="shared" ca="1" si="409"/>
        <v>20</v>
      </c>
      <c r="D2645" s="8">
        <f t="shared" ca="1" si="410"/>
        <v>0</v>
      </c>
      <c r="E2645" s="50">
        <f t="shared" ca="1" si="404"/>
        <v>3</v>
      </c>
      <c r="F2645" s="2" t="str">
        <f t="shared" ca="1" si="411"/>
        <v/>
      </c>
      <c r="BD2645" s="49">
        <f t="shared" ca="1" si="406"/>
        <v>3200</v>
      </c>
      <c r="BE2645" s="3">
        <f t="shared" ca="1" si="405"/>
        <v>0.31995000000000001</v>
      </c>
      <c r="BF2645" s="3">
        <f t="shared" ca="1" si="407"/>
        <v>-0.46783862043457014</v>
      </c>
      <c r="BG2645" s="9">
        <f t="shared" ca="1" si="408"/>
        <v>3</v>
      </c>
      <c r="BH2645" s="6">
        <f ca="1">IF(ISNUMBER('Descriptive Stats'!BF2645),'Descriptive Stats'!BF2645,#N/A)</f>
        <v>-0.46783862043457014</v>
      </c>
      <c r="BI2645" s="6">
        <f ca="1">IF(ISNUMBER('Descriptive Stats'!E2645),'Descriptive Stats'!E2645,#N/A)</f>
        <v>3</v>
      </c>
    </row>
    <row r="2646" spans="1:61" ht="14.4" x14ac:dyDescent="0.3">
      <c r="A2646" s="2">
        <f>ROW()</f>
        <v>2646</v>
      </c>
      <c r="B2646" s="56"/>
      <c r="C2646" s="8">
        <f t="shared" ca="1" si="409"/>
        <v>10</v>
      </c>
      <c r="D2646" s="8">
        <f t="shared" ca="1" si="410"/>
        <v>3</v>
      </c>
      <c r="E2646" s="50">
        <f t="shared" ca="1" si="404"/>
        <v>7</v>
      </c>
      <c r="F2646" s="2" t="str">
        <f t="shared" ca="1" si="411"/>
        <v/>
      </c>
      <c r="BD2646" s="49">
        <f t="shared" ca="1" si="406"/>
        <v>4473.5</v>
      </c>
      <c r="BE2646" s="3">
        <f t="shared" ca="1" si="405"/>
        <v>0.44729999999999998</v>
      </c>
      <c r="BF2646" s="3">
        <f t="shared" ca="1" si="407"/>
        <v>-0.13248586824472414</v>
      </c>
      <c r="BG2646" s="9">
        <f t="shared" ca="1" si="408"/>
        <v>7</v>
      </c>
      <c r="BH2646" s="6">
        <f ca="1">IF(ISNUMBER('Descriptive Stats'!BF2646),'Descriptive Stats'!BF2646,#N/A)</f>
        <v>-0.13248586824472414</v>
      </c>
      <c r="BI2646" s="6">
        <f ca="1">IF(ISNUMBER('Descriptive Stats'!E2646),'Descriptive Stats'!E2646,#N/A)</f>
        <v>7</v>
      </c>
    </row>
    <row r="2647" spans="1:61" ht="14.4" x14ac:dyDescent="0.3">
      <c r="A2647" s="2">
        <f>ROW()</f>
        <v>2647</v>
      </c>
      <c r="B2647" s="56"/>
      <c r="C2647" s="8">
        <f t="shared" ca="1" si="409"/>
        <v>6</v>
      </c>
      <c r="D2647" s="8">
        <f t="shared" ca="1" si="410"/>
        <v>7</v>
      </c>
      <c r="E2647" s="50">
        <f t="shared" ca="1" si="404"/>
        <v>6</v>
      </c>
      <c r="F2647" s="2" t="str">
        <f t="shared" ca="1" si="411"/>
        <v/>
      </c>
      <c r="BD2647" s="49">
        <f t="shared" ca="1" si="406"/>
        <v>3900</v>
      </c>
      <c r="BE2647" s="3">
        <f t="shared" ca="1" si="405"/>
        <v>0.38995000000000002</v>
      </c>
      <c r="BF2647" s="3">
        <f t="shared" ca="1" si="407"/>
        <v>-0.2794493539703507</v>
      </c>
      <c r="BG2647" s="9">
        <f t="shared" ca="1" si="408"/>
        <v>6</v>
      </c>
      <c r="BH2647" s="6">
        <f ca="1">IF(ISNUMBER('Descriptive Stats'!BF2647),'Descriptive Stats'!BF2647,#N/A)</f>
        <v>-0.2794493539703507</v>
      </c>
      <c r="BI2647" s="6">
        <f ca="1">IF(ISNUMBER('Descriptive Stats'!E2647),'Descriptive Stats'!E2647,#N/A)</f>
        <v>6</v>
      </c>
    </row>
    <row r="2648" spans="1:61" ht="14.4" x14ac:dyDescent="0.3">
      <c r="A2648" s="2">
        <f>ROW()</f>
        <v>2648</v>
      </c>
      <c r="B2648" s="56"/>
      <c r="C2648" s="8">
        <f t="shared" ca="1" si="409"/>
        <v>16</v>
      </c>
      <c r="D2648" s="8">
        <f t="shared" ca="1" si="410"/>
        <v>6</v>
      </c>
      <c r="E2648" s="50">
        <f t="shared" ca="1" si="404"/>
        <v>2</v>
      </c>
      <c r="F2648" s="2" t="str">
        <f t="shared" ca="1" si="411"/>
        <v/>
      </c>
      <c r="BD2648" s="49">
        <f t="shared" ca="1" si="406"/>
        <v>2595</v>
      </c>
      <c r="BE2648" s="3">
        <f t="shared" ca="1" si="405"/>
        <v>0.25945000000000001</v>
      </c>
      <c r="BF2648" s="3">
        <f t="shared" ca="1" si="407"/>
        <v>-0.6450419512753276</v>
      </c>
      <c r="BG2648" s="9">
        <f t="shared" ca="1" si="408"/>
        <v>2</v>
      </c>
      <c r="BH2648" s="6">
        <f ca="1">IF(ISNUMBER('Descriptive Stats'!BF2648),'Descriptive Stats'!BF2648,#N/A)</f>
        <v>-0.6450419512753276</v>
      </c>
      <c r="BI2648" s="6">
        <f ca="1">IF(ISNUMBER('Descriptive Stats'!E2648),'Descriptive Stats'!E2648,#N/A)</f>
        <v>2</v>
      </c>
    </row>
    <row r="2649" spans="1:61" ht="14.4" x14ac:dyDescent="0.3">
      <c r="A2649" s="2">
        <f>ROW()</f>
        <v>2649</v>
      </c>
      <c r="B2649" s="56"/>
      <c r="C2649" s="8">
        <f t="shared" ca="1" si="409"/>
        <v>21</v>
      </c>
      <c r="D2649" s="8">
        <f t="shared" ca="1" si="410"/>
        <v>2</v>
      </c>
      <c r="E2649" s="50">
        <f t="shared" ca="1" si="404"/>
        <v>0</v>
      </c>
      <c r="F2649" s="2" t="str">
        <f t="shared" ca="1" si="411"/>
        <v/>
      </c>
      <c r="BD2649" s="49">
        <f t="shared" ca="1" si="406"/>
        <v>815.5</v>
      </c>
      <c r="BE2649" s="3">
        <f t="shared" ca="1" si="405"/>
        <v>8.1500000000000003E-2</v>
      </c>
      <c r="BF2649" s="3">
        <f t="shared" ca="1" si="407"/>
        <v>-1.3950525282585462</v>
      </c>
      <c r="BG2649" s="9">
        <f t="shared" ca="1" si="408"/>
        <v>0</v>
      </c>
      <c r="BH2649" s="6">
        <f ca="1">IF(ISNUMBER('Descriptive Stats'!BF2649),'Descriptive Stats'!BF2649,#N/A)</f>
        <v>-1.3950525282585462</v>
      </c>
      <c r="BI2649" s="6">
        <f ca="1">IF(ISNUMBER('Descriptive Stats'!E2649),'Descriptive Stats'!E2649,#N/A)</f>
        <v>0</v>
      </c>
    </row>
    <row r="2650" spans="1:61" ht="14.4" x14ac:dyDescent="0.3">
      <c r="A2650" s="2">
        <f>ROW()</f>
        <v>2650</v>
      </c>
      <c r="B2650" s="56"/>
      <c r="C2650" s="8">
        <f t="shared" ca="1" si="409"/>
        <v>14</v>
      </c>
      <c r="D2650" s="8">
        <f t="shared" ca="1" si="410"/>
        <v>0</v>
      </c>
      <c r="E2650" s="50">
        <f t="shared" ca="1" si="404"/>
        <v>0</v>
      </c>
      <c r="F2650" s="2" t="str">
        <f t="shared" ca="1" si="411"/>
        <v/>
      </c>
      <c r="BD2650" s="49">
        <f t="shared" ca="1" si="406"/>
        <v>815.5</v>
      </c>
      <c r="BE2650" s="3">
        <f t="shared" ca="1" si="405"/>
        <v>8.1500000000000003E-2</v>
      </c>
      <c r="BF2650" s="3">
        <f t="shared" ca="1" si="407"/>
        <v>-1.3950525282585462</v>
      </c>
      <c r="BG2650" s="9">
        <f t="shared" ca="1" si="408"/>
        <v>0</v>
      </c>
      <c r="BH2650" s="6">
        <f ca="1">IF(ISNUMBER('Descriptive Stats'!BF2650),'Descriptive Stats'!BF2650,#N/A)</f>
        <v>-1.3950525282585462</v>
      </c>
      <c r="BI2650" s="6">
        <f ca="1">IF(ISNUMBER('Descriptive Stats'!E2650),'Descriptive Stats'!E2650,#N/A)</f>
        <v>0</v>
      </c>
    </row>
    <row r="2651" spans="1:61" ht="14.4" x14ac:dyDescent="0.3">
      <c r="A2651" s="2">
        <f>ROW()</f>
        <v>2651</v>
      </c>
      <c r="B2651" s="56"/>
      <c r="C2651" s="8">
        <f t="shared" ca="1" si="409"/>
        <v>22</v>
      </c>
      <c r="D2651" s="8">
        <f t="shared" ca="1" si="410"/>
        <v>0</v>
      </c>
      <c r="E2651" s="50">
        <f t="shared" ca="1" si="404"/>
        <v>1</v>
      </c>
      <c r="F2651" s="2" t="str">
        <f t="shared" ca="1" si="411"/>
        <v/>
      </c>
      <c r="BD2651" s="49">
        <f t="shared" ca="1" si="406"/>
        <v>1871</v>
      </c>
      <c r="BE2651" s="3">
        <f t="shared" ca="1" si="405"/>
        <v>0.18704999999999999</v>
      </c>
      <c r="BF2651" s="3">
        <f t="shared" ca="1" si="407"/>
        <v>-0.88881967520906158</v>
      </c>
      <c r="BG2651" s="9">
        <f t="shared" ca="1" si="408"/>
        <v>1</v>
      </c>
      <c r="BH2651" s="6">
        <f ca="1">IF(ISNUMBER('Descriptive Stats'!BF2651),'Descriptive Stats'!BF2651,#N/A)</f>
        <v>-0.88881967520906158</v>
      </c>
      <c r="BI2651" s="6">
        <f ca="1">IF(ISNUMBER('Descriptive Stats'!E2651),'Descriptive Stats'!E2651,#N/A)</f>
        <v>1</v>
      </c>
    </row>
    <row r="2652" spans="1:61" ht="14.4" x14ac:dyDescent="0.3">
      <c r="A2652" s="2">
        <f>ROW()</f>
        <v>2652</v>
      </c>
      <c r="B2652" s="56"/>
      <c r="C2652" s="8">
        <f t="shared" ca="1" si="409"/>
        <v>8</v>
      </c>
      <c r="D2652" s="8">
        <f t="shared" ca="1" si="410"/>
        <v>1</v>
      </c>
      <c r="E2652" s="50">
        <f t="shared" ca="1" si="404"/>
        <v>6</v>
      </c>
      <c r="F2652" s="2" t="str">
        <f t="shared" ca="1" si="411"/>
        <v/>
      </c>
      <c r="BD2652" s="49">
        <f t="shared" ca="1" si="406"/>
        <v>3900</v>
      </c>
      <c r="BE2652" s="3">
        <f t="shared" ca="1" si="405"/>
        <v>0.38995000000000002</v>
      </c>
      <c r="BF2652" s="3">
        <f t="shared" ca="1" si="407"/>
        <v>-0.2794493539703507</v>
      </c>
      <c r="BG2652" s="9">
        <f t="shared" ca="1" si="408"/>
        <v>6</v>
      </c>
      <c r="BH2652" s="6">
        <f ca="1">IF(ISNUMBER('Descriptive Stats'!BF2652),'Descriptive Stats'!BF2652,#N/A)</f>
        <v>-0.2794493539703507</v>
      </c>
      <c r="BI2652" s="6">
        <f ca="1">IF(ISNUMBER('Descriptive Stats'!E2652),'Descriptive Stats'!E2652,#N/A)</f>
        <v>6</v>
      </c>
    </row>
    <row r="2653" spans="1:61" ht="14.4" x14ac:dyDescent="0.3">
      <c r="A2653" s="2">
        <f>ROW()</f>
        <v>2653</v>
      </c>
      <c r="B2653" s="56"/>
      <c r="C2653" s="8">
        <f t="shared" ca="1" si="409"/>
        <v>16</v>
      </c>
      <c r="D2653" s="8">
        <f t="shared" ca="1" si="410"/>
        <v>6</v>
      </c>
      <c r="E2653" s="50">
        <f t="shared" ca="1" si="404"/>
        <v>0</v>
      </c>
      <c r="F2653" s="2" t="str">
        <f t="shared" ca="1" si="411"/>
        <v/>
      </c>
      <c r="BD2653" s="49">
        <f t="shared" ca="1" si="406"/>
        <v>815.5</v>
      </c>
      <c r="BE2653" s="3">
        <f t="shared" ca="1" si="405"/>
        <v>8.1500000000000003E-2</v>
      </c>
      <c r="BF2653" s="3">
        <f t="shared" ca="1" si="407"/>
        <v>-1.3950525282585462</v>
      </c>
      <c r="BG2653" s="9">
        <f t="shared" ca="1" si="408"/>
        <v>0</v>
      </c>
      <c r="BH2653" s="6">
        <f ca="1">IF(ISNUMBER('Descriptive Stats'!BF2653),'Descriptive Stats'!BF2653,#N/A)</f>
        <v>-1.3950525282585462</v>
      </c>
      <c r="BI2653" s="6">
        <f ca="1">IF(ISNUMBER('Descriptive Stats'!E2653),'Descriptive Stats'!E2653,#N/A)</f>
        <v>0</v>
      </c>
    </row>
    <row r="2654" spans="1:61" ht="14.4" x14ac:dyDescent="0.3">
      <c r="A2654" s="2">
        <f>ROW()</f>
        <v>2654</v>
      </c>
      <c r="B2654" s="56"/>
      <c r="C2654" s="8">
        <f t="shared" ca="1" si="409"/>
        <v>18</v>
      </c>
      <c r="D2654" s="8">
        <f t="shared" ca="1" si="410"/>
        <v>0</v>
      </c>
      <c r="E2654" s="50">
        <f t="shared" ca="1" si="404"/>
        <v>2</v>
      </c>
      <c r="F2654" s="2" t="str">
        <f t="shared" ca="1" si="411"/>
        <v/>
      </c>
      <c r="BD2654" s="49">
        <f t="shared" ca="1" si="406"/>
        <v>2595</v>
      </c>
      <c r="BE2654" s="3">
        <f t="shared" ca="1" si="405"/>
        <v>0.25945000000000001</v>
      </c>
      <c r="BF2654" s="3">
        <f t="shared" ca="1" si="407"/>
        <v>-0.6450419512753276</v>
      </c>
      <c r="BG2654" s="9">
        <f t="shared" ca="1" si="408"/>
        <v>2</v>
      </c>
      <c r="BH2654" s="6">
        <f ca="1">IF(ISNUMBER('Descriptive Stats'!BF2654),'Descriptive Stats'!BF2654,#N/A)</f>
        <v>-0.6450419512753276</v>
      </c>
      <c r="BI2654" s="6">
        <f ca="1">IF(ISNUMBER('Descriptive Stats'!E2654),'Descriptive Stats'!E2654,#N/A)</f>
        <v>2</v>
      </c>
    </row>
    <row r="2655" spans="1:61" ht="14.4" x14ac:dyDescent="0.3">
      <c r="A2655" s="2">
        <f>ROW()</f>
        <v>2655</v>
      </c>
      <c r="B2655" s="56"/>
      <c r="C2655" s="8">
        <f t="shared" ca="1" si="409"/>
        <v>3</v>
      </c>
      <c r="D2655" s="8">
        <f t="shared" ca="1" si="410"/>
        <v>2</v>
      </c>
      <c r="E2655" s="50">
        <f t="shared" ca="1" si="404"/>
        <v>1</v>
      </c>
      <c r="F2655" s="2" t="str">
        <f t="shared" ca="1" si="411"/>
        <v/>
      </c>
      <c r="BD2655" s="49">
        <f t="shared" ca="1" si="406"/>
        <v>1871</v>
      </c>
      <c r="BE2655" s="3">
        <f t="shared" ca="1" si="405"/>
        <v>0.18704999999999999</v>
      </c>
      <c r="BF2655" s="3">
        <f t="shared" ca="1" si="407"/>
        <v>-0.88881967520906158</v>
      </c>
      <c r="BG2655" s="9">
        <f t="shared" ca="1" si="408"/>
        <v>1</v>
      </c>
      <c r="BH2655" s="6">
        <f ca="1">IF(ISNUMBER('Descriptive Stats'!BF2655),'Descriptive Stats'!BF2655,#N/A)</f>
        <v>-0.88881967520906158</v>
      </c>
      <c r="BI2655" s="6">
        <f ca="1">IF(ISNUMBER('Descriptive Stats'!E2655),'Descriptive Stats'!E2655,#N/A)</f>
        <v>1</v>
      </c>
    </row>
    <row r="2656" spans="1:61" ht="14.4" x14ac:dyDescent="0.3">
      <c r="A2656" s="2">
        <f>ROW()</f>
        <v>2656</v>
      </c>
      <c r="B2656" s="56"/>
      <c r="C2656" s="8">
        <f t="shared" ca="1" si="409"/>
        <v>8</v>
      </c>
      <c r="D2656" s="8">
        <f t="shared" ca="1" si="410"/>
        <v>1</v>
      </c>
      <c r="E2656" s="50">
        <f t="shared" ca="1" si="404"/>
        <v>3</v>
      </c>
      <c r="F2656" s="2" t="str">
        <f t="shared" ca="1" si="411"/>
        <v/>
      </c>
      <c r="BD2656" s="49">
        <f t="shared" ca="1" si="406"/>
        <v>3200</v>
      </c>
      <c r="BE2656" s="3">
        <f t="shared" ca="1" si="405"/>
        <v>0.31995000000000001</v>
      </c>
      <c r="BF2656" s="3">
        <f t="shared" ca="1" si="407"/>
        <v>-0.46783862043457014</v>
      </c>
      <c r="BG2656" s="9">
        <f t="shared" ca="1" si="408"/>
        <v>3</v>
      </c>
      <c r="BH2656" s="6">
        <f ca="1">IF(ISNUMBER('Descriptive Stats'!BF2656),'Descriptive Stats'!BF2656,#N/A)</f>
        <v>-0.46783862043457014</v>
      </c>
      <c r="BI2656" s="6">
        <f ca="1">IF(ISNUMBER('Descriptive Stats'!E2656),'Descriptive Stats'!E2656,#N/A)</f>
        <v>3</v>
      </c>
    </row>
    <row r="2657" spans="1:61" ht="14.4" x14ac:dyDescent="0.3">
      <c r="A2657" s="2">
        <f>ROW()</f>
        <v>2657</v>
      </c>
      <c r="B2657" s="56"/>
      <c r="C2657" s="8">
        <f t="shared" ca="1" si="409"/>
        <v>10</v>
      </c>
      <c r="D2657" s="8">
        <f t="shared" ca="1" si="410"/>
        <v>3</v>
      </c>
      <c r="E2657" s="50">
        <f t="shared" ca="1" si="404"/>
        <v>0</v>
      </c>
      <c r="F2657" s="2" t="str">
        <f t="shared" ca="1" si="411"/>
        <v/>
      </c>
      <c r="BD2657" s="49">
        <f t="shared" ca="1" si="406"/>
        <v>815.5</v>
      </c>
      <c r="BE2657" s="3">
        <f t="shared" ca="1" si="405"/>
        <v>8.1500000000000003E-2</v>
      </c>
      <c r="BF2657" s="3">
        <f t="shared" ca="1" si="407"/>
        <v>-1.3950525282585462</v>
      </c>
      <c r="BG2657" s="9">
        <f t="shared" ca="1" si="408"/>
        <v>0</v>
      </c>
      <c r="BH2657" s="6">
        <f ca="1">IF(ISNUMBER('Descriptive Stats'!BF2657),'Descriptive Stats'!BF2657,#N/A)</f>
        <v>-1.3950525282585462</v>
      </c>
      <c r="BI2657" s="6">
        <f ca="1">IF(ISNUMBER('Descriptive Stats'!E2657),'Descriptive Stats'!E2657,#N/A)</f>
        <v>0</v>
      </c>
    </row>
    <row r="2658" spans="1:61" ht="14.4" x14ac:dyDescent="0.3">
      <c r="A2658" s="2">
        <f>ROW()</f>
        <v>2658</v>
      </c>
      <c r="B2658" s="56"/>
      <c r="C2658" s="8">
        <f t="shared" ca="1" si="409"/>
        <v>4</v>
      </c>
      <c r="D2658" s="8">
        <f t="shared" ca="1" si="410"/>
        <v>0</v>
      </c>
      <c r="E2658" s="50">
        <f t="shared" ca="1" si="404"/>
        <v>2</v>
      </c>
      <c r="F2658" s="2" t="str">
        <f t="shared" ca="1" si="411"/>
        <v/>
      </c>
      <c r="BD2658" s="49">
        <f t="shared" ca="1" si="406"/>
        <v>2595</v>
      </c>
      <c r="BE2658" s="3">
        <f t="shared" ca="1" si="405"/>
        <v>0.25945000000000001</v>
      </c>
      <c r="BF2658" s="3">
        <f t="shared" ca="1" si="407"/>
        <v>-0.6450419512753276</v>
      </c>
      <c r="BG2658" s="9">
        <f t="shared" ca="1" si="408"/>
        <v>2</v>
      </c>
      <c r="BH2658" s="6">
        <f ca="1">IF(ISNUMBER('Descriptive Stats'!BF2658),'Descriptive Stats'!BF2658,#N/A)</f>
        <v>-0.6450419512753276</v>
      </c>
      <c r="BI2658" s="6">
        <f ca="1">IF(ISNUMBER('Descriptive Stats'!E2658),'Descriptive Stats'!E2658,#N/A)</f>
        <v>2</v>
      </c>
    </row>
    <row r="2659" spans="1:61" ht="14.4" x14ac:dyDescent="0.3">
      <c r="A2659" s="2">
        <f>ROW()</f>
        <v>2659</v>
      </c>
      <c r="B2659" s="56"/>
      <c r="C2659" s="8">
        <f t="shared" ca="1" si="409"/>
        <v>17</v>
      </c>
      <c r="D2659" s="8">
        <f t="shared" ca="1" si="410"/>
        <v>2</v>
      </c>
      <c r="E2659" s="50">
        <f t="shared" ca="1" si="404"/>
        <v>7</v>
      </c>
      <c r="F2659" s="2" t="str">
        <f t="shared" ca="1" si="411"/>
        <v/>
      </c>
      <c r="BD2659" s="49">
        <f t="shared" ca="1" si="406"/>
        <v>4473.5</v>
      </c>
      <c r="BE2659" s="3">
        <f t="shared" ca="1" si="405"/>
        <v>0.44729999999999998</v>
      </c>
      <c r="BF2659" s="3">
        <f t="shared" ca="1" si="407"/>
        <v>-0.13248586824472414</v>
      </c>
      <c r="BG2659" s="9">
        <f t="shared" ca="1" si="408"/>
        <v>7</v>
      </c>
      <c r="BH2659" s="6">
        <f ca="1">IF(ISNUMBER('Descriptive Stats'!BF2659),'Descriptive Stats'!BF2659,#N/A)</f>
        <v>-0.13248586824472414</v>
      </c>
      <c r="BI2659" s="6">
        <f ca="1">IF(ISNUMBER('Descriptive Stats'!E2659),'Descriptive Stats'!E2659,#N/A)</f>
        <v>7</v>
      </c>
    </row>
    <row r="2660" spans="1:61" ht="14.4" x14ac:dyDescent="0.3">
      <c r="A2660" s="2">
        <f>ROW()</f>
        <v>2660</v>
      </c>
      <c r="B2660" s="56"/>
      <c r="C2660" s="8">
        <f t="shared" ca="1" si="409"/>
        <v>6</v>
      </c>
      <c r="D2660" s="8">
        <f t="shared" ca="1" si="410"/>
        <v>7</v>
      </c>
      <c r="E2660" s="50">
        <f t="shared" ca="1" si="404"/>
        <v>1</v>
      </c>
      <c r="F2660" s="2" t="str">
        <f t="shared" ca="1" si="411"/>
        <v/>
      </c>
      <c r="BD2660" s="49">
        <f t="shared" ca="1" si="406"/>
        <v>1871</v>
      </c>
      <c r="BE2660" s="3">
        <f t="shared" ca="1" si="405"/>
        <v>0.18704999999999999</v>
      </c>
      <c r="BF2660" s="3">
        <f t="shared" ca="1" si="407"/>
        <v>-0.88881967520906158</v>
      </c>
      <c r="BG2660" s="9">
        <f t="shared" ca="1" si="408"/>
        <v>1</v>
      </c>
      <c r="BH2660" s="6">
        <f ca="1">IF(ISNUMBER('Descriptive Stats'!BF2660),'Descriptive Stats'!BF2660,#N/A)</f>
        <v>-0.88881967520906158</v>
      </c>
      <c r="BI2660" s="6">
        <f ca="1">IF(ISNUMBER('Descriptive Stats'!E2660),'Descriptive Stats'!E2660,#N/A)</f>
        <v>1</v>
      </c>
    </row>
    <row r="2661" spans="1:61" ht="14.4" x14ac:dyDescent="0.3">
      <c r="A2661" s="2">
        <f>ROW()</f>
        <v>2661</v>
      </c>
      <c r="B2661" s="56"/>
      <c r="C2661" s="8">
        <f t="shared" ca="1" si="409"/>
        <v>8</v>
      </c>
      <c r="D2661" s="8">
        <f t="shared" ca="1" si="410"/>
        <v>1</v>
      </c>
      <c r="E2661" s="50">
        <f t="shared" ca="1" si="404"/>
        <v>1</v>
      </c>
      <c r="F2661" s="2" t="str">
        <f t="shared" ca="1" si="411"/>
        <v/>
      </c>
      <c r="BD2661" s="49">
        <f t="shared" ca="1" si="406"/>
        <v>1871</v>
      </c>
      <c r="BE2661" s="3">
        <f t="shared" ca="1" si="405"/>
        <v>0.18704999999999999</v>
      </c>
      <c r="BF2661" s="3">
        <f t="shared" ca="1" si="407"/>
        <v>-0.88881967520906158</v>
      </c>
      <c r="BG2661" s="9">
        <f t="shared" ca="1" si="408"/>
        <v>1</v>
      </c>
      <c r="BH2661" s="6">
        <f ca="1">IF(ISNUMBER('Descriptive Stats'!BF2661),'Descriptive Stats'!BF2661,#N/A)</f>
        <v>-0.88881967520906158</v>
      </c>
      <c r="BI2661" s="6">
        <f ca="1">IF(ISNUMBER('Descriptive Stats'!E2661),'Descriptive Stats'!E2661,#N/A)</f>
        <v>1</v>
      </c>
    </row>
    <row r="2662" spans="1:61" ht="14.4" x14ac:dyDescent="0.3">
      <c r="A2662" s="2">
        <f>ROW()</f>
        <v>2662</v>
      </c>
      <c r="B2662" s="56"/>
      <c r="C2662" s="8">
        <f t="shared" ca="1" si="409"/>
        <v>12</v>
      </c>
      <c r="D2662" s="8">
        <f t="shared" ca="1" si="410"/>
        <v>1</v>
      </c>
      <c r="E2662" s="50">
        <f t="shared" ca="1" si="404"/>
        <v>0</v>
      </c>
      <c r="F2662" s="2" t="str">
        <f t="shared" ca="1" si="411"/>
        <v/>
      </c>
      <c r="BD2662" s="49">
        <f t="shared" ca="1" si="406"/>
        <v>815.5</v>
      </c>
      <c r="BE2662" s="3">
        <f t="shared" ca="1" si="405"/>
        <v>8.1500000000000003E-2</v>
      </c>
      <c r="BF2662" s="3">
        <f t="shared" ca="1" si="407"/>
        <v>-1.3950525282585462</v>
      </c>
      <c r="BG2662" s="9">
        <f t="shared" ca="1" si="408"/>
        <v>0</v>
      </c>
      <c r="BH2662" s="6">
        <f ca="1">IF(ISNUMBER('Descriptive Stats'!BF2662),'Descriptive Stats'!BF2662,#N/A)</f>
        <v>-1.3950525282585462</v>
      </c>
      <c r="BI2662" s="6">
        <f ca="1">IF(ISNUMBER('Descriptive Stats'!E2662),'Descriptive Stats'!E2662,#N/A)</f>
        <v>0</v>
      </c>
    </row>
    <row r="2663" spans="1:61" ht="14.4" x14ac:dyDescent="0.3">
      <c r="A2663" s="2">
        <f>ROW()</f>
        <v>2663</v>
      </c>
      <c r="B2663" s="56"/>
      <c r="C2663" s="8">
        <f t="shared" ca="1" si="409"/>
        <v>15</v>
      </c>
      <c r="D2663" s="8">
        <f t="shared" ca="1" si="410"/>
        <v>0</v>
      </c>
      <c r="E2663" s="50">
        <f t="shared" ca="1" si="404"/>
        <v>15</v>
      </c>
      <c r="F2663" s="2" t="str">
        <f t="shared" ca="1" si="411"/>
        <v/>
      </c>
      <c r="BD2663" s="49">
        <f t="shared" ca="1" si="406"/>
        <v>5051.5</v>
      </c>
      <c r="BE2663" s="3">
        <f t="shared" ca="1" si="405"/>
        <v>0.50509999999999999</v>
      </c>
      <c r="BF2663" s="3">
        <f t="shared" ca="1" si="407"/>
        <v>1.2784152420787677E-2</v>
      </c>
      <c r="BG2663" s="9">
        <f t="shared" ca="1" si="408"/>
        <v>15</v>
      </c>
      <c r="BH2663" s="6">
        <f ca="1">IF(ISNUMBER('Descriptive Stats'!BF2663),'Descriptive Stats'!BF2663,#N/A)</f>
        <v>1.2784152420787677E-2</v>
      </c>
      <c r="BI2663" s="6">
        <f ca="1">IF(ISNUMBER('Descriptive Stats'!E2663),'Descriptive Stats'!E2663,#N/A)</f>
        <v>15</v>
      </c>
    </row>
    <row r="2664" spans="1:61" ht="14.4" x14ac:dyDescent="0.3">
      <c r="A2664" s="2">
        <f>ROW()</f>
        <v>2664</v>
      </c>
      <c r="B2664" s="56"/>
      <c r="C2664" s="8">
        <f t="shared" ca="1" si="409"/>
        <v>24</v>
      </c>
      <c r="D2664" s="8">
        <f t="shared" ca="1" si="410"/>
        <v>15</v>
      </c>
      <c r="E2664" s="50">
        <f t="shared" ca="1" si="404"/>
        <v>0</v>
      </c>
      <c r="F2664" s="2" t="str">
        <f t="shared" ca="1" si="411"/>
        <v/>
      </c>
      <c r="BD2664" s="49">
        <f t="shared" ca="1" si="406"/>
        <v>815.5</v>
      </c>
      <c r="BE2664" s="3">
        <f t="shared" ca="1" si="405"/>
        <v>8.1500000000000003E-2</v>
      </c>
      <c r="BF2664" s="3">
        <f t="shared" ca="1" si="407"/>
        <v>-1.3950525282585462</v>
      </c>
      <c r="BG2664" s="9">
        <f t="shared" ca="1" si="408"/>
        <v>0</v>
      </c>
      <c r="BH2664" s="6">
        <f ca="1">IF(ISNUMBER('Descriptive Stats'!BF2664),'Descriptive Stats'!BF2664,#N/A)</f>
        <v>-1.3950525282585462</v>
      </c>
      <c r="BI2664" s="6">
        <f ca="1">IF(ISNUMBER('Descriptive Stats'!E2664),'Descriptive Stats'!E2664,#N/A)</f>
        <v>0</v>
      </c>
    </row>
    <row r="2665" spans="1:61" ht="14.4" x14ac:dyDescent="0.3">
      <c r="A2665" s="2">
        <f>ROW()</f>
        <v>2665</v>
      </c>
      <c r="B2665" s="56"/>
      <c r="C2665" s="8">
        <f t="shared" ca="1" si="409"/>
        <v>11</v>
      </c>
      <c r="D2665" s="8">
        <f t="shared" ca="1" si="410"/>
        <v>0</v>
      </c>
      <c r="E2665" s="50">
        <f t="shared" ca="1" si="404"/>
        <v>1</v>
      </c>
      <c r="F2665" s="2" t="str">
        <f t="shared" ca="1" si="411"/>
        <v/>
      </c>
      <c r="BD2665" s="49">
        <f t="shared" ca="1" si="406"/>
        <v>1871</v>
      </c>
      <c r="BE2665" s="3">
        <f t="shared" ca="1" si="405"/>
        <v>0.18704999999999999</v>
      </c>
      <c r="BF2665" s="3">
        <f t="shared" ca="1" si="407"/>
        <v>-0.88881967520906158</v>
      </c>
      <c r="BG2665" s="9">
        <f t="shared" ca="1" si="408"/>
        <v>1</v>
      </c>
      <c r="BH2665" s="6">
        <f ca="1">IF(ISNUMBER('Descriptive Stats'!BF2665),'Descriptive Stats'!BF2665,#N/A)</f>
        <v>-0.88881967520906158</v>
      </c>
      <c r="BI2665" s="6">
        <f ca="1">IF(ISNUMBER('Descriptive Stats'!E2665),'Descriptive Stats'!E2665,#N/A)</f>
        <v>1</v>
      </c>
    </row>
    <row r="2666" spans="1:61" ht="14.4" x14ac:dyDescent="0.3">
      <c r="A2666" s="2">
        <f>ROW()</f>
        <v>2666</v>
      </c>
      <c r="B2666" s="56"/>
      <c r="C2666" s="8">
        <f t="shared" ca="1" si="409"/>
        <v>12</v>
      </c>
      <c r="D2666" s="8">
        <f t="shared" ca="1" si="410"/>
        <v>1</v>
      </c>
      <c r="E2666" s="50">
        <f t="shared" ca="1" si="404"/>
        <v>2</v>
      </c>
      <c r="F2666" s="2" t="str">
        <f t="shared" ca="1" si="411"/>
        <v/>
      </c>
      <c r="BD2666" s="49">
        <f t="shared" ca="1" si="406"/>
        <v>2595</v>
      </c>
      <c r="BE2666" s="3">
        <f t="shared" ca="1" si="405"/>
        <v>0.25945000000000001</v>
      </c>
      <c r="BF2666" s="3">
        <f t="shared" ca="1" si="407"/>
        <v>-0.6450419512753276</v>
      </c>
      <c r="BG2666" s="9">
        <f t="shared" ca="1" si="408"/>
        <v>2</v>
      </c>
      <c r="BH2666" s="6">
        <f ca="1">IF(ISNUMBER('Descriptive Stats'!BF2666),'Descriptive Stats'!BF2666,#N/A)</f>
        <v>-0.6450419512753276</v>
      </c>
      <c r="BI2666" s="6">
        <f ca="1">IF(ISNUMBER('Descriptive Stats'!E2666),'Descriptive Stats'!E2666,#N/A)</f>
        <v>2</v>
      </c>
    </row>
    <row r="2667" spans="1:61" ht="14.4" x14ac:dyDescent="0.3">
      <c r="A2667" s="2">
        <f>ROW()</f>
        <v>2667</v>
      </c>
      <c r="B2667" s="56"/>
      <c r="C2667" s="8">
        <f t="shared" ca="1" si="409"/>
        <v>17</v>
      </c>
      <c r="D2667" s="8">
        <f t="shared" ca="1" si="410"/>
        <v>2</v>
      </c>
      <c r="E2667" s="50">
        <f t="shared" ca="1" si="404"/>
        <v>19</v>
      </c>
      <c r="F2667" s="2" t="str">
        <f t="shared" ca="1" si="411"/>
        <v>X</v>
      </c>
      <c r="BD2667" s="49">
        <f t="shared" ca="1" si="406"/>
        <v>5294</v>
      </c>
      <c r="BE2667" s="3">
        <f t="shared" ca="1" si="405"/>
        <v>0.52934999999999999</v>
      </c>
      <c r="BF2667" s="3">
        <f t="shared" ca="1" si="407"/>
        <v>7.3636031452008061E-2</v>
      </c>
      <c r="BG2667" s="9">
        <f t="shared" ca="1" si="408"/>
        <v>19</v>
      </c>
      <c r="BH2667" s="6">
        <f ca="1">IF(ISNUMBER('Descriptive Stats'!BF2667),'Descriptive Stats'!BF2667,#N/A)</f>
        <v>7.3636031452008061E-2</v>
      </c>
      <c r="BI2667" s="6">
        <f ca="1">IF(ISNUMBER('Descriptive Stats'!E2667),'Descriptive Stats'!E2667,#N/A)</f>
        <v>19</v>
      </c>
    </row>
    <row r="2668" spans="1:61" ht="14.4" x14ac:dyDescent="0.3">
      <c r="A2668" s="2">
        <f>ROW()</f>
        <v>2668</v>
      </c>
      <c r="B2668" s="56"/>
      <c r="C2668" s="8">
        <f t="shared" ca="1" si="409"/>
        <v>7</v>
      </c>
      <c r="D2668" s="8">
        <f t="shared" ca="1" si="410"/>
        <v>19</v>
      </c>
      <c r="E2668" s="50">
        <f t="shared" ca="1" si="404"/>
        <v>2</v>
      </c>
      <c r="F2668" s="2" t="str">
        <f t="shared" ca="1" si="411"/>
        <v/>
      </c>
      <c r="BD2668" s="49">
        <f t="shared" ca="1" si="406"/>
        <v>2595</v>
      </c>
      <c r="BE2668" s="3">
        <f t="shared" ca="1" si="405"/>
        <v>0.25945000000000001</v>
      </c>
      <c r="BF2668" s="3">
        <f t="shared" ca="1" si="407"/>
        <v>-0.6450419512753276</v>
      </c>
      <c r="BG2668" s="9">
        <f t="shared" ca="1" si="408"/>
        <v>2</v>
      </c>
      <c r="BH2668" s="6">
        <f ca="1">IF(ISNUMBER('Descriptive Stats'!BF2668),'Descriptive Stats'!BF2668,#N/A)</f>
        <v>-0.6450419512753276</v>
      </c>
      <c r="BI2668" s="6">
        <f ca="1">IF(ISNUMBER('Descriptive Stats'!E2668),'Descriptive Stats'!E2668,#N/A)</f>
        <v>2</v>
      </c>
    </row>
    <row r="2669" spans="1:61" ht="14.4" x14ac:dyDescent="0.3">
      <c r="A2669" s="2">
        <f>ROW()</f>
        <v>2669</v>
      </c>
      <c r="B2669" s="56"/>
      <c r="C2669" s="8">
        <f t="shared" ca="1" si="409"/>
        <v>3</v>
      </c>
      <c r="D2669" s="8">
        <f t="shared" ca="1" si="410"/>
        <v>2</v>
      </c>
      <c r="E2669" s="50">
        <f t="shared" ca="1" si="404"/>
        <v>7</v>
      </c>
      <c r="F2669" s="2" t="str">
        <f t="shared" ca="1" si="411"/>
        <v/>
      </c>
      <c r="BD2669" s="49">
        <f t="shared" ca="1" si="406"/>
        <v>4473.5</v>
      </c>
      <c r="BE2669" s="3">
        <f t="shared" ca="1" si="405"/>
        <v>0.44729999999999998</v>
      </c>
      <c r="BF2669" s="3">
        <f t="shared" ca="1" si="407"/>
        <v>-0.13248586824472414</v>
      </c>
      <c r="BG2669" s="9">
        <f t="shared" ca="1" si="408"/>
        <v>7</v>
      </c>
      <c r="BH2669" s="6">
        <f ca="1">IF(ISNUMBER('Descriptive Stats'!BF2669),'Descriptive Stats'!BF2669,#N/A)</f>
        <v>-0.13248586824472414</v>
      </c>
      <c r="BI2669" s="6">
        <f ca="1">IF(ISNUMBER('Descriptive Stats'!E2669),'Descriptive Stats'!E2669,#N/A)</f>
        <v>7</v>
      </c>
    </row>
    <row r="2670" spans="1:61" ht="14.4" x14ac:dyDescent="0.3">
      <c r="A2670" s="2">
        <f>ROW()</f>
        <v>2670</v>
      </c>
      <c r="B2670" s="56"/>
      <c r="C2670" s="8">
        <f t="shared" ca="1" si="409"/>
        <v>19</v>
      </c>
      <c r="D2670" s="8">
        <f t="shared" ca="1" si="410"/>
        <v>7</v>
      </c>
      <c r="E2670" s="50">
        <f t="shared" ca="1" si="404"/>
        <v>6</v>
      </c>
      <c r="F2670" s="2" t="str">
        <f t="shared" ca="1" si="411"/>
        <v/>
      </c>
      <c r="BD2670" s="49">
        <f t="shared" ca="1" si="406"/>
        <v>3900</v>
      </c>
      <c r="BE2670" s="3">
        <f t="shared" ca="1" si="405"/>
        <v>0.38995000000000002</v>
      </c>
      <c r="BF2670" s="3">
        <f t="shared" ca="1" si="407"/>
        <v>-0.2794493539703507</v>
      </c>
      <c r="BG2670" s="9">
        <f t="shared" ca="1" si="408"/>
        <v>6</v>
      </c>
      <c r="BH2670" s="6">
        <f ca="1">IF(ISNUMBER('Descriptive Stats'!BF2670),'Descriptive Stats'!BF2670,#N/A)</f>
        <v>-0.2794493539703507</v>
      </c>
      <c r="BI2670" s="6">
        <f ca="1">IF(ISNUMBER('Descriptive Stats'!E2670),'Descriptive Stats'!E2670,#N/A)</f>
        <v>6</v>
      </c>
    </row>
    <row r="2671" spans="1:61" ht="14.4" x14ac:dyDescent="0.3">
      <c r="A2671" s="2">
        <f>ROW()</f>
        <v>2671</v>
      </c>
      <c r="B2671" s="56"/>
      <c r="C2671" s="8">
        <f t="shared" ca="1" si="409"/>
        <v>2</v>
      </c>
      <c r="D2671" s="8">
        <f t="shared" ca="1" si="410"/>
        <v>6</v>
      </c>
      <c r="E2671" s="50">
        <f t="shared" ca="1" si="404"/>
        <v>6</v>
      </c>
      <c r="F2671" s="2" t="str">
        <f t="shared" ca="1" si="411"/>
        <v/>
      </c>
      <c r="BD2671" s="49">
        <f t="shared" ca="1" si="406"/>
        <v>3900</v>
      </c>
      <c r="BE2671" s="3">
        <f t="shared" ca="1" si="405"/>
        <v>0.38995000000000002</v>
      </c>
      <c r="BF2671" s="3">
        <f t="shared" ca="1" si="407"/>
        <v>-0.2794493539703507</v>
      </c>
      <c r="BG2671" s="9">
        <f t="shared" ca="1" si="408"/>
        <v>6</v>
      </c>
      <c r="BH2671" s="6">
        <f ca="1">IF(ISNUMBER('Descriptive Stats'!BF2671),'Descriptive Stats'!BF2671,#N/A)</f>
        <v>-0.2794493539703507</v>
      </c>
      <c r="BI2671" s="6">
        <f ca="1">IF(ISNUMBER('Descriptive Stats'!E2671),'Descriptive Stats'!E2671,#N/A)</f>
        <v>6</v>
      </c>
    </row>
    <row r="2672" spans="1:61" ht="14.4" x14ac:dyDescent="0.3">
      <c r="A2672" s="2">
        <f>ROW()</f>
        <v>2672</v>
      </c>
      <c r="B2672" s="56"/>
      <c r="C2672" s="8">
        <f t="shared" ca="1" si="409"/>
        <v>16</v>
      </c>
      <c r="D2672" s="8">
        <f t="shared" ca="1" si="410"/>
        <v>6</v>
      </c>
      <c r="E2672" s="50">
        <f t="shared" ca="1" si="404"/>
        <v>7</v>
      </c>
      <c r="F2672" s="2" t="str">
        <f t="shared" ca="1" si="411"/>
        <v/>
      </c>
      <c r="BD2672" s="49">
        <f t="shared" ca="1" si="406"/>
        <v>4473.5</v>
      </c>
      <c r="BE2672" s="3">
        <f t="shared" ca="1" si="405"/>
        <v>0.44729999999999998</v>
      </c>
      <c r="BF2672" s="3">
        <f t="shared" ca="1" si="407"/>
        <v>-0.13248586824472414</v>
      </c>
      <c r="BG2672" s="9">
        <f t="shared" ca="1" si="408"/>
        <v>7</v>
      </c>
      <c r="BH2672" s="6">
        <f ca="1">IF(ISNUMBER('Descriptive Stats'!BF2672),'Descriptive Stats'!BF2672,#N/A)</f>
        <v>-0.13248586824472414</v>
      </c>
      <c r="BI2672" s="6">
        <f ca="1">IF(ISNUMBER('Descriptive Stats'!E2672),'Descriptive Stats'!E2672,#N/A)</f>
        <v>7</v>
      </c>
    </row>
    <row r="2673" spans="1:61" ht="14.4" x14ac:dyDescent="0.3">
      <c r="A2673" s="2">
        <f>ROW()</f>
        <v>2673</v>
      </c>
      <c r="B2673" s="56"/>
      <c r="C2673" s="8">
        <f t="shared" ca="1" si="409"/>
        <v>6</v>
      </c>
      <c r="D2673" s="8">
        <f t="shared" ca="1" si="410"/>
        <v>7</v>
      </c>
      <c r="E2673" s="50">
        <f t="shared" ca="1" si="404"/>
        <v>6</v>
      </c>
      <c r="F2673" s="2" t="str">
        <f t="shared" ca="1" si="411"/>
        <v/>
      </c>
      <c r="BD2673" s="49">
        <f t="shared" ca="1" si="406"/>
        <v>3900</v>
      </c>
      <c r="BE2673" s="3">
        <f t="shared" ca="1" si="405"/>
        <v>0.38995000000000002</v>
      </c>
      <c r="BF2673" s="3">
        <f t="shared" ca="1" si="407"/>
        <v>-0.2794493539703507</v>
      </c>
      <c r="BG2673" s="9">
        <f t="shared" ca="1" si="408"/>
        <v>6</v>
      </c>
      <c r="BH2673" s="6">
        <f ca="1">IF(ISNUMBER('Descriptive Stats'!BF2673),'Descriptive Stats'!BF2673,#N/A)</f>
        <v>-0.2794493539703507</v>
      </c>
      <c r="BI2673" s="6">
        <f ca="1">IF(ISNUMBER('Descriptive Stats'!E2673),'Descriptive Stats'!E2673,#N/A)</f>
        <v>6</v>
      </c>
    </row>
    <row r="2674" spans="1:61" ht="14.4" x14ac:dyDescent="0.3">
      <c r="A2674" s="2">
        <f>ROW()</f>
        <v>2674</v>
      </c>
      <c r="B2674" s="56"/>
      <c r="C2674" s="8">
        <f t="shared" ca="1" si="409"/>
        <v>16</v>
      </c>
      <c r="D2674" s="8">
        <f t="shared" ca="1" si="410"/>
        <v>6</v>
      </c>
      <c r="E2674" s="50">
        <f t="shared" ca="1" si="404"/>
        <v>2</v>
      </c>
      <c r="F2674" s="2" t="str">
        <f t="shared" ca="1" si="411"/>
        <v/>
      </c>
      <c r="BD2674" s="49">
        <f t="shared" ca="1" si="406"/>
        <v>2595</v>
      </c>
      <c r="BE2674" s="3">
        <f t="shared" ca="1" si="405"/>
        <v>0.25945000000000001</v>
      </c>
      <c r="BF2674" s="3">
        <f t="shared" ca="1" si="407"/>
        <v>-0.6450419512753276</v>
      </c>
      <c r="BG2674" s="9">
        <f t="shared" ca="1" si="408"/>
        <v>2</v>
      </c>
      <c r="BH2674" s="6">
        <f ca="1">IF(ISNUMBER('Descriptive Stats'!BF2674),'Descriptive Stats'!BF2674,#N/A)</f>
        <v>-0.6450419512753276</v>
      </c>
      <c r="BI2674" s="6">
        <f ca="1">IF(ISNUMBER('Descriptive Stats'!E2674),'Descriptive Stats'!E2674,#N/A)</f>
        <v>2</v>
      </c>
    </row>
    <row r="2675" spans="1:61" ht="14.4" x14ac:dyDescent="0.3">
      <c r="A2675" s="2">
        <f>ROW()</f>
        <v>2675</v>
      </c>
      <c r="B2675" s="56"/>
      <c r="C2675" s="8">
        <f t="shared" ca="1" si="409"/>
        <v>3</v>
      </c>
      <c r="D2675" s="8">
        <f t="shared" ca="1" si="410"/>
        <v>2</v>
      </c>
      <c r="E2675" s="50">
        <f t="shared" ca="1" si="404"/>
        <v>15</v>
      </c>
      <c r="F2675" s="2" t="str">
        <f t="shared" ca="1" si="411"/>
        <v/>
      </c>
      <c r="BD2675" s="49">
        <f t="shared" ca="1" si="406"/>
        <v>5051.5</v>
      </c>
      <c r="BE2675" s="3">
        <f t="shared" ca="1" si="405"/>
        <v>0.50509999999999999</v>
      </c>
      <c r="BF2675" s="3">
        <f t="shared" ca="1" si="407"/>
        <v>1.2784152420787677E-2</v>
      </c>
      <c r="BG2675" s="9">
        <f t="shared" ca="1" si="408"/>
        <v>15</v>
      </c>
      <c r="BH2675" s="6">
        <f ca="1">IF(ISNUMBER('Descriptive Stats'!BF2675),'Descriptive Stats'!BF2675,#N/A)</f>
        <v>1.2784152420787677E-2</v>
      </c>
      <c r="BI2675" s="6">
        <f ca="1">IF(ISNUMBER('Descriptive Stats'!E2675),'Descriptive Stats'!E2675,#N/A)</f>
        <v>15</v>
      </c>
    </row>
    <row r="2676" spans="1:61" ht="14.4" x14ac:dyDescent="0.3">
      <c r="A2676" s="2">
        <f>ROW()</f>
        <v>2676</v>
      </c>
      <c r="B2676" s="56"/>
      <c r="C2676" s="8">
        <f t="shared" ca="1" si="409"/>
        <v>24</v>
      </c>
      <c r="D2676" s="8">
        <f t="shared" ca="1" si="410"/>
        <v>15</v>
      </c>
      <c r="E2676" s="50">
        <f t="shared" ca="1" si="404"/>
        <v>6</v>
      </c>
      <c r="F2676" s="2" t="str">
        <f t="shared" ca="1" si="411"/>
        <v/>
      </c>
      <c r="BD2676" s="49">
        <f t="shared" ca="1" si="406"/>
        <v>3900</v>
      </c>
      <c r="BE2676" s="3">
        <f t="shared" ca="1" si="405"/>
        <v>0.38995000000000002</v>
      </c>
      <c r="BF2676" s="3">
        <f t="shared" ca="1" si="407"/>
        <v>-0.2794493539703507</v>
      </c>
      <c r="BG2676" s="9">
        <f t="shared" ca="1" si="408"/>
        <v>6</v>
      </c>
      <c r="BH2676" s="6">
        <f ca="1">IF(ISNUMBER('Descriptive Stats'!BF2676),'Descriptive Stats'!BF2676,#N/A)</f>
        <v>-0.2794493539703507</v>
      </c>
      <c r="BI2676" s="6">
        <f ca="1">IF(ISNUMBER('Descriptive Stats'!E2676),'Descriptive Stats'!E2676,#N/A)</f>
        <v>6</v>
      </c>
    </row>
    <row r="2677" spans="1:61" ht="14.4" x14ac:dyDescent="0.3">
      <c r="A2677" s="2">
        <f>ROW()</f>
        <v>2677</v>
      </c>
      <c r="B2677" s="56"/>
      <c r="C2677" s="8">
        <f t="shared" ca="1" si="409"/>
        <v>2</v>
      </c>
      <c r="D2677" s="8">
        <f t="shared" ca="1" si="410"/>
        <v>6</v>
      </c>
      <c r="E2677" s="50">
        <f t="shared" ca="1" si="404"/>
        <v>19</v>
      </c>
      <c r="F2677" s="2" t="str">
        <f t="shared" ca="1" si="411"/>
        <v>X</v>
      </c>
      <c r="BD2677" s="49">
        <f t="shared" ca="1" si="406"/>
        <v>5294</v>
      </c>
      <c r="BE2677" s="3">
        <f t="shared" ca="1" si="405"/>
        <v>0.52934999999999999</v>
      </c>
      <c r="BF2677" s="3">
        <f t="shared" ca="1" si="407"/>
        <v>7.3636031452008061E-2</v>
      </c>
      <c r="BG2677" s="9">
        <f t="shared" ca="1" si="408"/>
        <v>19</v>
      </c>
      <c r="BH2677" s="6">
        <f ca="1">IF(ISNUMBER('Descriptive Stats'!BF2677),'Descriptive Stats'!BF2677,#N/A)</f>
        <v>7.3636031452008061E-2</v>
      </c>
      <c r="BI2677" s="6">
        <f ca="1">IF(ISNUMBER('Descriptive Stats'!E2677),'Descriptive Stats'!E2677,#N/A)</f>
        <v>19</v>
      </c>
    </row>
    <row r="2678" spans="1:61" ht="14.4" x14ac:dyDescent="0.3">
      <c r="A2678" s="2">
        <f>ROW()</f>
        <v>2678</v>
      </c>
      <c r="B2678" s="56"/>
      <c r="C2678" s="8">
        <f t="shared" ca="1" si="409"/>
        <v>7</v>
      </c>
      <c r="D2678" s="8">
        <f t="shared" ca="1" si="410"/>
        <v>19</v>
      </c>
      <c r="E2678" s="50">
        <f t="shared" ca="1" si="404"/>
        <v>7</v>
      </c>
      <c r="F2678" s="2" t="str">
        <f t="shared" ca="1" si="411"/>
        <v/>
      </c>
      <c r="BD2678" s="49">
        <f t="shared" ca="1" si="406"/>
        <v>4473.5</v>
      </c>
      <c r="BE2678" s="3">
        <f t="shared" ca="1" si="405"/>
        <v>0.44729999999999998</v>
      </c>
      <c r="BF2678" s="3">
        <f t="shared" ca="1" si="407"/>
        <v>-0.13248586824472414</v>
      </c>
      <c r="BG2678" s="9">
        <f t="shared" ca="1" si="408"/>
        <v>7</v>
      </c>
      <c r="BH2678" s="6">
        <f ca="1">IF(ISNUMBER('Descriptive Stats'!BF2678),'Descriptive Stats'!BF2678,#N/A)</f>
        <v>-0.13248586824472414</v>
      </c>
      <c r="BI2678" s="6">
        <f ca="1">IF(ISNUMBER('Descriptive Stats'!E2678),'Descriptive Stats'!E2678,#N/A)</f>
        <v>7</v>
      </c>
    </row>
    <row r="2679" spans="1:61" ht="14.4" x14ac:dyDescent="0.3">
      <c r="A2679" s="2">
        <f>ROW()</f>
        <v>2679</v>
      </c>
      <c r="B2679" s="56"/>
      <c r="C2679" s="8">
        <f t="shared" ca="1" si="409"/>
        <v>6</v>
      </c>
      <c r="D2679" s="8">
        <f t="shared" ca="1" si="410"/>
        <v>7</v>
      </c>
      <c r="E2679" s="50">
        <f t="shared" ca="1" si="404"/>
        <v>0</v>
      </c>
      <c r="F2679" s="2" t="str">
        <f t="shared" ca="1" si="411"/>
        <v/>
      </c>
      <c r="BD2679" s="49">
        <f t="shared" ca="1" si="406"/>
        <v>815.5</v>
      </c>
      <c r="BE2679" s="3">
        <f t="shared" ca="1" si="405"/>
        <v>8.1500000000000003E-2</v>
      </c>
      <c r="BF2679" s="3">
        <f t="shared" ca="1" si="407"/>
        <v>-1.3950525282585462</v>
      </c>
      <c r="BG2679" s="9">
        <f t="shared" ca="1" si="408"/>
        <v>0</v>
      </c>
      <c r="BH2679" s="6">
        <f ca="1">IF(ISNUMBER('Descriptive Stats'!BF2679),'Descriptive Stats'!BF2679,#N/A)</f>
        <v>-1.3950525282585462</v>
      </c>
      <c r="BI2679" s="6">
        <f ca="1">IF(ISNUMBER('Descriptive Stats'!E2679),'Descriptive Stats'!E2679,#N/A)</f>
        <v>0</v>
      </c>
    </row>
    <row r="2680" spans="1:61" ht="14.4" x14ac:dyDescent="0.3">
      <c r="A2680" s="2">
        <f>ROW()</f>
        <v>2680</v>
      </c>
      <c r="B2680" s="56"/>
      <c r="C2680" s="8">
        <f t="shared" ca="1" si="409"/>
        <v>4</v>
      </c>
      <c r="D2680" s="8">
        <f t="shared" ca="1" si="410"/>
        <v>0</v>
      </c>
      <c r="E2680" s="50">
        <f t="shared" ca="1" si="404"/>
        <v>2</v>
      </c>
      <c r="F2680" s="2" t="str">
        <f t="shared" ca="1" si="411"/>
        <v/>
      </c>
      <c r="BD2680" s="49">
        <f t="shared" ca="1" si="406"/>
        <v>2595</v>
      </c>
      <c r="BE2680" s="3">
        <f t="shared" ca="1" si="405"/>
        <v>0.25945000000000001</v>
      </c>
      <c r="BF2680" s="3">
        <f t="shared" ca="1" si="407"/>
        <v>-0.6450419512753276</v>
      </c>
      <c r="BG2680" s="9">
        <f t="shared" ca="1" si="408"/>
        <v>2</v>
      </c>
      <c r="BH2680" s="6">
        <f ca="1">IF(ISNUMBER('Descriptive Stats'!BF2680),'Descriptive Stats'!BF2680,#N/A)</f>
        <v>-0.6450419512753276</v>
      </c>
      <c r="BI2680" s="6">
        <f ca="1">IF(ISNUMBER('Descriptive Stats'!E2680),'Descriptive Stats'!E2680,#N/A)</f>
        <v>2</v>
      </c>
    </row>
    <row r="2681" spans="1:61" ht="14.4" x14ac:dyDescent="0.3">
      <c r="A2681" s="2">
        <f>ROW()</f>
        <v>2681</v>
      </c>
      <c r="B2681" s="56"/>
      <c r="C2681" s="8">
        <f t="shared" ca="1" si="409"/>
        <v>9</v>
      </c>
      <c r="D2681" s="8">
        <f t="shared" ca="1" si="410"/>
        <v>2</v>
      </c>
      <c r="E2681" s="50">
        <f t="shared" ca="1" si="404"/>
        <v>19</v>
      </c>
      <c r="F2681" s="2" t="str">
        <f t="shared" ca="1" si="411"/>
        <v>X</v>
      </c>
      <c r="BD2681" s="49">
        <f t="shared" ca="1" si="406"/>
        <v>5294</v>
      </c>
      <c r="BE2681" s="3">
        <f t="shared" ca="1" si="405"/>
        <v>0.52934999999999999</v>
      </c>
      <c r="BF2681" s="3">
        <f t="shared" ca="1" si="407"/>
        <v>7.3636031452008061E-2</v>
      </c>
      <c r="BG2681" s="9">
        <f t="shared" ca="1" si="408"/>
        <v>19</v>
      </c>
      <c r="BH2681" s="6">
        <f ca="1">IF(ISNUMBER('Descriptive Stats'!BF2681),'Descriptive Stats'!BF2681,#N/A)</f>
        <v>7.3636031452008061E-2</v>
      </c>
      <c r="BI2681" s="6">
        <f ca="1">IF(ISNUMBER('Descriptive Stats'!E2681),'Descriptive Stats'!E2681,#N/A)</f>
        <v>19</v>
      </c>
    </row>
    <row r="2682" spans="1:61" ht="14.4" x14ac:dyDescent="0.3">
      <c r="A2682" s="2">
        <f>ROW()</f>
        <v>2682</v>
      </c>
      <c r="B2682" s="56"/>
      <c r="C2682" s="8">
        <f t="shared" ca="1" si="409"/>
        <v>7</v>
      </c>
      <c r="D2682" s="8">
        <f t="shared" ca="1" si="410"/>
        <v>19</v>
      </c>
      <c r="E2682" s="50">
        <f t="shared" ca="1" si="404"/>
        <v>0</v>
      </c>
      <c r="F2682" s="2" t="str">
        <f t="shared" ca="1" si="411"/>
        <v/>
      </c>
      <c r="BD2682" s="49">
        <f t="shared" ca="1" si="406"/>
        <v>815.5</v>
      </c>
      <c r="BE2682" s="3">
        <f t="shared" ca="1" si="405"/>
        <v>8.1500000000000003E-2</v>
      </c>
      <c r="BF2682" s="3">
        <f t="shared" ca="1" si="407"/>
        <v>-1.3950525282585462</v>
      </c>
      <c r="BG2682" s="9">
        <f t="shared" ca="1" si="408"/>
        <v>0</v>
      </c>
      <c r="BH2682" s="6">
        <f ca="1">IF(ISNUMBER('Descriptive Stats'!BF2682),'Descriptive Stats'!BF2682,#N/A)</f>
        <v>-1.3950525282585462</v>
      </c>
      <c r="BI2682" s="6">
        <f ca="1">IF(ISNUMBER('Descriptive Stats'!E2682),'Descriptive Stats'!E2682,#N/A)</f>
        <v>0</v>
      </c>
    </row>
    <row r="2683" spans="1:61" ht="14.4" x14ac:dyDescent="0.3">
      <c r="A2683" s="2">
        <f>ROW()</f>
        <v>2683</v>
      </c>
      <c r="B2683" s="56"/>
      <c r="C2683" s="8">
        <f t="shared" ca="1" si="409"/>
        <v>22</v>
      </c>
      <c r="D2683" s="8">
        <f t="shared" ca="1" si="410"/>
        <v>0</v>
      </c>
      <c r="E2683" s="50">
        <f t="shared" ca="1" si="404"/>
        <v>6</v>
      </c>
      <c r="F2683" s="2" t="str">
        <f t="shared" ca="1" si="411"/>
        <v/>
      </c>
      <c r="BD2683" s="49">
        <f t="shared" ca="1" si="406"/>
        <v>3900</v>
      </c>
      <c r="BE2683" s="3">
        <f t="shared" ca="1" si="405"/>
        <v>0.38995000000000002</v>
      </c>
      <c r="BF2683" s="3">
        <f t="shared" ca="1" si="407"/>
        <v>-0.2794493539703507</v>
      </c>
      <c r="BG2683" s="9">
        <f t="shared" ca="1" si="408"/>
        <v>6</v>
      </c>
      <c r="BH2683" s="6">
        <f ca="1">IF(ISNUMBER('Descriptive Stats'!BF2683),'Descriptive Stats'!BF2683,#N/A)</f>
        <v>-0.2794493539703507</v>
      </c>
      <c r="BI2683" s="6">
        <f ca="1">IF(ISNUMBER('Descriptive Stats'!E2683),'Descriptive Stats'!E2683,#N/A)</f>
        <v>6</v>
      </c>
    </row>
    <row r="2684" spans="1:61" ht="14.4" x14ac:dyDescent="0.3">
      <c r="A2684" s="2">
        <f>ROW()</f>
        <v>2684</v>
      </c>
      <c r="B2684" s="56"/>
      <c r="C2684" s="8">
        <f t="shared" ca="1" si="409"/>
        <v>2</v>
      </c>
      <c r="D2684" s="8">
        <f t="shared" ca="1" si="410"/>
        <v>6</v>
      </c>
      <c r="E2684" s="50">
        <f t="shared" ca="1" si="404"/>
        <v>19</v>
      </c>
      <c r="F2684" s="2" t="str">
        <f t="shared" ca="1" si="411"/>
        <v>X</v>
      </c>
      <c r="BD2684" s="49">
        <f t="shared" ca="1" si="406"/>
        <v>5294</v>
      </c>
      <c r="BE2684" s="3">
        <f t="shared" ca="1" si="405"/>
        <v>0.52934999999999999</v>
      </c>
      <c r="BF2684" s="3">
        <f t="shared" ca="1" si="407"/>
        <v>7.3636031452008061E-2</v>
      </c>
      <c r="BG2684" s="9">
        <f t="shared" ca="1" si="408"/>
        <v>19</v>
      </c>
      <c r="BH2684" s="6">
        <f ca="1">IF(ISNUMBER('Descriptive Stats'!BF2684),'Descriptive Stats'!BF2684,#N/A)</f>
        <v>7.3636031452008061E-2</v>
      </c>
      <c r="BI2684" s="6">
        <f ca="1">IF(ISNUMBER('Descriptive Stats'!E2684),'Descriptive Stats'!E2684,#N/A)</f>
        <v>19</v>
      </c>
    </row>
    <row r="2685" spans="1:61" ht="14.4" x14ac:dyDescent="0.3">
      <c r="A2685" s="2">
        <f>ROW()</f>
        <v>2685</v>
      </c>
      <c r="B2685" s="56"/>
      <c r="C2685" s="8">
        <f t="shared" ca="1" si="409"/>
        <v>7</v>
      </c>
      <c r="D2685" s="8">
        <f t="shared" ca="1" si="410"/>
        <v>19</v>
      </c>
      <c r="E2685" s="50">
        <f t="shared" ca="1" si="404"/>
        <v>9</v>
      </c>
      <c r="F2685" s="2" t="str">
        <f t="shared" ca="1" si="411"/>
        <v/>
      </c>
      <c r="BD2685" s="49">
        <f t="shared" ca="1" si="406"/>
        <v>4819</v>
      </c>
      <c r="BE2685" s="3">
        <f t="shared" ca="1" si="405"/>
        <v>0.48185</v>
      </c>
      <c r="BF2685" s="3">
        <f t="shared" ca="1" si="407"/>
        <v>-4.5511009098988427E-2</v>
      </c>
      <c r="BG2685" s="9">
        <f t="shared" ca="1" si="408"/>
        <v>9</v>
      </c>
      <c r="BH2685" s="6">
        <f ca="1">IF(ISNUMBER('Descriptive Stats'!BF2685),'Descriptive Stats'!BF2685,#N/A)</f>
        <v>-4.5511009098988427E-2</v>
      </c>
      <c r="BI2685" s="6">
        <f ca="1">IF(ISNUMBER('Descriptive Stats'!E2685),'Descriptive Stats'!E2685,#N/A)</f>
        <v>9</v>
      </c>
    </row>
    <row r="2686" spans="1:61" ht="14.4" x14ac:dyDescent="0.3">
      <c r="A2686" s="2">
        <f>ROW()</f>
        <v>2686</v>
      </c>
      <c r="B2686" s="56"/>
      <c r="C2686" s="8">
        <f t="shared" ca="1" si="409"/>
        <v>23</v>
      </c>
      <c r="D2686" s="8">
        <f t="shared" ca="1" si="410"/>
        <v>9</v>
      </c>
      <c r="E2686" s="50">
        <f t="shared" ca="1" si="404"/>
        <v>15</v>
      </c>
      <c r="F2686" s="2" t="str">
        <f t="shared" ca="1" si="411"/>
        <v/>
      </c>
      <c r="BD2686" s="49">
        <f t="shared" ca="1" si="406"/>
        <v>5051.5</v>
      </c>
      <c r="BE2686" s="3">
        <f t="shared" ca="1" si="405"/>
        <v>0.50509999999999999</v>
      </c>
      <c r="BF2686" s="3">
        <f t="shared" ca="1" si="407"/>
        <v>1.2784152420787677E-2</v>
      </c>
      <c r="BG2686" s="9">
        <f t="shared" ca="1" si="408"/>
        <v>15</v>
      </c>
      <c r="BH2686" s="6">
        <f ca="1">IF(ISNUMBER('Descriptive Stats'!BF2686),'Descriptive Stats'!BF2686,#N/A)</f>
        <v>1.2784152420787677E-2</v>
      </c>
      <c r="BI2686" s="6">
        <f ca="1">IF(ISNUMBER('Descriptive Stats'!E2686),'Descriptive Stats'!E2686,#N/A)</f>
        <v>15</v>
      </c>
    </row>
    <row r="2687" spans="1:61" ht="14.4" x14ac:dyDescent="0.3">
      <c r="A2687" s="2">
        <f>ROW()</f>
        <v>2687</v>
      </c>
      <c r="B2687" s="56"/>
      <c r="C2687" s="8">
        <f t="shared" ca="1" si="409"/>
        <v>24</v>
      </c>
      <c r="D2687" s="8">
        <f t="shared" ca="1" si="410"/>
        <v>15</v>
      </c>
      <c r="E2687" s="50">
        <f t="shared" ca="1" si="404"/>
        <v>0</v>
      </c>
      <c r="F2687" s="2" t="str">
        <f t="shared" ca="1" si="411"/>
        <v/>
      </c>
      <c r="BD2687" s="49">
        <f t="shared" ca="1" si="406"/>
        <v>815.5</v>
      </c>
      <c r="BE2687" s="3">
        <f t="shared" ca="1" si="405"/>
        <v>8.1500000000000003E-2</v>
      </c>
      <c r="BF2687" s="3">
        <f t="shared" ca="1" si="407"/>
        <v>-1.3950525282585462</v>
      </c>
      <c r="BG2687" s="9">
        <f t="shared" ca="1" si="408"/>
        <v>0</v>
      </c>
      <c r="BH2687" s="6">
        <f ca="1">IF(ISNUMBER('Descriptive Stats'!BF2687),'Descriptive Stats'!BF2687,#N/A)</f>
        <v>-1.3950525282585462</v>
      </c>
      <c r="BI2687" s="6">
        <f ca="1">IF(ISNUMBER('Descriptive Stats'!E2687),'Descriptive Stats'!E2687,#N/A)</f>
        <v>0</v>
      </c>
    </row>
    <row r="2688" spans="1:61" ht="14.4" x14ac:dyDescent="0.3">
      <c r="A2688" s="2">
        <f>ROW()</f>
        <v>2688</v>
      </c>
      <c r="B2688" s="56"/>
      <c r="C2688" s="8">
        <f t="shared" ca="1" si="409"/>
        <v>4</v>
      </c>
      <c r="D2688" s="8">
        <f t="shared" ca="1" si="410"/>
        <v>0</v>
      </c>
      <c r="E2688" s="50">
        <f t="shared" ca="1" si="404"/>
        <v>1</v>
      </c>
      <c r="F2688" s="2" t="str">
        <f t="shared" ca="1" si="411"/>
        <v/>
      </c>
      <c r="BD2688" s="49">
        <f t="shared" ca="1" si="406"/>
        <v>1871</v>
      </c>
      <c r="BE2688" s="3">
        <f t="shared" ca="1" si="405"/>
        <v>0.18704999999999999</v>
      </c>
      <c r="BF2688" s="3">
        <f t="shared" ca="1" si="407"/>
        <v>-0.88881967520906158</v>
      </c>
      <c r="BG2688" s="9">
        <f t="shared" ca="1" si="408"/>
        <v>1</v>
      </c>
      <c r="BH2688" s="6">
        <f ca="1">IF(ISNUMBER('Descriptive Stats'!BF2688),'Descriptive Stats'!BF2688,#N/A)</f>
        <v>-0.88881967520906158</v>
      </c>
      <c r="BI2688" s="6">
        <f ca="1">IF(ISNUMBER('Descriptive Stats'!E2688),'Descriptive Stats'!E2688,#N/A)</f>
        <v>1</v>
      </c>
    </row>
    <row r="2689" spans="1:61" ht="14.4" x14ac:dyDescent="0.3">
      <c r="A2689" s="2">
        <f>ROW()</f>
        <v>2689</v>
      </c>
      <c r="B2689" s="56"/>
      <c r="C2689" s="8">
        <f t="shared" ca="1" si="409"/>
        <v>12</v>
      </c>
      <c r="D2689" s="8">
        <f t="shared" ca="1" si="410"/>
        <v>1</v>
      </c>
      <c r="E2689" s="50">
        <f t="shared" ca="1" si="404"/>
        <v>6</v>
      </c>
      <c r="F2689" s="2" t="str">
        <f t="shared" ca="1" si="411"/>
        <v/>
      </c>
      <c r="BD2689" s="49">
        <f t="shared" ca="1" si="406"/>
        <v>3900</v>
      </c>
      <c r="BE2689" s="3">
        <f t="shared" ca="1" si="405"/>
        <v>0.38995000000000002</v>
      </c>
      <c r="BF2689" s="3">
        <f t="shared" ca="1" si="407"/>
        <v>-0.2794493539703507</v>
      </c>
      <c r="BG2689" s="9">
        <f t="shared" ca="1" si="408"/>
        <v>6</v>
      </c>
      <c r="BH2689" s="6">
        <f ca="1">IF(ISNUMBER('Descriptive Stats'!BF2689),'Descriptive Stats'!BF2689,#N/A)</f>
        <v>-0.2794493539703507</v>
      </c>
      <c r="BI2689" s="6">
        <f ca="1">IF(ISNUMBER('Descriptive Stats'!E2689),'Descriptive Stats'!E2689,#N/A)</f>
        <v>6</v>
      </c>
    </row>
    <row r="2690" spans="1:61" ht="14.4" x14ac:dyDescent="0.3">
      <c r="A2690" s="2">
        <f>ROW()</f>
        <v>2690</v>
      </c>
      <c r="B2690" s="56"/>
      <c r="C2690" s="8">
        <f t="shared" ca="1" si="409"/>
        <v>5</v>
      </c>
      <c r="D2690" s="8">
        <f t="shared" ca="1" si="410"/>
        <v>6</v>
      </c>
      <c r="E2690" s="50">
        <f t="shared" ca="1" si="404"/>
        <v>6</v>
      </c>
      <c r="F2690" s="2" t="str">
        <f t="shared" ca="1" si="411"/>
        <v/>
      </c>
      <c r="BD2690" s="49">
        <f t="shared" ca="1" si="406"/>
        <v>3900</v>
      </c>
      <c r="BE2690" s="3">
        <f t="shared" ca="1" si="405"/>
        <v>0.38995000000000002</v>
      </c>
      <c r="BF2690" s="3">
        <f t="shared" ca="1" si="407"/>
        <v>-0.2794493539703507</v>
      </c>
      <c r="BG2690" s="9">
        <f t="shared" ca="1" si="408"/>
        <v>6</v>
      </c>
      <c r="BH2690" s="6">
        <f ca="1">IF(ISNUMBER('Descriptive Stats'!BF2690),'Descriptive Stats'!BF2690,#N/A)</f>
        <v>-0.2794493539703507</v>
      </c>
      <c r="BI2690" s="6">
        <f ca="1">IF(ISNUMBER('Descriptive Stats'!E2690),'Descriptive Stats'!E2690,#N/A)</f>
        <v>6</v>
      </c>
    </row>
    <row r="2691" spans="1:61" ht="14.4" x14ac:dyDescent="0.3">
      <c r="A2691" s="2">
        <f>ROW()</f>
        <v>2691</v>
      </c>
      <c r="B2691" s="56"/>
      <c r="C2691" s="8">
        <f t="shared" ca="1" si="409"/>
        <v>16</v>
      </c>
      <c r="D2691" s="8">
        <f t="shared" ca="1" si="410"/>
        <v>6</v>
      </c>
      <c r="E2691" s="50">
        <f t="shared" ref="E2691:E2754" ca="1" si="412">IF(0=MOD(ROW(),$J$1),AVERAGE(OFFSET($D$2,ROW()-$J$1,0,$J$1,1)),"")</f>
        <v>2</v>
      </c>
      <c r="F2691" s="2" t="str">
        <f t="shared" ca="1" si="411"/>
        <v/>
      </c>
      <c r="BD2691" s="49">
        <f t="shared" ca="1" si="406"/>
        <v>2595</v>
      </c>
      <c r="BE2691" s="3">
        <f t="shared" ca="1" si="405"/>
        <v>0.25945000000000001</v>
      </c>
      <c r="BF2691" s="3">
        <f t="shared" ca="1" si="407"/>
        <v>-0.6450419512753276</v>
      </c>
      <c r="BG2691" s="9">
        <f t="shared" ca="1" si="408"/>
        <v>2</v>
      </c>
      <c r="BH2691" s="6">
        <f ca="1">IF(ISNUMBER('Descriptive Stats'!BF2691),'Descriptive Stats'!BF2691,#N/A)</f>
        <v>-0.6450419512753276</v>
      </c>
      <c r="BI2691" s="6">
        <f ca="1">IF(ISNUMBER('Descriptive Stats'!E2691),'Descriptive Stats'!E2691,#N/A)</f>
        <v>2</v>
      </c>
    </row>
    <row r="2692" spans="1:61" ht="14.4" x14ac:dyDescent="0.3">
      <c r="A2692" s="2">
        <f>ROW()</f>
        <v>2692</v>
      </c>
      <c r="B2692" s="56"/>
      <c r="C2692" s="8">
        <f t="shared" ca="1" si="409"/>
        <v>17</v>
      </c>
      <c r="D2692" s="8">
        <f t="shared" ca="1" si="410"/>
        <v>2</v>
      </c>
      <c r="E2692" s="50">
        <f t="shared" ca="1" si="412"/>
        <v>19</v>
      </c>
      <c r="F2692" s="2" t="str">
        <f t="shared" ca="1" si="411"/>
        <v>X</v>
      </c>
      <c r="BD2692" s="49">
        <f t="shared" ca="1" si="406"/>
        <v>5294</v>
      </c>
      <c r="BE2692" s="3">
        <f t="shared" ca="1" si="405"/>
        <v>0.52934999999999999</v>
      </c>
      <c r="BF2692" s="3">
        <f t="shared" ca="1" si="407"/>
        <v>7.3636031452008061E-2</v>
      </c>
      <c r="BG2692" s="9">
        <f t="shared" ca="1" si="408"/>
        <v>19</v>
      </c>
      <c r="BH2692" s="6">
        <f ca="1">IF(ISNUMBER('Descriptive Stats'!BF2692),'Descriptive Stats'!BF2692,#N/A)</f>
        <v>7.3636031452008061E-2</v>
      </c>
      <c r="BI2692" s="6">
        <f ca="1">IF(ISNUMBER('Descriptive Stats'!E2692),'Descriptive Stats'!E2692,#N/A)</f>
        <v>19</v>
      </c>
    </row>
    <row r="2693" spans="1:61" ht="14.4" x14ac:dyDescent="0.3">
      <c r="A2693" s="2">
        <f>ROW()</f>
        <v>2693</v>
      </c>
      <c r="B2693" s="56"/>
      <c r="C2693" s="8">
        <f t="shared" ca="1" si="409"/>
        <v>7</v>
      </c>
      <c r="D2693" s="8">
        <f t="shared" ca="1" si="410"/>
        <v>19</v>
      </c>
      <c r="E2693" s="50">
        <f t="shared" ca="1" si="412"/>
        <v>0</v>
      </c>
      <c r="F2693" s="2" t="str">
        <f t="shared" ca="1" si="411"/>
        <v/>
      </c>
      <c r="BD2693" s="49">
        <f t="shared" ca="1" si="406"/>
        <v>815.5</v>
      </c>
      <c r="BE2693" s="3">
        <f t="shared" ca="1" si="405"/>
        <v>8.1500000000000003E-2</v>
      </c>
      <c r="BF2693" s="3">
        <f t="shared" ca="1" si="407"/>
        <v>-1.3950525282585462</v>
      </c>
      <c r="BG2693" s="9">
        <f t="shared" ca="1" si="408"/>
        <v>0</v>
      </c>
      <c r="BH2693" s="6">
        <f ca="1">IF(ISNUMBER('Descriptive Stats'!BF2693),'Descriptive Stats'!BF2693,#N/A)</f>
        <v>-1.3950525282585462</v>
      </c>
      <c r="BI2693" s="6">
        <f ca="1">IF(ISNUMBER('Descriptive Stats'!E2693),'Descriptive Stats'!E2693,#N/A)</f>
        <v>0</v>
      </c>
    </row>
    <row r="2694" spans="1:61" ht="14.4" x14ac:dyDescent="0.3">
      <c r="A2694" s="2">
        <f>ROW()</f>
        <v>2694</v>
      </c>
      <c r="B2694" s="56"/>
      <c r="C2694" s="8">
        <f t="shared" ca="1" si="409"/>
        <v>11</v>
      </c>
      <c r="D2694" s="8">
        <f t="shared" ca="1" si="410"/>
        <v>0</v>
      </c>
      <c r="E2694" s="50">
        <f t="shared" ca="1" si="412"/>
        <v>3</v>
      </c>
      <c r="F2694" s="2" t="str">
        <f t="shared" ca="1" si="411"/>
        <v/>
      </c>
      <c r="BD2694" s="49">
        <f t="shared" ca="1" si="406"/>
        <v>3200</v>
      </c>
      <c r="BE2694" s="3">
        <f t="shared" ca="1" si="405"/>
        <v>0.31995000000000001</v>
      </c>
      <c r="BF2694" s="3">
        <f t="shared" ca="1" si="407"/>
        <v>-0.46783862043457014</v>
      </c>
      <c r="BG2694" s="9">
        <f t="shared" ca="1" si="408"/>
        <v>3</v>
      </c>
      <c r="BH2694" s="6">
        <f ca="1">IF(ISNUMBER('Descriptive Stats'!BF2694),'Descriptive Stats'!BF2694,#N/A)</f>
        <v>-0.46783862043457014</v>
      </c>
      <c r="BI2694" s="6">
        <f ca="1">IF(ISNUMBER('Descriptive Stats'!E2694),'Descriptive Stats'!E2694,#N/A)</f>
        <v>3</v>
      </c>
    </row>
    <row r="2695" spans="1:61" ht="14.4" x14ac:dyDescent="0.3">
      <c r="A2695" s="2">
        <f>ROW()</f>
        <v>2695</v>
      </c>
      <c r="B2695" s="56"/>
      <c r="C2695" s="8">
        <f t="shared" ca="1" si="409"/>
        <v>10</v>
      </c>
      <c r="D2695" s="8">
        <f t="shared" ca="1" si="410"/>
        <v>3</v>
      </c>
      <c r="E2695" s="50">
        <f t="shared" ca="1" si="412"/>
        <v>0</v>
      </c>
      <c r="F2695" s="2" t="str">
        <f t="shared" ca="1" si="411"/>
        <v/>
      </c>
      <c r="BD2695" s="49">
        <f t="shared" ca="1" si="406"/>
        <v>815.5</v>
      </c>
      <c r="BE2695" s="3">
        <f t="shared" ref="BE2695:BE2758" ca="1" si="413">IF(ISNUMBER(BD2695),(BD2695-0.5)/$BK$4,"")</f>
        <v>8.1500000000000003E-2</v>
      </c>
      <c r="BF2695" s="3">
        <f t="shared" ca="1" si="407"/>
        <v>-1.3950525282585462</v>
      </c>
      <c r="BG2695" s="9">
        <f t="shared" ca="1" si="408"/>
        <v>0</v>
      </c>
      <c r="BH2695" s="6">
        <f ca="1">IF(ISNUMBER('Descriptive Stats'!BF2695),'Descriptive Stats'!BF2695,#N/A)</f>
        <v>-1.3950525282585462</v>
      </c>
      <c r="BI2695" s="6">
        <f ca="1">IF(ISNUMBER('Descriptive Stats'!E2695),'Descriptive Stats'!E2695,#N/A)</f>
        <v>0</v>
      </c>
    </row>
    <row r="2696" spans="1:61" ht="14.4" x14ac:dyDescent="0.3">
      <c r="A2696" s="2">
        <f>ROW()</f>
        <v>2696</v>
      </c>
      <c r="B2696" s="56"/>
      <c r="C2696" s="8">
        <f t="shared" ca="1" si="409"/>
        <v>14</v>
      </c>
      <c r="D2696" s="8">
        <f t="shared" ca="1" si="410"/>
        <v>0</v>
      </c>
      <c r="E2696" s="50">
        <f t="shared" ca="1" si="412"/>
        <v>1</v>
      </c>
      <c r="F2696" s="2" t="str">
        <f t="shared" ca="1" si="411"/>
        <v/>
      </c>
      <c r="BD2696" s="49">
        <f t="shared" ref="BD2696:BD2759" ca="1" si="414">IF(ISNUMBER(BG2696),_xlfn.RANK.AVG(BG2696,$BG$2:$BG$5414,1),"")</f>
        <v>1871</v>
      </c>
      <c r="BE2696" s="3">
        <f t="shared" ca="1" si="413"/>
        <v>0.18704999999999999</v>
      </c>
      <c r="BF2696" s="3">
        <f t="shared" ca="1" si="407"/>
        <v>-0.88881967520906158</v>
      </c>
      <c r="BG2696" s="9">
        <f t="shared" ca="1" si="408"/>
        <v>1</v>
      </c>
      <c r="BH2696" s="6">
        <f ca="1">IF(ISNUMBER('Descriptive Stats'!BF2696),'Descriptive Stats'!BF2696,#N/A)</f>
        <v>-0.88881967520906158</v>
      </c>
      <c r="BI2696" s="6">
        <f ca="1">IF(ISNUMBER('Descriptive Stats'!E2696),'Descriptive Stats'!E2696,#N/A)</f>
        <v>1</v>
      </c>
    </row>
    <row r="2697" spans="1:61" ht="14.4" x14ac:dyDescent="0.3">
      <c r="A2697" s="2">
        <f>ROW()</f>
        <v>2697</v>
      </c>
      <c r="B2697" s="56"/>
      <c r="C2697" s="8">
        <f t="shared" ca="1" si="409"/>
        <v>12</v>
      </c>
      <c r="D2697" s="8">
        <f t="shared" ca="1" si="410"/>
        <v>1</v>
      </c>
      <c r="E2697" s="50">
        <f t="shared" ca="1" si="412"/>
        <v>0</v>
      </c>
      <c r="F2697" s="2" t="str">
        <f t="shared" ca="1" si="411"/>
        <v/>
      </c>
      <c r="BD2697" s="49">
        <f t="shared" ca="1" si="414"/>
        <v>815.5</v>
      </c>
      <c r="BE2697" s="3">
        <f t="shared" ca="1" si="413"/>
        <v>8.1500000000000003E-2</v>
      </c>
      <c r="BF2697" s="3">
        <f t="shared" ref="BF2697:BF2760" ca="1" si="415">IF(ISNUMBER(BE2697),_xlfn.NORM.INV(BE2697,0,1),"")</f>
        <v>-1.3950525282585462</v>
      </c>
      <c r="BG2697" s="9">
        <f t="shared" ref="BG2697:BG2760" ca="1" si="416">IF(ISNUMBER(E2697),E2697,"")</f>
        <v>0</v>
      </c>
      <c r="BH2697" s="6">
        <f ca="1">IF(ISNUMBER('Descriptive Stats'!BF2697),'Descriptive Stats'!BF2697,#N/A)</f>
        <v>-1.3950525282585462</v>
      </c>
      <c r="BI2697" s="6">
        <f ca="1">IF(ISNUMBER('Descriptive Stats'!E2697),'Descriptive Stats'!E2697,#N/A)</f>
        <v>0</v>
      </c>
    </row>
    <row r="2698" spans="1:61" ht="14.4" x14ac:dyDescent="0.3">
      <c r="A2698" s="2">
        <f>ROW()</f>
        <v>2698</v>
      </c>
      <c r="B2698" s="56"/>
      <c r="C2698" s="8">
        <f t="shared" ca="1" si="409"/>
        <v>15</v>
      </c>
      <c r="D2698" s="8">
        <f t="shared" ca="1" si="410"/>
        <v>0</v>
      </c>
      <c r="E2698" s="50">
        <f t="shared" ca="1" si="412"/>
        <v>0</v>
      </c>
      <c r="F2698" s="2" t="str">
        <f t="shared" ca="1" si="411"/>
        <v/>
      </c>
      <c r="BD2698" s="49">
        <f t="shared" ca="1" si="414"/>
        <v>815.5</v>
      </c>
      <c r="BE2698" s="3">
        <f t="shared" ca="1" si="413"/>
        <v>8.1500000000000003E-2</v>
      </c>
      <c r="BF2698" s="3">
        <f t="shared" ca="1" si="415"/>
        <v>-1.3950525282585462</v>
      </c>
      <c r="BG2698" s="9">
        <f t="shared" ca="1" si="416"/>
        <v>0</v>
      </c>
      <c r="BH2698" s="6">
        <f ca="1">IF(ISNUMBER('Descriptive Stats'!BF2698),'Descriptive Stats'!BF2698,#N/A)</f>
        <v>-1.3950525282585462</v>
      </c>
      <c r="BI2698" s="6">
        <f ca="1">IF(ISNUMBER('Descriptive Stats'!E2698),'Descriptive Stats'!E2698,#N/A)</f>
        <v>0</v>
      </c>
    </row>
    <row r="2699" spans="1:61" ht="14.4" x14ac:dyDescent="0.3">
      <c r="A2699" s="2">
        <f>ROW()</f>
        <v>2699</v>
      </c>
      <c r="B2699" s="56"/>
      <c r="C2699" s="8">
        <f t="shared" ca="1" si="409"/>
        <v>20</v>
      </c>
      <c r="D2699" s="8">
        <f t="shared" ca="1" si="410"/>
        <v>0</v>
      </c>
      <c r="E2699" s="50">
        <f t="shared" ca="1" si="412"/>
        <v>15</v>
      </c>
      <c r="F2699" s="2" t="str">
        <f t="shared" ca="1" si="411"/>
        <v/>
      </c>
      <c r="BD2699" s="49">
        <f t="shared" ca="1" si="414"/>
        <v>5051.5</v>
      </c>
      <c r="BE2699" s="3">
        <f t="shared" ca="1" si="413"/>
        <v>0.50509999999999999</v>
      </c>
      <c r="BF2699" s="3">
        <f t="shared" ca="1" si="415"/>
        <v>1.2784152420787677E-2</v>
      </c>
      <c r="BG2699" s="9">
        <f t="shared" ca="1" si="416"/>
        <v>15</v>
      </c>
      <c r="BH2699" s="6">
        <f ca="1">IF(ISNUMBER('Descriptive Stats'!BF2699),'Descriptive Stats'!BF2699,#N/A)</f>
        <v>1.2784152420787677E-2</v>
      </c>
      <c r="BI2699" s="6">
        <f ca="1">IF(ISNUMBER('Descriptive Stats'!E2699),'Descriptive Stats'!E2699,#N/A)</f>
        <v>15</v>
      </c>
    </row>
    <row r="2700" spans="1:61" ht="14.4" x14ac:dyDescent="0.3">
      <c r="A2700" s="2">
        <f>ROW()</f>
        <v>2700</v>
      </c>
      <c r="B2700" s="56"/>
      <c r="C2700" s="8">
        <f t="shared" ca="1" si="409"/>
        <v>24</v>
      </c>
      <c r="D2700" s="8">
        <f t="shared" ca="1" si="410"/>
        <v>15</v>
      </c>
      <c r="E2700" s="50">
        <f t="shared" ca="1" si="412"/>
        <v>0</v>
      </c>
      <c r="F2700" s="2" t="str">
        <f t="shared" ca="1" si="411"/>
        <v/>
      </c>
      <c r="BD2700" s="49">
        <f t="shared" ca="1" si="414"/>
        <v>815.5</v>
      </c>
      <c r="BE2700" s="3">
        <f t="shared" ca="1" si="413"/>
        <v>8.1500000000000003E-2</v>
      </c>
      <c r="BF2700" s="3">
        <f t="shared" ca="1" si="415"/>
        <v>-1.3950525282585462</v>
      </c>
      <c r="BG2700" s="9">
        <f t="shared" ca="1" si="416"/>
        <v>0</v>
      </c>
      <c r="BH2700" s="6">
        <f ca="1">IF(ISNUMBER('Descriptive Stats'!BF2700),'Descriptive Stats'!BF2700,#N/A)</f>
        <v>-1.3950525282585462</v>
      </c>
      <c r="BI2700" s="6">
        <f ca="1">IF(ISNUMBER('Descriptive Stats'!E2700),'Descriptive Stats'!E2700,#N/A)</f>
        <v>0</v>
      </c>
    </row>
    <row r="2701" spans="1:61" ht="14.4" x14ac:dyDescent="0.3">
      <c r="A2701" s="2">
        <f>ROW()</f>
        <v>2701</v>
      </c>
      <c r="B2701" s="56"/>
      <c r="C2701" s="8">
        <f t="shared" ca="1" si="409"/>
        <v>22</v>
      </c>
      <c r="D2701" s="8">
        <f t="shared" ca="1" si="410"/>
        <v>0</v>
      </c>
      <c r="E2701" s="50">
        <f t="shared" ca="1" si="412"/>
        <v>15</v>
      </c>
      <c r="F2701" s="2" t="str">
        <f t="shared" ca="1" si="411"/>
        <v/>
      </c>
      <c r="BD2701" s="49">
        <f t="shared" ca="1" si="414"/>
        <v>5051.5</v>
      </c>
      <c r="BE2701" s="3">
        <f t="shared" ca="1" si="413"/>
        <v>0.50509999999999999</v>
      </c>
      <c r="BF2701" s="3">
        <f t="shared" ca="1" si="415"/>
        <v>1.2784152420787677E-2</v>
      </c>
      <c r="BG2701" s="9">
        <f t="shared" ca="1" si="416"/>
        <v>15</v>
      </c>
      <c r="BH2701" s="6">
        <f ca="1">IF(ISNUMBER('Descriptive Stats'!BF2701),'Descriptive Stats'!BF2701,#N/A)</f>
        <v>1.2784152420787677E-2</v>
      </c>
      <c r="BI2701" s="6">
        <f ca="1">IF(ISNUMBER('Descriptive Stats'!E2701),'Descriptive Stats'!E2701,#N/A)</f>
        <v>15</v>
      </c>
    </row>
    <row r="2702" spans="1:61" ht="14.4" x14ac:dyDescent="0.3">
      <c r="A2702" s="2">
        <f>ROW()</f>
        <v>2702</v>
      </c>
      <c r="B2702" s="56"/>
      <c r="C2702" s="8">
        <f t="shared" ca="1" si="409"/>
        <v>24</v>
      </c>
      <c r="D2702" s="8">
        <f t="shared" ca="1" si="410"/>
        <v>15</v>
      </c>
      <c r="E2702" s="50">
        <f t="shared" ca="1" si="412"/>
        <v>3</v>
      </c>
      <c r="F2702" s="2" t="str">
        <f t="shared" ca="1" si="411"/>
        <v/>
      </c>
      <c r="BD2702" s="49">
        <f t="shared" ca="1" si="414"/>
        <v>3200</v>
      </c>
      <c r="BE2702" s="3">
        <f t="shared" ca="1" si="413"/>
        <v>0.31995000000000001</v>
      </c>
      <c r="BF2702" s="3">
        <f t="shared" ca="1" si="415"/>
        <v>-0.46783862043457014</v>
      </c>
      <c r="BG2702" s="9">
        <f t="shared" ca="1" si="416"/>
        <v>3</v>
      </c>
      <c r="BH2702" s="6">
        <f ca="1">IF(ISNUMBER('Descriptive Stats'!BF2702),'Descriptive Stats'!BF2702,#N/A)</f>
        <v>-0.46783862043457014</v>
      </c>
      <c r="BI2702" s="6">
        <f ca="1">IF(ISNUMBER('Descriptive Stats'!E2702),'Descriptive Stats'!E2702,#N/A)</f>
        <v>3</v>
      </c>
    </row>
    <row r="2703" spans="1:61" ht="14.4" x14ac:dyDescent="0.3">
      <c r="A2703" s="2">
        <f>ROW()</f>
        <v>2703</v>
      </c>
      <c r="B2703" s="56"/>
      <c r="C2703" s="8">
        <f t="shared" ca="1" si="409"/>
        <v>10</v>
      </c>
      <c r="D2703" s="8">
        <f t="shared" ca="1" si="410"/>
        <v>3</v>
      </c>
      <c r="E2703" s="50">
        <f t="shared" ca="1" si="412"/>
        <v>9</v>
      </c>
      <c r="F2703" s="2" t="str">
        <f t="shared" ca="1" si="411"/>
        <v/>
      </c>
      <c r="BD2703" s="49">
        <f t="shared" ca="1" si="414"/>
        <v>4819</v>
      </c>
      <c r="BE2703" s="3">
        <f t="shared" ca="1" si="413"/>
        <v>0.48185</v>
      </c>
      <c r="BF2703" s="3">
        <f t="shared" ca="1" si="415"/>
        <v>-4.5511009098988427E-2</v>
      </c>
      <c r="BG2703" s="9">
        <f t="shared" ca="1" si="416"/>
        <v>9</v>
      </c>
      <c r="BH2703" s="6">
        <f ca="1">IF(ISNUMBER('Descriptive Stats'!BF2703),'Descriptive Stats'!BF2703,#N/A)</f>
        <v>-4.5511009098988427E-2</v>
      </c>
      <c r="BI2703" s="6">
        <f ca="1">IF(ISNUMBER('Descriptive Stats'!E2703),'Descriptive Stats'!E2703,#N/A)</f>
        <v>9</v>
      </c>
    </row>
    <row r="2704" spans="1:61" ht="14.4" x14ac:dyDescent="0.3">
      <c r="A2704" s="2">
        <f>ROW()</f>
        <v>2704</v>
      </c>
      <c r="B2704" s="56"/>
      <c r="C2704" s="8">
        <f t="shared" ca="1" si="409"/>
        <v>23</v>
      </c>
      <c r="D2704" s="8">
        <f t="shared" ca="1" si="410"/>
        <v>9</v>
      </c>
      <c r="E2704" s="50">
        <f t="shared" ca="1" si="412"/>
        <v>6</v>
      </c>
      <c r="F2704" s="2" t="str">
        <f t="shared" ca="1" si="411"/>
        <v/>
      </c>
      <c r="BD2704" s="49">
        <f t="shared" ca="1" si="414"/>
        <v>3900</v>
      </c>
      <c r="BE2704" s="3">
        <f t="shared" ca="1" si="413"/>
        <v>0.38995000000000002</v>
      </c>
      <c r="BF2704" s="3">
        <f t="shared" ca="1" si="415"/>
        <v>-0.2794493539703507</v>
      </c>
      <c r="BG2704" s="9">
        <f t="shared" ca="1" si="416"/>
        <v>6</v>
      </c>
      <c r="BH2704" s="6">
        <f ca="1">IF(ISNUMBER('Descriptive Stats'!BF2704),'Descriptive Stats'!BF2704,#N/A)</f>
        <v>-0.2794493539703507</v>
      </c>
      <c r="BI2704" s="6">
        <f ca="1">IF(ISNUMBER('Descriptive Stats'!E2704),'Descriptive Stats'!E2704,#N/A)</f>
        <v>6</v>
      </c>
    </row>
    <row r="2705" spans="1:61" ht="14.4" x14ac:dyDescent="0.3">
      <c r="A2705" s="2">
        <f>ROW()</f>
        <v>2705</v>
      </c>
      <c r="B2705" s="56"/>
      <c r="C2705" s="8">
        <f t="shared" ref="C2705:C2768" ca="1" si="417">RANDBETWEEN(2,COUNT(B:B))</f>
        <v>2</v>
      </c>
      <c r="D2705" s="8">
        <f t="shared" ref="D2705:D2768" ca="1" si="418">VLOOKUP(C2705,A:B,2,TRUE)</f>
        <v>6</v>
      </c>
      <c r="E2705" s="50">
        <f t="shared" ca="1" si="412"/>
        <v>2</v>
      </c>
      <c r="F2705" s="2" t="str">
        <f t="shared" ref="F2705:F2768" ca="1" si="419">IF(ISNUMBER(E2705),IF(OR(E2705&lt;$K$16,E2705&gt;$K$14),"X",""),"")</f>
        <v/>
      </c>
      <c r="BD2705" s="49">
        <f t="shared" ca="1" si="414"/>
        <v>2595</v>
      </c>
      <c r="BE2705" s="3">
        <f t="shared" ca="1" si="413"/>
        <v>0.25945000000000001</v>
      </c>
      <c r="BF2705" s="3">
        <f t="shared" ca="1" si="415"/>
        <v>-0.6450419512753276</v>
      </c>
      <c r="BG2705" s="9">
        <f t="shared" ca="1" si="416"/>
        <v>2</v>
      </c>
      <c r="BH2705" s="6">
        <f ca="1">IF(ISNUMBER('Descriptive Stats'!BF2705),'Descriptive Stats'!BF2705,#N/A)</f>
        <v>-0.6450419512753276</v>
      </c>
      <c r="BI2705" s="6">
        <f ca="1">IF(ISNUMBER('Descriptive Stats'!E2705),'Descriptive Stats'!E2705,#N/A)</f>
        <v>2</v>
      </c>
    </row>
    <row r="2706" spans="1:61" ht="14.4" x14ac:dyDescent="0.3">
      <c r="A2706" s="2">
        <f>ROW()</f>
        <v>2706</v>
      </c>
      <c r="B2706" s="56"/>
      <c r="C2706" s="8">
        <f t="shared" ca="1" si="417"/>
        <v>3</v>
      </c>
      <c r="D2706" s="8">
        <f t="shared" ca="1" si="418"/>
        <v>2</v>
      </c>
      <c r="E2706" s="50">
        <f t="shared" ca="1" si="412"/>
        <v>6</v>
      </c>
      <c r="F2706" s="2" t="str">
        <f t="shared" ca="1" si="419"/>
        <v/>
      </c>
      <c r="BD2706" s="49">
        <f t="shared" ca="1" si="414"/>
        <v>3900</v>
      </c>
      <c r="BE2706" s="3">
        <f t="shared" ca="1" si="413"/>
        <v>0.38995000000000002</v>
      </c>
      <c r="BF2706" s="3">
        <f t="shared" ca="1" si="415"/>
        <v>-0.2794493539703507</v>
      </c>
      <c r="BG2706" s="9">
        <f t="shared" ca="1" si="416"/>
        <v>6</v>
      </c>
      <c r="BH2706" s="6">
        <f ca="1">IF(ISNUMBER('Descriptive Stats'!BF2706),'Descriptive Stats'!BF2706,#N/A)</f>
        <v>-0.2794493539703507</v>
      </c>
      <c r="BI2706" s="6">
        <f ca="1">IF(ISNUMBER('Descriptive Stats'!E2706),'Descriptive Stats'!E2706,#N/A)</f>
        <v>6</v>
      </c>
    </row>
    <row r="2707" spans="1:61" ht="14.4" x14ac:dyDescent="0.3">
      <c r="A2707" s="2">
        <f>ROW()</f>
        <v>2707</v>
      </c>
      <c r="B2707" s="56"/>
      <c r="C2707" s="8">
        <f t="shared" ca="1" si="417"/>
        <v>2</v>
      </c>
      <c r="D2707" s="8">
        <f t="shared" ca="1" si="418"/>
        <v>6</v>
      </c>
      <c r="E2707" s="50">
        <f t="shared" ca="1" si="412"/>
        <v>3</v>
      </c>
      <c r="F2707" s="2" t="str">
        <f t="shared" ca="1" si="419"/>
        <v/>
      </c>
      <c r="BD2707" s="49">
        <f t="shared" ca="1" si="414"/>
        <v>3200</v>
      </c>
      <c r="BE2707" s="3">
        <f t="shared" ca="1" si="413"/>
        <v>0.31995000000000001</v>
      </c>
      <c r="BF2707" s="3">
        <f t="shared" ca="1" si="415"/>
        <v>-0.46783862043457014</v>
      </c>
      <c r="BG2707" s="9">
        <f t="shared" ca="1" si="416"/>
        <v>3</v>
      </c>
      <c r="BH2707" s="6">
        <f ca="1">IF(ISNUMBER('Descriptive Stats'!BF2707),'Descriptive Stats'!BF2707,#N/A)</f>
        <v>-0.46783862043457014</v>
      </c>
      <c r="BI2707" s="6">
        <f ca="1">IF(ISNUMBER('Descriptive Stats'!E2707),'Descriptive Stats'!E2707,#N/A)</f>
        <v>3</v>
      </c>
    </row>
    <row r="2708" spans="1:61" ht="14.4" x14ac:dyDescent="0.3">
      <c r="A2708" s="2">
        <f>ROW()</f>
        <v>2708</v>
      </c>
      <c r="B2708" s="56"/>
      <c r="C2708" s="8">
        <f t="shared" ca="1" si="417"/>
        <v>10</v>
      </c>
      <c r="D2708" s="8">
        <f t="shared" ca="1" si="418"/>
        <v>3</v>
      </c>
      <c r="E2708" s="50">
        <f t="shared" ca="1" si="412"/>
        <v>0</v>
      </c>
      <c r="F2708" s="2" t="str">
        <f t="shared" ca="1" si="419"/>
        <v/>
      </c>
      <c r="BD2708" s="49">
        <f t="shared" ca="1" si="414"/>
        <v>815.5</v>
      </c>
      <c r="BE2708" s="3">
        <f t="shared" ca="1" si="413"/>
        <v>8.1500000000000003E-2</v>
      </c>
      <c r="BF2708" s="3">
        <f t="shared" ca="1" si="415"/>
        <v>-1.3950525282585462</v>
      </c>
      <c r="BG2708" s="9">
        <f t="shared" ca="1" si="416"/>
        <v>0</v>
      </c>
      <c r="BH2708" s="6">
        <f ca="1">IF(ISNUMBER('Descriptive Stats'!BF2708),'Descriptive Stats'!BF2708,#N/A)</f>
        <v>-1.3950525282585462</v>
      </c>
      <c r="BI2708" s="6">
        <f ca="1">IF(ISNUMBER('Descriptive Stats'!E2708),'Descriptive Stats'!E2708,#N/A)</f>
        <v>0</v>
      </c>
    </row>
    <row r="2709" spans="1:61" ht="14.4" x14ac:dyDescent="0.3">
      <c r="A2709" s="2">
        <f>ROW()</f>
        <v>2709</v>
      </c>
      <c r="B2709" s="56"/>
      <c r="C2709" s="8">
        <f t="shared" ca="1" si="417"/>
        <v>15</v>
      </c>
      <c r="D2709" s="8">
        <f t="shared" ca="1" si="418"/>
        <v>0</v>
      </c>
      <c r="E2709" s="50">
        <f t="shared" ca="1" si="412"/>
        <v>2</v>
      </c>
      <c r="F2709" s="2" t="str">
        <f t="shared" ca="1" si="419"/>
        <v/>
      </c>
      <c r="BD2709" s="49">
        <f t="shared" ca="1" si="414"/>
        <v>2595</v>
      </c>
      <c r="BE2709" s="3">
        <f t="shared" ca="1" si="413"/>
        <v>0.25945000000000001</v>
      </c>
      <c r="BF2709" s="3">
        <f t="shared" ca="1" si="415"/>
        <v>-0.6450419512753276</v>
      </c>
      <c r="BG2709" s="9">
        <f t="shared" ca="1" si="416"/>
        <v>2</v>
      </c>
      <c r="BH2709" s="6">
        <f ca="1">IF(ISNUMBER('Descriptive Stats'!BF2709),'Descriptive Stats'!BF2709,#N/A)</f>
        <v>-0.6450419512753276</v>
      </c>
      <c r="BI2709" s="6">
        <f ca="1">IF(ISNUMBER('Descriptive Stats'!E2709),'Descriptive Stats'!E2709,#N/A)</f>
        <v>2</v>
      </c>
    </row>
    <row r="2710" spans="1:61" ht="14.4" x14ac:dyDescent="0.3">
      <c r="A2710" s="2">
        <f>ROW()</f>
        <v>2710</v>
      </c>
      <c r="B2710" s="56"/>
      <c r="C2710" s="8">
        <f t="shared" ca="1" si="417"/>
        <v>3</v>
      </c>
      <c r="D2710" s="8">
        <f t="shared" ca="1" si="418"/>
        <v>2</v>
      </c>
      <c r="E2710" s="50">
        <f t="shared" ca="1" si="412"/>
        <v>0</v>
      </c>
      <c r="F2710" s="2" t="str">
        <f t="shared" ca="1" si="419"/>
        <v/>
      </c>
      <c r="BD2710" s="49">
        <f t="shared" ca="1" si="414"/>
        <v>815.5</v>
      </c>
      <c r="BE2710" s="3">
        <f t="shared" ca="1" si="413"/>
        <v>8.1500000000000003E-2</v>
      </c>
      <c r="BF2710" s="3">
        <f t="shared" ca="1" si="415"/>
        <v>-1.3950525282585462</v>
      </c>
      <c r="BG2710" s="9">
        <f t="shared" ca="1" si="416"/>
        <v>0</v>
      </c>
      <c r="BH2710" s="6">
        <f ca="1">IF(ISNUMBER('Descriptive Stats'!BF2710),'Descriptive Stats'!BF2710,#N/A)</f>
        <v>-1.3950525282585462</v>
      </c>
      <c r="BI2710" s="6">
        <f ca="1">IF(ISNUMBER('Descriptive Stats'!E2710),'Descriptive Stats'!E2710,#N/A)</f>
        <v>0</v>
      </c>
    </row>
    <row r="2711" spans="1:61" ht="14.4" x14ac:dyDescent="0.3">
      <c r="A2711" s="2">
        <f>ROW()</f>
        <v>2711</v>
      </c>
      <c r="B2711" s="56"/>
      <c r="C2711" s="8">
        <f t="shared" ca="1" si="417"/>
        <v>22</v>
      </c>
      <c r="D2711" s="8">
        <f t="shared" ca="1" si="418"/>
        <v>0</v>
      </c>
      <c r="E2711" s="50">
        <f t="shared" ca="1" si="412"/>
        <v>2</v>
      </c>
      <c r="F2711" s="2" t="str">
        <f t="shared" ca="1" si="419"/>
        <v/>
      </c>
      <c r="BD2711" s="49">
        <f t="shared" ca="1" si="414"/>
        <v>2595</v>
      </c>
      <c r="BE2711" s="3">
        <f t="shared" ca="1" si="413"/>
        <v>0.25945000000000001</v>
      </c>
      <c r="BF2711" s="3">
        <f t="shared" ca="1" si="415"/>
        <v>-0.6450419512753276</v>
      </c>
      <c r="BG2711" s="9">
        <f t="shared" ca="1" si="416"/>
        <v>2</v>
      </c>
      <c r="BH2711" s="6">
        <f ca="1">IF(ISNUMBER('Descriptive Stats'!BF2711),'Descriptive Stats'!BF2711,#N/A)</f>
        <v>-0.6450419512753276</v>
      </c>
      <c r="BI2711" s="6">
        <f ca="1">IF(ISNUMBER('Descriptive Stats'!E2711),'Descriptive Stats'!E2711,#N/A)</f>
        <v>2</v>
      </c>
    </row>
    <row r="2712" spans="1:61" ht="14.4" x14ac:dyDescent="0.3">
      <c r="A2712" s="2">
        <f>ROW()</f>
        <v>2712</v>
      </c>
      <c r="B2712" s="56"/>
      <c r="C2712" s="8">
        <f t="shared" ca="1" si="417"/>
        <v>21</v>
      </c>
      <c r="D2712" s="8">
        <f t="shared" ca="1" si="418"/>
        <v>2</v>
      </c>
      <c r="E2712" s="50">
        <f t="shared" ca="1" si="412"/>
        <v>2</v>
      </c>
      <c r="F2712" s="2" t="str">
        <f t="shared" ca="1" si="419"/>
        <v/>
      </c>
      <c r="BD2712" s="49">
        <f t="shared" ca="1" si="414"/>
        <v>2595</v>
      </c>
      <c r="BE2712" s="3">
        <f t="shared" ca="1" si="413"/>
        <v>0.25945000000000001</v>
      </c>
      <c r="BF2712" s="3">
        <f t="shared" ca="1" si="415"/>
        <v>-0.6450419512753276</v>
      </c>
      <c r="BG2712" s="9">
        <f t="shared" ca="1" si="416"/>
        <v>2</v>
      </c>
      <c r="BH2712" s="6">
        <f ca="1">IF(ISNUMBER('Descriptive Stats'!BF2712),'Descriptive Stats'!BF2712,#N/A)</f>
        <v>-0.6450419512753276</v>
      </c>
      <c r="BI2712" s="6">
        <f ca="1">IF(ISNUMBER('Descriptive Stats'!E2712),'Descriptive Stats'!E2712,#N/A)</f>
        <v>2</v>
      </c>
    </row>
    <row r="2713" spans="1:61" ht="14.4" x14ac:dyDescent="0.3">
      <c r="A2713" s="2">
        <f>ROW()</f>
        <v>2713</v>
      </c>
      <c r="B2713" s="56"/>
      <c r="C2713" s="8">
        <f t="shared" ca="1" si="417"/>
        <v>17</v>
      </c>
      <c r="D2713" s="8">
        <f t="shared" ca="1" si="418"/>
        <v>2</v>
      </c>
      <c r="E2713" s="50">
        <f t="shared" ca="1" si="412"/>
        <v>0</v>
      </c>
      <c r="F2713" s="2" t="str">
        <f t="shared" ca="1" si="419"/>
        <v/>
      </c>
      <c r="BD2713" s="49">
        <f t="shared" ca="1" si="414"/>
        <v>815.5</v>
      </c>
      <c r="BE2713" s="3">
        <f t="shared" ca="1" si="413"/>
        <v>8.1500000000000003E-2</v>
      </c>
      <c r="BF2713" s="3">
        <f t="shared" ca="1" si="415"/>
        <v>-1.3950525282585462</v>
      </c>
      <c r="BG2713" s="9">
        <f t="shared" ca="1" si="416"/>
        <v>0</v>
      </c>
      <c r="BH2713" s="6">
        <f ca="1">IF(ISNUMBER('Descriptive Stats'!BF2713),'Descriptive Stats'!BF2713,#N/A)</f>
        <v>-1.3950525282585462</v>
      </c>
      <c r="BI2713" s="6">
        <f ca="1">IF(ISNUMBER('Descriptive Stats'!E2713),'Descriptive Stats'!E2713,#N/A)</f>
        <v>0</v>
      </c>
    </row>
    <row r="2714" spans="1:61" ht="14.4" x14ac:dyDescent="0.3">
      <c r="A2714" s="2">
        <f>ROW()</f>
        <v>2714</v>
      </c>
      <c r="B2714" s="56"/>
      <c r="C2714" s="8">
        <f t="shared" ca="1" si="417"/>
        <v>4</v>
      </c>
      <c r="D2714" s="8">
        <f t="shared" ca="1" si="418"/>
        <v>0</v>
      </c>
      <c r="E2714" s="50">
        <f t="shared" ca="1" si="412"/>
        <v>2</v>
      </c>
      <c r="F2714" s="2" t="str">
        <f t="shared" ca="1" si="419"/>
        <v/>
      </c>
      <c r="BD2714" s="49">
        <f t="shared" ca="1" si="414"/>
        <v>2595</v>
      </c>
      <c r="BE2714" s="3">
        <f t="shared" ca="1" si="413"/>
        <v>0.25945000000000001</v>
      </c>
      <c r="BF2714" s="3">
        <f t="shared" ca="1" si="415"/>
        <v>-0.6450419512753276</v>
      </c>
      <c r="BG2714" s="9">
        <f t="shared" ca="1" si="416"/>
        <v>2</v>
      </c>
      <c r="BH2714" s="6">
        <f ca="1">IF(ISNUMBER('Descriptive Stats'!BF2714),'Descriptive Stats'!BF2714,#N/A)</f>
        <v>-0.6450419512753276</v>
      </c>
      <c r="BI2714" s="6">
        <f ca="1">IF(ISNUMBER('Descriptive Stats'!E2714),'Descriptive Stats'!E2714,#N/A)</f>
        <v>2</v>
      </c>
    </row>
    <row r="2715" spans="1:61" ht="14.4" x14ac:dyDescent="0.3">
      <c r="A2715" s="2">
        <f>ROW()</f>
        <v>2715</v>
      </c>
      <c r="B2715" s="56"/>
      <c r="C2715" s="8">
        <f t="shared" ca="1" si="417"/>
        <v>17</v>
      </c>
      <c r="D2715" s="8">
        <f t="shared" ca="1" si="418"/>
        <v>2</v>
      </c>
      <c r="E2715" s="50">
        <f t="shared" ca="1" si="412"/>
        <v>0</v>
      </c>
      <c r="F2715" s="2" t="str">
        <f t="shared" ca="1" si="419"/>
        <v/>
      </c>
      <c r="BD2715" s="49">
        <f t="shared" ca="1" si="414"/>
        <v>815.5</v>
      </c>
      <c r="BE2715" s="3">
        <f t="shared" ca="1" si="413"/>
        <v>8.1500000000000003E-2</v>
      </c>
      <c r="BF2715" s="3">
        <f t="shared" ca="1" si="415"/>
        <v>-1.3950525282585462</v>
      </c>
      <c r="BG2715" s="9">
        <f t="shared" ca="1" si="416"/>
        <v>0</v>
      </c>
      <c r="BH2715" s="6">
        <f ca="1">IF(ISNUMBER('Descriptive Stats'!BF2715),'Descriptive Stats'!BF2715,#N/A)</f>
        <v>-1.3950525282585462</v>
      </c>
      <c r="BI2715" s="6">
        <f ca="1">IF(ISNUMBER('Descriptive Stats'!E2715),'Descriptive Stats'!E2715,#N/A)</f>
        <v>0</v>
      </c>
    </row>
    <row r="2716" spans="1:61" ht="14.4" x14ac:dyDescent="0.3">
      <c r="A2716" s="2">
        <f>ROW()</f>
        <v>2716</v>
      </c>
      <c r="B2716" s="56"/>
      <c r="C2716" s="8">
        <f t="shared" ca="1" si="417"/>
        <v>14</v>
      </c>
      <c r="D2716" s="8">
        <f t="shared" ca="1" si="418"/>
        <v>0</v>
      </c>
      <c r="E2716" s="50">
        <f t="shared" ca="1" si="412"/>
        <v>2</v>
      </c>
      <c r="F2716" s="2" t="str">
        <f t="shared" ca="1" si="419"/>
        <v/>
      </c>
      <c r="BD2716" s="49">
        <f t="shared" ca="1" si="414"/>
        <v>2595</v>
      </c>
      <c r="BE2716" s="3">
        <f t="shared" ca="1" si="413"/>
        <v>0.25945000000000001</v>
      </c>
      <c r="BF2716" s="3">
        <f t="shared" ca="1" si="415"/>
        <v>-0.6450419512753276</v>
      </c>
      <c r="BG2716" s="9">
        <f t="shared" ca="1" si="416"/>
        <v>2</v>
      </c>
      <c r="BH2716" s="6">
        <f ca="1">IF(ISNUMBER('Descriptive Stats'!BF2716),'Descriptive Stats'!BF2716,#N/A)</f>
        <v>-0.6450419512753276</v>
      </c>
      <c r="BI2716" s="6">
        <f ca="1">IF(ISNUMBER('Descriptive Stats'!E2716),'Descriptive Stats'!E2716,#N/A)</f>
        <v>2</v>
      </c>
    </row>
    <row r="2717" spans="1:61" ht="14.4" x14ac:dyDescent="0.3">
      <c r="A2717" s="2">
        <f>ROW()</f>
        <v>2717</v>
      </c>
      <c r="B2717" s="56"/>
      <c r="C2717" s="8">
        <f t="shared" ca="1" si="417"/>
        <v>9</v>
      </c>
      <c r="D2717" s="8">
        <f t="shared" ca="1" si="418"/>
        <v>2</v>
      </c>
      <c r="E2717" s="50">
        <f t="shared" ca="1" si="412"/>
        <v>6</v>
      </c>
      <c r="F2717" s="2" t="str">
        <f t="shared" ca="1" si="419"/>
        <v/>
      </c>
      <c r="BD2717" s="49">
        <f t="shared" ca="1" si="414"/>
        <v>3900</v>
      </c>
      <c r="BE2717" s="3">
        <f t="shared" ca="1" si="413"/>
        <v>0.38995000000000002</v>
      </c>
      <c r="BF2717" s="3">
        <f t="shared" ca="1" si="415"/>
        <v>-0.2794493539703507</v>
      </c>
      <c r="BG2717" s="9">
        <f t="shared" ca="1" si="416"/>
        <v>6</v>
      </c>
      <c r="BH2717" s="6">
        <f ca="1">IF(ISNUMBER('Descriptive Stats'!BF2717),'Descriptive Stats'!BF2717,#N/A)</f>
        <v>-0.2794493539703507</v>
      </c>
      <c r="BI2717" s="6">
        <f ca="1">IF(ISNUMBER('Descriptive Stats'!E2717),'Descriptive Stats'!E2717,#N/A)</f>
        <v>6</v>
      </c>
    </row>
    <row r="2718" spans="1:61" ht="14.4" x14ac:dyDescent="0.3">
      <c r="A2718" s="2">
        <f>ROW()</f>
        <v>2718</v>
      </c>
      <c r="B2718" s="56"/>
      <c r="C2718" s="8">
        <f t="shared" ca="1" si="417"/>
        <v>16</v>
      </c>
      <c r="D2718" s="8">
        <f t="shared" ca="1" si="418"/>
        <v>6</v>
      </c>
      <c r="E2718" s="50">
        <f t="shared" ca="1" si="412"/>
        <v>1</v>
      </c>
      <c r="F2718" s="2" t="str">
        <f t="shared" ca="1" si="419"/>
        <v/>
      </c>
      <c r="BD2718" s="49">
        <f t="shared" ca="1" si="414"/>
        <v>1871</v>
      </c>
      <c r="BE2718" s="3">
        <f t="shared" ca="1" si="413"/>
        <v>0.18704999999999999</v>
      </c>
      <c r="BF2718" s="3">
        <f t="shared" ca="1" si="415"/>
        <v>-0.88881967520906158</v>
      </c>
      <c r="BG2718" s="9">
        <f t="shared" ca="1" si="416"/>
        <v>1</v>
      </c>
      <c r="BH2718" s="6">
        <f ca="1">IF(ISNUMBER('Descriptive Stats'!BF2718),'Descriptive Stats'!BF2718,#N/A)</f>
        <v>-0.88881967520906158</v>
      </c>
      <c r="BI2718" s="6">
        <f ca="1">IF(ISNUMBER('Descriptive Stats'!E2718),'Descriptive Stats'!E2718,#N/A)</f>
        <v>1</v>
      </c>
    </row>
    <row r="2719" spans="1:61" ht="14.4" x14ac:dyDescent="0.3">
      <c r="A2719" s="2">
        <f>ROW()</f>
        <v>2719</v>
      </c>
      <c r="B2719" s="56"/>
      <c r="C2719" s="8">
        <f t="shared" ca="1" si="417"/>
        <v>12</v>
      </c>
      <c r="D2719" s="8">
        <f t="shared" ca="1" si="418"/>
        <v>1</v>
      </c>
      <c r="E2719" s="50">
        <f t="shared" ca="1" si="412"/>
        <v>6</v>
      </c>
      <c r="F2719" s="2" t="str">
        <f t="shared" ca="1" si="419"/>
        <v/>
      </c>
      <c r="BD2719" s="49">
        <f t="shared" ca="1" si="414"/>
        <v>3900</v>
      </c>
      <c r="BE2719" s="3">
        <f t="shared" ca="1" si="413"/>
        <v>0.38995000000000002</v>
      </c>
      <c r="BF2719" s="3">
        <f t="shared" ca="1" si="415"/>
        <v>-0.2794493539703507</v>
      </c>
      <c r="BG2719" s="9">
        <f t="shared" ca="1" si="416"/>
        <v>6</v>
      </c>
      <c r="BH2719" s="6">
        <f ca="1">IF(ISNUMBER('Descriptive Stats'!BF2719),'Descriptive Stats'!BF2719,#N/A)</f>
        <v>-0.2794493539703507</v>
      </c>
      <c r="BI2719" s="6">
        <f ca="1">IF(ISNUMBER('Descriptive Stats'!E2719),'Descriptive Stats'!E2719,#N/A)</f>
        <v>6</v>
      </c>
    </row>
    <row r="2720" spans="1:61" ht="14.4" x14ac:dyDescent="0.3">
      <c r="A2720" s="2">
        <f>ROW()</f>
        <v>2720</v>
      </c>
      <c r="B2720" s="56"/>
      <c r="C2720" s="8">
        <f t="shared" ca="1" si="417"/>
        <v>2</v>
      </c>
      <c r="D2720" s="8">
        <f t="shared" ca="1" si="418"/>
        <v>6</v>
      </c>
      <c r="E2720" s="50">
        <f t="shared" ca="1" si="412"/>
        <v>0</v>
      </c>
      <c r="F2720" s="2" t="str">
        <f t="shared" ca="1" si="419"/>
        <v/>
      </c>
      <c r="BD2720" s="49">
        <f t="shared" ca="1" si="414"/>
        <v>815.5</v>
      </c>
      <c r="BE2720" s="3">
        <f t="shared" ca="1" si="413"/>
        <v>8.1500000000000003E-2</v>
      </c>
      <c r="BF2720" s="3">
        <f t="shared" ca="1" si="415"/>
        <v>-1.3950525282585462</v>
      </c>
      <c r="BG2720" s="9">
        <f t="shared" ca="1" si="416"/>
        <v>0</v>
      </c>
      <c r="BH2720" s="6">
        <f ca="1">IF(ISNUMBER('Descriptive Stats'!BF2720),'Descriptive Stats'!BF2720,#N/A)</f>
        <v>-1.3950525282585462</v>
      </c>
      <c r="BI2720" s="6">
        <f ca="1">IF(ISNUMBER('Descriptive Stats'!E2720),'Descriptive Stats'!E2720,#N/A)</f>
        <v>0</v>
      </c>
    </row>
    <row r="2721" spans="1:61" ht="14.4" x14ac:dyDescent="0.3">
      <c r="A2721" s="2">
        <f>ROW()</f>
        <v>2721</v>
      </c>
      <c r="B2721" s="56"/>
      <c r="C2721" s="8">
        <f t="shared" ca="1" si="417"/>
        <v>22</v>
      </c>
      <c r="D2721" s="8">
        <f t="shared" ca="1" si="418"/>
        <v>0</v>
      </c>
      <c r="E2721" s="50">
        <f t="shared" ca="1" si="412"/>
        <v>2</v>
      </c>
      <c r="F2721" s="2" t="str">
        <f t="shared" ca="1" si="419"/>
        <v/>
      </c>
      <c r="BD2721" s="49">
        <f t="shared" ca="1" si="414"/>
        <v>2595</v>
      </c>
      <c r="BE2721" s="3">
        <f t="shared" ca="1" si="413"/>
        <v>0.25945000000000001</v>
      </c>
      <c r="BF2721" s="3">
        <f t="shared" ca="1" si="415"/>
        <v>-0.6450419512753276</v>
      </c>
      <c r="BG2721" s="9">
        <f t="shared" ca="1" si="416"/>
        <v>2</v>
      </c>
      <c r="BH2721" s="6">
        <f ca="1">IF(ISNUMBER('Descriptive Stats'!BF2721),'Descriptive Stats'!BF2721,#N/A)</f>
        <v>-0.6450419512753276</v>
      </c>
      <c r="BI2721" s="6">
        <f ca="1">IF(ISNUMBER('Descriptive Stats'!E2721),'Descriptive Stats'!E2721,#N/A)</f>
        <v>2</v>
      </c>
    </row>
    <row r="2722" spans="1:61" ht="14.4" x14ac:dyDescent="0.3">
      <c r="A2722" s="2">
        <f>ROW()</f>
        <v>2722</v>
      </c>
      <c r="B2722" s="56"/>
      <c r="C2722" s="8">
        <f t="shared" ca="1" si="417"/>
        <v>3</v>
      </c>
      <c r="D2722" s="8">
        <f t="shared" ca="1" si="418"/>
        <v>2</v>
      </c>
      <c r="E2722" s="50">
        <f t="shared" ca="1" si="412"/>
        <v>0</v>
      </c>
      <c r="F2722" s="2" t="str">
        <f t="shared" ca="1" si="419"/>
        <v/>
      </c>
      <c r="BD2722" s="49">
        <f t="shared" ca="1" si="414"/>
        <v>815.5</v>
      </c>
      <c r="BE2722" s="3">
        <f t="shared" ca="1" si="413"/>
        <v>8.1500000000000003E-2</v>
      </c>
      <c r="BF2722" s="3">
        <f t="shared" ca="1" si="415"/>
        <v>-1.3950525282585462</v>
      </c>
      <c r="BG2722" s="9">
        <f t="shared" ca="1" si="416"/>
        <v>0</v>
      </c>
      <c r="BH2722" s="6">
        <f ca="1">IF(ISNUMBER('Descriptive Stats'!BF2722),'Descriptive Stats'!BF2722,#N/A)</f>
        <v>-1.3950525282585462</v>
      </c>
      <c r="BI2722" s="6">
        <f ca="1">IF(ISNUMBER('Descriptive Stats'!E2722),'Descriptive Stats'!E2722,#N/A)</f>
        <v>0</v>
      </c>
    </row>
    <row r="2723" spans="1:61" ht="14.4" x14ac:dyDescent="0.3">
      <c r="A2723" s="2">
        <f>ROW()</f>
        <v>2723</v>
      </c>
      <c r="B2723" s="56"/>
      <c r="C2723" s="8">
        <f t="shared" ca="1" si="417"/>
        <v>4</v>
      </c>
      <c r="D2723" s="8">
        <f t="shared" ca="1" si="418"/>
        <v>0</v>
      </c>
      <c r="E2723" s="50">
        <f t="shared" ca="1" si="412"/>
        <v>2</v>
      </c>
      <c r="F2723" s="2" t="str">
        <f t="shared" ca="1" si="419"/>
        <v/>
      </c>
      <c r="BD2723" s="49">
        <f t="shared" ca="1" si="414"/>
        <v>2595</v>
      </c>
      <c r="BE2723" s="3">
        <f t="shared" ca="1" si="413"/>
        <v>0.25945000000000001</v>
      </c>
      <c r="BF2723" s="3">
        <f t="shared" ca="1" si="415"/>
        <v>-0.6450419512753276</v>
      </c>
      <c r="BG2723" s="9">
        <f t="shared" ca="1" si="416"/>
        <v>2</v>
      </c>
      <c r="BH2723" s="6">
        <f ca="1">IF(ISNUMBER('Descriptive Stats'!BF2723),'Descriptive Stats'!BF2723,#N/A)</f>
        <v>-0.6450419512753276</v>
      </c>
      <c r="BI2723" s="6">
        <f ca="1">IF(ISNUMBER('Descriptive Stats'!E2723),'Descriptive Stats'!E2723,#N/A)</f>
        <v>2</v>
      </c>
    </row>
    <row r="2724" spans="1:61" ht="14.4" x14ac:dyDescent="0.3">
      <c r="A2724" s="2">
        <f>ROW()</f>
        <v>2724</v>
      </c>
      <c r="B2724" s="56"/>
      <c r="C2724" s="8">
        <f t="shared" ca="1" si="417"/>
        <v>17</v>
      </c>
      <c r="D2724" s="8">
        <f t="shared" ca="1" si="418"/>
        <v>2</v>
      </c>
      <c r="E2724" s="50">
        <f t="shared" ca="1" si="412"/>
        <v>6</v>
      </c>
      <c r="F2724" s="2" t="str">
        <f t="shared" ca="1" si="419"/>
        <v/>
      </c>
      <c r="BD2724" s="49">
        <f t="shared" ca="1" si="414"/>
        <v>3900</v>
      </c>
      <c r="BE2724" s="3">
        <f t="shared" ca="1" si="413"/>
        <v>0.38995000000000002</v>
      </c>
      <c r="BF2724" s="3">
        <f t="shared" ca="1" si="415"/>
        <v>-0.2794493539703507</v>
      </c>
      <c r="BG2724" s="9">
        <f t="shared" ca="1" si="416"/>
        <v>6</v>
      </c>
      <c r="BH2724" s="6">
        <f ca="1">IF(ISNUMBER('Descriptive Stats'!BF2724),'Descriptive Stats'!BF2724,#N/A)</f>
        <v>-0.2794493539703507</v>
      </c>
      <c r="BI2724" s="6">
        <f ca="1">IF(ISNUMBER('Descriptive Stats'!E2724),'Descriptive Stats'!E2724,#N/A)</f>
        <v>6</v>
      </c>
    </row>
    <row r="2725" spans="1:61" ht="14.4" x14ac:dyDescent="0.3">
      <c r="A2725" s="2">
        <f>ROW()</f>
        <v>2725</v>
      </c>
      <c r="B2725" s="56"/>
      <c r="C2725" s="8">
        <f t="shared" ca="1" si="417"/>
        <v>5</v>
      </c>
      <c r="D2725" s="8">
        <f t="shared" ca="1" si="418"/>
        <v>6</v>
      </c>
      <c r="E2725" s="50">
        <f t="shared" ca="1" si="412"/>
        <v>9</v>
      </c>
      <c r="F2725" s="2" t="str">
        <f t="shared" ca="1" si="419"/>
        <v/>
      </c>
      <c r="BD2725" s="49">
        <f t="shared" ca="1" si="414"/>
        <v>4819</v>
      </c>
      <c r="BE2725" s="3">
        <f t="shared" ca="1" si="413"/>
        <v>0.48185</v>
      </c>
      <c r="BF2725" s="3">
        <f t="shared" ca="1" si="415"/>
        <v>-4.5511009098988427E-2</v>
      </c>
      <c r="BG2725" s="9">
        <f t="shared" ca="1" si="416"/>
        <v>9</v>
      </c>
      <c r="BH2725" s="6">
        <f ca="1">IF(ISNUMBER('Descriptive Stats'!BF2725),'Descriptive Stats'!BF2725,#N/A)</f>
        <v>-4.5511009098988427E-2</v>
      </c>
      <c r="BI2725" s="6">
        <f ca="1">IF(ISNUMBER('Descriptive Stats'!E2725),'Descriptive Stats'!E2725,#N/A)</f>
        <v>9</v>
      </c>
    </row>
    <row r="2726" spans="1:61" ht="14.4" x14ac:dyDescent="0.3">
      <c r="A2726" s="2">
        <f>ROW()</f>
        <v>2726</v>
      </c>
      <c r="B2726" s="56"/>
      <c r="C2726" s="8">
        <f t="shared" ca="1" si="417"/>
        <v>23</v>
      </c>
      <c r="D2726" s="8">
        <f t="shared" ca="1" si="418"/>
        <v>9</v>
      </c>
      <c r="E2726" s="50">
        <f t="shared" ca="1" si="412"/>
        <v>0</v>
      </c>
      <c r="F2726" s="2" t="str">
        <f t="shared" ca="1" si="419"/>
        <v/>
      </c>
      <c r="BD2726" s="49">
        <f t="shared" ca="1" si="414"/>
        <v>815.5</v>
      </c>
      <c r="BE2726" s="3">
        <f t="shared" ca="1" si="413"/>
        <v>8.1500000000000003E-2</v>
      </c>
      <c r="BF2726" s="3">
        <f t="shared" ca="1" si="415"/>
        <v>-1.3950525282585462</v>
      </c>
      <c r="BG2726" s="9">
        <f t="shared" ca="1" si="416"/>
        <v>0</v>
      </c>
      <c r="BH2726" s="6">
        <f ca="1">IF(ISNUMBER('Descriptive Stats'!BF2726),'Descriptive Stats'!BF2726,#N/A)</f>
        <v>-1.3950525282585462</v>
      </c>
      <c r="BI2726" s="6">
        <f ca="1">IF(ISNUMBER('Descriptive Stats'!E2726),'Descriptive Stats'!E2726,#N/A)</f>
        <v>0</v>
      </c>
    </row>
    <row r="2727" spans="1:61" ht="14.4" x14ac:dyDescent="0.3">
      <c r="A2727" s="2">
        <f>ROW()</f>
        <v>2727</v>
      </c>
      <c r="B2727" s="56"/>
      <c r="C2727" s="8">
        <f t="shared" ca="1" si="417"/>
        <v>11</v>
      </c>
      <c r="D2727" s="8">
        <f t="shared" ca="1" si="418"/>
        <v>0</v>
      </c>
      <c r="E2727" s="50">
        <f t="shared" ca="1" si="412"/>
        <v>0</v>
      </c>
      <c r="F2727" s="2" t="str">
        <f t="shared" ca="1" si="419"/>
        <v/>
      </c>
      <c r="BD2727" s="49">
        <f t="shared" ca="1" si="414"/>
        <v>815.5</v>
      </c>
      <c r="BE2727" s="3">
        <f t="shared" ca="1" si="413"/>
        <v>8.1500000000000003E-2</v>
      </c>
      <c r="BF2727" s="3">
        <f t="shared" ca="1" si="415"/>
        <v>-1.3950525282585462</v>
      </c>
      <c r="BG2727" s="9">
        <f t="shared" ca="1" si="416"/>
        <v>0</v>
      </c>
      <c r="BH2727" s="6">
        <f ca="1">IF(ISNUMBER('Descriptive Stats'!BF2727),'Descriptive Stats'!BF2727,#N/A)</f>
        <v>-1.3950525282585462</v>
      </c>
      <c r="BI2727" s="6">
        <f ca="1">IF(ISNUMBER('Descriptive Stats'!E2727),'Descriptive Stats'!E2727,#N/A)</f>
        <v>0</v>
      </c>
    </row>
    <row r="2728" spans="1:61" ht="14.4" x14ac:dyDescent="0.3">
      <c r="A2728" s="2">
        <f>ROW()</f>
        <v>2728</v>
      </c>
      <c r="B2728" s="56"/>
      <c r="C2728" s="8">
        <f t="shared" ca="1" si="417"/>
        <v>18</v>
      </c>
      <c r="D2728" s="8">
        <f t="shared" ca="1" si="418"/>
        <v>0</v>
      </c>
      <c r="E2728" s="50">
        <f t="shared" ca="1" si="412"/>
        <v>1</v>
      </c>
      <c r="F2728" s="2" t="str">
        <f t="shared" ca="1" si="419"/>
        <v/>
      </c>
      <c r="BD2728" s="49">
        <f t="shared" ca="1" si="414"/>
        <v>1871</v>
      </c>
      <c r="BE2728" s="3">
        <f t="shared" ca="1" si="413"/>
        <v>0.18704999999999999</v>
      </c>
      <c r="BF2728" s="3">
        <f t="shared" ca="1" si="415"/>
        <v>-0.88881967520906158</v>
      </c>
      <c r="BG2728" s="9">
        <f t="shared" ca="1" si="416"/>
        <v>1</v>
      </c>
      <c r="BH2728" s="6">
        <f ca="1">IF(ISNUMBER('Descriptive Stats'!BF2728),'Descriptive Stats'!BF2728,#N/A)</f>
        <v>-0.88881967520906158</v>
      </c>
      <c r="BI2728" s="6">
        <f ca="1">IF(ISNUMBER('Descriptive Stats'!E2728),'Descriptive Stats'!E2728,#N/A)</f>
        <v>1</v>
      </c>
    </row>
    <row r="2729" spans="1:61" ht="14.4" x14ac:dyDescent="0.3">
      <c r="A2729" s="2">
        <f>ROW()</f>
        <v>2729</v>
      </c>
      <c r="B2729" s="56"/>
      <c r="C2729" s="8">
        <f t="shared" ca="1" si="417"/>
        <v>8</v>
      </c>
      <c r="D2729" s="8">
        <f t="shared" ca="1" si="418"/>
        <v>1</v>
      </c>
      <c r="E2729" s="50">
        <f t="shared" ca="1" si="412"/>
        <v>7</v>
      </c>
      <c r="F2729" s="2" t="str">
        <f t="shared" ca="1" si="419"/>
        <v/>
      </c>
      <c r="BD2729" s="49">
        <f t="shared" ca="1" si="414"/>
        <v>4473.5</v>
      </c>
      <c r="BE2729" s="3">
        <f t="shared" ca="1" si="413"/>
        <v>0.44729999999999998</v>
      </c>
      <c r="BF2729" s="3">
        <f t="shared" ca="1" si="415"/>
        <v>-0.13248586824472414</v>
      </c>
      <c r="BG2729" s="9">
        <f t="shared" ca="1" si="416"/>
        <v>7</v>
      </c>
      <c r="BH2729" s="6">
        <f ca="1">IF(ISNUMBER('Descriptive Stats'!BF2729),'Descriptive Stats'!BF2729,#N/A)</f>
        <v>-0.13248586824472414</v>
      </c>
      <c r="BI2729" s="6">
        <f ca="1">IF(ISNUMBER('Descriptive Stats'!E2729),'Descriptive Stats'!E2729,#N/A)</f>
        <v>7</v>
      </c>
    </row>
    <row r="2730" spans="1:61" ht="14.4" x14ac:dyDescent="0.3">
      <c r="A2730" s="2">
        <f>ROW()</f>
        <v>2730</v>
      </c>
      <c r="B2730" s="56"/>
      <c r="C2730" s="8">
        <f t="shared" ca="1" si="417"/>
        <v>19</v>
      </c>
      <c r="D2730" s="8">
        <f t="shared" ca="1" si="418"/>
        <v>7</v>
      </c>
      <c r="E2730" s="50">
        <f t="shared" ca="1" si="412"/>
        <v>2</v>
      </c>
      <c r="F2730" s="2" t="str">
        <f t="shared" ca="1" si="419"/>
        <v/>
      </c>
      <c r="BD2730" s="49">
        <f t="shared" ca="1" si="414"/>
        <v>2595</v>
      </c>
      <c r="BE2730" s="3">
        <f t="shared" ca="1" si="413"/>
        <v>0.25945000000000001</v>
      </c>
      <c r="BF2730" s="3">
        <f t="shared" ca="1" si="415"/>
        <v>-0.6450419512753276</v>
      </c>
      <c r="BG2730" s="9">
        <f t="shared" ca="1" si="416"/>
        <v>2</v>
      </c>
      <c r="BH2730" s="6">
        <f ca="1">IF(ISNUMBER('Descriptive Stats'!BF2730),'Descriptive Stats'!BF2730,#N/A)</f>
        <v>-0.6450419512753276</v>
      </c>
      <c r="BI2730" s="6">
        <f ca="1">IF(ISNUMBER('Descriptive Stats'!E2730),'Descriptive Stats'!E2730,#N/A)</f>
        <v>2</v>
      </c>
    </row>
    <row r="2731" spans="1:61" ht="14.4" x14ac:dyDescent="0.3">
      <c r="A2731" s="2">
        <f>ROW()</f>
        <v>2731</v>
      </c>
      <c r="B2731" s="56"/>
      <c r="C2731" s="8">
        <f t="shared" ca="1" si="417"/>
        <v>21</v>
      </c>
      <c r="D2731" s="8">
        <f t="shared" ca="1" si="418"/>
        <v>2</v>
      </c>
      <c r="E2731" s="50">
        <f t="shared" ca="1" si="412"/>
        <v>7</v>
      </c>
      <c r="F2731" s="2" t="str">
        <f t="shared" ca="1" si="419"/>
        <v/>
      </c>
      <c r="BD2731" s="49">
        <f t="shared" ca="1" si="414"/>
        <v>4473.5</v>
      </c>
      <c r="BE2731" s="3">
        <f t="shared" ca="1" si="413"/>
        <v>0.44729999999999998</v>
      </c>
      <c r="BF2731" s="3">
        <f t="shared" ca="1" si="415"/>
        <v>-0.13248586824472414</v>
      </c>
      <c r="BG2731" s="9">
        <f t="shared" ca="1" si="416"/>
        <v>7</v>
      </c>
      <c r="BH2731" s="6">
        <f ca="1">IF(ISNUMBER('Descriptive Stats'!BF2731),'Descriptive Stats'!BF2731,#N/A)</f>
        <v>-0.13248586824472414</v>
      </c>
      <c r="BI2731" s="6">
        <f ca="1">IF(ISNUMBER('Descriptive Stats'!E2731),'Descriptive Stats'!E2731,#N/A)</f>
        <v>7</v>
      </c>
    </row>
    <row r="2732" spans="1:61" ht="14.4" x14ac:dyDescent="0.3">
      <c r="A2732" s="2">
        <f>ROW()</f>
        <v>2732</v>
      </c>
      <c r="B2732" s="56"/>
      <c r="C2732" s="8">
        <f t="shared" ca="1" si="417"/>
        <v>6</v>
      </c>
      <c r="D2732" s="8">
        <f t="shared" ca="1" si="418"/>
        <v>7</v>
      </c>
      <c r="E2732" s="50">
        <f t="shared" ca="1" si="412"/>
        <v>1</v>
      </c>
      <c r="F2732" s="2" t="str">
        <f t="shared" ca="1" si="419"/>
        <v/>
      </c>
      <c r="BD2732" s="49">
        <f t="shared" ca="1" si="414"/>
        <v>1871</v>
      </c>
      <c r="BE2732" s="3">
        <f t="shared" ca="1" si="413"/>
        <v>0.18704999999999999</v>
      </c>
      <c r="BF2732" s="3">
        <f t="shared" ca="1" si="415"/>
        <v>-0.88881967520906158</v>
      </c>
      <c r="BG2732" s="9">
        <f t="shared" ca="1" si="416"/>
        <v>1</v>
      </c>
      <c r="BH2732" s="6">
        <f ca="1">IF(ISNUMBER('Descriptive Stats'!BF2732),'Descriptive Stats'!BF2732,#N/A)</f>
        <v>-0.88881967520906158</v>
      </c>
      <c r="BI2732" s="6">
        <f ca="1">IF(ISNUMBER('Descriptive Stats'!E2732),'Descriptive Stats'!E2732,#N/A)</f>
        <v>1</v>
      </c>
    </row>
    <row r="2733" spans="1:61" ht="14.4" x14ac:dyDescent="0.3">
      <c r="A2733" s="2">
        <f>ROW()</f>
        <v>2733</v>
      </c>
      <c r="B2733" s="56"/>
      <c r="C2733" s="8">
        <f t="shared" ca="1" si="417"/>
        <v>8</v>
      </c>
      <c r="D2733" s="8">
        <f t="shared" ca="1" si="418"/>
        <v>1</v>
      </c>
      <c r="E2733" s="50">
        <f t="shared" ca="1" si="412"/>
        <v>0</v>
      </c>
      <c r="F2733" s="2" t="str">
        <f t="shared" ca="1" si="419"/>
        <v/>
      </c>
      <c r="BD2733" s="49">
        <f t="shared" ca="1" si="414"/>
        <v>815.5</v>
      </c>
      <c r="BE2733" s="3">
        <f t="shared" ca="1" si="413"/>
        <v>8.1500000000000003E-2</v>
      </c>
      <c r="BF2733" s="3">
        <f t="shared" ca="1" si="415"/>
        <v>-1.3950525282585462</v>
      </c>
      <c r="BG2733" s="9">
        <f t="shared" ca="1" si="416"/>
        <v>0</v>
      </c>
      <c r="BH2733" s="6">
        <f ca="1">IF(ISNUMBER('Descriptive Stats'!BF2733),'Descriptive Stats'!BF2733,#N/A)</f>
        <v>-1.3950525282585462</v>
      </c>
      <c r="BI2733" s="6">
        <f ca="1">IF(ISNUMBER('Descriptive Stats'!E2733),'Descriptive Stats'!E2733,#N/A)</f>
        <v>0</v>
      </c>
    </row>
    <row r="2734" spans="1:61" ht="14.4" x14ac:dyDescent="0.3">
      <c r="A2734" s="2">
        <f>ROW()</f>
        <v>2734</v>
      </c>
      <c r="B2734" s="56"/>
      <c r="C2734" s="8">
        <f t="shared" ca="1" si="417"/>
        <v>11</v>
      </c>
      <c r="D2734" s="8">
        <f t="shared" ca="1" si="418"/>
        <v>0</v>
      </c>
      <c r="E2734" s="50">
        <f t="shared" ca="1" si="412"/>
        <v>7</v>
      </c>
      <c r="F2734" s="2" t="str">
        <f t="shared" ca="1" si="419"/>
        <v/>
      </c>
      <c r="BD2734" s="49">
        <f t="shared" ca="1" si="414"/>
        <v>4473.5</v>
      </c>
      <c r="BE2734" s="3">
        <f t="shared" ca="1" si="413"/>
        <v>0.44729999999999998</v>
      </c>
      <c r="BF2734" s="3">
        <f t="shared" ca="1" si="415"/>
        <v>-0.13248586824472414</v>
      </c>
      <c r="BG2734" s="9">
        <f t="shared" ca="1" si="416"/>
        <v>7</v>
      </c>
      <c r="BH2734" s="6">
        <f ca="1">IF(ISNUMBER('Descriptive Stats'!BF2734),'Descriptive Stats'!BF2734,#N/A)</f>
        <v>-0.13248586824472414</v>
      </c>
      <c r="BI2734" s="6">
        <f ca="1">IF(ISNUMBER('Descriptive Stats'!E2734),'Descriptive Stats'!E2734,#N/A)</f>
        <v>7</v>
      </c>
    </row>
    <row r="2735" spans="1:61" ht="14.4" x14ac:dyDescent="0.3">
      <c r="A2735" s="2">
        <f>ROW()</f>
        <v>2735</v>
      </c>
      <c r="B2735" s="56"/>
      <c r="C2735" s="8">
        <f t="shared" ca="1" si="417"/>
        <v>19</v>
      </c>
      <c r="D2735" s="8">
        <f t="shared" ca="1" si="418"/>
        <v>7</v>
      </c>
      <c r="E2735" s="50">
        <f t="shared" ca="1" si="412"/>
        <v>0</v>
      </c>
      <c r="F2735" s="2" t="str">
        <f t="shared" ca="1" si="419"/>
        <v/>
      </c>
      <c r="BD2735" s="49">
        <f t="shared" ca="1" si="414"/>
        <v>815.5</v>
      </c>
      <c r="BE2735" s="3">
        <f t="shared" ca="1" si="413"/>
        <v>8.1500000000000003E-2</v>
      </c>
      <c r="BF2735" s="3">
        <f t="shared" ca="1" si="415"/>
        <v>-1.3950525282585462</v>
      </c>
      <c r="BG2735" s="9">
        <f t="shared" ca="1" si="416"/>
        <v>0</v>
      </c>
      <c r="BH2735" s="6">
        <f ca="1">IF(ISNUMBER('Descriptive Stats'!BF2735),'Descriptive Stats'!BF2735,#N/A)</f>
        <v>-1.3950525282585462</v>
      </c>
      <c r="BI2735" s="6">
        <f ca="1">IF(ISNUMBER('Descriptive Stats'!E2735),'Descriptive Stats'!E2735,#N/A)</f>
        <v>0</v>
      </c>
    </row>
    <row r="2736" spans="1:61" ht="14.4" x14ac:dyDescent="0.3">
      <c r="A2736" s="2">
        <f>ROW()</f>
        <v>2736</v>
      </c>
      <c r="B2736" s="56"/>
      <c r="C2736" s="8">
        <f t="shared" ca="1" si="417"/>
        <v>20</v>
      </c>
      <c r="D2736" s="8">
        <f t="shared" ca="1" si="418"/>
        <v>0</v>
      </c>
      <c r="E2736" s="50">
        <f t="shared" ca="1" si="412"/>
        <v>15</v>
      </c>
      <c r="F2736" s="2" t="str">
        <f t="shared" ca="1" si="419"/>
        <v/>
      </c>
      <c r="BD2736" s="49">
        <f t="shared" ca="1" si="414"/>
        <v>5051.5</v>
      </c>
      <c r="BE2736" s="3">
        <f t="shared" ca="1" si="413"/>
        <v>0.50509999999999999</v>
      </c>
      <c r="BF2736" s="3">
        <f t="shared" ca="1" si="415"/>
        <v>1.2784152420787677E-2</v>
      </c>
      <c r="BG2736" s="9">
        <f t="shared" ca="1" si="416"/>
        <v>15</v>
      </c>
      <c r="BH2736" s="6">
        <f ca="1">IF(ISNUMBER('Descriptive Stats'!BF2736),'Descriptive Stats'!BF2736,#N/A)</f>
        <v>1.2784152420787677E-2</v>
      </c>
      <c r="BI2736" s="6">
        <f ca="1">IF(ISNUMBER('Descriptive Stats'!E2736),'Descriptive Stats'!E2736,#N/A)</f>
        <v>15</v>
      </c>
    </row>
    <row r="2737" spans="1:61" ht="14.4" x14ac:dyDescent="0.3">
      <c r="A2737" s="2">
        <f>ROW()</f>
        <v>2737</v>
      </c>
      <c r="B2737" s="56"/>
      <c r="C2737" s="8">
        <f t="shared" ca="1" si="417"/>
        <v>24</v>
      </c>
      <c r="D2737" s="8">
        <f t="shared" ca="1" si="418"/>
        <v>15</v>
      </c>
      <c r="E2737" s="50">
        <f t="shared" ca="1" si="412"/>
        <v>7</v>
      </c>
      <c r="F2737" s="2" t="str">
        <f t="shared" ca="1" si="419"/>
        <v/>
      </c>
      <c r="BD2737" s="49">
        <f t="shared" ca="1" si="414"/>
        <v>4473.5</v>
      </c>
      <c r="BE2737" s="3">
        <f t="shared" ca="1" si="413"/>
        <v>0.44729999999999998</v>
      </c>
      <c r="BF2737" s="3">
        <f t="shared" ca="1" si="415"/>
        <v>-0.13248586824472414</v>
      </c>
      <c r="BG2737" s="9">
        <f t="shared" ca="1" si="416"/>
        <v>7</v>
      </c>
      <c r="BH2737" s="6">
        <f ca="1">IF(ISNUMBER('Descriptive Stats'!BF2737),'Descriptive Stats'!BF2737,#N/A)</f>
        <v>-0.13248586824472414</v>
      </c>
      <c r="BI2737" s="6">
        <f ca="1">IF(ISNUMBER('Descriptive Stats'!E2737),'Descriptive Stats'!E2737,#N/A)</f>
        <v>7</v>
      </c>
    </row>
    <row r="2738" spans="1:61" ht="14.4" x14ac:dyDescent="0.3">
      <c r="A2738" s="2">
        <f>ROW()</f>
        <v>2738</v>
      </c>
      <c r="B2738" s="56"/>
      <c r="C2738" s="8">
        <f t="shared" ca="1" si="417"/>
        <v>6</v>
      </c>
      <c r="D2738" s="8">
        <f t="shared" ca="1" si="418"/>
        <v>7</v>
      </c>
      <c r="E2738" s="50">
        <f t="shared" ca="1" si="412"/>
        <v>2</v>
      </c>
      <c r="F2738" s="2" t="str">
        <f t="shared" ca="1" si="419"/>
        <v/>
      </c>
      <c r="BD2738" s="49">
        <f t="shared" ca="1" si="414"/>
        <v>2595</v>
      </c>
      <c r="BE2738" s="3">
        <f t="shared" ca="1" si="413"/>
        <v>0.25945000000000001</v>
      </c>
      <c r="BF2738" s="3">
        <f t="shared" ca="1" si="415"/>
        <v>-0.6450419512753276</v>
      </c>
      <c r="BG2738" s="9">
        <f t="shared" ca="1" si="416"/>
        <v>2</v>
      </c>
      <c r="BH2738" s="6">
        <f ca="1">IF(ISNUMBER('Descriptive Stats'!BF2738),'Descriptive Stats'!BF2738,#N/A)</f>
        <v>-0.6450419512753276</v>
      </c>
      <c r="BI2738" s="6">
        <f ca="1">IF(ISNUMBER('Descriptive Stats'!E2738),'Descriptive Stats'!E2738,#N/A)</f>
        <v>2</v>
      </c>
    </row>
    <row r="2739" spans="1:61" ht="14.4" x14ac:dyDescent="0.3">
      <c r="A2739" s="2">
        <f>ROW()</f>
        <v>2739</v>
      </c>
      <c r="B2739" s="56"/>
      <c r="C2739" s="8">
        <f t="shared" ca="1" si="417"/>
        <v>21</v>
      </c>
      <c r="D2739" s="8">
        <f t="shared" ca="1" si="418"/>
        <v>2</v>
      </c>
      <c r="E2739" s="50">
        <f t="shared" ca="1" si="412"/>
        <v>1</v>
      </c>
      <c r="F2739" s="2" t="str">
        <f t="shared" ca="1" si="419"/>
        <v/>
      </c>
      <c r="BD2739" s="49">
        <f t="shared" ca="1" si="414"/>
        <v>1871</v>
      </c>
      <c r="BE2739" s="3">
        <f t="shared" ca="1" si="413"/>
        <v>0.18704999999999999</v>
      </c>
      <c r="BF2739" s="3">
        <f t="shared" ca="1" si="415"/>
        <v>-0.88881967520906158</v>
      </c>
      <c r="BG2739" s="9">
        <f t="shared" ca="1" si="416"/>
        <v>1</v>
      </c>
      <c r="BH2739" s="6">
        <f ca="1">IF(ISNUMBER('Descriptive Stats'!BF2739),'Descriptive Stats'!BF2739,#N/A)</f>
        <v>-0.88881967520906158</v>
      </c>
      <c r="BI2739" s="6">
        <f ca="1">IF(ISNUMBER('Descriptive Stats'!E2739),'Descriptive Stats'!E2739,#N/A)</f>
        <v>1</v>
      </c>
    </row>
    <row r="2740" spans="1:61" ht="14.4" x14ac:dyDescent="0.3">
      <c r="A2740" s="2">
        <f>ROW()</f>
        <v>2740</v>
      </c>
      <c r="B2740" s="56"/>
      <c r="C2740" s="8">
        <f t="shared" ca="1" si="417"/>
        <v>12</v>
      </c>
      <c r="D2740" s="8">
        <f t="shared" ca="1" si="418"/>
        <v>1</v>
      </c>
      <c r="E2740" s="50">
        <f t="shared" ca="1" si="412"/>
        <v>7</v>
      </c>
      <c r="F2740" s="2" t="str">
        <f t="shared" ca="1" si="419"/>
        <v/>
      </c>
      <c r="BD2740" s="49">
        <f t="shared" ca="1" si="414"/>
        <v>4473.5</v>
      </c>
      <c r="BE2740" s="3">
        <f t="shared" ca="1" si="413"/>
        <v>0.44729999999999998</v>
      </c>
      <c r="BF2740" s="3">
        <f t="shared" ca="1" si="415"/>
        <v>-0.13248586824472414</v>
      </c>
      <c r="BG2740" s="9">
        <f t="shared" ca="1" si="416"/>
        <v>7</v>
      </c>
      <c r="BH2740" s="6">
        <f ca="1">IF(ISNUMBER('Descriptive Stats'!BF2740),'Descriptive Stats'!BF2740,#N/A)</f>
        <v>-0.13248586824472414</v>
      </c>
      <c r="BI2740" s="6">
        <f ca="1">IF(ISNUMBER('Descriptive Stats'!E2740),'Descriptive Stats'!E2740,#N/A)</f>
        <v>7</v>
      </c>
    </row>
    <row r="2741" spans="1:61" ht="14.4" x14ac:dyDescent="0.3">
      <c r="A2741" s="2">
        <f>ROW()</f>
        <v>2741</v>
      </c>
      <c r="B2741" s="56"/>
      <c r="C2741" s="8">
        <f t="shared" ca="1" si="417"/>
        <v>19</v>
      </c>
      <c r="D2741" s="8">
        <f t="shared" ca="1" si="418"/>
        <v>7</v>
      </c>
      <c r="E2741" s="50">
        <f t="shared" ca="1" si="412"/>
        <v>6</v>
      </c>
      <c r="F2741" s="2" t="str">
        <f t="shared" ca="1" si="419"/>
        <v/>
      </c>
      <c r="BD2741" s="49">
        <f t="shared" ca="1" si="414"/>
        <v>3900</v>
      </c>
      <c r="BE2741" s="3">
        <f t="shared" ca="1" si="413"/>
        <v>0.38995000000000002</v>
      </c>
      <c r="BF2741" s="3">
        <f t="shared" ca="1" si="415"/>
        <v>-0.2794493539703507</v>
      </c>
      <c r="BG2741" s="9">
        <f t="shared" ca="1" si="416"/>
        <v>6</v>
      </c>
      <c r="BH2741" s="6">
        <f ca="1">IF(ISNUMBER('Descriptive Stats'!BF2741),'Descriptive Stats'!BF2741,#N/A)</f>
        <v>-0.2794493539703507</v>
      </c>
      <c r="BI2741" s="6">
        <f ca="1">IF(ISNUMBER('Descriptive Stats'!E2741),'Descriptive Stats'!E2741,#N/A)</f>
        <v>6</v>
      </c>
    </row>
    <row r="2742" spans="1:61" ht="14.4" x14ac:dyDescent="0.3">
      <c r="A2742" s="2">
        <f>ROW()</f>
        <v>2742</v>
      </c>
      <c r="B2742" s="56"/>
      <c r="C2742" s="8">
        <f t="shared" ca="1" si="417"/>
        <v>16</v>
      </c>
      <c r="D2742" s="8">
        <f t="shared" ca="1" si="418"/>
        <v>6</v>
      </c>
      <c r="E2742" s="50">
        <f t="shared" ca="1" si="412"/>
        <v>9</v>
      </c>
      <c r="F2742" s="2" t="str">
        <f t="shared" ca="1" si="419"/>
        <v/>
      </c>
      <c r="BD2742" s="49">
        <f t="shared" ca="1" si="414"/>
        <v>4819</v>
      </c>
      <c r="BE2742" s="3">
        <f t="shared" ca="1" si="413"/>
        <v>0.48185</v>
      </c>
      <c r="BF2742" s="3">
        <f t="shared" ca="1" si="415"/>
        <v>-4.5511009098988427E-2</v>
      </c>
      <c r="BG2742" s="9">
        <f t="shared" ca="1" si="416"/>
        <v>9</v>
      </c>
      <c r="BH2742" s="6">
        <f ca="1">IF(ISNUMBER('Descriptive Stats'!BF2742),'Descriptive Stats'!BF2742,#N/A)</f>
        <v>-4.5511009098988427E-2</v>
      </c>
      <c r="BI2742" s="6">
        <f ca="1">IF(ISNUMBER('Descriptive Stats'!E2742),'Descriptive Stats'!E2742,#N/A)</f>
        <v>9</v>
      </c>
    </row>
    <row r="2743" spans="1:61" ht="14.4" x14ac:dyDescent="0.3">
      <c r="A2743" s="2">
        <f>ROW()</f>
        <v>2743</v>
      </c>
      <c r="B2743" s="56"/>
      <c r="C2743" s="8">
        <f t="shared" ca="1" si="417"/>
        <v>23</v>
      </c>
      <c r="D2743" s="8">
        <f t="shared" ca="1" si="418"/>
        <v>9</v>
      </c>
      <c r="E2743" s="50">
        <f t="shared" ca="1" si="412"/>
        <v>1</v>
      </c>
      <c r="F2743" s="2" t="str">
        <f t="shared" ca="1" si="419"/>
        <v/>
      </c>
      <c r="BD2743" s="49">
        <f t="shared" ca="1" si="414"/>
        <v>1871</v>
      </c>
      <c r="BE2743" s="3">
        <f t="shared" ca="1" si="413"/>
        <v>0.18704999999999999</v>
      </c>
      <c r="BF2743" s="3">
        <f t="shared" ca="1" si="415"/>
        <v>-0.88881967520906158</v>
      </c>
      <c r="BG2743" s="9">
        <f t="shared" ca="1" si="416"/>
        <v>1</v>
      </c>
      <c r="BH2743" s="6">
        <f ca="1">IF(ISNUMBER('Descriptive Stats'!BF2743),'Descriptive Stats'!BF2743,#N/A)</f>
        <v>-0.88881967520906158</v>
      </c>
      <c r="BI2743" s="6">
        <f ca="1">IF(ISNUMBER('Descriptive Stats'!E2743),'Descriptive Stats'!E2743,#N/A)</f>
        <v>1</v>
      </c>
    </row>
    <row r="2744" spans="1:61" ht="14.4" x14ac:dyDescent="0.3">
      <c r="A2744" s="2">
        <f>ROW()</f>
        <v>2744</v>
      </c>
      <c r="B2744" s="56"/>
      <c r="C2744" s="8">
        <f t="shared" ca="1" si="417"/>
        <v>12</v>
      </c>
      <c r="D2744" s="8">
        <f t="shared" ca="1" si="418"/>
        <v>1</v>
      </c>
      <c r="E2744" s="50">
        <f t="shared" ca="1" si="412"/>
        <v>2</v>
      </c>
      <c r="F2744" s="2" t="str">
        <f t="shared" ca="1" si="419"/>
        <v/>
      </c>
      <c r="BD2744" s="49">
        <f t="shared" ca="1" si="414"/>
        <v>2595</v>
      </c>
      <c r="BE2744" s="3">
        <f t="shared" ca="1" si="413"/>
        <v>0.25945000000000001</v>
      </c>
      <c r="BF2744" s="3">
        <f t="shared" ca="1" si="415"/>
        <v>-0.6450419512753276</v>
      </c>
      <c r="BG2744" s="9">
        <f t="shared" ca="1" si="416"/>
        <v>2</v>
      </c>
      <c r="BH2744" s="6">
        <f ca="1">IF(ISNUMBER('Descriptive Stats'!BF2744),'Descriptive Stats'!BF2744,#N/A)</f>
        <v>-0.6450419512753276</v>
      </c>
      <c r="BI2744" s="6">
        <f ca="1">IF(ISNUMBER('Descriptive Stats'!E2744),'Descriptive Stats'!E2744,#N/A)</f>
        <v>2</v>
      </c>
    </row>
    <row r="2745" spans="1:61" ht="14.4" x14ac:dyDescent="0.3">
      <c r="A2745" s="2">
        <f>ROW()</f>
        <v>2745</v>
      </c>
      <c r="B2745" s="56"/>
      <c r="C2745" s="8">
        <f t="shared" ca="1" si="417"/>
        <v>17</v>
      </c>
      <c r="D2745" s="8">
        <f t="shared" ca="1" si="418"/>
        <v>2</v>
      </c>
      <c r="E2745" s="50">
        <f t="shared" ca="1" si="412"/>
        <v>7</v>
      </c>
      <c r="F2745" s="2" t="str">
        <f t="shared" ca="1" si="419"/>
        <v/>
      </c>
      <c r="BD2745" s="49">
        <f t="shared" ca="1" si="414"/>
        <v>4473.5</v>
      </c>
      <c r="BE2745" s="3">
        <f t="shared" ca="1" si="413"/>
        <v>0.44729999999999998</v>
      </c>
      <c r="BF2745" s="3">
        <f t="shared" ca="1" si="415"/>
        <v>-0.13248586824472414</v>
      </c>
      <c r="BG2745" s="9">
        <f t="shared" ca="1" si="416"/>
        <v>7</v>
      </c>
      <c r="BH2745" s="6">
        <f ca="1">IF(ISNUMBER('Descriptive Stats'!BF2745),'Descriptive Stats'!BF2745,#N/A)</f>
        <v>-0.13248586824472414</v>
      </c>
      <c r="BI2745" s="6">
        <f ca="1">IF(ISNUMBER('Descriptive Stats'!E2745),'Descriptive Stats'!E2745,#N/A)</f>
        <v>7</v>
      </c>
    </row>
    <row r="2746" spans="1:61" ht="14.4" x14ac:dyDescent="0.3">
      <c r="A2746" s="2">
        <f>ROW()</f>
        <v>2746</v>
      </c>
      <c r="B2746" s="56"/>
      <c r="C2746" s="8">
        <f t="shared" ca="1" si="417"/>
        <v>6</v>
      </c>
      <c r="D2746" s="8">
        <f t="shared" ca="1" si="418"/>
        <v>7</v>
      </c>
      <c r="E2746" s="50">
        <f t="shared" ca="1" si="412"/>
        <v>2</v>
      </c>
      <c r="F2746" s="2" t="str">
        <f t="shared" ca="1" si="419"/>
        <v/>
      </c>
      <c r="BD2746" s="49">
        <f t="shared" ca="1" si="414"/>
        <v>2595</v>
      </c>
      <c r="BE2746" s="3">
        <f t="shared" ca="1" si="413"/>
        <v>0.25945000000000001</v>
      </c>
      <c r="BF2746" s="3">
        <f t="shared" ca="1" si="415"/>
        <v>-0.6450419512753276</v>
      </c>
      <c r="BG2746" s="9">
        <f t="shared" ca="1" si="416"/>
        <v>2</v>
      </c>
      <c r="BH2746" s="6">
        <f ca="1">IF(ISNUMBER('Descriptive Stats'!BF2746),'Descriptive Stats'!BF2746,#N/A)</f>
        <v>-0.6450419512753276</v>
      </c>
      <c r="BI2746" s="6">
        <f ca="1">IF(ISNUMBER('Descriptive Stats'!E2746),'Descriptive Stats'!E2746,#N/A)</f>
        <v>2</v>
      </c>
    </row>
    <row r="2747" spans="1:61" ht="14.4" x14ac:dyDescent="0.3">
      <c r="A2747" s="2">
        <f>ROW()</f>
        <v>2747</v>
      </c>
      <c r="B2747" s="56"/>
      <c r="C2747" s="8">
        <f t="shared" ca="1" si="417"/>
        <v>21</v>
      </c>
      <c r="D2747" s="8">
        <f t="shared" ca="1" si="418"/>
        <v>2</v>
      </c>
      <c r="E2747" s="50">
        <f t="shared" ca="1" si="412"/>
        <v>6</v>
      </c>
      <c r="F2747" s="2" t="str">
        <f t="shared" ca="1" si="419"/>
        <v/>
      </c>
      <c r="BD2747" s="49">
        <f t="shared" ca="1" si="414"/>
        <v>3900</v>
      </c>
      <c r="BE2747" s="3">
        <f t="shared" ca="1" si="413"/>
        <v>0.38995000000000002</v>
      </c>
      <c r="BF2747" s="3">
        <f t="shared" ca="1" si="415"/>
        <v>-0.2794493539703507</v>
      </c>
      <c r="BG2747" s="9">
        <f t="shared" ca="1" si="416"/>
        <v>6</v>
      </c>
      <c r="BH2747" s="6">
        <f ca="1">IF(ISNUMBER('Descriptive Stats'!BF2747),'Descriptive Stats'!BF2747,#N/A)</f>
        <v>-0.2794493539703507</v>
      </c>
      <c r="BI2747" s="6">
        <f ca="1">IF(ISNUMBER('Descriptive Stats'!E2747),'Descriptive Stats'!E2747,#N/A)</f>
        <v>6</v>
      </c>
    </row>
    <row r="2748" spans="1:61" ht="14.4" x14ac:dyDescent="0.3">
      <c r="A2748" s="2">
        <f>ROW()</f>
        <v>2748</v>
      </c>
      <c r="B2748" s="56"/>
      <c r="C2748" s="8">
        <f t="shared" ca="1" si="417"/>
        <v>16</v>
      </c>
      <c r="D2748" s="8">
        <f t="shared" ca="1" si="418"/>
        <v>6</v>
      </c>
      <c r="E2748" s="50">
        <f t="shared" ca="1" si="412"/>
        <v>4</v>
      </c>
      <c r="F2748" s="2" t="str">
        <f t="shared" ca="1" si="419"/>
        <v/>
      </c>
      <c r="BD2748" s="49">
        <f t="shared" ca="1" si="414"/>
        <v>3442</v>
      </c>
      <c r="BE2748" s="3">
        <f t="shared" ca="1" si="413"/>
        <v>0.34415000000000001</v>
      </c>
      <c r="BF2748" s="3">
        <f t="shared" ca="1" si="415"/>
        <v>-0.40116316278173481</v>
      </c>
      <c r="BG2748" s="9">
        <f t="shared" ca="1" si="416"/>
        <v>4</v>
      </c>
      <c r="BH2748" s="6">
        <f ca="1">IF(ISNUMBER('Descriptive Stats'!BF2748),'Descriptive Stats'!BF2748,#N/A)</f>
        <v>-0.40116316278173481</v>
      </c>
      <c r="BI2748" s="6">
        <f ca="1">IF(ISNUMBER('Descriptive Stats'!E2748),'Descriptive Stats'!E2748,#N/A)</f>
        <v>4</v>
      </c>
    </row>
    <row r="2749" spans="1:61" ht="14.4" x14ac:dyDescent="0.3">
      <c r="A2749" s="2">
        <f>ROW()</f>
        <v>2749</v>
      </c>
      <c r="B2749" s="56"/>
      <c r="C2749" s="8">
        <f t="shared" ca="1" si="417"/>
        <v>13</v>
      </c>
      <c r="D2749" s="8">
        <f t="shared" ca="1" si="418"/>
        <v>4</v>
      </c>
      <c r="E2749" s="50">
        <f t="shared" ca="1" si="412"/>
        <v>15</v>
      </c>
      <c r="F2749" s="2" t="str">
        <f t="shared" ca="1" si="419"/>
        <v/>
      </c>
      <c r="BD2749" s="49">
        <f t="shared" ca="1" si="414"/>
        <v>5051.5</v>
      </c>
      <c r="BE2749" s="3">
        <f t="shared" ca="1" si="413"/>
        <v>0.50509999999999999</v>
      </c>
      <c r="BF2749" s="3">
        <f t="shared" ca="1" si="415"/>
        <v>1.2784152420787677E-2</v>
      </c>
      <c r="BG2749" s="9">
        <f t="shared" ca="1" si="416"/>
        <v>15</v>
      </c>
      <c r="BH2749" s="6">
        <f ca="1">IF(ISNUMBER('Descriptive Stats'!BF2749),'Descriptive Stats'!BF2749,#N/A)</f>
        <v>1.2784152420787677E-2</v>
      </c>
      <c r="BI2749" s="6">
        <f ca="1">IF(ISNUMBER('Descriptive Stats'!E2749),'Descriptive Stats'!E2749,#N/A)</f>
        <v>15</v>
      </c>
    </row>
    <row r="2750" spans="1:61" ht="14.4" x14ac:dyDescent="0.3">
      <c r="A2750" s="2">
        <f>ROW()</f>
        <v>2750</v>
      </c>
      <c r="B2750" s="56"/>
      <c r="C2750" s="8">
        <f t="shared" ca="1" si="417"/>
        <v>24</v>
      </c>
      <c r="D2750" s="8">
        <f t="shared" ca="1" si="418"/>
        <v>15</v>
      </c>
      <c r="E2750" s="50">
        <f t="shared" ca="1" si="412"/>
        <v>0</v>
      </c>
      <c r="F2750" s="2" t="str">
        <f t="shared" ca="1" si="419"/>
        <v/>
      </c>
      <c r="BD2750" s="49">
        <f t="shared" ca="1" si="414"/>
        <v>815.5</v>
      </c>
      <c r="BE2750" s="3">
        <f t="shared" ca="1" si="413"/>
        <v>8.1500000000000003E-2</v>
      </c>
      <c r="BF2750" s="3">
        <f t="shared" ca="1" si="415"/>
        <v>-1.3950525282585462</v>
      </c>
      <c r="BG2750" s="9">
        <f t="shared" ca="1" si="416"/>
        <v>0</v>
      </c>
      <c r="BH2750" s="6">
        <f ca="1">IF(ISNUMBER('Descriptive Stats'!BF2750),'Descriptive Stats'!BF2750,#N/A)</f>
        <v>-1.3950525282585462</v>
      </c>
      <c r="BI2750" s="6">
        <f ca="1">IF(ISNUMBER('Descriptive Stats'!E2750),'Descriptive Stats'!E2750,#N/A)</f>
        <v>0</v>
      </c>
    </row>
    <row r="2751" spans="1:61" ht="14.4" x14ac:dyDescent="0.3">
      <c r="A2751" s="2">
        <f>ROW()</f>
        <v>2751</v>
      </c>
      <c r="B2751" s="56"/>
      <c r="C2751" s="8">
        <f t="shared" ca="1" si="417"/>
        <v>18</v>
      </c>
      <c r="D2751" s="8">
        <f t="shared" ca="1" si="418"/>
        <v>0</v>
      </c>
      <c r="E2751" s="50">
        <f t="shared" ca="1" si="412"/>
        <v>0</v>
      </c>
      <c r="F2751" s="2" t="str">
        <f t="shared" ca="1" si="419"/>
        <v/>
      </c>
      <c r="BD2751" s="49">
        <f t="shared" ca="1" si="414"/>
        <v>815.5</v>
      </c>
      <c r="BE2751" s="3">
        <f t="shared" ca="1" si="413"/>
        <v>8.1500000000000003E-2</v>
      </c>
      <c r="BF2751" s="3">
        <f t="shared" ca="1" si="415"/>
        <v>-1.3950525282585462</v>
      </c>
      <c r="BG2751" s="9">
        <f t="shared" ca="1" si="416"/>
        <v>0</v>
      </c>
      <c r="BH2751" s="6">
        <f ca="1">IF(ISNUMBER('Descriptive Stats'!BF2751),'Descriptive Stats'!BF2751,#N/A)</f>
        <v>-1.3950525282585462</v>
      </c>
      <c r="BI2751" s="6">
        <f ca="1">IF(ISNUMBER('Descriptive Stats'!E2751),'Descriptive Stats'!E2751,#N/A)</f>
        <v>0</v>
      </c>
    </row>
    <row r="2752" spans="1:61" ht="14.4" x14ac:dyDescent="0.3">
      <c r="A2752" s="2">
        <f>ROW()</f>
        <v>2752</v>
      </c>
      <c r="B2752" s="56"/>
      <c r="C2752" s="8">
        <f t="shared" ca="1" si="417"/>
        <v>15</v>
      </c>
      <c r="D2752" s="8">
        <f t="shared" ca="1" si="418"/>
        <v>0</v>
      </c>
      <c r="E2752" s="50">
        <f t="shared" ca="1" si="412"/>
        <v>3</v>
      </c>
      <c r="F2752" s="2" t="str">
        <f t="shared" ca="1" si="419"/>
        <v/>
      </c>
      <c r="BD2752" s="49">
        <f t="shared" ca="1" si="414"/>
        <v>3200</v>
      </c>
      <c r="BE2752" s="3">
        <f t="shared" ca="1" si="413"/>
        <v>0.31995000000000001</v>
      </c>
      <c r="BF2752" s="3">
        <f t="shared" ca="1" si="415"/>
        <v>-0.46783862043457014</v>
      </c>
      <c r="BG2752" s="9">
        <f t="shared" ca="1" si="416"/>
        <v>3</v>
      </c>
      <c r="BH2752" s="6">
        <f ca="1">IF(ISNUMBER('Descriptive Stats'!BF2752),'Descriptive Stats'!BF2752,#N/A)</f>
        <v>-0.46783862043457014</v>
      </c>
      <c r="BI2752" s="6">
        <f ca="1">IF(ISNUMBER('Descriptive Stats'!E2752),'Descriptive Stats'!E2752,#N/A)</f>
        <v>3</v>
      </c>
    </row>
    <row r="2753" spans="1:61" ht="14.4" x14ac:dyDescent="0.3">
      <c r="A2753" s="2">
        <f>ROW()</f>
        <v>2753</v>
      </c>
      <c r="B2753" s="56"/>
      <c r="C2753" s="8">
        <f t="shared" ca="1" si="417"/>
        <v>10</v>
      </c>
      <c r="D2753" s="8">
        <f t="shared" ca="1" si="418"/>
        <v>3</v>
      </c>
      <c r="E2753" s="50">
        <f t="shared" ca="1" si="412"/>
        <v>0</v>
      </c>
      <c r="F2753" s="2" t="str">
        <f t="shared" ca="1" si="419"/>
        <v/>
      </c>
      <c r="BD2753" s="49">
        <f t="shared" ca="1" si="414"/>
        <v>815.5</v>
      </c>
      <c r="BE2753" s="3">
        <f t="shared" ca="1" si="413"/>
        <v>8.1500000000000003E-2</v>
      </c>
      <c r="BF2753" s="3">
        <f t="shared" ca="1" si="415"/>
        <v>-1.3950525282585462</v>
      </c>
      <c r="BG2753" s="9">
        <f t="shared" ca="1" si="416"/>
        <v>0</v>
      </c>
      <c r="BH2753" s="6">
        <f ca="1">IF(ISNUMBER('Descriptive Stats'!BF2753),'Descriptive Stats'!BF2753,#N/A)</f>
        <v>-1.3950525282585462</v>
      </c>
      <c r="BI2753" s="6">
        <f ca="1">IF(ISNUMBER('Descriptive Stats'!E2753),'Descriptive Stats'!E2753,#N/A)</f>
        <v>0</v>
      </c>
    </row>
    <row r="2754" spans="1:61" ht="14.4" x14ac:dyDescent="0.3">
      <c r="A2754" s="2">
        <f>ROW()</f>
        <v>2754</v>
      </c>
      <c r="B2754" s="56"/>
      <c r="C2754" s="8">
        <f t="shared" ca="1" si="417"/>
        <v>18</v>
      </c>
      <c r="D2754" s="8">
        <f t="shared" ca="1" si="418"/>
        <v>0</v>
      </c>
      <c r="E2754" s="50">
        <f t="shared" ca="1" si="412"/>
        <v>9</v>
      </c>
      <c r="F2754" s="2" t="str">
        <f t="shared" ca="1" si="419"/>
        <v/>
      </c>
      <c r="BD2754" s="49">
        <f t="shared" ca="1" si="414"/>
        <v>4819</v>
      </c>
      <c r="BE2754" s="3">
        <f t="shared" ca="1" si="413"/>
        <v>0.48185</v>
      </c>
      <c r="BF2754" s="3">
        <f t="shared" ca="1" si="415"/>
        <v>-4.5511009098988427E-2</v>
      </c>
      <c r="BG2754" s="9">
        <f t="shared" ca="1" si="416"/>
        <v>9</v>
      </c>
      <c r="BH2754" s="6">
        <f ca="1">IF(ISNUMBER('Descriptive Stats'!BF2754),'Descriptive Stats'!BF2754,#N/A)</f>
        <v>-4.5511009098988427E-2</v>
      </c>
      <c r="BI2754" s="6">
        <f ca="1">IF(ISNUMBER('Descriptive Stats'!E2754),'Descriptive Stats'!E2754,#N/A)</f>
        <v>9</v>
      </c>
    </row>
    <row r="2755" spans="1:61" ht="14.4" x14ac:dyDescent="0.3">
      <c r="A2755" s="2">
        <f>ROW()</f>
        <v>2755</v>
      </c>
      <c r="B2755" s="56"/>
      <c r="C2755" s="8">
        <f t="shared" ca="1" si="417"/>
        <v>23</v>
      </c>
      <c r="D2755" s="8">
        <f t="shared" ca="1" si="418"/>
        <v>9</v>
      </c>
      <c r="E2755" s="50">
        <f t="shared" ref="E2755:E2818" ca="1" si="420">IF(0=MOD(ROW(),$J$1),AVERAGE(OFFSET($D$2,ROW()-$J$1,0,$J$1,1)),"")</f>
        <v>7</v>
      </c>
      <c r="F2755" s="2" t="str">
        <f t="shared" ca="1" si="419"/>
        <v/>
      </c>
      <c r="BD2755" s="49">
        <f t="shared" ca="1" si="414"/>
        <v>4473.5</v>
      </c>
      <c r="BE2755" s="3">
        <f t="shared" ca="1" si="413"/>
        <v>0.44729999999999998</v>
      </c>
      <c r="BF2755" s="3">
        <f t="shared" ca="1" si="415"/>
        <v>-0.13248586824472414</v>
      </c>
      <c r="BG2755" s="9">
        <f t="shared" ca="1" si="416"/>
        <v>7</v>
      </c>
      <c r="BH2755" s="6">
        <f ca="1">IF(ISNUMBER('Descriptive Stats'!BF2755),'Descriptive Stats'!BF2755,#N/A)</f>
        <v>-0.13248586824472414</v>
      </c>
      <c r="BI2755" s="6">
        <f ca="1">IF(ISNUMBER('Descriptive Stats'!E2755),'Descriptive Stats'!E2755,#N/A)</f>
        <v>7</v>
      </c>
    </row>
    <row r="2756" spans="1:61" ht="14.4" x14ac:dyDescent="0.3">
      <c r="A2756" s="2">
        <f>ROW()</f>
        <v>2756</v>
      </c>
      <c r="B2756" s="56"/>
      <c r="C2756" s="8">
        <f t="shared" ca="1" si="417"/>
        <v>6</v>
      </c>
      <c r="D2756" s="8">
        <f t="shared" ca="1" si="418"/>
        <v>7</v>
      </c>
      <c r="E2756" s="50">
        <f t="shared" ca="1" si="420"/>
        <v>0</v>
      </c>
      <c r="F2756" s="2" t="str">
        <f t="shared" ca="1" si="419"/>
        <v/>
      </c>
      <c r="BD2756" s="49">
        <f t="shared" ca="1" si="414"/>
        <v>815.5</v>
      </c>
      <c r="BE2756" s="3">
        <f t="shared" ca="1" si="413"/>
        <v>8.1500000000000003E-2</v>
      </c>
      <c r="BF2756" s="3">
        <f t="shared" ca="1" si="415"/>
        <v>-1.3950525282585462</v>
      </c>
      <c r="BG2756" s="9">
        <f t="shared" ca="1" si="416"/>
        <v>0</v>
      </c>
      <c r="BH2756" s="6">
        <f ca="1">IF(ISNUMBER('Descriptive Stats'!BF2756),'Descriptive Stats'!BF2756,#N/A)</f>
        <v>-1.3950525282585462</v>
      </c>
      <c r="BI2756" s="6">
        <f ca="1">IF(ISNUMBER('Descriptive Stats'!E2756),'Descriptive Stats'!E2756,#N/A)</f>
        <v>0</v>
      </c>
    </row>
    <row r="2757" spans="1:61" ht="14.4" x14ac:dyDescent="0.3">
      <c r="A2757" s="2">
        <f>ROW()</f>
        <v>2757</v>
      </c>
      <c r="B2757" s="56"/>
      <c r="C2757" s="8">
        <f t="shared" ca="1" si="417"/>
        <v>22</v>
      </c>
      <c r="D2757" s="8">
        <f t="shared" ca="1" si="418"/>
        <v>0</v>
      </c>
      <c r="E2757" s="50">
        <f t="shared" ca="1" si="420"/>
        <v>0</v>
      </c>
      <c r="F2757" s="2" t="str">
        <f t="shared" ca="1" si="419"/>
        <v/>
      </c>
      <c r="BD2757" s="49">
        <f t="shared" ca="1" si="414"/>
        <v>815.5</v>
      </c>
      <c r="BE2757" s="3">
        <f t="shared" ca="1" si="413"/>
        <v>8.1500000000000003E-2</v>
      </c>
      <c r="BF2757" s="3">
        <f t="shared" ca="1" si="415"/>
        <v>-1.3950525282585462</v>
      </c>
      <c r="BG2757" s="9">
        <f t="shared" ca="1" si="416"/>
        <v>0</v>
      </c>
      <c r="BH2757" s="6">
        <f ca="1">IF(ISNUMBER('Descriptive Stats'!BF2757),'Descriptive Stats'!BF2757,#N/A)</f>
        <v>-1.3950525282585462</v>
      </c>
      <c r="BI2757" s="6">
        <f ca="1">IF(ISNUMBER('Descriptive Stats'!E2757),'Descriptive Stats'!E2757,#N/A)</f>
        <v>0</v>
      </c>
    </row>
    <row r="2758" spans="1:61" ht="14.4" x14ac:dyDescent="0.3">
      <c r="A2758" s="2">
        <f>ROW()</f>
        <v>2758</v>
      </c>
      <c r="B2758" s="56"/>
      <c r="C2758" s="8">
        <f t="shared" ca="1" si="417"/>
        <v>4</v>
      </c>
      <c r="D2758" s="8">
        <f t="shared" ca="1" si="418"/>
        <v>0</v>
      </c>
      <c r="E2758" s="50">
        <f t="shared" ca="1" si="420"/>
        <v>19</v>
      </c>
      <c r="F2758" s="2" t="str">
        <f t="shared" ca="1" si="419"/>
        <v>X</v>
      </c>
      <c r="BD2758" s="49">
        <f t="shared" ca="1" si="414"/>
        <v>5294</v>
      </c>
      <c r="BE2758" s="3">
        <f t="shared" ca="1" si="413"/>
        <v>0.52934999999999999</v>
      </c>
      <c r="BF2758" s="3">
        <f t="shared" ca="1" si="415"/>
        <v>7.3636031452008061E-2</v>
      </c>
      <c r="BG2758" s="9">
        <f t="shared" ca="1" si="416"/>
        <v>19</v>
      </c>
      <c r="BH2758" s="6">
        <f ca="1">IF(ISNUMBER('Descriptive Stats'!BF2758),'Descriptive Stats'!BF2758,#N/A)</f>
        <v>7.3636031452008061E-2</v>
      </c>
      <c r="BI2758" s="6">
        <f ca="1">IF(ISNUMBER('Descriptive Stats'!E2758),'Descriptive Stats'!E2758,#N/A)</f>
        <v>19</v>
      </c>
    </row>
    <row r="2759" spans="1:61" ht="14.4" x14ac:dyDescent="0.3">
      <c r="A2759" s="2">
        <f>ROW()</f>
        <v>2759</v>
      </c>
      <c r="B2759" s="56"/>
      <c r="C2759" s="8">
        <f t="shared" ca="1" si="417"/>
        <v>7</v>
      </c>
      <c r="D2759" s="8">
        <f t="shared" ca="1" si="418"/>
        <v>19</v>
      </c>
      <c r="E2759" s="50">
        <f t="shared" ca="1" si="420"/>
        <v>1</v>
      </c>
      <c r="F2759" s="2" t="str">
        <f t="shared" ca="1" si="419"/>
        <v/>
      </c>
      <c r="BD2759" s="49">
        <f t="shared" ca="1" si="414"/>
        <v>1871</v>
      </c>
      <c r="BE2759" s="3">
        <f t="shared" ref="BE2759:BE2822" ca="1" si="421">IF(ISNUMBER(BD2759),(BD2759-0.5)/$BK$4,"")</f>
        <v>0.18704999999999999</v>
      </c>
      <c r="BF2759" s="3">
        <f t="shared" ca="1" si="415"/>
        <v>-0.88881967520906158</v>
      </c>
      <c r="BG2759" s="9">
        <f t="shared" ca="1" si="416"/>
        <v>1</v>
      </c>
      <c r="BH2759" s="6">
        <f ca="1">IF(ISNUMBER('Descriptive Stats'!BF2759),'Descriptive Stats'!BF2759,#N/A)</f>
        <v>-0.88881967520906158</v>
      </c>
      <c r="BI2759" s="6">
        <f ca="1">IF(ISNUMBER('Descriptive Stats'!E2759),'Descriptive Stats'!E2759,#N/A)</f>
        <v>1</v>
      </c>
    </row>
    <row r="2760" spans="1:61" ht="14.4" x14ac:dyDescent="0.3">
      <c r="A2760" s="2">
        <f>ROW()</f>
        <v>2760</v>
      </c>
      <c r="B2760" s="56"/>
      <c r="C2760" s="8">
        <f t="shared" ca="1" si="417"/>
        <v>12</v>
      </c>
      <c r="D2760" s="8">
        <f t="shared" ca="1" si="418"/>
        <v>1</v>
      </c>
      <c r="E2760" s="50">
        <f t="shared" ca="1" si="420"/>
        <v>0</v>
      </c>
      <c r="F2760" s="2" t="str">
        <f t="shared" ca="1" si="419"/>
        <v/>
      </c>
      <c r="BD2760" s="49">
        <f t="shared" ref="BD2760:BD2823" ca="1" si="422">IF(ISNUMBER(BG2760),_xlfn.RANK.AVG(BG2760,$BG$2:$BG$5414,1),"")</f>
        <v>815.5</v>
      </c>
      <c r="BE2760" s="3">
        <f t="shared" ca="1" si="421"/>
        <v>8.1500000000000003E-2</v>
      </c>
      <c r="BF2760" s="3">
        <f t="shared" ca="1" si="415"/>
        <v>-1.3950525282585462</v>
      </c>
      <c r="BG2760" s="9">
        <f t="shared" ca="1" si="416"/>
        <v>0</v>
      </c>
      <c r="BH2760" s="6">
        <f ca="1">IF(ISNUMBER('Descriptive Stats'!BF2760),'Descriptive Stats'!BF2760,#N/A)</f>
        <v>-1.3950525282585462</v>
      </c>
      <c r="BI2760" s="6">
        <f ca="1">IF(ISNUMBER('Descriptive Stats'!E2760),'Descriptive Stats'!E2760,#N/A)</f>
        <v>0</v>
      </c>
    </row>
    <row r="2761" spans="1:61" ht="14.4" x14ac:dyDescent="0.3">
      <c r="A2761" s="2">
        <f>ROW()</f>
        <v>2761</v>
      </c>
      <c r="B2761" s="56"/>
      <c r="C2761" s="8">
        <f t="shared" ca="1" si="417"/>
        <v>11</v>
      </c>
      <c r="D2761" s="8">
        <f t="shared" ca="1" si="418"/>
        <v>0</v>
      </c>
      <c r="E2761" s="50">
        <f t="shared" ca="1" si="420"/>
        <v>3</v>
      </c>
      <c r="F2761" s="2" t="str">
        <f t="shared" ca="1" si="419"/>
        <v/>
      </c>
      <c r="BD2761" s="49">
        <f t="shared" ca="1" si="422"/>
        <v>3200</v>
      </c>
      <c r="BE2761" s="3">
        <f t="shared" ca="1" si="421"/>
        <v>0.31995000000000001</v>
      </c>
      <c r="BF2761" s="3">
        <f t="shared" ref="BF2761:BF2824" ca="1" si="423">IF(ISNUMBER(BE2761),_xlfn.NORM.INV(BE2761,0,1),"")</f>
        <v>-0.46783862043457014</v>
      </c>
      <c r="BG2761" s="9">
        <f t="shared" ref="BG2761:BG2824" ca="1" si="424">IF(ISNUMBER(E2761),E2761,"")</f>
        <v>3</v>
      </c>
      <c r="BH2761" s="6">
        <f ca="1">IF(ISNUMBER('Descriptive Stats'!BF2761),'Descriptive Stats'!BF2761,#N/A)</f>
        <v>-0.46783862043457014</v>
      </c>
      <c r="BI2761" s="6">
        <f ca="1">IF(ISNUMBER('Descriptive Stats'!E2761),'Descriptive Stats'!E2761,#N/A)</f>
        <v>3</v>
      </c>
    </row>
    <row r="2762" spans="1:61" ht="14.4" x14ac:dyDescent="0.3">
      <c r="A2762" s="2">
        <f>ROW()</f>
        <v>2762</v>
      </c>
      <c r="B2762" s="56"/>
      <c r="C2762" s="8">
        <f t="shared" ca="1" si="417"/>
        <v>10</v>
      </c>
      <c r="D2762" s="8">
        <f t="shared" ca="1" si="418"/>
        <v>3</v>
      </c>
      <c r="E2762" s="50">
        <f t="shared" ca="1" si="420"/>
        <v>2</v>
      </c>
      <c r="F2762" s="2" t="str">
        <f t="shared" ca="1" si="419"/>
        <v/>
      </c>
      <c r="BD2762" s="49">
        <f t="shared" ca="1" si="422"/>
        <v>2595</v>
      </c>
      <c r="BE2762" s="3">
        <f t="shared" ca="1" si="421"/>
        <v>0.25945000000000001</v>
      </c>
      <c r="BF2762" s="3">
        <f t="shared" ca="1" si="423"/>
        <v>-0.6450419512753276</v>
      </c>
      <c r="BG2762" s="9">
        <f t="shared" ca="1" si="424"/>
        <v>2</v>
      </c>
      <c r="BH2762" s="6">
        <f ca="1">IF(ISNUMBER('Descriptive Stats'!BF2762),'Descriptive Stats'!BF2762,#N/A)</f>
        <v>-0.6450419512753276</v>
      </c>
      <c r="BI2762" s="6">
        <f ca="1">IF(ISNUMBER('Descriptive Stats'!E2762),'Descriptive Stats'!E2762,#N/A)</f>
        <v>2</v>
      </c>
    </row>
    <row r="2763" spans="1:61" ht="14.4" x14ac:dyDescent="0.3">
      <c r="A2763" s="2">
        <f>ROW()</f>
        <v>2763</v>
      </c>
      <c r="B2763" s="56"/>
      <c r="C2763" s="8">
        <f t="shared" ca="1" si="417"/>
        <v>3</v>
      </c>
      <c r="D2763" s="8">
        <f t="shared" ca="1" si="418"/>
        <v>2</v>
      </c>
      <c r="E2763" s="50">
        <f t="shared" ca="1" si="420"/>
        <v>0</v>
      </c>
      <c r="F2763" s="2" t="str">
        <f t="shared" ca="1" si="419"/>
        <v/>
      </c>
      <c r="BD2763" s="49">
        <f t="shared" ca="1" si="422"/>
        <v>815.5</v>
      </c>
      <c r="BE2763" s="3">
        <f t="shared" ca="1" si="421"/>
        <v>8.1500000000000003E-2</v>
      </c>
      <c r="BF2763" s="3">
        <f t="shared" ca="1" si="423"/>
        <v>-1.3950525282585462</v>
      </c>
      <c r="BG2763" s="9">
        <f t="shared" ca="1" si="424"/>
        <v>0</v>
      </c>
      <c r="BH2763" s="6">
        <f ca="1">IF(ISNUMBER('Descriptive Stats'!BF2763),'Descriptive Stats'!BF2763,#N/A)</f>
        <v>-1.3950525282585462</v>
      </c>
      <c r="BI2763" s="6">
        <f ca="1">IF(ISNUMBER('Descriptive Stats'!E2763),'Descriptive Stats'!E2763,#N/A)</f>
        <v>0</v>
      </c>
    </row>
    <row r="2764" spans="1:61" ht="14.4" x14ac:dyDescent="0.3">
      <c r="A2764" s="2">
        <f>ROW()</f>
        <v>2764</v>
      </c>
      <c r="B2764" s="56"/>
      <c r="C2764" s="8">
        <f t="shared" ca="1" si="417"/>
        <v>18</v>
      </c>
      <c r="D2764" s="8">
        <f t="shared" ca="1" si="418"/>
        <v>0</v>
      </c>
      <c r="E2764" s="50">
        <f t="shared" ca="1" si="420"/>
        <v>0</v>
      </c>
      <c r="F2764" s="2" t="str">
        <f t="shared" ca="1" si="419"/>
        <v/>
      </c>
      <c r="BD2764" s="49">
        <f t="shared" ca="1" si="422"/>
        <v>815.5</v>
      </c>
      <c r="BE2764" s="3">
        <f t="shared" ca="1" si="421"/>
        <v>8.1500000000000003E-2</v>
      </c>
      <c r="BF2764" s="3">
        <f t="shared" ca="1" si="423"/>
        <v>-1.3950525282585462</v>
      </c>
      <c r="BG2764" s="9">
        <f t="shared" ca="1" si="424"/>
        <v>0</v>
      </c>
      <c r="BH2764" s="6">
        <f ca="1">IF(ISNUMBER('Descriptive Stats'!BF2764),'Descriptive Stats'!BF2764,#N/A)</f>
        <v>-1.3950525282585462</v>
      </c>
      <c r="BI2764" s="6">
        <f ca="1">IF(ISNUMBER('Descriptive Stats'!E2764),'Descriptive Stats'!E2764,#N/A)</f>
        <v>0</v>
      </c>
    </row>
    <row r="2765" spans="1:61" ht="14.4" x14ac:dyDescent="0.3">
      <c r="A2765" s="2">
        <f>ROW()</f>
        <v>2765</v>
      </c>
      <c r="B2765" s="56"/>
      <c r="C2765" s="8">
        <f t="shared" ca="1" si="417"/>
        <v>22</v>
      </c>
      <c r="D2765" s="8">
        <f t="shared" ca="1" si="418"/>
        <v>0</v>
      </c>
      <c r="E2765" s="50">
        <f t="shared" ca="1" si="420"/>
        <v>2</v>
      </c>
      <c r="F2765" s="2" t="str">
        <f t="shared" ca="1" si="419"/>
        <v/>
      </c>
      <c r="BD2765" s="49">
        <f t="shared" ca="1" si="422"/>
        <v>2595</v>
      </c>
      <c r="BE2765" s="3">
        <f t="shared" ca="1" si="421"/>
        <v>0.25945000000000001</v>
      </c>
      <c r="BF2765" s="3">
        <f t="shared" ca="1" si="423"/>
        <v>-0.6450419512753276</v>
      </c>
      <c r="BG2765" s="9">
        <f t="shared" ca="1" si="424"/>
        <v>2</v>
      </c>
      <c r="BH2765" s="6">
        <f ca="1">IF(ISNUMBER('Descriptive Stats'!BF2765),'Descriptive Stats'!BF2765,#N/A)</f>
        <v>-0.6450419512753276</v>
      </c>
      <c r="BI2765" s="6">
        <f ca="1">IF(ISNUMBER('Descriptive Stats'!E2765),'Descriptive Stats'!E2765,#N/A)</f>
        <v>2</v>
      </c>
    </row>
    <row r="2766" spans="1:61" ht="14.4" x14ac:dyDescent="0.3">
      <c r="A2766" s="2">
        <f>ROW()</f>
        <v>2766</v>
      </c>
      <c r="B2766" s="56"/>
      <c r="C2766" s="8">
        <f t="shared" ca="1" si="417"/>
        <v>21</v>
      </c>
      <c r="D2766" s="8">
        <f t="shared" ca="1" si="418"/>
        <v>2</v>
      </c>
      <c r="E2766" s="50">
        <f t="shared" ca="1" si="420"/>
        <v>0</v>
      </c>
      <c r="F2766" s="2" t="str">
        <f t="shared" ca="1" si="419"/>
        <v/>
      </c>
      <c r="BD2766" s="49">
        <f t="shared" ca="1" si="422"/>
        <v>815.5</v>
      </c>
      <c r="BE2766" s="3">
        <f t="shared" ca="1" si="421"/>
        <v>8.1500000000000003E-2</v>
      </c>
      <c r="BF2766" s="3">
        <f t="shared" ca="1" si="423"/>
        <v>-1.3950525282585462</v>
      </c>
      <c r="BG2766" s="9">
        <f t="shared" ca="1" si="424"/>
        <v>0</v>
      </c>
      <c r="BH2766" s="6">
        <f ca="1">IF(ISNUMBER('Descriptive Stats'!BF2766),'Descriptive Stats'!BF2766,#N/A)</f>
        <v>-1.3950525282585462</v>
      </c>
      <c r="BI2766" s="6">
        <f ca="1">IF(ISNUMBER('Descriptive Stats'!E2766),'Descriptive Stats'!E2766,#N/A)</f>
        <v>0</v>
      </c>
    </row>
    <row r="2767" spans="1:61" ht="14.4" x14ac:dyDescent="0.3">
      <c r="A2767" s="2">
        <f>ROW()</f>
        <v>2767</v>
      </c>
      <c r="B2767" s="56"/>
      <c r="C2767" s="8">
        <f t="shared" ca="1" si="417"/>
        <v>4</v>
      </c>
      <c r="D2767" s="8">
        <f t="shared" ca="1" si="418"/>
        <v>0</v>
      </c>
      <c r="E2767" s="50">
        <f t="shared" ca="1" si="420"/>
        <v>2</v>
      </c>
      <c r="F2767" s="2" t="str">
        <f t="shared" ca="1" si="419"/>
        <v/>
      </c>
      <c r="BD2767" s="49">
        <f t="shared" ca="1" si="422"/>
        <v>2595</v>
      </c>
      <c r="BE2767" s="3">
        <f t="shared" ca="1" si="421"/>
        <v>0.25945000000000001</v>
      </c>
      <c r="BF2767" s="3">
        <f t="shared" ca="1" si="423"/>
        <v>-0.6450419512753276</v>
      </c>
      <c r="BG2767" s="9">
        <f t="shared" ca="1" si="424"/>
        <v>2</v>
      </c>
      <c r="BH2767" s="6">
        <f ca="1">IF(ISNUMBER('Descriptive Stats'!BF2767),'Descriptive Stats'!BF2767,#N/A)</f>
        <v>-0.6450419512753276</v>
      </c>
      <c r="BI2767" s="6">
        <f ca="1">IF(ISNUMBER('Descriptive Stats'!E2767),'Descriptive Stats'!E2767,#N/A)</f>
        <v>2</v>
      </c>
    </row>
    <row r="2768" spans="1:61" ht="14.4" x14ac:dyDescent="0.3">
      <c r="A2768" s="2">
        <f>ROW()</f>
        <v>2768</v>
      </c>
      <c r="B2768" s="56"/>
      <c r="C2768" s="8">
        <f t="shared" ca="1" si="417"/>
        <v>3</v>
      </c>
      <c r="D2768" s="8">
        <f t="shared" ca="1" si="418"/>
        <v>2</v>
      </c>
      <c r="E2768" s="50">
        <f t="shared" ca="1" si="420"/>
        <v>0</v>
      </c>
      <c r="F2768" s="2" t="str">
        <f t="shared" ca="1" si="419"/>
        <v/>
      </c>
      <c r="BD2768" s="49">
        <f t="shared" ca="1" si="422"/>
        <v>815.5</v>
      </c>
      <c r="BE2768" s="3">
        <f t="shared" ca="1" si="421"/>
        <v>8.1500000000000003E-2</v>
      </c>
      <c r="BF2768" s="3">
        <f t="shared" ca="1" si="423"/>
        <v>-1.3950525282585462</v>
      </c>
      <c r="BG2768" s="9">
        <f t="shared" ca="1" si="424"/>
        <v>0</v>
      </c>
      <c r="BH2768" s="6">
        <f ca="1">IF(ISNUMBER('Descriptive Stats'!BF2768),'Descriptive Stats'!BF2768,#N/A)</f>
        <v>-1.3950525282585462</v>
      </c>
      <c r="BI2768" s="6">
        <f ca="1">IF(ISNUMBER('Descriptive Stats'!E2768),'Descriptive Stats'!E2768,#N/A)</f>
        <v>0</v>
      </c>
    </row>
    <row r="2769" spans="1:61" ht="14.4" x14ac:dyDescent="0.3">
      <c r="A2769" s="2">
        <f>ROW()</f>
        <v>2769</v>
      </c>
      <c r="B2769" s="56"/>
      <c r="C2769" s="8">
        <f t="shared" ref="C2769:C2832" ca="1" si="425">RANDBETWEEN(2,COUNT(B:B))</f>
        <v>20</v>
      </c>
      <c r="D2769" s="8">
        <f t="shared" ref="D2769:D2832" ca="1" si="426">VLOOKUP(C2769,A:B,2,TRUE)</f>
        <v>0</v>
      </c>
      <c r="E2769" s="50">
        <f t="shared" ca="1" si="420"/>
        <v>0</v>
      </c>
      <c r="F2769" s="2" t="str">
        <f t="shared" ref="F2769:F2832" ca="1" si="427">IF(ISNUMBER(E2769),IF(OR(E2769&lt;$K$16,E2769&gt;$K$14),"X",""),"")</f>
        <v/>
      </c>
      <c r="BD2769" s="49">
        <f t="shared" ca="1" si="422"/>
        <v>815.5</v>
      </c>
      <c r="BE2769" s="3">
        <f t="shared" ca="1" si="421"/>
        <v>8.1500000000000003E-2</v>
      </c>
      <c r="BF2769" s="3">
        <f t="shared" ca="1" si="423"/>
        <v>-1.3950525282585462</v>
      </c>
      <c r="BG2769" s="9">
        <f t="shared" ca="1" si="424"/>
        <v>0</v>
      </c>
      <c r="BH2769" s="6">
        <f ca="1">IF(ISNUMBER('Descriptive Stats'!BF2769),'Descriptive Stats'!BF2769,#N/A)</f>
        <v>-1.3950525282585462</v>
      </c>
      <c r="BI2769" s="6">
        <f ca="1">IF(ISNUMBER('Descriptive Stats'!E2769),'Descriptive Stats'!E2769,#N/A)</f>
        <v>0</v>
      </c>
    </row>
    <row r="2770" spans="1:61" ht="14.4" x14ac:dyDescent="0.3">
      <c r="A2770" s="2">
        <f>ROW()</f>
        <v>2770</v>
      </c>
      <c r="B2770" s="56"/>
      <c r="C2770" s="8">
        <f t="shared" ca="1" si="425"/>
        <v>14</v>
      </c>
      <c r="D2770" s="8">
        <f t="shared" ca="1" si="426"/>
        <v>0</v>
      </c>
      <c r="E2770" s="50">
        <f t="shared" ca="1" si="420"/>
        <v>15</v>
      </c>
      <c r="F2770" s="2" t="str">
        <f t="shared" ca="1" si="427"/>
        <v/>
      </c>
      <c r="BD2770" s="49">
        <f t="shared" ca="1" si="422"/>
        <v>5051.5</v>
      </c>
      <c r="BE2770" s="3">
        <f t="shared" ca="1" si="421"/>
        <v>0.50509999999999999</v>
      </c>
      <c r="BF2770" s="3">
        <f t="shared" ca="1" si="423"/>
        <v>1.2784152420787677E-2</v>
      </c>
      <c r="BG2770" s="9">
        <f t="shared" ca="1" si="424"/>
        <v>15</v>
      </c>
      <c r="BH2770" s="6">
        <f ca="1">IF(ISNUMBER('Descriptive Stats'!BF2770),'Descriptive Stats'!BF2770,#N/A)</f>
        <v>1.2784152420787677E-2</v>
      </c>
      <c r="BI2770" s="6">
        <f ca="1">IF(ISNUMBER('Descriptive Stats'!E2770),'Descriptive Stats'!E2770,#N/A)</f>
        <v>15</v>
      </c>
    </row>
    <row r="2771" spans="1:61" ht="14.4" x14ac:dyDescent="0.3">
      <c r="A2771" s="2">
        <f>ROW()</f>
        <v>2771</v>
      </c>
      <c r="B2771" s="56"/>
      <c r="C2771" s="8">
        <f t="shared" ca="1" si="425"/>
        <v>24</v>
      </c>
      <c r="D2771" s="8">
        <f t="shared" ca="1" si="426"/>
        <v>15</v>
      </c>
      <c r="E2771" s="50">
        <f t="shared" ca="1" si="420"/>
        <v>0</v>
      </c>
      <c r="F2771" s="2" t="str">
        <f t="shared" ca="1" si="427"/>
        <v/>
      </c>
      <c r="BD2771" s="49">
        <f t="shared" ca="1" si="422"/>
        <v>815.5</v>
      </c>
      <c r="BE2771" s="3">
        <f t="shared" ca="1" si="421"/>
        <v>8.1500000000000003E-2</v>
      </c>
      <c r="BF2771" s="3">
        <f t="shared" ca="1" si="423"/>
        <v>-1.3950525282585462</v>
      </c>
      <c r="BG2771" s="9">
        <f t="shared" ca="1" si="424"/>
        <v>0</v>
      </c>
      <c r="BH2771" s="6">
        <f ca="1">IF(ISNUMBER('Descriptive Stats'!BF2771),'Descriptive Stats'!BF2771,#N/A)</f>
        <v>-1.3950525282585462</v>
      </c>
      <c r="BI2771" s="6">
        <f ca="1">IF(ISNUMBER('Descriptive Stats'!E2771),'Descriptive Stats'!E2771,#N/A)</f>
        <v>0</v>
      </c>
    </row>
    <row r="2772" spans="1:61" ht="14.4" x14ac:dyDescent="0.3">
      <c r="A2772" s="2">
        <f>ROW()</f>
        <v>2772</v>
      </c>
      <c r="B2772" s="56"/>
      <c r="C2772" s="8">
        <f t="shared" ca="1" si="425"/>
        <v>18</v>
      </c>
      <c r="D2772" s="8">
        <f t="shared" ca="1" si="426"/>
        <v>0</v>
      </c>
      <c r="E2772" s="50">
        <f t="shared" ca="1" si="420"/>
        <v>6</v>
      </c>
      <c r="F2772" s="2" t="str">
        <f t="shared" ca="1" si="427"/>
        <v/>
      </c>
      <c r="BD2772" s="49">
        <f t="shared" ca="1" si="422"/>
        <v>3900</v>
      </c>
      <c r="BE2772" s="3">
        <f t="shared" ca="1" si="421"/>
        <v>0.38995000000000002</v>
      </c>
      <c r="BF2772" s="3">
        <f t="shared" ca="1" si="423"/>
        <v>-0.2794493539703507</v>
      </c>
      <c r="BG2772" s="9">
        <f t="shared" ca="1" si="424"/>
        <v>6</v>
      </c>
      <c r="BH2772" s="6">
        <f ca="1">IF(ISNUMBER('Descriptive Stats'!BF2772),'Descriptive Stats'!BF2772,#N/A)</f>
        <v>-0.2794493539703507</v>
      </c>
      <c r="BI2772" s="6">
        <f ca="1">IF(ISNUMBER('Descriptive Stats'!E2772),'Descriptive Stats'!E2772,#N/A)</f>
        <v>6</v>
      </c>
    </row>
    <row r="2773" spans="1:61" ht="14.4" x14ac:dyDescent="0.3">
      <c r="A2773" s="2">
        <f>ROW()</f>
        <v>2773</v>
      </c>
      <c r="B2773" s="56"/>
      <c r="C2773" s="8">
        <f t="shared" ca="1" si="425"/>
        <v>2</v>
      </c>
      <c r="D2773" s="8">
        <f t="shared" ca="1" si="426"/>
        <v>6</v>
      </c>
      <c r="E2773" s="50">
        <f t="shared" ca="1" si="420"/>
        <v>7</v>
      </c>
      <c r="F2773" s="2" t="str">
        <f t="shared" ca="1" si="427"/>
        <v/>
      </c>
      <c r="BD2773" s="49">
        <f t="shared" ca="1" si="422"/>
        <v>4473.5</v>
      </c>
      <c r="BE2773" s="3">
        <f t="shared" ca="1" si="421"/>
        <v>0.44729999999999998</v>
      </c>
      <c r="BF2773" s="3">
        <f t="shared" ca="1" si="423"/>
        <v>-0.13248586824472414</v>
      </c>
      <c r="BG2773" s="9">
        <f t="shared" ca="1" si="424"/>
        <v>7</v>
      </c>
      <c r="BH2773" s="6">
        <f ca="1">IF(ISNUMBER('Descriptive Stats'!BF2773),'Descriptive Stats'!BF2773,#N/A)</f>
        <v>-0.13248586824472414</v>
      </c>
      <c r="BI2773" s="6">
        <f ca="1">IF(ISNUMBER('Descriptive Stats'!E2773),'Descriptive Stats'!E2773,#N/A)</f>
        <v>7</v>
      </c>
    </row>
    <row r="2774" spans="1:61" ht="14.4" x14ac:dyDescent="0.3">
      <c r="A2774" s="2">
        <f>ROW()</f>
        <v>2774</v>
      </c>
      <c r="B2774" s="56"/>
      <c r="C2774" s="8">
        <f t="shared" ca="1" si="425"/>
        <v>6</v>
      </c>
      <c r="D2774" s="8">
        <f t="shared" ca="1" si="426"/>
        <v>7</v>
      </c>
      <c r="E2774" s="50">
        <f t="shared" ca="1" si="420"/>
        <v>2</v>
      </c>
      <c r="F2774" s="2" t="str">
        <f t="shared" ca="1" si="427"/>
        <v/>
      </c>
      <c r="BD2774" s="49">
        <f t="shared" ca="1" si="422"/>
        <v>2595</v>
      </c>
      <c r="BE2774" s="3">
        <f t="shared" ca="1" si="421"/>
        <v>0.25945000000000001</v>
      </c>
      <c r="BF2774" s="3">
        <f t="shared" ca="1" si="423"/>
        <v>-0.6450419512753276</v>
      </c>
      <c r="BG2774" s="9">
        <f t="shared" ca="1" si="424"/>
        <v>2</v>
      </c>
      <c r="BH2774" s="6">
        <f ca="1">IF(ISNUMBER('Descriptive Stats'!BF2774),'Descriptive Stats'!BF2774,#N/A)</f>
        <v>-0.6450419512753276</v>
      </c>
      <c r="BI2774" s="6">
        <f ca="1">IF(ISNUMBER('Descriptive Stats'!E2774),'Descriptive Stats'!E2774,#N/A)</f>
        <v>2</v>
      </c>
    </row>
    <row r="2775" spans="1:61" ht="14.4" x14ac:dyDescent="0.3">
      <c r="A2775" s="2">
        <f>ROW()</f>
        <v>2775</v>
      </c>
      <c r="B2775" s="56"/>
      <c r="C2775" s="8">
        <f t="shared" ca="1" si="425"/>
        <v>9</v>
      </c>
      <c r="D2775" s="8">
        <f t="shared" ca="1" si="426"/>
        <v>2</v>
      </c>
      <c r="E2775" s="50">
        <f t="shared" ca="1" si="420"/>
        <v>0</v>
      </c>
      <c r="F2775" s="2" t="str">
        <f t="shared" ca="1" si="427"/>
        <v/>
      </c>
      <c r="BD2775" s="49">
        <f t="shared" ca="1" si="422"/>
        <v>815.5</v>
      </c>
      <c r="BE2775" s="3">
        <f t="shared" ca="1" si="421"/>
        <v>8.1500000000000003E-2</v>
      </c>
      <c r="BF2775" s="3">
        <f t="shared" ca="1" si="423"/>
        <v>-1.3950525282585462</v>
      </c>
      <c r="BG2775" s="9">
        <f t="shared" ca="1" si="424"/>
        <v>0</v>
      </c>
      <c r="BH2775" s="6">
        <f ca="1">IF(ISNUMBER('Descriptive Stats'!BF2775),'Descriptive Stats'!BF2775,#N/A)</f>
        <v>-1.3950525282585462</v>
      </c>
      <c r="BI2775" s="6">
        <f ca="1">IF(ISNUMBER('Descriptive Stats'!E2775),'Descriptive Stats'!E2775,#N/A)</f>
        <v>0</v>
      </c>
    </row>
    <row r="2776" spans="1:61" ht="14.4" x14ac:dyDescent="0.3">
      <c r="A2776" s="2">
        <f>ROW()</f>
        <v>2776</v>
      </c>
      <c r="B2776" s="56"/>
      <c r="C2776" s="8">
        <f t="shared" ca="1" si="425"/>
        <v>15</v>
      </c>
      <c r="D2776" s="8">
        <f t="shared" ca="1" si="426"/>
        <v>0</v>
      </c>
      <c r="E2776" s="50">
        <f t="shared" ca="1" si="420"/>
        <v>0</v>
      </c>
      <c r="F2776" s="2" t="str">
        <f t="shared" ca="1" si="427"/>
        <v/>
      </c>
      <c r="BD2776" s="49">
        <f t="shared" ca="1" si="422"/>
        <v>815.5</v>
      </c>
      <c r="BE2776" s="3">
        <f t="shared" ca="1" si="421"/>
        <v>8.1500000000000003E-2</v>
      </c>
      <c r="BF2776" s="3">
        <f t="shared" ca="1" si="423"/>
        <v>-1.3950525282585462</v>
      </c>
      <c r="BG2776" s="9">
        <f t="shared" ca="1" si="424"/>
        <v>0</v>
      </c>
      <c r="BH2776" s="6">
        <f ca="1">IF(ISNUMBER('Descriptive Stats'!BF2776),'Descriptive Stats'!BF2776,#N/A)</f>
        <v>-1.3950525282585462</v>
      </c>
      <c r="BI2776" s="6">
        <f ca="1">IF(ISNUMBER('Descriptive Stats'!E2776),'Descriptive Stats'!E2776,#N/A)</f>
        <v>0</v>
      </c>
    </row>
    <row r="2777" spans="1:61" ht="14.4" x14ac:dyDescent="0.3">
      <c r="A2777" s="2">
        <f>ROW()</f>
        <v>2777</v>
      </c>
      <c r="B2777" s="56"/>
      <c r="C2777" s="8">
        <f t="shared" ca="1" si="425"/>
        <v>11</v>
      </c>
      <c r="D2777" s="8">
        <f t="shared" ca="1" si="426"/>
        <v>0</v>
      </c>
      <c r="E2777" s="50">
        <f t="shared" ca="1" si="420"/>
        <v>15</v>
      </c>
      <c r="F2777" s="2" t="str">
        <f t="shared" ca="1" si="427"/>
        <v/>
      </c>
      <c r="BD2777" s="49">
        <f t="shared" ca="1" si="422"/>
        <v>5051.5</v>
      </c>
      <c r="BE2777" s="3">
        <f t="shared" ca="1" si="421"/>
        <v>0.50509999999999999</v>
      </c>
      <c r="BF2777" s="3">
        <f t="shared" ca="1" si="423"/>
        <v>1.2784152420787677E-2</v>
      </c>
      <c r="BG2777" s="9">
        <f t="shared" ca="1" si="424"/>
        <v>15</v>
      </c>
      <c r="BH2777" s="6">
        <f ca="1">IF(ISNUMBER('Descriptive Stats'!BF2777),'Descriptive Stats'!BF2777,#N/A)</f>
        <v>1.2784152420787677E-2</v>
      </c>
      <c r="BI2777" s="6">
        <f ca="1">IF(ISNUMBER('Descriptive Stats'!E2777),'Descriptive Stats'!E2777,#N/A)</f>
        <v>15</v>
      </c>
    </row>
    <row r="2778" spans="1:61" ht="14.4" x14ac:dyDescent="0.3">
      <c r="A2778" s="2">
        <f>ROW()</f>
        <v>2778</v>
      </c>
      <c r="B2778" s="56"/>
      <c r="C2778" s="8">
        <f t="shared" ca="1" si="425"/>
        <v>24</v>
      </c>
      <c r="D2778" s="8">
        <f t="shared" ca="1" si="426"/>
        <v>15</v>
      </c>
      <c r="E2778" s="50">
        <f t="shared" ca="1" si="420"/>
        <v>7</v>
      </c>
      <c r="F2778" s="2" t="str">
        <f t="shared" ca="1" si="427"/>
        <v/>
      </c>
      <c r="BD2778" s="49">
        <f t="shared" ca="1" si="422"/>
        <v>4473.5</v>
      </c>
      <c r="BE2778" s="3">
        <f t="shared" ca="1" si="421"/>
        <v>0.44729999999999998</v>
      </c>
      <c r="BF2778" s="3">
        <f t="shared" ca="1" si="423"/>
        <v>-0.13248586824472414</v>
      </c>
      <c r="BG2778" s="9">
        <f t="shared" ca="1" si="424"/>
        <v>7</v>
      </c>
      <c r="BH2778" s="6">
        <f ca="1">IF(ISNUMBER('Descriptive Stats'!BF2778),'Descriptive Stats'!BF2778,#N/A)</f>
        <v>-0.13248586824472414</v>
      </c>
      <c r="BI2778" s="6">
        <f ca="1">IF(ISNUMBER('Descriptive Stats'!E2778),'Descriptive Stats'!E2778,#N/A)</f>
        <v>7</v>
      </c>
    </row>
    <row r="2779" spans="1:61" ht="14.4" x14ac:dyDescent="0.3">
      <c r="A2779" s="2">
        <f>ROW()</f>
        <v>2779</v>
      </c>
      <c r="B2779" s="56"/>
      <c r="C2779" s="8">
        <f t="shared" ca="1" si="425"/>
        <v>19</v>
      </c>
      <c r="D2779" s="8">
        <f t="shared" ca="1" si="426"/>
        <v>7</v>
      </c>
      <c r="E2779" s="50">
        <f t="shared" ca="1" si="420"/>
        <v>2</v>
      </c>
      <c r="F2779" s="2" t="str">
        <f t="shared" ca="1" si="427"/>
        <v/>
      </c>
      <c r="BD2779" s="49">
        <f t="shared" ca="1" si="422"/>
        <v>2595</v>
      </c>
      <c r="BE2779" s="3">
        <f t="shared" ca="1" si="421"/>
        <v>0.25945000000000001</v>
      </c>
      <c r="BF2779" s="3">
        <f t="shared" ca="1" si="423"/>
        <v>-0.6450419512753276</v>
      </c>
      <c r="BG2779" s="9">
        <f t="shared" ca="1" si="424"/>
        <v>2</v>
      </c>
      <c r="BH2779" s="6">
        <f ca="1">IF(ISNUMBER('Descriptive Stats'!BF2779),'Descriptive Stats'!BF2779,#N/A)</f>
        <v>-0.6450419512753276</v>
      </c>
      <c r="BI2779" s="6">
        <f ca="1">IF(ISNUMBER('Descriptive Stats'!E2779),'Descriptive Stats'!E2779,#N/A)</f>
        <v>2</v>
      </c>
    </row>
    <row r="2780" spans="1:61" ht="14.4" x14ac:dyDescent="0.3">
      <c r="A2780" s="2">
        <f>ROW()</f>
        <v>2780</v>
      </c>
      <c r="B2780" s="56"/>
      <c r="C2780" s="8">
        <f t="shared" ca="1" si="425"/>
        <v>21</v>
      </c>
      <c r="D2780" s="8">
        <f t="shared" ca="1" si="426"/>
        <v>2</v>
      </c>
      <c r="E2780" s="50">
        <f t="shared" ca="1" si="420"/>
        <v>9</v>
      </c>
      <c r="F2780" s="2" t="str">
        <f t="shared" ca="1" si="427"/>
        <v/>
      </c>
      <c r="BD2780" s="49">
        <f t="shared" ca="1" si="422"/>
        <v>4819</v>
      </c>
      <c r="BE2780" s="3">
        <f t="shared" ca="1" si="421"/>
        <v>0.48185</v>
      </c>
      <c r="BF2780" s="3">
        <f t="shared" ca="1" si="423"/>
        <v>-4.5511009098988427E-2</v>
      </c>
      <c r="BG2780" s="9">
        <f t="shared" ca="1" si="424"/>
        <v>9</v>
      </c>
      <c r="BH2780" s="6">
        <f ca="1">IF(ISNUMBER('Descriptive Stats'!BF2780),'Descriptive Stats'!BF2780,#N/A)</f>
        <v>-4.5511009098988427E-2</v>
      </c>
      <c r="BI2780" s="6">
        <f ca="1">IF(ISNUMBER('Descriptive Stats'!E2780),'Descriptive Stats'!E2780,#N/A)</f>
        <v>9</v>
      </c>
    </row>
    <row r="2781" spans="1:61" ht="14.4" x14ac:dyDescent="0.3">
      <c r="A2781" s="2">
        <f>ROW()</f>
        <v>2781</v>
      </c>
      <c r="B2781" s="56"/>
      <c r="C2781" s="8">
        <f t="shared" ca="1" si="425"/>
        <v>23</v>
      </c>
      <c r="D2781" s="8">
        <f t="shared" ca="1" si="426"/>
        <v>9</v>
      </c>
      <c r="E2781" s="50">
        <f t="shared" ca="1" si="420"/>
        <v>2</v>
      </c>
      <c r="F2781" s="2" t="str">
        <f t="shared" ca="1" si="427"/>
        <v/>
      </c>
      <c r="BD2781" s="49">
        <f t="shared" ca="1" si="422"/>
        <v>2595</v>
      </c>
      <c r="BE2781" s="3">
        <f t="shared" ca="1" si="421"/>
        <v>0.25945000000000001</v>
      </c>
      <c r="BF2781" s="3">
        <f t="shared" ca="1" si="423"/>
        <v>-0.6450419512753276</v>
      </c>
      <c r="BG2781" s="9">
        <f t="shared" ca="1" si="424"/>
        <v>2</v>
      </c>
      <c r="BH2781" s="6">
        <f ca="1">IF(ISNUMBER('Descriptive Stats'!BF2781),'Descriptive Stats'!BF2781,#N/A)</f>
        <v>-0.6450419512753276</v>
      </c>
      <c r="BI2781" s="6">
        <f ca="1">IF(ISNUMBER('Descriptive Stats'!E2781),'Descriptive Stats'!E2781,#N/A)</f>
        <v>2</v>
      </c>
    </row>
    <row r="2782" spans="1:61" ht="14.4" x14ac:dyDescent="0.3">
      <c r="A2782" s="2">
        <f>ROW()</f>
        <v>2782</v>
      </c>
      <c r="B2782" s="56"/>
      <c r="C2782" s="8">
        <f t="shared" ca="1" si="425"/>
        <v>21</v>
      </c>
      <c r="D2782" s="8">
        <f t="shared" ca="1" si="426"/>
        <v>2</v>
      </c>
      <c r="E2782" s="50">
        <f t="shared" ca="1" si="420"/>
        <v>0</v>
      </c>
      <c r="F2782" s="2" t="str">
        <f t="shared" ca="1" si="427"/>
        <v/>
      </c>
      <c r="BD2782" s="49">
        <f t="shared" ca="1" si="422"/>
        <v>815.5</v>
      </c>
      <c r="BE2782" s="3">
        <f t="shared" ca="1" si="421"/>
        <v>8.1500000000000003E-2</v>
      </c>
      <c r="BF2782" s="3">
        <f t="shared" ca="1" si="423"/>
        <v>-1.3950525282585462</v>
      </c>
      <c r="BG2782" s="9">
        <f t="shared" ca="1" si="424"/>
        <v>0</v>
      </c>
      <c r="BH2782" s="6">
        <f ca="1">IF(ISNUMBER('Descriptive Stats'!BF2782),'Descriptive Stats'!BF2782,#N/A)</f>
        <v>-1.3950525282585462</v>
      </c>
      <c r="BI2782" s="6">
        <f ca="1">IF(ISNUMBER('Descriptive Stats'!E2782),'Descriptive Stats'!E2782,#N/A)</f>
        <v>0</v>
      </c>
    </row>
    <row r="2783" spans="1:61" ht="14.4" x14ac:dyDescent="0.3">
      <c r="A2783" s="2">
        <f>ROW()</f>
        <v>2783</v>
      </c>
      <c r="B2783" s="56"/>
      <c r="C2783" s="8">
        <f t="shared" ca="1" si="425"/>
        <v>20</v>
      </c>
      <c r="D2783" s="8">
        <f t="shared" ca="1" si="426"/>
        <v>0</v>
      </c>
      <c r="E2783" s="50">
        <f t="shared" ca="1" si="420"/>
        <v>2</v>
      </c>
      <c r="F2783" s="2" t="str">
        <f t="shared" ca="1" si="427"/>
        <v/>
      </c>
      <c r="BD2783" s="49">
        <f t="shared" ca="1" si="422"/>
        <v>2595</v>
      </c>
      <c r="BE2783" s="3">
        <f t="shared" ca="1" si="421"/>
        <v>0.25945000000000001</v>
      </c>
      <c r="BF2783" s="3">
        <f t="shared" ca="1" si="423"/>
        <v>-0.6450419512753276</v>
      </c>
      <c r="BG2783" s="9">
        <f t="shared" ca="1" si="424"/>
        <v>2</v>
      </c>
      <c r="BH2783" s="6">
        <f ca="1">IF(ISNUMBER('Descriptive Stats'!BF2783),'Descriptive Stats'!BF2783,#N/A)</f>
        <v>-0.6450419512753276</v>
      </c>
      <c r="BI2783" s="6">
        <f ca="1">IF(ISNUMBER('Descriptive Stats'!E2783),'Descriptive Stats'!E2783,#N/A)</f>
        <v>2</v>
      </c>
    </row>
    <row r="2784" spans="1:61" ht="14.4" x14ac:dyDescent="0.3">
      <c r="A2784" s="2">
        <f>ROW()</f>
        <v>2784</v>
      </c>
      <c r="B2784" s="56"/>
      <c r="C2784" s="8">
        <f t="shared" ca="1" si="425"/>
        <v>21</v>
      </c>
      <c r="D2784" s="8">
        <f t="shared" ca="1" si="426"/>
        <v>2</v>
      </c>
      <c r="E2784" s="50">
        <f t="shared" ca="1" si="420"/>
        <v>6</v>
      </c>
      <c r="F2784" s="2" t="str">
        <f t="shared" ca="1" si="427"/>
        <v/>
      </c>
      <c r="BD2784" s="49">
        <f t="shared" ca="1" si="422"/>
        <v>3900</v>
      </c>
      <c r="BE2784" s="3">
        <f t="shared" ca="1" si="421"/>
        <v>0.38995000000000002</v>
      </c>
      <c r="BF2784" s="3">
        <f t="shared" ca="1" si="423"/>
        <v>-0.2794493539703507</v>
      </c>
      <c r="BG2784" s="9">
        <f t="shared" ca="1" si="424"/>
        <v>6</v>
      </c>
      <c r="BH2784" s="6">
        <f ca="1">IF(ISNUMBER('Descriptive Stats'!BF2784),'Descriptive Stats'!BF2784,#N/A)</f>
        <v>-0.2794493539703507</v>
      </c>
      <c r="BI2784" s="6">
        <f ca="1">IF(ISNUMBER('Descriptive Stats'!E2784),'Descriptive Stats'!E2784,#N/A)</f>
        <v>6</v>
      </c>
    </row>
    <row r="2785" spans="1:61" ht="14.4" x14ac:dyDescent="0.3">
      <c r="A2785" s="2">
        <f>ROW()</f>
        <v>2785</v>
      </c>
      <c r="B2785" s="56"/>
      <c r="C2785" s="8">
        <f t="shared" ca="1" si="425"/>
        <v>16</v>
      </c>
      <c r="D2785" s="8">
        <f t="shared" ca="1" si="426"/>
        <v>6</v>
      </c>
      <c r="E2785" s="50">
        <f t="shared" ca="1" si="420"/>
        <v>0</v>
      </c>
      <c r="F2785" s="2" t="str">
        <f t="shared" ca="1" si="427"/>
        <v/>
      </c>
      <c r="BD2785" s="49">
        <f t="shared" ca="1" si="422"/>
        <v>815.5</v>
      </c>
      <c r="BE2785" s="3">
        <f t="shared" ca="1" si="421"/>
        <v>8.1500000000000003E-2</v>
      </c>
      <c r="BF2785" s="3">
        <f t="shared" ca="1" si="423"/>
        <v>-1.3950525282585462</v>
      </c>
      <c r="BG2785" s="9">
        <f t="shared" ca="1" si="424"/>
        <v>0</v>
      </c>
      <c r="BH2785" s="6">
        <f ca="1">IF(ISNUMBER('Descriptive Stats'!BF2785),'Descriptive Stats'!BF2785,#N/A)</f>
        <v>-1.3950525282585462</v>
      </c>
      <c r="BI2785" s="6">
        <f ca="1">IF(ISNUMBER('Descriptive Stats'!E2785),'Descriptive Stats'!E2785,#N/A)</f>
        <v>0</v>
      </c>
    </row>
    <row r="2786" spans="1:61" ht="14.4" x14ac:dyDescent="0.3">
      <c r="A2786" s="2">
        <f>ROW()</f>
        <v>2786</v>
      </c>
      <c r="B2786" s="56"/>
      <c r="C2786" s="8">
        <f t="shared" ca="1" si="425"/>
        <v>18</v>
      </c>
      <c r="D2786" s="8">
        <f t="shared" ca="1" si="426"/>
        <v>0</v>
      </c>
      <c r="E2786" s="50">
        <f t="shared" ca="1" si="420"/>
        <v>1</v>
      </c>
      <c r="F2786" s="2" t="str">
        <f t="shared" ca="1" si="427"/>
        <v/>
      </c>
      <c r="BD2786" s="49">
        <f t="shared" ca="1" si="422"/>
        <v>1871</v>
      </c>
      <c r="BE2786" s="3">
        <f t="shared" ca="1" si="421"/>
        <v>0.18704999999999999</v>
      </c>
      <c r="BF2786" s="3">
        <f t="shared" ca="1" si="423"/>
        <v>-0.88881967520906158</v>
      </c>
      <c r="BG2786" s="9">
        <f t="shared" ca="1" si="424"/>
        <v>1</v>
      </c>
      <c r="BH2786" s="6">
        <f ca="1">IF(ISNUMBER('Descriptive Stats'!BF2786),'Descriptive Stats'!BF2786,#N/A)</f>
        <v>-0.88881967520906158</v>
      </c>
      <c r="BI2786" s="6">
        <f ca="1">IF(ISNUMBER('Descriptive Stats'!E2786),'Descriptive Stats'!E2786,#N/A)</f>
        <v>1</v>
      </c>
    </row>
    <row r="2787" spans="1:61" ht="14.4" x14ac:dyDescent="0.3">
      <c r="A2787" s="2">
        <f>ROW()</f>
        <v>2787</v>
      </c>
      <c r="B2787" s="56"/>
      <c r="C2787" s="8">
        <f t="shared" ca="1" si="425"/>
        <v>8</v>
      </c>
      <c r="D2787" s="8">
        <f t="shared" ca="1" si="426"/>
        <v>1</v>
      </c>
      <c r="E2787" s="50">
        <f t="shared" ca="1" si="420"/>
        <v>0</v>
      </c>
      <c r="F2787" s="2" t="str">
        <f t="shared" ca="1" si="427"/>
        <v/>
      </c>
      <c r="BD2787" s="49">
        <f t="shared" ca="1" si="422"/>
        <v>815.5</v>
      </c>
      <c r="BE2787" s="3">
        <f t="shared" ca="1" si="421"/>
        <v>8.1500000000000003E-2</v>
      </c>
      <c r="BF2787" s="3">
        <f t="shared" ca="1" si="423"/>
        <v>-1.3950525282585462</v>
      </c>
      <c r="BG2787" s="9">
        <f t="shared" ca="1" si="424"/>
        <v>0</v>
      </c>
      <c r="BH2787" s="6">
        <f ca="1">IF(ISNUMBER('Descriptive Stats'!BF2787),'Descriptive Stats'!BF2787,#N/A)</f>
        <v>-1.3950525282585462</v>
      </c>
      <c r="BI2787" s="6">
        <f ca="1">IF(ISNUMBER('Descriptive Stats'!E2787),'Descriptive Stats'!E2787,#N/A)</f>
        <v>0</v>
      </c>
    </row>
    <row r="2788" spans="1:61" ht="14.4" x14ac:dyDescent="0.3">
      <c r="A2788" s="2">
        <f>ROW()</f>
        <v>2788</v>
      </c>
      <c r="B2788" s="56"/>
      <c r="C2788" s="8">
        <f t="shared" ca="1" si="425"/>
        <v>18</v>
      </c>
      <c r="D2788" s="8">
        <f t="shared" ca="1" si="426"/>
        <v>0</v>
      </c>
      <c r="E2788" s="50">
        <f t="shared" ca="1" si="420"/>
        <v>7</v>
      </c>
      <c r="F2788" s="2" t="str">
        <f t="shared" ca="1" si="427"/>
        <v/>
      </c>
      <c r="BD2788" s="49">
        <f t="shared" ca="1" si="422"/>
        <v>4473.5</v>
      </c>
      <c r="BE2788" s="3">
        <f t="shared" ca="1" si="421"/>
        <v>0.44729999999999998</v>
      </c>
      <c r="BF2788" s="3">
        <f t="shared" ca="1" si="423"/>
        <v>-0.13248586824472414</v>
      </c>
      <c r="BG2788" s="9">
        <f t="shared" ca="1" si="424"/>
        <v>7</v>
      </c>
      <c r="BH2788" s="6">
        <f ca="1">IF(ISNUMBER('Descriptive Stats'!BF2788),'Descriptive Stats'!BF2788,#N/A)</f>
        <v>-0.13248586824472414</v>
      </c>
      <c r="BI2788" s="6">
        <f ca="1">IF(ISNUMBER('Descriptive Stats'!E2788),'Descriptive Stats'!E2788,#N/A)</f>
        <v>7</v>
      </c>
    </row>
    <row r="2789" spans="1:61" ht="14.4" x14ac:dyDescent="0.3">
      <c r="A2789" s="2">
        <f>ROW()</f>
        <v>2789</v>
      </c>
      <c r="B2789" s="56"/>
      <c r="C2789" s="8">
        <f t="shared" ca="1" si="425"/>
        <v>6</v>
      </c>
      <c r="D2789" s="8">
        <f t="shared" ca="1" si="426"/>
        <v>7</v>
      </c>
      <c r="E2789" s="50">
        <f t="shared" ca="1" si="420"/>
        <v>7</v>
      </c>
      <c r="F2789" s="2" t="str">
        <f t="shared" ca="1" si="427"/>
        <v/>
      </c>
      <c r="BD2789" s="49">
        <f t="shared" ca="1" si="422"/>
        <v>4473.5</v>
      </c>
      <c r="BE2789" s="3">
        <f t="shared" ca="1" si="421"/>
        <v>0.44729999999999998</v>
      </c>
      <c r="BF2789" s="3">
        <f t="shared" ca="1" si="423"/>
        <v>-0.13248586824472414</v>
      </c>
      <c r="BG2789" s="9">
        <f t="shared" ca="1" si="424"/>
        <v>7</v>
      </c>
      <c r="BH2789" s="6">
        <f ca="1">IF(ISNUMBER('Descriptive Stats'!BF2789),'Descriptive Stats'!BF2789,#N/A)</f>
        <v>-0.13248586824472414</v>
      </c>
      <c r="BI2789" s="6">
        <f ca="1">IF(ISNUMBER('Descriptive Stats'!E2789),'Descriptive Stats'!E2789,#N/A)</f>
        <v>7</v>
      </c>
    </row>
    <row r="2790" spans="1:61" ht="14.4" x14ac:dyDescent="0.3">
      <c r="A2790" s="2">
        <f>ROW()</f>
        <v>2790</v>
      </c>
      <c r="B2790" s="56"/>
      <c r="C2790" s="8">
        <f t="shared" ca="1" si="425"/>
        <v>6</v>
      </c>
      <c r="D2790" s="8">
        <f t="shared" ca="1" si="426"/>
        <v>7</v>
      </c>
      <c r="E2790" s="50">
        <f t="shared" ca="1" si="420"/>
        <v>19</v>
      </c>
      <c r="F2790" s="2" t="str">
        <f t="shared" ca="1" si="427"/>
        <v>X</v>
      </c>
      <c r="BD2790" s="49">
        <f t="shared" ca="1" si="422"/>
        <v>5294</v>
      </c>
      <c r="BE2790" s="3">
        <f t="shared" ca="1" si="421"/>
        <v>0.52934999999999999</v>
      </c>
      <c r="BF2790" s="3">
        <f t="shared" ca="1" si="423"/>
        <v>7.3636031452008061E-2</v>
      </c>
      <c r="BG2790" s="9">
        <f t="shared" ca="1" si="424"/>
        <v>19</v>
      </c>
      <c r="BH2790" s="6">
        <f ca="1">IF(ISNUMBER('Descriptive Stats'!BF2790),'Descriptive Stats'!BF2790,#N/A)</f>
        <v>7.3636031452008061E-2</v>
      </c>
      <c r="BI2790" s="6">
        <f ca="1">IF(ISNUMBER('Descriptive Stats'!E2790),'Descriptive Stats'!E2790,#N/A)</f>
        <v>19</v>
      </c>
    </row>
    <row r="2791" spans="1:61" ht="14.4" x14ac:dyDescent="0.3">
      <c r="A2791" s="2">
        <f>ROW()</f>
        <v>2791</v>
      </c>
      <c r="B2791" s="56"/>
      <c r="C2791" s="8">
        <f t="shared" ca="1" si="425"/>
        <v>7</v>
      </c>
      <c r="D2791" s="8">
        <f t="shared" ca="1" si="426"/>
        <v>19</v>
      </c>
      <c r="E2791" s="50">
        <f t="shared" ca="1" si="420"/>
        <v>1</v>
      </c>
      <c r="F2791" s="2" t="str">
        <f t="shared" ca="1" si="427"/>
        <v/>
      </c>
      <c r="BD2791" s="49">
        <f t="shared" ca="1" si="422"/>
        <v>1871</v>
      </c>
      <c r="BE2791" s="3">
        <f t="shared" ca="1" si="421"/>
        <v>0.18704999999999999</v>
      </c>
      <c r="BF2791" s="3">
        <f t="shared" ca="1" si="423"/>
        <v>-0.88881967520906158</v>
      </c>
      <c r="BG2791" s="9">
        <f t="shared" ca="1" si="424"/>
        <v>1</v>
      </c>
      <c r="BH2791" s="6">
        <f ca="1">IF(ISNUMBER('Descriptive Stats'!BF2791),'Descriptive Stats'!BF2791,#N/A)</f>
        <v>-0.88881967520906158</v>
      </c>
      <c r="BI2791" s="6">
        <f ca="1">IF(ISNUMBER('Descriptive Stats'!E2791),'Descriptive Stats'!E2791,#N/A)</f>
        <v>1</v>
      </c>
    </row>
    <row r="2792" spans="1:61" ht="14.4" x14ac:dyDescent="0.3">
      <c r="A2792" s="2">
        <f>ROW()</f>
        <v>2792</v>
      </c>
      <c r="B2792" s="56"/>
      <c r="C2792" s="8">
        <f t="shared" ca="1" si="425"/>
        <v>8</v>
      </c>
      <c r="D2792" s="8">
        <f t="shared" ca="1" si="426"/>
        <v>1</v>
      </c>
      <c r="E2792" s="50">
        <f t="shared" ca="1" si="420"/>
        <v>2</v>
      </c>
      <c r="F2792" s="2" t="str">
        <f t="shared" ca="1" si="427"/>
        <v/>
      </c>
      <c r="BD2792" s="49">
        <f t="shared" ca="1" si="422"/>
        <v>2595</v>
      </c>
      <c r="BE2792" s="3">
        <f t="shared" ca="1" si="421"/>
        <v>0.25945000000000001</v>
      </c>
      <c r="BF2792" s="3">
        <f t="shared" ca="1" si="423"/>
        <v>-0.6450419512753276</v>
      </c>
      <c r="BG2792" s="9">
        <f t="shared" ca="1" si="424"/>
        <v>2</v>
      </c>
      <c r="BH2792" s="6">
        <f ca="1">IF(ISNUMBER('Descriptive Stats'!BF2792),'Descriptive Stats'!BF2792,#N/A)</f>
        <v>-0.6450419512753276</v>
      </c>
      <c r="BI2792" s="6">
        <f ca="1">IF(ISNUMBER('Descriptive Stats'!E2792),'Descriptive Stats'!E2792,#N/A)</f>
        <v>2</v>
      </c>
    </row>
    <row r="2793" spans="1:61" ht="14.4" x14ac:dyDescent="0.3">
      <c r="A2793" s="2">
        <f>ROW()</f>
        <v>2793</v>
      </c>
      <c r="B2793" s="56"/>
      <c r="C2793" s="8">
        <f t="shared" ca="1" si="425"/>
        <v>17</v>
      </c>
      <c r="D2793" s="8">
        <f t="shared" ca="1" si="426"/>
        <v>2</v>
      </c>
      <c r="E2793" s="50">
        <f t="shared" ca="1" si="420"/>
        <v>0</v>
      </c>
      <c r="F2793" s="2" t="str">
        <f t="shared" ca="1" si="427"/>
        <v/>
      </c>
      <c r="BD2793" s="49">
        <f t="shared" ca="1" si="422"/>
        <v>815.5</v>
      </c>
      <c r="BE2793" s="3">
        <f t="shared" ca="1" si="421"/>
        <v>8.1500000000000003E-2</v>
      </c>
      <c r="BF2793" s="3">
        <f t="shared" ca="1" si="423"/>
        <v>-1.3950525282585462</v>
      </c>
      <c r="BG2793" s="9">
        <f t="shared" ca="1" si="424"/>
        <v>0</v>
      </c>
      <c r="BH2793" s="6">
        <f ca="1">IF(ISNUMBER('Descriptive Stats'!BF2793),'Descriptive Stats'!BF2793,#N/A)</f>
        <v>-1.3950525282585462</v>
      </c>
      <c r="BI2793" s="6">
        <f ca="1">IF(ISNUMBER('Descriptive Stats'!E2793),'Descriptive Stats'!E2793,#N/A)</f>
        <v>0</v>
      </c>
    </row>
    <row r="2794" spans="1:61" ht="14.4" x14ac:dyDescent="0.3">
      <c r="A2794" s="2">
        <f>ROW()</f>
        <v>2794</v>
      </c>
      <c r="B2794" s="56"/>
      <c r="C2794" s="8">
        <f t="shared" ca="1" si="425"/>
        <v>11</v>
      </c>
      <c r="D2794" s="8">
        <f t="shared" ca="1" si="426"/>
        <v>0</v>
      </c>
      <c r="E2794" s="50">
        <f t="shared" ca="1" si="420"/>
        <v>0</v>
      </c>
      <c r="F2794" s="2" t="str">
        <f t="shared" ca="1" si="427"/>
        <v/>
      </c>
      <c r="BD2794" s="49">
        <f t="shared" ca="1" si="422"/>
        <v>815.5</v>
      </c>
      <c r="BE2794" s="3">
        <f t="shared" ca="1" si="421"/>
        <v>8.1500000000000003E-2</v>
      </c>
      <c r="BF2794" s="3">
        <f t="shared" ca="1" si="423"/>
        <v>-1.3950525282585462</v>
      </c>
      <c r="BG2794" s="9">
        <f t="shared" ca="1" si="424"/>
        <v>0</v>
      </c>
      <c r="BH2794" s="6">
        <f ca="1">IF(ISNUMBER('Descriptive Stats'!BF2794),'Descriptive Stats'!BF2794,#N/A)</f>
        <v>-1.3950525282585462</v>
      </c>
      <c r="BI2794" s="6">
        <f ca="1">IF(ISNUMBER('Descriptive Stats'!E2794),'Descriptive Stats'!E2794,#N/A)</f>
        <v>0</v>
      </c>
    </row>
    <row r="2795" spans="1:61" ht="14.4" x14ac:dyDescent="0.3">
      <c r="A2795" s="2">
        <f>ROW()</f>
        <v>2795</v>
      </c>
      <c r="B2795" s="56"/>
      <c r="C2795" s="8">
        <f t="shared" ca="1" si="425"/>
        <v>18</v>
      </c>
      <c r="D2795" s="8">
        <f t="shared" ca="1" si="426"/>
        <v>0</v>
      </c>
      <c r="E2795" s="50">
        <f t="shared" ca="1" si="420"/>
        <v>3</v>
      </c>
      <c r="F2795" s="2" t="str">
        <f t="shared" ca="1" si="427"/>
        <v/>
      </c>
      <c r="BD2795" s="49">
        <f t="shared" ca="1" si="422"/>
        <v>3200</v>
      </c>
      <c r="BE2795" s="3">
        <f t="shared" ca="1" si="421"/>
        <v>0.31995000000000001</v>
      </c>
      <c r="BF2795" s="3">
        <f t="shared" ca="1" si="423"/>
        <v>-0.46783862043457014</v>
      </c>
      <c r="BG2795" s="9">
        <f t="shared" ca="1" si="424"/>
        <v>3</v>
      </c>
      <c r="BH2795" s="6">
        <f ca="1">IF(ISNUMBER('Descriptive Stats'!BF2795),'Descriptive Stats'!BF2795,#N/A)</f>
        <v>-0.46783862043457014</v>
      </c>
      <c r="BI2795" s="6">
        <f ca="1">IF(ISNUMBER('Descriptive Stats'!E2795),'Descriptive Stats'!E2795,#N/A)</f>
        <v>3</v>
      </c>
    </row>
    <row r="2796" spans="1:61" ht="14.4" x14ac:dyDescent="0.3">
      <c r="A2796" s="2">
        <f>ROW()</f>
        <v>2796</v>
      </c>
      <c r="B2796" s="56"/>
      <c r="C2796" s="8">
        <f t="shared" ca="1" si="425"/>
        <v>10</v>
      </c>
      <c r="D2796" s="8">
        <f t="shared" ca="1" si="426"/>
        <v>3</v>
      </c>
      <c r="E2796" s="50">
        <f t="shared" ca="1" si="420"/>
        <v>7</v>
      </c>
      <c r="F2796" s="2" t="str">
        <f t="shared" ca="1" si="427"/>
        <v/>
      </c>
      <c r="BD2796" s="49">
        <f t="shared" ca="1" si="422"/>
        <v>4473.5</v>
      </c>
      <c r="BE2796" s="3">
        <f t="shared" ca="1" si="421"/>
        <v>0.44729999999999998</v>
      </c>
      <c r="BF2796" s="3">
        <f t="shared" ca="1" si="423"/>
        <v>-0.13248586824472414</v>
      </c>
      <c r="BG2796" s="9">
        <f t="shared" ca="1" si="424"/>
        <v>7</v>
      </c>
      <c r="BH2796" s="6">
        <f ca="1">IF(ISNUMBER('Descriptive Stats'!BF2796),'Descriptive Stats'!BF2796,#N/A)</f>
        <v>-0.13248586824472414</v>
      </c>
      <c r="BI2796" s="6">
        <f ca="1">IF(ISNUMBER('Descriptive Stats'!E2796),'Descriptive Stats'!E2796,#N/A)</f>
        <v>7</v>
      </c>
    </row>
    <row r="2797" spans="1:61" ht="14.4" x14ac:dyDescent="0.3">
      <c r="A2797" s="2">
        <f>ROW()</f>
        <v>2797</v>
      </c>
      <c r="B2797" s="56"/>
      <c r="C2797" s="8">
        <f t="shared" ca="1" si="425"/>
        <v>6</v>
      </c>
      <c r="D2797" s="8">
        <f t="shared" ca="1" si="426"/>
        <v>7</v>
      </c>
      <c r="E2797" s="50">
        <f t="shared" ca="1" si="420"/>
        <v>2</v>
      </c>
      <c r="F2797" s="2" t="str">
        <f t="shared" ca="1" si="427"/>
        <v/>
      </c>
      <c r="BD2797" s="49">
        <f t="shared" ca="1" si="422"/>
        <v>2595</v>
      </c>
      <c r="BE2797" s="3">
        <f t="shared" ca="1" si="421"/>
        <v>0.25945000000000001</v>
      </c>
      <c r="BF2797" s="3">
        <f t="shared" ca="1" si="423"/>
        <v>-0.6450419512753276</v>
      </c>
      <c r="BG2797" s="9">
        <f t="shared" ca="1" si="424"/>
        <v>2</v>
      </c>
      <c r="BH2797" s="6">
        <f ca="1">IF(ISNUMBER('Descriptive Stats'!BF2797),'Descriptive Stats'!BF2797,#N/A)</f>
        <v>-0.6450419512753276</v>
      </c>
      <c r="BI2797" s="6">
        <f ca="1">IF(ISNUMBER('Descriptive Stats'!E2797),'Descriptive Stats'!E2797,#N/A)</f>
        <v>2</v>
      </c>
    </row>
    <row r="2798" spans="1:61" ht="14.4" x14ac:dyDescent="0.3">
      <c r="A2798" s="2">
        <f>ROW()</f>
        <v>2798</v>
      </c>
      <c r="B2798" s="56"/>
      <c r="C2798" s="8">
        <f t="shared" ca="1" si="425"/>
        <v>9</v>
      </c>
      <c r="D2798" s="8">
        <f t="shared" ca="1" si="426"/>
        <v>2</v>
      </c>
      <c r="E2798" s="50">
        <f t="shared" ca="1" si="420"/>
        <v>15</v>
      </c>
      <c r="F2798" s="2" t="str">
        <f t="shared" ca="1" si="427"/>
        <v/>
      </c>
      <c r="BD2798" s="49">
        <f t="shared" ca="1" si="422"/>
        <v>5051.5</v>
      </c>
      <c r="BE2798" s="3">
        <f t="shared" ca="1" si="421"/>
        <v>0.50509999999999999</v>
      </c>
      <c r="BF2798" s="3">
        <f t="shared" ca="1" si="423"/>
        <v>1.2784152420787677E-2</v>
      </c>
      <c r="BG2798" s="9">
        <f t="shared" ca="1" si="424"/>
        <v>15</v>
      </c>
      <c r="BH2798" s="6">
        <f ca="1">IF(ISNUMBER('Descriptive Stats'!BF2798),'Descriptive Stats'!BF2798,#N/A)</f>
        <v>1.2784152420787677E-2</v>
      </c>
      <c r="BI2798" s="6">
        <f ca="1">IF(ISNUMBER('Descriptive Stats'!E2798),'Descriptive Stats'!E2798,#N/A)</f>
        <v>15</v>
      </c>
    </row>
    <row r="2799" spans="1:61" ht="14.4" x14ac:dyDescent="0.3">
      <c r="A2799" s="2">
        <f>ROW()</f>
        <v>2799</v>
      </c>
      <c r="B2799" s="56"/>
      <c r="C2799" s="8">
        <f t="shared" ca="1" si="425"/>
        <v>24</v>
      </c>
      <c r="D2799" s="8">
        <f t="shared" ca="1" si="426"/>
        <v>15</v>
      </c>
      <c r="E2799" s="50">
        <f t="shared" ca="1" si="420"/>
        <v>0</v>
      </c>
      <c r="F2799" s="2" t="str">
        <f t="shared" ca="1" si="427"/>
        <v/>
      </c>
      <c r="BD2799" s="49">
        <f t="shared" ca="1" si="422"/>
        <v>815.5</v>
      </c>
      <c r="BE2799" s="3">
        <f t="shared" ca="1" si="421"/>
        <v>8.1500000000000003E-2</v>
      </c>
      <c r="BF2799" s="3">
        <f t="shared" ca="1" si="423"/>
        <v>-1.3950525282585462</v>
      </c>
      <c r="BG2799" s="9">
        <f t="shared" ca="1" si="424"/>
        <v>0</v>
      </c>
      <c r="BH2799" s="6">
        <f ca="1">IF(ISNUMBER('Descriptive Stats'!BF2799),'Descriptive Stats'!BF2799,#N/A)</f>
        <v>-1.3950525282585462</v>
      </c>
      <c r="BI2799" s="6">
        <f ca="1">IF(ISNUMBER('Descriptive Stats'!E2799),'Descriptive Stats'!E2799,#N/A)</f>
        <v>0</v>
      </c>
    </row>
    <row r="2800" spans="1:61" ht="14.4" x14ac:dyDescent="0.3">
      <c r="A2800" s="2">
        <f>ROW()</f>
        <v>2800</v>
      </c>
      <c r="B2800" s="56"/>
      <c r="C2800" s="8">
        <f t="shared" ca="1" si="425"/>
        <v>15</v>
      </c>
      <c r="D2800" s="8">
        <f t="shared" ca="1" si="426"/>
        <v>0</v>
      </c>
      <c r="E2800" s="50">
        <f t="shared" ca="1" si="420"/>
        <v>2</v>
      </c>
      <c r="F2800" s="2" t="str">
        <f t="shared" ca="1" si="427"/>
        <v/>
      </c>
      <c r="BD2800" s="49">
        <f t="shared" ca="1" si="422"/>
        <v>2595</v>
      </c>
      <c r="BE2800" s="3">
        <f t="shared" ca="1" si="421"/>
        <v>0.25945000000000001</v>
      </c>
      <c r="BF2800" s="3">
        <f t="shared" ca="1" si="423"/>
        <v>-0.6450419512753276</v>
      </c>
      <c r="BG2800" s="9">
        <f t="shared" ca="1" si="424"/>
        <v>2</v>
      </c>
      <c r="BH2800" s="6">
        <f ca="1">IF(ISNUMBER('Descriptive Stats'!BF2800),'Descriptive Stats'!BF2800,#N/A)</f>
        <v>-0.6450419512753276</v>
      </c>
      <c r="BI2800" s="6">
        <f ca="1">IF(ISNUMBER('Descriptive Stats'!E2800),'Descriptive Stats'!E2800,#N/A)</f>
        <v>2</v>
      </c>
    </row>
    <row r="2801" spans="1:61" ht="14.4" x14ac:dyDescent="0.3">
      <c r="A2801" s="2">
        <f>ROW()</f>
        <v>2801</v>
      </c>
      <c r="B2801" s="56"/>
      <c r="C2801" s="8">
        <f t="shared" ca="1" si="425"/>
        <v>21</v>
      </c>
      <c r="D2801" s="8">
        <f t="shared" ca="1" si="426"/>
        <v>2</v>
      </c>
      <c r="E2801" s="50">
        <f t="shared" ca="1" si="420"/>
        <v>0</v>
      </c>
      <c r="F2801" s="2" t="str">
        <f t="shared" ca="1" si="427"/>
        <v/>
      </c>
      <c r="BD2801" s="49">
        <f t="shared" ca="1" si="422"/>
        <v>815.5</v>
      </c>
      <c r="BE2801" s="3">
        <f t="shared" ca="1" si="421"/>
        <v>8.1500000000000003E-2</v>
      </c>
      <c r="BF2801" s="3">
        <f t="shared" ca="1" si="423"/>
        <v>-1.3950525282585462</v>
      </c>
      <c r="BG2801" s="9">
        <f t="shared" ca="1" si="424"/>
        <v>0</v>
      </c>
      <c r="BH2801" s="6">
        <f ca="1">IF(ISNUMBER('Descriptive Stats'!BF2801),'Descriptive Stats'!BF2801,#N/A)</f>
        <v>-1.3950525282585462</v>
      </c>
      <c r="BI2801" s="6">
        <f ca="1">IF(ISNUMBER('Descriptive Stats'!E2801),'Descriptive Stats'!E2801,#N/A)</f>
        <v>0</v>
      </c>
    </row>
    <row r="2802" spans="1:61" ht="14.4" x14ac:dyDescent="0.3">
      <c r="A2802" s="2">
        <f>ROW()</f>
        <v>2802</v>
      </c>
      <c r="B2802" s="56"/>
      <c r="C2802" s="8">
        <f t="shared" ca="1" si="425"/>
        <v>15</v>
      </c>
      <c r="D2802" s="8">
        <f t="shared" ca="1" si="426"/>
        <v>0</v>
      </c>
      <c r="E2802" s="50">
        <f t="shared" ca="1" si="420"/>
        <v>7</v>
      </c>
      <c r="F2802" s="2" t="str">
        <f t="shared" ca="1" si="427"/>
        <v/>
      </c>
      <c r="BD2802" s="49">
        <f t="shared" ca="1" si="422"/>
        <v>4473.5</v>
      </c>
      <c r="BE2802" s="3">
        <f t="shared" ca="1" si="421"/>
        <v>0.44729999999999998</v>
      </c>
      <c r="BF2802" s="3">
        <f t="shared" ca="1" si="423"/>
        <v>-0.13248586824472414</v>
      </c>
      <c r="BG2802" s="9">
        <f t="shared" ca="1" si="424"/>
        <v>7</v>
      </c>
      <c r="BH2802" s="6">
        <f ca="1">IF(ISNUMBER('Descriptive Stats'!BF2802),'Descriptive Stats'!BF2802,#N/A)</f>
        <v>-0.13248586824472414</v>
      </c>
      <c r="BI2802" s="6">
        <f ca="1">IF(ISNUMBER('Descriptive Stats'!E2802),'Descriptive Stats'!E2802,#N/A)</f>
        <v>7</v>
      </c>
    </row>
    <row r="2803" spans="1:61" ht="14.4" x14ac:dyDescent="0.3">
      <c r="A2803" s="2">
        <f>ROW()</f>
        <v>2803</v>
      </c>
      <c r="B2803" s="56"/>
      <c r="C2803" s="8">
        <f t="shared" ca="1" si="425"/>
        <v>19</v>
      </c>
      <c r="D2803" s="8">
        <f t="shared" ca="1" si="426"/>
        <v>7</v>
      </c>
      <c r="E2803" s="50">
        <f t="shared" ca="1" si="420"/>
        <v>7</v>
      </c>
      <c r="F2803" s="2" t="str">
        <f t="shared" ca="1" si="427"/>
        <v/>
      </c>
      <c r="BD2803" s="49">
        <f t="shared" ca="1" si="422"/>
        <v>4473.5</v>
      </c>
      <c r="BE2803" s="3">
        <f t="shared" ca="1" si="421"/>
        <v>0.44729999999999998</v>
      </c>
      <c r="BF2803" s="3">
        <f t="shared" ca="1" si="423"/>
        <v>-0.13248586824472414</v>
      </c>
      <c r="BG2803" s="9">
        <f t="shared" ca="1" si="424"/>
        <v>7</v>
      </c>
      <c r="BH2803" s="6">
        <f ca="1">IF(ISNUMBER('Descriptive Stats'!BF2803),'Descriptive Stats'!BF2803,#N/A)</f>
        <v>-0.13248586824472414</v>
      </c>
      <c r="BI2803" s="6">
        <f ca="1">IF(ISNUMBER('Descriptive Stats'!E2803),'Descriptive Stats'!E2803,#N/A)</f>
        <v>7</v>
      </c>
    </row>
    <row r="2804" spans="1:61" ht="14.4" x14ac:dyDescent="0.3">
      <c r="A2804" s="2">
        <f>ROW()</f>
        <v>2804</v>
      </c>
      <c r="B2804" s="56"/>
      <c r="C2804" s="8">
        <f t="shared" ca="1" si="425"/>
        <v>19</v>
      </c>
      <c r="D2804" s="8">
        <f t="shared" ca="1" si="426"/>
        <v>7</v>
      </c>
      <c r="E2804" s="50">
        <f t="shared" ca="1" si="420"/>
        <v>19</v>
      </c>
      <c r="F2804" s="2" t="str">
        <f t="shared" ca="1" si="427"/>
        <v>X</v>
      </c>
      <c r="BD2804" s="49">
        <f t="shared" ca="1" si="422"/>
        <v>5294</v>
      </c>
      <c r="BE2804" s="3">
        <f t="shared" ca="1" si="421"/>
        <v>0.52934999999999999</v>
      </c>
      <c r="BF2804" s="3">
        <f t="shared" ca="1" si="423"/>
        <v>7.3636031452008061E-2</v>
      </c>
      <c r="BG2804" s="9">
        <f t="shared" ca="1" si="424"/>
        <v>19</v>
      </c>
      <c r="BH2804" s="6">
        <f ca="1">IF(ISNUMBER('Descriptive Stats'!BF2804),'Descriptive Stats'!BF2804,#N/A)</f>
        <v>7.3636031452008061E-2</v>
      </c>
      <c r="BI2804" s="6">
        <f ca="1">IF(ISNUMBER('Descriptive Stats'!E2804),'Descriptive Stats'!E2804,#N/A)</f>
        <v>19</v>
      </c>
    </row>
    <row r="2805" spans="1:61" ht="14.4" x14ac:dyDescent="0.3">
      <c r="A2805" s="2">
        <f>ROW()</f>
        <v>2805</v>
      </c>
      <c r="B2805" s="56"/>
      <c r="C2805" s="8">
        <f t="shared" ca="1" si="425"/>
        <v>7</v>
      </c>
      <c r="D2805" s="8">
        <f t="shared" ca="1" si="426"/>
        <v>19</v>
      </c>
      <c r="E2805" s="50">
        <f t="shared" ca="1" si="420"/>
        <v>0</v>
      </c>
      <c r="F2805" s="2" t="str">
        <f t="shared" ca="1" si="427"/>
        <v/>
      </c>
      <c r="BD2805" s="49">
        <f t="shared" ca="1" si="422"/>
        <v>815.5</v>
      </c>
      <c r="BE2805" s="3">
        <f t="shared" ca="1" si="421"/>
        <v>8.1500000000000003E-2</v>
      </c>
      <c r="BF2805" s="3">
        <f t="shared" ca="1" si="423"/>
        <v>-1.3950525282585462</v>
      </c>
      <c r="BG2805" s="9">
        <f t="shared" ca="1" si="424"/>
        <v>0</v>
      </c>
      <c r="BH2805" s="6">
        <f ca="1">IF(ISNUMBER('Descriptive Stats'!BF2805),'Descriptive Stats'!BF2805,#N/A)</f>
        <v>-1.3950525282585462</v>
      </c>
      <c r="BI2805" s="6">
        <f ca="1">IF(ISNUMBER('Descriptive Stats'!E2805),'Descriptive Stats'!E2805,#N/A)</f>
        <v>0</v>
      </c>
    </row>
    <row r="2806" spans="1:61" ht="14.4" x14ac:dyDescent="0.3">
      <c r="A2806" s="2">
        <f>ROW()</f>
        <v>2806</v>
      </c>
      <c r="B2806" s="56"/>
      <c r="C2806" s="8">
        <f t="shared" ca="1" si="425"/>
        <v>4</v>
      </c>
      <c r="D2806" s="8">
        <f t="shared" ca="1" si="426"/>
        <v>0</v>
      </c>
      <c r="E2806" s="50">
        <f t="shared" ca="1" si="420"/>
        <v>2</v>
      </c>
      <c r="F2806" s="2" t="str">
        <f t="shared" ca="1" si="427"/>
        <v/>
      </c>
      <c r="BD2806" s="49">
        <f t="shared" ca="1" si="422"/>
        <v>2595</v>
      </c>
      <c r="BE2806" s="3">
        <f t="shared" ca="1" si="421"/>
        <v>0.25945000000000001</v>
      </c>
      <c r="BF2806" s="3">
        <f t="shared" ca="1" si="423"/>
        <v>-0.6450419512753276</v>
      </c>
      <c r="BG2806" s="9">
        <f t="shared" ca="1" si="424"/>
        <v>2</v>
      </c>
      <c r="BH2806" s="6">
        <f ca="1">IF(ISNUMBER('Descriptive Stats'!BF2806),'Descriptive Stats'!BF2806,#N/A)</f>
        <v>-0.6450419512753276</v>
      </c>
      <c r="BI2806" s="6">
        <f ca="1">IF(ISNUMBER('Descriptive Stats'!E2806),'Descriptive Stats'!E2806,#N/A)</f>
        <v>2</v>
      </c>
    </row>
    <row r="2807" spans="1:61" ht="14.4" x14ac:dyDescent="0.3">
      <c r="A2807" s="2">
        <f>ROW()</f>
        <v>2807</v>
      </c>
      <c r="B2807" s="56"/>
      <c r="C2807" s="8">
        <f t="shared" ca="1" si="425"/>
        <v>3</v>
      </c>
      <c r="D2807" s="8">
        <f t="shared" ca="1" si="426"/>
        <v>2</v>
      </c>
      <c r="E2807" s="50">
        <f t="shared" ca="1" si="420"/>
        <v>0</v>
      </c>
      <c r="F2807" s="2" t="str">
        <f t="shared" ca="1" si="427"/>
        <v/>
      </c>
      <c r="BD2807" s="49">
        <f t="shared" ca="1" si="422"/>
        <v>815.5</v>
      </c>
      <c r="BE2807" s="3">
        <f t="shared" ca="1" si="421"/>
        <v>8.1500000000000003E-2</v>
      </c>
      <c r="BF2807" s="3">
        <f t="shared" ca="1" si="423"/>
        <v>-1.3950525282585462</v>
      </c>
      <c r="BG2807" s="9">
        <f t="shared" ca="1" si="424"/>
        <v>0</v>
      </c>
      <c r="BH2807" s="6">
        <f ca="1">IF(ISNUMBER('Descriptive Stats'!BF2807),'Descriptive Stats'!BF2807,#N/A)</f>
        <v>-1.3950525282585462</v>
      </c>
      <c r="BI2807" s="6">
        <f ca="1">IF(ISNUMBER('Descriptive Stats'!E2807),'Descriptive Stats'!E2807,#N/A)</f>
        <v>0</v>
      </c>
    </row>
    <row r="2808" spans="1:61" ht="14.4" x14ac:dyDescent="0.3">
      <c r="A2808" s="2">
        <f>ROW()</f>
        <v>2808</v>
      </c>
      <c r="B2808" s="56"/>
      <c r="C2808" s="8">
        <f t="shared" ca="1" si="425"/>
        <v>15</v>
      </c>
      <c r="D2808" s="8">
        <f t="shared" ca="1" si="426"/>
        <v>0</v>
      </c>
      <c r="E2808" s="50">
        <f t="shared" ca="1" si="420"/>
        <v>6</v>
      </c>
      <c r="F2808" s="2" t="str">
        <f t="shared" ca="1" si="427"/>
        <v/>
      </c>
      <c r="BD2808" s="49">
        <f t="shared" ca="1" si="422"/>
        <v>3900</v>
      </c>
      <c r="BE2808" s="3">
        <f t="shared" ca="1" si="421"/>
        <v>0.38995000000000002</v>
      </c>
      <c r="BF2808" s="3">
        <f t="shared" ca="1" si="423"/>
        <v>-0.2794493539703507</v>
      </c>
      <c r="BG2808" s="9">
        <f t="shared" ca="1" si="424"/>
        <v>6</v>
      </c>
      <c r="BH2808" s="6">
        <f ca="1">IF(ISNUMBER('Descriptive Stats'!BF2808),'Descriptive Stats'!BF2808,#N/A)</f>
        <v>-0.2794493539703507</v>
      </c>
      <c r="BI2808" s="6">
        <f ca="1">IF(ISNUMBER('Descriptive Stats'!E2808),'Descriptive Stats'!E2808,#N/A)</f>
        <v>6</v>
      </c>
    </row>
    <row r="2809" spans="1:61" ht="14.4" x14ac:dyDescent="0.3">
      <c r="A2809" s="2">
        <f>ROW()</f>
        <v>2809</v>
      </c>
      <c r="B2809" s="56"/>
      <c r="C2809" s="8">
        <f t="shared" ca="1" si="425"/>
        <v>5</v>
      </c>
      <c r="D2809" s="8">
        <f t="shared" ca="1" si="426"/>
        <v>6</v>
      </c>
      <c r="E2809" s="50">
        <f t="shared" ca="1" si="420"/>
        <v>2</v>
      </c>
      <c r="F2809" s="2" t="str">
        <f t="shared" ca="1" si="427"/>
        <v/>
      </c>
      <c r="BD2809" s="49">
        <f t="shared" ca="1" si="422"/>
        <v>2595</v>
      </c>
      <c r="BE2809" s="3">
        <f t="shared" ca="1" si="421"/>
        <v>0.25945000000000001</v>
      </c>
      <c r="BF2809" s="3">
        <f t="shared" ca="1" si="423"/>
        <v>-0.6450419512753276</v>
      </c>
      <c r="BG2809" s="9">
        <f t="shared" ca="1" si="424"/>
        <v>2</v>
      </c>
      <c r="BH2809" s="6">
        <f ca="1">IF(ISNUMBER('Descriptive Stats'!BF2809),'Descriptive Stats'!BF2809,#N/A)</f>
        <v>-0.6450419512753276</v>
      </c>
      <c r="BI2809" s="6">
        <f ca="1">IF(ISNUMBER('Descriptive Stats'!E2809),'Descriptive Stats'!E2809,#N/A)</f>
        <v>2</v>
      </c>
    </row>
    <row r="2810" spans="1:61" ht="14.4" x14ac:dyDescent="0.3">
      <c r="A2810" s="2">
        <f>ROW()</f>
        <v>2810</v>
      </c>
      <c r="B2810" s="56"/>
      <c r="C2810" s="8">
        <f t="shared" ca="1" si="425"/>
        <v>21</v>
      </c>
      <c r="D2810" s="8">
        <f t="shared" ca="1" si="426"/>
        <v>2</v>
      </c>
      <c r="E2810" s="50">
        <f t="shared" ca="1" si="420"/>
        <v>0</v>
      </c>
      <c r="F2810" s="2" t="str">
        <f t="shared" ca="1" si="427"/>
        <v/>
      </c>
      <c r="BD2810" s="49">
        <f t="shared" ca="1" si="422"/>
        <v>815.5</v>
      </c>
      <c r="BE2810" s="3">
        <f t="shared" ca="1" si="421"/>
        <v>8.1500000000000003E-2</v>
      </c>
      <c r="BF2810" s="3">
        <f t="shared" ca="1" si="423"/>
        <v>-1.3950525282585462</v>
      </c>
      <c r="BG2810" s="9">
        <f t="shared" ca="1" si="424"/>
        <v>0</v>
      </c>
      <c r="BH2810" s="6">
        <f ca="1">IF(ISNUMBER('Descriptive Stats'!BF2810),'Descriptive Stats'!BF2810,#N/A)</f>
        <v>-1.3950525282585462</v>
      </c>
      <c r="BI2810" s="6">
        <f ca="1">IF(ISNUMBER('Descriptive Stats'!E2810),'Descriptive Stats'!E2810,#N/A)</f>
        <v>0</v>
      </c>
    </row>
    <row r="2811" spans="1:61" ht="14.4" x14ac:dyDescent="0.3">
      <c r="A2811" s="2">
        <f>ROW()</f>
        <v>2811</v>
      </c>
      <c r="B2811" s="56"/>
      <c r="C2811" s="8">
        <f t="shared" ca="1" si="425"/>
        <v>15</v>
      </c>
      <c r="D2811" s="8">
        <f t="shared" ca="1" si="426"/>
        <v>0</v>
      </c>
      <c r="E2811" s="50">
        <f t="shared" ca="1" si="420"/>
        <v>1</v>
      </c>
      <c r="F2811" s="2" t="str">
        <f t="shared" ca="1" si="427"/>
        <v/>
      </c>
      <c r="BD2811" s="49">
        <f t="shared" ca="1" si="422"/>
        <v>1871</v>
      </c>
      <c r="BE2811" s="3">
        <f t="shared" ca="1" si="421"/>
        <v>0.18704999999999999</v>
      </c>
      <c r="BF2811" s="3">
        <f t="shared" ca="1" si="423"/>
        <v>-0.88881967520906158</v>
      </c>
      <c r="BG2811" s="9">
        <f t="shared" ca="1" si="424"/>
        <v>1</v>
      </c>
      <c r="BH2811" s="6">
        <f ca="1">IF(ISNUMBER('Descriptive Stats'!BF2811),'Descriptive Stats'!BF2811,#N/A)</f>
        <v>-0.88881967520906158</v>
      </c>
      <c r="BI2811" s="6">
        <f ca="1">IF(ISNUMBER('Descriptive Stats'!E2811),'Descriptive Stats'!E2811,#N/A)</f>
        <v>1</v>
      </c>
    </row>
    <row r="2812" spans="1:61" ht="14.4" x14ac:dyDescent="0.3">
      <c r="A2812" s="2">
        <f>ROW()</f>
        <v>2812</v>
      </c>
      <c r="B2812" s="56"/>
      <c r="C2812" s="8">
        <f t="shared" ca="1" si="425"/>
        <v>12</v>
      </c>
      <c r="D2812" s="8">
        <f t="shared" ca="1" si="426"/>
        <v>1</v>
      </c>
      <c r="E2812" s="50">
        <f t="shared" ca="1" si="420"/>
        <v>6</v>
      </c>
      <c r="F2812" s="2" t="str">
        <f t="shared" ca="1" si="427"/>
        <v/>
      </c>
      <c r="BD2812" s="49">
        <f t="shared" ca="1" si="422"/>
        <v>3900</v>
      </c>
      <c r="BE2812" s="3">
        <f t="shared" ca="1" si="421"/>
        <v>0.38995000000000002</v>
      </c>
      <c r="BF2812" s="3">
        <f t="shared" ca="1" si="423"/>
        <v>-0.2794493539703507</v>
      </c>
      <c r="BG2812" s="9">
        <f t="shared" ca="1" si="424"/>
        <v>6</v>
      </c>
      <c r="BH2812" s="6">
        <f ca="1">IF(ISNUMBER('Descriptive Stats'!BF2812),'Descriptive Stats'!BF2812,#N/A)</f>
        <v>-0.2794493539703507</v>
      </c>
      <c r="BI2812" s="6">
        <f ca="1">IF(ISNUMBER('Descriptive Stats'!E2812),'Descriptive Stats'!E2812,#N/A)</f>
        <v>6</v>
      </c>
    </row>
    <row r="2813" spans="1:61" ht="14.4" x14ac:dyDescent="0.3">
      <c r="A2813" s="2">
        <f>ROW()</f>
        <v>2813</v>
      </c>
      <c r="B2813" s="56"/>
      <c r="C2813" s="8">
        <f t="shared" ca="1" si="425"/>
        <v>2</v>
      </c>
      <c r="D2813" s="8">
        <f t="shared" ca="1" si="426"/>
        <v>6</v>
      </c>
      <c r="E2813" s="50">
        <f t="shared" ca="1" si="420"/>
        <v>6</v>
      </c>
      <c r="F2813" s="2" t="str">
        <f t="shared" ca="1" si="427"/>
        <v/>
      </c>
      <c r="BD2813" s="49">
        <f t="shared" ca="1" si="422"/>
        <v>3900</v>
      </c>
      <c r="BE2813" s="3">
        <f t="shared" ca="1" si="421"/>
        <v>0.38995000000000002</v>
      </c>
      <c r="BF2813" s="3">
        <f t="shared" ca="1" si="423"/>
        <v>-0.2794493539703507</v>
      </c>
      <c r="BG2813" s="9">
        <f t="shared" ca="1" si="424"/>
        <v>6</v>
      </c>
      <c r="BH2813" s="6">
        <f ca="1">IF(ISNUMBER('Descriptive Stats'!BF2813),'Descriptive Stats'!BF2813,#N/A)</f>
        <v>-0.2794493539703507</v>
      </c>
      <c r="BI2813" s="6">
        <f ca="1">IF(ISNUMBER('Descriptive Stats'!E2813),'Descriptive Stats'!E2813,#N/A)</f>
        <v>6</v>
      </c>
    </row>
    <row r="2814" spans="1:61" ht="14.4" x14ac:dyDescent="0.3">
      <c r="A2814" s="2">
        <f>ROW()</f>
        <v>2814</v>
      </c>
      <c r="B2814" s="56"/>
      <c r="C2814" s="8">
        <f t="shared" ca="1" si="425"/>
        <v>16</v>
      </c>
      <c r="D2814" s="8">
        <f t="shared" ca="1" si="426"/>
        <v>6</v>
      </c>
      <c r="E2814" s="50">
        <f t="shared" ca="1" si="420"/>
        <v>0</v>
      </c>
      <c r="F2814" s="2" t="str">
        <f t="shared" ca="1" si="427"/>
        <v/>
      </c>
      <c r="BD2814" s="49">
        <f t="shared" ca="1" si="422"/>
        <v>815.5</v>
      </c>
      <c r="BE2814" s="3">
        <f t="shared" ca="1" si="421"/>
        <v>8.1500000000000003E-2</v>
      </c>
      <c r="BF2814" s="3">
        <f t="shared" ca="1" si="423"/>
        <v>-1.3950525282585462</v>
      </c>
      <c r="BG2814" s="9">
        <f t="shared" ca="1" si="424"/>
        <v>0</v>
      </c>
      <c r="BH2814" s="6">
        <f ca="1">IF(ISNUMBER('Descriptive Stats'!BF2814),'Descriptive Stats'!BF2814,#N/A)</f>
        <v>-1.3950525282585462</v>
      </c>
      <c r="BI2814" s="6">
        <f ca="1">IF(ISNUMBER('Descriptive Stats'!E2814),'Descriptive Stats'!E2814,#N/A)</f>
        <v>0</v>
      </c>
    </row>
    <row r="2815" spans="1:61" ht="14.4" x14ac:dyDescent="0.3">
      <c r="A2815" s="2">
        <f>ROW()</f>
        <v>2815</v>
      </c>
      <c r="B2815" s="56"/>
      <c r="C2815" s="8">
        <f t="shared" ca="1" si="425"/>
        <v>20</v>
      </c>
      <c r="D2815" s="8">
        <f t="shared" ca="1" si="426"/>
        <v>0</v>
      </c>
      <c r="E2815" s="50">
        <f t="shared" ca="1" si="420"/>
        <v>15</v>
      </c>
      <c r="F2815" s="2" t="str">
        <f t="shared" ca="1" si="427"/>
        <v/>
      </c>
      <c r="BD2815" s="49">
        <f t="shared" ca="1" si="422"/>
        <v>5051.5</v>
      </c>
      <c r="BE2815" s="3">
        <f t="shared" ca="1" si="421"/>
        <v>0.50509999999999999</v>
      </c>
      <c r="BF2815" s="3">
        <f t="shared" ca="1" si="423"/>
        <v>1.2784152420787677E-2</v>
      </c>
      <c r="BG2815" s="9">
        <f t="shared" ca="1" si="424"/>
        <v>15</v>
      </c>
      <c r="BH2815" s="6">
        <f ca="1">IF(ISNUMBER('Descriptive Stats'!BF2815),'Descriptive Stats'!BF2815,#N/A)</f>
        <v>1.2784152420787677E-2</v>
      </c>
      <c r="BI2815" s="6">
        <f ca="1">IF(ISNUMBER('Descriptive Stats'!E2815),'Descriptive Stats'!E2815,#N/A)</f>
        <v>15</v>
      </c>
    </row>
    <row r="2816" spans="1:61" ht="14.4" x14ac:dyDescent="0.3">
      <c r="A2816" s="2">
        <f>ROW()</f>
        <v>2816</v>
      </c>
      <c r="B2816" s="56"/>
      <c r="C2816" s="8">
        <f t="shared" ca="1" si="425"/>
        <v>24</v>
      </c>
      <c r="D2816" s="8">
        <f t="shared" ca="1" si="426"/>
        <v>15</v>
      </c>
      <c r="E2816" s="50">
        <f t="shared" ca="1" si="420"/>
        <v>0</v>
      </c>
      <c r="F2816" s="2" t="str">
        <f t="shared" ca="1" si="427"/>
        <v/>
      </c>
      <c r="BD2816" s="49">
        <f t="shared" ca="1" si="422"/>
        <v>815.5</v>
      </c>
      <c r="BE2816" s="3">
        <f t="shared" ca="1" si="421"/>
        <v>8.1500000000000003E-2</v>
      </c>
      <c r="BF2816" s="3">
        <f t="shared" ca="1" si="423"/>
        <v>-1.3950525282585462</v>
      </c>
      <c r="BG2816" s="9">
        <f t="shared" ca="1" si="424"/>
        <v>0</v>
      </c>
      <c r="BH2816" s="6">
        <f ca="1">IF(ISNUMBER('Descriptive Stats'!BF2816),'Descriptive Stats'!BF2816,#N/A)</f>
        <v>-1.3950525282585462</v>
      </c>
      <c r="BI2816" s="6">
        <f ca="1">IF(ISNUMBER('Descriptive Stats'!E2816),'Descriptive Stats'!E2816,#N/A)</f>
        <v>0</v>
      </c>
    </row>
    <row r="2817" spans="1:61" ht="14.4" x14ac:dyDescent="0.3">
      <c r="A2817" s="2">
        <f>ROW()</f>
        <v>2817</v>
      </c>
      <c r="B2817" s="56"/>
      <c r="C2817" s="8">
        <f t="shared" ca="1" si="425"/>
        <v>14</v>
      </c>
      <c r="D2817" s="8">
        <f t="shared" ca="1" si="426"/>
        <v>0</v>
      </c>
      <c r="E2817" s="50">
        <f t="shared" ca="1" si="420"/>
        <v>0</v>
      </c>
      <c r="F2817" s="2" t="str">
        <f t="shared" ca="1" si="427"/>
        <v/>
      </c>
      <c r="BD2817" s="49">
        <f t="shared" ca="1" si="422"/>
        <v>815.5</v>
      </c>
      <c r="BE2817" s="3">
        <f t="shared" ca="1" si="421"/>
        <v>8.1500000000000003E-2</v>
      </c>
      <c r="BF2817" s="3">
        <f t="shared" ca="1" si="423"/>
        <v>-1.3950525282585462</v>
      </c>
      <c r="BG2817" s="9">
        <f t="shared" ca="1" si="424"/>
        <v>0</v>
      </c>
      <c r="BH2817" s="6">
        <f ca="1">IF(ISNUMBER('Descriptive Stats'!BF2817),'Descriptive Stats'!BF2817,#N/A)</f>
        <v>-1.3950525282585462</v>
      </c>
      <c r="BI2817" s="6">
        <f ca="1">IF(ISNUMBER('Descriptive Stats'!E2817),'Descriptive Stats'!E2817,#N/A)</f>
        <v>0</v>
      </c>
    </row>
    <row r="2818" spans="1:61" ht="14.4" x14ac:dyDescent="0.3">
      <c r="A2818" s="2">
        <f>ROW()</f>
        <v>2818</v>
      </c>
      <c r="B2818" s="56"/>
      <c r="C2818" s="8">
        <f t="shared" ca="1" si="425"/>
        <v>15</v>
      </c>
      <c r="D2818" s="8">
        <f t="shared" ca="1" si="426"/>
        <v>0</v>
      </c>
      <c r="E2818" s="50">
        <f t="shared" ca="1" si="420"/>
        <v>6</v>
      </c>
      <c r="F2818" s="2" t="str">
        <f t="shared" ca="1" si="427"/>
        <v/>
      </c>
      <c r="BD2818" s="49">
        <f t="shared" ca="1" si="422"/>
        <v>3900</v>
      </c>
      <c r="BE2818" s="3">
        <f t="shared" ca="1" si="421"/>
        <v>0.38995000000000002</v>
      </c>
      <c r="BF2818" s="3">
        <f t="shared" ca="1" si="423"/>
        <v>-0.2794493539703507</v>
      </c>
      <c r="BG2818" s="9">
        <f t="shared" ca="1" si="424"/>
        <v>6</v>
      </c>
      <c r="BH2818" s="6">
        <f ca="1">IF(ISNUMBER('Descriptive Stats'!BF2818),'Descriptive Stats'!BF2818,#N/A)</f>
        <v>-0.2794493539703507</v>
      </c>
      <c r="BI2818" s="6">
        <f ca="1">IF(ISNUMBER('Descriptive Stats'!E2818),'Descriptive Stats'!E2818,#N/A)</f>
        <v>6</v>
      </c>
    </row>
    <row r="2819" spans="1:61" ht="14.4" x14ac:dyDescent="0.3">
      <c r="A2819" s="2">
        <f>ROW()</f>
        <v>2819</v>
      </c>
      <c r="B2819" s="56"/>
      <c r="C2819" s="8">
        <f t="shared" ca="1" si="425"/>
        <v>16</v>
      </c>
      <c r="D2819" s="8">
        <f t="shared" ca="1" si="426"/>
        <v>6</v>
      </c>
      <c r="E2819" s="50">
        <f t="shared" ref="E2819:E2882" ca="1" si="428">IF(0=MOD(ROW(),$J$1),AVERAGE(OFFSET($D$2,ROW()-$J$1,0,$J$1,1)),"")</f>
        <v>0</v>
      </c>
      <c r="F2819" s="2" t="str">
        <f t="shared" ca="1" si="427"/>
        <v/>
      </c>
      <c r="BD2819" s="49">
        <f t="shared" ca="1" si="422"/>
        <v>815.5</v>
      </c>
      <c r="BE2819" s="3">
        <f t="shared" ca="1" si="421"/>
        <v>8.1500000000000003E-2</v>
      </c>
      <c r="BF2819" s="3">
        <f t="shared" ca="1" si="423"/>
        <v>-1.3950525282585462</v>
      </c>
      <c r="BG2819" s="9">
        <f t="shared" ca="1" si="424"/>
        <v>0</v>
      </c>
      <c r="BH2819" s="6">
        <f ca="1">IF(ISNUMBER('Descriptive Stats'!BF2819),'Descriptive Stats'!BF2819,#N/A)</f>
        <v>-1.3950525282585462</v>
      </c>
      <c r="BI2819" s="6">
        <f ca="1">IF(ISNUMBER('Descriptive Stats'!E2819),'Descriptive Stats'!E2819,#N/A)</f>
        <v>0</v>
      </c>
    </row>
    <row r="2820" spans="1:61" ht="14.4" x14ac:dyDescent="0.3">
      <c r="A2820" s="2">
        <f>ROW()</f>
        <v>2820</v>
      </c>
      <c r="B2820" s="56"/>
      <c r="C2820" s="8">
        <f t="shared" ca="1" si="425"/>
        <v>15</v>
      </c>
      <c r="D2820" s="8">
        <f t="shared" ca="1" si="426"/>
        <v>0</v>
      </c>
      <c r="E2820" s="50">
        <f t="shared" ca="1" si="428"/>
        <v>3</v>
      </c>
      <c r="F2820" s="2" t="str">
        <f t="shared" ca="1" si="427"/>
        <v/>
      </c>
      <c r="BD2820" s="49">
        <f t="shared" ca="1" si="422"/>
        <v>3200</v>
      </c>
      <c r="BE2820" s="3">
        <f t="shared" ca="1" si="421"/>
        <v>0.31995000000000001</v>
      </c>
      <c r="BF2820" s="3">
        <f t="shared" ca="1" si="423"/>
        <v>-0.46783862043457014</v>
      </c>
      <c r="BG2820" s="9">
        <f t="shared" ca="1" si="424"/>
        <v>3</v>
      </c>
      <c r="BH2820" s="6">
        <f ca="1">IF(ISNUMBER('Descriptive Stats'!BF2820),'Descriptive Stats'!BF2820,#N/A)</f>
        <v>-0.46783862043457014</v>
      </c>
      <c r="BI2820" s="6">
        <f ca="1">IF(ISNUMBER('Descriptive Stats'!E2820),'Descriptive Stats'!E2820,#N/A)</f>
        <v>3</v>
      </c>
    </row>
    <row r="2821" spans="1:61" ht="14.4" x14ac:dyDescent="0.3">
      <c r="A2821" s="2">
        <f>ROW()</f>
        <v>2821</v>
      </c>
      <c r="B2821" s="56"/>
      <c r="C2821" s="8">
        <f t="shared" ca="1" si="425"/>
        <v>10</v>
      </c>
      <c r="D2821" s="8">
        <f t="shared" ca="1" si="426"/>
        <v>3</v>
      </c>
      <c r="E2821" s="50">
        <f t="shared" ca="1" si="428"/>
        <v>7</v>
      </c>
      <c r="F2821" s="2" t="str">
        <f t="shared" ca="1" si="427"/>
        <v/>
      </c>
      <c r="BD2821" s="49">
        <f t="shared" ca="1" si="422"/>
        <v>4473.5</v>
      </c>
      <c r="BE2821" s="3">
        <f t="shared" ca="1" si="421"/>
        <v>0.44729999999999998</v>
      </c>
      <c r="BF2821" s="3">
        <f t="shared" ca="1" si="423"/>
        <v>-0.13248586824472414</v>
      </c>
      <c r="BG2821" s="9">
        <f t="shared" ca="1" si="424"/>
        <v>7</v>
      </c>
      <c r="BH2821" s="6">
        <f ca="1">IF(ISNUMBER('Descriptive Stats'!BF2821),'Descriptive Stats'!BF2821,#N/A)</f>
        <v>-0.13248586824472414</v>
      </c>
      <c r="BI2821" s="6">
        <f ca="1">IF(ISNUMBER('Descriptive Stats'!E2821),'Descriptive Stats'!E2821,#N/A)</f>
        <v>7</v>
      </c>
    </row>
    <row r="2822" spans="1:61" ht="14.4" x14ac:dyDescent="0.3">
      <c r="A2822" s="2">
        <f>ROW()</f>
        <v>2822</v>
      </c>
      <c r="B2822" s="56"/>
      <c r="C2822" s="8">
        <f t="shared" ca="1" si="425"/>
        <v>19</v>
      </c>
      <c r="D2822" s="8">
        <f t="shared" ca="1" si="426"/>
        <v>7</v>
      </c>
      <c r="E2822" s="50">
        <f t="shared" ca="1" si="428"/>
        <v>0</v>
      </c>
      <c r="F2822" s="2" t="str">
        <f t="shared" ca="1" si="427"/>
        <v/>
      </c>
      <c r="BD2822" s="49">
        <f t="shared" ca="1" si="422"/>
        <v>815.5</v>
      </c>
      <c r="BE2822" s="3">
        <f t="shared" ca="1" si="421"/>
        <v>8.1500000000000003E-2</v>
      </c>
      <c r="BF2822" s="3">
        <f t="shared" ca="1" si="423"/>
        <v>-1.3950525282585462</v>
      </c>
      <c r="BG2822" s="9">
        <f t="shared" ca="1" si="424"/>
        <v>0</v>
      </c>
      <c r="BH2822" s="6">
        <f ca="1">IF(ISNUMBER('Descriptive Stats'!BF2822),'Descriptive Stats'!BF2822,#N/A)</f>
        <v>-1.3950525282585462</v>
      </c>
      <c r="BI2822" s="6">
        <f ca="1">IF(ISNUMBER('Descriptive Stats'!E2822),'Descriptive Stats'!E2822,#N/A)</f>
        <v>0</v>
      </c>
    </row>
    <row r="2823" spans="1:61" ht="14.4" x14ac:dyDescent="0.3">
      <c r="A2823" s="2">
        <f>ROW()</f>
        <v>2823</v>
      </c>
      <c r="B2823" s="56"/>
      <c r="C2823" s="8">
        <f t="shared" ca="1" si="425"/>
        <v>22</v>
      </c>
      <c r="D2823" s="8">
        <f t="shared" ca="1" si="426"/>
        <v>0</v>
      </c>
      <c r="E2823" s="50">
        <f t="shared" ca="1" si="428"/>
        <v>0</v>
      </c>
      <c r="F2823" s="2" t="str">
        <f t="shared" ca="1" si="427"/>
        <v/>
      </c>
      <c r="BD2823" s="49">
        <f t="shared" ca="1" si="422"/>
        <v>815.5</v>
      </c>
      <c r="BE2823" s="3">
        <f t="shared" ref="BE2823:BE2886" ca="1" si="429">IF(ISNUMBER(BD2823),(BD2823-0.5)/$BK$4,"")</f>
        <v>8.1500000000000003E-2</v>
      </c>
      <c r="BF2823" s="3">
        <f t="shared" ca="1" si="423"/>
        <v>-1.3950525282585462</v>
      </c>
      <c r="BG2823" s="9">
        <f t="shared" ca="1" si="424"/>
        <v>0</v>
      </c>
      <c r="BH2823" s="6">
        <f ca="1">IF(ISNUMBER('Descriptive Stats'!BF2823),'Descriptive Stats'!BF2823,#N/A)</f>
        <v>-1.3950525282585462</v>
      </c>
      <c r="BI2823" s="6">
        <f ca="1">IF(ISNUMBER('Descriptive Stats'!E2823),'Descriptive Stats'!E2823,#N/A)</f>
        <v>0</v>
      </c>
    </row>
    <row r="2824" spans="1:61" ht="14.4" x14ac:dyDescent="0.3">
      <c r="A2824" s="2">
        <f>ROW()</f>
        <v>2824</v>
      </c>
      <c r="B2824" s="56"/>
      <c r="C2824" s="8">
        <f t="shared" ca="1" si="425"/>
        <v>18</v>
      </c>
      <c r="D2824" s="8">
        <f t="shared" ca="1" si="426"/>
        <v>0</v>
      </c>
      <c r="E2824" s="50">
        <f t="shared" ca="1" si="428"/>
        <v>19</v>
      </c>
      <c r="F2824" s="2" t="str">
        <f t="shared" ca="1" si="427"/>
        <v>X</v>
      </c>
      <c r="BD2824" s="49">
        <f t="shared" ref="BD2824:BD2887" ca="1" si="430">IF(ISNUMBER(BG2824),_xlfn.RANK.AVG(BG2824,$BG$2:$BG$5414,1),"")</f>
        <v>5294</v>
      </c>
      <c r="BE2824" s="3">
        <f t="shared" ca="1" si="429"/>
        <v>0.52934999999999999</v>
      </c>
      <c r="BF2824" s="3">
        <f t="shared" ca="1" si="423"/>
        <v>7.3636031452008061E-2</v>
      </c>
      <c r="BG2824" s="9">
        <f t="shared" ca="1" si="424"/>
        <v>19</v>
      </c>
      <c r="BH2824" s="6">
        <f ca="1">IF(ISNUMBER('Descriptive Stats'!BF2824),'Descriptive Stats'!BF2824,#N/A)</f>
        <v>7.3636031452008061E-2</v>
      </c>
      <c r="BI2824" s="6">
        <f ca="1">IF(ISNUMBER('Descriptive Stats'!E2824),'Descriptive Stats'!E2824,#N/A)</f>
        <v>19</v>
      </c>
    </row>
    <row r="2825" spans="1:61" ht="14.4" x14ac:dyDescent="0.3">
      <c r="A2825" s="2">
        <f>ROW()</f>
        <v>2825</v>
      </c>
      <c r="B2825" s="56"/>
      <c r="C2825" s="8">
        <f t="shared" ca="1" si="425"/>
        <v>7</v>
      </c>
      <c r="D2825" s="8">
        <f t="shared" ca="1" si="426"/>
        <v>19</v>
      </c>
      <c r="E2825" s="50">
        <f t="shared" ca="1" si="428"/>
        <v>4</v>
      </c>
      <c r="F2825" s="2" t="str">
        <f t="shared" ca="1" si="427"/>
        <v/>
      </c>
      <c r="BD2825" s="49">
        <f t="shared" ca="1" si="430"/>
        <v>3442</v>
      </c>
      <c r="BE2825" s="3">
        <f t="shared" ca="1" si="429"/>
        <v>0.34415000000000001</v>
      </c>
      <c r="BF2825" s="3">
        <f t="shared" ref="BF2825:BF2888" ca="1" si="431">IF(ISNUMBER(BE2825),_xlfn.NORM.INV(BE2825,0,1),"")</f>
        <v>-0.40116316278173481</v>
      </c>
      <c r="BG2825" s="9">
        <f t="shared" ref="BG2825:BG2888" ca="1" si="432">IF(ISNUMBER(E2825),E2825,"")</f>
        <v>4</v>
      </c>
      <c r="BH2825" s="6">
        <f ca="1">IF(ISNUMBER('Descriptive Stats'!BF2825),'Descriptive Stats'!BF2825,#N/A)</f>
        <v>-0.40116316278173481</v>
      </c>
      <c r="BI2825" s="6">
        <f ca="1">IF(ISNUMBER('Descriptive Stats'!E2825),'Descriptive Stats'!E2825,#N/A)</f>
        <v>4</v>
      </c>
    </row>
    <row r="2826" spans="1:61" ht="14.4" x14ac:dyDescent="0.3">
      <c r="A2826" s="2">
        <f>ROW()</f>
        <v>2826</v>
      </c>
      <c r="B2826" s="56"/>
      <c r="C2826" s="8">
        <f t="shared" ca="1" si="425"/>
        <v>13</v>
      </c>
      <c r="D2826" s="8">
        <f t="shared" ca="1" si="426"/>
        <v>4</v>
      </c>
      <c r="E2826" s="50">
        <f t="shared" ca="1" si="428"/>
        <v>0</v>
      </c>
      <c r="F2826" s="2" t="str">
        <f t="shared" ca="1" si="427"/>
        <v/>
      </c>
      <c r="BD2826" s="49">
        <f t="shared" ca="1" si="430"/>
        <v>815.5</v>
      </c>
      <c r="BE2826" s="3">
        <f t="shared" ca="1" si="429"/>
        <v>8.1500000000000003E-2</v>
      </c>
      <c r="BF2826" s="3">
        <f t="shared" ca="1" si="431"/>
        <v>-1.3950525282585462</v>
      </c>
      <c r="BG2826" s="9">
        <f t="shared" ca="1" si="432"/>
        <v>0</v>
      </c>
      <c r="BH2826" s="6">
        <f ca="1">IF(ISNUMBER('Descriptive Stats'!BF2826),'Descriptive Stats'!BF2826,#N/A)</f>
        <v>-1.3950525282585462</v>
      </c>
      <c r="BI2826" s="6">
        <f ca="1">IF(ISNUMBER('Descriptive Stats'!E2826),'Descriptive Stats'!E2826,#N/A)</f>
        <v>0</v>
      </c>
    </row>
    <row r="2827" spans="1:61" ht="14.4" x14ac:dyDescent="0.3">
      <c r="A2827" s="2">
        <f>ROW()</f>
        <v>2827</v>
      </c>
      <c r="B2827" s="56"/>
      <c r="C2827" s="8">
        <f t="shared" ca="1" si="425"/>
        <v>4</v>
      </c>
      <c r="D2827" s="8">
        <f t="shared" ca="1" si="426"/>
        <v>0</v>
      </c>
      <c r="E2827" s="50">
        <f t="shared" ca="1" si="428"/>
        <v>0</v>
      </c>
      <c r="F2827" s="2" t="str">
        <f t="shared" ca="1" si="427"/>
        <v/>
      </c>
      <c r="BD2827" s="49">
        <f t="shared" ca="1" si="430"/>
        <v>815.5</v>
      </c>
      <c r="BE2827" s="3">
        <f t="shared" ca="1" si="429"/>
        <v>8.1500000000000003E-2</v>
      </c>
      <c r="BF2827" s="3">
        <f t="shared" ca="1" si="431"/>
        <v>-1.3950525282585462</v>
      </c>
      <c r="BG2827" s="9">
        <f t="shared" ca="1" si="432"/>
        <v>0</v>
      </c>
      <c r="BH2827" s="6">
        <f ca="1">IF(ISNUMBER('Descriptive Stats'!BF2827),'Descriptive Stats'!BF2827,#N/A)</f>
        <v>-1.3950525282585462</v>
      </c>
      <c r="BI2827" s="6">
        <f ca="1">IF(ISNUMBER('Descriptive Stats'!E2827),'Descriptive Stats'!E2827,#N/A)</f>
        <v>0</v>
      </c>
    </row>
    <row r="2828" spans="1:61" ht="14.4" x14ac:dyDescent="0.3">
      <c r="A2828" s="2">
        <f>ROW()</f>
        <v>2828</v>
      </c>
      <c r="B2828" s="56"/>
      <c r="C2828" s="8">
        <f t="shared" ca="1" si="425"/>
        <v>11</v>
      </c>
      <c r="D2828" s="8">
        <f t="shared" ca="1" si="426"/>
        <v>0</v>
      </c>
      <c r="E2828" s="50">
        <f t="shared" ca="1" si="428"/>
        <v>19</v>
      </c>
      <c r="F2828" s="2" t="str">
        <f t="shared" ca="1" si="427"/>
        <v>X</v>
      </c>
      <c r="BD2828" s="49">
        <f t="shared" ca="1" si="430"/>
        <v>5294</v>
      </c>
      <c r="BE2828" s="3">
        <f t="shared" ca="1" si="429"/>
        <v>0.52934999999999999</v>
      </c>
      <c r="BF2828" s="3">
        <f t="shared" ca="1" si="431"/>
        <v>7.3636031452008061E-2</v>
      </c>
      <c r="BG2828" s="9">
        <f t="shared" ca="1" si="432"/>
        <v>19</v>
      </c>
      <c r="BH2828" s="6">
        <f ca="1">IF(ISNUMBER('Descriptive Stats'!BF2828),'Descriptive Stats'!BF2828,#N/A)</f>
        <v>7.3636031452008061E-2</v>
      </c>
      <c r="BI2828" s="6">
        <f ca="1">IF(ISNUMBER('Descriptive Stats'!E2828),'Descriptive Stats'!E2828,#N/A)</f>
        <v>19</v>
      </c>
    </row>
    <row r="2829" spans="1:61" ht="14.4" x14ac:dyDescent="0.3">
      <c r="A2829" s="2">
        <f>ROW()</f>
        <v>2829</v>
      </c>
      <c r="B2829" s="56"/>
      <c r="C2829" s="8">
        <f t="shared" ca="1" si="425"/>
        <v>7</v>
      </c>
      <c r="D2829" s="8">
        <f t="shared" ca="1" si="426"/>
        <v>19</v>
      </c>
      <c r="E2829" s="50">
        <f t="shared" ca="1" si="428"/>
        <v>7</v>
      </c>
      <c r="F2829" s="2" t="str">
        <f t="shared" ca="1" si="427"/>
        <v/>
      </c>
      <c r="BD2829" s="49">
        <f t="shared" ca="1" si="430"/>
        <v>4473.5</v>
      </c>
      <c r="BE2829" s="3">
        <f t="shared" ca="1" si="429"/>
        <v>0.44729999999999998</v>
      </c>
      <c r="BF2829" s="3">
        <f t="shared" ca="1" si="431"/>
        <v>-0.13248586824472414</v>
      </c>
      <c r="BG2829" s="9">
        <f t="shared" ca="1" si="432"/>
        <v>7</v>
      </c>
      <c r="BH2829" s="6">
        <f ca="1">IF(ISNUMBER('Descriptive Stats'!BF2829),'Descriptive Stats'!BF2829,#N/A)</f>
        <v>-0.13248586824472414</v>
      </c>
      <c r="BI2829" s="6">
        <f ca="1">IF(ISNUMBER('Descriptive Stats'!E2829),'Descriptive Stats'!E2829,#N/A)</f>
        <v>7</v>
      </c>
    </row>
    <row r="2830" spans="1:61" ht="14.4" x14ac:dyDescent="0.3">
      <c r="A2830" s="2">
        <f>ROW()</f>
        <v>2830</v>
      </c>
      <c r="B2830" s="56"/>
      <c r="C2830" s="8">
        <f t="shared" ca="1" si="425"/>
        <v>6</v>
      </c>
      <c r="D2830" s="8">
        <f t="shared" ca="1" si="426"/>
        <v>7</v>
      </c>
      <c r="E2830" s="50">
        <f t="shared" ca="1" si="428"/>
        <v>1</v>
      </c>
      <c r="F2830" s="2" t="str">
        <f t="shared" ca="1" si="427"/>
        <v/>
      </c>
      <c r="BD2830" s="49">
        <f t="shared" ca="1" si="430"/>
        <v>1871</v>
      </c>
      <c r="BE2830" s="3">
        <f t="shared" ca="1" si="429"/>
        <v>0.18704999999999999</v>
      </c>
      <c r="BF2830" s="3">
        <f t="shared" ca="1" si="431"/>
        <v>-0.88881967520906158</v>
      </c>
      <c r="BG2830" s="9">
        <f t="shared" ca="1" si="432"/>
        <v>1</v>
      </c>
      <c r="BH2830" s="6">
        <f ca="1">IF(ISNUMBER('Descriptive Stats'!BF2830),'Descriptive Stats'!BF2830,#N/A)</f>
        <v>-0.88881967520906158</v>
      </c>
      <c r="BI2830" s="6">
        <f ca="1">IF(ISNUMBER('Descriptive Stats'!E2830),'Descriptive Stats'!E2830,#N/A)</f>
        <v>1</v>
      </c>
    </row>
    <row r="2831" spans="1:61" ht="14.4" x14ac:dyDescent="0.3">
      <c r="A2831" s="2">
        <f>ROW()</f>
        <v>2831</v>
      </c>
      <c r="B2831" s="56"/>
      <c r="C2831" s="8">
        <f t="shared" ca="1" si="425"/>
        <v>12</v>
      </c>
      <c r="D2831" s="8">
        <f t="shared" ca="1" si="426"/>
        <v>1</v>
      </c>
      <c r="E2831" s="50">
        <f t="shared" ca="1" si="428"/>
        <v>0</v>
      </c>
      <c r="F2831" s="2" t="str">
        <f t="shared" ca="1" si="427"/>
        <v/>
      </c>
      <c r="BD2831" s="49">
        <f t="shared" ca="1" si="430"/>
        <v>815.5</v>
      </c>
      <c r="BE2831" s="3">
        <f t="shared" ca="1" si="429"/>
        <v>8.1500000000000003E-2</v>
      </c>
      <c r="BF2831" s="3">
        <f t="shared" ca="1" si="431"/>
        <v>-1.3950525282585462</v>
      </c>
      <c r="BG2831" s="9">
        <f t="shared" ca="1" si="432"/>
        <v>0</v>
      </c>
      <c r="BH2831" s="6">
        <f ca="1">IF(ISNUMBER('Descriptive Stats'!BF2831),'Descriptive Stats'!BF2831,#N/A)</f>
        <v>-1.3950525282585462</v>
      </c>
      <c r="BI2831" s="6">
        <f ca="1">IF(ISNUMBER('Descriptive Stats'!E2831),'Descriptive Stats'!E2831,#N/A)</f>
        <v>0</v>
      </c>
    </row>
    <row r="2832" spans="1:61" ht="14.4" x14ac:dyDescent="0.3">
      <c r="A2832" s="2">
        <f>ROW()</f>
        <v>2832</v>
      </c>
      <c r="B2832" s="56"/>
      <c r="C2832" s="8">
        <f t="shared" ca="1" si="425"/>
        <v>22</v>
      </c>
      <c r="D2832" s="8">
        <f t="shared" ca="1" si="426"/>
        <v>0</v>
      </c>
      <c r="E2832" s="50">
        <f t="shared" ca="1" si="428"/>
        <v>0</v>
      </c>
      <c r="F2832" s="2" t="str">
        <f t="shared" ca="1" si="427"/>
        <v/>
      </c>
      <c r="BD2832" s="49">
        <f t="shared" ca="1" si="430"/>
        <v>815.5</v>
      </c>
      <c r="BE2832" s="3">
        <f t="shared" ca="1" si="429"/>
        <v>8.1500000000000003E-2</v>
      </c>
      <c r="BF2832" s="3">
        <f t="shared" ca="1" si="431"/>
        <v>-1.3950525282585462</v>
      </c>
      <c r="BG2832" s="9">
        <f t="shared" ca="1" si="432"/>
        <v>0</v>
      </c>
      <c r="BH2832" s="6">
        <f ca="1">IF(ISNUMBER('Descriptive Stats'!BF2832),'Descriptive Stats'!BF2832,#N/A)</f>
        <v>-1.3950525282585462</v>
      </c>
      <c r="BI2832" s="6">
        <f ca="1">IF(ISNUMBER('Descriptive Stats'!E2832),'Descriptive Stats'!E2832,#N/A)</f>
        <v>0</v>
      </c>
    </row>
    <row r="2833" spans="1:61" ht="14.4" x14ac:dyDescent="0.3">
      <c r="A2833" s="2">
        <f>ROW()</f>
        <v>2833</v>
      </c>
      <c r="B2833" s="56"/>
      <c r="C2833" s="8">
        <f t="shared" ref="C2833:C2896" ca="1" si="433">RANDBETWEEN(2,COUNT(B:B))</f>
        <v>4</v>
      </c>
      <c r="D2833" s="8">
        <f t="shared" ref="D2833:D2896" ca="1" si="434">VLOOKUP(C2833,A:B,2,TRUE)</f>
        <v>0</v>
      </c>
      <c r="E2833" s="50">
        <f t="shared" ca="1" si="428"/>
        <v>9</v>
      </c>
      <c r="F2833" s="2" t="str">
        <f t="shared" ref="F2833:F2896" ca="1" si="435">IF(ISNUMBER(E2833),IF(OR(E2833&lt;$K$16,E2833&gt;$K$14),"X",""),"")</f>
        <v/>
      </c>
      <c r="BD2833" s="49">
        <f t="shared" ca="1" si="430"/>
        <v>4819</v>
      </c>
      <c r="BE2833" s="3">
        <f t="shared" ca="1" si="429"/>
        <v>0.48185</v>
      </c>
      <c r="BF2833" s="3">
        <f t="shared" ca="1" si="431"/>
        <v>-4.5511009098988427E-2</v>
      </c>
      <c r="BG2833" s="9">
        <f t="shared" ca="1" si="432"/>
        <v>9</v>
      </c>
      <c r="BH2833" s="6">
        <f ca="1">IF(ISNUMBER('Descriptive Stats'!BF2833),'Descriptive Stats'!BF2833,#N/A)</f>
        <v>-4.5511009098988427E-2</v>
      </c>
      <c r="BI2833" s="6">
        <f ca="1">IF(ISNUMBER('Descriptive Stats'!E2833),'Descriptive Stats'!E2833,#N/A)</f>
        <v>9</v>
      </c>
    </row>
    <row r="2834" spans="1:61" ht="14.4" x14ac:dyDescent="0.3">
      <c r="A2834" s="2">
        <f>ROW()</f>
        <v>2834</v>
      </c>
      <c r="B2834" s="56"/>
      <c r="C2834" s="8">
        <f t="shared" ca="1" si="433"/>
        <v>23</v>
      </c>
      <c r="D2834" s="8">
        <f t="shared" ca="1" si="434"/>
        <v>9</v>
      </c>
      <c r="E2834" s="50">
        <f t="shared" ca="1" si="428"/>
        <v>19</v>
      </c>
      <c r="F2834" s="2" t="str">
        <f t="shared" ca="1" si="435"/>
        <v>X</v>
      </c>
      <c r="BD2834" s="49">
        <f t="shared" ca="1" si="430"/>
        <v>5294</v>
      </c>
      <c r="BE2834" s="3">
        <f t="shared" ca="1" si="429"/>
        <v>0.52934999999999999</v>
      </c>
      <c r="BF2834" s="3">
        <f t="shared" ca="1" si="431"/>
        <v>7.3636031452008061E-2</v>
      </c>
      <c r="BG2834" s="9">
        <f t="shared" ca="1" si="432"/>
        <v>19</v>
      </c>
      <c r="BH2834" s="6">
        <f ca="1">IF(ISNUMBER('Descriptive Stats'!BF2834),'Descriptive Stats'!BF2834,#N/A)</f>
        <v>7.3636031452008061E-2</v>
      </c>
      <c r="BI2834" s="6">
        <f ca="1">IF(ISNUMBER('Descriptive Stats'!E2834),'Descriptive Stats'!E2834,#N/A)</f>
        <v>19</v>
      </c>
    </row>
    <row r="2835" spans="1:61" ht="14.4" x14ac:dyDescent="0.3">
      <c r="A2835" s="2">
        <f>ROW()</f>
        <v>2835</v>
      </c>
      <c r="B2835" s="56"/>
      <c r="C2835" s="8">
        <f t="shared" ca="1" si="433"/>
        <v>7</v>
      </c>
      <c r="D2835" s="8">
        <f t="shared" ca="1" si="434"/>
        <v>19</v>
      </c>
      <c r="E2835" s="50">
        <f t="shared" ca="1" si="428"/>
        <v>15</v>
      </c>
      <c r="F2835" s="2" t="str">
        <f t="shared" ca="1" si="435"/>
        <v/>
      </c>
      <c r="BD2835" s="49">
        <f t="shared" ca="1" si="430"/>
        <v>5051.5</v>
      </c>
      <c r="BE2835" s="3">
        <f t="shared" ca="1" si="429"/>
        <v>0.50509999999999999</v>
      </c>
      <c r="BF2835" s="3">
        <f t="shared" ca="1" si="431"/>
        <v>1.2784152420787677E-2</v>
      </c>
      <c r="BG2835" s="9">
        <f t="shared" ca="1" si="432"/>
        <v>15</v>
      </c>
      <c r="BH2835" s="6">
        <f ca="1">IF(ISNUMBER('Descriptive Stats'!BF2835),'Descriptive Stats'!BF2835,#N/A)</f>
        <v>1.2784152420787677E-2</v>
      </c>
      <c r="BI2835" s="6">
        <f ca="1">IF(ISNUMBER('Descriptive Stats'!E2835),'Descriptive Stats'!E2835,#N/A)</f>
        <v>15</v>
      </c>
    </row>
    <row r="2836" spans="1:61" ht="14.4" x14ac:dyDescent="0.3">
      <c r="A2836" s="2">
        <f>ROW()</f>
        <v>2836</v>
      </c>
      <c r="B2836" s="56"/>
      <c r="C2836" s="8">
        <f t="shared" ca="1" si="433"/>
        <v>24</v>
      </c>
      <c r="D2836" s="8">
        <f t="shared" ca="1" si="434"/>
        <v>15</v>
      </c>
      <c r="E2836" s="50">
        <f t="shared" ca="1" si="428"/>
        <v>9</v>
      </c>
      <c r="F2836" s="2" t="str">
        <f t="shared" ca="1" si="435"/>
        <v/>
      </c>
      <c r="BD2836" s="49">
        <f t="shared" ca="1" si="430"/>
        <v>4819</v>
      </c>
      <c r="BE2836" s="3">
        <f t="shared" ca="1" si="429"/>
        <v>0.48185</v>
      </c>
      <c r="BF2836" s="3">
        <f t="shared" ca="1" si="431"/>
        <v>-4.5511009098988427E-2</v>
      </c>
      <c r="BG2836" s="9">
        <f t="shared" ca="1" si="432"/>
        <v>9</v>
      </c>
      <c r="BH2836" s="6">
        <f ca="1">IF(ISNUMBER('Descriptive Stats'!BF2836),'Descriptive Stats'!BF2836,#N/A)</f>
        <v>-4.5511009098988427E-2</v>
      </c>
      <c r="BI2836" s="6">
        <f ca="1">IF(ISNUMBER('Descriptive Stats'!E2836),'Descriptive Stats'!E2836,#N/A)</f>
        <v>9</v>
      </c>
    </row>
    <row r="2837" spans="1:61" ht="14.4" x14ac:dyDescent="0.3">
      <c r="A2837" s="2">
        <f>ROW()</f>
        <v>2837</v>
      </c>
      <c r="B2837" s="56"/>
      <c r="C2837" s="8">
        <f t="shared" ca="1" si="433"/>
        <v>23</v>
      </c>
      <c r="D2837" s="8">
        <f t="shared" ca="1" si="434"/>
        <v>9</v>
      </c>
      <c r="E2837" s="50">
        <f t="shared" ca="1" si="428"/>
        <v>0</v>
      </c>
      <c r="F2837" s="2" t="str">
        <f t="shared" ca="1" si="435"/>
        <v/>
      </c>
      <c r="BD2837" s="49">
        <f t="shared" ca="1" si="430"/>
        <v>815.5</v>
      </c>
      <c r="BE2837" s="3">
        <f t="shared" ca="1" si="429"/>
        <v>8.1500000000000003E-2</v>
      </c>
      <c r="BF2837" s="3">
        <f t="shared" ca="1" si="431"/>
        <v>-1.3950525282585462</v>
      </c>
      <c r="BG2837" s="9">
        <f t="shared" ca="1" si="432"/>
        <v>0</v>
      </c>
      <c r="BH2837" s="6">
        <f ca="1">IF(ISNUMBER('Descriptive Stats'!BF2837),'Descriptive Stats'!BF2837,#N/A)</f>
        <v>-1.3950525282585462</v>
      </c>
      <c r="BI2837" s="6">
        <f ca="1">IF(ISNUMBER('Descriptive Stats'!E2837),'Descriptive Stats'!E2837,#N/A)</f>
        <v>0</v>
      </c>
    </row>
    <row r="2838" spans="1:61" ht="14.4" x14ac:dyDescent="0.3">
      <c r="A2838" s="2">
        <f>ROW()</f>
        <v>2838</v>
      </c>
      <c r="B2838" s="56"/>
      <c r="C2838" s="8">
        <f t="shared" ca="1" si="433"/>
        <v>11</v>
      </c>
      <c r="D2838" s="8">
        <f t="shared" ca="1" si="434"/>
        <v>0</v>
      </c>
      <c r="E2838" s="50">
        <f t="shared" ca="1" si="428"/>
        <v>4</v>
      </c>
      <c r="F2838" s="2" t="str">
        <f t="shared" ca="1" si="435"/>
        <v/>
      </c>
      <c r="BD2838" s="49">
        <f t="shared" ca="1" si="430"/>
        <v>3442</v>
      </c>
      <c r="BE2838" s="3">
        <f t="shared" ca="1" si="429"/>
        <v>0.34415000000000001</v>
      </c>
      <c r="BF2838" s="3">
        <f t="shared" ca="1" si="431"/>
        <v>-0.40116316278173481</v>
      </c>
      <c r="BG2838" s="9">
        <f t="shared" ca="1" si="432"/>
        <v>4</v>
      </c>
      <c r="BH2838" s="6">
        <f ca="1">IF(ISNUMBER('Descriptive Stats'!BF2838),'Descriptive Stats'!BF2838,#N/A)</f>
        <v>-0.40116316278173481</v>
      </c>
      <c r="BI2838" s="6">
        <f ca="1">IF(ISNUMBER('Descriptive Stats'!E2838),'Descriptive Stats'!E2838,#N/A)</f>
        <v>4</v>
      </c>
    </row>
    <row r="2839" spans="1:61" ht="14.4" x14ac:dyDescent="0.3">
      <c r="A2839" s="2">
        <f>ROW()</f>
        <v>2839</v>
      </c>
      <c r="B2839" s="56"/>
      <c r="C2839" s="8">
        <f t="shared" ca="1" si="433"/>
        <v>13</v>
      </c>
      <c r="D2839" s="8">
        <f t="shared" ca="1" si="434"/>
        <v>4</v>
      </c>
      <c r="E2839" s="50">
        <f t="shared" ca="1" si="428"/>
        <v>7</v>
      </c>
      <c r="F2839" s="2" t="str">
        <f t="shared" ca="1" si="435"/>
        <v/>
      </c>
      <c r="BD2839" s="49">
        <f t="shared" ca="1" si="430"/>
        <v>4473.5</v>
      </c>
      <c r="BE2839" s="3">
        <f t="shared" ca="1" si="429"/>
        <v>0.44729999999999998</v>
      </c>
      <c r="BF2839" s="3">
        <f t="shared" ca="1" si="431"/>
        <v>-0.13248586824472414</v>
      </c>
      <c r="BG2839" s="9">
        <f t="shared" ca="1" si="432"/>
        <v>7</v>
      </c>
      <c r="BH2839" s="6">
        <f ca="1">IF(ISNUMBER('Descriptive Stats'!BF2839),'Descriptive Stats'!BF2839,#N/A)</f>
        <v>-0.13248586824472414</v>
      </c>
      <c r="BI2839" s="6">
        <f ca="1">IF(ISNUMBER('Descriptive Stats'!E2839),'Descriptive Stats'!E2839,#N/A)</f>
        <v>7</v>
      </c>
    </row>
    <row r="2840" spans="1:61" ht="14.4" x14ac:dyDescent="0.3">
      <c r="A2840" s="2">
        <f>ROW()</f>
        <v>2840</v>
      </c>
      <c r="B2840" s="56"/>
      <c r="C2840" s="8">
        <f t="shared" ca="1" si="433"/>
        <v>6</v>
      </c>
      <c r="D2840" s="8">
        <f t="shared" ca="1" si="434"/>
        <v>7</v>
      </c>
      <c r="E2840" s="50">
        <f t="shared" ca="1" si="428"/>
        <v>6</v>
      </c>
      <c r="F2840" s="2" t="str">
        <f t="shared" ca="1" si="435"/>
        <v/>
      </c>
      <c r="BD2840" s="49">
        <f t="shared" ca="1" si="430"/>
        <v>3900</v>
      </c>
      <c r="BE2840" s="3">
        <f t="shared" ca="1" si="429"/>
        <v>0.38995000000000002</v>
      </c>
      <c r="BF2840" s="3">
        <f t="shared" ca="1" si="431"/>
        <v>-0.2794493539703507</v>
      </c>
      <c r="BG2840" s="9">
        <f t="shared" ca="1" si="432"/>
        <v>6</v>
      </c>
      <c r="BH2840" s="6">
        <f ca="1">IF(ISNUMBER('Descriptive Stats'!BF2840),'Descriptive Stats'!BF2840,#N/A)</f>
        <v>-0.2794493539703507</v>
      </c>
      <c r="BI2840" s="6">
        <f ca="1">IF(ISNUMBER('Descriptive Stats'!E2840),'Descriptive Stats'!E2840,#N/A)</f>
        <v>6</v>
      </c>
    </row>
    <row r="2841" spans="1:61" ht="14.4" x14ac:dyDescent="0.3">
      <c r="A2841" s="2">
        <f>ROW()</f>
        <v>2841</v>
      </c>
      <c r="B2841" s="56"/>
      <c r="C2841" s="8">
        <f t="shared" ca="1" si="433"/>
        <v>16</v>
      </c>
      <c r="D2841" s="8">
        <f t="shared" ca="1" si="434"/>
        <v>6</v>
      </c>
      <c r="E2841" s="50">
        <f t="shared" ca="1" si="428"/>
        <v>2</v>
      </c>
      <c r="F2841" s="2" t="str">
        <f t="shared" ca="1" si="435"/>
        <v/>
      </c>
      <c r="BD2841" s="49">
        <f t="shared" ca="1" si="430"/>
        <v>2595</v>
      </c>
      <c r="BE2841" s="3">
        <f t="shared" ca="1" si="429"/>
        <v>0.25945000000000001</v>
      </c>
      <c r="BF2841" s="3">
        <f t="shared" ca="1" si="431"/>
        <v>-0.6450419512753276</v>
      </c>
      <c r="BG2841" s="9">
        <f t="shared" ca="1" si="432"/>
        <v>2</v>
      </c>
      <c r="BH2841" s="6">
        <f ca="1">IF(ISNUMBER('Descriptive Stats'!BF2841),'Descriptive Stats'!BF2841,#N/A)</f>
        <v>-0.6450419512753276</v>
      </c>
      <c r="BI2841" s="6">
        <f ca="1">IF(ISNUMBER('Descriptive Stats'!E2841),'Descriptive Stats'!E2841,#N/A)</f>
        <v>2</v>
      </c>
    </row>
    <row r="2842" spans="1:61" ht="14.4" x14ac:dyDescent="0.3">
      <c r="A2842" s="2">
        <f>ROW()</f>
        <v>2842</v>
      </c>
      <c r="B2842" s="56"/>
      <c r="C2842" s="8">
        <f t="shared" ca="1" si="433"/>
        <v>17</v>
      </c>
      <c r="D2842" s="8">
        <f t="shared" ca="1" si="434"/>
        <v>2</v>
      </c>
      <c r="E2842" s="50">
        <f t="shared" ca="1" si="428"/>
        <v>0</v>
      </c>
      <c r="F2842" s="2" t="str">
        <f t="shared" ca="1" si="435"/>
        <v/>
      </c>
      <c r="BD2842" s="49">
        <f t="shared" ca="1" si="430"/>
        <v>815.5</v>
      </c>
      <c r="BE2842" s="3">
        <f t="shared" ca="1" si="429"/>
        <v>8.1500000000000003E-2</v>
      </c>
      <c r="BF2842" s="3">
        <f t="shared" ca="1" si="431"/>
        <v>-1.3950525282585462</v>
      </c>
      <c r="BG2842" s="9">
        <f t="shared" ca="1" si="432"/>
        <v>0</v>
      </c>
      <c r="BH2842" s="6">
        <f ca="1">IF(ISNUMBER('Descriptive Stats'!BF2842),'Descriptive Stats'!BF2842,#N/A)</f>
        <v>-1.3950525282585462</v>
      </c>
      <c r="BI2842" s="6">
        <f ca="1">IF(ISNUMBER('Descriptive Stats'!E2842),'Descriptive Stats'!E2842,#N/A)</f>
        <v>0</v>
      </c>
    </row>
    <row r="2843" spans="1:61" ht="14.4" x14ac:dyDescent="0.3">
      <c r="A2843" s="2">
        <f>ROW()</f>
        <v>2843</v>
      </c>
      <c r="B2843" s="56"/>
      <c r="C2843" s="8">
        <f t="shared" ca="1" si="433"/>
        <v>15</v>
      </c>
      <c r="D2843" s="8">
        <f t="shared" ca="1" si="434"/>
        <v>0</v>
      </c>
      <c r="E2843" s="50">
        <f t="shared" ca="1" si="428"/>
        <v>0</v>
      </c>
      <c r="F2843" s="2" t="str">
        <f t="shared" ca="1" si="435"/>
        <v/>
      </c>
      <c r="BD2843" s="49">
        <f t="shared" ca="1" si="430"/>
        <v>815.5</v>
      </c>
      <c r="BE2843" s="3">
        <f t="shared" ca="1" si="429"/>
        <v>8.1500000000000003E-2</v>
      </c>
      <c r="BF2843" s="3">
        <f t="shared" ca="1" si="431"/>
        <v>-1.3950525282585462</v>
      </c>
      <c r="BG2843" s="9">
        <f t="shared" ca="1" si="432"/>
        <v>0</v>
      </c>
      <c r="BH2843" s="6">
        <f ca="1">IF(ISNUMBER('Descriptive Stats'!BF2843),'Descriptive Stats'!BF2843,#N/A)</f>
        <v>-1.3950525282585462</v>
      </c>
      <c r="BI2843" s="6">
        <f ca="1">IF(ISNUMBER('Descriptive Stats'!E2843),'Descriptive Stats'!E2843,#N/A)</f>
        <v>0</v>
      </c>
    </row>
    <row r="2844" spans="1:61" ht="14.4" x14ac:dyDescent="0.3">
      <c r="A2844" s="2">
        <f>ROW()</f>
        <v>2844</v>
      </c>
      <c r="B2844" s="56"/>
      <c r="C2844" s="8">
        <f t="shared" ca="1" si="433"/>
        <v>15</v>
      </c>
      <c r="D2844" s="8">
        <f t="shared" ca="1" si="434"/>
        <v>0</v>
      </c>
      <c r="E2844" s="50">
        <f t="shared" ca="1" si="428"/>
        <v>3</v>
      </c>
      <c r="F2844" s="2" t="str">
        <f t="shared" ca="1" si="435"/>
        <v/>
      </c>
      <c r="BD2844" s="49">
        <f t="shared" ca="1" si="430"/>
        <v>3200</v>
      </c>
      <c r="BE2844" s="3">
        <f t="shared" ca="1" si="429"/>
        <v>0.31995000000000001</v>
      </c>
      <c r="BF2844" s="3">
        <f t="shared" ca="1" si="431"/>
        <v>-0.46783862043457014</v>
      </c>
      <c r="BG2844" s="9">
        <f t="shared" ca="1" si="432"/>
        <v>3</v>
      </c>
      <c r="BH2844" s="6">
        <f ca="1">IF(ISNUMBER('Descriptive Stats'!BF2844),'Descriptive Stats'!BF2844,#N/A)</f>
        <v>-0.46783862043457014</v>
      </c>
      <c r="BI2844" s="6">
        <f ca="1">IF(ISNUMBER('Descriptive Stats'!E2844),'Descriptive Stats'!E2844,#N/A)</f>
        <v>3</v>
      </c>
    </row>
    <row r="2845" spans="1:61" ht="14.4" x14ac:dyDescent="0.3">
      <c r="A2845" s="2">
        <f>ROW()</f>
        <v>2845</v>
      </c>
      <c r="B2845" s="56"/>
      <c r="C2845" s="8">
        <f t="shared" ca="1" si="433"/>
        <v>10</v>
      </c>
      <c r="D2845" s="8">
        <f t="shared" ca="1" si="434"/>
        <v>3</v>
      </c>
      <c r="E2845" s="50">
        <f t="shared" ca="1" si="428"/>
        <v>3</v>
      </c>
      <c r="F2845" s="2" t="str">
        <f t="shared" ca="1" si="435"/>
        <v/>
      </c>
      <c r="BD2845" s="49">
        <f t="shared" ca="1" si="430"/>
        <v>3200</v>
      </c>
      <c r="BE2845" s="3">
        <f t="shared" ca="1" si="429"/>
        <v>0.31995000000000001</v>
      </c>
      <c r="BF2845" s="3">
        <f t="shared" ca="1" si="431"/>
        <v>-0.46783862043457014</v>
      </c>
      <c r="BG2845" s="9">
        <f t="shared" ca="1" si="432"/>
        <v>3</v>
      </c>
      <c r="BH2845" s="6">
        <f ca="1">IF(ISNUMBER('Descriptive Stats'!BF2845),'Descriptive Stats'!BF2845,#N/A)</f>
        <v>-0.46783862043457014</v>
      </c>
      <c r="BI2845" s="6">
        <f ca="1">IF(ISNUMBER('Descriptive Stats'!E2845),'Descriptive Stats'!E2845,#N/A)</f>
        <v>3</v>
      </c>
    </row>
    <row r="2846" spans="1:61" ht="14.4" x14ac:dyDescent="0.3">
      <c r="A2846" s="2">
        <f>ROW()</f>
        <v>2846</v>
      </c>
      <c r="B2846" s="56"/>
      <c r="C2846" s="8">
        <f t="shared" ca="1" si="433"/>
        <v>10</v>
      </c>
      <c r="D2846" s="8">
        <f t="shared" ca="1" si="434"/>
        <v>3</v>
      </c>
      <c r="E2846" s="50">
        <f t="shared" ca="1" si="428"/>
        <v>9</v>
      </c>
      <c r="F2846" s="2" t="str">
        <f t="shared" ca="1" si="435"/>
        <v/>
      </c>
      <c r="BD2846" s="49">
        <f t="shared" ca="1" si="430"/>
        <v>4819</v>
      </c>
      <c r="BE2846" s="3">
        <f t="shared" ca="1" si="429"/>
        <v>0.48185</v>
      </c>
      <c r="BF2846" s="3">
        <f t="shared" ca="1" si="431"/>
        <v>-4.5511009098988427E-2</v>
      </c>
      <c r="BG2846" s="9">
        <f t="shared" ca="1" si="432"/>
        <v>9</v>
      </c>
      <c r="BH2846" s="6">
        <f ca="1">IF(ISNUMBER('Descriptive Stats'!BF2846),'Descriptive Stats'!BF2846,#N/A)</f>
        <v>-4.5511009098988427E-2</v>
      </c>
      <c r="BI2846" s="6">
        <f ca="1">IF(ISNUMBER('Descriptive Stats'!E2846),'Descriptive Stats'!E2846,#N/A)</f>
        <v>9</v>
      </c>
    </row>
    <row r="2847" spans="1:61" ht="14.4" x14ac:dyDescent="0.3">
      <c r="A2847" s="2">
        <f>ROW()</f>
        <v>2847</v>
      </c>
      <c r="B2847" s="56"/>
      <c r="C2847" s="8">
        <f t="shared" ca="1" si="433"/>
        <v>23</v>
      </c>
      <c r="D2847" s="8">
        <f t="shared" ca="1" si="434"/>
        <v>9</v>
      </c>
      <c r="E2847" s="50">
        <f t="shared" ca="1" si="428"/>
        <v>0</v>
      </c>
      <c r="F2847" s="2" t="str">
        <f t="shared" ca="1" si="435"/>
        <v/>
      </c>
      <c r="BD2847" s="49">
        <f t="shared" ca="1" si="430"/>
        <v>815.5</v>
      </c>
      <c r="BE2847" s="3">
        <f t="shared" ca="1" si="429"/>
        <v>8.1500000000000003E-2</v>
      </c>
      <c r="BF2847" s="3">
        <f t="shared" ca="1" si="431"/>
        <v>-1.3950525282585462</v>
      </c>
      <c r="BG2847" s="9">
        <f t="shared" ca="1" si="432"/>
        <v>0</v>
      </c>
      <c r="BH2847" s="6">
        <f ca="1">IF(ISNUMBER('Descriptive Stats'!BF2847),'Descriptive Stats'!BF2847,#N/A)</f>
        <v>-1.3950525282585462</v>
      </c>
      <c r="BI2847" s="6">
        <f ca="1">IF(ISNUMBER('Descriptive Stats'!E2847),'Descriptive Stats'!E2847,#N/A)</f>
        <v>0</v>
      </c>
    </row>
    <row r="2848" spans="1:61" ht="14.4" x14ac:dyDescent="0.3">
      <c r="A2848" s="2">
        <f>ROW()</f>
        <v>2848</v>
      </c>
      <c r="B2848" s="56"/>
      <c r="C2848" s="8">
        <f t="shared" ca="1" si="433"/>
        <v>15</v>
      </c>
      <c r="D2848" s="8">
        <f t="shared" ca="1" si="434"/>
        <v>0</v>
      </c>
      <c r="E2848" s="50">
        <f t="shared" ca="1" si="428"/>
        <v>2</v>
      </c>
      <c r="F2848" s="2" t="str">
        <f t="shared" ca="1" si="435"/>
        <v/>
      </c>
      <c r="BD2848" s="49">
        <f t="shared" ca="1" si="430"/>
        <v>2595</v>
      </c>
      <c r="BE2848" s="3">
        <f t="shared" ca="1" si="429"/>
        <v>0.25945000000000001</v>
      </c>
      <c r="BF2848" s="3">
        <f t="shared" ca="1" si="431"/>
        <v>-0.6450419512753276</v>
      </c>
      <c r="BG2848" s="9">
        <f t="shared" ca="1" si="432"/>
        <v>2</v>
      </c>
      <c r="BH2848" s="6">
        <f ca="1">IF(ISNUMBER('Descriptive Stats'!BF2848),'Descriptive Stats'!BF2848,#N/A)</f>
        <v>-0.6450419512753276</v>
      </c>
      <c r="BI2848" s="6">
        <f ca="1">IF(ISNUMBER('Descriptive Stats'!E2848),'Descriptive Stats'!E2848,#N/A)</f>
        <v>2</v>
      </c>
    </row>
    <row r="2849" spans="1:61" ht="14.4" x14ac:dyDescent="0.3">
      <c r="A2849" s="2">
        <f>ROW()</f>
        <v>2849</v>
      </c>
      <c r="B2849" s="56"/>
      <c r="C2849" s="8">
        <f t="shared" ca="1" si="433"/>
        <v>3</v>
      </c>
      <c r="D2849" s="8">
        <f t="shared" ca="1" si="434"/>
        <v>2</v>
      </c>
      <c r="E2849" s="50">
        <f t="shared" ca="1" si="428"/>
        <v>2</v>
      </c>
      <c r="F2849" s="2" t="str">
        <f t="shared" ca="1" si="435"/>
        <v/>
      </c>
      <c r="BD2849" s="49">
        <f t="shared" ca="1" si="430"/>
        <v>2595</v>
      </c>
      <c r="BE2849" s="3">
        <f t="shared" ca="1" si="429"/>
        <v>0.25945000000000001</v>
      </c>
      <c r="BF2849" s="3">
        <f t="shared" ca="1" si="431"/>
        <v>-0.6450419512753276</v>
      </c>
      <c r="BG2849" s="9">
        <f t="shared" ca="1" si="432"/>
        <v>2</v>
      </c>
      <c r="BH2849" s="6">
        <f ca="1">IF(ISNUMBER('Descriptive Stats'!BF2849),'Descriptive Stats'!BF2849,#N/A)</f>
        <v>-0.6450419512753276</v>
      </c>
      <c r="BI2849" s="6">
        <f ca="1">IF(ISNUMBER('Descriptive Stats'!E2849),'Descriptive Stats'!E2849,#N/A)</f>
        <v>2</v>
      </c>
    </row>
    <row r="2850" spans="1:61" ht="14.4" x14ac:dyDescent="0.3">
      <c r="A2850" s="2">
        <f>ROW()</f>
        <v>2850</v>
      </c>
      <c r="B2850" s="56"/>
      <c r="C2850" s="8">
        <f t="shared" ca="1" si="433"/>
        <v>21</v>
      </c>
      <c r="D2850" s="8">
        <f t="shared" ca="1" si="434"/>
        <v>2</v>
      </c>
      <c r="E2850" s="50">
        <f t="shared" ca="1" si="428"/>
        <v>6</v>
      </c>
      <c r="F2850" s="2" t="str">
        <f t="shared" ca="1" si="435"/>
        <v/>
      </c>
      <c r="BD2850" s="49">
        <f t="shared" ca="1" si="430"/>
        <v>3900</v>
      </c>
      <c r="BE2850" s="3">
        <f t="shared" ca="1" si="429"/>
        <v>0.38995000000000002</v>
      </c>
      <c r="BF2850" s="3">
        <f t="shared" ca="1" si="431"/>
        <v>-0.2794493539703507</v>
      </c>
      <c r="BG2850" s="9">
        <f t="shared" ca="1" si="432"/>
        <v>6</v>
      </c>
      <c r="BH2850" s="6">
        <f ca="1">IF(ISNUMBER('Descriptive Stats'!BF2850),'Descriptive Stats'!BF2850,#N/A)</f>
        <v>-0.2794493539703507</v>
      </c>
      <c r="BI2850" s="6">
        <f ca="1">IF(ISNUMBER('Descriptive Stats'!E2850),'Descriptive Stats'!E2850,#N/A)</f>
        <v>6</v>
      </c>
    </row>
    <row r="2851" spans="1:61" ht="14.4" x14ac:dyDescent="0.3">
      <c r="A2851" s="2">
        <f>ROW()</f>
        <v>2851</v>
      </c>
      <c r="B2851" s="56"/>
      <c r="C2851" s="8">
        <f t="shared" ca="1" si="433"/>
        <v>16</v>
      </c>
      <c r="D2851" s="8">
        <f t="shared" ca="1" si="434"/>
        <v>6</v>
      </c>
      <c r="E2851" s="50">
        <f t="shared" ca="1" si="428"/>
        <v>0</v>
      </c>
      <c r="F2851" s="2" t="str">
        <f t="shared" ca="1" si="435"/>
        <v/>
      </c>
      <c r="BD2851" s="49">
        <f t="shared" ca="1" si="430"/>
        <v>815.5</v>
      </c>
      <c r="BE2851" s="3">
        <f t="shared" ca="1" si="429"/>
        <v>8.1500000000000003E-2</v>
      </c>
      <c r="BF2851" s="3">
        <f t="shared" ca="1" si="431"/>
        <v>-1.3950525282585462</v>
      </c>
      <c r="BG2851" s="9">
        <f t="shared" ca="1" si="432"/>
        <v>0</v>
      </c>
      <c r="BH2851" s="6">
        <f ca="1">IF(ISNUMBER('Descriptive Stats'!BF2851),'Descriptive Stats'!BF2851,#N/A)</f>
        <v>-1.3950525282585462</v>
      </c>
      <c r="BI2851" s="6">
        <f ca="1">IF(ISNUMBER('Descriptive Stats'!E2851),'Descriptive Stats'!E2851,#N/A)</f>
        <v>0</v>
      </c>
    </row>
    <row r="2852" spans="1:61" ht="14.4" x14ac:dyDescent="0.3">
      <c r="A2852" s="2">
        <f>ROW()</f>
        <v>2852</v>
      </c>
      <c r="B2852" s="56"/>
      <c r="C2852" s="8">
        <f t="shared" ca="1" si="433"/>
        <v>18</v>
      </c>
      <c r="D2852" s="8">
        <f t="shared" ca="1" si="434"/>
        <v>0</v>
      </c>
      <c r="E2852" s="50">
        <f t="shared" ca="1" si="428"/>
        <v>1</v>
      </c>
      <c r="F2852" s="2" t="str">
        <f t="shared" ca="1" si="435"/>
        <v/>
      </c>
      <c r="BD2852" s="49">
        <f t="shared" ca="1" si="430"/>
        <v>1871</v>
      </c>
      <c r="BE2852" s="3">
        <f t="shared" ca="1" si="429"/>
        <v>0.18704999999999999</v>
      </c>
      <c r="BF2852" s="3">
        <f t="shared" ca="1" si="431"/>
        <v>-0.88881967520906158</v>
      </c>
      <c r="BG2852" s="9">
        <f t="shared" ca="1" si="432"/>
        <v>1</v>
      </c>
      <c r="BH2852" s="6">
        <f ca="1">IF(ISNUMBER('Descriptive Stats'!BF2852),'Descriptive Stats'!BF2852,#N/A)</f>
        <v>-0.88881967520906158</v>
      </c>
      <c r="BI2852" s="6">
        <f ca="1">IF(ISNUMBER('Descriptive Stats'!E2852),'Descriptive Stats'!E2852,#N/A)</f>
        <v>1</v>
      </c>
    </row>
    <row r="2853" spans="1:61" ht="14.4" x14ac:dyDescent="0.3">
      <c r="A2853" s="2">
        <f>ROW()</f>
        <v>2853</v>
      </c>
      <c r="B2853" s="56"/>
      <c r="C2853" s="8">
        <f t="shared" ca="1" si="433"/>
        <v>12</v>
      </c>
      <c r="D2853" s="8">
        <f t="shared" ca="1" si="434"/>
        <v>1</v>
      </c>
      <c r="E2853" s="50">
        <f t="shared" ca="1" si="428"/>
        <v>4</v>
      </c>
      <c r="F2853" s="2" t="str">
        <f t="shared" ca="1" si="435"/>
        <v/>
      </c>
      <c r="BD2853" s="49">
        <f t="shared" ca="1" si="430"/>
        <v>3442</v>
      </c>
      <c r="BE2853" s="3">
        <f t="shared" ca="1" si="429"/>
        <v>0.34415000000000001</v>
      </c>
      <c r="BF2853" s="3">
        <f t="shared" ca="1" si="431"/>
        <v>-0.40116316278173481</v>
      </c>
      <c r="BG2853" s="9">
        <f t="shared" ca="1" si="432"/>
        <v>4</v>
      </c>
      <c r="BH2853" s="6">
        <f ca="1">IF(ISNUMBER('Descriptive Stats'!BF2853),'Descriptive Stats'!BF2853,#N/A)</f>
        <v>-0.40116316278173481</v>
      </c>
      <c r="BI2853" s="6">
        <f ca="1">IF(ISNUMBER('Descriptive Stats'!E2853),'Descriptive Stats'!E2853,#N/A)</f>
        <v>4</v>
      </c>
    </row>
    <row r="2854" spans="1:61" ht="14.4" x14ac:dyDescent="0.3">
      <c r="A2854" s="2">
        <f>ROW()</f>
        <v>2854</v>
      </c>
      <c r="B2854" s="56"/>
      <c r="C2854" s="8">
        <f t="shared" ca="1" si="433"/>
        <v>13</v>
      </c>
      <c r="D2854" s="8">
        <f t="shared" ca="1" si="434"/>
        <v>4</v>
      </c>
      <c r="E2854" s="50">
        <f t="shared" ca="1" si="428"/>
        <v>4</v>
      </c>
      <c r="F2854" s="2" t="str">
        <f t="shared" ca="1" si="435"/>
        <v/>
      </c>
      <c r="BD2854" s="49">
        <f t="shared" ca="1" si="430"/>
        <v>3442</v>
      </c>
      <c r="BE2854" s="3">
        <f t="shared" ca="1" si="429"/>
        <v>0.34415000000000001</v>
      </c>
      <c r="BF2854" s="3">
        <f t="shared" ca="1" si="431"/>
        <v>-0.40116316278173481</v>
      </c>
      <c r="BG2854" s="9">
        <f t="shared" ca="1" si="432"/>
        <v>4</v>
      </c>
      <c r="BH2854" s="6">
        <f ca="1">IF(ISNUMBER('Descriptive Stats'!BF2854),'Descriptive Stats'!BF2854,#N/A)</f>
        <v>-0.40116316278173481</v>
      </c>
      <c r="BI2854" s="6">
        <f ca="1">IF(ISNUMBER('Descriptive Stats'!E2854),'Descriptive Stats'!E2854,#N/A)</f>
        <v>4</v>
      </c>
    </row>
    <row r="2855" spans="1:61" ht="14.4" x14ac:dyDescent="0.3">
      <c r="A2855" s="2">
        <f>ROW()</f>
        <v>2855</v>
      </c>
      <c r="B2855" s="56"/>
      <c r="C2855" s="8">
        <f t="shared" ca="1" si="433"/>
        <v>13</v>
      </c>
      <c r="D2855" s="8">
        <f t="shared" ca="1" si="434"/>
        <v>4</v>
      </c>
      <c r="E2855" s="50">
        <f t="shared" ca="1" si="428"/>
        <v>0</v>
      </c>
      <c r="F2855" s="2" t="str">
        <f t="shared" ca="1" si="435"/>
        <v/>
      </c>
      <c r="BD2855" s="49">
        <f t="shared" ca="1" si="430"/>
        <v>815.5</v>
      </c>
      <c r="BE2855" s="3">
        <f t="shared" ca="1" si="429"/>
        <v>8.1500000000000003E-2</v>
      </c>
      <c r="BF2855" s="3">
        <f t="shared" ca="1" si="431"/>
        <v>-1.3950525282585462</v>
      </c>
      <c r="BG2855" s="9">
        <f t="shared" ca="1" si="432"/>
        <v>0</v>
      </c>
      <c r="BH2855" s="6">
        <f ca="1">IF(ISNUMBER('Descriptive Stats'!BF2855),'Descriptive Stats'!BF2855,#N/A)</f>
        <v>-1.3950525282585462</v>
      </c>
      <c r="BI2855" s="6">
        <f ca="1">IF(ISNUMBER('Descriptive Stats'!E2855),'Descriptive Stats'!E2855,#N/A)</f>
        <v>0</v>
      </c>
    </row>
    <row r="2856" spans="1:61" ht="14.4" x14ac:dyDescent="0.3">
      <c r="A2856" s="2">
        <f>ROW()</f>
        <v>2856</v>
      </c>
      <c r="B2856" s="56"/>
      <c r="C2856" s="8">
        <f t="shared" ca="1" si="433"/>
        <v>4</v>
      </c>
      <c r="D2856" s="8">
        <f t="shared" ca="1" si="434"/>
        <v>0</v>
      </c>
      <c r="E2856" s="50">
        <f t="shared" ca="1" si="428"/>
        <v>2</v>
      </c>
      <c r="F2856" s="2" t="str">
        <f t="shared" ca="1" si="435"/>
        <v/>
      </c>
      <c r="BD2856" s="49">
        <f t="shared" ca="1" si="430"/>
        <v>2595</v>
      </c>
      <c r="BE2856" s="3">
        <f t="shared" ca="1" si="429"/>
        <v>0.25945000000000001</v>
      </c>
      <c r="BF2856" s="3">
        <f t="shared" ca="1" si="431"/>
        <v>-0.6450419512753276</v>
      </c>
      <c r="BG2856" s="9">
        <f t="shared" ca="1" si="432"/>
        <v>2</v>
      </c>
      <c r="BH2856" s="6">
        <f ca="1">IF(ISNUMBER('Descriptive Stats'!BF2856),'Descriptive Stats'!BF2856,#N/A)</f>
        <v>-0.6450419512753276</v>
      </c>
      <c r="BI2856" s="6">
        <f ca="1">IF(ISNUMBER('Descriptive Stats'!E2856),'Descriptive Stats'!E2856,#N/A)</f>
        <v>2</v>
      </c>
    </row>
    <row r="2857" spans="1:61" ht="14.4" x14ac:dyDescent="0.3">
      <c r="A2857" s="2">
        <f>ROW()</f>
        <v>2857</v>
      </c>
      <c r="B2857" s="56"/>
      <c r="C2857" s="8">
        <f t="shared" ca="1" si="433"/>
        <v>9</v>
      </c>
      <c r="D2857" s="8">
        <f t="shared" ca="1" si="434"/>
        <v>2</v>
      </c>
      <c r="E2857" s="50">
        <f t="shared" ca="1" si="428"/>
        <v>0</v>
      </c>
      <c r="F2857" s="2" t="str">
        <f t="shared" ca="1" si="435"/>
        <v/>
      </c>
      <c r="BD2857" s="49">
        <f t="shared" ca="1" si="430"/>
        <v>815.5</v>
      </c>
      <c r="BE2857" s="3">
        <f t="shared" ca="1" si="429"/>
        <v>8.1500000000000003E-2</v>
      </c>
      <c r="BF2857" s="3">
        <f t="shared" ca="1" si="431"/>
        <v>-1.3950525282585462</v>
      </c>
      <c r="BG2857" s="9">
        <f t="shared" ca="1" si="432"/>
        <v>0</v>
      </c>
      <c r="BH2857" s="6">
        <f ca="1">IF(ISNUMBER('Descriptive Stats'!BF2857),'Descriptive Stats'!BF2857,#N/A)</f>
        <v>-1.3950525282585462</v>
      </c>
      <c r="BI2857" s="6">
        <f ca="1">IF(ISNUMBER('Descriptive Stats'!E2857),'Descriptive Stats'!E2857,#N/A)</f>
        <v>0</v>
      </c>
    </row>
    <row r="2858" spans="1:61" ht="14.4" x14ac:dyDescent="0.3">
      <c r="A2858" s="2">
        <f>ROW()</f>
        <v>2858</v>
      </c>
      <c r="B2858" s="56"/>
      <c r="C2858" s="8">
        <f t="shared" ca="1" si="433"/>
        <v>22</v>
      </c>
      <c r="D2858" s="8">
        <f t="shared" ca="1" si="434"/>
        <v>0</v>
      </c>
      <c r="E2858" s="50">
        <f t="shared" ca="1" si="428"/>
        <v>2</v>
      </c>
      <c r="F2858" s="2" t="str">
        <f t="shared" ca="1" si="435"/>
        <v/>
      </c>
      <c r="BD2858" s="49">
        <f t="shared" ca="1" si="430"/>
        <v>2595</v>
      </c>
      <c r="BE2858" s="3">
        <f t="shared" ca="1" si="429"/>
        <v>0.25945000000000001</v>
      </c>
      <c r="BF2858" s="3">
        <f t="shared" ca="1" si="431"/>
        <v>-0.6450419512753276</v>
      </c>
      <c r="BG2858" s="9">
        <f t="shared" ca="1" si="432"/>
        <v>2</v>
      </c>
      <c r="BH2858" s="6">
        <f ca="1">IF(ISNUMBER('Descriptive Stats'!BF2858),'Descriptive Stats'!BF2858,#N/A)</f>
        <v>-0.6450419512753276</v>
      </c>
      <c r="BI2858" s="6">
        <f ca="1">IF(ISNUMBER('Descriptive Stats'!E2858),'Descriptive Stats'!E2858,#N/A)</f>
        <v>2</v>
      </c>
    </row>
    <row r="2859" spans="1:61" ht="14.4" x14ac:dyDescent="0.3">
      <c r="A2859" s="2">
        <f>ROW()</f>
        <v>2859</v>
      </c>
      <c r="B2859" s="56"/>
      <c r="C2859" s="8">
        <f t="shared" ca="1" si="433"/>
        <v>9</v>
      </c>
      <c r="D2859" s="8">
        <f t="shared" ca="1" si="434"/>
        <v>2</v>
      </c>
      <c r="E2859" s="50">
        <f t="shared" ca="1" si="428"/>
        <v>15</v>
      </c>
      <c r="F2859" s="2" t="str">
        <f t="shared" ca="1" si="435"/>
        <v/>
      </c>
      <c r="BD2859" s="49">
        <f t="shared" ca="1" si="430"/>
        <v>5051.5</v>
      </c>
      <c r="BE2859" s="3">
        <f t="shared" ca="1" si="429"/>
        <v>0.50509999999999999</v>
      </c>
      <c r="BF2859" s="3">
        <f t="shared" ca="1" si="431"/>
        <v>1.2784152420787677E-2</v>
      </c>
      <c r="BG2859" s="9">
        <f t="shared" ca="1" si="432"/>
        <v>15</v>
      </c>
      <c r="BH2859" s="6">
        <f ca="1">IF(ISNUMBER('Descriptive Stats'!BF2859),'Descriptive Stats'!BF2859,#N/A)</f>
        <v>1.2784152420787677E-2</v>
      </c>
      <c r="BI2859" s="6">
        <f ca="1">IF(ISNUMBER('Descriptive Stats'!E2859),'Descriptive Stats'!E2859,#N/A)</f>
        <v>15</v>
      </c>
    </row>
    <row r="2860" spans="1:61" ht="14.4" x14ac:dyDescent="0.3">
      <c r="A2860" s="2">
        <f>ROW()</f>
        <v>2860</v>
      </c>
      <c r="B2860" s="56"/>
      <c r="C2860" s="8">
        <f t="shared" ca="1" si="433"/>
        <v>24</v>
      </c>
      <c r="D2860" s="8">
        <f t="shared" ca="1" si="434"/>
        <v>15</v>
      </c>
      <c r="E2860" s="50">
        <f t="shared" ca="1" si="428"/>
        <v>6</v>
      </c>
      <c r="F2860" s="2" t="str">
        <f t="shared" ca="1" si="435"/>
        <v/>
      </c>
      <c r="BD2860" s="49">
        <f t="shared" ca="1" si="430"/>
        <v>3900</v>
      </c>
      <c r="BE2860" s="3">
        <f t="shared" ca="1" si="429"/>
        <v>0.38995000000000002</v>
      </c>
      <c r="BF2860" s="3">
        <f t="shared" ca="1" si="431"/>
        <v>-0.2794493539703507</v>
      </c>
      <c r="BG2860" s="9">
        <f t="shared" ca="1" si="432"/>
        <v>6</v>
      </c>
      <c r="BH2860" s="6">
        <f ca="1">IF(ISNUMBER('Descriptive Stats'!BF2860),'Descriptive Stats'!BF2860,#N/A)</f>
        <v>-0.2794493539703507</v>
      </c>
      <c r="BI2860" s="6">
        <f ca="1">IF(ISNUMBER('Descriptive Stats'!E2860),'Descriptive Stats'!E2860,#N/A)</f>
        <v>6</v>
      </c>
    </row>
    <row r="2861" spans="1:61" ht="14.4" x14ac:dyDescent="0.3">
      <c r="A2861" s="2">
        <f>ROW()</f>
        <v>2861</v>
      </c>
      <c r="B2861" s="56"/>
      <c r="C2861" s="8">
        <f t="shared" ca="1" si="433"/>
        <v>2</v>
      </c>
      <c r="D2861" s="8">
        <f t="shared" ca="1" si="434"/>
        <v>6</v>
      </c>
      <c r="E2861" s="50">
        <f t="shared" ca="1" si="428"/>
        <v>2</v>
      </c>
      <c r="F2861" s="2" t="str">
        <f t="shared" ca="1" si="435"/>
        <v/>
      </c>
      <c r="BD2861" s="49">
        <f t="shared" ca="1" si="430"/>
        <v>2595</v>
      </c>
      <c r="BE2861" s="3">
        <f t="shared" ca="1" si="429"/>
        <v>0.25945000000000001</v>
      </c>
      <c r="BF2861" s="3">
        <f t="shared" ca="1" si="431"/>
        <v>-0.6450419512753276</v>
      </c>
      <c r="BG2861" s="9">
        <f t="shared" ca="1" si="432"/>
        <v>2</v>
      </c>
      <c r="BH2861" s="6">
        <f ca="1">IF(ISNUMBER('Descriptive Stats'!BF2861),'Descriptive Stats'!BF2861,#N/A)</f>
        <v>-0.6450419512753276</v>
      </c>
      <c r="BI2861" s="6">
        <f ca="1">IF(ISNUMBER('Descriptive Stats'!E2861),'Descriptive Stats'!E2861,#N/A)</f>
        <v>2</v>
      </c>
    </row>
    <row r="2862" spans="1:61" ht="14.4" x14ac:dyDescent="0.3">
      <c r="A2862" s="2">
        <f>ROW()</f>
        <v>2862</v>
      </c>
      <c r="B2862" s="56"/>
      <c r="C2862" s="8">
        <f t="shared" ca="1" si="433"/>
        <v>21</v>
      </c>
      <c r="D2862" s="8">
        <f t="shared" ca="1" si="434"/>
        <v>2</v>
      </c>
      <c r="E2862" s="50">
        <f t="shared" ca="1" si="428"/>
        <v>0</v>
      </c>
      <c r="F2862" s="2" t="str">
        <f t="shared" ca="1" si="435"/>
        <v/>
      </c>
      <c r="BD2862" s="49">
        <f t="shared" ca="1" si="430"/>
        <v>815.5</v>
      </c>
      <c r="BE2862" s="3">
        <f t="shared" ca="1" si="429"/>
        <v>8.1500000000000003E-2</v>
      </c>
      <c r="BF2862" s="3">
        <f t="shared" ca="1" si="431"/>
        <v>-1.3950525282585462</v>
      </c>
      <c r="BG2862" s="9">
        <f t="shared" ca="1" si="432"/>
        <v>0</v>
      </c>
      <c r="BH2862" s="6">
        <f ca="1">IF(ISNUMBER('Descriptive Stats'!BF2862),'Descriptive Stats'!BF2862,#N/A)</f>
        <v>-1.3950525282585462</v>
      </c>
      <c r="BI2862" s="6">
        <f ca="1">IF(ISNUMBER('Descriptive Stats'!E2862),'Descriptive Stats'!E2862,#N/A)</f>
        <v>0</v>
      </c>
    </row>
    <row r="2863" spans="1:61" ht="14.4" x14ac:dyDescent="0.3">
      <c r="A2863" s="2">
        <f>ROW()</f>
        <v>2863</v>
      </c>
      <c r="B2863" s="56"/>
      <c r="C2863" s="8">
        <f t="shared" ca="1" si="433"/>
        <v>22</v>
      </c>
      <c r="D2863" s="8">
        <f t="shared" ca="1" si="434"/>
        <v>0</v>
      </c>
      <c r="E2863" s="50">
        <f t="shared" ca="1" si="428"/>
        <v>0</v>
      </c>
      <c r="F2863" s="2" t="str">
        <f t="shared" ca="1" si="435"/>
        <v/>
      </c>
      <c r="BD2863" s="49">
        <f t="shared" ca="1" si="430"/>
        <v>815.5</v>
      </c>
      <c r="BE2863" s="3">
        <f t="shared" ca="1" si="429"/>
        <v>8.1500000000000003E-2</v>
      </c>
      <c r="BF2863" s="3">
        <f t="shared" ca="1" si="431"/>
        <v>-1.3950525282585462</v>
      </c>
      <c r="BG2863" s="9">
        <f t="shared" ca="1" si="432"/>
        <v>0</v>
      </c>
      <c r="BH2863" s="6">
        <f ca="1">IF(ISNUMBER('Descriptive Stats'!BF2863),'Descriptive Stats'!BF2863,#N/A)</f>
        <v>-1.3950525282585462</v>
      </c>
      <c r="BI2863" s="6">
        <f ca="1">IF(ISNUMBER('Descriptive Stats'!E2863),'Descriptive Stats'!E2863,#N/A)</f>
        <v>0</v>
      </c>
    </row>
    <row r="2864" spans="1:61" ht="14.4" x14ac:dyDescent="0.3">
      <c r="A2864" s="2">
        <f>ROW()</f>
        <v>2864</v>
      </c>
      <c r="B2864" s="56"/>
      <c r="C2864" s="8">
        <f t="shared" ca="1" si="433"/>
        <v>18</v>
      </c>
      <c r="D2864" s="8">
        <f t="shared" ca="1" si="434"/>
        <v>0</v>
      </c>
      <c r="E2864" s="50">
        <f t="shared" ca="1" si="428"/>
        <v>0</v>
      </c>
      <c r="F2864" s="2" t="str">
        <f t="shared" ca="1" si="435"/>
        <v/>
      </c>
      <c r="BD2864" s="49">
        <f t="shared" ca="1" si="430"/>
        <v>815.5</v>
      </c>
      <c r="BE2864" s="3">
        <f t="shared" ca="1" si="429"/>
        <v>8.1500000000000003E-2</v>
      </c>
      <c r="BF2864" s="3">
        <f t="shared" ca="1" si="431"/>
        <v>-1.3950525282585462</v>
      </c>
      <c r="BG2864" s="9">
        <f t="shared" ca="1" si="432"/>
        <v>0</v>
      </c>
      <c r="BH2864" s="6">
        <f ca="1">IF(ISNUMBER('Descriptive Stats'!BF2864),'Descriptive Stats'!BF2864,#N/A)</f>
        <v>-1.3950525282585462</v>
      </c>
      <c r="BI2864" s="6">
        <f ca="1">IF(ISNUMBER('Descriptive Stats'!E2864),'Descriptive Stats'!E2864,#N/A)</f>
        <v>0</v>
      </c>
    </row>
    <row r="2865" spans="1:61" ht="14.4" x14ac:dyDescent="0.3">
      <c r="A2865" s="2">
        <f>ROW()</f>
        <v>2865</v>
      </c>
      <c r="B2865" s="56"/>
      <c r="C2865" s="8">
        <f t="shared" ca="1" si="433"/>
        <v>22</v>
      </c>
      <c r="D2865" s="8">
        <f t="shared" ca="1" si="434"/>
        <v>0</v>
      </c>
      <c r="E2865" s="50">
        <f t="shared" ca="1" si="428"/>
        <v>2</v>
      </c>
      <c r="F2865" s="2" t="str">
        <f t="shared" ca="1" si="435"/>
        <v/>
      </c>
      <c r="BD2865" s="49">
        <f t="shared" ca="1" si="430"/>
        <v>2595</v>
      </c>
      <c r="BE2865" s="3">
        <f t="shared" ca="1" si="429"/>
        <v>0.25945000000000001</v>
      </c>
      <c r="BF2865" s="3">
        <f t="shared" ca="1" si="431"/>
        <v>-0.6450419512753276</v>
      </c>
      <c r="BG2865" s="9">
        <f t="shared" ca="1" si="432"/>
        <v>2</v>
      </c>
      <c r="BH2865" s="6">
        <f ca="1">IF(ISNUMBER('Descriptive Stats'!BF2865),'Descriptive Stats'!BF2865,#N/A)</f>
        <v>-0.6450419512753276</v>
      </c>
      <c r="BI2865" s="6">
        <f ca="1">IF(ISNUMBER('Descriptive Stats'!E2865),'Descriptive Stats'!E2865,#N/A)</f>
        <v>2</v>
      </c>
    </row>
    <row r="2866" spans="1:61" ht="14.4" x14ac:dyDescent="0.3">
      <c r="A2866" s="2">
        <f>ROW()</f>
        <v>2866</v>
      </c>
      <c r="B2866" s="56"/>
      <c r="C2866" s="8">
        <f t="shared" ca="1" si="433"/>
        <v>17</v>
      </c>
      <c r="D2866" s="8">
        <f t="shared" ca="1" si="434"/>
        <v>2</v>
      </c>
      <c r="E2866" s="50">
        <f t="shared" ca="1" si="428"/>
        <v>2</v>
      </c>
      <c r="F2866" s="2" t="str">
        <f t="shared" ca="1" si="435"/>
        <v/>
      </c>
      <c r="BD2866" s="49">
        <f t="shared" ca="1" si="430"/>
        <v>2595</v>
      </c>
      <c r="BE2866" s="3">
        <f t="shared" ca="1" si="429"/>
        <v>0.25945000000000001</v>
      </c>
      <c r="BF2866" s="3">
        <f t="shared" ca="1" si="431"/>
        <v>-0.6450419512753276</v>
      </c>
      <c r="BG2866" s="9">
        <f t="shared" ca="1" si="432"/>
        <v>2</v>
      </c>
      <c r="BH2866" s="6">
        <f ca="1">IF(ISNUMBER('Descriptive Stats'!BF2866),'Descriptive Stats'!BF2866,#N/A)</f>
        <v>-0.6450419512753276</v>
      </c>
      <c r="BI2866" s="6">
        <f ca="1">IF(ISNUMBER('Descriptive Stats'!E2866),'Descriptive Stats'!E2866,#N/A)</f>
        <v>2</v>
      </c>
    </row>
    <row r="2867" spans="1:61" ht="14.4" x14ac:dyDescent="0.3">
      <c r="A2867" s="2">
        <f>ROW()</f>
        <v>2867</v>
      </c>
      <c r="B2867" s="56"/>
      <c r="C2867" s="8">
        <f t="shared" ca="1" si="433"/>
        <v>17</v>
      </c>
      <c r="D2867" s="8">
        <f t="shared" ca="1" si="434"/>
        <v>2</v>
      </c>
      <c r="E2867" s="50">
        <f t="shared" ca="1" si="428"/>
        <v>2</v>
      </c>
      <c r="F2867" s="2" t="str">
        <f t="shared" ca="1" si="435"/>
        <v/>
      </c>
      <c r="BD2867" s="49">
        <f t="shared" ca="1" si="430"/>
        <v>2595</v>
      </c>
      <c r="BE2867" s="3">
        <f t="shared" ca="1" si="429"/>
        <v>0.25945000000000001</v>
      </c>
      <c r="BF2867" s="3">
        <f t="shared" ca="1" si="431"/>
        <v>-0.6450419512753276</v>
      </c>
      <c r="BG2867" s="9">
        <f t="shared" ca="1" si="432"/>
        <v>2</v>
      </c>
      <c r="BH2867" s="6">
        <f ca="1">IF(ISNUMBER('Descriptive Stats'!BF2867),'Descriptive Stats'!BF2867,#N/A)</f>
        <v>-0.6450419512753276</v>
      </c>
      <c r="BI2867" s="6">
        <f ca="1">IF(ISNUMBER('Descriptive Stats'!E2867),'Descriptive Stats'!E2867,#N/A)</f>
        <v>2</v>
      </c>
    </row>
    <row r="2868" spans="1:61" ht="14.4" x14ac:dyDescent="0.3">
      <c r="A2868" s="2">
        <f>ROW()</f>
        <v>2868</v>
      </c>
      <c r="B2868" s="56"/>
      <c r="C2868" s="8">
        <f t="shared" ca="1" si="433"/>
        <v>9</v>
      </c>
      <c r="D2868" s="8">
        <f t="shared" ca="1" si="434"/>
        <v>2</v>
      </c>
      <c r="E2868" s="50">
        <f t="shared" ca="1" si="428"/>
        <v>2</v>
      </c>
      <c r="F2868" s="2" t="str">
        <f t="shared" ca="1" si="435"/>
        <v/>
      </c>
      <c r="BD2868" s="49">
        <f t="shared" ca="1" si="430"/>
        <v>2595</v>
      </c>
      <c r="BE2868" s="3">
        <f t="shared" ca="1" si="429"/>
        <v>0.25945000000000001</v>
      </c>
      <c r="BF2868" s="3">
        <f t="shared" ca="1" si="431"/>
        <v>-0.6450419512753276</v>
      </c>
      <c r="BG2868" s="9">
        <f t="shared" ca="1" si="432"/>
        <v>2</v>
      </c>
      <c r="BH2868" s="6">
        <f ca="1">IF(ISNUMBER('Descriptive Stats'!BF2868),'Descriptive Stats'!BF2868,#N/A)</f>
        <v>-0.6450419512753276</v>
      </c>
      <c r="BI2868" s="6">
        <f ca="1">IF(ISNUMBER('Descriptive Stats'!E2868),'Descriptive Stats'!E2868,#N/A)</f>
        <v>2</v>
      </c>
    </row>
    <row r="2869" spans="1:61" ht="14.4" x14ac:dyDescent="0.3">
      <c r="A2869" s="2">
        <f>ROW()</f>
        <v>2869</v>
      </c>
      <c r="B2869" s="56"/>
      <c r="C2869" s="8">
        <f t="shared" ca="1" si="433"/>
        <v>3</v>
      </c>
      <c r="D2869" s="8">
        <f t="shared" ca="1" si="434"/>
        <v>2</v>
      </c>
      <c r="E2869" s="50">
        <f t="shared" ca="1" si="428"/>
        <v>2</v>
      </c>
      <c r="F2869" s="2" t="str">
        <f t="shared" ca="1" si="435"/>
        <v/>
      </c>
      <c r="BD2869" s="49">
        <f t="shared" ca="1" si="430"/>
        <v>2595</v>
      </c>
      <c r="BE2869" s="3">
        <f t="shared" ca="1" si="429"/>
        <v>0.25945000000000001</v>
      </c>
      <c r="BF2869" s="3">
        <f t="shared" ca="1" si="431"/>
        <v>-0.6450419512753276</v>
      </c>
      <c r="BG2869" s="9">
        <f t="shared" ca="1" si="432"/>
        <v>2</v>
      </c>
      <c r="BH2869" s="6">
        <f ca="1">IF(ISNUMBER('Descriptive Stats'!BF2869),'Descriptive Stats'!BF2869,#N/A)</f>
        <v>-0.6450419512753276</v>
      </c>
      <c r="BI2869" s="6">
        <f ca="1">IF(ISNUMBER('Descriptive Stats'!E2869),'Descriptive Stats'!E2869,#N/A)</f>
        <v>2</v>
      </c>
    </row>
    <row r="2870" spans="1:61" ht="14.4" x14ac:dyDescent="0.3">
      <c r="A2870" s="2">
        <f>ROW()</f>
        <v>2870</v>
      </c>
      <c r="B2870" s="56"/>
      <c r="C2870" s="8">
        <f t="shared" ca="1" si="433"/>
        <v>9</v>
      </c>
      <c r="D2870" s="8">
        <f t="shared" ca="1" si="434"/>
        <v>2</v>
      </c>
      <c r="E2870" s="50">
        <f t="shared" ca="1" si="428"/>
        <v>0</v>
      </c>
      <c r="F2870" s="2" t="str">
        <f t="shared" ca="1" si="435"/>
        <v/>
      </c>
      <c r="BD2870" s="49">
        <f t="shared" ca="1" si="430"/>
        <v>815.5</v>
      </c>
      <c r="BE2870" s="3">
        <f t="shared" ca="1" si="429"/>
        <v>8.1500000000000003E-2</v>
      </c>
      <c r="BF2870" s="3">
        <f t="shared" ca="1" si="431"/>
        <v>-1.3950525282585462</v>
      </c>
      <c r="BG2870" s="9">
        <f t="shared" ca="1" si="432"/>
        <v>0</v>
      </c>
      <c r="BH2870" s="6">
        <f ca="1">IF(ISNUMBER('Descriptive Stats'!BF2870),'Descriptive Stats'!BF2870,#N/A)</f>
        <v>-1.3950525282585462</v>
      </c>
      <c r="BI2870" s="6">
        <f ca="1">IF(ISNUMBER('Descriptive Stats'!E2870),'Descriptive Stats'!E2870,#N/A)</f>
        <v>0</v>
      </c>
    </row>
    <row r="2871" spans="1:61" ht="14.4" x14ac:dyDescent="0.3">
      <c r="A2871" s="2">
        <f>ROW()</f>
        <v>2871</v>
      </c>
      <c r="B2871" s="56"/>
      <c r="C2871" s="8">
        <f t="shared" ca="1" si="433"/>
        <v>11</v>
      </c>
      <c r="D2871" s="8">
        <f t="shared" ca="1" si="434"/>
        <v>0</v>
      </c>
      <c r="E2871" s="50">
        <f t="shared" ca="1" si="428"/>
        <v>6</v>
      </c>
      <c r="F2871" s="2" t="str">
        <f t="shared" ca="1" si="435"/>
        <v/>
      </c>
      <c r="BD2871" s="49">
        <f t="shared" ca="1" si="430"/>
        <v>3900</v>
      </c>
      <c r="BE2871" s="3">
        <f t="shared" ca="1" si="429"/>
        <v>0.38995000000000002</v>
      </c>
      <c r="BF2871" s="3">
        <f t="shared" ca="1" si="431"/>
        <v>-0.2794493539703507</v>
      </c>
      <c r="BG2871" s="9">
        <f t="shared" ca="1" si="432"/>
        <v>6</v>
      </c>
      <c r="BH2871" s="6">
        <f ca="1">IF(ISNUMBER('Descriptive Stats'!BF2871),'Descriptive Stats'!BF2871,#N/A)</f>
        <v>-0.2794493539703507</v>
      </c>
      <c r="BI2871" s="6">
        <f ca="1">IF(ISNUMBER('Descriptive Stats'!E2871),'Descriptive Stats'!E2871,#N/A)</f>
        <v>6</v>
      </c>
    </row>
    <row r="2872" spans="1:61" ht="14.4" x14ac:dyDescent="0.3">
      <c r="A2872" s="2">
        <f>ROW()</f>
        <v>2872</v>
      </c>
      <c r="B2872" s="56"/>
      <c r="C2872" s="8">
        <f t="shared" ca="1" si="433"/>
        <v>5</v>
      </c>
      <c r="D2872" s="8">
        <f t="shared" ca="1" si="434"/>
        <v>6</v>
      </c>
      <c r="E2872" s="50">
        <f t="shared" ca="1" si="428"/>
        <v>2</v>
      </c>
      <c r="F2872" s="2" t="str">
        <f t="shared" ca="1" si="435"/>
        <v/>
      </c>
      <c r="BD2872" s="49">
        <f t="shared" ca="1" si="430"/>
        <v>2595</v>
      </c>
      <c r="BE2872" s="3">
        <f t="shared" ca="1" si="429"/>
        <v>0.25945000000000001</v>
      </c>
      <c r="BF2872" s="3">
        <f t="shared" ca="1" si="431"/>
        <v>-0.6450419512753276</v>
      </c>
      <c r="BG2872" s="9">
        <f t="shared" ca="1" si="432"/>
        <v>2</v>
      </c>
      <c r="BH2872" s="6">
        <f ca="1">IF(ISNUMBER('Descriptive Stats'!BF2872),'Descriptive Stats'!BF2872,#N/A)</f>
        <v>-0.6450419512753276</v>
      </c>
      <c r="BI2872" s="6">
        <f ca="1">IF(ISNUMBER('Descriptive Stats'!E2872),'Descriptive Stats'!E2872,#N/A)</f>
        <v>2</v>
      </c>
    </row>
    <row r="2873" spans="1:61" ht="14.4" x14ac:dyDescent="0.3">
      <c r="A2873" s="2">
        <f>ROW()</f>
        <v>2873</v>
      </c>
      <c r="B2873" s="56"/>
      <c r="C2873" s="8">
        <f t="shared" ca="1" si="433"/>
        <v>9</v>
      </c>
      <c r="D2873" s="8">
        <f t="shared" ca="1" si="434"/>
        <v>2</v>
      </c>
      <c r="E2873" s="50">
        <f t="shared" ca="1" si="428"/>
        <v>0</v>
      </c>
      <c r="F2873" s="2" t="str">
        <f t="shared" ca="1" si="435"/>
        <v/>
      </c>
      <c r="BD2873" s="49">
        <f t="shared" ca="1" si="430"/>
        <v>815.5</v>
      </c>
      <c r="BE2873" s="3">
        <f t="shared" ca="1" si="429"/>
        <v>8.1500000000000003E-2</v>
      </c>
      <c r="BF2873" s="3">
        <f t="shared" ca="1" si="431"/>
        <v>-1.3950525282585462</v>
      </c>
      <c r="BG2873" s="9">
        <f t="shared" ca="1" si="432"/>
        <v>0</v>
      </c>
      <c r="BH2873" s="6">
        <f ca="1">IF(ISNUMBER('Descriptive Stats'!BF2873),'Descriptive Stats'!BF2873,#N/A)</f>
        <v>-1.3950525282585462</v>
      </c>
      <c r="BI2873" s="6">
        <f ca="1">IF(ISNUMBER('Descriptive Stats'!E2873),'Descriptive Stats'!E2873,#N/A)</f>
        <v>0</v>
      </c>
    </row>
    <row r="2874" spans="1:61" ht="14.4" x14ac:dyDescent="0.3">
      <c r="A2874" s="2">
        <f>ROW()</f>
        <v>2874</v>
      </c>
      <c r="B2874" s="56"/>
      <c r="C2874" s="8">
        <f t="shared" ca="1" si="433"/>
        <v>11</v>
      </c>
      <c r="D2874" s="8">
        <f t="shared" ca="1" si="434"/>
        <v>0</v>
      </c>
      <c r="E2874" s="50">
        <f t="shared" ca="1" si="428"/>
        <v>6</v>
      </c>
      <c r="F2874" s="2" t="str">
        <f t="shared" ca="1" si="435"/>
        <v/>
      </c>
      <c r="BD2874" s="49">
        <f t="shared" ca="1" si="430"/>
        <v>3900</v>
      </c>
      <c r="BE2874" s="3">
        <f t="shared" ca="1" si="429"/>
        <v>0.38995000000000002</v>
      </c>
      <c r="BF2874" s="3">
        <f t="shared" ca="1" si="431"/>
        <v>-0.2794493539703507</v>
      </c>
      <c r="BG2874" s="9">
        <f t="shared" ca="1" si="432"/>
        <v>6</v>
      </c>
      <c r="BH2874" s="6">
        <f ca="1">IF(ISNUMBER('Descriptive Stats'!BF2874),'Descriptive Stats'!BF2874,#N/A)</f>
        <v>-0.2794493539703507</v>
      </c>
      <c r="BI2874" s="6">
        <f ca="1">IF(ISNUMBER('Descriptive Stats'!E2874),'Descriptive Stats'!E2874,#N/A)</f>
        <v>6</v>
      </c>
    </row>
    <row r="2875" spans="1:61" ht="14.4" x14ac:dyDescent="0.3">
      <c r="A2875" s="2">
        <f>ROW()</f>
        <v>2875</v>
      </c>
      <c r="B2875" s="56"/>
      <c r="C2875" s="8">
        <f t="shared" ca="1" si="433"/>
        <v>2</v>
      </c>
      <c r="D2875" s="8">
        <f t="shared" ca="1" si="434"/>
        <v>6</v>
      </c>
      <c r="E2875" s="50">
        <f t="shared" ca="1" si="428"/>
        <v>6</v>
      </c>
      <c r="F2875" s="2" t="str">
        <f t="shared" ca="1" si="435"/>
        <v/>
      </c>
      <c r="BD2875" s="49">
        <f t="shared" ca="1" si="430"/>
        <v>3900</v>
      </c>
      <c r="BE2875" s="3">
        <f t="shared" ca="1" si="429"/>
        <v>0.38995000000000002</v>
      </c>
      <c r="BF2875" s="3">
        <f t="shared" ca="1" si="431"/>
        <v>-0.2794493539703507</v>
      </c>
      <c r="BG2875" s="9">
        <f t="shared" ca="1" si="432"/>
        <v>6</v>
      </c>
      <c r="BH2875" s="6">
        <f ca="1">IF(ISNUMBER('Descriptive Stats'!BF2875),'Descriptive Stats'!BF2875,#N/A)</f>
        <v>-0.2794493539703507</v>
      </c>
      <c r="BI2875" s="6">
        <f ca="1">IF(ISNUMBER('Descriptive Stats'!E2875),'Descriptive Stats'!E2875,#N/A)</f>
        <v>6</v>
      </c>
    </row>
    <row r="2876" spans="1:61" ht="14.4" x14ac:dyDescent="0.3">
      <c r="A2876" s="2">
        <f>ROW()</f>
        <v>2876</v>
      </c>
      <c r="B2876" s="56"/>
      <c r="C2876" s="8">
        <f t="shared" ca="1" si="433"/>
        <v>5</v>
      </c>
      <c r="D2876" s="8">
        <f t="shared" ca="1" si="434"/>
        <v>6</v>
      </c>
      <c r="E2876" s="50">
        <f t="shared" ca="1" si="428"/>
        <v>15</v>
      </c>
      <c r="F2876" s="2" t="str">
        <f t="shared" ca="1" si="435"/>
        <v/>
      </c>
      <c r="BD2876" s="49">
        <f t="shared" ca="1" si="430"/>
        <v>5051.5</v>
      </c>
      <c r="BE2876" s="3">
        <f t="shared" ca="1" si="429"/>
        <v>0.50509999999999999</v>
      </c>
      <c r="BF2876" s="3">
        <f t="shared" ca="1" si="431"/>
        <v>1.2784152420787677E-2</v>
      </c>
      <c r="BG2876" s="9">
        <f t="shared" ca="1" si="432"/>
        <v>15</v>
      </c>
      <c r="BH2876" s="6">
        <f ca="1">IF(ISNUMBER('Descriptive Stats'!BF2876),'Descriptive Stats'!BF2876,#N/A)</f>
        <v>1.2784152420787677E-2</v>
      </c>
      <c r="BI2876" s="6">
        <f ca="1">IF(ISNUMBER('Descriptive Stats'!E2876),'Descriptive Stats'!E2876,#N/A)</f>
        <v>15</v>
      </c>
    </row>
    <row r="2877" spans="1:61" ht="14.4" x14ac:dyDescent="0.3">
      <c r="A2877" s="2">
        <f>ROW()</f>
        <v>2877</v>
      </c>
      <c r="B2877" s="56"/>
      <c r="C2877" s="8">
        <f t="shared" ca="1" si="433"/>
        <v>24</v>
      </c>
      <c r="D2877" s="8">
        <f t="shared" ca="1" si="434"/>
        <v>15</v>
      </c>
      <c r="E2877" s="50">
        <f t="shared" ca="1" si="428"/>
        <v>4</v>
      </c>
      <c r="F2877" s="2" t="str">
        <f t="shared" ca="1" si="435"/>
        <v/>
      </c>
      <c r="BD2877" s="49">
        <f t="shared" ca="1" si="430"/>
        <v>3442</v>
      </c>
      <c r="BE2877" s="3">
        <f t="shared" ca="1" si="429"/>
        <v>0.34415000000000001</v>
      </c>
      <c r="BF2877" s="3">
        <f t="shared" ca="1" si="431"/>
        <v>-0.40116316278173481</v>
      </c>
      <c r="BG2877" s="9">
        <f t="shared" ca="1" si="432"/>
        <v>4</v>
      </c>
      <c r="BH2877" s="6">
        <f ca="1">IF(ISNUMBER('Descriptive Stats'!BF2877),'Descriptive Stats'!BF2877,#N/A)</f>
        <v>-0.40116316278173481</v>
      </c>
      <c r="BI2877" s="6">
        <f ca="1">IF(ISNUMBER('Descriptive Stats'!E2877),'Descriptive Stats'!E2877,#N/A)</f>
        <v>4</v>
      </c>
    </row>
    <row r="2878" spans="1:61" ht="14.4" x14ac:dyDescent="0.3">
      <c r="A2878" s="2">
        <f>ROW()</f>
        <v>2878</v>
      </c>
      <c r="B2878" s="56"/>
      <c r="C2878" s="8">
        <f t="shared" ca="1" si="433"/>
        <v>13</v>
      </c>
      <c r="D2878" s="8">
        <f t="shared" ca="1" si="434"/>
        <v>4</v>
      </c>
      <c r="E2878" s="50">
        <f t="shared" ca="1" si="428"/>
        <v>6</v>
      </c>
      <c r="F2878" s="2" t="str">
        <f t="shared" ca="1" si="435"/>
        <v/>
      </c>
      <c r="BD2878" s="49">
        <f t="shared" ca="1" si="430"/>
        <v>3900</v>
      </c>
      <c r="BE2878" s="3">
        <f t="shared" ca="1" si="429"/>
        <v>0.38995000000000002</v>
      </c>
      <c r="BF2878" s="3">
        <f t="shared" ca="1" si="431"/>
        <v>-0.2794493539703507</v>
      </c>
      <c r="BG2878" s="9">
        <f t="shared" ca="1" si="432"/>
        <v>6</v>
      </c>
      <c r="BH2878" s="6">
        <f ca="1">IF(ISNUMBER('Descriptive Stats'!BF2878),'Descriptive Stats'!BF2878,#N/A)</f>
        <v>-0.2794493539703507</v>
      </c>
      <c r="BI2878" s="6">
        <f ca="1">IF(ISNUMBER('Descriptive Stats'!E2878),'Descriptive Stats'!E2878,#N/A)</f>
        <v>6</v>
      </c>
    </row>
    <row r="2879" spans="1:61" ht="14.4" x14ac:dyDescent="0.3">
      <c r="A2879" s="2">
        <f>ROW()</f>
        <v>2879</v>
      </c>
      <c r="B2879" s="56"/>
      <c r="C2879" s="8">
        <f t="shared" ca="1" si="433"/>
        <v>16</v>
      </c>
      <c r="D2879" s="8">
        <f t="shared" ca="1" si="434"/>
        <v>6</v>
      </c>
      <c r="E2879" s="50">
        <f t="shared" ca="1" si="428"/>
        <v>1</v>
      </c>
      <c r="F2879" s="2" t="str">
        <f t="shared" ca="1" si="435"/>
        <v/>
      </c>
      <c r="BD2879" s="49">
        <f t="shared" ca="1" si="430"/>
        <v>1871</v>
      </c>
      <c r="BE2879" s="3">
        <f t="shared" ca="1" si="429"/>
        <v>0.18704999999999999</v>
      </c>
      <c r="BF2879" s="3">
        <f t="shared" ca="1" si="431"/>
        <v>-0.88881967520906158</v>
      </c>
      <c r="BG2879" s="9">
        <f t="shared" ca="1" si="432"/>
        <v>1</v>
      </c>
      <c r="BH2879" s="6">
        <f ca="1">IF(ISNUMBER('Descriptive Stats'!BF2879),'Descriptive Stats'!BF2879,#N/A)</f>
        <v>-0.88881967520906158</v>
      </c>
      <c r="BI2879" s="6">
        <f ca="1">IF(ISNUMBER('Descriptive Stats'!E2879),'Descriptive Stats'!E2879,#N/A)</f>
        <v>1</v>
      </c>
    </row>
    <row r="2880" spans="1:61" ht="14.4" x14ac:dyDescent="0.3">
      <c r="A2880" s="2">
        <f>ROW()</f>
        <v>2880</v>
      </c>
      <c r="B2880" s="56"/>
      <c r="C2880" s="8">
        <f t="shared" ca="1" si="433"/>
        <v>8</v>
      </c>
      <c r="D2880" s="8">
        <f t="shared" ca="1" si="434"/>
        <v>1</v>
      </c>
      <c r="E2880" s="50">
        <f t="shared" ca="1" si="428"/>
        <v>7</v>
      </c>
      <c r="F2880" s="2" t="str">
        <f t="shared" ca="1" si="435"/>
        <v/>
      </c>
      <c r="BD2880" s="49">
        <f t="shared" ca="1" si="430"/>
        <v>4473.5</v>
      </c>
      <c r="BE2880" s="3">
        <f t="shared" ca="1" si="429"/>
        <v>0.44729999999999998</v>
      </c>
      <c r="BF2880" s="3">
        <f t="shared" ca="1" si="431"/>
        <v>-0.13248586824472414</v>
      </c>
      <c r="BG2880" s="9">
        <f t="shared" ca="1" si="432"/>
        <v>7</v>
      </c>
      <c r="BH2880" s="6">
        <f ca="1">IF(ISNUMBER('Descriptive Stats'!BF2880),'Descriptive Stats'!BF2880,#N/A)</f>
        <v>-0.13248586824472414</v>
      </c>
      <c r="BI2880" s="6">
        <f ca="1">IF(ISNUMBER('Descriptive Stats'!E2880),'Descriptive Stats'!E2880,#N/A)</f>
        <v>7</v>
      </c>
    </row>
    <row r="2881" spans="1:61" ht="14.4" x14ac:dyDescent="0.3">
      <c r="A2881" s="2">
        <f>ROW()</f>
        <v>2881</v>
      </c>
      <c r="B2881" s="56"/>
      <c r="C2881" s="8">
        <f t="shared" ca="1" si="433"/>
        <v>19</v>
      </c>
      <c r="D2881" s="8">
        <f t="shared" ca="1" si="434"/>
        <v>7</v>
      </c>
      <c r="E2881" s="50">
        <f t="shared" ca="1" si="428"/>
        <v>6</v>
      </c>
      <c r="F2881" s="2" t="str">
        <f t="shared" ca="1" si="435"/>
        <v/>
      </c>
      <c r="BD2881" s="49">
        <f t="shared" ca="1" si="430"/>
        <v>3900</v>
      </c>
      <c r="BE2881" s="3">
        <f t="shared" ca="1" si="429"/>
        <v>0.38995000000000002</v>
      </c>
      <c r="BF2881" s="3">
        <f t="shared" ca="1" si="431"/>
        <v>-0.2794493539703507</v>
      </c>
      <c r="BG2881" s="9">
        <f t="shared" ca="1" si="432"/>
        <v>6</v>
      </c>
      <c r="BH2881" s="6">
        <f ca="1">IF(ISNUMBER('Descriptive Stats'!BF2881),'Descriptive Stats'!BF2881,#N/A)</f>
        <v>-0.2794493539703507</v>
      </c>
      <c r="BI2881" s="6">
        <f ca="1">IF(ISNUMBER('Descriptive Stats'!E2881),'Descriptive Stats'!E2881,#N/A)</f>
        <v>6</v>
      </c>
    </row>
    <row r="2882" spans="1:61" ht="14.4" x14ac:dyDescent="0.3">
      <c r="A2882" s="2">
        <f>ROW()</f>
        <v>2882</v>
      </c>
      <c r="B2882" s="56"/>
      <c r="C2882" s="8">
        <f t="shared" ca="1" si="433"/>
        <v>5</v>
      </c>
      <c r="D2882" s="8">
        <f t="shared" ca="1" si="434"/>
        <v>6</v>
      </c>
      <c r="E2882" s="50">
        <f t="shared" ca="1" si="428"/>
        <v>6</v>
      </c>
      <c r="F2882" s="2" t="str">
        <f t="shared" ca="1" si="435"/>
        <v/>
      </c>
      <c r="BD2882" s="49">
        <f t="shared" ca="1" si="430"/>
        <v>3900</v>
      </c>
      <c r="BE2882" s="3">
        <f t="shared" ca="1" si="429"/>
        <v>0.38995000000000002</v>
      </c>
      <c r="BF2882" s="3">
        <f t="shared" ca="1" si="431"/>
        <v>-0.2794493539703507</v>
      </c>
      <c r="BG2882" s="9">
        <f t="shared" ca="1" si="432"/>
        <v>6</v>
      </c>
      <c r="BH2882" s="6">
        <f ca="1">IF(ISNUMBER('Descriptive Stats'!BF2882),'Descriptive Stats'!BF2882,#N/A)</f>
        <v>-0.2794493539703507</v>
      </c>
      <c r="BI2882" s="6">
        <f ca="1">IF(ISNUMBER('Descriptive Stats'!E2882),'Descriptive Stats'!E2882,#N/A)</f>
        <v>6</v>
      </c>
    </row>
    <row r="2883" spans="1:61" ht="14.4" x14ac:dyDescent="0.3">
      <c r="A2883" s="2">
        <f>ROW()</f>
        <v>2883</v>
      </c>
      <c r="B2883" s="56"/>
      <c r="C2883" s="8">
        <f t="shared" ca="1" si="433"/>
        <v>16</v>
      </c>
      <c r="D2883" s="8">
        <f t="shared" ca="1" si="434"/>
        <v>6</v>
      </c>
      <c r="E2883" s="50">
        <f t="shared" ref="E2883:E2946" ca="1" si="436">IF(0=MOD(ROW(),$J$1),AVERAGE(OFFSET($D$2,ROW()-$J$1,0,$J$1,1)),"")</f>
        <v>2</v>
      </c>
      <c r="F2883" s="2" t="str">
        <f t="shared" ca="1" si="435"/>
        <v/>
      </c>
      <c r="BD2883" s="49">
        <f t="shared" ca="1" si="430"/>
        <v>2595</v>
      </c>
      <c r="BE2883" s="3">
        <f t="shared" ca="1" si="429"/>
        <v>0.25945000000000001</v>
      </c>
      <c r="BF2883" s="3">
        <f t="shared" ca="1" si="431"/>
        <v>-0.6450419512753276</v>
      </c>
      <c r="BG2883" s="9">
        <f t="shared" ca="1" si="432"/>
        <v>2</v>
      </c>
      <c r="BH2883" s="6">
        <f ca="1">IF(ISNUMBER('Descriptive Stats'!BF2883),'Descriptive Stats'!BF2883,#N/A)</f>
        <v>-0.6450419512753276</v>
      </c>
      <c r="BI2883" s="6">
        <f ca="1">IF(ISNUMBER('Descriptive Stats'!E2883),'Descriptive Stats'!E2883,#N/A)</f>
        <v>2</v>
      </c>
    </row>
    <row r="2884" spans="1:61" ht="14.4" x14ac:dyDescent="0.3">
      <c r="A2884" s="2">
        <f>ROW()</f>
        <v>2884</v>
      </c>
      <c r="B2884" s="56"/>
      <c r="C2884" s="8">
        <f t="shared" ca="1" si="433"/>
        <v>9</v>
      </c>
      <c r="D2884" s="8">
        <f t="shared" ca="1" si="434"/>
        <v>2</v>
      </c>
      <c r="E2884" s="50">
        <f t="shared" ca="1" si="436"/>
        <v>2</v>
      </c>
      <c r="F2884" s="2" t="str">
        <f t="shared" ca="1" si="435"/>
        <v/>
      </c>
      <c r="BD2884" s="49">
        <f t="shared" ca="1" si="430"/>
        <v>2595</v>
      </c>
      <c r="BE2884" s="3">
        <f t="shared" ca="1" si="429"/>
        <v>0.25945000000000001</v>
      </c>
      <c r="BF2884" s="3">
        <f t="shared" ca="1" si="431"/>
        <v>-0.6450419512753276</v>
      </c>
      <c r="BG2884" s="9">
        <f t="shared" ca="1" si="432"/>
        <v>2</v>
      </c>
      <c r="BH2884" s="6">
        <f ca="1">IF(ISNUMBER('Descriptive Stats'!BF2884),'Descriptive Stats'!BF2884,#N/A)</f>
        <v>-0.6450419512753276</v>
      </c>
      <c r="BI2884" s="6">
        <f ca="1">IF(ISNUMBER('Descriptive Stats'!E2884),'Descriptive Stats'!E2884,#N/A)</f>
        <v>2</v>
      </c>
    </row>
    <row r="2885" spans="1:61" ht="14.4" x14ac:dyDescent="0.3">
      <c r="A2885" s="2">
        <f>ROW()</f>
        <v>2885</v>
      </c>
      <c r="B2885" s="56"/>
      <c r="C2885" s="8">
        <f t="shared" ca="1" si="433"/>
        <v>17</v>
      </c>
      <c r="D2885" s="8">
        <f t="shared" ca="1" si="434"/>
        <v>2</v>
      </c>
      <c r="E2885" s="50">
        <f t="shared" ca="1" si="436"/>
        <v>0</v>
      </c>
      <c r="F2885" s="2" t="str">
        <f t="shared" ca="1" si="435"/>
        <v/>
      </c>
      <c r="BD2885" s="49">
        <f t="shared" ca="1" si="430"/>
        <v>815.5</v>
      </c>
      <c r="BE2885" s="3">
        <f t="shared" ca="1" si="429"/>
        <v>8.1500000000000003E-2</v>
      </c>
      <c r="BF2885" s="3">
        <f t="shared" ca="1" si="431"/>
        <v>-1.3950525282585462</v>
      </c>
      <c r="BG2885" s="9">
        <f t="shared" ca="1" si="432"/>
        <v>0</v>
      </c>
      <c r="BH2885" s="6">
        <f ca="1">IF(ISNUMBER('Descriptive Stats'!BF2885),'Descriptive Stats'!BF2885,#N/A)</f>
        <v>-1.3950525282585462</v>
      </c>
      <c r="BI2885" s="6">
        <f ca="1">IF(ISNUMBER('Descriptive Stats'!E2885),'Descriptive Stats'!E2885,#N/A)</f>
        <v>0</v>
      </c>
    </row>
    <row r="2886" spans="1:61" ht="14.4" x14ac:dyDescent="0.3">
      <c r="A2886" s="2">
        <f>ROW()</f>
        <v>2886</v>
      </c>
      <c r="B2886" s="56"/>
      <c r="C2886" s="8">
        <f t="shared" ca="1" si="433"/>
        <v>22</v>
      </c>
      <c r="D2886" s="8">
        <f t="shared" ca="1" si="434"/>
        <v>0</v>
      </c>
      <c r="E2886" s="50">
        <f t="shared" ca="1" si="436"/>
        <v>6</v>
      </c>
      <c r="F2886" s="2" t="str">
        <f t="shared" ca="1" si="435"/>
        <v/>
      </c>
      <c r="BD2886" s="49">
        <f t="shared" ca="1" si="430"/>
        <v>3900</v>
      </c>
      <c r="BE2886" s="3">
        <f t="shared" ca="1" si="429"/>
        <v>0.38995000000000002</v>
      </c>
      <c r="BF2886" s="3">
        <f t="shared" ca="1" si="431"/>
        <v>-0.2794493539703507</v>
      </c>
      <c r="BG2886" s="9">
        <f t="shared" ca="1" si="432"/>
        <v>6</v>
      </c>
      <c r="BH2886" s="6">
        <f ca="1">IF(ISNUMBER('Descriptive Stats'!BF2886),'Descriptive Stats'!BF2886,#N/A)</f>
        <v>-0.2794493539703507</v>
      </c>
      <c r="BI2886" s="6">
        <f ca="1">IF(ISNUMBER('Descriptive Stats'!E2886),'Descriptive Stats'!E2886,#N/A)</f>
        <v>6</v>
      </c>
    </row>
    <row r="2887" spans="1:61" ht="14.4" x14ac:dyDescent="0.3">
      <c r="A2887" s="2">
        <f>ROW()</f>
        <v>2887</v>
      </c>
      <c r="B2887" s="56"/>
      <c r="C2887" s="8">
        <f t="shared" ca="1" si="433"/>
        <v>16</v>
      </c>
      <c r="D2887" s="8">
        <f t="shared" ca="1" si="434"/>
        <v>6</v>
      </c>
      <c r="E2887" s="50">
        <f t="shared" ca="1" si="436"/>
        <v>7</v>
      </c>
      <c r="F2887" s="2" t="str">
        <f t="shared" ca="1" si="435"/>
        <v/>
      </c>
      <c r="BD2887" s="49">
        <f t="shared" ca="1" si="430"/>
        <v>4473.5</v>
      </c>
      <c r="BE2887" s="3">
        <f t="shared" ref="BE2887:BE2950" ca="1" si="437">IF(ISNUMBER(BD2887),(BD2887-0.5)/$BK$4,"")</f>
        <v>0.44729999999999998</v>
      </c>
      <c r="BF2887" s="3">
        <f t="shared" ca="1" si="431"/>
        <v>-0.13248586824472414</v>
      </c>
      <c r="BG2887" s="9">
        <f t="shared" ca="1" si="432"/>
        <v>7</v>
      </c>
      <c r="BH2887" s="6">
        <f ca="1">IF(ISNUMBER('Descriptive Stats'!BF2887),'Descriptive Stats'!BF2887,#N/A)</f>
        <v>-0.13248586824472414</v>
      </c>
      <c r="BI2887" s="6">
        <f ca="1">IF(ISNUMBER('Descriptive Stats'!E2887),'Descriptive Stats'!E2887,#N/A)</f>
        <v>7</v>
      </c>
    </row>
    <row r="2888" spans="1:61" ht="14.4" x14ac:dyDescent="0.3">
      <c r="A2888" s="2">
        <f>ROW()</f>
        <v>2888</v>
      </c>
      <c r="B2888" s="56"/>
      <c r="C2888" s="8">
        <f t="shared" ca="1" si="433"/>
        <v>19</v>
      </c>
      <c r="D2888" s="8">
        <f t="shared" ca="1" si="434"/>
        <v>7</v>
      </c>
      <c r="E2888" s="50">
        <f t="shared" ca="1" si="436"/>
        <v>1</v>
      </c>
      <c r="F2888" s="2" t="str">
        <f t="shared" ca="1" si="435"/>
        <v/>
      </c>
      <c r="BD2888" s="49">
        <f t="shared" ref="BD2888:BD2951" ca="1" si="438">IF(ISNUMBER(BG2888),_xlfn.RANK.AVG(BG2888,$BG$2:$BG$5414,1),"")</f>
        <v>1871</v>
      </c>
      <c r="BE2888" s="3">
        <f t="shared" ca="1" si="437"/>
        <v>0.18704999999999999</v>
      </c>
      <c r="BF2888" s="3">
        <f t="shared" ca="1" si="431"/>
        <v>-0.88881967520906158</v>
      </c>
      <c r="BG2888" s="9">
        <f t="shared" ca="1" si="432"/>
        <v>1</v>
      </c>
      <c r="BH2888" s="6">
        <f ca="1">IF(ISNUMBER('Descriptive Stats'!BF2888),'Descriptive Stats'!BF2888,#N/A)</f>
        <v>-0.88881967520906158</v>
      </c>
      <c r="BI2888" s="6">
        <f ca="1">IF(ISNUMBER('Descriptive Stats'!E2888),'Descriptive Stats'!E2888,#N/A)</f>
        <v>1</v>
      </c>
    </row>
    <row r="2889" spans="1:61" ht="14.4" x14ac:dyDescent="0.3">
      <c r="A2889" s="2">
        <f>ROW()</f>
        <v>2889</v>
      </c>
      <c r="B2889" s="56"/>
      <c r="C2889" s="8">
        <f t="shared" ca="1" si="433"/>
        <v>8</v>
      </c>
      <c r="D2889" s="8">
        <f t="shared" ca="1" si="434"/>
        <v>1</v>
      </c>
      <c r="E2889" s="50">
        <f t="shared" ca="1" si="436"/>
        <v>2</v>
      </c>
      <c r="F2889" s="2" t="str">
        <f t="shared" ca="1" si="435"/>
        <v/>
      </c>
      <c r="BD2889" s="49">
        <f t="shared" ca="1" si="438"/>
        <v>2595</v>
      </c>
      <c r="BE2889" s="3">
        <f t="shared" ca="1" si="437"/>
        <v>0.25945000000000001</v>
      </c>
      <c r="BF2889" s="3">
        <f t="shared" ref="BF2889:BF2952" ca="1" si="439">IF(ISNUMBER(BE2889),_xlfn.NORM.INV(BE2889,0,1),"")</f>
        <v>-0.6450419512753276</v>
      </c>
      <c r="BG2889" s="9">
        <f t="shared" ref="BG2889:BG2952" ca="1" si="440">IF(ISNUMBER(E2889),E2889,"")</f>
        <v>2</v>
      </c>
      <c r="BH2889" s="6">
        <f ca="1">IF(ISNUMBER('Descriptive Stats'!BF2889),'Descriptive Stats'!BF2889,#N/A)</f>
        <v>-0.6450419512753276</v>
      </c>
      <c r="BI2889" s="6">
        <f ca="1">IF(ISNUMBER('Descriptive Stats'!E2889),'Descriptive Stats'!E2889,#N/A)</f>
        <v>2</v>
      </c>
    </row>
    <row r="2890" spans="1:61" ht="14.4" x14ac:dyDescent="0.3">
      <c r="A2890" s="2">
        <f>ROW()</f>
        <v>2890</v>
      </c>
      <c r="B2890" s="56"/>
      <c r="C2890" s="8">
        <f t="shared" ca="1" si="433"/>
        <v>21</v>
      </c>
      <c r="D2890" s="8">
        <f t="shared" ca="1" si="434"/>
        <v>2</v>
      </c>
      <c r="E2890" s="50">
        <f t="shared" ca="1" si="436"/>
        <v>0</v>
      </c>
      <c r="F2890" s="2" t="str">
        <f t="shared" ca="1" si="435"/>
        <v/>
      </c>
      <c r="BD2890" s="49">
        <f t="shared" ca="1" si="438"/>
        <v>815.5</v>
      </c>
      <c r="BE2890" s="3">
        <f t="shared" ca="1" si="437"/>
        <v>8.1500000000000003E-2</v>
      </c>
      <c r="BF2890" s="3">
        <f t="shared" ca="1" si="439"/>
        <v>-1.3950525282585462</v>
      </c>
      <c r="BG2890" s="9">
        <f t="shared" ca="1" si="440"/>
        <v>0</v>
      </c>
      <c r="BH2890" s="6">
        <f ca="1">IF(ISNUMBER('Descriptive Stats'!BF2890),'Descriptive Stats'!BF2890,#N/A)</f>
        <v>-1.3950525282585462</v>
      </c>
      <c r="BI2890" s="6">
        <f ca="1">IF(ISNUMBER('Descriptive Stats'!E2890),'Descriptive Stats'!E2890,#N/A)</f>
        <v>0</v>
      </c>
    </row>
    <row r="2891" spans="1:61" ht="14.4" x14ac:dyDescent="0.3">
      <c r="A2891" s="2">
        <f>ROW()</f>
        <v>2891</v>
      </c>
      <c r="B2891" s="56"/>
      <c r="C2891" s="8">
        <f t="shared" ca="1" si="433"/>
        <v>4</v>
      </c>
      <c r="D2891" s="8">
        <f t="shared" ca="1" si="434"/>
        <v>0</v>
      </c>
      <c r="E2891" s="50">
        <f t="shared" ca="1" si="436"/>
        <v>0</v>
      </c>
      <c r="F2891" s="2" t="str">
        <f t="shared" ca="1" si="435"/>
        <v/>
      </c>
      <c r="BD2891" s="49">
        <f t="shared" ca="1" si="438"/>
        <v>815.5</v>
      </c>
      <c r="BE2891" s="3">
        <f t="shared" ca="1" si="437"/>
        <v>8.1500000000000003E-2</v>
      </c>
      <c r="BF2891" s="3">
        <f t="shared" ca="1" si="439"/>
        <v>-1.3950525282585462</v>
      </c>
      <c r="BG2891" s="9">
        <f t="shared" ca="1" si="440"/>
        <v>0</v>
      </c>
      <c r="BH2891" s="6">
        <f ca="1">IF(ISNUMBER('Descriptive Stats'!BF2891),'Descriptive Stats'!BF2891,#N/A)</f>
        <v>-1.3950525282585462</v>
      </c>
      <c r="BI2891" s="6">
        <f ca="1">IF(ISNUMBER('Descriptive Stats'!E2891),'Descriptive Stats'!E2891,#N/A)</f>
        <v>0</v>
      </c>
    </row>
    <row r="2892" spans="1:61" ht="14.4" x14ac:dyDescent="0.3">
      <c r="A2892" s="2">
        <f>ROW()</f>
        <v>2892</v>
      </c>
      <c r="B2892" s="56"/>
      <c r="C2892" s="8">
        <f t="shared" ca="1" si="433"/>
        <v>20</v>
      </c>
      <c r="D2892" s="8">
        <f t="shared" ca="1" si="434"/>
        <v>0</v>
      </c>
      <c r="E2892" s="50">
        <f t="shared" ca="1" si="436"/>
        <v>4</v>
      </c>
      <c r="F2892" s="2" t="str">
        <f t="shared" ca="1" si="435"/>
        <v/>
      </c>
      <c r="BD2892" s="49">
        <f t="shared" ca="1" si="438"/>
        <v>3442</v>
      </c>
      <c r="BE2892" s="3">
        <f t="shared" ca="1" si="437"/>
        <v>0.34415000000000001</v>
      </c>
      <c r="BF2892" s="3">
        <f t="shared" ca="1" si="439"/>
        <v>-0.40116316278173481</v>
      </c>
      <c r="BG2892" s="9">
        <f t="shared" ca="1" si="440"/>
        <v>4</v>
      </c>
      <c r="BH2892" s="6">
        <f ca="1">IF(ISNUMBER('Descriptive Stats'!BF2892),'Descriptive Stats'!BF2892,#N/A)</f>
        <v>-0.40116316278173481</v>
      </c>
      <c r="BI2892" s="6">
        <f ca="1">IF(ISNUMBER('Descriptive Stats'!E2892),'Descriptive Stats'!E2892,#N/A)</f>
        <v>4</v>
      </c>
    </row>
    <row r="2893" spans="1:61" ht="14.4" x14ac:dyDescent="0.3">
      <c r="A2893" s="2">
        <f>ROW()</f>
        <v>2893</v>
      </c>
      <c r="B2893" s="56"/>
      <c r="C2893" s="8">
        <f t="shared" ca="1" si="433"/>
        <v>13</v>
      </c>
      <c r="D2893" s="8">
        <f t="shared" ca="1" si="434"/>
        <v>4</v>
      </c>
      <c r="E2893" s="50">
        <f t="shared" ca="1" si="436"/>
        <v>6</v>
      </c>
      <c r="F2893" s="2" t="str">
        <f t="shared" ca="1" si="435"/>
        <v/>
      </c>
      <c r="BD2893" s="49">
        <f t="shared" ca="1" si="438"/>
        <v>3900</v>
      </c>
      <c r="BE2893" s="3">
        <f t="shared" ca="1" si="437"/>
        <v>0.38995000000000002</v>
      </c>
      <c r="BF2893" s="3">
        <f t="shared" ca="1" si="439"/>
        <v>-0.2794493539703507</v>
      </c>
      <c r="BG2893" s="9">
        <f t="shared" ca="1" si="440"/>
        <v>6</v>
      </c>
      <c r="BH2893" s="6">
        <f ca="1">IF(ISNUMBER('Descriptive Stats'!BF2893),'Descriptive Stats'!BF2893,#N/A)</f>
        <v>-0.2794493539703507</v>
      </c>
      <c r="BI2893" s="6">
        <f ca="1">IF(ISNUMBER('Descriptive Stats'!E2893),'Descriptive Stats'!E2893,#N/A)</f>
        <v>6</v>
      </c>
    </row>
    <row r="2894" spans="1:61" ht="14.4" x14ac:dyDescent="0.3">
      <c r="A2894" s="2">
        <f>ROW()</f>
        <v>2894</v>
      </c>
      <c r="B2894" s="56"/>
      <c r="C2894" s="8">
        <f t="shared" ca="1" si="433"/>
        <v>5</v>
      </c>
      <c r="D2894" s="8">
        <f t="shared" ca="1" si="434"/>
        <v>6</v>
      </c>
      <c r="E2894" s="50">
        <f t="shared" ca="1" si="436"/>
        <v>4</v>
      </c>
      <c r="F2894" s="2" t="str">
        <f t="shared" ca="1" si="435"/>
        <v/>
      </c>
      <c r="BD2894" s="49">
        <f t="shared" ca="1" si="438"/>
        <v>3442</v>
      </c>
      <c r="BE2894" s="3">
        <f t="shared" ca="1" si="437"/>
        <v>0.34415000000000001</v>
      </c>
      <c r="BF2894" s="3">
        <f t="shared" ca="1" si="439"/>
        <v>-0.40116316278173481</v>
      </c>
      <c r="BG2894" s="9">
        <f t="shared" ca="1" si="440"/>
        <v>4</v>
      </c>
      <c r="BH2894" s="6">
        <f ca="1">IF(ISNUMBER('Descriptive Stats'!BF2894),'Descriptive Stats'!BF2894,#N/A)</f>
        <v>-0.40116316278173481</v>
      </c>
      <c r="BI2894" s="6">
        <f ca="1">IF(ISNUMBER('Descriptive Stats'!E2894),'Descriptive Stats'!E2894,#N/A)</f>
        <v>4</v>
      </c>
    </row>
    <row r="2895" spans="1:61" ht="14.4" x14ac:dyDescent="0.3">
      <c r="A2895" s="2">
        <f>ROW()</f>
        <v>2895</v>
      </c>
      <c r="B2895" s="56"/>
      <c r="C2895" s="8">
        <f t="shared" ca="1" si="433"/>
        <v>13</v>
      </c>
      <c r="D2895" s="8">
        <f t="shared" ca="1" si="434"/>
        <v>4</v>
      </c>
      <c r="E2895" s="50">
        <f t="shared" ca="1" si="436"/>
        <v>2</v>
      </c>
      <c r="F2895" s="2" t="str">
        <f t="shared" ca="1" si="435"/>
        <v/>
      </c>
      <c r="BD2895" s="49">
        <f t="shared" ca="1" si="438"/>
        <v>2595</v>
      </c>
      <c r="BE2895" s="3">
        <f t="shared" ca="1" si="437"/>
        <v>0.25945000000000001</v>
      </c>
      <c r="BF2895" s="3">
        <f t="shared" ca="1" si="439"/>
        <v>-0.6450419512753276</v>
      </c>
      <c r="BG2895" s="9">
        <f t="shared" ca="1" si="440"/>
        <v>2</v>
      </c>
      <c r="BH2895" s="6">
        <f ca="1">IF(ISNUMBER('Descriptive Stats'!BF2895),'Descriptive Stats'!BF2895,#N/A)</f>
        <v>-0.6450419512753276</v>
      </c>
      <c r="BI2895" s="6">
        <f ca="1">IF(ISNUMBER('Descriptive Stats'!E2895),'Descriptive Stats'!E2895,#N/A)</f>
        <v>2</v>
      </c>
    </row>
    <row r="2896" spans="1:61" ht="14.4" x14ac:dyDescent="0.3">
      <c r="A2896" s="2">
        <f>ROW()</f>
        <v>2896</v>
      </c>
      <c r="B2896" s="56"/>
      <c r="C2896" s="8">
        <f t="shared" ca="1" si="433"/>
        <v>17</v>
      </c>
      <c r="D2896" s="8">
        <f t="shared" ca="1" si="434"/>
        <v>2</v>
      </c>
      <c r="E2896" s="50">
        <f t="shared" ca="1" si="436"/>
        <v>6</v>
      </c>
      <c r="F2896" s="2" t="str">
        <f t="shared" ca="1" si="435"/>
        <v/>
      </c>
      <c r="BD2896" s="49">
        <f t="shared" ca="1" si="438"/>
        <v>3900</v>
      </c>
      <c r="BE2896" s="3">
        <f t="shared" ca="1" si="437"/>
        <v>0.38995000000000002</v>
      </c>
      <c r="BF2896" s="3">
        <f t="shared" ca="1" si="439"/>
        <v>-0.2794493539703507</v>
      </c>
      <c r="BG2896" s="9">
        <f t="shared" ca="1" si="440"/>
        <v>6</v>
      </c>
      <c r="BH2896" s="6">
        <f ca="1">IF(ISNUMBER('Descriptive Stats'!BF2896),'Descriptive Stats'!BF2896,#N/A)</f>
        <v>-0.2794493539703507</v>
      </c>
      <c r="BI2896" s="6">
        <f ca="1">IF(ISNUMBER('Descriptive Stats'!E2896),'Descriptive Stats'!E2896,#N/A)</f>
        <v>6</v>
      </c>
    </row>
    <row r="2897" spans="1:61" ht="14.4" x14ac:dyDescent="0.3">
      <c r="A2897" s="2">
        <f>ROW()</f>
        <v>2897</v>
      </c>
      <c r="B2897" s="56"/>
      <c r="C2897" s="8">
        <f t="shared" ref="C2897:C2960" ca="1" si="441">RANDBETWEEN(2,COUNT(B:B))</f>
        <v>2</v>
      </c>
      <c r="D2897" s="8">
        <f t="shared" ref="D2897:D2960" ca="1" si="442">VLOOKUP(C2897,A:B,2,TRUE)</f>
        <v>6</v>
      </c>
      <c r="E2897" s="50">
        <f t="shared" ca="1" si="436"/>
        <v>7</v>
      </c>
      <c r="F2897" s="2" t="str">
        <f t="shared" ref="F2897:F2960" ca="1" si="443">IF(ISNUMBER(E2897),IF(OR(E2897&lt;$K$16,E2897&gt;$K$14),"X",""),"")</f>
        <v/>
      </c>
      <c r="BD2897" s="49">
        <f t="shared" ca="1" si="438"/>
        <v>4473.5</v>
      </c>
      <c r="BE2897" s="3">
        <f t="shared" ca="1" si="437"/>
        <v>0.44729999999999998</v>
      </c>
      <c r="BF2897" s="3">
        <f t="shared" ca="1" si="439"/>
        <v>-0.13248586824472414</v>
      </c>
      <c r="BG2897" s="9">
        <f t="shared" ca="1" si="440"/>
        <v>7</v>
      </c>
      <c r="BH2897" s="6">
        <f ca="1">IF(ISNUMBER('Descriptive Stats'!BF2897),'Descriptive Stats'!BF2897,#N/A)</f>
        <v>-0.13248586824472414</v>
      </c>
      <c r="BI2897" s="6">
        <f ca="1">IF(ISNUMBER('Descriptive Stats'!E2897),'Descriptive Stats'!E2897,#N/A)</f>
        <v>7</v>
      </c>
    </row>
    <row r="2898" spans="1:61" ht="14.4" x14ac:dyDescent="0.3">
      <c r="A2898" s="2">
        <f>ROW()</f>
        <v>2898</v>
      </c>
      <c r="B2898" s="56"/>
      <c r="C2898" s="8">
        <f t="shared" ca="1" si="441"/>
        <v>6</v>
      </c>
      <c r="D2898" s="8">
        <f t="shared" ca="1" si="442"/>
        <v>7</v>
      </c>
      <c r="E2898" s="50">
        <f t="shared" ca="1" si="436"/>
        <v>0</v>
      </c>
      <c r="F2898" s="2" t="str">
        <f t="shared" ca="1" si="443"/>
        <v/>
      </c>
      <c r="BD2898" s="49">
        <f t="shared" ca="1" si="438"/>
        <v>815.5</v>
      </c>
      <c r="BE2898" s="3">
        <f t="shared" ca="1" si="437"/>
        <v>8.1500000000000003E-2</v>
      </c>
      <c r="BF2898" s="3">
        <f t="shared" ca="1" si="439"/>
        <v>-1.3950525282585462</v>
      </c>
      <c r="BG2898" s="9">
        <f t="shared" ca="1" si="440"/>
        <v>0</v>
      </c>
      <c r="BH2898" s="6">
        <f ca="1">IF(ISNUMBER('Descriptive Stats'!BF2898),'Descriptive Stats'!BF2898,#N/A)</f>
        <v>-1.3950525282585462</v>
      </c>
      <c r="BI2898" s="6">
        <f ca="1">IF(ISNUMBER('Descriptive Stats'!E2898),'Descriptive Stats'!E2898,#N/A)</f>
        <v>0</v>
      </c>
    </row>
    <row r="2899" spans="1:61" ht="14.4" x14ac:dyDescent="0.3">
      <c r="A2899" s="2">
        <f>ROW()</f>
        <v>2899</v>
      </c>
      <c r="B2899" s="56"/>
      <c r="C2899" s="8">
        <f t="shared" ca="1" si="441"/>
        <v>15</v>
      </c>
      <c r="D2899" s="8">
        <f t="shared" ca="1" si="442"/>
        <v>0</v>
      </c>
      <c r="E2899" s="50">
        <f t="shared" ca="1" si="436"/>
        <v>0</v>
      </c>
      <c r="F2899" s="2" t="str">
        <f t="shared" ca="1" si="443"/>
        <v/>
      </c>
      <c r="BD2899" s="49">
        <f t="shared" ca="1" si="438"/>
        <v>815.5</v>
      </c>
      <c r="BE2899" s="3">
        <f t="shared" ca="1" si="437"/>
        <v>8.1500000000000003E-2</v>
      </c>
      <c r="BF2899" s="3">
        <f t="shared" ca="1" si="439"/>
        <v>-1.3950525282585462</v>
      </c>
      <c r="BG2899" s="9">
        <f t="shared" ca="1" si="440"/>
        <v>0</v>
      </c>
      <c r="BH2899" s="6">
        <f ca="1">IF(ISNUMBER('Descriptive Stats'!BF2899),'Descriptive Stats'!BF2899,#N/A)</f>
        <v>-1.3950525282585462</v>
      </c>
      <c r="BI2899" s="6">
        <f ca="1">IF(ISNUMBER('Descriptive Stats'!E2899),'Descriptive Stats'!E2899,#N/A)</f>
        <v>0</v>
      </c>
    </row>
    <row r="2900" spans="1:61" ht="14.4" x14ac:dyDescent="0.3">
      <c r="A2900" s="2">
        <f>ROW()</f>
        <v>2900</v>
      </c>
      <c r="B2900" s="56"/>
      <c r="C2900" s="8">
        <f t="shared" ca="1" si="441"/>
        <v>22</v>
      </c>
      <c r="D2900" s="8">
        <f t="shared" ca="1" si="442"/>
        <v>0</v>
      </c>
      <c r="E2900" s="50">
        <f t="shared" ca="1" si="436"/>
        <v>3</v>
      </c>
      <c r="F2900" s="2" t="str">
        <f t="shared" ca="1" si="443"/>
        <v/>
      </c>
      <c r="BD2900" s="49">
        <f t="shared" ca="1" si="438"/>
        <v>3200</v>
      </c>
      <c r="BE2900" s="3">
        <f t="shared" ca="1" si="437"/>
        <v>0.31995000000000001</v>
      </c>
      <c r="BF2900" s="3">
        <f t="shared" ca="1" si="439"/>
        <v>-0.46783862043457014</v>
      </c>
      <c r="BG2900" s="9">
        <f t="shared" ca="1" si="440"/>
        <v>3</v>
      </c>
      <c r="BH2900" s="6">
        <f ca="1">IF(ISNUMBER('Descriptive Stats'!BF2900),'Descriptive Stats'!BF2900,#N/A)</f>
        <v>-0.46783862043457014</v>
      </c>
      <c r="BI2900" s="6">
        <f ca="1">IF(ISNUMBER('Descriptive Stats'!E2900),'Descriptive Stats'!E2900,#N/A)</f>
        <v>3</v>
      </c>
    </row>
    <row r="2901" spans="1:61" ht="14.4" x14ac:dyDescent="0.3">
      <c r="A2901" s="2">
        <f>ROW()</f>
        <v>2901</v>
      </c>
      <c r="B2901" s="56"/>
      <c r="C2901" s="8">
        <f t="shared" ca="1" si="441"/>
        <v>10</v>
      </c>
      <c r="D2901" s="8">
        <f t="shared" ca="1" si="442"/>
        <v>3</v>
      </c>
      <c r="E2901" s="50">
        <f t="shared" ca="1" si="436"/>
        <v>0</v>
      </c>
      <c r="F2901" s="2" t="str">
        <f t="shared" ca="1" si="443"/>
        <v/>
      </c>
      <c r="BD2901" s="49">
        <f t="shared" ca="1" si="438"/>
        <v>815.5</v>
      </c>
      <c r="BE2901" s="3">
        <f t="shared" ca="1" si="437"/>
        <v>8.1500000000000003E-2</v>
      </c>
      <c r="BF2901" s="3">
        <f t="shared" ca="1" si="439"/>
        <v>-1.3950525282585462</v>
      </c>
      <c r="BG2901" s="9">
        <f t="shared" ca="1" si="440"/>
        <v>0</v>
      </c>
      <c r="BH2901" s="6">
        <f ca="1">IF(ISNUMBER('Descriptive Stats'!BF2901),'Descriptive Stats'!BF2901,#N/A)</f>
        <v>-1.3950525282585462</v>
      </c>
      <c r="BI2901" s="6">
        <f ca="1">IF(ISNUMBER('Descriptive Stats'!E2901),'Descriptive Stats'!E2901,#N/A)</f>
        <v>0</v>
      </c>
    </row>
    <row r="2902" spans="1:61" ht="14.4" x14ac:dyDescent="0.3">
      <c r="A2902" s="2">
        <f>ROW()</f>
        <v>2902</v>
      </c>
      <c r="B2902" s="56"/>
      <c r="C2902" s="8">
        <f t="shared" ca="1" si="441"/>
        <v>11</v>
      </c>
      <c r="D2902" s="8">
        <f t="shared" ca="1" si="442"/>
        <v>0</v>
      </c>
      <c r="E2902" s="50">
        <f t="shared" ca="1" si="436"/>
        <v>3</v>
      </c>
      <c r="F2902" s="2" t="str">
        <f t="shared" ca="1" si="443"/>
        <v/>
      </c>
      <c r="BD2902" s="49">
        <f t="shared" ca="1" si="438"/>
        <v>3200</v>
      </c>
      <c r="BE2902" s="3">
        <f t="shared" ca="1" si="437"/>
        <v>0.31995000000000001</v>
      </c>
      <c r="BF2902" s="3">
        <f t="shared" ca="1" si="439"/>
        <v>-0.46783862043457014</v>
      </c>
      <c r="BG2902" s="9">
        <f t="shared" ca="1" si="440"/>
        <v>3</v>
      </c>
      <c r="BH2902" s="6">
        <f ca="1">IF(ISNUMBER('Descriptive Stats'!BF2902),'Descriptive Stats'!BF2902,#N/A)</f>
        <v>-0.46783862043457014</v>
      </c>
      <c r="BI2902" s="6">
        <f ca="1">IF(ISNUMBER('Descriptive Stats'!E2902),'Descriptive Stats'!E2902,#N/A)</f>
        <v>3</v>
      </c>
    </row>
    <row r="2903" spans="1:61" ht="14.4" x14ac:dyDescent="0.3">
      <c r="A2903" s="2">
        <f>ROW()</f>
        <v>2903</v>
      </c>
      <c r="B2903" s="56"/>
      <c r="C2903" s="8">
        <f t="shared" ca="1" si="441"/>
        <v>10</v>
      </c>
      <c r="D2903" s="8">
        <f t="shared" ca="1" si="442"/>
        <v>3</v>
      </c>
      <c r="E2903" s="50">
        <f t="shared" ca="1" si="436"/>
        <v>7</v>
      </c>
      <c r="F2903" s="2" t="str">
        <f t="shared" ca="1" si="443"/>
        <v/>
      </c>
      <c r="BD2903" s="49">
        <f t="shared" ca="1" si="438"/>
        <v>4473.5</v>
      </c>
      <c r="BE2903" s="3">
        <f t="shared" ca="1" si="437"/>
        <v>0.44729999999999998</v>
      </c>
      <c r="BF2903" s="3">
        <f t="shared" ca="1" si="439"/>
        <v>-0.13248586824472414</v>
      </c>
      <c r="BG2903" s="9">
        <f t="shared" ca="1" si="440"/>
        <v>7</v>
      </c>
      <c r="BH2903" s="6">
        <f ca="1">IF(ISNUMBER('Descriptive Stats'!BF2903),'Descriptive Stats'!BF2903,#N/A)</f>
        <v>-0.13248586824472414</v>
      </c>
      <c r="BI2903" s="6">
        <f ca="1">IF(ISNUMBER('Descriptive Stats'!E2903),'Descriptive Stats'!E2903,#N/A)</f>
        <v>7</v>
      </c>
    </row>
    <row r="2904" spans="1:61" ht="14.4" x14ac:dyDescent="0.3">
      <c r="A2904" s="2">
        <f>ROW()</f>
        <v>2904</v>
      </c>
      <c r="B2904" s="56"/>
      <c r="C2904" s="8">
        <f t="shared" ca="1" si="441"/>
        <v>6</v>
      </c>
      <c r="D2904" s="8">
        <f t="shared" ca="1" si="442"/>
        <v>7</v>
      </c>
      <c r="E2904" s="50">
        <f t="shared" ca="1" si="436"/>
        <v>0</v>
      </c>
      <c r="F2904" s="2" t="str">
        <f t="shared" ca="1" si="443"/>
        <v/>
      </c>
      <c r="BD2904" s="49">
        <f t="shared" ca="1" si="438"/>
        <v>815.5</v>
      </c>
      <c r="BE2904" s="3">
        <f t="shared" ca="1" si="437"/>
        <v>8.1500000000000003E-2</v>
      </c>
      <c r="BF2904" s="3">
        <f t="shared" ca="1" si="439"/>
        <v>-1.3950525282585462</v>
      </c>
      <c r="BG2904" s="9">
        <f t="shared" ca="1" si="440"/>
        <v>0</v>
      </c>
      <c r="BH2904" s="6">
        <f ca="1">IF(ISNUMBER('Descriptive Stats'!BF2904),'Descriptive Stats'!BF2904,#N/A)</f>
        <v>-1.3950525282585462</v>
      </c>
      <c r="BI2904" s="6">
        <f ca="1">IF(ISNUMBER('Descriptive Stats'!E2904),'Descriptive Stats'!E2904,#N/A)</f>
        <v>0</v>
      </c>
    </row>
    <row r="2905" spans="1:61" ht="14.4" x14ac:dyDescent="0.3">
      <c r="A2905" s="2">
        <f>ROW()</f>
        <v>2905</v>
      </c>
      <c r="B2905" s="56"/>
      <c r="C2905" s="8">
        <f t="shared" ca="1" si="441"/>
        <v>15</v>
      </c>
      <c r="D2905" s="8">
        <f t="shared" ca="1" si="442"/>
        <v>0</v>
      </c>
      <c r="E2905" s="50">
        <f t="shared" ca="1" si="436"/>
        <v>2</v>
      </c>
      <c r="F2905" s="2" t="str">
        <f t="shared" ca="1" si="443"/>
        <v/>
      </c>
      <c r="BD2905" s="49">
        <f t="shared" ca="1" si="438"/>
        <v>2595</v>
      </c>
      <c r="BE2905" s="3">
        <f t="shared" ca="1" si="437"/>
        <v>0.25945000000000001</v>
      </c>
      <c r="BF2905" s="3">
        <f t="shared" ca="1" si="439"/>
        <v>-0.6450419512753276</v>
      </c>
      <c r="BG2905" s="9">
        <f t="shared" ca="1" si="440"/>
        <v>2</v>
      </c>
      <c r="BH2905" s="6">
        <f ca="1">IF(ISNUMBER('Descriptive Stats'!BF2905),'Descriptive Stats'!BF2905,#N/A)</f>
        <v>-0.6450419512753276</v>
      </c>
      <c r="BI2905" s="6">
        <f ca="1">IF(ISNUMBER('Descriptive Stats'!E2905),'Descriptive Stats'!E2905,#N/A)</f>
        <v>2</v>
      </c>
    </row>
    <row r="2906" spans="1:61" ht="14.4" x14ac:dyDescent="0.3">
      <c r="A2906" s="2">
        <f>ROW()</f>
        <v>2906</v>
      </c>
      <c r="B2906" s="56"/>
      <c r="C2906" s="8">
        <f t="shared" ca="1" si="441"/>
        <v>17</v>
      </c>
      <c r="D2906" s="8">
        <f t="shared" ca="1" si="442"/>
        <v>2</v>
      </c>
      <c r="E2906" s="50">
        <f t="shared" ca="1" si="436"/>
        <v>7</v>
      </c>
      <c r="F2906" s="2" t="str">
        <f t="shared" ca="1" si="443"/>
        <v/>
      </c>
      <c r="BD2906" s="49">
        <f t="shared" ca="1" si="438"/>
        <v>4473.5</v>
      </c>
      <c r="BE2906" s="3">
        <f t="shared" ca="1" si="437"/>
        <v>0.44729999999999998</v>
      </c>
      <c r="BF2906" s="3">
        <f t="shared" ca="1" si="439"/>
        <v>-0.13248586824472414</v>
      </c>
      <c r="BG2906" s="9">
        <f t="shared" ca="1" si="440"/>
        <v>7</v>
      </c>
      <c r="BH2906" s="6">
        <f ca="1">IF(ISNUMBER('Descriptive Stats'!BF2906),'Descriptive Stats'!BF2906,#N/A)</f>
        <v>-0.13248586824472414</v>
      </c>
      <c r="BI2906" s="6">
        <f ca="1">IF(ISNUMBER('Descriptive Stats'!E2906),'Descriptive Stats'!E2906,#N/A)</f>
        <v>7</v>
      </c>
    </row>
    <row r="2907" spans="1:61" ht="14.4" x14ac:dyDescent="0.3">
      <c r="A2907" s="2">
        <f>ROW()</f>
        <v>2907</v>
      </c>
      <c r="B2907" s="56"/>
      <c r="C2907" s="8">
        <f t="shared" ca="1" si="441"/>
        <v>19</v>
      </c>
      <c r="D2907" s="8">
        <f t="shared" ca="1" si="442"/>
        <v>7</v>
      </c>
      <c r="E2907" s="50">
        <f t="shared" ca="1" si="436"/>
        <v>2</v>
      </c>
      <c r="F2907" s="2" t="str">
        <f t="shared" ca="1" si="443"/>
        <v/>
      </c>
      <c r="BD2907" s="49">
        <f t="shared" ca="1" si="438"/>
        <v>2595</v>
      </c>
      <c r="BE2907" s="3">
        <f t="shared" ca="1" si="437"/>
        <v>0.25945000000000001</v>
      </c>
      <c r="BF2907" s="3">
        <f t="shared" ca="1" si="439"/>
        <v>-0.6450419512753276</v>
      </c>
      <c r="BG2907" s="9">
        <f t="shared" ca="1" si="440"/>
        <v>2</v>
      </c>
      <c r="BH2907" s="6">
        <f ca="1">IF(ISNUMBER('Descriptive Stats'!BF2907),'Descriptive Stats'!BF2907,#N/A)</f>
        <v>-0.6450419512753276</v>
      </c>
      <c r="BI2907" s="6">
        <f ca="1">IF(ISNUMBER('Descriptive Stats'!E2907),'Descriptive Stats'!E2907,#N/A)</f>
        <v>2</v>
      </c>
    </row>
    <row r="2908" spans="1:61" ht="14.4" x14ac:dyDescent="0.3">
      <c r="A2908" s="2">
        <f>ROW()</f>
        <v>2908</v>
      </c>
      <c r="B2908" s="56"/>
      <c r="C2908" s="8">
        <f t="shared" ca="1" si="441"/>
        <v>21</v>
      </c>
      <c r="D2908" s="8">
        <f t="shared" ca="1" si="442"/>
        <v>2</v>
      </c>
      <c r="E2908" s="50">
        <f t="shared" ca="1" si="436"/>
        <v>0</v>
      </c>
      <c r="F2908" s="2" t="str">
        <f t="shared" ca="1" si="443"/>
        <v/>
      </c>
      <c r="BD2908" s="49">
        <f t="shared" ca="1" si="438"/>
        <v>815.5</v>
      </c>
      <c r="BE2908" s="3">
        <f t="shared" ca="1" si="437"/>
        <v>8.1500000000000003E-2</v>
      </c>
      <c r="BF2908" s="3">
        <f t="shared" ca="1" si="439"/>
        <v>-1.3950525282585462</v>
      </c>
      <c r="BG2908" s="9">
        <f t="shared" ca="1" si="440"/>
        <v>0</v>
      </c>
      <c r="BH2908" s="6">
        <f ca="1">IF(ISNUMBER('Descriptive Stats'!BF2908),'Descriptive Stats'!BF2908,#N/A)</f>
        <v>-1.3950525282585462</v>
      </c>
      <c r="BI2908" s="6">
        <f ca="1">IF(ISNUMBER('Descriptive Stats'!E2908),'Descriptive Stats'!E2908,#N/A)</f>
        <v>0</v>
      </c>
    </row>
    <row r="2909" spans="1:61" ht="14.4" x14ac:dyDescent="0.3">
      <c r="A2909" s="2">
        <f>ROW()</f>
        <v>2909</v>
      </c>
      <c r="B2909" s="56"/>
      <c r="C2909" s="8">
        <f t="shared" ca="1" si="441"/>
        <v>20</v>
      </c>
      <c r="D2909" s="8">
        <f t="shared" ca="1" si="442"/>
        <v>0</v>
      </c>
      <c r="E2909" s="50">
        <f t="shared" ca="1" si="436"/>
        <v>7</v>
      </c>
      <c r="F2909" s="2" t="str">
        <f t="shared" ca="1" si="443"/>
        <v/>
      </c>
      <c r="BD2909" s="49">
        <f t="shared" ca="1" si="438"/>
        <v>4473.5</v>
      </c>
      <c r="BE2909" s="3">
        <f t="shared" ca="1" si="437"/>
        <v>0.44729999999999998</v>
      </c>
      <c r="BF2909" s="3">
        <f t="shared" ca="1" si="439"/>
        <v>-0.13248586824472414</v>
      </c>
      <c r="BG2909" s="9">
        <f t="shared" ca="1" si="440"/>
        <v>7</v>
      </c>
      <c r="BH2909" s="6">
        <f ca="1">IF(ISNUMBER('Descriptive Stats'!BF2909),'Descriptive Stats'!BF2909,#N/A)</f>
        <v>-0.13248586824472414</v>
      </c>
      <c r="BI2909" s="6">
        <f ca="1">IF(ISNUMBER('Descriptive Stats'!E2909),'Descriptive Stats'!E2909,#N/A)</f>
        <v>7</v>
      </c>
    </row>
    <row r="2910" spans="1:61" ht="14.4" x14ac:dyDescent="0.3">
      <c r="A2910" s="2">
        <f>ROW()</f>
        <v>2910</v>
      </c>
      <c r="B2910" s="56"/>
      <c r="C2910" s="8">
        <f t="shared" ca="1" si="441"/>
        <v>6</v>
      </c>
      <c r="D2910" s="8">
        <f t="shared" ca="1" si="442"/>
        <v>7</v>
      </c>
      <c r="E2910" s="50">
        <f t="shared" ca="1" si="436"/>
        <v>3</v>
      </c>
      <c r="F2910" s="2" t="str">
        <f t="shared" ca="1" si="443"/>
        <v/>
      </c>
      <c r="BD2910" s="49">
        <f t="shared" ca="1" si="438"/>
        <v>3200</v>
      </c>
      <c r="BE2910" s="3">
        <f t="shared" ca="1" si="437"/>
        <v>0.31995000000000001</v>
      </c>
      <c r="BF2910" s="3">
        <f t="shared" ca="1" si="439"/>
        <v>-0.46783862043457014</v>
      </c>
      <c r="BG2910" s="9">
        <f t="shared" ca="1" si="440"/>
        <v>3</v>
      </c>
      <c r="BH2910" s="6">
        <f ca="1">IF(ISNUMBER('Descriptive Stats'!BF2910),'Descriptive Stats'!BF2910,#N/A)</f>
        <v>-0.46783862043457014</v>
      </c>
      <c r="BI2910" s="6">
        <f ca="1">IF(ISNUMBER('Descriptive Stats'!E2910),'Descriptive Stats'!E2910,#N/A)</f>
        <v>3</v>
      </c>
    </row>
    <row r="2911" spans="1:61" ht="14.4" x14ac:dyDescent="0.3">
      <c r="A2911" s="2">
        <f>ROW()</f>
        <v>2911</v>
      </c>
      <c r="B2911" s="56"/>
      <c r="C2911" s="8">
        <f t="shared" ca="1" si="441"/>
        <v>10</v>
      </c>
      <c r="D2911" s="8">
        <f t="shared" ca="1" si="442"/>
        <v>3</v>
      </c>
      <c r="E2911" s="50">
        <f t="shared" ca="1" si="436"/>
        <v>6</v>
      </c>
      <c r="F2911" s="2" t="str">
        <f t="shared" ca="1" si="443"/>
        <v/>
      </c>
      <c r="BD2911" s="49">
        <f t="shared" ca="1" si="438"/>
        <v>3900</v>
      </c>
      <c r="BE2911" s="3">
        <f t="shared" ca="1" si="437"/>
        <v>0.38995000000000002</v>
      </c>
      <c r="BF2911" s="3">
        <f t="shared" ca="1" si="439"/>
        <v>-0.2794493539703507</v>
      </c>
      <c r="BG2911" s="9">
        <f t="shared" ca="1" si="440"/>
        <v>6</v>
      </c>
      <c r="BH2911" s="6">
        <f ca="1">IF(ISNUMBER('Descriptive Stats'!BF2911),'Descriptive Stats'!BF2911,#N/A)</f>
        <v>-0.2794493539703507</v>
      </c>
      <c r="BI2911" s="6">
        <f ca="1">IF(ISNUMBER('Descriptive Stats'!E2911),'Descriptive Stats'!E2911,#N/A)</f>
        <v>6</v>
      </c>
    </row>
    <row r="2912" spans="1:61" ht="14.4" x14ac:dyDescent="0.3">
      <c r="A2912" s="2">
        <f>ROW()</f>
        <v>2912</v>
      </c>
      <c r="B2912" s="56"/>
      <c r="C2912" s="8">
        <f t="shared" ca="1" si="441"/>
        <v>16</v>
      </c>
      <c r="D2912" s="8">
        <f t="shared" ca="1" si="442"/>
        <v>6</v>
      </c>
      <c r="E2912" s="50">
        <f t="shared" ca="1" si="436"/>
        <v>0</v>
      </c>
      <c r="F2912" s="2" t="str">
        <f t="shared" ca="1" si="443"/>
        <v/>
      </c>
      <c r="BD2912" s="49">
        <f t="shared" ca="1" si="438"/>
        <v>815.5</v>
      </c>
      <c r="BE2912" s="3">
        <f t="shared" ca="1" si="437"/>
        <v>8.1500000000000003E-2</v>
      </c>
      <c r="BF2912" s="3">
        <f t="shared" ca="1" si="439"/>
        <v>-1.3950525282585462</v>
      </c>
      <c r="BG2912" s="9">
        <f t="shared" ca="1" si="440"/>
        <v>0</v>
      </c>
      <c r="BH2912" s="6">
        <f ca="1">IF(ISNUMBER('Descriptive Stats'!BF2912),'Descriptive Stats'!BF2912,#N/A)</f>
        <v>-1.3950525282585462</v>
      </c>
      <c r="BI2912" s="6">
        <f ca="1">IF(ISNUMBER('Descriptive Stats'!E2912),'Descriptive Stats'!E2912,#N/A)</f>
        <v>0</v>
      </c>
    </row>
    <row r="2913" spans="1:61" ht="14.4" x14ac:dyDescent="0.3">
      <c r="A2913" s="2">
        <f>ROW()</f>
        <v>2913</v>
      </c>
      <c r="B2913" s="56"/>
      <c r="C2913" s="8">
        <f t="shared" ca="1" si="441"/>
        <v>14</v>
      </c>
      <c r="D2913" s="8">
        <f t="shared" ca="1" si="442"/>
        <v>0</v>
      </c>
      <c r="E2913" s="50">
        <f t="shared" ca="1" si="436"/>
        <v>15</v>
      </c>
      <c r="F2913" s="2" t="str">
        <f t="shared" ca="1" si="443"/>
        <v/>
      </c>
      <c r="BD2913" s="49">
        <f t="shared" ca="1" si="438"/>
        <v>5051.5</v>
      </c>
      <c r="BE2913" s="3">
        <f t="shared" ca="1" si="437"/>
        <v>0.50509999999999999</v>
      </c>
      <c r="BF2913" s="3">
        <f t="shared" ca="1" si="439"/>
        <v>1.2784152420787677E-2</v>
      </c>
      <c r="BG2913" s="9">
        <f t="shared" ca="1" si="440"/>
        <v>15</v>
      </c>
      <c r="BH2913" s="6">
        <f ca="1">IF(ISNUMBER('Descriptive Stats'!BF2913),'Descriptive Stats'!BF2913,#N/A)</f>
        <v>1.2784152420787677E-2</v>
      </c>
      <c r="BI2913" s="6">
        <f ca="1">IF(ISNUMBER('Descriptive Stats'!E2913),'Descriptive Stats'!E2913,#N/A)</f>
        <v>15</v>
      </c>
    </row>
    <row r="2914" spans="1:61" ht="14.4" x14ac:dyDescent="0.3">
      <c r="A2914" s="2">
        <f>ROW()</f>
        <v>2914</v>
      </c>
      <c r="B2914" s="56"/>
      <c r="C2914" s="8">
        <f t="shared" ca="1" si="441"/>
        <v>24</v>
      </c>
      <c r="D2914" s="8">
        <f t="shared" ca="1" si="442"/>
        <v>15</v>
      </c>
      <c r="E2914" s="50">
        <f t="shared" ca="1" si="436"/>
        <v>2</v>
      </c>
      <c r="F2914" s="2" t="str">
        <f t="shared" ca="1" si="443"/>
        <v/>
      </c>
      <c r="BD2914" s="49">
        <f t="shared" ca="1" si="438"/>
        <v>2595</v>
      </c>
      <c r="BE2914" s="3">
        <f t="shared" ca="1" si="437"/>
        <v>0.25945000000000001</v>
      </c>
      <c r="BF2914" s="3">
        <f t="shared" ca="1" si="439"/>
        <v>-0.6450419512753276</v>
      </c>
      <c r="BG2914" s="9">
        <f t="shared" ca="1" si="440"/>
        <v>2</v>
      </c>
      <c r="BH2914" s="6">
        <f ca="1">IF(ISNUMBER('Descriptive Stats'!BF2914),'Descriptive Stats'!BF2914,#N/A)</f>
        <v>-0.6450419512753276</v>
      </c>
      <c r="BI2914" s="6">
        <f ca="1">IF(ISNUMBER('Descriptive Stats'!E2914),'Descriptive Stats'!E2914,#N/A)</f>
        <v>2</v>
      </c>
    </row>
    <row r="2915" spans="1:61" ht="14.4" x14ac:dyDescent="0.3">
      <c r="A2915" s="2">
        <f>ROW()</f>
        <v>2915</v>
      </c>
      <c r="B2915" s="56"/>
      <c r="C2915" s="8">
        <f t="shared" ca="1" si="441"/>
        <v>21</v>
      </c>
      <c r="D2915" s="8">
        <f t="shared" ca="1" si="442"/>
        <v>2</v>
      </c>
      <c r="E2915" s="50">
        <f t="shared" ca="1" si="436"/>
        <v>19</v>
      </c>
      <c r="F2915" s="2" t="str">
        <f t="shared" ca="1" si="443"/>
        <v>X</v>
      </c>
      <c r="BD2915" s="49">
        <f t="shared" ca="1" si="438"/>
        <v>5294</v>
      </c>
      <c r="BE2915" s="3">
        <f t="shared" ca="1" si="437"/>
        <v>0.52934999999999999</v>
      </c>
      <c r="BF2915" s="3">
        <f t="shared" ca="1" si="439"/>
        <v>7.3636031452008061E-2</v>
      </c>
      <c r="BG2915" s="9">
        <f t="shared" ca="1" si="440"/>
        <v>19</v>
      </c>
      <c r="BH2915" s="6">
        <f ca="1">IF(ISNUMBER('Descriptive Stats'!BF2915),'Descriptive Stats'!BF2915,#N/A)</f>
        <v>7.3636031452008061E-2</v>
      </c>
      <c r="BI2915" s="6">
        <f ca="1">IF(ISNUMBER('Descriptive Stats'!E2915),'Descriptive Stats'!E2915,#N/A)</f>
        <v>19</v>
      </c>
    </row>
    <row r="2916" spans="1:61" ht="14.4" x14ac:dyDescent="0.3">
      <c r="A2916" s="2">
        <f>ROW()</f>
        <v>2916</v>
      </c>
      <c r="B2916" s="56"/>
      <c r="C2916" s="8">
        <f t="shared" ca="1" si="441"/>
        <v>7</v>
      </c>
      <c r="D2916" s="8">
        <f t="shared" ca="1" si="442"/>
        <v>19</v>
      </c>
      <c r="E2916" s="50">
        <f t="shared" ca="1" si="436"/>
        <v>0</v>
      </c>
      <c r="F2916" s="2" t="str">
        <f t="shared" ca="1" si="443"/>
        <v/>
      </c>
      <c r="BD2916" s="49">
        <f t="shared" ca="1" si="438"/>
        <v>815.5</v>
      </c>
      <c r="BE2916" s="3">
        <f t="shared" ca="1" si="437"/>
        <v>8.1500000000000003E-2</v>
      </c>
      <c r="BF2916" s="3">
        <f t="shared" ca="1" si="439"/>
        <v>-1.3950525282585462</v>
      </c>
      <c r="BG2916" s="9">
        <f t="shared" ca="1" si="440"/>
        <v>0</v>
      </c>
      <c r="BH2916" s="6">
        <f ca="1">IF(ISNUMBER('Descriptive Stats'!BF2916),'Descriptive Stats'!BF2916,#N/A)</f>
        <v>-1.3950525282585462</v>
      </c>
      <c r="BI2916" s="6">
        <f ca="1">IF(ISNUMBER('Descriptive Stats'!E2916),'Descriptive Stats'!E2916,#N/A)</f>
        <v>0</v>
      </c>
    </row>
    <row r="2917" spans="1:61" ht="14.4" x14ac:dyDescent="0.3">
      <c r="A2917" s="2">
        <f>ROW()</f>
        <v>2917</v>
      </c>
      <c r="B2917" s="56"/>
      <c r="C2917" s="8">
        <f t="shared" ca="1" si="441"/>
        <v>4</v>
      </c>
      <c r="D2917" s="8">
        <f t="shared" ca="1" si="442"/>
        <v>0</v>
      </c>
      <c r="E2917" s="50">
        <f t="shared" ca="1" si="436"/>
        <v>6</v>
      </c>
      <c r="F2917" s="2" t="str">
        <f t="shared" ca="1" si="443"/>
        <v/>
      </c>
      <c r="BD2917" s="49">
        <f t="shared" ca="1" si="438"/>
        <v>3900</v>
      </c>
      <c r="BE2917" s="3">
        <f t="shared" ca="1" si="437"/>
        <v>0.38995000000000002</v>
      </c>
      <c r="BF2917" s="3">
        <f t="shared" ca="1" si="439"/>
        <v>-0.2794493539703507</v>
      </c>
      <c r="BG2917" s="9">
        <f t="shared" ca="1" si="440"/>
        <v>6</v>
      </c>
      <c r="BH2917" s="6">
        <f ca="1">IF(ISNUMBER('Descriptive Stats'!BF2917),'Descriptive Stats'!BF2917,#N/A)</f>
        <v>-0.2794493539703507</v>
      </c>
      <c r="BI2917" s="6">
        <f ca="1">IF(ISNUMBER('Descriptive Stats'!E2917),'Descriptive Stats'!E2917,#N/A)</f>
        <v>6</v>
      </c>
    </row>
    <row r="2918" spans="1:61" ht="14.4" x14ac:dyDescent="0.3">
      <c r="A2918" s="2">
        <f>ROW()</f>
        <v>2918</v>
      </c>
      <c r="B2918" s="56"/>
      <c r="C2918" s="8">
        <f t="shared" ca="1" si="441"/>
        <v>16</v>
      </c>
      <c r="D2918" s="8">
        <f t="shared" ca="1" si="442"/>
        <v>6</v>
      </c>
      <c r="E2918" s="50">
        <f t="shared" ca="1" si="436"/>
        <v>15</v>
      </c>
      <c r="F2918" s="2" t="str">
        <f t="shared" ca="1" si="443"/>
        <v/>
      </c>
      <c r="BD2918" s="49">
        <f t="shared" ca="1" si="438"/>
        <v>5051.5</v>
      </c>
      <c r="BE2918" s="3">
        <f t="shared" ca="1" si="437"/>
        <v>0.50509999999999999</v>
      </c>
      <c r="BF2918" s="3">
        <f t="shared" ca="1" si="439"/>
        <v>1.2784152420787677E-2</v>
      </c>
      <c r="BG2918" s="9">
        <f t="shared" ca="1" si="440"/>
        <v>15</v>
      </c>
      <c r="BH2918" s="6">
        <f ca="1">IF(ISNUMBER('Descriptive Stats'!BF2918),'Descriptive Stats'!BF2918,#N/A)</f>
        <v>1.2784152420787677E-2</v>
      </c>
      <c r="BI2918" s="6">
        <f ca="1">IF(ISNUMBER('Descriptive Stats'!E2918),'Descriptive Stats'!E2918,#N/A)</f>
        <v>15</v>
      </c>
    </row>
    <row r="2919" spans="1:61" ht="14.4" x14ac:dyDescent="0.3">
      <c r="A2919" s="2">
        <f>ROW()</f>
        <v>2919</v>
      </c>
      <c r="B2919" s="56"/>
      <c r="C2919" s="8">
        <f t="shared" ca="1" si="441"/>
        <v>24</v>
      </c>
      <c r="D2919" s="8">
        <f t="shared" ca="1" si="442"/>
        <v>15</v>
      </c>
      <c r="E2919" s="50">
        <f t="shared" ca="1" si="436"/>
        <v>19</v>
      </c>
      <c r="F2919" s="2" t="str">
        <f t="shared" ca="1" si="443"/>
        <v>X</v>
      </c>
      <c r="BD2919" s="49">
        <f t="shared" ca="1" si="438"/>
        <v>5294</v>
      </c>
      <c r="BE2919" s="3">
        <f t="shared" ca="1" si="437"/>
        <v>0.52934999999999999</v>
      </c>
      <c r="BF2919" s="3">
        <f t="shared" ca="1" si="439"/>
        <v>7.3636031452008061E-2</v>
      </c>
      <c r="BG2919" s="9">
        <f t="shared" ca="1" si="440"/>
        <v>19</v>
      </c>
      <c r="BH2919" s="6">
        <f ca="1">IF(ISNUMBER('Descriptive Stats'!BF2919),'Descriptive Stats'!BF2919,#N/A)</f>
        <v>7.3636031452008061E-2</v>
      </c>
      <c r="BI2919" s="6">
        <f ca="1">IF(ISNUMBER('Descriptive Stats'!E2919),'Descriptive Stats'!E2919,#N/A)</f>
        <v>19</v>
      </c>
    </row>
    <row r="2920" spans="1:61" ht="14.4" x14ac:dyDescent="0.3">
      <c r="A2920" s="2">
        <f>ROW()</f>
        <v>2920</v>
      </c>
      <c r="B2920" s="56"/>
      <c r="C2920" s="8">
        <f t="shared" ca="1" si="441"/>
        <v>7</v>
      </c>
      <c r="D2920" s="8">
        <f t="shared" ca="1" si="442"/>
        <v>19</v>
      </c>
      <c r="E2920" s="50">
        <f t="shared" ca="1" si="436"/>
        <v>19</v>
      </c>
      <c r="F2920" s="2" t="str">
        <f t="shared" ca="1" si="443"/>
        <v>X</v>
      </c>
      <c r="BD2920" s="49">
        <f t="shared" ca="1" si="438"/>
        <v>5294</v>
      </c>
      <c r="BE2920" s="3">
        <f t="shared" ca="1" si="437"/>
        <v>0.52934999999999999</v>
      </c>
      <c r="BF2920" s="3">
        <f t="shared" ca="1" si="439"/>
        <v>7.3636031452008061E-2</v>
      </c>
      <c r="BG2920" s="9">
        <f t="shared" ca="1" si="440"/>
        <v>19</v>
      </c>
      <c r="BH2920" s="6">
        <f ca="1">IF(ISNUMBER('Descriptive Stats'!BF2920),'Descriptive Stats'!BF2920,#N/A)</f>
        <v>7.3636031452008061E-2</v>
      </c>
      <c r="BI2920" s="6">
        <f ca="1">IF(ISNUMBER('Descriptive Stats'!E2920),'Descriptive Stats'!E2920,#N/A)</f>
        <v>19</v>
      </c>
    </row>
    <row r="2921" spans="1:61" ht="14.4" x14ac:dyDescent="0.3">
      <c r="A2921" s="2">
        <f>ROW()</f>
        <v>2921</v>
      </c>
      <c r="B2921" s="56"/>
      <c r="C2921" s="8">
        <f t="shared" ca="1" si="441"/>
        <v>7</v>
      </c>
      <c r="D2921" s="8">
        <f t="shared" ca="1" si="442"/>
        <v>19</v>
      </c>
      <c r="E2921" s="50">
        <f t="shared" ca="1" si="436"/>
        <v>6</v>
      </c>
      <c r="F2921" s="2" t="str">
        <f t="shared" ca="1" si="443"/>
        <v/>
      </c>
      <c r="BD2921" s="49">
        <f t="shared" ca="1" si="438"/>
        <v>3900</v>
      </c>
      <c r="BE2921" s="3">
        <f t="shared" ca="1" si="437"/>
        <v>0.38995000000000002</v>
      </c>
      <c r="BF2921" s="3">
        <f t="shared" ca="1" si="439"/>
        <v>-0.2794493539703507</v>
      </c>
      <c r="BG2921" s="9">
        <f t="shared" ca="1" si="440"/>
        <v>6</v>
      </c>
      <c r="BH2921" s="6">
        <f ca="1">IF(ISNUMBER('Descriptive Stats'!BF2921),'Descriptive Stats'!BF2921,#N/A)</f>
        <v>-0.2794493539703507</v>
      </c>
      <c r="BI2921" s="6">
        <f ca="1">IF(ISNUMBER('Descriptive Stats'!E2921),'Descriptive Stats'!E2921,#N/A)</f>
        <v>6</v>
      </c>
    </row>
    <row r="2922" spans="1:61" ht="14.4" x14ac:dyDescent="0.3">
      <c r="A2922" s="2">
        <f>ROW()</f>
        <v>2922</v>
      </c>
      <c r="B2922" s="56"/>
      <c r="C2922" s="8">
        <f t="shared" ca="1" si="441"/>
        <v>16</v>
      </c>
      <c r="D2922" s="8">
        <f t="shared" ca="1" si="442"/>
        <v>6</v>
      </c>
      <c r="E2922" s="50">
        <f t="shared" ca="1" si="436"/>
        <v>6</v>
      </c>
      <c r="F2922" s="2" t="str">
        <f t="shared" ca="1" si="443"/>
        <v/>
      </c>
      <c r="BD2922" s="49">
        <f t="shared" ca="1" si="438"/>
        <v>3900</v>
      </c>
      <c r="BE2922" s="3">
        <f t="shared" ca="1" si="437"/>
        <v>0.38995000000000002</v>
      </c>
      <c r="BF2922" s="3">
        <f t="shared" ca="1" si="439"/>
        <v>-0.2794493539703507</v>
      </c>
      <c r="BG2922" s="9">
        <f t="shared" ca="1" si="440"/>
        <v>6</v>
      </c>
      <c r="BH2922" s="6">
        <f ca="1">IF(ISNUMBER('Descriptive Stats'!BF2922),'Descriptive Stats'!BF2922,#N/A)</f>
        <v>-0.2794493539703507</v>
      </c>
      <c r="BI2922" s="6">
        <f ca="1">IF(ISNUMBER('Descriptive Stats'!E2922),'Descriptive Stats'!E2922,#N/A)</f>
        <v>6</v>
      </c>
    </row>
    <row r="2923" spans="1:61" ht="14.4" x14ac:dyDescent="0.3">
      <c r="A2923" s="2">
        <f>ROW()</f>
        <v>2923</v>
      </c>
      <c r="B2923" s="56"/>
      <c r="C2923" s="8">
        <f t="shared" ca="1" si="441"/>
        <v>16</v>
      </c>
      <c r="D2923" s="8">
        <f t="shared" ca="1" si="442"/>
        <v>6</v>
      </c>
      <c r="E2923" s="50">
        <f t="shared" ca="1" si="436"/>
        <v>7</v>
      </c>
      <c r="F2923" s="2" t="str">
        <f t="shared" ca="1" si="443"/>
        <v/>
      </c>
      <c r="BD2923" s="49">
        <f t="shared" ca="1" si="438"/>
        <v>4473.5</v>
      </c>
      <c r="BE2923" s="3">
        <f t="shared" ca="1" si="437"/>
        <v>0.44729999999999998</v>
      </c>
      <c r="BF2923" s="3">
        <f t="shared" ca="1" si="439"/>
        <v>-0.13248586824472414</v>
      </c>
      <c r="BG2923" s="9">
        <f t="shared" ca="1" si="440"/>
        <v>7</v>
      </c>
      <c r="BH2923" s="6">
        <f ca="1">IF(ISNUMBER('Descriptive Stats'!BF2923),'Descriptive Stats'!BF2923,#N/A)</f>
        <v>-0.13248586824472414</v>
      </c>
      <c r="BI2923" s="6">
        <f ca="1">IF(ISNUMBER('Descriptive Stats'!E2923),'Descriptive Stats'!E2923,#N/A)</f>
        <v>7</v>
      </c>
    </row>
    <row r="2924" spans="1:61" ht="14.4" x14ac:dyDescent="0.3">
      <c r="A2924" s="2">
        <f>ROW()</f>
        <v>2924</v>
      </c>
      <c r="B2924" s="56"/>
      <c r="C2924" s="8">
        <f t="shared" ca="1" si="441"/>
        <v>6</v>
      </c>
      <c r="D2924" s="8">
        <f t="shared" ca="1" si="442"/>
        <v>7</v>
      </c>
      <c r="E2924" s="50">
        <f t="shared" ca="1" si="436"/>
        <v>2</v>
      </c>
      <c r="F2924" s="2" t="str">
        <f t="shared" ca="1" si="443"/>
        <v/>
      </c>
      <c r="BD2924" s="49">
        <f t="shared" ca="1" si="438"/>
        <v>2595</v>
      </c>
      <c r="BE2924" s="3">
        <f t="shared" ca="1" si="437"/>
        <v>0.25945000000000001</v>
      </c>
      <c r="BF2924" s="3">
        <f t="shared" ca="1" si="439"/>
        <v>-0.6450419512753276</v>
      </c>
      <c r="BG2924" s="9">
        <f t="shared" ca="1" si="440"/>
        <v>2</v>
      </c>
      <c r="BH2924" s="6">
        <f ca="1">IF(ISNUMBER('Descriptive Stats'!BF2924),'Descriptive Stats'!BF2924,#N/A)</f>
        <v>-0.6450419512753276</v>
      </c>
      <c r="BI2924" s="6">
        <f ca="1">IF(ISNUMBER('Descriptive Stats'!E2924),'Descriptive Stats'!E2924,#N/A)</f>
        <v>2</v>
      </c>
    </row>
    <row r="2925" spans="1:61" ht="14.4" x14ac:dyDescent="0.3">
      <c r="A2925" s="2">
        <f>ROW()</f>
        <v>2925</v>
      </c>
      <c r="B2925" s="56"/>
      <c r="C2925" s="8">
        <f t="shared" ca="1" si="441"/>
        <v>17</v>
      </c>
      <c r="D2925" s="8">
        <f t="shared" ca="1" si="442"/>
        <v>2</v>
      </c>
      <c r="E2925" s="50">
        <f t="shared" ca="1" si="436"/>
        <v>0</v>
      </c>
      <c r="F2925" s="2" t="str">
        <f t="shared" ca="1" si="443"/>
        <v/>
      </c>
      <c r="BD2925" s="49">
        <f t="shared" ca="1" si="438"/>
        <v>815.5</v>
      </c>
      <c r="BE2925" s="3">
        <f t="shared" ca="1" si="437"/>
        <v>8.1500000000000003E-2</v>
      </c>
      <c r="BF2925" s="3">
        <f t="shared" ca="1" si="439"/>
        <v>-1.3950525282585462</v>
      </c>
      <c r="BG2925" s="9">
        <f t="shared" ca="1" si="440"/>
        <v>0</v>
      </c>
      <c r="BH2925" s="6">
        <f ca="1">IF(ISNUMBER('Descriptive Stats'!BF2925),'Descriptive Stats'!BF2925,#N/A)</f>
        <v>-1.3950525282585462</v>
      </c>
      <c r="BI2925" s="6">
        <f ca="1">IF(ISNUMBER('Descriptive Stats'!E2925),'Descriptive Stats'!E2925,#N/A)</f>
        <v>0</v>
      </c>
    </row>
    <row r="2926" spans="1:61" ht="14.4" x14ac:dyDescent="0.3">
      <c r="A2926" s="2">
        <f>ROW()</f>
        <v>2926</v>
      </c>
      <c r="B2926" s="56"/>
      <c r="C2926" s="8">
        <f t="shared" ca="1" si="441"/>
        <v>15</v>
      </c>
      <c r="D2926" s="8">
        <f t="shared" ca="1" si="442"/>
        <v>0</v>
      </c>
      <c r="E2926" s="50">
        <f t="shared" ca="1" si="436"/>
        <v>3</v>
      </c>
      <c r="F2926" s="2" t="str">
        <f t="shared" ca="1" si="443"/>
        <v/>
      </c>
      <c r="BD2926" s="49">
        <f t="shared" ca="1" si="438"/>
        <v>3200</v>
      </c>
      <c r="BE2926" s="3">
        <f t="shared" ca="1" si="437"/>
        <v>0.31995000000000001</v>
      </c>
      <c r="BF2926" s="3">
        <f t="shared" ca="1" si="439"/>
        <v>-0.46783862043457014</v>
      </c>
      <c r="BG2926" s="9">
        <f t="shared" ca="1" si="440"/>
        <v>3</v>
      </c>
      <c r="BH2926" s="6">
        <f ca="1">IF(ISNUMBER('Descriptive Stats'!BF2926),'Descriptive Stats'!BF2926,#N/A)</f>
        <v>-0.46783862043457014</v>
      </c>
      <c r="BI2926" s="6">
        <f ca="1">IF(ISNUMBER('Descriptive Stats'!E2926),'Descriptive Stats'!E2926,#N/A)</f>
        <v>3</v>
      </c>
    </row>
    <row r="2927" spans="1:61" ht="14.4" x14ac:dyDescent="0.3">
      <c r="A2927" s="2">
        <f>ROW()</f>
        <v>2927</v>
      </c>
      <c r="B2927" s="56"/>
      <c r="C2927" s="8">
        <f t="shared" ca="1" si="441"/>
        <v>10</v>
      </c>
      <c r="D2927" s="8">
        <f t="shared" ca="1" si="442"/>
        <v>3</v>
      </c>
      <c r="E2927" s="50">
        <f t="shared" ca="1" si="436"/>
        <v>0</v>
      </c>
      <c r="F2927" s="2" t="str">
        <f t="shared" ca="1" si="443"/>
        <v/>
      </c>
      <c r="BD2927" s="49">
        <f t="shared" ca="1" si="438"/>
        <v>815.5</v>
      </c>
      <c r="BE2927" s="3">
        <f t="shared" ca="1" si="437"/>
        <v>8.1500000000000003E-2</v>
      </c>
      <c r="BF2927" s="3">
        <f t="shared" ca="1" si="439"/>
        <v>-1.3950525282585462</v>
      </c>
      <c r="BG2927" s="9">
        <f t="shared" ca="1" si="440"/>
        <v>0</v>
      </c>
      <c r="BH2927" s="6">
        <f ca="1">IF(ISNUMBER('Descriptive Stats'!BF2927),'Descriptive Stats'!BF2927,#N/A)</f>
        <v>-1.3950525282585462</v>
      </c>
      <c r="BI2927" s="6">
        <f ca="1">IF(ISNUMBER('Descriptive Stats'!E2927),'Descriptive Stats'!E2927,#N/A)</f>
        <v>0</v>
      </c>
    </row>
    <row r="2928" spans="1:61" ht="14.4" x14ac:dyDescent="0.3">
      <c r="A2928" s="2">
        <f>ROW()</f>
        <v>2928</v>
      </c>
      <c r="B2928" s="56"/>
      <c r="C2928" s="8">
        <f t="shared" ca="1" si="441"/>
        <v>14</v>
      </c>
      <c r="D2928" s="8">
        <f t="shared" ca="1" si="442"/>
        <v>0</v>
      </c>
      <c r="E2928" s="50">
        <f t="shared" ca="1" si="436"/>
        <v>6</v>
      </c>
      <c r="F2928" s="2" t="str">
        <f t="shared" ca="1" si="443"/>
        <v/>
      </c>
      <c r="BD2928" s="49">
        <f t="shared" ca="1" si="438"/>
        <v>3900</v>
      </c>
      <c r="BE2928" s="3">
        <f t="shared" ca="1" si="437"/>
        <v>0.38995000000000002</v>
      </c>
      <c r="BF2928" s="3">
        <f t="shared" ca="1" si="439"/>
        <v>-0.2794493539703507</v>
      </c>
      <c r="BG2928" s="9">
        <f t="shared" ca="1" si="440"/>
        <v>6</v>
      </c>
      <c r="BH2928" s="6">
        <f ca="1">IF(ISNUMBER('Descriptive Stats'!BF2928),'Descriptive Stats'!BF2928,#N/A)</f>
        <v>-0.2794493539703507</v>
      </c>
      <c r="BI2928" s="6">
        <f ca="1">IF(ISNUMBER('Descriptive Stats'!E2928),'Descriptive Stats'!E2928,#N/A)</f>
        <v>6</v>
      </c>
    </row>
    <row r="2929" spans="1:61" ht="14.4" x14ac:dyDescent="0.3">
      <c r="A2929" s="2">
        <f>ROW()</f>
        <v>2929</v>
      </c>
      <c r="B2929" s="56"/>
      <c r="C2929" s="8">
        <f t="shared" ca="1" si="441"/>
        <v>2</v>
      </c>
      <c r="D2929" s="8">
        <f t="shared" ca="1" si="442"/>
        <v>6</v>
      </c>
      <c r="E2929" s="50">
        <f t="shared" ca="1" si="436"/>
        <v>0</v>
      </c>
      <c r="F2929" s="2" t="str">
        <f t="shared" ca="1" si="443"/>
        <v/>
      </c>
      <c r="BD2929" s="49">
        <f t="shared" ca="1" si="438"/>
        <v>815.5</v>
      </c>
      <c r="BE2929" s="3">
        <f t="shared" ca="1" si="437"/>
        <v>8.1500000000000003E-2</v>
      </c>
      <c r="BF2929" s="3">
        <f t="shared" ca="1" si="439"/>
        <v>-1.3950525282585462</v>
      </c>
      <c r="BG2929" s="9">
        <f t="shared" ca="1" si="440"/>
        <v>0</v>
      </c>
      <c r="BH2929" s="6">
        <f ca="1">IF(ISNUMBER('Descriptive Stats'!BF2929),'Descriptive Stats'!BF2929,#N/A)</f>
        <v>-1.3950525282585462</v>
      </c>
      <c r="BI2929" s="6">
        <f ca="1">IF(ISNUMBER('Descriptive Stats'!E2929),'Descriptive Stats'!E2929,#N/A)</f>
        <v>0</v>
      </c>
    </row>
    <row r="2930" spans="1:61" ht="14.4" x14ac:dyDescent="0.3">
      <c r="A2930" s="2">
        <f>ROW()</f>
        <v>2930</v>
      </c>
      <c r="B2930" s="56"/>
      <c r="C2930" s="8">
        <f t="shared" ca="1" si="441"/>
        <v>18</v>
      </c>
      <c r="D2930" s="8">
        <f t="shared" ca="1" si="442"/>
        <v>0</v>
      </c>
      <c r="E2930" s="50">
        <f t="shared" ca="1" si="436"/>
        <v>9</v>
      </c>
      <c r="F2930" s="2" t="str">
        <f t="shared" ca="1" si="443"/>
        <v/>
      </c>
      <c r="BD2930" s="49">
        <f t="shared" ca="1" si="438"/>
        <v>4819</v>
      </c>
      <c r="BE2930" s="3">
        <f t="shared" ca="1" si="437"/>
        <v>0.48185</v>
      </c>
      <c r="BF2930" s="3">
        <f t="shared" ca="1" si="439"/>
        <v>-4.5511009098988427E-2</v>
      </c>
      <c r="BG2930" s="9">
        <f t="shared" ca="1" si="440"/>
        <v>9</v>
      </c>
      <c r="BH2930" s="6">
        <f ca="1">IF(ISNUMBER('Descriptive Stats'!BF2930),'Descriptive Stats'!BF2930,#N/A)</f>
        <v>-4.5511009098988427E-2</v>
      </c>
      <c r="BI2930" s="6">
        <f ca="1">IF(ISNUMBER('Descriptive Stats'!E2930),'Descriptive Stats'!E2930,#N/A)</f>
        <v>9</v>
      </c>
    </row>
    <row r="2931" spans="1:61" ht="14.4" x14ac:dyDescent="0.3">
      <c r="A2931" s="2">
        <f>ROW()</f>
        <v>2931</v>
      </c>
      <c r="B2931" s="56"/>
      <c r="C2931" s="8">
        <f t="shared" ca="1" si="441"/>
        <v>23</v>
      </c>
      <c r="D2931" s="8">
        <f t="shared" ca="1" si="442"/>
        <v>9</v>
      </c>
      <c r="E2931" s="50">
        <f t="shared" ca="1" si="436"/>
        <v>1</v>
      </c>
      <c r="F2931" s="2" t="str">
        <f t="shared" ca="1" si="443"/>
        <v/>
      </c>
      <c r="BD2931" s="49">
        <f t="shared" ca="1" si="438"/>
        <v>1871</v>
      </c>
      <c r="BE2931" s="3">
        <f t="shared" ca="1" si="437"/>
        <v>0.18704999999999999</v>
      </c>
      <c r="BF2931" s="3">
        <f t="shared" ca="1" si="439"/>
        <v>-0.88881967520906158</v>
      </c>
      <c r="BG2931" s="9">
        <f t="shared" ca="1" si="440"/>
        <v>1</v>
      </c>
      <c r="BH2931" s="6">
        <f ca="1">IF(ISNUMBER('Descriptive Stats'!BF2931),'Descriptive Stats'!BF2931,#N/A)</f>
        <v>-0.88881967520906158</v>
      </c>
      <c r="BI2931" s="6">
        <f ca="1">IF(ISNUMBER('Descriptive Stats'!E2931),'Descriptive Stats'!E2931,#N/A)</f>
        <v>1</v>
      </c>
    </row>
    <row r="2932" spans="1:61" ht="14.4" x14ac:dyDescent="0.3">
      <c r="A2932" s="2">
        <f>ROW()</f>
        <v>2932</v>
      </c>
      <c r="B2932" s="56"/>
      <c r="C2932" s="8">
        <f t="shared" ca="1" si="441"/>
        <v>8</v>
      </c>
      <c r="D2932" s="8">
        <f t="shared" ca="1" si="442"/>
        <v>1</v>
      </c>
      <c r="E2932" s="50">
        <f t="shared" ca="1" si="436"/>
        <v>2</v>
      </c>
      <c r="F2932" s="2" t="str">
        <f t="shared" ca="1" si="443"/>
        <v/>
      </c>
      <c r="BD2932" s="49">
        <f t="shared" ca="1" si="438"/>
        <v>2595</v>
      </c>
      <c r="BE2932" s="3">
        <f t="shared" ca="1" si="437"/>
        <v>0.25945000000000001</v>
      </c>
      <c r="BF2932" s="3">
        <f t="shared" ca="1" si="439"/>
        <v>-0.6450419512753276</v>
      </c>
      <c r="BG2932" s="9">
        <f t="shared" ca="1" si="440"/>
        <v>2</v>
      </c>
      <c r="BH2932" s="6">
        <f ca="1">IF(ISNUMBER('Descriptive Stats'!BF2932),'Descriptive Stats'!BF2932,#N/A)</f>
        <v>-0.6450419512753276</v>
      </c>
      <c r="BI2932" s="6">
        <f ca="1">IF(ISNUMBER('Descriptive Stats'!E2932),'Descriptive Stats'!E2932,#N/A)</f>
        <v>2</v>
      </c>
    </row>
    <row r="2933" spans="1:61" ht="14.4" x14ac:dyDescent="0.3">
      <c r="A2933" s="2">
        <f>ROW()</f>
        <v>2933</v>
      </c>
      <c r="B2933" s="56"/>
      <c r="C2933" s="8">
        <f t="shared" ca="1" si="441"/>
        <v>3</v>
      </c>
      <c r="D2933" s="8">
        <f t="shared" ca="1" si="442"/>
        <v>2</v>
      </c>
      <c r="E2933" s="50">
        <f t="shared" ca="1" si="436"/>
        <v>1</v>
      </c>
      <c r="F2933" s="2" t="str">
        <f t="shared" ca="1" si="443"/>
        <v/>
      </c>
      <c r="BD2933" s="49">
        <f t="shared" ca="1" si="438"/>
        <v>1871</v>
      </c>
      <c r="BE2933" s="3">
        <f t="shared" ca="1" si="437"/>
        <v>0.18704999999999999</v>
      </c>
      <c r="BF2933" s="3">
        <f t="shared" ca="1" si="439"/>
        <v>-0.88881967520906158</v>
      </c>
      <c r="BG2933" s="9">
        <f t="shared" ca="1" si="440"/>
        <v>1</v>
      </c>
      <c r="BH2933" s="6">
        <f ca="1">IF(ISNUMBER('Descriptive Stats'!BF2933),'Descriptive Stats'!BF2933,#N/A)</f>
        <v>-0.88881967520906158</v>
      </c>
      <c r="BI2933" s="6">
        <f ca="1">IF(ISNUMBER('Descriptive Stats'!E2933),'Descriptive Stats'!E2933,#N/A)</f>
        <v>1</v>
      </c>
    </row>
    <row r="2934" spans="1:61" ht="14.4" x14ac:dyDescent="0.3">
      <c r="A2934" s="2">
        <f>ROW()</f>
        <v>2934</v>
      </c>
      <c r="B2934" s="56"/>
      <c r="C2934" s="8">
        <f t="shared" ca="1" si="441"/>
        <v>12</v>
      </c>
      <c r="D2934" s="8">
        <f t="shared" ca="1" si="442"/>
        <v>1</v>
      </c>
      <c r="E2934" s="50">
        <f t="shared" ca="1" si="436"/>
        <v>6</v>
      </c>
      <c r="F2934" s="2" t="str">
        <f t="shared" ca="1" si="443"/>
        <v/>
      </c>
      <c r="BD2934" s="49">
        <f t="shared" ca="1" si="438"/>
        <v>3900</v>
      </c>
      <c r="BE2934" s="3">
        <f t="shared" ca="1" si="437"/>
        <v>0.38995000000000002</v>
      </c>
      <c r="BF2934" s="3">
        <f t="shared" ca="1" si="439"/>
        <v>-0.2794493539703507</v>
      </c>
      <c r="BG2934" s="9">
        <f t="shared" ca="1" si="440"/>
        <v>6</v>
      </c>
      <c r="BH2934" s="6">
        <f ca="1">IF(ISNUMBER('Descriptive Stats'!BF2934),'Descriptive Stats'!BF2934,#N/A)</f>
        <v>-0.2794493539703507</v>
      </c>
      <c r="BI2934" s="6">
        <f ca="1">IF(ISNUMBER('Descriptive Stats'!E2934),'Descriptive Stats'!E2934,#N/A)</f>
        <v>6</v>
      </c>
    </row>
    <row r="2935" spans="1:61" ht="14.4" x14ac:dyDescent="0.3">
      <c r="A2935" s="2">
        <f>ROW()</f>
        <v>2935</v>
      </c>
      <c r="B2935" s="56"/>
      <c r="C2935" s="8">
        <f t="shared" ca="1" si="441"/>
        <v>5</v>
      </c>
      <c r="D2935" s="8">
        <f t="shared" ca="1" si="442"/>
        <v>6</v>
      </c>
      <c r="E2935" s="50">
        <f t="shared" ca="1" si="436"/>
        <v>19</v>
      </c>
      <c r="F2935" s="2" t="str">
        <f t="shared" ca="1" si="443"/>
        <v>X</v>
      </c>
      <c r="BD2935" s="49">
        <f t="shared" ca="1" si="438"/>
        <v>5294</v>
      </c>
      <c r="BE2935" s="3">
        <f t="shared" ca="1" si="437"/>
        <v>0.52934999999999999</v>
      </c>
      <c r="BF2935" s="3">
        <f t="shared" ca="1" si="439"/>
        <v>7.3636031452008061E-2</v>
      </c>
      <c r="BG2935" s="9">
        <f t="shared" ca="1" si="440"/>
        <v>19</v>
      </c>
      <c r="BH2935" s="6">
        <f ca="1">IF(ISNUMBER('Descriptive Stats'!BF2935),'Descriptive Stats'!BF2935,#N/A)</f>
        <v>7.3636031452008061E-2</v>
      </c>
      <c r="BI2935" s="6">
        <f ca="1">IF(ISNUMBER('Descriptive Stats'!E2935),'Descriptive Stats'!E2935,#N/A)</f>
        <v>19</v>
      </c>
    </row>
    <row r="2936" spans="1:61" ht="14.4" x14ac:dyDescent="0.3">
      <c r="A2936" s="2">
        <f>ROW()</f>
        <v>2936</v>
      </c>
      <c r="B2936" s="56"/>
      <c r="C2936" s="8">
        <f t="shared" ca="1" si="441"/>
        <v>7</v>
      </c>
      <c r="D2936" s="8">
        <f t="shared" ca="1" si="442"/>
        <v>19</v>
      </c>
      <c r="E2936" s="50">
        <f t="shared" ca="1" si="436"/>
        <v>19</v>
      </c>
      <c r="F2936" s="2" t="str">
        <f t="shared" ca="1" si="443"/>
        <v>X</v>
      </c>
      <c r="BD2936" s="49">
        <f t="shared" ca="1" si="438"/>
        <v>5294</v>
      </c>
      <c r="BE2936" s="3">
        <f t="shared" ca="1" si="437"/>
        <v>0.52934999999999999</v>
      </c>
      <c r="BF2936" s="3">
        <f t="shared" ca="1" si="439"/>
        <v>7.3636031452008061E-2</v>
      </c>
      <c r="BG2936" s="9">
        <f t="shared" ca="1" si="440"/>
        <v>19</v>
      </c>
      <c r="BH2936" s="6">
        <f ca="1">IF(ISNUMBER('Descriptive Stats'!BF2936),'Descriptive Stats'!BF2936,#N/A)</f>
        <v>7.3636031452008061E-2</v>
      </c>
      <c r="BI2936" s="6">
        <f ca="1">IF(ISNUMBER('Descriptive Stats'!E2936),'Descriptive Stats'!E2936,#N/A)</f>
        <v>19</v>
      </c>
    </row>
    <row r="2937" spans="1:61" ht="14.4" x14ac:dyDescent="0.3">
      <c r="A2937" s="2">
        <f>ROW()</f>
        <v>2937</v>
      </c>
      <c r="B2937" s="56"/>
      <c r="C2937" s="8">
        <f t="shared" ca="1" si="441"/>
        <v>7</v>
      </c>
      <c r="D2937" s="8">
        <f t="shared" ca="1" si="442"/>
        <v>19</v>
      </c>
      <c r="E2937" s="50">
        <f t="shared" ca="1" si="436"/>
        <v>0</v>
      </c>
      <c r="F2937" s="2" t="str">
        <f t="shared" ca="1" si="443"/>
        <v/>
      </c>
      <c r="BD2937" s="49">
        <f t="shared" ca="1" si="438"/>
        <v>815.5</v>
      </c>
      <c r="BE2937" s="3">
        <f t="shared" ca="1" si="437"/>
        <v>8.1500000000000003E-2</v>
      </c>
      <c r="BF2937" s="3">
        <f t="shared" ca="1" si="439"/>
        <v>-1.3950525282585462</v>
      </c>
      <c r="BG2937" s="9">
        <f t="shared" ca="1" si="440"/>
        <v>0</v>
      </c>
      <c r="BH2937" s="6">
        <f ca="1">IF(ISNUMBER('Descriptive Stats'!BF2937),'Descriptive Stats'!BF2937,#N/A)</f>
        <v>-1.3950525282585462</v>
      </c>
      <c r="BI2937" s="6">
        <f ca="1">IF(ISNUMBER('Descriptive Stats'!E2937),'Descriptive Stats'!E2937,#N/A)</f>
        <v>0</v>
      </c>
    </row>
    <row r="2938" spans="1:61" ht="14.4" x14ac:dyDescent="0.3">
      <c r="A2938" s="2">
        <f>ROW()</f>
        <v>2938</v>
      </c>
      <c r="B2938" s="56"/>
      <c r="C2938" s="8">
        <f t="shared" ca="1" si="441"/>
        <v>20</v>
      </c>
      <c r="D2938" s="8">
        <f t="shared" ca="1" si="442"/>
        <v>0</v>
      </c>
      <c r="E2938" s="50">
        <f t="shared" ca="1" si="436"/>
        <v>2</v>
      </c>
      <c r="F2938" s="2" t="str">
        <f t="shared" ca="1" si="443"/>
        <v/>
      </c>
      <c r="BD2938" s="49">
        <f t="shared" ca="1" si="438"/>
        <v>2595</v>
      </c>
      <c r="BE2938" s="3">
        <f t="shared" ca="1" si="437"/>
        <v>0.25945000000000001</v>
      </c>
      <c r="BF2938" s="3">
        <f t="shared" ca="1" si="439"/>
        <v>-0.6450419512753276</v>
      </c>
      <c r="BG2938" s="9">
        <f t="shared" ca="1" si="440"/>
        <v>2</v>
      </c>
      <c r="BH2938" s="6">
        <f ca="1">IF(ISNUMBER('Descriptive Stats'!BF2938),'Descriptive Stats'!BF2938,#N/A)</f>
        <v>-0.6450419512753276</v>
      </c>
      <c r="BI2938" s="6">
        <f ca="1">IF(ISNUMBER('Descriptive Stats'!E2938),'Descriptive Stats'!E2938,#N/A)</f>
        <v>2</v>
      </c>
    </row>
    <row r="2939" spans="1:61" ht="14.4" x14ac:dyDescent="0.3">
      <c r="A2939" s="2">
        <f>ROW()</f>
        <v>2939</v>
      </c>
      <c r="B2939" s="56"/>
      <c r="C2939" s="8">
        <f t="shared" ca="1" si="441"/>
        <v>17</v>
      </c>
      <c r="D2939" s="8">
        <f t="shared" ca="1" si="442"/>
        <v>2</v>
      </c>
      <c r="E2939" s="50">
        <f t="shared" ca="1" si="436"/>
        <v>6</v>
      </c>
      <c r="F2939" s="2" t="str">
        <f t="shared" ca="1" si="443"/>
        <v/>
      </c>
      <c r="BD2939" s="49">
        <f t="shared" ca="1" si="438"/>
        <v>3900</v>
      </c>
      <c r="BE2939" s="3">
        <f t="shared" ca="1" si="437"/>
        <v>0.38995000000000002</v>
      </c>
      <c r="BF2939" s="3">
        <f t="shared" ca="1" si="439"/>
        <v>-0.2794493539703507</v>
      </c>
      <c r="BG2939" s="9">
        <f t="shared" ca="1" si="440"/>
        <v>6</v>
      </c>
      <c r="BH2939" s="6">
        <f ca="1">IF(ISNUMBER('Descriptive Stats'!BF2939),'Descriptive Stats'!BF2939,#N/A)</f>
        <v>-0.2794493539703507</v>
      </c>
      <c r="BI2939" s="6">
        <f ca="1">IF(ISNUMBER('Descriptive Stats'!E2939),'Descriptive Stats'!E2939,#N/A)</f>
        <v>6</v>
      </c>
    </row>
    <row r="2940" spans="1:61" ht="14.4" x14ac:dyDescent="0.3">
      <c r="A2940" s="2">
        <f>ROW()</f>
        <v>2940</v>
      </c>
      <c r="B2940" s="56"/>
      <c r="C2940" s="8">
        <f t="shared" ca="1" si="441"/>
        <v>5</v>
      </c>
      <c r="D2940" s="8">
        <f t="shared" ca="1" si="442"/>
        <v>6</v>
      </c>
      <c r="E2940" s="50">
        <f t="shared" ca="1" si="436"/>
        <v>1</v>
      </c>
      <c r="F2940" s="2" t="str">
        <f t="shared" ca="1" si="443"/>
        <v/>
      </c>
      <c r="BD2940" s="49">
        <f t="shared" ca="1" si="438"/>
        <v>1871</v>
      </c>
      <c r="BE2940" s="3">
        <f t="shared" ca="1" si="437"/>
        <v>0.18704999999999999</v>
      </c>
      <c r="BF2940" s="3">
        <f t="shared" ca="1" si="439"/>
        <v>-0.88881967520906158</v>
      </c>
      <c r="BG2940" s="9">
        <f t="shared" ca="1" si="440"/>
        <v>1</v>
      </c>
      <c r="BH2940" s="6">
        <f ca="1">IF(ISNUMBER('Descriptive Stats'!BF2940),'Descriptive Stats'!BF2940,#N/A)</f>
        <v>-0.88881967520906158</v>
      </c>
      <c r="BI2940" s="6">
        <f ca="1">IF(ISNUMBER('Descriptive Stats'!E2940),'Descriptive Stats'!E2940,#N/A)</f>
        <v>1</v>
      </c>
    </row>
    <row r="2941" spans="1:61" ht="14.4" x14ac:dyDescent="0.3">
      <c r="A2941" s="2">
        <f>ROW()</f>
        <v>2941</v>
      </c>
      <c r="B2941" s="56"/>
      <c r="C2941" s="8">
        <f t="shared" ca="1" si="441"/>
        <v>8</v>
      </c>
      <c r="D2941" s="8">
        <f t="shared" ca="1" si="442"/>
        <v>1</v>
      </c>
      <c r="E2941" s="50">
        <f t="shared" ca="1" si="436"/>
        <v>2</v>
      </c>
      <c r="F2941" s="2" t="str">
        <f t="shared" ca="1" si="443"/>
        <v/>
      </c>
      <c r="BD2941" s="49">
        <f t="shared" ca="1" si="438"/>
        <v>2595</v>
      </c>
      <c r="BE2941" s="3">
        <f t="shared" ca="1" si="437"/>
        <v>0.25945000000000001</v>
      </c>
      <c r="BF2941" s="3">
        <f t="shared" ca="1" si="439"/>
        <v>-0.6450419512753276</v>
      </c>
      <c r="BG2941" s="9">
        <f t="shared" ca="1" si="440"/>
        <v>2</v>
      </c>
      <c r="BH2941" s="6">
        <f ca="1">IF(ISNUMBER('Descriptive Stats'!BF2941),'Descriptive Stats'!BF2941,#N/A)</f>
        <v>-0.6450419512753276</v>
      </c>
      <c r="BI2941" s="6">
        <f ca="1">IF(ISNUMBER('Descriptive Stats'!E2941),'Descriptive Stats'!E2941,#N/A)</f>
        <v>2</v>
      </c>
    </row>
    <row r="2942" spans="1:61" ht="14.4" x14ac:dyDescent="0.3">
      <c r="A2942" s="2">
        <f>ROW()</f>
        <v>2942</v>
      </c>
      <c r="B2942" s="56"/>
      <c r="C2942" s="8">
        <f t="shared" ca="1" si="441"/>
        <v>21</v>
      </c>
      <c r="D2942" s="8">
        <f t="shared" ca="1" si="442"/>
        <v>2</v>
      </c>
      <c r="E2942" s="50">
        <f t="shared" ca="1" si="436"/>
        <v>15</v>
      </c>
      <c r="F2942" s="2" t="str">
        <f t="shared" ca="1" si="443"/>
        <v/>
      </c>
      <c r="BD2942" s="49">
        <f t="shared" ca="1" si="438"/>
        <v>5051.5</v>
      </c>
      <c r="BE2942" s="3">
        <f t="shared" ca="1" si="437"/>
        <v>0.50509999999999999</v>
      </c>
      <c r="BF2942" s="3">
        <f t="shared" ca="1" si="439"/>
        <v>1.2784152420787677E-2</v>
      </c>
      <c r="BG2942" s="9">
        <f t="shared" ca="1" si="440"/>
        <v>15</v>
      </c>
      <c r="BH2942" s="6">
        <f ca="1">IF(ISNUMBER('Descriptive Stats'!BF2942),'Descriptive Stats'!BF2942,#N/A)</f>
        <v>1.2784152420787677E-2</v>
      </c>
      <c r="BI2942" s="6">
        <f ca="1">IF(ISNUMBER('Descriptive Stats'!E2942),'Descriptive Stats'!E2942,#N/A)</f>
        <v>15</v>
      </c>
    </row>
    <row r="2943" spans="1:61" ht="14.4" x14ac:dyDescent="0.3">
      <c r="A2943" s="2">
        <f>ROW()</f>
        <v>2943</v>
      </c>
      <c r="B2943" s="56"/>
      <c r="C2943" s="8">
        <f t="shared" ca="1" si="441"/>
        <v>24</v>
      </c>
      <c r="D2943" s="8">
        <f t="shared" ca="1" si="442"/>
        <v>15</v>
      </c>
      <c r="E2943" s="50">
        <f t="shared" ca="1" si="436"/>
        <v>2</v>
      </c>
      <c r="F2943" s="2" t="str">
        <f t="shared" ca="1" si="443"/>
        <v/>
      </c>
      <c r="BD2943" s="49">
        <f t="shared" ca="1" si="438"/>
        <v>2595</v>
      </c>
      <c r="BE2943" s="3">
        <f t="shared" ca="1" si="437"/>
        <v>0.25945000000000001</v>
      </c>
      <c r="BF2943" s="3">
        <f t="shared" ca="1" si="439"/>
        <v>-0.6450419512753276</v>
      </c>
      <c r="BG2943" s="9">
        <f t="shared" ca="1" si="440"/>
        <v>2</v>
      </c>
      <c r="BH2943" s="6">
        <f ca="1">IF(ISNUMBER('Descriptive Stats'!BF2943),'Descriptive Stats'!BF2943,#N/A)</f>
        <v>-0.6450419512753276</v>
      </c>
      <c r="BI2943" s="6">
        <f ca="1">IF(ISNUMBER('Descriptive Stats'!E2943),'Descriptive Stats'!E2943,#N/A)</f>
        <v>2</v>
      </c>
    </row>
    <row r="2944" spans="1:61" ht="14.4" x14ac:dyDescent="0.3">
      <c r="A2944" s="2">
        <f>ROW()</f>
        <v>2944</v>
      </c>
      <c r="B2944" s="56"/>
      <c r="C2944" s="8">
        <f t="shared" ca="1" si="441"/>
        <v>3</v>
      </c>
      <c r="D2944" s="8">
        <f t="shared" ca="1" si="442"/>
        <v>2</v>
      </c>
      <c r="E2944" s="50">
        <f t="shared" ca="1" si="436"/>
        <v>6</v>
      </c>
      <c r="F2944" s="2" t="str">
        <f t="shared" ca="1" si="443"/>
        <v/>
      </c>
      <c r="BD2944" s="49">
        <f t="shared" ca="1" si="438"/>
        <v>3900</v>
      </c>
      <c r="BE2944" s="3">
        <f t="shared" ca="1" si="437"/>
        <v>0.38995000000000002</v>
      </c>
      <c r="BF2944" s="3">
        <f t="shared" ca="1" si="439"/>
        <v>-0.2794493539703507</v>
      </c>
      <c r="BG2944" s="9">
        <f t="shared" ca="1" si="440"/>
        <v>6</v>
      </c>
      <c r="BH2944" s="6">
        <f ca="1">IF(ISNUMBER('Descriptive Stats'!BF2944),'Descriptive Stats'!BF2944,#N/A)</f>
        <v>-0.2794493539703507</v>
      </c>
      <c r="BI2944" s="6">
        <f ca="1">IF(ISNUMBER('Descriptive Stats'!E2944),'Descriptive Stats'!E2944,#N/A)</f>
        <v>6</v>
      </c>
    </row>
    <row r="2945" spans="1:61" ht="14.4" x14ac:dyDescent="0.3">
      <c r="A2945" s="2">
        <f>ROW()</f>
        <v>2945</v>
      </c>
      <c r="B2945" s="56"/>
      <c r="C2945" s="8">
        <f t="shared" ca="1" si="441"/>
        <v>16</v>
      </c>
      <c r="D2945" s="8">
        <f t="shared" ca="1" si="442"/>
        <v>6</v>
      </c>
      <c r="E2945" s="50">
        <f t="shared" ca="1" si="436"/>
        <v>0</v>
      </c>
      <c r="F2945" s="2" t="str">
        <f t="shared" ca="1" si="443"/>
        <v/>
      </c>
      <c r="BD2945" s="49">
        <f t="shared" ca="1" si="438"/>
        <v>815.5</v>
      </c>
      <c r="BE2945" s="3">
        <f t="shared" ca="1" si="437"/>
        <v>8.1500000000000003E-2</v>
      </c>
      <c r="BF2945" s="3">
        <f t="shared" ca="1" si="439"/>
        <v>-1.3950525282585462</v>
      </c>
      <c r="BG2945" s="9">
        <f t="shared" ca="1" si="440"/>
        <v>0</v>
      </c>
      <c r="BH2945" s="6">
        <f ca="1">IF(ISNUMBER('Descriptive Stats'!BF2945),'Descriptive Stats'!BF2945,#N/A)</f>
        <v>-1.3950525282585462</v>
      </c>
      <c r="BI2945" s="6">
        <f ca="1">IF(ISNUMBER('Descriptive Stats'!E2945),'Descriptive Stats'!E2945,#N/A)</f>
        <v>0</v>
      </c>
    </row>
    <row r="2946" spans="1:61" ht="14.4" x14ac:dyDescent="0.3">
      <c r="A2946" s="2">
        <f>ROW()</f>
        <v>2946</v>
      </c>
      <c r="B2946" s="56"/>
      <c r="C2946" s="8">
        <f t="shared" ca="1" si="441"/>
        <v>18</v>
      </c>
      <c r="D2946" s="8">
        <f t="shared" ca="1" si="442"/>
        <v>0</v>
      </c>
      <c r="E2946" s="50">
        <f t="shared" ca="1" si="436"/>
        <v>0</v>
      </c>
      <c r="F2946" s="2" t="str">
        <f t="shared" ca="1" si="443"/>
        <v/>
      </c>
      <c r="BD2946" s="49">
        <f t="shared" ca="1" si="438"/>
        <v>815.5</v>
      </c>
      <c r="BE2946" s="3">
        <f t="shared" ca="1" si="437"/>
        <v>8.1500000000000003E-2</v>
      </c>
      <c r="BF2946" s="3">
        <f t="shared" ca="1" si="439"/>
        <v>-1.3950525282585462</v>
      </c>
      <c r="BG2946" s="9">
        <f t="shared" ca="1" si="440"/>
        <v>0</v>
      </c>
      <c r="BH2946" s="6">
        <f ca="1">IF(ISNUMBER('Descriptive Stats'!BF2946),'Descriptive Stats'!BF2946,#N/A)</f>
        <v>-1.3950525282585462</v>
      </c>
      <c r="BI2946" s="6">
        <f ca="1">IF(ISNUMBER('Descriptive Stats'!E2946),'Descriptive Stats'!E2946,#N/A)</f>
        <v>0</v>
      </c>
    </row>
    <row r="2947" spans="1:61" ht="14.4" x14ac:dyDescent="0.3">
      <c r="A2947" s="2">
        <f>ROW()</f>
        <v>2947</v>
      </c>
      <c r="B2947" s="56"/>
      <c r="C2947" s="8">
        <f t="shared" ca="1" si="441"/>
        <v>20</v>
      </c>
      <c r="D2947" s="8">
        <f t="shared" ca="1" si="442"/>
        <v>0</v>
      </c>
      <c r="E2947" s="50">
        <f t="shared" ref="E2947:E3010" ca="1" si="444">IF(0=MOD(ROW(),$J$1),AVERAGE(OFFSET($D$2,ROW()-$J$1,0,$J$1,1)),"")</f>
        <v>6</v>
      </c>
      <c r="F2947" s="2" t="str">
        <f t="shared" ca="1" si="443"/>
        <v/>
      </c>
      <c r="BD2947" s="49">
        <f t="shared" ca="1" si="438"/>
        <v>3900</v>
      </c>
      <c r="BE2947" s="3">
        <f t="shared" ca="1" si="437"/>
        <v>0.38995000000000002</v>
      </c>
      <c r="BF2947" s="3">
        <f t="shared" ca="1" si="439"/>
        <v>-0.2794493539703507</v>
      </c>
      <c r="BG2947" s="9">
        <f t="shared" ca="1" si="440"/>
        <v>6</v>
      </c>
      <c r="BH2947" s="6">
        <f ca="1">IF(ISNUMBER('Descriptive Stats'!BF2947),'Descriptive Stats'!BF2947,#N/A)</f>
        <v>-0.2794493539703507</v>
      </c>
      <c r="BI2947" s="6">
        <f ca="1">IF(ISNUMBER('Descriptive Stats'!E2947),'Descriptive Stats'!E2947,#N/A)</f>
        <v>6</v>
      </c>
    </row>
    <row r="2948" spans="1:61" ht="14.4" x14ac:dyDescent="0.3">
      <c r="A2948" s="2">
        <f>ROW()</f>
        <v>2948</v>
      </c>
      <c r="B2948" s="56"/>
      <c r="C2948" s="8">
        <f t="shared" ca="1" si="441"/>
        <v>5</v>
      </c>
      <c r="D2948" s="8">
        <f t="shared" ca="1" si="442"/>
        <v>6</v>
      </c>
      <c r="E2948" s="50">
        <f t="shared" ca="1" si="444"/>
        <v>1</v>
      </c>
      <c r="F2948" s="2" t="str">
        <f t="shared" ca="1" si="443"/>
        <v/>
      </c>
      <c r="BD2948" s="49">
        <f t="shared" ca="1" si="438"/>
        <v>1871</v>
      </c>
      <c r="BE2948" s="3">
        <f t="shared" ca="1" si="437"/>
        <v>0.18704999999999999</v>
      </c>
      <c r="BF2948" s="3">
        <f t="shared" ca="1" si="439"/>
        <v>-0.88881967520906158</v>
      </c>
      <c r="BG2948" s="9">
        <f t="shared" ca="1" si="440"/>
        <v>1</v>
      </c>
      <c r="BH2948" s="6">
        <f ca="1">IF(ISNUMBER('Descriptive Stats'!BF2948),'Descriptive Stats'!BF2948,#N/A)</f>
        <v>-0.88881967520906158</v>
      </c>
      <c r="BI2948" s="6">
        <f ca="1">IF(ISNUMBER('Descriptive Stats'!E2948),'Descriptive Stats'!E2948,#N/A)</f>
        <v>1</v>
      </c>
    </row>
    <row r="2949" spans="1:61" ht="14.4" x14ac:dyDescent="0.3">
      <c r="A2949" s="2">
        <f>ROW()</f>
        <v>2949</v>
      </c>
      <c r="B2949" s="56"/>
      <c r="C2949" s="8">
        <f t="shared" ca="1" si="441"/>
        <v>8</v>
      </c>
      <c r="D2949" s="8">
        <f t="shared" ca="1" si="442"/>
        <v>1</v>
      </c>
      <c r="E2949" s="50">
        <f t="shared" ca="1" si="444"/>
        <v>19</v>
      </c>
      <c r="F2949" s="2" t="str">
        <f t="shared" ca="1" si="443"/>
        <v>X</v>
      </c>
      <c r="BD2949" s="49">
        <f t="shared" ca="1" si="438"/>
        <v>5294</v>
      </c>
      <c r="BE2949" s="3">
        <f t="shared" ca="1" si="437"/>
        <v>0.52934999999999999</v>
      </c>
      <c r="BF2949" s="3">
        <f t="shared" ca="1" si="439"/>
        <v>7.3636031452008061E-2</v>
      </c>
      <c r="BG2949" s="9">
        <f t="shared" ca="1" si="440"/>
        <v>19</v>
      </c>
      <c r="BH2949" s="6">
        <f ca="1">IF(ISNUMBER('Descriptive Stats'!BF2949),'Descriptive Stats'!BF2949,#N/A)</f>
        <v>7.3636031452008061E-2</v>
      </c>
      <c r="BI2949" s="6">
        <f ca="1">IF(ISNUMBER('Descriptive Stats'!E2949),'Descriptive Stats'!E2949,#N/A)</f>
        <v>19</v>
      </c>
    </row>
    <row r="2950" spans="1:61" ht="14.4" x14ac:dyDescent="0.3">
      <c r="A2950" s="2">
        <f>ROW()</f>
        <v>2950</v>
      </c>
      <c r="B2950" s="56"/>
      <c r="C2950" s="8">
        <f t="shared" ca="1" si="441"/>
        <v>7</v>
      </c>
      <c r="D2950" s="8">
        <f t="shared" ca="1" si="442"/>
        <v>19</v>
      </c>
      <c r="E2950" s="50">
        <f t="shared" ca="1" si="444"/>
        <v>0</v>
      </c>
      <c r="F2950" s="2" t="str">
        <f t="shared" ca="1" si="443"/>
        <v/>
      </c>
      <c r="BD2950" s="49">
        <f t="shared" ca="1" si="438"/>
        <v>815.5</v>
      </c>
      <c r="BE2950" s="3">
        <f t="shared" ca="1" si="437"/>
        <v>8.1500000000000003E-2</v>
      </c>
      <c r="BF2950" s="3">
        <f t="shared" ca="1" si="439"/>
        <v>-1.3950525282585462</v>
      </c>
      <c r="BG2950" s="9">
        <f t="shared" ca="1" si="440"/>
        <v>0</v>
      </c>
      <c r="BH2950" s="6">
        <f ca="1">IF(ISNUMBER('Descriptive Stats'!BF2950),'Descriptive Stats'!BF2950,#N/A)</f>
        <v>-1.3950525282585462</v>
      </c>
      <c r="BI2950" s="6">
        <f ca="1">IF(ISNUMBER('Descriptive Stats'!E2950),'Descriptive Stats'!E2950,#N/A)</f>
        <v>0</v>
      </c>
    </row>
    <row r="2951" spans="1:61" ht="14.4" x14ac:dyDescent="0.3">
      <c r="A2951" s="2">
        <f>ROW()</f>
        <v>2951</v>
      </c>
      <c r="B2951" s="56"/>
      <c r="C2951" s="8">
        <f t="shared" ca="1" si="441"/>
        <v>11</v>
      </c>
      <c r="D2951" s="8">
        <f t="shared" ca="1" si="442"/>
        <v>0</v>
      </c>
      <c r="E2951" s="50">
        <f t="shared" ca="1" si="444"/>
        <v>4</v>
      </c>
      <c r="F2951" s="2" t="str">
        <f t="shared" ca="1" si="443"/>
        <v/>
      </c>
      <c r="BD2951" s="49">
        <f t="shared" ca="1" si="438"/>
        <v>3442</v>
      </c>
      <c r="BE2951" s="3">
        <f t="shared" ref="BE2951:BE3014" ca="1" si="445">IF(ISNUMBER(BD2951),(BD2951-0.5)/$BK$4,"")</f>
        <v>0.34415000000000001</v>
      </c>
      <c r="BF2951" s="3">
        <f t="shared" ca="1" si="439"/>
        <v>-0.40116316278173481</v>
      </c>
      <c r="BG2951" s="9">
        <f t="shared" ca="1" si="440"/>
        <v>4</v>
      </c>
      <c r="BH2951" s="6">
        <f ca="1">IF(ISNUMBER('Descriptive Stats'!BF2951),'Descriptive Stats'!BF2951,#N/A)</f>
        <v>-0.40116316278173481</v>
      </c>
      <c r="BI2951" s="6">
        <f ca="1">IF(ISNUMBER('Descriptive Stats'!E2951),'Descriptive Stats'!E2951,#N/A)</f>
        <v>4</v>
      </c>
    </row>
    <row r="2952" spans="1:61" ht="14.4" x14ac:dyDescent="0.3">
      <c r="A2952" s="2">
        <f>ROW()</f>
        <v>2952</v>
      </c>
      <c r="B2952" s="56"/>
      <c r="C2952" s="8">
        <f t="shared" ca="1" si="441"/>
        <v>13</v>
      </c>
      <c r="D2952" s="8">
        <f t="shared" ca="1" si="442"/>
        <v>4</v>
      </c>
      <c r="E2952" s="50">
        <f t="shared" ca="1" si="444"/>
        <v>7</v>
      </c>
      <c r="F2952" s="2" t="str">
        <f t="shared" ca="1" si="443"/>
        <v/>
      </c>
      <c r="BD2952" s="49">
        <f t="shared" ref="BD2952:BD3015" ca="1" si="446">IF(ISNUMBER(BG2952),_xlfn.RANK.AVG(BG2952,$BG$2:$BG$5414,1),"")</f>
        <v>4473.5</v>
      </c>
      <c r="BE2952" s="3">
        <f t="shared" ca="1" si="445"/>
        <v>0.44729999999999998</v>
      </c>
      <c r="BF2952" s="3">
        <f t="shared" ca="1" si="439"/>
        <v>-0.13248586824472414</v>
      </c>
      <c r="BG2952" s="9">
        <f t="shared" ca="1" si="440"/>
        <v>7</v>
      </c>
      <c r="BH2952" s="6">
        <f ca="1">IF(ISNUMBER('Descriptive Stats'!BF2952),'Descriptive Stats'!BF2952,#N/A)</f>
        <v>-0.13248586824472414</v>
      </c>
      <c r="BI2952" s="6">
        <f ca="1">IF(ISNUMBER('Descriptive Stats'!E2952),'Descriptive Stats'!E2952,#N/A)</f>
        <v>7</v>
      </c>
    </row>
    <row r="2953" spans="1:61" ht="14.4" x14ac:dyDescent="0.3">
      <c r="A2953" s="2">
        <f>ROW()</f>
        <v>2953</v>
      </c>
      <c r="B2953" s="56"/>
      <c r="C2953" s="8">
        <f t="shared" ca="1" si="441"/>
        <v>19</v>
      </c>
      <c r="D2953" s="8">
        <f t="shared" ca="1" si="442"/>
        <v>7</v>
      </c>
      <c r="E2953" s="50">
        <f t="shared" ca="1" si="444"/>
        <v>7</v>
      </c>
      <c r="F2953" s="2" t="str">
        <f t="shared" ca="1" si="443"/>
        <v/>
      </c>
      <c r="BD2953" s="49">
        <f t="shared" ca="1" si="446"/>
        <v>4473.5</v>
      </c>
      <c r="BE2953" s="3">
        <f t="shared" ca="1" si="445"/>
        <v>0.44729999999999998</v>
      </c>
      <c r="BF2953" s="3">
        <f t="shared" ref="BF2953:BF3016" ca="1" si="447">IF(ISNUMBER(BE2953),_xlfn.NORM.INV(BE2953,0,1),"")</f>
        <v>-0.13248586824472414</v>
      </c>
      <c r="BG2953" s="9">
        <f t="shared" ref="BG2953:BG3016" ca="1" si="448">IF(ISNUMBER(E2953),E2953,"")</f>
        <v>7</v>
      </c>
      <c r="BH2953" s="6">
        <f ca="1">IF(ISNUMBER('Descriptive Stats'!BF2953),'Descriptive Stats'!BF2953,#N/A)</f>
        <v>-0.13248586824472414</v>
      </c>
      <c r="BI2953" s="6">
        <f ca="1">IF(ISNUMBER('Descriptive Stats'!E2953),'Descriptive Stats'!E2953,#N/A)</f>
        <v>7</v>
      </c>
    </row>
    <row r="2954" spans="1:61" ht="14.4" x14ac:dyDescent="0.3">
      <c r="A2954" s="2">
        <f>ROW()</f>
        <v>2954</v>
      </c>
      <c r="B2954" s="56"/>
      <c r="C2954" s="8">
        <f t="shared" ca="1" si="441"/>
        <v>19</v>
      </c>
      <c r="D2954" s="8">
        <f t="shared" ca="1" si="442"/>
        <v>7</v>
      </c>
      <c r="E2954" s="50">
        <f t="shared" ca="1" si="444"/>
        <v>2</v>
      </c>
      <c r="F2954" s="2" t="str">
        <f t="shared" ca="1" si="443"/>
        <v/>
      </c>
      <c r="BD2954" s="49">
        <f t="shared" ca="1" si="446"/>
        <v>2595</v>
      </c>
      <c r="BE2954" s="3">
        <f t="shared" ca="1" si="445"/>
        <v>0.25945000000000001</v>
      </c>
      <c r="BF2954" s="3">
        <f t="shared" ca="1" si="447"/>
        <v>-0.6450419512753276</v>
      </c>
      <c r="BG2954" s="9">
        <f t="shared" ca="1" si="448"/>
        <v>2</v>
      </c>
      <c r="BH2954" s="6">
        <f ca="1">IF(ISNUMBER('Descriptive Stats'!BF2954),'Descriptive Stats'!BF2954,#N/A)</f>
        <v>-0.6450419512753276</v>
      </c>
      <c r="BI2954" s="6">
        <f ca="1">IF(ISNUMBER('Descriptive Stats'!E2954),'Descriptive Stats'!E2954,#N/A)</f>
        <v>2</v>
      </c>
    </row>
    <row r="2955" spans="1:61" ht="14.4" x14ac:dyDescent="0.3">
      <c r="A2955" s="2">
        <f>ROW()</f>
        <v>2955</v>
      </c>
      <c r="B2955" s="56"/>
      <c r="C2955" s="8">
        <f t="shared" ca="1" si="441"/>
        <v>9</v>
      </c>
      <c r="D2955" s="8">
        <f t="shared" ca="1" si="442"/>
        <v>2</v>
      </c>
      <c r="E2955" s="50">
        <f t="shared" ca="1" si="444"/>
        <v>0</v>
      </c>
      <c r="F2955" s="2" t="str">
        <f t="shared" ca="1" si="443"/>
        <v/>
      </c>
      <c r="BD2955" s="49">
        <f t="shared" ca="1" si="446"/>
        <v>815.5</v>
      </c>
      <c r="BE2955" s="3">
        <f t="shared" ca="1" si="445"/>
        <v>8.1500000000000003E-2</v>
      </c>
      <c r="BF2955" s="3">
        <f t="shared" ca="1" si="447"/>
        <v>-1.3950525282585462</v>
      </c>
      <c r="BG2955" s="9">
        <f t="shared" ca="1" si="448"/>
        <v>0</v>
      </c>
      <c r="BH2955" s="6">
        <f ca="1">IF(ISNUMBER('Descriptive Stats'!BF2955),'Descriptive Stats'!BF2955,#N/A)</f>
        <v>-1.3950525282585462</v>
      </c>
      <c r="BI2955" s="6">
        <f ca="1">IF(ISNUMBER('Descriptive Stats'!E2955),'Descriptive Stats'!E2955,#N/A)</f>
        <v>0</v>
      </c>
    </row>
    <row r="2956" spans="1:61" ht="14.4" x14ac:dyDescent="0.3">
      <c r="A2956" s="2">
        <f>ROW()</f>
        <v>2956</v>
      </c>
      <c r="B2956" s="56"/>
      <c r="C2956" s="8">
        <f t="shared" ca="1" si="441"/>
        <v>22</v>
      </c>
      <c r="D2956" s="8">
        <f t="shared" ca="1" si="442"/>
        <v>0</v>
      </c>
      <c r="E2956" s="50">
        <f t="shared" ca="1" si="444"/>
        <v>6</v>
      </c>
      <c r="F2956" s="2" t="str">
        <f t="shared" ca="1" si="443"/>
        <v/>
      </c>
      <c r="BD2956" s="49">
        <f t="shared" ca="1" si="446"/>
        <v>3900</v>
      </c>
      <c r="BE2956" s="3">
        <f t="shared" ca="1" si="445"/>
        <v>0.38995000000000002</v>
      </c>
      <c r="BF2956" s="3">
        <f t="shared" ca="1" si="447"/>
        <v>-0.2794493539703507</v>
      </c>
      <c r="BG2956" s="9">
        <f t="shared" ca="1" si="448"/>
        <v>6</v>
      </c>
      <c r="BH2956" s="6">
        <f ca="1">IF(ISNUMBER('Descriptive Stats'!BF2956),'Descriptive Stats'!BF2956,#N/A)</f>
        <v>-0.2794493539703507</v>
      </c>
      <c r="BI2956" s="6">
        <f ca="1">IF(ISNUMBER('Descriptive Stats'!E2956),'Descriptive Stats'!E2956,#N/A)</f>
        <v>6</v>
      </c>
    </row>
    <row r="2957" spans="1:61" ht="14.4" x14ac:dyDescent="0.3">
      <c r="A2957" s="2">
        <f>ROW()</f>
        <v>2957</v>
      </c>
      <c r="B2957" s="56"/>
      <c r="C2957" s="8">
        <f t="shared" ca="1" si="441"/>
        <v>5</v>
      </c>
      <c r="D2957" s="8">
        <f t="shared" ca="1" si="442"/>
        <v>6</v>
      </c>
      <c r="E2957" s="50">
        <f t="shared" ca="1" si="444"/>
        <v>0</v>
      </c>
      <c r="F2957" s="2" t="str">
        <f t="shared" ca="1" si="443"/>
        <v/>
      </c>
      <c r="BD2957" s="49">
        <f t="shared" ca="1" si="446"/>
        <v>815.5</v>
      </c>
      <c r="BE2957" s="3">
        <f t="shared" ca="1" si="445"/>
        <v>8.1500000000000003E-2</v>
      </c>
      <c r="BF2957" s="3">
        <f t="shared" ca="1" si="447"/>
        <v>-1.3950525282585462</v>
      </c>
      <c r="BG2957" s="9">
        <f t="shared" ca="1" si="448"/>
        <v>0</v>
      </c>
      <c r="BH2957" s="6">
        <f ca="1">IF(ISNUMBER('Descriptive Stats'!BF2957),'Descriptive Stats'!BF2957,#N/A)</f>
        <v>-1.3950525282585462</v>
      </c>
      <c r="BI2957" s="6">
        <f ca="1">IF(ISNUMBER('Descriptive Stats'!E2957),'Descriptive Stats'!E2957,#N/A)</f>
        <v>0</v>
      </c>
    </row>
    <row r="2958" spans="1:61" ht="14.4" x14ac:dyDescent="0.3">
      <c r="A2958" s="2">
        <f>ROW()</f>
        <v>2958</v>
      </c>
      <c r="B2958" s="56"/>
      <c r="C2958" s="8">
        <f t="shared" ca="1" si="441"/>
        <v>11</v>
      </c>
      <c r="D2958" s="8">
        <f t="shared" ca="1" si="442"/>
        <v>0</v>
      </c>
      <c r="E2958" s="50">
        <f t="shared" ca="1" si="444"/>
        <v>2</v>
      </c>
      <c r="F2958" s="2" t="str">
        <f t="shared" ca="1" si="443"/>
        <v/>
      </c>
      <c r="BD2958" s="49">
        <f t="shared" ca="1" si="446"/>
        <v>2595</v>
      </c>
      <c r="BE2958" s="3">
        <f t="shared" ca="1" si="445"/>
        <v>0.25945000000000001</v>
      </c>
      <c r="BF2958" s="3">
        <f t="shared" ca="1" si="447"/>
        <v>-0.6450419512753276</v>
      </c>
      <c r="BG2958" s="9">
        <f t="shared" ca="1" si="448"/>
        <v>2</v>
      </c>
      <c r="BH2958" s="6">
        <f ca="1">IF(ISNUMBER('Descriptive Stats'!BF2958),'Descriptive Stats'!BF2958,#N/A)</f>
        <v>-0.6450419512753276</v>
      </c>
      <c r="BI2958" s="6">
        <f ca="1">IF(ISNUMBER('Descriptive Stats'!E2958),'Descriptive Stats'!E2958,#N/A)</f>
        <v>2</v>
      </c>
    </row>
    <row r="2959" spans="1:61" ht="14.4" x14ac:dyDescent="0.3">
      <c r="A2959" s="2">
        <f>ROW()</f>
        <v>2959</v>
      </c>
      <c r="B2959" s="56"/>
      <c r="C2959" s="8">
        <f t="shared" ca="1" si="441"/>
        <v>9</v>
      </c>
      <c r="D2959" s="8">
        <f t="shared" ca="1" si="442"/>
        <v>2</v>
      </c>
      <c r="E2959" s="50">
        <f t="shared" ca="1" si="444"/>
        <v>7</v>
      </c>
      <c r="F2959" s="2" t="str">
        <f t="shared" ca="1" si="443"/>
        <v/>
      </c>
      <c r="BD2959" s="49">
        <f t="shared" ca="1" si="446"/>
        <v>4473.5</v>
      </c>
      <c r="BE2959" s="3">
        <f t="shared" ca="1" si="445"/>
        <v>0.44729999999999998</v>
      </c>
      <c r="BF2959" s="3">
        <f t="shared" ca="1" si="447"/>
        <v>-0.13248586824472414</v>
      </c>
      <c r="BG2959" s="9">
        <f t="shared" ca="1" si="448"/>
        <v>7</v>
      </c>
      <c r="BH2959" s="6">
        <f ca="1">IF(ISNUMBER('Descriptive Stats'!BF2959),'Descriptive Stats'!BF2959,#N/A)</f>
        <v>-0.13248586824472414</v>
      </c>
      <c r="BI2959" s="6">
        <f ca="1">IF(ISNUMBER('Descriptive Stats'!E2959),'Descriptive Stats'!E2959,#N/A)</f>
        <v>7</v>
      </c>
    </row>
    <row r="2960" spans="1:61" ht="14.4" x14ac:dyDescent="0.3">
      <c r="A2960" s="2">
        <f>ROW()</f>
        <v>2960</v>
      </c>
      <c r="B2960" s="56"/>
      <c r="C2960" s="8">
        <f t="shared" ca="1" si="441"/>
        <v>6</v>
      </c>
      <c r="D2960" s="8">
        <f t="shared" ca="1" si="442"/>
        <v>7</v>
      </c>
      <c r="E2960" s="50">
        <f t="shared" ca="1" si="444"/>
        <v>0</v>
      </c>
      <c r="F2960" s="2" t="str">
        <f t="shared" ca="1" si="443"/>
        <v/>
      </c>
      <c r="BD2960" s="49">
        <f t="shared" ca="1" si="446"/>
        <v>815.5</v>
      </c>
      <c r="BE2960" s="3">
        <f t="shared" ca="1" si="445"/>
        <v>8.1500000000000003E-2</v>
      </c>
      <c r="BF2960" s="3">
        <f t="shared" ca="1" si="447"/>
        <v>-1.3950525282585462</v>
      </c>
      <c r="BG2960" s="9">
        <f t="shared" ca="1" si="448"/>
        <v>0</v>
      </c>
      <c r="BH2960" s="6">
        <f ca="1">IF(ISNUMBER('Descriptive Stats'!BF2960),'Descriptive Stats'!BF2960,#N/A)</f>
        <v>-1.3950525282585462</v>
      </c>
      <c r="BI2960" s="6">
        <f ca="1">IF(ISNUMBER('Descriptive Stats'!E2960),'Descriptive Stats'!E2960,#N/A)</f>
        <v>0</v>
      </c>
    </row>
    <row r="2961" spans="1:61" ht="14.4" x14ac:dyDescent="0.3">
      <c r="A2961" s="2">
        <f>ROW()</f>
        <v>2961</v>
      </c>
      <c r="B2961" s="56"/>
      <c r="C2961" s="8">
        <f t="shared" ref="C2961:C3024" ca="1" si="449">RANDBETWEEN(2,COUNT(B:B))</f>
        <v>11</v>
      </c>
      <c r="D2961" s="8">
        <f t="shared" ref="D2961:D3024" ca="1" si="450">VLOOKUP(C2961,A:B,2,TRUE)</f>
        <v>0</v>
      </c>
      <c r="E2961" s="50">
        <f t="shared" ca="1" si="444"/>
        <v>6</v>
      </c>
      <c r="F2961" s="2" t="str">
        <f t="shared" ref="F2961:F3024" ca="1" si="451">IF(ISNUMBER(E2961),IF(OR(E2961&lt;$K$16,E2961&gt;$K$14),"X",""),"")</f>
        <v/>
      </c>
      <c r="BD2961" s="49">
        <f t="shared" ca="1" si="446"/>
        <v>3900</v>
      </c>
      <c r="BE2961" s="3">
        <f t="shared" ca="1" si="445"/>
        <v>0.38995000000000002</v>
      </c>
      <c r="BF2961" s="3">
        <f t="shared" ca="1" si="447"/>
        <v>-0.2794493539703507</v>
      </c>
      <c r="BG2961" s="9">
        <f t="shared" ca="1" si="448"/>
        <v>6</v>
      </c>
      <c r="BH2961" s="6">
        <f ca="1">IF(ISNUMBER('Descriptive Stats'!BF2961),'Descriptive Stats'!BF2961,#N/A)</f>
        <v>-0.2794493539703507</v>
      </c>
      <c r="BI2961" s="6">
        <f ca="1">IF(ISNUMBER('Descriptive Stats'!E2961),'Descriptive Stats'!E2961,#N/A)</f>
        <v>6</v>
      </c>
    </row>
    <row r="2962" spans="1:61" ht="14.4" x14ac:dyDescent="0.3">
      <c r="A2962" s="2">
        <f>ROW()</f>
        <v>2962</v>
      </c>
      <c r="B2962" s="56"/>
      <c r="C2962" s="8">
        <f t="shared" ca="1" si="449"/>
        <v>5</v>
      </c>
      <c r="D2962" s="8">
        <f t="shared" ca="1" si="450"/>
        <v>6</v>
      </c>
      <c r="E2962" s="50">
        <f t="shared" ca="1" si="444"/>
        <v>6</v>
      </c>
      <c r="F2962" s="2" t="str">
        <f t="shared" ca="1" si="451"/>
        <v/>
      </c>
      <c r="BD2962" s="49">
        <f t="shared" ca="1" si="446"/>
        <v>3900</v>
      </c>
      <c r="BE2962" s="3">
        <f t="shared" ca="1" si="445"/>
        <v>0.38995000000000002</v>
      </c>
      <c r="BF2962" s="3">
        <f t="shared" ca="1" si="447"/>
        <v>-0.2794493539703507</v>
      </c>
      <c r="BG2962" s="9">
        <f t="shared" ca="1" si="448"/>
        <v>6</v>
      </c>
      <c r="BH2962" s="6">
        <f ca="1">IF(ISNUMBER('Descriptive Stats'!BF2962),'Descriptive Stats'!BF2962,#N/A)</f>
        <v>-0.2794493539703507</v>
      </c>
      <c r="BI2962" s="6">
        <f ca="1">IF(ISNUMBER('Descriptive Stats'!E2962),'Descriptive Stats'!E2962,#N/A)</f>
        <v>6</v>
      </c>
    </row>
    <row r="2963" spans="1:61" ht="14.4" x14ac:dyDescent="0.3">
      <c r="A2963" s="2">
        <f>ROW()</f>
        <v>2963</v>
      </c>
      <c r="B2963" s="56"/>
      <c r="C2963" s="8">
        <f t="shared" ca="1" si="449"/>
        <v>2</v>
      </c>
      <c r="D2963" s="8">
        <f t="shared" ca="1" si="450"/>
        <v>6</v>
      </c>
      <c r="E2963" s="50">
        <f t="shared" ca="1" si="444"/>
        <v>2</v>
      </c>
      <c r="F2963" s="2" t="str">
        <f t="shared" ca="1" si="451"/>
        <v/>
      </c>
      <c r="BD2963" s="49">
        <f t="shared" ca="1" si="446"/>
        <v>2595</v>
      </c>
      <c r="BE2963" s="3">
        <f t="shared" ca="1" si="445"/>
        <v>0.25945000000000001</v>
      </c>
      <c r="BF2963" s="3">
        <f t="shared" ca="1" si="447"/>
        <v>-0.6450419512753276</v>
      </c>
      <c r="BG2963" s="9">
        <f t="shared" ca="1" si="448"/>
        <v>2</v>
      </c>
      <c r="BH2963" s="6">
        <f ca="1">IF(ISNUMBER('Descriptive Stats'!BF2963),'Descriptive Stats'!BF2963,#N/A)</f>
        <v>-0.6450419512753276</v>
      </c>
      <c r="BI2963" s="6">
        <f ca="1">IF(ISNUMBER('Descriptive Stats'!E2963),'Descriptive Stats'!E2963,#N/A)</f>
        <v>2</v>
      </c>
    </row>
    <row r="2964" spans="1:61" ht="14.4" x14ac:dyDescent="0.3">
      <c r="A2964" s="2">
        <f>ROW()</f>
        <v>2964</v>
      </c>
      <c r="B2964" s="56"/>
      <c r="C2964" s="8">
        <f t="shared" ca="1" si="449"/>
        <v>3</v>
      </c>
      <c r="D2964" s="8">
        <f t="shared" ca="1" si="450"/>
        <v>2</v>
      </c>
      <c r="E2964" s="50">
        <f t="shared" ca="1" si="444"/>
        <v>15</v>
      </c>
      <c r="F2964" s="2" t="str">
        <f t="shared" ca="1" si="451"/>
        <v/>
      </c>
      <c r="BD2964" s="49">
        <f t="shared" ca="1" si="446"/>
        <v>5051.5</v>
      </c>
      <c r="BE2964" s="3">
        <f t="shared" ca="1" si="445"/>
        <v>0.50509999999999999</v>
      </c>
      <c r="BF2964" s="3">
        <f t="shared" ca="1" si="447"/>
        <v>1.2784152420787677E-2</v>
      </c>
      <c r="BG2964" s="9">
        <f t="shared" ca="1" si="448"/>
        <v>15</v>
      </c>
      <c r="BH2964" s="6">
        <f ca="1">IF(ISNUMBER('Descriptive Stats'!BF2964),'Descriptive Stats'!BF2964,#N/A)</f>
        <v>1.2784152420787677E-2</v>
      </c>
      <c r="BI2964" s="6">
        <f ca="1">IF(ISNUMBER('Descriptive Stats'!E2964),'Descriptive Stats'!E2964,#N/A)</f>
        <v>15</v>
      </c>
    </row>
    <row r="2965" spans="1:61" ht="14.4" x14ac:dyDescent="0.3">
      <c r="A2965" s="2">
        <f>ROW()</f>
        <v>2965</v>
      </c>
      <c r="B2965" s="56"/>
      <c r="C2965" s="8">
        <f t="shared" ca="1" si="449"/>
        <v>24</v>
      </c>
      <c r="D2965" s="8">
        <f t="shared" ca="1" si="450"/>
        <v>15</v>
      </c>
      <c r="E2965" s="50">
        <f t="shared" ca="1" si="444"/>
        <v>2</v>
      </c>
      <c r="F2965" s="2" t="str">
        <f t="shared" ca="1" si="451"/>
        <v/>
      </c>
      <c r="BD2965" s="49">
        <f t="shared" ca="1" si="446"/>
        <v>2595</v>
      </c>
      <c r="BE2965" s="3">
        <f t="shared" ca="1" si="445"/>
        <v>0.25945000000000001</v>
      </c>
      <c r="BF2965" s="3">
        <f t="shared" ca="1" si="447"/>
        <v>-0.6450419512753276</v>
      </c>
      <c r="BG2965" s="9">
        <f t="shared" ca="1" si="448"/>
        <v>2</v>
      </c>
      <c r="BH2965" s="6">
        <f ca="1">IF(ISNUMBER('Descriptive Stats'!BF2965),'Descriptive Stats'!BF2965,#N/A)</f>
        <v>-0.6450419512753276</v>
      </c>
      <c r="BI2965" s="6">
        <f ca="1">IF(ISNUMBER('Descriptive Stats'!E2965),'Descriptive Stats'!E2965,#N/A)</f>
        <v>2</v>
      </c>
    </row>
    <row r="2966" spans="1:61" ht="14.4" x14ac:dyDescent="0.3">
      <c r="A2966" s="2">
        <f>ROW()</f>
        <v>2966</v>
      </c>
      <c r="B2966" s="56"/>
      <c r="C2966" s="8">
        <f t="shared" ca="1" si="449"/>
        <v>21</v>
      </c>
      <c r="D2966" s="8">
        <f t="shared" ca="1" si="450"/>
        <v>2</v>
      </c>
      <c r="E2966" s="50">
        <f t="shared" ca="1" si="444"/>
        <v>0</v>
      </c>
      <c r="F2966" s="2" t="str">
        <f t="shared" ca="1" si="451"/>
        <v/>
      </c>
      <c r="BD2966" s="49">
        <f t="shared" ca="1" si="446"/>
        <v>815.5</v>
      </c>
      <c r="BE2966" s="3">
        <f t="shared" ca="1" si="445"/>
        <v>8.1500000000000003E-2</v>
      </c>
      <c r="BF2966" s="3">
        <f t="shared" ca="1" si="447"/>
        <v>-1.3950525282585462</v>
      </c>
      <c r="BG2966" s="9">
        <f t="shared" ca="1" si="448"/>
        <v>0</v>
      </c>
      <c r="BH2966" s="6">
        <f ca="1">IF(ISNUMBER('Descriptive Stats'!BF2966),'Descriptive Stats'!BF2966,#N/A)</f>
        <v>-1.3950525282585462</v>
      </c>
      <c r="BI2966" s="6">
        <f ca="1">IF(ISNUMBER('Descriptive Stats'!E2966),'Descriptive Stats'!E2966,#N/A)</f>
        <v>0</v>
      </c>
    </row>
    <row r="2967" spans="1:61" ht="14.4" x14ac:dyDescent="0.3">
      <c r="A2967" s="2">
        <f>ROW()</f>
        <v>2967</v>
      </c>
      <c r="B2967" s="56"/>
      <c r="C2967" s="8">
        <f t="shared" ca="1" si="449"/>
        <v>20</v>
      </c>
      <c r="D2967" s="8">
        <f t="shared" ca="1" si="450"/>
        <v>0</v>
      </c>
      <c r="E2967" s="50">
        <f t="shared" ca="1" si="444"/>
        <v>0</v>
      </c>
      <c r="F2967" s="2" t="str">
        <f t="shared" ca="1" si="451"/>
        <v/>
      </c>
      <c r="BD2967" s="49">
        <f t="shared" ca="1" si="446"/>
        <v>815.5</v>
      </c>
      <c r="BE2967" s="3">
        <f t="shared" ca="1" si="445"/>
        <v>8.1500000000000003E-2</v>
      </c>
      <c r="BF2967" s="3">
        <f t="shared" ca="1" si="447"/>
        <v>-1.3950525282585462</v>
      </c>
      <c r="BG2967" s="9">
        <f t="shared" ca="1" si="448"/>
        <v>0</v>
      </c>
      <c r="BH2967" s="6">
        <f ca="1">IF(ISNUMBER('Descriptive Stats'!BF2967),'Descriptive Stats'!BF2967,#N/A)</f>
        <v>-1.3950525282585462</v>
      </c>
      <c r="BI2967" s="6">
        <f ca="1">IF(ISNUMBER('Descriptive Stats'!E2967),'Descriptive Stats'!E2967,#N/A)</f>
        <v>0</v>
      </c>
    </row>
    <row r="2968" spans="1:61" ht="14.4" x14ac:dyDescent="0.3">
      <c r="A2968" s="2">
        <f>ROW()</f>
        <v>2968</v>
      </c>
      <c r="B2968" s="56"/>
      <c r="C2968" s="8">
        <f t="shared" ca="1" si="449"/>
        <v>14</v>
      </c>
      <c r="D2968" s="8">
        <f t="shared" ca="1" si="450"/>
        <v>0</v>
      </c>
      <c r="E2968" s="50">
        <f t="shared" ca="1" si="444"/>
        <v>3</v>
      </c>
      <c r="F2968" s="2" t="str">
        <f t="shared" ca="1" si="451"/>
        <v/>
      </c>
      <c r="BD2968" s="49">
        <f t="shared" ca="1" si="446"/>
        <v>3200</v>
      </c>
      <c r="BE2968" s="3">
        <f t="shared" ca="1" si="445"/>
        <v>0.31995000000000001</v>
      </c>
      <c r="BF2968" s="3">
        <f t="shared" ca="1" si="447"/>
        <v>-0.46783862043457014</v>
      </c>
      <c r="BG2968" s="9">
        <f t="shared" ca="1" si="448"/>
        <v>3</v>
      </c>
      <c r="BH2968" s="6">
        <f ca="1">IF(ISNUMBER('Descriptive Stats'!BF2968),'Descriptive Stats'!BF2968,#N/A)</f>
        <v>-0.46783862043457014</v>
      </c>
      <c r="BI2968" s="6">
        <f ca="1">IF(ISNUMBER('Descriptive Stats'!E2968),'Descriptive Stats'!E2968,#N/A)</f>
        <v>3</v>
      </c>
    </row>
    <row r="2969" spans="1:61" ht="14.4" x14ac:dyDescent="0.3">
      <c r="A2969" s="2">
        <f>ROW()</f>
        <v>2969</v>
      </c>
      <c r="B2969" s="56"/>
      <c r="C2969" s="8">
        <f t="shared" ca="1" si="449"/>
        <v>10</v>
      </c>
      <c r="D2969" s="8">
        <f t="shared" ca="1" si="450"/>
        <v>3</v>
      </c>
      <c r="E2969" s="50">
        <f t="shared" ca="1" si="444"/>
        <v>0</v>
      </c>
      <c r="F2969" s="2" t="str">
        <f t="shared" ca="1" si="451"/>
        <v/>
      </c>
      <c r="BD2969" s="49">
        <f t="shared" ca="1" si="446"/>
        <v>815.5</v>
      </c>
      <c r="BE2969" s="3">
        <f t="shared" ca="1" si="445"/>
        <v>8.1500000000000003E-2</v>
      </c>
      <c r="BF2969" s="3">
        <f t="shared" ca="1" si="447"/>
        <v>-1.3950525282585462</v>
      </c>
      <c r="BG2969" s="9">
        <f t="shared" ca="1" si="448"/>
        <v>0</v>
      </c>
      <c r="BH2969" s="6">
        <f ca="1">IF(ISNUMBER('Descriptive Stats'!BF2969),'Descriptive Stats'!BF2969,#N/A)</f>
        <v>-1.3950525282585462</v>
      </c>
      <c r="BI2969" s="6">
        <f ca="1">IF(ISNUMBER('Descriptive Stats'!E2969),'Descriptive Stats'!E2969,#N/A)</f>
        <v>0</v>
      </c>
    </row>
    <row r="2970" spans="1:61" ht="14.4" x14ac:dyDescent="0.3">
      <c r="A2970" s="2">
        <f>ROW()</f>
        <v>2970</v>
      </c>
      <c r="B2970" s="56"/>
      <c r="C2970" s="8">
        <f t="shared" ca="1" si="449"/>
        <v>4</v>
      </c>
      <c r="D2970" s="8">
        <f t="shared" ca="1" si="450"/>
        <v>0</v>
      </c>
      <c r="E2970" s="50">
        <f t="shared" ca="1" si="444"/>
        <v>19</v>
      </c>
      <c r="F2970" s="2" t="str">
        <f t="shared" ca="1" si="451"/>
        <v>X</v>
      </c>
      <c r="BD2970" s="49">
        <f t="shared" ca="1" si="446"/>
        <v>5294</v>
      </c>
      <c r="BE2970" s="3">
        <f t="shared" ca="1" si="445"/>
        <v>0.52934999999999999</v>
      </c>
      <c r="BF2970" s="3">
        <f t="shared" ca="1" si="447"/>
        <v>7.3636031452008061E-2</v>
      </c>
      <c r="BG2970" s="9">
        <f t="shared" ca="1" si="448"/>
        <v>19</v>
      </c>
      <c r="BH2970" s="6">
        <f ca="1">IF(ISNUMBER('Descriptive Stats'!BF2970),'Descriptive Stats'!BF2970,#N/A)</f>
        <v>7.3636031452008061E-2</v>
      </c>
      <c r="BI2970" s="6">
        <f ca="1">IF(ISNUMBER('Descriptive Stats'!E2970),'Descriptive Stats'!E2970,#N/A)</f>
        <v>19</v>
      </c>
    </row>
    <row r="2971" spans="1:61" ht="14.4" x14ac:dyDescent="0.3">
      <c r="A2971" s="2">
        <f>ROW()</f>
        <v>2971</v>
      </c>
      <c r="B2971" s="56"/>
      <c r="C2971" s="8">
        <f t="shared" ca="1" si="449"/>
        <v>7</v>
      </c>
      <c r="D2971" s="8">
        <f t="shared" ca="1" si="450"/>
        <v>19</v>
      </c>
      <c r="E2971" s="50">
        <f t="shared" ca="1" si="444"/>
        <v>19</v>
      </c>
      <c r="F2971" s="2" t="str">
        <f t="shared" ca="1" si="451"/>
        <v>X</v>
      </c>
      <c r="BD2971" s="49">
        <f t="shared" ca="1" si="446"/>
        <v>5294</v>
      </c>
      <c r="BE2971" s="3">
        <f t="shared" ca="1" si="445"/>
        <v>0.52934999999999999</v>
      </c>
      <c r="BF2971" s="3">
        <f t="shared" ca="1" si="447"/>
        <v>7.3636031452008061E-2</v>
      </c>
      <c r="BG2971" s="9">
        <f t="shared" ca="1" si="448"/>
        <v>19</v>
      </c>
      <c r="BH2971" s="6">
        <f ca="1">IF(ISNUMBER('Descriptive Stats'!BF2971),'Descriptive Stats'!BF2971,#N/A)</f>
        <v>7.3636031452008061E-2</v>
      </c>
      <c r="BI2971" s="6">
        <f ca="1">IF(ISNUMBER('Descriptive Stats'!E2971),'Descriptive Stats'!E2971,#N/A)</f>
        <v>19</v>
      </c>
    </row>
    <row r="2972" spans="1:61" ht="14.4" x14ac:dyDescent="0.3">
      <c r="A2972" s="2">
        <f>ROW()</f>
        <v>2972</v>
      </c>
      <c r="B2972" s="56"/>
      <c r="C2972" s="8">
        <f t="shared" ca="1" si="449"/>
        <v>7</v>
      </c>
      <c r="D2972" s="8">
        <f t="shared" ca="1" si="450"/>
        <v>19</v>
      </c>
      <c r="E2972" s="50">
        <f t="shared" ca="1" si="444"/>
        <v>0</v>
      </c>
      <c r="F2972" s="2" t="str">
        <f t="shared" ca="1" si="451"/>
        <v/>
      </c>
      <c r="BD2972" s="49">
        <f t="shared" ca="1" si="446"/>
        <v>815.5</v>
      </c>
      <c r="BE2972" s="3">
        <f t="shared" ca="1" si="445"/>
        <v>8.1500000000000003E-2</v>
      </c>
      <c r="BF2972" s="3">
        <f t="shared" ca="1" si="447"/>
        <v>-1.3950525282585462</v>
      </c>
      <c r="BG2972" s="9">
        <f t="shared" ca="1" si="448"/>
        <v>0</v>
      </c>
      <c r="BH2972" s="6">
        <f ca="1">IF(ISNUMBER('Descriptive Stats'!BF2972),'Descriptive Stats'!BF2972,#N/A)</f>
        <v>-1.3950525282585462</v>
      </c>
      <c r="BI2972" s="6">
        <f ca="1">IF(ISNUMBER('Descriptive Stats'!E2972),'Descriptive Stats'!E2972,#N/A)</f>
        <v>0</v>
      </c>
    </row>
    <row r="2973" spans="1:61" ht="14.4" x14ac:dyDescent="0.3">
      <c r="A2973" s="2">
        <f>ROW()</f>
        <v>2973</v>
      </c>
      <c r="B2973" s="56"/>
      <c r="C2973" s="8">
        <f t="shared" ca="1" si="449"/>
        <v>22</v>
      </c>
      <c r="D2973" s="8">
        <f t="shared" ca="1" si="450"/>
        <v>0</v>
      </c>
      <c r="E2973" s="50">
        <f t="shared" ca="1" si="444"/>
        <v>3</v>
      </c>
      <c r="F2973" s="2" t="str">
        <f t="shared" ca="1" si="451"/>
        <v/>
      </c>
      <c r="BD2973" s="49">
        <f t="shared" ca="1" si="446"/>
        <v>3200</v>
      </c>
      <c r="BE2973" s="3">
        <f t="shared" ca="1" si="445"/>
        <v>0.31995000000000001</v>
      </c>
      <c r="BF2973" s="3">
        <f t="shared" ca="1" si="447"/>
        <v>-0.46783862043457014</v>
      </c>
      <c r="BG2973" s="9">
        <f t="shared" ca="1" si="448"/>
        <v>3</v>
      </c>
      <c r="BH2973" s="6">
        <f ca="1">IF(ISNUMBER('Descriptive Stats'!BF2973),'Descriptive Stats'!BF2973,#N/A)</f>
        <v>-0.46783862043457014</v>
      </c>
      <c r="BI2973" s="6">
        <f ca="1">IF(ISNUMBER('Descriptive Stats'!E2973),'Descriptive Stats'!E2973,#N/A)</f>
        <v>3</v>
      </c>
    </row>
    <row r="2974" spans="1:61" ht="14.4" x14ac:dyDescent="0.3">
      <c r="A2974" s="2">
        <f>ROW()</f>
        <v>2974</v>
      </c>
      <c r="B2974" s="56"/>
      <c r="C2974" s="8">
        <f t="shared" ca="1" si="449"/>
        <v>10</v>
      </c>
      <c r="D2974" s="8">
        <f t="shared" ca="1" si="450"/>
        <v>3</v>
      </c>
      <c r="E2974" s="50">
        <f t="shared" ca="1" si="444"/>
        <v>4</v>
      </c>
      <c r="F2974" s="2" t="str">
        <f t="shared" ca="1" si="451"/>
        <v/>
      </c>
      <c r="BD2974" s="49">
        <f t="shared" ca="1" si="446"/>
        <v>3442</v>
      </c>
      <c r="BE2974" s="3">
        <f t="shared" ca="1" si="445"/>
        <v>0.34415000000000001</v>
      </c>
      <c r="BF2974" s="3">
        <f t="shared" ca="1" si="447"/>
        <v>-0.40116316278173481</v>
      </c>
      <c r="BG2974" s="9">
        <f t="shared" ca="1" si="448"/>
        <v>4</v>
      </c>
      <c r="BH2974" s="6">
        <f ca="1">IF(ISNUMBER('Descriptive Stats'!BF2974),'Descriptive Stats'!BF2974,#N/A)</f>
        <v>-0.40116316278173481</v>
      </c>
      <c r="BI2974" s="6">
        <f ca="1">IF(ISNUMBER('Descriptive Stats'!E2974),'Descriptive Stats'!E2974,#N/A)</f>
        <v>4</v>
      </c>
    </row>
    <row r="2975" spans="1:61" ht="14.4" x14ac:dyDescent="0.3">
      <c r="A2975" s="2">
        <f>ROW()</f>
        <v>2975</v>
      </c>
      <c r="B2975" s="56"/>
      <c r="C2975" s="8">
        <f t="shared" ca="1" si="449"/>
        <v>13</v>
      </c>
      <c r="D2975" s="8">
        <f t="shared" ca="1" si="450"/>
        <v>4</v>
      </c>
      <c r="E2975" s="50">
        <f t="shared" ca="1" si="444"/>
        <v>1</v>
      </c>
      <c r="F2975" s="2" t="str">
        <f t="shared" ca="1" si="451"/>
        <v/>
      </c>
      <c r="BD2975" s="49">
        <f t="shared" ca="1" si="446"/>
        <v>1871</v>
      </c>
      <c r="BE2975" s="3">
        <f t="shared" ca="1" si="445"/>
        <v>0.18704999999999999</v>
      </c>
      <c r="BF2975" s="3">
        <f t="shared" ca="1" si="447"/>
        <v>-0.88881967520906158</v>
      </c>
      <c r="BG2975" s="9">
        <f t="shared" ca="1" si="448"/>
        <v>1</v>
      </c>
      <c r="BH2975" s="6">
        <f ca="1">IF(ISNUMBER('Descriptive Stats'!BF2975),'Descriptive Stats'!BF2975,#N/A)</f>
        <v>-0.88881967520906158</v>
      </c>
      <c r="BI2975" s="6">
        <f ca="1">IF(ISNUMBER('Descriptive Stats'!E2975),'Descriptive Stats'!E2975,#N/A)</f>
        <v>1</v>
      </c>
    </row>
    <row r="2976" spans="1:61" ht="14.4" x14ac:dyDescent="0.3">
      <c r="A2976" s="2">
        <f>ROW()</f>
        <v>2976</v>
      </c>
      <c r="B2976" s="56"/>
      <c r="C2976" s="8">
        <f t="shared" ca="1" si="449"/>
        <v>8</v>
      </c>
      <c r="D2976" s="8">
        <f t="shared" ca="1" si="450"/>
        <v>1</v>
      </c>
      <c r="E2976" s="50">
        <f t="shared" ca="1" si="444"/>
        <v>2</v>
      </c>
      <c r="F2976" s="2" t="str">
        <f t="shared" ca="1" si="451"/>
        <v/>
      </c>
      <c r="BD2976" s="49">
        <f t="shared" ca="1" si="446"/>
        <v>2595</v>
      </c>
      <c r="BE2976" s="3">
        <f t="shared" ca="1" si="445"/>
        <v>0.25945000000000001</v>
      </c>
      <c r="BF2976" s="3">
        <f t="shared" ca="1" si="447"/>
        <v>-0.6450419512753276</v>
      </c>
      <c r="BG2976" s="9">
        <f t="shared" ca="1" si="448"/>
        <v>2</v>
      </c>
      <c r="BH2976" s="6">
        <f ca="1">IF(ISNUMBER('Descriptive Stats'!BF2976),'Descriptive Stats'!BF2976,#N/A)</f>
        <v>-0.6450419512753276</v>
      </c>
      <c r="BI2976" s="6">
        <f ca="1">IF(ISNUMBER('Descriptive Stats'!E2976),'Descriptive Stats'!E2976,#N/A)</f>
        <v>2</v>
      </c>
    </row>
    <row r="2977" spans="1:61" ht="14.4" x14ac:dyDescent="0.3">
      <c r="A2977" s="2">
        <f>ROW()</f>
        <v>2977</v>
      </c>
      <c r="B2977" s="56"/>
      <c r="C2977" s="8">
        <f t="shared" ca="1" si="449"/>
        <v>9</v>
      </c>
      <c r="D2977" s="8">
        <f t="shared" ca="1" si="450"/>
        <v>2</v>
      </c>
      <c r="E2977" s="50">
        <f t="shared" ca="1" si="444"/>
        <v>4</v>
      </c>
      <c r="F2977" s="2" t="str">
        <f t="shared" ca="1" si="451"/>
        <v/>
      </c>
      <c r="BD2977" s="49">
        <f t="shared" ca="1" si="446"/>
        <v>3442</v>
      </c>
      <c r="BE2977" s="3">
        <f t="shared" ca="1" si="445"/>
        <v>0.34415000000000001</v>
      </c>
      <c r="BF2977" s="3">
        <f t="shared" ca="1" si="447"/>
        <v>-0.40116316278173481</v>
      </c>
      <c r="BG2977" s="9">
        <f t="shared" ca="1" si="448"/>
        <v>4</v>
      </c>
      <c r="BH2977" s="6">
        <f ca="1">IF(ISNUMBER('Descriptive Stats'!BF2977),'Descriptive Stats'!BF2977,#N/A)</f>
        <v>-0.40116316278173481</v>
      </c>
      <c r="BI2977" s="6">
        <f ca="1">IF(ISNUMBER('Descriptive Stats'!E2977),'Descriptive Stats'!E2977,#N/A)</f>
        <v>4</v>
      </c>
    </row>
    <row r="2978" spans="1:61" ht="14.4" x14ac:dyDescent="0.3">
      <c r="A2978" s="2">
        <f>ROW()</f>
        <v>2978</v>
      </c>
      <c r="B2978" s="56"/>
      <c r="C2978" s="8">
        <f t="shared" ca="1" si="449"/>
        <v>13</v>
      </c>
      <c r="D2978" s="8">
        <f t="shared" ca="1" si="450"/>
        <v>4</v>
      </c>
      <c r="E2978" s="50">
        <f t="shared" ca="1" si="444"/>
        <v>1</v>
      </c>
      <c r="F2978" s="2" t="str">
        <f t="shared" ca="1" si="451"/>
        <v/>
      </c>
      <c r="BD2978" s="49">
        <f t="shared" ca="1" si="446"/>
        <v>1871</v>
      </c>
      <c r="BE2978" s="3">
        <f t="shared" ca="1" si="445"/>
        <v>0.18704999999999999</v>
      </c>
      <c r="BF2978" s="3">
        <f t="shared" ca="1" si="447"/>
        <v>-0.88881967520906158</v>
      </c>
      <c r="BG2978" s="9">
        <f t="shared" ca="1" si="448"/>
        <v>1</v>
      </c>
      <c r="BH2978" s="6">
        <f ca="1">IF(ISNUMBER('Descriptive Stats'!BF2978),'Descriptive Stats'!BF2978,#N/A)</f>
        <v>-0.88881967520906158</v>
      </c>
      <c r="BI2978" s="6">
        <f ca="1">IF(ISNUMBER('Descriptive Stats'!E2978),'Descriptive Stats'!E2978,#N/A)</f>
        <v>1</v>
      </c>
    </row>
    <row r="2979" spans="1:61" ht="14.4" x14ac:dyDescent="0.3">
      <c r="A2979" s="2">
        <f>ROW()</f>
        <v>2979</v>
      </c>
      <c r="B2979" s="56"/>
      <c r="C2979" s="8">
        <f t="shared" ca="1" si="449"/>
        <v>12</v>
      </c>
      <c r="D2979" s="8">
        <f t="shared" ca="1" si="450"/>
        <v>1</v>
      </c>
      <c r="E2979" s="50">
        <f t="shared" ca="1" si="444"/>
        <v>1</v>
      </c>
      <c r="F2979" s="2" t="str">
        <f t="shared" ca="1" si="451"/>
        <v/>
      </c>
      <c r="BD2979" s="49">
        <f t="shared" ca="1" si="446"/>
        <v>1871</v>
      </c>
      <c r="BE2979" s="3">
        <f t="shared" ca="1" si="445"/>
        <v>0.18704999999999999</v>
      </c>
      <c r="BF2979" s="3">
        <f t="shared" ca="1" si="447"/>
        <v>-0.88881967520906158</v>
      </c>
      <c r="BG2979" s="9">
        <f t="shared" ca="1" si="448"/>
        <v>1</v>
      </c>
      <c r="BH2979" s="6">
        <f ca="1">IF(ISNUMBER('Descriptive Stats'!BF2979),'Descriptive Stats'!BF2979,#N/A)</f>
        <v>-0.88881967520906158</v>
      </c>
      <c r="BI2979" s="6">
        <f ca="1">IF(ISNUMBER('Descriptive Stats'!E2979),'Descriptive Stats'!E2979,#N/A)</f>
        <v>1</v>
      </c>
    </row>
    <row r="2980" spans="1:61" ht="14.4" x14ac:dyDescent="0.3">
      <c r="A2980" s="2">
        <f>ROW()</f>
        <v>2980</v>
      </c>
      <c r="B2980" s="56"/>
      <c r="C2980" s="8">
        <f t="shared" ca="1" si="449"/>
        <v>12</v>
      </c>
      <c r="D2980" s="8">
        <f t="shared" ca="1" si="450"/>
        <v>1</v>
      </c>
      <c r="E2980" s="50">
        <f t="shared" ca="1" si="444"/>
        <v>7</v>
      </c>
      <c r="F2980" s="2" t="str">
        <f t="shared" ca="1" si="451"/>
        <v/>
      </c>
      <c r="BD2980" s="49">
        <f t="shared" ca="1" si="446"/>
        <v>4473.5</v>
      </c>
      <c r="BE2980" s="3">
        <f t="shared" ca="1" si="445"/>
        <v>0.44729999999999998</v>
      </c>
      <c r="BF2980" s="3">
        <f t="shared" ca="1" si="447"/>
        <v>-0.13248586824472414</v>
      </c>
      <c r="BG2980" s="9">
        <f t="shared" ca="1" si="448"/>
        <v>7</v>
      </c>
      <c r="BH2980" s="6">
        <f ca="1">IF(ISNUMBER('Descriptive Stats'!BF2980),'Descriptive Stats'!BF2980,#N/A)</f>
        <v>-0.13248586824472414</v>
      </c>
      <c r="BI2980" s="6">
        <f ca="1">IF(ISNUMBER('Descriptive Stats'!E2980),'Descriptive Stats'!E2980,#N/A)</f>
        <v>7</v>
      </c>
    </row>
    <row r="2981" spans="1:61" ht="14.4" x14ac:dyDescent="0.3">
      <c r="A2981" s="2">
        <f>ROW()</f>
        <v>2981</v>
      </c>
      <c r="B2981" s="56"/>
      <c r="C2981" s="8">
        <f t="shared" ca="1" si="449"/>
        <v>6</v>
      </c>
      <c r="D2981" s="8">
        <f t="shared" ca="1" si="450"/>
        <v>7</v>
      </c>
      <c r="E2981" s="50">
        <f t="shared" ca="1" si="444"/>
        <v>0</v>
      </c>
      <c r="F2981" s="2" t="str">
        <f t="shared" ca="1" si="451"/>
        <v/>
      </c>
      <c r="BD2981" s="49">
        <f t="shared" ca="1" si="446"/>
        <v>815.5</v>
      </c>
      <c r="BE2981" s="3">
        <f t="shared" ca="1" si="445"/>
        <v>8.1500000000000003E-2</v>
      </c>
      <c r="BF2981" s="3">
        <f t="shared" ca="1" si="447"/>
        <v>-1.3950525282585462</v>
      </c>
      <c r="BG2981" s="9">
        <f t="shared" ca="1" si="448"/>
        <v>0</v>
      </c>
      <c r="BH2981" s="6">
        <f ca="1">IF(ISNUMBER('Descriptive Stats'!BF2981),'Descriptive Stats'!BF2981,#N/A)</f>
        <v>-1.3950525282585462</v>
      </c>
      <c r="BI2981" s="6">
        <f ca="1">IF(ISNUMBER('Descriptive Stats'!E2981),'Descriptive Stats'!E2981,#N/A)</f>
        <v>0</v>
      </c>
    </row>
    <row r="2982" spans="1:61" ht="14.4" x14ac:dyDescent="0.3">
      <c r="A2982" s="2">
        <f>ROW()</f>
        <v>2982</v>
      </c>
      <c r="B2982" s="56"/>
      <c r="C2982" s="8">
        <f t="shared" ca="1" si="449"/>
        <v>20</v>
      </c>
      <c r="D2982" s="8">
        <f t="shared" ca="1" si="450"/>
        <v>0</v>
      </c>
      <c r="E2982" s="50">
        <f t="shared" ca="1" si="444"/>
        <v>7</v>
      </c>
      <c r="F2982" s="2" t="str">
        <f t="shared" ca="1" si="451"/>
        <v/>
      </c>
      <c r="BD2982" s="49">
        <f t="shared" ca="1" si="446"/>
        <v>4473.5</v>
      </c>
      <c r="BE2982" s="3">
        <f t="shared" ca="1" si="445"/>
        <v>0.44729999999999998</v>
      </c>
      <c r="BF2982" s="3">
        <f t="shared" ca="1" si="447"/>
        <v>-0.13248586824472414</v>
      </c>
      <c r="BG2982" s="9">
        <f t="shared" ca="1" si="448"/>
        <v>7</v>
      </c>
      <c r="BH2982" s="6">
        <f ca="1">IF(ISNUMBER('Descriptive Stats'!BF2982),'Descriptive Stats'!BF2982,#N/A)</f>
        <v>-0.13248586824472414</v>
      </c>
      <c r="BI2982" s="6">
        <f ca="1">IF(ISNUMBER('Descriptive Stats'!E2982),'Descriptive Stats'!E2982,#N/A)</f>
        <v>7</v>
      </c>
    </row>
    <row r="2983" spans="1:61" ht="14.4" x14ac:dyDescent="0.3">
      <c r="A2983" s="2">
        <f>ROW()</f>
        <v>2983</v>
      </c>
      <c r="B2983" s="56"/>
      <c r="C2983" s="8">
        <f t="shared" ca="1" si="449"/>
        <v>19</v>
      </c>
      <c r="D2983" s="8">
        <f t="shared" ca="1" si="450"/>
        <v>7</v>
      </c>
      <c r="E2983" s="50">
        <f t="shared" ca="1" si="444"/>
        <v>1</v>
      </c>
      <c r="F2983" s="2" t="str">
        <f t="shared" ca="1" si="451"/>
        <v/>
      </c>
      <c r="BD2983" s="49">
        <f t="shared" ca="1" si="446"/>
        <v>1871</v>
      </c>
      <c r="BE2983" s="3">
        <f t="shared" ca="1" si="445"/>
        <v>0.18704999999999999</v>
      </c>
      <c r="BF2983" s="3">
        <f t="shared" ca="1" si="447"/>
        <v>-0.88881967520906158</v>
      </c>
      <c r="BG2983" s="9">
        <f t="shared" ca="1" si="448"/>
        <v>1</v>
      </c>
      <c r="BH2983" s="6">
        <f ca="1">IF(ISNUMBER('Descriptive Stats'!BF2983),'Descriptive Stats'!BF2983,#N/A)</f>
        <v>-0.88881967520906158</v>
      </c>
      <c r="BI2983" s="6">
        <f ca="1">IF(ISNUMBER('Descriptive Stats'!E2983),'Descriptive Stats'!E2983,#N/A)</f>
        <v>1</v>
      </c>
    </row>
    <row r="2984" spans="1:61" ht="14.4" x14ac:dyDescent="0.3">
      <c r="A2984" s="2">
        <f>ROW()</f>
        <v>2984</v>
      </c>
      <c r="B2984" s="56"/>
      <c r="C2984" s="8">
        <f t="shared" ca="1" si="449"/>
        <v>8</v>
      </c>
      <c r="D2984" s="8">
        <f t="shared" ca="1" si="450"/>
        <v>1</v>
      </c>
      <c r="E2984" s="50">
        <f t="shared" ca="1" si="444"/>
        <v>19</v>
      </c>
      <c r="F2984" s="2" t="str">
        <f t="shared" ca="1" si="451"/>
        <v>X</v>
      </c>
      <c r="BD2984" s="49">
        <f t="shared" ca="1" si="446"/>
        <v>5294</v>
      </c>
      <c r="BE2984" s="3">
        <f t="shared" ca="1" si="445"/>
        <v>0.52934999999999999</v>
      </c>
      <c r="BF2984" s="3">
        <f t="shared" ca="1" si="447"/>
        <v>7.3636031452008061E-2</v>
      </c>
      <c r="BG2984" s="9">
        <f t="shared" ca="1" si="448"/>
        <v>19</v>
      </c>
      <c r="BH2984" s="6">
        <f ca="1">IF(ISNUMBER('Descriptive Stats'!BF2984),'Descriptive Stats'!BF2984,#N/A)</f>
        <v>7.3636031452008061E-2</v>
      </c>
      <c r="BI2984" s="6">
        <f ca="1">IF(ISNUMBER('Descriptive Stats'!E2984),'Descriptive Stats'!E2984,#N/A)</f>
        <v>19</v>
      </c>
    </row>
    <row r="2985" spans="1:61" ht="14.4" x14ac:dyDescent="0.3">
      <c r="A2985" s="2">
        <f>ROW()</f>
        <v>2985</v>
      </c>
      <c r="B2985" s="56"/>
      <c r="C2985" s="8">
        <f t="shared" ca="1" si="449"/>
        <v>7</v>
      </c>
      <c r="D2985" s="8">
        <f t="shared" ca="1" si="450"/>
        <v>19</v>
      </c>
      <c r="E2985" s="50">
        <f t="shared" ca="1" si="444"/>
        <v>0</v>
      </c>
      <c r="F2985" s="2" t="str">
        <f t="shared" ca="1" si="451"/>
        <v/>
      </c>
      <c r="BD2985" s="49">
        <f t="shared" ca="1" si="446"/>
        <v>815.5</v>
      </c>
      <c r="BE2985" s="3">
        <f t="shared" ca="1" si="445"/>
        <v>8.1500000000000003E-2</v>
      </c>
      <c r="BF2985" s="3">
        <f t="shared" ca="1" si="447"/>
        <v>-1.3950525282585462</v>
      </c>
      <c r="BG2985" s="9">
        <f t="shared" ca="1" si="448"/>
        <v>0</v>
      </c>
      <c r="BH2985" s="6">
        <f ca="1">IF(ISNUMBER('Descriptive Stats'!BF2985),'Descriptive Stats'!BF2985,#N/A)</f>
        <v>-1.3950525282585462</v>
      </c>
      <c r="BI2985" s="6">
        <f ca="1">IF(ISNUMBER('Descriptive Stats'!E2985),'Descriptive Stats'!E2985,#N/A)</f>
        <v>0</v>
      </c>
    </row>
    <row r="2986" spans="1:61" ht="14.4" x14ac:dyDescent="0.3">
      <c r="A2986" s="2">
        <f>ROW()</f>
        <v>2986</v>
      </c>
      <c r="B2986" s="56"/>
      <c r="C2986" s="8">
        <f t="shared" ca="1" si="449"/>
        <v>11</v>
      </c>
      <c r="D2986" s="8">
        <f t="shared" ca="1" si="450"/>
        <v>0</v>
      </c>
      <c r="E2986" s="50">
        <f t="shared" ca="1" si="444"/>
        <v>0</v>
      </c>
      <c r="F2986" s="2" t="str">
        <f t="shared" ca="1" si="451"/>
        <v/>
      </c>
      <c r="BD2986" s="49">
        <f t="shared" ca="1" si="446"/>
        <v>815.5</v>
      </c>
      <c r="BE2986" s="3">
        <f t="shared" ca="1" si="445"/>
        <v>8.1500000000000003E-2</v>
      </c>
      <c r="BF2986" s="3">
        <f t="shared" ca="1" si="447"/>
        <v>-1.3950525282585462</v>
      </c>
      <c r="BG2986" s="9">
        <f t="shared" ca="1" si="448"/>
        <v>0</v>
      </c>
      <c r="BH2986" s="6">
        <f ca="1">IF(ISNUMBER('Descriptive Stats'!BF2986),'Descriptive Stats'!BF2986,#N/A)</f>
        <v>-1.3950525282585462</v>
      </c>
      <c r="BI2986" s="6">
        <f ca="1">IF(ISNUMBER('Descriptive Stats'!E2986),'Descriptive Stats'!E2986,#N/A)</f>
        <v>0</v>
      </c>
    </row>
    <row r="2987" spans="1:61" ht="14.4" x14ac:dyDescent="0.3">
      <c r="A2987" s="2">
        <f>ROW()</f>
        <v>2987</v>
      </c>
      <c r="B2987" s="56"/>
      <c r="C2987" s="8">
        <f t="shared" ca="1" si="449"/>
        <v>4</v>
      </c>
      <c r="D2987" s="8">
        <f t="shared" ca="1" si="450"/>
        <v>0</v>
      </c>
      <c r="E2987" s="50">
        <f t="shared" ca="1" si="444"/>
        <v>3</v>
      </c>
      <c r="F2987" s="2" t="str">
        <f t="shared" ca="1" si="451"/>
        <v/>
      </c>
      <c r="BD2987" s="49">
        <f t="shared" ca="1" si="446"/>
        <v>3200</v>
      </c>
      <c r="BE2987" s="3">
        <f t="shared" ca="1" si="445"/>
        <v>0.31995000000000001</v>
      </c>
      <c r="BF2987" s="3">
        <f t="shared" ca="1" si="447"/>
        <v>-0.46783862043457014</v>
      </c>
      <c r="BG2987" s="9">
        <f t="shared" ca="1" si="448"/>
        <v>3</v>
      </c>
      <c r="BH2987" s="6">
        <f ca="1">IF(ISNUMBER('Descriptive Stats'!BF2987),'Descriptive Stats'!BF2987,#N/A)</f>
        <v>-0.46783862043457014</v>
      </c>
      <c r="BI2987" s="6">
        <f ca="1">IF(ISNUMBER('Descriptive Stats'!E2987),'Descriptive Stats'!E2987,#N/A)</f>
        <v>3</v>
      </c>
    </row>
    <row r="2988" spans="1:61" ht="14.4" x14ac:dyDescent="0.3">
      <c r="A2988" s="2">
        <f>ROW()</f>
        <v>2988</v>
      </c>
      <c r="B2988" s="56"/>
      <c r="C2988" s="8">
        <f t="shared" ca="1" si="449"/>
        <v>10</v>
      </c>
      <c r="D2988" s="8">
        <f t="shared" ca="1" si="450"/>
        <v>3</v>
      </c>
      <c r="E2988" s="50">
        <f t="shared" ca="1" si="444"/>
        <v>0</v>
      </c>
      <c r="F2988" s="2" t="str">
        <f t="shared" ca="1" si="451"/>
        <v/>
      </c>
      <c r="BD2988" s="49">
        <f t="shared" ca="1" si="446"/>
        <v>815.5</v>
      </c>
      <c r="BE2988" s="3">
        <f t="shared" ca="1" si="445"/>
        <v>8.1500000000000003E-2</v>
      </c>
      <c r="BF2988" s="3">
        <f t="shared" ca="1" si="447"/>
        <v>-1.3950525282585462</v>
      </c>
      <c r="BG2988" s="9">
        <f t="shared" ca="1" si="448"/>
        <v>0</v>
      </c>
      <c r="BH2988" s="6">
        <f ca="1">IF(ISNUMBER('Descriptive Stats'!BF2988),'Descriptive Stats'!BF2988,#N/A)</f>
        <v>-1.3950525282585462</v>
      </c>
      <c r="BI2988" s="6">
        <f ca="1">IF(ISNUMBER('Descriptive Stats'!E2988),'Descriptive Stats'!E2988,#N/A)</f>
        <v>0</v>
      </c>
    </row>
    <row r="2989" spans="1:61" ht="14.4" x14ac:dyDescent="0.3">
      <c r="A2989" s="2">
        <f>ROW()</f>
        <v>2989</v>
      </c>
      <c r="B2989" s="56"/>
      <c r="C2989" s="8">
        <f t="shared" ca="1" si="449"/>
        <v>15</v>
      </c>
      <c r="D2989" s="8">
        <f t="shared" ca="1" si="450"/>
        <v>0</v>
      </c>
      <c r="E2989" s="50">
        <f t="shared" ca="1" si="444"/>
        <v>0</v>
      </c>
      <c r="F2989" s="2" t="str">
        <f t="shared" ca="1" si="451"/>
        <v/>
      </c>
      <c r="BD2989" s="49">
        <f t="shared" ca="1" si="446"/>
        <v>815.5</v>
      </c>
      <c r="BE2989" s="3">
        <f t="shared" ca="1" si="445"/>
        <v>8.1500000000000003E-2</v>
      </c>
      <c r="BF2989" s="3">
        <f t="shared" ca="1" si="447"/>
        <v>-1.3950525282585462</v>
      </c>
      <c r="BG2989" s="9">
        <f t="shared" ca="1" si="448"/>
        <v>0</v>
      </c>
      <c r="BH2989" s="6">
        <f ca="1">IF(ISNUMBER('Descriptive Stats'!BF2989),'Descriptive Stats'!BF2989,#N/A)</f>
        <v>-1.3950525282585462</v>
      </c>
      <c r="BI2989" s="6">
        <f ca="1">IF(ISNUMBER('Descriptive Stats'!E2989),'Descriptive Stats'!E2989,#N/A)</f>
        <v>0</v>
      </c>
    </row>
    <row r="2990" spans="1:61" ht="14.4" x14ac:dyDescent="0.3">
      <c r="A2990" s="2">
        <f>ROW()</f>
        <v>2990</v>
      </c>
      <c r="B2990" s="56"/>
      <c r="C2990" s="8">
        <f t="shared" ca="1" si="449"/>
        <v>18</v>
      </c>
      <c r="D2990" s="8">
        <f t="shared" ca="1" si="450"/>
        <v>0</v>
      </c>
      <c r="E2990" s="50">
        <f t="shared" ca="1" si="444"/>
        <v>7</v>
      </c>
      <c r="F2990" s="2" t="str">
        <f t="shared" ca="1" si="451"/>
        <v/>
      </c>
      <c r="BD2990" s="49">
        <f t="shared" ca="1" si="446"/>
        <v>4473.5</v>
      </c>
      <c r="BE2990" s="3">
        <f t="shared" ca="1" si="445"/>
        <v>0.44729999999999998</v>
      </c>
      <c r="BF2990" s="3">
        <f t="shared" ca="1" si="447"/>
        <v>-0.13248586824472414</v>
      </c>
      <c r="BG2990" s="9">
        <f t="shared" ca="1" si="448"/>
        <v>7</v>
      </c>
      <c r="BH2990" s="6">
        <f ca="1">IF(ISNUMBER('Descriptive Stats'!BF2990),'Descriptive Stats'!BF2990,#N/A)</f>
        <v>-0.13248586824472414</v>
      </c>
      <c r="BI2990" s="6">
        <f ca="1">IF(ISNUMBER('Descriptive Stats'!E2990),'Descriptive Stats'!E2990,#N/A)</f>
        <v>7</v>
      </c>
    </row>
    <row r="2991" spans="1:61" ht="14.4" x14ac:dyDescent="0.3">
      <c r="A2991" s="2">
        <f>ROW()</f>
        <v>2991</v>
      </c>
      <c r="B2991" s="56"/>
      <c r="C2991" s="8">
        <f t="shared" ca="1" si="449"/>
        <v>19</v>
      </c>
      <c r="D2991" s="8">
        <f t="shared" ca="1" si="450"/>
        <v>7</v>
      </c>
      <c r="E2991" s="50">
        <f t="shared" ca="1" si="444"/>
        <v>1</v>
      </c>
      <c r="F2991" s="2" t="str">
        <f t="shared" ca="1" si="451"/>
        <v/>
      </c>
      <c r="BD2991" s="49">
        <f t="shared" ca="1" si="446"/>
        <v>1871</v>
      </c>
      <c r="BE2991" s="3">
        <f t="shared" ca="1" si="445"/>
        <v>0.18704999999999999</v>
      </c>
      <c r="BF2991" s="3">
        <f t="shared" ca="1" si="447"/>
        <v>-0.88881967520906158</v>
      </c>
      <c r="BG2991" s="9">
        <f t="shared" ca="1" si="448"/>
        <v>1</v>
      </c>
      <c r="BH2991" s="6">
        <f ca="1">IF(ISNUMBER('Descriptive Stats'!BF2991),'Descriptive Stats'!BF2991,#N/A)</f>
        <v>-0.88881967520906158</v>
      </c>
      <c r="BI2991" s="6">
        <f ca="1">IF(ISNUMBER('Descriptive Stats'!E2991),'Descriptive Stats'!E2991,#N/A)</f>
        <v>1</v>
      </c>
    </row>
    <row r="2992" spans="1:61" ht="14.4" x14ac:dyDescent="0.3">
      <c r="A2992" s="2">
        <f>ROW()</f>
        <v>2992</v>
      </c>
      <c r="B2992" s="56"/>
      <c r="C2992" s="8">
        <f t="shared" ca="1" si="449"/>
        <v>12</v>
      </c>
      <c r="D2992" s="8">
        <f t="shared" ca="1" si="450"/>
        <v>1</v>
      </c>
      <c r="E2992" s="50">
        <f t="shared" ca="1" si="444"/>
        <v>0</v>
      </c>
      <c r="F2992" s="2" t="str">
        <f t="shared" ca="1" si="451"/>
        <v/>
      </c>
      <c r="BD2992" s="49">
        <f t="shared" ca="1" si="446"/>
        <v>815.5</v>
      </c>
      <c r="BE2992" s="3">
        <f t="shared" ca="1" si="445"/>
        <v>8.1500000000000003E-2</v>
      </c>
      <c r="BF2992" s="3">
        <f t="shared" ca="1" si="447"/>
        <v>-1.3950525282585462</v>
      </c>
      <c r="BG2992" s="9">
        <f t="shared" ca="1" si="448"/>
        <v>0</v>
      </c>
      <c r="BH2992" s="6">
        <f ca="1">IF(ISNUMBER('Descriptive Stats'!BF2992),'Descriptive Stats'!BF2992,#N/A)</f>
        <v>-1.3950525282585462</v>
      </c>
      <c r="BI2992" s="6">
        <f ca="1">IF(ISNUMBER('Descriptive Stats'!E2992),'Descriptive Stats'!E2992,#N/A)</f>
        <v>0</v>
      </c>
    </row>
    <row r="2993" spans="1:61" ht="14.4" x14ac:dyDescent="0.3">
      <c r="A2993" s="2">
        <f>ROW()</f>
        <v>2993</v>
      </c>
      <c r="B2993" s="56"/>
      <c r="C2993" s="8">
        <f t="shared" ca="1" si="449"/>
        <v>22</v>
      </c>
      <c r="D2993" s="8">
        <f t="shared" ca="1" si="450"/>
        <v>0</v>
      </c>
      <c r="E2993" s="50">
        <f t="shared" ca="1" si="444"/>
        <v>4</v>
      </c>
      <c r="F2993" s="2" t="str">
        <f t="shared" ca="1" si="451"/>
        <v/>
      </c>
      <c r="BD2993" s="49">
        <f t="shared" ca="1" si="446"/>
        <v>3442</v>
      </c>
      <c r="BE2993" s="3">
        <f t="shared" ca="1" si="445"/>
        <v>0.34415000000000001</v>
      </c>
      <c r="BF2993" s="3">
        <f t="shared" ca="1" si="447"/>
        <v>-0.40116316278173481</v>
      </c>
      <c r="BG2993" s="9">
        <f t="shared" ca="1" si="448"/>
        <v>4</v>
      </c>
      <c r="BH2993" s="6">
        <f ca="1">IF(ISNUMBER('Descriptive Stats'!BF2993),'Descriptive Stats'!BF2993,#N/A)</f>
        <v>-0.40116316278173481</v>
      </c>
      <c r="BI2993" s="6">
        <f ca="1">IF(ISNUMBER('Descriptive Stats'!E2993),'Descriptive Stats'!E2993,#N/A)</f>
        <v>4</v>
      </c>
    </row>
    <row r="2994" spans="1:61" ht="14.4" x14ac:dyDescent="0.3">
      <c r="A2994" s="2">
        <f>ROW()</f>
        <v>2994</v>
      </c>
      <c r="B2994" s="56"/>
      <c r="C2994" s="8">
        <f t="shared" ca="1" si="449"/>
        <v>13</v>
      </c>
      <c r="D2994" s="8">
        <f t="shared" ca="1" si="450"/>
        <v>4</v>
      </c>
      <c r="E2994" s="50">
        <f t="shared" ca="1" si="444"/>
        <v>3</v>
      </c>
      <c r="F2994" s="2" t="str">
        <f t="shared" ca="1" si="451"/>
        <v/>
      </c>
      <c r="BD2994" s="49">
        <f t="shared" ca="1" si="446"/>
        <v>3200</v>
      </c>
      <c r="BE2994" s="3">
        <f t="shared" ca="1" si="445"/>
        <v>0.31995000000000001</v>
      </c>
      <c r="BF2994" s="3">
        <f t="shared" ca="1" si="447"/>
        <v>-0.46783862043457014</v>
      </c>
      <c r="BG2994" s="9">
        <f t="shared" ca="1" si="448"/>
        <v>3</v>
      </c>
      <c r="BH2994" s="6">
        <f ca="1">IF(ISNUMBER('Descriptive Stats'!BF2994),'Descriptive Stats'!BF2994,#N/A)</f>
        <v>-0.46783862043457014</v>
      </c>
      <c r="BI2994" s="6">
        <f ca="1">IF(ISNUMBER('Descriptive Stats'!E2994),'Descriptive Stats'!E2994,#N/A)</f>
        <v>3</v>
      </c>
    </row>
    <row r="2995" spans="1:61" ht="14.4" x14ac:dyDescent="0.3">
      <c r="A2995" s="2">
        <f>ROW()</f>
        <v>2995</v>
      </c>
      <c r="B2995" s="56"/>
      <c r="C2995" s="8">
        <f t="shared" ca="1" si="449"/>
        <v>10</v>
      </c>
      <c r="D2995" s="8">
        <f t="shared" ca="1" si="450"/>
        <v>3</v>
      </c>
      <c r="E2995" s="50">
        <f t="shared" ca="1" si="444"/>
        <v>15</v>
      </c>
      <c r="F2995" s="2" t="str">
        <f t="shared" ca="1" si="451"/>
        <v/>
      </c>
      <c r="BD2995" s="49">
        <f t="shared" ca="1" si="446"/>
        <v>5051.5</v>
      </c>
      <c r="BE2995" s="3">
        <f t="shared" ca="1" si="445"/>
        <v>0.50509999999999999</v>
      </c>
      <c r="BF2995" s="3">
        <f t="shared" ca="1" si="447"/>
        <v>1.2784152420787677E-2</v>
      </c>
      <c r="BG2995" s="9">
        <f t="shared" ca="1" si="448"/>
        <v>15</v>
      </c>
      <c r="BH2995" s="6">
        <f ca="1">IF(ISNUMBER('Descriptive Stats'!BF2995),'Descriptive Stats'!BF2995,#N/A)</f>
        <v>1.2784152420787677E-2</v>
      </c>
      <c r="BI2995" s="6">
        <f ca="1">IF(ISNUMBER('Descriptive Stats'!E2995),'Descriptive Stats'!E2995,#N/A)</f>
        <v>15</v>
      </c>
    </row>
    <row r="2996" spans="1:61" ht="14.4" x14ac:dyDescent="0.3">
      <c r="A2996" s="2">
        <f>ROW()</f>
        <v>2996</v>
      </c>
      <c r="B2996" s="56"/>
      <c r="C2996" s="8">
        <f t="shared" ca="1" si="449"/>
        <v>24</v>
      </c>
      <c r="D2996" s="8">
        <f t="shared" ca="1" si="450"/>
        <v>15</v>
      </c>
      <c r="E2996" s="50">
        <f t="shared" ca="1" si="444"/>
        <v>9</v>
      </c>
      <c r="F2996" s="2" t="str">
        <f t="shared" ca="1" si="451"/>
        <v/>
      </c>
      <c r="BD2996" s="49">
        <f t="shared" ca="1" si="446"/>
        <v>4819</v>
      </c>
      <c r="BE2996" s="3">
        <f t="shared" ca="1" si="445"/>
        <v>0.48185</v>
      </c>
      <c r="BF2996" s="3">
        <f t="shared" ca="1" si="447"/>
        <v>-4.5511009098988427E-2</v>
      </c>
      <c r="BG2996" s="9">
        <f t="shared" ca="1" si="448"/>
        <v>9</v>
      </c>
      <c r="BH2996" s="6">
        <f ca="1">IF(ISNUMBER('Descriptive Stats'!BF2996),'Descriptive Stats'!BF2996,#N/A)</f>
        <v>-4.5511009098988427E-2</v>
      </c>
      <c r="BI2996" s="6">
        <f ca="1">IF(ISNUMBER('Descriptive Stats'!E2996),'Descriptive Stats'!E2996,#N/A)</f>
        <v>9</v>
      </c>
    </row>
    <row r="2997" spans="1:61" ht="14.4" x14ac:dyDescent="0.3">
      <c r="A2997" s="2">
        <f>ROW()</f>
        <v>2997</v>
      </c>
      <c r="B2997" s="56"/>
      <c r="C2997" s="8">
        <f t="shared" ca="1" si="449"/>
        <v>23</v>
      </c>
      <c r="D2997" s="8">
        <f t="shared" ca="1" si="450"/>
        <v>9</v>
      </c>
      <c r="E2997" s="50">
        <f t="shared" ca="1" si="444"/>
        <v>6</v>
      </c>
      <c r="F2997" s="2" t="str">
        <f t="shared" ca="1" si="451"/>
        <v/>
      </c>
      <c r="BD2997" s="49">
        <f t="shared" ca="1" si="446"/>
        <v>3900</v>
      </c>
      <c r="BE2997" s="3">
        <f t="shared" ca="1" si="445"/>
        <v>0.38995000000000002</v>
      </c>
      <c r="BF2997" s="3">
        <f t="shared" ca="1" si="447"/>
        <v>-0.2794493539703507</v>
      </c>
      <c r="BG2997" s="9">
        <f t="shared" ca="1" si="448"/>
        <v>6</v>
      </c>
      <c r="BH2997" s="6">
        <f ca="1">IF(ISNUMBER('Descriptive Stats'!BF2997),'Descriptive Stats'!BF2997,#N/A)</f>
        <v>-0.2794493539703507</v>
      </c>
      <c r="BI2997" s="6">
        <f ca="1">IF(ISNUMBER('Descriptive Stats'!E2997),'Descriptive Stats'!E2997,#N/A)</f>
        <v>6</v>
      </c>
    </row>
    <row r="2998" spans="1:61" ht="14.4" x14ac:dyDescent="0.3">
      <c r="A2998" s="2">
        <f>ROW()</f>
        <v>2998</v>
      </c>
      <c r="B2998" s="56"/>
      <c r="C2998" s="8">
        <f t="shared" ca="1" si="449"/>
        <v>16</v>
      </c>
      <c r="D2998" s="8">
        <f t="shared" ca="1" si="450"/>
        <v>6</v>
      </c>
      <c r="E2998" s="50">
        <f t="shared" ca="1" si="444"/>
        <v>9</v>
      </c>
      <c r="F2998" s="2" t="str">
        <f t="shared" ca="1" si="451"/>
        <v/>
      </c>
      <c r="BD2998" s="49">
        <f t="shared" ca="1" si="446"/>
        <v>4819</v>
      </c>
      <c r="BE2998" s="3">
        <f t="shared" ca="1" si="445"/>
        <v>0.48185</v>
      </c>
      <c r="BF2998" s="3">
        <f t="shared" ca="1" si="447"/>
        <v>-4.5511009098988427E-2</v>
      </c>
      <c r="BG2998" s="9">
        <f t="shared" ca="1" si="448"/>
        <v>9</v>
      </c>
      <c r="BH2998" s="6">
        <f ca="1">IF(ISNUMBER('Descriptive Stats'!BF2998),'Descriptive Stats'!BF2998,#N/A)</f>
        <v>-4.5511009098988427E-2</v>
      </c>
      <c r="BI2998" s="6">
        <f ca="1">IF(ISNUMBER('Descriptive Stats'!E2998),'Descriptive Stats'!E2998,#N/A)</f>
        <v>9</v>
      </c>
    </row>
    <row r="2999" spans="1:61" ht="14.4" x14ac:dyDescent="0.3">
      <c r="A2999" s="2">
        <f>ROW()</f>
        <v>2999</v>
      </c>
      <c r="B2999" s="56"/>
      <c r="C2999" s="8">
        <f t="shared" ca="1" si="449"/>
        <v>23</v>
      </c>
      <c r="D2999" s="8">
        <f t="shared" ca="1" si="450"/>
        <v>9</v>
      </c>
      <c r="E2999" s="50">
        <f t="shared" ca="1" si="444"/>
        <v>2</v>
      </c>
      <c r="F2999" s="2" t="str">
        <f t="shared" ca="1" si="451"/>
        <v/>
      </c>
      <c r="BD2999" s="49">
        <f t="shared" ca="1" si="446"/>
        <v>2595</v>
      </c>
      <c r="BE2999" s="3">
        <f t="shared" ca="1" si="445"/>
        <v>0.25945000000000001</v>
      </c>
      <c r="BF2999" s="3">
        <f t="shared" ca="1" si="447"/>
        <v>-0.6450419512753276</v>
      </c>
      <c r="BG2999" s="9">
        <f t="shared" ca="1" si="448"/>
        <v>2</v>
      </c>
      <c r="BH2999" s="6">
        <f ca="1">IF(ISNUMBER('Descriptive Stats'!BF2999),'Descriptive Stats'!BF2999,#N/A)</f>
        <v>-0.6450419512753276</v>
      </c>
      <c r="BI2999" s="6">
        <f ca="1">IF(ISNUMBER('Descriptive Stats'!E2999),'Descriptive Stats'!E2999,#N/A)</f>
        <v>2</v>
      </c>
    </row>
    <row r="3000" spans="1:61" ht="14.4" x14ac:dyDescent="0.3">
      <c r="A3000" s="2">
        <f>ROW()</f>
        <v>3000</v>
      </c>
      <c r="B3000" s="56"/>
      <c r="C3000" s="8">
        <f t="shared" ca="1" si="449"/>
        <v>21</v>
      </c>
      <c r="D3000" s="8">
        <f t="shared" ca="1" si="450"/>
        <v>2</v>
      </c>
      <c r="E3000" s="50">
        <f t="shared" ca="1" si="444"/>
        <v>0</v>
      </c>
      <c r="F3000" s="2" t="str">
        <f t="shared" ca="1" si="451"/>
        <v/>
      </c>
      <c r="BD3000" s="49">
        <f t="shared" ca="1" si="446"/>
        <v>815.5</v>
      </c>
      <c r="BE3000" s="3">
        <f t="shared" ca="1" si="445"/>
        <v>8.1500000000000003E-2</v>
      </c>
      <c r="BF3000" s="3">
        <f t="shared" ca="1" si="447"/>
        <v>-1.3950525282585462</v>
      </c>
      <c r="BG3000" s="9">
        <f t="shared" ca="1" si="448"/>
        <v>0</v>
      </c>
      <c r="BH3000" s="6">
        <f ca="1">IF(ISNUMBER('Descriptive Stats'!BF3000),'Descriptive Stats'!BF3000,#N/A)</f>
        <v>-1.3950525282585462</v>
      </c>
      <c r="BI3000" s="6">
        <f ca="1">IF(ISNUMBER('Descriptive Stats'!E3000),'Descriptive Stats'!E3000,#N/A)</f>
        <v>0</v>
      </c>
    </row>
    <row r="3001" spans="1:61" ht="14.4" x14ac:dyDescent="0.3">
      <c r="A3001" s="2">
        <f>ROW()</f>
        <v>3001</v>
      </c>
      <c r="B3001" s="56"/>
      <c r="C3001" s="8">
        <f t="shared" ca="1" si="449"/>
        <v>11</v>
      </c>
      <c r="D3001" s="8">
        <f t="shared" ca="1" si="450"/>
        <v>0</v>
      </c>
      <c r="E3001" s="50">
        <f t="shared" ca="1" si="444"/>
        <v>7</v>
      </c>
      <c r="F3001" s="2" t="str">
        <f t="shared" ca="1" si="451"/>
        <v/>
      </c>
      <c r="BD3001" s="49">
        <f t="shared" ca="1" si="446"/>
        <v>4473.5</v>
      </c>
      <c r="BE3001" s="3">
        <f t="shared" ca="1" si="445"/>
        <v>0.44729999999999998</v>
      </c>
      <c r="BF3001" s="3">
        <f t="shared" ca="1" si="447"/>
        <v>-0.13248586824472414</v>
      </c>
      <c r="BG3001" s="9">
        <f t="shared" ca="1" si="448"/>
        <v>7</v>
      </c>
      <c r="BH3001" s="6">
        <f ca="1">IF(ISNUMBER('Descriptive Stats'!BF3001),'Descriptive Stats'!BF3001,#N/A)</f>
        <v>-0.13248586824472414</v>
      </c>
      <c r="BI3001" s="6">
        <f ca="1">IF(ISNUMBER('Descriptive Stats'!E3001),'Descriptive Stats'!E3001,#N/A)</f>
        <v>7</v>
      </c>
    </row>
    <row r="3002" spans="1:61" ht="14.4" x14ac:dyDescent="0.3">
      <c r="A3002" s="2">
        <f>ROW()</f>
        <v>3002</v>
      </c>
      <c r="B3002" s="56"/>
      <c r="C3002" s="8">
        <f t="shared" ca="1" si="449"/>
        <v>6</v>
      </c>
      <c r="D3002" s="8">
        <f t="shared" ca="1" si="450"/>
        <v>7</v>
      </c>
      <c r="E3002" s="50">
        <f t="shared" ca="1" si="444"/>
        <v>7</v>
      </c>
      <c r="F3002" s="2" t="str">
        <f t="shared" ca="1" si="451"/>
        <v/>
      </c>
      <c r="BD3002" s="49">
        <f t="shared" ca="1" si="446"/>
        <v>4473.5</v>
      </c>
      <c r="BE3002" s="3">
        <f t="shared" ca="1" si="445"/>
        <v>0.44729999999999998</v>
      </c>
      <c r="BF3002" s="3">
        <f t="shared" ca="1" si="447"/>
        <v>-0.13248586824472414</v>
      </c>
      <c r="BG3002" s="9">
        <f t="shared" ca="1" si="448"/>
        <v>7</v>
      </c>
      <c r="BH3002" s="6">
        <f ca="1">IF(ISNUMBER('Descriptive Stats'!BF3002),'Descriptive Stats'!BF3002,#N/A)</f>
        <v>-0.13248586824472414</v>
      </c>
      <c r="BI3002" s="6">
        <f ca="1">IF(ISNUMBER('Descriptive Stats'!E3002),'Descriptive Stats'!E3002,#N/A)</f>
        <v>7</v>
      </c>
    </row>
    <row r="3003" spans="1:61" ht="14.4" x14ac:dyDescent="0.3">
      <c r="A3003" s="2">
        <f>ROW()</f>
        <v>3003</v>
      </c>
      <c r="B3003" s="56"/>
      <c r="C3003" s="8">
        <f t="shared" ca="1" si="449"/>
        <v>19</v>
      </c>
      <c r="D3003" s="8">
        <f t="shared" ca="1" si="450"/>
        <v>7</v>
      </c>
      <c r="E3003" s="50">
        <f t="shared" ca="1" si="444"/>
        <v>4</v>
      </c>
      <c r="F3003" s="2" t="str">
        <f t="shared" ca="1" si="451"/>
        <v/>
      </c>
      <c r="BD3003" s="49">
        <f t="shared" ca="1" si="446"/>
        <v>3442</v>
      </c>
      <c r="BE3003" s="3">
        <f t="shared" ca="1" si="445"/>
        <v>0.34415000000000001</v>
      </c>
      <c r="BF3003" s="3">
        <f t="shared" ca="1" si="447"/>
        <v>-0.40116316278173481</v>
      </c>
      <c r="BG3003" s="9">
        <f t="shared" ca="1" si="448"/>
        <v>4</v>
      </c>
      <c r="BH3003" s="6">
        <f ca="1">IF(ISNUMBER('Descriptive Stats'!BF3003),'Descriptive Stats'!BF3003,#N/A)</f>
        <v>-0.40116316278173481</v>
      </c>
      <c r="BI3003" s="6">
        <f ca="1">IF(ISNUMBER('Descriptive Stats'!E3003),'Descriptive Stats'!E3003,#N/A)</f>
        <v>4</v>
      </c>
    </row>
    <row r="3004" spans="1:61" ht="14.4" x14ac:dyDescent="0.3">
      <c r="A3004" s="2">
        <f>ROW()</f>
        <v>3004</v>
      </c>
      <c r="B3004" s="56"/>
      <c r="C3004" s="8">
        <f t="shared" ca="1" si="449"/>
        <v>13</v>
      </c>
      <c r="D3004" s="8">
        <f t="shared" ca="1" si="450"/>
        <v>4</v>
      </c>
      <c r="E3004" s="50">
        <f t="shared" ca="1" si="444"/>
        <v>7</v>
      </c>
      <c r="F3004" s="2" t="str">
        <f t="shared" ca="1" si="451"/>
        <v/>
      </c>
      <c r="BD3004" s="49">
        <f t="shared" ca="1" si="446"/>
        <v>4473.5</v>
      </c>
      <c r="BE3004" s="3">
        <f t="shared" ca="1" si="445"/>
        <v>0.44729999999999998</v>
      </c>
      <c r="BF3004" s="3">
        <f t="shared" ca="1" si="447"/>
        <v>-0.13248586824472414</v>
      </c>
      <c r="BG3004" s="9">
        <f t="shared" ca="1" si="448"/>
        <v>7</v>
      </c>
      <c r="BH3004" s="6">
        <f ca="1">IF(ISNUMBER('Descriptive Stats'!BF3004),'Descriptive Stats'!BF3004,#N/A)</f>
        <v>-0.13248586824472414</v>
      </c>
      <c r="BI3004" s="6">
        <f ca="1">IF(ISNUMBER('Descriptive Stats'!E3004),'Descriptive Stats'!E3004,#N/A)</f>
        <v>7</v>
      </c>
    </row>
    <row r="3005" spans="1:61" ht="14.4" x14ac:dyDescent="0.3">
      <c r="A3005" s="2">
        <f>ROW()</f>
        <v>3005</v>
      </c>
      <c r="B3005" s="56"/>
      <c r="C3005" s="8">
        <f t="shared" ca="1" si="449"/>
        <v>6</v>
      </c>
      <c r="D3005" s="8">
        <f t="shared" ca="1" si="450"/>
        <v>7</v>
      </c>
      <c r="E3005" s="50">
        <f t="shared" ca="1" si="444"/>
        <v>0</v>
      </c>
      <c r="F3005" s="2" t="str">
        <f t="shared" ca="1" si="451"/>
        <v/>
      </c>
      <c r="BD3005" s="49">
        <f t="shared" ca="1" si="446"/>
        <v>815.5</v>
      </c>
      <c r="BE3005" s="3">
        <f t="shared" ca="1" si="445"/>
        <v>8.1500000000000003E-2</v>
      </c>
      <c r="BF3005" s="3">
        <f t="shared" ca="1" si="447"/>
        <v>-1.3950525282585462</v>
      </c>
      <c r="BG3005" s="9">
        <f t="shared" ca="1" si="448"/>
        <v>0</v>
      </c>
      <c r="BH3005" s="6">
        <f ca="1">IF(ISNUMBER('Descriptive Stats'!BF3005),'Descriptive Stats'!BF3005,#N/A)</f>
        <v>-1.3950525282585462</v>
      </c>
      <c r="BI3005" s="6">
        <f ca="1">IF(ISNUMBER('Descriptive Stats'!E3005),'Descriptive Stats'!E3005,#N/A)</f>
        <v>0</v>
      </c>
    </row>
    <row r="3006" spans="1:61" ht="14.4" x14ac:dyDescent="0.3">
      <c r="A3006" s="2">
        <f>ROW()</f>
        <v>3006</v>
      </c>
      <c r="B3006" s="56"/>
      <c r="C3006" s="8">
        <f t="shared" ca="1" si="449"/>
        <v>15</v>
      </c>
      <c r="D3006" s="8">
        <f t="shared" ca="1" si="450"/>
        <v>0</v>
      </c>
      <c r="E3006" s="50">
        <f t="shared" ca="1" si="444"/>
        <v>3</v>
      </c>
      <c r="F3006" s="2" t="str">
        <f t="shared" ca="1" si="451"/>
        <v/>
      </c>
      <c r="BD3006" s="49">
        <f t="shared" ca="1" si="446"/>
        <v>3200</v>
      </c>
      <c r="BE3006" s="3">
        <f t="shared" ca="1" si="445"/>
        <v>0.31995000000000001</v>
      </c>
      <c r="BF3006" s="3">
        <f t="shared" ca="1" si="447"/>
        <v>-0.46783862043457014</v>
      </c>
      <c r="BG3006" s="9">
        <f t="shared" ca="1" si="448"/>
        <v>3</v>
      </c>
      <c r="BH3006" s="6">
        <f ca="1">IF(ISNUMBER('Descriptive Stats'!BF3006),'Descriptive Stats'!BF3006,#N/A)</f>
        <v>-0.46783862043457014</v>
      </c>
      <c r="BI3006" s="6">
        <f ca="1">IF(ISNUMBER('Descriptive Stats'!E3006),'Descriptive Stats'!E3006,#N/A)</f>
        <v>3</v>
      </c>
    </row>
    <row r="3007" spans="1:61" ht="14.4" x14ac:dyDescent="0.3">
      <c r="A3007" s="2">
        <f>ROW()</f>
        <v>3007</v>
      </c>
      <c r="B3007" s="56"/>
      <c r="C3007" s="8">
        <f t="shared" ca="1" si="449"/>
        <v>10</v>
      </c>
      <c r="D3007" s="8">
        <f t="shared" ca="1" si="450"/>
        <v>3</v>
      </c>
      <c r="E3007" s="50">
        <f t="shared" ca="1" si="444"/>
        <v>15</v>
      </c>
      <c r="F3007" s="2" t="str">
        <f t="shared" ca="1" si="451"/>
        <v/>
      </c>
      <c r="BD3007" s="49">
        <f t="shared" ca="1" si="446"/>
        <v>5051.5</v>
      </c>
      <c r="BE3007" s="3">
        <f t="shared" ca="1" si="445"/>
        <v>0.50509999999999999</v>
      </c>
      <c r="BF3007" s="3">
        <f t="shared" ca="1" si="447"/>
        <v>1.2784152420787677E-2</v>
      </c>
      <c r="BG3007" s="9">
        <f t="shared" ca="1" si="448"/>
        <v>15</v>
      </c>
      <c r="BH3007" s="6">
        <f ca="1">IF(ISNUMBER('Descriptive Stats'!BF3007),'Descriptive Stats'!BF3007,#N/A)</f>
        <v>1.2784152420787677E-2</v>
      </c>
      <c r="BI3007" s="6">
        <f ca="1">IF(ISNUMBER('Descriptive Stats'!E3007),'Descriptive Stats'!E3007,#N/A)</f>
        <v>15</v>
      </c>
    </row>
    <row r="3008" spans="1:61" ht="14.4" x14ac:dyDescent="0.3">
      <c r="A3008" s="2">
        <f>ROW()</f>
        <v>3008</v>
      </c>
      <c r="B3008" s="56"/>
      <c r="C3008" s="8">
        <f t="shared" ca="1" si="449"/>
        <v>24</v>
      </c>
      <c r="D3008" s="8">
        <f t="shared" ca="1" si="450"/>
        <v>15</v>
      </c>
      <c r="E3008" s="50">
        <f t="shared" ca="1" si="444"/>
        <v>0</v>
      </c>
      <c r="F3008" s="2" t="str">
        <f t="shared" ca="1" si="451"/>
        <v/>
      </c>
      <c r="BD3008" s="49">
        <f t="shared" ca="1" si="446"/>
        <v>815.5</v>
      </c>
      <c r="BE3008" s="3">
        <f t="shared" ca="1" si="445"/>
        <v>8.1500000000000003E-2</v>
      </c>
      <c r="BF3008" s="3">
        <f t="shared" ca="1" si="447"/>
        <v>-1.3950525282585462</v>
      </c>
      <c r="BG3008" s="9">
        <f t="shared" ca="1" si="448"/>
        <v>0</v>
      </c>
      <c r="BH3008" s="6">
        <f ca="1">IF(ISNUMBER('Descriptive Stats'!BF3008),'Descriptive Stats'!BF3008,#N/A)</f>
        <v>-1.3950525282585462</v>
      </c>
      <c r="BI3008" s="6">
        <f ca="1">IF(ISNUMBER('Descriptive Stats'!E3008),'Descriptive Stats'!E3008,#N/A)</f>
        <v>0</v>
      </c>
    </row>
    <row r="3009" spans="1:61" ht="14.4" x14ac:dyDescent="0.3">
      <c r="A3009" s="2">
        <f>ROW()</f>
        <v>3009</v>
      </c>
      <c r="B3009" s="56"/>
      <c r="C3009" s="8">
        <f t="shared" ca="1" si="449"/>
        <v>14</v>
      </c>
      <c r="D3009" s="8">
        <f t="shared" ca="1" si="450"/>
        <v>0</v>
      </c>
      <c r="E3009" s="50">
        <f t="shared" ca="1" si="444"/>
        <v>15</v>
      </c>
      <c r="F3009" s="2" t="str">
        <f t="shared" ca="1" si="451"/>
        <v/>
      </c>
      <c r="BD3009" s="49">
        <f t="shared" ca="1" si="446"/>
        <v>5051.5</v>
      </c>
      <c r="BE3009" s="3">
        <f t="shared" ca="1" si="445"/>
        <v>0.50509999999999999</v>
      </c>
      <c r="BF3009" s="3">
        <f t="shared" ca="1" si="447"/>
        <v>1.2784152420787677E-2</v>
      </c>
      <c r="BG3009" s="9">
        <f t="shared" ca="1" si="448"/>
        <v>15</v>
      </c>
      <c r="BH3009" s="6">
        <f ca="1">IF(ISNUMBER('Descriptive Stats'!BF3009),'Descriptive Stats'!BF3009,#N/A)</f>
        <v>1.2784152420787677E-2</v>
      </c>
      <c r="BI3009" s="6">
        <f ca="1">IF(ISNUMBER('Descriptive Stats'!E3009),'Descriptive Stats'!E3009,#N/A)</f>
        <v>15</v>
      </c>
    </row>
    <row r="3010" spans="1:61" ht="14.4" x14ac:dyDescent="0.3">
      <c r="A3010" s="2">
        <f>ROW()</f>
        <v>3010</v>
      </c>
      <c r="B3010" s="56"/>
      <c r="C3010" s="8">
        <f t="shared" ca="1" si="449"/>
        <v>24</v>
      </c>
      <c r="D3010" s="8">
        <f t="shared" ca="1" si="450"/>
        <v>15</v>
      </c>
      <c r="E3010" s="50">
        <f t="shared" ca="1" si="444"/>
        <v>0</v>
      </c>
      <c r="F3010" s="2" t="str">
        <f t="shared" ca="1" si="451"/>
        <v/>
      </c>
      <c r="BD3010" s="49">
        <f t="shared" ca="1" si="446"/>
        <v>815.5</v>
      </c>
      <c r="BE3010" s="3">
        <f t="shared" ca="1" si="445"/>
        <v>8.1500000000000003E-2</v>
      </c>
      <c r="BF3010" s="3">
        <f t="shared" ca="1" si="447"/>
        <v>-1.3950525282585462</v>
      </c>
      <c r="BG3010" s="9">
        <f t="shared" ca="1" si="448"/>
        <v>0</v>
      </c>
      <c r="BH3010" s="6">
        <f ca="1">IF(ISNUMBER('Descriptive Stats'!BF3010),'Descriptive Stats'!BF3010,#N/A)</f>
        <v>-1.3950525282585462</v>
      </c>
      <c r="BI3010" s="6">
        <f ca="1">IF(ISNUMBER('Descriptive Stats'!E3010),'Descriptive Stats'!E3010,#N/A)</f>
        <v>0</v>
      </c>
    </row>
    <row r="3011" spans="1:61" ht="14.4" x14ac:dyDescent="0.3">
      <c r="A3011" s="2">
        <f>ROW()</f>
        <v>3011</v>
      </c>
      <c r="B3011" s="56"/>
      <c r="C3011" s="8">
        <f t="shared" ca="1" si="449"/>
        <v>11</v>
      </c>
      <c r="D3011" s="8">
        <f t="shared" ca="1" si="450"/>
        <v>0</v>
      </c>
      <c r="E3011" s="50">
        <f t="shared" ref="E3011:E3074" ca="1" si="452">IF(0=MOD(ROW(),$J$1),AVERAGE(OFFSET($D$2,ROW()-$J$1,0,$J$1,1)),"")</f>
        <v>0</v>
      </c>
      <c r="F3011" s="2" t="str">
        <f t="shared" ca="1" si="451"/>
        <v/>
      </c>
      <c r="BD3011" s="49">
        <f t="shared" ca="1" si="446"/>
        <v>815.5</v>
      </c>
      <c r="BE3011" s="3">
        <f t="shared" ca="1" si="445"/>
        <v>8.1500000000000003E-2</v>
      </c>
      <c r="BF3011" s="3">
        <f t="shared" ca="1" si="447"/>
        <v>-1.3950525282585462</v>
      </c>
      <c r="BG3011" s="9">
        <f t="shared" ca="1" si="448"/>
        <v>0</v>
      </c>
      <c r="BH3011" s="6">
        <f ca="1">IF(ISNUMBER('Descriptive Stats'!BF3011),'Descriptive Stats'!BF3011,#N/A)</f>
        <v>-1.3950525282585462</v>
      </c>
      <c r="BI3011" s="6">
        <f ca="1">IF(ISNUMBER('Descriptive Stats'!E3011),'Descriptive Stats'!E3011,#N/A)</f>
        <v>0</v>
      </c>
    </row>
    <row r="3012" spans="1:61" ht="14.4" x14ac:dyDescent="0.3">
      <c r="A3012" s="2">
        <f>ROW()</f>
        <v>3012</v>
      </c>
      <c r="B3012" s="56"/>
      <c r="C3012" s="8">
        <f t="shared" ca="1" si="449"/>
        <v>11</v>
      </c>
      <c r="D3012" s="8">
        <f t="shared" ca="1" si="450"/>
        <v>0</v>
      </c>
      <c r="E3012" s="50">
        <f t="shared" ca="1" si="452"/>
        <v>1</v>
      </c>
      <c r="F3012" s="2" t="str">
        <f t="shared" ca="1" si="451"/>
        <v/>
      </c>
      <c r="BD3012" s="49">
        <f t="shared" ca="1" si="446"/>
        <v>1871</v>
      </c>
      <c r="BE3012" s="3">
        <f t="shared" ca="1" si="445"/>
        <v>0.18704999999999999</v>
      </c>
      <c r="BF3012" s="3">
        <f t="shared" ca="1" si="447"/>
        <v>-0.88881967520906158</v>
      </c>
      <c r="BG3012" s="9">
        <f t="shared" ca="1" si="448"/>
        <v>1</v>
      </c>
      <c r="BH3012" s="6">
        <f ca="1">IF(ISNUMBER('Descriptive Stats'!BF3012),'Descriptive Stats'!BF3012,#N/A)</f>
        <v>-0.88881967520906158</v>
      </c>
      <c r="BI3012" s="6">
        <f ca="1">IF(ISNUMBER('Descriptive Stats'!E3012),'Descriptive Stats'!E3012,#N/A)</f>
        <v>1</v>
      </c>
    </row>
    <row r="3013" spans="1:61" ht="14.4" x14ac:dyDescent="0.3">
      <c r="A3013" s="2">
        <f>ROW()</f>
        <v>3013</v>
      </c>
      <c r="B3013" s="56"/>
      <c r="C3013" s="8">
        <f t="shared" ca="1" si="449"/>
        <v>12</v>
      </c>
      <c r="D3013" s="8">
        <f t="shared" ca="1" si="450"/>
        <v>1</v>
      </c>
      <c r="E3013" s="50">
        <f t="shared" ca="1" si="452"/>
        <v>15</v>
      </c>
      <c r="F3013" s="2" t="str">
        <f t="shared" ca="1" si="451"/>
        <v/>
      </c>
      <c r="BD3013" s="49">
        <f t="shared" ca="1" si="446"/>
        <v>5051.5</v>
      </c>
      <c r="BE3013" s="3">
        <f t="shared" ca="1" si="445"/>
        <v>0.50509999999999999</v>
      </c>
      <c r="BF3013" s="3">
        <f t="shared" ca="1" si="447"/>
        <v>1.2784152420787677E-2</v>
      </c>
      <c r="BG3013" s="9">
        <f t="shared" ca="1" si="448"/>
        <v>15</v>
      </c>
      <c r="BH3013" s="6">
        <f ca="1">IF(ISNUMBER('Descriptive Stats'!BF3013),'Descriptive Stats'!BF3013,#N/A)</f>
        <v>1.2784152420787677E-2</v>
      </c>
      <c r="BI3013" s="6">
        <f ca="1">IF(ISNUMBER('Descriptive Stats'!E3013),'Descriptive Stats'!E3013,#N/A)</f>
        <v>15</v>
      </c>
    </row>
    <row r="3014" spans="1:61" ht="14.4" x14ac:dyDescent="0.3">
      <c r="A3014" s="2">
        <f>ROW()</f>
        <v>3014</v>
      </c>
      <c r="B3014" s="56"/>
      <c r="C3014" s="8">
        <f t="shared" ca="1" si="449"/>
        <v>24</v>
      </c>
      <c r="D3014" s="8">
        <f t="shared" ca="1" si="450"/>
        <v>15</v>
      </c>
      <c r="E3014" s="50">
        <f t="shared" ca="1" si="452"/>
        <v>2</v>
      </c>
      <c r="F3014" s="2" t="str">
        <f t="shared" ca="1" si="451"/>
        <v/>
      </c>
      <c r="BD3014" s="49">
        <f t="shared" ca="1" si="446"/>
        <v>2595</v>
      </c>
      <c r="BE3014" s="3">
        <f t="shared" ca="1" si="445"/>
        <v>0.25945000000000001</v>
      </c>
      <c r="BF3014" s="3">
        <f t="shared" ca="1" si="447"/>
        <v>-0.6450419512753276</v>
      </c>
      <c r="BG3014" s="9">
        <f t="shared" ca="1" si="448"/>
        <v>2</v>
      </c>
      <c r="BH3014" s="6">
        <f ca="1">IF(ISNUMBER('Descriptive Stats'!BF3014),'Descriptive Stats'!BF3014,#N/A)</f>
        <v>-0.6450419512753276</v>
      </c>
      <c r="BI3014" s="6">
        <f ca="1">IF(ISNUMBER('Descriptive Stats'!E3014),'Descriptive Stats'!E3014,#N/A)</f>
        <v>2</v>
      </c>
    </row>
    <row r="3015" spans="1:61" ht="14.4" x14ac:dyDescent="0.3">
      <c r="A3015" s="2">
        <f>ROW()</f>
        <v>3015</v>
      </c>
      <c r="B3015" s="56"/>
      <c r="C3015" s="8">
        <f t="shared" ca="1" si="449"/>
        <v>3</v>
      </c>
      <c r="D3015" s="8">
        <f t="shared" ca="1" si="450"/>
        <v>2</v>
      </c>
      <c r="E3015" s="50">
        <f t="shared" ca="1" si="452"/>
        <v>7</v>
      </c>
      <c r="F3015" s="2" t="str">
        <f t="shared" ca="1" si="451"/>
        <v/>
      </c>
      <c r="BD3015" s="49">
        <f t="shared" ca="1" si="446"/>
        <v>4473.5</v>
      </c>
      <c r="BE3015" s="3">
        <f t="shared" ref="BE3015:BE3078" ca="1" si="453">IF(ISNUMBER(BD3015),(BD3015-0.5)/$BK$4,"")</f>
        <v>0.44729999999999998</v>
      </c>
      <c r="BF3015" s="3">
        <f t="shared" ca="1" si="447"/>
        <v>-0.13248586824472414</v>
      </c>
      <c r="BG3015" s="9">
        <f t="shared" ca="1" si="448"/>
        <v>7</v>
      </c>
      <c r="BH3015" s="6">
        <f ca="1">IF(ISNUMBER('Descriptive Stats'!BF3015),'Descriptive Stats'!BF3015,#N/A)</f>
        <v>-0.13248586824472414</v>
      </c>
      <c r="BI3015" s="6">
        <f ca="1">IF(ISNUMBER('Descriptive Stats'!E3015),'Descriptive Stats'!E3015,#N/A)</f>
        <v>7</v>
      </c>
    </row>
    <row r="3016" spans="1:61" ht="14.4" x14ac:dyDescent="0.3">
      <c r="A3016" s="2">
        <f>ROW()</f>
        <v>3016</v>
      </c>
      <c r="B3016" s="56"/>
      <c r="C3016" s="8">
        <f t="shared" ca="1" si="449"/>
        <v>6</v>
      </c>
      <c r="D3016" s="8">
        <f t="shared" ca="1" si="450"/>
        <v>7</v>
      </c>
      <c r="E3016" s="50">
        <f t="shared" ca="1" si="452"/>
        <v>6</v>
      </c>
      <c r="F3016" s="2" t="str">
        <f t="shared" ca="1" si="451"/>
        <v/>
      </c>
      <c r="BD3016" s="49">
        <f t="shared" ref="BD3016:BD3079" ca="1" si="454">IF(ISNUMBER(BG3016),_xlfn.RANK.AVG(BG3016,$BG$2:$BG$5414,1),"")</f>
        <v>3900</v>
      </c>
      <c r="BE3016" s="3">
        <f t="shared" ca="1" si="453"/>
        <v>0.38995000000000002</v>
      </c>
      <c r="BF3016" s="3">
        <f t="shared" ca="1" si="447"/>
        <v>-0.2794493539703507</v>
      </c>
      <c r="BG3016" s="9">
        <f t="shared" ca="1" si="448"/>
        <v>6</v>
      </c>
      <c r="BH3016" s="6">
        <f ca="1">IF(ISNUMBER('Descriptive Stats'!BF3016),'Descriptive Stats'!BF3016,#N/A)</f>
        <v>-0.2794493539703507</v>
      </c>
      <c r="BI3016" s="6">
        <f ca="1">IF(ISNUMBER('Descriptive Stats'!E3016),'Descriptive Stats'!E3016,#N/A)</f>
        <v>6</v>
      </c>
    </row>
    <row r="3017" spans="1:61" ht="14.4" x14ac:dyDescent="0.3">
      <c r="A3017" s="2">
        <f>ROW()</f>
        <v>3017</v>
      </c>
      <c r="B3017" s="56"/>
      <c r="C3017" s="8">
        <f t="shared" ca="1" si="449"/>
        <v>2</v>
      </c>
      <c r="D3017" s="8">
        <f t="shared" ca="1" si="450"/>
        <v>6</v>
      </c>
      <c r="E3017" s="50">
        <f t="shared" ca="1" si="452"/>
        <v>15</v>
      </c>
      <c r="F3017" s="2" t="str">
        <f t="shared" ca="1" si="451"/>
        <v/>
      </c>
      <c r="BD3017" s="49">
        <f t="shared" ca="1" si="454"/>
        <v>5051.5</v>
      </c>
      <c r="BE3017" s="3">
        <f t="shared" ca="1" si="453"/>
        <v>0.50509999999999999</v>
      </c>
      <c r="BF3017" s="3">
        <f t="shared" ref="BF3017:BF3080" ca="1" si="455">IF(ISNUMBER(BE3017),_xlfn.NORM.INV(BE3017,0,1),"")</f>
        <v>1.2784152420787677E-2</v>
      </c>
      <c r="BG3017" s="9">
        <f t="shared" ref="BG3017:BG3080" ca="1" si="456">IF(ISNUMBER(E3017),E3017,"")</f>
        <v>15</v>
      </c>
      <c r="BH3017" s="6">
        <f ca="1">IF(ISNUMBER('Descriptive Stats'!BF3017),'Descriptive Stats'!BF3017,#N/A)</f>
        <v>1.2784152420787677E-2</v>
      </c>
      <c r="BI3017" s="6">
        <f ca="1">IF(ISNUMBER('Descriptive Stats'!E3017),'Descriptive Stats'!E3017,#N/A)</f>
        <v>15</v>
      </c>
    </row>
    <row r="3018" spans="1:61" ht="14.4" x14ac:dyDescent="0.3">
      <c r="A3018" s="2">
        <f>ROW()</f>
        <v>3018</v>
      </c>
      <c r="B3018" s="56"/>
      <c r="C3018" s="8">
        <f t="shared" ca="1" si="449"/>
        <v>24</v>
      </c>
      <c r="D3018" s="8">
        <f t="shared" ca="1" si="450"/>
        <v>15</v>
      </c>
      <c r="E3018" s="50">
        <f t="shared" ca="1" si="452"/>
        <v>1</v>
      </c>
      <c r="F3018" s="2" t="str">
        <f t="shared" ca="1" si="451"/>
        <v/>
      </c>
      <c r="BD3018" s="49">
        <f t="shared" ca="1" si="454"/>
        <v>1871</v>
      </c>
      <c r="BE3018" s="3">
        <f t="shared" ca="1" si="453"/>
        <v>0.18704999999999999</v>
      </c>
      <c r="BF3018" s="3">
        <f t="shared" ca="1" si="455"/>
        <v>-0.88881967520906158</v>
      </c>
      <c r="BG3018" s="9">
        <f t="shared" ca="1" si="456"/>
        <v>1</v>
      </c>
      <c r="BH3018" s="6">
        <f ca="1">IF(ISNUMBER('Descriptive Stats'!BF3018),'Descriptive Stats'!BF3018,#N/A)</f>
        <v>-0.88881967520906158</v>
      </c>
      <c r="BI3018" s="6">
        <f ca="1">IF(ISNUMBER('Descriptive Stats'!E3018),'Descriptive Stats'!E3018,#N/A)</f>
        <v>1</v>
      </c>
    </row>
    <row r="3019" spans="1:61" ht="14.4" x14ac:dyDescent="0.3">
      <c r="A3019" s="2">
        <f>ROW()</f>
        <v>3019</v>
      </c>
      <c r="B3019" s="56"/>
      <c r="C3019" s="8">
        <f t="shared" ca="1" si="449"/>
        <v>8</v>
      </c>
      <c r="D3019" s="8">
        <f t="shared" ca="1" si="450"/>
        <v>1</v>
      </c>
      <c r="E3019" s="50">
        <f t="shared" ca="1" si="452"/>
        <v>0</v>
      </c>
      <c r="F3019" s="2" t="str">
        <f t="shared" ca="1" si="451"/>
        <v/>
      </c>
      <c r="BD3019" s="49">
        <f t="shared" ca="1" si="454"/>
        <v>815.5</v>
      </c>
      <c r="BE3019" s="3">
        <f t="shared" ca="1" si="453"/>
        <v>8.1500000000000003E-2</v>
      </c>
      <c r="BF3019" s="3">
        <f t="shared" ca="1" si="455"/>
        <v>-1.3950525282585462</v>
      </c>
      <c r="BG3019" s="9">
        <f t="shared" ca="1" si="456"/>
        <v>0</v>
      </c>
      <c r="BH3019" s="6">
        <f ca="1">IF(ISNUMBER('Descriptive Stats'!BF3019),'Descriptive Stats'!BF3019,#N/A)</f>
        <v>-1.3950525282585462</v>
      </c>
      <c r="BI3019" s="6">
        <f ca="1">IF(ISNUMBER('Descriptive Stats'!E3019),'Descriptive Stats'!E3019,#N/A)</f>
        <v>0</v>
      </c>
    </row>
    <row r="3020" spans="1:61" ht="14.4" x14ac:dyDescent="0.3">
      <c r="A3020" s="2">
        <f>ROW()</f>
        <v>3020</v>
      </c>
      <c r="B3020" s="56"/>
      <c r="C3020" s="8">
        <f t="shared" ca="1" si="449"/>
        <v>11</v>
      </c>
      <c r="D3020" s="8">
        <f t="shared" ca="1" si="450"/>
        <v>0</v>
      </c>
      <c r="E3020" s="50">
        <f t="shared" ca="1" si="452"/>
        <v>7</v>
      </c>
      <c r="F3020" s="2" t="str">
        <f t="shared" ca="1" si="451"/>
        <v/>
      </c>
      <c r="BD3020" s="49">
        <f t="shared" ca="1" si="454"/>
        <v>4473.5</v>
      </c>
      <c r="BE3020" s="3">
        <f t="shared" ca="1" si="453"/>
        <v>0.44729999999999998</v>
      </c>
      <c r="BF3020" s="3">
        <f t="shared" ca="1" si="455"/>
        <v>-0.13248586824472414</v>
      </c>
      <c r="BG3020" s="9">
        <f t="shared" ca="1" si="456"/>
        <v>7</v>
      </c>
      <c r="BH3020" s="6">
        <f ca="1">IF(ISNUMBER('Descriptive Stats'!BF3020),'Descriptive Stats'!BF3020,#N/A)</f>
        <v>-0.13248586824472414</v>
      </c>
      <c r="BI3020" s="6">
        <f ca="1">IF(ISNUMBER('Descriptive Stats'!E3020),'Descriptive Stats'!E3020,#N/A)</f>
        <v>7</v>
      </c>
    </row>
    <row r="3021" spans="1:61" ht="14.4" x14ac:dyDescent="0.3">
      <c r="A3021" s="2">
        <f>ROW()</f>
        <v>3021</v>
      </c>
      <c r="B3021" s="56"/>
      <c r="C3021" s="8">
        <f t="shared" ca="1" si="449"/>
        <v>19</v>
      </c>
      <c r="D3021" s="8">
        <f t="shared" ca="1" si="450"/>
        <v>7</v>
      </c>
      <c r="E3021" s="50">
        <f t="shared" ca="1" si="452"/>
        <v>0</v>
      </c>
      <c r="F3021" s="2" t="str">
        <f t="shared" ca="1" si="451"/>
        <v/>
      </c>
      <c r="BD3021" s="49">
        <f t="shared" ca="1" si="454"/>
        <v>815.5</v>
      </c>
      <c r="BE3021" s="3">
        <f t="shared" ca="1" si="453"/>
        <v>8.1500000000000003E-2</v>
      </c>
      <c r="BF3021" s="3">
        <f t="shared" ca="1" si="455"/>
        <v>-1.3950525282585462</v>
      </c>
      <c r="BG3021" s="9">
        <f t="shared" ca="1" si="456"/>
        <v>0</v>
      </c>
      <c r="BH3021" s="6">
        <f ca="1">IF(ISNUMBER('Descriptive Stats'!BF3021),'Descriptive Stats'!BF3021,#N/A)</f>
        <v>-1.3950525282585462</v>
      </c>
      <c r="BI3021" s="6">
        <f ca="1">IF(ISNUMBER('Descriptive Stats'!E3021),'Descriptive Stats'!E3021,#N/A)</f>
        <v>0</v>
      </c>
    </row>
    <row r="3022" spans="1:61" ht="14.4" x14ac:dyDescent="0.3">
      <c r="A3022" s="2">
        <f>ROW()</f>
        <v>3022</v>
      </c>
      <c r="B3022" s="56"/>
      <c r="C3022" s="8">
        <f t="shared" ca="1" si="449"/>
        <v>18</v>
      </c>
      <c r="D3022" s="8">
        <f t="shared" ca="1" si="450"/>
        <v>0</v>
      </c>
      <c r="E3022" s="50">
        <f t="shared" ca="1" si="452"/>
        <v>2</v>
      </c>
      <c r="F3022" s="2" t="str">
        <f t="shared" ca="1" si="451"/>
        <v/>
      </c>
      <c r="BD3022" s="49">
        <f t="shared" ca="1" si="454"/>
        <v>2595</v>
      </c>
      <c r="BE3022" s="3">
        <f t="shared" ca="1" si="453"/>
        <v>0.25945000000000001</v>
      </c>
      <c r="BF3022" s="3">
        <f t="shared" ca="1" si="455"/>
        <v>-0.6450419512753276</v>
      </c>
      <c r="BG3022" s="9">
        <f t="shared" ca="1" si="456"/>
        <v>2</v>
      </c>
      <c r="BH3022" s="6">
        <f ca="1">IF(ISNUMBER('Descriptive Stats'!BF3022),'Descriptive Stats'!BF3022,#N/A)</f>
        <v>-0.6450419512753276</v>
      </c>
      <c r="BI3022" s="6">
        <f ca="1">IF(ISNUMBER('Descriptive Stats'!E3022),'Descriptive Stats'!E3022,#N/A)</f>
        <v>2</v>
      </c>
    </row>
    <row r="3023" spans="1:61" ht="14.4" x14ac:dyDescent="0.3">
      <c r="A3023" s="2">
        <f>ROW()</f>
        <v>3023</v>
      </c>
      <c r="B3023" s="56"/>
      <c r="C3023" s="8">
        <f t="shared" ca="1" si="449"/>
        <v>3</v>
      </c>
      <c r="D3023" s="8">
        <f t="shared" ca="1" si="450"/>
        <v>2</v>
      </c>
      <c r="E3023" s="50">
        <f t="shared" ca="1" si="452"/>
        <v>0</v>
      </c>
      <c r="F3023" s="2" t="str">
        <f t="shared" ca="1" si="451"/>
        <v/>
      </c>
      <c r="BD3023" s="49">
        <f t="shared" ca="1" si="454"/>
        <v>815.5</v>
      </c>
      <c r="BE3023" s="3">
        <f t="shared" ca="1" si="453"/>
        <v>8.1500000000000003E-2</v>
      </c>
      <c r="BF3023" s="3">
        <f t="shared" ca="1" si="455"/>
        <v>-1.3950525282585462</v>
      </c>
      <c r="BG3023" s="9">
        <f t="shared" ca="1" si="456"/>
        <v>0</v>
      </c>
      <c r="BH3023" s="6">
        <f ca="1">IF(ISNUMBER('Descriptive Stats'!BF3023),'Descriptive Stats'!BF3023,#N/A)</f>
        <v>-1.3950525282585462</v>
      </c>
      <c r="BI3023" s="6">
        <f ca="1">IF(ISNUMBER('Descriptive Stats'!E3023),'Descriptive Stats'!E3023,#N/A)</f>
        <v>0</v>
      </c>
    </row>
    <row r="3024" spans="1:61" ht="14.4" x14ac:dyDescent="0.3">
      <c r="A3024" s="2">
        <f>ROW()</f>
        <v>3024</v>
      </c>
      <c r="B3024" s="56"/>
      <c r="C3024" s="8">
        <f t="shared" ca="1" si="449"/>
        <v>14</v>
      </c>
      <c r="D3024" s="8">
        <f t="shared" ca="1" si="450"/>
        <v>0</v>
      </c>
      <c r="E3024" s="50">
        <f t="shared" ca="1" si="452"/>
        <v>2</v>
      </c>
      <c r="F3024" s="2" t="str">
        <f t="shared" ca="1" si="451"/>
        <v/>
      </c>
      <c r="BD3024" s="49">
        <f t="shared" ca="1" si="454"/>
        <v>2595</v>
      </c>
      <c r="BE3024" s="3">
        <f t="shared" ca="1" si="453"/>
        <v>0.25945000000000001</v>
      </c>
      <c r="BF3024" s="3">
        <f t="shared" ca="1" si="455"/>
        <v>-0.6450419512753276</v>
      </c>
      <c r="BG3024" s="9">
        <f t="shared" ca="1" si="456"/>
        <v>2</v>
      </c>
      <c r="BH3024" s="6">
        <f ca="1">IF(ISNUMBER('Descriptive Stats'!BF3024),'Descriptive Stats'!BF3024,#N/A)</f>
        <v>-0.6450419512753276</v>
      </c>
      <c r="BI3024" s="6">
        <f ca="1">IF(ISNUMBER('Descriptive Stats'!E3024),'Descriptive Stats'!E3024,#N/A)</f>
        <v>2</v>
      </c>
    </row>
    <row r="3025" spans="1:61" ht="14.4" x14ac:dyDescent="0.3">
      <c r="A3025" s="2">
        <f>ROW()</f>
        <v>3025</v>
      </c>
      <c r="B3025" s="56"/>
      <c r="C3025" s="8">
        <f t="shared" ref="C3025:C3088" ca="1" si="457">RANDBETWEEN(2,COUNT(B:B))</f>
        <v>21</v>
      </c>
      <c r="D3025" s="8">
        <f t="shared" ref="D3025:D3088" ca="1" si="458">VLOOKUP(C3025,A:B,2,TRUE)</f>
        <v>2</v>
      </c>
      <c r="E3025" s="50">
        <f t="shared" ca="1" si="452"/>
        <v>1</v>
      </c>
      <c r="F3025" s="2" t="str">
        <f t="shared" ref="F3025:F3088" ca="1" si="459">IF(ISNUMBER(E3025),IF(OR(E3025&lt;$K$16,E3025&gt;$K$14),"X",""),"")</f>
        <v/>
      </c>
      <c r="BD3025" s="49">
        <f t="shared" ca="1" si="454"/>
        <v>1871</v>
      </c>
      <c r="BE3025" s="3">
        <f t="shared" ca="1" si="453"/>
        <v>0.18704999999999999</v>
      </c>
      <c r="BF3025" s="3">
        <f t="shared" ca="1" si="455"/>
        <v>-0.88881967520906158</v>
      </c>
      <c r="BG3025" s="9">
        <f t="shared" ca="1" si="456"/>
        <v>1</v>
      </c>
      <c r="BH3025" s="6">
        <f ca="1">IF(ISNUMBER('Descriptive Stats'!BF3025),'Descriptive Stats'!BF3025,#N/A)</f>
        <v>-0.88881967520906158</v>
      </c>
      <c r="BI3025" s="6">
        <f ca="1">IF(ISNUMBER('Descriptive Stats'!E3025),'Descriptive Stats'!E3025,#N/A)</f>
        <v>1</v>
      </c>
    </row>
    <row r="3026" spans="1:61" ht="14.4" x14ac:dyDescent="0.3">
      <c r="A3026" s="2">
        <f>ROW()</f>
        <v>3026</v>
      </c>
      <c r="B3026" s="56"/>
      <c r="C3026" s="8">
        <f t="shared" ca="1" si="457"/>
        <v>12</v>
      </c>
      <c r="D3026" s="8">
        <f t="shared" ca="1" si="458"/>
        <v>1</v>
      </c>
      <c r="E3026" s="50">
        <f t="shared" ca="1" si="452"/>
        <v>6</v>
      </c>
      <c r="F3026" s="2" t="str">
        <f t="shared" ca="1" si="459"/>
        <v/>
      </c>
      <c r="BD3026" s="49">
        <f t="shared" ca="1" si="454"/>
        <v>3900</v>
      </c>
      <c r="BE3026" s="3">
        <f t="shared" ca="1" si="453"/>
        <v>0.38995000000000002</v>
      </c>
      <c r="BF3026" s="3">
        <f t="shared" ca="1" si="455"/>
        <v>-0.2794493539703507</v>
      </c>
      <c r="BG3026" s="9">
        <f t="shared" ca="1" si="456"/>
        <v>6</v>
      </c>
      <c r="BH3026" s="6">
        <f ca="1">IF(ISNUMBER('Descriptive Stats'!BF3026),'Descriptive Stats'!BF3026,#N/A)</f>
        <v>-0.2794493539703507</v>
      </c>
      <c r="BI3026" s="6">
        <f ca="1">IF(ISNUMBER('Descriptive Stats'!E3026),'Descriptive Stats'!E3026,#N/A)</f>
        <v>6</v>
      </c>
    </row>
    <row r="3027" spans="1:61" ht="14.4" x14ac:dyDescent="0.3">
      <c r="A3027" s="2">
        <f>ROW()</f>
        <v>3027</v>
      </c>
      <c r="B3027" s="56"/>
      <c r="C3027" s="8">
        <f t="shared" ca="1" si="457"/>
        <v>2</v>
      </c>
      <c r="D3027" s="8">
        <f t="shared" ca="1" si="458"/>
        <v>6</v>
      </c>
      <c r="E3027" s="50">
        <f t="shared" ca="1" si="452"/>
        <v>0</v>
      </c>
      <c r="F3027" s="2" t="str">
        <f t="shared" ca="1" si="459"/>
        <v/>
      </c>
      <c r="BD3027" s="49">
        <f t="shared" ca="1" si="454"/>
        <v>815.5</v>
      </c>
      <c r="BE3027" s="3">
        <f t="shared" ca="1" si="453"/>
        <v>8.1500000000000003E-2</v>
      </c>
      <c r="BF3027" s="3">
        <f t="shared" ca="1" si="455"/>
        <v>-1.3950525282585462</v>
      </c>
      <c r="BG3027" s="9">
        <f t="shared" ca="1" si="456"/>
        <v>0</v>
      </c>
      <c r="BH3027" s="6">
        <f ca="1">IF(ISNUMBER('Descriptive Stats'!BF3027),'Descriptive Stats'!BF3027,#N/A)</f>
        <v>-1.3950525282585462</v>
      </c>
      <c r="BI3027" s="6">
        <f ca="1">IF(ISNUMBER('Descriptive Stats'!E3027),'Descriptive Stats'!E3027,#N/A)</f>
        <v>0</v>
      </c>
    </row>
    <row r="3028" spans="1:61" ht="14.4" x14ac:dyDescent="0.3">
      <c r="A3028" s="2">
        <f>ROW()</f>
        <v>3028</v>
      </c>
      <c r="B3028" s="56"/>
      <c r="C3028" s="8">
        <f t="shared" ca="1" si="457"/>
        <v>20</v>
      </c>
      <c r="D3028" s="8">
        <f t="shared" ca="1" si="458"/>
        <v>0</v>
      </c>
      <c r="E3028" s="50">
        <f t="shared" ca="1" si="452"/>
        <v>0</v>
      </c>
      <c r="F3028" s="2" t="str">
        <f t="shared" ca="1" si="459"/>
        <v/>
      </c>
      <c r="BD3028" s="49">
        <f t="shared" ca="1" si="454"/>
        <v>815.5</v>
      </c>
      <c r="BE3028" s="3">
        <f t="shared" ca="1" si="453"/>
        <v>8.1500000000000003E-2</v>
      </c>
      <c r="BF3028" s="3">
        <f t="shared" ca="1" si="455"/>
        <v>-1.3950525282585462</v>
      </c>
      <c r="BG3028" s="9">
        <f t="shared" ca="1" si="456"/>
        <v>0</v>
      </c>
      <c r="BH3028" s="6">
        <f ca="1">IF(ISNUMBER('Descriptive Stats'!BF3028),'Descriptive Stats'!BF3028,#N/A)</f>
        <v>-1.3950525282585462</v>
      </c>
      <c r="BI3028" s="6">
        <f ca="1">IF(ISNUMBER('Descriptive Stats'!E3028),'Descriptive Stats'!E3028,#N/A)</f>
        <v>0</v>
      </c>
    </row>
    <row r="3029" spans="1:61" ht="14.4" x14ac:dyDescent="0.3">
      <c r="A3029" s="2">
        <f>ROW()</f>
        <v>3029</v>
      </c>
      <c r="B3029" s="56"/>
      <c r="C3029" s="8">
        <f t="shared" ca="1" si="457"/>
        <v>20</v>
      </c>
      <c r="D3029" s="8">
        <f t="shared" ca="1" si="458"/>
        <v>0</v>
      </c>
      <c r="E3029" s="50">
        <f t="shared" ca="1" si="452"/>
        <v>0</v>
      </c>
      <c r="F3029" s="2" t="str">
        <f t="shared" ca="1" si="459"/>
        <v/>
      </c>
      <c r="BD3029" s="49">
        <f t="shared" ca="1" si="454"/>
        <v>815.5</v>
      </c>
      <c r="BE3029" s="3">
        <f t="shared" ca="1" si="453"/>
        <v>8.1500000000000003E-2</v>
      </c>
      <c r="BF3029" s="3">
        <f t="shared" ca="1" si="455"/>
        <v>-1.3950525282585462</v>
      </c>
      <c r="BG3029" s="9">
        <f t="shared" ca="1" si="456"/>
        <v>0</v>
      </c>
      <c r="BH3029" s="6">
        <f ca="1">IF(ISNUMBER('Descriptive Stats'!BF3029),'Descriptive Stats'!BF3029,#N/A)</f>
        <v>-1.3950525282585462</v>
      </c>
      <c r="BI3029" s="6">
        <f ca="1">IF(ISNUMBER('Descriptive Stats'!E3029),'Descriptive Stats'!E3029,#N/A)</f>
        <v>0</v>
      </c>
    </row>
    <row r="3030" spans="1:61" ht="14.4" x14ac:dyDescent="0.3">
      <c r="A3030" s="2">
        <f>ROW()</f>
        <v>3030</v>
      </c>
      <c r="B3030" s="56"/>
      <c r="C3030" s="8">
        <f t="shared" ca="1" si="457"/>
        <v>4</v>
      </c>
      <c r="D3030" s="8">
        <f t="shared" ca="1" si="458"/>
        <v>0</v>
      </c>
      <c r="E3030" s="50">
        <f t="shared" ca="1" si="452"/>
        <v>0</v>
      </c>
      <c r="F3030" s="2" t="str">
        <f t="shared" ca="1" si="459"/>
        <v/>
      </c>
      <c r="BD3030" s="49">
        <f t="shared" ca="1" si="454"/>
        <v>815.5</v>
      </c>
      <c r="BE3030" s="3">
        <f t="shared" ca="1" si="453"/>
        <v>8.1500000000000003E-2</v>
      </c>
      <c r="BF3030" s="3">
        <f t="shared" ca="1" si="455"/>
        <v>-1.3950525282585462</v>
      </c>
      <c r="BG3030" s="9">
        <f t="shared" ca="1" si="456"/>
        <v>0</v>
      </c>
      <c r="BH3030" s="6">
        <f ca="1">IF(ISNUMBER('Descriptive Stats'!BF3030),'Descriptive Stats'!BF3030,#N/A)</f>
        <v>-1.3950525282585462</v>
      </c>
      <c r="BI3030" s="6">
        <f ca="1">IF(ISNUMBER('Descriptive Stats'!E3030),'Descriptive Stats'!E3030,#N/A)</f>
        <v>0</v>
      </c>
    </row>
    <row r="3031" spans="1:61" ht="14.4" x14ac:dyDescent="0.3">
      <c r="A3031" s="2">
        <f>ROW()</f>
        <v>3031</v>
      </c>
      <c r="B3031" s="56"/>
      <c r="C3031" s="8">
        <f t="shared" ca="1" si="457"/>
        <v>14</v>
      </c>
      <c r="D3031" s="8">
        <f t="shared" ca="1" si="458"/>
        <v>0</v>
      </c>
      <c r="E3031" s="50">
        <f t="shared" ca="1" si="452"/>
        <v>7</v>
      </c>
      <c r="F3031" s="2" t="str">
        <f t="shared" ca="1" si="459"/>
        <v/>
      </c>
      <c r="BD3031" s="49">
        <f t="shared" ca="1" si="454"/>
        <v>4473.5</v>
      </c>
      <c r="BE3031" s="3">
        <f t="shared" ca="1" si="453"/>
        <v>0.44729999999999998</v>
      </c>
      <c r="BF3031" s="3">
        <f t="shared" ca="1" si="455"/>
        <v>-0.13248586824472414</v>
      </c>
      <c r="BG3031" s="9">
        <f t="shared" ca="1" si="456"/>
        <v>7</v>
      </c>
      <c r="BH3031" s="6">
        <f ca="1">IF(ISNUMBER('Descriptive Stats'!BF3031),'Descriptive Stats'!BF3031,#N/A)</f>
        <v>-0.13248586824472414</v>
      </c>
      <c r="BI3031" s="6">
        <f ca="1">IF(ISNUMBER('Descriptive Stats'!E3031),'Descriptive Stats'!E3031,#N/A)</f>
        <v>7</v>
      </c>
    </row>
    <row r="3032" spans="1:61" ht="14.4" x14ac:dyDescent="0.3">
      <c r="A3032" s="2">
        <f>ROW()</f>
        <v>3032</v>
      </c>
      <c r="B3032" s="56"/>
      <c r="C3032" s="8">
        <f t="shared" ca="1" si="457"/>
        <v>19</v>
      </c>
      <c r="D3032" s="8">
        <f t="shared" ca="1" si="458"/>
        <v>7</v>
      </c>
      <c r="E3032" s="50">
        <f t="shared" ca="1" si="452"/>
        <v>6</v>
      </c>
      <c r="F3032" s="2" t="str">
        <f t="shared" ca="1" si="459"/>
        <v/>
      </c>
      <c r="BD3032" s="49">
        <f t="shared" ca="1" si="454"/>
        <v>3900</v>
      </c>
      <c r="BE3032" s="3">
        <f t="shared" ca="1" si="453"/>
        <v>0.38995000000000002</v>
      </c>
      <c r="BF3032" s="3">
        <f t="shared" ca="1" si="455"/>
        <v>-0.2794493539703507</v>
      </c>
      <c r="BG3032" s="9">
        <f t="shared" ca="1" si="456"/>
        <v>6</v>
      </c>
      <c r="BH3032" s="6">
        <f ca="1">IF(ISNUMBER('Descriptive Stats'!BF3032),'Descriptive Stats'!BF3032,#N/A)</f>
        <v>-0.2794493539703507</v>
      </c>
      <c r="BI3032" s="6">
        <f ca="1">IF(ISNUMBER('Descriptive Stats'!E3032),'Descriptive Stats'!E3032,#N/A)</f>
        <v>6</v>
      </c>
    </row>
    <row r="3033" spans="1:61" ht="14.4" x14ac:dyDescent="0.3">
      <c r="A3033" s="2">
        <f>ROW()</f>
        <v>3033</v>
      </c>
      <c r="B3033" s="56"/>
      <c r="C3033" s="8">
        <f t="shared" ca="1" si="457"/>
        <v>2</v>
      </c>
      <c r="D3033" s="8">
        <f t="shared" ca="1" si="458"/>
        <v>6</v>
      </c>
      <c r="E3033" s="50">
        <f t="shared" ca="1" si="452"/>
        <v>2</v>
      </c>
      <c r="F3033" s="2" t="str">
        <f t="shared" ca="1" si="459"/>
        <v/>
      </c>
      <c r="BD3033" s="49">
        <f t="shared" ca="1" si="454"/>
        <v>2595</v>
      </c>
      <c r="BE3033" s="3">
        <f t="shared" ca="1" si="453"/>
        <v>0.25945000000000001</v>
      </c>
      <c r="BF3033" s="3">
        <f t="shared" ca="1" si="455"/>
        <v>-0.6450419512753276</v>
      </c>
      <c r="BG3033" s="9">
        <f t="shared" ca="1" si="456"/>
        <v>2</v>
      </c>
      <c r="BH3033" s="6">
        <f ca="1">IF(ISNUMBER('Descriptive Stats'!BF3033),'Descriptive Stats'!BF3033,#N/A)</f>
        <v>-0.6450419512753276</v>
      </c>
      <c r="BI3033" s="6">
        <f ca="1">IF(ISNUMBER('Descriptive Stats'!E3033),'Descriptive Stats'!E3033,#N/A)</f>
        <v>2</v>
      </c>
    </row>
    <row r="3034" spans="1:61" ht="14.4" x14ac:dyDescent="0.3">
      <c r="A3034" s="2">
        <f>ROW()</f>
        <v>3034</v>
      </c>
      <c r="B3034" s="56"/>
      <c r="C3034" s="8">
        <f t="shared" ca="1" si="457"/>
        <v>3</v>
      </c>
      <c r="D3034" s="8">
        <f t="shared" ca="1" si="458"/>
        <v>2</v>
      </c>
      <c r="E3034" s="50">
        <f t="shared" ca="1" si="452"/>
        <v>2</v>
      </c>
      <c r="F3034" s="2" t="str">
        <f t="shared" ca="1" si="459"/>
        <v/>
      </c>
      <c r="BD3034" s="49">
        <f t="shared" ca="1" si="454"/>
        <v>2595</v>
      </c>
      <c r="BE3034" s="3">
        <f t="shared" ca="1" si="453"/>
        <v>0.25945000000000001</v>
      </c>
      <c r="BF3034" s="3">
        <f t="shared" ca="1" si="455"/>
        <v>-0.6450419512753276</v>
      </c>
      <c r="BG3034" s="9">
        <f t="shared" ca="1" si="456"/>
        <v>2</v>
      </c>
      <c r="BH3034" s="6">
        <f ca="1">IF(ISNUMBER('Descriptive Stats'!BF3034),'Descriptive Stats'!BF3034,#N/A)</f>
        <v>-0.6450419512753276</v>
      </c>
      <c r="BI3034" s="6">
        <f ca="1">IF(ISNUMBER('Descriptive Stats'!E3034),'Descriptive Stats'!E3034,#N/A)</f>
        <v>2</v>
      </c>
    </row>
    <row r="3035" spans="1:61" ht="14.4" x14ac:dyDescent="0.3">
      <c r="A3035" s="2">
        <f>ROW()</f>
        <v>3035</v>
      </c>
      <c r="B3035" s="56"/>
      <c r="C3035" s="8">
        <f t="shared" ca="1" si="457"/>
        <v>17</v>
      </c>
      <c r="D3035" s="8">
        <f t="shared" ca="1" si="458"/>
        <v>2</v>
      </c>
      <c r="E3035" s="50">
        <f t="shared" ca="1" si="452"/>
        <v>2</v>
      </c>
      <c r="F3035" s="2" t="str">
        <f t="shared" ca="1" si="459"/>
        <v/>
      </c>
      <c r="BD3035" s="49">
        <f t="shared" ca="1" si="454"/>
        <v>2595</v>
      </c>
      <c r="BE3035" s="3">
        <f t="shared" ca="1" si="453"/>
        <v>0.25945000000000001</v>
      </c>
      <c r="BF3035" s="3">
        <f t="shared" ca="1" si="455"/>
        <v>-0.6450419512753276</v>
      </c>
      <c r="BG3035" s="9">
        <f t="shared" ca="1" si="456"/>
        <v>2</v>
      </c>
      <c r="BH3035" s="6">
        <f ca="1">IF(ISNUMBER('Descriptive Stats'!BF3035),'Descriptive Stats'!BF3035,#N/A)</f>
        <v>-0.6450419512753276</v>
      </c>
      <c r="BI3035" s="6">
        <f ca="1">IF(ISNUMBER('Descriptive Stats'!E3035),'Descriptive Stats'!E3035,#N/A)</f>
        <v>2</v>
      </c>
    </row>
    <row r="3036" spans="1:61" ht="14.4" x14ac:dyDescent="0.3">
      <c r="A3036" s="2">
        <f>ROW()</f>
        <v>3036</v>
      </c>
      <c r="B3036" s="56"/>
      <c r="C3036" s="8">
        <f t="shared" ca="1" si="457"/>
        <v>17</v>
      </c>
      <c r="D3036" s="8">
        <f t="shared" ca="1" si="458"/>
        <v>2</v>
      </c>
      <c r="E3036" s="50">
        <f t="shared" ca="1" si="452"/>
        <v>2</v>
      </c>
      <c r="F3036" s="2" t="str">
        <f t="shared" ca="1" si="459"/>
        <v/>
      </c>
      <c r="BD3036" s="49">
        <f t="shared" ca="1" si="454"/>
        <v>2595</v>
      </c>
      <c r="BE3036" s="3">
        <f t="shared" ca="1" si="453"/>
        <v>0.25945000000000001</v>
      </c>
      <c r="BF3036" s="3">
        <f t="shared" ca="1" si="455"/>
        <v>-0.6450419512753276</v>
      </c>
      <c r="BG3036" s="9">
        <f t="shared" ca="1" si="456"/>
        <v>2</v>
      </c>
      <c r="BH3036" s="6">
        <f ca="1">IF(ISNUMBER('Descriptive Stats'!BF3036),'Descriptive Stats'!BF3036,#N/A)</f>
        <v>-0.6450419512753276</v>
      </c>
      <c r="BI3036" s="6">
        <f ca="1">IF(ISNUMBER('Descriptive Stats'!E3036),'Descriptive Stats'!E3036,#N/A)</f>
        <v>2</v>
      </c>
    </row>
    <row r="3037" spans="1:61" ht="14.4" x14ac:dyDescent="0.3">
      <c r="A3037" s="2">
        <f>ROW()</f>
        <v>3037</v>
      </c>
      <c r="B3037" s="56"/>
      <c r="C3037" s="8">
        <f t="shared" ca="1" si="457"/>
        <v>3</v>
      </c>
      <c r="D3037" s="8">
        <f t="shared" ca="1" si="458"/>
        <v>2</v>
      </c>
      <c r="E3037" s="50">
        <f t="shared" ca="1" si="452"/>
        <v>19</v>
      </c>
      <c r="F3037" s="2" t="str">
        <f t="shared" ca="1" si="459"/>
        <v>X</v>
      </c>
      <c r="BD3037" s="49">
        <f t="shared" ca="1" si="454"/>
        <v>5294</v>
      </c>
      <c r="BE3037" s="3">
        <f t="shared" ca="1" si="453"/>
        <v>0.52934999999999999</v>
      </c>
      <c r="BF3037" s="3">
        <f t="shared" ca="1" si="455"/>
        <v>7.3636031452008061E-2</v>
      </c>
      <c r="BG3037" s="9">
        <f t="shared" ca="1" si="456"/>
        <v>19</v>
      </c>
      <c r="BH3037" s="6">
        <f ca="1">IF(ISNUMBER('Descriptive Stats'!BF3037),'Descriptive Stats'!BF3037,#N/A)</f>
        <v>7.3636031452008061E-2</v>
      </c>
      <c r="BI3037" s="6">
        <f ca="1">IF(ISNUMBER('Descriptive Stats'!E3037),'Descriptive Stats'!E3037,#N/A)</f>
        <v>19</v>
      </c>
    </row>
    <row r="3038" spans="1:61" ht="14.4" x14ac:dyDescent="0.3">
      <c r="A3038" s="2">
        <f>ROW()</f>
        <v>3038</v>
      </c>
      <c r="B3038" s="56"/>
      <c r="C3038" s="8">
        <f t="shared" ca="1" si="457"/>
        <v>7</v>
      </c>
      <c r="D3038" s="8">
        <f t="shared" ca="1" si="458"/>
        <v>19</v>
      </c>
      <c r="E3038" s="50">
        <f t="shared" ca="1" si="452"/>
        <v>2</v>
      </c>
      <c r="F3038" s="2" t="str">
        <f t="shared" ca="1" si="459"/>
        <v/>
      </c>
      <c r="BD3038" s="49">
        <f t="shared" ca="1" si="454"/>
        <v>2595</v>
      </c>
      <c r="BE3038" s="3">
        <f t="shared" ca="1" si="453"/>
        <v>0.25945000000000001</v>
      </c>
      <c r="BF3038" s="3">
        <f t="shared" ca="1" si="455"/>
        <v>-0.6450419512753276</v>
      </c>
      <c r="BG3038" s="9">
        <f t="shared" ca="1" si="456"/>
        <v>2</v>
      </c>
      <c r="BH3038" s="6">
        <f ca="1">IF(ISNUMBER('Descriptive Stats'!BF3038),'Descriptive Stats'!BF3038,#N/A)</f>
        <v>-0.6450419512753276</v>
      </c>
      <c r="BI3038" s="6">
        <f ca="1">IF(ISNUMBER('Descriptive Stats'!E3038),'Descriptive Stats'!E3038,#N/A)</f>
        <v>2</v>
      </c>
    </row>
    <row r="3039" spans="1:61" ht="14.4" x14ac:dyDescent="0.3">
      <c r="A3039" s="2">
        <f>ROW()</f>
        <v>3039</v>
      </c>
      <c r="B3039" s="56"/>
      <c r="C3039" s="8">
        <f t="shared" ca="1" si="457"/>
        <v>9</v>
      </c>
      <c r="D3039" s="8">
        <f t="shared" ca="1" si="458"/>
        <v>2</v>
      </c>
      <c r="E3039" s="50">
        <f t="shared" ca="1" si="452"/>
        <v>0</v>
      </c>
      <c r="F3039" s="2" t="str">
        <f t="shared" ca="1" si="459"/>
        <v/>
      </c>
      <c r="BD3039" s="49">
        <f t="shared" ca="1" si="454"/>
        <v>815.5</v>
      </c>
      <c r="BE3039" s="3">
        <f t="shared" ca="1" si="453"/>
        <v>8.1500000000000003E-2</v>
      </c>
      <c r="BF3039" s="3">
        <f t="shared" ca="1" si="455"/>
        <v>-1.3950525282585462</v>
      </c>
      <c r="BG3039" s="9">
        <f t="shared" ca="1" si="456"/>
        <v>0</v>
      </c>
      <c r="BH3039" s="6">
        <f ca="1">IF(ISNUMBER('Descriptive Stats'!BF3039),'Descriptive Stats'!BF3039,#N/A)</f>
        <v>-1.3950525282585462</v>
      </c>
      <c r="BI3039" s="6">
        <f ca="1">IF(ISNUMBER('Descriptive Stats'!E3039),'Descriptive Stats'!E3039,#N/A)</f>
        <v>0</v>
      </c>
    </row>
    <row r="3040" spans="1:61" ht="14.4" x14ac:dyDescent="0.3">
      <c r="A3040" s="2">
        <f>ROW()</f>
        <v>3040</v>
      </c>
      <c r="B3040" s="56"/>
      <c r="C3040" s="8">
        <f t="shared" ca="1" si="457"/>
        <v>14</v>
      </c>
      <c r="D3040" s="8">
        <f t="shared" ca="1" si="458"/>
        <v>0</v>
      </c>
      <c r="E3040" s="50">
        <f t="shared" ca="1" si="452"/>
        <v>0</v>
      </c>
      <c r="F3040" s="2" t="str">
        <f t="shared" ca="1" si="459"/>
        <v/>
      </c>
      <c r="BD3040" s="49">
        <f t="shared" ca="1" si="454"/>
        <v>815.5</v>
      </c>
      <c r="BE3040" s="3">
        <f t="shared" ca="1" si="453"/>
        <v>8.1500000000000003E-2</v>
      </c>
      <c r="BF3040" s="3">
        <f t="shared" ca="1" si="455"/>
        <v>-1.3950525282585462</v>
      </c>
      <c r="BG3040" s="9">
        <f t="shared" ca="1" si="456"/>
        <v>0</v>
      </c>
      <c r="BH3040" s="6">
        <f ca="1">IF(ISNUMBER('Descriptive Stats'!BF3040),'Descriptive Stats'!BF3040,#N/A)</f>
        <v>-1.3950525282585462</v>
      </c>
      <c r="BI3040" s="6">
        <f ca="1">IF(ISNUMBER('Descriptive Stats'!E3040),'Descriptive Stats'!E3040,#N/A)</f>
        <v>0</v>
      </c>
    </row>
    <row r="3041" spans="1:61" ht="14.4" x14ac:dyDescent="0.3">
      <c r="A3041" s="2">
        <f>ROW()</f>
        <v>3041</v>
      </c>
      <c r="B3041" s="56"/>
      <c r="C3041" s="8">
        <f t="shared" ca="1" si="457"/>
        <v>14</v>
      </c>
      <c r="D3041" s="8">
        <f t="shared" ca="1" si="458"/>
        <v>0</v>
      </c>
      <c r="E3041" s="50">
        <f t="shared" ca="1" si="452"/>
        <v>9</v>
      </c>
      <c r="F3041" s="2" t="str">
        <f t="shared" ca="1" si="459"/>
        <v/>
      </c>
      <c r="BD3041" s="49">
        <f t="shared" ca="1" si="454"/>
        <v>4819</v>
      </c>
      <c r="BE3041" s="3">
        <f t="shared" ca="1" si="453"/>
        <v>0.48185</v>
      </c>
      <c r="BF3041" s="3">
        <f t="shared" ca="1" si="455"/>
        <v>-4.5511009098988427E-2</v>
      </c>
      <c r="BG3041" s="9">
        <f t="shared" ca="1" si="456"/>
        <v>9</v>
      </c>
      <c r="BH3041" s="6">
        <f ca="1">IF(ISNUMBER('Descriptive Stats'!BF3041),'Descriptive Stats'!BF3041,#N/A)</f>
        <v>-4.5511009098988427E-2</v>
      </c>
      <c r="BI3041" s="6">
        <f ca="1">IF(ISNUMBER('Descriptive Stats'!E3041),'Descriptive Stats'!E3041,#N/A)</f>
        <v>9</v>
      </c>
    </row>
    <row r="3042" spans="1:61" ht="14.4" x14ac:dyDescent="0.3">
      <c r="A3042" s="2">
        <f>ROW()</f>
        <v>3042</v>
      </c>
      <c r="B3042" s="56"/>
      <c r="C3042" s="8">
        <f t="shared" ca="1" si="457"/>
        <v>23</v>
      </c>
      <c r="D3042" s="8">
        <f t="shared" ca="1" si="458"/>
        <v>9</v>
      </c>
      <c r="E3042" s="50">
        <f t="shared" ca="1" si="452"/>
        <v>6</v>
      </c>
      <c r="F3042" s="2" t="str">
        <f t="shared" ca="1" si="459"/>
        <v/>
      </c>
      <c r="BD3042" s="49">
        <f t="shared" ca="1" si="454"/>
        <v>3900</v>
      </c>
      <c r="BE3042" s="3">
        <f t="shared" ca="1" si="453"/>
        <v>0.38995000000000002</v>
      </c>
      <c r="BF3042" s="3">
        <f t="shared" ca="1" si="455"/>
        <v>-0.2794493539703507</v>
      </c>
      <c r="BG3042" s="9">
        <f t="shared" ca="1" si="456"/>
        <v>6</v>
      </c>
      <c r="BH3042" s="6">
        <f ca="1">IF(ISNUMBER('Descriptive Stats'!BF3042),'Descriptive Stats'!BF3042,#N/A)</f>
        <v>-0.2794493539703507</v>
      </c>
      <c r="BI3042" s="6">
        <f ca="1">IF(ISNUMBER('Descriptive Stats'!E3042),'Descriptive Stats'!E3042,#N/A)</f>
        <v>6</v>
      </c>
    </row>
    <row r="3043" spans="1:61" ht="14.4" x14ac:dyDescent="0.3">
      <c r="A3043" s="2">
        <f>ROW()</f>
        <v>3043</v>
      </c>
      <c r="B3043" s="56"/>
      <c r="C3043" s="8">
        <f t="shared" ca="1" si="457"/>
        <v>5</v>
      </c>
      <c r="D3043" s="8">
        <f t="shared" ca="1" si="458"/>
        <v>6</v>
      </c>
      <c r="E3043" s="50">
        <f t="shared" ca="1" si="452"/>
        <v>0</v>
      </c>
      <c r="F3043" s="2" t="str">
        <f t="shared" ca="1" si="459"/>
        <v/>
      </c>
      <c r="BD3043" s="49">
        <f t="shared" ca="1" si="454"/>
        <v>815.5</v>
      </c>
      <c r="BE3043" s="3">
        <f t="shared" ca="1" si="453"/>
        <v>8.1500000000000003E-2</v>
      </c>
      <c r="BF3043" s="3">
        <f t="shared" ca="1" si="455"/>
        <v>-1.3950525282585462</v>
      </c>
      <c r="BG3043" s="9">
        <f t="shared" ca="1" si="456"/>
        <v>0</v>
      </c>
      <c r="BH3043" s="6">
        <f ca="1">IF(ISNUMBER('Descriptive Stats'!BF3043),'Descriptive Stats'!BF3043,#N/A)</f>
        <v>-1.3950525282585462</v>
      </c>
      <c r="BI3043" s="6">
        <f ca="1">IF(ISNUMBER('Descriptive Stats'!E3043),'Descriptive Stats'!E3043,#N/A)</f>
        <v>0</v>
      </c>
    </row>
    <row r="3044" spans="1:61" ht="14.4" x14ac:dyDescent="0.3">
      <c r="A3044" s="2">
        <f>ROW()</f>
        <v>3044</v>
      </c>
      <c r="B3044" s="56"/>
      <c r="C3044" s="8">
        <f t="shared" ca="1" si="457"/>
        <v>11</v>
      </c>
      <c r="D3044" s="8">
        <f t="shared" ca="1" si="458"/>
        <v>0</v>
      </c>
      <c r="E3044" s="50">
        <f t="shared" ca="1" si="452"/>
        <v>2</v>
      </c>
      <c r="F3044" s="2" t="str">
        <f t="shared" ca="1" si="459"/>
        <v/>
      </c>
      <c r="BD3044" s="49">
        <f t="shared" ca="1" si="454"/>
        <v>2595</v>
      </c>
      <c r="BE3044" s="3">
        <f t="shared" ca="1" si="453"/>
        <v>0.25945000000000001</v>
      </c>
      <c r="BF3044" s="3">
        <f t="shared" ca="1" si="455"/>
        <v>-0.6450419512753276</v>
      </c>
      <c r="BG3044" s="9">
        <f t="shared" ca="1" si="456"/>
        <v>2</v>
      </c>
      <c r="BH3044" s="6">
        <f ca="1">IF(ISNUMBER('Descriptive Stats'!BF3044),'Descriptive Stats'!BF3044,#N/A)</f>
        <v>-0.6450419512753276</v>
      </c>
      <c r="BI3044" s="6">
        <f ca="1">IF(ISNUMBER('Descriptive Stats'!E3044),'Descriptive Stats'!E3044,#N/A)</f>
        <v>2</v>
      </c>
    </row>
    <row r="3045" spans="1:61" ht="14.4" x14ac:dyDescent="0.3">
      <c r="A3045" s="2">
        <f>ROW()</f>
        <v>3045</v>
      </c>
      <c r="B3045" s="56"/>
      <c r="C3045" s="8">
        <f t="shared" ca="1" si="457"/>
        <v>21</v>
      </c>
      <c r="D3045" s="8">
        <f t="shared" ca="1" si="458"/>
        <v>2</v>
      </c>
      <c r="E3045" s="50">
        <f t="shared" ca="1" si="452"/>
        <v>7</v>
      </c>
      <c r="F3045" s="2" t="str">
        <f t="shared" ca="1" si="459"/>
        <v/>
      </c>
      <c r="BD3045" s="49">
        <f t="shared" ca="1" si="454"/>
        <v>4473.5</v>
      </c>
      <c r="BE3045" s="3">
        <f t="shared" ca="1" si="453"/>
        <v>0.44729999999999998</v>
      </c>
      <c r="BF3045" s="3">
        <f t="shared" ca="1" si="455"/>
        <v>-0.13248586824472414</v>
      </c>
      <c r="BG3045" s="9">
        <f t="shared" ca="1" si="456"/>
        <v>7</v>
      </c>
      <c r="BH3045" s="6">
        <f ca="1">IF(ISNUMBER('Descriptive Stats'!BF3045),'Descriptive Stats'!BF3045,#N/A)</f>
        <v>-0.13248586824472414</v>
      </c>
      <c r="BI3045" s="6">
        <f ca="1">IF(ISNUMBER('Descriptive Stats'!E3045),'Descriptive Stats'!E3045,#N/A)</f>
        <v>7</v>
      </c>
    </row>
    <row r="3046" spans="1:61" ht="14.4" x14ac:dyDescent="0.3">
      <c r="A3046" s="2">
        <f>ROW()</f>
        <v>3046</v>
      </c>
      <c r="B3046" s="56"/>
      <c r="C3046" s="8">
        <f t="shared" ca="1" si="457"/>
        <v>6</v>
      </c>
      <c r="D3046" s="8">
        <f t="shared" ca="1" si="458"/>
        <v>7</v>
      </c>
      <c r="E3046" s="50">
        <f t="shared" ca="1" si="452"/>
        <v>2</v>
      </c>
      <c r="F3046" s="2" t="str">
        <f t="shared" ca="1" si="459"/>
        <v/>
      </c>
      <c r="BD3046" s="49">
        <f t="shared" ca="1" si="454"/>
        <v>2595</v>
      </c>
      <c r="BE3046" s="3">
        <f t="shared" ca="1" si="453"/>
        <v>0.25945000000000001</v>
      </c>
      <c r="BF3046" s="3">
        <f t="shared" ca="1" si="455"/>
        <v>-0.6450419512753276</v>
      </c>
      <c r="BG3046" s="9">
        <f t="shared" ca="1" si="456"/>
        <v>2</v>
      </c>
      <c r="BH3046" s="6">
        <f ca="1">IF(ISNUMBER('Descriptive Stats'!BF3046),'Descriptive Stats'!BF3046,#N/A)</f>
        <v>-0.6450419512753276</v>
      </c>
      <c r="BI3046" s="6">
        <f ca="1">IF(ISNUMBER('Descriptive Stats'!E3046),'Descriptive Stats'!E3046,#N/A)</f>
        <v>2</v>
      </c>
    </row>
    <row r="3047" spans="1:61" ht="14.4" x14ac:dyDescent="0.3">
      <c r="A3047" s="2">
        <f>ROW()</f>
        <v>3047</v>
      </c>
      <c r="B3047" s="56"/>
      <c r="C3047" s="8">
        <f t="shared" ca="1" si="457"/>
        <v>21</v>
      </c>
      <c r="D3047" s="8">
        <f t="shared" ca="1" si="458"/>
        <v>2</v>
      </c>
      <c r="E3047" s="50">
        <f t="shared" ca="1" si="452"/>
        <v>7</v>
      </c>
      <c r="F3047" s="2" t="str">
        <f t="shared" ca="1" si="459"/>
        <v/>
      </c>
      <c r="BD3047" s="49">
        <f t="shared" ca="1" si="454"/>
        <v>4473.5</v>
      </c>
      <c r="BE3047" s="3">
        <f t="shared" ca="1" si="453"/>
        <v>0.44729999999999998</v>
      </c>
      <c r="BF3047" s="3">
        <f t="shared" ca="1" si="455"/>
        <v>-0.13248586824472414</v>
      </c>
      <c r="BG3047" s="9">
        <f t="shared" ca="1" si="456"/>
        <v>7</v>
      </c>
      <c r="BH3047" s="6">
        <f ca="1">IF(ISNUMBER('Descriptive Stats'!BF3047),'Descriptive Stats'!BF3047,#N/A)</f>
        <v>-0.13248586824472414</v>
      </c>
      <c r="BI3047" s="6">
        <f ca="1">IF(ISNUMBER('Descriptive Stats'!E3047),'Descriptive Stats'!E3047,#N/A)</f>
        <v>7</v>
      </c>
    </row>
    <row r="3048" spans="1:61" ht="14.4" x14ac:dyDescent="0.3">
      <c r="A3048" s="2">
        <f>ROW()</f>
        <v>3048</v>
      </c>
      <c r="B3048" s="56"/>
      <c r="C3048" s="8">
        <f t="shared" ca="1" si="457"/>
        <v>6</v>
      </c>
      <c r="D3048" s="8">
        <f t="shared" ca="1" si="458"/>
        <v>7</v>
      </c>
      <c r="E3048" s="50">
        <f t="shared" ca="1" si="452"/>
        <v>0</v>
      </c>
      <c r="F3048" s="2" t="str">
        <f t="shared" ca="1" si="459"/>
        <v/>
      </c>
      <c r="BD3048" s="49">
        <f t="shared" ca="1" si="454"/>
        <v>815.5</v>
      </c>
      <c r="BE3048" s="3">
        <f t="shared" ca="1" si="453"/>
        <v>8.1500000000000003E-2</v>
      </c>
      <c r="BF3048" s="3">
        <f t="shared" ca="1" si="455"/>
        <v>-1.3950525282585462</v>
      </c>
      <c r="BG3048" s="9">
        <f t="shared" ca="1" si="456"/>
        <v>0</v>
      </c>
      <c r="BH3048" s="6">
        <f ca="1">IF(ISNUMBER('Descriptive Stats'!BF3048),'Descriptive Stats'!BF3048,#N/A)</f>
        <v>-1.3950525282585462</v>
      </c>
      <c r="BI3048" s="6">
        <f ca="1">IF(ISNUMBER('Descriptive Stats'!E3048),'Descriptive Stats'!E3048,#N/A)</f>
        <v>0</v>
      </c>
    </row>
    <row r="3049" spans="1:61" ht="14.4" x14ac:dyDescent="0.3">
      <c r="A3049" s="2">
        <f>ROW()</f>
        <v>3049</v>
      </c>
      <c r="B3049" s="56"/>
      <c r="C3049" s="8">
        <f t="shared" ca="1" si="457"/>
        <v>18</v>
      </c>
      <c r="D3049" s="8">
        <f t="shared" ca="1" si="458"/>
        <v>0</v>
      </c>
      <c r="E3049" s="50">
        <f t="shared" ca="1" si="452"/>
        <v>6</v>
      </c>
      <c r="F3049" s="2" t="str">
        <f t="shared" ca="1" si="459"/>
        <v/>
      </c>
      <c r="BD3049" s="49">
        <f t="shared" ca="1" si="454"/>
        <v>3900</v>
      </c>
      <c r="BE3049" s="3">
        <f t="shared" ca="1" si="453"/>
        <v>0.38995000000000002</v>
      </c>
      <c r="BF3049" s="3">
        <f t="shared" ca="1" si="455"/>
        <v>-0.2794493539703507</v>
      </c>
      <c r="BG3049" s="9">
        <f t="shared" ca="1" si="456"/>
        <v>6</v>
      </c>
      <c r="BH3049" s="6">
        <f ca="1">IF(ISNUMBER('Descriptive Stats'!BF3049),'Descriptive Stats'!BF3049,#N/A)</f>
        <v>-0.2794493539703507</v>
      </c>
      <c r="BI3049" s="6">
        <f ca="1">IF(ISNUMBER('Descriptive Stats'!E3049),'Descriptive Stats'!E3049,#N/A)</f>
        <v>6</v>
      </c>
    </row>
    <row r="3050" spans="1:61" ht="14.4" x14ac:dyDescent="0.3">
      <c r="A3050" s="2">
        <f>ROW()</f>
        <v>3050</v>
      </c>
      <c r="B3050" s="56"/>
      <c r="C3050" s="8">
        <f t="shared" ca="1" si="457"/>
        <v>16</v>
      </c>
      <c r="D3050" s="8">
        <f t="shared" ca="1" si="458"/>
        <v>6</v>
      </c>
      <c r="E3050" s="50">
        <f t="shared" ca="1" si="452"/>
        <v>6</v>
      </c>
      <c r="F3050" s="2" t="str">
        <f t="shared" ca="1" si="459"/>
        <v/>
      </c>
      <c r="BD3050" s="49">
        <f t="shared" ca="1" si="454"/>
        <v>3900</v>
      </c>
      <c r="BE3050" s="3">
        <f t="shared" ca="1" si="453"/>
        <v>0.38995000000000002</v>
      </c>
      <c r="BF3050" s="3">
        <f t="shared" ca="1" si="455"/>
        <v>-0.2794493539703507</v>
      </c>
      <c r="BG3050" s="9">
        <f t="shared" ca="1" si="456"/>
        <v>6</v>
      </c>
      <c r="BH3050" s="6">
        <f ca="1">IF(ISNUMBER('Descriptive Stats'!BF3050),'Descriptive Stats'!BF3050,#N/A)</f>
        <v>-0.2794493539703507</v>
      </c>
      <c r="BI3050" s="6">
        <f ca="1">IF(ISNUMBER('Descriptive Stats'!E3050),'Descriptive Stats'!E3050,#N/A)</f>
        <v>6</v>
      </c>
    </row>
    <row r="3051" spans="1:61" ht="14.4" x14ac:dyDescent="0.3">
      <c r="A3051" s="2">
        <f>ROW()</f>
        <v>3051</v>
      </c>
      <c r="B3051" s="56"/>
      <c r="C3051" s="8">
        <f t="shared" ca="1" si="457"/>
        <v>2</v>
      </c>
      <c r="D3051" s="8">
        <f t="shared" ca="1" si="458"/>
        <v>6</v>
      </c>
      <c r="E3051" s="50">
        <f t="shared" ca="1" si="452"/>
        <v>0</v>
      </c>
      <c r="F3051" s="2" t="str">
        <f t="shared" ca="1" si="459"/>
        <v/>
      </c>
      <c r="BD3051" s="49">
        <f t="shared" ca="1" si="454"/>
        <v>815.5</v>
      </c>
      <c r="BE3051" s="3">
        <f t="shared" ca="1" si="453"/>
        <v>8.1500000000000003E-2</v>
      </c>
      <c r="BF3051" s="3">
        <f t="shared" ca="1" si="455"/>
        <v>-1.3950525282585462</v>
      </c>
      <c r="BG3051" s="9">
        <f t="shared" ca="1" si="456"/>
        <v>0</v>
      </c>
      <c r="BH3051" s="6">
        <f ca="1">IF(ISNUMBER('Descriptive Stats'!BF3051),'Descriptive Stats'!BF3051,#N/A)</f>
        <v>-1.3950525282585462</v>
      </c>
      <c r="BI3051" s="6">
        <f ca="1">IF(ISNUMBER('Descriptive Stats'!E3051),'Descriptive Stats'!E3051,#N/A)</f>
        <v>0</v>
      </c>
    </row>
    <row r="3052" spans="1:61" ht="14.4" x14ac:dyDescent="0.3">
      <c r="A3052" s="2">
        <f>ROW()</f>
        <v>3052</v>
      </c>
      <c r="B3052" s="56"/>
      <c r="C3052" s="8">
        <f t="shared" ca="1" si="457"/>
        <v>14</v>
      </c>
      <c r="D3052" s="8">
        <f t="shared" ca="1" si="458"/>
        <v>0</v>
      </c>
      <c r="E3052" s="50">
        <f t="shared" ca="1" si="452"/>
        <v>0</v>
      </c>
      <c r="F3052" s="2" t="str">
        <f t="shared" ca="1" si="459"/>
        <v/>
      </c>
      <c r="BD3052" s="49">
        <f t="shared" ca="1" si="454"/>
        <v>815.5</v>
      </c>
      <c r="BE3052" s="3">
        <f t="shared" ca="1" si="453"/>
        <v>8.1500000000000003E-2</v>
      </c>
      <c r="BF3052" s="3">
        <f t="shared" ca="1" si="455"/>
        <v>-1.3950525282585462</v>
      </c>
      <c r="BG3052" s="9">
        <f t="shared" ca="1" si="456"/>
        <v>0</v>
      </c>
      <c r="BH3052" s="6">
        <f ca="1">IF(ISNUMBER('Descriptive Stats'!BF3052),'Descriptive Stats'!BF3052,#N/A)</f>
        <v>-1.3950525282585462</v>
      </c>
      <c r="BI3052" s="6">
        <f ca="1">IF(ISNUMBER('Descriptive Stats'!E3052),'Descriptive Stats'!E3052,#N/A)</f>
        <v>0</v>
      </c>
    </row>
    <row r="3053" spans="1:61" ht="14.4" x14ac:dyDescent="0.3">
      <c r="A3053" s="2">
        <f>ROW()</f>
        <v>3053</v>
      </c>
      <c r="B3053" s="56"/>
      <c r="C3053" s="8">
        <f t="shared" ca="1" si="457"/>
        <v>11</v>
      </c>
      <c r="D3053" s="8">
        <f t="shared" ca="1" si="458"/>
        <v>0</v>
      </c>
      <c r="E3053" s="50">
        <f t="shared" ca="1" si="452"/>
        <v>9</v>
      </c>
      <c r="F3053" s="2" t="str">
        <f t="shared" ca="1" si="459"/>
        <v/>
      </c>
      <c r="BD3053" s="49">
        <f t="shared" ca="1" si="454"/>
        <v>4819</v>
      </c>
      <c r="BE3053" s="3">
        <f t="shared" ca="1" si="453"/>
        <v>0.48185</v>
      </c>
      <c r="BF3053" s="3">
        <f t="shared" ca="1" si="455"/>
        <v>-4.5511009098988427E-2</v>
      </c>
      <c r="BG3053" s="9">
        <f t="shared" ca="1" si="456"/>
        <v>9</v>
      </c>
      <c r="BH3053" s="6">
        <f ca="1">IF(ISNUMBER('Descriptive Stats'!BF3053),'Descriptive Stats'!BF3053,#N/A)</f>
        <v>-4.5511009098988427E-2</v>
      </c>
      <c r="BI3053" s="6">
        <f ca="1">IF(ISNUMBER('Descriptive Stats'!E3053),'Descriptive Stats'!E3053,#N/A)</f>
        <v>9</v>
      </c>
    </row>
    <row r="3054" spans="1:61" ht="14.4" x14ac:dyDescent="0.3">
      <c r="A3054" s="2">
        <f>ROW()</f>
        <v>3054</v>
      </c>
      <c r="B3054" s="56"/>
      <c r="C3054" s="8">
        <f t="shared" ca="1" si="457"/>
        <v>23</v>
      </c>
      <c r="D3054" s="8">
        <f t="shared" ca="1" si="458"/>
        <v>9</v>
      </c>
      <c r="E3054" s="50">
        <f t="shared" ca="1" si="452"/>
        <v>0</v>
      </c>
      <c r="F3054" s="2" t="str">
        <f t="shared" ca="1" si="459"/>
        <v/>
      </c>
      <c r="BD3054" s="49">
        <f t="shared" ca="1" si="454"/>
        <v>815.5</v>
      </c>
      <c r="BE3054" s="3">
        <f t="shared" ca="1" si="453"/>
        <v>8.1500000000000003E-2</v>
      </c>
      <c r="BF3054" s="3">
        <f t="shared" ca="1" si="455"/>
        <v>-1.3950525282585462</v>
      </c>
      <c r="BG3054" s="9">
        <f t="shared" ca="1" si="456"/>
        <v>0</v>
      </c>
      <c r="BH3054" s="6">
        <f ca="1">IF(ISNUMBER('Descriptive Stats'!BF3054),'Descriptive Stats'!BF3054,#N/A)</f>
        <v>-1.3950525282585462</v>
      </c>
      <c r="BI3054" s="6">
        <f ca="1">IF(ISNUMBER('Descriptive Stats'!E3054),'Descriptive Stats'!E3054,#N/A)</f>
        <v>0</v>
      </c>
    </row>
    <row r="3055" spans="1:61" ht="14.4" x14ac:dyDescent="0.3">
      <c r="A3055" s="2">
        <f>ROW()</f>
        <v>3055</v>
      </c>
      <c r="B3055" s="56"/>
      <c r="C3055" s="8">
        <f t="shared" ca="1" si="457"/>
        <v>22</v>
      </c>
      <c r="D3055" s="8">
        <f t="shared" ca="1" si="458"/>
        <v>0</v>
      </c>
      <c r="E3055" s="50">
        <f t="shared" ca="1" si="452"/>
        <v>0</v>
      </c>
      <c r="F3055" s="2" t="str">
        <f t="shared" ca="1" si="459"/>
        <v/>
      </c>
      <c r="BD3055" s="49">
        <f t="shared" ca="1" si="454"/>
        <v>815.5</v>
      </c>
      <c r="BE3055" s="3">
        <f t="shared" ca="1" si="453"/>
        <v>8.1500000000000003E-2</v>
      </c>
      <c r="BF3055" s="3">
        <f t="shared" ca="1" si="455"/>
        <v>-1.3950525282585462</v>
      </c>
      <c r="BG3055" s="9">
        <f t="shared" ca="1" si="456"/>
        <v>0</v>
      </c>
      <c r="BH3055" s="6">
        <f ca="1">IF(ISNUMBER('Descriptive Stats'!BF3055),'Descriptive Stats'!BF3055,#N/A)</f>
        <v>-1.3950525282585462</v>
      </c>
      <c r="BI3055" s="6">
        <f ca="1">IF(ISNUMBER('Descriptive Stats'!E3055),'Descriptive Stats'!E3055,#N/A)</f>
        <v>0</v>
      </c>
    </row>
    <row r="3056" spans="1:61" ht="14.4" x14ac:dyDescent="0.3">
      <c r="A3056" s="2">
        <f>ROW()</f>
        <v>3056</v>
      </c>
      <c r="B3056" s="56"/>
      <c r="C3056" s="8">
        <f t="shared" ca="1" si="457"/>
        <v>18</v>
      </c>
      <c r="D3056" s="8">
        <f t="shared" ca="1" si="458"/>
        <v>0</v>
      </c>
      <c r="E3056" s="50">
        <f t="shared" ca="1" si="452"/>
        <v>6</v>
      </c>
      <c r="F3056" s="2" t="str">
        <f t="shared" ca="1" si="459"/>
        <v/>
      </c>
      <c r="BD3056" s="49">
        <f t="shared" ca="1" si="454"/>
        <v>3900</v>
      </c>
      <c r="BE3056" s="3">
        <f t="shared" ca="1" si="453"/>
        <v>0.38995000000000002</v>
      </c>
      <c r="BF3056" s="3">
        <f t="shared" ca="1" si="455"/>
        <v>-0.2794493539703507</v>
      </c>
      <c r="BG3056" s="9">
        <f t="shared" ca="1" si="456"/>
        <v>6</v>
      </c>
      <c r="BH3056" s="6">
        <f ca="1">IF(ISNUMBER('Descriptive Stats'!BF3056),'Descriptive Stats'!BF3056,#N/A)</f>
        <v>-0.2794493539703507</v>
      </c>
      <c r="BI3056" s="6">
        <f ca="1">IF(ISNUMBER('Descriptive Stats'!E3056),'Descriptive Stats'!E3056,#N/A)</f>
        <v>6</v>
      </c>
    </row>
    <row r="3057" spans="1:61" ht="14.4" x14ac:dyDescent="0.3">
      <c r="A3057" s="2">
        <f>ROW()</f>
        <v>3057</v>
      </c>
      <c r="B3057" s="56"/>
      <c r="C3057" s="8">
        <f t="shared" ca="1" si="457"/>
        <v>5</v>
      </c>
      <c r="D3057" s="8">
        <f t="shared" ca="1" si="458"/>
        <v>6</v>
      </c>
      <c r="E3057" s="50">
        <f t="shared" ca="1" si="452"/>
        <v>4</v>
      </c>
      <c r="F3057" s="2" t="str">
        <f t="shared" ca="1" si="459"/>
        <v/>
      </c>
      <c r="BD3057" s="49">
        <f t="shared" ca="1" si="454"/>
        <v>3442</v>
      </c>
      <c r="BE3057" s="3">
        <f t="shared" ca="1" si="453"/>
        <v>0.34415000000000001</v>
      </c>
      <c r="BF3057" s="3">
        <f t="shared" ca="1" si="455"/>
        <v>-0.40116316278173481</v>
      </c>
      <c r="BG3057" s="9">
        <f t="shared" ca="1" si="456"/>
        <v>4</v>
      </c>
      <c r="BH3057" s="6">
        <f ca="1">IF(ISNUMBER('Descriptive Stats'!BF3057),'Descriptive Stats'!BF3057,#N/A)</f>
        <v>-0.40116316278173481</v>
      </c>
      <c r="BI3057" s="6">
        <f ca="1">IF(ISNUMBER('Descriptive Stats'!E3057),'Descriptive Stats'!E3057,#N/A)</f>
        <v>4</v>
      </c>
    </row>
    <row r="3058" spans="1:61" ht="14.4" x14ac:dyDescent="0.3">
      <c r="A3058" s="2">
        <f>ROW()</f>
        <v>3058</v>
      </c>
      <c r="B3058" s="56"/>
      <c r="C3058" s="8">
        <f t="shared" ca="1" si="457"/>
        <v>13</v>
      </c>
      <c r="D3058" s="8">
        <f t="shared" ca="1" si="458"/>
        <v>4</v>
      </c>
      <c r="E3058" s="50">
        <f t="shared" ca="1" si="452"/>
        <v>2</v>
      </c>
      <c r="F3058" s="2" t="str">
        <f t="shared" ca="1" si="459"/>
        <v/>
      </c>
      <c r="BD3058" s="49">
        <f t="shared" ca="1" si="454"/>
        <v>2595</v>
      </c>
      <c r="BE3058" s="3">
        <f t="shared" ca="1" si="453"/>
        <v>0.25945000000000001</v>
      </c>
      <c r="BF3058" s="3">
        <f t="shared" ca="1" si="455"/>
        <v>-0.6450419512753276</v>
      </c>
      <c r="BG3058" s="9">
        <f t="shared" ca="1" si="456"/>
        <v>2</v>
      </c>
      <c r="BH3058" s="6">
        <f ca="1">IF(ISNUMBER('Descriptive Stats'!BF3058),'Descriptive Stats'!BF3058,#N/A)</f>
        <v>-0.6450419512753276</v>
      </c>
      <c r="BI3058" s="6">
        <f ca="1">IF(ISNUMBER('Descriptive Stats'!E3058),'Descriptive Stats'!E3058,#N/A)</f>
        <v>2</v>
      </c>
    </row>
    <row r="3059" spans="1:61" ht="14.4" x14ac:dyDescent="0.3">
      <c r="A3059" s="2">
        <f>ROW()</f>
        <v>3059</v>
      </c>
      <c r="B3059" s="56"/>
      <c r="C3059" s="8">
        <f t="shared" ca="1" si="457"/>
        <v>21</v>
      </c>
      <c r="D3059" s="8">
        <f t="shared" ca="1" si="458"/>
        <v>2</v>
      </c>
      <c r="E3059" s="50">
        <f t="shared" ca="1" si="452"/>
        <v>0</v>
      </c>
      <c r="F3059" s="2" t="str">
        <f t="shared" ca="1" si="459"/>
        <v/>
      </c>
      <c r="BD3059" s="49">
        <f t="shared" ca="1" si="454"/>
        <v>815.5</v>
      </c>
      <c r="BE3059" s="3">
        <f t="shared" ca="1" si="453"/>
        <v>8.1500000000000003E-2</v>
      </c>
      <c r="BF3059" s="3">
        <f t="shared" ca="1" si="455"/>
        <v>-1.3950525282585462</v>
      </c>
      <c r="BG3059" s="9">
        <f t="shared" ca="1" si="456"/>
        <v>0</v>
      </c>
      <c r="BH3059" s="6">
        <f ca="1">IF(ISNUMBER('Descriptive Stats'!BF3059),'Descriptive Stats'!BF3059,#N/A)</f>
        <v>-1.3950525282585462</v>
      </c>
      <c r="BI3059" s="6">
        <f ca="1">IF(ISNUMBER('Descriptive Stats'!E3059),'Descriptive Stats'!E3059,#N/A)</f>
        <v>0</v>
      </c>
    </row>
    <row r="3060" spans="1:61" ht="14.4" x14ac:dyDescent="0.3">
      <c r="A3060" s="2">
        <f>ROW()</f>
        <v>3060</v>
      </c>
      <c r="B3060" s="56"/>
      <c r="C3060" s="8">
        <f t="shared" ca="1" si="457"/>
        <v>22</v>
      </c>
      <c r="D3060" s="8">
        <f t="shared" ca="1" si="458"/>
        <v>0</v>
      </c>
      <c r="E3060" s="50">
        <f t="shared" ca="1" si="452"/>
        <v>0</v>
      </c>
      <c r="F3060" s="2" t="str">
        <f t="shared" ca="1" si="459"/>
        <v/>
      </c>
      <c r="BD3060" s="49">
        <f t="shared" ca="1" si="454"/>
        <v>815.5</v>
      </c>
      <c r="BE3060" s="3">
        <f t="shared" ca="1" si="453"/>
        <v>8.1500000000000003E-2</v>
      </c>
      <c r="BF3060" s="3">
        <f t="shared" ca="1" si="455"/>
        <v>-1.3950525282585462</v>
      </c>
      <c r="BG3060" s="9">
        <f t="shared" ca="1" si="456"/>
        <v>0</v>
      </c>
      <c r="BH3060" s="6">
        <f ca="1">IF(ISNUMBER('Descriptive Stats'!BF3060),'Descriptive Stats'!BF3060,#N/A)</f>
        <v>-1.3950525282585462</v>
      </c>
      <c r="BI3060" s="6">
        <f ca="1">IF(ISNUMBER('Descriptive Stats'!E3060),'Descriptive Stats'!E3060,#N/A)</f>
        <v>0</v>
      </c>
    </row>
    <row r="3061" spans="1:61" ht="14.4" x14ac:dyDescent="0.3">
      <c r="A3061" s="2">
        <f>ROW()</f>
        <v>3061</v>
      </c>
      <c r="B3061" s="56"/>
      <c r="C3061" s="8">
        <f t="shared" ca="1" si="457"/>
        <v>11</v>
      </c>
      <c r="D3061" s="8">
        <f t="shared" ca="1" si="458"/>
        <v>0</v>
      </c>
      <c r="E3061" s="50">
        <f t="shared" ca="1" si="452"/>
        <v>2</v>
      </c>
      <c r="F3061" s="2" t="str">
        <f t="shared" ca="1" si="459"/>
        <v/>
      </c>
      <c r="BD3061" s="49">
        <f t="shared" ca="1" si="454"/>
        <v>2595</v>
      </c>
      <c r="BE3061" s="3">
        <f t="shared" ca="1" si="453"/>
        <v>0.25945000000000001</v>
      </c>
      <c r="BF3061" s="3">
        <f t="shared" ca="1" si="455"/>
        <v>-0.6450419512753276</v>
      </c>
      <c r="BG3061" s="9">
        <f t="shared" ca="1" si="456"/>
        <v>2</v>
      </c>
      <c r="BH3061" s="6">
        <f ca="1">IF(ISNUMBER('Descriptive Stats'!BF3061),'Descriptive Stats'!BF3061,#N/A)</f>
        <v>-0.6450419512753276</v>
      </c>
      <c r="BI3061" s="6">
        <f ca="1">IF(ISNUMBER('Descriptive Stats'!E3061),'Descriptive Stats'!E3061,#N/A)</f>
        <v>2</v>
      </c>
    </row>
    <row r="3062" spans="1:61" ht="14.4" x14ac:dyDescent="0.3">
      <c r="A3062" s="2">
        <f>ROW()</f>
        <v>3062</v>
      </c>
      <c r="B3062" s="56"/>
      <c r="C3062" s="8">
        <f t="shared" ca="1" si="457"/>
        <v>21</v>
      </c>
      <c r="D3062" s="8">
        <f t="shared" ca="1" si="458"/>
        <v>2</v>
      </c>
      <c r="E3062" s="50">
        <f t="shared" ca="1" si="452"/>
        <v>0</v>
      </c>
      <c r="F3062" s="2" t="str">
        <f t="shared" ca="1" si="459"/>
        <v/>
      </c>
      <c r="BD3062" s="49">
        <f t="shared" ca="1" si="454"/>
        <v>815.5</v>
      </c>
      <c r="BE3062" s="3">
        <f t="shared" ca="1" si="453"/>
        <v>8.1500000000000003E-2</v>
      </c>
      <c r="BF3062" s="3">
        <f t="shared" ca="1" si="455"/>
        <v>-1.3950525282585462</v>
      </c>
      <c r="BG3062" s="9">
        <f t="shared" ca="1" si="456"/>
        <v>0</v>
      </c>
      <c r="BH3062" s="6">
        <f ca="1">IF(ISNUMBER('Descriptive Stats'!BF3062),'Descriptive Stats'!BF3062,#N/A)</f>
        <v>-1.3950525282585462</v>
      </c>
      <c r="BI3062" s="6">
        <f ca="1">IF(ISNUMBER('Descriptive Stats'!E3062),'Descriptive Stats'!E3062,#N/A)</f>
        <v>0</v>
      </c>
    </row>
    <row r="3063" spans="1:61" ht="14.4" x14ac:dyDescent="0.3">
      <c r="A3063" s="2">
        <f>ROW()</f>
        <v>3063</v>
      </c>
      <c r="B3063" s="56"/>
      <c r="C3063" s="8">
        <f t="shared" ca="1" si="457"/>
        <v>22</v>
      </c>
      <c r="D3063" s="8">
        <f t="shared" ca="1" si="458"/>
        <v>0</v>
      </c>
      <c r="E3063" s="50">
        <f t="shared" ca="1" si="452"/>
        <v>0</v>
      </c>
      <c r="F3063" s="2" t="str">
        <f t="shared" ca="1" si="459"/>
        <v/>
      </c>
      <c r="BD3063" s="49">
        <f t="shared" ca="1" si="454"/>
        <v>815.5</v>
      </c>
      <c r="BE3063" s="3">
        <f t="shared" ca="1" si="453"/>
        <v>8.1500000000000003E-2</v>
      </c>
      <c r="BF3063" s="3">
        <f t="shared" ca="1" si="455"/>
        <v>-1.3950525282585462</v>
      </c>
      <c r="BG3063" s="9">
        <f t="shared" ca="1" si="456"/>
        <v>0</v>
      </c>
      <c r="BH3063" s="6">
        <f ca="1">IF(ISNUMBER('Descriptive Stats'!BF3063),'Descriptive Stats'!BF3063,#N/A)</f>
        <v>-1.3950525282585462</v>
      </c>
      <c r="BI3063" s="6">
        <f ca="1">IF(ISNUMBER('Descriptive Stats'!E3063),'Descriptive Stats'!E3063,#N/A)</f>
        <v>0</v>
      </c>
    </row>
    <row r="3064" spans="1:61" ht="14.4" x14ac:dyDescent="0.3">
      <c r="A3064" s="2">
        <f>ROW()</f>
        <v>3064</v>
      </c>
      <c r="B3064" s="56"/>
      <c r="C3064" s="8">
        <f t="shared" ca="1" si="457"/>
        <v>22</v>
      </c>
      <c r="D3064" s="8">
        <f t="shared" ca="1" si="458"/>
        <v>0</v>
      </c>
      <c r="E3064" s="50">
        <f t="shared" ca="1" si="452"/>
        <v>2</v>
      </c>
      <c r="F3064" s="2" t="str">
        <f t="shared" ca="1" si="459"/>
        <v/>
      </c>
      <c r="BD3064" s="49">
        <f t="shared" ca="1" si="454"/>
        <v>2595</v>
      </c>
      <c r="BE3064" s="3">
        <f t="shared" ca="1" si="453"/>
        <v>0.25945000000000001</v>
      </c>
      <c r="BF3064" s="3">
        <f t="shared" ca="1" si="455"/>
        <v>-0.6450419512753276</v>
      </c>
      <c r="BG3064" s="9">
        <f t="shared" ca="1" si="456"/>
        <v>2</v>
      </c>
      <c r="BH3064" s="6">
        <f ca="1">IF(ISNUMBER('Descriptive Stats'!BF3064),'Descriptive Stats'!BF3064,#N/A)</f>
        <v>-0.6450419512753276</v>
      </c>
      <c r="BI3064" s="6">
        <f ca="1">IF(ISNUMBER('Descriptive Stats'!E3064),'Descriptive Stats'!E3064,#N/A)</f>
        <v>2</v>
      </c>
    </row>
    <row r="3065" spans="1:61" ht="14.4" x14ac:dyDescent="0.3">
      <c r="A3065" s="2">
        <f>ROW()</f>
        <v>3065</v>
      </c>
      <c r="B3065" s="56"/>
      <c r="C3065" s="8">
        <f t="shared" ca="1" si="457"/>
        <v>3</v>
      </c>
      <c r="D3065" s="8">
        <f t="shared" ca="1" si="458"/>
        <v>2</v>
      </c>
      <c r="E3065" s="50">
        <f t="shared" ca="1" si="452"/>
        <v>6</v>
      </c>
      <c r="F3065" s="2" t="str">
        <f t="shared" ca="1" si="459"/>
        <v/>
      </c>
      <c r="BD3065" s="49">
        <f t="shared" ca="1" si="454"/>
        <v>3900</v>
      </c>
      <c r="BE3065" s="3">
        <f t="shared" ca="1" si="453"/>
        <v>0.38995000000000002</v>
      </c>
      <c r="BF3065" s="3">
        <f t="shared" ca="1" si="455"/>
        <v>-0.2794493539703507</v>
      </c>
      <c r="BG3065" s="9">
        <f t="shared" ca="1" si="456"/>
        <v>6</v>
      </c>
      <c r="BH3065" s="6">
        <f ca="1">IF(ISNUMBER('Descriptive Stats'!BF3065),'Descriptive Stats'!BF3065,#N/A)</f>
        <v>-0.2794493539703507</v>
      </c>
      <c r="BI3065" s="6">
        <f ca="1">IF(ISNUMBER('Descriptive Stats'!E3065),'Descriptive Stats'!E3065,#N/A)</f>
        <v>6</v>
      </c>
    </row>
    <row r="3066" spans="1:61" ht="14.4" x14ac:dyDescent="0.3">
      <c r="A3066" s="2">
        <f>ROW()</f>
        <v>3066</v>
      </c>
      <c r="B3066" s="56"/>
      <c r="C3066" s="8">
        <f t="shared" ca="1" si="457"/>
        <v>2</v>
      </c>
      <c r="D3066" s="8">
        <f t="shared" ca="1" si="458"/>
        <v>6</v>
      </c>
      <c r="E3066" s="50">
        <f t="shared" ca="1" si="452"/>
        <v>15</v>
      </c>
      <c r="F3066" s="2" t="str">
        <f t="shared" ca="1" si="459"/>
        <v/>
      </c>
      <c r="BD3066" s="49">
        <f t="shared" ca="1" si="454"/>
        <v>5051.5</v>
      </c>
      <c r="BE3066" s="3">
        <f t="shared" ca="1" si="453"/>
        <v>0.50509999999999999</v>
      </c>
      <c r="BF3066" s="3">
        <f t="shared" ca="1" si="455"/>
        <v>1.2784152420787677E-2</v>
      </c>
      <c r="BG3066" s="9">
        <f t="shared" ca="1" si="456"/>
        <v>15</v>
      </c>
      <c r="BH3066" s="6">
        <f ca="1">IF(ISNUMBER('Descriptive Stats'!BF3066),'Descriptive Stats'!BF3066,#N/A)</f>
        <v>1.2784152420787677E-2</v>
      </c>
      <c r="BI3066" s="6">
        <f ca="1">IF(ISNUMBER('Descriptive Stats'!E3066),'Descriptive Stats'!E3066,#N/A)</f>
        <v>15</v>
      </c>
    </row>
    <row r="3067" spans="1:61" ht="14.4" x14ac:dyDescent="0.3">
      <c r="A3067" s="2">
        <f>ROW()</f>
        <v>3067</v>
      </c>
      <c r="B3067" s="56"/>
      <c r="C3067" s="8">
        <f t="shared" ca="1" si="457"/>
        <v>24</v>
      </c>
      <c r="D3067" s="8">
        <f t="shared" ca="1" si="458"/>
        <v>15</v>
      </c>
      <c r="E3067" s="50">
        <f t="shared" ca="1" si="452"/>
        <v>6</v>
      </c>
      <c r="F3067" s="2" t="str">
        <f t="shared" ca="1" si="459"/>
        <v/>
      </c>
      <c r="BD3067" s="49">
        <f t="shared" ca="1" si="454"/>
        <v>3900</v>
      </c>
      <c r="BE3067" s="3">
        <f t="shared" ca="1" si="453"/>
        <v>0.38995000000000002</v>
      </c>
      <c r="BF3067" s="3">
        <f t="shared" ca="1" si="455"/>
        <v>-0.2794493539703507</v>
      </c>
      <c r="BG3067" s="9">
        <f t="shared" ca="1" si="456"/>
        <v>6</v>
      </c>
      <c r="BH3067" s="6">
        <f ca="1">IF(ISNUMBER('Descriptive Stats'!BF3067),'Descriptive Stats'!BF3067,#N/A)</f>
        <v>-0.2794493539703507</v>
      </c>
      <c r="BI3067" s="6">
        <f ca="1">IF(ISNUMBER('Descriptive Stats'!E3067),'Descriptive Stats'!E3067,#N/A)</f>
        <v>6</v>
      </c>
    </row>
    <row r="3068" spans="1:61" ht="14.4" x14ac:dyDescent="0.3">
      <c r="A3068" s="2">
        <f>ROW()</f>
        <v>3068</v>
      </c>
      <c r="B3068" s="56"/>
      <c r="C3068" s="8">
        <f t="shared" ca="1" si="457"/>
        <v>16</v>
      </c>
      <c r="D3068" s="8">
        <f t="shared" ca="1" si="458"/>
        <v>6</v>
      </c>
      <c r="E3068" s="50">
        <f t="shared" ca="1" si="452"/>
        <v>0</v>
      </c>
      <c r="F3068" s="2" t="str">
        <f t="shared" ca="1" si="459"/>
        <v/>
      </c>
      <c r="BD3068" s="49">
        <f t="shared" ca="1" si="454"/>
        <v>815.5</v>
      </c>
      <c r="BE3068" s="3">
        <f t="shared" ca="1" si="453"/>
        <v>8.1500000000000003E-2</v>
      </c>
      <c r="BF3068" s="3">
        <f t="shared" ca="1" si="455"/>
        <v>-1.3950525282585462</v>
      </c>
      <c r="BG3068" s="9">
        <f t="shared" ca="1" si="456"/>
        <v>0</v>
      </c>
      <c r="BH3068" s="6">
        <f ca="1">IF(ISNUMBER('Descriptive Stats'!BF3068),'Descriptive Stats'!BF3068,#N/A)</f>
        <v>-1.3950525282585462</v>
      </c>
      <c r="BI3068" s="6">
        <f ca="1">IF(ISNUMBER('Descriptive Stats'!E3068),'Descriptive Stats'!E3068,#N/A)</f>
        <v>0</v>
      </c>
    </row>
    <row r="3069" spans="1:61" ht="14.4" x14ac:dyDescent="0.3">
      <c r="A3069" s="2">
        <f>ROW()</f>
        <v>3069</v>
      </c>
      <c r="B3069" s="56"/>
      <c r="C3069" s="8">
        <f t="shared" ca="1" si="457"/>
        <v>18</v>
      </c>
      <c r="D3069" s="8">
        <f t="shared" ca="1" si="458"/>
        <v>0</v>
      </c>
      <c r="E3069" s="50">
        <f t="shared" ca="1" si="452"/>
        <v>6</v>
      </c>
      <c r="F3069" s="2" t="str">
        <f t="shared" ca="1" si="459"/>
        <v/>
      </c>
      <c r="BD3069" s="49">
        <f t="shared" ca="1" si="454"/>
        <v>3900</v>
      </c>
      <c r="BE3069" s="3">
        <f t="shared" ca="1" si="453"/>
        <v>0.38995000000000002</v>
      </c>
      <c r="BF3069" s="3">
        <f t="shared" ca="1" si="455"/>
        <v>-0.2794493539703507</v>
      </c>
      <c r="BG3069" s="9">
        <f t="shared" ca="1" si="456"/>
        <v>6</v>
      </c>
      <c r="BH3069" s="6">
        <f ca="1">IF(ISNUMBER('Descriptive Stats'!BF3069),'Descriptive Stats'!BF3069,#N/A)</f>
        <v>-0.2794493539703507</v>
      </c>
      <c r="BI3069" s="6">
        <f ca="1">IF(ISNUMBER('Descriptive Stats'!E3069),'Descriptive Stats'!E3069,#N/A)</f>
        <v>6</v>
      </c>
    </row>
    <row r="3070" spans="1:61" ht="14.4" x14ac:dyDescent="0.3">
      <c r="A3070" s="2">
        <f>ROW()</f>
        <v>3070</v>
      </c>
      <c r="B3070" s="56"/>
      <c r="C3070" s="8">
        <f t="shared" ca="1" si="457"/>
        <v>2</v>
      </c>
      <c r="D3070" s="8">
        <f t="shared" ca="1" si="458"/>
        <v>6</v>
      </c>
      <c r="E3070" s="50">
        <f t="shared" ca="1" si="452"/>
        <v>6</v>
      </c>
      <c r="F3070" s="2" t="str">
        <f t="shared" ca="1" si="459"/>
        <v/>
      </c>
      <c r="BD3070" s="49">
        <f t="shared" ca="1" si="454"/>
        <v>3900</v>
      </c>
      <c r="BE3070" s="3">
        <f t="shared" ca="1" si="453"/>
        <v>0.38995000000000002</v>
      </c>
      <c r="BF3070" s="3">
        <f t="shared" ca="1" si="455"/>
        <v>-0.2794493539703507</v>
      </c>
      <c r="BG3070" s="9">
        <f t="shared" ca="1" si="456"/>
        <v>6</v>
      </c>
      <c r="BH3070" s="6">
        <f ca="1">IF(ISNUMBER('Descriptive Stats'!BF3070),'Descriptive Stats'!BF3070,#N/A)</f>
        <v>-0.2794493539703507</v>
      </c>
      <c r="BI3070" s="6">
        <f ca="1">IF(ISNUMBER('Descriptive Stats'!E3070),'Descriptive Stats'!E3070,#N/A)</f>
        <v>6</v>
      </c>
    </row>
    <row r="3071" spans="1:61" ht="14.4" x14ac:dyDescent="0.3">
      <c r="A3071" s="2">
        <f>ROW()</f>
        <v>3071</v>
      </c>
      <c r="B3071" s="56"/>
      <c r="C3071" s="8">
        <f t="shared" ca="1" si="457"/>
        <v>16</v>
      </c>
      <c r="D3071" s="8">
        <f t="shared" ca="1" si="458"/>
        <v>6</v>
      </c>
      <c r="E3071" s="50">
        <f t="shared" ca="1" si="452"/>
        <v>1</v>
      </c>
      <c r="F3071" s="2" t="str">
        <f t="shared" ca="1" si="459"/>
        <v/>
      </c>
      <c r="BD3071" s="49">
        <f t="shared" ca="1" si="454"/>
        <v>1871</v>
      </c>
      <c r="BE3071" s="3">
        <f t="shared" ca="1" si="453"/>
        <v>0.18704999999999999</v>
      </c>
      <c r="BF3071" s="3">
        <f t="shared" ca="1" si="455"/>
        <v>-0.88881967520906158</v>
      </c>
      <c r="BG3071" s="9">
        <f t="shared" ca="1" si="456"/>
        <v>1</v>
      </c>
      <c r="BH3071" s="6">
        <f ca="1">IF(ISNUMBER('Descriptive Stats'!BF3071),'Descriptive Stats'!BF3071,#N/A)</f>
        <v>-0.88881967520906158</v>
      </c>
      <c r="BI3071" s="6">
        <f ca="1">IF(ISNUMBER('Descriptive Stats'!E3071),'Descriptive Stats'!E3071,#N/A)</f>
        <v>1</v>
      </c>
    </row>
    <row r="3072" spans="1:61" ht="14.4" x14ac:dyDescent="0.3">
      <c r="A3072" s="2">
        <f>ROW()</f>
        <v>3072</v>
      </c>
      <c r="B3072" s="56"/>
      <c r="C3072" s="8">
        <f t="shared" ca="1" si="457"/>
        <v>12</v>
      </c>
      <c r="D3072" s="8">
        <f t="shared" ca="1" si="458"/>
        <v>1</v>
      </c>
      <c r="E3072" s="50">
        <f t="shared" ca="1" si="452"/>
        <v>6</v>
      </c>
      <c r="F3072" s="2" t="str">
        <f t="shared" ca="1" si="459"/>
        <v/>
      </c>
      <c r="BD3072" s="49">
        <f t="shared" ca="1" si="454"/>
        <v>3900</v>
      </c>
      <c r="BE3072" s="3">
        <f t="shared" ca="1" si="453"/>
        <v>0.38995000000000002</v>
      </c>
      <c r="BF3072" s="3">
        <f t="shared" ca="1" si="455"/>
        <v>-0.2794493539703507</v>
      </c>
      <c r="BG3072" s="9">
        <f t="shared" ca="1" si="456"/>
        <v>6</v>
      </c>
      <c r="BH3072" s="6">
        <f ca="1">IF(ISNUMBER('Descriptive Stats'!BF3072),'Descriptive Stats'!BF3072,#N/A)</f>
        <v>-0.2794493539703507</v>
      </c>
      <c r="BI3072" s="6">
        <f ca="1">IF(ISNUMBER('Descriptive Stats'!E3072),'Descriptive Stats'!E3072,#N/A)</f>
        <v>6</v>
      </c>
    </row>
    <row r="3073" spans="1:61" ht="14.4" x14ac:dyDescent="0.3">
      <c r="A3073" s="2">
        <f>ROW()</f>
        <v>3073</v>
      </c>
      <c r="B3073" s="56"/>
      <c r="C3073" s="8">
        <f t="shared" ca="1" si="457"/>
        <v>16</v>
      </c>
      <c r="D3073" s="8">
        <f t="shared" ca="1" si="458"/>
        <v>6</v>
      </c>
      <c r="E3073" s="50">
        <f t="shared" ca="1" si="452"/>
        <v>1</v>
      </c>
      <c r="F3073" s="2" t="str">
        <f t="shared" ca="1" si="459"/>
        <v/>
      </c>
      <c r="BD3073" s="49">
        <f t="shared" ca="1" si="454"/>
        <v>1871</v>
      </c>
      <c r="BE3073" s="3">
        <f t="shared" ca="1" si="453"/>
        <v>0.18704999999999999</v>
      </c>
      <c r="BF3073" s="3">
        <f t="shared" ca="1" si="455"/>
        <v>-0.88881967520906158</v>
      </c>
      <c r="BG3073" s="9">
        <f t="shared" ca="1" si="456"/>
        <v>1</v>
      </c>
      <c r="BH3073" s="6">
        <f ca="1">IF(ISNUMBER('Descriptive Stats'!BF3073),'Descriptive Stats'!BF3073,#N/A)</f>
        <v>-0.88881967520906158</v>
      </c>
      <c r="BI3073" s="6">
        <f ca="1">IF(ISNUMBER('Descriptive Stats'!E3073),'Descriptive Stats'!E3073,#N/A)</f>
        <v>1</v>
      </c>
    </row>
    <row r="3074" spans="1:61" ht="14.4" x14ac:dyDescent="0.3">
      <c r="A3074" s="2">
        <f>ROW()</f>
        <v>3074</v>
      </c>
      <c r="B3074" s="56"/>
      <c r="C3074" s="8">
        <f t="shared" ca="1" si="457"/>
        <v>12</v>
      </c>
      <c r="D3074" s="8">
        <f t="shared" ca="1" si="458"/>
        <v>1</v>
      </c>
      <c r="E3074" s="50">
        <f t="shared" ca="1" si="452"/>
        <v>0</v>
      </c>
      <c r="F3074" s="2" t="str">
        <f t="shared" ca="1" si="459"/>
        <v/>
      </c>
      <c r="BD3074" s="49">
        <f t="shared" ca="1" si="454"/>
        <v>815.5</v>
      </c>
      <c r="BE3074" s="3">
        <f t="shared" ca="1" si="453"/>
        <v>8.1500000000000003E-2</v>
      </c>
      <c r="BF3074" s="3">
        <f t="shared" ca="1" si="455"/>
        <v>-1.3950525282585462</v>
      </c>
      <c r="BG3074" s="9">
        <f t="shared" ca="1" si="456"/>
        <v>0</v>
      </c>
      <c r="BH3074" s="6">
        <f ca="1">IF(ISNUMBER('Descriptive Stats'!BF3074),'Descriptive Stats'!BF3074,#N/A)</f>
        <v>-1.3950525282585462</v>
      </c>
      <c r="BI3074" s="6">
        <f ca="1">IF(ISNUMBER('Descriptive Stats'!E3074),'Descriptive Stats'!E3074,#N/A)</f>
        <v>0</v>
      </c>
    </row>
    <row r="3075" spans="1:61" ht="14.4" x14ac:dyDescent="0.3">
      <c r="A3075" s="2">
        <f>ROW()</f>
        <v>3075</v>
      </c>
      <c r="B3075" s="56"/>
      <c r="C3075" s="8">
        <f t="shared" ca="1" si="457"/>
        <v>22</v>
      </c>
      <c r="D3075" s="8">
        <f t="shared" ca="1" si="458"/>
        <v>0</v>
      </c>
      <c r="E3075" s="50">
        <f t="shared" ref="E3075:E3138" ca="1" si="460">IF(0=MOD(ROW(),$J$1),AVERAGE(OFFSET($D$2,ROW()-$J$1,0,$J$1,1)),"")</f>
        <v>3</v>
      </c>
      <c r="F3075" s="2" t="str">
        <f t="shared" ca="1" si="459"/>
        <v/>
      </c>
      <c r="BD3075" s="49">
        <f t="shared" ca="1" si="454"/>
        <v>3200</v>
      </c>
      <c r="BE3075" s="3">
        <f t="shared" ca="1" si="453"/>
        <v>0.31995000000000001</v>
      </c>
      <c r="BF3075" s="3">
        <f t="shared" ca="1" si="455"/>
        <v>-0.46783862043457014</v>
      </c>
      <c r="BG3075" s="9">
        <f t="shared" ca="1" si="456"/>
        <v>3</v>
      </c>
      <c r="BH3075" s="6">
        <f ca="1">IF(ISNUMBER('Descriptive Stats'!BF3075),'Descriptive Stats'!BF3075,#N/A)</f>
        <v>-0.46783862043457014</v>
      </c>
      <c r="BI3075" s="6">
        <f ca="1">IF(ISNUMBER('Descriptive Stats'!E3075),'Descriptive Stats'!E3075,#N/A)</f>
        <v>3</v>
      </c>
    </row>
    <row r="3076" spans="1:61" ht="14.4" x14ac:dyDescent="0.3">
      <c r="A3076" s="2">
        <f>ROW()</f>
        <v>3076</v>
      </c>
      <c r="B3076" s="56"/>
      <c r="C3076" s="8">
        <f t="shared" ca="1" si="457"/>
        <v>10</v>
      </c>
      <c r="D3076" s="8">
        <f t="shared" ca="1" si="458"/>
        <v>3</v>
      </c>
      <c r="E3076" s="50">
        <f t="shared" ca="1" si="460"/>
        <v>2</v>
      </c>
      <c r="F3076" s="2" t="str">
        <f t="shared" ca="1" si="459"/>
        <v/>
      </c>
      <c r="BD3076" s="49">
        <f t="shared" ca="1" si="454"/>
        <v>2595</v>
      </c>
      <c r="BE3076" s="3">
        <f t="shared" ca="1" si="453"/>
        <v>0.25945000000000001</v>
      </c>
      <c r="BF3076" s="3">
        <f t="shared" ca="1" si="455"/>
        <v>-0.6450419512753276</v>
      </c>
      <c r="BG3076" s="9">
        <f t="shared" ca="1" si="456"/>
        <v>2</v>
      </c>
      <c r="BH3076" s="6">
        <f ca="1">IF(ISNUMBER('Descriptive Stats'!BF3076),'Descriptive Stats'!BF3076,#N/A)</f>
        <v>-0.6450419512753276</v>
      </c>
      <c r="BI3076" s="6">
        <f ca="1">IF(ISNUMBER('Descriptive Stats'!E3076),'Descriptive Stats'!E3076,#N/A)</f>
        <v>2</v>
      </c>
    </row>
    <row r="3077" spans="1:61" ht="14.4" x14ac:dyDescent="0.3">
      <c r="A3077" s="2">
        <f>ROW()</f>
        <v>3077</v>
      </c>
      <c r="B3077" s="56"/>
      <c r="C3077" s="8">
        <f t="shared" ca="1" si="457"/>
        <v>3</v>
      </c>
      <c r="D3077" s="8">
        <f t="shared" ca="1" si="458"/>
        <v>2</v>
      </c>
      <c r="E3077" s="50">
        <f t="shared" ca="1" si="460"/>
        <v>0</v>
      </c>
      <c r="F3077" s="2" t="str">
        <f t="shared" ca="1" si="459"/>
        <v/>
      </c>
      <c r="BD3077" s="49">
        <f t="shared" ca="1" si="454"/>
        <v>815.5</v>
      </c>
      <c r="BE3077" s="3">
        <f t="shared" ca="1" si="453"/>
        <v>8.1500000000000003E-2</v>
      </c>
      <c r="BF3077" s="3">
        <f t="shared" ca="1" si="455"/>
        <v>-1.3950525282585462</v>
      </c>
      <c r="BG3077" s="9">
        <f t="shared" ca="1" si="456"/>
        <v>0</v>
      </c>
      <c r="BH3077" s="6">
        <f ca="1">IF(ISNUMBER('Descriptive Stats'!BF3077),'Descriptive Stats'!BF3077,#N/A)</f>
        <v>-1.3950525282585462</v>
      </c>
      <c r="BI3077" s="6">
        <f ca="1">IF(ISNUMBER('Descriptive Stats'!E3077),'Descriptive Stats'!E3077,#N/A)</f>
        <v>0</v>
      </c>
    </row>
    <row r="3078" spans="1:61" ht="14.4" x14ac:dyDescent="0.3">
      <c r="A3078" s="2">
        <f>ROW()</f>
        <v>3078</v>
      </c>
      <c r="B3078" s="56"/>
      <c r="C3078" s="8">
        <f t="shared" ca="1" si="457"/>
        <v>18</v>
      </c>
      <c r="D3078" s="8">
        <f t="shared" ca="1" si="458"/>
        <v>0</v>
      </c>
      <c r="E3078" s="50">
        <f t="shared" ca="1" si="460"/>
        <v>1</v>
      </c>
      <c r="F3078" s="2" t="str">
        <f t="shared" ca="1" si="459"/>
        <v/>
      </c>
      <c r="BD3078" s="49">
        <f t="shared" ca="1" si="454"/>
        <v>1871</v>
      </c>
      <c r="BE3078" s="3">
        <f t="shared" ca="1" si="453"/>
        <v>0.18704999999999999</v>
      </c>
      <c r="BF3078" s="3">
        <f t="shared" ca="1" si="455"/>
        <v>-0.88881967520906158</v>
      </c>
      <c r="BG3078" s="9">
        <f t="shared" ca="1" si="456"/>
        <v>1</v>
      </c>
      <c r="BH3078" s="6">
        <f ca="1">IF(ISNUMBER('Descriptive Stats'!BF3078),'Descriptive Stats'!BF3078,#N/A)</f>
        <v>-0.88881967520906158</v>
      </c>
      <c r="BI3078" s="6">
        <f ca="1">IF(ISNUMBER('Descriptive Stats'!E3078),'Descriptive Stats'!E3078,#N/A)</f>
        <v>1</v>
      </c>
    </row>
    <row r="3079" spans="1:61" ht="14.4" x14ac:dyDescent="0.3">
      <c r="A3079" s="2">
        <f>ROW()</f>
        <v>3079</v>
      </c>
      <c r="B3079" s="56"/>
      <c r="C3079" s="8">
        <f t="shared" ca="1" si="457"/>
        <v>12</v>
      </c>
      <c r="D3079" s="8">
        <f t="shared" ca="1" si="458"/>
        <v>1</v>
      </c>
      <c r="E3079" s="50">
        <f t="shared" ca="1" si="460"/>
        <v>0</v>
      </c>
      <c r="F3079" s="2" t="str">
        <f t="shared" ca="1" si="459"/>
        <v/>
      </c>
      <c r="BD3079" s="49">
        <f t="shared" ca="1" si="454"/>
        <v>815.5</v>
      </c>
      <c r="BE3079" s="3">
        <f t="shared" ref="BE3079:BE3142" ca="1" si="461">IF(ISNUMBER(BD3079),(BD3079-0.5)/$BK$4,"")</f>
        <v>8.1500000000000003E-2</v>
      </c>
      <c r="BF3079" s="3">
        <f t="shared" ca="1" si="455"/>
        <v>-1.3950525282585462</v>
      </c>
      <c r="BG3079" s="9">
        <f t="shared" ca="1" si="456"/>
        <v>0</v>
      </c>
      <c r="BH3079" s="6">
        <f ca="1">IF(ISNUMBER('Descriptive Stats'!BF3079),'Descriptive Stats'!BF3079,#N/A)</f>
        <v>-1.3950525282585462</v>
      </c>
      <c r="BI3079" s="6">
        <f ca="1">IF(ISNUMBER('Descriptive Stats'!E3079),'Descriptive Stats'!E3079,#N/A)</f>
        <v>0</v>
      </c>
    </row>
    <row r="3080" spans="1:61" ht="14.4" x14ac:dyDescent="0.3">
      <c r="A3080" s="2">
        <f>ROW()</f>
        <v>3080</v>
      </c>
      <c r="B3080" s="56"/>
      <c r="C3080" s="8">
        <f t="shared" ca="1" si="457"/>
        <v>11</v>
      </c>
      <c r="D3080" s="8">
        <f t="shared" ca="1" si="458"/>
        <v>0</v>
      </c>
      <c r="E3080" s="50">
        <f t="shared" ca="1" si="460"/>
        <v>0</v>
      </c>
      <c r="F3080" s="2" t="str">
        <f t="shared" ca="1" si="459"/>
        <v/>
      </c>
      <c r="BD3080" s="49">
        <f t="shared" ref="BD3080:BD3143" ca="1" si="462">IF(ISNUMBER(BG3080),_xlfn.RANK.AVG(BG3080,$BG$2:$BG$5414,1),"")</f>
        <v>815.5</v>
      </c>
      <c r="BE3080" s="3">
        <f t="shared" ca="1" si="461"/>
        <v>8.1500000000000003E-2</v>
      </c>
      <c r="BF3080" s="3">
        <f t="shared" ca="1" si="455"/>
        <v>-1.3950525282585462</v>
      </c>
      <c r="BG3080" s="9">
        <f t="shared" ca="1" si="456"/>
        <v>0</v>
      </c>
      <c r="BH3080" s="6">
        <f ca="1">IF(ISNUMBER('Descriptive Stats'!BF3080),'Descriptive Stats'!BF3080,#N/A)</f>
        <v>-1.3950525282585462</v>
      </c>
      <c r="BI3080" s="6">
        <f ca="1">IF(ISNUMBER('Descriptive Stats'!E3080),'Descriptive Stats'!E3080,#N/A)</f>
        <v>0</v>
      </c>
    </row>
    <row r="3081" spans="1:61" ht="14.4" x14ac:dyDescent="0.3">
      <c r="A3081" s="2">
        <f>ROW()</f>
        <v>3081</v>
      </c>
      <c r="B3081" s="56"/>
      <c r="C3081" s="8">
        <f t="shared" ca="1" si="457"/>
        <v>14</v>
      </c>
      <c r="D3081" s="8">
        <f t="shared" ca="1" si="458"/>
        <v>0</v>
      </c>
      <c r="E3081" s="50">
        <f t="shared" ca="1" si="460"/>
        <v>2</v>
      </c>
      <c r="F3081" s="2" t="str">
        <f t="shared" ca="1" si="459"/>
        <v/>
      </c>
      <c r="BD3081" s="49">
        <f t="shared" ca="1" si="462"/>
        <v>2595</v>
      </c>
      <c r="BE3081" s="3">
        <f t="shared" ca="1" si="461"/>
        <v>0.25945000000000001</v>
      </c>
      <c r="BF3081" s="3">
        <f t="shared" ref="BF3081:BF3144" ca="1" si="463">IF(ISNUMBER(BE3081),_xlfn.NORM.INV(BE3081,0,1),"")</f>
        <v>-0.6450419512753276</v>
      </c>
      <c r="BG3081" s="9">
        <f t="shared" ref="BG3081:BG3144" ca="1" si="464">IF(ISNUMBER(E3081),E3081,"")</f>
        <v>2</v>
      </c>
      <c r="BH3081" s="6">
        <f ca="1">IF(ISNUMBER('Descriptive Stats'!BF3081),'Descriptive Stats'!BF3081,#N/A)</f>
        <v>-0.6450419512753276</v>
      </c>
      <c r="BI3081" s="6">
        <f ca="1">IF(ISNUMBER('Descriptive Stats'!E3081),'Descriptive Stats'!E3081,#N/A)</f>
        <v>2</v>
      </c>
    </row>
    <row r="3082" spans="1:61" ht="14.4" x14ac:dyDescent="0.3">
      <c r="A3082" s="2">
        <f>ROW()</f>
        <v>3082</v>
      </c>
      <c r="B3082" s="56"/>
      <c r="C3082" s="8">
        <f t="shared" ca="1" si="457"/>
        <v>17</v>
      </c>
      <c r="D3082" s="8">
        <f t="shared" ca="1" si="458"/>
        <v>2</v>
      </c>
      <c r="E3082" s="50">
        <f t="shared" ca="1" si="460"/>
        <v>0</v>
      </c>
      <c r="F3082" s="2" t="str">
        <f t="shared" ca="1" si="459"/>
        <v/>
      </c>
      <c r="BD3082" s="49">
        <f t="shared" ca="1" si="462"/>
        <v>815.5</v>
      </c>
      <c r="BE3082" s="3">
        <f t="shared" ca="1" si="461"/>
        <v>8.1500000000000003E-2</v>
      </c>
      <c r="BF3082" s="3">
        <f t="shared" ca="1" si="463"/>
        <v>-1.3950525282585462</v>
      </c>
      <c r="BG3082" s="9">
        <f t="shared" ca="1" si="464"/>
        <v>0</v>
      </c>
      <c r="BH3082" s="6">
        <f ca="1">IF(ISNUMBER('Descriptive Stats'!BF3082),'Descriptive Stats'!BF3082,#N/A)</f>
        <v>-1.3950525282585462</v>
      </c>
      <c r="BI3082" s="6">
        <f ca="1">IF(ISNUMBER('Descriptive Stats'!E3082),'Descriptive Stats'!E3082,#N/A)</f>
        <v>0</v>
      </c>
    </row>
    <row r="3083" spans="1:61" ht="14.4" x14ac:dyDescent="0.3">
      <c r="A3083" s="2">
        <f>ROW()</f>
        <v>3083</v>
      </c>
      <c r="B3083" s="56"/>
      <c r="C3083" s="8">
        <f t="shared" ca="1" si="457"/>
        <v>18</v>
      </c>
      <c r="D3083" s="8">
        <f t="shared" ca="1" si="458"/>
        <v>0</v>
      </c>
      <c r="E3083" s="50">
        <f t="shared" ca="1" si="460"/>
        <v>0</v>
      </c>
      <c r="F3083" s="2" t="str">
        <f t="shared" ca="1" si="459"/>
        <v/>
      </c>
      <c r="BD3083" s="49">
        <f t="shared" ca="1" si="462"/>
        <v>815.5</v>
      </c>
      <c r="BE3083" s="3">
        <f t="shared" ca="1" si="461"/>
        <v>8.1500000000000003E-2</v>
      </c>
      <c r="BF3083" s="3">
        <f t="shared" ca="1" si="463"/>
        <v>-1.3950525282585462</v>
      </c>
      <c r="BG3083" s="9">
        <f t="shared" ca="1" si="464"/>
        <v>0</v>
      </c>
      <c r="BH3083" s="6">
        <f ca="1">IF(ISNUMBER('Descriptive Stats'!BF3083),'Descriptive Stats'!BF3083,#N/A)</f>
        <v>-1.3950525282585462</v>
      </c>
      <c r="BI3083" s="6">
        <f ca="1">IF(ISNUMBER('Descriptive Stats'!E3083),'Descriptive Stats'!E3083,#N/A)</f>
        <v>0</v>
      </c>
    </row>
    <row r="3084" spans="1:61" ht="14.4" x14ac:dyDescent="0.3">
      <c r="A3084" s="2">
        <f>ROW()</f>
        <v>3084</v>
      </c>
      <c r="B3084" s="56"/>
      <c r="C3084" s="8">
        <f t="shared" ca="1" si="457"/>
        <v>20</v>
      </c>
      <c r="D3084" s="8">
        <f t="shared" ca="1" si="458"/>
        <v>0</v>
      </c>
      <c r="E3084" s="50">
        <f t="shared" ca="1" si="460"/>
        <v>2</v>
      </c>
      <c r="F3084" s="2" t="str">
        <f t="shared" ca="1" si="459"/>
        <v/>
      </c>
      <c r="BD3084" s="49">
        <f t="shared" ca="1" si="462"/>
        <v>2595</v>
      </c>
      <c r="BE3084" s="3">
        <f t="shared" ca="1" si="461"/>
        <v>0.25945000000000001</v>
      </c>
      <c r="BF3084" s="3">
        <f t="shared" ca="1" si="463"/>
        <v>-0.6450419512753276</v>
      </c>
      <c r="BG3084" s="9">
        <f t="shared" ca="1" si="464"/>
        <v>2</v>
      </c>
      <c r="BH3084" s="6">
        <f ca="1">IF(ISNUMBER('Descriptive Stats'!BF3084),'Descriptive Stats'!BF3084,#N/A)</f>
        <v>-0.6450419512753276</v>
      </c>
      <c r="BI3084" s="6">
        <f ca="1">IF(ISNUMBER('Descriptive Stats'!E3084),'Descriptive Stats'!E3084,#N/A)</f>
        <v>2</v>
      </c>
    </row>
    <row r="3085" spans="1:61" ht="14.4" x14ac:dyDescent="0.3">
      <c r="A3085" s="2">
        <f>ROW()</f>
        <v>3085</v>
      </c>
      <c r="B3085" s="56"/>
      <c r="C3085" s="8">
        <f t="shared" ca="1" si="457"/>
        <v>21</v>
      </c>
      <c r="D3085" s="8">
        <f t="shared" ca="1" si="458"/>
        <v>2</v>
      </c>
      <c r="E3085" s="50">
        <f t="shared" ca="1" si="460"/>
        <v>3</v>
      </c>
      <c r="F3085" s="2" t="str">
        <f t="shared" ca="1" si="459"/>
        <v/>
      </c>
      <c r="BD3085" s="49">
        <f t="shared" ca="1" si="462"/>
        <v>3200</v>
      </c>
      <c r="BE3085" s="3">
        <f t="shared" ca="1" si="461"/>
        <v>0.31995000000000001</v>
      </c>
      <c r="BF3085" s="3">
        <f t="shared" ca="1" si="463"/>
        <v>-0.46783862043457014</v>
      </c>
      <c r="BG3085" s="9">
        <f t="shared" ca="1" si="464"/>
        <v>3</v>
      </c>
      <c r="BH3085" s="6">
        <f ca="1">IF(ISNUMBER('Descriptive Stats'!BF3085),'Descriptive Stats'!BF3085,#N/A)</f>
        <v>-0.46783862043457014</v>
      </c>
      <c r="BI3085" s="6">
        <f ca="1">IF(ISNUMBER('Descriptive Stats'!E3085),'Descriptive Stats'!E3085,#N/A)</f>
        <v>3</v>
      </c>
    </row>
    <row r="3086" spans="1:61" ht="14.4" x14ac:dyDescent="0.3">
      <c r="A3086" s="2">
        <f>ROW()</f>
        <v>3086</v>
      </c>
      <c r="B3086" s="56"/>
      <c r="C3086" s="8">
        <f t="shared" ca="1" si="457"/>
        <v>10</v>
      </c>
      <c r="D3086" s="8">
        <f t="shared" ca="1" si="458"/>
        <v>3</v>
      </c>
      <c r="E3086" s="50">
        <f t="shared" ca="1" si="460"/>
        <v>7</v>
      </c>
      <c r="F3086" s="2" t="str">
        <f t="shared" ca="1" si="459"/>
        <v/>
      </c>
      <c r="BD3086" s="49">
        <f t="shared" ca="1" si="462"/>
        <v>4473.5</v>
      </c>
      <c r="BE3086" s="3">
        <f t="shared" ca="1" si="461"/>
        <v>0.44729999999999998</v>
      </c>
      <c r="BF3086" s="3">
        <f t="shared" ca="1" si="463"/>
        <v>-0.13248586824472414</v>
      </c>
      <c r="BG3086" s="9">
        <f t="shared" ca="1" si="464"/>
        <v>7</v>
      </c>
      <c r="BH3086" s="6">
        <f ca="1">IF(ISNUMBER('Descriptive Stats'!BF3086),'Descriptive Stats'!BF3086,#N/A)</f>
        <v>-0.13248586824472414</v>
      </c>
      <c r="BI3086" s="6">
        <f ca="1">IF(ISNUMBER('Descriptive Stats'!E3086),'Descriptive Stats'!E3086,#N/A)</f>
        <v>7</v>
      </c>
    </row>
    <row r="3087" spans="1:61" ht="14.4" x14ac:dyDescent="0.3">
      <c r="A3087" s="2">
        <f>ROW()</f>
        <v>3087</v>
      </c>
      <c r="B3087" s="56"/>
      <c r="C3087" s="8">
        <f t="shared" ca="1" si="457"/>
        <v>19</v>
      </c>
      <c r="D3087" s="8">
        <f t="shared" ca="1" si="458"/>
        <v>7</v>
      </c>
      <c r="E3087" s="50">
        <f t="shared" ca="1" si="460"/>
        <v>3</v>
      </c>
      <c r="F3087" s="2" t="str">
        <f t="shared" ca="1" si="459"/>
        <v/>
      </c>
      <c r="BD3087" s="49">
        <f t="shared" ca="1" si="462"/>
        <v>3200</v>
      </c>
      <c r="BE3087" s="3">
        <f t="shared" ca="1" si="461"/>
        <v>0.31995000000000001</v>
      </c>
      <c r="BF3087" s="3">
        <f t="shared" ca="1" si="463"/>
        <v>-0.46783862043457014</v>
      </c>
      <c r="BG3087" s="9">
        <f t="shared" ca="1" si="464"/>
        <v>3</v>
      </c>
      <c r="BH3087" s="6">
        <f ca="1">IF(ISNUMBER('Descriptive Stats'!BF3087),'Descriptive Stats'!BF3087,#N/A)</f>
        <v>-0.46783862043457014</v>
      </c>
      <c r="BI3087" s="6">
        <f ca="1">IF(ISNUMBER('Descriptive Stats'!E3087),'Descriptive Stats'!E3087,#N/A)</f>
        <v>3</v>
      </c>
    </row>
    <row r="3088" spans="1:61" ht="14.4" x14ac:dyDescent="0.3">
      <c r="A3088" s="2">
        <f>ROW()</f>
        <v>3088</v>
      </c>
      <c r="B3088" s="56"/>
      <c r="C3088" s="8">
        <f t="shared" ca="1" si="457"/>
        <v>10</v>
      </c>
      <c r="D3088" s="8">
        <f t="shared" ca="1" si="458"/>
        <v>3</v>
      </c>
      <c r="E3088" s="50">
        <f t="shared" ca="1" si="460"/>
        <v>3</v>
      </c>
      <c r="F3088" s="2" t="str">
        <f t="shared" ca="1" si="459"/>
        <v/>
      </c>
      <c r="BD3088" s="49">
        <f t="shared" ca="1" si="462"/>
        <v>3200</v>
      </c>
      <c r="BE3088" s="3">
        <f t="shared" ca="1" si="461"/>
        <v>0.31995000000000001</v>
      </c>
      <c r="BF3088" s="3">
        <f t="shared" ca="1" si="463"/>
        <v>-0.46783862043457014</v>
      </c>
      <c r="BG3088" s="9">
        <f t="shared" ca="1" si="464"/>
        <v>3</v>
      </c>
      <c r="BH3088" s="6">
        <f ca="1">IF(ISNUMBER('Descriptive Stats'!BF3088),'Descriptive Stats'!BF3088,#N/A)</f>
        <v>-0.46783862043457014</v>
      </c>
      <c r="BI3088" s="6">
        <f ca="1">IF(ISNUMBER('Descriptive Stats'!E3088),'Descriptive Stats'!E3088,#N/A)</f>
        <v>3</v>
      </c>
    </row>
    <row r="3089" spans="1:61" ht="14.4" x14ac:dyDescent="0.3">
      <c r="A3089" s="2">
        <f>ROW()</f>
        <v>3089</v>
      </c>
      <c r="B3089" s="56"/>
      <c r="C3089" s="8">
        <f t="shared" ref="C3089:C3152" ca="1" si="465">RANDBETWEEN(2,COUNT(B:B))</f>
        <v>10</v>
      </c>
      <c r="D3089" s="8">
        <f t="shared" ref="D3089:D3152" ca="1" si="466">VLOOKUP(C3089,A:B,2,TRUE)</f>
        <v>3</v>
      </c>
      <c r="E3089" s="50">
        <f t="shared" ca="1" si="460"/>
        <v>0</v>
      </c>
      <c r="F3089" s="2" t="str">
        <f t="shared" ref="F3089:F3152" ca="1" si="467">IF(ISNUMBER(E3089),IF(OR(E3089&lt;$K$16,E3089&gt;$K$14),"X",""),"")</f>
        <v/>
      </c>
      <c r="BD3089" s="49">
        <f t="shared" ca="1" si="462"/>
        <v>815.5</v>
      </c>
      <c r="BE3089" s="3">
        <f t="shared" ca="1" si="461"/>
        <v>8.1500000000000003E-2</v>
      </c>
      <c r="BF3089" s="3">
        <f t="shared" ca="1" si="463"/>
        <v>-1.3950525282585462</v>
      </c>
      <c r="BG3089" s="9">
        <f t="shared" ca="1" si="464"/>
        <v>0</v>
      </c>
      <c r="BH3089" s="6">
        <f ca="1">IF(ISNUMBER('Descriptive Stats'!BF3089),'Descriptive Stats'!BF3089,#N/A)</f>
        <v>-1.3950525282585462</v>
      </c>
      <c r="BI3089" s="6">
        <f ca="1">IF(ISNUMBER('Descriptive Stats'!E3089),'Descriptive Stats'!E3089,#N/A)</f>
        <v>0</v>
      </c>
    </row>
    <row r="3090" spans="1:61" ht="14.4" x14ac:dyDescent="0.3">
      <c r="A3090" s="2">
        <f>ROW()</f>
        <v>3090</v>
      </c>
      <c r="B3090" s="56"/>
      <c r="C3090" s="8">
        <f t="shared" ca="1" si="465"/>
        <v>20</v>
      </c>
      <c r="D3090" s="8">
        <f t="shared" ca="1" si="466"/>
        <v>0</v>
      </c>
      <c r="E3090" s="50">
        <f t="shared" ca="1" si="460"/>
        <v>0</v>
      </c>
      <c r="F3090" s="2" t="str">
        <f t="shared" ca="1" si="467"/>
        <v/>
      </c>
      <c r="BD3090" s="49">
        <f t="shared" ca="1" si="462"/>
        <v>815.5</v>
      </c>
      <c r="BE3090" s="3">
        <f t="shared" ca="1" si="461"/>
        <v>8.1500000000000003E-2</v>
      </c>
      <c r="BF3090" s="3">
        <f t="shared" ca="1" si="463"/>
        <v>-1.3950525282585462</v>
      </c>
      <c r="BG3090" s="9">
        <f t="shared" ca="1" si="464"/>
        <v>0</v>
      </c>
      <c r="BH3090" s="6">
        <f ca="1">IF(ISNUMBER('Descriptive Stats'!BF3090),'Descriptive Stats'!BF3090,#N/A)</f>
        <v>-1.3950525282585462</v>
      </c>
      <c r="BI3090" s="6">
        <f ca="1">IF(ISNUMBER('Descriptive Stats'!E3090),'Descriptive Stats'!E3090,#N/A)</f>
        <v>0</v>
      </c>
    </row>
    <row r="3091" spans="1:61" ht="14.4" x14ac:dyDescent="0.3">
      <c r="A3091" s="2">
        <f>ROW()</f>
        <v>3091</v>
      </c>
      <c r="B3091" s="56"/>
      <c r="C3091" s="8">
        <f t="shared" ca="1" si="465"/>
        <v>18</v>
      </c>
      <c r="D3091" s="8">
        <f t="shared" ca="1" si="466"/>
        <v>0</v>
      </c>
      <c r="E3091" s="50">
        <f t="shared" ca="1" si="460"/>
        <v>3</v>
      </c>
      <c r="F3091" s="2" t="str">
        <f t="shared" ca="1" si="467"/>
        <v/>
      </c>
      <c r="BD3091" s="49">
        <f t="shared" ca="1" si="462"/>
        <v>3200</v>
      </c>
      <c r="BE3091" s="3">
        <f t="shared" ca="1" si="461"/>
        <v>0.31995000000000001</v>
      </c>
      <c r="BF3091" s="3">
        <f t="shared" ca="1" si="463"/>
        <v>-0.46783862043457014</v>
      </c>
      <c r="BG3091" s="9">
        <f t="shared" ca="1" si="464"/>
        <v>3</v>
      </c>
      <c r="BH3091" s="6">
        <f ca="1">IF(ISNUMBER('Descriptive Stats'!BF3091),'Descriptive Stats'!BF3091,#N/A)</f>
        <v>-0.46783862043457014</v>
      </c>
      <c r="BI3091" s="6">
        <f ca="1">IF(ISNUMBER('Descriptive Stats'!E3091),'Descriptive Stats'!E3091,#N/A)</f>
        <v>3</v>
      </c>
    </row>
    <row r="3092" spans="1:61" ht="14.4" x14ac:dyDescent="0.3">
      <c r="A3092" s="2">
        <f>ROW()</f>
        <v>3092</v>
      </c>
      <c r="B3092" s="56"/>
      <c r="C3092" s="8">
        <f t="shared" ca="1" si="465"/>
        <v>10</v>
      </c>
      <c r="D3092" s="8">
        <f t="shared" ca="1" si="466"/>
        <v>3</v>
      </c>
      <c r="E3092" s="50">
        <f t="shared" ca="1" si="460"/>
        <v>0</v>
      </c>
      <c r="F3092" s="2" t="str">
        <f t="shared" ca="1" si="467"/>
        <v/>
      </c>
      <c r="BD3092" s="49">
        <f t="shared" ca="1" si="462"/>
        <v>815.5</v>
      </c>
      <c r="BE3092" s="3">
        <f t="shared" ca="1" si="461"/>
        <v>8.1500000000000003E-2</v>
      </c>
      <c r="BF3092" s="3">
        <f t="shared" ca="1" si="463"/>
        <v>-1.3950525282585462</v>
      </c>
      <c r="BG3092" s="9">
        <f t="shared" ca="1" si="464"/>
        <v>0</v>
      </c>
      <c r="BH3092" s="6">
        <f ca="1">IF(ISNUMBER('Descriptive Stats'!BF3092),'Descriptive Stats'!BF3092,#N/A)</f>
        <v>-1.3950525282585462</v>
      </c>
      <c r="BI3092" s="6">
        <f ca="1">IF(ISNUMBER('Descriptive Stats'!E3092),'Descriptive Stats'!E3092,#N/A)</f>
        <v>0</v>
      </c>
    </row>
    <row r="3093" spans="1:61" ht="14.4" x14ac:dyDescent="0.3">
      <c r="A3093" s="2">
        <f>ROW()</f>
        <v>3093</v>
      </c>
      <c r="B3093" s="56"/>
      <c r="C3093" s="8">
        <f t="shared" ca="1" si="465"/>
        <v>15</v>
      </c>
      <c r="D3093" s="8">
        <f t="shared" ca="1" si="466"/>
        <v>0</v>
      </c>
      <c r="E3093" s="50">
        <f t="shared" ca="1" si="460"/>
        <v>4</v>
      </c>
      <c r="F3093" s="2" t="str">
        <f t="shared" ca="1" si="467"/>
        <v/>
      </c>
      <c r="BD3093" s="49">
        <f t="shared" ca="1" si="462"/>
        <v>3442</v>
      </c>
      <c r="BE3093" s="3">
        <f t="shared" ca="1" si="461"/>
        <v>0.34415000000000001</v>
      </c>
      <c r="BF3093" s="3">
        <f t="shared" ca="1" si="463"/>
        <v>-0.40116316278173481</v>
      </c>
      <c r="BG3093" s="9">
        <f t="shared" ca="1" si="464"/>
        <v>4</v>
      </c>
      <c r="BH3093" s="6">
        <f ca="1">IF(ISNUMBER('Descriptive Stats'!BF3093),'Descriptive Stats'!BF3093,#N/A)</f>
        <v>-0.40116316278173481</v>
      </c>
      <c r="BI3093" s="6">
        <f ca="1">IF(ISNUMBER('Descriptive Stats'!E3093),'Descriptive Stats'!E3093,#N/A)</f>
        <v>4</v>
      </c>
    </row>
    <row r="3094" spans="1:61" ht="14.4" x14ac:dyDescent="0.3">
      <c r="A3094" s="2">
        <f>ROW()</f>
        <v>3094</v>
      </c>
      <c r="B3094" s="56"/>
      <c r="C3094" s="8">
        <f t="shared" ca="1" si="465"/>
        <v>13</v>
      </c>
      <c r="D3094" s="8">
        <f t="shared" ca="1" si="466"/>
        <v>4</v>
      </c>
      <c r="E3094" s="50">
        <f t="shared" ca="1" si="460"/>
        <v>7</v>
      </c>
      <c r="F3094" s="2" t="str">
        <f t="shared" ca="1" si="467"/>
        <v/>
      </c>
      <c r="BD3094" s="49">
        <f t="shared" ca="1" si="462"/>
        <v>4473.5</v>
      </c>
      <c r="BE3094" s="3">
        <f t="shared" ca="1" si="461"/>
        <v>0.44729999999999998</v>
      </c>
      <c r="BF3094" s="3">
        <f t="shared" ca="1" si="463"/>
        <v>-0.13248586824472414</v>
      </c>
      <c r="BG3094" s="9">
        <f t="shared" ca="1" si="464"/>
        <v>7</v>
      </c>
      <c r="BH3094" s="6">
        <f ca="1">IF(ISNUMBER('Descriptive Stats'!BF3094),'Descriptive Stats'!BF3094,#N/A)</f>
        <v>-0.13248586824472414</v>
      </c>
      <c r="BI3094" s="6">
        <f ca="1">IF(ISNUMBER('Descriptive Stats'!E3094),'Descriptive Stats'!E3094,#N/A)</f>
        <v>7</v>
      </c>
    </row>
    <row r="3095" spans="1:61" ht="14.4" x14ac:dyDescent="0.3">
      <c r="A3095" s="2">
        <f>ROW()</f>
        <v>3095</v>
      </c>
      <c r="B3095" s="56"/>
      <c r="C3095" s="8">
        <f t="shared" ca="1" si="465"/>
        <v>19</v>
      </c>
      <c r="D3095" s="8">
        <f t="shared" ca="1" si="466"/>
        <v>7</v>
      </c>
      <c r="E3095" s="50">
        <f t="shared" ca="1" si="460"/>
        <v>1</v>
      </c>
      <c r="F3095" s="2" t="str">
        <f t="shared" ca="1" si="467"/>
        <v/>
      </c>
      <c r="BD3095" s="49">
        <f t="shared" ca="1" si="462"/>
        <v>1871</v>
      </c>
      <c r="BE3095" s="3">
        <f t="shared" ca="1" si="461"/>
        <v>0.18704999999999999</v>
      </c>
      <c r="BF3095" s="3">
        <f t="shared" ca="1" si="463"/>
        <v>-0.88881967520906158</v>
      </c>
      <c r="BG3095" s="9">
        <f t="shared" ca="1" si="464"/>
        <v>1</v>
      </c>
      <c r="BH3095" s="6">
        <f ca="1">IF(ISNUMBER('Descriptive Stats'!BF3095),'Descriptive Stats'!BF3095,#N/A)</f>
        <v>-0.88881967520906158</v>
      </c>
      <c r="BI3095" s="6">
        <f ca="1">IF(ISNUMBER('Descriptive Stats'!E3095),'Descriptive Stats'!E3095,#N/A)</f>
        <v>1</v>
      </c>
    </row>
    <row r="3096" spans="1:61" ht="14.4" x14ac:dyDescent="0.3">
      <c r="A3096" s="2">
        <f>ROW()</f>
        <v>3096</v>
      </c>
      <c r="B3096" s="56"/>
      <c r="C3096" s="8">
        <f t="shared" ca="1" si="465"/>
        <v>12</v>
      </c>
      <c r="D3096" s="8">
        <f t="shared" ca="1" si="466"/>
        <v>1</v>
      </c>
      <c r="E3096" s="50">
        <f t="shared" ca="1" si="460"/>
        <v>19</v>
      </c>
      <c r="F3096" s="2" t="str">
        <f t="shared" ca="1" si="467"/>
        <v>X</v>
      </c>
      <c r="BD3096" s="49">
        <f t="shared" ca="1" si="462"/>
        <v>5294</v>
      </c>
      <c r="BE3096" s="3">
        <f t="shared" ca="1" si="461"/>
        <v>0.52934999999999999</v>
      </c>
      <c r="BF3096" s="3">
        <f t="shared" ca="1" si="463"/>
        <v>7.3636031452008061E-2</v>
      </c>
      <c r="BG3096" s="9">
        <f t="shared" ca="1" si="464"/>
        <v>19</v>
      </c>
      <c r="BH3096" s="6">
        <f ca="1">IF(ISNUMBER('Descriptive Stats'!BF3096),'Descriptive Stats'!BF3096,#N/A)</f>
        <v>7.3636031452008061E-2</v>
      </c>
      <c r="BI3096" s="6">
        <f ca="1">IF(ISNUMBER('Descriptive Stats'!E3096),'Descriptive Stats'!E3096,#N/A)</f>
        <v>19</v>
      </c>
    </row>
    <row r="3097" spans="1:61" ht="14.4" x14ac:dyDescent="0.3">
      <c r="A3097" s="2">
        <f>ROW()</f>
        <v>3097</v>
      </c>
      <c r="B3097" s="56"/>
      <c r="C3097" s="8">
        <f t="shared" ca="1" si="465"/>
        <v>7</v>
      </c>
      <c r="D3097" s="8">
        <f t="shared" ca="1" si="466"/>
        <v>19</v>
      </c>
      <c r="E3097" s="50">
        <f t="shared" ca="1" si="460"/>
        <v>6</v>
      </c>
      <c r="F3097" s="2" t="str">
        <f t="shared" ca="1" si="467"/>
        <v/>
      </c>
      <c r="BD3097" s="49">
        <f t="shared" ca="1" si="462"/>
        <v>3900</v>
      </c>
      <c r="BE3097" s="3">
        <f t="shared" ca="1" si="461"/>
        <v>0.38995000000000002</v>
      </c>
      <c r="BF3097" s="3">
        <f t="shared" ca="1" si="463"/>
        <v>-0.2794493539703507</v>
      </c>
      <c r="BG3097" s="9">
        <f t="shared" ca="1" si="464"/>
        <v>6</v>
      </c>
      <c r="BH3097" s="6">
        <f ca="1">IF(ISNUMBER('Descriptive Stats'!BF3097),'Descriptive Stats'!BF3097,#N/A)</f>
        <v>-0.2794493539703507</v>
      </c>
      <c r="BI3097" s="6">
        <f ca="1">IF(ISNUMBER('Descriptive Stats'!E3097),'Descriptive Stats'!E3097,#N/A)</f>
        <v>6</v>
      </c>
    </row>
    <row r="3098" spans="1:61" ht="14.4" x14ac:dyDescent="0.3">
      <c r="A3098" s="2">
        <f>ROW()</f>
        <v>3098</v>
      </c>
      <c r="B3098" s="56"/>
      <c r="C3098" s="8">
        <f t="shared" ca="1" si="465"/>
        <v>2</v>
      </c>
      <c r="D3098" s="8">
        <f t="shared" ca="1" si="466"/>
        <v>6</v>
      </c>
      <c r="E3098" s="50">
        <f t="shared" ca="1" si="460"/>
        <v>2</v>
      </c>
      <c r="F3098" s="2" t="str">
        <f t="shared" ca="1" si="467"/>
        <v/>
      </c>
      <c r="BD3098" s="49">
        <f t="shared" ca="1" si="462"/>
        <v>2595</v>
      </c>
      <c r="BE3098" s="3">
        <f t="shared" ca="1" si="461"/>
        <v>0.25945000000000001</v>
      </c>
      <c r="BF3098" s="3">
        <f t="shared" ca="1" si="463"/>
        <v>-0.6450419512753276</v>
      </c>
      <c r="BG3098" s="9">
        <f t="shared" ca="1" si="464"/>
        <v>2</v>
      </c>
      <c r="BH3098" s="6">
        <f ca="1">IF(ISNUMBER('Descriptive Stats'!BF3098),'Descriptive Stats'!BF3098,#N/A)</f>
        <v>-0.6450419512753276</v>
      </c>
      <c r="BI3098" s="6">
        <f ca="1">IF(ISNUMBER('Descriptive Stats'!E3098),'Descriptive Stats'!E3098,#N/A)</f>
        <v>2</v>
      </c>
    </row>
    <row r="3099" spans="1:61" ht="14.4" x14ac:dyDescent="0.3">
      <c r="A3099" s="2">
        <f>ROW()</f>
        <v>3099</v>
      </c>
      <c r="B3099" s="56"/>
      <c r="C3099" s="8">
        <f t="shared" ca="1" si="465"/>
        <v>21</v>
      </c>
      <c r="D3099" s="8">
        <f t="shared" ca="1" si="466"/>
        <v>2</v>
      </c>
      <c r="E3099" s="50">
        <f t="shared" ca="1" si="460"/>
        <v>0</v>
      </c>
      <c r="F3099" s="2" t="str">
        <f t="shared" ca="1" si="467"/>
        <v/>
      </c>
      <c r="BD3099" s="49">
        <f t="shared" ca="1" si="462"/>
        <v>815.5</v>
      </c>
      <c r="BE3099" s="3">
        <f t="shared" ca="1" si="461"/>
        <v>8.1500000000000003E-2</v>
      </c>
      <c r="BF3099" s="3">
        <f t="shared" ca="1" si="463"/>
        <v>-1.3950525282585462</v>
      </c>
      <c r="BG3099" s="9">
        <f t="shared" ca="1" si="464"/>
        <v>0</v>
      </c>
      <c r="BH3099" s="6">
        <f ca="1">IF(ISNUMBER('Descriptive Stats'!BF3099),'Descriptive Stats'!BF3099,#N/A)</f>
        <v>-1.3950525282585462</v>
      </c>
      <c r="BI3099" s="6">
        <f ca="1">IF(ISNUMBER('Descriptive Stats'!E3099),'Descriptive Stats'!E3099,#N/A)</f>
        <v>0</v>
      </c>
    </row>
    <row r="3100" spans="1:61" ht="14.4" x14ac:dyDescent="0.3">
      <c r="A3100" s="2">
        <f>ROW()</f>
        <v>3100</v>
      </c>
      <c r="B3100" s="56"/>
      <c r="C3100" s="8">
        <f t="shared" ca="1" si="465"/>
        <v>11</v>
      </c>
      <c r="D3100" s="8">
        <f t="shared" ca="1" si="466"/>
        <v>0</v>
      </c>
      <c r="E3100" s="50">
        <f t="shared" ca="1" si="460"/>
        <v>0</v>
      </c>
      <c r="F3100" s="2" t="str">
        <f t="shared" ca="1" si="467"/>
        <v/>
      </c>
      <c r="BD3100" s="49">
        <f t="shared" ca="1" si="462"/>
        <v>815.5</v>
      </c>
      <c r="BE3100" s="3">
        <f t="shared" ca="1" si="461"/>
        <v>8.1500000000000003E-2</v>
      </c>
      <c r="BF3100" s="3">
        <f t="shared" ca="1" si="463"/>
        <v>-1.3950525282585462</v>
      </c>
      <c r="BG3100" s="9">
        <f t="shared" ca="1" si="464"/>
        <v>0</v>
      </c>
      <c r="BH3100" s="6">
        <f ca="1">IF(ISNUMBER('Descriptive Stats'!BF3100),'Descriptive Stats'!BF3100,#N/A)</f>
        <v>-1.3950525282585462</v>
      </c>
      <c r="BI3100" s="6">
        <f ca="1">IF(ISNUMBER('Descriptive Stats'!E3100),'Descriptive Stats'!E3100,#N/A)</f>
        <v>0</v>
      </c>
    </row>
    <row r="3101" spans="1:61" ht="14.4" x14ac:dyDescent="0.3">
      <c r="A3101" s="2">
        <f>ROW()</f>
        <v>3101</v>
      </c>
      <c r="B3101" s="56"/>
      <c r="C3101" s="8">
        <f t="shared" ca="1" si="465"/>
        <v>20</v>
      </c>
      <c r="D3101" s="8">
        <f t="shared" ca="1" si="466"/>
        <v>0</v>
      </c>
      <c r="E3101" s="50">
        <f t="shared" ca="1" si="460"/>
        <v>2</v>
      </c>
      <c r="F3101" s="2" t="str">
        <f t="shared" ca="1" si="467"/>
        <v/>
      </c>
      <c r="BD3101" s="49">
        <f t="shared" ca="1" si="462"/>
        <v>2595</v>
      </c>
      <c r="BE3101" s="3">
        <f t="shared" ca="1" si="461"/>
        <v>0.25945000000000001</v>
      </c>
      <c r="BF3101" s="3">
        <f t="shared" ca="1" si="463"/>
        <v>-0.6450419512753276</v>
      </c>
      <c r="BG3101" s="9">
        <f t="shared" ca="1" si="464"/>
        <v>2</v>
      </c>
      <c r="BH3101" s="6">
        <f ca="1">IF(ISNUMBER('Descriptive Stats'!BF3101),'Descriptive Stats'!BF3101,#N/A)</f>
        <v>-0.6450419512753276</v>
      </c>
      <c r="BI3101" s="6">
        <f ca="1">IF(ISNUMBER('Descriptive Stats'!E3101),'Descriptive Stats'!E3101,#N/A)</f>
        <v>2</v>
      </c>
    </row>
    <row r="3102" spans="1:61" ht="14.4" x14ac:dyDescent="0.3">
      <c r="A3102" s="2">
        <f>ROW()</f>
        <v>3102</v>
      </c>
      <c r="B3102" s="56"/>
      <c r="C3102" s="8">
        <f t="shared" ca="1" si="465"/>
        <v>9</v>
      </c>
      <c r="D3102" s="8">
        <f t="shared" ca="1" si="466"/>
        <v>2</v>
      </c>
      <c r="E3102" s="50">
        <f t="shared" ca="1" si="460"/>
        <v>3</v>
      </c>
      <c r="F3102" s="2" t="str">
        <f t="shared" ca="1" si="467"/>
        <v/>
      </c>
      <c r="BD3102" s="49">
        <f t="shared" ca="1" si="462"/>
        <v>3200</v>
      </c>
      <c r="BE3102" s="3">
        <f t="shared" ca="1" si="461"/>
        <v>0.31995000000000001</v>
      </c>
      <c r="BF3102" s="3">
        <f t="shared" ca="1" si="463"/>
        <v>-0.46783862043457014</v>
      </c>
      <c r="BG3102" s="9">
        <f t="shared" ca="1" si="464"/>
        <v>3</v>
      </c>
      <c r="BH3102" s="6">
        <f ca="1">IF(ISNUMBER('Descriptive Stats'!BF3102),'Descriptive Stats'!BF3102,#N/A)</f>
        <v>-0.46783862043457014</v>
      </c>
      <c r="BI3102" s="6">
        <f ca="1">IF(ISNUMBER('Descriptive Stats'!E3102),'Descriptive Stats'!E3102,#N/A)</f>
        <v>3</v>
      </c>
    </row>
    <row r="3103" spans="1:61" ht="14.4" x14ac:dyDescent="0.3">
      <c r="A3103" s="2">
        <f>ROW()</f>
        <v>3103</v>
      </c>
      <c r="B3103" s="56"/>
      <c r="C3103" s="8">
        <f t="shared" ca="1" si="465"/>
        <v>10</v>
      </c>
      <c r="D3103" s="8">
        <f t="shared" ca="1" si="466"/>
        <v>3</v>
      </c>
      <c r="E3103" s="50">
        <f t="shared" ca="1" si="460"/>
        <v>7</v>
      </c>
      <c r="F3103" s="2" t="str">
        <f t="shared" ca="1" si="467"/>
        <v/>
      </c>
      <c r="BD3103" s="49">
        <f t="shared" ca="1" si="462"/>
        <v>4473.5</v>
      </c>
      <c r="BE3103" s="3">
        <f t="shared" ca="1" si="461"/>
        <v>0.44729999999999998</v>
      </c>
      <c r="BF3103" s="3">
        <f t="shared" ca="1" si="463"/>
        <v>-0.13248586824472414</v>
      </c>
      <c r="BG3103" s="9">
        <f t="shared" ca="1" si="464"/>
        <v>7</v>
      </c>
      <c r="BH3103" s="6">
        <f ca="1">IF(ISNUMBER('Descriptive Stats'!BF3103),'Descriptive Stats'!BF3103,#N/A)</f>
        <v>-0.13248586824472414</v>
      </c>
      <c r="BI3103" s="6">
        <f ca="1">IF(ISNUMBER('Descriptive Stats'!E3103),'Descriptive Stats'!E3103,#N/A)</f>
        <v>7</v>
      </c>
    </row>
    <row r="3104" spans="1:61" ht="14.4" x14ac:dyDescent="0.3">
      <c r="A3104" s="2">
        <f>ROW()</f>
        <v>3104</v>
      </c>
      <c r="B3104" s="56"/>
      <c r="C3104" s="8">
        <f t="shared" ca="1" si="465"/>
        <v>19</v>
      </c>
      <c r="D3104" s="8">
        <f t="shared" ca="1" si="466"/>
        <v>7</v>
      </c>
      <c r="E3104" s="50">
        <f t="shared" ca="1" si="460"/>
        <v>0</v>
      </c>
      <c r="F3104" s="2" t="str">
        <f t="shared" ca="1" si="467"/>
        <v/>
      </c>
      <c r="BD3104" s="49">
        <f t="shared" ca="1" si="462"/>
        <v>815.5</v>
      </c>
      <c r="BE3104" s="3">
        <f t="shared" ca="1" si="461"/>
        <v>8.1500000000000003E-2</v>
      </c>
      <c r="BF3104" s="3">
        <f t="shared" ca="1" si="463"/>
        <v>-1.3950525282585462</v>
      </c>
      <c r="BG3104" s="9">
        <f t="shared" ca="1" si="464"/>
        <v>0</v>
      </c>
      <c r="BH3104" s="6">
        <f ca="1">IF(ISNUMBER('Descriptive Stats'!BF3104),'Descriptive Stats'!BF3104,#N/A)</f>
        <v>-1.3950525282585462</v>
      </c>
      <c r="BI3104" s="6">
        <f ca="1">IF(ISNUMBER('Descriptive Stats'!E3104),'Descriptive Stats'!E3104,#N/A)</f>
        <v>0</v>
      </c>
    </row>
    <row r="3105" spans="1:61" ht="14.4" x14ac:dyDescent="0.3">
      <c r="A3105" s="2">
        <f>ROW()</f>
        <v>3105</v>
      </c>
      <c r="B3105" s="56"/>
      <c r="C3105" s="8">
        <f t="shared" ca="1" si="465"/>
        <v>4</v>
      </c>
      <c r="D3105" s="8">
        <f t="shared" ca="1" si="466"/>
        <v>0</v>
      </c>
      <c r="E3105" s="50">
        <f t="shared" ca="1" si="460"/>
        <v>2</v>
      </c>
      <c r="F3105" s="2" t="str">
        <f t="shared" ca="1" si="467"/>
        <v/>
      </c>
      <c r="BD3105" s="49">
        <f t="shared" ca="1" si="462"/>
        <v>2595</v>
      </c>
      <c r="BE3105" s="3">
        <f t="shared" ca="1" si="461"/>
        <v>0.25945000000000001</v>
      </c>
      <c r="BF3105" s="3">
        <f t="shared" ca="1" si="463"/>
        <v>-0.6450419512753276</v>
      </c>
      <c r="BG3105" s="9">
        <f t="shared" ca="1" si="464"/>
        <v>2</v>
      </c>
      <c r="BH3105" s="6">
        <f ca="1">IF(ISNUMBER('Descriptive Stats'!BF3105),'Descriptive Stats'!BF3105,#N/A)</f>
        <v>-0.6450419512753276</v>
      </c>
      <c r="BI3105" s="6">
        <f ca="1">IF(ISNUMBER('Descriptive Stats'!E3105),'Descriptive Stats'!E3105,#N/A)</f>
        <v>2</v>
      </c>
    </row>
    <row r="3106" spans="1:61" ht="14.4" x14ac:dyDescent="0.3">
      <c r="A3106" s="2">
        <f>ROW()</f>
        <v>3106</v>
      </c>
      <c r="B3106" s="56"/>
      <c r="C3106" s="8">
        <f t="shared" ca="1" si="465"/>
        <v>9</v>
      </c>
      <c r="D3106" s="8">
        <f t="shared" ca="1" si="466"/>
        <v>2</v>
      </c>
      <c r="E3106" s="50">
        <f t="shared" ca="1" si="460"/>
        <v>2</v>
      </c>
      <c r="F3106" s="2" t="str">
        <f t="shared" ca="1" si="467"/>
        <v/>
      </c>
      <c r="BD3106" s="49">
        <f t="shared" ca="1" si="462"/>
        <v>2595</v>
      </c>
      <c r="BE3106" s="3">
        <f t="shared" ca="1" si="461"/>
        <v>0.25945000000000001</v>
      </c>
      <c r="BF3106" s="3">
        <f t="shared" ca="1" si="463"/>
        <v>-0.6450419512753276</v>
      </c>
      <c r="BG3106" s="9">
        <f t="shared" ca="1" si="464"/>
        <v>2</v>
      </c>
      <c r="BH3106" s="6">
        <f ca="1">IF(ISNUMBER('Descriptive Stats'!BF3106),'Descriptive Stats'!BF3106,#N/A)</f>
        <v>-0.6450419512753276</v>
      </c>
      <c r="BI3106" s="6">
        <f ca="1">IF(ISNUMBER('Descriptive Stats'!E3106),'Descriptive Stats'!E3106,#N/A)</f>
        <v>2</v>
      </c>
    </row>
    <row r="3107" spans="1:61" ht="14.4" x14ac:dyDescent="0.3">
      <c r="A3107" s="2">
        <f>ROW()</f>
        <v>3107</v>
      </c>
      <c r="B3107" s="56"/>
      <c r="C3107" s="8">
        <f t="shared" ca="1" si="465"/>
        <v>3</v>
      </c>
      <c r="D3107" s="8">
        <f t="shared" ca="1" si="466"/>
        <v>2</v>
      </c>
      <c r="E3107" s="50">
        <f t="shared" ca="1" si="460"/>
        <v>19</v>
      </c>
      <c r="F3107" s="2" t="str">
        <f t="shared" ca="1" si="467"/>
        <v>X</v>
      </c>
      <c r="BD3107" s="49">
        <f t="shared" ca="1" si="462"/>
        <v>5294</v>
      </c>
      <c r="BE3107" s="3">
        <f t="shared" ca="1" si="461"/>
        <v>0.52934999999999999</v>
      </c>
      <c r="BF3107" s="3">
        <f t="shared" ca="1" si="463"/>
        <v>7.3636031452008061E-2</v>
      </c>
      <c r="BG3107" s="9">
        <f t="shared" ca="1" si="464"/>
        <v>19</v>
      </c>
      <c r="BH3107" s="6">
        <f ca="1">IF(ISNUMBER('Descriptive Stats'!BF3107),'Descriptive Stats'!BF3107,#N/A)</f>
        <v>7.3636031452008061E-2</v>
      </c>
      <c r="BI3107" s="6">
        <f ca="1">IF(ISNUMBER('Descriptive Stats'!E3107),'Descriptive Stats'!E3107,#N/A)</f>
        <v>19</v>
      </c>
    </row>
    <row r="3108" spans="1:61" ht="14.4" x14ac:dyDescent="0.3">
      <c r="A3108" s="2">
        <f>ROW()</f>
        <v>3108</v>
      </c>
      <c r="B3108" s="56"/>
      <c r="C3108" s="8">
        <f t="shared" ca="1" si="465"/>
        <v>7</v>
      </c>
      <c r="D3108" s="8">
        <f t="shared" ca="1" si="466"/>
        <v>19</v>
      </c>
      <c r="E3108" s="50">
        <f t="shared" ca="1" si="460"/>
        <v>4</v>
      </c>
      <c r="F3108" s="2" t="str">
        <f t="shared" ca="1" si="467"/>
        <v/>
      </c>
      <c r="BD3108" s="49">
        <f t="shared" ca="1" si="462"/>
        <v>3442</v>
      </c>
      <c r="BE3108" s="3">
        <f t="shared" ca="1" si="461"/>
        <v>0.34415000000000001</v>
      </c>
      <c r="BF3108" s="3">
        <f t="shared" ca="1" si="463"/>
        <v>-0.40116316278173481</v>
      </c>
      <c r="BG3108" s="9">
        <f t="shared" ca="1" si="464"/>
        <v>4</v>
      </c>
      <c r="BH3108" s="6">
        <f ca="1">IF(ISNUMBER('Descriptive Stats'!BF3108),'Descriptive Stats'!BF3108,#N/A)</f>
        <v>-0.40116316278173481</v>
      </c>
      <c r="BI3108" s="6">
        <f ca="1">IF(ISNUMBER('Descriptive Stats'!E3108),'Descriptive Stats'!E3108,#N/A)</f>
        <v>4</v>
      </c>
    </row>
    <row r="3109" spans="1:61" ht="14.4" x14ac:dyDescent="0.3">
      <c r="A3109" s="2">
        <f>ROW()</f>
        <v>3109</v>
      </c>
      <c r="B3109" s="56"/>
      <c r="C3109" s="8">
        <f t="shared" ca="1" si="465"/>
        <v>13</v>
      </c>
      <c r="D3109" s="8">
        <f t="shared" ca="1" si="466"/>
        <v>4</v>
      </c>
      <c r="E3109" s="50">
        <f t="shared" ca="1" si="460"/>
        <v>0</v>
      </c>
      <c r="F3109" s="2" t="str">
        <f t="shared" ca="1" si="467"/>
        <v/>
      </c>
      <c r="BD3109" s="49">
        <f t="shared" ca="1" si="462"/>
        <v>815.5</v>
      </c>
      <c r="BE3109" s="3">
        <f t="shared" ca="1" si="461"/>
        <v>8.1500000000000003E-2</v>
      </c>
      <c r="BF3109" s="3">
        <f t="shared" ca="1" si="463"/>
        <v>-1.3950525282585462</v>
      </c>
      <c r="BG3109" s="9">
        <f t="shared" ca="1" si="464"/>
        <v>0</v>
      </c>
      <c r="BH3109" s="6">
        <f ca="1">IF(ISNUMBER('Descriptive Stats'!BF3109),'Descriptive Stats'!BF3109,#N/A)</f>
        <v>-1.3950525282585462</v>
      </c>
      <c r="BI3109" s="6">
        <f ca="1">IF(ISNUMBER('Descriptive Stats'!E3109),'Descriptive Stats'!E3109,#N/A)</f>
        <v>0</v>
      </c>
    </row>
    <row r="3110" spans="1:61" ht="14.4" x14ac:dyDescent="0.3">
      <c r="A3110" s="2">
        <f>ROW()</f>
        <v>3110</v>
      </c>
      <c r="B3110" s="56"/>
      <c r="C3110" s="8">
        <f t="shared" ca="1" si="465"/>
        <v>22</v>
      </c>
      <c r="D3110" s="8">
        <f t="shared" ca="1" si="466"/>
        <v>0</v>
      </c>
      <c r="E3110" s="50">
        <f t="shared" ca="1" si="460"/>
        <v>0</v>
      </c>
      <c r="F3110" s="2" t="str">
        <f t="shared" ca="1" si="467"/>
        <v/>
      </c>
      <c r="BD3110" s="49">
        <f t="shared" ca="1" si="462"/>
        <v>815.5</v>
      </c>
      <c r="BE3110" s="3">
        <f t="shared" ca="1" si="461"/>
        <v>8.1500000000000003E-2</v>
      </c>
      <c r="BF3110" s="3">
        <f t="shared" ca="1" si="463"/>
        <v>-1.3950525282585462</v>
      </c>
      <c r="BG3110" s="9">
        <f t="shared" ca="1" si="464"/>
        <v>0</v>
      </c>
      <c r="BH3110" s="6">
        <f ca="1">IF(ISNUMBER('Descriptive Stats'!BF3110),'Descriptive Stats'!BF3110,#N/A)</f>
        <v>-1.3950525282585462</v>
      </c>
      <c r="BI3110" s="6">
        <f ca="1">IF(ISNUMBER('Descriptive Stats'!E3110),'Descriptive Stats'!E3110,#N/A)</f>
        <v>0</v>
      </c>
    </row>
    <row r="3111" spans="1:61" ht="14.4" x14ac:dyDescent="0.3">
      <c r="A3111" s="2">
        <f>ROW()</f>
        <v>3111</v>
      </c>
      <c r="B3111" s="56"/>
      <c r="C3111" s="8">
        <f t="shared" ca="1" si="465"/>
        <v>18</v>
      </c>
      <c r="D3111" s="8">
        <f t="shared" ca="1" si="466"/>
        <v>0</v>
      </c>
      <c r="E3111" s="50">
        <f t="shared" ca="1" si="460"/>
        <v>6</v>
      </c>
      <c r="F3111" s="2" t="str">
        <f t="shared" ca="1" si="467"/>
        <v/>
      </c>
      <c r="BD3111" s="49">
        <f t="shared" ca="1" si="462"/>
        <v>3900</v>
      </c>
      <c r="BE3111" s="3">
        <f t="shared" ca="1" si="461"/>
        <v>0.38995000000000002</v>
      </c>
      <c r="BF3111" s="3">
        <f t="shared" ca="1" si="463"/>
        <v>-0.2794493539703507</v>
      </c>
      <c r="BG3111" s="9">
        <f t="shared" ca="1" si="464"/>
        <v>6</v>
      </c>
      <c r="BH3111" s="6">
        <f ca="1">IF(ISNUMBER('Descriptive Stats'!BF3111),'Descriptive Stats'!BF3111,#N/A)</f>
        <v>-0.2794493539703507</v>
      </c>
      <c r="BI3111" s="6">
        <f ca="1">IF(ISNUMBER('Descriptive Stats'!E3111),'Descriptive Stats'!E3111,#N/A)</f>
        <v>6</v>
      </c>
    </row>
    <row r="3112" spans="1:61" ht="14.4" x14ac:dyDescent="0.3">
      <c r="A3112" s="2">
        <f>ROW()</f>
        <v>3112</v>
      </c>
      <c r="B3112" s="56"/>
      <c r="C3112" s="8">
        <f t="shared" ca="1" si="465"/>
        <v>5</v>
      </c>
      <c r="D3112" s="8">
        <f t="shared" ca="1" si="466"/>
        <v>6</v>
      </c>
      <c r="E3112" s="50">
        <f t="shared" ca="1" si="460"/>
        <v>2</v>
      </c>
      <c r="F3112" s="2" t="str">
        <f t="shared" ca="1" si="467"/>
        <v/>
      </c>
      <c r="BD3112" s="49">
        <f t="shared" ca="1" si="462"/>
        <v>2595</v>
      </c>
      <c r="BE3112" s="3">
        <f t="shared" ca="1" si="461"/>
        <v>0.25945000000000001</v>
      </c>
      <c r="BF3112" s="3">
        <f t="shared" ca="1" si="463"/>
        <v>-0.6450419512753276</v>
      </c>
      <c r="BG3112" s="9">
        <f t="shared" ca="1" si="464"/>
        <v>2</v>
      </c>
      <c r="BH3112" s="6">
        <f ca="1">IF(ISNUMBER('Descriptive Stats'!BF3112),'Descriptive Stats'!BF3112,#N/A)</f>
        <v>-0.6450419512753276</v>
      </c>
      <c r="BI3112" s="6">
        <f ca="1">IF(ISNUMBER('Descriptive Stats'!E3112),'Descriptive Stats'!E3112,#N/A)</f>
        <v>2</v>
      </c>
    </row>
    <row r="3113" spans="1:61" ht="14.4" x14ac:dyDescent="0.3">
      <c r="A3113" s="2">
        <f>ROW()</f>
        <v>3113</v>
      </c>
      <c r="B3113" s="56"/>
      <c r="C3113" s="8">
        <f t="shared" ca="1" si="465"/>
        <v>17</v>
      </c>
      <c r="D3113" s="8">
        <f t="shared" ca="1" si="466"/>
        <v>2</v>
      </c>
      <c r="E3113" s="50">
        <f t="shared" ca="1" si="460"/>
        <v>15</v>
      </c>
      <c r="F3113" s="2" t="str">
        <f t="shared" ca="1" si="467"/>
        <v/>
      </c>
      <c r="BD3113" s="49">
        <f t="shared" ca="1" si="462"/>
        <v>5051.5</v>
      </c>
      <c r="BE3113" s="3">
        <f t="shared" ca="1" si="461"/>
        <v>0.50509999999999999</v>
      </c>
      <c r="BF3113" s="3">
        <f t="shared" ca="1" si="463"/>
        <v>1.2784152420787677E-2</v>
      </c>
      <c r="BG3113" s="9">
        <f t="shared" ca="1" si="464"/>
        <v>15</v>
      </c>
      <c r="BH3113" s="6">
        <f ca="1">IF(ISNUMBER('Descriptive Stats'!BF3113),'Descriptive Stats'!BF3113,#N/A)</f>
        <v>1.2784152420787677E-2</v>
      </c>
      <c r="BI3113" s="6">
        <f ca="1">IF(ISNUMBER('Descriptive Stats'!E3113),'Descriptive Stats'!E3113,#N/A)</f>
        <v>15</v>
      </c>
    </row>
    <row r="3114" spans="1:61" ht="14.4" x14ac:dyDescent="0.3">
      <c r="A3114" s="2">
        <f>ROW()</f>
        <v>3114</v>
      </c>
      <c r="B3114" s="56"/>
      <c r="C3114" s="8">
        <f t="shared" ca="1" si="465"/>
        <v>24</v>
      </c>
      <c r="D3114" s="8">
        <f t="shared" ca="1" si="466"/>
        <v>15</v>
      </c>
      <c r="E3114" s="50">
        <f t="shared" ca="1" si="460"/>
        <v>9</v>
      </c>
      <c r="F3114" s="2" t="str">
        <f t="shared" ca="1" si="467"/>
        <v/>
      </c>
      <c r="BD3114" s="49">
        <f t="shared" ca="1" si="462"/>
        <v>4819</v>
      </c>
      <c r="BE3114" s="3">
        <f t="shared" ca="1" si="461"/>
        <v>0.48185</v>
      </c>
      <c r="BF3114" s="3">
        <f t="shared" ca="1" si="463"/>
        <v>-4.5511009098988427E-2</v>
      </c>
      <c r="BG3114" s="9">
        <f t="shared" ca="1" si="464"/>
        <v>9</v>
      </c>
      <c r="BH3114" s="6">
        <f ca="1">IF(ISNUMBER('Descriptive Stats'!BF3114),'Descriptive Stats'!BF3114,#N/A)</f>
        <v>-4.5511009098988427E-2</v>
      </c>
      <c r="BI3114" s="6">
        <f ca="1">IF(ISNUMBER('Descriptive Stats'!E3114),'Descriptive Stats'!E3114,#N/A)</f>
        <v>9</v>
      </c>
    </row>
    <row r="3115" spans="1:61" ht="14.4" x14ac:dyDescent="0.3">
      <c r="A3115" s="2">
        <f>ROW()</f>
        <v>3115</v>
      </c>
      <c r="B3115" s="56"/>
      <c r="C3115" s="8">
        <f t="shared" ca="1" si="465"/>
        <v>23</v>
      </c>
      <c r="D3115" s="8">
        <f t="shared" ca="1" si="466"/>
        <v>9</v>
      </c>
      <c r="E3115" s="50">
        <f t="shared" ca="1" si="460"/>
        <v>2</v>
      </c>
      <c r="F3115" s="2" t="str">
        <f t="shared" ca="1" si="467"/>
        <v/>
      </c>
      <c r="BD3115" s="49">
        <f t="shared" ca="1" si="462"/>
        <v>2595</v>
      </c>
      <c r="BE3115" s="3">
        <f t="shared" ca="1" si="461"/>
        <v>0.25945000000000001</v>
      </c>
      <c r="BF3115" s="3">
        <f t="shared" ca="1" si="463"/>
        <v>-0.6450419512753276</v>
      </c>
      <c r="BG3115" s="9">
        <f t="shared" ca="1" si="464"/>
        <v>2</v>
      </c>
      <c r="BH3115" s="6">
        <f ca="1">IF(ISNUMBER('Descriptive Stats'!BF3115),'Descriptive Stats'!BF3115,#N/A)</f>
        <v>-0.6450419512753276</v>
      </c>
      <c r="BI3115" s="6">
        <f ca="1">IF(ISNUMBER('Descriptive Stats'!E3115),'Descriptive Stats'!E3115,#N/A)</f>
        <v>2</v>
      </c>
    </row>
    <row r="3116" spans="1:61" ht="14.4" x14ac:dyDescent="0.3">
      <c r="A3116" s="2">
        <f>ROW()</f>
        <v>3116</v>
      </c>
      <c r="B3116" s="56"/>
      <c r="C3116" s="8">
        <f t="shared" ca="1" si="465"/>
        <v>3</v>
      </c>
      <c r="D3116" s="8">
        <f t="shared" ca="1" si="466"/>
        <v>2</v>
      </c>
      <c r="E3116" s="50">
        <f t="shared" ca="1" si="460"/>
        <v>0</v>
      </c>
      <c r="F3116" s="2" t="str">
        <f t="shared" ca="1" si="467"/>
        <v/>
      </c>
      <c r="BD3116" s="49">
        <f t="shared" ca="1" si="462"/>
        <v>815.5</v>
      </c>
      <c r="BE3116" s="3">
        <f t="shared" ca="1" si="461"/>
        <v>8.1500000000000003E-2</v>
      </c>
      <c r="BF3116" s="3">
        <f t="shared" ca="1" si="463"/>
        <v>-1.3950525282585462</v>
      </c>
      <c r="BG3116" s="9">
        <f t="shared" ca="1" si="464"/>
        <v>0</v>
      </c>
      <c r="BH3116" s="6">
        <f ca="1">IF(ISNUMBER('Descriptive Stats'!BF3116),'Descriptive Stats'!BF3116,#N/A)</f>
        <v>-1.3950525282585462</v>
      </c>
      <c r="BI3116" s="6">
        <f ca="1">IF(ISNUMBER('Descriptive Stats'!E3116),'Descriptive Stats'!E3116,#N/A)</f>
        <v>0</v>
      </c>
    </row>
    <row r="3117" spans="1:61" ht="14.4" x14ac:dyDescent="0.3">
      <c r="A3117" s="2">
        <f>ROW()</f>
        <v>3117</v>
      </c>
      <c r="B3117" s="56"/>
      <c r="C3117" s="8">
        <f t="shared" ca="1" si="465"/>
        <v>15</v>
      </c>
      <c r="D3117" s="8">
        <f t="shared" ca="1" si="466"/>
        <v>0</v>
      </c>
      <c r="E3117" s="50">
        <f t="shared" ca="1" si="460"/>
        <v>19</v>
      </c>
      <c r="F3117" s="2" t="str">
        <f t="shared" ca="1" si="467"/>
        <v>X</v>
      </c>
      <c r="BD3117" s="49">
        <f t="shared" ca="1" si="462"/>
        <v>5294</v>
      </c>
      <c r="BE3117" s="3">
        <f t="shared" ca="1" si="461"/>
        <v>0.52934999999999999</v>
      </c>
      <c r="BF3117" s="3">
        <f t="shared" ca="1" si="463"/>
        <v>7.3636031452008061E-2</v>
      </c>
      <c r="BG3117" s="9">
        <f t="shared" ca="1" si="464"/>
        <v>19</v>
      </c>
      <c r="BH3117" s="6">
        <f ca="1">IF(ISNUMBER('Descriptive Stats'!BF3117),'Descriptive Stats'!BF3117,#N/A)</f>
        <v>7.3636031452008061E-2</v>
      </c>
      <c r="BI3117" s="6">
        <f ca="1">IF(ISNUMBER('Descriptive Stats'!E3117),'Descriptive Stats'!E3117,#N/A)</f>
        <v>19</v>
      </c>
    </row>
    <row r="3118" spans="1:61" ht="14.4" x14ac:dyDescent="0.3">
      <c r="A3118" s="2">
        <f>ROW()</f>
        <v>3118</v>
      </c>
      <c r="B3118" s="56"/>
      <c r="C3118" s="8">
        <f t="shared" ca="1" si="465"/>
        <v>7</v>
      </c>
      <c r="D3118" s="8">
        <f t="shared" ca="1" si="466"/>
        <v>19</v>
      </c>
      <c r="E3118" s="50">
        <f t="shared" ca="1" si="460"/>
        <v>0</v>
      </c>
      <c r="F3118" s="2" t="str">
        <f t="shared" ca="1" si="467"/>
        <v/>
      </c>
      <c r="BD3118" s="49">
        <f t="shared" ca="1" si="462"/>
        <v>815.5</v>
      </c>
      <c r="BE3118" s="3">
        <f t="shared" ca="1" si="461"/>
        <v>8.1500000000000003E-2</v>
      </c>
      <c r="BF3118" s="3">
        <f t="shared" ca="1" si="463"/>
        <v>-1.3950525282585462</v>
      </c>
      <c r="BG3118" s="9">
        <f t="shared" ca="1" si="464"/>
        <v>0</v>
      </c>
      <c r="BH3118" s="6">
        <f ca="1">IF(ISNUMBER('Descriptive Stats'!BF3118),'Descriptive Stats'!BF3118,#N/A)</f>
        <v>-1.3950525282585462</v>
      </c>
      <c r="BI3118" s="6">
        <f ca="1">IF(ISNUMBER('Descriptive Stats'!E3118),'Descriptive Stats'!E3118,#N/A)</f>
        <v>0</v>
      </c>
    </row>
    <row r="3119" spans="1:61" ht="14.4" x14ac:dyDescent="0.3">
      <c r="A3119" s="2">
        <f>ROW()</f>
        <v>3119</v>
      </c>
      <c r="B3119" s="56"/>
      <c r="C3119" s="8">
        <f t="shared" ca="1" si="465"/>
        <v>20</v>
      </c>
      <c r="D3119" s="8">
        <f t="shared" ca="1" si="466"/>
        <v>0</v>
      </c>
      <c r="E3119" s="50">
        <f t="shared" ca="1" si="460"/>
        <v>7</v>
      </c>
      <c r="F3119" s="2" t="str">
        <f t="shared" ca="1" si="467"/>
        <v/>
      </c>
      <c r="BD3119" s="49">
        <f t="shared" ca="1" si="462"/>
        <v>4473.5</v>
      </c>
      <c r="BE3119" s="3">
        <f t="shared" ca="1" si="461"/>
        <v>0.44729999999999998</v>
      </c>
      <c r="BF3119" s="3">
        <f t="shared" ca="1" si="463"/>
        <v>-0.13248586824472414</v>
      </c>
      <c r="BG3119" s="9">
        <f t="shared" ca="1" si="464"/>
        <v>7</v>
      </c>
      <c r="BH3119" s="6">
        <f ca="1">IF(ISNUMBER('Descriptive Stats'!BF3119),'Descriptive Stats'!BF3119,#N/A)</f>
        <v>-0.13248586824472414</v>
      </c>
      <c r="BI3119" s="6">
        <f ca="1">IF(ISNUMBER('Descriptive Stats'!E3119),'Descriptive Stats'!E3119,#N/A)</f>
        <v>7</v>
      </c>
    </row>
    <row r="3120" spans="1:61" ht="14.4" x14ac:dyDescent="0.3">
      <c r="A3120" s="2">
        <f>ROW()</f>
        <v>3120</v>
      </c>
      <c r="B3120" s="56"/>
      <c r="C3120" s="8">
        <f t="shared" ca="1" si="465"/>
        <v>19</v>
      </c>
      <c r="D3120" s="8">
        <f t="shared" ca="1" si="466"/>
        <v>7</v>
      </c>
      <c r="E3120" s="50">
        <f t="shared" ca="1" si="460"/>
        <v>0</v>
      </c>
      <c r="F3120" s="2" t="str">
        <f t="shared" ca="1" si="467"/>
        <v/>
      </c>
      <c r="BD3120" s="49">
        <f t="shared" ca="1" si="462"/>
        <v>815.5</v>
      </c>
      <c r="BE3120" s="3">
        <f t="shared" ca="1" si="461"/>
        <v>8.1500000000000003E-2</v>
      </c>
      <c r="BF3120" s="3">
        <f t="shared" ca="1" si="463"/>
        <v>-1.3950525282585462</v>
      </c>
      <c r="BG3120" s="9">
        <f t="shared" ca="1" si="464"/>
        <v>0</v>
      </c>
      <c r="BH3120" s="6">
        <f ca="1">IF(ISNUMBER('Descriptive Stats'!BF3120),'Descriptive Stats'!BF3120,#N/A)</f>
        <v>-1.3950525282585462</v>
      </c>
      <c r="BI3120" s="6">
        <f ca="1">IF(ISNUMBER('Descriptive Stats'!E3120),'Descriptive Stats'!E3120,#N/A)</f>
        <v>0</v>
      </c>
    </row>
    <row r="3121" spans="1:61" ht="14.4" x14ac:dyDescent="0.3">
      <c r="A3121" s="2">
        <f>ROW()</f>
        <v>3121</v>
      </c>
      <c r="B3121" s="56"/>
      <c r="C3121" s="8">
        <f t="shared" ca="1" si="465"/>
        <v>15</v>
      </c>
      <c r="D3121" s="8">
        <f t="shared" ca="1" si="466"/>
        <v>0</v>
      </c>
      <c r="E3121" s="50">
        <f t="shared" ca="1" si="460"/>
        <v>2</v>
      </c>
      <c r="F3121" s="2" t="str">
        <f t="shared" ca="1" si="467"/>
        <v/>
      </c>
      <c r="BD3121" s="49">
        <f t="shared" ca="1" si="462"/>
        <v>2595</v>
      </c>
      <c r="BE3121" s="3">
        <f t="shared" ca="1" si="461"/>
        <v>0.25945000000000001</v>
      </c>
      <c r="BF3121" s="3">
        <f t="shared" ca="1" si="463"/>
        <v>-0.6450419512753276</v>
      </c>
      <c r="BG3121" s="9">
        <f t="shared" ca="1" si="464"/>
        <v>2</v>
      </c>
      <c r="BH3121" s="6">
        <f ca="1">IF(ISNUMBER('Descriptive Stats'!BF3121),'Descriptive Stats'!BF3121,#N/A)</f>
        <v>-0.6450419512753276</v>
      </c>
      <c r="BI3121" s="6">
        <f ca="1">IF(ISNUMBER('Descriptive Stats'!E3121),'Descriptive Stats'!E3121,#N/A)</f>
        <v>2</v>
      </c>
    </row>
    <row r="3122" spans="1:61" ht="14.4" x14ac:dyDescent="0.3">
      <c r="A3122" s="2">
        <f>ROW()</f>
        <v>3122</v>
      </c>
      <c r="B3122" s="56"/>
      <c r="C3122" s="8">
        <f t="shared" ca="1" si="465"/>
        <v>17</v>
      </c>
      <c r="D3122" s="8">
        <f t="shared" ca="1" si="466"/>
        <v>2</v>
      </c>
      <c r="E3122" s="50">
        <f t="shared" ca="1" si="460"/>
        <v>2</v>
      </c>
      <c r="F3122" s="2" t="str">
        <f t="shared" ca="1" si="467"/>
        <v/>
      </c>
      <c r="BD3122" s="49">
        <f t="shared" ca="1" si="462"/>
        <v>2595</v>
      </c>
      <c r="BE3122" s="3">
        <f t="shared" ca="1" si="461"/>
        <v>0.25945000000000001</v>
      </c>
      <c r="BF3122" s="3">
        <f t="shared" ca="1" si="463"/>
        <v>-0.6450419512753276</v>
      </c>
      <c r="BG3122" s="9">
        <f t="shared" ca="1" si="464"/>
        <v>2</v>
      </c>
      <c r="BH3122" s="6">
        <f ca="1">IF(ISNUMBER('Descriptive Stats'!BF3122),'Descriptive Stats'!BF3122,#N/A)</f>
        <v>-0.6450419512753276</v>
      </c>
      <c r="BI3122" s="6">
        <f ca="1">IF(ISNUMBER('Descriptive Stats'!E3122),'Descriptive Stats'!E3122,#N/A)</f>
        <v>2</v>
      </c>
    </row>
    <row r="3123" spans="1:61" ht="14.4" x14ac:dyDescent="0.3">
      <c r="A3123" s="2">
        <f>ROW()</f>
        <v>3123</v>
      </c>
      <c r="B3123" s="56"/>
      <c r="C3123" s="8">
        <f t="shared" ca="1" si="465"/>
        <v>9</v>
      </c>
      <c r="D3123" s="8">
        <f t="shared" ca="1" si="466"/>
        <v>2</v>
      </c>
      <c r="E3123" s="50">
        <f t="shared" ca="1" si="460"/>
        <v>6</v>
      </c>
      <c r="F3123" s="2" t="str">
        <f t="shared" ca="1" si="467"/>
        <v/>
      </c>
      <c r="BD3123" s="49">
        <f t="shared" ca="1" si="462"/>
        <v>3900</v>
      </c>
      <c r="BE3123" s="3">
        <f t="shared" ca="1" si="461"/>
        <v>0.38995000000000002</v>
      </c>
      <c r="BF3123" s="3">
        <f t="shared" ca="1" si="463"/>
        <v>-0.2794493539703507</v>
      </c>
      <c r="BG3123" s="9">
        <f t="shared" ca="1" si="464"/>
        <v>6</v>
      </c>
      <c r="BH3123" s="6">
        <f ca="1">IF(ISNUMBER('Descriptive Stats'!BF3123),'Descriptive Stats'!BF3123,#N/A)</f>
        <v>-0.2794493539703507</v>
      </c>
      <c r="BI3123" s="6">
        <f ca="1">IF(ISNUMBER('Descriptive Stats'!E3123),'Descriptive Stats'!E3123,#N/A)</f>
        <v>6</v>
      </c>
    </row>
    <row r="3124" spans="1:61" ht="14.4" x14ac:dyDescent="0.3">
      <c r="A3124" s="2">
        <f>ROW()</f>
        <v>3124</v>
      </c>
      <c r="B3124" s="56"/>
      <c r="C3124" s="8">
        <f t="shared" ca="1" si="465"/>
        <v>16</v>
      </c>
      <c r="D3124" s="8">
        <f t="shared" ca="1" si="466"/>
        <v>6</v>
      </c>
      <c r="E3124" s="50">
        <f t="shared" ca="1" si="460"/>
        <v>0</v>
      </c>
      <c r="F3124" s="2" t="str">
        <f t="shared" ca="1" si="467"/>
        <v/>
      </c>
      <c r="BD3124" s="49">
        <f t="shared" ca="1" si="462"/>
        <v>815.5</v>
      </c>
      <c r="BE3124" s="3">
        <f t="shared" ca="1" si="461"/>
        <v>8.1500000000000003E-2</v>
      </c>
      <c r="BF3124" s="3">
        <f t="shared" ca="1" si="463"/>
        <v>-1.3950525282585462</v>
      </c>
      <c r="BG3124" s="9">
        <f t="shared" ca="1" si="464"/>
        <v>0</v>
      </c>
      <c r="BH3124" s="6">
        <f ca="1">IF(ISNUMBER('Descriptive Stats'!BF3124),'Descriptive Stats'!BF3124,#N/A)</f>
        <v>-1.3950525282585462</v>
      </c>
      <c r="BI3124" s="6">
        <f ca="1">IF(ISNUMBER('Descriptive Stats'!E3124),'Descriptive Stats'!E3124,#N/A)</f>
        <v>0</v>
      </c>
    </row>
    <row r="3125" spans="1:61" ht="14.4" x14ac:dyDescent="0.3">
      <c r="A3125" s="2">
        <f>ROW()</f>
        <v>3125</v>
      </c>
      <c r="B3125" s="56"/>
      <c r="C3125" s="8">
        <f t="shared" ca="1" si="465"/>
        <v>4</v>
      </c>
      <c r="D3125" s="8">
        <f t="shared" ca="1" si="466"/>
        <v>0</v>
      </c>
      <c r="E3125" s="50">
        <f t="shared" ca="1" si="460"/>
        <v>2</v>
      </c>
      <c r="F3125" s="2" t="str">
        <f t="shared" ca="1" si="467"/>
        <v/>
      </c>
      <c r="BD3125" s="49">
        <f t="shared" ca="1" si="462"/>
        <v>2595</v>
      </c>
      <c r="BE3125" s="3">
        <f t="shared" ca="1" si="461"/>
        <v>0.25945000000000001</v>
      </c>
      <c r="BF3125" s="3">
        <f t="shared" ca="1" si="463"/>
        <v>-0.6450419512753276</v>
      </c>
      <c r="BG3125" s="9">
        <f t="shared" ca="1" si="464"/>
        <v>2</v>
      </c>
      <c r="BH3125" s="6">
        <f ca="1">IF(ISNUMBER('Descriptive Stats'!BF3125),'Descriptive Stats'!BF3125,#N/A)</f>
        <v>-0.6450419512753276</v>
      </c>
      <c r="BI3125" s="6">
        <f ca="1">IF(ISNUMBER('Descriptive Stats'!E3125),'Descriptive Stats'!E3125,#N/A)</f>
        <v>2</v>
      </c>
    </row>
    <row r="3126" spans="1:61" ht="14.4" x14ac:dyDescent="0.3">
      <c r="A3126" s="2">
        <f>ROW()</f>
        <v>3126</v>
      </c>
      <c r="B3126" s="56"/>
      <c r="C3126" s="8">
        <f t="shared" ca="1" si="465"/>
        <v>3</v>
      </c>
      <c r="D3126" s="8">
        <f t="shared" ca="1" si="466"/>
        <v>2</v>
      </c>
      <c r="E3126" s="50">
        <f t="shared" ca="1" si="460"/>
        <v>0</v>
      </c>
      <c r="F3126" s="2" t="str">
        <f t="shared" ca="1" si="467"/>
        <v/>
      </c>
      <c r="BD3126" s="49">
        <f t="shared" ca="1" si="462"/>
        <v>815.5</v>
      </c>
      <c r="BE3126" s="3">
        <f t="shared" ca="1" si="461"/>
        <v>8.1500000000000003E-2</v>
      </c>
      <c r="BF3126" s="3">
        <f t="shared" ca="1" si="463"/>
        <v>-1.3950525282585462</v>
      </c>
      <c r="BG3126" s="9">
        <f t="shared" ca="1" si="464"/>
        <v>0</v>
      </c>
      <c r="BH3126" s="6">
        <f ca="1">IF(ISNUMBER('Descriptive Stats'!BF3126),'Descriptive Stats'!BF3126,#N/A)</f>
        <v>-1.3950525282585462</v>
      </c>
      <c r="BI3126" s="6">
        <f ca="1">IF(ISNUMBER('Descriptive Stats'!E3126),'Descriptive Stats'!E3126,#N/A)</f>
        <v>0</v>
      </c>
    </row>
    <row r="3127" spans="1:61" ht="14.4" x14ac:dyDescent="0.3">
      <c r="A3127" s="2">
        <f>ROW()</f>
        <v>3127</v>
      </c>
      <c r="B3127" s="56"/>
      <c r="C3127" s="8">
        <f t="shared" ca="1" si="465"/>
        <v>15</v>
      </c>
      <c r="D3127" s="8">
        <f t="shared" ca="1" si="466"/>
        <v>0</v>
      </c>
      <c r="E3127" s="50">
        <f t="shared" ca="1" si="460"/>
        <v>1</v>
      </c>
      <c r="F3127" s="2" t="str">
        <f t="shared" ca="1" si="467"/>
        <v/>
      </c>
      <c r="BD3127" s="49">
        <f t="shared" ca="1" si="462"/>
        <v>1871</v>
      </c>
      <c r="BE3127" s="3">
        <f t="shared" ca="1" si="461"/>
        <v>0.18704999999999999</v>
      </c>
      <c r="BF3127" s="3">
        <f t="shared" ca="1" si="463"/>
        <v>-0.88881967520906158</v>
      </c>
      <c r="BG3127" s="9">
        <f t="shared" ca="1" si="464"/>
        <v>1</v>
      </c>
      <c r="BH3127" s="6">
        <f ca="1">IF(ISNUMBER('Descriptive Stats'!BF3127),'Descriptive Stats'!BF3127,#N/A)</f>
        <v>-0.88881967520906158</v>
      </c>
      <c r="BI3127" s="6">
        <f ca="1">IF(ISNUMBER('Descriptive Stats'!E3127),'Descriptive Stats'!E3127,#N/A)</f>
        <v>1</v>
      </c>
    </row>
    <row r="3128" spans="1:61" ht="14.4" x14ac:dyDescent="0.3">
      <c r="A3128" s="2">
        <f>ROW()</f>
        <v>3128</v>
      </c>
      <c r="B3128" s="56"/>
      <c r="C3128" s="8">
        <f t="shared" ca="1" si="465"/>
        <v>8</v>
      </c>
      <c r="D3128" s="8">
        <f t="shared" ca="1" si="466"/>
        <v>1</v>
      </c>
      <c r="E3128" s="50">
        <f t="shared" ca="1" si="460"/>
        <v>2</v>
      </c>
      <c r="F3128" s="2" t="str">
        <f t="shared" ca="1" si="467"/>
        <v/>
      </c>
      <c r="BD3128" s="49">
        <f t="shared" ca="1" si="462"/>
        <v>2595</v>
      </c>
      <c r="BE3128" s="3">
        <f t="shared" ca="1" si="461"/>
        <v>0.25945000000000001</v>
      </c>
      <c r="BF3128" s="3">
        <f t="shared" ca="1" si="463"/>
        <v>-0.6450419512753276</v>
      </c>
      <c r="BG3128" s="9">
        <f t="shared" ca="1" si="464"/>
        <v>2</v>
      </c>
      <c r="BH3128" s="6">
        <f ca="1">IF(ISNUMBER('Descriptive Stats'!BF3128),'Descriptive Stats'!BF3128,#N/A)</f>
        <v>-0.6450419512753276</v>
      </c>
      <c r="BI3128" s="6">
        <f ca="1">IF(ISNUMBER('Descriptive Stats'!E3128),'Descriptive Stats'!E3128,#N/A)</f>
        <v>2</v>
      </c>
    </row>
    <row r="3129" spans="1:61" ht="14.4" x14ac:dyDescent="0.3">
      <c r="A3129" s="2">
        <f>ROW()</f>
        <v>3129</v>
      </c>
      <c r="B3129" s="56"/>
      <c r="C3129" s="8">
        <f t="shared" ca="1" si="465"/>
        <v>9</v>
      </c>
      <c r="D3129" s="8">
        <f t="shared" ca="1" si="466"/>
        <v>2</v>
      </c>
      <c r="E3129" s="50">
        <f t="shared" ca="1" si="460"/>
        <v>2</v>
      </c>
      <c r="F3129" s="2" t="str">
        <f t="shared" ca="1" si="467"/>
        <v/>
      </c>
      <c r="BD3129" s="49">
        <f t="shared" ca="1" si="462"/>
        <v>2595</v>
      </c>
      <c r="BE3129" s="3">
        <f t="shared" ca="1" si="461"/>
        <v>0.25945000000000001</v>
      </c>
      <c r="BF3129" s="3">
        <f t="shared" ca="1" si="463"/>
        <v>-0.6450419512753276</v>
      </c>
      <c r="BG3129" s="9">
        <f t="shared" ca="1" si="464"/>
        <v>2</v>
      </c>
      <c r="BH3129" s="6">
        <f ca="1">IF(ISNUMBER('Descriptive Stats'!BF3129),'Descriptive Stats'!BF3129,#N/A)</f>
        <v>-0.6450419512753276</v>
      </c>
      <c r="BI3129" s="6">
        <f ca="1">IF(ISNUMBER('Descriptive Stats'!E3129),'Descriptive Stats'!E3129,#N/A)</f>
        <v>2</v>
      </c>
    </row>
    <row r="3130" spans="1:61" ht="14.4" x14ac:dyDescent="0.3">
      <c r="A3130" s="2">
        <f>ROW()</f>
        <v>3130</v>
      </c>
      <c r="B3130" s="56"/>
      <c r="C3130" s="8">
        <f t="shared" ca="1" si="465"/>
        <v>17</v>
      </c>
      <c r="D3130" s="8">
        <f t="shared" ca="1" si="466"/>
        <v>2</v>
      </c>
      <c r="E3130" s="50">
        <f t="shared" ca="1" si="460"/>
        <v>7</v>
      </c>
      <c r="F3130" s="2" t="str">
        <f t="shared" ca="1" si="467"/>
        <v/>
      </c>
      <c r="BD3130" s="49">
        <f t="shared" ca="1" si="462"/>
        <v>4473.5</v>
      </c>
      <c r="BE3130" s="3">
        <f t="shared" ca="1" si="461"/>
        <v>0.44729999999999998</v>
      </c>
      <c r="BF3130" s="3">
        <f t="shared" ca="1" si="463"/>
        <v>-0.13248586824472414</v>
      </c>
      <c r="BG3130" s="9">
        <f t="shared" ca="1" si="464"/>
        <v>7</v>
      </c>
      <c r="BH3130" s="6">
        <f ca="1">IF(ISNUMBER('Descriptive Stats'!BF3130),'Descriptive Stats'!BF3130,#N/A)</f>
        <v>-0.13248586824472414</v>
      </c>
      <c r="BI3130" s="6">
        <f ca="1">IF(ISNUMBER('Descriptive Stats'!E3130),'Descriptive Stats'!E3130,#N/A)</f>
        <v>7</v>
      </c>
    </row>
    <row r="3131" spans="1:61" ht="14.4" x14ac:dyDescent="0.3">
      <c r="A3131" s="2">
        <f>ROW()</f>
        <v>3131</v>
      </c>
      <c r="B3131" s="56"/>
      <c r="C3131" s="8">
        <f t="shared" ca="1" si="465"/>
        <v>19</v>
      </c>
      <c r="D3131" s="8">
        <f t="shared" ca="1" si="466"/>
        <v>7</v>
      </c>
      <c r="E3131" s="50">
        <f t="shared" ca="1" si="460"/>
        <v>0</v>
      </c>
      <c r="F3131" s="2" t="str">
        <f t="shared" ca="1" si="467"/>
        <v/>
      </c>
      <c r="BD3131" s="49">
        <f t="shared" ca="1" si="462"/>
        <v>815.5</v>
      </c>
      <c r="BE3131" s="3">
        <f t="shared" ca="1" si="461"/>
        <v>8.1500000000000003E-2</v>
      </c>
      <c r="BF3131" s="3">
        <f t="shared" ca="1" si="463"/>
        <v>-1.3950525282585462</v>
      </c>
      <c r="BG3131" s="9">
        <f t="shared" ca="1" si="464"/>
        <v>0</v>
      </c>
      <c r="BH3131" s="6">
        <f ca="1">IF(ISNUMBER('Descriptive Stats'!BF3131),'Descriptive Stats'!BF3131,#N/A)</f>
        <v>-1.3950525282585462</v>
      </c>
      <c r="BI3131" s="6">
        <f ca="1">IF(ISNUMBER('Descriptive Stats'!E3131),'Descriptive Stats'!E3131,#N/A)</f>
        <v>0</v>
      </c>
    </row>
    <row r="3132" spans="1:61" ht="14.4" x14ac:dyDescent="0.3">
      <c r="A3132" s="2">
        <f>ROW()</f>
        <v>3132</v>
      </c>
      <c r="B3132" s="56"/>
      <c r="C3132" s="8">
        <f t="shared" ca="1" si="465"/>
        <v>14</v>
      </c>
      <c r="D3132" s="8">
        <f t="shared" ca="1" si="466"/>
        <v>0</v>
      </c>
      <c r="E3132" s="50">
        <f t="shared" ca="1" si="460"/>
        <v>7</v>
      </c>
      <c r="F3132" s="2" t="str">
        <f t="shared" ca="1" si="467"/>
        <v/>
      </c>
      <c r="BD3132" s="49">
        <f t="shared" ca="1" si="462"/>
        <v>4473.5</v>
      </c>
      <c r="BE3132" s="3">
        <f t="shared" ca="1" si="461"/>
        <v>0.44729999999999998</v>
      </c>
      <c r="BF3132" s="3">
        <f t="shared" ca="1" si="463"/>
        <v>-0.13248586824472414</v>
      </c>
      <c r="BG3132" s="9">
        <f t="shared" ca="1" si="464"/>
        <v>7</v>
      </c>
      <c r="BH3132" s="6">
        <f ca="1">IF(ISNUMBER('Descriptive Stats'!BF3132),'Descriptive Stats'!BF3132,#N/A)</f>
        <v>-0.13248586824472414</v>
      </c>
      <c r="BI3132" s="6">
        <f ca="1">IF(ISNUMBER('Descriptive Stats'!E3132),'Descriptive Stats'!E3132,#N/A)</f>
        <v>7</v>
      </c>
    </row>
    <row r="3133" spans="1:61" ht="14.4" x14ac:dyDescent="0.3">
      <c r="A3133" s="2">
        <f>ROW()</f>
        <v>3133</v>
      </c>
      <c r="B3133" s="56"/>
      <c r="C3133" s="8">
        <f t="shared" ca="1" si="465"/>
        <v>19</v>
      </c>
      <c r="D3133" s="8">
        <f t="shared" ca="1" si="466"/>
        <v>7</v>
      </c>
      <c r="E3133" s="50">
        <f t="shared" ca="1" si="460"/>
        <v>0</v>
      </c>
      <c r="F3133" s="2" t="str">
        <f t="shared" ca="1" si="467"/>
        <v/>
      </c>
      <c r="BD3133" s="49">
        <f t="shared" ca="1" si="462"/>
        <v>815.5</v>
      </c>
      <c r="BE3133" s="3">
        <f t="shared" ca="1" si="461"/>
        <v>8.1500000000000003E-2</v>
      </c>
      <c r="BF3133" s="3">
        <f t="shared" ca="1" si="463"/>
        <v>-1.3950525282585462</v>
      </c>
      <c r="BG3133" s="9">
        <f t="shared" ca="1" si="464"/>
        <v>0</v>
      </c>
      <c r="BH3133" s="6">
        <f ca="1">IF(ISNUMBER('Descriptive Stats'!BF3133),'Descriptive Stats'!BF3133,#N/A)</f>
        <v>-1.3950525282585462</v>
      </c>
      <c r="BI3133" s="6">
        <f ca="1">IF(ISNUMBER('Descriptive Stats'!E3133),'Descriptive Stats'!E3133,#N/A)</f>
        <v>0</v>
      </c>
    </row>
    <row r="3134" spans="1:61" ht="14.4" x14ac:dyDescent="0.3">
      <c r="A3134" s="2">
        <f>ROW()</f>
        <v>3134</v>
      </c>
      <c r="B3134" s="56"/>
      <c r="C3134" s="8">
        <f t="shared" ca="1" si="465"/>
        <v>22</v>
      </c>
      <c r="D3134" s="8">
        <f t="shared" ca="1" si="466"/>
        <v>0</v>
      </c>
      <c r="E3134" s="50">
        <f t="shared" ca="1" si="460"/>
        <v>6</v>
      </c>
      <c r="F3134" s="2" t="str">
        <f t="shared" ca="1" si="467"/>
        <v/>
      </c>
      <c r="BD3134" s="49">
        <f t="shared" ca="1" si="462"/>
        <v>3900</v>
      </c>
      <c r="BE3134" s="3">
        <f t="shared" ca="1" si="461"/>
        <v>0.38995000000000002</v>
      </c>
      <c r="BF3134" s="3">
        <f t="shared" ca="1" si="463"/>
        <v>-0.2794493539703507</v>
      </c>
      <c r="BG3134" s="9">
        <f t="shared" ca="1" si="464"/>
        <v>6</v>
      </c>
      <c r="BH3134" s="6">
        <f ca="1">IF(ISNUMBER('Descriptive Stats'!BF3134),'Descriptive Stats'!BF3134,#N/A)</f>
        <v>-0.2794493539703507</v>
      </c>
      <c r="BI3134" s="6">
        <f ca="1">IF(ISNUMBER('Descriptive Stats'!E3134),'Descriptive Stats'!E3134,#N/A)</f>
        <v>6</v>
      </c>
    </row>
    <row r="3135" spans="1:61" ht="14.4" x14ac:dyDescent="0.3">
      <c r="A3135" s="2">
        <f>ROW()</f>
        <v>3135</v>
      </c>
      <c r="B3135" s="56"/>
      <c r="C3135" s="8">
        <f t="shared" ca="1" si="465"/>
        <v>16</v>
      </c>
      <c r="D3135" s="8">
        <f t="shared" ca="1" si="466"/>
        <v>6</v>
      </c>
      <c r="E3135" s="50">
        <f t="shared" ca="1" si="460"/>
        <v>0</v>
      </c>
      <c r="F3135" s="2" t="str">
        <f t="shared" ca="1" si="467"/>
        <v/>
      </c>
      <c r="BD3135" s="49">
        <f t="shared" ca="1" si="462"/>
        <v>815.5</v>
      </c>
      <c r="BE3135" s="3">
        <f t="shared" ca="1" si="461"/>
        <v>8.1500000000000003E-2</v>
      </c>
      <c r="BF3135" s="3">
        <f t="shared" ca="1" si="463"/>
        <v>-1.3950525282585462</v>
      </c>
      <c r="BG3135" s="9">
        <f t="shared" ca="1" si="464"/>
        <v>0</v>
      </c>
      <c r="BH3135" s="6">
        <f ca="1">IF(ISNUMBER('Descriptive Stats'!BF3135),'Descriptive Stats'!BF3135,#N/A)</f>
        <v>-1.3950525282585462</v>
      </c>
      <c r="BI3135" s="6">
        <f ca="1">IF(ISNUMBER('Descriptive Stats'!E3135),'Descriptive Stats'!E3135,#N/A)</f>
        <v>0</v>
      </c>
    </row>
    <row r="3136" spans="1:61" ht="14.4" x14ac:dyDescent="0.3">
      <c r="A3136" s="2">
        <f>ROW()</f>
        <v>3136</v>
      </c>
      <c r="B3136" s="56"/>
      <c r="C3136" s="8">
        <f t="shared" ca="1" si="465"/>
        <v>11</v>
      </c>
      <c r="D3136" s="8">
        <f t="shared" ca="1" si="466"/>
        <v>0</v>
      </c>
      <c r="E3136" s="50">
        <f t="shared" ca="1" si="460"/>
        <v>7</v>
      </c>
      <c r="F3136" s="2" t="str">
        <f t="shared" ca="1" si="467"/>
        <v/>
      </c>
      <c r="BD3136" s="49">
        <f t="shared" ca="1" si="462"/>
        <v>4473.5</v>
      </c>
      <c r="BE3136" s="3">
        <f t="shared" ca="1" si="461"/>
        <v>0.44729999999999998</v>
      </c>
      <c r="BF3136" s="3">
        <f t="shared" ca="1" si="463"/>
        <v>-0.13248586824472414</v>
      </c>
      <c r="BG3136" s="9">
        <f t="shared" ca="1" si="464"/>
        <v>7</v>
      </c>
      <c r="BH3136" s="6">
        <f ca="1">IF(ISNUMBER('Descriptive Stats'!BF3136),'Descriptive Stats'!BF3136,#N/A)</f>
        <v>-0.13248586824472414</v>
      </c>
      <c r="BI3136" s="6">
        <f ca="1">IF(ISNUMBER('Descriptive Stats'!E3136),'Descriptive Stats'!E3136,#N/A)</f>
        <v>7</v>
      </c>
    </row>
    <row r="3137" spans="1:61" ht="14.4" x14ac:dyDescent="0.3">
      <c r="A3137" s="2">
        <f>ROW()</f>
        <v>3137</v>
      </c>
      <c r="B3137" s="56"/>
      <c r="C3137" s="8">
        <f t="shared" ca="1" si="465"/>
        <v>6</v>
      </c>
      <c r="D3137" s="8">
        <f t="shared" ca="1" si="466"/>
        <v>7</v>
      </c>
      <c r="E3137" s="50">
        <f t="shared" ca="1" si="460"/>
        <v>2</v>
      </c>
      <c r="F3137" s="2" t="str">
        <f t="shared" ca="1" si="467"/>
        <v/>
      </c>
      <c r="BD3137" s="49">
        <f t="shared" ca="1" si="462"/>
        <v>2595</v>
      </c>
      <c r="BE3137" s="3">
        <f t="shared" ca="1" si="461"/>
        <v>0.25945000000000001</v>
      </c>
      <c r="BF3137" s="3">
        <f t="shared" ca="1" si="463"/>
        <v>-0.6450419512753276</v>
      </c>
      <c r="BG3137" s="9">
        <f t="shared" ca="1" si="464"/>
        <v>2</v>
      </c>
      <c r="BH3137" s="6">
        <f ca="1">IF(ISNUMBER('Descriptive Stats'!BF3137),'Descriptive Stats'!BF3137,#N/A)</f>
        <v>-0.6450419512753276</v>
      </c>
      <c r="BI3137" s="6">
        <f ca="1">IF(ISNUMBER('Descriptive Stats'!E3137),'Descriptive Stats'!E3137,#N/A)</f>
        <v>2</v>
      </c>
    </row>
    <row r="3138" spans="1:61" ht="14.4" x14ac:dyDescent="0.3">
      <c r="A3138" s="2">
        <f>ROW()</f>
        <v>3138</v>
      </c>
      <c r="B3138" s="56"/>
      <c r="C3138" s="8">
        <f t="shared" ca="1" si="465"/>
        <v>3</v>
      </c>
      <c r="D3138" s="8">
        <f t="shared" ca="1" si="466"/>
        <v>2</v>
      </c>
      <c r="E3138" s="50">
        <f t="shared" ca="1" si="460"/>
        <v>4</v>
      </c>
      <c r="F3138" s="2" t="str">
        <f t="shared" ca="1" si="467"/>
        <v/>
      </c>
      <c r="BD3138" s="49">
        <f t="shared" ca="1" si="462"/>
        <v>3442</v>
      </c>
      <c r="BE3138" s="3">
        <f t="shared" ca="1" si="461"/>
        <v>0.34415000000000001</v>
      </c>
      <c r="BF3138" s="3">
        <f t="shared" ca="1" si="463"/>
        <v>-0.40116316278173481</v>
      </c>
      <c r="BG3138" s="9">
        <f t="shared" ca="1" si="464"/>
        <v>4</v>
      </c>
      <c r="BH3138" s="6">
        <f ca="1">IF(ISNUMBER('Descriptive Stats'!BF3138),'Descriptive Stats'!BF3138,#N/A)</f>
        <v>-0.40116316278173481</v>
      </c>
      <c r="BI3138" s="6">
        <f ca="1">IF(ISNUMBER('Descriptive Stats'!E3138),'Descriptive Stats'!E3138,#N/A)</f>
        <v>4</v>
      </c>
    </row>
    <row r="3139" spans="1:61" ht="14.4" x14ac:dyDescent="0.3">
      <c r="A3139" s="2">
        <f>ROW()</f>
        <v>3139</v>
      </c>
      <c r="B3139" s="56"/>
      <c r="C3139" s="8">
        <f t="shared" ca="1" si="465"/>
        <v>13</v>
      </c>
      <c r="D3139" s="8">
        <f t="shared" ca="1" si="466"/>
        <v>4</v>
      </c>
      <c r="E3139" s="50">
        <f t="shared" ref="E3139:E3202" ca="1" si="468">IF(0=MOD(ROW(),$J$1),AVERAGE(OFFSET($D$2,ROW()-$J$1,0,$J$1,1)),"")</f>
        <v>15</v>
      </c>
      <c r="F3139" s="2" t="str">
        <f t="shared" ca="1" si="467"/>
        <v/>
      </c>
      <c r="BD3139" s="49">
        <f t="shared" ca="1" si="462"/>
        <v>5051.5</v>
      </c>
      <c r="BE3139" s="3">
        <f t="shared" ca="1" si="461"/>
        <v>0.50509999999999999</v>
      </c>
      <c r="BF3139" s="3">
        <f t="shared" ca="1" si="463"/>
        <v>1.2784152420787677E-2</v>
      </c>
      <c r="BG3139" s="9">
        <f t="shared" ca="1" si="464"/>
        <v>15</v>
      </c>
      <c r="BH3139" s="6">
        <f ca="1">IF(ISNUMBER('Descriptive Stats'!BF3139),'Descriptive Stats'!BF3139,#N/A)</f>
        <v>1.2784152420787677E-2</v>
      </c>
      <c r="BI3139" s="6">
        <f ca="1">IF(ISNUMBER('Descriptive Stats'!E3139),'Descriptive Stats'!E3139,#N/A)</f>
        <v>15</v>
      </c>
    </row>
    <row r="3140" spans="1:61" ht="14.4" x14ac:dyDescent="0.3">
      <c r="A3140" s="2">
        <f>ROW()</f>
        <v>3140</v>
      </c>
      <c r="B3140" s="56"/>
      <c r="C3140" s="8">
        <f t="shared" ca="1" si="465"/>
        <v>24</v>
      </c>
      <c r="D3140" s="8">
        <f t="shared" ca="1" si="466"/>
        <v>15</v>
      </c>
      <c r="E3140" s="50">
        <f t="shared" ca="1" si="468"/>
        <v>0</v>
      </c>
      <c r="F3140" s="2" t="str">
        <f t="shared" ca="1" si="467"/>
        <v/>
      </c>
      <c r="BD3140" s="49">
        <f t="shared" ca="1" si="462"/>
        <v>815.5</v>
      </c>
      <c r="BE3140" s="3">
        <f t="shared" ca="1" si="461"/>
        <v>8.1500000000000003E-2</v>
      </c>
      <c r="BF3140" s="3">
        <f t="shared" ca="1" si="463"/>
        <v>-1.3950525282585462</v>
      </c>
      <c r="BG3140" s="9">
        <f t="shared" ca="1" si="464"/>
        <v>0</v>
      </c>
      <c r="BH3140" s="6">
        <f ca="1">IF(ISNUMBER('Descriptive Stats'!BF3140),'Descriptive Stats'!BF3140,#N/A)</f>
        <v>-1.3950525282585462</v>
      </c>
      <c r="BI3140" s="6">
        <f ca="1">IF(ISNUMBER('Descriptive Stats'!E3140),'Descriptive Stats'!E3140,#N/A)</f>
        <v>0</v>
      </c>
    </row>
    <row r="3141" spans="1:61" ht="14.4" x14ac:dyDescent="0.3">
      <c r="A3141" s="2">
        <f>ROW()</f>
        <v>3141</v>
      </c>
      <c r="B3141" s="56"/>
      <c r="C3141" s="8">
        <f t="shared" ca="1" si="465"/>
        <v>15</v>
      </c>
      <c r="D3141" s="8">
        <f t="shared" ca="1" si="466"/>
        <v>0</v>
      </c>
      <c r="E3141" s="50">
        <f t="shared" ca="1" si="468"/>
        <v>1</v>
      </c>
      <c r="F3141" s="2" t="str">
        <f t="shared" ca="1" si="467"/>
        <v/>
      </c>
      <c r="BD3141" s="49">
        <f t="shared" ca="1" si="462"/>
        <v>1871</v>
      </c>
      <c r="BE3141" s="3">
        <f t="shared" ca="1" si="461"/>
        <v>0.18704999999999999</v>
      </c>
      <c r="BF3141" s="3">
        <f t="shared" ca="1" si="463"/>
        <v>-0.88881967520906158</v>
      </c>
      <c r="BG3141" s="9">
        <f t="shared" ca="1" si="464"/>
        <v>1</v>
      </c>
      <c r="BH3141" s="6">
        <f ca="1">IF(ISNUMBER('Descriptive Stats'!BF3141),'Descriptive Stats'!BF3141,#N/A)</f>
        <v>-0.88881967520906158</v>
      </c>
      <c r="BI3141" s="6">
        <f ca="1">IF(ISNUMBER('Descriptive Stats'!E3141),'Descriptive Stats'!E3141,#N/A)</f>
        <v>1</v>
      </c>
    </row>
    <row r="3142" spans="1:61" ht="14.4" x14ac:dyDescent="0.3">
      <c r="A3142" s="2">
        <f>ROW()</f>
        <v>3142</v>
      </c>
      <c r="B3142" s="56"/>
      <c r="C3142" s="8">
        <f t="shared" ca="1" si="465"/>
        <v>8</v>
      </c>
      <c r="D3142" s="8">
        <f t="shared" ca="1" si="466"/>
        <v>1</v>
      </c>
      <c r="E3142" s="50">
        <f t="shared" ca="1" si="468"/>
        <v>2</v>
      </c>
      <c r="F3142" s="2" t="str">
        <f t="shared" ca="1" si="467"/>
        <v/>
      </c>
      <c r="BD3142" s="49">
        <f t="shared" ca="1" si="462"/>
        <v>2595</v>
      </c>
      <c r="BE3142" s="3">
        <f t="shared" ca="1" si="461"/>
        <v>0.25945000000000001</v>
      </c>
      <c r="BF3142" s="3">
        <f t="shared" ca="1" si="463"/>
        <v>-0.6450419512753276</v>
      </c>
      <c r="BG3142" s="9">
        <f t="shared" ca="1" si="464"/>
        <v>2</v>
      </c>
      <c r="BH3142" s="6">
        <f ca="1">IF(ISNUMBER('Descriptive Stats'!BF3142),'Descriptive Stats'!BF3142,#N/A)</f>
        <v>-0.6450419512753276</v>
      </c>
      <c r="BI3142" s="6">
        <f ca="1">IF(ISNUMBER('Descriptive Stats'!E3142),'Descriptive Stats'!E3142,#N/A)</f>
        <v>2</v>
      </c>
    </row>
    <row r="3143" spans="1:61" ht="14.4" x14ac:dyDescent="0.3">
      <c r="A3143" s="2">
        <f>ROW()</f>
        <v>3143</v>
      </c>
      <c r="B3143" s="56"/>
      <c r="C3143" s="8">
        <f t="shared" ca="1" si="465"/>
        <v>17</v>
      </c>
      <c r="D3143" s="8">
        <f t="shared" ca="1" si="466"/>
        <v>2</v>
      </c>
      <c r="E3143" s="50">
        <f t="shared" ca="1" si="468"/>
        <v>0</v>
      </c>
      <c r="F3143" s="2" t="str">
        <f t="shared" ca="1" si="467"/>
        <v/>
      </c>
      <c r="BD3143" s="49">
        <f t="shared" ca="1" si="462"/>
        <v>815.5</v>
      </c>
      <c r="BE3143" s="3">
        <f t="shared" ref="BE3143:BE3206" ca="1" si="469">IF(ISNUMBER(BD3143),(BD3143-0.5)/$BK$4,"")</f>
        <v>8.1500000000000003E-2</v>
      </c>
      <c r="BF3143" s="3">
        <f t="shared" ca="1" si="463"/>
        <v>-1.3950525282585462</v>
      </c>
      <c r="BG3143" s="9">
        <f t="shared" ca="1" si="464"/>
        <v>0</v>
      </c>
      <c r="BH3143" s="6">
        <f ca="1">IF(ISNUMBER('Descriptive Stats'!BF3143),'Descriptive Stats'!BF3143,#N/A)</f>
        <v>-1.3950525282585462</v>
      </c>
      <c r="BI3143" s="6">
        <f ca="1">IF(ISNUMBER('Descriptive Stats'!E3143),'Descriptive Stats'!E3143,#N/A)</f>
        <v>0</v>
      </c>
    </row>
    <row r="3144" spans="1:61" ht="14.4" x14ac:dyDescent="0.3">
      <c r="A3144" s="2">
        <f>ROW()</f>
        <v>3144</v>
      </c>
      <c r="B3144" s="56"/>
      <c r="C3144" s="8">
        <f t="shared" ca="1" si="465"/>
        <v>20</v>
      </c>
      <c r="D3144" s="8">
        <f t="shared" ca="1" si="466"/>
        <v>0</v>
      </c>
      <c r="E3144" s="50">
        <f t="shared" ca="1" si="468"/>
        <v>9</v>
      </c>
      <c r="F3144" s="2" t="str">
        <f t="shared" ca="1" si="467"/>
        <v/>
      </c>
      <c r="BD3144" s="49">
        <f t="shared" ref="BD3144:BD3207" ca="1" si="470">IF(ISNUMBER(BG3144),_xlfn.RANK.AVG(BG3144,$BG$2:$BG$5414,1),"")</f>
        <v>4819</v>
      </c>
      <c r="BE3144" s="3">
        <f t="shared" ca="1" si="469"/>
        <v>0.48185</v>
      </c>
      <c r="BF3144" s="3">
        <f t="shared" ca="1" si="463"/>
        <v>-4.5511009098988427E-2</v>
      </c>
      <c r="BG3144" s="9">
        <f t="shared" ca="1" si="464"/>
        <v>9</v>
      </c>
      <c r="BH3144" s="6">
        <f ca="1">IF(ISNUMBER('Descriptive Stats'!BF3144),'Descriptive Stats'!BF3144,#N/A)</f>
        <v>-4.5511009098988427E-2</v>
      </c>
      <c r="BI3144" s="6">
        <f ca="1">IF(ISNUMBER('Descriptive Stats'!E3144),'Descriptive Stats'!E3144,#N/A)</f>
        <v>9</v>
      </c>
    </row>
    <row r="3145" spans="1:61" ht="14.4" x14ac:dyDescent="0.3">
      <c r="A3145" s="2">
        <f>ROW()</f>
        <v>3145</v>
      </c>
      <c r="B3145" s="56"/>
      <c r="C3145" s="8">
        <f t="shared" ca="1" si="465"/>
        <v>23</v>
      </c>
      <c r="D3145" s="8">
        <f t="shared" ca="1" si="466"/>
        <v>9</v>
      </c>
      <c r="E3145" s="50">
        <f t="shared" ca="1" si="468"/>
        <v>15</v>
      </c>
      <c r="F3145" s="2" t="str">
        <f t="shared" ca="1" si="467"/>
        <v/>
      </c>
      <c r="BD3145" s="49">
        <f t="shared" ca="1" si="470"/>
        <v>5051.5</v>
      </c>
      <c r="BE3145" s="3">
        <f t="shared" ca="1" si="469"/>
        <v>0.50509999999999999</v>
      </c>
      <c r="BF3145" s="3">
        <f t="shared" ref="BF3145:BF3208" ca="1" si="471">IF(ISNUMBER(BE3145),_xlfn.NORM.INV(BE3145,0,1),"")</f>
        <v>1.2784152420787677E-2</v>
      </c>
      <c r="BG3145" s="9">
        <f t="shared" ref="BG3145:BG3208" ca="1" si="472">IF(ISNUMBER(E3145),E3145,"")</f>
        <v>15</v>
      </c>
      <c r="BH3145" s="6">
        <f ca="1">IF(ISNUMBER('Descriptive Stats'!BF3145),'Descriptive Stats'!BF3145,#N/A)</f>
        <v>1.2784152420787677E-2</v>
      </c>
      <c r="BI3145" s="6">
        <f ca="1">IF(ISNUMBER('Descriptive Stats'!E3145),'Descriptive Stats'!E3145,#N/A)</f>
        <v>15</v>
      </c>
    </row>
    <row r="3146" spans="1:61" ht="14.4" x14ac:dyDescent="0.3">
      <c r="A3146" s="2">
        <f>ROW()</f>
        <v>3146</v>
      </c>
      <c r="B3146" s="56"/>
      <c r="C3146" s="8">
        <f t="shared" ca="1" si="465"/>
        <v>24</v>
      </c>
      <c r="D3146" s="8">
        <f t="shared" ca="1" si="466"/>
        <v>15</v>
      </c>
      <c r="E3146" s="50">
        <f t="shared" ca="1" si="468"/>
        <v>0</v>
      </c>
      <c r="F3146" s="2" t="str">
        <f t="shared" ca="1" si="467"/>
        <v/>
      </c>
      <c r="BD3146" s="49">
        <f t="shared" ca="1" si="470"/>
        <v>815.5</v>
      </c>
      <c r="BE3146" s="3">
        <f t="shared" ca="1" si="469"/>
        <v>8.1500000000000003E-2</v>
      </c>
      <c r="BF3146" s="3">
        <f t="shared" ca="1" si="471"/>
        <v>-1.3950525282585462</v>
      </c>
      <c r="BG3146" s="9">
        <f t="shared" ca="1" si="472"/>
        <v>0</v>
      </c>
      <c r="BH3146" s="6">
        <f ca="1">IF(ISNUMBER('Descriptive Stats'!BF3146),'Descriptive Stats'!BF3146,#N/A)</f>
        <v>-1.3950525282585462</v>
      </c>
      <c r="BI3146" s="6">
        <f ca="1">IF(ISNUMBER('Descriptive Stats'!E3146),'Descriptive Stats'!E3146,#N/A)</f>
        <v>0</v>
      </c>
    </row>
    <row r="3147" spans="1:61" ht="14.4" x14ac:dyDescent="0.3">
      <c r="A3147" s="2">
        <f>ROW()</f>
        <v>3147</v>
      </c>
      <c r="B3147" s="56"/>
      <c r="C3147" s="8">
        <f t="shared" ca="1" si="465"/>
        <v>15</v>
      </c>
      <c r="D3147" s="8">
        <f t="shared" ca="1" si="466"/>
        <v>0</v>
      </c>
      <c r="E3147" s="50">
        <f t="shared" ca="1" si="468"/>
        <v>0</v>
      </c>
      <c r="F3147" s="2" t="str">
        <f t="shared" ca="1" si="467"/>
        <v/>
      </c>
      <c r="BD3147" s="49">
        <f t="shared" ca="1" si="470"/>
        <v>815.5</v>
      </c>
      <c r="BE3147" s="3">
        <f t="shared" ca="1" si="469"/>
        <v>8.1500000000000003E-2</v>
      </c>
      <c r="BF3147" s="3">
        <f t="shared" ca="1" si="471"/>
        <v>-1.3950525282585462</v>
      </c>
      <c r="BG3147" s="9">
        <f t="shared" ca="1" si="472"/>
        <v>0</v>
      </c>
      <c r="BH3147" s="6">
        <f ca="1">IF(ISNUMBER('Descriptive Stats'!BF3147),'Descriptive Stats'!BF3147,#N/A)</f>
        <v>-1.3950525282585462</v>
      </c>
      <c r="BI3147" s="6">
        <f ca="1">IF(ISNUMBER('Descriptive Stats'!E3147),'Descriptive Stats'!E3147,#N/A)</f>
        <v>0</v>
      </c>
    </row>
    <row r="3148" spans="1:61" ht="14.4" x14ac:dyDescent="0.3">
      <c r="A3148" s="2">
        <f>ROW()</f>
        <v>3148</v>
      </c>
      <c r="B3148" s="56"/>
      <c r="C3148" s="8">
        <f t="shared" ca="1" si="465"/>
        <v>20</v>
      </c>
      <c r="D3148" s="8">
        <f t="shared" ca="1" si="466"/>
        <v>0</v>
      </c>
      <c r="E3148" s="50">
        <f t="shared" ca="1" si="468"/>
        <v>7</v>
      </c>
      <c r="F3148" s="2" t="str">
        <f t="shared" ca="1" si="467"/>
        <v/>
      </c>
      <c r="BD3148" s="49">
        <f t="shared" ca="1" si="470"/>
        <v>4473.5</v>
      </c>
      <c r="BE3148" s="3">
        <f t="shared" ca="1" si="469"/>
        <v>0.44729999999999998</v>
      </c>
      <c r="BF3148" s="3">
        <f t="shared" ca="1" si="471"/>
        <v>-0.13248586824472414</v>
      </c>
      <c r="BG3148" s="9">
        <f t="shared" ca="1" si="472"/>
        <v>7</v>
      </c>
      <c r="BH3148" s="6">
        <f ca="1">IF(ISNUMBER('Descriptive Stats'!BF3148),'Descriptive Stats'!BF3148,#N/A)</f>
        <v>-0.13248586824472414</v>
      </c>
      <c r="BI3148" s="6">
        <f ca="1">IF(ISNUMBER('Descriptive Stats'!E3148),'Descriptive Stats'!E3148,#N/A)</f>
        <v>7</v>
      </c>
    </row>
    <row r="3149" spans="1:61" ht="14.4" x14ac:dyDescent="0.3">
      <c r="A3149" s="2">
        <f>ROW()</f>
        <v>3149</v>
      </c>
      <c r="B3149" s="56"/>
      <c r="C3149" s="8">
        <f t="shared" ca="1" si="465"/>
        <v>6</v>
      </c>
      <c r="D3149" s="8">
        <f t="shared" ca="1" si="466"/>
        <v>7</v>
      </c>
      <c r="E3149" s="50">
        <f t="shared" ca="1" si="468"/>
        <v>7</v>
      </c>
      <c r="F3149" s="2" t="str">
        <f t="shared" ca="1" si="467"/>
        <v/>
      </c>
      <c r="BD3149" s="49">
        <f t="shared" ca="1" si="470"/>
        <v>4473.5</v>
      </c>
      <c r="BE3149" s="3">
        <f t="shared" ca="1" si="469"/>
        <v>0.44729999999999998</v>
      </c>
      <c r="BF3149" s="3">
        <f t="shared" ca="1" si="471"/>
        <v>-0.13248586824472414</v>
      </c>
      <c r="BG3149" s="9">
        <f t="shared" ca="1" si="472"/>
        <v>7</v>
      </c>
      <c r="BH3149" s="6">
        <f ca="1">IF(ISNUMBER('Descriptive Stats'!BF3149),'Descriptive Stats'!BF3149,#N/A)</f>
        <v>-0.13248586824472414</v>
      </c>
      <c r="BI3149" s="6">
        <f ca="1">IF(ISNUMBER('Descriptive Stats'!E3149),'Descriptive Stats'!E3149,#N/A)</f>
        <v>7</v>
      </c>
    </row>
    <row r="3150" spans="1:61" ht="14.4" x14ac:dyDescent="0.3">
      <c r="A3150" s="2">
        <f>ROW()</f>
        <v>3150</v>
      </c>
      <c r="B3150" s="56"/>
      <c r="C3150" s="8">
        <f t="shared" ca="1" si="465"/>
        <v>19</v>
      </c>
      <c r="D3150" s="8">
        <f t="shared" ca="1" si="466"/>
        <v>7</v>
      </c>
      <c r="E3150" s="50">
        <f t="shared" ca="1" si="468"/>
        <v>2</v>
      </c>
      <c r="F3150" s="2" t="str">
        <f t="shared" ca="1" si="467"/>
        <v/>
      </c>
      <c r="BD3150" s="49">
        <f t="shared" ca="1" si="470"/>
        <v>2595</v>
      </c>
      <c r="BE3150" s="3">
        <f t="shared" ca="1" si="469"/>
        <v>0.25945000000000001</v>
      </c>
      <c r="BF3150" s="3">
        <f t="shared" ca="1" si="471"/>
        <v>-0.6450419512753276</v>
      </c>
      <c r="BG3150" s="9">
        <f t="shared" ca="1" si="472"/>
        <v>2</v>
      </c>
      <c r="BH3150" s="6">
        <f ca="1">IF(ISNUMBER('Descriptive Stats'!BF3150),'Descriptive Stats'!BF3150,#N/A)</f>
        <v>-0.6450419512753276</v>
      </c>
      <c r="BI3150" s="6">
        <f ca="1">IF(ISNUMBER('Descriptive Stats'!E3150),'Descriptive Stats'!E3150,#N/A)</f>
        <v>2</v>
      </c>
    </row>
    <row r="3151" spans="1:61" ht="14.4" x14ac:dyDescent="0.3">
      <c r="A3151" s="2">
        <f>ROW()</f>
        <v>3151</v>
      </c>
      <c r="B3151" s="56"/>
      <c r="C3151" s="8">
        <f t="shared" ca="1" si="465"/>
        <v>21</v>
      </c>
      <c r="D3151" s="8">
        <f t="shared" ca="1" si="466"/>
        <v>2</v>
      </c>
      <c r="E3151" s="50">
        <f t="shared" ca="1" si="468"/>
        <v>2</v>
      </c>
      <c r="F3151" s="2" t="str">
        <f t="shared" ca="1" si="467"/>
        <v/>
      </c>
      <c r="BD3151" s="49">
        <f t="shared" ca="1" si="470"/>
        <v>2595</v>
      </c>
      <c r="BE3151" s="3">
        <f t="shared" ca="1" si="469"/>
        <v>0.25945000000000001</v>
      </c>
      <c r="BF3151" s="3">
        <f t="shared" ca="1" si="471"/>
        <v>-0.6450419512753276</v>
      </c>
      <c r="BG3151" s="9">
        <f t="shared" ca="1" si="472"/>
        <v>2</v>
      </c>
      <c r="BH3151" s="6">
        <f ca="1">IF(ISNUMBER('Descriptive Stats'!BF3151),'Descriptive Stats'!BF3151,#N/A)</f>
        <v>-0.6450419512753276</v>
      </c>
      <c r="BI3151" s="6">
        <f ca="1">IF(ISNUMBER('Descriptive Stats'!E3151),'Descriptive Stats'!E3151,#N/A)</f>
        <v>2</v>
      </c>
    </row>
    <row r="3152" spans="1:61" ht="14.4" x14ac:dyDescent="0.3">
      <c r="A3152" s="2">
        <f>ROW()</f>
        <v>3152</v>
      </c>
      <c r="B3152" s="56"/>
      <c r="C3152" s="8">
        <f t="shared" ca="1" si="465"/>
        <v>21</v>
      </c>
      <c r="D3152" s="8">
        <f t="shared" ca="1" si="466"/>
        <v>2</v>
      </c>
      <c r="E3152" s="50">
        <f t="shared" ca="1" si="468"/>
        <v>1</v>
      </c>
      <c r="F3152" s="2" t="str">
        <f t="shared" ca="1" si="467"/>
        <v/>
      </c>
      <c r="BD3152" s="49">
        <f t="shared" ca="1" si="470"/>
        <v>1871</v>
      </c>
      <c r="BE3152" s="3">
        <f t="shared" ca="1" si="469"/>
        <v>0.18704999999999999</v>
      </c>
      <c r="BF3152" s="3">
        <f t="shared" ca="1" si="471"/>
        <v>-0.88881967520906158</v>
      </c>
      <c r="BG3152" s="9">
        <f t="shared" ca="1" si="472"/>
        <v>1</v>
      </c>
      <c r="BH3152" s="6">
        <f ca="1">IF(ISNUMBER('Descriptive Stats'!BF3152),'Descriptive Stats'!BF3152,#N/A)</f>
        <v>-0.88881967520906158</v>
      </c>
      <c r="BI3152" s="6">
        <f ca="1">IF(ISNUMBER('Descriptive Stats'!E3152),'Descriptive Stats'!E3152,#N/A)</f>
        <v>1</v>
      </c>
    </row>
    <row r="3153" spans="1:61" ht="14.4" x14ac:dyDescent="0.3">
      <c r="A3153" s="2">
        <f>ROW()</f>
        <v>3153</v>
      </c>
      <c r="B3153" s="56"/>
      <c r="C3153" s="8">
        <f t="shared" ref="C3153:C3216" ca="1" si="473">RANDBETWEEN(2,COUNT(B:B))</f>
        <v>12</v>
      </c>
      <c r="D3153" s="8">
        <f t="shared" ref="D3153:D3216" ca="1" si="474">VLOOKUP(C3153,A:B,2,TRUE)</f>
        <v>1</v>
      </c>
      <c r="E3153" s="50">
        <f t="shared" ca="1" si="468"/>
        <v>0</v>
      </c>
      <c r="F3153" s="2" t="str">
        <f t="shared" ref="F3153:F3216" ca="1" si="475">IF(ISNUMBER(E3153),IF(OR(E3153&lt;$K$16,E3153&gt;$K$14),"X",""),"")</f>
        <v/>
      </c>
      <c r="BD3153" s="49">
        <f t="shared" ca="1" si="470"/>
        <v>815.5</v>
      </c>
      <c r="BE3153" s="3">
        <f t="shared" ca="1" si="469"/>
        <v>8.1500000000000003E-2</v>
      </c>
      <c r="BF3153" s="3">
        <f t="shared" ca="1" si="471"/>
        <v>-1.3950525282585462</v>
      </c>
      <c r="BG3153" s="9">
        <f t="shared" ca="1" si="472"/>
        <v>0</v>
      </c>
      <c r="BH3153" s="6">
        <f ca="1">IF(ISNUMBER('Descriptive Stats'!BF3153),'Descriptive Stats'!BF3153,#N/A)</f>
        <v>-1.3950525282585462</v>
      </c>
      <c r="BI3153" s="6">
        <f ca="1">IF(ISNUMBER('Descriptive Stats'!E3153),'Descriptive Stats'!E3153,#N/A)</f>
        <v>0</v>
      </c>
    </row>
    <row r="3154" spans="1:61" ht="14.4" x14ac:dyDescent="0.3">
      <c r="A3154" s="2">
        <f>ROW()</f>
        <v>3154</v>
      </c>
      <c r="B3154" s="56"/>
      <c r="C3154" s="8">
        <f t="shared" ca="1" si="473"/>
        <v>4</v>
      </c>
      <c r="D3154" s="8">
        <f t="shared" ca="1" si="474"/>
        <v>0</v>
      </c>
      <c r="E3154" s="50">
        <f t="shared" ca="1" si="468"/>
        <v>6</v>
      </c>
      <c r="F3154" s="2" t="str">
        <f t="shared" ca="1" si="475"/>
        <v/>
      </c>
      <c r="BD3154" s="49">
        <f t="shared" ca="1" si="470"/>
        <v>3900</v>
      </c>
      <c r="BE3154" s="3">
        <f t="shared" ca="1" si="469"/>
        <v>0.38995000000000002</v>
      </c>
      <c r="BF3154" s="3">
        <f t="shared" ca="1" si="471"/>
        <v>-0.2794493539703507</v>
      </c>
      <c r="BG3154" s="9">
        <f t="shared" ca="1" si="472"/>
        <v>6</v>
      </c>
      <c r="BH3154" s="6">
        <f ca="1">IF(ISNUMBER('Descriptive Stats'!BF3154),'Descriptive Stats'!BF3154,#N/A)</f>
        <v>-0.2794493539703507</v>
      </c>
      <c r="BI3154" s="6">
        <f ca="1">IF(ISNUMBER('Descriptive Stats'!E3154),'Descriptive Stats'!E3154,#N/A)</f>
        <v>6</v>
      </c>
    </row>
    <row r="3155" spans="1:61" ht="14.4" x14ac:dyDescent="0.3">
      <c r="A3155" s="2">
        <f>ROW()</f>
        <v>3155</v>
      </c>
      <c r="B3155" s="56"/>
      <c r="C3155" s="8">
        <f t="shared" ca="1" si="473"/>
        <v>2</v>
      </c>
      <c r="D3155" s="8">
        <f t="shared" ca="1" si="474"/>
        <v>6</v>
      </c>
      <c r="E3155" s="50">
        <f t="shared" ca="1" si="468"/>
        <v>0</v>
      </c>
      <c r="F3155" s="2" t="str">
        <f t="shared" ca="1" si="475"/>
        <v/>
      </c>
      <c r="BD3155" s="49">
        <f t="shared" ca="1" si="470"/>
        <v>815.5</v>
      </c>
      <c r="BE3155" s="3">
        <f t="shared" ca="1" si="469"/>
        <v>8.1500000000000003E-2</v>
      </c>
      <c r="BF3155" s="3">
        <f t="shared" ca="1" si="471"/>
        <v>-1.3950525282585462</v>
      </c>
      <c r="BG3155" s="9">
        <f t="shared" ca="1" si="472"/>
        <v>0</v>
      </c>
      <c r="BH3155" s="6">
        <f ca="1">IF(ISNUMBER('Descriptive Stats'!BF3155),'Descriptive Stats'!BF3155,#N/A)</f>
        <v>-1.3950525282585462</v>
      </c>
      <c r="BI3155" s="6">
        <f ca="1">IF(ISNUMBER('Descriptive Stats'!E3155),'Descriptive Stats'!E3155,#N/A)</f>
        <v>0</v>
      </c>
    </row>
    <row r="3156" spans="1:61" ht="14.4" x14ac:dyDescent="0.3">
      <c r="A3156" s="2">
        <f>ROW()</f>
        <v>3156</v>
      </c>
      <c r="B3156" s="56"/>
      <c r="C3156" s="8">
        <f t="shared" ca="1" si="473"/>
        <v>4</v>
      </c>
      <c r="D3156" s="8">
        <f t="shared" ca="1" si="474"/>
        <v>0</v>
      </c>
      <c r="E3156" s="50">
        <f t="shared" ca="1" si="468"/>
        <v>0</v>
      </c>
      <c r="F3156" s="2" t="str">
        <f t="shared" ca="1" si="475"/>
        <v/>
      </c>
      <c r="BD3156" s="49">
        <f t="shared" ca="1" si="470"/>
        <v>815.5</v>
      </c>
      <c r="BE3156" s="3">
        <f t="shared" ca="1" si="469"/>
        <v>8.1500000000000003E-2</v>
      </c>
      <c r="BF3156" s="3">
        <f t="shared" ca="1" si="471"/>
        <v>-1.3950525282585462</v>
      </c>
      <c r="BG3156" s="9">
        <f t="shared" ca="1" si="472"/>
        <v>0</v>
      </c>
      <c r="BH3156" s="6">
        <f ca="1">IF(ISNUMBER('Descriptive Stats'!BF3156),'Descriptive Stats'!BF3156,#N/A)</f>
        <v>-1.3950525282585462</v>
      </c>
      <c r="BI3156" s="6">
        <f ca="1">IF(ISNUMBER('Descriptive Stats'!E3156),'Descriptive Stats'!E3156,#N/A)</f>
        <v>0</v>
      </c>
    </row>
    <row r="3157" spans="1:61" ht="14.4" x14ac:dyDescent="0.3">
      <c r="A3157" s="2">
        <f>ROW()</f>
        <v>3157</v>
      </c>
      <c r="B3157" s="56"/>
      <c r="C3157" s="8">
        <f t="shared" ca="1" si="473"/>
        <v>4</v>
      </c>
      <c r="D3157" s="8">
        <f t="shared" ca="1" si="474"/>
        <v>0</v>
      </c>
      <c r="E3157" s="50">
        <f t="shared" ca="1" si="468"/>
        <v>2</v>
      </c>
      <c r="F3157" s="2" t="str">
        <f t="shared" ca="1" si="475"/>
        <v/>
      </c>
      <c r="BD3157" s="49">
        <f t="shared" ca="1" si="470"/>
        <v>2595</v>
      </c>
      <c r="BE3157" s="3">
        <f t="shared" ca="1" si="469"/>
        <v>0.25945000000000001</v>
      </c>
      <c r="BF3157" s="3">
        <f t="shared" ca="1" si="471"/>
        <v>-0.6450419512753276</v>
      </c>
      <c r="BG3157" s="9">
        <f t="shared" ca="1" si="472"/>
        <v>2</v>
      </c>
      <c r="BH3157" s="6">
        <f ca="1">IF(ISNUMBER('Descriptive Stats'!BF3157),'Descriptive Stats'!BF3157,#N/A)</f>
        <v>-0.6450419512753276</v>
      </c>
      <c r="BI3157" s="6">
        <f ca="1">IF(ISNUMBER('Descriptive Stats'!E3157),'Descriptive Stats'!E3157,#N/A)</f>
        <v>2</v>
      </c>
    </row>
    <row r="3158" spans="1:61" ht="14.4" x14ac:dyDescent="0.3">
      <c r="A3158" s="2">
        <f>ROW()</f>
        <v>3158</v>
      </c>
      <c r="B3158" s="56"/>
      <c r="C3158" s="8">
        <f t="shared" ca="1" si="473"/>
        <v>21</v>
      </c>
      <c r="D3158" s="8">
        <f t="shared" ca="1" si="474"/>
        <v>2</v>
      </c>
      <c r="E3158" s="50">
        <f t="shared" ca="1" si="468"/>
        <v>6</v>
      </c>
      <c r="F3158" s="2" t="str">
        <f t="shared" ca="1" si="475"/>
        <v/>
      </c>
      <c r="BD3158" s="49">
        <f t="shared" ca="1" si="470"/>
        <v>3900</v>
      </c>
      <c r="BE3158" s="3">
        <f t="shared" ca="1" si="469"/>
        <v>0.38995000000000002</v>
      </c>
      <c r="BF3158" s="3">
        <f t="shared" ca="1" si="471"/>
        <v>-0.2794493539703507</v>
      </c>
      <c r="BG3158" s="9">
        <f t="shared" ca="1" si="472"/>
        <v>6</v>
      </c>
      <c r="BH3158" s="6">
        <f ca="1">IF(ISNUMBER('Descriptive Stats'!BF3158),'Descriptive Stats'!BF3158,#N/A)</f>
        <v>-0.2794493539703507</v>
      </c>
      <c r="BI3158" s="6">
        <f ca="1">IF(ISNUMBER('Descriptive Stats'!E3158),'Descriptive Stats'!E3158,#N/A)</f>
        <v>6</v>
      </c>
    </row>
    <row r="3159" spans="1:61" ht="14.4" x14ac:dyDescent="0.3">
      <c r="A3159" s="2">
        <f>ROW()</f>
        <v>3159</v>
      </c>
      <c r="B3159" s="56"/>
      <c r="C3159" s="8">
        <f t="shared" ca="1" si="473"/>
        <v>2</v>
      </c>
      <c r="D3159" s="8">
        <f t="shared" ca="1" si="474"/>
        <v>6</v>
      </c>
      <c r="E3159" s="50">
        <f t="shared" ca="1" si="468"/>
        <v>0</v>
      </c>
      <c r="F3159" s="2" t="str">
        <f t="shared" ca="1" si="475"/>
        <v/>
      </c>
      <c r="BD3159" s="49">
        <f t="shared" ca="1" si="470"/>
        <v>815.5</v>
      </c>
      <c r="BE3159" s="3">
        <f t="shared" ca="1" si="469"/>
        <v>8.1500000000000003E-2</v>
      </c>
      <c r="BF3159" s="3">
        <f t="shared" ca="1" si="471"/>
        <v>-1.3950525282585462</v>
      </c>
      <c r="BG3159" s="9">
        <f t="shared" ca="1" si="472"/>
        <v>0</v>
      </c>
      <c r="BH3159" s="6">
        <f ca="1">IF(ISNUMBER('Descriptive Stats'!BF3159),'Descriptive Stats'!BF3159,#N/A)</f>
        <v>-1.3950525282585462</v>
      </c>
      <c r="BI3159" s="6">
        <f ca="1">IF(ISNUMBER('Descriptive Stats'!E3159),'Descriptive Stats'!E3159,#N/A)</f>
        <v>0</v>
      </c>
    </row>
    <row r="3160" spans="1:61" ht="14.4" x14ac:dyDescent="0.3">
      <c r="A3160" s="2">
        <f>ROW()</f>
        <v>3160</v>
      </c>
      <c r="B3160" s="56"/>
      <c r="C3160" s="8">
        <f t="shared" ca="1" si="473"/>
        <v>18</v>
      </c>
      <c r="D3160" s="8">
        <f t="shared" ca="1" si="474"/>
        <v>0</v>
      </c>
      <c r="E3160" s="50">
        <f t="shared" ca="1" si="468"/>
        <v>6</v>
      </c>
      <c r="F3160" s="2" t="str">
        <f t="shared" ca="1" si="475"/>
        <v/>
      </c>
      <c r="BD3160" s="49">
        <f t="shared" ca="1" si="470"/>
        <v>3900</v>
      </c>
      <c r="BE3160" s="3">
        <f t="shared" ca="1" si="469"/>
        <v>0.38995000000000002</v>
      </c>
      <c r="BF3160" s="3">
        <f t="shared" ca="1" si="471"/>
        <v>-0.2794493539703507</v>
      </c>
      <c r="BG3160" s="9">
        <f t="shared" ca="1" si="472"/>
        <v>6</v>
      </c>
      <c r="BH3160" s="6">
        <f ca="1">IF(ISNUMBER('Descriptive Stats'!BF3160),'Descriptive Stats'!BF3160,#N/A)</f>
        <v>-0.2794493539703507</v>
      </c>
      <c r="BI3160" s="6">
        <f ca="1">IF(ISNUMBER('Descriptive Stats'!E3160),'Descriptive Stats'!E3160,#N/A)</f>
        <v>6</v>
      </c>
    </row>
    <row r="3161" spans="1:61" ht="14.4" x14ac:dyDescent="0.3">
      <c r="A3161" s="2">
        <f>ROW()</f>
        <v>3161</v>
      </c>
      <c r="B3161" s="56"/>
      <c r="C3161" s="8">
        <f t="shared" ca="1" si="473"/>
        <v>16</v>
      </c>
      <c r="D3161" s="8">
        <f t="shared" ca="1" si="474"/>
        <v>6</v>
      </c>
      <c r="E3161" s="50">
        <f t="shared" ca="1" si="468"/>
        <v>1</v>
      </c>
      <c r="F3161" s="2" t="str">
        <f t="shared" ca="1" si="475"/>
        <v/>
      </c>
      <c r="BD3161" s="49">
        <f t="shared" ca="1" si="470"/>
        <v>1871</v>
      </c>
      <c r="BE3161" s="3">
        <f t="shared" ca="1" si="469"/>
        <v>0.18704999999999999</v>
      </c>
      <c r="BF3161" s="3">
        <f t="shared" ca="1" si="471"/>
        <v>-0.88881967520906158</v>
      </c>
      <c r="BG3161" s="9">
        <f t="shared" ca="1" si="472"/>
        <v>1</v>
      </c>
      <c r="BH3161" s="6">
        <f ca="1">IF(ISNUMBER('Descriptive Stats'!BF3161),'Descriptive Stats'!BF3161,#N/A)</f>
        <v>-0.88881967520906158</v>
      </c>
      <c r="BI3161" s="6">
        <f ca="1">IF(ISNUMBER('Descriptive Stats'!E3161),'Descriptive Stats'!E3161,#N/A)</f>
        <v>1</v>
      </c>
    </row>
    <row r="3162" spans="1:61" ht="14.4" x14ac:dyDescent="0.3">
      <c r="A3162" s="2">
        <f>ROW()</f>
        <v>3162</v>
      </c>
      <c r="B3162" s="56"/>
      <c r="C3162" s="8">
        <f t="shared" ca="1" si="473"/>
        <v>8</v>
      </c>
      <c r="D3162" s="8">
        <f t="shared" ca="1" si="474"/>
        <v>1</v>
      </c>
      <c r="E3162" s="50">
        <f t="shared" ca="1" si="468"/>
        <v>6</v>
      </c>
      <c r="F3162" s="2" t="str">
        <f t="shared" ca="1" si="475"/>
        <v/>
      </c>
      <c r="BD3162" s="49">
        <f t="shared" ca="1" si="470"/>
        <v>3900</v>
      </c>
      <c r="BE3162" s="3">
        <f t="shared" ca="1" si="469"/>
        <v>0.38995000000000002</v>
      </c>
      <c r="BF3162" s="3">
        <f t="shared" ca="1" si="471"/>
        <v>-0.2794493539703507</v>
      </c>
      <c r="BG3162" s="9">
        <f t="shared" ca="1" si="472"/>
        <v>6</v>
      </c>
      <c r="BH3162" s="6">
        <f ca="1">IF(ISNUMBER('Descriptive Stats'!BF3162),'Descriptive Stats'!BF3162,#N/A)</f>
        <v>-0.2794493539703507</v>
      </c>
      <c r="BI3162" s="6">
        <f ca="1">IF(ISNUMBER('Descriptive Stats'!E3162),'Descriptive Stats'!E3162,#N/A)</f>
        <v>6</v>
      </c>
    </row>
    <row r="3163" spans="1:61" ht="14.4" x14ac:dyDescent="0.3">
      <c r="A3163" s="2">
        <f>ROW()</f>
        <v>3163</v>
      </c>
      <c r="B3163" s="56"/>
      <c r="C3163" s="8">
        <f t="shared" ca="1" si="473"/>
        <v>2</v>
      </c>
      <c r="D3163" s="8">
        <f t="shared" ca="1" si="474"/>
        <v>6</v>
      </c>
      <c r="E3163" s="50">
        <f t="shared" ca="1" si="468"/>
        <v>3</v>
      </c>
      <c r="F3163" s="2" t="str">
        <f t="shared" ca="1" si="475"/>
        <v/>
      </c>
      <c r="BD3163" s="49">
        <f t="shared" ca="1" si="470"/>
        <v>3200</v>
      </c>
      <c r="BE3163" s="3">
        <f t="shared" ca="1" si="469"/>
        <v>0.31995000000000001</v>
      </c>
      <c r="BF3163" s="3">
        <f t="shared" ca="1" si="471"/>
        <v>-0.46783862043457014</v>
      </c>
      <c r="BG3163" s="9">
        <f t="shared" ca="1" si="472"/>
        <v>3</v>
      </c>
      <c r="BH3163" s="6">
        <f ca="1">IF(ISNUMBER('Descriptive Stats'!BF3163),'Descriptive Stats'!BF3163,#N/A)</f>
        <v>-0.46783862043457014</v>
      </c>
      <c r="BI3163" s="6">
        <f ca="1">IF(ISNUMBER('Descriptive Stats'!E3163),'Descriptive Stats'!E3163,#N/A)</f>
        <v>3</v>
      </c>
    </row>
    <row r="3164" spans="1:61" ht="14.4" x14ac:dyDescent="0.3">
      <c r="A3164" s="2">
        <f>ROW()</f>
        <v>3164</v>
      </c>
      <c r="B3164" s="56"/>
      <c r="C3164" s="8">
        <f t="shared" ca="1" si="473"/>
        <v>10</v>
      </c>
      <c r="D3164" s="8">
        <f t="shared" ca="1" si="474"/>
        <v>3</v>
      </c>
      <c r="E3164" s="50">
        <f t="shared" ca="1" si="468"/>
        <v>6</v>
      </c>
      <c r="F3164" s="2" t="str">
        <f t="shared" ca="1" si="475"/>
        <v/>
      </c>
      <c r="BD3164" s="49">
        <f t="shared" ca="1" si="470"/>
        <v>3900</v>
      </c>
      <c r="BE3164" s="3">
        <f t="shared" ca="1" si="469"/>
        <v>0.38995000000000002</v>
      </c>
      <c r="BF3164" s="3">
        <f t="shared" ca="1" si="471"/>
        <v>-0.2794493539703507</v>
      </c>
      <c r="BG3164" s="9">
        <f t="shared" ca="1" si="472"/>
        <v>6</v>
      </c>
      <c r="BH3164" s="6">
        <f ca="1">IF(ISNUMBER('Descriptive Stats'!BF3164),'Descriptive Stats'!BF3164,#N/A)</f>
        <v>-0.2794493539703507</v>
      </c>
      <c r="BI3164" s="6">
        <f ca="1">IF(ISNUMBER('Descriptive Stats'!E3164),'Descriptive Stats'!E3164,#N/A)</f>
        <v>6</v>
      </c>
    </row>
    <row r="3165" spans="1:61" ht="14.4" x14ac:dyDescent="0.3">
      <c r="A3165" s="2">
        <f>ROW()</f>
        <v>3165</v>
      </c>
      <c r="B3165" s="56"/>
      <c r="C3165" s="8">
        <f t="shared" ca="1" si="473"/>
        <v>2</v>
      </c>
      <c r="D3165" s="8">
        <f t="shared" ca="1" si="474"/>
        <v>6</v>
      </c>
      <c r="E3165" s="50">
        <f t="shared" ca="1" si="468"/>
        <v>0</v>
      </c>
      <c r="F3165" s="2" t="str">
        <f t="shared" ca="1" si="475"/>
        <v/>
      </c>
      <c r="BD3165" s="49">
        <f t="shared" ca="1" si="470"/>
        <v>815.5</v>
      </c>
      <c r="BE3165" s="3">
        <f t="shared" ca="1" si="469"/>
        <v>8.1500000000000003E-2</v>
      </c>
      <c r="BF3165" s="3">
        <f t="shared" ca="1" si="471"/>
        <v>-1.3950525282585462</v>
      </c>
      <c r="BG3165" s="9">
        <f t="shared" ca="1" si="472"/>
        <v>0</v>
      </c>
      <c r="BH3165" s="6">
        <f ca="1">IF(ISNUMBER('Descriptive Stats'!BF3165),'Descriptive Stats'!BF3165,#N/A)</f>
        <v>-1.3950525282585462</v>
      </c>
      <c r="BI3165" s="6">
        <f ca="1">IF(ISNUMBER('Descriptive Stats'!E3165),'Descriptive Stats'!E3165,#N/A)</f>
        <v>0</v>
      </c>
    </row>
    <row r="3166" spans="1:61" ht="14.4" x14ac:dyDescent="0.3">
      <c r="A3166" s="2">
        <f>ROW()</f>
        <v>3166</v>
      </c>
      <c r="B3166" s="56"/>
      <c r="C3166" s="8">
        <f t="shared" ca="1" si="473"/>
        <v>15</v>
      </c>
      <c r="D3166" s="8">
        <f t="shared" ca="1" si="474"/>
        <v>0</v>
      </c>
      <c r="E3166" s="50">
        <f t="shared" ca="1" si="468"/>
        <v>2</v>
      </c>
      <c r="F3166" s="2" t="str">
        <f t="shared" ca="1" si="475"/>
        <v/>
      </c>
      <c r="BD3166" s="49">
        <f t="shared" ca="1" si="470"/>
        <v>2595</v>
      </c>
      <c r="BE3166" s="3">
        <f t="shared" ca="1" si="469"/>
        <v>0.25945000000000001</v>
      </c>
      <c r="BF3166" s="3">
        <f t="shared" ca="1" si="471"/>
        <v>-0.6450419512753276</v>
      </c>
      <c r="BG3166" s="9">
        <f t="shared" ca="1" si="472"/>
        <v>2</v>
      </c>
      <c r="BH3166" s="6">
        <f ca="1">IF(ISNUMBER('Descriptive Stats'!BF3166),'Descriptive Stats'!BF3166,#N/A)</f>
        <v>-0.6450419512753276</v>
      </c>
      <c r="BI3166" s="6">
        <f ca="1">IF(ISNUMBER('Descriptive Stats'!E3166),'Descriptive Stats'!E3166,#N/A)</f>
        <v>2</v>
      </c>
    </row>
    <row r="3167" spans="1:61" ht="14.4" x14ac:dyDescent="0.3">
      <c r="A3167" s="2">
        <f>ROW()</f>
        <v>3167</v>
      </c>
      <c r="B3167" s="56"/>
      <c r="C3167" s="8">
        <f t="shared" ca="1" si="473"/>
        <v>21</v>
      </c>
      <c r="D3167" s="8">
        <f t="shared" ca="1" si="474"/>
        <v>2</v>
      </c>
      <c r="E3167" s="50">
        <f t="shared" ca="1" si="468"/>
        <v>0</v>
      </c>
      <c r="F3167" s="2" t="str">
        <f t="shared" ca="1" si="475"/>
        <v/>
      </c>
      <c r="BD3167" s="49">
        <f t="shared" ca="1" si="470"/>
        <v>815.5</v>
      </c>
      <c r="BE3167" s="3">
        <f t="shared" ca="1" si="469"/>
        <v>8.1500000000000003E-2</v>
      </c>
      <c r="BF3167" s="3">
        <f t="shared" ca="1" si="471"/>
        <v>-1.3950525282585462</v>
      </c>
      <c r="BG3167" s="9">
        <f t="shared" ca="1" si="472"/>
        <v>0</v>
      </c>
      <c r="BH3167" s="6">
        <f ca="1">IF(ISNUMBER('Descriptive Stats'!BF3167),'Descriptive Stats'!BF3167,#N/A)</f>
        <v>-1.3950525282585462</v>
      </c>
      <c r="BI3167" s="6">
        <f ca="1">IF(ISNUMBER('Descriptive Stats'!E3167),'Descriptive Stats'!E3167,#N/A)</f>
        <v>0</v>
      </c>
    </row>
    <row r="3168" spans="1:61" ht="14.4" x14ac:dyDescent="0.3">
      <c r="A3168" s="2">
        <f>ROW()</f>
        <v>3168</v>
      </c>
      <c r="B3168" s="56"/>
      <c r="C3168" s="8">
        <f t="shared" ca="1" si="473"/>
        <v>11</v>
      </c>
      <c r="D3168" s="8">
        <f t="shared" ca="1" si="474"/>
        <v>0</v>
      </c>
      <c r="E3168" s="50">
        <f t="shared" ca="1" si="468"/>
        <v>3</v>
      </c>
      <c r="F3168" s="2" t="str">
        <f t="shared" ca="1" si="475"/>
        <v/>
      </c>
      <c r="BD3168" s="49">
        <f t="shared" ca="1" si="470"/>
        <v>3200</v>
      </c>
      <c r="BE3168" s="3">
        <f t="shared" ca="1" si="469"/>
        <v>0.31995000000000001</v>
      </c>
      <c r="BF3168" s="3">
        <f t="shared" ca="1" si="471"/>
        <v>-0.46783862043457014</v>
      </c>
      <c r="BG3168" s="9">
        <f t="shared" ca="1" si="472"/>
        <v>3</v>
      </c>
      <c r="BH3168" s="6">
        <f ca="1">IF(ISNUMBER('Descriptive Stats'!BF3168),'Descriptive Stats'!BF3168,#N/A)</f>
        <v>-0.46783862043457014</v>
      </c>
      <c r="BI3168" s="6">
        <f ca="1">IF(ISNUMBER('Descriptive Stats'!E3168),'Descriptive Stats'!E3168,#N/A)</f>
        <v>3</v>
      </c>
    </row>
    <row r="3169" spans="1:61" ht="14.4" x14ac:dyDescent="0.3">
      <c r="A3169" s="2">
        <f>ROW()</f>
        <v>3169</v>
      </c>
      <c r="B3169" s="56"/>
      <c r="C3169" s="8">
        <f t="shared" ca="1" si="473"/>
        <v>10</v>
      </c>
      <c r="D3169" s="8">
        <f t="shared" ca="1" si="474"/>
        <v>3</v>
      </c>
      <c r="E3169" s="50">
        <f t="shared" ca="1" si="468"/>
        <v>0</v>
      </c>
      <c r="F3169" s="2" t="str">
        <f t="shared" ca="1" si="475"/>
        <v/>
      </c>
      <c r="BD3169" s="49">
        <f t="shared" ca="1" si="470"/>
        <v>815.5</v>
      </c>
      <c r="BE3169" s="3">
        <f t="shared" ca="1" si="469"/>
        <v>8.1500000000000003E-2</v>
      </c>
      <c r="BF3169" s="3">
        <f t="shared" ca="1" si="471"/>
        <v>-1.3950525282585462</v>
      </c>
      <c r="BG3169" s="9">
        <f t="shared" ca="1" si="472"/>
        <v>0</v>
      </c>
      <c r="BH3169" s="6">
        <f ca="1">IF(ISNUMBER('Descriptive Stats'!BF3169),'Descriptive Stats'!BF3169,#N/A)</f>
        <v>-1.3950525282585462</v>
      </c>
      <c r="BI3169" s="6">
        <f ca="1">IF(ISNUMBER('Descriptive Stats'!E3169),'Descriptive Stats'!E3169,#N/A)</f>
        <v>0</v>
      </c>
    </row>
    <row r="3170" spans="1:61" ht="14.4" x14ac:dyDescent="0.3">
      <c r="A3170" s="2">
        <f>ROW()</f>
        <v>3170</v>
      </c>
      <c r="B3170" s="56"/>
      <c r="C3170" s="8">
        <f t="shared" ca="1" si="473"/>
        <v>14</v>
      </c>
      <c r="D3170" s="8">
        <f t="shared" ca="1" si="474"/>
        <v>0</v>
      </c>
      <c r="E3170" s="50">
        <f t="shared" ca="1" si="468"/>
        <v>0</v>
      </c>
      <c r="F3170" s="2" t="str">
        <f t="shared" ca="1" si="475"/>
        <v/>
      </c>
      <c r="BD3170" s="49">
        <f t="shared" ca="1" si="470"/>
        <v>815.5</v>
      </c>
      <c r="BE3170" s="3">
        <f t="shared" ca="1" si="469"/>
        <v>8.1500000000000003E-2</v>
      </c>
      <c r="BF3170" s="3">
        <f t="shared" ca="1" si="471"/>
        <v>-1.3950525282585462</v>
      </c>
      <c r="BG3170" s="9">
        <f t="shared" ca="1" si="472"/>
        <v>0</v>
      </c>
      <c r="BH3170" s="6">
        <f ca="1">IF(ISNUMBER('Descriptive Stats'!BF3170),'Descriptive Stats'!BF3170,#N/A)</f>
        <v>-1.3950525282585462</v>
      </c>
      <c r="BI3170" s="6">
        <f ca="1">IF(ISNUMBER('Descriptive Stats'!E3170),'Descriptive Stats'!E3170,#N/A)</f>
        <v>0</v>
      </c>
    </row>
    <row r="3171" spans="1:61" ht="14.4" x14ac:dyDescent="0.3">
      <c r="A3171" s="2">
        <f>ROW()</f>
        <v>3171</v>
      </c>
      <c r="B3171" s="56"/>
      <c r="C3171" s="8">
        <f t="shared" ca="1" si="473"/>
        <v>18</v>
      </c>
      <c r="D3171" s="8">
        <f t="shared" ca="1" si="474"/>
        <v>0</v>
      </c>
      <c r="E3171" s="50">
        <f t="shared" ca="1" si="468"/>
        <v>7</v>
      </c>
      <c r="F3171" s="2" t="str">
        <f t="shared" ca="1" si="475"/>
        <v/>
      </c>
      <c r="BD3171" s="49">
        <f t="shared" ca="1" si="470"/>
        <v>4473.5</v>
      </c>
      <c r="BE3171" s="3">
        <f t="shared" ca="1" si="469"/>
        <v>0.44729999999999998</v>
      </c>
      <c r="BF3171" s="3">
        <f t="shared" ca="1" si="471"/>
        <v>-0.13248586824472414</v>
      </c>
      <c r="BG3171" s="9">
        <f t="shared" ca="1" si="472"/>
        <v>7</v>
      </c>
      <c r="BH3171" s="6">
        <f ca="1">IF(ISNUMBER('Descriptive Stats'!BF3171),'Descriptive Stats'!BF3171,#N/A)</f>
        <v>-0.13248586824472414</v>
      </c>
      <c r="BI3171" s="6">
        <f ca="1">IF(ISNUMBER('Descriptive Stats'!E3171),'Descriptive Stats'!E3171,#N/A)</f>
        <v>7</v>
      </c>
    </row>
    <row r="3172" spans="1:61" ht="14.4" x14ac:dyDescent="0.3">
      <c r="A3172" s="2">
        <f>ROW()</f>
        <v>3172</v>
      </c>
      <c r="B3172" s="56"/>
      <c r="C3172" s="8">
        <f t="shared" ca="1" si="473"/>
        <v>6</v>
      </c>
      <c r="D3172" s="8">
        <f t="shared" ca="1" si="474"/>
        <v>7</v>
      </c>
      <c r="E3172" s="50">
        <f t="shared" ca="1" si="468"/>
        <v>9</v>
      </c>
      <c r="F3172" s="2" t="str">
        <f t="shared" ca="1" si="475"/>
        <v/>
      </c>
      <c r="BD3172" s="49">
        <f t="shared" ca="1" si="470"/>
        <v>4819</v>
      </c>
      <c r="BE3172" s="3">
        <f t="shared" ca="1" si="469"/>
        <v>0.48185</v>
      </c>
      <c r="BF3172" s="3">
        <f t="shared" ca="1" si="471"/>
        <v>-4.5511009098988427E-2</v>
      </c>
      <c r="BG3172" s="9">
        <f t="shared" ca="1" si="472"/>
        <v>9</v>
      </c>
      <c r="BH3172" s="6">
        <f ca="1">IF(ISNUMBER('Descriptive Stats'!BF3172),'Descriptive Stats'!BF3172,#N/A)</f>
        <v>-4.5511009098988427E-2</v>
      </c>
      <c r="BI3172" s="6">
        <f ca="1">IF(ISNUMBER('Descriptive Stats'!E3172),'Descriptive Stats'!E3172,#N/A)</f>
        <v>9</v>
      </c>
    </row>
    <row r="3173" spans="1:61" ht="14.4" x14ac:dyDescent="0.3">
      <c r="A3173" s="2">
        <f>ROW()</f>
        <v>3173</v>
      </c>
      <c r="B3173" s="56"/>
      <c r="C3173" s="8">
        <f t="shared" ca="1" si="473"/>
        <v>23</v>
      </c>
      <c r="D3173" s="8">
        <f t="shared" ca="1" si="474"/>
        <v>9</v>
      </c>
      <c r="E3173" s="50">
        <f t="shared" ca="1" si="468"/>
        <v>19</v>
      </c>
      <c r="F3173" s="2" t="str">
        <f t="shared" ca="1" si="475"/>
        <v>X</v>
      </c>
      <c r="BD3173" s="49">
        <f t="shared" ca="1" si="470"/>
        <v>5294</v>
      </c>
      <c r="BE3173" s="3">
        <f t="shared" ca="1" si="469"/>
        <v>0.52934999999999999</v>
      </c>
      <c r="BF3173" s="3">
        <f t="shared" ca="1" si="471"/>
        <v>7.3636031452008061E-2</v>
      </c>
      <c r="BG3173" s="9">
        <f t="shared" ca="1" si="472"/>
        <v>19</v>
      </c>
      <c r="BH3173" s="6">
        <f ca="1">IF(ISNUMBER('Descriptive Stats'!BF3173),'Descriptive Stats'!BF3173,#N/A)</f>
        <v>7.3636031452008061E-2</v>
      </c>
      <c r="BI3173" s="6">
        <f ca="1">IF(ISNUMBER('Descriptive Stats'!E3173),'Descriptive Stats'!E3173,#N/A)</f>
        <v>19</v>
      </c>
    </row>
    <row r="3174" spans="1:61" ht="14.4" x14ac:dyDescent="0.3">
      <c r="A3174" s="2">
        <f>ROW()</f>
        <v>3174</v>
      </c>
      <c r="B3174" s="56"/>
      <c r="C3174" s="8">
        <f t="shared" ca="1" si="473"/>
        <v>7</v>
      </c>
      <c r="D3174" s="8">
        <f t="shared" ca="1" si="474"/>
        <v>19</v>
      </c>
      <c r="E3174" s="50">
        <f t="shared" ca="1" si="468"/>
        <v>0</v>
      </c>
      <c r="F3174" s="2" t="str">
        <f t="shared" ca="1" si="475"/>
        <v/>
      </c>
      <c r="BD3174" s="49">
        <f t="shared" ca="1" si="470"/>
        <v>815.5</v>
      </c>
      <c r="BE3174" s="3">
        <f t="shared" ca="1" si="469"/>
        <v>8.1500000000000003E-2</v>
      </c>
      <c r="BF3174" s="3">
        <f t="shared" ca="1" si="471"/>
        <v>-1.3950525282585462</v>
      </c>
      <c r="BG3174" s="9">
        <f t="shared" ca="1" si="472"/>
        <v>0</v>
      </c>
      <c r="BH3174" s="6">
        <f ca="1">IF(ISNUMBER('Descriptive Stats'!BF3174),'Descriptive Stats'!BF3174,#N/A)</f>
        <v>-1.3950525282585462</v>
      </c>
      <c r="BI3174" s="6">
        <f ca="1">IF(ISNUMBER('Descriptive Stats'!E3174),'Descriptive Stats'!E3174,#N/A)</f>
        <v>0</v>
      </c>
    </row>
    <row r="3175" spans="1:61" ht="14.4" x14ac:dyDescent="0.3">
      <c r="A3175" s="2">
        <f>ROW()</f>
        <v>3175</v>
      </c>
      <c r="B3175" s="56"/>
      <c r="C3175" s="8">
        <f t="shared" ca="1" si="473"/>
        <v>20</v>
      </c>
      <c r="D3175" s="8">
        <f t="shared" ca="1" si="474"/>
        <v>0</v>
      </c>
      <c r="E3175" s="50">
        <f t="shared" ca="1" si="468"/>
        <v>15</v>
      </c>
      <c r="F3175" s="2" t="str">
        <f t="shared" ca="1" si="475"/>
        <v/>
      </c>
      <c r="BD3175" s="49">
        <f t="shared" ca="1" si="470"/>
        <v>5051.5</v>
      </c>
      <c r="BE3175" s="3">
        <f t="shared" ca="1" si="469"/>
        <v>0.50509999999999999</v>
      </c>
      <c r="BF3175" s="3">
        <f t="shared" ca="1" si="471"/>
        <v>1.2784152420787677E-2</v>
      </c>
      <c r="BG3175" s="9">
        <f t="shared" ca="1" si="472"/>
        <v>15</v>
      </c>
      <c r="BH3175" s="6">
        <f ca="1">IF(ISNUMBER('Descriptive Stats'!BF3175),'Descriptive Stats'!BF3175,#N/A)</f>
        <v>1.2784152420787677E-2</v>
      </c>
      <c r="BI3175" s="6">
        <f ca="1">IF(ISNUMBER('Descriptive Stats'!E3175),'Descriptive Stats'!E3175,#N/A)</f>
        <v>15</v>
      </c>
    </row>
    <row r="3176" spans="1:61" ht="14.4" x14ac:dyDescent="0.3">
      <c r="A3176" s="2">
        <f>ROW()</f>
        <v>3176</v>
      </c>
      <c r="B3176" s="56"/>
      <c r="C3176" s="8">
        <f t="shared" ca="1" si="473"/>
        <v>24</v>
      </c>
      <c r="D3176" s="8">
        <f t="shared" ca="1" si="474"/>
        <v>15</v>
      </c>
      <c r="E3176" s="50">
        <f t="shared" ca="1" si="468"/>
        <v>2</v>
      </c>
      <c r="F3176" s="2" t="str">
        <f t="shared" ca="1" si="475"/>
        <v/>
      </c>
      <c r="BD3176" s="49">
        <f t="shared" ca="1" si="470"/>
        <v>2595</v>
      </c>
      <c r="BE3176" s="3">
        <f t="shared" ca="1" si="469"/>
        <v>0.25945000000000001</v>
      </c>
      <c r="BF3176" s="3">
        <f t="shared" ca="1" si="471"/>
        <v>-0.6450419512753276</v>
      </c>
      <c r="BG3176" s="9">
        <f t="shared" ca="1" si="472"/>
        <v>2</v>
      </c>
      <c r="BH3176" s="6">
        <f ca="1">IF(ISNUMBER('Descriptive Stats'!BF3176),'Descriptive Stats'!BF3176,#N/A)</f>
        <v>-0.6450419512753276</v>
      </c>
      <c r="BI3176" s="6">
        <f ca="1">IF(ISNUMBER('Descriptive Stats'!E3176),'Descriptive Stats'!E3176,#N/A)</f>
        <v>2</v>
      </c>
    </row>
    <row r="3177" spans="1:61" ht="14.4" x14ac:dyDescent="0.3">
      <c r="A3177" s="2">
        <f>ROW()</f>
        <v>3177</v>
      </c>
      <c r="B3177" s="56"/>
      <c r="C3177" s="8">
        <f t="shared" ca="1" si="473"/>
        <v>17</v>
      </c>
      <c r="D3177" s="8">
        <f t="shared" ca="1" si="474"/>
        <v>2</v>
      </c>
      <c r="E3177" s="50">
        <f t="shared" ca="1" si="468"/>
        <v>1</v>
      </c>
      <c r="F3177" s="2" t="str">
        <f t="shared" ca="1" si="475"/>
        <v/>
      </c>
      <c r="BD3177" s="49">
        <f t="shared" ca="1" si="470"/>
        <v>1871</v>
      </c>
      <c r="BE3177" s="3">
        <f t="shared" ca="1" si="469"/>
        <v>0.18704999999999999</v>
      </c>
      <c r="BF3177" s="3">
        <f t="shared" ca="1" si="471"/>
        <v>-0.88881967520906158</v>
      </c>
      <c r="BG3177" s="9">
        <f t="shared" ca="1" si="472"/>
        <v>1</v>
      </c>
      <c r="BH3177" s="6">
        <f ca="1">IF(ISNUMBER('Descriptive Stats'!BF3177),'Descriptive Stats'!BF3177,#N/A)</f>
        <v>-0.88881967520906158</v>
      </c>
      <c r="BI3177" s="6">
        <f ca="1">IF(ISNUMBER('Descriptive Stats'!E3177),'Descriptive Stats'!E3177,#N/A)</f>
        <v>1</v>
      </c>
    </row>
    <row r="3178" spans="1:61" ht="14.4" x14ac:dyDescent="0.3">
      <c r="A3178" s="2">
        <f>ROW()</f>
        <v>3178</v>
      </c>
      <c r="B3178" s="56"/>
      <c r="C3178" s="8">
        <f t="shared" ca="1" si="473"/>
        <v>12</v>
      </c>
      <c r="D3178" s="8">
        <f t="shared" ca="1" si="474"/>
        <v>1</v>
      </c>
      <c r="E3178" s="50">
        <f t="shared" ca="1" si="468"/>
        <v>6</v>
      </c>
      <c r="F3178" s="2" t="str">
        <f t="shared" ca="1" si="475"/>
        <v/>
      </c>
      <c r="BD3178" s="49">
        <f t="shared" ca="1" si="470"/>
        <v>3900</v>
      </c>
      <c r="BE3178" s="3">
        <f t="shared" ca="1" si="469"/>
        <v>0.38995000000000002</v>
      </c>
      <c r="BF3178" s="3">
        <f t="shared" ca="1" si="471"/>
        <v>-0.2794493539703507</v>
      </c>
      <c r="BG3178" s="9">
        <f t="shared" ca="1" si="472"/>
        <v>6</v>
      </c>
      <c r="BH3178" s="6">
        <f ca="1">IF(ISNUMBER('Descriptive Stats'!BF3178),'Descriptive Stats'!BF3178,#N/A)</f>
        <v>-0.2794493539703507</v>
      </c>
      <c r="BI3178" s="6">
        <f ca="1">IF(ISNUMBER('Descriptive Stats'!E3178),'Descriptive Stats'!E3178,#N/A)</f>
        <v>6</v>
      </c>
    </row>
    <row r="3179" spans="1:61" ht="14.4" x14ac:dyDescent="0.3">
      <c r="A3179" s="2">
        <f>ROW()</f>
        <v>3179</v>
      </c>
      <c r="B3179" s="56"/>
      <c r="C3179" s="8">
        <f t="shared" ca="1" si="473"/>
        <v>5</v>
      </c>
      <c r="D3179" s="8">
        <f t="shared" ca="1" si="474"/>
        <v>6</v>
      </c>
      <c r="E3179" s="50">
        <f t="shared" ca="1" si="468"/>
        <v>0</v>
      </c>
      <c r="F3179" s="2" t="str">
        <f t="shared" ca="1" si="475"/>
        <v/>
      </c>
      <c r="BD3179" s="49">
        <f t="shared" ca="1" si="470"/>
        <v>815.5</v>
      </c>
      <c r="BE3179" s="3">
        <f t="shared" ca="1" si="469"/>
        <v>8.1500000000000003E-2</v>
      </c>
      <c r="BF3179" s="3">
        <f t="shared" ca="1" si="471"/>
        <v>-1.3950525282585462</v>
      </c>
      <c r="BG3179" s="9">
        <f t="shared" ca="1" si="472"/>
        <v>0</v>
      </c>
      <c r="BH3179" s="6">
        <f ca="1">IF(ISNUMBER('Descriptive Stats'!BF3179),'Descriptive Stats'!BF3179,#N/A)</f>
        <v>-1.3950525282585462</v>
      </c>
      <c r="BI3179" s="6">
        <f ca="1">IF(ISNUMBER('Descriptive Stats'!E3179),'Descriptive Stats'!E3179,#N/A)</f>
        <v>0</v>
      </c>
    </row>
    <row r="3180" spans="1:61" ht="14.4" x14ac:dyDescent="0.3">
      <c r="A3180" s="2">
        <f>ROW()</f>
        <v>3180</v>
      </c>
      <c r="B3180" s="56"/>
      <c r="C3180" s="8">
        <f t="shared" ca="1" si="473"/>
        <v>11</v>
      </c>
      <c r="D3180" s="8">
        <f t="shared" ca="1" si="474"/>
        <v>0</v>
      </c>
      <c r="E3180" s="50">
        <f t="shared" ca="1" si="468"/>
        <v>19</v>
      </c>
      <c r="F3180" s="2" t="str">
        <f t="shared" ca="1" si="475"/>
        <v>X</v>
      </c>
      <c r="BD3180" s="49">
        <f t="shared" ca="1" si="470"/>
        <v>5294</v>
      </c>
      <c r="BE3180" s="3">
        <f t="shared" ca="1" si="469"/>
        <v>0.52934999999999999</v>
      </c>
      <c r="BF3180" s="3">
        <f t="shared" ca="1" si="471"/>
        <v>7.3636031452008061E-2</v>
      </c>
      <c r="BG3180" s="9">
        <f t="shared" ca="1" si="472"/>
        <v>19</v>
      </c>
      <c r="BH3180" s="6">
        <f ca="1">IF(ISNUMBER('Descriptive Stats'!BF3180),'Descriptive Stats'!BF3180,#N/A)</f>
        <v>7.3636031452008061E-2</v>
      </c>
      <c r="BI3180" s="6">
        <f ca="1">IF(ISNUMBER('Descriptive Stats'!E3180),'Descriptive Stats'!E3180,#N/A)</f>
        <v>19</v>
      </c>
    </row>
    <row r="3181" spans="1:61" ht="14.4" x14ac:dyDescent="0.3">
      <c r="A3181" s="2">
        <f>ROW()</f>
        <v>3181</v>
      </c>
      <c r="B3181" s="56"/>
      <c r="C3181" s="8">
        <f t="shared" ca="1" si="473"/>
        <v>7</v>
      </c>
      <c r="D3181" s="8">
        <f t="shared" ca="1" si="474"/>
        <v>19</v>
      </c>
      <c r="E3181" s="50">
        <f t="shared" ca="1" si="468"/>
        <v>7</v>
      </c>
      <c r="F3181" s="2" t="str">
        <f t="shared" ca="1" si="475"/>
        <v/>
      </c>
      <c r="BD3181" s="49">
        <f t="shared" ca="1" si="470"/>
        <v>4473.5</v>
      </c>
      <c r="BE3181" s="3">
        <f t="shared" ca="1" si="469"/>
        <v>0.44729999999999998</v>
      </c>
      <c r="BF3181" s="3">
        <f t="shared" ca="1" si="471"/>
        <v>-0.13248586824472414</v>
      </c>
      <c r="BG3181" s="9">
        <f t="shared" ca="1" si="472"/>
        <v>7</v>
      </c>
      <c r="BH3181" s="6">
        <f ca="1">IF(ISNUMBER('Descriptive Stats'!BF3181),'Descriptive Stats'!BF3181,#N/A)</f>
        <v>-0.13248586824472414</v>
      </c>
      <c r="BI3181" s="6">
        <f ca="1">IF(ISNUMBER('Descriptive Stats'!E3181),'Descriptive Stats'!E3181,#N/A)</f>
        <v>7</v>
      </c>
    </row>
    <row r="3182" spans="1:61" ht="14.4" x14ac:dyDescent="0.3">
      <c r="A3182" s="2">
        <f>ROW()</f>
        <v>3182</v>
      </c>
      <c r="B3182" s="56"/>
      <c r="C3182" s="8">
        <f t="shared" ca="1" si="473"/>
        <v>19</v>
      </c>
      <c r="D3182" s="8">
        <f t="shared" ca="1" si="474"/>
        <v>7</v>
      </c>
      <c r="E3182" s="50">
        <f t="shared" ca="1" si="468"/>
        <v>2</v>
      </c>
      <c r="F3182" s="2" t="str">
        <f t="shared" ca="1" si="475"/>
        <v/>
      </c>
      <c r="BD3182" s="49">
        <f t="shared" ca="1" si="470"/>
        <v>2595</v>
      </c>
      <c r="BE3182" s="3">
        <f t="shared" ca="1" si="469"/>
        <v>0.25945000000000001</v>
      </c>
      <c r="BF3182" s="3">
        <f t="shared" ca="1" si="471"/>
        <v>-0.6450419512753276</v>
      </c>
      <c r="BG3182" s="9">
        <f t="shared" ca="1" si="472"/>
        <v>2</v>
      </c>
      <c r="BH3182" s="6">
        <f ca="1">IF(ISNUMBER('Descriptive Stats'!BF3182),'Descriptive Stats'!BF3182,#N/A)</f>
        <v>-0.6450419512753276</v>
      </c>
      <c r="BI3182" s="6">
        <f ca="1">IF(ISNUMBER('Descriptive Stats'!E3182),'Descriptive Stats'!E3182,#N/A)</f>
        <v>2</v>
      </c>
    </row>
    <row r="3183" spans="1:61" ht="14.4" x14ac:dyDescent="0.3">
      <c r="A3183" s="2">
        <f>ROW()</f>
        <v>3183</v>
      </c>
      <c r="B3183" s="56"/>
      <c r="C3183" s="8">
        <f t="shared" ca="1" si="473"/>
        <v>9</v>
      </c>
      <c r="D3183" s="8">
        <f t="shared" ca="1" si="474"/>
        <v>2</v>
      </c>
      <c r="E3183" s="50">
        <f t="shared" ca="1" si="468"/>
        <v>2</v>
      </c>
      <c r="F3183" s="2" t="str">
        <f t="shared" ca="1" si="475"/>
        <v/>
      </c>
      <c r="BD3183" s="49">
        <f t="shared" ca="1" si="470"/>
        <v>2595</v>
      </c>
      <c r="BE3183" s="3">
        <f t="shared" ca="1" si="469"/>
        <v>0.25945000000000001</v>
      </c>
      <c r="BF3183" s="3">
        <f t="shared" ca="1" si="471"/>
        <v>-0.6450419512753276</v>
      </c>
      <c r="BG3183" s="9">
        <f t="shared" ca="1" si="472"/>
        <v>2</v>
      </c>
      <c r="BH3183" s="6">
        <f ca="1">IF(ISNUMBER('Descriptive Stats'!BF3183),'Descriptive Stats'!BF3183,#N/A)</f>
        <v>-0.6450419512753276</v>
      </c>
      <c r="BI3183" s="6">
        <f ca="1">IF(ISNUMBER('Descriptive Stats'!E3183),'Descriptive Stats'!E3183,#N/A)</f>
        <v>2</v>
      </c>
    </row>
    <row r="3184" spans="1:61" ht="14.4" x14ac:dyDescent="0.3">
      <c r="A3184" s="2">
        <f>ROW()</f>
        <v>3184</v>
      </c>
      <c r="B3184" s="56"/>
      <c r="C3184" s="8">
        <f t="shared" ca="1" si="473"/>
        <v>21</v>
      </c>
      <c r="D3184" s="8">
        <f t="shared" ca="1" si="474"/>
        <v>2</v>
      </c>
      <c r="E3184" s="50">
        <f t="shared" ca="1" si="468"/>
        <v>0</v>
      </c>
      <c r="F3184" s="2" t="str">
        <f t="shared" ca="1" si="475"/>
        <v/>
      </c>
      <c r="BD3184" s="49">
        <f t="shared" ca="1" si="470"/>
        <v>815.5</v>
      </c>
      <c r="BE3184" s="3">
        <f t="shared" ca="1" si="469"/>
        <v>8.1500000000000003E-2</v>
      </c>
      <c r="BF3184" s="3">
        <f t="shared" ca="1" si="471"/>
        <v>-1.3950525282585462</v>
      </c>
      <c r="BG3184" s="9">
        <f t="shared" ca="1" si="472"/>
        <v>0</v>
      </c>
      <c r="BH3184" s="6">
        <f ca="1">IF(ISNUMBER('Descriptive Stats'!BF3184),'Descriptive Stats'!BF3184,#N/A)</f>
        <v>-1.3950525282585462</v>
      </c>
      <c r="BI3184" s="6">
        <f ca="1">IF(ISNUMBER('Descriptive Stats'!E3184),'Descriptive Stats'!E3184,#N/A)</f>
        <v>0</v>
      </c>
    </row>
    <row r="3185" spans="1:61" ht="14.4" x14ac:dyDescent="0.3">
      <c r="A3185" s="2">
        <f>ROW()</f>
        <v>3185</v>
      </c>
      <c r="B3185" s="56"/>
      <c r="C3185" s="8">
        <f t="shared" ca="1" si="473"/>
        <v>11</v>
      </c>
      <c r="D3185" s="8">
        <f t="shared" ca="1" si="474"/>
        <v>0</v>
      </c>
      <c r="E3185" s="50">
        <f t="shared" ca="1" si="468"/>
        <v>0</v>
      </c>
      <c r="F3185" s="2" t="str">
        <f t="shared" ca="1" si="475"/>
        <v/>
      </c>
      <c r="BD3185" s="49">
        <f t="shared" ca="1" si="470"/>
        <v>815.5</v>
      </c>
      <c r="BE3185" s="3">
        <f t="shared" ca="1" si="469"/>
        <v>8.1500000000000003E-2</v>
      </c>
      <c r="BF3185" s="3">
        <f t="shared" ca="1" si="471"/>
        <v>-1.3950525282585462</v>
      </c>
      <c r="BG3185" s="9">
        <f t="shared" ca="1" si="472"/>
        <v>0</v>
      </c>
      <c r="BH3185" s="6">
        <f ca="1">IF(ISNUMBER('Descriptive Stats'!BF3185),'Descriptive Stats'!BF3185,#N/A)</f>
        <v>-1.3950525282585462</v>
      </c>
      <c r="BI3185" s="6">
        <f ca="1">IF(ISNUMBER('Descriptive Stats'!E3185),'Descriptive Stats'!E3185,#N/A)</f>
        <v>0</v>
      </c>
    </row>
    <row r="3186" spans="1:61" ht="14.4" x14ac:dyDescent="0.3">
      <c r="A3186" s="2">
        <f>ROW()</f>
        <v>3186</v>
      </c>
      <c r="B3186" s="56"/>
      <c r="C3186" s="8">
        <f t="shared" ca="1" si="473"/>
        <v>4</v>
      </c>
      <c r="D3186" s="8">
        <f t="shared" ca="1" si="474"/>
        <v>0</v>
      </c>
      <c r="E3186" s="50">
        <f t="shared" ca="1" si="468"/>
        <v>3</v>
      </c>
      <c r="F3186" s="2" t="str">
        <f t="shared" ca="1" si="475"/>
        <v/>
      </c>
      <c r="BD3186" s="49">
        <f t="shared" ca="1" si="470"/>
        <v>3200</v>
      </c>
      <c r="BE3186" s="3">
        <f t="shared" ca="1" si="469"/>
        <v>0.31995000000000001</v>
      </c>
      <c r="BF3186" s="3">
        <f t="shared" ca="1" si="471"/>
        <v>-0.46783862043457014</v>
      </c>
      <c r="BG3186" s="9">
        <f t="shared" ca="1" si="472"/>
        <v>3</v>
      </c>
      <c r="BH3186" s="6">
        <f ca="1">IF(ISNUMBER('Descriptive Stats'!BF3186),'Descriptive Stats'!BF3186,#N/A)</f>
        <v>-0.46783862043457014</v>
      </c>
      <c r="BI3186" s="6">
        <f ca="1">IF(ISNUMBER('Descriptive Stats'!E3186),'Descriptive Stats'!E3186,#N/A)</f>
        <v>3</v>
      </c>
    </row>
    <row r="3187" spans="1:61" ht="14.4" x14ac:dyDescent="0.3">
      <c r="A3187" s="2">
        <f>ROW()</f>
        <v>3187</v>
      </c>
      <c r="B3187" s="56"/>
      <c r="C3187" s="8">
        <f t="shared" ca="1" si="473"/>
        <v>10</v>
      </c>
      <c r="D3187" s="8">
        <f t="shared" ca="1" si="474"/>
        <v>3</v>
      </c>
      <c r="E3187" s="50">
        <f t="shared" ca="1" si="468"/>
        <v>2</v>
      </c>
      <c r="F3187" s="2" t="str">
        <f t="shared" ca="1" si="475"/>
        <v/>
      </c>
      <c r="BD3187" s="49">
        <f t="shared" ca="1" si="470"/>
        <v>2595</v>
      </c>
      <c r="BE3187" s="3">
        <f t="shared" ca="1" si="469"/>
        <v>0.25945000000000001</v>
      </c>
      <c r="BF3187" s="3">
        <f t="shared" ca="1" si="471"/>
        <v>-0.6450419512753276</v>
      </c>
      <c r="BG3187" s="9">
        <f t="shared" ca="1" si="472"/>
        <v>2</v>
      </c>
      <c r="BH3187" s="6">
        <f ca="1">IF(ISNUMBER('Descriptive Stats'!BF3187),'Descriptive Stats'!BF3187,#N/A)</f>
        <v>-0.6450419512753276</v>
      </c>
      <c r="BI3187" s="6">
        <f ca="1">IF(ISNUMBER('Descriptive Stats'!E3187),'Descriptive Stats'!E3187,#N/A)</f>
        <v>2</v>
      </c>
    </row>
    <row r="3188" spans="1:61" ht="14.4" x14ac:dyDescent="0.3">
      <c r="A3188" s="2">
        <f>ROW()</f>
        <v>3188</v>
      </c>
      <c r="B3188" s="56"/>
      <c r="C3188" s="8">
        <f t="shared" ca="1" si="473"/>
        <v>3</v>
      </c>
      <c r="D3188" s="8">
        <f t="shared" ca="1" si="474"/>
        <v>2</v>
      </c>
      <c r="E3188" s="50">
        <f t="shared" ca="1" si="468"/>
        <v>0</v>
      </c>
      <c r="F3188" s="2" t="str">
        <f t="shared" ca="1" si="475"/>
        <v/>
      </c>
      <c r="BD3188" s="49">
        <f t="shared" ca="1" si="470"/>
        <v>815.5</v>
      </c>
      <c r="BE3188" s="3">
        <f t="shared" ca="1" si="469"/>
        <v>8.1500000000000003E-2</v>
      </c>
      <c r="BF3188" s="3">
        <f t="shared" ca="1" si="471"/>
        <v>-1.3950525282585462</v>
      </c>
      <c r="BG3188" s="9">
        <f t="shared" ca="1" si="472"/>
        <v>0</v>
      </c>
      <c r="BH3188" s="6">
        <f ca="1">IF(ISNUMBER('Descriptive Stats'!BF3188),'Descriptive Stats'!BF3188,#N/A)</f>
        <v>-1.3950525282585462</v>
      </c>
      <c r="BI3188" s="6">
        <f ca="1">IF(ISNUMBER('Descriptive Stats'!E3188),'Descriptive Stats'!E3188,#N/A)</f>
        <v>0</v>
      </c>
    </row>
    <row r="3189" spans="1:61" ht="14.4" x14ac:dyDescent="0.3">
      <c r="A3189" s="2">
        <f>ROW()</f>
        <v>3189</v>
      </c>
      <c r="B3189" s="56"/>
      <c r="C3189" s="8">
        <f t="shared" ca="1" si="473"/>
        <v>18</v>
      </c>
      <c r="D3189" s="8">
        <f t="shared" ca="1" si="474"/>
        <v>0</v>
      </c>
      <c r="E3189" s="50">
        <f t="shared" ca="1" si="468"/>
        <v>1</v>
      </c>
      <c r="F3189" s="2" t="str">
        <f t="shared" ca="1" si="475"/>
        <v/>
      </c>
      <c r="BD3189" s="49">
        <f t="shared" ca="1" si="470"/>
        <v>1871</v>
      </c>
      <c r="BE3189" s="3">
        <f t="shared" ca="1" si="469"/>
        <v>0.18704999999999999</v>
      </c>
      <c r="BF3189" s="3">
        <f t="shared" ca="1" si="471"/>
        <v>-0.88881967520906158</v>
      </c>
      <c r="BG3189" s="9">
        <f t="shared" ca="1" si="472"/>
        <v>1</v>
      </c>
      <c r="BH3189" s="6">
        <f ca="1">IF(ISNUMBER('Descriptive Stats'!BF3189),'Descriptive Stats'!BF3189,#N/A)</f>
        <v>-0.88881967520906158</v>
      </c>
      <c r="BI3189" s="6">
        <f ca="1">IF(ISNUMBER('Descriptive Stats'!E3189),'Descriptive Stats'!E3189,#N/A)</f>
        <v>1</v>
      </c>
    </row>
    <row r="3190" spans="1:61" ht="14.4" x14ac:dyDescent="0.3">
      <c r="A3190" s="2">
        <f>ROW()</f>
        <v>3190</v>
      </c>
      <c r="B3190" s="56"/>
      <c r="C3190" s="8">
        <f t="shared" ca="1" si="473"/>
        <v>8</v>
      </c>
      <c r="D3190" s="8">
        <f t="shared" ca="1" si="474"/>
        <v>1</v>
      </c>
      <c r="E3190" s="50">
        <f t="shared" ca="1" si="468"/>
        <v>2</v>
      </c>
      <c r="F3190" s="2" t="str">
        <f t="shared" ca="1" si="475"/>
        <v/>
      </c>
      <c r="BD3190" s="49">
        <f t="shared" ca="1" si="470"/>
        <v>2595</v>
      </c>
      <c r="BE3190" s="3">
        <f t="shared" ca="1" si="469"/>
        <v>0.25945000000000001</v>
      </c>
      <c r="BF3190" s="3">
        <f t="shared" ca="1" si="471"/>
        <v>-0.6450419512753276</v>
      </c>
      <c r="BG3190" s="9">
        <f t="shared" ca="1" si="472"/>
        <v>2</v>
      </c>
      <c r="BH3190" s="6">
        <f ca="1">IF(ISNUMBER('Descriptive Stats'!BF3190),'Descriptive Stats'!BF3190,#N/A)</f>
        <v>-0.6450419512753276</v>
      </c>
      <c r="BI3190" s="6">
        <f ca="1">IF(ISNUMBER('Descriptive Stats'!E3190),'Descriptive Stats'!E3190,#N/A)</f>
        <v>2</v>
      </c>
    </row>
    <row r="3191" spans="1:61" ht="14.4" x14ac:dyDescent="0.3">
      <c r="A3191" s="2">
        <f>ROW()</f>
        <v>3191</v>
      </c>
      <c r="B3191" s="56"/>
      <c r="C3191" s="8">
        <f t="shared" ca="1" si="473"/>
        <v>21</v>
      </c>
      <c r="D3191" s="8">
        <f t="shared" ca="1" si="474"/>
        <v>2</v>
      </c>
      <c r="E3191" s="50">
        <f t="shared" ca="1" si="468"/>
        <v>2</v>
      </c>
      <c r="F3191" s="2" t="str">
        <f t="shared" ca="1" si="475"/>
        <v/>
      </c>
      <c r="BD3191" s="49">
        <f t="shared" ca="1" si="470"/>
        <v>2595</v>
      </c>
      <c r="BE3191" s="3">
        <f t="shared" ca="1" si="469"/>
        <v>0.25945000000000001</v>
      </c>
      <c r="BF3191" s="3">
        <f t="shared" ca="1" si="471"/>
        <v>-0.6450419512753276</v>
      </c>
      <c r="BG3191" s="9">
        <f t="shared" ca="1" si="472"/>
        <v>2</v>
      </c>
      <c r="BH3191" s="6">
        <f ca="1">IF(ISNUMBER('Descriptive Stats'!BF3191),'Descriptive Stats'!BF3191,#N/A)</f>
        <v>-0.6450419512753276</v>
      </c>
      <c r="BI3191" s="6">
        <f ca="1">IF(ISNUMBER('Descriptive Stats'!E3191),'Descriptive Stats'!E3191,#N/A)</f>
        <v>2</v>
      </c>
    </row>
    <row r="3192" spans="1:61" ht="14.4" x14ac:dyDescent="0.3">
      <c r="A3192" s="2">
        <f>ROW()</f>
        <v>3192</v>
      </c>
      <c r="B3192" s="56"/>
      <c r="C3192" s="8">
        <f t="shared" ca="1" si="473"/>
        <v>9</v>
      </c>
      <c r="D3192" s="8">
        <f t="shared" ca="1" si="474"/>
        <v>2</v>
      </c>
      <c r="E3192" s="50">
        <f t="shared" ca="1" si="468"/>
        <v>7</v>
      </c>
      <c r="F3192" s="2" t="str">
        <f t="shared" ca="1" si="475"/>
        <v/>
      </c>
      <c r="BD3192" s="49">
        <f t="shared" ca="1" si="470"/>
        <v>4473.5</v>
      </c>
      <c r="BE3192" s="3">
        <f t="shared" ca="1" si="469"/>
        <v>0.44729999999999998</v>
      </c>
      <c r="BF3192" s="3">
        <f t="shared" ca="1" si="471"/>
        <v>-0.13248586824472414</v>
      </c>
      <c r="BG3192" s="9">
        <f t="shared" ca="1" si="472"/>
        <v>7</v>
      </c>
      <c r="BH3192" s="6">
        <f ca="1">IF(ISNUMBER('Descriptive Stats'!BF3192),'Descriptive Stats'!BF3192,#N/A)</f>
        <v>-0.13248586824472414</v>
      </c>
      <c r="BI3192" s="6">
        <f ca="1">IF(ISNUMBER('Descriptive Stats'!E3192),'Descriptive Stats'!E3192,#N/A)</f>
        <v>7</v>
      </c>
    </row>
    <row r="3193" spans="1:61" ht="14.4" x14ac:dyDescent="0.3">
      <c r="A3193" s="2">
        <f>ROW()</f>
        <v>3193</v>
      </c>
      <c r="B3193" s="56"/>
      <c r="C3193" s="8">
        <f t="shared" ca="1" si="473"/>
        <v>19</v>
      </c>
      <c r="D3193" s="8">
        <f t="shared" ca="1" si="474"/>
        <v>7</v>
      </c>
      <c r="E3193" s="50">
        <f t="shared" ca="1" si="468"/>
        <v>1</v>
      </c>
      <c r="F3193" s="2" t="str">
        <f t="shared" ca="1" si="475"/>
        <v/>
      </c>
      <c r="BD3193" s="49">
        <f t="shared" ca="1" si="470"/>
        <v>1871</v>
      </c>
      <c r="BE3193" s="3">
        <f t="shared" ca="1" si="469"/>
        <v>0.18704999999999999</v>
      </c>
      <c r="BF3193" s="3">
        <f t="shared" ca="1" si="471"/>
        <v>-0.88881967520906158</v>
      </c>
      <c r="BG3193" s="9">
        <f t="shared" ca="1" si="472"/>
        <v>1</v>
      </c>
      <c r="BH3193" s="6">
        <f ca="1">IF(ISNUMBER('Descriptive Stats'!BF3193),'Descriptive Stats'!BF3193,#N/A)</f>
        <v>-0.88881967520906158</v>
      </c>
      <c r="BI3193" s="6">
        <f ca="1">IF(ISNUMBER('Descriptive Stats'!E3193),'Descriptive Stats'!E3193,#N/A)</f>
        <v>1</v>
      </c>
    </row>
    <row r="3194" spans="1:61" ht="14.4" x14ac:dyDescent="0.3">
      <c r="A3194" s="2">
        <f>ROW()</f>
        <v>3194</v>
      </c>
      <c r="B3194" s="56"/>
      <c r="C3194" s="8">
        <f t="shared" ca="1" si="473"/>
        <v>8</v>
      </c>
      <c r="D3194" s="8">
        <f t="shared" ca="1" si="474"/>
        <v>1</v>
      </c>
      <c r="E3194" s="50">
        <f t="shared" ca="1" si="468"/>
        <v>7</v>
      </c>
      <c r="F3194" s="2" t="str">
        <f t="shared" ca="1" si="475"/>
        <v/>
      </c>
      <c r="BD3194" s="49">
        <f t="shared" ca="1" si="470"/>
        <v>4473.5</v>
      </c>
      <c r="BE3194" s="3">
        <f t="shared" ca="1" si="469"/>
        <v>0.44729999999999998</v>
      </c>
      <c r="BF3194" s="3">
        <f t="shared" ca="1" si="471"/>
        <v>-0.13248586824472414</v>
      </c>
      <c r="BG3194" s="9">
        <f t="shared" ca="1" si="472"/>
        <v>7</v>
      </c>
      <c r="BH3194" s="6">
        <f ca="1">IF(ISNUMBER('Descriptive Stats'!BF3194),'Descriptive Stats'!BF3194,#N/A)</f>
        <v>-0.13248586824472414</v>
      </c>
      <c r="BI3194" s="6">
        <f ca="1">IF(ISNUMBER('Descriptive Stats'!E3194),'Descriptive Stats'!E3194,#N/A)</f>
        <v>7</v>
      </c>
    </row>
    <row r="3195" spans="1:61" ht="14.4" x14ac:dyDescent="0.3">
      <c r="A3195" s="2">
        <f>ROW()</f>
        <v>3195</v>
      </c>
      <c r="B3195" s="56"/>
      <c r="C3195" s="8">
        <f t="shared" ca="1" si="473"/>
        <v>6</v>
      </c>
      <c r="D3195" s="8">
        <f t="shared" ca="1" si="474"/>
        <v>7</v>
      </c>
      <c r="E3195" s="50">
        <f t="shared" ca="1" si="468"/>
        <v>19</v>
      </c>
      <c r="F3195" s="2" t="str">
        <f t="shared" ca="1" si="475"/>
        <v>X</v>
      </c>
      <c r="BD3195" s="49">
        <f t="shared" ca="1" si="470"/>
        <v>5294</v>
      </c>
      <c r="BE3195" s="3">
        <f t="shared" ca="1" si="469"/>
        <v>0.52934999999999999</v>
      </c>
      <c r="BF3195" s="3">
        <f t="shared" ca="1" si="471"/>
        <v>7.3636031452008061E-2</v>
      </c>
      <c r="BG3195" s="9">
        <f t="shared" ca="1" si="472"/>
        <v>19</v>
      </c>
      <c r="BH3195" s="6">
        <f ca="1">IF(ISNUMBER('Descriptive Stats'!BF3195),'Descriptive Stats'!BF3195,#N/A)</f>
        <v>7.3636031452008061E-2</v>
      </c>
      <c r="BI3195" s="6">
        <f ca="1">IF(ISNUMBER('Descriptive Stats'!E3195),'Descriptive Stats'!E3195,#N/A)</f>
        <v>19</v>
      </c>
    </row>
    <row r="3196" spans="1:61" ht="14.4" x14ac:dyDescent="0.3">
      <c r="A3196" s="2">
        <f>ROW()</f>
        <v>3196</v>
      </c>
      <c r="B3196" s="56"/>
      <c r="C3196" s="8">
        <f t="shared" ca="1" si="473"/>
        <v>7</v>
      </c>
      <c r="D3196" s="8">
        <f t="shared" ca="1" si="474"/>
        <v>19</v>
      </c>
      <c r="E3196" s="50">
        <f t="shared" ca="1" si="468"/>
        <v>1</v>
      </c>
      <c r="F3196" s="2" t="str">
        <f t="shared" ca="1" si="475"/>
        <v/>
      </c>
      <c r="BD3196" s="49">
        <f t="shared" ca="1" si="470"/>
        <v>1871</v>
      </c>
      <c r="BE3196" s="3">
        <f t="shared" ca="1" si="469"/>
        <v>0.18704999999999999</v>
      </c>
      <c r="BF3196" s="3">
        <f t="shared" ca="1" si="471"/>
        <v>-0.88881967520906158</v>
      </c>
      <c r="BG3196" s="9">
        <f t="shared" ca="1" si="472"/>
        <v>1</v>
      </c>
      <c r="BH3196" s="6">
        <f ca="1">IF(ISNUMBER('Descriptive Stats'!BF3196),'Descriptive Stats'!BF3196,#N/A)</f>
        <v>-0.88881967520906158</v>
      </c>
      <c r="BI3196" s="6">
        <f ca="1">IF(ISNUMBER('Descriptive Stats'!E3196),'Descriptive Stats'!E3196,#N/A)</f>
        <v>1</v>
      </c>
    </row>
    <row r="3197" spans="1:61" ht="14.4" x14ac:dyDescent="0.3">
      <c r="A3197" s="2">
        <f>ROW()</f>
        <v>3197</v>
      </c>
      <c r="B3197" s="56"/>
      <c r="C3197" s="8">
        <f t="shared" ca="1" si="473"/>
        <v>8</v>
      </c>
      <c r="D3197" s="8">
        <f t="shared" ca="1" si="474"/>
        <v>1</v>
      </c>
      <c r="E3197" s="50">
        <f t="shared" ca="1" si="468"/>
        <v>0</v>
      </c>
      <c r="F3197" s="2" t="str">
        <f t="shared" ca="1" si="475"/>
        <v/>
      </c>
      <c r="BD3197" s="49">
        <f t="shared" ca="1" si="470"/>
        <v>815.5</v>
      </c>
      <c r="BE3197" s="3">
        <f t="shared" ca="1" si="469"/>
        <v>8.1500000000000003E-2</v>
      </c>
      <c r="BF3197" s="3">
        <f t="shared" ca="1" si="471"/>
        <v>-1.3950525282585462</v>
      </c>
      <c r="BG3197" s="9">
        <f t="shared" ca="1" si="472"/>
        <v>0</v>
      </c>
      <c r="BH3197" s="6">
        <f ca="1">IF(ISNUMBER('Descriptive Stats'!BF3197),'Descriptive Stats'!BF3197,#N/A)</f>
        <v>-1.3950525282585462</v>
      </c>
      <c r="BI3197" s="6">
        <f ca="1">IF(ISNUMBER('Descriptive Stats'!E3197),'Descriptive Stats'!E3197,#N/A)</f>
        <v>0</v>
      </c>
    </row>
    <row r="3198" spans="1:61" ht="14.4" x14ac:dyDescent="0.3">
      <c r="A3198" s="2">
        <f>ROW()</f>
        <v>3198</v>
      </c>
      <c r="B3198" s="56"/>
      <c r="C3198" s="8">
        <f t="shared" ca="1" si="473"/>
        <v>15</v>
      </c>
      <c r="D3198" s="8">
        <f t="shared" ca="1" si="474"/>
        <v>0</v>
      </c>
      <c r="E3198" s="50">
        <f t="shared" ca="1" si="468"/>
        <v>0</v>
      </c>
      <c r="F3198" s="2" t="str">
        <f t="shared" ca="1" si="475"/>
        <v/>
      </c>
      <c r="BD3198" s="49">
        <f t="shared" ca="1" si="470"/>
        <v>815.5</v>
      </c>
      <c r="BE3198" s="3">
        <f t="shared" ca="1" si="469"/>
        <v>8.1500000000000003E-2</v>
      </c>
      <c r="BF3198" s="3">
        <f t="shared" ca="1" si="471"/>
        <v>-1.3950525282585462</v>
      </c>
      <c r="BG3198" s="9">
        <f t="shared" ca="1" si="472"/>
        <v>0</v>
      </c>
      <c r="BH3198" s="6">
        <f ca="1">IF(ISNUMBER('Descriptive Stats'!BF3198),'Descriptive Stats'!BF3198,#N/A)</f>
        <v>-1.3950525282585462</v>
      </c>
      <c r="BI3198" s="6">
        <f ca="1">IF(ISNUMBER('Descriptive Stats'!E3198),'Descriptive Stats'!E3198,#N/A)</f>
        <v>0</v>
      </c>
    </row>
    <row r="3199" spans="1:61" ht="14.4" x14ac:dyDescent="0.3">
      <c r="A3199" s="2">
        <f>ROW()</f>
        <v>3199</v>
      </c>
      <c r="B3199" s="56"/>
      <c r="C3199" s="8">
        <f t="shared" ca="1" si="473"/>
        <v>14</v>
      </c>
      <c r="D3199" s="8">
        <f t="shared" ca="1" si="474"/>
        <v>0</v>
      </c>
      <c r="E3199" s="50">
        <f t="shared" ca="1" si="468"/>
        <v>0</v>
      </c>
      <c r="F3199" s="2" t="str">
        <f t="shared" ca="1" si="475"/>
        <v/>
      </c>
      <c r="BD3199" s="49">
        <f t="shared" ca="1" si="470"/>
        <v>815.5</v>
      </c>
      <c r="BE3199" s="3">
        <f t="shared" ca="1" si="469"/>
        <v>8.1500000000000003E-2</v>
      </c>
      <c r="BF3199" s="3">
        <f t="shared" ca="1" si="471"/>
        <v>-1.3950525282585462</v>
      </c>
      <c r="BG3199" s="9">
        <f t="shared" ca="1" si="472"/>
        <v>0</v>
      </c>
      <c r="BH3199" s="6">
        <f ca="1">IF(ISNUMBER('Descriptive Stats'!BF3199),'Descriptive Stats'!BF3199,#N/A)</f>
        <v>-1.3950525282585462</v>
      </c>
      <c r="BI3199" s="6">
        <f ca="1">IF(ISNUMBER('Descriptive Stats'!E3199),'Descriptive Stats'!E3199,#N/A)</f>
        <v>0</v>
      </c>
    </row>
    <row r="3200" spans="1:61" ht="14.4" x14ac:dyDescent="0.3">
      <c r="A3200" s="2">
        <f>ROW()</f>
        <v>3200</v>
      </c>
      <c r="B3200" s="56"/>
      <c r="C3200" s="8">
        <f t="shared" ca="1" si="473"/>
        <v>4</v>
      </c>
      <c r="D3200" s="8">
        <f t="shared" ca="1" si="474"/>
        <v>0</v>
      </c>
      <c r="E3200" s="50">
        <f t="shared" ca="1" si="468"/>
        <v>6</v>
      </c>
      <c r="F3200" s="2" t="str">
        <f t="shared" ca="1" si="475"/>
        <v/>
      </c>
      <c r="BD3200" s="49">
        <f t="shared" ca="1" si="470"/>
        <v>3900</v>
      </c>
      <c r="BE3200" s="3">
        <f t="shared" ca="1" si="469"/>
        <v>0.38995000000000002</v>
      </c>
      <c r="BF3200" s="3">
        <f t="shared" ca="1" si="471"/>
        <v>-0.2794493539703507</v>
      </c>
      <c r="BG3200" s="9">
        <f t="shared" ca="1" si="472"/>
        <v>6</v>
      </c>
      <c r="BH3200" s="6">
        <f ca="1">IF(ISNUMBER('Descriptive Stats'!BF3200),'Descriptive Stats'!BF3200,#N/A)</f>
        <v>-0.2794493539703507</v>
      </c>
      <c r="BI3200" s="6">
        <f ca="1">IF(ISNUMBER('Descriptive Stats'!E3200),'Descriptive Stats'!E3200,#N/A)</f>
        <v>6</v>
      </c>
    </row>
    <row r="3201" spans="1:61" ht="14.4" x14ac:dyDescent="0.3">
      <c r="A3201" s="2">
        <f>ROW()</f>
        <v>3201</v>
      </c>
      <c r="B3201" s="56"/>
      <c r="C3201" s="8">
        <f t="shared" ca="1" si="473"/>
        <v>16</v>
      </c>
      <c r="D3201" s="8">
        <f t="shared" ca="1" si="474"/>
        <v>6</v>
      </c>
      <c r="E3201" s="50">
        <f t="shared" ca="1" si="468"/>
        <v>6</v>
      </c>
      <c r="F3201" s="2" t="str">
        <f t="shared" ca="1" si="475"/>
        <v/>
      </c>
      <c r="BD3201" s="49">
        <f t="shared" ca="1" si="470"/>
        <v>3900</v>
      </c>
      <c r="BE3201" s="3">
        <f t="shared" ca="1" si="469"/>
        <v>0.38995000000000002</v>
      </c>
      <c r="BF3201" s="3">
        <f t="shared" ca="1" si="471"/>
        <v>-0.2794493539703507</v>
      </c>
      <c r="BG3201" s="9">
        <f t="shared" ca="1" si="472"/>
        <v>6</v>
      </c>
      <c r="BH3201" s="6">
        <f ca="1">IF(ISNUMBER('Descriptive Stats'!BF3201),'Descriptive Stats'!BF3201,#N/A)</f>
        <v>-0.2794493539703507</v>
      </c>
      <c r="BI3201" s="6">
        <f ca="1">IF(ISNUMBER('Descriptive Stats'!E3201),'Descriptive Stats'!E3201,#N/A)</f>
        <v>6</v>
      </c>
    </row>
    <row r="3202" spans="1:61" ht="14.4" x14ac:dyDescent="0.3">
      <c r="A3202" s="2">
        <f>ROW()</f>
        <v>3202</v>
      </c>
      <c r="B3202" s="56"/>
      <c r="C3202" s="8">
        <f t="shared" ca="1" si="473"/>
        <v>16</v>
      </c>
      <c r="D3202" s="8">
        <f t="shared" ca="1" si="474"/>
        <v>6</v>
      </c>
      <c r="E3202" s="50">
        <f t="shared" ca="1" si="468"/>
        <v>2</v>
      </c>
      <c r="F3202" s="2" t="str">
        <f t="shared" ca="1" si="475"/>
        <v/>
      </c>
      <c r="BD3202" s="49">
        <f t="shared" ca="1" si="470"/>
        <v>2595</v>
      </c>
      <c r="BE3202" s="3">
        <f t="shared" ca="1" si="469"/>
        <v>0.25945000000000001</v>
      </c>
      <c r="BF3202" s="3">
        <f t="shared" ca="1" si="471"/>
        <v>-0.6450419512753276</v>
      </c>
      <c r="BG3202" s="9">
        <f t="shared" ca="1" si="472"/>
        <v>2</v>
      </c>
      <c r="BH3202" s="6">
        <f ca="1">IF(ISNUMBER('Descriptive Stats'!BF3202),'Descriptive Stats'!BF3202,#N/A)</f>
        <v>-0.6450419512753276</v>
      </c>
      <c r="BI3202" s="6">
        <f ca="1">IF(ISNUMBER('Descriptive Stats'!E3202),'Descriptive Stats'!E3202,#N/A)</f>
        <v>2</v>
      </c>
    </row>
    <row r="3203" spans="1:61" ht="14.4" x14ac:dyDescent="0.3">
      <c r="A3203" s="2">
        <f>ROW()</f>
        <v>3203</v>
      </c>
      <c r="B3203" s="56"/>
      <c r="C3203" s="8">
        <f t="shared" ca="1" si="473"/>
        <v>3</v>
      </c>
      <c r="D3203" s="8">
        <f t="shared" ca="1" si="474"/>
        <v>2</v>
      </c>
      <c r="E3203" s="50">
        <f t="shared" ref="E3203:E3266" ca="1" si="476">IF(0=MOD(ROW(),$J$1),AVERAGE(OFFSET($D$2,ROW()-$J$1,0,$J$1,1)),"")</f>
        <v>0</v>
      </c>
      <c r="F3203" s="2" t="str">
        <f t="shared" ca="1" si="475"/>
        <v/>
      </c>
      <c r="BD3203" s="49">
        <f t="shared" ca="1" si="470"/>
        <v>815.5</v>
      </c>
      <c r="BE3203" s="3">
        <f t="shared" ca="1" si="469"/>
        <v>8.1500000000000003E-2</v>
      </c>
      <c r="BF3203" s="3">
        <f t="shared" ca="1" si="471"/>
        <v>-1.3950525282585462</v>
      </c>
      <c r="BG3203" s="9">
        <f t="shared" ca="1" si="472"/>
        <v>0</v>
      </c>
      <c r="BH3203" s="6">
        <f ca="1">IF(ISNUMBER('Descriptive Stats'!BF3203),'Descriptive Stats'!BF3203,#N/A)</f>
        <v>-1.3950525282585462</v>
      </c>
      <c r="BI3203" s="6">
        <f ca="1">IF(ISNUMBER('Descriptive Stats'!E3203),'Descriptive Stats'!E3203,#N/A)</f>
        <v>0</v>
      </c>
    </row>
    <row r="3204" spans="1:61" ht="14.4" x14ac:dyDescent="0.3">
      <c r="A3204" s="2">
        <f>ROW()</f>
        <v>3204</v>
      </c>
      <c r="B3204" s="56"/>
      <c r="C3204" s="8">
        <f t="shared" ca="1" si="473"/>
        <v>22</v>
      </c>
      <c r="D3204" s="8">
        <f t="shared" ca="1" si="474"/>
        <v>0</v>
      </c>
      <c r="E3204" s="50">
        <f t="shared" ca="1" si="476"/>
        <v>0</v>
      </c>
      <c r="F3204" s="2" t="str">
        <f t="shared" ca="1" si="475"/>
        <v/>
      </c>
      <c r="BD3204" s="49">
        <f t="shared" ca="1" si="470"/>
        <v>815.5</v>
      </c>
      <c r="BE3204" s="3">
        <f t="shared" ca="1" si="469"/>
        <v>8.1500000000000003E-2</v>
      </c>
      <c r="BF3204" s="3">
        <f t="shared" ca="1" si="471"/>
        <v>-1.3950525282585462</v>
      </c>
      <c r="BG3204" s="9">
        <f t="shared" ca="1" si="472"/>
        <v>0</v>
      </c>
      <c r="BH3204" s="6">
        <f ca="1">IF(ISNUMBER('Descriptive Stats'!BF3204),'Descriptive Stats'!BF3204,#N/A)</f>
        <v>-1.3950525282585462</v>
      </c>
      <c r="BI3204" s="6">
        <f ca="1">IF(ISNUMBER('Descriptive Stats'!E3204),'Descriptive Stats'!E3204,#N/A)</f>
        <v>0</v>
      </c>
    </row>
    <row r="3205" spans="1:61" ht="14.4" x14ac:dyDescent="0.3">
      <c r="A3205" s="2">
        <f>ROW()</f>
        <v>3205</v>
      </c>
      <c r="B3205" s="56"/>
      <c r="C3205" s="8">
        <f t="shared" ca="1" si="473"/>
        <v>11</v>
      </c>
      <c r="D3205" s="8">
        <f t="shared" ca="1" si="474"/>
        <v>0</v>
      </c>
      <c r="E3205" s="50">
        <f t="shared" ca="1" si="476"/>
        <v>0</v>
      </c>
      <c r="F3205" s="2" t="str">
        <f t="shared" ca="1" si="475"/>
        <v/>
      </c>
      <c r="BD3205" s="49">
        <f t="shared" ca="1" si="470"/>
        <v>815.5</v>
      </c>
      <c r="BE3205" s="3">
        <f t="shared" ca="1" si="469"/>
        <v>8.1500000000000003E-2</v>
      </c>
      <c r="BF3205" s="3">
        <f t="shared" ca="1" si="471"/>
        <v>-1.3950525282585462</v>
      </c>
      <c r="BG3205" s="9">
        <f t="shared" ca="1" si="472"/>
        <v>0</v>
      </c>
      <c r="BH3205" s="6">
        <f ca="1">IF(ISNUMBER('Descriptive Stats'!BF3205),'Descriptive Stats'!BF3205,#N/A)</f>
        <v>-1.3950525282585462</v>
      </c>
      <c r="BI3205" s="6">
        <f ca="1">IF(ISNUMBER('Descriptive Stats'!E3205),'Descriptive Stats'!E3205,#N/A)</f>
        <v>0</v>
      </c>
    </row>
    <row r="3206" spans="1:61" ht="14.4" x14ac:dyDescent="0.3">
      <c r="A3206" s="2">
        <f>ROW()</f>
        <v>3206</v>
      </c>
      <c r="B3206" s="56"/>
      <c r="C3206" s="8">
        <f t="shared" ca="1" si="473"/>
        <v>11</v>
      </c>
      <c r="D3206" s="8">
        <f t="shared" ca="1" si="474"/>
        <v>0</v>
      </c>
      <c r="E3206" s="50">
        <f t="shared" ca="1" si="476"/>
        <v>0</v>
      </c>
      <c r="F3206" s="2" t="str">
        <f t="shared" ca="1" si="475"/>
        <v/>
      </c>
      <c r="BD3206" s="49">
        <f t="shared" ca="1" si="470"/>
        <v>815.5</v>
      </c>
      <c r="BE3206" s="3">
        <f t="shared" ca="1" si="469"/>
        <v>8.1500000000000003E-2</v>
      </c>
      <c r="BF3206" s="3">
        <f t="shared" ca="1" si="471"/>
        <v>-1.3950525282585462</v>
      </c>
      <c r="BG3206" s="9">
        <f t="shared" ca="1" si="472"/>
        <v>0</v>
      </c>
      <c r="BH3206" s="6">
        <f ca="1">IF(ISNUMBER('Descriptive Stats'!BF3206),'Descriptive Stats'!BF3206,#N/A)</f>
        <v>-1.3950525282585462</v>
      </c>
      <c r="BI3206" s="6">
        <f ca="1">IF(ISNUMBER('Descriptive Stats'!E3206),'Descriptive Stats'!E3206,#N/A)</f>
        <v>0</v>
      </c>
    </row>
    <row r="3207" spans="1:61" ht="14.4" x14ac:dyDescent="0.3">
      <c r="A3207" s="2">
        <f>ROW()</f>
        <v>3207</v>
      </c>
      <c r="B3207" s="56"/>
      <c r="C3207" s="8">
        <f t="shared" ca="1" si="473"/>
        <v>14</v>
      </c>
      <c r="D3207" s="8">
        <f t="shared" ca="1" si="474"/>
        <v>0</v>
      </c>
      <c r="E3207" s="50">
        <f t="shared" ca="1" si="476"/>
        <v>6</v>
      </c>
      <c r="F3207" s="2" t="str">
        <f t="shared" ca="1" si="475"/>
        <v/>
      </c>
      <c r="BD3207" s="49">
        <f t="shared" ca="1" si="470"/>
        <v>3900</v>
      </c>
      <c r="BE3207" s="3">
        <f t="shared" ref="BE3207:BE3270" ca="1" si="477">IF(ISNUMBER(BD3207),(BD3207-0.5)/$BK$4,"")</f>
        <v>0.38995000000000002</v>
      </c>
      <c r="BF3207" s="3">
        <f t="shared" ca="1" si="471"/>
        <v>-0.2794493539703507</v>
      </c>
      <c r="BG3207" s="9">
        <f t="shared" ca="1" si="472"/>
        <v>6</v>
      </c>
      <c r="BH3207" s="6">
        <f ca="1">IF(ISNUMBER('Descriptive Stats'!BF3207),'Descriptive Stats'!BF3207,#N/A)</f>
        <v>-0.2794493539703507</v>
      </c>
      <c r="BI3207" s="6">
        <f ca="1">IF(ISNUMBER('Descriptive Stats'!E3207),'Descriptive Stats'!E3207,#N/A)</f>
        <v>6</v>
      </c>
    </row>
    <row r="3208" spans="1:61" ht="14.4" x14ac:dyDescent="0.3">
      <c r="A3208" s="2">
        <f>ROW()</f>
        <v>3208</v>
      </c>
      <c r="B3208" s="56"/>
      <c r="C3208" s="8">
        <f t="shared" ca="1" si="473"/>
        <v>2</v>
      </c>
      <c r="D3208" s="8">
        <f t="shared" ca="1" si="474"/>
        <v>6</v>
      </c>
      <c r="E3208" s="50">
        <f t="shared" ca="1" si="476"/>
        <v>2</v>
      </c>
      <c r="F3208" s="2" t="str">
        <f t="shared" ca="1" si="475"/>
        <v/>
      </c>
      <c r="BD3208" s="49">
        <f t="shared" ref="BD3208:BD3271" ca="1" si="478">IF(ISNUMBER(BG3208),_xlfn.RANK.AVG(BG3208,$BG$2:$BG$5414,1),"")</f>
        <v>2595</v>
      </c>
      <c r="BE3208" s="3">
        <f t="shared" ca="1" si="477"/>
        <v>0.25945000000000001</v>
      </c>
      <c r="BF3208" s="3">
        <f t="shared" ca="1" si="471"/>
        <v>-0.6450419512753276</v>
      </c>
      <c r="BG3208" s="9">
        <f t="shared" ca="1" si="472"/>
        <v>2</v>
      </c>
      <c r="BH3208" s="6">
        <f ca="1">IF(ISNUMBER('Descriptive Stats'!BF3208),'Descriptive Stats'!BF3208,#N/A)</f>
        <v>-0.6450419512753276</v>
      </c>
      <c r="BI3208" s="6">
        <f ca="1">IF(ISNUMBER('Descriptive Stats'!E3208),'Descriptive Stats'!E3208,#N/A)</f>
        <v>2</v>
      </c>
    </row>
    <row r="3209" spans="1:61" ht="14.4" x14ac:dyDescent="0.3">
      <c r="A3209" s="2">
        <f>ROW()</f>
        <v>3209</v>
      </c>
      <c r="B3209" s="56"/>
      <c r="C3209" s="8">
        <f t="shared" ca="1" si="473"/>
        <v>9</v>
      </c>
      <c r="D3209" s="8">
        <f t="shared" ca="1" si="474"/>
        <v>2</v>
      </c>
      <c r="E3209" s="50">
        <f t="shared" ca="1" si="476"/>
        <v>6</v>
      </c>
      <c r="F3209" s="2" t="str">
        <f t="shared" ca="1" si="475"/>
        <v/>
      </c>
      <c r="BD3209" s="49">
        <f t="shared" ca="1" si="478"/>
        <v>3900</v>
      </c>
      <c r="BE3209" s="3">
        <f t="shared" ca="1" si="477"/>
        <v>0.38995000000000002</v>
      </c>
      <c r="BF3209" s="3">
        <f t="shared" ref="BF3209:BF3272" ca="1" si="479">IF(ISNUMBER(BE3209),_xlfn.NORM.INV(BE3209,0,1),"")</f>
        <v>-0.2794493539703507</v>
      </c>
      <c r="BG3209" s="9">
        <f t="shared" ref="BG3209:BG3272" ca="1" si="480">IF(ISNUMBER(E3209),E3209,"")</f>
        <v>6</v>
      </c>
      <c r="BH3209" s="6">
        <f ca="1">IF(ISNUMBER('Descriptive Stats'!BF3209),'Descriptive Stats'!BF3209,#N/A)</f>
        <v>-0.2794493539703507</v>
      </c>
      <c r="BI3209" s="6">
        <f ca="1">IF(ISNUMBER('Descriptive Stats'!E3209),'Descriptive Stats'!E3209,#N/A)</f>
        <v>6</v>
      </c>
    </row>
    <row r="3210" spans="1:61" ht="14.4" x14ac:dyDescent="0.3">
      <c r="A3210" s="2">
        <f>ROW()</f>
        <v>3210</v>
      </c>
      <c r="B3210" s="56"/>
      <c r="C3210" s="8">
        <f t="shared" ca="1" si="473"/>
        <v>16</v>
      </c>
      <c r="D3210" s="8">
        <f t="shared" ca="1" si="474"/>
        <v>6</v>
      </c>
      <c r="E3210" s="50">
        <f t="shared" ca="1" si="476"/>
        <v>1</v>
      </c>
      <c r="F3210" s="2" t="str">
        <f t="shared" ca="1" si="475"/>
        <v/>
      </c>
      <c r="BD3210" s="49">
        <f t="shared" ca="1" si="478"/>
        <v>1871</v>
      </c>
      <c r="BE3210" s="3">
        <f t="shared" ca="1" si="477"/>
        <v>0.18704999999999999</v>
      </c>
      <c r="BF3210" s="3">
        <f t="shared" ca="1" si="479"/>
        <v>-0.88881967520906158</v>
      </c>
      <c r="BG3210" s="9">
        <f t="shared" ca="1" si="480"/>
        <v>1</v>
      </c>
      <c r="BH3210" s="6">
        <f ca="1">IF(ISNUMBER('Descriptive Stats'!BF3210),'Descriptive Stats'!BF3210,#N/A)</f>
        <v>-0.88881967520906158</v>
      </c>
      <c r="BI3210" s="6">
        <f ca="1">IF(ISNUMBER('Descriptive Stats'!E3210),'Descriptive Stats'!E3210,#N/A)</f>
        <v>1</v>
      </c>
    </row>
    <row r="3211" spans="1:61" ht="14.4" x14ac:dyDescent="0.3">
      <c r="A3211" s="2">
        <f>ROW()</f>
        <v>3211</v>
      </c>
      <c r="B3211" s="56"/>
      <c r="C3211" s="8">
        <f t="shared" ca="1" si="473"/>
        <v>12</v>
      </c>
      <c r="D3211" s="8">
        <f t="shared" ca="1" si="474"/>
        <v>1</v>
      </c>
      <c r="E3211" s="50">
        <f t="shared" ca="1" si="476"/>
        <v>0</v>
      </c>
      <c r="F3211" s="2" t="str">
        <f t="shared" ca="1" si="475"/>
        <v/>
      </c>
      <c r="BD3211" s="49">
        <f t="shared" ca="1" si="478"/>
        <v>815.5</v>
      </c>
      <c r="BE3211" s="3">
        <f t="shared" ca="1" si="477"/>
        <v>8.1500000000000003E-2</v>
      </c>
      <c r="BF3211" s="3">
        <f t="shared" ca="1" si="479"/>
        <v>-1.3950525282585462</v>
      </c>
      <c r="BG3211" s="9">
        <f t="shared" ca="1" si="480"/>
        <v>0</v>
      </c>
      <c r="BH3211" s="6">
        <f ca="1">IF(ISNUMBER('Descriptive Stats'!BF3211),'Descriptive Stats'!BF3211,#N/A)</f>
        <v>-1.3950525282585462</v>
      </c>
      <c r="BI3211" s="6">
        <f ca="1">IF(ISNUMBER('Descriptive Stats'!E3211),'Descriptive Stats'!E3211,#N/A)</f>
        <v>0</v>
      </c>
    </row>
    <row r="3212" spans="1:61" ht="14.4" x14ac:dyDescent="0.3">
      <c r="A3212" s="2">
        <f>ROW()</f>
        <v>3212</v>
      </c>
      <c r="B3212" s="56"/>
      <c r="C3212" s="8">
        <f t="shared" ca="1" si="473"/>
        <v>22</v>
      </c>
      <c r="D3212" s="8">
        <f t="shared" ca="1" si="474"/>
        <v>0</v>
      </c>
      <c r="E3212" s="50">
        <f t="shared" ca="1" si="476"/>
        <v>4</v>
      </c>
      <c r="F3212" s="2" t="str">
        <f t="shared" ca="1" si="475"/>
        <v/>
      </c>
      <c r="BD3212" s="49">
        <f t="shared" ca="1" si="478"/>
        <v>3442</v>
      </c>
      <c r="BE3212" s="3">
        <f t="shared" ca="1" si="477"/>
        <v>0.34415000000000001</v>
      </c>
      <c r="BF3212" s="3">
        <f t="shared" ca="1" si="479"/>
        <v>-0.40116316278173481</v>
      </c>
      <c r="BG3212" s="9">
        <f t="shared" ca="1" si="480"/>
        <v>4</v>
      </c>
      <c r="BH3212" s="6">
        <f ca="1">IF(ISNUMBER('Descriptive Stats'!BF3212),'Descriptive Stats'!BF3212,#N/A)</f>
        <v>-0.40116316278173481</v>
      </c>
      <c r="BI3212" s="6">
        <f ca="1">IF(ISNUMBER('Descriptive Stats'!E3212),'Descriptive Stats'!E3212,#N/A)</f>
        <v>4</v>
      </c>
    </row>
    <row r="3213" spans="1:61" ht="14.4" x14ac:dyDescent="0.3">
      <c r="A3213" s="2">
        <f>ROW()</f>
        <v>3213</v>
      </c>
      <c r="B3213" s="56"/>
      <c r="C3213" s="8">
        <f t="shared" ca="1" si="473"/>
        <v>13</v>
      </c>
      <c r="D3213" s="8">
        <f t="shared" ca="1" si="474"/>
        <v>4</v>
      </c>
      <c r="E3213" s="50">
        <f t="shared" ca="1" si="476"/>
        <v>7</v>
      </c>
      <c r="F3213" s="2" t="str">
        <f t="shared" ca="1" si="475"/>
        <v/>
      </c>
      <c r="BD3213" s="49">
        <f t="shared" ca="1" si="478"/>
        <v>4473.5</v>
      </c>
      <c r="BE3213" s="3">
        <f t="shared" ca="1" si="477"/>
        <v>0.44729999999999998</v>
      </c>
      <c r="BF3213" s="3">
        <f t="shared" ca="1" si="479"/>
        <v>-0.13248586824472414</v>
      </c>
      <c r="BG3213" s="9">
        <f t="shared" ca="1" si="480"/>
        <v>7</v>
      </c>
      <c r="BH3213" s="6">
        <f ca="1">IF(ISNUMBER('Descriptive Stats'!BF3213),'Descriptive Stats'!BF3213,#N/A)</f>
        <v>-0.13248586824472414</v>
      </c>
      <c r="BI3213" s="6">
        <f ca="1">IF(ISNUMBER('Descriptive Stats'!E3213),'Descriptive Stats'!E3213,#N/A)</f>
        <v>7</v>
      </c>
    </row>
    <row r="3214" spans="1:61" ht="14.4" x14ac:dyDescent="0.3">
      <c r="A3214" s="2">
        <f>ROW()</f>
        <v>3214</v>
      </c>
      <c r="B3214" s="56"/>
      <c r="C3214" s="8">
        <f t="shared" ca="1" si="473"/>
        <v>6</v>
      </c>
      <c r="D3214" s="8">
        <f t="shared" ca="1" si="474"/>
        <v>7</v>
      </c>
      <c r="E3214" s="50">
        <f t="shared" ca="1" si="476"/>
        <v>0</v>
      </c>
      <c r="F3214" s="2" t="str">
        <f t="shared" ca="1" si="475"/>
        <v/>
      </c>
      <c r="BD3214" s="49">
        <f t="shared" ca="1" si="478"/>
        <v>815.5</v>
      </c>
      <c r="BE3214" s="3">
        <f t="shared" ca="1" si="477"/>
        <v>8.1500000000000003E-2</v>
      </c>
      <c r="BF3214" s="3">
        <f t="shared" ca="1" si="479"/>
        <v>-1.3950525282585462</v>
      </c>
      <c r="BG3214" s="9">
        <f t="shared" ca="1" si="480"/>
        <v>0</v>
      </c>
      <c r="BH3214" s="6">
        <f ca="1">IF(ISNUMBER('Descriptive Stats'!BF3214),'Descriptive Stats'!BF3214,#N/A)</f>
        <v>-1.3950525282585462</v>
      </c>
      <c r="BI3214" s="6">
        <f ca="1">IF(ISNUMBER('Descriptive Stats'!E3214),'Descriptive Stats'!E3214,#N/A)</f>
        <v>0</v>
      </c>
    </row>
    <row r="3215" spans="1:61" ht="14.4" x14ac:dyDescent="0.3">
      <c r="A3215" s="2">
        <f>ROW()</f>
        <v>3215</v>
      </c>
      <c r="B3215" s="56"/>
      <c r="C3215" s="8">
        <f t="shared" ca="1" si="473"/>
        <v>22</v>
      </c>
      <c r="D3215" s="8">
        <f t="shared" ca="1" si="474"/>
        <v>0</v>
      </c>
      <c r="E3215" s="50">
        <f t="shared" ca="1" si="476"/>
        <v>4</v>
      </c>
      <c r="F3215" s="2" t="str">
        <f t="shared" ca="1" si="475"/>
        <v/>
      </c>
      <c r="BD3215" s="49">
        <f t="shared" ca="1" si="478"/>
        <v>3442</v>
      </c>
      <c r="BE3215" s="3">
        <f t="shared" ca="1" si="477"/>
        <v>0.34415000000000001</v>
      </c>
      <c r="BF3215" s="3">
        <f t="shared" ca="1" si="479"/>
        <v>-0.40116316278173481</v>
      </c>
      <c r="BG3215" s="9">
        <f t="shared" ca="1" si="480"/>
        <v>4</v>
      </c>
      <c r="BH3215" s="6">
        <f ca="1">IF(ISNUMBER('Descriptive Stats'!BF3215),'Descriptive Stats'!BF3215,#N/A)</f>
        <v>-0.40116316278173481</v>
      </c>
      <c r="BI3215" s="6">
        <f ca="1">IF(ISNUMBER('Descriptive Stats'!E3215),'Descriptive Stats'!E3215,#N/A)</f>
        <v>4</v>
      </c>
    </row>
    <row r="3216" spans="1:61" ht="14.4" x14ac:dyDescent="0.3">
      <c r="A3216" s="2">
        <f>ROW()</f>
        <v>3216</v>
      </c>
      <c r="B3216" s="56"/>
      <c r="C3216" s="8">
        <f t="shared" ca="1" si="473"/>
        <v>13</v>
      </c>
      <c r="D3216" s="8">
        <f t="shared" ca="1" si="474"/>
        <v>4</v>
      </c>
      <c r="E3216" s="50">
        <f t="shared" ca="1" si="476"/>
        <v>0</v>
      </c>
      <c r="F3216" s="2" t="str">
        <f t="shared" ca="1" si="475"/>
        <v/>
      </c>
      <c r="BD3216" s="49">
        <f t="shared" ca="1" si="478"/>
        <v>815.5</v>
      </c>
      <c r="BE3216" s="3">
        <f t="shared" ca="1" si="477"/>
        <v>8.1500000000000003E-2</v>
      </c>
      <c r="BF3216" s="3">
        <f t="shared" ca="1" si="479"/>
        <v>-1.3950525282585462</v>
      </c>
      <c r="BG3216" s="9">
        <f t="shared" ca="1" si="480"/>
        <v>0</v>
      </c>
      <c r="BH3216" s="6">
        <f ca="1">IF(ISNUMBER('Descriptive Stats'!BF3216),'Descriptive Stats'!BF3216,#N/A)</f>
        <v>-1.3950525282585462</v>
      </c>
      <c r="BI3216" s="6">
        <f ca="1">IF(ISNUMBER('Descriptive Stats'!E3216),'Descriptive Stats'!E3216,#N/A)</f>
        <v>0</v>
      </c>
    </row>
    <row r="3217" spans="1:61" ht="14.4" x14ac:dyDescent="0.3">
      <c r="A3217" s="2">
        <f>ROW()</f>
        <v>3217</v>
      </c>
      <c r="B3217" s="56"/>
      <c r="C3217" s="8">
        <f t="shared" ref="C3217:C3280" ca="1" si="481">RANDBETWEEN(2,COUNT(B:B))</f>
        <v>14</v>
      </c>
      <c r="D3217" s="8">
        <f t="shared" ref="D3217:D3280" ca="1" si="482">VLOOKUP(C3217,A:B,2,TRUE)</f>
        <v>0</v>
      </c>
      <c r="E3217" s="50">
        <f t="shared" ca="1" si="476"/>
        <v>0</v>
      </c>
      <c r="F3217" s="2" t="str">
        <f t="shared" ref="F3217:F3280" ca="1" si="483">IF(ISNUMBER(E3217),IF(OR(E3217&lt;$K$16,E3217&gt;$K$14),"X",""),"")</f>
        <v/>
      </c>
      <c r="BD3217" s="49">
        <f t="shared" ca="1" si="478"/>
        <v>815.5</v>
      </c>
      <c r="BE3217" s="3">
        <f t="shared" ca="1" si="477"/>
        <v>8.1500000000000003E-2</v>
      </c>
      <c r="BF3217" s="3">
        <f t="shared" ca="1" si="479"/>
        <v>-1.3950525282585462</v>
      </c>
      <c r="BG3217" s="9">
        <f t="shared" ca="1" si="480"/>
        <v>0</v>
      </c>
      <c r="BH3217" s="6">
        <f ca="1">IF(ISNUMBER('Descriptive Stats'!BF3217),'Descriptive Stats'!BF3217,#N/A)</f>
        <v>-1.3950525282585462</v>
      </c>
      <c r="BI3217" s="6">
        <f ca="1">IF(ISNUMBER('Descriptive Stats'!E3217),'Descriptive Stats'!E3217,#N/A)</f>
        <v>0</v>
      </c>
    </row>
    <row r="3218" spans="1:61" ht="14.4" x14ac:dyDescent="0.3">
      <c r="A3218" s="2">
        <f>ROW()</f>
        <v>3218</v>
      </c>
      <c r="B3218" s="56"/>
      <c r="C3218" s="8">
        <f t="shared" ca="1" si="481"/>
        <v>15</v>
      </c>
      <c r="D3218" s="8">
        <f t="shared" ca="1" si="482"/>
        <v>0</v>
      </c>
      <c r="E3218" s="50">
        <f t="shared" ca="1" si="476"/>
        <v>2</v>
      </c>
      <c r="F3218" s="2" t="str">
        <f t="shared" ca="1" si="483"/>
        <v/>
      </c>
      <c r="BD3218" s="49">
        <f t="shared" ca="1" si="478"/>
        <v>2595</v>
      </c>
      <c r="BE3218" s="3">
        <f t="shared" ca="1" si="477"/>
        <v>0.25945000000000001</v>
      </c>
      <c r="BF3218" s="3">
        <f t="shared" ca="1" si="479"/>
        <v>-0.6450419512753276</v>
      </c>
      <c r="BG3218" s="9">
        <f t="shared" ca="1" si="480"/>
        <v>2</v>
      </c>
      <c r="BH3218" s="6">
        <f ca="1">IF(ISNUMBER('Descriptive Stats'!BF3218),'Descriptive Stats'!BF3218,#N/A)</f>
        <v>-0.6450419512753276</v>
      </c>
      <c r="BI3218" s="6">
        <f ca="1">IF(ISNUMBER('Descriptive Stats'!E3218),'Descriptive Stats'!E3218,#N/A)</f>
        <v>2</v>
      </c>
    </row>
    <row r="3219" spans="1:61" ht="14.4" x14ac:dyDescent="0.3">
      <c r="A3219" s="2">
        <f>ROW()</f>
        <v>3219</v>
      </c>
      <c r="B3219" s="56"/>
      <c r="C3219" s="8">
        <f t="shared" ca="1" si="481"/>
        <v>21</v>
      </c>
      <c r="D3219" s="8">
        <f t="shared" ca="1" si="482"/>
        <v>2</v>
      </c>
      <c r="E3219" s="50">
        <f t="shared" ca="1" si="476"/>
        <v>1</v>
      </c>
      <c r="F3219" s="2" t="str">
        <f t="shared" ca="1" si="483"/>
        <v/>
      </c>
      <c r="BD3219" s="49">
        <f t="shared" ca="1" si="478"/>
        <v>1871</v>
      </c>
      <c r="BE3219" s="3">
        <f t="shared" ca="1" si="477"/>
        <v>0.18704999999999999</v>
      </c>
      <c r="BF3219" s="3">
        <f t="shared" ca="1" si="479"/>
        <v>-0.88881967520906158</v>
      </c>
      <c r="BG3219" s="9">
        <f t="shared" ca="1" si="480"/>
        <v>1</v>
      </c>
      <c r="BH3219" s="6">
        <f ca="1">IF(ISNUMBER('Descriptive Stats'!BF3219),'Descriptive Stats'!BF3219,#N/A)</f>
        <v>-0.88881967520906158</v>
      </c>
      <c r="BI3219" s="6">
        <f ca="1">IF(ISNUMBER('Descriptive Stats'!E3219),'Descriptive Stats'!E3219,#N/A)</f>
        <v>1</v>
      </c>
    </row>
    <row r="3220" spans="1:61" ht="14.4" x14ac:dyDescent="0.3">
      <c r="A3220" s="2">
        <f>ROW()</f>
        <v>3220</v>
      </c>
      <c r="B3220" s="56"/>
      <c r="C3220" s="8">
        <f t="shared" ca="1" si="481"/>
        <v>12</v>
      </c>
      <c r="D3220" s="8">
        <f t="shared" ca="1" si="482"/>
        <v>1</v>
      </c>
      <c r="E3220" s="50">
        <f t="shared" ca="1" si="476"/>
        <v>2</v>
      </c>
      <c r="F3220" s="2" t="str">
        <f t="shared" ca="1" si="483"/>
        <v/>
      </c>
      <c r="BD3220" s="49">
        <f t="shared" ca="1" si="478"/>
        <v>2595</v>
      </c>
      <c r="BE3220" s="3">
        <f t="shared" ca="1" si="477"/>
        <v>0.25945000000000001</v>
      </c>
      <c r="BF3220" s="3">
        <f t="shared" ca="1" si="479"/>
        <v>-0.6450419512753276</v>
      </c>
      <c r="BG3220" s="9">
        <f t="shared" ca="1" si="480"/>
        <v>2</v>
      </c>
      <c r="BH3220" s="6">
        <f ca="1">IF(ISNUMBER('Descriptive Stats'!BF3220),'Descriptive Stats'!BF3220,#N/A)</f>
        <v>-0.6450419512753276</v>
      </c>
      <c r="BI3220" s="6">
        <f ca="1">IF(ISNUMBER('Descriptive Stats'!E3220),'Descriptive Stats'!E3220,#N/A)</f>
        <v>2</v>
      </c>
    </row>
    <row r="3221" spans="1:61" ht="14.4" x14ac:dyDescent="0.3">
      <c r="A3221" s="2">
        <f>ROW()</f>
        <v>3221</v>
      </c>
      <c r="B3221" s="56"/>
      <c r="C3221" s="8">
        <f t="shared" ca="1" si="481"/>
        <v>3</v>
      </c>
      <c r="D3221" s="8">
        <f t="shared" ca="1" si="482"/>
        <v>2</v>
      </c>
      <c r="E3221" s="50">
        <f t="shared" ca="1" si="476"/>
        <v>2</v>
      </c>
      <c r="F3221" s="2" t="str">
        <f t="shared" ca="1" si="483"/>
        <v/>
      </c>
      <c r="BD3221" s="49">
        <f t="shared" ca="1" si="478"/>
        <v>2595</v>
      </c>
      <c r="BE3221" s="3">
        <f t="shared" ca="1" si="477"/>
        <v>0.25945000000000001</v>
      </c>
      <c r="BF3221" s="3">
        <f t="shared" ca="1" si="479"/>
        <v>-0.6450419512753276</v>
      </c>
      <c r="BG3221" s="9">
        <f t="shared" ca="1" si="480"/>
        <v>2</v>
      </c>
      <c r="BH3221" s="6">
        <f ca="1">IF(ISNUMBER('Descriptive Stats'!BF3221),'Descriptive Stats'!BF3221,#N/A)</f>
        <v>-0.6450419512753276</v>
      </c>
      <c r="BI3221" s="6">
        <f ca="1">IF(ISNUMBER('Descriptive Stats'!E3221),'Descriptive Stats'!E3221,#N/A)</f>
        <v>2</v>
      </c>
    </row>
    <row r="3222" spans="1:61" ht="14.4" x14ac:dyDescent="0.3">
      <c r="A3222" s="2">
        <f>ROW()</f>
        <v>3222</v>
      </c>
      <c r="C3222" s="8">
        <f t="shared" ca="1" si="481"/>
        <v>17</v>
      </c>
      <c r="D3222" s="8">
        <f t="shared" ca="1" si="482"/>
        <v>2</v>
      </c>
      <c r="E3222" s="50">
        <f t="shared" ca="1" si="476"/>
        <v>1</v>
      </c>
      <c r="F3222" s="2" t="str">
        <f t="shared" ca="1" si="483"/>
        <v/>
      </c>
      <c r="BD3222" s="49">
        <f t="shared" ca="1" si="478"/>
        <v>1871</v>
      </c>
      <c r="BE3222" s="3">
        <f t="shared" ca="1" si="477"/>
        <v>0.18704999999999999</v>
      </c>
      <c r="BF3222" s="3">
        <f t="shared" ca="1" si="479"/>
        <v>-0.88881967520906158</v>
      </c>
      <c r="BG3222" s="9">
        <f t="shared" ca="1" si="480"/>
        <v>1</v>
      </c>
      <c r="BH3222" s="6">
        <f ca="1">IF(ISNUMBER('Descriptive Stats'!BF3222),'Descriptive Stats'!BF3222,#N/A)</f>
        <v>-0.88881967520906158</v>
      </c>
      <c r="BI3222" s="6">
        <f ca="1">IF(ISNUMBER('Descriptive Stats'!E3222),'Descriptive Stats'!E3222,#N/A)</f>
        <v>1</v>
      </c>
    </row>
    <row r="3223" spans="1:61" ht="14.4" x14ac:dyDescent="0.3">
      <c r="A3223" s="2">
        <f>ROW()</f>
        <v>3223</v>
      </c>
      <c r="C3223" s="8">
        <f t="shared" ca="1" si="481"/>
        <v>8</v>
      </c>
      <c r="D3223" s="8">
        <f t="shared" ca="1" si="482"/>
        <v>1</v>
      </c>
      <c r="E3223" s="50">
        <f t="shared" ca="1" si="476"/>
        <v>0</v>
      </c>
      <c r="F3223" s="2" t="str">
        <f t="shared" ca="1" si="483"/>
        <v/>
      </c>
      <c r="BD3223" s="49">
        <f t="shared" ca="1" si="478"/>
        <v>815.5</v>
      </c>
      <c r="BE3223" s="3">
        <f t="shared" ca="1" si="477"/>
        <v>8.1500000000000003E-2</v>
      </c>
      <c r="BF3223" s="3">
        <f t="shared" ca="1" si="479"/>
        <v>-1.3950525282585462</v>
      </c>
      <c r="BG3223" s="9">
        <f t="shared" ca="1" si="480"/>
        <v>0</v>
      </c>
      <c r="BH3223" s="6">
        <f ca="1">IF(ISNUMBER('Descriptive Stats'!BF3223),'Descriptive Stats'!BF3223,#N/A)</f>
        <v>-1.3950525282585462</v>
      </c>
      <c r="BI3223" s="6">
        <f ca="1">IF(ISNUMBER('Descriptive Stats'!E3223),'Descriptive Stats'!E3223,#N/A)</f>
        <v>0</v>
      </c>
    </row>
    <row r="3224" spans="1:61" ht="14.4" x14ac:dyDescent="0.3">
      <c r="A3224" s="2">
        <f>ROW()</f>
        <v>3224</v>
      </c>
      <c r="C3224" s="8">
        <f t="shared" ca="1" si="481"/>
        <v>14</v>
      </c>
      <c r="D3224" s="8">
        <f t="shared" ca="1" si="482"/>
        <v>0</v>
      </c>
      <c r="E3224" s="50">
        <f t="shared" ca="1" si="476"/>
        <v>1</v>
      </c>
      <c r="F3224" s="2" t="str">
        <f t="shared" ca="1" si="483"/>
        <v/>
      </c>
      <c r="BD3224" s="49">
        <f t="shared" ca="1" si="478"/>
        <v>1871</v>
      </c>
      <c r="BE3224" s="3">
        <f t="shared" ca="1" si="477"/>
        <v>0.18704999999999999</v>
      </c>
      <c r="BF3224" s="3">
        <f t="shared" ca="1" si="479"/>
        <v>-0.88881967520906158</v>
      </c>
      <c r="BG3224" s="9">
        <f t="shared" ca="1" si="480"/>
        <v>1</v>
      </c>
      <c r="BH3224" s="6">
        <f ca="1">IF(ISNUMBER('Descriptive Stats'!BF3224),'Descriptive Stats'!BF3224,#N/A)</f>
        <v>-0.88881967520906158</v>
      </c>
      <c r="BI3224" s="6">
        <f ca="1">IF(ISNUMBER('Descriptive Stats'!E3224),'Descriptive Stats'!E3224,#N/A)</f>
        <v>1</v>
      </c>
    </row>
    <row r="3225" spans="1:61" ht="14.4" x14ac:dyDescent="0.3">
      <c r="A3225" s="2">
        <f>ROW()</f>
        <v>3225</v>
      </c>
      <c r="C3225" s="8">
        <f t="shared" ca="1" si="481"/>
        <v>12</v>
      </c>
      <c r="D3225" s="8">
        <f t="shared" ca="1" si="482"/>
        <v>1</v>
      </c>
      <c r="E3225" s="50">
        <f t="shared" ca="1" si="476"/>
        <v>0</v>
      </c>
      <c r="F3225" s="2" t="str">
        <f t="shared" ca="1" si="483"/>
        <v/>
      </c>
      <c r="BD3225" s="49">
        <f t="shared" ca="1" si="478"/>
        <v>815.5</v>
      </c>
      <c r="BE3225" s="3">
        <f t="shared" ca="1" si="477"/>
        <v>8.1500000000000003E-2</v>
      </c>
      <c r="BF3225" s="3">
        <f t="shared" ca="1" si="479"/>
        <v>-1.3950525282585462</v>
      </c>
      <c r="BG3225" s="9">
        <f t="shared" ca="1" si="480"/>
        <v>0</v>
      </c>
      <c r="BH3225" s="6">
        <f ca="1">IF(ISNUMBER('Descriptive Stats'!BF3225),'Descriptive Stats'!BF3225,#N/A)</f>
        <v>-1.3950525282585462</v>
      </c>
      <c r="BI3225" s="6">
        <f ca="1">IF(ISNUMBER('Descriptive Stats'!E3225),'Descriptive Stats'!E3225,#N/A)</f>
        <v>0</v>
      </c>
    </row>
    <row r="3226" spans="1:61" ht="14.4" x14ac:dyDescent="0.3">
      <c r="A3226" s="2">
        <f>ROW()</f>
        <v>3226</v>
      </c>
      <c r="C3226" s="8">
        <f t="shared" ca="1" si="481"/>
        <v>4</v>
      </c>
      <c r="D3226" s="8">
        <f t="shared" ca="1" si="482"/>
        <v>0</v>
      </c>
      <c r="E3226" s="50">
        <f t="shared" ca="1" si="476"/>
        <v>0</v>
      </c>
      <c r="F3226" s="2" t="str">
        <f t="shared" ca="1" si="483"/>
        <v/>
      </c>
      <c r="BD3226" s="49">
        <f t="shared" ca="1" si="478"/>
        <v>815.5</v>
      </c>
      <c r="BE3226" s="3">
        <f t="shared" ca="1" si="477"/>
        <v>8.1500000000000003E-2</v>
      </c>
      <c r="BF3226" s="3">
        <f t="shared" ca="1" si="479"/>
        <v>-1.3950525282585462</v>
      </c>
      <c r="BG3226" s="9">
        <f t="shared" ca="1" si="480"/>
        <v>0</v>
      </c>
      <c r="BH3226" s="6">
        <f ca="1">IF(ISNUMBER('Descriptive Stats'!BF3226),'Descriptive Stats'!BF3226,#N/A)</f>
        <v>-1.3950525282585462</v>
      </c>
      <c r="BI3226" s="6">
        <f ca="1">IF(ISNUMBER('Descriptive Stats'!E3226),'Descriptive Stats'!E3226,#N/A)</f>
        <v>0</v>
      </c>
    </row>
    <row r="3227" spans="1:61" ht="14.4" x14ac:dyDescent="0.3">
      <c r="A3227" s="2">
        <f>ROW()</f>
        <v>3227</v>
      </c>
      <c r="C3227" s="8">
        <f t="shared" ca="1" si="481"/>
        <v>15</v>
      </c>
      <c r="D3227" s="8">
        <f t="shared" ca="1" si="482"/>
        <v>0</v>
      </c>
      <c r="E3227" s="50">
        <f t="shared" ca="1" si="476"/>
        <v>2</v>
      </c>
      <c r="F3227" s="2" t="str">
        <f t="shared" ca="1" si="483"/>
        <v/>
      </c>
      <c r="BD3227" s="49">
        <f t="shared" ca="1" si="478"/>
        <v>2595</v>
      </c>
      <c r="BE3227" s="3">
        <f t="shared" ca="1" si="477"/>
        <v>0.25945000000000001</v>
      </c>
      <c r="BF3227" s="3">
        <f t="shared" ca="1" si="479"/>
        <v>-0.6450419512753276</v>
      </c>
      <c r="BG3227" s="9">
        <f t="shared" ca="1" si="480"/>
        <v>2</v>
      </c>
      <c r="BH3227" s="6">
        <f ca="1">IF(ISNUMBER('Descriptive Stats'!BF3227),'Descriptive Stats'!BF3227,#N/A)</f>
        <v>-0.6450419512753276</v>
      </c>
      <c r="BI3227" s="6">
        <f ca="1">IF(ISNUMBER('Descriptive Stats'!E3227),'Descriptive Stats'!E3227,#N/A)</f>
        <v>2</v>
      </c>
    </row>
    <row r="3228" spans="1:61" ht="14.4" x14ac:dyDescent="0.3">
      <c r="A3228" s="2">
        <f>ROW()</f>
        <v>3228</v>
      </c>
      <c r="C3228" s="8">
        <f t="shared" ca="1" si="481"/>
        <v>9</v>
      </c>
      <c r="D3228" s="8">
        <f t="shared" ca="1" si="482"/>
        <v>2</v>
      </c>
      <c r="E3228" s="50">
        <f t="shared" ca="1" si="476"/>
        <v>0</v>
      </c>
      <c r="F3228" s="2" t="str">
        <f t="shared" ca="1" si="483"/>
        <v/>
      </c>
      <c r="BD3228" s="49">
        <f t="shared" ca="1" si="478"/>
        <v>815.5</v>
      </c>
      <c r="BE3228" s="3">
        <f t="shared" ca="1" si="477"/>
        <v>8.1500000000000003E-2</v>
      </c>
      <c r="BF3228" s="3">
        <f t="shared" ca="1" si="479"/>
        <v>-1.3950525282585462</v>
      </c>
      <c r="BG3228" s="9">
        <f t="shared" ca="1" si="480"/>
        <v>0</v>
      </c>
      <c r="BH3228" s="6">
        <f ca="1">IF(ISNUMBER('Descriptive Stats'!BF3228),'Descriptive Stats'!BF3228,#N/A)</f>
        <v>-1.3950525282585462</v>
      </c>
      <c r="BI3228" s="6">
        <f ca="1">IF(ISNUMBER('Descriptive Stats'!E3228),'Descriptive Stats'!E3228,#N/A)</f>
        <v>0</v>
      </c>
    </row>
    <row r="3229" spans="1:61" ht="14.4" x14ac:dyDescent="0.3">
      <c r="A3229" s="2">
        <f>ROW()</f>
        <v>3229</v>
      </c>
      <c r="C3229" s="8">
        <f t="shared" ca="1" si="481"/>
        <v>14</v>
      </c>
      <c r="D3229" s="8">
        <f t="shared" ca="1" si="482"/>
        <v>0</v>
      </c>
      <c r="E3229" s="50">
        <f t="shared" ca="1" si="476"/>
        <v>1</v>
      </c>
      <c r="F3229" s="2" t="str">
        <f t="shared" ca="1" si="483"/>
        <v/>
      </c>
      <c r="BD3229" s="49">
        <f t="shared" ca="1" si="478"/>
        <v>1871</v>
      </c>
      <c r="BE3229" s="3">
        <f t="shared" ca="1" si="477"/>
        <v>0.18704999999999999</v>
      </c>
      <c r="BF3229" s="3">
        <f t="shared" ca="1" si="479"/>
        <v>-0.88881967520906158</v>
      </c>
      <c r="BG3229" s="9">
        <f t="shared" ca="1" si="480"/>
        <v>1</v>
      </c>
      <c r="BH3229" s="6">
        <f ca="1">IF(ISNUMBER('Descriptive Stats'!BF3229),'Descriptive Stats'!BF3229,#N/A)</f>
        <v>-0.88881967520906158</v>
      </c>
      <c r="BI3229" s="6">
        <f ca="1">IF(ISNUMBER('Descriptive Stats'!E3229),'Descriptive Stats'!E3229,#N/A)</f>
        <v>1</v>
      </c>
    </row>
    <row r="3230" spans="1:61" ht="14.4" x14ac:dyDescent="0.3">
      <c r="A3230" s="2">
        <f>ROW()</f>
        <v>3230</v>
      </c>
      <c r="C3230" s="8">
        <f t="shared" ca="1" si="481"/>
        <v>8</v>
      </c>
      <c r="D3230" s="8">
        <f t="shared" ca="1" si="482"/>
        <v>1</v>
      </c>
      <c r="E3230" s="50">
        <f t="shared" ca="1" si="476"/>
        <v>1</v>
      </c>
      <c r="F3230" s="2" t="str">
        <f t="shared" ca="1" si="483"/>
        <v/>
      </c>
      <c r="BD3230" s="49">
        <f t="shared" ca="1" si="478"/>
        <v>1871</v>
      </c>
      <c r="BE3230" s="3">
        <f t="shared" ca="1" si="477"/>
        <v>0.18704999999999999</v>
      </c>
      <c r="BF3230" s="3">
        <f t="shared" ca="1" si="479"/>
        <v>-0.88881967520906158</v>
      </c>
      <c r="BG3230" s="9">
        <f t="shared" ca="1" si="480"/>
        <v>1</v>
      </c>
      <c r="BH3230" s="6">
        <f ca="1">IF(ISNUMBER('Descriptive Stats'!BF3230),'Descriptive Stats'!BF3230,#N/A)</f>
        <v>-0.88881967520906158</v>
      </c>
      <c r="BI3230" s="6">
        <f ca="1">IF(ISNUMBER('Descriptive Stats'!E3230),'Descriptive Stats'!E3230,#N/A)</f>
        <v>1</v>
      </c>
    </row>
    <row r="3231" spans="1:61" ht="14.4" x14ac:dyDescent="0.3">
      <c r="A3231" s="2">
        <f>ROW()</f>
        <v>3231</v>
      </c>
      <c r="C3231" s="8">
        <f t="shared" ca="1" si="481"/>
        <v>12</v>
      </c>
      <c r="D3231" s="8">
        <f t="shared" ca="1" si="482"/>
        <v>1</v>
      </c>
      <c r="E3231" s="50">
        <f t="shared" ca="1" si="476"/>
        <v>6</v>
      </c>
      <c r="F3231" s="2" t="str">
        <f t="shared" ca="1" si="483"/>
        <v/>
      </c>
      <c r="BD3231" s="49">
        <f t="shared" ca="1" si="478"/>
        <v>3900</v>
      </c>
      <c r="BE3231" s="3">
        <f t="shared" ca="1" si="477"/>
        <v>0.38995000000000002</v>
      </c>
      <c r="BF3231" s="3">
        <f t="shared" ca="1" si="479"/>
        <v>-0.2794493539703507</v>
      </c>
      <c r="BG3231" s="9">
        <f t="shared" ca="1" si="480"/>
        <v>6</v>
      </c>
      <c r="BH3231" s="6">
        <f ca="1">IF(ISNUMBER('Descriptive Stats'!BF3231),'Descriptive Stats'!BF3231,#N/A)</f>
        <v>-0.2794493539703507</v>
      </c>
      <c r="BI3231" s="6">
        <f ca="1">IF(ISNUMBER('Descriptive Stats'!E3231),'Descriptive Stats'!E3231,#N/A)</f>
        <v>6</v>
      </c>
    </row>
    <row r="3232" spans="1:61" ht="14.4" x14ac:dyDescent="0.3">
      <c r="A3232" s="2">
        <f>ROW()</f>
        <v>3232</v>
      </c>
      <c r="C3232" s="8">
        <f t="shared" ca="1" si="481"/>
        <v>2</v>
      </c>
      <c r="D3232" s="8">
        <f t="shared" ca="1" si="482"/>
        <v>6</v>
      </c>
      <c r="E3232" s="50">
        <f t="shared" ca="1" si="476"/>
        <v>2</v>
      </c>
      <c r="F3232" s="2" t="str">
        <f t="shared" ca="1" si="483"/>
        <v/>
      </c>
      <c r="BD3232" s="49">
        <f t="shared" ca="1" si="478"/>
        <v>2595</v>
      </c>
      <c r="BE3232" s="3">
        <f t="shared" ca="1" si="477"/>
        <v>0.25945000000000001</v>
      </c>
      <c r="BF3232" s="3">
        <f t="shared" ca="1" si="479"/>
        <v>-0.6450419512753276</v>
      </c>
      <c r="BG3232" s="9">
        <f t="shared" ca="1" si="480"/>
        <v>2</v>
      </c>
      <c r="BH3232" s="6">
        <f ca="1">IF(ISNUMBER('Descriptive Stats'!BF3232),'Descriptive Stats'!BF3232,#N/A)</f>
        <v>-0.6450419512753276</v>
      </c>
      <c r="BI3232" s="6">
        <f ca="1">IF(ISNUMBER('Descriptive Stats'!E3232),'Descriptive Stats'!E3232,#N/A)</f>
        <v>2</v>
      </c>
    </row>
    <row r="3233" spans="1:61" ht="14.4" x14ac:dyDescent="0.3">
      <c r="A3233" s="2">
        <f>ROW()</f>
        <v>3233</v>
      </c>
      <c r="C3233" s="8">
        <f t="shared" ca="1" si="481"/>
        <v>9</v>
      </c>
      <c r="D3233" s="8">
        <f t="shared" ca="1" si="482"/>
        <v>2</v>
      </c>
      <c r="E3233" s="50">
        <f t="shared" ca="1" si="476"/>
        <v>0</v>
      </c>
      <c r="F3233" s="2" t="str">
        <f t="shared" ca="1" si="483"/>
        <v/>
      </c>
      <c r="BD3233" s="49">
        <f t="shared" ca="1" si="478"/>
        <v>815.5</v>
      </c>
      <c r="BE3233" s="3">
        <f t="shared" ca="1" si="477"/>
        <v>8.1500000000000003E-2</v>
      </c>
      <c r="BF3233" s="3">
        <f t="shared" ca="1" si="479"/>
        <v>-1.3950525282585462</v>
      </c>
      <c r="BG3233" s="9">
        <f t="shared" ca="1" si="480"/>
        <v>0</v>
      </c>
      <c r="BH3233" s="6">
        <f ca="1">IF(ISNUMBER('Descriptive Stats'!BF3233),'Descriptive Stats'!BF3233,#N/A)</f>
        <v>-1.3950525282585462</v>
      </c>
      <c r="BI3233" s="6">
        <f ca="1">IF(ISNUMBER('Descriptive Stats'!E3233),'Descriptive Stats'!E3233,#N/A)</f>
        <v>0</v>
      </c>
    </row>
    <row r="3234" spans="1:61" ht="14.4" x14ac:dyDescent="0.3">
      <c r="A3234" s="2">
        <f>ROW()</f>
        <v>3234</v>
      </c>
      <c r="C3234" s="8">
        <f t="shared" ca="1" si="481"/>
        <v>11</v>
      </c>
      <c r="D3234" s="8">
        <f t="shared" ca="1" si="482"/>
        <v>0</v>
      </c>
      <c r="E3234" s="50">
        <f t="shared" ca="1" si="476"/>
        <v>6</v>
      </c>
      <c r="F3234" s="2" t="str">
        <f t="shared" ca="1" si="483"/>
        <v/>
      </c>
      <c r="BD3234" s="49">
        <f t="shared" ca="1" si="478"/>
        <v>3900</v>
      </c>
      <c r="BE3234" s="3">
        <f t="shared" ca="1" si="477"/>
        <v>0.38995000000000002</v>
      </c>
      <c r="BF3234" s="3">
        <f t="shared" ca="1" si="479"/>
        <v>-0.2794493539703507</v>
      </c>
      <c r="BG3234" s="9">
        <f t="shared" ca="1" si="480"/>
        <v>6</v>
      </c>
      <c r="BH3234" s="6">
        <f ca="1">IF(ISNUMBER('Descriptive Stats'!BF3234),'Descriptive Stats'!BF3234,#N/A)</f>
        <v>-0.2794493539703507</v>
      </c>
      <c r="BI3234" s="6">
        <f ca="1">IF(ISNUMBER('Descriptive Stats'!E3234),'Descriptive Stats'!E3234,#N/A)</f>
        <v>6</v>
      </c>
    </row>
    <row r="3235" spans="1:61" ht="14.4" x14ac:dyDescent="0.3">
      <c r="A3235" s="2">
        <f>ROW()</f>
        <v>3235</v>
      </c>
      <c r="C3235" s="8">
        <f t="shared" ca="1" si="481"/>
        <v>16</v>
      </c>
      <c r="D3235" s="8">
        <f t="shared" ca="1" si="482"/>
        <v>6</v>
      </c>
      <c r="E3235" s="50">
        <f t="shared" ca="1" si="476"/>
        <v>0</v>
      </c>
      <c r="F3235" s="2" t="str">
        <f t="shared" ca="1" si="483"/>
        <v/>
      </c>
      <c r="BD3235" s="49">
        <f t="shared" ca="1" si="478"/>
        <v>815.5</v>
      </c>
      <c r="BE3235" s="3">
        <f t="shared" ca="1" si="477"/>
        <v>8.1500000000000003E-2</v>
      </c>
      <c r="BF3235" s="3">
        <f t="shared" ca="1" si="479"/>
        <v>-1.3950525282585462</v>
      </c>
      <c r="BG3235" s="9">
        <f t="shared" ca="1" si="480"/>
        <v>0</v>
      </c>
      <c r="BH3235" s="6">
        <f ca="1">IF(ISNUMBER('Descriptive Stats'!BF3235),'Descriptive Stats'!BF3235,#N/A)</f>
        <v>-1.3950525282585462</v>
      </c>
      <c r="BI3235" s="6">
        <f ca="1">IF(ISNUMBER('Descriptive Stats'!E3235),'Descriptive Stats'!E3235,#N/A)</f>
        <v>0</v>
      </c>
    </row>
    <row r="3236" spans="1:61" ht="14.4" x14ac:dyDescent="0.3">
      <c r="A3236" s="2">
        <f>ROW()</f>
        <v>3236</v>
      </c>
      <c r="C3236" s="8">
        <f t="shared" ca="1" si="481"/>
        <v>20</v>
      </c>
      <c r="D3236" s="8">
        <f t="shared" ca="1" si="482"/>
        <v>0</v>
      </c>
      <c r="E3236" s="50">
        <f t="shared" ca="1" si="476"/>
        <v>19</v>
      </c>
      <c r="F3236" s="2" t="str">
        <f t="shared" ca="1" si="483"/>
        <v>X</v>
      </c>
      <c r="BD3236" s="49">
        <f t="shared" ca="1" si="478"/>
        <v>5294</v>
      </c>
      <c r="BE3236" s="3">
        <f t="shared" ca="1" si="477"/>
        <v>0.52934999999999999</v>
      </c>
      <c r="BF3236" s="3">
        <f t="shared" ca="1" si="479"/>
        <v>7.3636031452008061E-2</v>
      </c>
      <c r="BG3236" s="9">
        <f t="shared" ca="1" si="480"/>
        <v>19</v>
      </c>
      <c r="BH3236" s="6">
        <f ca="1">IF(ISNUMBER('Descriptive Stats'!BF3236),'Descriptive Stats'!BF3236,#N/A)</f>
        <v>7.3636031452008061E-2</v>
      </c>
      <c r="BI3236" s="6">
        <f ca="1">IF(ISNUMBER('Descriptive Stats'!E3236),'Descriptive Stats'!E3236,#N/A)</f>
        <v>19</v>
      </c>
    </row>
    <row r="3237" spans="1:61" ht="14.4" x14ac:dyDescent="0.3">
      <c r="A3237" s="2">
        <f>ROW()</f>
        <v>3237</v>
      </c>
      <c r="C3237" s="8">
        <f t="shared" ca="1" si="481"/>
        <v>7</v>
      </c>
      <c r="D3237" s="8">
        <f t="shared" ca="1" si="482"/>
        <v>19</v>
      </c>
      <c r="E3237" s="50">
        <f t="shared" ca="1" si="476"/>
        <v>0</v>
      </c>
      <c r="F3237" s="2" t="str">
        <f t="shared" ca="1" si="483"/>
        <v/>
      </c>
      <c r="BD3237" s="49">
        <f t="shared" ca="1" si="478"/>
        <v>815.5</v>
      </c>
      <c r="BE3237" s="3">
        <f t="shared" ca="1" si="477"/>
        <v>8.1500000000000003E-2</v>
      </c>
      <c r="BF3237" s="3">
        <f t="shared" ca="1" si="479"/>
        <v>-1.3950525282585462</v>
      </c>
      <c r="BG3237" s="9">
        <f t="shared" ca="1" si="480"/>
        <v>0</v>
      </c>
      <c r="BH3237" s="6">
        <f ca="1">IF(ISNUMBER('Descriptive Stats'!BF3237),'Descriptive Stats'!BF3237,#N/A)</f>
        <v>-1.3950525282585462</v>
      </c>
      <c r="BI3237" s="6">
        <f ca="1">IF(ISNUMBER('Descriptive Stats'!E3237),'Descriptive Stats'!E3237,#N/A)</f>
        <v>0</v>
      </c>
    </row>
    <row r="3238" spans="1:61" ht="14.4" x14ac:dyDescent="0.3">
      <c r="A3238" s="2">
        <f>ROW()</f>
        <v>3238</v>
      </c>
      <c r="C3238" s="8">
        <f t="shared" ca="1" si="481"/>
        <v>4</v>
      </c>
      <c r="D3238" s="8">
        <f t="shared" ca="1" si="482"/>
        <v>0</v>
      </c>
      <c r="E3238" s="50">
        <f t="shared" ca="1" si="476"/>
        <v>6</v>
      </c>
      <c r="F3238" s="2" t="str">
        <f t="shared" ca="1" si="483"/>
        <v/>
      </c>
      <c r="BD3238" s="49">
        <f t="shared" ca="1" si="478"/>
        <v>3900</v>
      </c>
      <c r="BE3238" s="3">
        <f t="shared" ca="1" si="477"/>
        <v>0.38995000000000002</v>
      </c>
      <c r="BF3238" s="3">
        <f t="shared" ca="1" si="479"/>
        <v>-0.2794493539703507</v>
      </c>
      <c r="BG3238" s="9">
        <f t="shared" ca="1" si="480"/>
        <v>6</v>
      </c>
      <c r="BH3238" s="6">
        <f ca="1">IF(ISNUMBER('Descriptive Stats'!BF3238),'Descriptive Stats'!BF3238,#N/A)</f>
        <v>-0.2794493539703507</v>
      </c>
      <c r="BI3238" s="6">
        <f ca="1">IF(ISNUMBER('Descriptive Stats'!E3238),'Descriptive Stats'!E3238,#N/A)</f>
        <v>6</v>
      </c>
    </row>
    <row r="3239" spans="1:61" ht="14.4" x14ac:dyDescent="0.3">
      <c r="A3239" s="2">
        <f>ROW()</f>
        <v>3239</v>
      </c>
      <c r="C3239" s="8">
        <f t="shared" ca="1" si="481"/>
        <v>5</v>
      </c>
      <c r="D3239" s="8">
        <f t="shared" ca="1" si="482"/>
        <v>6</v>
      </c>
      <c r="E3239" s="50">
        <f t="shared" ca="1" si="476"/>
        <v>2</v>
      </c>
      <c r="F3239" s="2" t="str">
        <f t="shared" ca="1" si="483"/>
        <v/>
      </c>
      <c r="BD3239" s="49">
        <f t="shared" ca="1" si="478"/>
        <v>2595</v>
      </c>
      <c r="BE3239" s="3">
        <f t="shared" ca="1" si="477"/>
        <v>0.25945000000000001</v>
      </c>
      <c r="BF3239" s="3">
        <f t="shared" ca="1" si="479"/>
        <v>-0.6450419512753276</v>
      </c>
      <c r="BG3239" s="9">
        <f t="shared" ca="1" si="480"/>
        <v>2</v>
      </c>
      <c r="BH3239" s="6">
        <f ca="1">IF(ISNUMBER('Descriptive Stats'!BF3239),'Descriptive Stats'!BF3239,#N/A)</f>
        <v>-0.6450419512753276</v>
      </c>
      <c r="BI3239" s="6">
        <f ca="1">IF(ISNUMBER('Descriptive Stats'!E3239),'Descriptive Stats'!E3239,#N/A)</f>
        <v>2</v>
      </c>
    </row>
    <row r="3240" spans="1:61" ht="14.4" x14ac:dyDescent="0.3">
      <c r="A3240" s="2">
        <f>ROW()</f>
        <v>3240</v>
      </c>
      <c r="C3240" s="8">
        <f t="shared" ca="1" si="481"/>
        <v>17</v>
      </c>
      <c r="D3240" s="8">
        <f t="shared" ca="1" si="482"/>
        <v>2</v>
      </c>
      <c r="E3240" s="50">
        <f t="shared" ca="1" si="476"/>
        <v>1</v>
      </c>
      <c r="F3240" s="2" t="str">
        <f t="shared" ca="1" si="483"/>
        <v/>
      </c>
      <c r="BD3240" s="49">
        <f t="shared" ca="1" si="478"/>
        <v>1871</v>
      </c>
      <c r="BE3240" s="3">
        <f t="shared" ca="1" si="477"/>
        <v>0.18704999999999999</v>
      </c>
      <c r="BF3240" s="3">
        <f t="shared" ca="1" si="479"/>
        <v>-0.88881967520906158</v>
      </c>
      <c r="BG3240" s="9">
        <f t="shared" ca="1" si="480"/>
        <v>1</v>
      </c>
      <c r="BH3240" s="6">
        <f ca="1">IF(ISNUMBER('Descriptive Stats'!BF3240),'Descriptive Stats'!BF3240,#N/A)</f>
        <v>-0.88881967520906158</v>
      </c>
      <c r="BI3240" s="6">
        <f ca="1">IF(ISNUMBER('Descriptive Stats'!E3240),'Descriptive Stats'!E3240,#N/A)</f>
        <v>1</v>
      </c>
    </row>
    <row r="3241" spans="1:61" ht="14.4" x14ac:dyDescent="0.3">
      <c r="A3241" s="2">
        <f>ROW()</f>
        <v>3241</v>
      </c>
      <c r="C3241" s="8">
        <f t="shared" ca="1" si="481"/>
        <v>12</v>
      </c>
      <c r="D3241" s="8">
        <f t="shared" ca="1" si="482"/>
        <v>1</v>
      </c>
      <c r="E3241" s="50">
        <f t="shared" ca="1" si="476"/>
        <v>2</v>
      </c>
      <c r="F3241" s="2" t="str">
        <f t="shared" ca="1" si="483"/>
        <v/>
      </c>
      <c r="BD3241" s="49">
        <f t="shared" ca="1" si="478"/>
        <v>2595</v>
      </c>
      <c r="BE3241" s="3">
        <f t="shared" ca="1" si="477"/>
        <v>0.25945000000000001</v>
      </c>
      <c r="BF3241" s="3">
        <f t="shared" ca="1" si="479"/>
        <v>-0.6450419512753276</v>
      </c>
      <c r="BG3241" s="9">
        <f t="shared" ca="1" si="480"/>
        <v>2</v>
      </c>
      <c r="BH3241" s="6">
        <f ca="1">IF(ISNUMBER('Descriptive Stats'!BF3241),'Descriptive Stats'!BF3241,#N/A)</f>
        <v>-0.6450419512753276</v>
      </c>
      <c r="BI3241" s="6">
        <f ca="1">IF(ISNUMBER('Descriptive Stats'!E3241),'Descriptive Stats'!E3241,#N/A)</f>
        <v>2</v>
      </c>
    </row>
    <row r="3242" spans="1:61" ht="14.4" x14ac:dyDescent="0.3">
      <c r="A3242" s="2">
        <f>ROW()</f>
        <v>3242</v>
      </c>
      <c r="C3242" s="8">
        <f t="shared" ca="1" si="481"/>
        <v>3</v>
      </c>
      <c r="D3242" s="8">
        <f t="shared" ca="1" si="482"/>
        <v>2</v>
      </c>
      <c r="E3242" s="50">
        <f t="shared" ca="1" si="476"/>
        <v>7</v>
      </c>
      <c r="F3242" s="2" t="str">
        <f t="shared" ca="1" si="483"/>
        <v/>
      </c>
      <c r="BD3242" s="49">
        <f t="shared" ca="1" si="478"/>
        <v>4473.5</v>
      </c>
      <c r="BE3242" s="3">
        <f t="shared" ca="1" si="477"/>
        <v>0.44729999999999998</v>
      </c>
      <c r="BF3242" s="3">
        <f t="shared" ca="1" si="479"/>
        <v>-0.13248586824472414</v>
      </c>
      <c r="BG3242" s="9">
        <f t="shared" ca="1" si="480"/>
        <v>7</v>
      </c>
      <c r="BH3242" s="6">
        <f ca="1">IF(ISNUMBER('Descriptive Stats'!BF3242),'Descriptive Stats'!BF3242,#N/A)</f>
        <v>-0.13248586824472414</v>
      </c>
      <c r="BI3242" s="6">
        <f ca="1">IF(ISNUMBER('Descriptive Stats'!E3242),'Descriptive Stats'!E3242,#N/A)</f>
        <v>7</v>
      </c>
    </row>
    <row r="3243" spans="1:61" ht="14.4" x14ac:dyDescent="0.3">
      <c r="A3243" s="2">
        <f>ROW()</f>
        <v>3243</v>
      </c>
      <c r="C3243" s="8">
        <f t="shared" ca="1" si="481"/>
        <v>6</v>
      </c>
      <c r="D3243" s="8">
        <f t="shared" ca="1" si="482"/>
        <v>7</v>
      </c>
      <c r="E3243" s="50">
        <f t="shared" ca="1" si="476"/>
        <v>0</v>
      </c>
      <c r="F3243" s="2" t="str">
        <f t="shared" ca="1" si="483"/>
        <v/>
      </c>
      <c r="BD3243" s="49">
        <f t="shared" ca="1" si="478"/>
        <v>815.5</v>
      </c>
      <c r="BE3243" s="3">
        <f t="shared" ca="1" si="477"/>
        <v>8.1500000000000003E-2</v>
      </c>
      <c r="BF3243" s="3">
        <f t="shared" ca="1" si="479"/>
        <v>-1.3950525282585462</v>
      </c>
      <c r="BG3243" s="9">
        <f t="shared" ca="1" si="480"/>
        <v>0</v>
      </c>
      <c r="BH3243" s="6">
        <f ca="1">IF(ISNUMBER('Descriptive Stats'!BF3243),'Descriptive Stats'!BF3243,#N/A)</f>
        <v>-1.3950525282585462</v>
      </c>
      <c r="BI3243" s="6">
        <f ca="1">IF(ISNUMBER('Descriptive Stats'!E3243),'Descriptive Stats'!E3243,#N/A)</f>
        <v>0</v>
      </c>
    </row>
    <row r="3244" spans="1:61" ht="14.4" x14ac:dyDescent="0.3">
      <c r="A3244" s="2">
        <f>ROW()</f>
        <v>3244</v>
      </c>
      <c r="C3244" s="8">
        <f t="shared" ca="1" si="481"/>
        <v>11</v>
      </c>
      <c r="D3244" s="8">
        <f t="shared" ca="1" si="482"/>
        <v>0</v>
      </c>
      <c r="E3244" s="50">
        <f t="shared" ca="1" si="476"/>
        <v>3</v>
      </c>
      <c r="F3244" s="2" t="str">
        <f t="shared" ca="1" si="483"/>
        <v/>
      </c>
      <c r="BD3244" s="49">
        <f t="shared" ca="1" si="478"/>
        <v>3200</v>
      </c>
      <c r="BE3244" s="3">
        <f t="shared" ca="1" si="477"/>
        <v>0.31995000000000001</v>
      </c>
      <c r="BF3244" s="3">
        <f t="shared" ca="1" si="479"/>
        <v>-0.46783862043457014</v>
      </c>
      <c r="BG3244" s="9">
        <f t="shared" ca="1" si="480"/>
        <v>3</v>
      </c>
      <c r="BH3244" s="6">
        <f ca="1">IF(ISNUMBER('Descriptive Stats'!BF3244),'Descriptive Stats'!BF3244,#N/A)</f>
        <v>-0.46783862043457014</v>
      </c>
      <c r="BI3244" s="6">
        <f ca="1">IF(ISNUMBER('Descriptive Stats'!E3244),'Descriptive Stats'!E3244,#N/A)</f>
        <v>3</v>
      </c>
    </row>
    <row r="3245" spans="1:61" ht="14.4" x14ac:dyDescent="0.3">
      <c r="A3245" s="2">
        <f>ROW()</f>
        <v>3245</v>
      </c>
      <c r="C3245" s="8">
        <f t="shared" ca="1" si="481"/>
        <v>10</v>
      </c>
      <c r="D3245" s="8">
        <f t="shared" ca="1" si="482"/>
        <v>3</v>
      </c>
      <c r="E3245" s="50">
        <f t="shared" ca="1" si="476"/>
        <v>0</v>
      </c>
      <c r="F3245" s="2" t="str">
        <f t="shared" ca="1" si="483"/>
        <v/>
      </c>
      <c r="BD3245" s="49">
        <f t="shared" ca="1" si="478"/>
        <v>815.5</v>
      </c>
      <c r="BE3245" s="3">
        <f t="shared" ca="1" si="477"/>
        <v>8.1500000000000003E-2</v>
      </c>
      <c r="BF3245" s="3">
        <f t="shared" ca="1" si="479"/>
        <v>-1.3950525282585462</v>
      </c>
      <c r="BG3245" s="9">
        <f t="shared" ca="1" si="480"/>
        <v>0</v>
      </c>
      <c r="BH3245" s="6">
        <f ca="1">IF(ISNUMBER('Descriptive Stats'!BF3245),'Descriptive Stats'!BF3245,#N/A)</f>
        <v>-1.3950525282585462</v>
      </c>
      <c r="BI3245" s="6">
        <f ca="1">IF(ISNUMBER('Descriptive Stats'!E3245),'Descriptive Stats'!E3245,#N/A)</f>
        <v>0</v>
      </c>
    </row>
    <row r="3246" spans="1:61" ht="14.4" x14ac:dyDescent="0.3">
      <c r="A3246" s="2">
        <f>ROW()</f>
        <v>3246</v>
      </c>
      <c r="C3246" s="8">
        <f t="shared" ca="1" si="481"/>
        <v>4</v>
      </c>
      <c r="D3246" s="8">
        <f t="shared" ca="1" si="482"/>
        <v>0</v>
      </c>
      <c r="E3246" s="50">
        <f t="shared" ca="1" si="476"/>
        <v>2</v>
      </c>
      <c r="F3246" s="2" t="str">
        <f t="shared" ca="1" si="483"/>
        <v/>
      </c>
      <c r="BD3246" s="49">
        <f t="shared" ca="1" si="478"/>
        <v>2595</v>
      </c>
      <c r="BE3246" s="3">
        <f t="shared" ca="1" si="477"/>
        <v>0.25945000000000001</v>
      </c>
      <c r="BF3246" s="3">
        <f t="shared" ca="1" si="479"/>
        <v>-0.6450419512753276</v>
      </c>
      <c r="BG3246" s="9">
        <f t="shared" ca="1" si="480"/>
        <v>2</v>
      </c>
      <c r="BH3246" s="6">
        <f ca="1">IF(ISNUMBER('Descriptive Stats'!BF3246),'Descriptive Stats'!BF3246,#N/A)</f>
        <v>-0.6450419512753276</v>
      </c>
      <c r="BI3246" s="6">
        <f ca="1">IF(ISNUMBER('Descriptive Stats'!E3246),'Descriptive Stats'!E3246,#N/A)</f>
        <v>2</v>
      </c>
    </row>
    <row r="3247" spans="1:61" ht="14.4" x14ac:dyDescent="0.3">
      <c r="A3247" s="2">
        <f>ROW()</f>
        <v>3247</v>
      </c>
      <c r="C3247" s="8">
        <f t="shared" ca="1" si="481"/>
        <v>17</v>
      </c>
      <c r="D3247" s="8">
        <f t="shared" ca="1" si="482"/>
        <v>2</v>
      </c>
      <c r="E3247" s="50">
        <f t="shared" ca="1" si="476"/>
        <v>0</v>
      </c>
      <c r="F3247" s="2" t="str">
        <f t="shared" ca="1" si="483"/>
        <v/>
      </c>
      <c r="BD3247" s="49">
        <f t="shared" ca="1" si="478"/>
        <v>815.5</v>
      </c>
      <c r="BE3247" s="3">
        <f t="shared" ca="1" si="477"/>
        <v>8.1500000000000003E-2</v>
      </c>
      <c r="BF3247" s="3">
        <f t="shared" ca="1" si="479"/>
        <v>-1.3950525282585462</v>
      </c>
      <c r="BG3247" s="9">
        <f t="shared" ca="1" si="480"/>
        <v>0</v>
      </c>
      <c r="BH3247" s="6">
        <f ca="1">IF(ISNUMBER('Descriptive Stats'!BF3247),'Descriptive Stats'!BF3247,#N/A)</f>
        <v>-1.3950525282585462</v>
      </c>
      <c r="BI3247" s="6">
        <f ca="1">IF(ISNUMBER('Descriptive Stats'!E3247),'Descriptive Stats'!E3247,#N/A)</f>
        <v>0</v>
      </c>
    </row>
    <row r="3248" spans="1:61" ht="14.4" x14ac:dyDescent="0.3">
      <c r="A3248" s="2">
        <f>ROW()</f>
        <v>3248</v>
      </c>
      <c r="C3248" s="8">
        <f t="shared" ca="1" si="481"/>
        <v>14</v>
      </c>
      <c r="D3248" s="8">
        <f t="shared" ca="1" si="482"/>
        <v>0</v>
      </c>
      <c r="E3248" s="50">
        <f t="shared" ca="1" si="476"/>
        <v>6</v>
      </c>
      <c r="F3248" s="2" t="str">
        <f t="shared" ca="1" si="483"/>
        <v/>
      </c>
      <c r="BD3248" s="49">
        <f t="shared" ca="1" si="478"/>
        <v>3900</v>
      </c>
      <c r="BE3248" s="3">
        <f t="shared" ca="1" si="477"/>
        <v>0.38995000000000002</v>
      </c>
      <c r="BF3248" s="3">
        <f t="shared" ca="1" si="479"/>
        <v>-0.2794493539703507</v>
      </c>
      <c r="BG3248" s="9">
        <f t="shared" ca="1" si="480"/>
        <v>6</v>
      </c>
      <c r="BH3248" s="6">
        <f ca="1">IF(ISNUMBER('Descriptive Stats'!BF3248),'Descriptive Stats'!BF3248,#N/A)</f>
        <v>-0.2794493539703507</v>
      </c>
      <c r="BI3248" s="6">
        <f ca="1">IF(ISNUMBER('Descriptive Stats'!E3248),'Descriptive Stats'!E3248,#N/A)</f>
        <v>6</v>
      </c>
    </row>
    <row r="3249" spans="1:61" ht="14.4" x14ac:dyDescent="0.3">
      <c r="A3249" s="2">
        <f>ROW()</f>
        <v>3249</v>
      </c>
      <c r="C3249" s="8">
        <f t="shared" ca="1" si="481"/>
        <v>5</v>
      </c>
      <c r="D3249" s="8">
        <f t="shared" ca="1" si="482"/>
        <v>6</v>
      </c>
      <c r="E3249" s="50">
        <f t="shared" ca="1" si="476"/>
        <v>9</v>
      </c>
      <c r="F3249" s="2" t="str">
        <f t="shared" ca="1" si="483"/>
        <v/>
      </c>
      <c r="BD3249" s="49">
        <f t="shared" ca="1" si="478"/>
        <v>4819</v>
      </c>
      <c r="BE3249" s="3">
        <f t="shared" ca="1" si="477"/>
        <v>0.48185</v>
      </c>
      <c r="BF3249" s="3">
        <f t="shared" ca="1" si="479"/>
        <v>-4.5511009098988427E-2</v>
      </c>
      <c r="BG3249" s="9">
        <f t="shared" ca="1" si="480"/>
        <v>9</v>
      </c>
      <c r="BH3249" s="6">
        <f ca="1">IF(ISNUMBER('Descriptive Stats'!BF3249),'Descriptive Stats'!BF3249,#N/A)</f>
        <v>-4.5511009098988427E-2</v>
      </c>
      <c r="BI3249" s="6">
        <f ca="1">IF(ISNUMBER('Descriptive Stats'!E3249),'Descriptive Stats'!E3249,#N/A)</f>
        <v>9</v>
      </c>
    </row>
    <row r="3250" spans="1:61" ht="14.4" x14ac:dyDescent="0.3">
      <c r="A3250" s="2">
        <f>ROW()</f>
        <v>3250</v>
      </c>
      <c r="C3250" s="8">
        <f t="shared" ca="1" si="481"/>
        <v>23</v>
      </c>
      <c r="D3250" s="8">
        <f t="shared" ca="1" si="482"/>
        <v>9</v>
      </c>
      <c r="E3250" s="50">
        <f t="shared" ca="1" si="476"/>
        <v>0</v>
      </c>
      <c r="F3250" s="2" t="str">
        <f t="shared" ca="1" si="483"/>
        <v/>
      </c>
      <c r="BD3250" s="49">
        <f t="shared" ca="1" si="478"/>
        <v>815.5</v>
      </c>
      <c r="BE3250" s="3">
        <f t="shared" ca="1" si="477"/>
        <v>8.1500000000000003E-2</v>
      </c>
      <c r="BF3250" s="3">
        <f t="shared" ca="1" si="479"/>
        <v>-1.3950525282585462</v>
      </c>
      <c r="BG3250" s="9">
        <f t="shared" ca="1" si="480"/>
        <v>0</v>
      </c>
      <c r="BH3250" s="6">
        <f ca="1">IF(ISNUMBER('Descriptive Stats'!BF3250),'Descriptive Stats'!BF3250,#N/A)</f>
        <v>-1.3950525282585462</v>
      </c>
      <c r="BI3250" s="6">
        <f ca="1">IF(ISNUMBER('Descriptive Stats'!E3250),'Descriptive Stats'!E3250,#N/A)</f>
        <v>0</v>
      </c>
    </row>
    <row r="3251" spans="1:61" ht="14.4" x14ac:dyDescent="0.3">
      <c r="A3251" s="2">
        <f>ROW()</f>
        <v>3251</v>
      </c>
      <c r="C3251" s="8">
        <f t="shared" ca="1" si="481"/>
        <v>14</v>
      </c>
      <c r="D3251" s="8">
        <f t="shared" ca="1" si="482"/>
        <v>0</v>
      </c>
      <c r="E3251" s="50">
        <f t="shared" ca="1" si="476"/>
        <v>3</v>
      </c>
      <c r="F3251" s="2" t="str">
        <f t="shared" ca="1" si="483"/>
        <v/>
      </c>
      <c r="BD3251" s="49">
        <f t="shared" ca="1" si="478"/>
        <v>3200</v>
      </c>
      <c r="BE3251" s="3">
        <f t="shared" ca="1" si="477"/>
        <v>0.31995000000000001</v>
      </c>
      <c r="BF3251" s="3">
        <f t="shared" ca="1" si="479"/>
        <v>-0.46783862043457014</v>
      </c>
      <c r="BG3251" s="9">
        <f t="shared" ca="1" si="480"/>
        <v>3</v>
      </c>
      <c r="BH3251" s="6">
        <f ca="1">IF(ISNUMBER('Descriptive Stats'!BF3251),'Descriptive Stats'!BF3251,#N/A)</f>
        <v>-0.46783862043457014</v>
      </c>
      <c r="BI3251" s="6">
        <f ca="1">IF(ISNUMBER('Descriptive Stats'!E3251),'Descriptive Stats'!E3251,#N/A)</f>
        <v>3</v>
      </c>
    </row>
    <row r="3252" spans="1:61" ht="14.4" x14ac:dyDescent="0.3">
      <c r="A3252" s="2">
        <f>ROW()</f>
        <v>3252</v>
      </c>
      <c r="C3252" s="8">
        <f t="shared" ca="1" si="481"/>
        <v>10</v>
      </c>
      <c r="D3252" s="8">
        <f t="shared" ca="1" si="482"/>
        <v>3</v>
      </c>
      <c r="E3252" s="50">
        <f t="shared" ca="1" si="476"/>
        <v>4</v>
      </c>
      <c r="F3252" s="2" t="str">
        <f t="shared" ca="1" si="483"/>
        <v/>
      </c>
      <c r="BD3252" s="49">
        <f t="shared" ca="1" si="478"/>
        <v>3442</v>
      </c>
      <c r="BE3252" s="3">
        <f t="shared" ca="1" si="477"/>
        <v>0.34415000000000001</v>
      </c>
      <c r="BF3252" s="3">
        <f t="shared" ca="1" si="479"/>
        <v>-0.40116316278173481</v>
      </c>
      <c r="BG3252" s="9">
        <f t="shared" ca="1" si="480"/>
        <v>4</v>
      </c>
      <c r="BH3252" s="6">
        <f ca="1">IF(ISNUMBER('Descriptive Stats'!BF3252),'Descriptive Stats'!BF3252,#N/A)</f>
        <v>-0.40116316278173481</v>
      </c>
      <c r="BI3252" s="6">
        <f ca="1">IF(ISNUMBER('Descriptive Stats'!E3252),'Descriptive Stats'!E3252,#N/A)</f>
        <v>4</v>
      </c>
    </row>
    <row r="3253" spans="1:61" ht="14.4" x14ac:dyDescent="0.3">
      <c r="A3253" s="2">
        <f>ROW()</f>
        <v>3253</v>
      </c>
      <c r="C3253" s="8">
        <f t="shared" ca="1" si="481"/>
        <v>13</v>
      </c>
      <c r="D3253" s="8">
        <f t="shared" ca="1" si="482"/>
        <v>4</v>
      </c>
      <c r="E3253" s="50">
        <f t="shared" ca="1" si="476"/>
        <v>9</v>
      </c>
      <c r="F3253" s="2" t="str">
        <f t="shared" ca="1" si="483"/>
        <v/>
      </c>
      <c r="BD3253" s="49">
        <f t="shared" ca="1" si="478"/>
        <v>4819</v>
      </c>
      <c r="BE3253" s="3">
        <f t="shared" ca="1" si="477"/>
        <v>0.48185</v>
      </c>
      <c r="BF3253" s="3">
        <f t="shared" ca="1" si="479"/>
        <v>-4.5511009098988427E-2</v>
      </c>
      <c r="BG3253" s="9">
        <f t="shared" ca="1" si="480"/>
        <v>9</v>
      </c>
      <c r="BH3253" s="6">
        <f ca="1">IF(ISNUMBER('Descriptive Stats'!BF3253),'Descriptive Stats'!BF3253,#N/A)</f>
        <v>-4.5511009098988427E-2</v>
      </c>
      <c r="BI3253" s="6">
        <f ca="1">IF(ISNUMBER('Descriptive Stats'!E3253),'Descriptive Stats'!E3253,#N/A)</f>
        <v>9</v>
      </c>
    </row>
    <row r="3254" spans="1:61" ht="14.4" x14ac:dyDescent="0.3">
      <c r="A3254" s="2">
        <f>ROW()</f>
        <v>3254</v>
      </c>
      <c r="C3254" s="8">
        <f t="shared" ca="1" si="481"/>
        <v>23</v>
      </c>
      <c r="D3254" s="8">
        <f t="shared" ca="1" si="482"/>
        <v>9</v>
      </c>
      <c r="E3254" s="50">
        <f t="shared" ca="1" si="476"/>
        <v>3</v>
      </c>
      <c r="F3254" s="2" t="str">
        <f t="shared" ca="1" si="483"/>
        <v/>
      </c>
      <c r="BD3254" s="49">
        <f t="shared" ca="1" si="478"/>
        <v>3200</v>
      </c>
      <c r="BE3254" s="3">
        <f t="shared" ca="1" si="477"/>
        <v>0.31995000000000001</v>
      </c>
      <c r="BF3254" s="3">
        <f t="shared" ca="1" si="479"/>
        <v>-0.46783862043457014</v>
      </c>
      <c r="BG3254" s="9">
        <f t="shared" ca="1" si="480"/>
        <v>3</v>
      </c>
      <c r="BH3254" s="6">
        <f ca="1">IF(ISNUMBER('Descriptive Stats'!BF3254),'Descriptive Stats'!BF3254,#N/A)</f>
        <v>-0.46783862043457014</v>
      </c>
      <c r="BI3254" s="6">
        <f ca="1">IF(ISNUMBER('Descriptive Stats'!E3254),'Descriptive Stats'!E3254,#N/A)</f>
        <v>3</v>
      </c>
    </row>
    <row r="3255" spans="1:61" ht="14.4" x14ac:dyDescent="0.3">
      <c r="A3255" s="2">
        <f>ROW()</f>
        <v>3255</v>
      </c>
      <c r="C3255" s="8">
        <f t="shared" ca="1" si="481"/>
        <v>10</v>
      </c>
      <c r="D3255" s="8">
        <f t="shared" ca="1" si="482"/>
        <v>3</v>
      </c>
      <c r="E3255" s="50">
        <f t="shared" ca="1" si="476"/>
        <v>19</v>
      </c>
      <c r="F3255" s="2" t="str">
        <f t="shared" ca="1" si="483"/>
        <v>X</v>
      </c>
      <c r="BD3255" s="49">
        <f t="shared" ca="1" si="478"/>
        <v>5294</v>
      </c>
      <c r="BE3255" s="3">
        <f t="shared" ca="1" si="477"/>
        <v>0.52934999999999999</v>
      </c>
      <c r="BF3255" s="3">
        <f t="shared" ca="1" si="479"/>
        <v>7.3636031452008061E-2</v>
      </c>
      <c r="BG3255" s="9">
        <f t="shared" ca="1" si="480"/>
        <v>19</v>
      </c>
      <c r="BH3255" s="6">
        <f ca="1">IF(ISNUMBER('Descriptive Stats'!BF3255),'Descriptive Stats'!BF3255,#N/A)</f>
        <v>7.3636031452008061E-2</v>
      </c>
      <c r="BI3255" s="6">
        <f ca="1">IF(ISNUMBER('Descriptive Stats'!E3255),'Descriptive Stats'!E3255,#N/A)</f>
        <v>19</v>
      </c>
    </row>
    <row r="3256" spans="1:61" ht="14.4" x14ac:dyDescent="0.3">
      <c r="A3256" s="2">
        <f>ROW()</f>
        <v>3256</v>
      </c>
      <c r="C3256" s="8">
        <f t="shared" ca="1" si="481"/>
        <v>7</v>
      </c>
      <c r="D3256" s="8">
        <f t="shared" ca="1" si="482"/>
        <v>19</v>
      </c>
      <c r="E3256" s="50">
        <f t="shared" ca="1" si="476"/>
        <v>0</v>
      </c>
      <c r="F3256" s="2" t="str">
        <f t="shared" ca="1" si="483"/>
        <v/>
      </c>
      <c r="BD3256" s="49">
        <f t="shared" ca="1" si="478"/>
        <v>815.5</v>
      </c>
      <c r="BE3256" s="3">
        <f t="shared" ca="1" si="477"/>
        <v>8.1500000000000003E-2</v>
      </c>
      <c r="BF3256" s="3">
        <f t="shared" ca="1" si="479"/>
        <v>-1.3950525282585462</v>
      </c>
      <c r="BG3256" s="9">
        <f t="shared" ca="1" si="480"/>
        <v>0</v>
      </c>
      <c r="BH3256" s="6">
        <f ca="1">IF(ISNUMBER('Descriptive Stats'!BF3256),'Descriptive Stats'!BF3256,#N/A)</f>
        <v>-1.3950525282585462</v>
      </c>
      <c r="BI3256" s="6">
        <f ca="1">IF(ISNUMBER('Descriptive Stats'!E3256),'Descriptive Stats'!E3256,#N/A)</f>
        <v>0</v>
      </c>
    </row>
    <row r="3257" spans="1:61" ht="14.4" x14ac:dyDescent="0.3">
      <c r="A3257" s="2">
        <f>ROW()</f>
        <v>3257</v>
      </c>
      <c r="C3257" s="8">
        <f t="shared" ca="1" si="481"/>
        <v>15</v>
      </c>
      <c r="D3257" s="8">
        <f t="shared" ca="1" si="482"/>
        <v>0</v>
      </c>
      <c r="E3257" s="50">
        <f t="shared" ca="1" si="476"/>
        <v>0</v>
      </c>
      <c r="F3257" s="2" t="str">
        <f t="shared" ca="1" si="483"/>
        <v/>
      </c>
      <c r="BD3257" s="49">
        <f t="shared" ca="1" si="478"/>
        <v>815.5</v>
      </c>
      <c r="BE3257" s="3">
        <f t="shared" ca="1" si="477"/>
        <v>8.1500000000000003E-2</v>
      </c>
      <c r="BF3257" s="3">
        <f t="shared" ca="1" si="479"/>
        <v>-1.3950525282585462</v>
      </c>
      <c r="BG3257" s="9">
        <f t="shared" ca="1" si="480"/>
        <v>0</v>
      </c>
      <c r="BH3257" s="6">
        <f ca="1">IF(ISNUMBER('Descriptive Stats'!BF3257),'Descriptive Stats'!BF3257,#N/A)</f>
        <v>-1.3950525282585462</v>
      </c>
      <c r="BI3257" s="6">
        <f ca="1">IF(ISNUMBER('Descriptive Stats'!E3257),'Descriptive Stats'!E3257,#N/A)</f>
        <v>0</v>
      </c>
    </row>
    <row r="3258" spans="1:61" ht="14.4" x14ac:dyDescent="0.3">
      <c r="A3258" s="2">
        <f>ROW()</f>
        <v>3258</v>
      </c>
      <c r="C3258" s="8">
        <f t="shared" ca="1" si="481"/>
        <v>22</v>
      </c>
      <c r="D3258" s="8">
        <f t="shared" ca="1" si="482"/>
        <v>0</v>
      </c>
      <c r="E3258" s="50">
        <f t="shared" ca="1" si="476"/>
        <v>0</v>
      </c>
      <c r="F3258" s="2" t="str">
        <f t="shared" ca="1" si="483"/>
        <v/>
      </c>
      <c r="BD3258" s="49">
        <f t="shared" ca="1" si="478"/>
        <v>815.5</v>
      </c>
      <c r="BE3258" s="3">
        <f t="shared" ca="1" si="477"/>
        <v>8.1500000000000003E-2</v>
      </c>
      <c r="BF3258" s="3">
        <f t="shared" ca="1" si="479"/>
        <v>-1.3950525282585462</v>
      </c>
      <c r="BG3258" s="9">
        <f t="shared" ca="1" si="480"/>
        <v>0</v>
      </c>
      <c r="BH3258" s="6">
        <f ca="1">IF(ISNUMBER('Descriptive Stats'!BF3258),'Descriptive Stats'!BF3258,#N/A)</f>
        <v>-1.3950525282585462</v>
      </c>
      <c r="BI3258" s="6">
        <f ca="1">IF(ISNUMBER('Descriptive Stats'!E3258),'Descriptive Stats'!E3258,#N/A)</f>
        <v>0</v>
      </c>
    </row>
    <row r="3259" spans="1:61" ht="14.4" x14ac:dyDescent="0.3">
      <c r="A3259" s="2">
        <f>ROW()</f>
        <v>3259</v>
      </c>
      <c r="C3259" s="8">
        <f t="shared" ca="1" si="481"/>
        <v>22</v>
      </c>
      <c r="D3259" s="8">
        <f t="shared" ca="1" si="482"/>
        <v>0</v>
      </c>
      <c r="E3259" s="50">
        <f t="shared" ca="1" si="476"/>
        <v>2</v>
      </c>
      <c r="F3259" s="2" t="str">
        <f t="shared" ca="1" si="483"/>
        <v/>
      </c>
      <c r="BD3259" s="49">
        <f t="shared" ca="1" si="478"/>
        <v>2595</v>
      </c>
      <c r="BE3259" s="3">
        <f t="shared" ca="1" si="477"/>
        <v>0.25945000000000001</v>
      </c>
      <c r="BF3259" s="3">
        <f t="shared" ca="1" si="479"/>
        <v>-0.6450419512753276</v>
      </c>
      <c r="BG3259" s="9">
        <f t="shared" ca="1" si="480"/>
        <v>2</v>
      </c>
      <c r="BH3259" s="6">
        <f ca="1">IF(ISNUMBER('Descriptive Stats'!BF3259),'Descriptive Stats'!BF3259,#N/A)</f>
        <v>-0.6450419512753276</v>
      </c>
      <c r="BI3259" s="6">
        <f ca="1">IF(ISNUMBER('Descriptive Stats'!E3259),'Descriptive Stats'!E3259,#N/A)</f>
        <v>2</v>
      </c>
    </row>
    <row r="3260" spans="1:61" ht="14.4" x14ac:dyDescent="0.3">
      <c r="A3260" s="2">
        <f>ROW()</f>
        <v>3260</v>
      </c>
      <c r="C3260" s="8">
        <f t="shared" ca="1" si="481"/>
        <v>9</v>
      </c>
      <c r="D3260" s="8">
        <f t="shared" ca="1" si="482"/>
        <v>2</v>
      </c>
      <c r="E3260" s="50">
        <f t="shared" ca="1" si="476"/>
        <v>0</v>
      </c>
      <c r="F3260" s="2" t="str">
        <f t="shared" ca="1" si="483"/>
        <v/>
      </c>
      <c r="BD3260" s="49">
        <f t="shared" ca="1" si="478"/>
        <v>815.5</v>
      </c>
      <c r="BE3260" s="3">
        <f t="shared" ca="1" si="477"/>
        <v>8.1500000000000003E-2</v>
      </c>
      <c r="BF3260" s="3">
        <f t="shared" ca="1" si="479"/>
        <v>-1.3950525282585462</v>
      </c>
      <c r="BG3260" s="9">
        <f t="shared" ca="1" si="480"/>
        <v>0</v>
      </c>
      <c r="BH3260" s="6">
        <f ca="1">IF(ISNUMBER('Descriptive Stats'!BF3260),'Descriptive Stats'!BF3260,#N/A)</f>
        <v>-1.3950525282585462</v>
      </c>
      <c r="BI3260" s="6">
        <f ca="1">IF(ISNUMBER('Descriptive Stats'!E3260),'Descriptive Stats'!E3260,#N/A)</f>
        <v>0</v>
      </c>
    </row>
    <row r="3261" spans="1:61" ht="14.4" x14ac:dyDescent="0.3">
      <c r="A3261" s="2">
        <f>ROW()</f>
        <v>3261</v>
      </c>
      <c r="C3261" s="8">
        <f t="shared" ca="1" si="481"/>
        <v>22</v>
      </c>
      <c r="D3261" s="8">
        <f t="shared" ca="1" si="482"/>
        <v>0</v>
      </c>
      <c r="E3261" s="50">
        <f t="shared" ca="1" si="476"/>
        <v>2</v>
      </c>
      <c r="F3261" s="2" t="str">
        <f t="shared" ca="1" si="483"/>
        <v/>
      </c>
      <c r="BD3261" s="49">
        <f t="shared" ca="1" si="478"/>
        <v>2595</v>
      </c>
      <c r="BE3261" s="3">
        <f t="shared" ca="1" si="477"/>
        <v>0.25945000000000001</v>
      </c>
      <c r="BF3261" s="3">
        <f t="shared" ca="1" si="479"/>
        <v>-0.6450419512753276</v>
      </c>
      <c r="BG3261" s="9">
        <f t="shared" ca="1" si="480"/>
        <v>2</v>
      </c>
      <c r="BH3261" s="6">
        <f ca="1">IF(ISNUMBER('Descriptive Stats'!BF3261),'Descriptive Stats'!BF3261,#N/A)</f>
        <v>-0.6450419512753276</v>
      </c>
      <c r="BI3261" s="6">
        <f ca="1">IF(ISNUMBER('Descriptive Stats'!E3261),'Descriptive Stats'!E3261,#N/A)</f>
        <v>2</v>
      </c>
    </row>
    <row r="3262" spans="1:61" ht="14.4" x14ac:dyDescent="0.3">
      <c r="A3262" s="2">
        <f>ROW()</f>
        <v>3262</v>
      </c>
      <c r="C3262" s="8">
        <f t="shared" ca="1" si="481"/>
        <v>3</v>
      </c>
      <c r="D3262" s="8">
        <f t="shared" ca="1" si="482"/>
        <v>2</v>
      </c>
      <c r="E3262" s="50">
        <f t="shared" ca="1" si="476"/>
        <v>1</v>
      </c>
      <c r="F3262" s="2" t="str">
        <f t="shared" ca="1" si="483"/>
        <v/>
      </c>
      <c r="BD3262" s="49">
        <f t="shared" ca="1" si="478"/>
        <v>1871</v>
      </c>
      <c r="BE3262" s="3">
        <f t="shared" ca="1" si="477"/>
        <v>0.18704999999999999</v>
      </c>
      <c r="BF3262" s="3">
        <f t="shared" ca="1" si="479"/>
        <v>-0.88881967520906158</v>
      </c>
      <c r="BG3262" s="9">
        <f t="shared" ca="1" si="480"/>
        <v>1</v>
      </c>
      <c r="BH3262" s="6">
        <f ca="1">IF(ISNUMBER('Descriptive Stats'!BF3262),'Descriptive Stats'!BF3262,#N/A)</f>
        <v>-0.88881967520906158</v>
      </c>
      <c r="BI3262" s="6">
        <f ca="1">IF(ISNUMBER('Descriptive Stats'!E3262),'Descriptive Stats'!E3262,#N/A)</f>
        <v>1</v>
      </c>
    </row>
    <row r="3263" spans="1:61" ht="14.4" x14ac:dyDescent="0.3">
      <c r="A3263" s="2">
        <f>ROW()</f>
        <v>3263</v>
      </c>
      <c r="C3263" s="8">
        <f t="shared" ca="1" si="481"/>
        <v>12</v>
      </c>
      <c r="D3263" s="8">
        <f t="shared" ca="1" si="482"/>
        <v>1</v>
      </c>
      <c r="E3263" s="50">
        <f t="shared" ca="1" si="476"/>
        <v>1</v>
      </c>
      <c r="F3263" s="2" t="str">
        <f t="shared" ca="1" si="483"/>
        <v/>
      </c>
      <c r="BD3263" s="49">
        <f t="shared" ca="1" si="478"/>
        <v>1871</v>
      </c>
      <c r="BE3263" s="3">
        <f t="shared" ca="1" si="477"/>
        <v>0.18704999999999999</v>
      </c>
      <c r="BF3263" s="3">
        <f t="shared" ca="1" si="479"/>
        <v>-0.88881967520906158</v>
      </c>
      <c r="BG3263" s="9">
        <f t="shared" ca="1" si="480"/>
        <v>1</v>
      </c>
      <c r="BH3263" s="6">
        <f ca="1">IF(ISNUMBER('Descriptive Stats'!BF3263),'Descriptive Stats'!BF3263,#N/A)</f>
        <v>-0.88881967520906158</v>
      </c>
      <c r="BI3263" s="6">
        <f ca="1">IF(ISNUMBER('Descriptive Stats'!E3263),'Descriptive Stats'!E3263,#N/A)</f>
        <v>1</v>
      </c>
    </row>
    <row r="3264" spans="1:61" ht="14.4" x14ac:dyDescent="0.3">
      <c r="A3264" s="2">
        <f>ROW()</f>
        <v>3264</v>
      </c>
      <c r="C3264" s="8">
        <f t="shared" ca="1" si="481"/>
        <v>12</v>
      </c>
      <c r="D3264" s="8">
        <f t="shared" ca="1" si="482"/>
        <v>1</v>
      </c>
      <c r="E3264" s="50">
        <f t="shared" ca="1" si="476"/>
        <v>19</v>
      </c>
      <c r="F3264" s="2" t="str">
        <f t="shared" ca="1" si="483"/>
        <v>X</v>
      </c>
      <c r="BD3264" s="49">
        <f t="shared" ca="1" si="478"/>
        <v>5294</v>
      </c>
      <c r="BE3264" s="3">
        <f t="shared" ca="1" si="477"/>
        <v>0.52934999999999999</v>
      </c>
      <c r="BF3264" s="3">
        <f t="shared" ca="1" si="479"/>
        <v>7.3636031452008061E-2</v>
      </c>
      <c r="BG3264" s="9">
        <f t="shared" ca="1" si="480"/>
        <v>19</v>
      </c>
      <c r="BH3264" s="6">
        <f ca="1">IF(ISNUMBER('Descriptive Stats'!BF3264),'Descriptive Stats'!BF3264,#N/A)</f>
        <v>7.3636031452008061E-2</v>
      </c>
      <c r="BI3264" s="6">
        <f ca="1">IF(ISNUMBER('Descriptive Stats'!E3264),'Descriptive Stats'!E3264,#N/A)</f>
        <v>19</v>
      </c>
    </row>
    <row r="3265" spans="1:61" ht="14.4" x14ac:dyDescent="0.3">
      <c r="A3265" s="2">
        <f>ROW()</f>
        <v>3265</v>
      </c>
      <c r="C3265" s="8">
        <f t="shared" ca="1" si="481"/>
        <v>7</v>
      </c>
      <c r="D3265" s="8">
        <f t="shared" ca="1" si="482"/>
        <v>19</v>
      </c>
      <c r="E3265" s="50">
        <f t="shared" ca="1" si="476"/>
        <v>0</v>
      </c>
      <c r="F3265" s="2" t="str">
        <f t="shared" ca="1" si="483"/>
        <v/>
      </c>
      <c r="BD3265" s="49">
        <f t="shared" ca="1" si="478"/>
        <v>815.5</v>
      </c>
      <c r="BE3265" s="3">
        <f t="shared" ca="1" si="477"/>
        <v>8.1500000000000003E-2</v>
      </c>
      <c r="BF3265" s="3">
        <f t="shared" ca="1" si="479"/>
        <v>-1.3950525282585462</v>
      </c>
      <c r="BG3265" s="9">
        <f t="shared" ca="1" si="480"/>
        <v>0</v>
      </c>
      <c r="BH3265" s="6">
        <f ca="1">IF(ISNUMBER('Descriptive Stats'!BF3265),'Descriptive Stats'!BF3265,#N/A)</f>
        <v>-1.3950525282585462</v>
      </c>
      <c r="BI3265" s="6">
        <f ca="1">IF(ISNUMBER('Descriptive Stats'!E3265),'Descriptive Stats'!E3265,#N/A)</f>
        <v>0</v>
      </c>
    </row>
    <row r="3266" spans="1:61" ht="14.4" x14ac:dyDescent="0.3">
      <c r="A3266" s="2">
        <f>ROW()</f>
        <v>3266</v>
      </c>
      <c r="C3266" s="8">
        <f t="shared" ca="1" si="481"/>
        <v>18</v>
      </c>
      <c r="D3266" s="8">
        <f t="shared" ca="1" si="482"/>
        <v>0</v>
      </c>
      <c r="E3266" s="50">
        <f t="shared" ca="1" si="476"/>
        <v>6</v>
      </c>
      <c r="F3266" s="2" t="str">
        <f t="shared" ca="1" si="483"/>
        <v/>
      </c>
      <c r="BD3266" s="49">
        <f t="shared" ca="1" si="478"/>
        <v>3900</v>
      </c>
      <c r="BE3266" s="3">
        <f t="shared" ca="1" si="477"/>
        <v>0.38995000000000002</v>
      </c>
      <c r="BF3266" s="3">
        <f t="shared" ca="1" si="479"/>
        <v>-0.2794493539703507</v>
      </c>
      <c r="BG3266" s="9">
        <f t="shared" ca="1" si="480"/>
        <v>6</v>
      </c>
      <c r="BH3266" s="6">
        <f ca="1">IF(ISNUMBER('Descriptive Stats'!BF3266),'Descriptive Stats'!BF3266,#N/A)</f>
        <v>-0.2794493539703507</v>
      </c>
      <c r="BI3266" s="6">
        <f ca="1">IF(ISNUMBER('Descriptive Stats'!E3266),'Descriptive Stats'!E3266,#N/A)</f>
        <v>6</v>
      </c>
    </row>
    <row r="3267" spans="1:61" ht="14.4" x14ac:dyDescent="0.3">
      <c r="A3267" s="2">
        <f>ROW()</f>
        <v>3267</v>
      </c>
      <c r="C3267" s="8">
        <f t="shared" ca="1" si="481"/>
        <v>2</v>
      </c>
      <c r="D3267" s="8">
        <f t="shared" ca="1" si="482"/>
        <v>6</v>
      </c>
      <c r="E3267" s="50">
        <f t="shared" ref="E3267:E3330" ca="1" si="484">IF(0=MOD(ROW(),$J$1),AVERAGE(OFFSET($D$2,ROW()-$J$1,0,$J$1,1)),"")</f>
        <v>7</v>
      </c>
      <c r="F3267" s="2" t="str">
        <f t="shared" ca="1" si="483"/>
        <v/>
      </c>
      <c r="BD3267" s="49">
        <f t="shared" ca="1" si="478"/>
        <v>4473.5</v>
      </c>
      <c r="BE3267" s="3">
        <f t="shared" ca="1" si="477"/>
        <v>0.44729999999999998</v>
      </c>
      <c r="BF3267" s="3">
        <f t="shared" ca="1" si="479"/>
        <v>-0.13248586824472414</v>
      </c>
      <c r="BG3267" s="9">
        <f t="shared" ca="1" si="480"/>
        <v>7</v>
      </c>
      <c r="BH3267" s="6">
        <f ca="1">IF(ISNUMBER('Descriptive Stats'!BF3267),'Descriptive Stats'!BF3267,#N/A)</f>
        <v>-0.13248586824472414</v>
      </c>
      <c r="BI3267" s="6">
        <f ca="1">IF(ISNUMBER('Descriptive Stats'!E3267),'Descriptive Stats'!E3267,#N/A)</f>
        <v>7</v>
      </c>
    </row>
    <row r="3268" spans="1:61" ht="14.4" x14ac:dyDescent="0.3">
      <c r="A3268" s="2">
        <f>ROW()</f>
        <v>3268</v>
      </c>
      <c r="C3268" s="8">
        <f t="shared" ca="1" si="481"/>
        <v>19</v>
      </c>
      <c r="D3268" s="8">
        <f t="shared" ca="1" si="482"/>
        <v>7</v>
      </c>
      <c r="E3268" s="50">
        <f t="shared" ca="1" si="484"/>
        <v>0</v>
      </c>
      <c r="F3268" s="2" t="str">
        <f t="shared" ca="1" si="483"/>
        <v/>
      </c>
      <c r="BD3268" s="49">
        <f t="shared" ca="1" si="478"/>
        <v>815.5</v>
      </c>
      <c r="BE3268" s="3">
        <f t="shared" ca="1" si="477"/>
        <v>8.1500000000000003E-2</v>
      </c>
      <c r="BF3268" s="3">
        <f t="shared" ca="1" si="479"/>
        <v>-1.3950525282585462</v>
      </c>
      <c r="BG3268" s="9">
        <f t="shared" ca="1" si="480"/>
        <v>0</v>
      </c>
      <c r="BH3268" s="6">
        <f ca="1">IF(ISNUMBER('Descriptive Stats'!BF3268),'Descriptive Stats'!BF3268,#N/A)</f>
        <v>-1.3950525282585462</v>
      </c>
      <c r="BI3268" s="6">
        <f ca="1">IF(ISNUMBER('Descriptive Stats'!E3268),'Descriptive Stats'!E3268,#N/A)</f>
        <v>0</v>
      </c>
    </row>
    <row r="3269" spans="1:61" ht="14.4" x14ac:dyDescent="0.3">
      <c r="A3269" s="2">
        <f>ROW()</f>
        <v>3269</v>
      </c>
      <c r="C3269" s="8">
        <f t="shared" ca="1" si="481"/>
        <v>14</v>
      </c>
      <c r="D3269" s="8">
        <f t="shared" ca="1" si="482"/>
        <v>0</v>
      </c>
      <c r="E3269" s="50">
        <f t="shared" ca="1" si="484"/>
        <v>7</v>
      </c>
      <c r="F3269" s="2" t="str">
        <f t="shared" ca="1" si="483"/>
        <v/>
      </c>
      <c r="BD3269" s="49">
        <f t="shared" ca="1" si="478"/>
        <v>4473.5</v>
      </c>
      <c r="BE3269" s="3">
        <f t="shared" ca="1" si="477"/>
        <v>0.44729999999999998</v>
      </c>
      <c r="BF3269" s="3">
        <f t="shared" ca="1" si="479"/>
        <v>-0.13248586824472414</v>
      </c>
      <c r="BG3269" s="9">
        <f t="shared" ca="1" si="480"/>
        <v>7</v>
      </c>
      <c r="BH3269" s="6">
        <f ca="1">IF(ISNUMBER('Descriptive Stats'!BF3269),'Descriptive Stats'!BF3269,#N/A)</f>
        <v>-0.13248586824472414</v>
      </c>
      <c r="BI3269" s="6">
        <f ca="1">IF(ISNUMBER('Descriptive Stats'!E3269),'Descriptive Stats'!E3269,#N/A)</f>
        <v>7</v>
      </c>
    </row>
    <row r="3270" spans="1:61" ht="14.4" x14ac:dyDescent="0.3">
      <c r="A3270" s="2">
        <f>ROW()</f>
        <v>3270</v>
      </c>
      <c r="C3270" s="8">
        <f t="shared" ca="1" si="481"/>
        <v>6</v>
      </c>
      <c r="D3270" s="8">
        <f t="shared" ca="1" si="482"/>
        <v>7</v>
      </c>
      <c r="E3270" s="50">
        <f t="shared" ca="1" si="484"/>
        <v>0</v>
      </c>
      <c r="F3270" s="2" t="str">
        <f t="shared" ca="1" si="483"/>
        <v/>
      </c>
      <c r="BD3270" s="49">
        <f t="shared" ca="1" si="478"/>
        <v>815.5</v>
      </c>
      <c r="BE3270" s="3">
        <f t="shared" ca="1" si="477"/>
        <v>8.1500000000000003E-2</v>
      </c>
      <c r="BF3270" s="3">
        <f t="shared" ca="1" si="479"/>
        <v>-1.3950525282585462</v>
      </c>
      <c r="BG3270" s="9">
        <f t="shared" ca="1" si="480"/>
        <v>0</v>
      </c>
      <c r="BH3270" s="6">
        <f ca="1">IF(ISNUMBER('Descriptive Stats'!BF3270),'Descriptive Stats'!BF3270,#N/A)</f>
        <v>-1.3950525282585462</v>
      </c>
      <c r="BI3270" s="6">
        <f ca="1">IF(ISNUMBER('Descriptive Stats'!E3270),'Descriptive Stats'!E3270,#N/A)</f>
        <v>0</v>
      </c>
    </row>
    <row r="3271" spans="1:61" ht="14.4" x14ac:dyDescent="0.3">
      <c r="A3271" s="2">
        <f>ROW()</f>
        <v>3271</v>
      </c>
      <c r="C3271" s="8">
        <f t="shared" ca="1" si="481"/>
        <v>11</v>
      </c>
      <c r="D3271" s="8">
        <f t="shared" ca="1" si="482"/>
        <v>0</v>
      </c>
      <c r="E3271" s="50">
        <f t="shared" ca="1" si="484"/>
        <v>19</v>
      </c>
      <c r="F3271" s="2" t="str">
        <f t="shared" ca="1" si="483"/>
        <v>X</v>
      </c>
      <c r="BD3271" s="49">
        <f t="shared" ca="1" si="478"/>
        <v>5294</v>
      </c>
      <c r="BE3271" s="3">
        <f t="shared" ref="BE3271:BE3334" ca="1" si="485">IF(ISNUMBER(BD3271),(BD3271-0.5)/$BK$4,"")</f>
        <v>0.52934999999999999</v>
      </c>
      <c r="BF3271" s="3">
        <f t="shared" ca="1" si="479"/>
        <v>7.3636031452008061E-2</v>
      </c>
      <c r="BG3271" s="9">
        <f t="shared" ca="1" si="480"/>
        <v>19</v>
      </c>
      <c r="BH3271" s="6">
        <f ca="1">IF(ISNUMBER('Descriptive Stats'!BF3271),'Descriptive Stats'!BF3271,#N/A)</f>
        <v>7.3636031452008061E-2</v>
      </c>
      <c r="BI3271" s="6">
        <f ca="1">IF(ISNUMBER('Descriptive Stats'!E3271),'Descriptive Stats'!E3271,#N/A)</f>
        <v>19</v>
      </c>
    </row>
    <row r="3272" spans="1:61" ht="14.4" x14ac:dyDescent="0.3">
      <c r="A3272" s="2">
        <f>ROW()</f>
        <v>3272</v>
      </c>
      <c r="C3272" s="8">
        <f t="shared" ca="1" si="481"/>
        <v>7</v>
      </c>
      <c r="D3272" s="8">
        <f t="shared" ca="1" si="482"/>
        <v>19</v>
      </c>
      <c r="E3272" s="50">
        <f t="shared" ca="1" si="484"/>
        <v>0</v>
      </c>
      <c r="F3272" s="2" t="str">
        <f t="shared" ca="1" si="483"/>
        <v/>
      </c>
      <c r="BD3272" s="49">
        <f t="shared" ref="BD3272:BD3335" ca="1" si="486">IF(ISNUMBER(BG3272),_xlfn.RANK.AVG(BG3272,$BG$2:$BG$5414,1),"")</f>
        <v>815.5</v>
      </c>
      <c r="BE3272" s="3">
        <f t="shared" ca="1" si="485"/>
        <v>8.1500000000000003E-2</v>
      </c>
      <c r="BF3272" s="3">
        <f t="shared" ca="1" si="479"/>
        <v>-1.3950525282585462</v>
      </c>
      <c r="BG3272" s="9">
        <f t="shared" ca="1" si="480"/>
        <v>0</v>
      </c>
      <c r="BH3272" s="6">
        <f ca="1">IF(ISNUMBER('Descriptive Stats'!BF3272),'Descriptive Stats'!BF3272,#N/A)</f>
        <v>-1.3950525282585462</v>
      </c>
      <c r="BI3272" s="6">
        <f ca="1">IF(ISNUMBER('Descriptive Stats'!E3272),'Descriptive Stats'!E3272,#N/A)</f>
        <v>0</v>
      </c>
    </row>
    <row r="3273" spans="1:61" ht="14.4" x14ac:dyDescent="0.3">
      <c r="A3273" s="2">
        <f>ROW()</f>
        <v>3273</v>
      </c>
      <c r="C3273" s="8">
        <f t="shared" ca="1" si="481"/>
        <v>18</v>
      </c>
      <c r="D3273" s="8">
        <f t="shared" ca="1" si="482"/>
        <v>0</v>
      </c>
      <c r="E3273" s="50">
        <f t="shared" ca="1" si="484"/>
        <v>2</v>
      </c>
      <c r="F3273" s="2" t="str">
        <f t="shared" ca="1" si="483"/>
        <v/>
      </c>
      <c r="BD3273" s="49">
        <f t="shared" ca="1" si="486"/>
        <v>2595</v>
      </c>
      <c r="BE3273" s="3">
        <f t="shared" ca="1" si="485"/>
        <v>0.25945000000000001</v>
      </c>
      <c r="BF3273" s="3">
        <f t="shared" ref="BF3273:BF3336" ca="1" si="487">IF(ISNUMBER(BE3273),_xlfn.NORM.INV(BE3273,0,1),"")</f>
        <v>-0.6450419512753276</v>
      </c>
      <c r="BG3273" s="9">
        <f t="shared" ref="BG3273:BG3336" ca="1" si="488">IF(ISNUMBER(E3273),E3273,"")</f>
        <v>2</v>
      </c>
      <c r="BH3273" s="6">
        <f ca="1">IF(ISNUMBER('Descriptive Stats'!BF3273),'Descriptive Stats'!BF3273,#N/A)</f>
        <v>-0.6450419512753276</v>
      </c>
      <c r="BI3273" s="6">
        <f ca="1">IF(ISNUMBER('Descriptive Stats'!E3273),'Descriptive Stats'!E3273,#N/A)</f>
        <v>2</v>
      </c>
    </row>
    <row r="3274" spans="1:61" ht="14.4" x14ac:dyDescent="0.3">
      <c r="A3274" s="2">
        <f>ROW()</f>
        <v>3274</v>
      </c>
      <c r="C3274" s="8">
        <f t="shared" ca="1" si="481"/>
        <v>21</v>
      </c>
      <c r="D3274" s="8">
        <f t="shared" ca="1" si="482"/>
        <v>2</v>
      </c>
      <c r="E3274" s="50">
        <f t="shared" ca="1" si="484"/>
        <v>1</v>
      </c>
      <c r="F3274" s="2" t="str">
        <f t="shared" ca="1" si="483"/>
        <v/>
      </c>
      <c r="BD3274" s="49">
        <f t="shared" ca="1" si="486"/>
        <v>1871</v>
      </c>
      <c r="BE3274" s="3">
        <f t="shared" ca="1" si="485"/>
        <v>0.18704999999999999</v>
      </c>
      <c r="BF3274" s="3">
        <f t="shared" ca="1" si="487"/>
        <v>-0.88881967520906158</v>
      </c>
      <c r="BG3274" s="9">
        <f t="shared" ca="1" si="488"/>
        <v>1</v>
      </c>
      <c r="BH3274" s="6">
        <f ca="1">IF(ISNUMBER('Descriptive Stats'!BF3274),'Descriptive Stats'!BF3274,#N/A)</f>
        <v>-0.88881967520906158</v>
      </c>
      <c r="BI3274" s="6">
        <f ca="1">IF(ISNUMBER('Descriptive Stats'!E3274),'Descriptive Stats'!E3274,#N/A)</f>
        <v>1</v>
      </c>
    </row>
    <row r="3275" spans="1:61" ht="14.4" x14ac:dyDescent="0.3">
      <c r="A3275" s="2">
        <f>ROW()</f>
        <v>3275</v>
      </c>
      <c r="C3275" s="8">
        <f t="shared" ca="1" si="481"/>
        <v>12</v>
      </c>
      <c r="D3275" s="8">
        <f t="shared" ca="1" si="482"/>
        <v>1</v>
      </c>
      <c r="E3275" s="50">
        <f t="shared" ca="1" si="484"/>
        <v>2</v>
      </c>
      <c r="F3275" s="2" t="str">
        <f t="shared" ca="1" si="483"/>
        <v/>
      </c>
      <c r="BD3275" s="49">
        <f t="shared" ca="1" si="486"/>
        <v>2595</v>
      </c>
      <c r="BE3275" s="3">
        <f t="shared" ca="1" si="485"/>
        <v>0.25945000000000001</v>
      </c>
      <c r="BF3275" s="3">
        <f t="shared" ca="1" si="487"/>
        <v>-0.6450419512753276</v>
      </c>
      <c r="BG3275" s="9">
        <f t="shared" ca="1" si="488"/>
        <v>2</v>
      </c>
      <c r="BH3275" s="6">
        <f ca="1">IF(ISNUMBER('Descriptive Stats'!BF3275),'Descriptive Stats'!BF3275,#N/A)</f>
        <v>-0.6450419512753276</v>
      </c>
      <c r="BI3275" s="6">
        <f ca="1">IF(ISNUMBER('Descriptive Stats'!E3275),'Descriptive Stats'!E3275,#N/A)</f>
        <v>2</v>
      </c>
    </row>
    <row r="3276" spans="1:61" ht="14.4" x14ac:dyDescent="0.3">
      <c r="A3276" s="2">
        <f>ROW()</f>
        <v>3276</v>
      </c>
      <c r="C3276" s="8">
        <f t="shared" ca="1" si="481"/>
        <v>21</v>
      </c>
      <c r="D3276" s="8">
        <f t="shared" ca="1" si="482"/>
        <v>2</v>
      </c>
      <c r="E3276" s="50">
        <f t="shared" ca="1" si="484"/>
        <v>0</v>
      </c>
      <c r="F3276" s="2" t="str">
        <f t="shared" ca="1" si="483"/>
        <v/>
      </c>
      <c r="BD3276" s="49">
        <f t="shared" ca="1" si="486"/>
        <v>815.5</v>
      </c>
      <c r="BE3276" s="3">
        <f t="shared" ca="1" si="485"/>
        <v>8.1500000000000003E-2</v>
      </c>
      <c r="BF3276" s="3">
        <f t="shared" ca="1" si="487"/>
        <v>-1.3950525282585462</v>
      </c>
      <c r="BG3276" s="9">
        <f t="shared" ca="1" si="488"/>
        <v>0</v>
      </c>
      <c r="BH3276" s="6">
        <f ca="1">IF(ISNUMBER('Descriptive Stats'!BF3276),'Descriptive Stats'!BF3276,#N/A)</f>
        <v>-1.3950525282585462</v>
      </c>
      <c r="BI3276" s="6">
        <f ca="1">IF(ISNUMBER('Descriptive Stats'!E3276),'Descriptive Stats'!E3276,#N/A)</f>
        <v>0</v>
      </c>
    </row>
    <row r="3277" spans="1:61" ht="14.4" x14ac:dyDescent="0.3">
      <c r="A3277" s="2">
        <f>ROW()</f>
        <v>3277</v>
      </c>
      <c r="C3277" s="8">
        <f t="shared" ca="1" si="481"/>
        <v>18</v>
      </c>
      <c r="D3277" s="8">
        <f t="shared" ca="1" si="482"/>
        <v>0</v>
      </c>
      <c r="E3277" s="50">
        <f t="shared" ca="1" si="484"/>
        <v>15</v>
      </c>
      <c r="F3277" s="2" t="str">
        <f t="shared" ca="1" si="483"/>
        <v/>
      </c>
      <c r="BD3277" s="49">
        <f t="shared" ca="1" si="486"/>
        <v>5051.5</v>
      </c>
      <c r="BE3277" s="3">
        <f t="shared" ca="1" si="485"/>
        <v>0.50509999999999999</v>
      </c>
      <c r="BF3277" s="3">
        <f t="shared" ca="1" si="487"/>
        <v>1.2784152420787677E-2</v>
      </c>
      <c r="BG3277" s="9">
        <f t="shared" ca="1" si="488"/>
        <v>15</v>
      </c>
      <c r="BH3277" s="6">
        <f ca="1">IF(ISNUMBER('Descriptive Stats'!BF3277),'Descriptive Stats'!BF3277,#N/A)</f>
        <v>1.2784152420787677E-2</v>
      </c>
      <c r="BI3277" s="6">
        <f ca="1">IF(ISNUMBER('Descriptive Stats'!E3277),'Descriptive Stats'!E3277,#N/A)</f>
        <v>15</v>
      </c>
    </row>
    <row r="3278" spans="1:61" ht="14.4" x14ac:dyDescent="0.3">
      <c r="A3278" s="2">
        <f>ROW()</f>
        <v>3278</v>
      </c>
      <c r="C3278" s="8">
        <f t="shared" ca="1" si="481"/>
        <v>24</v>
      </c>
      <c r="D3278" s="8">
        <f t="shared" ca="1" si="482"/>
        <v>15</v>
      </c>
      <c r="E3278" s="50">
        <f t="shared" ca="1" si="484"/>
        <v>2</v>
      </c>
      <c r="F3278" s="2" t="str">
        <f t="shared" ca="1" si="483"/>
        <v/>
      </c>
      <c r="BD3278" s="49">
        <f t="shared" ca="1" si="486"/>
        <v>2595</v>
      </c>
      <c r="BE3278" s="3">
        <f t="shared" ca="1" si="485"/>
        <v>0.25945000000000001</v>
      </c>
      <c r="BF3278" s="3">
        <f t="shared" ca="1" si="487"/>
        <v>-0.6450419512753276</v>
      </c>
      <c r="BG3278" s="9">
        <f t="shared" ca="1" si="488"/>
        <v>2</v>
      </c>
      <c r="BH3278" s="6">
        <f ca="1">IF(ISNUMBER('Descriptive Stats'!BF3278),'Descriptive Stats'!BF3278,#N/A)</f>
        <v>-0.6450419512753276</v>
      </c>
      <c r="BI3278" s="6">
        <f ca="1">IF(ISNUMBER('Descriptive Stats'!E3278),'Descriptive Stats'!E3278,#N/A)</f>
        <v>2</v>
      </c>
    </row>
    <row r="3279" spans="1:61" ht="14.4" x14ac:dyDescent="0.3">
      <c r="A3279" s="2">
        <f>ROW()</f>
        <v>3279</v>
      </c>
      <c r="C3279" s="8">
        <f t="shared" ca="1" si="481"/>
        <v>3</v>
      </c>
      <c r="D3279" s="8">
        <f t="shared" ca="1" si="482"/>
        <v>2</v>
      </c>
      <c r="E3279" s="50">
        <f t="shared" ca="1" si="484"/>
        <v>9</v>
      </c>
      <c r="F3279" s="2" t="str">
        <f t="shared" ca="1" si="483"/>
        <v/>
      </c>
      <c r="BD3279" s="49">
        <f t="shared" ca="1" si="486"/>
        <v>4819</v>
      </c>
      <c r="BE3279" s="3">
        <f t="shared" ca="1" si="485"/>
        <v>0.48185</v>
      </c>
      <c r="BF3279" s="3">
        <f t="shared" ca="1" si="487"/>
        <v>-4.5511009098988427E-2</v>
      </c>
      <c r="BG3279" s="9">
        <f t="shared" ca="1" si="488"/>
        <v>9</v>
      </c>
      <c r="BH3279" s="6">
        <f ca="1">IF(ISNUMBER('Descriptive Stats'!BF3279),'Descriptive Stats'!BF3279,#N/A)</f>
        <v>-4.5511009098988427E-2</v>
      </c>
      <c r="BI3279" s="6">
        <f ca="1">IF(ISNUMBER('Descriptive Stats'!E3279),'Descriptive Stats'!E3279,#N/A)</f>
        <v>9</v>
      </c>
    </row>
    <row r="3280" spans="1:61" ht="14.4" x14ac:dyDescent="0.3">
      <c r="A3280" s="2">
        <f>ROW()</f>
        <v>3280</v>
      </c>
      <c r="C3280" s="8">
        <f t="shared" ca="1" si="481"/>
        <v>23</v>
      </c>
      <c r="D3280" s="8">
        <f t="shared" ca="1" si="482"/>
        <v>9</v>
      </c>
      <c r="E3280" s="50">
        <f t="shared" ca="1" si="484"/>
        <v>4</v>
      </c>
      <c r="F3280" s="2" t="str">
        <f t="shared" ca="1" si="483"/>
        <v/>
      </c>
      <c r="BD3280" s="49">
        <f t="shared" ca="1" si="486"/>
        <v>3442</v>
      </c>
      <c r="BE3280" s="3">
        <f t="shared" ca="1" si="485"/>
        <v>0.34415000000000001</v>
      </c>
      <c r="BF3280" s="3">
        <f t="shared" ca="1" si="487"/>
        <v>-0.40116316278173481</v>
      </c>
      <c r="BG3280" s="9">
        <f t="shared" ca="1" si="488"/>
        <v>4</v>
      </c>
      <c r="BH3280" s="6">
        <f ca="1">IF(ISNUMBER('Descriptive Stats'!BF3280),'Descriptive Stats'!BF3280,#N/A)</f>
        <v>-0.40116316278173481</v>
      </c>
      <c r="BI3280" s="6">
        <f ca="1">IF(ISNUMBER('Descriptive Stats'!E3280),'Descriptive Stats'!E3280,#N/A)</f>
        <v>4</v>
      </c>
    </row>
    <row r="3281" spans="1:61" ht="14.4" x14ac:dyDescent="0.3">
      <c r="A3281" s="2">
        <f>ROW()</f>
        <v>3281</v>
      </c>
      <c r="C3281" s="8">
        <f t="shared" ref="C3281:C3344" ca="1" si="489">RANDBETWEEN(2,COUNT(B:B))</f>
        <v>13</v>
      </c>
      <c r="D3281" s="8">
        <f t="shared" ref="D3281:D3344" ca="1" si="490">VLOOKUP(C3281,A:B,2,TRUE)</f>
        <v>4</v>
      </c>
      <c r="E3281" s="50">
        <f t="shared" ca="1" si="484"/>
        <v>0</v>
      </c>
      <c r="F3281" s="2" t="str">
        <f t="shared" ref="F3281:F3344" ca="1" si="491">IF(ISNUMBER(E3281),IF(OR(E3281&lt;$K$16,E3281&gt;$K$14),"X",""),"")</f>
        <v/>
      </c>
      <c r="BD3281" s="49">
        <f t="shared" ca="1" si="486"/>
        <v>815.5</v>
      </c>
      <c r="BE3281" s="3">
        <f t="shared" ca="1" si="485"/>
        <v>8.1500000000000003E-2</v>
      </c>
      <c r="BF3281" s="3">
        <f t="shared" ca="1" si="487"/>
        <v>-1.3950525282585462</v>
      </c>
      <c r="BG3281" s="9">
        <f t="shared" ca="1" si="488"/>
        <v>0</v>
      </c>
      <c r="BH3281" s="6">
        <f ca="1">IF(ISNUMBER('Descriptive Stats'!BF3281),'Descriptive Stats'!BF3281,#N/A)</f>
        <v>-1.3950525282585462</v>
      </c>
      <c r="BI3281" s="6">
        <f ca="1">IF(ISNUMBER('Descriptive Stats'!E3281),'Descriptive Stats'!E3281,#N/A)</f>
        <v>0</v>
      </c>
    </row>
    <row r="3282" spans="1:61" ht="14.4" x14ac:dyDescent="0.3">
      <c r="A3282" s="2">
        <f>ROW()</f>
        <v>3282</v>
      </c>
      <c r="C3282" s="8">
        <f t="shared" ca="1" si="489"/>
        <v>15</v>
      </c>
      <c r="D3282" s="8">
        <f t="shared" ca="1" si="490"/>
        <v>0</v>
      </c>
      <c r="E3282" s="50">
        <f t="shared" ca="1" si="484"/>
        <v>6</v>
      </c>
      <c r="F3282" s="2" t="str">
        <f t="shared" ca="1" si="491"/>
        <v/>
      </c>
      <c r="BD3282" s="49">
        <f t="shared" ca="1" si="486"/>
        <v>3900</v>
      </c>
      <c r="BE3282" s="3">
        <f t="shared" ca="1" si="485"/>
        <v>0.38995000000000002</v>
      </c>
      <c r="BF3282" s="3">
        <f t="shared" ca="1" si="487"/>
        <v>-0.2794493539703507</v>
      </c>
      <c r="BG3282" s="9">
        <f t="shared" ca="1" si="488"/>
        <v>6</v>
      </c>
      <c r="BH3282" s="6">
        <f ca="1">IF(ISNUMBER('Descriptive Stats'!BF3282),'Descriptive Stats'!BF3282,#N/A)</f>
        <v>-0.2794493539703507</v>
      </c>
      <c r="BI3282" s="6">
        <f ca="1">IF(ISNUMBER('Descriptive Stats'!E3282),'Descriptive Stats'!E3282,#N/A)</f>
        <v>6</v>
      </c>
    </row>
    <row r="3283" spans="1:61" ht="14.4" x14ac:dyDescent="0.3">
      <c r="A3283" s="2">
        <f>ROW()</f>
        <v>3283</v>
      </c>
      <c r="C3283" s="8">
        <f t="shared" ca="1" si="489"/>
        <v>16</v>
      </c>
      <c r="D3283" s="8">
        <f t="shared" ca="1" si="490"/>
        <v>6</v>
      </c>
      <c r="E3283" s="50">
        <f t="shared" ca="1" si="484"/>
        <v>2</v>
      </c>
      <c r="F3283" s="2" t="str">
        <f t="shared" ca="1" si="491"/>
        <v/>
      </c>
      <c r="BD3283" s="49">
        <f t="shared" ca="1" si="486"/>
        <v>2595</v>
      </c>
      <c r="BE3283" s="3">
        <f t="shared" ca="1" si="485"/>
        <v>0.25945000000000001</v>
      </c>
      <c r="BF3283" s="3">
        <f t="shared" ca="1" si="487"/>
        <v>-0.6450419512753276</v>
      </c>
      <c r="BG3283" s="9">
        <f t="shared" ca="1" si="488"/>
        <v>2</v>
      </c>
      <c r="BH3283" s="6">
        <f ca="1">IF(ISNUMBER('Descriptive Stats'!BF3283),'Descriptive Stats'!BF3283,#N/A)</f>
        <v>-0.6450419512753276</v>
      </c>
      <c r="BI3283" s="6">
        <f ca="1">IF(ISNUMBER('Descriptive Stats'!E3283),'Descriptive Stats'!E3283,#N/A)</f>
        <v>2</v>
      </c>
    </row>
    <row r="3284" spans="1:61" ht="14.4" x14ac:dyDescent="0.3">
      <c r="A3284" s="2">
        <f>ROW()</f>
        <v>3284</v>
      </c>
      <c r="C3284" s="8">
        <f t="shared" ca="1" si="489"/>
        <v>3</v>
      </c>
      <c r="D3284" s="8">
        <f t="shared" ca="1" si="490"/>
        <v>2</v>
      </c>
      <c r="E3284" s="50">
        <f t="shared" ca="1" si="484"/>
        <v>7</v>
      </c>
      <c r="F3284" s="2" t="str">
        <f t="shared" ca="1" si="491"/>
        <v/>
      </c>
      <c r="BD3284" s="49">
        <f t="shared" ca="1" si="486"/>
        <v>4473.5</v>
      </c>
      <c r="BE3284" s="3">
        <f t="shared" ca="1" si="485"/>
        <v>0.44729999999999998</v>
      </c>
      <c r="BF3284" s="3">
        <f t="shared" ca="1" si="487"/>
        <v>-0.13248586824472414</v>
      </c>
      <c r="BG3284" s="9">
        <f t="shared" ca="1" si="488"/>
        <v>7</v>
      </c>
      <c r="BH3284" s="6">
        <f ca="1">IF(ISNUMBER('Descriptive Stats'!BF3284),'Descriptive Stats'!BF3284,#N/A)</f>
        <v>-0.13248586824472414</v>
      </c>
      <c r="BI3284" s="6">
        <f ca="1">IF(ISNUMBER('Descriptive Stats'!E3284),'Descriptive Stats'!E3284,#N/A)</f>
        <v>7</v>
      </c>
    </row>
    <row r="3285" spans="1:61" ht="14.4" x14ac:dyDescent="0.3">
      <c r="A3285" s="2">
        <f>ROW()</f>
        <v>3285</v>
      </c>
      <c r="C3285" s="8">
        <f t="shared" ca="1" si="489"/>
        <v>6</v>
      </c>
      <c r="D3285" s="8">
        <f t="shared" ca="1" si="490"/>
        <v>7</v>
      </c>
      <c r="E3285" s="50">
        <f t="shared" ca="1" si="484"/>
        <v>2</v>
      </c>
      <c r="F3285" s="2" t="str">
        <f t="shared" ca="1" si="491"/>
        <v/>
      </c>
      <c r="BD3285" s="49">
        <f t="shared" ca="1" si="486"/>
        <v>2595</v>
      </c>
      <c r="BE3285" s="3">
        <f t="shared" ca="1" si="485"/>
        <v>0.25945000000000001</v>
      </c>
      <c r="BF3285" s="3">
        <f t="shared" ca="1" si="487"/>
        <v>-0.6450419512753276</v>
      </c>
      <c r="BG3285" s="9">
        <f t="shared" ca="1" si="488"/>
        <v>2</v>
      </c>
      <c r="BH3285" s="6">
        <f ca="1">IF(ISNUMBER('Descriptive Stats'!BF3285),'Descriptive Stats'!BF3285,#N/A)</f>
        <v>-0.6450419512753276</v>
      </c>
      <c r="BI3285" s="6">
        <f ca="1">IF(ISNUMBER('Descriptive Stats'!E3285),'Descriptive Stats'!E3285,#N/A)</f>
        <v>2</v>
      </c>
    </row>
    <row r="3286" spans="1:61" ht="14.4" x14ac:dyDescent="0.3">
      <c r="A3286" s="2">
        <f>ROW()</f>
        <v>3286</v>
      </c>
      <c r="C3286" s="8">
        <f t="shared" ca="1" si="489"/>
        <v>3</v>
      </c>
      <c r="D3286" s="8">
        <f t="shared" ca="1" si="490"/>
        <v>2</v>
      </c>
      <c r="E3286" s="50">
        <f t="shared" ca="1" si="484"/>
        <v>6</v>
      </c>
      <c r="F3286" s="2" t="str">
        <f t="shared" ca="1" si="491"/>
        <v/>
      </c>
      <c r="BD3286" s="49">
        <f t="shared" ca="1" si="486"/>
        <v>3900</v>
      </c>
      <c r="BE3286" s="3">
        <f t="shared" ca="1" si="485"/>
        <v>0.38995000000000002</v>
      </c>
      <c r="BF3286" s="3">
        <f t="shared" ca="1" si="487"/>
        <v>-0.2794493539703507</v>
      </c>
      <c r="BG3286" s="9">
        <f t="shared" ca="1" si="488"/>
        <v>6</v>
      </c>
      <c r="BH3286" s="6">
        <f ca="1">IF(ISNUMBER('Descriptive Stats'!BF3286),'Descriptive Stats'!BF3286,#N/A)</f>
        <v>-0.2794493539703507</v>
      </c>
      <c r="BI3286" s="6">
        <f ca="1">IF(ISNUMBER('Descriptive Stats'!E3286),'Descriptive Stats'!E3286,#N/A)</f>
        <v>6</v>
      </c>
    </row>
    <row r="3287" spans="1:61" ht="14.4" x14ac:dyDescent="0.3">
      <c r="A3287" s="2">
        <f>ROW()</f>
        <v>3287</v>
      </c>
      <c r="C3287" s="8">
        <f t="shared" ca="1" si="489"/>
        <v>16</v>
      </c>
      <c r="D3287" s="8">
        <f t="shared" ca="1" si="490"/>
        <v>6</v>
      </c>
      <c r="E3287" s="50">
        <f t="shared" ca="1" si="484"/>
        <v>6</v>
      </c>
      <c r="F3287" s="2" t="str">
        <f t="shared" ca="1" si="491"/>
        <v/>
      </c>
      <c r="BD3287" s="49">
        <f t="shared" ca="1" si="486"/>
        <v>3900</v>
      </c>
      <c r="BE3287" s="3">
        <f t="shared" ca="1" si="485"/>
        <v>0.38995000000000002</v>
      </c>
      <c r="BF3287" s="3">
        <f t="shared" ca="1" si="487"/>
        <v>-0.2794493539703507</v>
      </c>
      <c r="BG3287" s="9">
        <f t="shared" ca="1" si="488"/>
        <v>6</v>
      </c>
      <c r="BH3287" s="6">
        <f ca="1">IF(ISNUMBER('Descriptive Stats'!BF3287),'Descriptive Stats'!BF3287,#N/A)</f>
        <v>-0.2794493539703507</v>
      </c>
      <c r="BI3287" s="6">
        <f ca="1">IF(ISNUMBER('Descriptive Stats'!E3287),'Descriptive Stats'!E3287,#N/A)</f>
        <v>6</v>
      </c>
    </row>
    <row r="3288" spans="1:61" ht="14.4" x14ac:dyDescent="0.3">
      <c r="A3288" s="2">
        <f>ROW()</f>
        <v>3288</v>
      </c>
      <c r="C3288" s="8">
        <f t="shared" ca="1" si="489"/>
        <v>5</v>
      </c>
      <c r="D3288" s="8">
        <f t="shared" ca="1" si="490"/>
        <v>6</v>
      </c>
      <c r="E3288" s="50">
        <f t="shared" ca="1" si="484"/>
        <v>6</v>
      </c>
      <c r="F3288" s="2" t="str">
        <f t="shared" ca="1" si="491"/>
        <v/>
      </c>
      <c r="BD3288" s="49">
        <f t="shared" ca="1" si="486"/>
        <v>3900</v>
      </c>
      <c r="BE3288" s="3">
        <f t="shared" ca="1" si="485"/>
        <v>0.38995000000000002</v>
      </c>
      <c r="BF3288" s="3">
        <f t="shared" ca="1" si="487"/>
        <v>-0.2794493539703507</v>
      </c>
      <c r="BG3288" s="9">
        <f t="shared" ca="1" si="488"/>
        <v>6</v>
      </c>
      <c r="BH3288" s="6">
        <f ca="1">IF(ISNUMBER('Descriptive Stats'!BF3288),'Descriptive Stats'!BF3288,#N/A)</f>
        <v>-0.2794493539703507</v>
      </c>
      <c r="BI3288" s="6">
        <f ca="1">IF(ISNUMBER('Descriptive Stats'!E3288),'Descriptive Stats'!E3288,#N/A)</f>
        <v>6</v>
      </c>
    </row>
    <row r="3289" spans="1:61" ht="14.4" x14ac:dyDescent="0.3">
      <c r="A3289" s="2">
        <f>ROW()</f>
        <v>3289</v>
      </c>
      <c r="C3289" s="8">
        <f t="shared" ca="1" si="489"/>
        <v>5</v>
      </c>
      <c r="D3289" s="8">
        <f t="shared" ca="1" si="490"/>
        <v>6</v>
      </c>
      <c r="E3289" s="50">
        <f t="shared" ca="1" si="484"/>
        <v>0</v>
      </c>
      <c r="F3289" s="2" t="str">
        <f t="shared" ca="1" si="491"/>
        <v/>
      </c>
      <c r="BD3289" s="49">
        <f t="shared" ca="1" si="486"/>
        <v>815.5</v>
      </c>
      <c r="BE3289" s="3">
        <f t="shared" ca="1" si="485"/>
        <v>8.1500000000000003E-2</v>
      </c>
      <c r="BF3289" s="3">
        <f t="shared" ca="1" si="487"/>
        <v>-1.3950525282585462</v>
      </c>
      <c r="BG3289" s="9">
        <f t="shared" ca="1" si="488"/>
        <v>0</v>
      </c>
      <c r="BH3289" s="6">
        <f ca="1">IF(ISNUMBER('Descriptive Stats'!BF3289),'Descriptive Stats'!BF3289,#N/A)</f>
        <v>-1.3950525282585462</v>
      </c>
      <c r="BI3289" s="6">
        <f ca="1">IF(ISNUMBER('Descriptive Stats'!E3289),'Descriptive Stats'!E3289,#N/A)</f>
        <v>0</v>
      </c>
    </row>
    <row r="3290" spans="1:61" ht="14.4" x14ac:dyDescent="0.3">
      <c r="A3290" s="2">
        <f>ROW()</f>
        <v>3290</v>
      </c>
      <c r="C3290" s="8">
        <f t="shared" ca="1" si="489"/>
        <v>14</v>
      </c>
      <c r="D3290" s="8">
        <f t="shared" ca="1" si="490"/>
        <v>0</v>
      </c>
      <c r="E3290" s="50">
        <f t="shared" ca="1" si="484"/>
        <v>6</v>
      </c>
      <c r="F3290" s="2" t="str">
        <f t="shared" ca="1" si="491"/>
        <v/>
      </c>
      <c r="BD3290" s="49">
        <f t="shared" ca="1" si="486"/>
        <v>3900</v>
      </c>
      <c r="BE3290" s="3">
        <f t="shared" ca="1" si="485"/>
        <v>0.38995000000000002</v>
      </c>
      <c r="BF3290" s="3">
        <f t="shared" ca="1" si="487"/>
        <v>-0.2794493539703507</v>
      </c>
      <c r="BG3290" s="9">
        <f t="shared" ca="1" si="488"/>
        <v>6</v>
      </c>
      <c r="BH3290" s="6">
        <f ca="1">IF(ISNUMBER('Descriptive Stats'!BF3290),'Descriptive Stats'!BF3290,#N/A)</f>
        <v>-0.2794493539703507</v>
      </c>
      <c r="BI3290" s="6">
        <f ca="1">IF(ISNUMBER('Descriptive Stats'!E3290),'Descriptive Stats'!E3290,#N/A)</f>
        <v>6</v>
      </c>
    </row>
    <row r="3291" spans="1:61" ht="14.4" x14ac:dyDescent="0.3">
      <c r="A3291" s="2">
        <f>ROW()</f>
        <v>3291</v>
      </c>
      <c r="C3291" s="8">
        <f t="shared" ca="1" si="489"/>
        <v>16</v>
      </c>
      <c r="D3291" s="8">
        <f t="shared" ca="1" si="490"/>
        <v>6</v>
      </c>
      <c r="E3291" s="50">
        <f t="shared" ca="1" si="484"/>
        <v>15</v>
      </c>
      <c r="F3291" s="2" t="str">
        <f t="shared" ca="1" si="491"/>
        <v/>
      </c>
      <c r="BD3291" s="49">
        <f t="shared" ca="1" si="486"/>
        <v>5051.5</v>
      </c>
      <c r="BE3291" s="3">
        <f t="shared" ca="1" si="485"/>
        <v>0.50509999999999999</v>
      </c>
      <c r="BF3291" s="3">
        <f t="shared" ca="1" si="487"/>
        <v>1.2784152420787677E-2</v>
      </c>
      <c r="BG3291" s="9">
        <f t="shared" ca="1" si="488"/>
        <v>15</v>
      </c>
      <c r="BH3291" s="6">
        <f ca="1">IF(ISNUMBER('Descriptive Stats'!BF3291),'Descriptive Stats'!BF3291,#N/A)</f>
        <v>1.2784152420787677E-2</v>
      </c>
      <c r="BI3291" s="6">
        <f ca="1">IF(ISNUMBER('Descriptive Stats'!E3291),'Descriptive Stats'!E3291,#N/A)</f>
        <v>15</v>
      </c>
    </row>
    <row r="3292" spans="1:61" ht="14.4" x14ac:dyDescent="0.3">
      <c r="A3292" s="2">
        <f>ROW()</f>
        <v>3292</v>
      </c>
      <c r="C3292" s="8">
        <f t="shared" ca="1" si="489"/>
        <v>24</v>
      </c>
      <c r="D3292" s="8">
        <f t="shared" ca="1" si="490"/>
        <v>15</v>
      </c>
      <c r="E3292" s="50">
        <f t="shared" ca="1" si="484"/>
        <v>6</v>
      </c>
      <c r="F3292" s="2" t="str">
        <f t="shared" ca="1" si="491"/>
        <v/>
      </c>
      <c r="BD3292" s="49">
        <f t="shared" ca="1" si="486"/>
        <v>3900</v>
      </c>
      <c r="BE3292" s="3">
        <f t="shared" ca="1" si="485"/>
        <v>0.38995000000000002</v>
      </c>
      <c r="BF3292" s="3">
        <f t="shared" ca="1" si="487"/>
        <v>-0.2794493539703507</v>
      </c>
      <c r="BG3292" s="9">
        <f t="shared" ca="1" si="488"/>
        <v>6</v>
      </c>
      <c r="BH3292" s="6">
        <f ca="1">IF(ISNUMBER('Descriptive Stats'!BF3292),'Descriptive Stats'!BF3292,#N/A)</f>
        <v>-0.2794493539703507</v>
      </c>
      <c r="BI3292" s="6">
        <f ca="1">IF(ISNUMBER('Descriptive Stats'!E3292),'Descriptive Stats'!E3292,#N/A)</f>
        <v>6</v>
      </c>
    </row>
    <row r="3293" spans="1:61" ht="14.4" x14ac:dyDescent="0.3">
      <c r="A3293" s="2">
        <f>ROW()</f>
        <v>3293</v>
      </c>
      <c r="C3293" s="8">
        <f t="shared" ca="1" si="489"/>
        <v>2</v>
      </c>
      <c r="D3293" s="8">
        <f t="shared" ca="1" si="490"/>
        <v>6</v>
      </c>
      <c r="E3293" s="50">
        <f t="shared" ca="1" si="484"/>
        <v>2</v>
      </c>
      <c r="F3293" s="2" t="str">
        <f t="shared" ca="1" si="491"/>
        <v/>
      </c>
      <c r="BD3293" s="49">
        <f t="shared" ca="1" si="486"/>
        <v>2595</v>
      </c>
      <c r="BE3293" s="3">
        <f t="shared" ca="1" si="485"/>
        <v>0.25945000000000001</v>
      </c>
      <c r="BF3293" s="3">
        <f t="shared" ca="1" si="487"/>
        <v>-0.6450419512753276</v>
      </c>
      <c r="BG3293" s="9">
        <f t="shared" ca="1" si="488"/>
        <v>2</v>
      </c>
      <c r="BH3293" s="6">
        <f ca="1">IF(ISNUMBER('Descriptive Stats'!BF3293),'Descriptive Stats'!BF3293,#N/A)</f>
        <v>-0.6450419512753276</v>
      </c>
      <c r="BI3293" s="6">
        <f ca="1">IF(ISNUMBER('Descriptive Stats'!E3293),'Descriptive Stats'!E3293,#N/A)</f>
        <v>2</v>
      </c>
    </row>
    <row r="3294" spans="1:61" ht="14.4" x14ac:dyDescent="0.3">
      <c r="A3294" s="2">
        <f>ROW()</f>
        <v>3294</v>
      </c>
      <c r="C3294" s="8">
        <f t="shared" ca="1" si="489"/>
        <v>21</v>
      </c>
      <c r="D3294" s="8">
        <f t="shared" ca="1" si="490"/>
        <v>2</v>
      </c>
      <c r="E3294" s="50">
        <f t="shared" ca="1" si="484"/>
        <v>2</v>
      </c>
      <c r="F3294" s="2" t="str">
        <f t="shared" ca="1" si="491"/>
        <v/>
      </c>
      <c r="BD3294" s="49">
        <f t="shared" ca="1" si="486"/>
        <v>2595</v>
      </c>
      <c r="BE3294" s="3">
        <f t="shared" ca="1" si="485"/>
        <v>0.25945000000000001</v>
      </c>
      <c r="BF3294" s="3">
        <f t="shared" ca="1" si="487"/>
        <v>-0.6450419512753276</v>
      </c>
      <c r="BG3294" s="9">
        <f t="shared" ca="1" si="488"/>
        <v>2</v>
      </c>
      <c r="BH3294" s="6">
        <f ca="1">IF(ISNUMBER('Descriptive Stats'!BF3294),'Descriptive Stats'!BF3294,#N/A)</f>
        <v>-0.6450419512753276</v>
      </c>
      <c r="BI3294" s="6">
        <f ca="1">IF(ISNUMBER('Descriptive Stats'!E3294),'Descriptive Stats'!E3294,#N/A)</f>
        <v>2</v>
      </c>
    </row>
    <row r="3295" spans="1:61" ht="14.4" x14ac:dyDescent="0.3">
      <c r="A3295" s="2">
        <f>ROW()</f>
        <v>3295</v>
      </c>
      <c r="C3295" s="8">
        <f t="shared" ca="1" si="489"/>
        <v>3</v>
      </c>
      <c r="D3295" s="8">
        <f t="shared" ca="1" si="490"/>
        <v>2</v>
      </c>
      <c r="E3295" s="50">
        <f t="shared" ca="1" si="484"/>
        <v>1</v>
      </c>
      <c r="F3295" s="2" t="str">
        <f t="shared" ca="1" si="491"/>
        <v/>
      </c>
      <c r="BD3295" s="49">
        <f t="shared" ca="1" si="486"/>
        <v>1871</v>
      </c>
      <c r="BE3295" s="3">
        <f t="shared" ca="1" si="485"/>
        <v>0.18704999999999999</v>
      </c>
      <c r="BF3295" s="3">
        <f t="shared" ca="1" si="487"/>
        <v>-0.88881967520906158</v>
      </c>
      <c r="BG3295" s="9">
        <f t="shared" ca="1" si="488"/>
        <v>1</v>
      </c>
      <c r="BH3295" s="6">
        <f ca="1">IF(ISNUMBER('Descriptive Stats'!BF3295),'Descriptive Stats'!BF3295,#N/A)</f>
        <v>-0.88881967520906158</v>
      </c>
      <c r="BI3295" s="6">
        <f ca="1">IF(ISNUMBER('Descriptive Stats'!E3295),'Descriptive Stats'!E3295,#N/A)</f>
        <v>1</v>
      </c>
    </row>
    <row r="3296" spans="1:61" ht="14.4" x14ac:dyDescent="0.3">
      <c r="A3296" s="2">
        <f>ROW()</f>
        <v>3296</v>
      </c>
      <c r="C3296" s="8">
        <f t="shared" ca="1" si="489"/>
        <v>8</v>
      </c>
      <c r="D3296" s="8">
        <f t="shared" ca="1" si="490"/>
        <v>1</v>
      </c>
      <c r="E3296" s="50">
        <f t="shared" ca="1" si="484"/>
        <v>2</v>
      </c>
      <c r="F3296" s="2" t="str">
        <f t="shared" ca="1" si="491"/>
        <v/>
      </c>
      <c r="BD3296" s="49">
        <f t="shared" ca="1" si="486"/>
        <v>2595</v>
      </c>
      <c r="BE3296" s="3">
        <f t="shared" ca="1" si="485"/>
        <v>0.25945000000000001</v>
      </c>
      <c r="BF3296" s="3">
        <f t="shared" ca="1" si="487"/>
        <v>-0.6450419512753276</v>
      </c>
      <c r="BG3296" s="9">
        <f t="shared" ca="1" si="488"/>
        <v>2</v>
      </c>
      <c r="BH3296" s="6">
        <f ca="1">IF(ISNUMBER('Descriptive Stats'!BF3296),'Descriptive Stats'!BF3296,#N/A)</f>
        <v>-0.6450419512753276</v>
      </c>
      <c r="BI3296" s="6">
        <f ca="1">IF(ISNUMBER('Descriptive Stats'!E3296),'Descriptive Stats'!E3296,#N/A)</f>
        <v>2</v>
      </c>
    </row>
    <row r="3297" spans="1:61" ht="14.4" x14ac:dyDescent="0.3">
      <c r="A3297" s="2">
        <f>ROW()</f>
        <v>3297</v>
      </c>
      <c r="C3297" s="8">
        <f t="shared" ca="1" si="489"/>
        <v>9</v>
      </c>
      <c r="D3297" s="8">
        <f t="shared" ca="1" si="490"/>
        <v>2</v>
      </c>
      <c r="E3297" s="50">
        <f t="shared" ca="1" si="484"/>
        <v>2</v>
      </c>
      <c r="F3297" s="2" t="str">
        <f t="shared" ca="1" si="491"/>
        <v/>
      </c>
      <c r="BD3297" s="49">
        <f t="shared" ca="1" si="486"/>
        <v>2595</v>
      </c>
      <c r="BE3297" s="3">
        <f t="shared" ca="1" si="485"/>
        <v>0.25945000000000001</v>
      </c>
      <c r="BF3297" s="3">
        <f t="shared" ca="1" si="487"/>
        <v>-0.6450419512753276</v>
      </c>
      <c r="BG3297" s="9">
        <f t="shared" ca="1" si="488"/>
        <v>2</v>
      </c>
      <c r="BH3297" s="6">
        <f ca="1">IF(ISNUMBER('Descriptive Stats'!BF3297),'Descriptive Stats'!BF3297,#N/A)</f>
        <v>-0.6450419512753276</v>
      </c>
      <c r="BI3297" s="6">
        <f ca="1">IF(ISNUMBER('Descriptive Stats'!E3297),'Descriptive Stats'!E3297,#N/A)</f>
        <v>2</v>
      </c>
    </row>
    <row r="3298" spans="1:61" ht="14.4" x14ac:dyDescent="0.3">
      <c r="A3298" s="2">
        <f>ROW()</f>
        <v>3298</v>
      </c>
      <c r="C3298" s="8">
        <f t="shared" ca="1" si="489"/>
        <v>17</v>
      </c>
      <c r="D3298" s="8">
        <f t="shared" ca="1" si="490"/>
        <v>2</v>
      </c>
      <c r="E3298" s="50">
        <f t="shared" ca="1" si="484"/>
        <v>2</v>
      </c>
      <c r="F3298" s="2" t="str">
        <f t="shared" ca="1" si="491"/>
        <v/>
      </c>
      <c r="BD3298" s="49">
        <f t="shared" ca="1" si="486"/>
        <v>2595</v>
      </c>
      <c r="BE3298" s="3">
        <f t="shared" ca="1" si="485"/>
        <v>0.25945000000000001</v>
      </c>
      <c r="BF3298" s="3">
        <f t="shared" ca="1" si="487"/>
        <v>-0.6450419512753276</v>
      </c>
      <c r="BG3298" s="9">
        <f t="shared" ca="1" si="488"/>
        <v>2</v>
      </c>
      <c r="BH3298" s="6">
        <f ca="1">IF(ISNUMBER('Descriptive Stats'!BF3298),'Descriptive Stats'!BF3298,#N/A)</f>
        <v>-0.6450419512753276</v>
      </c>
      <c r="BI3298" s="6">
        <f ca="1">IF(ISNUMBER('Descriptive Stats'!E3298),'Descriptive Stats'!E3298,#N/A)</f>
        <v>2</v>
      </c>
    </row>
    <row r="3299" spans="1:61" ht="14.4" x14ac:dyDescent="0.3">
      <c r="A3299" s="2">
        <f>ROW()</f>
        <v>3299</v>
      </c>
      <c r="C3299" s="8">
        <f t="shared" ca="1" si="489"/>
        <v>9</v>
      </c>
      <c r="D3299" s="8">
        <f t="shared" ca="1" si="490"/>
        <v>2</v>
      </c>
      <c r="E3299" s="50">
        <f t="shared" ca="1" si="484"/>
        <v>0</v>
      </c>
      <c r="F3299" s="2" t="str">
        <f t="shared" ca="1" si="491"/>
        <v/>
      </c>
      <c r="BD3299" s="49">
        <f t="shared" ca="1" si="486"/>
        <v>815.5</v>
      </c>
      <c r="BE3299" s="3">
        <f t="shared" ca="1" si="485"/>
        <v>8.1500000000000003E-2</v>
      </c>
      <c r="BF3299" s="3">
        <f t="shared" ca="1" si="487"/>
        <v>-1.3950525282585462</v>
      </c>
      <c r="BG3299" s="9">
        <f t="shared" ca="1" si="488"/>
        <v>0</v>
      </c>
      <c r="BH3299" s="6">
        <f ca="1">IF(ISNUMBER('Descriptive Stats'!BF3299),'Descriptive Stats'!BF3299,#N/A)</f>
        <v>-1.3950525282585462</v>
      </c>
      <c r="BI3299" s="6">
        <f ca="1">IF(ISNUMBER('Descriptive Stats'!E3299),'Descriptive Stats'!E3299,#N/A)</f>
        <v>0</v>
      </c>
    </row>
    <row r="3300" spans="1:61" ht="14.4" x14ac:dyDescent="0.3">
      <c r="A3300" s="2">
        <f>ROW()</f>
        <v>3300</v>
      </c>
      <c r="C3300" s="8">
        <f t="shared" ca="1" si="489"/>
        <v>20</v>
      </c>
      <c r="D3300" s="8">
        <f t="shared" ca="1" si="490"/>
        <v>0</v>
      </c>
      <c r="E3300" s="50">
        <f t="shared" ca="1" si="484"/>
        <v>1</v>
      </c>
      <c r="F3300" s="2" t="str">
        <f t="shared" ca="1" si="491"/>
        <v/>
      </c>
      <c r="BD3300" s="49">
        <f t="shared" ca="1" si="486"/>
        <v>1871</v>
      </c>
      <c r="BE3300" s="3">
        <f t="shared" ca="1" si="485"/>
        <v>0.18704999999999999</v>
      </c>
      <c r="BF3300" s="3">
        <f t="shared" ca="1" si="487"/>
        <v>-0.88881967520906158</v>
      </c>
      <c r="BG3300" s="9">
        <f t="shared" ca="1" si="488"/>
        <v>1</v>
      </c>
      <c r="BH3300" s="6">
        <f ca="1">IF(ISNUMBER('Descriptive Stats'!BF3300),'Descriptive Stats'!BF3300,#N/A)</f>
        <v>-0.88881967520906158</v>
      </c>
      <c r="BI3300" s="6">
        <f ca="1">IF(ISNUMBER('Descriptive Stats'!E3300),'Descriptive Stats'!E3300,#N/A)</f>
        <v>1</v>
      </c>
    </row>
    <row r="3301" spans="1:61" ht="14.4" x14ac:dyDescent="0.3">
      <c r="A3301" s="2">
        <f>ROW()</f>
        <v>3301</v>
      </c>
      <c r="C3301" s="8">
        <f t="shared" ca="1" si="489"/>
        <v>12</v>
      </c>
      <c r="D3301" s="8">
        <f t="shared" ca="1" si="490"/>
        <v>1</v>
      </c>
      <c r="E3301" s="50">
        <f t="shared" ca="1" si="484"/>
        <v>4</v>
      </c>
      <c r="F3301" s="2" t="str">
        <f t="shared" ca="1" si="491"/>
        <v/>
      </c>
      <c r="BD3301" s="49">
        <f t="shared" ca="1" si="486"/>
        <v>3442</v>
      </c>
      <c r="BE3301" s="3">
        <f t="shared" ca="1" si="485"/>
        <v>0.34415000000000001</v>
      </c>
      <c r="BF3301" s="3">
        <f t="shared" ca="1" si="487"/>
        <v>-0.40116316278173481</v>
      </c>
      <c r="BG3301" s="9">
        <f t="shared" ca="1" si="488"/>
        <v>4</v>
      </c>
      <c r="BH3301" s="6">
        <f ca="1">IF(ISNUMBER('Descriptive Stats'!BF3301),'Descriptive Stats'!BF3301,#N/A)</f>
        <v>-0.40116316278173481</v>
      </c>
      <c r="BI3301" s="6">
        <f ca="1">IF(ISNUMBER('Descriptive Stats'!E3301),'Descriptive Stats'!E3301,#N/A)</f>
        <v>4</v>
      </c>
    </row>
    <row r="3302" spans="1:61" ht="14.4" x14ac:dyDescent="0.3">
      <c r="A3302" s="2">
        <f>ROW()</f>
        <v>3302</v>
      </c>
      <c r="C3302" s="8">
        <f t="shared" ca="1" si="489"/>
        <v>13</v>
      </c>
      <c r="D3302" s="8">
        <f t="shared" ca="1" si="490"/>
        <v>4</v>
      </c>
      <c r="E3302" s="50">
        <f t="shared" ca="1" si="484"/>
        <v>0</v>
      </c>
      <c r="F3302" s="2" t="str">
        <f t="shared" ca="1" si="491"/>
        <v/>
      </c>
      <c r="BD3302" s="49">
        <f t="shared" ca="1" si="486"/>
        <v>815.5</v>
      </c>
      <c r="BE3302" s="3">
        <f t="shared" ca="1" si="485"/>
        <v>8.1500000000000003E-2</v>
      </c>
      <c r="BF3302" s="3">
        <f t="shared" ca="1" si="487"/>
        <v>-1.3950525282585462</v>
      </c>
      <c r="BG3302" s="9">
        <f t="shared" ca="1" si="488"/>
        <v>0</v>
      </c>
      <c r="BH3302" s="6">
        <f ca="1">IF(ISNUMBER('Descriptive Stats'!BF3302),'Descriptive Stats'!BF3302,#N/A)</f>
        <v>-1.3950525282585462</v>
      </c>
      <c r="BI3302" s="6">
        <f ca="1">IF(ISNUMBER('Descriptive Stats'!E3302),'Descriptive Stats'!E3302,#N/A)</f>
        <v>0</v>
      </c>
    </row>
    <row r="3303" spans="1:61" ht="14.4" x14ac:dyDescent="0.3">
      <c r="A3303" s="2">
        <f>ROW()</f>
        <v>3303</v>
      </c>
      <c r="C3303" s="8">
        <f t="shared" ca="1" si="489"/>
        <v>4</v>
      </c>
      <c r="D3303" s="8">
        <f t="shared" ca="1" si="490"/>
        <v>0</v>
      </c>
      <c r="E3303" s="50">
        <f t="shared" ca="1" si="484"/>
        <v>2</v>
      </c>
      <c r="F3303" s="2" t="str">
        <f t="shared" ca="1" si="491"/>
        <v/>
      </c>
      <c r="BD3303" s="49">
        <f t="shared" ca="1" si="486"/>
        <v>2595</v>
      </c>
      <c r="BE3303" s="3">
        <f t="shared" ca="1" si="485"/>
        <v>0.25945000000000001</v>
      </c>
      <c r="BF3303" s="3">
        <f t="shared" ca="1" si="487"/>
        <v>-0.6450419512753276</v>
      </c>
      <c r="BG3303" s="9">
        <f t="shared" ca="1" si="488"/>
        <v>2</v>
      </c>
      <c r="BH3303" s="6">
        <f ca="1">IF(ISNUMBER('Descriptive Stats'!BF3303),'Descriptive Stats'!BF3303,#N/A)</f>
        <v>-0.6450419512753276</v>
      </c>
      <c r="BI3303" s="6">
        <f ca="1">IF(ISNUMBER('Descriptive Stats'!E3303),'Descriptive Stats'!E3303,#N/A)</f>
        <v>2</v>
      </c>
    </row>
    <row r="3304" spans="1:61" ht="14.4" x14ac:dyDescent="0.3">
      <c r="A3304" s="2">
        <f>ROW()</f>
        <v>3304</v>
      </c>
      <c r="C3304" s="8">
        <f t="shared" ca="1" si="489"/>
        <v>9</v>
      </c>
      <c r="D3304" s="8">
        <f t="shared" ca="1" si="490"/>
        <v>2</v>
      </c>
      <c r="E3304" s="50">
        <f t="shared" ca="1" si="484"/>
        <v>7</v>
      </c>
      <c r="F3304" s="2" t="str">
        <f t="shared" ca="1" si="491"/>
        <v/>
      </c>
      <c r="BD3304" s="49">
        <f t="shared" ca="1" si="486"/>
        <v>4473.5</v>
      </c>
      <c r="BE3304" s="3">
        <f t="shared" ca="1" si="485"/>
        <v>0.44729999999999998</v>
      </c>
      <c r="BF3304" s="3">
        <f t="shared" ca="1" si="487"/>
        <v>-0.13248586824472414</v>
      </c>
      <c r="BG3304" s="9">
        <f t="shared" ca="1" si="488"/>
        <v>7</v>
      </c>
      <c r="BH3304" s="6">
        <f ca="1">IF(ISNUMBER('Descriptive Stats'!BF3304),'Descriptive Stats'!BF3304,#N/A)</f>
        <v>-0.13248586824472414</v>
      </c>
      <c r="BI3304" s="6">
        <f ca="1">IF(ISNUMBER('Descriptive Stats'!E3304),'Descriptive Stats'!E3304,#N/A)</f>
        <v>7</v>
      </c>
    </row>
    <row r="3305" spans="1:61" ht="14.4" x14ac:dyDescent="0.3">
      <c r="A3305" s="2">
        <f>ROW()</f>
        <v>3305</v>
      </c>
      <c r="C3305" s="8">
        <f t="shared" ca="1" si="489"/>
        <v>6</v>
      </c>
      <c r="D3305" s="8">
        <f t="shared" ca="1" si="490"/>
        <v>7</v>
      </c>
      <c r="E3305" s="50">
        <f t="shared" ca="1" si="484"/>
        <v>4</v>
      </c>
      <c r="F3305" s="2" t="str">
        <f t="shared" ca="1" si="491"/>
        <v/>
      </c>
      <c r="BD3305" s="49">
        <f t="shared" ca="1" si="486"/>
        <v>3442</v>
      </c>
      <c r="BE3305" s="3">
        <f t="shared" ca="1" si="485"/>
        <v>0.34415000000000001</v>
      </c>
      <c r="BF3305" s="3">
        <f t="shared" ca="1" si="487"/>
        <v>-0.40116316278173481</v>
      </c>
      <c r="BG3305" s="9">
        <f t="shared" ca="1" si="488"/>
        <v>4</v>
      </c>
      <c r="BH3305" s="6">
        <f ca="1">IF(ISNUMBER('Descriptive Stats'!BF3305),'Descriptive Stats'!BF3305,#N/A)</f>
        <v>-0.40116316278173481</v>
      </c>
      <c r="BI3305" s="6">
        <f ca="1">IF(ISNUMBER('Descriptive Stats'!E3305),'Descriptive Stats'!E3305,#N/A)</f>
        <v>4</v>
      </c>
    </row>
    <row r="3306" spans="1:61" ht="14.4" x14ac:dyDescent="0.3">
      <c r="A3306" s="2">
        <f>ROW()</f>
        <v>3306</v>
      </c>
      <c r="C3306" s="8">
        <f t="shared" ca="1" si="489"/>
        <v>13</v>
      </c>
      <c r="D3306" s="8">
        <f t="shared" ca="1" si="490"/>
        <v>4</v>
      </c>
      <c r="E3306" s="50">
        <f t="shared" ca="1" si="484"/>
        <v>0</v>
      </c>
      <c r="F3306" s="2" t="str">
        <f t="shared" ca="1" si="491"/>
        <v/>
      </c>
      <c r="BD3306" s="49">
        <f t="shared" ca="1" si="486"/>
        <v>815.5</v>
      </c>
      <c r="BE3306" s="3">
        <f t="shared" ca="1" si="485"/>
        <v>8.1500000000000003E-2</v>
      </c>
      <c r="BF3306" s="3">
        <f t="shared" ca="1" si="487"/>
        <v>-1.3950525282585462</v>
      </c>
      <c r="BG3306" s="9">
        <f t="shared" ca="1" si="488"/>
        <v>0</v>
      </c>
      <c r="BH3306" s="6">
        <f ca="1">IF(ISNUMBER('Descriptive Stats'!BF3306),'Descriptive Stats'!BF3306,#N/A)</f>
        <v>-1.3950525282585462</v>
      </c>
      <c r="BI3306" s="6">
        <f ca="1">IF(ISNUMBER('Descriptive Stats'!E3306),'Descriptive Stats'!E3306,#N/A)</f>
        <v>0</v>
      </c>
    </row>
    <row r="3307" spans="1:61" ht="14.4" x14ac:dyDescent="0.3">
      <c r="A3307" s="2">
        <f>ROW()</f>
        <v>3307</v>
      </c>
      <c r="C3307" s="8">
        <f t="shared" ca="1" si="489"/>
        <v>15</v>
      </c>
      <c r="D3307" s="8">
        <f t="shared" ca="1" si="490"/>
        <v>0</v>
      </c>
      <c r="E3307" s="50">
        <f t="shared" ca="1" si="484"/>
        <v>0</v>
      </c>
      <c r="F3307" s="2" t="str">
        <f t="shared" ca="1" si="491"/>
        <v/>
      </c>
      <c r="BD3307" s="49">
        <f t="shared" ca="1" si="486"/>
        <v>815.5</v>
      </c>
      <c r="BE3307" s="3">
        <f t="shared" ca="1" si="485"/>
        <v>8.1500000000000003E-2</v>
      </c>
      <c r="BF3307" s="3">
        <f t="shared" ca="1" si="487"/>
        <v>-1.3950525282585462</v>
      </c>
      <c r="BG3307" s="9">
        <f t="shared" ca="1" si="488"/>
        <v>0</v>
      </c>
      <c r="BH3307" s="6">
        <f ca="1">IF(ISNUMBER('Descriptive Stats'!BF3307),'Descriptive Stats'!BF3307,#N/A)</f>
        <v>-1.3950525282585462</v>
      </c>
      <c r="BI3307" s="6">
        <f ca="1">IF(ISNUMBER('Descriptive Stats'!E3307),'Descriptive Stats'!E3307,#N/A)</f>
        <v>0</v>
      </c>
    </row>
    <row r="3308" spans="1:61" ht="14.4" x14ac:dyDescent="0.3">
      <c r="A3308" s="2">
        <f>ROW()</f>
        <v>3308</v>
      </c>
      <c r="C3308" s="8">
        <f t="shared" ca="1" si="489"/>
        <v>4</v>
      </c>
      <c r="D3308" s="8">
        <f t="shared" ca="1" si="490"/>
        <v>0</v>
      </c>
      <c r="E3308" s="50">
        <f t="shared" ca="1" si="484"/>
        <v>0</v>
      </c>
      <c r="F3308" s="2" t="str">
        <f t="shared" ca="1" si="491"/>
        <v/>
      </c>
      <c r="BD3308" s="49">
        <f t="shared" ca="1" si="486"/>
        <v>815.5</v>
      </c>
      <c r="BE3308" s="3">
        <f t="shared" ca="1" si="485"/>
        <v>8.1500000000000003E-2</v>
      </c>
      <c r="BF3308" s="3">
        <f t="shared" ca="1" si="487"/>
        <v>-1.3950525282585462</v>
      </c>
      <c r="BG3308" s="9">
        <f t="shared" ca="1" si="488"/>
        <v>0</v>
      </c>
      <c r="BH3308" s="6">
        <f ca="1">IF(ISNUMBER('Descriptive Stats'!BF3308),'Descriptive Stats'!BF3308,#N/A)</f>
        <v>-1.3950525282585462</v>
      </c>
      <c r="BI3308" s="6">
        <f ca="1">IF(ISNUMBER('Descriptive Stats'!E3308),'Descriptive Stats'!E3308,#N/A)</f>
        <v>0</v>
      </c>
    </row>
    <row r="3309" spans="1:61" ht="14.4" x14ac:dyDescent="0.3">
      <c r="A3309" s="2">
        <f>ROW()</f>
        <v>3309</v>
      </c>
      <c r="C3309" s="8">
        <f t="shared" ca="1" si="489"/>
        <v>20</v>
      </c>
      <c r="D3309" s="8">
        <f t="shared" ca="1" si="490"/>
        <v>0</v>
      </c>
      <c r="E3309" s="50">
        <f t="shared" ca="1" si="484"/>
        <v>6</v>
      </c>
      <c r="F3309" s="2" t="str">
        <f t="shared" ca="1" si="491"/>
        <v/>
      </c>
      <c r="BD3309" s="49">
        <f t="shared" ca="1" si="486"/>
        <v>3900</v>
      </c>
      <c r="BE3309" s="3">
        <f t="shared" ca="1" si="485"/>
        <v>0.38995000000000002</v>
      </c>
      <c r="BF3309" s="3">
        <f t="shared" ca="1" si="487"/>
        <v>-0.2794493539703507</v>
      </c>
      <c r="BG3309" s="9">
        <f t="shared" ca="1" si="488"/>
        <v>6</v>
      </c>
      <c r="BH3309" s="6">
        <f ca="1">IF(ISNUMBER('Descriptive Stats'!BF3309),'Descriptive Stats'!BF3309,#N/A)</f>
        <v>-0.2794493539703507</v>
      </c>
      <c r="BI3309" s="6">
        <f ca="1">IF(ISNUMBER('Descriptive Stats'!E3309),'Descriptive Stats'!E3309,#N/A)</f>
        <v>6</v>
      </c>
    </row>
    <row r="3310" spans="1:61" ht="14.4" x14ac:dyDescent="0.3">
      <c r="A3310" s="2">
        <f>ROW()</f>
        <v>3310</v>
      </c>
      <c r="C3310" s="8">
        <f t="shared" ca="1" si="489"/>
        <v>5</v>
      </c>
      <c r="D3310" s="8">
        <f t="shared" ca="1" si="490"/>
        <v>6</v>
      </c>
      <c r="E3310" s="50">
        <f t="shared" ca="1" si="484"/>
        <v>0</v>
      </c>
      <c r="F3310" s="2" t="str">
        <f t="shared" ca="1" si="491"/>
        <v/>
      </c>
      <c r="BD3310" s="49">
        <f t="shared" ca="1" si="486"/>
        <v>815.5</v>
      </c>
      <c r="BE3310" s="3">
        <f t="shared" ca="1" si="485"/>
        <v>8.1500000000000003E-2</v>
      </c>
      <c r="BF3310" s="3">
        <f t="shared" ca="1" si="487"/>
        <v>-1.3950525282585462</v>
      </c>
      <c r="BG3310" s="9">
        <f t="shared" ca="1" si="488"/>
        <v>0</v>
      </c>
      <c r="BH3310" s="6">
        <f ca="1">IF(ISNUMBER('Descriptive Stats'!BF3310),'Descriptive Stats'!BF3310,#N/A)</f>
        <v>-1.3950525282585462</v>
      </c>
      <c r="BI3310" s="6">
        <f ca="1">IF(ISNUMBER('Descriptive Stats'!E3310),'Descriptive Stats'!E3310,#N/A)</f>
        <v>0</v>
      </c>
    </row>
    <row r="3311" spans="1:61" ht="14.4" x14ac:dyDescent="0.3">
      <c r="A3311" s="2">
        <f>ROW()</f>
        <v>3311</v>
      </c>
      <c r="C3311" s="8">
        <f t="shared" ca="1" si="489"/>
        <v>18</v>
      </c>
      <c r="D3311" s="8">
        <f t="shared" ca="1" si="490"/>
        <v>0</v>
      </c>
      <c r="E3311" s="50">
        <f t="shared" ca="1" si="484"/>
        <v>6</v>
      </c>
      <c r="F3311" s="2" t="str">
        <f t="shared" ca="1" si="491"/>
        <v/>
      </c>
      <c r="BD3311" s="49">
        <f t="shared" ca="1" si="486"/>
        <v>3900</v>
      </c>
      <c r="BE3311" s="3">
        <f t="shared" ca="1" si="485"/>
        <v>0.38995000000000002</v>
      </c>
      <c r="BF3311" s="3">
        <f t="shared" ca="1" si="487"/>
        <v>-0.2794493539703507</v>
      </c>
      <c r="BG3311" s="9">
        <f t="shared" ca="1" si="488"/>
        <v>6</v>
      </c>
      <c r="BH3311" s="6">
        <f ca="1">IF(ISNUMBER('Descriptive Stats'!BF3311),'Descriptive Stats'!BF3311,#N/A)</f>
        <v>-0.2794493539703507</v>
      </c>
      <c r="BI3311" s="6">
        <f ca="1">IF(ISNUMBER('Descriptive Stats'!E3311),'Descriptive Stats'!E3311,#N/A)</f>
        <v>6</v>
      </c>
    </row>
    <row r="3312" spans="1:61" ht="14.4" x14ac:dyDescent="0.3">
      <c r="A3312" s="2">
        <f>ROW()</f>
        <v>3312</v>
      </c>
      <c r="C3312" s="8">
        <f t="shared" ca="1" si="489"/>
        <v>5</v>
      </c>
      <c r="D3312" s="8">
        <f t="shared" ca="1" si="490"/>
        <v>6</v>
      </c>
      <c r="E3312" s="50">
        <f t="shared" ca="1" si="484"/>
        <v>0</v>
      </c>
      <c r="F3312" s="2" t="str">
        <f t="shared" ca="1" si="491"/>
        <v/>
      </c>
      <c r="BD3312" s="49">
        <f t="shared" ca="1" si="486"/>
        <v>815.5</v>
      </c>
      <c r="BE3312" s="3">
        <f t="shared" ca="1" si="485"/>
        <v>8.1500000000000003E-2</v>
      </c>
      <c r="BF3312" s="3">
        <f t="shared" ca="1" si="487"/>
        <v>-1.3950525282585462</v>
      </c>
      <c r="BG3312" s="9">
        <f t="shared" ca="1" si="488"/>
        <v>0</v>
      </c>
      <c r="BH3312" s="6">
        <f ca="1">IF(ISNUMBER('Descriptive Stats'!BF3312),'Descriptive Stats'!BF3312,#N/A)</f>
        <v>-1.3950525282585462</v>
      </c>
      <c r="BI3312" s="6">
        <f ca="1">IF(ISNUMBER('Descriptive Stats'!E3312),'Descriptive Stats'!E3312,#N/A)</f>
        <v>0</v>
      </c>
    </row>
    <row r="3313" spans="1:61" ht="14.4" x14ac:dyDescent="0.3">
      <c r="A3313" s="2">
        <f>ROW()</f>
        <v>3313</v>
      </c>
      <c r="C3313" s="8">
        <f t="shared" ca="1" si="489"/>
        <v>22</v>
      </c>
      <c r="D3313" s="8">
        <f t="shared" ca="1" si="490"/>
        <v>0</v>
      </c>
      <c r="E3313" s="50">
        <f t="shared" ca="1" si="484"/>
        <v>6</v>
      </c>
      <c r="F3313" s="2" t="str">
        <f t="shared" ca="1" si="491"/>
        <v/>
      </c>
      <c r="BD3313" s="49">
        <f t="shared" ca="1" si="486"/>
        <v>3900</v>
      </c>
      <c r="BE3313" s="3">
        <f t="shared" ca="1" si="485"/>
        <v>0.38995000000000002</v>
      </c>
      <c r="BF3313" s="3">
        <f t="shared" ca="1" si="487"/>
        <v>-0.2794493539703507</v>
      </c>
      <c r="BG3313" s="9">
        <f t="shared" ca="1" si="488"/>
        <v>6</v>
      </c>
      <c r="BH3313" s="6">
        <f ca="1">IF(ISNUMBER('Descriptive Stats'!BF3313),'Descriptive Stats'!BF3313,#N/A)</f>
        <v>-0.2794493539703507</v>
      </c>
      <c r="BI3313" s="6">
        <f ca="1">IF(ISNUMBER('Descriptive Stats'!E3313),'Descriptive Stats'!E3313,#N/A)</f>
        <v>6</v>
      </c>
    </row>
    <row r="3314" spans="1:61" ht="14.4" x14ac:dyDescent="0.3">
      <c r="A3314" s="2">
        <f>ROW()</f>
        <v>3314</v>
      </c>
      <c r="C3314" s="8">
        <f t="shared" ca="1" si="489"/>
        <v>2</v>
      </c>
      <c r="D3314" s="8">
        <f t="shared" ca="1" si="490"/>
        <v>6</v>
      </c>
      <c r="E3314" s="50">
        <f t="shared" ca="1" si="484"/>
        <v>1</v>
      </c>
      <c r="F3314" s="2" t="str">
        <f t="shared" ca="1" si="491"/>
        <v/>
      </c>
      <c r="BD3314" s="49">
        <f t="shared" ca="1" si="486"/>
        <v>1871</v>
      </c>
      <c r="BE3314" s="3">
        <f t="shared" ca="1" si="485"/>
        <v>0.18704999999999999</v>
      </c>
      <c r="BF3314" s="3">
        <f t="shared" ca="1" si="487"/>
        <v>-0.88881967520906158</v>
      </c>
      <c r="BG3314" s="9">
        <f t="shared" ca="1" si="488"/>
        <v>1</v>
      </c>
      <c r="BH3314" s="6">
        <f ca="1">IF(ISNUMBER('Descriptive Stats'!BF3314),'Descriptive Stats'!BF3314,#N/A)</f>
        <v>-0.88881967520906158</v>
      </c>
      <c r="BI3314" s="6">
        <f ca="1">IF(ISNUMBER('Descriptive Stats'!E3314),'Descriptive Stats'!E3314,#N/A)</f>
        <v>1</v>
      </c>
    </row>
    <row r="3315" spans="1:61" ht="14.4" x14ac:dyDescent="0.3">
      <c r="A3315" s="2">
        <f>ROW()</f>
        <v>3315</v>
      </c>
      <c r="C3315" s="8">
        <f t="shared" ca="1" si="489"/>
        <v>8</v>
      </c>
      <c r="D3315" s="8">
        <f t="shared" ca="1" si="490"/>
        <v>1</v>
      </c>
      <c r="E3315" s="50">
        <f t="shared" ca="1" si="484"/>
        <v>15</v>
      </c>
      <c r="F3315" s="2" t="str">
        <f t="shared" ca="1" si="491"/>
        <v/>
      </c>
      <c r="BD3315" s="49">
        <f t="shared" ca="1" si="486"/>
        <v>5051.5</v>
      </c>
      <c r="BE3315" s="3">
        <f t="shared" ca="1" si="485"/>
        <v>0.50509999999999999</v>
      </c>
      <c r="BF3315" s="3">
        <f t="shared" ca="1" si="487"/>
        <v>1.2784152420787677E-2</v>
      </c>
      <c r="BG3315" s="9">
        <f t="shared" ca="1" si="488"/>
        <v>15</v>
      </c>
      <c r="BH3315" s="6">
        <f ca="1">IF(ISNUMBER('Descriptive Stats'!BF3315),'Descriptive Stats'!BF3315,#N/A)</f>
        <v>1.2784152420787677E-2</v>
      </c>
      <c r="BI3315" s="6">
        <f ca="1">IF(ISNUMBER('Descriptive Stats'!E3315),'Descriptive Stats'!E3315,#N/A)</f>
        <v>15</v>
      </c>
    </row>
    <row r="3316" spans="1:61" ht="14.4" x14ac:dyDescent="0.3">
      <c r="A3316" s="2">
        <f>ROW()</f>
        <v>3316</v>
      </c>
      <c r="C3316" s="8">
        <f t="shared" ca="1" si="489"/>
        <v>24</v>
      </c>
      <c r="D3316" s="8">
        <f t="shared" ca="1" si="490"/>
        <v>15</v>
      </c>
      <c r="E3316" s="50">
        <f t="shared" ca="1" si="484"/>
        <v>2</v>
      </c>
      <c r="F3316" s="2" t="str">
        <f t="shared" ca="1" si="491"/>
        <v/>
      </c>
      <c r="BD3316" s="49">
        <f t="shared" ca="1" si="486"/>
        <v>2595</v>
      </c>
      <c r="BE3316" s="3">
        <f t="shared" ca="1" si="485"/>
        <v>0.25945000000000001</v>
      </c>
      <c r="BF3316" s="3">
        <f t="shared" ca="1" si="487"/>
        <v>-0.6450419512753276</v>
      </c>
      <c r="BG3316" s="9">
        <f t="shared" ca="1" si="488"/>
        <v>2</v>
      </c>
      <c r="BH3316" s="6">
        <f ca="1">IF(ISNUMBER('Descriptive Stats'!BF3316),'Descriptive Stats'!BF3316,#N/A)</f>
        <v>-0.6450419512753276</v>
      </c>
      <c r="BI3316" s="6">
        <f ca="1">IF(ISNUMBER('Descriptive Stats'!E3316),'Descriptive Stats'!E3316,#N/A)</f>
        <v>2</v>
      </c>
    </row>
    <row r="3317" spans="1:61" ht="14.4" x14ac:dyDescent="0.3">
      <c r="A3317" s="2">
        <f>ROW()</f>
        <v>3317</v>
      </c>
      <c r="C3317" s="8">
        <f t="shared" ca="1" si="489"/>
        <v>17</v>
      </c>
      <c r="D3317" s="8">
        <f t="shared" ca="1" si="490"/>
        <v>2</v>
      </c>
      <c r="E3317" s="50">
        <f t="shared" ca="1" si="484"/>
        <v>0</v>
      </c>
      <c r="F3317" s="2" t="str">
        <f t="shared" ca="1" si="491"/>
        <v/>
      </c>
      <c r="BD3317" s="49">
        <f t="shared" ca="1" si="486"/>
        <v>815.5</v>
      </c>
      <c r="BE3317" s="3">
        <f t="shared" ca="1" si="485"/>
        <v>8.1500000000000003E-2</v>
      </c>
      <c r="BF3317" s="3">
        <f t="shared" ca="1" si="487"/>
        <v>-1.3950525282585462</v>
      </c>
      <c r="BG3317" s="9">
        <f t="shared" ca="1" si="488"/>
        <v>0</v>
      </c>
      <c r="BH3317" s="6">
        <f ca="1">IF(ISNUMBER('Descriptive Stats'!BF3317),'Descriptive Stats'!BF3317,#N/A)</f>
        <v>-1.3950525282585462</v>
      </c>
      <c r="BI3317" s="6">
        <f ca="1">IF(ISNUMBER('Descriptive Stats'!E3317),'Descriptive Stats'!E3317,#N/A)</f>
        <v>0</v>
      </c>
    </row>
    <row r="3318" spans="1:61" ht="14.4" x14ac:dyDescent="0.3">
      <c r="A3318" s="2">
        <f>ROW()</f>
        <v>3318</v>
      </c>
      <c r="C3318" s="8">
        <f t="shared" ca="1" si="489"/>
        <v>15</v>
      </c>
      <c r="D3318" s="8">
        <f t="shared" ca="1" si="490"/>
        <v>0</v>
      </c>
      <c r="E3318" s="50">
        <f t="shared" ca="1" si="484"/>
        <v>15</v>
      </c>
      <c r="F3318" s="2" t="str">
        <f t="shared" ca="1" si="491"/>
        <v/>
      </c>
      <c r="BD3318" s="49">
        <f t="shared" ca="1" si="486"/>
        <v>5051.5</v>
      </c>
      <c r="BE3318" s="3">
        <f t="shared" ca="1" si="485"/>
        <v>0.50509999999999999</v>
      </c>
      <c r="BF3318" s="3">
        <f t="shared" ca="1" si="487"/>
        <v>1.2784152420787677E-2</v>
      </c>
      <c r="BG3318" s="9">
        <f t="shared" ca="1" si="488"/>
        <v>15</v>
      </c>
      <c r="BH3318" s="6">
        <f ca="1">IF(ISNUMBER('Descriptive Stats'!BF3318),'Descriptive Stats'!BF3318,#N/A)</f>
        <v>1.2784152420787677E-2</v>
      </c>
      <c r="BI3318" s="6">
        <f ca="1">IF(ISNUMBER('Descriptive Stats'!E3318),'Descriptive Stats'!E3318,#N/A)</f>
        <v>15</v>
      </c>
    </row>
    <row r="3319" spans="1:61" ht="14.4" x14ac:dyDescent="0.3">
      <c r="A3319" s="2">
        <f>ROW()</f>
        <v>3319</v>
      </c>
      <c r="C3319" s="8">
        <f t="shared" ca="1" si="489"/>
        <v>24</v>
      </c>
      <c r="D3319" s="8">
        <f t="shared" ca="1" si="490"/>
        <v>15</v>
      </c>
      <c r="E3319" s="50">
        <f t="shared" ca="1" si="484"/>
        <v>0</v>
      </c>
      <c r="F3319" s="2" t="str">
        <f t="shared" ca="1" si="491"/>
        <v/>
      </c>
      <c r="BD3319" s="49">
        <f t="shared" ca="1" si="486"/>
        <v>815.5</v>
      </c>
      <c r="BE3319" s="3">
        <f t="shared" ca="1" si="485"/>
        <v>8.1500000000000003E-2</v>
      </c>
      <c r="BF3319" s="3">
        <f t="shared" ca="1" si="487"/>
        <v>-1.3950525282585462</v>
      </c>
      <c r="BG3319" s="9">
        <f t="shared" ca="1" si="488"/>
        <v>0</v>
      </c>
      <c r="BH3319" s="6">
        <f ca="1">IF(ISNUMBER('Descriptive Stats'!BF3319),'Descriptive Stats'!BF3319,#N/A)</f>
        <v>-1.3950525282585462</v>
      </c>
      <c r="BI3319" s="6">
        <f ca="1">IF(ISNUMBER('Descriptive Stats'!E3319),'Descriptive Stats'!E3319,#N/A)</f>
        <v>0</v>
      </c>
    </row>
    <row r="3320" spans="1:61" ht="14.4" x14ac:dyDescent="0.3">
      <c r="A3320" s="2">
        <f>ROW()</f>
        <v>3320</v>
      </c>
      <c r="C3320" s="8">
        <f t="shared" ca="1" si="489"/>
        <v>15</v>
      </c>
      <c r="D3320" s="8">
        <f t="shared" ca="1" si="490"/>
        <v>0</v>
      </c>
      <c r="E3320" s="50">
        <f t="shared" ca="1" si="484"/>
        <v>6</v>
      </c>
      <c r="F3320" s="2" t="str">
        <f t="shared" ca="1" si="491"/>
        <v/>
      </c>
      <c r="BD3320" s="49">
        <f t="shared" ca="1" si="486"/>
        <v>3900</v>
      </c>
      <c r="BE3320" s="3">
        <f t="shared" ca="1" si="485"/>
        <v>0.38995000000000002</v>
      </c>
      <c r="BF3320" s="3">
        <f t="shared" ca="1" si="487"/>
        <v>-0.2794493539703507</v>
      </c>
      <c r="BG3320" s="9">
        <f t="shared" ca="1" si="488"/>
        <v>6</v>
      </c>
      <c r="BH3320" s="6">
        <f ca="1">IF(ISNUMBER('Descriptive Stats'!BF3320),'Descriptive Stats'!BF3320,#N/A)</f>
        <v>-0.2794493539703507</v>
      </c>
      <c r="BI3320" s="6">
        <f ca="1">IF(ISNUMBER('Descriptive Stats'!E3320),'Descriptive Stats'!E3320,#N/A)</f>
        <v>6</v>
      </c>
    </row>
    <row r="3321" spans="1:61" ht="14.4" x14ac:dyDescent="0.3">
      <c r="A3321" s="2">
        <f>ROW()</f>
        <v>3321</v>
      </c>
      <c r="C3321" s="8">
        <f t="shared" ca="1" si="489"/>
        <v>16</v>
      </c>
      <c r="D3321" s="8">
        <f t="shared" ca="1" si="490"/>
        <v>6</v>
      </c>
      <c r="E3321" s="50">
        <f t="shared" ca="1" si="484"/>
        <v>0</v>
      </c>
      <c r="F3321" s="2" t="str">
        <f t="shared" ca="1" si="491"/>
        <v/>
      </c>
      <c r="BD3321" s="49">
        <f t="shared" ca="1" si="486"/>
        <v>815.5</v>
      </c>
      <c r="BE3321" s="3">
        <f t="shared" ca="1" si="485"/>
        <v>8.1500000000000003E-2</v>
      </c>
      <c r="BF3321" s="3">
        <f t="shared" ca="1" si="487"/>
        <v>-1.3950525282585462</v>
      </c>
      <c r="BG3321" s="9">
        <f t="shared" ca="1" si="488"/>
        <v>0</v>
      </c>
      <c r="BH3321" s="6">
        <f ca="1">IF(ISNUMBER('Descriptive Stats'!BF3321),'Descriptive Stats'!BF3321,#N/A)</f>
        <v>-1.3950525282585462</v>
      </c>
      <c r="BI3321" s="6">
        <f ca="1">IF(ISNUMBER('Descriptive Stats'!E3321),'Descriptive Stats'!E3321,#N/A)</f>
        <v>0</v>
      </c>
    </row>
    <row r="3322" spans="1:61" ht="14.4" x14ac:dyDescent="0.3">
      <c r="A3322" s="2">
        <f>ROW()</f>
        <v>3322</v>
      </c>
      <c r="C3322" s="8">
        <f t="shared" ca="1" si="489"/>
        <v>18</v>
      </c>
      <c r="D3322" s="8">
        <f t="shared" ca="1" si="490"/>
        <v>0</v>
      </c>
      <c r="E3322" s="50">
        <f t="shared" ca="1" si="484"/>
        <v>9</v>
      </c>
      <c r="F3322" s="2" t="str">
        <f t="shared" ca="1" si="491"/>
        <v/>
      </c>
      <c r="BD3322" s="49">
        <f t="shared" ca="1" si="486"/>
        <v>4819</v>
      </c>
      <c r="BE3322" s="3">
        <f t="shared" ca="1" si="485"/>
        <v>0.48185</v>
      </c>
      <c r="BF3322" s="3">
        <f t="shared" ca="1" si="487"/>
        <v>-4.5511009098988427E-2</v>
      </c>
      <c r="BG3322" s="9">
        <f t="shared" ca="1" si="488"/>
        <v>9</v>
      </c>
      <c r="BH3322" s="6">
        <f ca="1">IF(ISNUMBER('Descriptive Stats'!BF3322),'Descriptive Stats'!BF3322,#N/A)</f>
        <v>-4.5511009098988427E-2</v>
      </c>
      <c r="BI3322" s="6">
        <f ca="1">IF(ISNUMBER('Descriptive Stats'!E3322),'Descriptive Stats'!E3322,#N/A)</f>
        <v>9</v>
      </c>
    </row>
    <row r="3323" spans="1:61" ht="14.4" x14ac:dyDescent="0.3">
      <c r="A3323" s="2">
        <f>ROW()</f>
        <v>3323</v>
      </c>
      <c r="C3323" s="8">
        <f t="shared" ca="1" si="489"/>
        <v>23</v>
      </c>
      <c r="D3323" s="8">
        <f t="shared" ca="1" si="490"/>
        <v>9</v>
      </c>
      <c r="E3323" s="50">
        <f t="shared" ca="1" si="484"/>
        <v>0</v>
      </c>
      <c r="F3323" s="2" t="str">
        <f t="shared" ca="1" si="491"/>
        <v/>
      </c>
      <c r="BD3323" s="49">
        <f t="shared" ca="1" si="486"/>
        <v>815.5</v>
      </c>
      <c r="BE3323" s="3">
        <f t="shared" ca="1" si="485"/>
        <v>8.1500000000000003E-2</v>
      </c>
      <c r="BF3323" s="3">
        <f t="shared" ca="1" si="487"/>
        <v>-1.3950525282585462</v>
      </c>
      <c r="BG3323" s="9">
        <f t="shared" ca="1" si="488"/>
        <v>0</v>
      </c>
      <c r="BH3323" s="6">
        <f ca="1">IF(ISNUMBER('Descriptive Stats'!BF3323),'Descriptive Stats'!BF3323,#N/A)</f>
        <v>-1.3950525282585462</v>
      </c>
      <c r="BI3323" s="6">
        <f ca="1">IF(ISNUMBER('Descriptive Stats'!E3323),'Descriptive Stats'!E3323,#N/A)</f>
        <v>0</v>
      </c>
    </row>
    <row r="3324" spans="1:61" ht="14.4" x14ac:dyDescent="0.3">
      <c r="A3324" s="2">
        <f>ROW()</f>
        <v>3324</v>
      </c>
      <c r="C3324" s="8">
        <f t="shared" ca="1" si="489"/>
        <v>11</v>
      </c>
      <c r="D3324" s="8">
        <f t="shared" ca="1" si="490"/>
        <v>0</v>
      </c>
      <c r="E3324" s="50">
        <f t="shared" ca="1" si="484"/>
        <v>9</v>
      </c>
      <c r="F3324" s="2" t="str">
        <f t="shared" ca="1" si="491"/>
        <v/>
      </c>
      <c r="BD3324" s="49">
        <f t="shared" ca="1" si="486"/>
        <v>4819</v>
      </c>
      <c r="BE3324" s="3">
        <f t="shared" ca="1" si="485"/>
        <v>0.48185</v>
      </c>
      <c r="BF3324" s="3">
        <f t="shared" ca="1" si="487"/>
        <v>-4.5511009098988427E-2</v>
      </c>
      <c r="BG3324" s="9">
        <f t="shared" ca="1" si="488"/>
        <v>9</v>
      </c>
      <c r="BH3324" s="6">
        <f ca="1">IF(ISNUMBER('Descriptive Stats'!BF3324),'Descriptive Stats'!BF3324,#N/A)</f>
        <v>-4.5511009098988427E-2</v>
      </c>
      <c r="BI3324" s="6">
        <f ca="1">IF(ISNUMBER('Descriptive Stats'!E3324),'Descriptive Stats'!E3324,#N/A)</f>
        <v>9</v>
      </c>
    </row>
    <row r="3325" spans="1:61" ht="14.4" x14ac:dyDescent="0.3">
      <c r="A3325" s="2">
        <f>ROW()</f>
        <v>3325</v>
      </c>
      <c r="C3325" s="8">
        <f t="shared" ca="1" si="489"/>
        <v>23</v>
      </c>
      <c r="D3325" s="8">
        <f t="shared" ca="1" si="490"/>
        <v>9</v>
      </c>
      <c r="E3325" s="50">
        <f t="shared" ca="1" si="484"/>
        <v>6</v>
      </c>
      <c r="F3325" s="2" t="str">
        <f t="shared" ca="1" si="491"/>
        <v/>
      </c>
      <c r="BD3325" s="49">
        <f t="shared" ca="1" si="486"/>
        <v>3900</v>
      </c>
      <c r="BE3325" s="3">
        <f t="shared" ca="1" si="485"/>
        <v>0.38995000000000002</v>
      </c>
      <c r="BF3325" s="3">
        <f t="shared" ca="1" si="487"/>
        <v>-0.2794493539703507</v>
      </c>
      <c r="BG3325" s="9">
        <f t="shared" ca="1" si="488"/>
        <v>6</v>
      </c>
      <c r="BH3325" s="6">
        <f ca="1">IF(ISNUMBER('Descriptive Stats'!BF3325),'Descriptive Stats'!BF3325,#N/A)</f>
        <v>-0.2794493539703507</v>
      </c>
      <c r="BI3325" s="6">
        <f ca="1">IF(ISNUMBER('Descriptive Stats'!E3325),'Descriptive Stats'!E3325,#N/A)</f>
        <v>6</v>
      </c>
    </row>
    <row r="3326" spans="1:61" ht="14.4" x14ac:dyDescent="0.3">
      <c r="A3326" s="2">
        <f>ROW()</f>
        <v>3326</v>
      </c>
      <c r="C3326" s="8">
        <f t="shared" ca="1" si="489"/>
        <v>2</v>
      </c>
      <c r="D3326" s="8">
        <f t="shared" ca="1" si="490"/>
        <v>6</v>
      </c>
      <c r="E3326" s="50">
        <f t="shared" ca="1" si="484"/>
        <v>9</v>
      </c>
      <c r="F3326" s="2" t="str">
        <f t="shared" ca="1" si="491"/>
        <v/>
      </c>
      <c r="BD3326" s="49">
        <f t="shared" ca="1" si="486"/>
        <v>4819</v>
      </c>
      <c r="BE3326" s="3">
        <f t="shared" ca="1" si="485"/>
        <v>0.48185</v>
      </c>
      <c r="BF3326" s="3">
        <f t="shared" ca="1" si="487"/>
        <v>-4.5511009098988427E-2</v>
      </c>
      <c r="BG3326" s="9">
        <f t="shared" ca="1" si="488"/>
        <v>9</v>
      </c>
      <c r="BH3326" s="6">
        <f ca="1">IF(ISNUMBER('Descriptive Stats'!BF3326),'Descriptive Stats'!BF3326,#N/A)</f>
        <v>-4.5511009098988427E-2</v>
      </c>
      <c r="BI3326" s="6">
        <f ca="1">IF(ISNUMBER('Descriptive Stats'!E3326),'Descriptive Stats'!E3326,#N/A)</f>
        <v>9</v>
      </c>
    </row>
    <row r="3327" spans="1:61" ht="14.4" x14ac:dyDescent="0.3">
      <c r="A3327" s="2">
        <f>ROW()</f>
        <v>3327</v>
      </c>
      <c r="C3327" s="8">
        <f t="shared" ca="1" si="489"/>
        <v>23</v>
      </c>
      <c r="D3327" s="8">
        <f t="shared" ca="1" si="490"/>
        <v>9</v>
      </c>
      <c r="E3327" s="50">
        <f t="shared" ca="1" si="484"/>
        <v>0</v>
      </c>
      <c r="F3327" s="2" t="str">
        <f t="shared" ca="1" si="491"/>
        <v/>
      </c>
      <c r="BD3327" s="49">
        <f t="shared" ca="1" si="486"/>
        <v>815.5</v>
      </c>
      <c r="BE3327" s="3">
        <f t="shared" ca="1" si="485"/>
        <v>8.1500000000000003E-2</v>
      </c>
      <c r="BF3327" s="3">
        <f t="shared" ca="1" si="487"/>
        <v>-1.3950525282585462</v>
      </c>
      <c r="BG3327" s="9">
        <f t="shared" ca="1" si="488"/>
        <v>0</v>
      </c>
      <c r="BH3327" s="6">
        <f ca="1">IF(ISNUMBER('Descriptive Stats'!BF3327),'Descriptive Stats'!BF3327,#N/A)</f>
        <v>-1.3950525282585462</v>
      </c>
      <c r="BI3327" s="6">
        <f ca="1">IF(ISNUMBER('Descriptive Stats'!E3327),'Descriptive Stats'!E3327,#N/A)</f>
        <v>0</v>
      </c>
    </row>
    <row r="3328" spans="1:61" ht="14.4" x14ac:dyDescent="0.3">
      <c r="A3328" s="2">
        <f>ROW()</f>
        <v>3328</v>
      </c>
      <c r="C3328" s="8">
        <f t="shared" ca="1" si="489"/>
        <v>11</v>
      </c>
      <c r="D3328" s="8">
        <f t="shared" ca="1" si="490"/>
        <v>0</v>
      </c>
      <c r="E3328" s="50">
        <f t="shared" ca="1" si="484"/>
        <v>0</v>
      </c>
      <c r="F3328" s="2" t="str">
        <f t="shared" ca="1" si="491"/>
        <v/>
      </c>
      <c r="BD3328" s="49">
        <f t="shared" ca="1" si="486"/>
        <v>815.5</v>
      </c>
      <c r="BE3328" s="3">
        <f t="shared" ca="1" si="485"/>
        <v>8.1500000000000003E-2</v>
      </c>
      <c r="BF3328" s="3">
        <f t="shared" ca="1" si="487"/>
        <v>-1.3950525282585462</v>
      </c>
      <c r="BG3328" s="9">
        <f t="shared" ca="1" si="488"/>
        <v>0</v>
      </c>
      <c r="BH3328" s="6">
        <f ca="1">IF(ISNUMBER('Descriptive Stats'!BF3328),'Descriptive Stats'!BF3328,#N/A)</f>
        <v>-1.3950525282585462</v>
      </c>
      <c r="BI3328" s="6">
        <f ca="1">IF(ISNUMBER('Descriptive Stats'!E3328),'Descriptive Stats'!E3328,#N/A)</f>
        <v>0</v>
      </c>
    </row>
    <row r="3329" spans="1:61" ht="14.4" x14ac:dyDescent="0.3">
      <c r="A3329" s="2">
        <f>ROW()</f>
        <v>3329</v>
      </c>
      <c r="C3329" s="8">
        <f t="shared" ca="1" si="489"/>
        <v>15</v>
      </c>
      <c r="D3329" s="8">
        <f t="shared" ca="1" si="490"/>
        <v>0</v>
      </c>
      <c r="E3329" s="50">
        <f t="shared" ca="1" si="484"/>
        <v>6</v>
      </c>
      <c r="F3329" s="2" t="str">
        <f t="shared" ca="1" si="491"/>
        <v/>
      </c>
      <c r="BD3329" s="49">
        <f t="shared" ca="1" si="486"/>
        <v>3900</v>
      </c>
      <c r="BE3329" s="3">
        <f t="shared" ca="1" si="485"/>
        <v>0.38995000000000002</v>
      </c>
      <c r="BF3329" s="3">
        <f t="shared" ca="1" si="487"/>
        <v>-0.2794493539703507</v>
      </c>
      <c r="BG3329" s="9">
        <f t="shared" ca="1" si="488"/>
        <v>6</v>
      </c>
      <c r="BH3329" s="6">
        <f ca="1">IF(ISNUMBER('Descriptive Stats'!BF3329),'Descriptive Stats'!BF3329,#N/A)</f>
        <v>-0.2794493539703507</v>
      </c>
      <c r="BI3329" s="6">
        <f ca="1">IF(ISNUMBER('Descriptive Stats'!E3329),'Descriptive Stats'!E3329,#N/A)</f>
        <v>6</v>
      </c>
    </row>
    <row r="3330" spans="1:61" ht="14.4" x14ac:dyDescent="0.3">
      <c r="A3330" s="2">
        <f>ROW()</f>
        <v>3330</v>
      </c>
      <c r="C3330" s="8">
        <f t="shared" ca="1" si="489"/>
        <v>16</v>
      </c>
      <c r="D3330" s="8">
        <f t="shared" ca="1" si="490"/>
        <v>6</v>
      </c>
      <c r="E3330" s="50">
        <f t="shared" ca="1" si="484"/>
        <v>6</v>
      </c>
      <c r="F3330" s="2" t="str">
        <f t="shared" ca="1" si="491"/>
        <v/>
      </c>
      <c r="BD3330" s="49">
        <f t="shared" ca="1" si="486"/>
        <v>3900</v>
      </c>
      <c r="BE3330" s="3">
        <f t="shared" ca="1" si="485"/>
        <v>0.38995000000000002</v>
      </c>
      <c r="BF3330" s="3">
        <f t="shared" ca="1" si="487"/>
        <v>-0.2794493539703507</v>
      </c>
      <c r="BG3330" s="9">
        <f t="shared" ca="1" si="488"/>
        <v>6</v>
      </c>
      <c r="BH3330" s="6">
        <f ca="1">IF(ISNUMBER('Descriptive Stats'!BF3330),'Descriptive Stats'!BF3330,#N/A)</f>
        <v>-0.2794493539703507</v>
      </c>
      <c r="BI3330" s="6">
        <f ca="1">IF(ISNUMBER('Descriptive Stats'!E3330),'Descriptive Stats'!E3330,#N/A)</f>
        <v>6</v>
      </c>
    </row>
    <row r="3331" spans="1:61" ht="14.4" x14ac:dyDescent="0.3">
      <c r="A3331" s="2">
        <f>ROW()</f>
        <v>3331</v>
      </c>
      <c r="C3331" s="8">
        <f t="shared" ca="1" si="489"/>
        <v>2</v>
      </c>
      <c r="D3331" s="8">
        <f t="shared" ca="1" si="490"/>
        <v>6</v>
      </c>
      <c r="E3331" s="50">
        <f t="shared" ref="E3331:E3394" ca="1" si="492">IF(0=MOD(ROW(),$J$1),AVERAGE(OFFSET($D$2,ROW()-$J$1,0,$J$1,1)),"")</f>
        <v>0</v>
      </c>
      <c r="F3331" s="2" t="str">
        <f t="shared" ca="1" si="491"/>
        <v/>
      </c>
      <c r="BD3331" s="49">
        <f t="shared" ca="1" si="486"/>
        <v>815.5</v>
      </c>
      <c r="BE3331" s="3">
        <f t="shared" ca="1" si="485"/>
        <v>8.1500000000000003E-2</v>
      </c>
      <c r="BF3331" s="3">
        <f t="shared" ca="1" si="487"/>
        <v>-1.3950525282585462</v>
      </c>
      <c r="BG3331" s="9">
        <f t="shared" ca="1" si="488"/>
        <v>0</v>
      </c>
      <c r="BH3331" s="6">
        <f ca="1">IF(ISNUMBER('Descriptive Stats'!BF3331),'Descriptive Stats'!BF3331,#N/A)</f>
        <v>-1.3950525282585462</v>
      </c>
      <c r="BI3331" s="6">
        <f ca="1">IF(ISNUMBER('Descriptive Stats'!E3331),'Descriptive Stats'!E3331,#N/A)</f>
        <v>0</v>
      </c>
    </row>
    <row r="3332" spans="1:61" ht="14.4" x14ac:dyDescent="0.3">
      <c r="A3332" s="2">
        <f>ROW()</f>
        <v>3332</v>
      </c>
      <c r="C3332" s="8">
        <f t="shared" ca="1" si="489"/>
        <v>22</v>
      </c>
      <c r="D3332" s="8">
        <f t="shared" ca="1" si="490"/>
        <v>0</v>
      </c>
      <c r="E3332" s="50">
        <f t="shared" ca="1" si="492"/>
        <v>1</v>
      </c>
      <c r="F3332" s="2" t="str">
        <f t="shared" ca="1" si="491"/>
        <v/>
      </c>
      <c r="BD3332" s="49">
        <f t="shared" ca="1" si="486"/>
        <v>1871</v>
      </c>
      <c r="BE3332" s="3">
        <f t="shared" ca="1" si="485"/>
        <v>0.18704999999999999</v>
      </c>
      <c r="BF3332" s="3">
        <f t="shared" ca="1" si="487"/>
        <v>-0.88881967520906158</v>
      </c>
      <c r="BG3332" s="9">
        <f t="shared" ca="1" si="488"/>
        <v>1</v>
      </c>
      <c r="BH3332" s="6">
        <f ca="1">IF(ISNUMBER('Descriptive Stats'!BF3332),'Descriptive Stats'!BF3332,#N/A)</f>
        <v>-0.88881967520906158</v>
      </c>
      <c r="BI3332" s="6">
        <f ca="1">IF(ISNUMBER('Descriptive Stats'!E3332),'Descriptive Stats'!E3332,#N/A)</f>
        <v>1</v>
      </c>
    </row>
    <row r="3333" spans="1:61" ht="14.4" x14ac:dyDescent="0.3">
      <c r="A3333" s="2">
        <f>ROW()</f>
        <v>3333</v>
      </c>
      <c r="C3333" s="8">
        <f t="shared" ca="1" si="489"/>
        <v>12</v>
      </c>
      <c r="D3333" s="8">
        <f t="shared" ca="1" si="490"/>
        <v>1</v>
      </c>
      <c r="E3333" s="50">
        <f t="shared" ca="1" si="492"/>
        <v>0</v>
      </c>
      <c r="F3333" s="2" t="str">
        <f t="shared" ca="1" si="491"/>
        <v/>
      </c>
      <c r="BD3333" s="49">
        <f t="shared" ca="1" si="486"/>
        <v>815.5</v>
      </c>
      <c r="BE3333" s="3">
        <f t="shared" ca="1" si="485"/>
        <v>8.1500000000000003E-2</v>
      </c>
      <c r="BF3333" s="3">
        <f t="shared" ca="1" si="487"/>
        <v>-1.3950525282585462</v>
      </c>
      <c r="BG3333" s="9">
        <f t="shared" ca="1" si="488"/>
        <v>0</v>
      </c>
      <c r="BH3333" s="6">
        <f ca="1">IF(ISNUMBER('Descriptive Stats'!BF3333),'Descriptive Stats'!BF3333,#N/A)</f>
        <v>-1.3950525282585462</v>
      </c>
      <c r="BI3333" s="6">
        <f ca="1">IF(ISNUMBER('Descriptive Stats'!E3333),'Descriptive Stats'!E3333,#N/A)</f>
        <v>0</v>
      </c>
    </row>
    <row r="3334" spans="1:61" ht="14.4" x14ac:dyDescent="0.3">
      <c r="A3334" s="2">
        <f>ROW()</f>
        <v>3334</v>
      </c>
      <c r="C3334" s="8">
        <f t="shared" ca="1" si="489"/>
        <v>11</v>
      </c>
      <c r="D3334" s="8">
        <f t="shared" ca="1" si="490"/>
        <v>0</v>
      </c>
      <c r="E3334" s="50">
        <f t="shared" ca="1" si="492"/>
        <v>0</v>
      </c>
      <c r="F3334" s="2" t="str">
        <f t="shared" ca="1" si="491"/>
        <v/>
      </c>
      <c r="BD3334" s="49">
        <f t="shared" ca="1" si="486"/>
        <v>815.5</v>
      </c>
      <c r="BE3334" s="3">
        <f t="shared" ca="1" si="485"/>
        <v>8.1500000000000003E-2</v>
      </c>
      <c r="BF3334" s="3">
        <f t="shared" ca="1" si="487"/>
        <v>-1.3950525282585462</v>
      </c>
      <c r="BG3334" s="9">
        <f t="shared" ca="1" si="488"/>
        <v>0</v>
      </c>
      <c r="BH3334" s="6">
        <f ca="1">IF(ISNUMBER('Descriptive Stats'!BF3334),'Descriptive Stats'!BF3334,#N/A)</f>
        <v>-1.3950525282585462</v>
      </c>
      <c r="BI3334" s="6">
        <f ca="1">IF(ISNUMBER('Descriptive Stats'!E3334),'Descriptive Stats'!E3334,#N/A)</f>
        <v>0</v>
      </c>
    </row>
    <row r="3335" spans="1:61" ht="14.4" x14ac:dyDescent="0.3">
      <c r="A3335" s="2">
        <f>ROW()</f>
        <v>3335</v>
      </c>
      <c r="C3335" s="8">
        <f t="shared" ca="1" si="489"/>
        <v>22</v>
      </c>
      <c r="D3335" s="8">
        <f t="shared" ca="1" si="490"/>
        <v>0</v>
      </c>
      <c r="E3335" s="50">
        <f t="shared" ca="1" si="492"/>
        <v>3</v>
      </c>
      <c r="F3335" s="2" t="str">
        <f t="shared" ca="1" si="491"/>
        <v/>
      </c>
      <c r="BD3335" s="49">
        <f t="shared" ca="1" si="486"/>
        <v>3200</v>
      </c>
      <c r="BE3335" s="3">
        <f t="shared" ref="BE3335:BE3398" ca="1" si="493">IF(ISNUMBER(BD3335),(BD3335-0.5)/$BK$4,"")</f>
        <v>0.31995000000000001</v>
      </c>
      <c r="BF3335" s="3">
        <f t="shared" ca="1" si="487"/>
        <v>-0.46783862043457014</v>
      </c>
      <c r="BG3335" s="9">
        <f t="shared" ca="1" si="488"/>
        <v>3</v>
      </c>
      <c r="BH3335" s="6">
        <f ca="1">IF(ISNUMBER('Descriptive Stats'!BF3335),'Descriptive Stats'!BF3335,#N/A)</f>
        <v>-0.46783862043457014</v>
      </c>
      <c r="BI3335" s="6">
        <f ca="1">IF(ISNUMBER('Descriptive Stats'!E3335),'Descriptive Stats'!E3335,#N/A)</f>
        <v>3</v>
      </c>
    </row>
    <row r="3336" spans="1:61" ht="14.4" x14ac:dyDescent="0.3">
      <c r="A3336" s="2">
        <f>ROW()</f>
        <v>3336</v>
      </c>
      <c r="C3336" s="8">
        <f t="shared" ca="1" si="489"/>
        <v>10</v>
      </c>
      <c r="D3336" s="8">
        <f t="shared" ca="1" si="490"/>
        <v>3</v>
      </c>
      <c r="E3336" s="50">
        <f t="shared" ca="1" si="492"/>
        <v>1</v>
      </c>
      <c r="F3336" s="2" t="str">
        <f t="shared" ca="1" si="491"/>
        <v/>
      </c>
      <c r="BD3336" s="49">
        <f t="shared" ref="BD3336:BD3399" ca="1" si="494">IF(ISNUMBER(BG3336),_xlfn.RANK.AVG(BG3336,$BG$2:$BG$5414,1),"")</f>
        <v>1871</v>
      </c>
      <c r="BE3336" s="3">
        <f t="shared" ca="1" si="493"/>
        <v>0.18704999999999999</v>
      </c>
      <c r="BF3336" s="3">
        <f t="shared" ca="1" si="487"/>
        <v>-0.88881967520906158</v>
      </c>
      <c r="BG3336" s="9">
        <f t="shared" ca="1" si="488"/>
        <v>1</v>
      </c>
      <c r="BH3336" s="6">
        <f ca="1">IF(ISNUMBER('Descriptive Stats'!BF3336),'Descriptive Stats'!BF3336,#N/A)</f>
        <v>-0.88881967520906158</v>
      </c>
      <c r="BI3336" s="6">
        <f ca="1">IF(ISNUMBER('Descriptive Stats'!E3336),'Descriptive Stats'!E3336,#N/A)</f>
        <v>1</v>
      </c>
    </row>
    <row r="3337" spans="1:61" ht="14.4" x14ac:dyDescent="0.3">
      <c r="A3337" s="2">
        <f>ROW()</f>
        <v>3337</v>
      </c>
      <c r="C3337" s="8">
        <f t="shared" ca="1" si="489"/>
        <v>8</v>
      </c>
      <c r="D3337" s="8">
        <f t="shared" ca="1" si="490"/>
        <v>1</v>
      </c>
      <c r="E3337" s="50">
        <f t="shared" ca="1" si="492"/>
        <v>3</v>
      </c>
      <c r="F3337" s="2" t="str">
        <f t="shared" ca="1" si="491"/>
        <v/>
      </c>
      <c r="BD3337" s="49">
        <f t="shared" ca="1" si="494"/>
        <v>3200</v>
      </c>
      <c r="BE3337" s="3">
        <f t="shared" ca="1" si="493"/>
        <v>0.31995000000000001</v>
      </c>
      <c r="BF3337" s="3">
        <f t="shared" ref="BF3337:BF3400" ca="1" si="495">IF(ISNUMBER(BE3337),_xlfn.NORM.INV(BE3337,0,1),"")</f>
        <v>-0.46783862043457014</v>
      </c>
      <c r="BG3337" s="9">
        <f t="shared" ref="BG3337:BG3400" ca="1" si="496">IF(ISNUMBER(E3337),E3337,"")</f>
        <v>3</v>
      </c>
      <c r="BH3337" s="6">
        <f ca="1">IF(ISNUMBER('Descriptive Stats'!BF3337),'Descriptive Stats'!BF3337,#N/A)</f>
        <v>-0.46783862043457014</v>
      </c>
      <c r="BI3337" s="6">
        <f ca="1">IF(ISNUMBER('Descriptive Stats'!E3337),'Descriptive Stats'!E3337,#N/A)</f>
        <v>3</v>
      </c>
    </row>
    <row r="3338" spans="1:61" ht="14.4" x14ac:dyDescent="0.3">
      <c r="A3338" s="2">
        <f>ROW()</f>
        <v>3338</v>
      </c>
      <c r="C3338" s="8">
        <f t="shared" ca="1" si="489"/>
        <v>10</v>
      </c>
      <c r="D3338" s="8">
        <f t="shared" ca="1" si="490"/>
        <v>3</v>
      </c>
      <c r="E3338" s="50">
        <f t="shared" ca="1" si="492"/>
        <v>2</v>
      </c>
      <c r="F3338" s="2" t="str">
        <f t="shared" ca="1" si="491"/>
        <v/>
      </c>
      <c r="BD3338" s="49">
        <f t="shared" ca="1" si="494"/>
        <v>2595</v>
      </c>
      <c r="BE3338" s="3">
        <f t="shared" ca="1" si="493"/>
        <v>0.25945000000000001</v>
      </c>
      <c r="BF3338" s="3">
        <f t="shared" ca="1" si="495"/>
        <v>-0.6450419512753276</v>
      </c>
      <c r="BG3338" s="9">
        <f t="shared" ca="1" si="496"/>
        <v>2</v>
      </c>
      <c r="BH3338" s="6">
        <f ca="1">IF(ISNUMBER('Descriptive Stats'!BF3338),'Descriptive Stats'!BF3338,#N/A)</f>
        <v>-0.6450419512753276</v>
      </c>
      <c r="BI3338" s="6">
        <f ca="1">IF(ISNUMBER('Descriptive Stats'!E3338),'Descriptive Stats'!E3338,#N/A)</f>
        <v>2</v>
      </c>
    </row>
    <row r="3339" spans="1:61" ht="14.4" x14ac:dyDescent="0.3">
      <c r="A3339" s="2">
        <f>ROW()</f>
        <v>3339</v>
      </c>
      <c r="C3339" s="8">
        <f t="shared" ca="1" si="489"/>
        <v>21</v>
      </c>
      <c r="D3339" s="8">
        <f t="shared" ca="1" si="490"/>
        <v>2</v>
      </c>
      <c r="E3339" s="50">
        <f t="shared" ca="1" si="492"/>
        <v>0</v>
      </c>
      <c r="F3339" s="2" t="str">
        <f t="shared" ca="1" si="491"/>
        <v/>
      </c>
      <c r="BD3339" s="49">
        <f t="shared" ca="1" si="494"/>
        <v>815.5</v>
      </c>
      <c r="BE3339" s="3">
        <f t="shared" ca="1" si="493"/>
        <v>8.1500000000000003E-2</v>
      </c>
      <c r="BF3339" s="3">
        <f t="shared" ca="1" si="495"/>
        <v>-1.3950525282585462</v>
      </c>
      <c r="BG3339" s="9">
        <f t="shared" ca="1" si="496"/>
        <v>0</v>
      </c>
      <c r="BH3339" s="6">
        <f ca="1">IF(ISNUMBER('Descriptive Stats'!BF3339),'Descriptive Stats'!BF3339,#N/A)</f>
        <v>-1.3950525282585462</v>
      </c>
      <c r="BI3339" s="6">
        <f ca="1">IF(ISNUMBER('Descriptive Stats'!E3339),'Descriptive Stats'!E3339,#N/A)</f>
        <v>0</v>
      </c>
    </row>
    <row r="3340" spans="1:61" ht="14.4" x14ac:dyDescent="0.3">
      <c r="A3340" s="2">
        <f>ROW()</f>
        <v>3340</v>
      </c>
      <c r="C3340" s="8">
        <f t="shared" ca="1" si="489"/>
        <v>18</v>
      </c>
      <c r="D3340" s="8">
        <f t="shared" ca="1" si="490"/>
        <v>0</v>
      </c>
      <c r="E3340" s="50">
        <f t="shared" ca="1" si="492"/>
        <v>19</v>
      </c>
      <c r="F3340" s="2" t="str">
        <f t="shared" ca="1" si="491"/>
        <v>X</v>
      </c>
      <c r="BD3340" s="49">
        <f t="shared" ca="1" si="494"/>
        <v>5294</v>
      </c>
      <c r="BE3340" s="3">
        <f t="shared" ca="1" si="493"/>
        <v>0.52934999999999999</v>
      </c>
      <c r="BF3340" s="3">
        <f t="shared" ca="1" si="495"/>
        <v>7.3636031452008061E-2</v>
      </c>
      <c r="BG3340" s="9">
        <f t="shared" ca="1" si="496"/>
        <v>19</v>
      </c>
      <c r="BH3340" s="6">
        <f ca="1">IF(ISNUMBER('Descriptive Stats'!BF3340),'Descriptive Stats'!BF3340,#N/A)</f>
        <v>7.3636031452008061E-2</v>
      </c>
      <c r="BI3340" s="6">
        <f ca="1">IF(ISNUMBER('Descriptive Stats'!E3340),'Descriptive Stats'!E3340,#N/A)</f>
        <v>19</v>
      </c>
    </row>
    <row r="3341" spans="1:61" ht="14.4" x14ac:dyDescent="0.3">
      <c r="A3341" s="2">
        <f>ROW()</f>
        <v>3341</v>
      </c>
      <c r="C3341" s="8">
        <f t="shared" ca="1" si="489"/>
        <v>7</v>
      </c>
      <c r="D3341" s="8">
        <f t="shared" ca="1" si="490"/>
        <v>19</v>
      </c>
      <c r="E3341" s="50">
        <f t="shared" ca="1" si="492"/>
        <v>0</v>
      </c>
      <c r="F3341" s="2" t="str">
        <f t="shared" ca="1" si="491"/>
        <v/>
      </c>
      <c r="BD3341" s="49">
        <f t="shared" ca="1" si="494"/>
        <v>815.5</v>
      </c>
      <c r="BE3341" s="3">
        <f t="shared" ca="1" si="493"/>
        <v>8.1500000000000003E-2</v>
      </c>
      <c r="BF3341" s="3">
        <f t="shared" ca="1" si="495"/>
        <v>-1.3950525282585462</v>
      </c>
      <c r="BG3341" s="9">
        <f t="shared" ca="1" si="496"/>
        <v>0</v>
      </c>
      <c r="BH3341" s="6">
        <f ca="1">IF(ISNUMBER('Descriptive Stats'!BF3341),'Descriptive Stats'!BF3341,#N/A)</f>
        <v>-1.3950525282585462</v>
      </c>
      <c r="BI3341" s="6">
        <f ca="1">IF(ISNUMBER('Descriptive Stats'!E3341),'Descriptive Stats'!E3341,#N/A)</f>
        <v>0</v>
      </c>
    </row>
    <row r="3342" spans="1:61" ht="14.4" x14ac:dyDescent="0.3">
      <c r="A3342" s="2">
        <f>ROW()</f>
        <v>3342</v>
      </c>
      <c r="C3342" s="8">
        <f t="shared" ca="1" si="489"/>
        <v>4</v>
      </c>
      <c r="D3342" s="8">
        <f t="shared" ca="1" si="490"/>
        <v>0</v>
      </c>
      <c r="E3342" s="50">
        <f t="shared" ca="1" si="492"/>
        <v>0</v>
      </c>
      <c r="F3342" s="2" t="str">
        <f t="shared" ca="1" si="491"/>
        <v/>
      </c>
      <c r="BD3342" s="49">
        <f t="shared" ca="1" si="494"/>
        <v>815.5</v>
      </c>
      <c r="BE3342" s="3">
        <f t="shared" ca="1" si="493"/>
        <v>8.1500000000000003E-2</v>
      </c>
      <c r="BF3342" s="3">
        <f t="shared" ca="1" si="495"/>
        <v>-1.3950525282585462</v>
      </c>
      <c r="BG3342" s="9">
        <f t="shared" ca="1" si="496"/>
        <v>0</v>
      </c>
      <c r="BH3342" s="6">
        <f ca="1">IF(ISNUMBER('Descriptive Stats'!BF3342),'Descriptive Stats'!BF3342,#N/A)</f>
        <v>-1.3950525282585462</v>
      </c>
      <c r="BI3342" s="6">
        <f ca="1">IF(ISNUMBER('Descriptive Stats'!E3342),'Descriptive Stats'!E3342,#N/A)</f>
        <v>0</v>
      </c>
    </row>
    <row r="3343" spans="1:61" ht="14.4" x14ac:dyDescent="0.3">
      <c r="A3343" s="2">
        <f>ROW()</f>
        <v>3343</v>
      </c>
      <c r="C3343" s="8">
        <f t="shared" ca="1" si="489"/>
        <v>20</v>
      </c>
      <c r="D3343" s="8">
        <f t="shared" ca="1" si="490"/>
        <v>0</v>
      </c>
      <c r="E3343" s="50">
        <f t="shared" ca="1" si="492"/>
        <v>7</v>
      </c>
      <c r="F3343" s="2" t="str">
        <f t="shared" ca="1" si="491"/>
        <v/>
      </c>
      <c r="BD3343" s="49">
        <f t="shared" ca="1" si="494"/>
        <v>4473.5</v>
      </c>
      <c r="BE3343" s="3">
        <f t="shared" ca="1" si="493"/>
        <v>0.44729999999999998</v>
      </c>
      <c r="BF3343" s="3">
        <f t="shared" ca="1" si="495"/>
        <v>-0.13248586824472414</v>
      </c>
      <c r="BG3343" s="9">
        <f t="shared" ca="1" si="496"/>
        <v>7</v>
      </c>
      <c r="BH3343" s="6">
        <f ca="1">IF(ISNUMBER('Descriptive Stats'!BF3343),'Descriptive Stats'!BF3343,#N/A)</f>
        <v>-0.13248586824472414</v>
      </c>
      <c r="BI3343" s="6">
        <f ca="1">IF(ISNUMBER('Descriptive Stats'!E3343),'Descriptive Stats'!E3343,#N/A)</f>
        <v>7</v>
      </c>
    </row>
    <row r="3344" spans="1:61" ht="14.4" x14ac:dyDescent="0.3">
      <c r="A3344" s="2">
        <f>ROW()</f>
        <v>3344</v>
      </c>
      <c r="C3344" s="8">
        <f t="shared" ca="1" si="489"/>
        <v>6</v>
      </c>
      <c r="D3344" s="8">
        <f t="shared" ca="1" si="490"/>
        <v>7</v>
      </c>
      <c r="E3344" s="50">
        <f t="shared" ca="1" si="492"/>
        <v>1</v>
      </c>
      <c r="F3344" s="2" t="str">
        <f t="shared" ca="1" si="491"/>
        <v/>
      </c>
      <c r="BD3344" s="49">
        <f t="shared" ca="1" si="494"/>
        <v>1871</v>
      </c>
      <c r="BE3344" s="3">
        <f t="shared" ca="1" si="493"/>
        <v>0.18704999999999999</v>
      </c>
      <c r="BF3344" s="3">
        <f t="shared" ca="1" si="495"/>
        <v>-0.88881967520906158</v>
      </c>
      <c r="BG3344" s="9">
        <f t="shared" ca="1" si="496"/>
        <v>1</v>
      </c>
      <c r="BH3344" s="6">
        <f ca="1">IF(ISNUMBER('Descriptive Stats'!BF3344),'Descriptive Stats'!BF3344,#N/A)</f>
        <v>-0.88881967520906158</v>
      </c>
      <c r="BI3344" s="6">
        <f ca="1">IF(ISNUMBER('Descriptive Stats'!E3344),'Descriptive Stats'!E3344,#N/A)</f>
        <v>1</v>
      </c>
    </row>
    <row r="3345" spans="1:61" ht="14.4" x14ac:dyDescent="0.3">
      <c r="A3345" s="2">
        <f>ROW()</f>
        <v>3345</v>
      </c>
      <c r="C3345" s="8">
        <f t="shared" ref="C3345:C3408" ca="1" si="497">RANDBETWEEN(2,COUNT(B:B))</f>
        <v>12</v>
      </c>
      <c r="D3345" s="8">
        <f t="shared" ref="D3345:D3408" ca="1" si="498">VLOOKUP(C3345,A:B,2,TRUE)</f>
        <v>1</v>
      </c>
      <c r="E3345" s="50">
        <f t="shared" ca="1" si="492"/>
        <v>2</v>
      </c>
      <c r="F3345" s="2" t="str">
        <f t="shared" ref="F3345:F3408" ca="1" si="499">IF(ISNUMBER(E3345),IF(OR(E3345&lt;$K$16,E3345&gt;$K$14),"X",""),"")</f>
        <v/>
      </c>
      <c r="BD3345" s="49">
        <f t="shared" ca="1" si="494"/>
        <v>2595</v>
      </c>
      <c r="BE3345" s="3">
        <f t="shared" ca="1" si="493"/>
        <v>0.25945000000000001</v>
      </c>
      <c r="BF3345" s="3">
        <f t="shared" ca="1" si="495"/>
        <v>-0.6450419512753276</v>
      </c>
      <c r="BG3345" s="9">
        <f t="shared" ca="1" si="496"/>
        <v>2</v>
      </c>
      <c r="BH3345" s="6">
        <f ca="1">IF(ISNUMBER('Descriptive Stats'!BF3345),'Descriptive Stats'!BF3345,#N/A)</f>
        <v>-0.6450419512753276</v>
      </c>
      <c r="BI3345" s="6">
        <f ca="1">IF(ISNUMBER('Descriptive Stats'!E3345),'Descriptive Stats'!E3345,#N/A)</f>
        <v>2</v>
      </c>
    </row>
    <row r="3346" spans="1:61" ht="14.4" x14ac:dyDescent="0.3">
      <c r="A3346" s="2">
        <f>ROW()</f>
        <v>3346</v>
      </c>
      <c r="C3346" s="8">
        <f t="shared" ca="1" si="497"/>
        <v>9</v>
      </c>
      <c r="D3346" s="8">
        <f t="shared" ca="1" si="498"/>
        <v>2</v>
      </c>
      <c r="E3346" s="50">
        <f t="shared" ca="1" si="492"/>
        <v>0</v>
      </c>
      <c r="F3346" s="2" t="str">
        <f t="shared" ca="1" si="499"/>
        <v/>
      </c>
      <c r="BD3346" s="49">
        <f t="shared" ca="1" si="494"/>
        <v>815.5</v>
      </c>
      <c r="BE3346" s="3">
        <f t="shared" ca="1" si="493"/>
        <v>8.1500000000000003E-2</v>
      </c>
      <c r="BF3346" s="3">
        <f t="shared" ca="1" si="495"/>
        <v>-1.3950525282585462</v>
      </c>
      <c r="BG3346" s="9">
        <f t="shared" ca="1" si="496"/>
        <v>0</v>
      </c>
      <c r="BH3346" s="6">
        <f ca="1">IF(ISNUMBER('Descriptive Stats'!BF3346),'Descriptive Stats'!BF3346,#N/A)</f>
        <v>-1.3950525282585462</v>
      </c>
      <c r="BI3346" s="6">
        <f ca="1">IF(ISNUMBER('Descriptive Stats'!E3346),'Descriptive Stats'!E3346,#N/A)</f>
        <v>0</v>
      </c>
    </row>
    <row r="3347" spans="1:61" ht="14.4" x14ac:dyDescent="0.3">
      <c r="A3347" s="2">
        <f>ROW()</f>
        <v>3347</v>
      </c>
      <c r="C3347" s="8">
        <f t="shared" ca="1" si="497"/>
        <v>4</v>
      </c>
      <c r="D3347" s="8">
        <f t="shared" ca="1" si="498"/>
        <v>0</v>
      </c>
      <c r="E3347" s="50">
        <f t="shared" ca="1" si="492"/>
        <v>15</v>
      </c>
      <c r="F3347" s="2" t="str">
        <f t="shared" ca="1" si="499"/>
        <v/>
      </c>
      <c r="BD3347" s="49">
        <f t="shared" ca="1" si="494"/>
        <v>5051.5</v>
      </c>
      <c r="BE3347" s="3">
        <f t="shared" ca="1" si="493"/>
        <v>0.50509999999999999</v>
      </c>
      <c r="BF3347" s="3">
        <f t="shared" ca="1" si="495"/>
        <v>1.2784152420787677E-2</v>
      </c>
      <c r="BG3347" s="9">
        <f t="shared" ca="1" si="496"/>
        <v>15</v>
      </c>
      <c r="BH3347" s="6">
        <f ca="1">IF(ISNUMBER('Descriptive Stats'!BF3347),'Descriptive Stats'!BF3347,#N/A)</f>
        <v>1.2784152420787677E-2</v>
      </c>
      <c r="BI3347" s="6">
        <f ca="1">IF(ISNUMBER('Descriptive Stats'!E3347),'Descriptive Stats'!E3347,#N/A)</f>
        <v>15</v>
      </c>
    </row>
    <row r="3348" spans="1:61" ht="14.4" x14ac:dyDescent="0.3">
      <c r="A3348" s="2">
        <f>ROW()</f>
        <v>3348</v>
      </c>
      <c r="C3348" s="8">
        <f t="shared" ca="1" si="497"/>
        <v>24</v>
      </c>
      <c r="D3348" s="8">
        <f t="shared" ca="1" si="498"/>
        <v>15</v>
      </c>
      <c r="E3348" s="50">
        <f t="shared" ca="1" si="492"/>
        <v>9</v>
      </c>
      <c r="F3348" s="2" t="str">
        <f t="shared" ca="1" si="499"/>
        <v/>
      </c>
      <c r="BD3348" s="49">
        <f t="shared" ca="1" si="494"/>
        <v>4819</v>
      </c>
      <c r="BE3348" s="3">
        <f t="shared" ca="1" si="493"/>
        <v>0.48185</v>
      </c>
      <c r="BF3348" s="3">
        <f t="shared" ca="1" si="495"/>
        <v>-4.5511009098988427E-2</v>
      </c>
      <c r="BG3348" s="9">
        <f t="shared" ca="1" si="496"/>
        <v>9</v>
      </c>
      <c r="BH3348" s="6">
        <f ca="1">IF(ISNUMBER('Descriptive Stats'!BF3348),'Descriptive Stats'!BF3348,#N/A)</f>
        <v>-4.5511009098988427E-2</v>
      </c>
      <c r="BI3348" s="6">
        <f ca="1">IF(ISNUMBER('Descriptive Stats'!E3348),'Descriptive Stats'!E3348,#N/A)</f>
        <v>9</v>
      </c>
    </row>
    <row r="3349" spans="1:61" ht="14.4" x14ac:dyDescent="0.3">
      <c r="A3349" s="2">
        <f>ROW()</f>
        <v>3349</v>
      </c>
      <c r="C3349" s="8">
        <f t="shared" ca="1" si="497"/>
        <v>23</v>
      </c>
      <c r="D3349" s="8">
        <f t="shared" ca="1" si="498"/>
        <v>9</v>
      </c>
      <c r="E3349" s="50">
        <f t="shared" ca="1" si="492"/>
        <v>7</v>
      </c>
      <c r="F3349" s="2" t="str">
        <f t="shared" ca="1" si="499"/>
        <v/>
      </c>
      <c r="BD3349" s="49">
        <f t="shared" ca="1" si="494"/>
        <v>4473.5</v>
      </c>
      <c r="BE3349" s="3">
        <f t="shared" ca="1" si="493"/>
        <v>0.44729999999999998</v>
      </c>
      <c r="BF3349" s="3">
        <f t="shared" ca="1" si="495"/>
        <v>-0.13248586824472414</v>
      </c>
      <c r="BG3349" s="9">
        <f t="shared" ca="1" si="496"/>
        <v>7</v>
      </c>
      <c r="BH3349" s="6">
        <f ca="1">IF(ISNUMBER('Descriptive Stats'!BF3349),'Descriptive Stats'!BF3349,#N/A)</f>
        <v>-0.13248586824472414</v>
      </c>
      <c r="BI3349" s="6">
        <f ca="1">IF(ISNUMBER('Descriptive Stats'!E3349),'Descriptive Stats'!E3349,#N/A)</f>
        <v>7</v>
      </c>
    </row>
    <row r="3350" spans="1:61" ht="14.4" x14ac:dyDescent="0.3">
      <c r="A3350" s="2">
        <f>ROW()</f>
        <v>3350</v>
      </c>
      <c r="C3350" s="8">
        <f t="shared" ca="1" si="497"/>
        <v>6</v>
      </c>
      <c r="D3350" s="8">
        <f t="shared" ca="1" si="498"/>
        <v>7</v>
      </c>
      <c r="E3350" s="50">
        <f t="shared" ca="1" si="492"/>
        <v>7</v>
      </c>
      <c r="F3350" s="2" t="str">
        <f t="shared" ca="1" si="499"/>
        <v/>
      </c>
      <c r="BD3350" s="49">
        <f t="shared" ca="1" si="494"/>
        <v>4473.5</v>
      </c>
      <c r="BE3350" s="3">
        <f t="shared" ca="1" si="493"/>
        <v>0.44729999999999998</v>
      </c>
      <c r="BF3350" s="3">
        <f t="shared" ca="1" si="495"/>
        <v>-0.13248586824472414</v>
      </c>
      <c r="BG3350" s="9">
        <f t="shared" ca="1" si="496"/>
        <v>7</v>
      </c>
      <c r="BH3350" s="6">
        <f ca="1">IF(ISNUMBER('Descriptive Stats'!BF3350),'Descriptive Stats'!BF3350,#N/A)</f>
        <v>-0.13248586824472414</v>
      </c>
      <c r="BI3350" s="6">
        <f ca="1">IF(ISNUMBER('Descriptive Stats'!E3350),'Descriptive Stats'!E3350,#N/A)</f>
        <v>7</v>
      </c>
    </row>
    <row r="3351" spans="1:61" ht="14.4" x14ac:dyDescent="0.3">
      <c r="A3351" s="2">
        <f>ROW()</f>
        <v>3351</v>
      </c>
      <c r="C3351" s="8">
        <f t="shared" ca="1" si="497"/>
        <v>19</v>
      </c>
      <c r="D3351" s="8">
        <f t="shared" ca="1" si="498"/>
        <v>7</v>
      </c>
      <c r="E3351" s="50">
        <f t="shared" ca="1" si="492"/>
        <v>19</v>
      </c>
      <c r="F3351" s="2" t="str">
        <f t="shared" ca="1" si="499"/>
        <v>X</v>
      </c>
      <c r="BD3351" s="49">
        <f t="shared" ca="1" si="494"/>
        <v>5294</v>
      </c>
      <c r="BE3351" s="3">
        <f t="shared" ca="1" si="493"/>
        <v>0.52934999999999999</v>
      </c>
      <c r="BF3351" s="3">
        <f t="shared" ca="1" si="495"/>
        <v>7.3636031452008061E-2</v>
      </c>
      <c r="BG3351" s="9">
        <f t="shared" ca="1" si="496"/>
        <v>19</v>
      </c>
      <c r="BH3351" s="6">
        <f ca="1">IF(ISNUMBER('Descriptive Stats'!BF3351),'Descriptive Stats'!BF3351,#N/A)</f>
        <v>7.3636031452008061E-2</v>
      </c>
      <c r="BI3351" s="6">
        <f ca="1">IF(ISNUMBER('Descriptive Stats'!E3351),'Descriptive Stats'!E3351,#N/A)</f>
        <v>19</v>
      </c>
    </row>
    <row r="3352" spans="1:61" ht="14.4" x14ac:dyDescent="0.3">
      <c r="A3352" s="2">
        <f>ROW()</f>
        <v>3352</v>
      </c>
      <c r="C3352" s="8">
        <f t="shared" ca="1" si="497"/>
        <v>7</v>
      </c>
      <c r="D3352" s="8">
        <f t="shared" ca="1" si="498"/>
        <v>19</v>
      </c>
      <c r="E3352" s="50">
        <f t="shared" ca="1" si="492"/>
        <v>1</v>
      </c>
      <c r="F3352" s="2" t="str">
        <f t="shared" ca="1" si="499"/>
        <v/>
      </c>
      <c r="BD3352" s="49">
        <f t="shared" ca="1" si="494"/>
        <v>1871</v>
      </c>
      <c r="BE3352" s="3">
        <f t="shared" ca="1" si="493"/>
        <v>0.18704999999999999</v>
      </c>
      <c r="BF3352" s="3">
        <f t="shared" ca="1" si="495"/>
        <v>-0.88881967520906158</v>
      </c>
      <c r="BG3352" s="9">
        <f t="shared" ca="1" si="496"/>
        <v>1</v>
      </c>
      <c r="BH3352" s="6">
        <f ca="1">IF(ISNUMBER('Descriptive Stats'!BF3352),'Descriptive Stats'!BF3352,#N/A)</f>
        <v>-0.88881967520906158</v>
      </c>
      <c r="BI3352" s="6">
        <f ca="1">IF(ISNUMBER('Descriptive Stats'!E3352),'Descriptive Stats'!E3352,#N/A)</f>
        <v>1</v>
      </c>
    </row>
    <row r="3353" spans="1:61" ht="14.4" x14ac:dyDescent="0.3">
      <c r="A3353" s="2">
        <f>ROW()</f>
        <v>3353</v>
      </c>
      <c r="C3353" s="8">
        <f t="shared" ca="1" si="497"/>
        <v>12</v>
      </c>
      <c r="D3353" s="8">
        <f t="shared" ca="1" si="498"/>
        <v>1</v>
      </c>
      <c r="E3353" s="50">
        <f t="shared" ca="1" si="492"/>
        <v>2</v>
      </c>
      <c r="F3353" s="2" t="str">
        <f t="shared" ca="1" si="499"/>
        <v/>
      </c>
      <c r="BD3353" s="49">
        <f t="shared" ca="1" si="494"/>
        <v>2595</v>
      </c>
      <c r="BE3353" s="3">
        <f t="shared" ca="1" si="493"/>
        <v>0.25945000000000001</v>
      </c>
      <c r="BF3353" s="3">
        <f t="shared" ca="1" si="495"/>
        <v>-0.6450419512753276</v>
      </c>
      <c r="BG3353" s="9">
        <f t="shared" ca="1" si="496"/>
        <v>2</v>
      </c>
      <c r="BH3353" s="6">
        <f ca="1">IF(ISNUMBER('Descriptive Stats'!BF3353),'Descriptive Stats'!BF3353,#N/A)</f>
        <v>-0.6450419512753276</v>
      </c>
      <c r="BI3353" s="6">
        <f ca="1">IF(ISNUMBER('Descriptive Stats'!E3353),'Descriptive Stats'!E3353,#N/A)</f>
        <v>2</v>
      </c>
    </row>
    <row r="3354" spans="1:61" ht="14.4" x14ac:dyDescent="0.3">
      <c r="A3354" s="2">
        <f>ROW()</f>
        <v>3354</v>
      </c>
      <c r="C3354" s="8">
        <f t="shared" ca="1" si="497"/>
        <v>9</v>
      </c>
      <c r="D3354" s="8">
        <f t="shared" ca="1" si="498"/>
        <v>2</v>
      </c>
      <c r="E3354" s="50">
        <f t="shared" ca="1" si="492"/>
        <v>7</v>
      </c>
      <c r="F3354" s="2" t="str">
        <f t="shared" ca="1" si="499"/>
        <v/>
      </c>
      <c r="BD3354" s="49">
        <f t="shared" ca="1" si="494"/>
        <v>4473.5</v>
      </c>
      <c r="BE3354" s="3">
        <f t="shared" ca="1" si="493"/>
        <v>0.44729999999999998</v>
      </c>
      <c r="BF3354" s="3">
        <f t="shared" ca="1" si="495"/>
        <v>-0.13248586824472414</v>
      </c>
      <c r="BG3354" s="9">
        <f t="shared" ca="1" si="496"/>
        <v>7</v>
      </c>
      <c r="BH3354" s="6">
        <f ca="1">IF(ISNUMBER('Descriptive Stats'!BF3354),'Descriptive Stats'!BF3354,#N/A)</f>
        <v>-0.13248586824472414</v>
      </c>
      <c r="BI3354" s="6">
        <f ca="1">IF(ISNUMBER('Descriptive Stats'!E3354),'Descriptive Stats'!E3354,#N/A)</f>
        <v>7</v>
      </c>
    </row>
    <row r="3355" spans="1:61" ht="14.4" x14ac:dyDescent="0.3">
      <c r="A3355" s="2">
        <f>ROW()</f>
        <v>3355</v>
      </c>
      <c r="C3355" s="8">
        <f t="shared" ca="1" si="497"/>
        <v>6</v>
      </c>
      <c r="D3355" s="8">
        <f t="shared" ca="1" si="498"/>
        <v>7</v>
      </c>
      <c r="E3355" s="50">
        <f t="shared" ca="1" si="492"/>
        <v>0</v>
      </c>
      <c r="F3355" s="2" t="str">
        <f t="shared" ca="1" si="499"/>
        <v/>
      </c>
      <c r="BD3355" s="49">
        <f t="shared" ca="1" si="494"/>
        <v>815.5</v>
      </c>
      <c r="BE3355" s="3">
        <f t="shared" ca="1" si="493"/>
        <v>8.1500000000000003E-2</v>
      </c>
      <c r="BF3355" s="3">
        <f t="shared" ca="1" si="495"/>
        <v>-1.3950525282585462</v>
      </c>
      <c r="BG3355" s="9">
        <f t="shared" ca="1" si="496"/>
        <v>0</v>
      </c>
      <c r="BH3355" s="6">
        <f ca="1">IF(ISNUMBER('Descriptive Stats'!BF3355),'Descriptive Stats'!BF3355,#N/A)</f>
        <v>-1.3950525282585462</v>
      </c>
      <c r="BI3355" s="6">
        <f ca="1">IF(ISNUMBER('Descriptive Stats'!E3355),'Descriptive Stats'!E3355,#N/A)</f>
        <v>0</v>
      </c>
    </row>
    <row r="3356" spans="1:61" ht="14.4" x14ac:dyDescent="0.3">
      <c r="A3356" s="2">
        <f>ROW()</f>
        <v>3356</v>
      </c>
      <c r="C3356" s="8">
        <f t="shared" ca="1" si="497"/>
        <v>22</v>
      </c>
      <c r="D3356" s="8">
        <f t="shared" ca="1" si="498"/>
        <v>0</v>
      </c>
      <c r="E3356" s="50">
        <f t="shared" ca="1" si="492"/>
        <v>7</v>
      </c>
      <c r="F3356" s="2" t="str">
        <f t="shared" ca="1" si="499"/>
        <v/>
      </c>
      <c r="BD3356" s="49">
        <f t="shared" ca="1" si="494"/>
        <v>4473.5</v>
      </c>
      <c r="BE3356" s="3">
        <f t="shared" ca="1" si="493"/>
        <v>0.44729999999999998</v>
      </c>
      <c r="BF3356" s="3">
        <f t="shared" ca="1" si="495"/>
        <v>-0.13248586824472414</v>
      </c>
      <c r="BG3356" s="9">
        <f t="shared" ca="1" si="496"/>
        <v>7</v>
      </c>
      <c r="BH3356" s="6">
        <f ca="1">IF(ISNUMBER('Descriptive Stats'!BF3356),'Descriptive Stats'!BF3356,#N/A)</f>
        <v>-0.13248586824472414</v>
      </c>
      <c r="BI3356" s="6">
        <f ca="1">IF(ISNUMBER('Descriptive Stats'!E3356),'Descriptive Stats'!E3356,#N/A)</f>
        <v>7</v>
      </c>
    </row>
    <row r="3357" spans="1:61" ht="14.4" x14ac:dyDescent="0.3">
      <c r="A3357" s="2">
        <f>ROW()</f>
        <v>3357</v>
      </c>
      <c r="C3357" s="8">
        <f t="shared" ca="1" si="497"/>
        <v>6</v>
      </c>
      <c r="D3357" s="8">
        <f t="shared" ca="1" si="498"/>
        <v>7</v>
      </c>
      <c r="E3357" s="50">
        <f t="shared" ca="1" si="492"/>
        <v>2</v>
      </c>
      <c r="F3357" s="2" t="str">
        <f t="shared" ca="1" si="499"/>
        <v/>
      </c>
      <c r="BD3357" s="49">
        <f t="shared" ca="1" si="494"/>
        <v>2595</v>
      </c>
      <c r="BE3357" s="3">
        <f t="shared" ca="1" si="493"/>
        <v>0.25945000000000001</v>
      </c>
      <c r="BF3357" s="3">
        <f t="shared" ca="1" si="495"/>
        <v>-0.6450419512753276</v>
      </c>
      <c r="BG3357" s="9">
        <f t="shared" ca="1" si="496"/>
        <v>2</v>
      </c>
      <c r="BH3357" s="6">
        <f ca="1">IF(ISNUMBER('Descriptive Stats'!BF3357),'Descriptive Stats'!BF3357,#N/A)</f>
        <v>-0.6450419512753276</v>
      </c>
      <c r="BI3357" s="6">
        <f ca="1">IF(ISNUMBER('Descriptive Stats'!E3357),'Descriptive Stats'!E3357,#N/A)</f>
        <v>2</v>
      </c>
    </row>
    <row r="3358" spans="1:61" ht="14.4" x14ac:dyDescent="0.3">
      <c r="A3358" s="2">
        <f>ROW()</f>
        <v>3358</v>
      </c>
      <c r="C3358" s="8">
        <f t="shared" ca="1" si="497"/>
        <v>17</v>
      </c>
      <c r="D3358" s="8">
        <f t="shared" ca="1" si="498"/>
        <v>2</v>
      </c>
      <c r="E3358" s="50">
        <f t="shared" ca="1" si="492"/>
        <v>3</v>
      </c>
      <c r="F3358" s="2" t="str">
        <f t="shared" ca="1" si="499"/>
        <v/>
      </c>
      <c r="BD3358" s="49">
        <f t="shared" ca="1" si="494"/>
        <v>3200</v>
      </c>
      <c r="BE3358" s="3">
        <f t="shared" ca="1" si="493"/>
        <v>0.31995000000000001</v>
      </c>
      <c r="BF3358" s="3">
        <f t="shared" ca="1" si="495"/>
        <v>-0.46783862043457014</v>
      </c>
      <c r="BG3358" s="9">
        <f t="shared" ca="1" si="496"/>
        <v>3</v>
      </c>
      <c r="BH3358" s="6">
        <f ca="1">IF(ISNUMBER('Descriptive Stats'!BF3358),'Descriptive Stats'!BF3358,#N/A)</f>
        <v>-0.46783862043457014</v>
      </c>
      <c r="BI3358" s="6">
        <f ca="1">IF(ISNUMBER('Descriptive Stats'!E3358),'Descriptive Stats'!E3358,#N/A)</f>
        <v>3</v>
      </c>
    </row>
    <row r="3359" spans="1:61" ht="14.4" x14ac:dyDescent="0.3">
      <c r="A3359" s="2">
        <f>ROW()</f>
        <v>3359</v>
      </c>
      <c r="C3359" s="8">
        <f t="shared" ca="1" si="497"/>
        <v>10</v>
      </c>
      <c r="D3359" s="8">
        <f t="shared" ca="1" si="498"/>
        <v>3</v>
      </c>
      <c r="E3359" s="50">
        <f t="shared" ca="1" si="492"/>
        <v>1</v>
      </c>
      <c r="F3359" s="2" t="str">
        <f t="shared" ca="1" si="499"/>
        <v/>
      </c>
      <c r="BD3359" s="49">
        <f t="shared" ca="1" si="494"/>
        <v>1871</v>
      </c>
      <c r="BE3359" s="3">
        <f t="shared" ca="1" si="493"/>
        <v>0.18704999999999999</v>
      </c>
      <c r="BF3359" s="3">
        <f t="shared" ca="1" si="495"/>
        <v>-0.88881967520906158</v>
      </c>
      <c r="BG3359" s="9">
        <f t="shared" ca="1" si="496"/>
        <v>1</v>
      </c>
      <c r="BH3359" s="6">
        <f ca="1">IF(ISNUMBER('Descriptive Stats'!BF3359),'Descriptive Stats'!BF3359,#N/A)</f>
        <v>-0.88881967520906158</v>
      </c>
      <c r="BI3359" s="6">
        <f ca="1">IF(ISNUMBER('Descriptive Stats'!E3359),'Descriptive Stats'!E3359,#N/A)</f>
        <v>1</v>
      </c>
    </row>
    <row r="3360" spans="1:61" ht="14.4" x14ac:dyDescent="0.3">
      <c r="A3360" s="2">
        <f>ROW()</f>
        <v>3360</v>
      </c>
      <c r="C3360" s="8">
        <f t="shared" ca="1" si="497"/>
        <v>8</v>
      </c>
      <c r="D3360" s="8">
        <f t="shared" ca="1" si="498"/>
        <v>1</v>
      </c>
      <c r="E3360" s="50">
        <f t="shared" ca="1" si="492"/>
        <v>1</v>
      </c>
      <c r="F3360" s="2" t="str">
        <f t="shared" ca="1" si="499"/>
        <v/>
      </c>
      <c r="BD3360" s="49">
        <f t="shared" ca="1" si="494"/>
        <v>1871</v>
      </c>
      <c r="BE3360" s="3">
        <f t="shared" ca="1" si="493"/>
        <v>0.18704999999999999</v>
      </c>
      <c r="BF3360" s="3">
        <f t="shared" ca="1" si="495"/>
        <v>-0.88881967520906158</v>
      </c>
      <c r="BG3360" s="9">
        <f t="shared" ca="1" si="496"/>
        <v>1</v>
      </c>
      <c r="BH3360" s="6">
        <f ca="1">IF(ISNUMBER('Descriptive Stats'!BF3360),'Descriptive Stats'!BF3360,#N/A)</f>
        <v>-0.88881967520906158</v>
      </c>
      <c r="BI3360" s="6">
        <f ca="1">IF(ISNUMBER('Descriptive Stats'!E3360),'Descriptive Stats'!E3360,#N/A)</f>
        <v>1</v>
      </c>
    </row>
    <row r="3361" spans="1:61" ht="14.4" x14ac:dyDescent="0.3">
      <c r="A3361" s="2">
        <f>ROW()</f>
        <v>3361</v>
      </c>
      <c r="C3361" s="8">
        <f t="shared" ca="1" si="497"/>
        <v>12</v>
      </c>
      <c r="D3361" s="8">
        <f t="shared" ca="1" si="498"/>
        <v>1</v>
      </c>
      <c r="E3361" s="50">
        <f t="shared" ca="1" si="492"/>
        <v>2</v>
      </c>
      <c r="F3361" s="2" t="str">
        <f t="shared" ca="1" si="499"/>
        <v/>
      </c>
      <c r="BD3361" s="49">
        <f t="shared" ca="1" si="494"/>
        <v>2595</v>
      </c>
      <c r="BE3361" s="3">
        <f t="shared" ca="1" si="493"/>
        <v>0.25945000000000001</v>
      </c>
      <c r="BF3361" s="3">
        <f t="shared" ca="1" si="495"/>
        <v>-0.6450419512753276</v>
      </c>
      <c r="BG3361" s="9">
        <f t="shared" ca="1" si="496"/>
        <v>2</v>
      </c>
      <c r="BH3361" s="6">
        <f ca="1">IF(ISNUMBER('Descriptive Stats'!BF3361),'Descriptive Stats'!BF3361,#N/A)</f>
        <v>-0.6450419512753276</v>
      </c>
      <c r="BI3361" s="6">
        <f ca="1">IF(ISNUMBER('Descriptive Stats'!E3361),'Descriptive Stats'!E3361,#N/A)</f>
        <v>2</v>
      </c>
    </row>
    <row r="3362" spans="1:61" ht="14.4" x14ac:dyDescent="0.3">
      <c r="A3362" s="2">
        <f>ROW()</f>
        <v>3362</v>
      </c>
      <c r="C3362" s="8">
        <f t="shared" ca="1" si="497"/>
        <v>21</v>
      </c>
      <c r="D3362" s="8">
        <f t="shared" ca="1" si="498"/>
        <v>2</v>
      </c>
      <c r="E3362" s="50">
        <f t="shared" ca="1" si="492"/>
        <v>0</v>
      </c>
      <c r="F3362" s="2" t="str">
        <f t="shared" ca="1" si="499"/>
        <v/>
      </c>
      <c r="BD3362" s="49">
        <f t="shared" ca="1" si="494"/>
        <v>815.5</v>
      </c>
      <c r="BE3362" s="3">
        <f t="shared" ca="1" si="493"/>
        <v>8.1500000000000003E-2</v>
      </c>
      <c r="BF3362" s="3">
        <f t="shared" ca="1" si="495"/>
        <v>-1.3950525282585462</v>
      </c>
      <c r="BG3362" s="9">
        <f t="shared" ca="1" si="496"/>
        <v>0</v>
      </c>
      <c r="BH3362" s="6">
        <f ca="1">IF(ISNUMBER('Descriptive Stats'!BF3362),'Descriptive Stats'!BF3362,#N/A)</f>
        <v>-1.3950525282585462</v>
      </c>
      <c r="BI3362" s="6">
        <f ca="1">IF(ISNUMBER('Descriptive Stats'!E3362),'Descriptive Stats'!E3362,#N/A)</f>
        <v>0</v>
      </c>
    </row>
    <row r="3363" spans="1:61" ht="14.4" x14ac:dyDescent="0.3">
      <c r="A3363" s="2">
        <f>ROW()</f>
        <v>3363</v>
      </c>
      <c r="C3363" s="8">
        <f t="shared" ca="1" si="497"/>
        <v>15</v>
      </c>
      <c r="D3363" s="8">
        <f t="shared" ca="1" si="498"/>
        <v>0</v>
      </c>
      <c r="E3363" s="50">
        <f t="shared" ca="1" si="492"/>
        <v>7</v>
      </c>
      <c r="F3363" s="2" t="str">
        <f t="shared" ca="1" si="499"/>
        <v/>
      </c>
      <c r="BD3363" s="49">
        <f t="shared" ca="1" si="494"/>
        <v>4473.5</v>
      </c>
      <c r="BE3363" s="3">
        <f t="shared" ca="1" si="493"/>
        <v>0.44729999999999998</v>
      </c>
      <c r="BF3363" s="3">
        <f t="shared" ca="1" si="495"/>
        <v>-0.13248586824472414</v>
      </c>
      <c r="BG3363" s="9">
        <f t="shared" ca="1" si="496"/>
        <v>7</v>
      </c>
      <c r="BH3363" s="6">
        <f ca="1">IF(ISNUMBER('Descriptive Stats'!BF3363),'Descriptive Stats'!BF3363,#N/A)</f>
        <v>-0.13248586824472414</v>
      </c>
      <c r="BI3363" s="6">
        <f ca="1">IF(ISNUMBER('Descriptive Stats'!E3363),'Descriptive Stats'!E3363,#N/A)</f>
        <v>7</v>
      </c>
    </row>
    <row r="3364" spans="1:61" ht="14.4" x14ac:dyDescent="0.3">
      <c r="A3364" s="2">
        <f>ROW()</f>
        <v>3364</v>
      </c>
      <c r="C3364" s="8">
        <f t="shared" ca="1" si="497"/>
        <v>6</v>
      </c>
      <c r="D3364" s="8">
        <f t="shared" ca="1" si="498"/>
        <v>7</v>
      </c>
      <c r="E3364" s="50">
        <f t="shared" ca="1" si="492"/>
        <v>3</v>
      </c>
      <c r="F3364" s="2" t="str">
        <f t="shared" ca="1" si="499"/>
        <v/>
      </c>
      <c r="BD3364" s="49">
        <f t="shared" ca="1" si="494"/>
        <v>3200</v>
      </c>
      <c r="BE3364" s="3">
        <f t="shared" ca="1" si="493"/>
        <v>0.31995000000000001</v>
      </c>
      <c r="BF3364" s="3">
        <f t="shared" ca="1" si="495"/>
        <v>-0.46783862043457014</v>
      </c>
      <c r="BG3364" s="9">
        <f t="shared" ca="1" si="496"/>
        <v>3</v>
      </c>
      <c r="BH3364" s="6">
        <f ca="1">IF(ISNUMBER('Descriptive Stats'!BF3364),'Descriptive Stats'!BF3364,#N/A)</f>
        <v>-0.46783862043457014</v>
      </c>
      <c r="BI3364" s="6">
        <f ca="1">IF(ISNUMBER('Descriptive Stats'!E3364),'Descriptive Stats'!E3364,#N/A)</f>
        <v>3</v>
      </c>
    </row>
    <row r="3365" spans="1:61" ht="14.4" x14ac:dyDescent="0.3">
      <c r="A3365" s="2">
        <f>ROW()</f>
        <v>3365</v>
      </c>
      <c r="C3365" s="8">
        <f t="shared" ca="1" si="497"/>
        <v>10</v>
      </c>
      <c r="D3365" s="8">
        <f t="shared" ca="1" si="498"/>
        <v>3</v>
      </c>
      <c r="E3365" s="50">
        <f t="shared" ca="1" si="492"/>
        <v>2</v>
      </c>
      <c r="F3365" s="2" t="str">
        <f t="shared" ca="1" si="499"/>
        <v/>
      </c>
      <c r="BD3365" s="49">
        <f t="shared" ca="1" si="494"/>
        <v>2595</v>
      </c>
      <c r="BE3365" s="3">
        <f t="shared" ca="1" si="493"/>
        <v>0.25945000000000001</v>
      </c>
      <c r="BF3365" s="3">
        <f t="shared" ca="1" si="495"/>
        <v>-0.6450419512753276</v>
      </c>
      <c r="BG3365" s="9">
        <f t="shared" ca="1" si="496"/>
        <v>2</v>
      </c>
      <c r="BH3365" s="6">
        <f ca="1">IF(ISNUMBER('Descriptive Stats'!BF3365),'Descriptive Stats'!BF3365,#N/A)</f>
        <v>-0.6450419512753276</v>
      </c>
      <c r="BI3365" s="6">
        <f ca="1">IF(ISNUMBER('Descriptive Stats'!E3365),'Descriptive Stats'!E3365,#N/A)</f>
        <v>2</v>
      </c>
    </row>
    <row r="3366" spans="1:61" ht="14.4" x14ac:dyDescent="0.3">
      <c r="A3366" s="2">
        <f>ROW()</f>
        <v>3366</v>
      </c>
      <c r="C3366" s="8">
        <f t="shared" ca="1" si="497"/>
        <v>3</v>
      </c>
      <c r="D3366" s="8">
        <f t="shared" ca="1" si="498"/>
        <v>2</v>
      </c>
      <c r="E3366" s="50">
        <f t="shared" ca="1" si="492"/>
        <v>1</v>
      </c>
      <c r="F3366" s="2" t="str">
        <f t="shared" ca="1" si="499"/>
        <v/>
      </c>
      <c r="BD3366" s="49">
        <f t="shared" ca="1" si="494"/>
        <v>1871</v>
      </c>
      <c r="BE3366" s="3">
        <f t="shared" ca="1" si="493"/>
        <v>0.18704999999999999</v>
      </c>
      <c r="BF3366" s="3">
        <f t="shared" ca="1" si="495"/>
        <v>-0.88881967520906158</v>
      </c>
      <c r="BG3366" s="9">
        <f t="shared" ca="1" si="496"/>
        <v>1</v>
      </c>
      <c r="BH3366" s="6">
        <f ca="1">IF(ISNUMBER('Descriptive Stats'!BF3366),'Descriptive Stats'!BF3366,#N/A)</f>
        <v>-0.88881967520906158</v>
      </c>
      <c r="BI3366" s="6">
        <f ca="1">IF(ISNUMBER('Descriptive Stats'!E3366),'Descriptive Stats'!E3366,#N/A)</f>
        <v>1</v>
      </c>
    </row>
    <row r="3367" spans="1:61" ht="14.4" x14ac:dyDescent="0.3">
      <c r="A3367" s="2">
        <f>ROW()</f>
        <v>3367</v>
      </c>
      <c r="C3367" s="8">
        <f t="shared" ca="1" si="497"/>
        <v>8</v>
      </c>
      <c r="D3367" s="8">
        <f t="shared" ca="1" si="498"/>
        <v>1</v>
      </c>
      <c r="E3367" s="50">
        <f t="shared" ca="1" si="492"/>
        <v>2</v>
      </c>
      <c r="F3367" s="2" t="str">
        <f t="shared" ca="1" si="499"/>
        <v/>
      </c>
      <c r="BD3367" s="49">
        <f t="shared" ca="1" si="494"/>
        <v>2595</v>
      </c>
      <c r="BE3367" s="3">
        <f t="shared" ca="1" si="493"/>
        <v>0.25945000000000001</v>
      </c>
      <c r="BF3367" s="3">
        <f t="shared" ca="1" si="495"/>
        <v>-0.6450419512753276</v>
      </c>
      <c r="BG3367" s="9">
        <f t="shared" ca="1" si="496"/>
        <v>2</v>
      </c>
      <c r="BH3367" s="6">
        <f ca="1">IF(ISNUMBER('Descriptive Stats'!BF3367),'Descriptive Stats'!BF3367,#N/A)</f>
        <v>-0.6450419512753276</v>
      </c>
      <c r="BI3367" s="6">
        <f ca="1">IF(ISNUMBER('Descriptive Stats'!E3367),'Descriptive Stats'!E3367,#N/A)</f>
        <v>2</v>
      </c>
    </row>
    <row r="3368" spans="1:61" ht="14.4" x14ac:dyDescent="0.3">
      <c r="A3368" s="2">
        <f>ROW()</f>
        <v>3368</v>
      </c>
      <c r="C3368" s="8">
        <f t="shared" ca="1" si="497"/>
        <v>9</v>
      </c>
      <c r="D3368" s="8">
        <f t="shared" ca="1" si="498"/>
        <v>2</v>
      </c>
      <c r="E3368" s="50">
        <f t="shared" ca="1" si="492"/>
        <v>2</v>
      </c>
      <c r="F3368" s="2" t="str">
        <f t="shared" ca="1" si="499"/>
        <v/>
      </c>
      <c r="BD3368" s="49">
        <f t="shared" ca="1" si="494"/>
        <v>2595</v>
      </c>
      <c r="BE3368" s="3">
        <f t="shared" ca="1" si="493"/>
        <v>0.25945000000000001</v>
      </c>
      <c r="BF3368" s="3">
        <f t="shared" ca="1" si="495"/>
        <v>-0.6450419512753276</v>
      </c>
      <c r="BG3368" s="9">
        <f t="shared" ca="1" si="496"/>
        <v>2</v>
      </c>
      <c r="BH3368" s="6">
        <f ca="1">IF(ISNUMBER('Descriptive Stats'!BF3368),'Descriptive Stats'!BF3368,#N/A)</f>
        <v>-0.6450419512753276</v>
      </c>
      <c r="BI3368" s="6">
        <f ca="1">IF(ISNUMBER('Descriptive Stats'!E3368),'Descriptive Stats'!E3368,#N/A)</f>
        <v>2</v>
      </c>
    </row>
    <row r="3369" spans="1:61" ht="14.4" x14ac:dyDescent="0.3">
      <c r="A3369" s="2">
        <f>ROW()</f>
        <v>3369</v>
      </c>
      <c r="C3369" s="8">
        <f t="shared" ca="1" si="497"/>
        <v>9</v>
      </c>
      <c r="D3369" s="8">
        <f t="shared" ca="1" si="498"/>
        <v>2</v>
      </c>
      <c r="E3369" s="50">
        <f t="shared" ca="1" si="492"/>
        <v>2</v>
      </c>
      <c r="F3369" s="2" t="str">
        <f t="shared" ca="1" si="499"/>
        <v/>
      </c>
      <c r="BD3369" s="49">
        <f t="shared" ca="1" si="494"/>
        <v>2595</v>
      </c>
      <c r="BE3369" s="3">
        <f t="shared" ca="1" si="493"/>
        <v>0.25945000000000001</v>
      </c>
      <c r="BF3369" s="3">
        <f t="shared" ca="1" si="495"/>
        <v>-0.6450419512753276</v>
      </c>
      <c r="BG3369" s="9">
        <f t="shared" ca="1" si="496"/>
        <v>2</v>
      </c>
      <c r="BH3369" s="6">
        <f ca="1">IF(ISNUMBER('Descriptive Stats'!BF3369),'Descriptive Stats'!BF3369,#N/A)</f>
        <v>-0.6450419512753276</v>
      </c>
      <c r="BI3369" s="6">
        <f ca="1">IF(ISNUMBER('Descriptive Stats'!E3369),'Descriptive Stats'!E3369,#N/A)</f>
        <v>2</v>
      </c>
    </row>
    <row r="3370" spans="1:61" ht="14.4" x14ac:dyDescent="0.3">
      <c r="A3370" s="2">
        <f>ROW()</f>
        <v>3370</v>
      </c>
      <c r="C3370" s="8">
        <f t="shared" ca="1" si="497"/>
        <v>9</v>
      </c>
      <c r="D3370" s="8">
        <f t="shared" ca="1" si="498"/>
        <v>2</v>
      </c>
      <c r="E3370" s="50">
        <f t="shared" ca="1" si="492"/>
        <v>19</v>
      </c>
      <c r="F3370" s="2" t="str">
        <f t="shared" ca="1" si="499"/>
        <v>X</v>
      </c>
      <c r="BD3370" s="49">
        <f t="shared" ca="1" si="494"/>
        <v>5294</v>
      </c>
      <c r="BE3370" s="3">
        <f t="shared" ca="1" si="493"/>
        <v>0.52934999999999999</v>
      </c>
      <c r="BF3370" s="3">
        <f t="shared" ca="1" si="495"/>
        <v>7.3636031452008061E-2</v>
      </c>
      <c r="BG3370" s="9">
        <f t="shared" ca="1" si="496"/>
        <v>19</v>
      </c>
      <c r="BH3370" s="6">
        <f ca="1">IF(ISNUMBER('Descriptive Stats'!BF3370),'Descriptive Stats'!BF3370,#N/A)</f>
        <v>7.3636031452008061E-2</v>
      </c>
      <c r="BI3370" s="6">
        <f ca="1">IF(ISNUMBER('Descriptive Stats'!E3370),'Descriptive Stats'!E3370,#N/A)</f>
        <v>19</v>
      </c>
    </row>
    <row r="3371" spans="1:61" ht="14.4" x14ac:dyDescent="0.3">
      <c r="A3371" s="2">
        <f>ROW()</f>
        <v>3371</v>
      </c>
      <c r="C3371" s="8">
        <f t="shared" ca="1" si="497"/>
        <v>7</v>
      </c>
      <c r="D3371" s="8">
        <f t="shared" ca="1" si="498"/>
        <v>19</v>
      </c>
      <c r="E3371" s="50">
        <f t="shared" ca="1" si="492"/>
        <v>2</v>
      </c>
      <c r="F3371" s="2" t="str">
        <f t="shared" ca="1" si="499"/>
        <v/>
      </c>
      <c r="BD3371" s="49">
        <f t="shared" ca="1" si="494"/>
        <v>2595</v>
      </c>
      <c r="BE3371" s="3">
        <f t="shared" ca="1" si="493"/>
        <v>0.25945000000000001</v>
      </c>
      <c r="BF3371" s="3">
        <f t="shared" ca="1" si="495"/>
        <v>-0.6450419512753276</v>
      </c>
      <c r="BG3371" s="9">
        <f t="shared" ca="1" si="496"/>
        <v>2</v>
      </c>
      <c r="BH3371" s="6">
        <f ca="1">IF(ISNUMBER('Descriptive Stats'!BF3371),'Descriptive Stats'!BF3371,#N/A)</f>
        <v>-0.6450419512753276</v>
      </c>
      <c r="BI3371" s="6">
        <f ca="1">IF(ISNUMBER('Descriptive Stats'!E3371),'Descriptive Stats'!E3371,#N/A)</f>
        <v>2</v>
      </c>
    </row>
    <row r="3372" spans="1:61" ht="14.4" x14ac:dyDescent="0.3">
      <c r="A3372" s="2">
        <f>ROW()</f>
        <v>3372</v>
      </c>
      <c r="C3372" s="8">
        <f t="shared" ca="1" si="497"/>
        <v>9</v>
      </c>
      <c r="D3372" s="8">
        <f t="shared" ca="1" si="498"/>
        <v>2</v>
      </c>
      <c r="E3372" s="50">
        <f t="shared" ca="1" si="492"/>
        <v>15</v>
      </c>
      <c r="F3372" s="2" t="str">
        <f t="shared" ca="1" si="499"/>
        <v/>
      </c>
      <c r="BD3372" s="49">
        <f t="shared" ca="1" si="494"/>
        <v>5051.5</v>
      </c>
      <c r="BE3372" s="3">
        <f t="shared" ca="1" si="493"/>
        <v>0.50509999999999999</v>
      </c>
      <c r="BF3372" s="3">
        <f t="shared" ca="1" si="495"/>
        <v>1.2784152420787677E-2</v>
      </c>
      <c r="BG3372" s="9">
        <f t="shared" ca="1" si="496"/>
        <v>15</v>
      </c>
      <c r="BH3372" s="6">
        <f ca="1">IF(ISNUMBER('Descriptive Stats'!BF3372),'Descriptive Stats'!BF3372,#N/A)</f>
        <v>1.2784152420787677E-2</v>
      </c>
      <c r="BI3372" s="6">
        <f ca="1">IF(ISNUMBER('Descriptive Stats'!E3372),'Descriptive Stats'!E3372,#N/A)</f>
        <v>15</v>
      </c>
    </row>
    <row r="3373" spans="1:61" ht="14.4" x14ac:dyDescent="0.3">
      <c r="A3373" s="2">
        <f>ROW()</f>
        <v>3373</v>
      </c>
      <c r="C3373" s="8">
        <f t="shared" ca="1" si="497"/>
        <v>24</v>
      </c>
      <c r="D3373" s="8">
        <f t="shared" ca="1" si="498"/>
        <v>15</v>
      </c>
      <c r="E3373" s="50">
        <f t="shared" ca="1" si="492"/>
        <v>15</v>
      </c>
      <c r="F3373" s="2" t="str">
        <f t="shared" ca="1" si="499"/>
        <v/>
      </c>
      <c r="BD3373" s="49">
        <f t="shared" ca="1" si="494"/>
        <v>5051.5</v>
      </c>
      <c r="BE3373" s="3">
        <f t="shared" ca="1" si="493"/>
        <v>0.50509999999999999</v>
      </c>
      <c r="BF3373" s="3">
        <f t="shared" ca="1" si="495"/>
        <v>1.2784152420787677E-2</v>
      </c>
      <c r="BG3373" s="9">
        <f t="shared" ca="1" si="496"/>
        <v>15</v>
      </c>
      <c r="BH3373" s="6">
        <f ca="1">IF(ISNUMBER('Descriptive Stats'!BF3373),'Descriptive Stats'!BF3373,#N/A)</f>
        <v>1.2784152420787677E-2</v>
      </c>
      <c r="BI3373" s="6">
        <f ca="1">IF(ISNUMBER('Descriptive Stats'!E3373),'Descriptive Stats'!E3373,#N/A)</f>
        <v>15</v>
      </c>
    </row>
    <row r="3374" spans="1:61" ht="14.4" x14ac:dyDescent="0.3">
      <c r="A3374" s="2">
        <f>ROW()</f>
        <v>3374</v>
      </c>
      <c r="C3374" s="8">
        <f t="shared" ca="1" si="497"/>
        <v>24</v>
      </c>
      <c r="D3374" s="8">
        <f t="shared" ca="1" si="498"/>
        <v>15</v>
      </c>
      <c r="E3374" s="50">
        <f t="shared" ca="1" si="492"/>
        <v>2</v>
      </c>
      <c r="F3374" s="2" t="str">
        <f t="shared" ca="1" si="499"/>
        <v/>
      </c>
      <c r="BD3374" s="49">
        <f t="shared" ca="1" si="494"/>
        <v>2595</v>
      </c>
      <c r="BE3374" s="3">
        <f t="shared" ca="1" si="493"/>
        <v>0.25945000000000001</v>
      </c>
      <c r="BF3374" s="3">
        <f t="shared" ca="1" si="495"/>
        <v>-0.6450419512753276</v>
      </c>
      <c r="BG3374" s="9">
        <f t="shared" ca="1" si="496"/>
        <v>2</v>
      </c>
      <c r="BH3374" s="6">
        <f ca="1">IF(ISNUMBER('Descriptive Stats'!BF3374),'Descriptive Stats'!BF3374,#N/A)</f>
        <v>-0.6450419512753276</v>
      </c>
      <c r="BI3374" s="6">
        <f ca="1">IF(ISNUMBER('Descriptive Stats'!E3374),'Descriptive Stats'!E3374,#N/A)</f>
        <v>2</v>
      </c>
    </row>
    <row r="3375" spans="1:61" ht="14.4" x14ac:dyDescent="0.3">
      <c r="A3375" s="2">
        <f>ROW()</f>
        <v>3375</v>
      </c>
      <c r="C3375" s="8">
        <f t="shared" ca="1" si="497"/>
        <v>17</v>
      </c>
      <c r="D3375" s="8">
        <f t="shared" ca="1" si="498"/>
        <v>2</v>
      </c>
      <c r="E3375" s="50">
        <f t="shared" ca="1" si="492"/>
        <v>3</v>
      </c>
      <c r="F3375" s="2" t="str">
        <f t="shared" ca="1" si="499"/>
        <v/>
      </c>
      <c r="BD3375" s="49">
        <f t="shared" ca="1" si="494"/>
        <v>3200</v>
      </c>
      <c r="BE3375" s="3">
        <f t="shared" ca="1" si="493"/>
        <v>0.31995000000000001</v>
      </c>
      <c r="BF3375" s="3">
        <f t="shared" ca="1" si="495"/>
        <v>-0.46783862043457014</v>
      </c>
      <c r="BG3375" s="9">
        <f t="shared" ca="1" si="496"/>
        <v>3</v>
      </c>
      <c r="BH3375" s="6">
        <f ca="1">IF(ISNUMBER('Descriptive Stats'!BF3375),'Descriptive Stats'!BF3375,#N/A)</f>
        <v>-0.46783862043457014</v>
      </c>
      <c r="BI3375" s="6">
        <f ca="1">IF(ISNUMBER('Descriptive Stats'!E3375),'Descriptive Stats'!E3375,#N/A)</f>
        <v>3</v>
      </c>
    </row>
    <row r="3376" spans="1:61" ht="14.4" x14ac:dyDescent="0.3">
      <c r="A3376" s="2">
        <f>ROW()</f>
        <v>3376</v>
      </c>
      <c r="C3376" s="8">
        <f t="shared" ca="1" si="497"/>
        <v>10</v>
      </c>
      <c r="D3376" s="8">
        <f t="shared" ca="1" si="498"/>
        <v>3</v>
      </c>
      <c r="E3376" s="50">
        <f t="shared" ca="1" si="492"/>
        <v>9</v>
      </c>
      <c r="F3376" s="2" t="str">
        <f t="shared" ca="1" si="499"/>
        <v/>
      </c>
      <c r="BD3376" s="49">
        <f t="shared" ca="1" si="494"/>
        <v>4819</v>
      </c>
      <c r="BE3376" s="3">
        <f t="shared" ca="1" si="493"/>
        <v>0.48185</v>
      </c>
      <c r="BF3376" s="3">
        <f t="shared" ca="1" si="495"/>
        <v>-4.5511009098988427E-2</v>
      </c>
      <c r="BG3376" s="9">
        <f t="shared" ca="1" si="496"/>
        <v>9</v>
      </c>
      <c r="BH3376" s="6">
        <f ca="1">IF(ISNUMBER('Descriptive Stats'!BF3376),'Descriptive Stats'!BF3376,#N/A)</f>
        <v>-4.5511009098988427E-2</v>
      </c>
      <c r="BI3376" s="6">
        <f ca="1">IF(ISNUMBER('Descriptive Stats'!E3376),'Descriptive Stats'!E3376,#N/A)</f>
        <v>9</v>
      </c>
    </row>
    <row r="3377" spans="1:61" ht="14.4" x14ac:dyDescent="0.3">
      <c r="A3377" s="2">
        <f>ROW()</f>
        <v>3377</v>
      </c>
      <c r="C3377" s="8">
        <f t="shared" ca="1" si="497"/>
        <v>23</v>
      </c>
      <c r="D3377" s="8">
        <f t="shared" ca="1" si="498"/>
        <v>9</v>
      </c>
      <c r="E3377" s="50">
        <f t="shared" ca="1" si="492"/>
        <v>2</v>
      </c>
      <c r="F3377" s="2" t="str">
        <f t="shared" ca="1" si="499"/>
        <v/>
      </c>
      <c r="BD3377" s="49">
        <f t="shared" ca="1" si="494"/>
        <v>2595</v>
      </c>
      <c r="BE3377" s="3">
        <f t="shared" ca="1" si="493"/>
        <v>0.25945000000000001</v>
      </c>
      <c r="BF3377" s="3">
        <f t="shared" ca="1" si="495"/>
        <v>-0.6450419512753276</v>
      </c>
      <c r="BG3377" s="9">
        <f t="shared" ca="1" si="496"/>
        <v>2</v>
      </c>
      <c r="BH3377" s="6">
        <f ca="1">IF(ISNUMBER('Descriptive Stats'!BF3377),'Descriptive Stats'!BF3377,#N/A)</f>
        <v>-0.6450419512753276</v>
      </c>
      <c r="BI3377" s="6">
        <f ca="1">IF(ISNUMBER('Descriptive Stats'!E3377),'Descriptive Stats'!E3377,#N/A)</f>
        <v>2</v>
      </c>
    </row>
    <row r="3378" spans="1:61" ht="14.4" x14ac:dyDescent="0.3">
      <c r="A3378" s="2">
        <f>ROW()</f>
        <v>3378</v>
      </c>
      <c r="C3378" s="8">
        <f t="shared" ca="1" si="497"/>
        <v>3</v>
      </c>
      <c r="D3378" s="8">
        <f t="shared" ca="1" si="498"/>
        <v>2</v>
      </c>
      <c r="E3378" s="50">
        <f t="shared" ca="1" si="492"/>
        <v>0</v>
      </c>
      <c r="F3378" s="2" t="str">
        <f t="shared" ca="1" si="499"/>
        <v/>
      </c>
      <c r="BD3378" s="49">
        <f t="shared" ca="1" si="494"/>
        <v>815.5</v>
      </c>
      <c r="BE3378" s="3">
        <f t="shared" ca="1" si="493"/>
        <v>8.1500000000000003E-2</v>
      </c>
      <c r="BF3378" s="3">
        <f t="shared" ca="1" si="495"/>
        <v>-1.3950525282585462</v>
      </c>
      <c r="BG3378" s="9">
        <f t="shared" ca="1" si="496"/>
        <v>0</v>
      </c>
      <c r="BH3378" s="6">
        <f ca="1">IF(ISNUMBER('Descriptive Stats'!BF3378),'Descriptive Stats'!BF3378,#N/A)</f>
        <v>-1.3950525282585462</v>
      </c>
      <c r="BI3378" s="6">
        <f ca="1">IF(ISNUMBER('Descriptive Stats'!E3378),'Descriptive Stats'!E3378,#N/A)</f>
        <v>0</v>
      </c>
    </row>
    <row r="3379" spans="1:61" ht="14.4" x14ac:dyDescent="0.3">
      <c r="A3379" s="2">
        <f>ROW()</f>
        <v>3379</v>
      </c>
      <c r="C3379" s="8">
        <f t="shared" ca="1" si="497"/>
        <v>14</v>
      </c>
      <c r="D3379" s="8">
        <f t="shared" ca="1" si="498"/>
        <v>0</v>
      </c>
      <c r="E3379" s="50">
        <f t="shared" ca="1" si="492"/>
        <v>0</v>
      </c>
      <c r="F3379" s="2" t="str">
        <f t="shared" ca="1" si="499"/>
        <v/>
      </c>
      <c r="BD3379" s="49">
        <f t="shared" ca="1" si="494"/>
        <v>815.5</v>
      </c>
      <c r="BE3379" s="3">
        <f t="shared" ca="1" si="493"/>
        <v>8.1500000000000003E-2</v>
      </c>
      <c r="BF3379" s="3">
        <f t="shared" ca="1" si="495"/>
        <v>-1.3950525282585462</v>
      </c>
      <c r="BG3379" s="9">
        <f t="shared" ca="1" si="496"/>
        <v>0</v>
      </c>
      <c r="BH3379" s="6">
        <f ca="1">IF(ISNUMBER('Descriptive Stats'!BF3379),'Descriptive Stats'!BF3379,#N/A)</f>
        <v>-1.3950525282585462</v>
      </c>
      <c r="BI3379" s="6">
        <f ca="1">IF(ISNUMBER('Descriptive Stats'!E3379),'Descriptive Stats'!E3379,#N/A)</f>
        <v>0</v>
      </c>
    </row>
    <row r="3380" spans="1:61" ht="14.4" x14ac:dyDescent="0.3">
      <c r="A3380" s="2">
        <f>ROW()</f>
        <v>3380</v>
      </c>
      <c r="C3380" s="8">
        <f t="shared" ca="1" si="497"/>
        <v>22</v>
      </c>
      <c r="D3380" s="8">
        <f t="shared" ca="1" si="498"/>
        <v>0</v>
      </c>
      <c r="E3380" s="50">
        <f t="shared" ca="1" si="492"/>
        <v>2</v>
      </c>
      <c r="F3380" s="2" t="str">
        <f t="shared" ca="1" si="499"/>
        <v/>
      </c>
      <c r="BD3380" s="49">
        <f t="shared" ca="1" si="494"/>
        <v>2595</v>
      </c>
      <c r="BE3380" s="3">
        <f t="shared" ca="1" si="493"/>
        <v>0.25945000000000001</v>
      </c>
      <c r="BF3380" s="3">
        <f t="shared" ca="1" si="495"/>
        <v>-0.6450419512753276</v>
      </c>
      <c r="BG3380" s="9">
        <f t="shared" ca="1" si="496"/>
        <v>2</v>
      </c>
      <c r="BH3380" s="6">
        <f ca="1">IF(ISNUMBER('Descriptive Stats'!BF3380),'Descriptive Stats'!BF3380,#N/A)</f>
        <v>-0.6450419512753276</v>
      </c>
      <c r="BI3380" s="6">
        <f ca="1">IF(ISNUMBER('Descriptive Stats'!E3380),'Descriptive Stats'!E3380,#N/A)</f>
        <v>2</v>
      </c>
    </row>
    <row r="3381" spans="1:61" ht="14.4" x14ac:dyDescent="0.3">
      <c r="A3381" s="2">
        <f>ROW()</f>
        <v>3381</v>
      </c>
      <c r="C3381" s="8">
        <f t="shared" ca="1" si="497"/>
        <v>9</v>
      </c>
      <c r="D3381" s="8">
        <f t="shared" ca="1" si="498"/>
        <v>2</v>
      </c>
      <c r="E3381" s="50">
        <f t="shared" ca="1" si="492"/>
        <v>2</v>
      </c>
      <c r="F3381" s="2" t="str">
        <f t="shared" ca="1" si="499"/>
        <v/>
      </c>
      <c r="BD3381" s="49">
        <f t="shared" ca="1" si="494"/>
        <v>2595</v>
      </c>
      <c r="BE3381" s="3">
        <f t="shared" ca="1" si="493"/>
        <v>0.25945000000000001</v>
      </c>
      <c r="BF3381" s="3">
        <f t="shared" ca="1" si="495"/>
        <v>-0.6450419512753276</v>
      </c>
      <c r="BG3381" s="9">
        <f t="shared" ca="1" si="496"/>
        <v>2</v>
      </c>
      <c r="BH3381" s="6">
        <f ca="1">IF(ISNUMBER('Descriptive Stats'!BF3381),'Descriptive Stats'!BF3381,#N/A)</f>
        <v>-0.6450419512753276</v>
      </c>
      <c r="BI3381" s="6">
        <f ca="1">IF(ISNUMBER('Descriptive Stats'!E3381),'Descriptive Stats'!E3381,#N/A)</f>
        <v>2</v>
      </c>
    </row>
    <row r="3382" spans="1:61" ht="14.4" x14ac:dyDescent="0.3">
      <c r="A3382" s="2">
        <f>ROW()</f>
        <v>3382</v>
      </c>
      <c r="C3382" s="8">
        <f t="shared" ca="1" si="497"/>
        <v>3</v>
      </c>
      <c r="D3382" s="8">
        <f t="shared" ca="1" si="498"/>
        <v>2</v>
      </c>
      <c r="E3382" s="50">
        <f t="shared" ca="1" si="492"/>
        <v>6</v>
      </c>
      <c r="F3382" s="2" t="str">
        <f t="shared" ca="1" si="499"/>
        <v/>
      </c>
      <c r="BD3382" s="49">
        <f t="shared" ca="1" si="494"/>
        <v>3900</v>
      </c>
      <c r="BE3382" s="3">
        <f t="shared" ca="1" si="493"/>
        <v>0.38995000000000002</v>
      </c>
      <c r="BF3382" s="3">
        <f t="shared" ca="1" si="495"/>
        <v>-0.2794493539703507</v>
      </c>
      <c r="BG3382" s="9">
        <f t="shared" ca="1" si="496"/>
        <v>6</v>
      </c>
      <c r="BH3382" s="6">
        <f ca="1">IF(ISNUMBER('Descriptive Stats'!BF3382),'Descriptive Stats'!BF3382,#N/A)</f>
        <v>-0.2794493539703507</v>
      </c>
      <c r="BI3382" s="6">
        <f ca="1">IF(ISNUMBER('Descriptive Stats'!E3382),'Descriptive Stats'!E3382,#N/A)</f>
        <v>6</v>
      </c>
    </row>
    <row r="3383" spans="1:61" ht="14.4" x14ac:dyDescent="0.3">
      <c r="A3383" s="2">
        <f>ROW()</f>
        <v>3383</v>
      </c>
      <c r="C3383" s="8">
        <f t="shared" ca="1" si="497"/>
        <v>2</v>
      </c>
      <c r="D3383" s="8">
        <f t="shared" ca="1" si="498"/>
        <v>6</v>
      </c>
      <c r="E3383" s="50">
        <f t="shared" ca="1" si="492"/>
        <v>2</v>
      </c>
      <c r="F3383" s="2" t="str">
        <f t="shared" ca="1" si="499"/>
        <v/>
      </c>
      <c r="BD3383" s="49">
        <f t="shared" ca="1" si="494"/>
        <v>2595</v>
      </c>
      <c r="BE3383" s="3">
        <f t="shared" ca="1" si="493"/>
        <v>0.25945000000000001</v>
      </c>
      <c r="BF3383" s="3">
        <f t="shared" ca="1" si="495"/>
        <v>-0.6450419512753276</v>
      </c>
      <c r="BG3383" s="9">
        <f t="shared" ca="1" si="496"/>
        <v>2</v>
      </c>
      <c r="BH3383" s="6">
        <f ca="1">IF(ISNUMBER('Descriptive Stats'!BF3383),'Descriptive Stats'!BF3383,#N/A)</f>
        <v>-0.6450419512753276</v>
      </c>
      <c r="BI3383" s="6">
        <f ca="1">IF(ISNUMBER('Descriptive Stats'!E3383),'Descriptive Stats'!E3383,#N/A)</f>
        <v>2</v>
      </c>
    </row>
    <row r="3384" spans="1:61" ht="14.4" x14ac:dyDescent="0.3">
      <c r="A3384" s="2">
        <f>ROW()</f>
        <v>3384</v>
      </c>
      <c r="C3384" s="8">
        <f t="shared" ca="1" si="497"/>
        <v>3</v>
      </c>
      <c r="D3384" s="8">
        <f t="shared" ca="1" si="498"/>
        <v>2</v>
      </c>
      <c r="E3384" s="50">
        <f t="shared" ca="1" si="492"/>
        <v>6</v>
      </c>
      <c r="F3384" s="2" t="str">
        <f t="shared" ca="1" si="499"/>
        <v/>
      </c>
      <c r="BD3384" s="49">
        <f t="shared" ca="1" si="494"/>
        <v>3900</v>
      </c>
      <c r="BE3384" s="3">
        <f t="shared" ca="1" si="493"/>
        <v>0.38995000000000002</v>
      </c>
      <c r="BF3384" s="3">
        <f t="shared" ca="1" si="495"/>
        <v>-0.2794493539703507</v>
      </c>
      <c r="BG3384" s="9">
        <f t="shared" ca="1" si="496"/>
        <v>6</v>
      </c>
      <c r="BH3384" s="6">
        <f ca="1">IF(ISNUMBER('Descriptive Stats'!BF3384),'Descriptive Stats'!BF3384,#N/A)</f>
        <v>-0.2794493539703507</v>
      </c>
      <c r="BI3384" s="6">
        <f ca="1">IF(ISNUMBER('Descriptive Stats'!E3384),'Descriptive Stats'!E3384,#N/A)</f>
        <v>6</v>
      </c>
    </row>
    <row r="3385" spans="1:61" ht="14.4" x14ac:dyDescent="0.3">
      <c r="A3385" s="2">
        <f>ROW()</f>
        <v>3385</v>
      </c>
      <c r="C3385" s="8">
        <f t="shared" ca="1" si="497"/>
        <v>2</v>
      </c>
      <c r="D3385" s="8">
        <f t="shared" ca="1" si="498"/>
        <v>6</v>
      </c>
      <c r="E3385" s="50">
        <f t="shared" ca="1" si="492"/>
        <v>0</v>
      </c>
      <c r="F3385" s="2" t="str">
        <f t="shared" ca="1" si="499"/>
        <v/>
      </c>
      <c r="BD3385" s="49">
        <f t="shared" ca="1" si="494"/>
        <v>815.5</v>
      </c>
      <c r="BE3385" s="3">
        <f t="shared" ca="1" si="493"/>
        <v>8.1500000000000003E-2</v>
      </c>
      <c r="BF3385" s="3">
        <f t="shared" ca="1" si="495"/>
        <v>-1.3950525282585462</v>
      </c>
      <c r="BG3385" s="9">
        <f t="shared" ca="1" si="496"/>
        <v>0</v>
      </c>
      <c r="BH3385" s="6">
        <f ca="1">IF(ISNUMBER('Descriptive Stats'!BF3385),'Descriptive Stats'!BF3385,#N/A)</f>
        <v>-1.3950525282585462</v>
      </c>
      <c r="BI3385" s="6">
        <f ca="1">IF(ISNUMBER('Descriptive Stats'!E3385),'Descriptive Stats'!E3385,#N/A)</f>
        <v>0</v>
      </c>
    </row>
    <row r="3386" spans="1:61" ht="14.4" x14ac:dyDescent="0.3">
      <c r="A3386" s="2">
        <f>ROW()</f>
        <v>3386</v>
      </c>
      <c r="C3386" s="8">
        <f t="shared" ca="1" si="497"/>
        <v>4</v>
      </c>
      <c r="D3386" s="8">
        <f t="shared" ca="1" si="498"/>
        <v>0</v>
      </c>
      <c r="E3386" s="50">
        <f t="shared" ca="1" si="492"/>
        <v>4</v>
      </c>
      <c r="F3386" s="2" t="str">
        <f t="shared" ca="1" si="499"/>
        <v/>
      </c>
      <c r="BD3386" s="49">
        <f t="shared" ca="1" si="494"/>
        <v>3442</v>
      </c>
      <c r="BE3386" s="3">
        <f t="shared" ca="1" si="493"/>
        <v>0.34415000000000001</v>
      </c>
      <c r="BF3386" s="3">
        <f t="shared" ca="1" si="495"/>
        <v>-0.40116316278173481</v>
      </c>
      <c r="BG3386" s="9">
        <f t="shared" ca="1" si="496"/>
        <v>4</v>
      </c>
      <c r="BH3386" s="6">
        <f ca="1">IF(ISNUMBER('Descriptive Stats'!BF3386),'Descriptive Stats'!BF3386,#N/A)</f>
        <v>-0.40116316278173481</v>
      </c>
      <c r="BI3386" s="6">
        <f ca="1">IF(ISNUMBER('Descriptive Stats'!E3386),'Descriptive Stats'!E3386,#N/A)</f>
        <v>4</v>
      </c>
    </row>
    <row r="3387" spans="1:61" ht="14.4" x14ac:dyDescent="0.3">
      <c r="A3387" s="2">
        <f>ROW()</f>
        <v>3387</v>
      </c>
      <c r="C3387" s="8">
        <f t="shared" ca="1" si="497"/>
        <v>13</v>
      </c>
      <c r="D3387" s="8">
        <f t="shared" ca="1" si="498"/>
        <v>4</v>
      </c>
      <c r="E3387" s="50">
        <f t="shared" ca="1" si="492"/>
        <v>15</v>
      </c>
      <c r="F3387" s="2" t="str">
        <f t="shared" ca="1" si="499"/>
        <v/>
      </c>
      <c r="BD3387" s="49">
        <f t="shared" ca="1" si="494"/>
        <v>5051.5</v>
      </c>
      <c r="BE3387" s="3">
        <f t="shared" ca="1" si="493"/>
        <v>0.50509999999999999</v>
      </c>
      <c r="BF3387" s="3">
        <f t="shared" ca="1" si="495"/>
        <v>1.2784152420787677E-2</v>
      </c>
      <c r="BG3387" s="9">
        <f t="shared" ca="1" si="496"/>
        <v>15</v>
      </c>
      <c r="BH3387" s="6">
        <f ca="1">IF(ISNUMBER('Descriptive Stats'!BF3387),'Descriptive Stats'!BF3387,#N/A)</f>
        <v>1.2784152420787677E-2</v>
      </c>
      <c r="BI3387" s="6">
        <f ca="1">IF(ISNUMBER('Descriptive Stats'!E3387),'Descriptive Stats'!E3387,#N/A)</f>
        <v>15</v>
      </c>
    </row>
    <row r="3388" spans="1:61" ht="14.4" x14ac:dyDescent="0.3">
      <c r="A3388" s="2">
        <f>ROW()</f>
        <v>3388</v>
      </c>
      <c r="C3388" s="8">
        <f t="shared" ca="1" si="497"/>
        <v>24</v>
      </c>
      <c r="D3388" s="8">
        <f t="shared" ca="1" si="498"/>
        <v>15</v>
      </c>
      <c r="E3388" s="50">
        <f t="shared" ca="1" si="492"/>
        <v>6</v>
      </c>
      <c r="F3388" s="2" t="str">
        <f t="shared" ca="1" si="499"/>
        <v/>
      </c>
      <c r="BD3388" s="49">
        <f t="shared" ca="1" si="494"/>
        <v>3900</v>
      </c>
      <c r="BE3388" s="3">
        <f t="shared" ca="1" si="493"/>
        <v>0.38995000000000002</v>
      </c>
      <c r="BF3388" s="3">
        <f t="shared" ca="1" si="495"/>
        <v>-0.2794493539703507</v>
      </c>
      <c r="BG3388" s="9">
        <f t="shared" ca="1" si="496"/>
        <v>6</v>
      </c>
      <c r="BH3388" s="6">
        <f ca="1">IF(ISNUMBER('Descriptive Stats'!BF3388),'Descriptive Stats'!BF3388,#N/A)</f>
        <v>-0.2794493539703507</v>
      </c>
      <c r="BI3388" s="6">
        <f ca="1">IF(ISNUMBER('Descriptive Stats'!E3388),'Descriptive Stats'!E3388,#N/A)</f>
        <v>6</v>
      </c>
    </row>
    <row r="3389" spans="1:61" ht="14.4" x14ac:dyDescent="0.3">
      <c r="A3389" s="2">
        <f>ROW()</f>
        <v>3389</v>
      </c>
      <c r="C3389" s="8">
        <f t="shared" ca="1" si="497"/>
        <v>5</v>
      </c>
      <c r="D3389" s="8">
        <f t="shared" ca="1" si="498"/>
        <v>6</v>
      </c>
      <c r="E3389" s="50">
        <f t="shared" ca="1" si="492"/>
        <v>3</v>
      </c>
      <c r="F3389" s="2" t="str">
        <f t="shared" ca="1" si="499"/>
        <v/>
      </c>
      <c r="BD3389" s="49">
        <f t="shared" ca="1" si="494"/>
        <v>3200</v>
      </c>
      <c r="BE3389" s="3">
        <f t="shared" ca="1" si="493"/>
        <v>0.31995000000000001</v>
      </c>
      <c r="BF3389" s="3">
        <f t="shared" ca="1" si="495"/>
        <v>-0.46783862043457014</v>
      </c>
      <c r="BG3389" s="9">
        <f t="shared" ca="1" si="496"/>
        <v>3</v>
      </c>
      <c r="BH3389" s="6">
        <f ca="1">IF(ISNUMBER('Descriptive Stats'!BF3389),'Descriptive Stats'!BF3389,#N/A)</f>
        <v>-0.46783862043457014</v>
      </c>
      <c r="BI3389" s="6">
        <f ca="1">IF(ISNUMBER('Descriptive Stats'!E3389),'Descriptive Stats'!E3389,#N/A)</f>
        <v>3</v>
      </c>
    </row>
    <row r="3390" spans="1:61" ht="14.4" x14ac:dyDescent="0.3">
      <c r="A3390" s="2">
        <f>ROW()</f>
        <v>3390</v>
      </c>
      <c r="C3390" s="8">
        <f t="shared" ca="1" si="497"/>
        <v>10</v>
      </c>
      <c r="D3390" s="8">
        <f t="shared" ca="1" si="498"/>
        <v>3</v>
      </c>
      <c r="E3390" s="50">
        <f t="shared" ca="1" si="492"/>
        <v>3</v>
      </c>
      <c r="F3390" s="2" t="str">
        <f t="shared" ca="1" si="499"/>
        <v/>
      </c>
      <c r="BD3390" s="49">
        <f t="shared" ca="1" si="494"/>
        <v>3200</v>
      </c>
      <c r="BE3390" s="3">
        <f t="shared" ca="1" si="493"/>
        <v>0.31995000000000001</v>
      </c>
      <c r="BF3390" s="3">
        <f t="shared" ca="1" si="495"/>
        <v>-0.46783862043457014</v>
      </c>
      <c r="BG3390" s="9">
        <f t="shared" ca="1" si="496"/>
        <v>3</v>
      </c>
      <c r="BH3390" s="6">
        <f ca="1">IF(ISNUMBER('Descriptive Stats'!BF3390),'Descriptive Stats'!BF3390,#N/A)</f>
        <v>-0.46783862043457014</v>
      </c>
      <c r="BI3390" s="6">
        <f ca="1">IF(ISNUMBER('Descriptive Stats'!E3390),'Descriptive Stats'!E3390,#N/A)</f>
        <v>3</v>
      </c>
    </row>
    <row r="3391" spans="1:61" ht="14.4" x14ac:dyDescent="0.3">
      <c r="A3391" s="2">
        <f>ROW()</f>
        <v>3391</v>
      </c>
      <c r="C3391" s="8">
        <f t="shared" ca="1" si="497"/>
        <v>10</v>
      </c>
      <c r="D3391" s="8">
        <f t="shared" ca="1" si="498"/>
        <v>3</v>
      </c>
      <c r="E3391" s="50">
        <f t="shared" ca="1" si="492"/>
        <v>6</v>
      </c>
      <c r="F3391" s="2" t="str">
        <f t="shared" ca="1" si="499"/>
        <v/>
      </c>
      <c r="BD3391" s="49">
        <f t="shared" ca="1" si="494"/>
        <v>3900</v>
      </c>
      <c r="BE3391" s="3">
        <f t="shared" ca="1" si="493"/>
        <v>0.38995000000000002</v>
      </c>
      <c r="BF3391" s="3">
        <f t="shared" ca="1" si="495"/>
        <v>-0.2794493539703507</v>
      </c>
      <c r="BG3391" s="9">
        <f t="shared" ca="1" si="496"/>
        <v>6</v>
      </c>
      <c r="BH3391" s="6">
        <f ca="1">IF(ISNUMBER('Descriptive Stats'!BF3391),'Descriptive Stats'!BF3391,#N/A)</f>
        <v>-0.2794493539703507</v>
      </c>
      <c r="BI3391" s="6">
        <f ca="1">IF(ISNUMBER('Descriptive Stats'!E3391),'Descriptive Stats'!E3391,#N/A)</f>
        <v>6</v>
      </c>
    </row>
    <row r="3392" spans="1:61" ht="14.4" x14ac:dyDescent="0.3">
      <c r="A3392" s="2">
        <f>ROW()</f>
        <v>3392</v>
      </c>
      <c r="C3392" s="8">
        <f t="shared" ca="1" si="497"/>
        <v>2</v>
      </c>
      <c r="D3392" s="8">
        <f t="shared" ca="1" si="498"/>
        <v>6</v>
      </c>
      <c r="E3392" s="50">
        <f t="shared" ca="1" si="492"/>
        <v>2</v>
      </c>
      <c r="F3392" s="2" t="str">
        <f t="shared" ca="1" si="499"/>
        <v/>
      </c>
      <c r="BD3392" s="49">
        <f t="shared" ca="1" si="494"/>
        <v>2595</v>
      </c>
      <c r="BE3392" s="3">
        <f t="shared" ca="1" si="493"/>
        <v>0.25945000000000001</v>
      </c>
      <c r="BF3392" s="3">
        <f t="shared" ca="1" si="495"/>
        <v>-0.6450419512753276</v>
      </c>
      <c r="BG3392" s="9">
        <f t="shared" ca="1" si="496"/>
        <v>2</v>
      </c>
      <c r="BH3392" s="6">
        <f ca="1">IF(ISNUMBER('Descriptive Stats'!BF3392),'Descriptive Stats'!BF3392,#N/A)</f>
        <v>-0.6450419512753276</v>
      </c>
      <c r="BI3392" s="6">
        <f ca="1">IF(ISNUMBER('Descriptive Stats'!E3392),'Descriptive Stats'!E3392,#N/A)</f>
        <v>2</v>
      </c>
    </row>
    <row r="3393" spans="1:61" ht="14.4" x14ac:dyDescent="0.3">
      <c r="A3393" s="2">
        <f>ROW()</f>
        <v>3393</v>
      </c>
      <c r="C3393" s="8">
        <f t="shared" ca="1" si="497"/>
        <v>21</v>
      </c>
      <c r="D3393" s="8">
        <f t="shared" ca="1" si="498"/>
        <v>2</v>
      </c>
      <c r="E3393" s="50">
        <f t="shared" ca="1" si="492"/>
        <v>6</v>
      </c>
      <c r="F3393" s="2" t="str">
        <f t="shared" ca="1" si="499"/>
        <v/>
      </c>
      <c r="BD3393" s="49">
        <f t="shared" ca="1" si="494"/>
        <v>3900</v>
      </c>
      <c r="BE3393" s="3">
        <f t="shared" ca="1" si="493"/>
        <v>0.38995000000000002</v>
      </c>
      <c r="BF3393" s="3">
        <f t="shared" ca="1" si="495"/>
        <v>-0.2794493539703507</v>
      </c>
      <c r="BG3393" s="9">
        <f t="shared" ca="1" si="496"/>
        <v>6</v>
      </c>
      <c r="BH3393" s="6">
        <f ca="1">IF(ISNUMBER('Descriptive Stats'!BF3393),'Descriptive Stats'!BF3393,#N/A)</f>
        <v>-0.2794493539703507</v>
      </c>
      <c r="BI3393" s="6">
        <f ca="1">IF(ISNUMBER('Descriptive Stats'!E3393),'Descriptive Stats'!E3393,#N/A)</f>
        <v>6</v>
      </c>
    </row>
    <row r="3394" spans="1:61" ht="14.4" x14ac:dyDescent="0.3">
      <c r="A3394" s="2">
        <f>ROW()</f>
        <v>3394</v>
      </c>
      <c r="C3394" s="8">
        <f t="shared" ca="1" si="497"/>
        <v>2</v>
      </c>
      <c r="D3394" s="8">
        <f t="shared" ca="1" si="498"/>
        <v>6</v>
      </c>
      <c r="E3394" s="50">
        <f t="shared" ca="1" si="492"/>
        <v>6</v>
      </c>
      <c r="F3394" s="2" t="str">
        <f t="shared" ca="1" si="499"/>
        <v/>
      </c>
      <c r="BD3394" s="49">
        <f t="shared" ca="1" si="494"/>
        <v>3900</v>
      </c>
      <c r="BE3394" s="3">
        <f t="shared" ca="1" si="493"/>
        <v>0.38995000000000002</v>
      </c>
      <c r="BF3394" s="3">
        <f t="shared" ca="1" si="495"/>
        <v>-0.2794493539703507</v>
      </c>
      <c r="BG3394" s="9">
        <f t="shared" ca="1" si="496"/>
        <v>6</v>
      </c>
      <c r="BH3394" s="6">
        <f ca="1">IF(ISNUMBER('Descriptive Stats'!BF3394),'Descriptive Stats'!BF3394,#N/A)</f>
        <v>-0.2794493539703507</v>
      </c>
      <c r="BI3394" s="6">
        <f ca="1">IF(ISNUMBER('Descriptive Stats'!E3394),'Descriptive Stats'!E3394,#N/A)</f>
        <v>6</v>
      </c>
    </row>
    <row r="3395" spans="1:61" ht="14.4" x14ac:dyDescent="0.3">
      <c r="A3395" s="2">
        <f>ROW()</f>
        <v>3395</v>
      </c>
      <c r="C3395" s="8">
        <f t="shared" ca="1" si="497"/>
        <v>16</v>
      </c>
      <c r="D3395" s="8">
        <f t="shared" ca="1" si="498"/>
        <v>6</v>
      </c>
      <c r="E3395" s="50">
        <f t="shared" ref="E3395:E3458" ca="1" si="500">IF(0=MOD(ROW(),$J$1),AVERAGE(OFFSET($D$2,ROW()-$J$1,0,$J$1,1)),"")</f>
        <v>0</v>
      </c>
      <c r="F3395" s="2" t="str">
        <f t="shared" ca="1" si="499"/>
        <v/>
      </c>
      <c r="BD3395" s="49">
        <f t="shared" ca="1" si="494"/>
        <v>815.5</v>
      </c>
      <c r="BE3395" s="3">
        <f t="shared" ca="1" si="493"/>
        <v>8.1500000000000003E-2</v>
      </c>
      <c r="BF3395" s="3">
        <f t="shared" ca="1" si="495"/>
        <v>-1.3950525282585462</v>
      </c>
      <c r="BG3395" s="9">
        <f t="shared" ca="1" si="496"/>
        <v>0</v>
      </c>
      <c r="BH3395" s="6">
        <f ca="1">IF(ISNUMBER('Descriptive Stats'!BF3395),'Descriptive Stats'!BF3395,#N/A)</f>
        <v>-1.3950525282585462</v>
      </c>
      <c r="BI3395" s="6">
        <f ca="1">IF(ISNUMBER('Descriptive Stats'!E3395),'Descriptive Stats'!E3395,#N/A)</f>
        <v>0</v>
      </c>
    </row>
    <row r="3396" spans="1:61" ht="14.4" x14ac:dyDescent="0.3">
      <c r="A3396" s="2">
        <f>ROW()</f>
        <v>3396</v>
      </c>
      <c r="C3396" s="8">
        <f t="shared" ca="1" si="497"/>
        <v>14</v>
      </c>
      <c r="D3396" s="8">
        <f t="shared" ca="1" si="498"/>
        <v>0</v>
      </c>
      <c r="E3396" s="50">
        <f t="shared" ca="1" si="500"/>
        <v>9</v>
      </c>
      <c r="F3396" s="2" t="str">
        <f t="shared" ca="1" si="499"/>
        <v/>
      </c>
      <c r="BD3396" s="49">
        <f t="shared" ca="1" si="494"/>
        <v>4819</v>
      </c>
      <c r="BE3396" s="3">
        <f t="shared" ca="1" si="493"/>
        <v>0.48185</v>
      </c>
      <c r="BF3396" s="3">
        <f t="shared" ca="1" si="495"/>
        <v>-4.5511009098988427E-2</v>
      </c>
      <c r="BG3396" s="9">
        <f t="shared" ca="1" si="496"/>
        <v>9</v>
      </c>
      <c r="BH3396" s="6">
        <f ca="1">IF(ISNUMBER('Descriptive Stats'!BF3396),'Descriptive Stats'!BF3396,#N/A)</f>
        <v>-4.5511009098988427E-2</v>
      </c>
      <c r="BI3396" s="6">
        <f ca="1">IF(ISNUMBER('Descriptive Stats'!E3396),'Descriptive Stats'!E3396,#N/A)</f>
        <v>9</v>
      </c>
    </row>
    <row r="3397" spans="1:61" ht="14.4" x14ac:dyDescent="0.3">
      <c r="A3397" s="2">
        <f>ROW()</f>
        <v>3397</v>
      </c>
      <c r="C3397" s="8">
        <f t="shared" ca="1" si="497"/>
        <v>23</v>
      </c>
      <c r="D3397" s="8">
        <f t="shared" ca="1" si="498"/>
        <v>9</v>
      </c>
      <c r="E3397" s="50">
        <f t="shared" ca="1" si="500"/>
        <v>7</v>
      </c>
      <c r="F3397" s="2" t="str">
        <f t="shared" ca="1" si="499"/>
        <v/>
      </c>
      <c r="BD3397" s="49">
        <f t="shared" ca="1" si="494"/>
        <v>4473.5</v>
      </c>
      <c r="BE3397" s="3">
        <f t="shared" ca="1" si="493"/>
        <v>0.44729999999999998</v>
      </c>
      <c r="BF3397" s="3">
        <f t="shared" ca="1" si="495"/>
        <v>-0.13248586824472414</v>
      </c>
      <c r="BG3397" s="9">
        <f t="shared" ca="1" si="496"/>
        <v>7</v>
      </c>
      <c r="BH3397" s="6">
        <f ca="1">IF(ISNUMBER('Descriptive Stats'!BF3397),'Descriptive Stats'!BF3397,#N/A)</f>
        <v>-0.13248586824472414</v>
      </c>
      <c r="BI3397" s="6">
        <f ca="1">IF(ISNUMBER('Descriptive Stats'!E3397),'Descriptive Stats'!E3397,#N/A)</f>
        <v>7</v>
      </c>
    </row>
    <row r="3398" spans="1:61" ht="14.4" x14ac:dyDescent="0.3">
      <c r="A3398" s="2">
        <f>ROW()</f>
        <v>3398</v>
      </c>
      <c r="C3398" s="8">
        <f t="shared" ca="1" si="497"/>
        <v>19</v>
      </c>
      <c r="D3398" s="8">
        <f t="shared" ca="1" si="498"/>
        <v>7</v>
      </c>
      <c r="E3398" s="50">
        <f t="shared" ca="1" si="500"/>
        <v>2</v>
      </c>
      <c r="F3398" s="2" t="str">
        <f t="shared" ca="1" si="499"/>
        <v/>
      </c>
      <c r="BD3398" s="49">
        <f t="shared" ca="1" si="494"/>
        <v>2595</v>
      </c>
      <c r="BE3398" s="3">
        <f t="shared" ca="1" si="493"/>
        <v>0.25945000000000001</v>
      </c>
      <c r="BF3398" s="3">
        <f t="shared" ca="1" si="495"/>
        <v>-0.6450419512753276</v>
      </c>
      <c r="BG3398" s="9">
        <f t="shared" ca="1" si="496"/>
        <v>2</v>
      </c>
      <c r="BH3398" s="6">
        <f ca="1">IF(ISNUMBER('Descriptive Stats'!BF3398),'Descriptive Stats'!BF3398,#N/A)</f>
        <v>-0.6450419512753276</v>
      </c>
      <c r="BI3398" s="6">
        <f ca="1">IF(ISNUMBER('Descriptive Stats'!E3398),'Descriptive Stats'!E3398,#N/A)</f>
        <v>2</v>
      </c>
    </row>
    <row r="3399" spans="1:61" ht="14.4" x14ac:dyDescent="0.3">
      <c r="A3399" s="2">
        <f>ROW()</f>
        <v>3399</v>
      </c>
      <c r="C3399" s="8">
        <f t="shared" ca="1" si="497"/>
        <v>17</v>
      </c>
      <c r="D3399" s="8">
        <f t="shared" ca="1" si="498"/>
        <v>2</v>
      </c>
      <c r="E3399" s="50">
        <f t="shared" ca="1" si="500"/>
        <v>6</v>
      </c>
      <c r="F3399" s="2" t="str">
        <f t="shared" ca="1" si="499"/>
        <v/>
      </c>
      <c r="BD3399" s="49">
        <f t="shared" ca="1" si="494"/>
        <v>3900</v>
      </c>
      <c r="BE3399" s="3">
        <f t="shared" ref="BE3399:BE3462" ca="1" si="501">IF(ISNUMBER(BD3399),(BD3399-0.5)/$BK$4,"")</f>
        <v>0.38995000000000002</v>
      </c>
      <c r="BF3399" s="3">
        <f t="shared" ca="1" si="495"/>
        <v>-0.2794493539703507</v>
      </c>
      <c r="BG3399" s="9">
        <f t="shared" ca="1" si="496"/>
        <v>6</v>
      </c>
      <c r="BH3399" s="6">
        <f ca="1">IF(ISNUMBER('Descriptive Stats'!BF3399),'Descriptive Stats'!BF3399,#N/A)</f>
        <v>-0.2794493539703507</v>
      </c>
      <c r="BI3399" s="6">
        <f ca="1">IF(ISNUMBER('Descriptive Stats'!E3399),'Descriptive Stats'!E3399,#N/A)</f>
        <v>6</v>
      </c>
    </row>
    <row r="3400" spans="1:61" ht="14.4" x14ac:dyDescent="0.3">
      <c r="A3400" s="2">
        <f>ROW()</f>
        <v>3400</v>
      </c>
      <c r="C3400" s="8">
        <f t="shared" ca="1" si="497"/>
        <v>5</v>
      </c>
      <c r="D3400" s="8">
        <f t="shared" ca="1" si="498"/>
        <v>6</v>
      </c>
      <c r="E3400" s="50">
        <f t="shared" ca="1" si="500"/>
        <v>1</v>
      </c>
      <c r="F3400" s="2" t="str">
        <f t="shared" ca="1" si="499"/>
        <v/>
      </c>
      <c r="BD3400" s="49">
        <f t="shared" ref="BD3400:BD3463" ca="1" si="502">IF(ISNUMBER(BG3400),_xlfn.RANK.AVG(BG3400,$BG$2:$BG$5414,1),"")</f>
        <v>1871</v>
      </c>
      <c r="BE3400" s="3">
        <f t="shared" ca="1" si="501"/>
        <v>0.18704999999999999</v>
      </c>
      <c r="BF3400" s="3">
        <f t="shared" ca="1" si="495"/>
        <v>-0.88881967520906158</v>
      </c>
      <c r="BG3400" s="9">
        <f t="shared" ca="1" si="496"/>
        <v>1</v>
      </c>
      <c r="BH3400" s="6">
        <f ca="1">IF(ISNUMBER('Descriptive Stats'!BF3400),'Descriptive Stats'!BF3400,#N/A)</f>
        <v>-0.88881967520906158</v>
      </c>
      <c r="BI3400" s="6">
        <f ca="1">IF(ISNUMBER('Descriptive Stats'!E3400),'Descriptive Stats'!E3400,#N/A)</f>
        <v>1</v>
      </c>
    </row>
    <row r="3401" spans="1:61" ht="14.4" x14ac:dyDescent="0.3">
      <c r="A3401" s="2">
        <f>ROW()</f>
        <v>3401</v>
      </c>
      <c r="C3401" s="8">
        <f t="shared" ca="1" si="497"/>
        <v>12</v>
      </c>
      <c r="D3401" s="8">
        <f t="shared" ca="1" si="498"/>
        <v>1</v>
      </c>
      <c r="E3401" s="50">
        <f t="shared" ca="1" si="500"/>
        <v>6</v>
      </c>
      <c r="F3401" s="2" t="str">
        <f t="shared" ca="1" si="499"/>
        <v/>
      </c>
      <c r="BD3401" s="49">
        <f t="shared" ca="1" si="502"/>
        <v>3900</v>
      </c>
      <c r="BE3401" s="3">
        <f t="shared" ca="1" si="501"/>
        <v>0.38995000000000002</v>
      </c>
      <c r="BF3401" s="3">
        <f t="shared" ref="BF3401:BF3464" ca="1" si="503">IF(ISNUMBER(BE3401),_xlfn.NORM.INV(BE3401,0,1),"")</f>
        <v>-0.2794493539703507</v>
      </c>
      <c r="BG3401" s="9">
        <f t="shared" ref="BG3401:BG3464" ca="1" si="504">IF(ISNUMBER(E3401),E3401,"")</f>
        <v>6</v>
      </c>
      <c r="BH3401" s="6">
        <f ca="1">IF(ISNUMBER('Descriptive Stats'!BF3401),'Descriptive Stats'!BF3401,#N/A)</f>
        <v>-0.2794493539703507</v>
      </c>
      <c r="BI3401" s="6">
        <f ca="1">IF(ISNUMBER('Descriptive Stats'!E3401),'Descriptive Stats'!E3401,#N/A)</f>
        <v>6</v>
      </c>
    </row>
    <row r="3402" spans="1:61" ht="14.4" x14ac:dyDescent="0.3">
      <c r="A3402" s="2">
        <f>ROW()</f>
        <v>3402</v>
      </c>
      <c r="C3402" s="8">
        <f t="shared" ca="1" si="497"/>
        <v>2</v>
      </c>
      <c r="D3402" s="8">
        <f t="shared" ca="1" si="498"/>
        <v>6</v>
      </c>
      <c r="E3402" s="50">
        <f t="shared" ca="1" si="500"/>
        <v>0</v>
      </c>
      <c r="F3402" s="2" t="str">
        <f t="shared" ca="1" si="499"/>
        <v/>
      </c>
      <c r="BD3402" s="49">
        <f t="shared" ca="1" si="502"/>
        <v>815.5</v>
      </c>
      <c r="BE3402" s="3">
        <f t="shared" ca="1" si="501"/>
        <v>8.1500000000000003E-2</v>
      </c>
      <c r="BF3402" s="3">
        <f t="shared" ca="1" si="503"/>
        <v>-1.3950525282585462</v>
      </c>
      <c r="BG3402" s="9">
        <f t="shared" ca="1" si="504"/>
        <v>0</v>
      </c>
      <c r="BH3402" s="6">
        <f ca="1">IF(ISNUMBER('Descriptive Stats'!BF3402),'Descriptive Stats'!BF3402,#N/A)</f>
        <v>-1.3950525282585462</v>
      </c>
      <c r="BI3402" s="6">
        <f ca="1">IF(ISNUMBER('Descriptive Stats'!E3402),'Descriptive Stats'!E3402,#N/A)</f>
        <v>0</v>
      </c>
    </row>
    <row r="3403" spans="1:61" ht="14.4" x14ac:dyDescent="0.3">
      <c r="A3403" s="2">
        <f>ROW()</f>
        <v>3403</v>
      </c>
      <c r="C3403" s="8">
        <f t="shared" ca="1" si="497"/>
        <v>22</v>
      </c>
      <c r="D3403" s="8">
        <f t="shared" ca="1" si="498"/>
        <v>0</v>
      </c>
      <c r="E3403" s="50">
        <f t="shared" ca="1" si="500"/>
        <v>0</v>
      </c>
      <c r="F3403" s="2" t="str">
        <f t="shared" ca="1" si="499"/>
        <v/>
      </c>
      <c r="BD3403" s="49">
        <f t="shared" ca="1" si="502"/>
        <v>815.5</v>
      </c>
      <c r="BE3403" s="3">
        <f t="shared" ca="1" si="501"/>
        <v>8.1500000000000003E-2</v>
      </c>
      <c r="BF3403" s="3">
        <f t="shared" ca="1" si="503"/>
        <v>-1.3950525282585462</v>
      </c>
      <c r="BG3403" s="9">
        <f t="shared" ca="1" si="504"/>
        <v>0</v>
      </c>
      <c r="BH3403" s="6">
        <f ca="1">IF(ISNUMBER('Descriptive Stats'!BF3403),'Descriptive Stats'!BF3403,#N/A)</f>
        <v>-1.3950525282585462</v>
      </c>
      <c r="BI3403" s="6">
        <f ca="1">IF(ISNUMBER('Descriptive Stats'!E3403),'Descriptive Stats'!E3403,#N/A)</f>
        <v>0</v>
      </c>
    </row>
    <row r="3404" spans="1:61" ht="14.4" x14ac:dyDescent="0.3">
      <c r="A3404" s="2">
        <f>ROW()</f>
        <v>3404</v>
      </c>
      <c r="C3404" s="8">
        <f t="shared" ca="1" si="497"/>
        <v>15</v>
      </c>
      <c r="D3404" s="8">
        <f t="shared" ca="1" si="498"/>
        <v>0</v>
      </c>
      <c r="E3404" s="50">
        <f t="shared" ca="1" si="500"/>
        <v>6</v>
      </c>
      <c r="F3404" s="2" t="str">
        <f t="shared" ca="1" si="499"/>
        <v/>
      </c>
      <c r="BD3404" s="49">
        <f t="shared" ca="1" si="502"/>
        <v>3900</v>
      </c>
      <c r="BE3404" s="3">
        <f t="shared" ca="1" si="501"/>
        <v>0.38995000000000002</v>
      </c>
      <c r="BF3404" s="3">
        <f t="shared" ca="1" si="503"/>
        <v>-0.2794493539703507</v>
      </c>
      <c r="BG3404" s="9">
        <f t="shared" ca="1" si="504"/>
        <v>6</v>
      </c>
      <c r="BH3404" s="6">
        <f ca="1">IF(ISNUMBER('Descriptive Stats'!BF3404),'Descriptive Stats'!BF3404,#N/A)</f>
        <v>-0.2794493539703507</v>
      </c>
      <c r="BI3404" s="6">
        <f ca="1">IF(ISNUMBER('Descriptive Stats'!E3404),'Descriptive Stats'!E3404,#N/A)</f>
        <v>6</v>
      </c>
    </row>
    <row r="3405" spans="1:61" ht="14.4" x14ac:dyDescent="0.3">
      <c r="A3405" s="2">
        <f>ROW()</f>
        <v>3405</v>
      </c>
      <c r="C3405" s="8">
        <f t="shared" ca="1" si="497"/>
        <v>2</v>
      </c>
      <c r="D3405" s="8">
        <f t="shared" ca="1" si="498"/>
        <v>6</v>
      </c>
      <c r="E3405" s="50">
        <f t="shared" ca="1" si="500"/>
        <v>0</v>
      </c>
      <c r="F3405" s="2" t="str">
        <f t="shared" ca="1" si="499"/>
        <v/>
      </c>
      <c r="BD3405" s="49">
        <f t="shared" ca="1" si="502"/>
        <v>815.5</v>
      </c>
      <c r="BE3405" s="3">
        <f t="shared" ca="1" si="501"/>
        <v>8.1500000000000003E-2</v>
      </c>
      <c r="BF3405" s="3">
        <f t="shared" ca="1" si="503"/>
        <v>-1.3950525282585462</v>
      </c>
      <c r="BG3405" s="9">
        <f t="shared" ca="1" si="504"/>
        <v>0</v>
      </c>
      <c r="BH3405" s="6">
        <f ca="1">IF(ISNUMBER('Descriptive Stats'!BF3405),'Descriptive Stats'!BF3405,#N/A)</f>
        <v>-1.3950525282585462</v>
      </c>
      <c r="BI3405" s="6">
        <f ca="1">IF(ISNUMBER('Descriptive Stats'!E3405),'Descriptive Stats'!E3405,#N/A)</f>
        <v>0</v>
      </c>
    </row>
    <row r="3406" spans="1:61" ht="14.4" x14ac:dyDescent="0.3">
      <c r="A3406" s="2">
        <f>ROW()</f>
        <v>3406</v>
      </c>
      <c r="C3406" s="8">
        <f t="shared" ca="1" si="497"/>
        <v>11</v>
      </c>
      <c r="D3406" s="8">
        <f t="shared" ca="1" si="498"/>
        <v>0</v>
      </c>
      <c r="E3406" s="50">
        <f t="shared" ca="1" si="500"/>
        <v>0</v>
      </c>
      <c r="F3406" s="2" t="str">
        <f t="shared" ca="1" si="499"/>
        <v/>
      </c>
      <c r="BD3406" s="49">
        <f t="shared" ca="1" si="502"/>
        <v>815.5</v>
      </c>
      <c r="BE3406" s="3">
        <f t="shared" ca="1" si="501"/>
        <v>8.1500000000000003E-2</v>
      </c>
      <c r="BF3406" s="3">
        <f t="shared" ca="1" si="503"/>
        <v>-1.3950525282585462</v>
      </c>
      <c r="BG3406" s="9">
        <f t="shared" ca="1" si="504"/>
        <v>0</v>
      </c>
      <c r="BH3406" s="6">
        <f ca="1">IF(ISNUMBER('Descriptive Stats'!BF3406),'Descriptive Stats'!BF3406,#N/A)</f>
        <v>-1.3950525282585462</v>
      </c>
      <c r="BI3406" s="6">
        <f ca="1">IF(ISNUMBER('Descriptive Stats'!E3406),'Descriptive Stats'!E3406,#N/A)</f>
        <v>0</v>
      </c>
    </row>
    <row r="3407" spans="1:61" ht="14.4" x14ac:dyDescent="0.3">
      <c r="A3407" s="2">
        <f>ROW()</f>
        <v>3407</v>
      </c>
      <c r="C3407" s="8">
        <f t="shared" ca="1" si="497"/>
        <v>11</v>
      </c>
      <c r="D3407" s="8">
        <f t="shared" ca="1" si="498"/>
        <v>0</v>
      </c>
      <c r="E3407" s="50">
        <f t="shared" ca="1" si="500"/>
        <v>19</v>
      </c>
      <c r="F3407" s="2" t="str">
        <f t="shared" ca="1" si="499"/>
        <v>X</v>
      </c>
      <c r="BD3407" s="49">
        <f t="shared" ca="1" si="502"/>
        <v>5294</v>
      </c>
      <c r="BE3407" s="3">
        <f t="shared" ca="1" si="501"/>
        <v>0.52934999999999999</v>
      </c>
      <c r="BF3407" s="3">
        <f t="shared" ca="1" si="503"/>
        <v>7.3636031452008061E-2</v>
      </c>
      <c r="BG3407" s="9">
        <f t="shared" ca="1" si="504"/>
        <v>19</v>
      </c>
      <c r="BH3407" s="6">
        <f ca="1">IF(ISNUMBER('Descriptive Stats'!BF3407),'Descriptive Stats'!BF3407,#N/A)</f>
        <v>7.3636031452008061E-2</v>
      </c>
      <c r="BI3407" s="6">
        <f ca="1">IF(ISNUMBER('Descriptive Stats'!E3407),'Descriptive Stats'!E3407,#N/A)</f>
        <v>19</v>
      </c>
    </row>
    <row r="3408" spans="1:61" ht="14.4" x14ac:dyDescent="0.3">
      <c r="A3408" s="2">
        <f>ROW()</f>
        <v>3408</v>
      </c>
      <c r="C3408" s="8">
        <f t="shared" ca="1" si="497"/>
        <v>7</v>
      </c>
      <c r="D3408" s="8">
        <f t="shared" ca="1" si="498"/>
        <v>19</v>
      </c>
      <c r="E3408" s="50">
        <f t="shared" ca="1" si="500"/>
        <v>6</v>
      </c>
      <c r="F3408" s="2" t="str">
        <f t="shared" ca="1" si="499"/>
        <v/>
      </c>
      <c r="BD3408" s="49">
        <f t="shared" ca="1" si="502"/>
        <v>3900</v>
      </c>
      <c r="BE3408" s="3">
        <f t="shared" ca="1" si="501"/>
        <v>0.38995000000000002</v>
      </c>
      <c r="BF3408" s="3">
        <f t="shared" ca="1" si="503"/>
        <v>-0.2794493539703507</v>
      </c>
      <c r="BG3408" s="9">
        <f t="shared" ca="1" si="504"/>
        <v>6</v>
      </c>
      <c r="BH3408" s="6">
        <f ca="1">IF(ISNUMBER('Descriptive Stats'!BF3408),'Descriptive Stats'!BF3408,#N/A)</f>
        <v>-0.2794493539703507</v>
      </c>
      <c r="BI3408" s="6">
        <f ca="1">IF(ISNUMBER('Descriptive Stats'!E3408),'Descriptive Stats'!E3408,#N/A)</f>
        <v>6</v>
      </c>
    </row>
    <row r="3409" spans="1:61" ht="14.4" x14ac:dyDescent="0.3">
      <c r="A3409" s="2">
        <f>ROW()</f>
        <v>3409</v>
      </c>
      <c r="C3409" s="8">
        <f t="shared" ref="C3409:C3472" ca="1" si="505">RANDBETWEEN(2,COUNT(B:B))</f>
        <v>16</v>
      </c>
      <c r="D3409" s="8">
        <f t="shared" ref="D3409:D3472" ca="1" si="506">VLOOKUP(C3409,A:B,2,TRUE)</f>
        <v>6</v>
      </c>
      <c r="E3409" s="50">
        <f t="shared" ca="1" si="500"/>
        <v>2</v>
      </c>
      <c r="F3409" s="2" t="str">
        <f t="shared" ref="F3409:F3472" ca="1" si="507">IF(ISNUMBER(E3409),IF(OR(E3409&lt;$K$16,E3409&gt;$K$14),"X",""),"")</f>
        <v/>
      </c>
      <c r="BD3409" s="49">
        <f t="shared" ca="1" si="502"/>
        <v>2595</v>
      </c>
      <c r="BE3409" s="3">
        <f t="shared" ca="1" si="501"/>
        <v>0.25945000000000001</v>
      </c>
      <c r="BF3409" s="3">
        <f t="shared" ca="1" si="503"/>
        <v>-0.6450419512753276</v>
      </c>
      <c r="BG3409" s="9">
        <f t="shared" ca="1" si="504"/>
        <v>2</v>
      </c>
      <c r="BH3409" s="6">
        <f ca="1">IF(ISNUMBER('Descriptive Stats'!BF3409),'Descriptive Stats'!BF3409,#N/A)</f>
        <v>-0.6450419512753276</v>
      </c>
      <c r="BI3409" s="6">
        <f ca="1">IF(ISNUMBER('Descriptive Stats'!E3409),'Descriptive Stats'!E3409,#N/A)</f>
        <v>2</v>
      </c>
    </row>
    <row r="3410" spans="1:61" ht="14.4" x14ac:dyDescent="0.3">
      <c r="A3410" s="2">
        <f>ROW()</f>
        <v>3410</v>
      </c>
      <c r="C3410" s="8">
        <f t="shared" ca="1" si="505"/>
        <v>21</v>
      </c>
      <c r="D3410" s="8">
        <f t="shared" ca="1" si="506"/>
        <v>2</v>
      </c>
      <c r="E3410" s="50">
        <f t="shared" ca="1" si="500"/>
        <v>0</v>
      </c>
      <c r="F3410" s="2" t="str">
        <f t="shared" ca="1" si="507"/>
        <v/>
      </c>
      <c r="BD3410" s="49">
        <f t="shared" ca="1" si="502"/>
        <v>815.5</v>
      </c>
      <c r="BE3410" s="3">
        <f t="shared" ca="1" si="501"/>
        <v>8.1500000000000003E-2</v>
      </c>
      <c r="BF3410" s="3">
        <f t="shared" ca="1" si="503"/>
        <v>-1.3950525282585462</v>
      </c>
      <c r="BG3410" s="9">
        <f t="shared" ca="1" si="504"/>
        <v>0</v>
      </c>
      <c r="BH3410" s="6">
        <f ca="1">IF(ISNUMBER('Descriptive Stats'!BF3410),'Descriptive Stats'!BF3410,#N/A)</f>
        <v>-1.3950525282585462</v>
      </c>
      <c r="BI3410" s="6">
        <f ca="1">IF(ISNUMBER('Descriptive Stats'!E3410),'Descriptive Stats'!E3410,#N/A)</f>
        <v>0</v>
      </c>
    </row>
    <row r="3411" spans="1:61" ht="14.4" x14ac:dyDescent="0.3">
      <c r="A3411" s="2">
        <f>ROW()</f>
        <v>3411</v>
      </c>
      <c r="C3411" s="8">
        <f t="shared" ca="1" si="505"/>
        <v>15</v>
      </c>
      <c r="D3411" s="8">
        <f t="shared" ca="1" si="506"/>
        <v>0</v>
      </c>
      <c r="E3411" s="50">
        <f t="shared" ca="1" si="500"/>
        <v>0</v>
      </c>
      <c r="F3411" s="2" t="str">
        <f t="shared" ca="1" si="507"/>
        <v/>
      </c>
      <c r="BD3411" s="49">
        <f t="shared" ca="1" si="502"/>
        <v>815.5</v>
      </c>
      <c r="BE3411" s="3">
        <f t="shared" ca="1" si="501"/>
        <v>8.1500000000000003E-2</v>
      </c>
      <c r="BF3411" s="3">
        <f t="shared" ca="1" si="503"/>
        <v>-1.3950525282585462</v>
      </c>
      <c r="BG3411" s="9">
        <f t="shared" ca="1" si="504"/>
        <v>0</v>
      </c>
      <c r="BH3411" s="6">
        <f ca="1">IF(ISNUMBER('Descriptive Stats'!BF3411),'Descriptive Stats'!BF3411,#N/A)</f>
        <v>-1.3950525282585462</v>
      </c>
      <c r="BI3411" s="6">
        <f ca="1">IF(ISNUMBER('Descriptive Stats'!E3411),'Descriptive Stats'!E3411,#N/A)</f>
        <v>0</v>
      </c>
    </row>
    <row r="3412" spans="1:61" ht="14.4" x14ac:dyDescent="0.3">
      <c r="A3412" s="2">
        <f>ROW()</f>
        <v>3412</v>
      </c>
      <c r="C3412" s="8">
        <f t="shared" ca="1" si="505"/>
        <v>22</v>
      </c>
      <c r="D3412" s="8">
        <f t="shared" ca="1" si="506"/>
        <v>0</v>
      </c>
      <c r="E3412" s="50">
        <f t="shared" ca="1" si="500"/>
        <v>0</v>
      </c>
      <c r="F3412" s="2" t="str">
        <f t="shared" ca="1" si="507"/>
        <v/>
      </c>
      <c r="BD3412" s="49">
        <f t="shared" ca="1" si="502"/>
        <v>815.5</v>
      </c>
      <c r="BE3412" s="3">
        <f t="shared" ca="1" si="501"/>
        <v>8.1500000000000003E-2</v>
      </c>
      <c r="BF3412" s="3">
        <f t="shared" ca="1" si="503"/>
        <v>-1.3950525282585462</v>
      </c>
      <c r="BG3412" s="9">
        <f t="shared" ca="1" si="504"/>
        <v>0</v>
      </c>
      <c r="BH3412" s="6">
        <f ca="1">IF(ISNUMBER('Descriptive Stats'!BF3412),'Descriptive Stats'!BF3412,#N/A)</f>
        <v>-1.3950525282585462</v>
      </c>
      <c r="BI3412" s="6">
        <f ca="1">IF(ISNUMBER('Descriptive Stats'!E3412),'Descriptive Stats'!E3412,#N/A)</f>
        <v>0</v>
      </c>
    </row>
    <row r="3413" spans="1:61" ht="14.4" x14ac:dyDescent="0.3">
      <c r="A3413" s="2">
        <f>ROW()</f>
        <v>3413</v>
      </c>
      <c r="C3413" s="8">
        <f t="shared" ca="1" si="505"/>
        <v>11</v>
      </c>
      <c r="D3413" s="8">
        <f t="shared" ca="1" si="506"/>
        <v>0</v>
      </c>
      <c r="E3413" s="50">
        <f t="shared" ca="1" si="500"/>
        <v>19</v>
      </c>
      <c r="F3413" s="2" t="str">
        <f t="shared" ca="1" si="507"/>
        <v>X</v>
      </c>
      <c r="BD3413" s="49">
        <f t="shared" ca="1" si="502"/>
        <v>5294</v>
      </c>
      <c r="BE3413" s="3">
        <f t="shared" ca="1" si="501"/>
        <v>0.52934999999999999</v>
      </c>
      <c r="BF3413" s="3">
        <f t="shared" ca="1" si="503"/>
        <v>7.3636031452008061E-2</v>
      </c>
      <c r="BG3413" s="9">
        <f t="shared" ca="1" si="504"/>
        <v>19</v>
      </c>
      <c r="BH3413" s="6">
        <f ca="1">IF(ISNUMBER('Descriptive Stats'!BF3413),'Descriptive Stats'!BF3413,#N/A)</f>
        <v>7.3636031452008061E-2</v>
      </c>
      <c r="BI3413" s="6">
        <f ca="1">IF(ISNUMBER('Descriptive Stats'!E3413),'Descriptive Stats'!E3413,#N/A)</f>
        <v>19</v>
      </c>
    </row>
    <row r="3414" spans="1:61" ht="14.4" x14ac:dyDescent="0.3">
      <c r="A3414" s="2">
        <f>ROW()</f>
        <v>3414</v>
      </c>
      <c r="C3414" s="8">
        <f t="shared" ca="1" si="505"/>
        <v>7</v>
      </c>
      <c r="D3414" s="8">
        <f t="shared" ca="1" si="506"/>
        <v>19</v>
      </c>
      <c r="E3414" s="50">
        <f t="shared" ca="1" si="500"/>
        <v>2</v>
      </c>
      <c r="F3414" s="2" t="str">
        <f t="shared" ca="1" si="507"/>
        <v/>
      </c>
      <c r="BD3414" s="49">
        <f t="shared" ca="1" si="502"/>
        <v>2595</v>
      </c>
      <c r="BE3414" s="3">
        <f t="shared" ca="1" si="501"/>
        <v>0.25945000000000001</v>
      </c>
      <c r="BF3414" s="3">
        <f t="shared" ca="1" si="503"/>
        <v>-0.6450419512753276</v>
      </c>
      <c r="BG3414" s="9">
        <f t="shared" ca="1" si="504"/>
        <v>2</v>
      </c>
      <c r="BH3414" s="6">
        <f ca="1">IF(ISNUMBER('Descriptive Stats'!BF3414),'Descriptive Stats'!BF3414,#N/A)</f>
        <v>-0.6450419512753276</v>
      </c>
      <c r="BI3414" s="6">
        <f ca="1">IF(ISNUMBER('Descriptive Stats'!E3414),'Descriptive Stats'!E3414,#N/A)</f>
        <v>2</v>
      </c>
    </row>
    <row r="3415" spans="1:61" ht="14.4" x14ac:dyDescent="0.3">
      <c r="A3415" s="2">
        <f>ROW()</f>
        <v>3415</v>
      </c>
      <c r="C3415" s="8">
        <f t="shared" ca="1" si="505"/>
        <v>21</v>
      </c>
      <c r="D3415" s="8">
        <f t="shared" ca="1" si="506"/>
        <v>2</v>
      </c>
      <c r="E3415" s="50">
        <f t="shared" ca="1" si="500"/>
        <v>19</v>
      </c>
      <c r="F3415" s="2" t="str">
        <f t="shared" ca="1" si="507"/>
        <v>X</v>
      </c>
      <c r="BD3415" s="49">
        <f t="shared" ca="1" si="502"/>
        <v>5294</v>
      </c>
      <c r="BE3415" s="3">
        <f t="shared" ca="1" si="501"/>
        <v>0.52934999999999999</v>
      </c>
      <c r="BF3415" s="3">
        <f t="shared" ca="1" si="503"/>
        <v>7.3636031452008061E-2</v>
      </c>
      <c r="BG3415" s="9">
        <f t="shared" ca="1" si="504"/>
        <v>19</v>
      </c>
      <c r="BH3415" s="6">
        <f ca="1">IF(ISNUMBER('Descriptive Stats'!BF3415),'Descriptive Stats'!BF3415,#N/A)</f>
        <v>7.3636031452008061E-2</v>
      </c>
      <c r="BI3415" s="6">
        <f ca="1">IF(ISNUMBER('Descriptive Stats'!E3415),'Descriptive Stats'!E3415,#N/A)</f>
        <v>19</v>
      </c>
    </row>
    <row r="3416" spans="1:61" ht="14.4" x14ac:dyDescent="0.3">
      <c r="A3416" s="2">
        <f>ROW()</f>
        <v>3416</v>
      </c>
      <c r="C3416" s="8">
        <f t="shared" ca="1" si="505"/>
        <v>7</v>
      </c>
      <c r="D3416" s="8">
        <f t="shared" ca="1" si="506"/>
        <v>19</v>
      </c>
      <c r="E3416" s="50">
        <f t="shared" ca="1" si="500"/>
        <v>0</v>
      </c>
      <c r="F3416" s="2" t="str">
        <f t="shared" ca="1" si="507"/>
        <v/>
      </c>
      <c r="BD3416" s="49">
        <f t="shared" ca="1" si="502"/>
        <v>815.5</v>
      </c>
      <c r="BE3416" s="3">
        <f t="shared" ca="1" si="501"/>
        <v>8.1500000000000003E-2</v>
      </c>
      <c r="BF3416" s="3">
        <f t="shared" ca="1" si="503"/>
        <v>-1.3950525282585462</v>
      </c>
      <c r="BG3416" s="9">
        <f t="shared" ca="1" si="504"/>
        <v>0</v>
      </c>
      <c r="BH3416" s="6">
        <f ca="1">IF(ISNUMBER('Descriptive Stats'!BF3416),'Descriptive Stats'!BF3416,#N/A)</f>
        <v>-1.3950525282585462</v>
      </c>
      <c r="BI3416" s="6">
        <f ca="1">IF(ISNUMBER('Descriptive Stats'!E3416),'Descriptive Stats'!E3416,#N/A)</f>
        <v>0</v>
      </c>
    </row>
    <row r="3417" spans="1:61" ht="14.4" x14ac:dyDescent="0.3">
      <c r="A3417" s="2">
        <f>ROW()</f>
        <v>3417</v>
      </c>
      <c r="C3417" s="8">
        <f t="shared" ca="1" si="505"/>
        <v>14</v>
      </c>
      <c r="D3417" s="8">
        <f t="shared" ca="1" si="506"/>
        <v>0</v>
      </c>
      <c r="E3417" s="50">
        <f t="shared" ca="1" si="500"/>
        <v>0</v>
      </c>
      <c r="F3417" s="2" t="str">
        <f t="shared" ca="1" si="507"/>
        <v/>
      </c>
      <c r="BD3417" s="49">
        <f t="shared" ca="1" si="502"/>
        <v>815.5</v>
      </c>
      <c r="BE3417" s="3">
        <f t="shared" ca="1" si="501"/>
        <v>8.1500000000000003E-2</v>
      </c>
      <c r="BF3417" s="3">
        <f t="shared" ca="1" si="503"/>
        <v>-1.3950525282585462</v>
      </c>
      <c r="BG3417" s="9">
        <f t="shared" ca="1" si="504"/>
        <v>0</v>
      </c>
      <c r="BH3417" s="6">
        <f ca="1">IF(ISNUMBER('Descriptive Stats'!BF3417),'Descriptive Stats'!BF3417,#N/A)</f>
        <v>-1.3950525282585462</v>
      </c>
      <c r="BI3417" s="6">
        <f ca="1">IF(ISNUMBER('Descriptive Stats'!E3417),'Descriptive Stats'!E3417,#N/A)</f>
        <v>0</v>
      </c>
    </row>
    <row r="3418" spans="1:61" ht="14.4" x14ac:dyDescent="0.3">
      <c r="A3418" s="2">
        <f>ROW()</f>
        <v>3418</v>
      </c>
      <c r="C3418" s="8">
        <f t="shared" ca="1" si="505"/>
        <v>4</v>
      </c>
      <c r="D3418" s="8">
        <f t="shared" ca="1" si="506"/>
        <v>0</v>
      </c>
      <c r="E3418" s="50">
        <f t="shared" ca="1" si="500"/>
        <v>1</v>
      </c>
      <c r="F3418" s="2" t="str">
        <f t="shared" ca="1" si="507"/>
        <v/>
      </c>
      <c r="BD3418" s="49">
        <f t="shared" ca="1" si="502"/>
        <v>1871</v>
      </c>
      <c r="BE3418" s="3">
        <f t="shared" ca="1" si="501"/>
        <v>0.18704999999999999</v>
      </c>
      <c r="BF3418" s="3">
        <f t="shared" ca="1" si="503"/>
        <v>-0.88881967520906158</v>
      </c>
      <c r="BG3418" s="9">
        <f t="shared" ca="1" si="504"/>
        <v>1</v>
      </c>
      <c r="BH3418" s="6">
        <f ca="1">IF(ISNUMBER('Descriptive Stats'!BF3418),'Descriptive Stats'!BF3418,#N/A)</f>
        <v>-0.88881967520906158</v>
      </c>
      <c r="BI3418" s="6">
        <f ca="1">IF(ISNUMBER('Descriptive Stats'!E3418),'Descriptive Stats'!E3418,#N/A)</f>
        <v>1</v>
      </c>
    </row>
    <row r="3419" spans="1:61" ht="14.4" x14ac:dyDescent="0.3">
      <c r="A3419" s="2">
        <f>ROW()</f>
        <v>3419</v>
      </c>
      <c r="C3419" s="8">
        <f t="shared" ca="1" si="505"/>
        <v>12</v>
      </c>
      <c r="D3419" s="8">
        <f t="shared" ca="1" si="506"/>
        <v>1</v>
      </c>
      <c r="E3419" s="50">
        <f t="shared" ca="1" si="500"/>
        <v>0</v>
      </c>
      <c r="F3419" s="2" t="str">
        <f t="shared" ca="1" si="507"/>
        <v/>
      </c>
      <c r="BD3419" s="49">
        <f t="shared" ca="1" si="502"/>
        <v>815.5</v>
      </c>
      <c r="BE3419" s="3">
        <f t="shared" ca="1" si="501"/>
        <v>8.1500000000000003E-2</v>
      </c>
      <c r="BF3419" s="3">
        <f t="shared" ca="1" si="503"/>
        <v>-1.3950525282585462</v>
      </c>
      <c r="BG3419" s="9">
        <f t="shared" ca="1" si="504"/>
        <v>0</v>
      </c>
      <c r="BH3419" s="6">
        <f ca="1">IF(ISNUMBER('Descriptive Stats'!BF3419),'Descriptive Stats'!BF3419,#N/A)</f>
        <v>-1.3950525282585462</v>
      </c>
      <c r="BI3419" s="6">
        <f ca="1">IF(ISNUMBER('Descriptive Stats'!E3419),'Descriptive Stats'!E3419,#N/A)</f>
        <v>0</v>
      </c>
    </row>
    <row r="3420" spans="1:61" ht="14.4" x14ac:dyDescent="0.3">
      <c r="A3420" s="2">
        <f>ROW()</f>
        <v>3420</v>
      </c>
      <c r="C3420" s="8">
        <f t="shared" ca="1" si="505"/>
        <v>15</v>
      </c>
      <c r="D3420" s="8">
        <f t="shared" ca="1" si="506"/>
        <v>0</v>
      </c>
      <c r="E3420" s="50">
        <f t="shared" ca="1" si="500"/>
        <v>2</v>
      </c>
      <c r="F3420" s="2" t="str">
        <f t="shared" ca="1" si="507"/>
        <v/>
      </c>
      <c r="BD3420" s="49">
        <f t="shared" ca="1" si="502"/>
        <v>2595</v>
      </c>
      <c r="BE3420" s="3">
        <f t="shared" ca="1" si="501"/>
        <v>0.25945000000000001</v>
      </c>
      <c r="BF3420" s="3">
        <f t="shared" ca="1" si="503"/>
        <v>-0.6450419512753276</v>
      </c>
      <c r="BG3420" s="9">
        <f t="shared" ca="1" si="504"/>
        <v>2</v>
      </c>
      <c r="BH3420" s="6">
        <f ca="1">IF(ISNUMBER('Descriptive Stats'!BF3420),'Descriptive Stats'!BF3420,#N/A)</f>
        <v>-0.6450419512753276</v>
      </c>
      <c r="BI3420" s="6">
        <f ca="1">IF(ISNUMBER('Descriptive Stats'!E3420),'Descriptive Stats'!E3420,#N/A)</f>
        <v>2</v>
      </c>
    </row>
    <row r="3421" spans="1:61" ht="14.4" x14ac:dyDescent="0.3">
      <c r="A3421" s="2">
        <f>ROW()</f>
        <v>3421</v>
      </c>
      <c r="C3421" s="8">
        <f t="shared" ca="1" si="505"/>
        <v>21</v>
      </c>
      <c r="D3421" s="8">
        <f t="shared" ca="1" si="506"/>
        <v>2</v>
      </c>
      <c r="E3421" s="50">
        <f t="shared" ca="1" si="500"/>
        <v>15</v>
      </c>
      <c r="F3421" s="2" t="str">
        <f t="shared" ca="1" si="507"/>
        <v/>
      </c>
      <c r="BD3421" s="49">
        <f t="shared" ca="1" si="502"/>
        <v>5051.5</v>
      </c>
      <c r="BE3421" s="3">
        <f t="shared" ca="1" si="501"/>
        <v>0.50509999999999999</v>
      </c>
      <c r="BF3421" s="3">
        <f t="shared" ca="1" si="503"/>
        <v>1.2784152420787677E-2</v>
      </c>
      <c r="BG3421" s="9">
        <f t="shared" ca="1" si="504"/>
        <v>15</v>
      </c>
      <c r="BH3421" s="6">
        <f ca="1">IF(ISNUMBER('Descriptive Stats'!BF3421),'Descriptive Stats'!BF3421,#N/A)</f>
        <v>1.2784152420787677E-2</v>
      </c>
      <c r="BI3421" s="6">
        <f ca="1">IF(ISNUMBER('Descriptive Stats'!E3421),'Descriptive Stats'!E3421,#N/A)</f>
        <v>15</v>
      </c>
    </row>
    <row r="3422" spans="1:61" ht="14.4" x14ac:dyDescent="0.3">
      <c r="A3422" s="2">
        <f>ROW()</f>
        <v>3422</v>
      </c>
      <c r="C3422" s="8">
        <f t="shared" ca="1" si="505"/>
        <v>24</v>
      </c>
      <c r="D3422" s="8">
        <f t="shared" ca="1" si="506"/>
        <v>15</v>
      </c>
      <c r="E3422" s="50">
        <f t="shared" ca="1" si="500"/>
        <v>2</v>
      </c>
      <c r="F3422" s="2" t="str">
        <f t="shared" ca="1" si="507"/>
        <v/>
      </c>
      <c r="BD3422" s="49">
        <f t="shared" ca="1" si="502"/>
        <v>2595</v>
      </c>
      <c r="BE3422" s="3">
        <f t="shared" ca="1" si="501"/>
        <v>0.25945000000000001</v>
      </c>
      <c r="BF3422" s="3">
        <f t="shared" ca="1" si="503"/>
        <v>-0.6450419512753276</v>
      </c>
      <c r="BG3422" s="9">
        <f t="shared" ca="1" si="504"/>
        <v>2</v>
      </c>
      <c r="BH3422" s="6">
        <f ca="1">IF(ISNUMBER('Descriptive Stats'!BF3422),'Descriptive Stats'!BF3422,#N/A)</f>
        <v>-0.6450419512753276</v>
      </c>
      <c r="BI3422" s="6">
        <f ca="1">IF(ISNUMBER('Descriptive Stats'!E3422),'Descriptive Stats'!E3422,#N/A)</f>
        <v>2</v>
      </c>
    </row>
    <row r="3423" spans="1:61" ht="14.4" x14ac:dyDescent="0.3">
      <c r="A3423" s="2">
        <f>ROW()</f>
        <v>3423</v>
      </c>
      <c r="C3423" s="8">
        <f t="shared" ca="1" si="505"/>
        <v>3</v>
      </c>
      <c r="D3423" s="8">
        <f t="shared" ca="1" si="506"/>
        <v>2</v>
      </c>
      <c r="E3423" s="50">
        <f t="shared" ca="1" si="500"/>
        <v>2</v>
      </c>
      <c r="F3423" s="2" t="str">
        <f t="shared" ca="1" si="507"/>
        <v/>
      </c>
      <c r="BD3423" s="49">
        <f t="shared" ca="1" si="502"/>
        <v>2595</v>
      </c>
      <c r="BE3423" s="3">
        <f t="shared" ca="1" si="501"/>
        <v>0.25945000000000001</v>
      </c>
      <c r="BF3423" s="3">
        <f t="shared" ca="1" si="503"/>
        <v>-0.6450419512753276</v>
      </c>
      <c r="BG3423" s="9">
        <f t="shared" ca="1" si="504"/>
        <v>2</v>
      </c>
      <c r="BH3423" s="6">
        <f ca="1">IF(ISNUMBER('Descriptive Stats'!BF3423),'Descriptive Stats'!BF3423,#N/A)</f>
        <v>-0.6450419512753276</v>
      </c>
      <c r="BI3423" s="6">
        <f ca="1">IF(ISNUMBER('Descriptive Stats'!E3423),'Descriptive Stats'!E3423,#N/A)</f>
        <v>2</v>
      </c>
    </row>
    <row r="3424" spans="1:61" ht="14.4" x14ac:dyDescent="0.3">
      <c r="A3424" s="2">
        <f>ROW()</f>
        <v>3424</v>
      </c>
      <c r="C3424" s="8">
        <f t="shared" ca="1" si="505"/>
        <v>3</v>
      </c>
      <c r="D3424" s="8">
        <f t="shared" ca="1" si="506"/>
        <v>2</v>
      </c>
      <c r="E3424" s="50">
        <f t="shared" ca="1" si="500"/>
        <v>2</v>
      </c>
      <c r="F3424" s="2" t="str">
        <f t="shared" ca="1" si="507"/>
        <v/>
      </c>
      <c r="BD3424" s="49">
        <f t="shared" ca="1" si="502"/>
        <v>2595</v>
      </c>
      <c r="BE3424" s="3">
        <f t="shared" ca="1" si="501"/>
        <v>0.25945000000000001</v>
      </c>
      <c r="BF3424" s="3">
        <f t="shared" ca="1" si="503"/>
        <v>-0.6450419512753276</v>
      </c>
      <c r="BG3424" s="9">
        <f t="shared" ca="1" si="504"/>
        <v>2</v>
      </c>
      <c r="BH3424" s="6">
        <f ca="1">IF(ISNUMBER('Descriptive Stats'!BF3424),'Descriptive Stats'!BF3424,#N/A)</f>
        <v>-0.6450419512753276</v>
      </c>
      <c r="BI3424" s="6">
        <f ca="1">IF(ISNUMBER('Descriptive Stats'!E3424),'Descriptive Stats'!E3424,#N/A)</f>
        <v>2</v>
      </c>
    </row>
    <row r="3425" spans="1:61" ht="14.4" x14ac:dyDescent="0.3">
      <c r="A3425" s="2">
        <f>ROW()</f>
        <v>3425</v>
      </c>
      <c r="C3425" s="8">
        <f t="shared" ca="1" si="505"/>
        <v>17</v>
      </c>
      <c r="D3425" s="8">
        <f t="shared" ca="1" si="506"/>
        <v>2</v>
      </c>
      <c r="E3425" s="50">
        <f t="shared" ca="1" si="500"/>
        <v>3</v>
      </c>
      <c r="F3425" s="2" t="str">
        <f t="shared" ca="1" si="507"/>
        <v/>
      </c>
      <c r="BD3425" s="49">
        <f t="shared" ca="1" si="502"/>
        <v>3200</v>
      </c>
      <c r="BE3425" s="3">
        <f t="shared" ca="1" si="501"/>
        <v>0.31995000000000001</v>
      </c>
      <c r="BF3425" s="3">
        <f t="shared" ca="1" si="503"/>
        <v>-0.46783862043457014</v>
      </c>
      <c r="BG3425" s="9">
        <f t="shared" ca="1" si="504"/>
        <v>3</v>
      </c>
      <c r="BH3425" s="6">
        <f ca="1">IF(ISNUMBER('Descriptive Stats'!BF3425),'Descriptive Stats'!BF3425,#N/A)</f>
        <v>-0.46783862043457014</v>
      </c>
      <c r="BI3425" s="6">
        <f ca="1">IF(ISNUMBER('Descriptive Stats'!E3425),'Descriptive Stats'!E3425,#N/A)</f>
        <v>3</v>
      </c>
    </row>
    <row r="3426" spans="1:61" ht="14.4" x14ac:dyDescent="0.3">
      <c r="A3426" s="2">
        <f>ROW()</f>
        <v>3426</v>
      </c>
      <c r="C3426" s="8">
        <f t="shared" ca="1" si="505"/>
        <v>10</v>
      </c>
      <c r="D3426" s="8">
        <f t="shared" ca="1" si="506"/>
        <v>3</v>
      </c>
      <c r="E3426" s="50">
        <f t="shared" ca="1" si="500"/>
        <v>2</v>
      </c>
      <c r="F3426" s="2" t="str">
        <f t="shared" ca="1" si="507"/>
        <v/>
      </c>
      <c r="BD3426" s="49">
        <f t="shared" ca="1" si="502"/>
        <v>2595</v>
      </c>
      <c r="BE3426" s="3">
        <f t="shared" ca="1" si="501"/>
        <v>0.25945000000000001</v>
      </c>
      <c r="BF3426" s="3">
        <f t="shared" ca="1" si="503"/>
        <v>-0.6450419512753276</v>
      </c>
      <c r="BG3426" s="9">
        <f t="shared" ca="1" si="504"/>
        <v>2</v>
      </c>
      <c r="BH3426" s="6">
        <f ca="1">IF(ISNUMBER('Descriptive Stats'!BF3426),'Descriptive Stats'!BF3426,#N/A)</f>
        <v>-0.6450419512753276</v>
      </c>
      <c r="BI3426" s="6">
        <f ca="1">IF(ISNUMBER('Descriptive Stats'!E3426),'Descriptive Stats'!E3426,#N/A)</f>
        <v>2</v>
      </c>
    </row>
    <row r="3427" spans="1:61" ht="14.4" x14ac:dyDescent="0.3">
      <c r="A3427" s="2">
        <f>ROW()</f>
        <v>3427</v>
      </c>
      <c r="C3427" s="8">
        <f t="shared" ca="1" si="505"/>
        <v>3</v>
      </c>
      <c r="D3427" s="8">
        <f t="shared" ca="1" si="506"/>
        <v>2</v>
      </c>
      <c r="E3427" s="50">
        <f t="shared" ca="1" si="500"/>
        <v>2</v>
      </c>
      <c r="F3427" s="2" t="str">
        <f t="shared" ca="1" si="507"/>
        <v/>
      </c>
      <c r="BD3427" s="49">
        <f t="shared" ca="1" si="502"/>
        <v>2595</v>
      </c>
      <c r="BE3427" s="3">
        <f t="shared" ca="1" si="501"/>
        <v>0.25945000000000001</v>
      </c>
      <c r="BF3427" s="3">
        <f t="shared" ca="1" si="503"/>
        <v>-0.6450419512753276</v>
      </c>
      <c r="BG3427" s="9">
        <f t="shared" ca="1" si="504"/>
        <v>2</v>
      </c>
      <c r="BH3427" s="6">
        <f ca="1">IF(ISNUMBER('Descriptive Stats'!BF3427),'Descriptive Stats'!BF3427,#N/A)</f>
        <v>-0.6450419512753276</v>
      </c>
      <c r="BI3427" s="6">
        <f ca="1">IF(ISNUMBER('Descriptive Stats'!E3427),'Descriptive Stats'!E3427,#N/A)</f>
        <v>2</v>
      </c>
    </row>
    <row r="3428" spans="1:61" ht="14.4" x14ac:dyDescent="0.3">
      <c r="A3428" s="2">
        <f>ROW()</f>
        <v>3428</v>
      </c>
      <c r="C3428" s="8">
        <f t="shared" ca="1" si="505"/>
        <v>21</v>
      </c>
      <c r="D3428" s="8">
        <f t="shared" ca="1" si="506"/>
        <v>2</v>
      </c>
      <c r="E3428" s="50">
        <f t="shared" ca="1" si="500"/>
        <v>9</v>
      </c>
      <c r="F3428" s="2" t="str">
        <f t="shared" ca="1" si="507"/>
        <v/>
      </c>
      <c r="BD3428" s="49">
        <f t="shared" ca="1" si="502"/>
        <v>4819</v>
      </c>
      <c r="BE3428" s="3">
        <f t="shared" ca="1" si="501"/>
        <v>0.48185</v>
      </c>
      <c r="BF3428" s="3">
        <f t="shared" ca="1" si="503"/>
        <v>-4.5511009098988427E-2</v>
      </c>
      <c r="BG3428" s="9">
        <f t="shared" ca="1" si="504"/>
        <v>9</v>
      </c>
      <c r="BH3428" s="6">
        <f ca="1">IF(ISNUMBER('Descriptive Stats'!BF3428),'Descriptive Stats'!BF3428,#N/A)</f>
        <v>-4.5511009098988427E-2</v>
      </c>
      <c r="BI3428" s="6">
        <f ca="1">IF(ISNUMBER('Descriptive Stats'!E3428),'Descriptive Stats'!E3428,#N/A)</f>
        <v>9</v>
      </c>
    </row>
    <row r="3429" spans="1:61" ht="14.4" x14ac:dyDescent="0.3">
      <c r="A3429" s="2">
        <f>ROW()</f>
        <v>3429</v>
      </c>
      <c r="C3429" s="8">
        <f t="shared" ca="1" si="505"/>
        <v>23</v>
      </c>
      <c r="D3429" s="8">
        <f t="shared" ca="1" si="506"/>
        <v>9</v>
      </c>
      <c r="E3429" s="50">
        <f t="shared" ca="1" si="500"/>
        <v>0</v>
      </c>
      <c r="F3429" s="2" t="str">
        <f t="shared" ca="1" si="507"/>
        <v/>
      </c>
      <c r="BD3429" s="49">
        <f t="shared" ca="1" si="502"/>
        <v>815.5</v>
      </c>
      <c r="BE3429" s="3">
        <f t="shared" ca="1" si="501"/>
        <v>8.1500000000000003E-2</v>
      </c>
      <c r="BF3429" s="3">
        <f t="shared" ca="1" si="503"/>
        <v>-1.3950525282585462</v>
      </c>
      <c r="BG3429" s="9">
        <f t="shared" ca="1" si="504"/>
        <v>0</v>
      </c>
      <c r="BH3429" s="6">
        <f ca="1">IF(ISNUMBER('Descriptive Stats'!BF3429),'Descriptive Stats'!BF3429,#N/A)</f>
        <v>-1.3950525282585462</v>
      </c>
      <c r="BI3429" s="6">
        <f ca="1">IF(ISNUMBER('Descriptive Stats'!E3429),'Descriptive Stats'!E3429,#N/A)</f>
        <v>0</v>
      </c>
    </row>
    <row r="3430" spans="1:61" ht="14.4" x14ac:dyDescent="0.3">
      <c r="A3430" s="2">
        <f>ROW()</f>
        <v>3430</v>
      </c>
      <c r="C3430" s="8">
        <f t="shared" ca="1" si="505"/>
        <v>20</v>
      </c>
      <c r="D3430" s="8">
        <f t="shared" ca="1" si="506"/>
        <v>0</v>
      </c>
      <c r="E3430" s="50">
        <f t="shared" ca="1" si="500"/>
        <v>0</v>
      </c>
      <c r="F3430" s="2" t="str">
        <f t="shared" ca="1" si="507"/>
        <v/>
      </c>
      <c r="BD3430" s="49">
        <f t="shared" ca="1" si="502"/>
        <v>815.5</v>
      </c>
      <c r="BE3430" s="3">
        <f t="shared" ca="1" si="501"/>
        <v>8.1500000000000003E-2</v>
      </c>
      <c r="BF3430" s="3">
        <f t="shared" ca="1" si="503"/>
        <v>-1.3950525282585462</v>
      </c>
      <c r="BG3430" s="9">
        <f t="shared" ca="1" si="504"/>
        <v>0</v>
      </c>
      <c r="BH3430" s="6">
        <f ca="1">IF(ISNUMBER('Descriptive Stats'!BF3430),'Descriptive Stats'!BF3430,#N/A)</f>
        <v>-1.3950525282585462</v>
      </c>
      <c r="BI3430" s="6">
        <f ca="1">IF(ISNUMBER('Descriptive Stats'!E3430),'Descriptive Stats'!E3430,#N/A)</f>
        <v>0</v>
      </c>
    </row>
    <row r="3431" spans="1:61" ht="14.4" x14ac:dyDescent="0.3">
      <c r="A3431" s="2">
        <f>ROW()</f>
        <v>3431</v>
      </c>
      <c r="C3431" s="8">
        <f t="shared" ca="1" si="505"/>
        <v>4</v>
      </c>
      <c r="D3431" s="8">
        <f t="shared" ca="1" si="506"/>
        <v>0</v>
      </c>
      <c r="E3431" s="50">
        <f t="shared" ca="1" si="500"/>
        <v>6</v>
      </c>
      <c r="F3431" s="2" t="str">
        <f t="shared" ca="1" si="507"/>
        <v/>
      </c>
      <c r="BD3431" s="49">
        <f t="shared" ca="1" si="502"/>
        <v>3900</v>
      </c>
      <c r="BE3431" s="3">
        <f t="shared" ca="1" si="501"/>
        <v>0.38995000000000002</v>
      </c>
      <c r="BF3431" s="3">
        <f t="shared" ca="1" si="503"/>
        <v>-0.2794493539703507</v>
      </c>
      <c r="BG3431" s="9">
        <f t="shared" ca="1" si="504"/>
        <v>6</v>
      </c>
      <c r="BH3431" s="6">
        <f ca="1">IF(ISNUMBER('Descriptive Stats'!BF3431),'Descriptive Stats'!BF3431,#N/A)</f>
        <v>-0.2794493539703507</v>
      </c>
      <c r="BI3431" s="6">
        <f ca="1">IF(ISNUMBER('Descriptive Stats'!E3431),'Descriptive Stats'!E3431,#N/A)</f>
        <v>6</v>
      </c>
    </row>
    <row r="3432" spans="1:61" ht="14.4" x14ac:dyDescent="0.3">
      <c r="A3432" s="2">
        <f>ROW()</f>
        <v>3432</v>
      </c>
      <c r="C3432" s="8">
        <f t="shared" ca="1" si="505"/>
        <v>5</v>
      </c>
      <c r="D3432" s="8">
        <f t="shared" ca="1" si="506"/>
        <v>6</v>
      </c>
      <c r="E3432" s="50">
        <f t="shared" ca="1" si="500"/>
        <v>0</v>
      </c>
      <c r="F3432" s="2" t="str">
        <f t="shared" ca="1" si="507"/>
        <v/>
      </c>
      <c r="BD3432" s="49">
        <f t="shared" ca="1" si="502"/>
        <v>815.5</v>
      </c>
      <c r="BE3432" s="3">
        <f t="shared" ca="1" si="501"/>
        <v>8.1500000000000003E-2</v>
      </c>
      <c r="BF3432" s="3">
        <f t="shared" ca="1" si="503"/>
        <v>-1.3950525282585462</v>
      </c>
      <c r="BG3432" s="9">
        <f t="shared" ca="1" si="504"/>
        <v>0</v>
      </c>
      <c r="BH3432" s="6">
        <f ca="1">IF(ISNUMBER('Descriptive Stats'!BF3432),'Descriptive Stats'!BF3432,#N/A)</f>
        <v>-1.3950525282585462</v>
      </c>
      <c r="BI3432" s="6">
        <f ca="1">IF(ISNUMBER('Descriptive Stats'!E3432),'Descriptive Stats'!E3432,#N/A)</f>
        <v>0</v>
      </c>
    </row>
    <row r="3433" spans="1:61" ht="14.4" x14ac:dyDescent="0.3">
      <c r="A3433" s="2">
        <f>ROW()</f>
        <v>3433</v>
      </c>
      <c r="C3433" s="8">
        <f t="shared" ca="1" si="505"/>
        <v>20</v>
      </c>
      <c r="D3433" s="8">
        <f t="shared" ca="1" si="506"/>
        <v>0</v>
      </c>
      <c r="E3433" s="50">
        <f t="shared" ca="1" si="500"/>
        <v>7</v>
      </c>
      <c r="F3433" s="2" t="str">
        <f t="shared" ca="1" si="507"/>
        <v/>
      </c>
      <c r="BD3433" s="49">
        <f t="shared" ca="1" si="502"/>
        <v>4473.5</v>
      </c>
      <c r="BE3433" s="3">
        <f t="shared" ca="1" si="501"/>
        <v>0.44729999999999998</v>
      </c>
      <c r="BF3433" s="3">
        <f t="shared" ca="1" si="503"/>
        <v>-0.13248586824472414</v>
      </c>
      <c r="BG3433" s="9">
        <f t="shared" ca="1" si="504"/>
        <v>7</v>
      </c>
      <c r="BH3433" s="6">
        <f ca="1">IF(ISNUMBER('Descriptive Stats'!BF3433),'Descriptive Stats'!BF3433,#N/A)</f>
        <v>-0.13248586824472414</v>
      </c>
      <c r="BI3433" s="6">
        <f ca="1">IF(ISNUMBER('Descriptive Stats'!E3433),'Descriptive Stats'!E3433,#N/A)</f>
        <v>7</v>
      </c>
    </row>
    <row r="3434" spans="1:61" ht="14.4" x14ac:dyDescent="0.3">
      <c r="A3434" s="2">
        <f>ROW()</f>
        <v>3434</v>
      </c>
      <c r="C3434" s="8">
        <f t="shared" ca="1" si="505"/>
        <v>6</v>
      </c>
      <c r="D3434" s="8">
        <f t="shared" ca="1" si="506"/>
        <v>7</v>
      </c>
      <c r="E3434" s="50">
        <f t="shared" ca="1" si="500"/>
        <v>0</v>
      </c>
      <c r="F3434" s="2" t="str">
        <f t="shared" ca="1" si="507"/>
        <v/>
      </c>
      <c r="BD3434" s="49">
        <f t="shared" ca="1" si="502"/>
        <v>815.5</v>
      </c>
      <c r="BE3434" s="3">
        <f t="shared" ca="1" si="501"/>
        <v>8.1500000000000003E-2</v>
      </c>
      <c r="BF3434" s="3">
        <f t="shared" ca="1" si="503"/>
        <v>-1.3950525282585462</v>
      </c>
      <c r="BG3434" s="9">
        <f t="shared" ca="1" si="504"/>
        <v>0</v>
      </c>
      <c r="BH3434" s="6">
        <f ca="1">IF(ISNUMBER('Descriptive Stats'!BF3434),'Descriptive Stats'!BF3434,#N/A)</f>
        <v>-1.3950525282585462</v>
      </c>
      <c r="BI3434" s="6">
        <f ca="1">IF(ISNUMBER('Descriptive Stats'!E3434),'Descriptive Stats'!E3434,#N/A)</f>
        <v>0</v>
      </c>
    </row>
    <row r="3435" spans="1:61" ht="14.4" x14ac:dyDescent="0.3">
      <c r="A3435" s="2">
        <f>ROW()</f>
        <v>3435</v>
      </c>
      <c r="C3435" s="8">
        <f t="shared" ca="1" si="505"/>
        <v>4</v>
      </c>
      <c r="D3435" s="8">
        <f t="shared" ca="1" si="506"/>
        <v>0</v>
      </c>
      <c r="E3435" s="50">
        <f t="shared" ca="1" si="500"/>
        <v>1</v>
      </c>
      <c r="F3435" s="2" t="str">
        <f t="shared" ca="1" si="507"/>
        <v/>
      </c>
      <c r="BD3435" s="49">
        <f t="shared" ca="1" si="502"/>
        <v>1871</v>
      </c>
      <c r="BE3435" s="3">
        <f t="shared" ca="1" si="501"/>
        <v>0.18704999999999999</v>
      </c>
      <c r="BF3435" s="3">
        <f t="shared" ca="1" si="503"/>
        <v>-0.88881967520906158</v>
      </c>
      <c r="BG3435" s="9">
        <f t="shared" ca="1" si="504"/>
        <v>1</v>
      </c>
      <c r="BH3435" s="6">
        <f ca="1">IF(ISNUMBER('Descriptive Stats'!BF3435),'Descriptive Stats'!BF3435,#N/A)</f>
        <v>-0.88881967520906158</v>
      </c>
      <c r="BI3435" s="6">
        <f ca="1">IF(ISNUMBER('Descriptive Stats'!E3435),'Descriptive Stats'!E3435,#N/A)</f>
        <v>1</v>
      </c>
    </row>
    <row r="3436" spans="1:61" ht="14.4" x14ac:dyDescent="0.3">
      <c r="A3436" s="2">
        <f>ROW()</f>
        <v>3436</v>
      </c>
      <c r="C3436" s="8">
        <f t="shared" ca="1" si="505"/>
        <v>12</v>
      </c>
      <c r="D3436" s="8">
        <f t="shared" ca="1" si="506"/>
        <v>1</v>
      </c>
      <c r="E3436" s="50">
        <f t="shared" ca="1" si="500"/>
        <v>0</v>
      </c>
      <c r="F3436" s="2" t="str">
        <f t="shared" ca="1" si="507"/>
        <v/>
      </c>
      <c r="BD3436" s="49">
        <f t="shared" ca="1" si="502"/>
        <v>815.5</v>
      </c>
      <c r="BE3436" s="3">
        <f t="shared" ca="1" si="501"/>
        <v>8.1500000000000003E-2</v>
      </c>
      <c r="BF3436" s="3">
        <f t="shared" ca="1" si="503"/>
        <v>-1.3950525282585462</v>
      </c>
      <c r="BG3436" s="9">
        <f t="shared" ca="1" si="504"/>
        <v>0</v>
      </c>
      <c r="BH3436" s="6">
        <f ca="1">IF(ISNUMBER('Descriptive Stats'!BF3436),'Descriptive Stats'!BF3436,#N/A)</f>
        <v>-1.3950525282585462</v>
      </c>
      <c r="BI3436" s="6">
        <f ca="1">IF(ISNUMBER('Descriptive Stats'!E3436),'Descriptive Stats'!E3436,#N/A)</f>
        <v>0</v>
      </c>
    </row>
    <row r="3437" spans="1:61" ht="14.4" x14ac:dyDescent="0.3">
      <c r="A3437" s="2">
        <f>ROW()</f>
        <v>3437</v>
      </c>
      <c r="C3437" s="8">
        <f t="shared" ca="1" si="505"/>
        <v>22</v>
      </c>
      <c r="D3437" s="8">
        <f t="shared" ca="1" si="506"/>
        <v>0</v>
      </c>
      <c r="E3437" s="50">
        <f t="shared" ca="1" si="500"/>
        <v>7</v>
      </c>
      <c r="F3437" s="2" t="str">
        <f t="shared" ca="1" si="507"/>
        <v/>
      </c>
      <c r="BD3437" s="49">
        <f t="shared" ca="1" si="502"/>
        <v>4473.5</v>
      </c>
      <c r="BE3437" s="3">
        <f t="shared" ca="1" si="501"/>
        <v>0.44729999999999998</v>
      </c>
      <c r="BF3437" s="3">
        <f t="shared" ca="1" si="503"/>
        <v>-0.13248586824472414</v>
      </c>
      <c r="BG3437" s="9">
        <f t="shared" ca="1" si="504"/>
        <v>7</v>
      </c>
      <c r="BH3437" s="6">
        <f ca="1">IF(ISNUMBER('Descriptive Stats'!BF3437),'Descriptive Stats'!BF3437,#N/A)</f>
        <v>-0.13248586824472414</v>
      </c>
      <c r="BI3437" s="6">
        <f ca="1">IF(ISNUMBER('Descriptive Stats'!E3437),'Descriptive Stats'!E3437,#N/A)</f>
        <v>7</v>
      </c>
    </row>
    <row r="3438" spans="1:61" ht="14.4" x14ac:dyDescent="0.3">
      <c r="A3438" s="2">
        <f>ROW()</f>
        <v>3438</v>
      </c>
      <c r="C3438" s="8">
        <f t="shared" ca="1" si="505"/>
        <v>19</v>
      </c>
      <c r="D3438" s="8">
        <f t="shared" ca="1" si="506"/>
        <v>7</v>
      </c>
      <c r="E3438" s="50">
        <f t="shared" ca="1" si="500"/>
        <v>4</v>
      </c>
      <c r="F3438" s="2" t="str">
        <f t="shared" ca="1" si="507"/>
        <v/>
      </c>
      <c r="BD3438" s="49">
        <f t="shared" ca="1" si="502"/>
        <v>3442</v>
      </c>
      <c r="BE3438" s="3">
        <f t="shared" ca="1" si="501"/>
        <v>0.34415000000000001</v>
      </c>
      <c r="BF3438" s="3">
        <f t="shared" ca="1" si="503"/>
        <v>-0.40116316278173481</v>
      </c>
      <c r="BG3438" s="9">
        <f t="shared" ca="1" si="504"/>
        <v>4</v>
      </c>
      <c r="BH3438" s="6">
        <f ca="1">IF(ISNUMBER('Descriptive Stats'!BF3438),'Descriptive Stats'!BF3438,#N/A)</f>
        <v>-0.40116316278173481</v>
      </c>
      <c r="BI3438" s="6">
        <f ca="1">IF(ISNUMBER('Descriptive Stats'!E3438),'Descriptive Stats'!E3438,#N/A)</f>
        <v>4</v>
      </c>
    </row>
    <row r="3439" spans="1:61" ht="14.4" x14ac:dyDescent="0.3">
      <c r="A3439" s="2">
        <f>ROW()</f>
        <v>3439</v>
      </c>
      <c r="C3439" s="8">
        <f t="shared" ca="1" si="505"/>
        <v>13</v>
      </c>
      <c r="D3439" s="8">
        <f t="shared" ca="1" si="506"/>
        <v>4</v>
      </c>
      <c r="E3439" s="50">
        <f t="shared" ca="1" si="500"/>
        <v>0</v>
      </c>
      <c r="F3439" s="2" t="str">
        <f t="shared" ca="1" si="507"/>
        <v/>
      </c>
      <c r="BD3439" s="49">
        <f t="shared" ca="1" si="502"/>
        <v>815.5</v>
      </c>
      <c r="BE3439" s="3">
        <f t="shared" ca="1" si="501"/>
        <v>8.1500000000000003E-2</v>
      </c>
      <c r="BF3439" s="3">
        <f t="shared" ca="1" si="503"/>
        <v>-1.3950525282585462</v>
      </c>
      <c r="BG3439" s="9">
        <f t="shared" ca="1" si="504"/>
        <v>0</v>
      </c>
      <c r="BH3439" s="6">
        <f ca="1">IF(ISNUMBER('Descriptive Stats'!BF3439),'Descriptive Stats'!BF3439,#N/A)</f>
        <v>-1.3950525282585462</v>
      </c>
      <c r="BI3439" s="6">
        <f ca="1">IF(ISNUMBER('Descriptive Stats'!E3439),'Descriptive Stats'!E3439,#N/A)</f>
        <v>0</v>
      </c>
    </row>
    <row r="3440" spans="1:61" ht="14.4" x14ac:dyDescent="0.3">
      <c r="A3440" s="2">
        <f>ROW()</f>
        <v>3440</v>
      </c>
      <c r="C3440" s="8">
        <f t="shared" ca="1" si="505"/>
        <v>14</v>
      </c>
      <c r="D3440" s="8">
        <f t="shared" ca="1" si="506"/>
        <v>0</v>
      </c>
      <c r="E3440" s="50">
        <f t="shared" ca="1" si="500"/>
        <v>6</v>
      </c>
      <c r="F3440" s="2" t="str">
        <f t="shared" ca="1" si="507"/>
        <v/>
      </c>
      <c r="BD3440" s="49">
        <f t="shared" ca="1" si="502"/>
        <v>3900</v>
      </c>
      <c r="BE3440" s="3">
        <f t="shared" ca="1" si="501"/>
        <v>0.38995000000000002</v>
      </c>
      <c r="BF3440" s="3">
        <f t="shared" ca="1" si="503"/>
        <v>-0.2794493539703507</v>
      </c>
      <c r="BG3440" s="9">
        <f t="shared" ca="1" si="504"/>
        <v>6</v>
      </c>
      <c r="BH3440" s="6">
        <f ca="1">IF(ISNUMBER('Descriptive Stats'!BF3440),'Descriptive Stats'!BF3440,#N/A)</f>
        <v>-0.2794493539703507</v>
      </c>
      <c r="BI3440" s="6">
        <f ca="1">IF(ISNUMBER('Descriptive Stats'!E3440),'Descriptive Stats'!E3440,#N/A)</f>
        <v>6</v>
      </c>
    </row>
    <row r="3441" spans="1:61" ht="14.4" x14ac:dyDescent="0.3">
      <c r="A3441" s="2">
        <f>ROW()</f>
        <v>3441</v>
      </c>
      <c r="C3441" s="8">
        <f t="shared" ca="1" si="505"/>
        <v>16</v>
      </c>
      <c r="D3441" s="8">
        <f t="shared" ca="1" si="506"/>
        <v>6</v>
      </c>
      <c r="E3441" s="50">
        <f t="shared" ca="1" si="500"/>
        <v>6</v>
      </c>
      <c r="F3441" s="2" t="str">
        <f t="shared" ca="1" si="507"/>
        <v/>
      </c>
      <c r="BD3441" s="49">
        <f t="shared" ca="1" si="502"/>
        <v>3900</v>
      </c>
      <c r="BE3441" s="3">
        <f t="shared" ca="1" si="501"/>
        <v>0.38995000000000002</v>
      </c>
      <c r="BF3441" s="3">
        <f t="shared" ca="1" si="503"/>
        <v>-0.2794493539703507</v>
      </c>
      <c r="BG3441" s="9">
        <f t="shared" ca="1" si="504"/>
        <v>6</v>
      </c>
      <c r="BH3441" s="6">
        <f ca="1">IF(ISNUMBER('Descriptive Stats'!BF3441),'Descriptive Stats'!BF3441,#N/A)</f>
        <v>-0.2794493539703507</v>
      </c>
      <c r="BI3441" s="6">
        <f ca="1">IF(ISNUMBER('Descriptive Stats'!E3441),'Descriptive Stats'!E3441,#N/A)</f>
        <v>6</v>
      </c>
    </row>
    <row r="3442" spans="1:61" ht="14.4" x14ac:dyDescent="0.3">
      <c r="A3442" s="2">
        <f>ROW()</f>
        <v>3442</v>
      </c>
      <c r="C3442" s="8">
        <f t="shared" ca="1" si="505"/>
        <v>16</v>
      </c>
      <c r="D3442" s="8">
        <f t="shared" ca="1" si="506"/>
        <v>6</v>
      </c>
      <c r="E3442" s="50">
        <f t="shared" ca="1" si="500"/>
        <v>7</v>
      </c>
      <c r="F3442" s="2" t="str">
        <f t="shared" ca="1" si="507"/>
        <v/>
      </c>
      <c r="BD3442" s="49">
        <f t="shared" ca="1" si="502"/>
        <v>4473.5</v>
      </c>
      <c r="BE3442" s="3">
        <f t="shared" ca="1" si="501"/>
        <v>0.44729999999999998</v>
      </c>
      <c r="BF3442" s="3">
        <f t="shared" ca="1" si="503"/>
        <v>-0.13248586824472414</v>
      </c>
      <c r="BG3442" s="9">
        <f t="shared" ca="1" si="504"/>
        <v>7</v>
      </c>
      <c r="BH3442" s="6">
        <f ca="1">IF(ISNUMBER('Descriptive Stats'!BF3442),'Descriptive Stats'!BF3442,#N/A)</f>
        <v>-0.13248586824472414</v>
      </c>
      <c r="BI3442" s="6">
        <f ca="1">IF(ISNUMBER('Descriptive Stats'!E3442),'Descriptive Stats'!E3442,#N/A)</f>
        <v>7</v>
      </c>
    </row>
    <row r="3443" spans="1:61" ht="14.4" x14ac:dyDescent="0.3">
      <c r="A3443" s="2">
        <f>ROW()</f>
        <v>3443</v>
      </c>
      <c r="C3443" s="8">
        <f t="shared" ca="1" si="505"/>
        <v>6</v>
      </c>
      <c r="D3443" s="8">
        <f t="shared" ca="1" si="506"/>
        <v>7</v>
      </c>
      <c r="E3443" s="50">
        <f t="shared" ca="1" si="500"/>
        <v>0</v>
      </c>
      <c r="F3443" s="2" t="str">
        <f t="shared" ca="1" si="507"/>
        <v/>
      </c>
      <c r="BD3443" s="49">
        <f t="shared" ca="1" si="502"/>
        <v>815.5</v>
      </c>
      <c r="BE3443" s="3">
        <f t="shared" ca="1" si="501"/>
        <v>8.1500000000000003E-2</v>
      </c>
      <c r="BF3443" s="3">
        <f t="shared" ca="1" si="503"/>
        <v>-1.3950525282585462</v>
      </c>
      <c r="BG3443" s="9">
        <f t="shared" ca="1" si="504"/>
        <v>0</v>
      </c>
      <c r="BH3443" s="6">
        <f ca="1">IF(ISNUMBER('Descriptive Stats'!BF3443),'Descriptive Stats'!BF3443,#N/A)</f>
        <v>-1.3950525282585462</v>
      </c>
      <c r="BI3443" s="6">
        <f ca="1">IF(ISNUMBER('Descriptive Stats'!E3443),'Descriptive Stats'!E3443,#N/A)</f>
        <v>0</v>
      </c>
    </row>
    <row r="3444" spans="1:61" ht="14.4" x14ac:dyDescent="0.3">
      <c r="A3444" s="2">
        <f>ROW()</f>
        <v>3444</v>
      </c>
      <c r="C3444" s="8">
        <f t="shared" ca="1" si="505"/>
        <v>20</v>
      </c>
      <c r="D3444" s="8">
        <f t="shared" ca="1" si="506"/>
        <v>0</v>
      </c>
      <c r="E3444" s="50">
        <f t="shared" ca="1" si="500"/>
        <v>7</v>
      </c>
      <c r="F3444" s="2" t="str">
        <f t="shared" ca="1" si="507"/>
        <v/>
      </c>
      <c r="BD3444" s="49">
        <f t="shared" ca="1" si="502"/>
        <v>4473.5</v>
      </c>
      <c r="BE3444" s="3">
        <f t="shared" ca="1" si="501"/>
        <v>0.44729999999999998</v>
      </c>
      <c r="BF3444" s="3">
        <f t="shared" ca="1" si="503"/>
        <v>-0.13248586824472414</v>
      </c>
      <c r="BG3444" s="9">
        <f t="shared" ca="1" si="504"/>
        <v>7</v>
      </c>
      <c r="BH3444" s="6">
        <f ca="1">IF(ISNUMBER('Descriptive Stats'!BF3444),'Descriptive Stats'!BF3444,#N/A)</f>
        <v>-0.13248586824472414</v>
      </c>
      <c r="BI3444" s="6">
        <f ca="1">IF(ISNUMBER('Descriptive Stats'!E3444),'Descriptive Stats'!E3444,#N/A)</f>
        <v>7</v>
      </c>
    </row>
    <row r="3445" spans="1:61" ht="14.4" x14ac:dyDescent="0.3">
      <c r="A3445" s="2">
        <f>ROW()</f>
        <v>3445</v>
      </c>
      <c r="C3445" s="8">
        <f t="shared" ca="1" si="505"/>
        <v>19</v>
      </c>
      <c r="D3445" s="8">
        <f t="shared" ca="1" si="506"/>
        <v>7</v>
      </c>
      <c r="E3445" s="50">
        <f t="shared" ca="1" si="500"/>
        <v>6</v>
      </c>
      <c r="F3445" s="2" t="str">
        <f t="shared" ca="1" si="507"/>
        <v/>
      </c>
      <c r="BD3445" s="49">
        <f t="shared" ca="1" si="502"/>
        <v>3900</v>
      </c>
      <c r="BE3445" s="3">
        <f t="shared" ca="1" si="501"/>
        <v>0.38995000000000002</v>
      </c>
      <c r="BF3445" s="3">
        <f t="shared" ca="1" si="503"/>
        <v>-0.2794493539703507</v>
      </c>
      <c r="BG3445" s="9">
        <f t="shared" ca="1" si="504"/>
        <v>6</v>
      </c>
      <c r="BH3445" s="6">
        <f ca="1">IF(ISNUMBER('Descriptive Stats'!BF3445),'Descriptive Stats'!BF3445,#N/A)</f>
        <v>-0.2794493539703507</v>
      </c>
      <c r="BI3445" s="6">
        <f ca="1">IF(ISNUMBER('Descriptive Stats'!E3445),'Descriptive Stats'!E3445,#N/A)</f>
        <v>6</v>
      </c>
    </row>
    <row r="3446" spans="1:61" ht="14.4" x14ac:dyDescent="0.3">
      <c r="A3446" s="2">
        <f>ROW()</f>
        <v>3446</v>
      </c>
      <c r="C3446" s="8">
        <f t="shared" ca="1" si="505"/>
        <v>5</v>
      </c>
      <c r="D3446" s="8">
        <f t="shared" ca="1" si="506"/>
        <v>6</v>
      </c>
      <c r="E3446" s="50">
        <f t="shared" ca="1" si="500"/>
        <v>0</v>
      </c>
      <c r="F3446" s="2" t="str">
        <f t="shared" ca="1" si="507"/>
        <v/>
      </c>
      <c r="BD3446" s="49">
        <f t="shared" ca="1" si="502"/>
        <v>815.5</v>
      </c>
      <c r="BE3446" s="3">
        <f t="shared" ca="1" si="501"/>
        <v>8.1500000000000003E-2</v>
      </c>
      <c r="BF3446" s="3">
        <f t="shared" ca="1" si="503"/>
        <v>-1.3950525282585462</v>
      </c>
      <c r="BG3446" s="9">
        <f t="shared" ca="1" si="504"/>
        <v>0</v>
      </c>
      <c r="BH3446" s="6">
        <f ca="1">IF(ISNUMBER('Descriptive Stats'!BF3446),'Descriptive Stats'!BF3446,#N/A)</f>
        <v>-1.3950525282585462</v>
      </c>
      <c r="BI3446" s="6">
        <f ca="1">IF(ISNUMBER('Descriptive Stats'!E3446),'Descriptive Stats'!E3446,#N/A)</f>
        <v>0</v>
      </c>
    </row>
    <row r="3447" spans="1:61" ht="14.4" x14ac:dyDescent="0.3">
      <c r="A3447" s="2">
        <f>ROW()</f>
        <v>3447</v>
      </c>
      <c r="C3447" s="8">
        <f t="shared" ca="1" si="505"/>
        <v>4</v>
      </c>
      <c r="D3447" s="8">
        <f t="shared" ca="1" si="506"/>
        <v>0</v>
      </c>
      <c r="E3447" s="50">
        <f t="shared" ca="1" si="500"/>
        <v>15</v>
      </c>
      <c r="F3447" s="2" t="str">
        <f t="shared" ca="1" si="507"/>
        <v/>
      </c>
      <c r="BD3447" s="49">
        <f t="shared" ca="1" si="502"/>
        <v>5051.5</v>
      </c>
      <c r="BE3447" s="3">
        <f t="shared" ca="1" si="501"/>
        <v>0.50509999999999999</v>
      </c>
      <c r="BF3447" s="3">
        <f t="shared" ca="1" si="503"/>
        <v>1.2784152420787677E-2</v>
      </c>
      <c r="BG3447" s="9">
        <f t="shared" ca="1" si="504"/>
        <v>15</v>
      </c>
      <c r="BH3447" s="6">
        <f ca="1">IF(ISNUMBER('Descriptive Stats'!BF3447),'Descriptive Stats'!BF3447,#N/A)</f>
        <v>1.2784152420787677E-2</v>
      </c>
      <c r="BI3447" s="6">
        <f ca="1">IF(ISNUMBER('Descriptive Stats'!E3447),'Descriptive Stats'!E3447,#N/A)</f>
        <v>15</v>
      </c>
    </row>
    <row r="3448" spans="1:61" ht="14.4" x14ac:dyDescent="0.3">
      <c r="A3448" s="2">
        <f>ROW()</f>
        <v>3448</v>
      </c>
      <c r="C3448" s="8">
        <f t="shared" ca="1" si="505"/>
        <v>24</v>
      </c>
      <c r="D3448" s="8">
        <f t="shared" ca="1" si="506"/>
        <v>15</v>
      </c>
      <c r="E3448" s="50">
        <f t="shared" ca="1" si="500"/>
        <v>15</v>
      </c>
      <c r="F3448" s="2" t="str">
        <f t="shared" ca="1" si="507"/>
        <v/>
      </c>
      <c r="BD3448" s="49">
        <f t="shared" ca="1" si="502"/>
        <v>5051.5</v>
      </c>
      <c r="BE3448" s="3">
        <f t="shared" ca="1" si="501"/>
        <v>0.50509999999999999</v>
      </c>
      <c r="BF3448" s="3">
        <f t="shared" ca="1" si="503"/>
        <v>1.2784152420787677E-2</v>
      </c>
      <c r="BG3448" s="9">
        <f t="shared" ca="1" si="504"/>
        <v>15</v>
      </c>
      <c r="BH3448" s="6">
        <f ca="1">IF(ISNUMBER('Descriptive Stats'!BF3448),'Descriptive Stats'!BF3448,#N/A)</f>
        <v>1.2784152420787677E-2</v>
      </c>
      <c r="BI3448" s="6">
        <f ca="1">IF(ISNUMBER('Descriptive Stats'!E3448),'Descriptive Stats'!E3448,#N/A)</f>
        <v>15</v>
      </c>
    </row>
    <row r="3449" spans="1:61" ht="14.4" x14ac:dyDescent="0.3">
      <c r="A3449" s="2">
        <f>ROW()</f>
        <v>3449</v>
      </c>
      <c r="C3449" s="8">
        <f t="shared" ca="1" si="505"/>
        <v>24</v>
      </c>
      <c r="D3449" s="8">
        <f t="shared" ca="1" si="506"/>
        <v>15</v>
      </c>
      <c r="E3449" s="50">
        <f t="shared" ca="1" si="500"/>
        <v>7</v>
      </c>
      <c r="F3449" s="2" t="str">
        <f t="shared" ca="1" si="507"/>
        <v/>
      </c>
      <c r="BD3449" s="49">
        <f t="shared" ca="1" si="502"/>
        <v>4473.5</v>
      </c>
      <c r="BE3449" s="3">
        <f t="shared" ca="1" si="501"/>
        <v>0.44729999999999998</v>
      </c>
      <c r="BF3449" s="3">
        <f t="shared" ca="1" si="503"/>
        <v>-0.13248586824472414</v>
      </c>
      <c r="BG3449" s="9">
        <f t="shared" ca="1" si="504"/>
        <v>7</v>
      </c>
      <c r="BH3449" s="6">
        <f ca="1">IF(ISNUMBER('Descriptive Stats'!BF3449),'Descriptive Stats'!BF3449,#N/A)</f>
        <v>-0.13248586824472414</v>
      </c>
      <c r="BI3449" s="6">
        <f ca="1">IF(ISNUMBER('Descriptive Stats'!E3449),'Descriptive Stats'!E3449,#N/A)</f>
        <v>7</v>
      </c>
    </row>
    <row r="3450" spans="1:61" ht="14.4" x14ac:dyDescent="0.3">
      <c r="A3450" s="2">
        <f>ROW()</f>
        <v>3450</v>
      </c>
      <c r="C3450" s="8">
        <f t="shared" ca="1" si="505"/>
        <v>19</v>
      </c>
      <c r="D3450" s="8">
        <f t="shared" ca="1" si="506"/>
        <v>7</v>
      </c>
      <c r="E3450" s="50">
        <f t="shared" ca="1" si="500"/>
        <v>6</v>
      </c>
      <c r="F3450" s="2" t="str">
        <f t="shared" ca="1" si="507"/>
        <v/>
      </c>
      <c r="BD3450" s="49">
        <f t="shared" ca="1" si="502"/>
        <v>3900</v>
      </c>
      <c r="BE3450" s="3">
        <f t="shared" ca="1" si="501"/>
        <v>0.38995000000000002</v>
      </c>
      <c r="BF3450" s="3">
        <f t="shared" ca="1" si="503"/>
        <v>-0.2794493539703507</v>
      </c>
      <c r="BG3450" s="9">
        <f t="shared" ca="1" si="504"/>
        <v>6</v>
      </c>
      <c r="BH3450" s="6">
        <f ca="1">IF(ISNUMBER('Descriptive Stats'!BF3450),'Descriptive Stats'!BF3450,#N/A)</f>
        <v>-0.2794493539703507</v>
      </c>
      <c r="BI3450" s="6">
        <f ca="1">IF(ISNUMBER('Descriptive Stats'!E3450),'Descriptive Stats'!E3450,#N/A)</f>
        <v>6</v>
      </c>
    </row>
    <row r="3451" spans="1:61" ht="14.4" x14ac:dyDescent="0.3">
      <c r="A3451" s="2">
        <f>ROW()</f>
        <v>3451</v>
      </c>
      <c r="C3451" s="8">
        <f t="shared" ca="1" si="505"/>
        <v>16</v>
      </c>
      <c r="D3451" s="8">
        <f t="shared" ca="1" si="506"/>
        <v>6</v>
      </c>
      <c r="E3451" s="50">
        <f t="shared" ca="1" si="500"/>
        <v>0</v>
      </c>
      <c r="F3451" s="2" t="str">
        <f t="shared" ca="1" si="507"/>
        <v/>
      </c>
      <c r="BD3451" s="49">
        <f t="shared" ca="1" si="502"/>
        <v>815.5</v>
      </c>
      <c r="BE3451" s="3">
        <f t="shared" ca="1" si="501"/>
        <v>8.1500000000000003E-2</v>
      </c>
      <c r="BF3451" s="3">
        <f t="shared" ca="1" si="503"/>
        <v>-1.3950525282585462</v>
      </c>
      <c r="BG3451" s="9">
        <f t="shared" ca="1" si="504"/>
        <v>0</v>
      </c>
      <c r="BH3451" s="6">
        <f ca="1">IF(ISNUMBER('Descriptive Stats'!BF3451),'Descriptive Stats'!BF3451,#N/A)</f>
        <v>-1.3950525282585462</v>
      </c>
      <c r="BI3451" s="6">
        <f ca="1">IF(ISNUMBER('Descriptive Stats'!E3451),'Descriptive Stats'!E3451,#N/A)</f>
        <v>0</v>
      </c>
    </row>
    <row r="3452" spans="1:61" ht="14.4" x14ac:dyDescent="0.3">
      <c r="A3452" s="2">
        <f>ROW()</f>
        <v>3452</v>
      </c>
      <c r="C3452" s="8">
        <f t="shared" ca="1" si="505"/>
        <v>4</v>
      </c>
      <c r="D3452" s="8">
        <f t="shared" ca="1" si="506"/>
        <v>0</v>
      </c>
      <c r="E3452" s="50">
        <f t="shared" ca="1" si="500"/>
        <v>1</v>
      </c>
      <c r="F3452" s="2" t="str">
        <f t="shared" ca="1" si="507"/>
        <v/>
      </c>
      <c r="BD3452" s="49">
        <f t="shared" ca="1" si="502"/>
        <v>1871</v>
      </c>
      <c r="BE3452" s="3">
        <f t="shared" ca="1" si="501"/>
        <v>0.18704999999999999</v>
      </c>
      <c r="BF3452" s="3">
        <f t="shared" ca="1" si="503"/>
        <v>-0.88881967520906158</v>
      </c>
      <c r="BG3452" s="9">
        <f t="shared" ca="1" si="504"/>
        <v>1</v>
      </c>
      <c r="BH3452" s="6">
        <f ca="1">IF(ISNUMBER('Descriptive Stats'!BF3452),'Descriptive Stats'!BF3452,#N/A)</f>
        <v>-0.88881967520906158</v>
      </c>
      <c r="BI3452" s="6">
        <f ca="1">IF(ISNUMBER('Descriptive Stats'!E3452),'Descriptive Stats'!E3452,#N/A)</f>
        <v>1</v>
      </c>
    </row>
    <row r="3453" spans="1:61" ht="14.4" x14ac:dyDescent="0.3">
      <c r="A3453" s="2">
        <f>ROW()</f>
        <v>3453</v>
      </c>
      <c r="C3453" s="8">
        <f t="shared" ca="1" si="505"/>
        <v>8</v>
      </c>
      <c r="D3453" s="8">
        <f t="shared" ca="1" si="506"/>
        <v>1</v>
      </c>
      <c r="E3453" s="50">
        <f t="shared" ca="1" si="500"/>
        <v>7</v>
      </c>
      <c r="F3453" s="2" t="str">
        <f t="shared" ca="1" si="507"/>
        <v/>
      </c>
      <c r="BD3453" s="49">
        <f t="shared" ca="1" si="502"/>
        <v>4473.5</v>
      </c>
      <c r="BE3453" s="3">
        <f t="shared" ca="1" si="501"/>
        <v>0.44729999999999998</v>
      </c>
      <c r="BF3453" s="3">
        <f t="shared" ca="1" si="503"/>
        <v>-0.13248586824472414</v>
      </c>
      <c r="BG3453" s="9">
        <f t="shared" ca="1" si="504"/>
        <v>7</v>
      </c>
      <c r="BH3453" s="6">
        <f ca="1">IF(ISNUMBER('Descriptive Stats'!BF3453),'Descriptive Stats'!BF3453,#N/A)</f>
        <v>-0.13248586824472414</v>
      </c>
      <c r="BI3453" s="6">
        <f ca="1">IF(ISNUMBER('Descriptive Stats'!E3453),'Descriptive Stats'!E3453,#N/A)</f>
        <v>7</v>
      </c>
    </row>
    <row r="3454" spans="1:61" ht="14.4" x14ac:dyDescent="0.3">
      <c r="A3454" s="2">
        <f>ROW()</f>
        <v>3454</v>
      </c>
      <c r="C3454" s="8">
        <f t="shared" ca="1" si="505"/>
        <v>6</v>
      </c>
      <c r="D3454" s="8">
        <f t="shared" ca="1" si="506"/>
        <v>7</v>
      </c>
      <c r="E3454" s="50">
        <f t="shared" ca="1" si="500"/>
        <v>0</v>
      </c>
      <c r="F3454" s="2" t="str">
        <f t="shared" ca="1" si="507"/>
        <v/>
      </c>
      <c r="BD3454" s="49">
        <f t="shared" ca="1" si="502"/>
        <v>815.5</v>
      </c>
      <c r="BE3454" s="3">
        <f t="shared" ca="1" si="501"/>
        <v>8.1500000000000003E-2</v>
      </c>
      <c r="BF3454" s="3">
        <f t="shared" ca="1" si="503"/>
        <v>-1.3950525282585462</v>
      </c>
      <c r="BG3454" s="9">
        <f t="shared" ca="1" si="504"/>
        <v>0</v>
      </c>
      <c r="BH3454" s="6">
        <f ca="1">IF(ISNUMBER('Descriptive Stats'!BF3454),'Descriptive Stats'!BF3454,#N/A)</f>
        <v>-1.3950525282585462</v>
      </c>
      <c r="BI3454" s="6">
        <f ca="1">IF(ISNUMBER('Descriptive Stats'!E3454),'Descriptive Stats'!E3454,#N/A)</f>
        <v>0</v>
      </c>
    </row>
    <row r="3455" spans="1:61" ht="14.4" x14ac:dyDescent="0.3">
      <c r="A3455" s="2">
        <f>ROW()</f>
        <v>3455</v>
      </c>
      <c r="C3455" s="8">
        <f t="shared" ca="1" si="505"/>
        <v>11</v>
      </c>
      <c r="D3455" s="8">
        <f t="shared" ca="1" si="506"/>
        <v>0</v>
      </c>
      <c r="E3455" s="50">
        <f t="shared" ca="1" si="500"/>
        <v>2</v>
      </c>
      <c r="F3455" s="2" t="str">
        <f t="shared" ca="1" si="507"/>
        <v/>
      </c>
      <c r="BD3455" s="49">
        <f t="shared" ca="1" si="502"/>
        <v>2595</v>
      </c>
      <c r="BE3455" s="3">
        <f t="shared" ca="1" si="501"/>
        <v>0.25945000000000001</v>
      </c>
      <c r="BF3455" s="3">
        <f t="shared" ca="1" si="503"/>
        <v>-0.6450419512753276</v>
      </c>
      <c r="BG3455" s="9">
        <f t="shared" ca="1" si="504"/>
        <v>2</v>
      </c>
      <c r="BH3455" s="6">
        <f ca="1">IF(ISNUMBER('Descriptive Stats'!BF3455),'Descriptive Stats'!BF3455,#N/A)</f>
        <v>-0.6450419512753276</v>
      </c>
      <c r="BI3455" s="6">
        <f ca="1">IF(ISNUMBER('Descriptive Stats'!E3455),'Descriptive Stats'!E3455,#N/A)</f>
        <v>2</v>
      </c>
    </row>
    <row r="3456" spans="1:61" ht="14.4" x14ac:dyDescent="0.3">
      <c r="A3456" s="2">
        <f>ROW()</f>
        <v>3456</v>
      </c>
      <c r="C3456" s="8">
        <f t="shared" ca="1" si="505"/>
        <v>9</v>
      </c>
      <c r="D3456" s="8">
        <f t="shared" ca="1" si="506"/>
        <v>2</v>
      </c>
      <c r="E3456" s="50">
        <f t="shared" ca="1" si="500"/>
        <v>4</v>
      </c>
      <c r="F3456" s="2" t="str">
        <f t="shared" ca="1" si="507"/>
        <v/>
      </c>
      <c r="BD3456" s="49">
        <f t="shared" ca="1" si="502"/>
        <v>3442</v>
      </c>
      <c r="BE3456" s="3">
        <f t="shared" ca="1" si="501"/>
        <v>0.34415000000000001</v>
      </c>
      <c r="BF3456" s="3">
        <f t="shared" ca="1" si="503"/>
        <v>-0.40116316278173481</v>
      </c>
      <c r="BG3456" s="9">
        <f t="shared" ca="1" si="504"/>
        <v>4</v>
      </c>
      <c r="BH3456" s="6">
        <f ca="1">IF(ISNUMBER('Descriptive Stats'!BF3456),'Descriptive Stats'!BF3456,#N/A)</f>
        <v>-0.40116316278173481</v>
      </c>
      <c r="BI3456" s="6">
        <f ca="1">IF(ISNUMBER('Descriptive Stats'!E3456),'Descriptive Stats'!E3456,#N/A)</f>
        <v>4</v>
      </c>
    </row>
    <row r="3457" spans="1:61" ht="14.4" x14ac:dyDescent="0.3">
      <c r="A3457" s="2">
        <f>ROW()</f>
        <v>3457</v>
      </c>
      <c r="C3457" s="8">
        <f t="shared" ca="1" si="505"/>
        <v>13</v>
      </c>
      <c r="D3457" s="8">
        <f t="shared" ca="1" si="506"/>
        <v>4</v>
      </c>
      <c r="E3457" s="50">
        <f t="shared" ca="1" si="500"/>
        <v>3</v>
      </c>
      <c r="F3457" s="2" t="str">
        <f t="shared" ca="1" si="507"/>
        <v/>
      </c>
      <c r="BD3457" s="49">
        <f t="shared" ca="1" si="502"/>
        <v>3200</v>
      </c>
      <c r="BE3457" s="3">
        <f t="shared" ca="1" si="501"/>
        <v>0.31995000000000001</v>
      </c>
      <c r="BF3457" s="3">
        <f t="shared" ca="1" si="503"/>
        <v>-0.46783862043457014</v>
      </c>
      <c r="BG3457" s="9">
        <f t="shared" ca="1" si="504"/>
        <v>3</v>
      </c>
      <c r="BH3457" s="6">
        <f ca="1">IF(ISNUMBER('Descriptive Stats'!BF3457),'Descriptive Stats'!BF3457,#N/A)</f>
        <v>-0.46783862043457014</v>
      </c>
      <c r="BI3457" s="6">
        <f ca="1">IF(ISNUMBER('Descriptive Stats'!E3457),'Descriptive Stats'!E3457,#N/A)</f>
        <v>3</v>
      </c>
    </row>
    <row r="3458" spans="1:61" ht="14.4" x14ac:dyDescent="0.3">
      <c r="A3458" s="2">
        <f>ROW()</f>
        <v>3458</v>
      </c>
      <c r="C3458" s="8">
        <f t="shared" ca="1" si="505"/>
        <v>10</v>
      </c>
      <c r="D3458" s="8">
        <f t="shared" ca="1" si="506"/>
        <v>3</v>
      </c>
      <c r="E3458" s="50">
        <f t="shared" ca="1" si="500"/>
        <v>2</v>
      </c>
      <c r="F3458" s="2" t="str">
        <f t="shared" ca="1" si="507"/>
        <v/>
      </c>
      <c r="BD3458" s="49">
        <f t="shared" ca="1" si="502"/>
        <v>2595</v>
      </c>
      <c r="BE3458" s="3">
        <f t="shared" ca="1" si="501"/>
        <v>0.25945000000000001</v>
      </c>
      <c r="BF3458" s="3">
        <f t="shared" ca="1" si="503"/>
        <v>-0.6450419512753276</v>
      </c>
      <c r="BG3458" s="9">
        <f t="shared" ca="1" si="504"/>
        <v>2</v>
      </c>
      <c r="BH3458" s="6">
        <f ca="1">IF(ISNUMBER('Descriptive Stats'!BF3458),'Descriptive Stats'!BF3458,#N/A)</f>
        <v>-0.6450419512753276</v>
      </c>
      <c r="BI3458" s="6">
        <f ca="1">IF(ISNUMBER('Descriptive Stats'!E3458),'Descriptive Stats'!E3458,#N/A)</f>
        <v>2</v>
      </c>
    </row>
    <row r="3459" spans="1:61" ht="14.4" x14ac:dyDescent="0.3">
      <c r="A3459" s="2">
        <f>ROW()</f>
        <v>3459</v>
      </c>
      <c r="C3459" s="8">
        <f t="shared" ca="1" si="505"/>
        <v>21</v>
      </c>
      <c r="D3459" s="8">
        <f t="shared" ca="1" si="506"/>
        <v>2</v>
      </c>
      <c r="E3459" s="50">
        <f t="shared" ref="E3459:E3522" ca="1" si="508">IF(0=MOD(ROW(),$J$1),AVERAGE(OFFSET($D$2,ROW()-$J$1,0,$J$1,1)),"")</f>
        <v>0</v>
      </c>
      <c r="F3459" s="2" t="str">
        <f t="shared" ca="1" si="507"/>
        <v/>
      </c>
      <c r="BD3459" s="49">
        <f t="shared" ca="1" si="502"/>
        <v>815.5</v>
      </c>
      <c r="BE3459" s="3">
        <f t="shared" ca="1" si="501"/>
        <v>8.1500000000000003E-2</v>
      </c>
      <c r="BF3459" s="3">
        <f t="shared" ca="1" si="503"/>
        <v>-1.3950525282585462</v>
      </c>
      <c r="BG3459" s="9">
        <f t="shared" ca="1" si="504"/>
        <v>0</v>
      </c>
      <c r="BH3459" s="6">
        <f ca="1">IF(ISNUMBER('Descriptive Stats'!BF3459),'Descriptive Stats'!BF3459,#N/A)</f>
        <v>-1.3950525282585462</v>
      </c>
      <c r="BI3459" s="6">
        <f ca="1">IF(ISNUMBER('Descriptive Stats'!E3459),'Descriptive Stats'!E3459,#N/A)</f>
        <v>0</v>
      </c>
    </row>
    <row r="3460" spans="1:61" ht="14.4" x14ac:dyDescent="0.3">
      <c r="A3460" s="2">
        <f>ROW()</f>
        <v>3460</v>
      </c>
      <c r="C3460" s="8">
        <f t="shared" ca="1" si="505"/>
        <v>14</v>
      </c>
      <c r="D3460" s="8">
        <f t="shared" ca="1" si="506"/>
        <v>0</v>
      </c>
      <c r="E3460" s="50">
        <f t="shared" ca="1" si="508"/>
        <v>0</v>
      </c>
      <c r="F3460" s="2" t="str">
        <f t="shared" ca="1" si="507"/>
        <v/>
      </c>
      <c r="BD3460" s="49">
        <f t="shared" ca="1" si="502"/>
        <v>815.5</v>
      </c>
      <c r="BE3460" s="3">
        <f t="shared" ca="1" si="501"/>
        <v>8.1500000000000003E-2</v>
      </c>
      <c r="BF3460" s="3">
        <f t="shared" ca="1" si="503"/>
        <v>-1.3950525282585462</v>
      </c>
      <c r="BG3460" s="9">
        <f t="shared" ca="1" si="504"/>
        <v>0</v>
      </c>
      <c r="BH3460" s="6">
        <f ca="1">IF(ISNUMBER('Descriptive Stats'!BF3460),'Descriptive Stats'!BF3460,#N/A)</f>
        <v>-1.3950525282585462</v>
      </c>
      <c r="BI3460" s="6">
        <f ca="1">IF(ISNUMBER('Descriptive Stats'!E3460),'Descriptive Stats'!E3460,#N/A)</f>
        <v>0</v>
      </c>
    </row>
    <row r="3461" spans="1:61" ht="14.4" x14ac:dyDescent="0.3">
      <c r="A3461" s="2">
        <f>ROW()</f>
        <v>3461</v>
      </c>
      <c r="C3461" s="8">
        <f t="shared" ca="1" si="505"/>
        <v>4</v>
      </c>
      <c r="D3461" s="8">
        <f t="shared" ca="1" si="506"/>
        <v>0</v>
      </c>
      <c r="E3461" s="50">
        <f t="shared" ca="1" si="508"/>
        <v>3</v>
      </c>
      <c r="F3461" s="2" t="str">
        <f t="shared" ca="1" si="507"/>
        <v/>
      </c>
      <c r="BD3461" s="49">
        <f t="shared" ca="1" si="502"/>
        <v>3200</v>
      </c>
      <c r="BE3461" s="3">
        <f t="shared" ca="1" si="501"/>
        <v>0.31995000000000001</v>
      </c>
      <c r="BF3461" s="3">
        <f t="shared" ca="1" si="503"/>
        <v>-0.46783862043457014</v>
      </c>
      <c r="BG3461" s="9">
        <f t="shared" ca="1" si="504"/>
        <v>3</v>
      </c>
      <c r="BH3461" s="6">
        <f ca="1">IF(ISNUMBER('Descriptive Stats'!BF3461),'Descriptive Stats'!BF3461,#N/A)</f>
        <v>-0.46783862043457014</v>
      </c>
      <c r="BI3461" s="6">
        <f ca="1">IF(ISNUMBER('Descriptive Stats'!E3461),'Descriptive Stats'!E3461,#N/A)</f>
        <v>3</v>
      </c>
    </row>
    <row r="3462" spans="1:61" ht="14.4" x14ac:dyDescent="0.3">
      <c r="A3462" s="2">
        <f>ROW()</f>
        <v>3462</v>
      </c>
      <c r="C3462" s="8">
        <f t="shared" ca="1" si="505"/>
        <v>10</v>
      </c>
      <c r="D3462" s="8">
        <f t="shared" ca="1" si="506"/>
        <v>3</v>
      </c>
      <c r="E3462" s="50">
        <f t="shared" ca="1" si="508"/>
        <v>6</v>
      </c>
      <c r="F3462" s="2" t="str">
        <f t="shared" ca="1" si="507"/>
        <v/>
      </c>
      <c r="BD3462" s="49">
        <f t="shared" ca="1" si="502"/>
        <v>3900</v>
      </c>
      <c r="BE3462" s="3">
        <f t="shared" ca="1" si="501"/>
        <v>0.38995000000000002</v>
      </c>
      <c r="BF3462" s="3">
        <f t="shared" ca="1" si="503"/>
        <v>-0.2794493539703507</v>
      </c>
      <c r="BG3462" s="9">
        <f t="shared" ca="1" si="504"/>
        <v>6</v>
      </c>
      <c r="BH3462" s="6">
        <f ca="1">IF(ISNUMBER('Descriptive Stats'!BF3462),'Descriptive Stats'!BF3462,#N/A)</f>
        <v>-0.2794493539703507</v>
      </c>
      <c r="BI3462" s="6">
        <f ca="1">IF(ISNUMBER('Descriptive Stats'!E3462),'Descriptive Stats'!E3462,#N/A)</f>
        <v>6</v>
      </c>
    </row>
    <row r="3463" spans="1:61" ht="14.4" x14ac:dyDescent="0.3">
      <c r="A3463" s="2">
        <f>ROW()</f>
        <v>3463</v>
      </c>
      <c r="C3463" s="8">
        <f t="shared" ca="1" si="505"/>
        <v>5</v>
      </c>
      <c r="D3463" s="8">
        <f t="shared" ca="1" si="506"/>
        <v>6</v>
      </c>
      <c r="E3463" s="50">
        <f t="shared" ca="1" si="508"/>
        <v>15</v>
      </c>
      <c r="F3463" s="2" t="str">
        <f t="shared" ca="1" si="507"/>
        <v/>
      </c>
      <c r="BD3463" s="49">
        <f t="shared" ca="1" si="502"/>
        <v>5051.5</v>
      </c>
      <c r="BE3463" s="3">
        <f t="shared" ref="BE3463:BE3526" ca="1" si="509">IF(ISNUMBER(BD3463),(BD3463-0.5)/$BK$4,"")</f>
        <v>0.50509999999999999</v>
      </c>
      <c r="BF3463" s="3">
        <f t="shared" ca="1" si="503"/>
        <v>1.2784152420787677E-2</v>
      </c>
      <c r="BG3463" s="9">
        <f t="shared" ca="1" si="504"/>
        <v>15</v>
      </c>
      <c r="BH3463" s="6">
        <f ca="1">IF(ISNUMBER('Descriptive Stats'!BF3463),'Descriptive Stats'!BF3463,#N/A)</f>
        <v>1.2784152420787677E-2</v>
      </c>
      <c r="BI3463" s="6">
        <f ca="1">IF(ISNUMBER('Descriptive Stats'!E3463),'Descriptive Stats'!E3463,#N/A)</f>
        <v>15</v>
      </c>
    </row>
    <row r="3464" spans="1:61" ht="14.4" x14ac:dyDescent="0.3">
      <c r="A3464" s="2">
        <f>ROW()</f>
        <v>3464</v>
      </c>
      <c r="C3464" s="8">
        <f t="shared" ca="1" si="505"/>
        <v>24</v>
      </c>
      <c r="D3464" s="8">
        <f t="shared" ca="1" si="506"/>
        <v>15</v>
      </c>
      <c r="E3464" s="50">
        <f t="shared" ca="1" si="508"/>
        <v>1</v>
      </c>
      <c r="F3464" s="2" t="str">
        <f t="shared" ca="1" si="507"/>
        <v/>
      </c>
      <c r="BD3464" s="49">
        <f t="shared" ref="BD3464:BD3527" ca="1" si="510">IF(ISNUMBER(BG3464),_xlfn.RANK.AVG(BG3464,$BG$2:$BG$5414,1),"")</f>
        <v>1871</v>
      </c>
      <c r="BE3464" s="3">
        <f t="shared" ca="1" si="509"/>
        <v>0.18704999999999999</v>
      </c>
      <c r="BF3464" s="3">
        <f t="shared" ca="1" si="503"/>
        <v>-0.88881967520906158</v>
      </c>
      <c r="BG3464" s="9">
        <f t="shared" ca="1" si="504"/>
        <v>1</v>
      </c>
      <c r="BH3464" s="6">
        <f ca="1">IF(ISNUMBER('Descriptive Stats'!BF3464),'Descriptive Stats'!BF3464,#N/A)</f>
        <v>-0.88881967520906158</v>
      </c>
      <c r="BI3464" s="6">
        <f ca="1">IF(ISNUMBER('Descriptive Stats'!E3464),'Descriptive Stats'!E3464,#N/A)</f>
        <v>1</v>
      </c>
    </row>
    <row r="3465" spans="1:61" ht="14.4" x14ac:dyDescent="0.3">
      <c r="A3465" s="2">
        <f>ROW()</f>
        <v>3465</v>
      </c>
      <c r="C3465" s="8">
        <f t="shared" ca="1" si="505"/>
        <v>12</v>
      </c>
      <c r="D3465" s="8">
        <f t="shared" ca="1" si="506"/>
        <v>1</v>
      </c>
      <c r="E3465" s="50">
        <f t="shared" ca="1" si="508"/>
        <v>0</v>
      </c>
      <c r="F3465" s="2" t="str">
        <f t="shared" ca="1" si="507"/>
        <v/>
      </c>
      <c r="BD3465" s="49">
        <f t="shared" ca="1" si="510"/>
        <v>815.5</v>
      </c>
      <c r="BE3465" s="3">
        <f t="shared" ca="1" si="509"/>
        <v>8.1500000000000003E-2</v>
      </c>
      <c r="BF3465" s="3">
        <f t="shared" ref="BF3465:BF3528" ca="1" si="511">IF(ISNUMBER(BE3465),_xlfn.NORM.INV(BE3465,0,1),"")</f>
        <v>-1.3950525282585462</v>
      </c>
      <c r="BG3465" s="9">
        <f t="shared" ref="BG3465:BG3528" ca="1" si="512">IF(ISNUMBER(E3465),E3465,"")</f>
        <v>0</v>
      </c>
      <c r="BH3465" s="6">
        <f ca="1">IF(ISNUMBER('Descriptive Stats'!BF3465),'Descriptive Stats'!BF3465,#N/A)</f>
        <v>-1.3950525282585462</v>
      </c>
      <c r="BI3465" s="6">
        <f ca="1">IF(ISNUMBER('Descriptive Stats'!E3465),'Descriptive Stats'!E3465,#N/A)</f>
        <v>0</v>
      </c>
    </row>
    <row r="3466" spans="1:61" ht="14.4" x14ac:dyDescent="0.3">
      <c r="A3466" s="2">
        <f>ROW()</f>
        <v>3466</v>
      </c>
      <c r="C3466" s="8">
        <f t="shared" ca="1" si="505"/>
        <v>4</v>
      </c>
      <c r="D3466" s="8">
        <f t="shared" ca="1" si="506"/>
        <v>0</v>
      </c>
      <c r="E3466" s="50">
        <f t="shared" ca="1" si="508"/>
        <v>0</v>
      </c>
      <c r="F3466" s="2" t="str">
        <f t="shared" ca="1" si="507"/>
        <v/>
      </c>
      <c r="BD3466" s="49">
        <f t="shared" ca="1" si="510"/>
        <v>815.5</v>
      </c>
      <c r="BE3466" s="3">
        <f t="shared" ca="1" si="509"/>
        <v>8.1500000000000003E-2</v>
      </c>
      <c r="BF3466" s="3">
        <f t="shared" ca="1" si="511"/>
        <v>-1.3950525282585462</v>
      </c>
      <c r="BG3466" s="9">
        <f t="shared" ca="1" si="512"/>
        <v>0</v>
      </c>
      <c r="BH3466" s="6">
        <f ca="1">IF(ISNUMBER('Descriptive Stats'!BF3466),'Descriptive Stats'!BF3466,#N/A)</f>
        <v>-1.3950525282585462</v>
      </c>
      <c r="BI3466" s="6">
        <f ca="1">IF(ISNUMBER('Descriptive Stats'!E3466),'Descriptive Stats'!E3466,#N/A)</f>
        <v>0</v>
      </c>
    </row>
    <row r="3467" spans="1:61" ht="14.4" x14ac:dyDescent="0.3">
      <c r="A3467" s="2">
        <f>ROW()</f>
        <v>3467</v>
      </c>
      <c r="C3467" s="8">
        <f t="shared" ca="1" si="505"/>
        <v>11</v>
      </c>
      <c r="D3467" s="8">
        <f t="shared" ca="1" si="506"/>
        <v>0</v>
      </c>
      <c r="E3467" s="50">
        <f t="shared" ca="1" si="508"/>
        <v>15</v>
      </c>
      <c r="F3467" s="2" t="str">
        <f t="shared" ca="1" si="507"/>
        <v/>
      </c>
      <c r="BD3467" s="49">
        <f t="shared" ca="1" si="510"/>
        <v>5051.5</v>
      </c>
      <c r="BE3467" s="3">
        <f t="shared" ca="1" si="509"/>
        <v>0.50509999999999999</v>
      </c>
      <c r="BF3467" s="3">
        <f t="shared" ca="1" si="511"/>
        <v>1.2784152420787677E-2</v>
      </c>
      <c r="BG3467" s="9">
        <f t="shared" ca="1" si="512"/>
        <v>15</v>
      </c>
      <c r="BH3467" s="6">
        <f ca="1">IF(ISNUMBER('Descriptive Stats'!BF3467),'Descriptive Stats'!BF3467,#N/A)</f>
        <v>1.2784152420787677E-2</v>
      </c>
      <c r="BI3467" s="6">
        <f ca="1">IF(ISNUMBER('Descriptive Stats'!E3467),'Descriptive Stats'!E3467,#N/A)</f>
        <v>15</v>
      </c>
    </row>
    <row r="3468" spans="1:61" ht="14.4" x14ac:dyDescent="0.3">
      <c r="A3468" s="2">
        <f>ROW()</f>
        <v>3468</v>
      </c>
      <c r="C3468" s="8">
        <f t="shared" ca="1" si="505"/>
        <v>24</v>
      </c>
      <c r="D3468" s="8">
        <f t="shared" ca="1" si="506"/>
        <v>15</v>
      </c>
      <c r="E3468" s="50">
        <f t="shared" ca="1" si="508"/>
        <v>6</v>
      </c>
      <c r="F3468" s="2" t="str">
        <f t="shared" ca="1" si="507"/>
        <v/>
      </c>
      <c r="BD3468" s="49">
        <f t="shared" ca="1" si="510"/>
        <v>3900</v>
      </c>
      <c r="BE3468" s="3">
        <f t="shared" ca="1" si="509"/>
        <v>0.38995000000000002</v>
      </c>
      <c r="BF3468" s="3">
        <f t="shared" ca="1" si="511"/>
        <v>-0.2794493539703507</v>
      </c>
      <c r="BG3468" s="9">
        <f t="shared" ca="1" si="512"/>
        <v>6</v>
      </c>
      <c r="BH3468" s="6">
        <f ca="1">IF(ISNUMBER('Descriptive Stats'!BF3468),'Descriptive Stats'!BF3468,#N/A)</f>
        <v>-0.2794493539703507</v>
      </c>
      <c r="BI3468" s="6">
        <f ca="1">IF(ISNUMBER('Descriptive Stats'!E3468),'Descriptive Stats'!E3468,#N/A)</f>
        <v>6</v>
      </c>
    </row>
    <row r="3469" spans="1:61" ht="14.4" x14ac:dyDescent="0.3">
      <c r="A3469" s="2">
        <f>ROW()</f>
        <v>3469</v>
      </c>
      <c r="C3469" s="8">
        <f t="shared" ca="1" si="505"/>
        <v>5</v>
      </c>
      <c r="D3469" s="8">
        <f t="shared" ca="1" si="506"/>
        <v>6</v>
      </c>
      <c r="E3469" s="50">
        <f t="shared" ca="1" si="508"/>
        <v>0</v>
      </c>
      <c r="F3469" s="2" t="str">
        <f t="shared" ca="1" si="507"/>
        <v/>
      </c>
      <c r="BD3469" s="49">
        <f t="shared" ca="1" si="510"/>
        <v>815.5</v>
      </c>
      <c r="BE3469" s="3">
        <f t="shared" ca="1" si="509"/>
        <v>8.1500000000000003E-2</v>
      </c>
      <c r="BF3469" s="3">
        <f t="shared" ca="1" si="511"/>
        <v>-1.3950525282585462</v>
      </c>
      <c r="BG3469" s="9">
        <f t="shared" ca="1" si="512"/>
        <v>0</v>
      </c>
      <c r="BH3469" s="6">
        <f ca="1">IF(ISNUMBER('Descriptive Stats'!BF3469),'Descriptive Stats'!BF3469,#N/A)</f>
        <v>-1.3950525282585462</v>
      </c>
      <c r="BI3469" s="6">
        <f ca="1">IF(ISNUMBER('Descriptive Stats'!E3469),'Descriptive Stats'!E3469,#N/A)</f>
        <v>0</v>
      </c>
    </row>
    <row r="3470" spans="1:61" ht="14.4" x14ac:dyDescent="0.3">
      <c r="A3470" s="2">
        <f>ROW()</f>
        <v>3470</v>
      </c>
      <c r="C3470" s="8">
        <f t="shared" ca="1" si="505"/>
        <v>20</v>
      </c>
      <c r="D3470" s="8">
        <f t="shared" ca="1" si="506"/>
        <v>0</v>
      </c>
      <c r="E3470" s="50">
        <f t="shared" ca="1" si="508"/>
        <v>0</v>
      </c>
      <c r="F3470" s="2" t="str">
        <f t="shared" ca="1" si="507"/>
        <v/>
      </c>
      <c r="BD3470" s="49">
        <f t="shared" ca="1" si="510"/>
        <v>815.5</v>
      </c>
      <c r="BE3470" s="3">
        <f t="shared" ca="1" si="509"/>
        <v>8.1500000000000003E-2</v>
      </c>
      <c r="BF3470" s="3">
        <f t="shared" ca="1" si="511"/>
        <v>-1.3950525282585462</v>
      </c>
      <c r="BG3470" s="9">
        <f t="shared" ca="1" si="512"/>
        <v>0</v>
      </c>
      <c r="BH3470" s="6">
        <f ca="1">IF(ISNUMBER('Descriptive Stats'!BF3470),'Descriptive Stats'!BF3470,#N/A)</f>
        <v>-1.3950525282585462</v>
      </c>
      <c r="BI3470" s="6">
        <f ca="1">IF(ISNUMBER('Descriptive Stats'!E3470),'Descriptive Stats'!E3470,#N/A)</f>
        <v>0</v>
      </c>
    </row>
    <row r="3471" spans="1:61" ht="14.4" x14ac:dyDescent="0.3">
      <c r="A3471" s="2">
        <f>ROW()</f>
        <v>3471</v>
      </c>
      <c r="C3471" s="8">
        <f t="shared" ca="1" si="505"/>
        <v>20</v>
      </c>
      <c r="D3471" s="8">
        <f t="shared" ca="1" si="506"/>
        <v>0</v>
      </c>
      <c r="E3471" s="50">
        <f t="shared" ca="1" si="508"/>
        <v>0</v>
      </c>
      <c r="F3471" s="2" t="str">
        <f t="shared" ca="1" si="507"/>
        <v/>
      </c>
      <c r="BD3471" s="49">
        <f t="shared" ca="1" si="510"/>
        <v>815.5</v>
      </c>
      <c r="BE3471" s="3">
        <f t="shared" ca="1" si="509"/>
        <v>8.1500000000000003E-2</v>
      </c>
      <c r="BF3471" s="3">
        <f t="shared" ca="1" si="511"/>
        <v>-1.3950525282585462</v>
      </c>
      <c r="BG3471" s="9">
        <f t="shared" ca="1" si="512"/>
        <v>0</v>
      </c>
      <c r="BH3471" s="6">
        <f ca="1">IF(ISNUMBER('Descriptive Stats'!BF3471),'Descriptive Stats'!BF3471,#N/A)</f>
        <v>-1.3950525282585462</v>
      </c>
      <c r="BI3471" s="6">
        <f ca="1">IF(ISNUMBER('Descriptive Stats'!E3471),'Descriptive Stats'!E3471,#N/A)</f>
        <v>0</v>
      </c>
    </row>
    <row r="3472" spans="1:61" ht="14.4" x14ac:dyDescent="0.3">
      <c r="A3472" s="2">
        <f>ROW()</f>
        <v>3472</v>
      </c>
      <c r="C3472" s="8">
        <f t="shared" ca="1" si="505"/>
        <v>4</v>
      </c>
      <c r="D3472" s="8">
        <f t="shared" ca="1" si="506"/>
        <v>0</v>
      </c>
      <c r="E3472" s="50">
        <f t="shared" ca="1" si="508"/>
        <v>19</v>
      </c>
      <c r="F3472" s="2" t="str">
        <f t="shared" ca="1" si="507"/>
        <v>X</v>
      </c>
      <c r="BD3472" s="49">
        <f t="shared" ca="1" si="510"/>
        <v>5294</v>
      </c>
      <c r="BE3472" s="3">
        <f t="shared" ca="1" si="509"/>
        <v>0.52934999999999999</v>
      </c>
      <c r="BF3472" s="3">
        <f t="shared" ca="1" si="511"/>
        <v>7.3636031452008061E-2</v>
      </c>
      <c r="BG3472" s="9">
        <f t="shared" ca="1" si="512"/>
        <v>19</v>
      </c>
      <c r="BH3472" s="6">
        <f ca="1">IF(ISNUMBER('Descriptive Stats'!BF3472),'Descriptive Stats'!BF3472,#N/A)</f>
        <v>7.3636031452008061E-2</v>
      </c>
      <c r="BI3472" s="6">
        <f ca="1">IF(ISNUMBER('Descriptive Stats'!E3472),'Descriptive Stats'!E3472,#N/A)</f>
        <v>19</v>
      </c>
    </row>
    <row r="3473" spans="1:61" ht="14.4" x14ac:dyDescent="0.3">
      <c r="A3473" s="2">
        <f>ROW()</f>
        <v>3473</v>
      </c>
      <c r="C3473" s="8">
        <f t="shared" ref="C3473:C3536" ca="1" si="513">RANDBETWEEN(2,COUNT(B:B))</f>
        <v>7</v>
      </c>
      <c r="D3473" s="8">
        <f t="shared" ref="D3473:D3536" ca="1" si="514">VLOOKUP(C3473,A:B,2,TRUE)</f>
        <v>19</v>
      </c>
      <c r="E3473" s="50">
        <f t="shared" ca="1" si="508"/>
        <v>0</v>
      </c>
      <c r="F3473" s="2" t="str">
        <f t="shared" ref="F3473:F3536" ca="1" si="515">IF(ISNUMBER(E3473),IF(OR(E3473&lt;$K$16,E3473&gt;$K$14),"X",""),"")</f>
        <v/>
      </c>
      <c r="BD3473" s="49">
        <f t="shared" ca="1" si="510"/>
        <v>815.5</v>
      </c>
      <c r="BE3473" s="3">
        <f t="shared" ca="1" si="509"/>
        <v>8.1500000000000003E-2</v>
      </c>
      <c r="BF3473" s="3">
        <f t="shared" ca="1" si="511"/>
        <v>-1.3950525282585462</v>
      </c>
      <c r="BG3473" s="9">
        <f t="shared" ca="1" si="512"/>
        <v>0</v>
      </c>
      <c r="BH3473" s="6">
        <f ca="1">IF(ISNUMBER('Descriptive Stats'!BF3473),'Descriptive Stats'!BF3473,#N/A)</f>
        <v>-1.3950525282585462</v>
      </c>
      <c r="BI3473" s="6">
        <f ca="1">IF(ISNUMBER('Descriptive Stats'!E3473),'Descriptive Stats'!E3473,#N/A)</f>
        <v>0</v>
      </c>
    </row>
    <row r="3474" spans="1:61" ht="14.4" x14ac:dyDescent="0.3">
      <c r="A3474" s="2">
        <f>ROW()</f>
        <v>3474</v>
      </c>
      <c r="C3474" s="8">
        <f t="shared" ca="1" si="513"/>
        <v>18</v>
      </c>
      <c r="D3474" s="8">
        <f t="shared" ca="1" si="514"/>
        <v>0</v>
      </c>
      <c r="E3474" s="50">
        <f t="shared" ca="1" si="508"/>
        <v>6</v>
      </c>
      <c r="F3474" s="2" t="str">
        <f t="shared" ca="1" si="515"/>
        <v/>
      </c>
      <c r="BD3474" s="49">
        <f t="shared" ca="1" si="510"/>
        <v>3900</v>
      </c>
      <c r="BE3474" s="3">
        <f t="shared" ca="1" si="509"/>
        <v>0.38995000000000002</v>
      </c>
      <c r="BF3474" s="3">
        <f t="shared" ca="1" si="511"/>
        <v>-0.2794493539703507</v>
      </c>
      <c r="BG3474" s="9">
        <f t="shared" ca="1" si="512"/>
        <v>6</v>
      </c>
      <c r="BH3474" s="6">
        <f ca="1">IF(ISNUMBER('Descriptive Stats'!BF3474),'Descriptive Stats'!BF3474,#N/A)</f>
        <v>-0.2794493539703507</v>
      </c>
      <c r="BI3474" s="6">
        <f ca="1">IF(ISNUMBER('Descriptive Stats'!E3474),'Descriptive Stats'!E3474,#N/A)</f>
        <v>6</v>
      </c>
    </row>
    <row r="3475" spans="1:61" ht="14.4" x14ac:dyDescent="0.3">
      <c r="A3475" s="2">
        <f>ROW()</f>
        <v>3475</v>
      </c>
      <c r="C3475" s="8">
        <f t="shared" ca="1" si="513"/>
        <v>5</v>
      </c>
      <c r="D3475" s="8">
        <f t="shared" ca="1" si="514"/>
        <v>6</v>
      </c>
      <c r="E3475" s="50">
        <f t="shared" ca="1" si="508"/>
        <v>15</v>
      </c>
      <c r="F3475" s="2" t="str">
        <f t="shared" ca="1" si="515"/>
        <v/>
      </c>
      <c r="BD3475" s="49">
        <f t="shared" ca="1" si="510"/>
        <v>5051.5</v>
      </c>
      <c r="BE3475" s="3">
        <f t="shared" ca="1" si="509"/>
        <v>0.50509999999999999</v>
      </c>
      <c r="BF3475" s="3">
        <f t="shared" ca="1" si="511"/>
        <v>1.2784152420787677E-2</v>
      </c>
      <c r="BG3475" s="9">
        <f t="shared" ca="1" si="512"/>
        <v>15</v>
      </c>
      <c r="BH3475" s="6">
        <f ca="1">IF(ISNUMBER('Descriptive Stats'!BF3475),'Descriptive Stats'!BF3475,#N/A)</f>
        <v>1.2784152420787677E-2</v>
      </c>
      <c r="BI3475" s="6">
        <f ca="1">IF(ISNUMBER('Descriptive Stats'!E3475),'Descriptive Stats'!E3475,#N/A)</f>
        <v>15</v>
      </c>
    </row>
    <row r="3476" spans="1:61" ht="14.4" x14ac:dyDescent="0.3">
      <c r="A3476" s="2">
        <f>ROW()</f>
        <v>3476</v>
      </c>
      <c r="C3476" s="8">
        <f t="shared" ca="1" si="513"/>
        <v>24</v>
      </c>
      <c r="D3476" s="8">
        <f t="shared" ca="1" si="514"/>
        <v>15</v>
      </c>
      <c r="E3476" s="50">
        <f t="shared" ca="1" si="508"/>
        <v>0</v>
      </c>
      <c r="F3476" s="2" t="str">
        <f t="shared" ca="1" si="515"/>
        <v/>
      </c>
      <c r="BD3476" s="49">
        <f t="shared" ca="1" si="510"/>
        <v>815.5</v>
      </c>
      <c r="BE3476" s="3">
        <f t="shared" ca="1" si="509"/>
        <v>8.1500000000000003E-2</v>
      </c>
      <c r="BF3476" s="3">
        <f t="shared" ca="1" si="511"/>
        <v>-1.3950525282585462</v>
      </c>
      <c r="BG3476" s="9">
        <f t="shared" ca="1" si="512"/>
        <v>0</v>
      </c>
      <c r="BH3476" s="6">
        <f ca="1">IF(ISNUMBER('Descriptive Stats'!BF3476),'Descriptive Stats'!BF3476,#N/A)</f>
        <v>-1.3950525282585462</v>
      </c>
      <c r="BI3476" s="6">
        <f ca="1">IF(ISNUMBER('Descriptive Stats'!E3476),'Descriptive Stats'!E3476,#N/A)</f>
        <v>0</v>
      </c>
    </row>
    <row r="3477" spans="1:61" ht="14.4" x14ac:dyDescent="0.3">
      <c r="A3477" s="2">
        <f>ROW()</f>
        <v>3477</v>
      </c>
      <c r="C3477" s="8">
        <f t="shared" ca="1" si="513"/>
        <v>11</v>
      </c>
      <c r="D3477" s="8">
        <f t="shared" ca="1" si="514"/>
        <v>0</v>
      </c>
      <c r="E3477" s="50">
        <f t="shared" ca="1" si="508"/>
        <v>2</v>
      </c>
      <c r="F3477" s="2" t="str">
        <f t="shared" ca="1" si="515"/>
        <v/>
      </c>
      <c r="BD3477" s="49">
        <f t="shared" ca="1" si="510"/>
        <v>2595</v>
      </c>
      <c r="BE3477" s="3">
        <f t="shared" ca="1" si="509"/>
        <v>0.25945000000000001</v>
      </c>
      <c r="BF3477" s="3">
        <f t="shared" ca="1" si="511"/>
        <v>-0.6450419512753276</v>
      </c>
      <c r="BG3477" s="9">
        <f t="shared" ca="1" si="512"/>
        <v>2</v>
      </c>
      <c r="BH3477" s="6">
        <f ca="1">IF(ISNUMBER('Descriptive Stats'!BF3477),'Descriptive Stats'!BF3477,#N/A)</f>
        <v>-0.6450419512753276</v>
      </c>
      <c r="BI3477" s="6">
        <f ca="1">IF(ISNUMBER('Descriptive Stats'!E3477),'Descriptive Stats'!E3477,#N/A)</f>
        <v>2</v>
      </c>
    </row>
    <row r="3478" spans="1:61" ht="14.4" x14ac:dyDescent="0.3">
      <c r="A3478" s="2">
        <f>ROW()</f>
        <v>3478</v>
      </c>
      <c r="C3478" s="8">
        <f t="shared" ca="1" si="513"/>
        <v>17</v>
      </c>
      <c r="D3478" s="8">
        <f t="shared" ca="1" si="514"/>
        <v>2</v>
      </c>
      <c r="E3478" s="50">
        <f t="shared" ca="1" si="508"/>
        <v>0</v>
      </c>
      <c r="F3478" s="2" t="str">
        <f t="shared" ca="1" si="515"/>
        <v/>
      </c>
      <c r="BD3478" s="49">
        <f t="shared" ca="1" si="510"/>
        <v>815.5</v>
      </c>
      <c r="BE3478" s="3">
        <f t="shared" ca="1" si="509"/>
        <v>8.1500000000000003E-2</v>
      </c>
      <c r="BF3478" s="3">
        <f t="shared" ca="1" si="511"/>
        <v>-1.3950525282585462</v>
      </c>
      <c r="BG3478" s="9">
        <f t="shared" ca="1" si="512"/>
        <v>0</v>
      </c>
      <c r="BH3478" s="6">
        <f ca="1">IF(ISNUMBER('Descriptive Stats'!BF3478),'Descriptive Stats'!BF3478,#N/A)</f>
        <v>-1.3950525282585462</v>
      </c>
      <c r="BI3478" s="6">
        <f ca="1">IF(ISNUMBER('Descriptive Stats'!E3478),'Descriptive Stats'!E3478,#N/A)</f>
        <v>0</v>
      </c>
    </row>
    <row r="3479" spans="1:61" ht="14.4" x14ac:dyDescent="0.3">
      <c r="A3479" s="2">
        <f>ROW()</f>
        <v>3479</v>
      </c>
      <c r="C3479" s="8">
        <f t="shared" ca="1" si="513"/>
        <v>11</v>
      </c>
      <c r="D3479" s="8">
        <f t="shared" ca="1" si="514"/>
        <v>0</v>
      </c>
      <c r="E3479" s="50">
        <f t="shared" ca="1" si="508"/>
        <v>0</v>
      </c>
      <c r="F3479" s="2" t="str">
        <f t="shared" ca="1" si="515"/>
        <v/>
      </c>
      <c r="BD3479" s="49">
        <f t="shared" ca="1" si="510"/>
        <v>815.5</v>
      </c>
      <c r="BE3479" s="3">
        <f t="shared" ca="1" si="509"/>
        <v>8.1500000000000003E-2</v>
      </c>
      <c r="BF3479" s="3">
        <f t="shared" ca="1" si="511"/>
        <v>-1.3950525282585462</v>
      </c>
      <c r="BG3479" s="9">
        <f t="shared" ca="1" si="512"/>
        <v>0</v>
      </c>
      <c r="BH3479" s="6">
        <f ca="1">IF(ISNUMBER('Descriptive Stats'!BF3479),'Descriptive Stats'!BF3479,#N/A)</f>
        <v>-1.3950525282585462</v>
      </c>
      <c r="BI3479" s="6">
        <f ca="1">IF(ISNUMBER('Descriptive Stats'!E3479),'Descriptive Stats'!E3479,#N/A)</f>
        <v>0</v>
      </c>
    </row>
    <row r="3480" spans="1:61" ht="14.4" x14ac:dyDescent="0.3">
      <c r="A3480" s="2">
        <f>ROW()</f>
        <v>3480</v>
      </c>
      <c r="C3480" s="8">
        <f t="shared" ca="1" si="513"/>
        <v>18</v>
      </c>
      <c r="D3480" s="8">
        <f t="shared" ca="1" si="514"/>
        <v>0</v>
      </c>
      <c r="E3480" s="50">
        <f t="shared" ca="1" si="508"/>
        <v>2</v>
      </c>
      <c r="F3480" s="2" t="str">
        <f t="shared" ca="1" si="515"/>
        <v/>
      </c>
      <c r="BD3480" s="49">
        <f t="shared" ca="1" si="510"/>
        <v>2595</v>
      </c>
      <c r="BE3480" s="3">
        <f t="shared" ca="1" si="509"/>
        <v>0.25945000000000001</v>
      </c>
      <c r="BF3480" s="3">
        <f t="shared" ca="1" si="511"/>
        <v>-0.6450419512753276</v>
      </c>
      <c r="BG3480" s="9">
        <f t="shared" ca="1" si="512"/>
        <v>2</v>
      </c>
      <c r="BH3480" s="6">
        <f ca="1">IF(ISNUMBER('Descriptive Stats'!BF3480),'Descriptive Stats'!BF3480,#N/A)</f>
        <v>-0.6450419512753276</v>
      </c>
      <c r="BI3480" s="6">
        <f ca="1">IF(ISNUMBER('Descriptive Stats'!E3480),'Descriptive Stats'!E3480,#N/A)</f>
        <v>2</v>
      </c>
    </row>
    <row r="3481" spans="1:61" ht="14.4" x14ac:dyDescent="0.3">
      <c r="A3481" s="2">
        <f>ROW()</f>
        <v>3481</v>
      </c>
      <c r="C3481" s="8">
        <f t="shared" ca="1" si="513"/>
        <v>21</v>
      </c>
      <c r="D3481" s="8">
        <f t="shared" ca="1" si="514"/>
        <v>2</v>
      </c>
      <c r="E3481" s="50">
        <f t="shared" ca="1" si="508"/>
        <v>0</v>
      </c>
      <c r="F3481" s="2" t="str">
        <f t="shared" ca="1" si="515"/>
        <v/>
      </c>
      <c r="BD3481" s="49">
        <f t="shared" ca="1" si="510"/>
        <v>815.5</v>
      </c>
      <c r="BE3481" s="3">
        <f t="shared" ca="1" si="509"/>
        <v>8.1500000000000003E-2</v>
      </c>
      <c r="BF3481" s="3">
        <f t="shared" ca="1" si="511"/>
        <v>-1.3950525282585462</v>
      </c>
      <c r="BG3481" s="9">
        <f t="shared" ca="1" si="512"/>
        <v>0</v>
      </c>
      <c r="BH3481" s="6">
        <f ca="1">IF(ISNUMBER('Descriptive Stats'!BF3481),'Descriptive Stats'!BF3481,#N/A)</f>
        <v>-1.3950525282585462</v>
      </c>
      <c r="BI3481" s="6">
        <f ca="1">IF(ISNUMBER('Descriptive Stats'!E3481),'Descriptive Stats'!E3481,#N/A)</f>
        <v>0</v>
      </c>
    </row>
    <row r="3482" spans="1:61" ht="14.4" x14ac:dyDescent="0.3">
      <c r="A3482" s="2">
        <f>ROW()</f>
        <v>3482</v>
      </c>
      <c r="C3482" s="8">
        <f t="shared" ca="1" si="513"/>
        <v>4</v>
      </c>
      <c r="D3482" s="8">
        <f t="shared" ca="1" si="514"/>
        <v>0</v>
      </c>
      <c r="E3482" s="50">
        <f t="shared" ca="1" si="508"/>
        <v>4</v>
      </c>
      <c r="F3482" s="2" t="str">
        <f t="shared" ca="1" si="515"/>
        <v/>
      </c>
      <c r="BD3482" s="49">
        <f t="shared" ca="1" si="510"/>
        <v>3442</v>
      </c>
      <c r="BE3482" s="3">
        <f t="shared" ca="1" si="509"/>
        <v>0.34415000000000001</v>
      </c>
      <c r="BF3482" s="3">
        <f t="shared" ca="1" si="511"/>
        <v>-0.40116316278173481</v>
      </c>
      <c r="BG3482" s="9">
        <f t="shared" ca="1" si="512"/>
        <v>4</v>
      </c>
      <c r="BH3482" s="6">
        <f ca="1">IF(ISNUMBER('Descriptive Stats'!BF3482),'Descriptive Stats'!BF3482,#N/A)</f>
        <v>-0.40116316278173481</v>
      </c>
      <c r="BI3482" s="6">
        <f ca="1">IF(ISNUMBER('Descriptive Stats'!E3482),'Descriptive Stats'!E3482,#N/A)</f>
        <v>4</v>
      </c>
    </row>
    <row r="3483" spans="1:61" ht="14.4" x14ac:dyDescent="0.3">
      <c r="A3483" s="2">
        <f>ROW()</f>
        <v>3483</v>
      </c>
      <c r="C3483" s="8">
        <f t="shared" ca="1" si="513"/>
        <v>13</v>
      </c>
      <c r="D3483" s="8">
        <f t="shared" ca="1" si="514"/>
        <v>4</v>
      </c>
      <c r="E3483" s="50">
        <f t="shared" ca="1" si="508"/>
        <v>6</v>
      </c>
      <c r="F3483" s="2" t="str">
        <f t="shared" ca="1" si="515"/>
        <v/>
      </c>
      <c r="BD3483" s="49">
        <f t="shared" ca="1" si="510"/>
        <v>3900</v>
      </c>
      <c r="BE3483" s="3">
        <f t="shared" ca="1" si="509"/>
        <v>0.38995000000000002</v>
      </c>
      <c r="BF3483" s="3">
        <f t="shared" ca="1" si="511"/>
        <v>-0.2794493539703507</v>
      </c>
      <c r="BG3483" s="9">
        <f t="shared" ca="1" si="512"/>
        <v>6</v>
      </c>
      <c r="BH3483" s="6">
        <f ca="1">IF(ISNUMBER('Descriptive Stats'!BF3483),'Descriptive Stats'!BF3483,#N/A)</f>
        <v>-0.2794493539703507</v>
      </c>
      <c r="BI3483" s="6">
        <f ca="1">IF(ISNUMBER('Descriptive Stats'!E3483),'Descriptive Stats'!E3483,#N/A)</f>
        <v>6</v>
      </c>
    </row>
    <row r="3484" spans="1:61" ht="14.4" x14ac:dyDescent="0.3">
      <c r="A3484" s="2">
        <f>ROW()</f>
        <v>3484</v>
      </c>
      <c r="C3484" s="8">
        <f t="shared" ca="1" si="513"/>
        <v>2</v>
      </c>
      <c r="D3484" s="8">
        <f t="shared" ca="1" si="514"/>
        <v>6</v>
      </c>
      <c r="E3484" s="50">
        <f t="shared" ca="1" si="508"/>
        <v>2</v>
      </c>
      <c r="F3484" s="2" t="str">
        <f t="shared" ca="1" si="515"/>
        <v/>
      </c>
      <c r="BD3484" s="49">
        <f t="shared" ca="1" si="510"/>
        <v>2595</v>
      </c>
      <c r="BE3484" s="3">
        <f t="shared" ca="1" si="509"/>
        <v>0.25945000000000001</v>
      </c>
      <c r="BF3484" s="3">
        <f t="shared" ca="1" si="511"/>
        <v>-0.6450419512753276</v>
      </c>
      <c r="BG3484" s="9">
        <f t="shared" ca="1" si="512"/>
        <v>2</v>
      </c>
      <c r="BH3484" s="6">
        <f ca="1">IF(ISNUMBER('Descriptive Stats'!BF3484),'Descriptive Stats'!BF3484,#N/A)</f>
        <v>-0.6450419512753276</v>
      </c>
      <c r="BI3484" s="6">
        <f ca="1">IF(ISNUMBER('Descriptive Stats'!E3484),'Descriptive Stats'!E3484,#N/A)</f>
        <v>2</v>
      </c>
    </row>
    <row r="3485" spans="1:61" ht="14.4" x14ac:dyDescent="0.3">
      <c r="A3485" s="2">
        <f>ROW()</f>
        <v>3485</v>
      </c>
      <c r="C3485" s="8">
        <f t="shared" ca="1" si="513"/>
        <v>21</v>
      </c>
      <c r="D3485" s="8">
        <f t="shared" ca="1" si="514"/>
        <v>2</v>
      </c>
      <c r="E3485" s="50">
        <f t="shared" ca="1" si="508"/>
        <v>0</v>
      </c>
      <c r="F3485" s="2" t="str">
        <f t="shared" ca="1" si="515"/>
        <v/>
      </c>
      <c r="BD3485" s="49">
        <f t="shared" ca="1" si="510"/>
        <v>815.5</v>
      </c>
      <c r="BE3485" s="3">
        <f t="shared" ca="1" si="509"/>
        <v>8.1500000000000003E-2</v>
      </c>
      <c r="BF3485" s="3">
        <f t="shared" ca="1" si="511"/>
        <v>-1.3950525282585462</v>
      </c>
      <c r="BG3485" s="9">
        <f t="shared" ca="1" si="512"/>
        <v>0</v>
      </c>
      <c r="BH3485" s="6">
        <f ca="1">IF(ISNUMBER('Descriptive Stats'!BF3485),'Descriptive Stats'!BF3485,#N/A)</f>
        <v>-1.3950525282585462</v>
      </c>
      <c r="BI3485" s="6">
        <f ca="1">IF(ISNUMBER('Descriptive Stats'!E3485),'Descriptive Stats'!E3485,#N/A)</f>
        <v>0</v>
      </c>
    </row>
    <row r="3486" spans="1:61" ht="14.4" x14ac:dyDescent="0.3">
      <c r="A3486" s="2">
        <f>ROW()</f>
        <v>3486</v>
      </c>
      <c r="C3486" s="8">
        <f t="shared" ca="1" si="513"/>
        <v>4</v>
      </c>
      <c r="D3486" s="8">
        <f t="shared" ca="1" si="514"/>
        <v>0</v>
      </c>
      <c r="E3486" s="50">
        <f t="shared" ca="1" si="508"/>
        <v>6</v>
      </c>
      <c r="F3486" s="2" t="str">
        <f t="shared" ca="1" si="515"/>
        <v/>
      </c>
      <c r="BD3486" s="49">
        <f t="shared" ca="1" si="510"/>
        <v>3900</v>
      </c>
      <c r="BE3486" s="3">
        <f t="shared" ca="1" si="509"/>
        <v>0.38995000000000002</v>
      </c>
      <c r="BF3486" s="3">
        <f t="shared" ca="1" si="511"/>
        <v>-0.2794493539703507</v>
      </c>
      <c r="BG3486" s="9">
        <f t="shared" ca="1" si="512"/>
        <v>6</v>
      </c>
      <c r="BH3486" s="6">
        <f ca="1">IF(ISNUMBER('Descriptive Stats'!BF3486),'Descriptive Stats'!BF3486,#N/A)</f>
        <v>-0.2794493539703507</v>
      </c>
      <c r="BI3486" s="6">
        <f ca="1">IF(ISNUMBER('Descriptive Stats'!E3486),'Descriptive Stats'!E3486,#N/A)</f>
        <v>6</v>
      </c>
    </row>
    <row r="3487" spans="1:61" ht="14.4" x14ac:dyDescent="0.3">
      <c r="A3487" s="2">
        <f>ROW()</f>
        <v>3487</v>
      </c>
      <c r="C3487" s="8">
        <f t="shared" ca="1" si="513"/>
        <v>5</v>
      </c>
      <c r="D3487" s="8">
        <f t="shared" ca="1" si="514"/>
        <v>6</v>
      </c>
      <c r="E3487" s="50">
        <f t="shared" ca="1" si="508"/>
        <v>0</v>
      </c>
      <c r="F3487" s="2" t="str">
        <f t="shared" ca="1" si="515"/>
        <v/>
      </c>
      <c r="BD3487" s="49">
        <f t="shared" ca="1" si="510"/>
        <v>815.5</v>
      </c>
      <c r="BE3487" s="3">
        <f t="shared" ca="1" si="509"/>
        <v>8.1500000000000003E-2</v>
      </c>
      <c r="BF3487" s="3">
        <f t="shared" ca="1" si="511"/>
        <v>-1.3950525282585462</v>
      </c>
      <c r="BG3487" s="9">
        <f t="shared" ca="1" si="512"/>
        <v>0</v>
      </c>
      <c r="BH3487" s="6">
        <f ca="1">IF(ISNUMBER('Descriptive Stats'!BF3487),'Descriptive Stats'!BF3487,#N/A)</f>
        <v>-1.3950525282585462</v>
      </c>
      <c r="BI3487" s="6">
        <f ca="1">IF(ISNUMBER('Descriptive Stats'!E3487),'Descriptive Stats'!E3487,#N/A)</f>
        <v>0</v>
      </c>
    </row>
    <row r="3488" spans="1:61" ht="14.4" x14ac:dyDescent="0.3">
      <c r="A3488" s="2">
        <f>ROW()</f>
        <v>3488</v>
      </c>
      <c r="C3488" s="8">
        <f t="shared" ca="1" si="513"/>
        <v>4</v>
      </c>
      <c r="D3488" s="8">
        <f t="shared" ca="1" si="514"/>
        <v>0</v>
      </c>
      <c r="E3488" s="50">
        <f t="shared" ca="1" si="508"/>
        <v>0</v>
      </c>
      <c r="F3488" s="2" t="str">
        <f t="shared" ca="1" si="515"/>
        <v/>
      </c>
      <c r="BD3488" s="49">
        <f t="shared" ca="1" si="510"/>
        <v>815.5</v>
      </c>
      <c r="BE3488" s="3">
        <f t="shared" ca="1" si="509"/>
        <v>8.1500000000000003E-2</v>
      </c>
      <c r="BF3488" s="3">
        <f t="shared" ca="1" si="511"/>
        <v>-1.3950525282585462</v>
      </c>
      <c r="BG3488" s="9">
        <f t="shared" ca="1" si="512"/>
        <v>0</v>
      </c>
      <c r="BH3488" s="6">
        <f ca="1">IF(ISNUMBER('Descriptive Stats'!BF3488),'Descriptive Stats'!BF3488,#N/A)</f>
        <v>-1.3950525282585462</v>
      </c>
      <c r="BI3488" s="6">
        <f ca="1">IF(ISNUMBER('Descriptive Stats'!E3488),'Descriptive Stats'!E3488,#N/A)</f>
        <v>0</v>
      </c>
    </row>
    <row r="3489" spans="1:61" ht="14.4" x14ac:dyDescent="0.3">
      <c r="A3489" s="2">
        <f>ROW()</f>
        <v>3489</v>
      </c>
      <c r="C3489" s="8">
        <f t="shared" ca="1" si="513"/>
        <v>4</v>
      </c>
      <c r="D3489" s="8">
        <f t="shared" ca="1" si="514"/>
        <v>0</v>
      </c>
      <c r="E3489" s="50">
        <f t="shared" ca="1" si="508"/>
        <v>0</v>
      </c>
      <c r="F3489" s="2" t="str">
        <f t="shared" ca="1" si="515"/>
        <v/>
      </c>
      <c r="BD3489" s="49">
        <f t="shared" ca="1" si="510"/>
        <v>815.5</v>
      </c>
      <c r="BE3489" s="3">
        <f t="shared" ca="1" si="509"/>
        <v>8.1500000000000003E-2</v>
      </c>
      <c r="BF3489" s="3">
        <f t="shared" ca="1" si="511"/>
        <v>-1.3950525282585462</v>
      </c>
      <c r="BG3489" s="9">
        <f t="shared" ca="1" si="512"/>
        <v>0</v>
      </c>
      <c r="BH3489" s="6">
        <f ca="1">IF(ISNUMBER('Descriptive Stats'!BF3489),'Descriptive Stats'!BF3489,#N/A)</f>
        <v>-1.3950525282585462</v>
      </c>
      <c r="BI3489" s="6">
        <f ca="1">IF(ISNUMBER('Descriptive Stats'!E3489),'Descriptive Stats'!E3489,#N/A)</f>
        <v>0</v>
      </c>
    </row>
    <row r="3490" spans="1:61" ht="14.4" x14ac:dyDescent="0.3">
      <c r="A3490" s="2">
        <f>ROW()</f>
        <v>3490</v>
      </c>
      <c r="C3490" s="8">
        <f t="shared" ca="1" si="513"/>
        <v>18</v>
      </c>
      <c r="D3490" s="8">
        <f t="shared" ca="1" si="514"/>
        <v>0</v>
      </c>
      <c r="E3490" s="50">
        <f t="shared" ca="1" si="508"/>
        <v>2</v>
      </c>
      <c r="F3490" s="2" t="str">
        <f t="shared" ca="1" si="515"/>
        <v/>
      </c>
      <c r="BD3490" s="49">
        <f t="shared" ca="1" si="510"/>
        <v>2595</v>
      </c>
      <c r="BE3490" s="3">
        <f t="shared" ca="1" si="509"/>
        <v>0.25945000000000001</v>
      </c>
      <c r="BF3490" s="3">
        <f t="shared" ca="1" si="511"/>
        <v>-0.6450419512753276</v>
      </c>
      <c r="BG3490" s="9">
        <f t="shared" ca="1" si="512"/>
        <v>2</v>
      </c>
      <c r="BH3490" s="6">
        <f ca="1">IF(ISNUMBER('Descriptive Stats'!BF3490),'Descriptive Stats'!BF3490,#N/A)</f>
        <v>-0.6450419512753276</v>
      </c>
      <c r="BI3490" s="6">
        <f ca="1">IF(ISNUMBER('Descriptive Stats'!E3490),'Descriptive Stats'!E3490,#N/A)</f>
        <v>2</v>
      </c>
    </row>
    <row r="3491" spans="1:61" ht="14.4" x14ac:dyDescent="0.3">
      <c r="A3491" s="2">
        <f>ROW()</f>
        <v>3491</v>
      </c>
      <c r="C3491" s="8">
        <f t="shared" ca="1" si="513"/>
        <v>9</v>
      </c>
      <c r="D3491" s="8">
        <f t="shared" ca="1" si="514"/>
        <v>2</v>
      </c>
      <c r="E3491" s="50">
        <f t="shared" ca="1" si="508"/>
        <v>0</v>
      </c>
      <c r="F3491" s="2" t="str">
        <f t="shared" ca="1" si="515"/>
        <v/>
      </c>
      <c r="BD3491" s="49">
        <f t="shared" ca="1" si="510"/>
        <v>815.5</v>
      </c>
      <c r="BE3491" s="3">
        <f t="shared" ca="1" si="509"/>
        <v>8.1500000000000003E-2</v>
      </c>
      <c r="BF3491" s="3">
        <f t="shared" ca="1" si="511"/>
        <v>-1.3950525282585462</v>
      </c>
      <c r="BG3491" s="9">
        <f t="shared" ca="1" si="512"/>
        <v>0</v>
      </c>
      <c r="BH3491" s="6">
        <f ca="1">IF(ISNUMBER('Descriptive Stats'!BF3491),'Descriptive Stats'!BF3491,#N/A)</f>
        <v>-1.3950525282585462</v>
      </c>
      <c r="BI3491" s="6">
        <f ca="1">IF(ISNUMBER('Descriptive Stats'!E3491),'Descriptive Stats'!E3491,#N/A)</f>
        <v>0</v>
      </c>
    </row>
    <row r="3492" spans="1:61" ht="14.4" x14ac:dyDescent="0.3">
      <c r="A3492" s="2">
        <f>ROW()</f>
        <v>3492</v>
      </c>
      <c r="C3492" s="8">
        <f t="shared" ca="1" si="513"/>
        <v>14</v>
      </c>
      <c r="D3492" s="8">
        <f t="shared" ca="1" si="514"/>
        <v>0</v>
      </c>
      <c r="E3492" s="50">
        <f t="shared" ca="1" si="508"/>
        <v>3</v>
      </c>
      <c r="F3492" s="2" t="str">
        <f t="shared" ca="1" si="515"/>
        <v/>
      </c>
      <c r="BD3492" s="49">
        <f t="shared" ca="1" si="510"/>
        <v>3200</v>
      </c>
      <c r="BE3492" s="3">
        <f t="shared" ca="1" si="509"/>
        <v>0.31995000000000001</v>
      </c>
      <c r="BF3492" s="3">
        <f t="shared" ca="1" si="511"/>
        <v>-0.46783862043457014</v>
      </c>
      <c r="BG3492" s="9">
        <f t="shared" ca="1" si="512"/>
        <v>3</v>
      </c>
      <c r="BH3492" s="6">
        <f ca="1">IF(ISNUMBER('Descriptive Stats'!BF3492),'Descriptive Stats'!BF3492,#N/A)</f>
        <v>-0.46783862043457014</v>
      </c>
      <c r="BI3492" s="6">
        <f ca="1">IF(ISNUMBER('Descriptive Stats'!E3492),'Descriptive Stats'!E3492,#N/A)</f>
        <v>3</v>
      </c>
    </row>
    <row r="3493" spans="1:61" ht="14.4" x14ac:dyDescent="0.3">
      <c r="A3493" s="2">
        <f>ROW()</f>
        <v>3493</v>
      </c>
      <c r="C3493" s="8">
        <f t="shared" ca="1" si="513"/>
        <v>10</v>
      </c>
      <c r="D3493" s="8">
        <f t="shared" ca="1" si="514"/>
        <v>3</v>
      </c>
      <c r="E3493" s="50">
        <f t="shared" ca="1" si="508"/>
        <v>4</v>
      </c>
      <c r="F3493" s="2" t="str">
        <f t="shared" ca="1" si="515"/>
        <v/>
      </c>
      <c r="BD3493" s="49">
        <f t="shared" ca="1" si="510"/>
        <v>3442</v>
      </c>
      <c r="BE3493" s="3">
        <f t="shared" ca="1" si="509"/>
        <v>0.34415000000000001</v>
      </c>
      <c r="BF3493" s="3">
        <f t="shared" ca="1" si="511"/>
        <v>-0.40116316278173481</v>
      </c>
      <c r="BG3493" s="9">
        <f t="shared" ca="1" si="512"/>
        <v>4</v>
      </c>
      <c r="BH3493" s="6">
        <f ca="1">IF(ISNUMBER('Descriptive Stats'!BF3493),'Descriptive Stats'!BF3493,#N/A)</f>
        <v>-0.40116316278173481</v>
      </c>
      <c r="BI3493" s="6">
        <f ca="1">IF(ISNUMBER('Descriptive Stats'!E3493),'Descriptive Stats'!E3493,#N/A)</f>
        <v>4</v>
      </c>
    </row>
    <row r="3494" spans="1:61" ht="14.4" x14ac:dyDescent="0.3">
      <c r="A3494" s="2">
        <f>ROW()</f>
        <v>3494</v>
      </c>
      <c r="C3494" s="8">
        <f t="shared" ca="1" si="513"/>
        <v>13</v>
      </c>
      <c r="D3494" s="8">
        <f t="shared" ca="1" si="514"/>
        <v>4</v>
      </c>
      <c r="E3494" s="50">
        <f t="shared" ca="1" si="508"/>
        <v>3</v>
      </c>
      <c r="F3494" s="2" t="str">
        <f t="shared" ca="1" si="515"/>
        <v/>
      </c>
      <c r="BD3494" s="49">
        <f t="shared" ca="1" si="510"/>
        <v>3200</v>
      </c>
      <c r="BE3494" s="3">
        <f t="shared" ca="1" si="509"/>
        <v>0.31995000000000001</v>
      </c>
      <c r="BF3494" s="3">
        <f t="shared" ca="1" si="511"/>
        <v>-0.46783862043457014</v>
      </c>
      <c r="BG3494" s="9">
        <f t="shared" ca="1" si="512"/>
        <v>3</v>
      </c>
      <c r="BH3494" s="6">
        <f ca="1">IF(ISNUMBER('Descriptive Stats'!BF3494),'Descriptive Stats'!BF3494,#N/A)</f>
        <v>-0.46783862043457014</v>
      </c>
      <c r="BI3494" s="6">
        <f ca="1">IF(ISNUMBER('Descriptive Stats'!E3494),'Descriptive Stats'!E3494,#N/A)</f>
        <v>3</v>
      </c>
    </row>
    <row r="3495" spans="1:61" ht="14.4" x14ac:dyDescent="0.3">
      <c r="A3495" s="2">
        <f>ROW()</f>
        <v>3495</v>
      </c>
      <c r="C3495" s="8">
        <f t="shared" ca="1" si="513"/>
        <v>10</v>
      </c>
      <c r="D3495" s="8">
        <f t="shared" ca="1" si="514"/>
        <v>3</v>
      </c>
      <c r="E3495" s="50">
        <f t="shared" ca="1" si="508"/>
        <v>0</v>
      </c>
      <c r="F3495" s="2" t="str">
        <f t="shared" ca="1" si="515"/>
        <v/>
      </c>
      <c r="BD3495" s="49">
        <f t="shared" ca="1" si="510"/>
        <v>815.5</v>
      </c>
      <c r="BE3495" s="3">
        <f t="shared" ca="1" si="509"/>
        <v>8.1500000000000003E-2</v>
      </c>
      <c r="BF3495" s="3">
        <f t="shared" ca="1" si="511"/>
        <v>-1.3950525282585462</v>
      </c>
      <c r="BG3495" s="9">
        <f t="shared" ca="1" si="512"/>
        <v>0</v>
      </c>
      <c r="BH3495" s="6">
        <f ca="1">IF(ISNUMBER('Descriptive Stats'!BF3495),'Descriptive Stats'!BF3495,#N/A)</f>
        <v>-1.3950525282585462</v>
      </c>
      <c r="BI3495" s="6">
        <f ca="1">IF(ISNUMBER('Descriptive Stats'!E3495),'Descriptive Stats'!E3495,#N/A)</f>
        <v>0</v>
      </c>
    </row>
    <row r="3496" spans="1:61" ht="14.4" x14ac:dyDescent="0.3">
      <c r="A3496" s="2">
        <f>ROW()</f>
        <v>3496</v>
      </c>
      <c r="C3496" s="8">
        <f t="shared" ca="1" si="513"/>
        <v>18</v>
      </c>
      <c r="D3496" s="8">
        <f t="shared" ca="1" si="514"/>
        <v>0</v>
      </c>
      <c r="E3496" s="50">
        <f t="shared" ca="1" si="508"/>
        <v>2</v>
      </c>
      <c r="F3496" s="2" t="str">
        <f t="shared" ca="1" si="515"/>
        <v/>
      </c>
      <c r="BD3496" s="49">
        <f t="shared" ca="1" si="510"/>
        <v>2595</v>
      </c>
      <c r="BE3496" s="3">
        <f t="shared" ca="1" si="509"/>
        <v>0.25945000000000001</v>
      </c>
      <c r="BF3496" s="3">
        <f t="shared" ca="1" si="511"/>
        <v>-0.6450419512753276</v>
      </c>
      <c r="BG3496" s="9">
        <f t="shared" ca="1" si="512"/>
        <v>2</v>
      </c>
      <c r="BH3496" s="6">
        <f ca="1">IF(ISNUMBER('Descriptive Stats'!BF3496),'Descriptive Stats'!BF3496,#N/A)</f>
        <v>-0.6450419512753276</v>
      </c>
      <c r="BI3496" s="6">
        <f ca="1">IF(ISNUMBER('Descriptive Stats'!E3496),'Descriptive Stats'!E3496,#N/A)</f>
        <v>2</v>
      </c>
    </row>
    <row r="3497" spans="1:61" ht="14.4" x14ac:dyDescent="0.3">
      <c r="A3497" s="2">
        <f>ROW()</f>
        <v>3497</v>
      </c>
      <c r="C3497" s="8">
        <f t="shared" ca="1" si="513"/>
        <v>3</v>
      </c>
      <c r="D3497" s="8">
        <f t="shared" ca="1" si="514"/>
        <v>2</v>
      </c>
      <c r="E3497" s="50">
        <f t="shared" ca="1" si="508"/>
        <v>0</v>
      </c>
      <c r="F3497" s="2" t="str">
        <f t="shared" ca="1" si="515"/>
        <v/>
      </c>
      <c r="BD3497" s="49">
        <f t="shared" ca="1" si="510"/>
        <v>815.5</v>
      </c>
      <c r="BE3497" s="3">
        <f t="shared" ca="1" si="509"/>
        <v>8.1500000000000003E-2</v>
      </c>
      <c r="BF3497" s="3">
        <f t="shared" ca="1" si="511"/>
        <v>-1.3950525282585462</v>
      </c>
      <c r="BG3497" s="9">
        <f t="shared" ca="1" si="512"/>
        <v>0</v>
      </c>
      <c r="BH3497" s="6">
        <f ca="1">IF(ISNUMBER('Descriptive Stats'!BF3497),'Descriptive Stats'!BF3497,#N/A)</f>
        <v>-1.3950525282585462</v>
      </c>
      <c r="BI3497" s="6">
        <f ca="1">IF(ISNUMBER('Descriptive Stats'!E3497),'Descriptive Stats'!E3497,#N/A)</f>
        <v>0</v>
      </c>
    </row>
    <row r="3498" spans="1:61" ht="14.4" x14ac:dyDescent="0.3">
      <c r="A3498" s="2">
        <f>ROW()</f>
        <v>3498</v>
      </c>
      <c r="C3498" s="8">
        <f t="shared" ca="1" si="513"/>
        <v>14</v>
      </c>
      <c r="D3498" s="8">
        <f t="shared" ca="1" si="514"/>
        <v>0</v>
      </c>
      <c r="E3498" s="50">
        <f t="shared" ca="1" si="508"/>
        <v>19</v>
      </c>
      <c r="F3498" s="2" t="str">
        <f t="shared" ca="1" si="515"/>
        <v>X</v>
      </c>
      <c r="BD3498" s="49">
        <f t="shared" ca="1" si="510"/>
        <v>5294</v>
      </c>
      <c r="BE3498" s="3">
        <f t="shared" ca="1" si="509"/>
        <v>0.52934999999999999</v>
      </c>
      <c r="BF3498" s="3">
        <f t="shared" ca="1" si="511"/>
        <v>7.3636031452008061E-2</v>
      </c>
      <c r="BG3498" s="9">
        <f t="shared" ca="1" si="512"/>
        <v>19</v>
      </c>
      <c r="BH3498" s="6">
        <f ca="1">IF(ISNUMBER('Descriptive Stats'!BF3498),'Descriptive Stats'!BF3498,#N/A)</f>
        <v>7.3636031452008061E-2</v>
      </c>
      <c r="BI3498" s="6">
        <f ca="1">IF(ISNUMBER('Descriptive Stats'!E3498),'Descriptive Stats'!E3498,#N/A)</f>
        <v>19</v>
      </c>
    </row>
    <row r="3499" spans="1:61" ht="14.4" x14ac:dyDescent="0.3">
      <c r="A3499" s="2">
        <f>ROW()</f>
        <v>3499</v>
      </c>
      <c r="C3499" s="8">
        <f t="shared" ca="1" si="513"/>
        <v>7</v>
      </c>
      <c r="D3499" s="8">
        <f t="shared" ca="1" si="514"/>
        <v>19</v>
      </c>
      <c r="E3499" s="50">
        <f t="shared" ca="1" si="508"/>
        <v>15</v>
      </c>
      <c r="F3499" s="2" t="str">
        <f t="shared" ca="1" si="515"/>
        <v/>
      </c>
      <c r="BD3499" s="49">
        <f t="shared" ca="1" si="510"/>
        <v>5051.5</v>
      </c>
      <c r="BE3499" s="3">
        <f t="shared" ca="1" si="509"/>
        <v>0.50509999999999999</v>
      </c>
      <c r="BF3499" s="3">
        <f t="shared" ca="1" si="511"/>
        <v>1.2784152420787677E-2</v>
      </c>
      <c r="BG3499" s="9">
        <f t="shared" ca="1" si="512"/>
        <v>15</v>
      </c>
      <c r="BH3499" s="6">
        <f ca="1">IF(ISNUMBER('Descriptive Stats'!BF3499),'Descriptive Stats'!BF3499,#N/A)</f>
        <v>1.2784152420787677E-2</v>
      </c>
      <c r="BI3499" s="6">
        <f ca="1">IF(ISNUMBER('Descriptive Stats'!E3499),'Descriptive Stats'!E3499,#N/A)</f>
        <v>15</v>
      </c>
    </row>
    <row r="3500" spans="1:61" ht="14.4" x14ac:dyDescent="0.3">
      <c r="A3500" s="2">
        <f>ROW()</f>
        <v>3500</v>
      </c>
      <c r="C3500" s="8">
        <f t="shared" ca="1" si="513"/>
        <v>24</v>
      </c>
      <c r="D3500" s="8">
        <f t="shared" ca="1" si="514"/>
        <v>15</v>
      </c>
      <c r="E3500" s="50">
        <f t="shared" ca="1" si="508"/>
        <v>19</v>
      </c>
      <c r="F3500" s="2" t="str">
        <f t="shared" ca="1" si="515"/>
        <v>X</v>
      </c>
      <c r="BD3500" s="49">
        <f t="shared" ca="1" si="510"/>
        <v>5294</v>
      </c>
      <c r="BE3500" s="3">
        <f t="shared" ca="1" si="509"/>
        <v>0.52934999999999999</v>
      </c>
      <c r="BF3500" s="3">
        <f t="shared" ca="1" si="511"/>
        <v>7.3636031452008061E-2</v>
      </c>
      <c r="BG3500" s="9">
        <f t="shared" ca="1" si="512"/>
        <v>19</v>
      </c>
      <c r="BH3500" s="6">
        <f ca="1">IF(ISNUMBER('Descriptive Stats'!BF3500),'Descriptive Stats'!BF3500,#N/A)</f>
        <v>7.3636031452008061E-2</v>
      </c>
      <c r="BI3500" s="6">
        <f ca="1">IF(ISNUMBER('Descriptive Stats'!E3500),'Descriptive Stats'!E3500,#N/A)</f>
        <v>19</v>
      </c>
    </row>
    <row r="3501" spans="1:61" ht="14.4" x14ac:dyDescent="0.3">
      <c r="A3501" s="2">
        <f>ROW()</f>
        <v>3501</v>
      </c>
      <c r="C3501" s="8">
        <f t="shared" ca="1" si="513"/>
        <v>7</v>
      </c>
      <c r="D3501" s="8">
        <f t="shared" ca="1" si="514"/>
        <v>19</v>
      </c>
      <c r="E3501" s="50">
        <f t="shared" ca="1" si="508"/>
        <v>0</v>
      </c>
      <c r="F3501" s="2" t="str">
        <f t="shared" ca="1" si="515"/>
        <v/>
      </c>
      <c r="BD3501" s="49">
        <f t="shared" ca="1" si="510"/>
        <v>815.5</v>
      </c>
      <c r="BE3501" s="3">
        <f t="shared" ca="1" si="509"/>
        <v>8.1500000000000003E-2</v>
      </c>
      <c r="BF3501" s="3">
        <f t="shared" ca="1" si="511"/>
        <v>-1.3950525282585462</v>
      </c>
      <c r="BG3501" s="9">
        <f t="shared" ca="1" si="512"/>
        <v>0</v>
      </c>
      <c r="BH3501" s="6">
        <f ca="1">IF(ISNUMBER('Descriptive Stats'!BF3501),'Descriptive Stats'!BF3501,#N/A)</f>
        <v>-1.3950525282585462</v>
      </c>
      <c r="BI3501" s="6">
        <f ca="1">IF(ISNUMBER('Descriptive Stats'!E3501),'Descriptive Stats'!E3501,#N/A)</f>
        <v>0</v>
      </c>
    </row>
    <row r="3502" spans="1:61" ht="14.4" x14ac:dyDescent="0.3">
      <c r="A3502" s="2">
        <f>ROW()</f>
        <v>3502</v>
      </c>
      <c r="C3502" s="8">
        <f t="shared" ca="1" si="513"/>
        <v>18</v>
      </c>
      <c r="D3502" s="8">
        <f t="shared" ca="1" si="514"/>
        <v>0</v>
      </c>
      <c r="E3502" s="50">
        <f t="shared" ca="1" si="508"/>
        <v>1</v>
      </c>
      <c r="F3502" s="2" t="str">
        <f t="shared" ca="1" si="515"/>
        <v/>
      </c>
      <c r="BD3502" s="49">
        <f t="shared" ca="1" si="510"/>
        <v>1871</v>
      </c>
      <c r="BE3502" s="3">
        <f t="shared" ca="1" si="509"/>
        <v>0.18704999999999999</v>
      </c>
      <c r="BF3502" s="3">
        <f t="shared" ca="1" si="511"/>
        <v>-0.88881967520906158</v>
      </c>
      <c r="BG3502" s="9">
        <f t="shared" ca="1" si="512"/>
        <v>1</v>
      </c>
      <c r="BH3502" s="6">
        <f ca="1">IF(ISNUMBER('Descriptive Stats'!BF3502),'Descriptive Stats'!BF3502,#N/A)</f>
        <v>-0.88881967520906158</v>
      </c>
      <c r="BI3502" s="6">
        <f ca="1">IF(ISNUMBER('Descriptive Stats'!E3502),'Descriptive Stats'!E3502,#N/A)</f>
        <v>1</v>
      </c>
    </row>
    <row r="3503" spans="1:61" ht="14.4" x14ac:dyDescent="0.3">
      <c r="A3503" s="2">
        <f>ROW()</f>
        <v>3503</v>
      </c>
      <c r="C3503" s="8">
        <f t="shared" ca="1" si="513"/>
        <v>8</v>
      </c>
      <c r="D3503" s="8">
        <f t="shared" ca="1" si="514"/>
        <v>1</v>
      </c>
      <c r="E3503" s="50">
        <f t="shared" ca="1" si="508"/>
        <v>15</v>
      </c>
      <c r="F3503" s="2" t="str">
        <f t="shared" ca="1" si="515"/>
        <v/>
      </c>
      <c r="BD3503" s="49">
        <f t="shared" ca="1" si="510"/>
        <v>5051.5</v>
      </c>
      <c r="BE3503" s="3">
        <f t="shared" ca="1" si="509"/>
        <v>0.50509999999999999</v>
      </c>
      <c r="BF3503" s="3">
        <f t="shared" ca="1" si="511"/>
        <v>1.2784152420787677E-2</v>
      </c>
      <c r="BG3503" s="9">
        <f t="shared" ca="1" si="512"/>
        <v>15</v>
      </c>
      <c r="BH3503" s="6">
        <f ca="1">IF(ISNUMBER('Descriptive Stats'!BF3503),'Descriptive Stats'!BF3503,#N/A)</f>
        <v>1.2784152420787677E-2</v>
      </c>
      <c r="BI3503" s="6">
        <f ca="1">IF(ISNUMBER('Descriptive Stats'!E3503),'Descriptive Stats'!E3503,#N/A)</f>
        <v>15</v>
      </c>
    </row>
    <row r="3504" spans="1:61" ht="14.4" x14ac:dyDescent="0.3">
      <c r="A3504" s="2">
        <f>ROW()</f>
        <v>3504</v>
      </c>
      <c r="C3504" s="8">
        <f t="shared" ca="1" si="513"/>
        <v>24</v>
      </c>
      <c r="D3504" s="8">
        <f t="shared" ca="1" si="514"/>
        <v>15</v>
      </c>
      <c r="E3504" s="50">
        <f t="shared" ca="1" si="508"/>
        <v>2</v>
      </c>
      <c r="F3504" s="2" t="str">
        <f t="shared" ca="1" si="515"/>
        <v/>
      </c>
      <c r="BD3504" s="49">
        <f t="shared" ca="1" si="510"/>
        <v>2595</v>
      </c>
      <c r="BE3504" s="3">
        <f t="shared" ca="1" si="509"/>
        <v>0.25945000000000001</v>
      </c>
      <c r="BF3504" s="3">
        <f t="shared" ca="1" si="511"/>
        <v>-0.6450419512753276</v>
      </c>
      <c r="BG3504" s="9">
        <f t="shared" ca="1" si="512"/>
        <v>2</v>
      </c>
      <c r="BH3504" s="6">
        <f ca="1">IF(ISNUMBER('Descriptive Stats'!BF3504),'Descriptive Stats'!BF3504,#N/A)</f>
        <v>-0.6450419512753276</v>
      </c>
      <c r="BI3504" s="6">
        <f ca="1">IF(ISNUMBER('Descriptive Stats'!E3504),'Descriptive Stats'!E3504,#N/A)</f>
        <v>2</v>
      </c>
    </row>
    <row r="3505" spans="1:61" ht="14.4" x14ac:dyDescent="0.3">
      <c r="A3505" s="2">
        <f>ROW()</f>
        <v>3505</v>
      </c>
      <c r="C3505" s="8">
        <f t="shared" ca="1" si="513"/>
        <v>3</v>
      </c>
      <c r="D3505" s="8">
        <f t="shared" ca="1" si="514"/>
        <v>2</v>
      </c>
      <c r="E3505" s="50">
        <f t="shared" ca="1" si="508"/>
        <v>2</v>
      </c>
      <c r="F3505" s="2" t="str">
        <f t="shared" ca="1" si="515"/>
        <v/>
      </c>
      <c r="BD3505" s="49">
        <f t="shared" ca="1" si="510"/>
        <v>2595</v>
      </c>
      <c r="BE3505" s="3">
        <f t="shared" ca="1" si="509"/>
        <v>0.25945000000000001</v>
      </c>
      <c r="BF3505" s="3">
        <f t="shared" ca="1" si="511"/>
        <v>-0.6450419512753276</v>
      </c>
      <c r="BG3505" s="9">
        <f t="shared" ca="1" si="512"/>
        <v>2</v>
      </c>
      <c r="BH3505" s="6">
        <f ca="1">IF(ISNUMBER('Descriptive Stats'!BF3505),'Descriptive Stats'!BF3505,#N/A)</f>
        <v>-0.6450419512753276</v>
      </c>
      <c r="BI3505" s="6">
        <f ca="1">IF(ISNUMBER('Descriptive Stats'!E3505),'Descriptive Stats'!E3505,#N/A)</f>
        <v>2</v>
      </c>
    </row>
    <row r="3506" spans="1:61" ht="14.4" x14ac:dyDescent="0.3">
      <c r="A3506" s="2">
        <f>ROW()</f>
        <v>3506</v>
      </c>
      <c r="C3506" s="8">
        <f t="shared" ca="1" si="513"/>
        <v>17</v>
      </c>
      <c r="D3506" s="8">
        <f t="shared" ca="1" si="514"/>
        <v>2</v>
      </c>
      <c r="E3506" s="50">
        <f t="shared" ca="1" si="508"/>
        <v>7</v>
      </c>
      <c r="F3506" s="2" t="str">
        <f t="shared" ca="1" si="515"/>
        <v/>
      </c>
      <c r="BD3506" s="49">
        <f t="shared" ca="1" si="510"/>
        <v>4473.5</v>
      </c>
      <c r="BE3506" s="3">
        <f t="shared" ca="1" si="509"/>
        <v>0.44729999999999998</v>
      </c>
      <c r="BF3506" s="3">
        <f t="shared" ca="1" si="511"/>
        <v>-0.13248586824472414</v>
      </c>
      <c r="BG3506" s="9">
        <f t="shared" ca="1" si="512"/>
        <v>7</v>
      </c>
      <c r="BH3506" s="6">
        <f ca="1">IF(ISNUMBER('Descriptive Stats'!BF3506),'Descriptive Stats'!BF3506,#N/A)</f>
        <v>-0.13248586824472414</v>
      </c>
      <c r="BI3506" s="6">
        <f ca="1">IF(ISNUMBER('Descriptive Stats'!E3506),'Descriptive Stats'!E3506,#N/A)</f>
        <v>7</v>
      </c>
    </row>
    <row r="3507" spans="1:61" ht="14.4" x14ac:dyDescent="0.3">
      <c r="A3507" s="2">
        <f>ROW()</f>
        <v>3507</v>
      </c>
      <c r="C3507" s="8">
        <f t="shared" ca="1" si="513"/>
        <v>19</v>
      </c>
      <c r="D3507" s="8">
        <f t="shared" ca="1" si="514"/>
        <v>7</v>
      </c>
      <c r="E3507" s="50">
        <f t="shared" ca="1" si="508"/>
        <v>7</v>
      </c>
      <c r="F3507" s="2" t="str">
        <f t="shared" ca="1" si="515"/>
        <v/>
      </c>
      <c r="BD3507" s="49">
        <f t="shared" ca="1" si="510"/>
        <v>4473.5</v>
      </c>
      <c r="BE3507" s="3">
        <f t="shared" ca="1" si="509"/>
        <v>0.44729999999999998</v>
      </c>
      <c r="BF3507" s="3">
        <f t="shared" ca="1" si="511"/>
        <v>-0.13248586824472414</v>
      </c>
      <c r="BG3507" s="9">
        <f t="shared" ca="1" si="512"/>
        <v>7</v>
      </c>
      <c r="BH3507" s="6">
        <f ca="1">IF(ISNUMBER('Descriptive Stats'!BF3507),'Descriptive Stats'!BF3507,#N/A)</f>
        <v>-0.13248586824472414</v>
      </c>
      <c r="BI3507" s="6">
        <f ca="1">IF(ISNUMBER('Descriptive Stats'!E3507),'Descriptive Stats'!E3507,#N/A)</f>
        <v>7</v>
      </c>
    </row>
    <row r="3508" spans="1:61" ht="14.4" x14ac:dyDescent="0.3">
      <c r="A3508" s="2">
        <f>ROW()</f>
        <v>3508</v>
      </c>
      <c r="C3508" s="8">
        <f t="shared" ca="1" si="513"/>
        <v>6</v>
      </c>
      <c r="D3508" s="8">
        <f t="shared" ca="1" si="514"/>
        <v>7</v>
      </c>
      <c r="E3508" s="50">
        <f t="shared" ca="1" si="508"/>
        <v>6</v>
      </c>
      <c r="F3508" s="2" t="str">
        <f t="shared" ca="1" si="515"/>
        <v/>
      </c>
      <c r="BD3508" s="49">
        <f t="shared" ca="1" si="510"/>
        <v>3900</v>
      </c>
      <c r="BE3508" s="3">
        <f t="shared" ca="1" si="509"/>
        <v>0.38995000000000002</v>
      </c>
      <c r="BF3508" s="3">
        <f t="shared" ca="1" si="511"/>
        <v>-0.2794493539703507</v>
      </c>
      <c r="BG3508" s="9">
        <f t="shared" ca="1" si="512"/>
        <v>6</v>
      </c>
      <c r="BH3508" s="6">
        <f ca="1">IF(ISNUMBER('Descriptive Stats'!BF3508),'Descriptive Stats'!BF3508,#N/A)</f>
        <v>-0.2794493539703507</v>
      </c>
      <c r="BI3508" s="6">
        <f ca="1">IF(ISNUMBER('Descriptive Stats'!E3508),'Descriptive Stats'!E3508,#N/A)</f>
        <v>6</v>
      </c>
    </row>
    <row r="3509" spans="1:61" ht="14.4" x14ac:dyDescent="0.3">
      <c r="A3509" s="2">
        <f>ROW()</f>
        <v>3509</v>
      </c>
      <c r="C3509" s="8">
        <f t="shared" ca="1" si="513"/>
        <v>5</v>
      </c>
      <c r="D3509" s="8">
        <f t="shared" ca="1" si="514"/>
        <v>6</v>
      </c>
      <c r="E3509" s="50">
        <f t="shared" ca="1" si="508"/>
        <v>6</v>
      </c>
      <c r="F3509" s="2" t="str">
        <f t="shared" ca="1" si="515"/>
        <v/>
      </c>
      <c r="BD3509" s="49">
        <f t="shared" ca="1" si="510"/>
        <v>3900</v>
      </c>
      <c r="BE3509" s="3">
        <f t="shared" ca="1" si="509"/>
        <v>0.38995000000000002</v>
      </c>
      <c r="BF3509" s="3">
        <f t="shared" ca="1" si="511"/>
        <v>-0.2794493539703507</v>
      </c>
      <c r="BG3509" s="9">
        <f t="shared" ca="1" si="512"/>
        <v>6</v>
      </c>
      <c r="BH3509" s="6">
        <f ca="1">IF(ISNUMBER('Descriptive Stats'!BF3509),'Descriptive Stats'!BF3509,#N/A)</f>
        <v>-0.2794493539703507</v>
      </c>
      <c r="BI3509" s="6">
        <f ca="1">IF(ISNUMBER('Descriptive Stats'!E3509),'Descriptive Stats'!E3509,#N/A)</f>
        <v>6</v>
      </c>
    </row>
    <row r="3510" spans="1:61" ht="14.4" x14ac:dyDescent="0.3">
      <c r="A3510" s="2">
        <f>ROW()</f>
        <v>3510</v>
      </c>
      <c r="C3510" s="8">
        <f t="shared" ca="1" si="513"/>
        <v>2</v>
      </c>
      <c r="D3510" s="8">
        <f t="shared" ca="1" si="514"/>
        <v>6</v>
      </c>
      <c r="E3510" s="50">
        <f t="shared" ca="1" si="508"/>
        <v>6</v>
      </c>
      <c r="F3510" s="2" t="str">
        <f t="shared" ca="1" si="515"/>
        <v/>
      </c>
      <c r="BD3510" s="49">
        <f t="shared" ca="1" si="510"/>
        <v>3900</v>
      </c>
      <c r="BE3510" s="3">
        <f t="shared" ca="1" si="509"/>
        <v>0.38995000000000002</v>
      </c>
      <c r="BF3510" s="3">
        <f t="shared" ca="1" si="511"/>
        <v>-0.2794493539703507</v>
      </c>
      <c r="BG3510" s="9">
        <f t="shared" ca="1" si="512"/>
        <v>6</v>
      </c>
      <c r="BH3510" s="6">
        <f ca="1">IF(ISNUMBER('Descriptive Stats'!BF3510),'Descriptive Stats'!BF3510,#N/A)</f>
        <v>-0.2794493539703507</v>
      </c>
      <c r="BI3510" s="6">
        <f ca="1">IF(ISNUMBER('Descriptive Stats'!E3510),'Descriptive Stats'!E3510,#N/A)</f>
        <v>6</v>
      </c>
    </row>
    <row r="3511" spans="1:61" ht="14.4" x14ac:dyDescent="0.3">
      <c r="A3511" s="2">
        <f>ROW()</f>
        <v>3511</v>
      </c>
      <c r="C3511" s="8">
        <f t="shared" ca="1" si="513"/>
        <v>5</v>
      </c>
      <c r="D3511" s="8">
        <f t="shared" ca="1" si="514"/>
        <v>6</v>
      </c>
      <c r="E3511" s="50">
        <f t="shared" ca="1" si="508"/>
        <v>6</v>
      </c>
      <c r="F3511" s="2" t="str">
        <f t="shared" ca="1" si="515"/>
        <v/>
      </c>
      <c r="BD3511" s="49">
        <f t="shared" ca="1" si="510"/>
        <v>3900</v>
      </c>
      <c r="BE3511" s="3">
        <f t="shared" ca="1" si="509"/>
        <v>0.38995000000000002</v>
      </c>
      <c r="BF3511" s="3">
        <f t="shared" ca="1" si="511"/>
        <v>-0.2794493539703507</v>
      </c>
      <c r="BG3511" s="9">
        <f t="shared" ca="1" si="512"/>
        <v>6</v>
      </c>
      <c r="BH3511" s="6">
        <f ca="1">IF(ISNUMBER('Descriptive Stats'!BF3511),'Descriptive Stats'!BF3511,#N/A)</f>
        <v>-0.2794493539703507</v>
      </c>
      <c r="BI3511" s="6">
        <f ca="1">IF(ISNUMBER('Descriptive Stats'!E3511),'Descriptive Stats'!E3511,#N/A)</f>
        <v>6</v>
      </c>
    </row>
    <row r="3512" spans="1:61" ht="14.4" x14ac:dyDescent="0.3">
      <c r="A3512" s="2">
        <f>ROW()</f>
        <v>3512</v>
      </c>
      <c r="C3512" s="8">
        <f t="shared" ca="1" si="513"/>
        <v>16</v>
      </c>
      <c r="D3512" s="8">
        <f t="shared" ca="1" si="514"/>
        <v>6</v>
      </c>
      <c r="E3512" s="50">
        <f t="shared" ca="1" si="508"/>
        <v>19</v>
      </c>
      <c r="F3512" s="2" t="str">
        <f t="shared" ca="1" si="515"/>
        <v>X</v>
      </c>
      <c r="BD3512" s="49">
        <f t="shared" ca="1" si="510"/>
        <v>5294</v>
      </c>
      <c r="BE3512" s="3">
        <f t="shared" ca="1" si="509"/>
        <v>0.52934999999999999</v>
      </c>
      <c r="BF3512" s="3">
        <f t="shared" ca="1" si="511"/>
        <v>7.3636031452008061E-2</v>
      </c>
      <c r="BG3512" s="9">
        <f t="shared" ca="1" si="512"/>
        <v>19</v>
      </c>
      <c r="BH3512" s="6">
        <f ca="1">IF(ISNUMBER('Descriptive Stats'!BF3512),'Descriptive Stats'!BF3512,#N/A)</f>
        <v>7.3636031452008061E-2</v>
      </c>
      <c r="BI3512" s="6">
        <f ca="1">IF(ISNUMBER('Descriptive Stats'!E3512),'Descriptive Stats'!E3512,#N/A)</f>
        <v>19</v>
      </c>
    </row>
    <row r="3513" spans="1:61" ht="14.4" x14ac:dyDescent="0.3">
      <c r="A3513" s="2">
        <f>ROW()</f>
        <v>3513</v>
      </c>
      <c r="C3513" s="8">
        <f t="shared" ca="1" si="513"/>
        <v>7</v>
      </c>
      <c r="D3513" s="8">
        <f t="shared" ca="1" si="514"/>
        <v>19</v>
      </c>
      <c r="E3513" s="50">
        <f t="shared" ca="1" si="508"/>
        <v>6</v>
      </c>
      <c r="F3513" s="2" t="str">
        <f t="shared" ca="1" si="515"/>
        <v/>
      </c>
      <c r="BD3513" s="49">
        <f t="shared" ca="1" si="510"/>
        <v>3900</v>
      </c>
      <c r="BE3513" s="3">
        <f t="shared" ca="1" si="509"/>
        <v>0.38995000000000002</v>
      </c>
      <c r="BF3513" s="3">
        <f t="shared" ca="1" si="511"/>
        <v>-0.2794493539703507</v>
      </c>
      <c r="BG3513" s="9">
        <f t="shared" ca="1" si="512"/>
        <v>6</v>
      </c>
      <c r="BH3513" s="6">
        <f ca="1">IF(ISNUMBER('Descriptive Stats'!BF3513),'Descriptive Stats'!BF3513,#N/A)</f>
        <v>-0.2794493539703507</v>
      </c>
      <c r="BI3513" s="6">
        <f ca="1">IF(ISNUMBER('Descriptive Stats'!E3513),'Descriptive Stats'!E3513,#N/A)</f>
        <v>6</v>
      </c>
    </row>
    <row r="3514" spans="1:61" ht="14.4" x14ac:dyDescent="0.3">
      <c r="A3514" s="2">
        <f>ROW()</f>
        <v>3514</v>
      </c>
      <c r="C3514" s="8">
        <f t="shared" ca="1" si="513"/>
        <v>2</v>
      </c>
      <c r="D3514" s="8">
        <f t="shared" ca="1" si="514"/>
        <v>6</v>
      </c>
      <c r="E3514" s="50">
        <f t="shared" ca="1" si="508"/>
        <v>3</v>
      </c>
      <c r="F3514" s="2" t="str">
        <f t="shared" ca="1" si="515"/>
        <v/>
      </c>
      <c r="BD3514" s="49">
        <f t="shared" ca="1" si="510"/>
        <v>3200</v>
      </c>
      <c r="BE3514" s="3">
        <f t="shared" ca="1" si="509"/>
        <v>0.31995000000000001</v>
      </c>
      <c r="BF3514" s="3">
        <f t="shared" ca="1" si="511"/>
        <v>-0.46783862043457014</v>
      </c>
      <c r="BG3514" s="9">
        <f t="shared" ca="1" si="512"/>
        <v>3</v>
      </c>
      <c r="BH3514" s="6">
        <f ca="1">IF(ISNUMBER('Descriptive Stats'!BF3514),'Descriptive Stats'!BF3514,#N/A)</f>
        <v>-0.46783862043457014</v>
      </c>
      <c r="BI3514" s="6">
        <f ca="1">IF(ISNUMBER('Descriptive Stats'!E3514),'Descriptive Stats'!E3514,#N/A)</f>
        <v>3</v>
      </c>
    </row>
    <row r="3515" spans="1:61" ht="14.4" x14ac:dyDescent="0.3">
      <c r="A3515" s="2">
        <f>ROW()</f>
        <v>3515</v>
      </c>
      <c r="C3515" s="8">
        <f t="shared" ca="1" si="513"/>
        <v>10</v>
      </c>
      <c r="D3515" s="8">
        <f t="shared" ca="1" si="514"/>
        <v>3</v>
      </c>
      <c r="E3515" s="50">
        <f t="shared" ca="1" si="508"/>
        <v>1</v>
      </c>
      <c r="F3515" s="2" t="str">
        <f t="shared" ca="1" si="515"/>
        <v/>
      </c>
      <c r="BD3515" s="49">
        <f t="shared" ca="1" si="510"/>
        <v>1871</v>
      </c>
      <c r="BE3515" s="3">
        <f t="shared" ca="1" si="509"/>
        <v>0.18704999999999999</v>
      </c>
      <c r="BF3515" s="3">
        <f t="shared" ca="1" si="511"/>
        <v>-0.88881967520906158</v>
      </c>
      <c r="BG3515" s="9">
        <f t="shared" ca="1" si="512"/>
        <v>1</v>
      </c>
      <c r="BH3515" s="6">
        <f ca="1">IF(ISNUMBER('Descriptive Stats'!BF3515),'Descriptive Stats'!BF3515,#N/A)</f>
        <v>-0.88881967520906158</v>
      </c>
      <c r="BI3515" s="6">
        <f ca="1">IF(ISNUMBER('Descriptive Stats'!E3515),'Descriptive Stats'!E3515,#N/A)</f>
        <v>1</v>
      </c>
    </row>
    <row r="3516" spans="1:61" ht="14.4" x14ac:dyDescent="0.3">
      <c r="A3516" s="2">
        <f>ROW()</f>
        <v>3516</v>
      </c>
      <c r="C3516" s="8">
        <f t="shared" ca="1" si="513"/>
        <v>8</v>
      </c>
      <c r="D3516" s="8">
        <f t="shared" ca="1" si="514"/>
        <v>1</v>
      </c>
      <c r="E3516" s="50">
        <f t="shared" ca="1" si="508"/>
        <v>0</v>
      </c>
      <c r="F3516" s="2" t="str">
        <f t="shared" ca="1" si="515"/>
        <v/>
      </c>
      <c r="BD3516" s="49">
        <f t="shared" ca="1" si="510"/>
        <v>815.5</v>
      </c>
      <c r="BE3516" s="3">
        <f t="shared" ca="1" si="509"/>
        <v>8.1500000000000003E-2</v>
      </c>
      <c r="BF3516" s="3">
        <f t="shared" ca="1" si="511"/>
        <v>-1.3950525282585462</v>
      </c>
      <c r="BG3516" s="9">
        <f t="shared" ca="1" si="512"/>
        <v>0</v>
      </c>
      <c r="BH3516" s="6">
        <f ca="1">IF(ISNUMBER('Descriptive Stats'!BF3516),'Descriptive Stats'!BF3516,#N/A)</f>
        <v>-1.3950525282585462</v>
      </c>
      <c r="BI3516" s="6">
        <f ca="1">IF(ISNUMBER('Descriptive Stats'!E3516),'Descriptive Stats'!E3516,#N/A)</f>
        <v>0</v>
      </c>
    </row>
    <row r="3517" spans="1:61" ht="14.4" x14ac:dyDescent="0.3">
      <c r="A3517" s="2">
        <f>ROW()</f>
        <v>3517</v>
      </c>
      <c r="C3517" s="8">
        <f t="shared" ca="1" si="513"/>
        <v>22</v>
      </c>
      <c r="D3517" s="8">
        <f t="shared" ca="1" si="514"/>
        <v>0</v>
      </c>
      <c r="E3517" s="50">
        <f t="shared" ca="1" si="508"/>
        <v>0</v>
      </c>
      <c r="F3517" s="2" t="str">
        <f t="shared" ca="1" si="515"/>
        <v/>
      </c>
      <c r="BD3517" s="49">
        <f t="shared" ca="1" si="510"/>
        <v>815.5</v>
      </c>
      <c r="BE3517" s="3">
        <f t="shared" ca="1" si="509"/>
        <v>8.1500000000000003E-2</v>
      </c>
      <c r="BF3517" s="3">
        <f t="shared" ca="1" si="511"/>
        <v>-1.3950525282585462</v>
      </c>
      <c r="BG3517" s="9">
        <f t="shared" ca="1" si="512"/>
        <v>0</v>
      </c>
      <c r="BH3517" s="6">
        <f ca="1">IF(ISNUMBER('Descriptive Stats'!BF3517),'Descriptive Stats'!BF3517,#N/A)</f>
        <v>-1.3950525282585462</v>
      </c>
      <c r="BI3517" s="6">
        <f ca="1">IF(ISNUMBER('Descriptive Stats'!E3517),'Descriptive Stats'!E3517,#N/A)</f>
        <v>0</v>
      </c>
    </row>
    <row r="3518" spans="1:61" ht="14.4" x14ac:dyDescent="0.3">
      <c r="A3518" s="2">
        <f>ROW()</f>
        <v>3518</v>
      </c>
      <c r="C3518" s="8">
        <f t="shared" ca="1" si="513"/>
        <v>11</v>
      </c>
      <c r="D3518" s="8">
        <f t="shared" ca="1" si="514"/>
        <v>0</v>
      </c>
      <c r="E3518" s="50">
        <f t="shared" ca="1" si="508"/>
        <v>19</v>
      </c>
      <c r="F3518" s="2" t="str">
        <f t="shared" ca="1" si="515"/>
        <v>X</v>
      </c>
      <c r="BD3518" s="49">
        <f t="shared" ca="1" si="510"/>
        <v>5294</v>
      </c>
      <c r="BE3518" s="3">
        <f t="shared" ca="1" si="509"/>
        <v>0.52934999999999999</v>
      </c>
      <c r="BF3518" s="3">
        <f t="shared" ca="1" si="511"/>
        <v>7.3636031452008061E-2</v>
      </c>
      <c r="BG3518" s="9">
        <f t="shared" ca="1" si="512"/>
        <v>19</v>
      </c>
      <c r="BH3518" s="6">
        <f ca="1">IF(ISNUMBER('Descriptive Stats'!BF3518),'Descriptive Stats'!BF3518,#N/A)</f>
        <v>7.3636031452008061E-2</v>
      </c>
      <c r="BI3518" s="6">
        <f ca="1">IF(ISNUMBER('Descriptive Stats'!E3518),'Descriptive Stats'!E3518,#N/A)</f>
        <v>19</v>
      </c>
    </row>
    <row r="3519" spans="1:61" ht="14.4" x14ac:dyDescent="0.3">
      <c r="A3519" s="2">
        <f>ROW()</f>
        <v>3519</v>
      </c>
      <c r="C3519" s="8">
        <f t="shared" ca="1" si="513"/>
        <v>7</v>
      </c>
      <c r="D3519" s="8">
        <f t="shared" ca="1" si="514"/>
        <v>19</v>
      </c>
      <c r="E3519" s="50">
        <f t="shared" ca="1" si="508"/>
        <v>0</v>
      </c>
      <c r="F3519" s="2" t="str">
        <f t="shared" ca="1" si="515"/>
        <v/>
      </c>
      <c r="BD3519" s="49">
        <f t="shared" ca="1" si="510"/>
        <v>815.5</v>
      </c>
      <c r="BE3519" s="3">
        <f t="shared" ca="1" si="509"/>
        <v>8.1500000000000003E-2</v>
      </c>
      <c r="BF3519" s="3">
        <f t="shared" ca="1" si="511"/>
        <v>-1.3950525282585462</v>
      </c>
      <c r="BG3519" s="9">
        <f t="shared" ca="1" si="512"/>
        <v>0</v>
      </c>
      <c r="BH3519" s="6">
        <f ca="1">IF(ISNUMBER('Descriptive Stats'!BF3519),'Descriptive Stats'!BF3519,#N/A)</f>
        <v>-1.3950525282585462</v>
      </c>
      <c r="BI3519" s="6">
        <f ca="1">IF(ISNUMBER('Descriptive Stats'!E3519),'Descriptive Stats'!E3519,#N/A)</f>
        <v>0</v>
      </c>
    </row>
    <row r="3520" spans="1:61" ht="14.4" x14ac:dyDescent="0.3">
      <c r="A3520" s="2">
        <f>ROW()</f>
        <v>3520</v>
      </c>
      <c r="C3520" s="8">
        <f t="shared" ca="1" si="513"/>
        <v>22</v>
      </c>
      <c r="D3520" s="8">
        <f t="shared" ca="1" si="514"/>
        <v>0</v>
      </c>
      <c r="E3520" s="50">
        <f t="shared" ca="1" si="508"/>
        <v>2</v>
      </c>
      <c r="F3520" s="2" t="str">
        <f t="shared" ca="1" si="515"/>
        <v/>
      </c>
      <c r="BD3520" s="49">
        <f t="shared" ca="1" si="510"/>
        <v>2595</v>
      </c>
      <c r="BE3520" s="3">
        <f t="shared" ca="1" si="509"/>
        <v>0.25945000000000001</v>
      </c>
      <c r="BF3520" s="3">
        <f t="shared" ca="1" si="511"/>
        <v>-0.6450419512753276</v>
      </c>
      <c r="BG3520" s="9">
        <f t="shared" ca="1" si="512"/>
        <v>2</v>
      </c>
      <c r="BH3520" s="6">
        <f ca="1">IF(ISNUMBER('Descriptive Stats'!BF3520),'Descriptive Stats'!BF3520,#N/A)</f>
        <v>-0.6450419512753276</v>
      </c>
      <c r="BI3520" s="6">
        <f ca="1">IF(ISNUMBER('Descriptive Stats'!E3520),'Descriptive Stats'!E3520,#N/A)</f>
        <v>2</v>
      </c>
    </row>
    <row r="3521" spans="1:61" ht="14.4" x14ac:dyDescent="0.3">
      <c r="A3521" s="2">
        <f>ROW()</f>
        <v>3521</v>
      </c>
      <c r="C3521" s="8">
        <f t="shared" ca="1" si="513"/>
        <v>9</v>
      </c>
      <c r="D3521" s="8">
        <f t="shared" ca="1" si="514"/>
        <v>2</v>
      </c>
      <c r="E3521" s="50">
        <f t="shared" ca="1" si="508"/>
        <v>2</v>
      </c>
      <c r="F3521" s="2" t="str">
        <f t="shared" ca="1" si="515"/>
        <v/>
      </c>
      <c r="BD3521" s="49">
        <f t="shared" ca="1" si="510"/>
        <v>2595</v>
      </c>
      <c r="BE3521" s="3">
        <f t="shared" ca="1" si="509"/>
        <v>0.25945000000000001</v>
      </c>
      <c r="BF3521" s="3">
        <f t="shared" ca="1" si="511"/>
        <v>-0.6450419512753276</v>
      </c>
      <c r="BG3521" s="9">
        <f t="shared" ca="1" si="512"/>
        <v>2</v>
      </c>
      <c r="BH3521" s="6">
        <f ca="1">IF(ISNUMBER('Descriptive Stats'!BF3521),'Descriptive Stats'!BF3521,#N/A)</f>
        <v>-0.6450419512753276</v>
      </c>
      <c r="BI3521" s="6">
        <f ca="1">IF(ISNUMBER('Descriptive Stats'!E3521),'Descriptive Stats'!E3521,#N/A)</f>
        <v>2</v>
      </c>
    </row>
    <row r="3522" spans="1:61" ht="14.4" x14ac:dyDescent="0.3">
      <c r="A3522" s="2">
        <f>ROW()</f>
        <v>3522</v>
      </c>
      <c r="C3522" s="8">
        <f t="shared" ca="1" si="513"/>
        <v>17</v>
      </c>
      <c r="D3522" s="8">
        <f t="shared" ca="1" si="514"/>
        <v>2</v>
      </c>
      <c r="E3522" s="50">
        <f t="shared" ca="1" si="508"/>
        <v>7</v>
      </c>
      <c r="F3522" s="2" t="str">
        <f t="shared" ca="1" si="515"/>
        <v/>
      </c>
      <c r="BD3522" s="49">
        <f t="shared" ca="1" si="510"/>
        <v>4473.5</v>
      </c>
      <c r="BE3522" s="3">
        <f t="shared" ca="1" si="509"/>
        <v>0.44729999999999998</v>
      </c>
      <c r="BF3522" s="3">
        <f t="shared" ca="1" si="511"/>
        <v>-0.13248586824472414</v>
      </c>
      <c r="BG3522" s="9">
        <f t="shared" ca="1" si="512"/>
        <v>7</v>
      </c>
      <c r="BH3522" s="6">
        <f ca="1">IF(ISNUMBER('Descriptive Stats'!BF3522),'Descriptive Stats'!BF3522,#N/A)</f>
        <v>-0.13248586824472414</v>
      </c>
      <c r="BI3522" s="6">
        <f ca="1">IF(ISNUMBER('Descriptive Stats'!E3522),'Descriptive Stats'!E3522,#N/A)</f>
        <v>7</v>
      </c>
    </row>
    <row r="3523" spans="1:61" ht="14.4" x14ac:dyDescent="0.3">
      <c r="A3523" s="2">
        <f>ROW()</f>
        <v>3523</v>
      </c>
      <c r="C3523" s="8">
        <f t="shared" ca="1" si="513"/>
        <v>6</v>
      </c>
      <c r="D3523" s="8">
        <f t="shared" ca="1" si="514"/>
        <v>7</v>
      </c>
      <c r="E3523" s="50">
        <f t="shared" ref="E3523:E3586" ca="1" si="516">IF(0=MOD(ROW(),$J$1),AVERAGE(OFFSET($D$2,ROW()-$J$1,0,$J$1,1)),"")</f>
        <v>7</v>
      </c>
      <c r="F3523" s="2" t="str">
        <f t="shared" ca="1" si="515"/>
        <v/>
      </c>
      <c r="BD3523" s="49">
        <f t="shared" ca="1" si="510"/>
        <v>4473.5</v>
      </c>
      <c r="BE3523" s="3">
        <f t="shared" ca="1" si="509"/>
        <v>0.44729999999999998</v>
      </c>
      <c r="BF3523" s="3">
        <f t="shared" ca="1" si="511"/>
        <v>-0.13248586824472414</v>
      </c>
      <c r="BG3523" s="9">
        <f t="shared" ca="1" si="512"/>
        <v>7</v>
      </c>
      <c r="BH3523" s="6">
        <f ca="1">IF(ISNUMBER('Descriptive Stats'!BF3523),'Descriptive Stats'!BF3523,#N/A)</f>
        <v>-0.13248586824472414</v>
      </c>
      <c r="BI3523" s="6">
        <f ca="1">IF(ISNUMBER('Descriptive Stats'!E3523),'Descriptive Stats'!E3523,#N/A)</f>
        <v>7</v>
      </c>
    </row>
    <row r="3524" spans="1:61" ht="14.4" x14ac:dyDescent="0.3">
      <c r="A3524" s="2">
        <f>ROW()</f>
        <v>3524</v>
      </c>
      <c r="C3524" s="8">
        <f t="shared" ca="1" si="513"/>
        <v>6</v>
      </c>
      <c r="D3524" s="8">
        <f t="shared" ca="1" si="514"/>
        <v>7</v>
      </c>
      <c r="E3524" s="50">
        <f t="shared" ca="1" si="516"/>
        <v>0</v>
      </c>
      <c r="F3524" s="2" t="str">
        <f t="shared" ca="1" si="515"/>
        <v/>
      </c>
      <c r="BD3524" s="49">
        <f t="shared" ca="1" si="510"/>
        <v>815.5</v>
      </c>
      <c r="BE3524" s="3">
        <f t="shared" ca="1" si="509"/>
        <v>8.1500000000000003E-2</v>
      </c>
      <c r="BF3524" s="3">
        <f t="shared" ca="1" si="511"/>
        <v>-1.3950525282585462</v>
      </c>
      <c r="BG3524" s="9">
        <f t="shared" ca="1" si="512"/>
        <v>0</v>
      </c>
      <c r="BH3524" s="6">
        <f ca="1">IF(ISNUMBER('Descriptive Stats'!BF3524),'Descriptive Stats'!BF3524,#N/A)</f>
        <v>-1.3950525282585462</v>
      </c>
      <c r="BI3524" s="6">
        <f ca="1">IF(ISNUMBER('Descriptive Stats'!E3524),'Descriptive Stats'!E3524,#N/A)</f>
        <v>0</v>
      </c>
    </row>
    <row r="3525" spans="1:61" ht="14.4" x14ac:dyDescent="0.3">
      <c r="A3525" s="2">
        <f>ROW()</f>
        <v>3525</v>
      </c>
      <c r="C3525" s="8">
        <f t="shared" ca="1" si="513"/>
        <v>15</v>
      </c>
      <c r="D3525" s="8">
        <f t="shared" ca="1" si="514"/>
        <v>0</v>
      </c>
      <c r="E3525" s="50">
        <f t="shared" ca="1" si="516"/>
        <v>19</v>
      </c>
      <c r="F3525" s="2" t="str">
        <f t="shared" ca="1" si="515"/>
        <v>X</v>
      </c>
      <c r="BD3525" s="49">
        <f t="shared" ca="1" si="510"/>
        <v>5294</v>
      </c>
      <c r="BE3525" s="3">
        <f t="shared" ca="1" si="509"/>
        <v>0.52934999999999999</v>
      </c>
      <c r="BF3525" s="3">
        <f t="shared" ca="1" si="511"/>
        <v>7.3636031452008061E-2</v>
      </c>
      <c r="BG3525" s="9">
        <f t="shared" ca="1" si="512"/>
        <v>19</v>
      </c>
      <c r="BH3525" s="6">
        <f ca="1">IF(ISNUMBER('Descriptive Stats'!BF3525),'Descriptive Stats'!BF3525,#N/A)</f>
        <v>7.3636031452008061E-2</v>
      </c>
      <c r="BI3525" s="6">
        <f ca="1">IF(ISNUMBER('Descriptive Stats'!E3525),'Descriptive Stats'!E3525,#N/A)</f>
        <v>19</v>
      </c>
    </row>
    <row r="3526" spans="1:61" ht="14.4" x14ac:dyDescent="0.3">
      <c r="A3526" s="2">
        <f>ROW()</f>
        <v>3526</v>
      </c>
      <c r="C3526" s="8">
        <f t="shared" ca="1" si="513"/>
        <v>7</v>
      </c>
      <c r="D3526" s="8">
        <f t="shared" ca="1" si="514"/>
        <v>19</v>
      </c>
      <c r="E3526" s="50">
        <f t="shared" ca="1" si="516"/>
        <v>2</v>
      </c>
      <c r="F3526" s="2" t="str">
        <f t="shared" ca="1" si="515"/>
        <v/>
      </c>
      <c r="BD3526" s="49">
        <f t="shared" ca="1" si="510"/>
        <v>2595</v>
      </c>
      <c r="BE3526" s="3">
        <f t="shared" ca="1" si="509"/>
        <v>0.25945000000000001</v>
      </c>
      <c r="BF3526" s="3">
        <f t="shared" ca="1" si="511"/>
        <v>-0.6450419512753276</v>
      </c>
      <c r="BG3526" s="9">
        <f t="shared" ca="1" si="512"/>
        <v>2</v>
      </c>
      <c r="BH3526" s="6">
        <f ca="1">IF(ISNUMBER('Descriptive Stats'!BF3526),'Descriptive Stats'!BF3526,#N/A)</f>
        <v>-0.6450419512753276</v>
      </c>
      <c r="BI3526" s="6">
        <f ca="1">IF(ISNUMBER('Descriptive Stats'!E3526),'Descriptive Stats'!E3526,#N/A)</f>
        <v>2</v>
      </c>
    </row>
    <row r="3527" spans="1:61" ht="14.4" x14ac:dyDescent="0.3">
      <c r="A3527" s="2">
        <f>ROW()</f>
        <v>3527</v>
      </c>
      <c r="C3527" s="8">
        <f t="shared" ca="1" si="513"/>
        <v>9</v>
      </c>
      <c r="D3527" s="8">
        <f t="shared" ca="1" si="514"/>
        <v>2</v>
      </c>
      <c r="E3527" s="50">
        <f t="shared" ca="1" si="516"/>
        <v>2</v>
      </c>
      <c r="F3527" s="2" t="str">
        <f t="shared" ca="1" si="515"/>
        <v/>
      </c>
      <c r="BD3527" s="49">
        <f t="shared" ca="1" si="510"/>
        <v>2595</v>
      </c>
      <c r="BE3527" s="3">
        <f t="shared" ref="BE3527:BE3590" ca="1" si="517">IF(ISNUMBER(BD3527),(BD3527-0.5)/$BK$4,"")</f>
        <v>0.25945000000000001</v>
      </c>
      <c r="BF3527" s="3">
        <f t="shared" ca="1" si="511"/>
        <v>-0.6450419512753276</v>
      </c>
      <c r="BG3527" s="9">
        <f t="shared" ca="1" si="512"/>
        <v>2</v>
      </c>
      <c r="BH3527" s="6">
        <f ca="1">IF(ISNUMBER('Descriptive Stats'!BF3527),'Descriptive Stats'!BF3527,#N/A)</f>
        <v>-0.6450419512753276</v>
      </c>
      <c r="BI3527" s="6">
        <f ca="1">IF(ISNUMBER('Descriptive Stats'!E3527),'Descriptive Stats'!E3527,#N/A)</f>
        <v>2</v>
      </c>
    </row>
    <row r="3528" spans="1:61" ht="14.4" x14ac:dyDescent="0.3">
      <c r="A3528" s="2">
        <f>ROW()</f>
        <v>3528</v>
      </c>
      <c r="C3528" s="8">
        <f t="shared" ca="1" si="513"/>
        <v>3</v>
      </c>
      <c r="D3528" s="8">
        <f t="shared" ca="1" si="514"/>
        <v>2</v>
      </c>
      <c r="E3528" s="50">
        <f t="shared" ca="1" si="516"/>
        <v>2</v>
      </c>
      <c r="F3528" s="2" t="str">
        <f t="shared" ca="1" si="515"/>
        <v/>
      </c>
      <c r="BD3528" s="49">
        <f t="shared" ref="BD3528:BD3591" ca="1" si="518">IF(ISNUMBER(BG3528),_xlfn.RANK.AVG(BG3528,$BG$2:$BG$5414,1),"")</f>
        <v>2595</v>
      </c>
      <c r="BE3528" s="3">
        <f t="shared" ca="1" si="517"/>
        <v>0.25945000000000001</v>
      </c>
      <c r="BF3528" s="3">
        <f t="shared" ca="1" si="511"/>
        <v>-0.6450419512753276</v>
      </c>
      <c r="BG3528" s="9">
        <f t="shared" ca="1" si="512"/>
        <v>2</v>
      </c>
      <c r="BH3528" s="6">
        <f ca="1">IF(ISNUMBER('Descriptive Stats'!BF3528),'Descriptive Stats'!BF3528,#N/A)</f>
        <v>-0.6450419512753276</v>
      </c>
      <c r="BI3528" s="6">
        <f ca="1">IF(ISNUMBER('Descriptive Stats'!E3528),'Descriptive Stats'!E3528,#N/A)</f>
        <v>2</v>
      </c>
    </row>
    <row r="3529" spans="1:61" ht="14.4" x14ac:dyDescent="0.3">
      <c r="A3529" s="2">
        <f>ROW()</f>
        <v>3529</v>
      </c>
      <c r="C3529" s="8">
        <f t="shared" ca="1" si="513"/>
        <v>9</v>
      </c>
      <c r="D3529" s="8">
        <f t="shared" ca="1" si="514"/>
        <v>2</v>
      </c>
      <c r="E3529" s="50">
        <f t="shared" ca="1" si="516"/>
        <v>15</v>
      </c>
      <c r="F3529" s="2" t="str">
        <f t="shared" ca="1" si="515"/>
        <v/>
      </c>
      <c r="BD3529" s="49">
        <f t="shared" ca="1" si="518"/>
        <v>5051.5</v>
      </c>
      <c r="BE3529" s="3">
        <f t="shared" ca="1" si="517"/>
        <v>0.50509999999999999</v>
      </c>
      <c r="BF3529" s="3">
        <f t="shared" ref="BF3529:BF3592" ca="1" si="519">IF(ISNUMBER(BE3529),_xlfn.NORM.INV(BE3529,0,1),"")</f>
        <v>1.2784152420787677E-2</v>
      </c>
      <c r="BG3529" s="9">
        <f t="shared" ref="BG3529:BG3592" ca="1" si="520">IF(ISNUMBER(E3529),E3529,"")</f>
        <v>15</v>
      </c>
      <c r="BH3529" s="6">
        <f ca="1">IF(ISNUMBER('Descriptive Stats'!BF3529),'Descriptive Stats'!BF3529,#N/A)</f>
        <v>1.2784152420787677E-2</v>
      </c>
      <c r="BI3529" s="6">
        <f ca="1">IF(ISNUMBER('Descriptive Stats'!E3529),'Descriptive Stats'!E3529,#N/A)</f>
        <v>15</v>
      </c>
    </row>
    <row r="3530" spans="1:61" ht="14.4" x14ac:dyDescent="0.3">
      <c r="A3530" s="2">
        <f>ROW()</f>
        <v>3530</v>
      </c>
      <c r="C3530" s="8">
        <f t="shared" ca="1" si="513"/>
        <v>24</v>
      </c>
      <c r="D3530" s="8">
        <f t="shared" ca="1" si="514"/>
        <v>15</v>
      </c>
      <c r="E3530" s="50">
        <f t="shared" ca="1" si="516"/>
        <v>0</v>
      </c>
      <c r="F3530" s="2" t="str">
        <f t="shared" ca="1" si="515"/>
        <v/>
      </c>
      <c r="BD3530" s="49">
        <f t="shared" ca="1" si="518"/>
        <v>815.5</v>
      </c>
      <c r="BE3530" s="3">
        <f t="shared" ca="1" si="517"/>
        <v>8.1500000000000003E-2</v>
      </c>
      <c r="BF3530" s="3">
        <f t="shared" ca="1" si="519"/>
        <v>-1.3950525282585462</v>
      </c>
      <c r="BG3530" s="9">
        <f t="shared" ca="1" si="520"/>
        <v>0</v>
      </c>
      <c r="BH3530" s="6">
        <f ca="1">IF(ISNUMBER('Descriptive Stats'!BF3530),'Descriptive Stats'!BF3530,#N/A)</f>
        <v>-1.3950525282585462</v>
      </c>
      <c r="BI3530" s="6">
        <f ca="1">IF(ISNUMBER('Descriptive Stats'!E3530),'Descriptive Stats'!E3530,#N/A)</f>
        <v>0</v>
      </c>
    </row>
    <row r="3531" spans="1:61" ht="14.4" x14ac:dyDescent="0.3">
      <c r="A3531" s="2">
        <f>ROW()</f>
        <v>3531</v>
      </c>
      <c r="C3531" s="8">
        <f t="shared" ca="1" si="513"/>
        <v>22</v>
      </c>
      <c r="D3531" s="8">
        <f t="shared" ca="1" si="514"/>
        <v>0</v>
      </c>
      <c r="E3531" s="50">
        <f t="shared" ca="1" si="516"/>
        <v>2</v>
      </c>
      <c r="F3531" s="2" t="str">
        <f t="shared" ca="1" si="515"/>
        <v/>
      </c>
      <c r="BD3531" s="49">
        <f t="shared" ca="1" si="518"/>
        <v>2595</v>
      </c>
      <c r="BE3531" s="3">
        <f t="shared" ca="1" si="517"/>
        <v>0.25945000000000001</v>
      </c>
      <c r="BF3531" s="3">
        <f t="shared" ca="1" si="519"/>
        <v>-0.6450419512753276</v>
      </c>
      <c r="BG3531" s="9">
        <f t="shared" ca="1" si="520"/>
        <v>2</v>
      </c>
      <c r="BH3531" s="6">
        <f ca="1">IF(ISNUMBER('Descriptive Stats'!BF3531),'Descriptive Stats'!BF3531,#N/A)</f>
        <v>-0.6450419512753276</v>
      </c>
      <c r="BI3531" s="6">
        <f ca="1">IF(ISNUMBER('Descriptive Stats'!E3531),'Descriptive Stats'!E3531,#N/A)</f>
        <v>2</v>
      </c>
    </row>
    <row r="3532" spans="1:61" ht="14.4" x14ac:dyDescent="0.3">
      <c r="A3532" s="2">
        <f>ROW()</f>
        <v>3532</v>
      </c>
      <c r="C3532" s="8">
        <f t="shared" ca="1" si="513"/>
        <v>3</v>
      </c>
      <c r="D3532" s="8">
        <f t="shared" ca="1" si="514"/>
        <v>2</v>
      </c>
      <c r="E3532" s="50">
        <f t="shared" ca="1" si="516"/>
        <v>0</v>
      </c>
      <c r="F3532" s="2" t="str">
        <f t="shared" ca="1" si="515"/>
        <v/>
      </c>
      <c r="BD3532" s="49">
        <f t="shared" ca="1" si="518"/>
        <v>815.5</v>
      </c>
      <c r="BE3532" s="3">
        <f t="shared" ca="1" si="517"/>
        <v>8.1500000000000003E-2</v>
      </c>
      <c r="BF3532" s="3">
        <f t="shared" ca="1" si="519"/>
        <v>-1.3950525282585462</v>
      </c>
      <c r="BG3532" s="9">
        <f t="shared" ca="1" si="520"/>
        <v>0</v>
      </c>
      <c r="BH3532" s="6">
        <f ca="1">IF(ISNUMBER('Descriptive Stats'!BF3532),'Descriptive Stats'!BF3532,#N/A)</f>
        <v>-1.3950525282585462</v>
      </c>
      <c r="BI3532" s="6">
        <f ca="1">IF(ISNUMBER('Descriptive Stats'!E3532),'Descriptive Stats'!E3532,#N/A)</f>
        <v>0</v>
      </c>
    </row>
    <row r="3533" spans="1:61" ht="14.4" x14ac:dyDescent="0.3">
      <c r="A3533" s="2">
        <f>ROW()</f>
        <v>3533</v>
      </c>
      <c r="C3533" s="8">
        <f t="shared" ca="1" si="513"/>
        <v>11</v>
      </c>
      <c r="D3533" s="8">
        <f t="shared" ca="1" si="514"/>
        <v>0</v>
      </c>
      <c r="E3533" s="50">
        <f t="shared" ca="1" si="516"/>
        <v>1</v>
      </c>
      <c r="F3533" s="2" t="str">
        <f t="shared" ca="1" si="515"/>
        <v/>
      </c>
      <c r="BD3533" s="49">
        <f t="shared" ca="1" si="518"/>
        <v>1871</v>
      </c>
      <c r="BE3533" s="3">
        <f t="shared" ca="1" si="517"/>
        <v>0.18704999999999999</v>
      </c>
      <c r="BF3533" s="3">
        <f t="shared" ca="1" si="519"/>
        <v>-0.88881967520906158</v>
      </c>
      <c r="BG3533" s="9">
        <f t="shared" ca="1" si="520"/>
        <v>1</v>
      </c>
      <c r="BH3533" s="6">
        <f ca="1">IF(ISNUMBER('Descriptive Stats'!BF3533),'Descriptive Stats'!BF3533,#N/A)</f>
        <v>-0.88881967520906158</v>
      </c>
      <c r="BI3533" s="6">
        <f ca="1">IF(ISNUMBER('Descriptive Stats'!E3533),'Descriptive Stats'!E3533,#N/A)</f>
        <v>1</v>
      </c>
    </row>
    <row r="3534" spans="1:61" ht="14.4" x14ac:dyDescent="0.3">
      <c r="A3534" s="2">
        <f>ROW()</f>
        <v>3534</v>
      </c>
      <c r="C3534" s="8">
        <f t="shared" ca="1" si="513"/>
        <v>8</v>
      </c>
      <c r="D3534" s="8">
        <f t="shared" ca="1" si="514"/>
        <v>1</v>
      </c>
      <c r="E3534" s="50">
        <f t="shared" ca="1" si="516"/>
        <v>1</v>
      </c>
      <c r="F3534" s="2" t="str">
        <f t="shared" ca="1" si="515"/>
        <v/>
      </c>
      <c r="BD3534" s="49">
        <f t="shared" ca="1" si="518"/>
        <v>1871</v>
      </c>
      <c r="BE3534" s="3">
        <f t="shared" ca="1" si="517"/>
        <v>0.18704999999999999</v>
      </c>
      <c r="BF3534" s="3">
        <f t="shared" ca="1" si="519"/>
        <v>-0.88881967520906158</v>
      </c>
      <c r="BG3534" s="9">
        <f t="shared" ca="1" si="520"/>
        <v>1</v>
      </c>
      <c r="BH3534" s="6">
        <f ca="1">IF(ISNUMBER('Descriptive Stats'!BF3534),'Descriptive Stats'!BF3534,#N/A)</f>
        <v>-0.88881967520906158</v>
      </c>
      <c r="BI3534" s="6">
        <f ca="1">IF(ISNUMBER('Descriptive Stats'!E3534),'Descriptive Stats'!E3534,#N/A)</f>
        <v>1</v>
      </c>
    </row>
    <row r="3535" spans="1:61" ht="14.4" x14ac:dyDescent="0.3">
      <c r="A3535" s="2">
        <f>ROW()</f>
        <v>3535</v>
      </c>
      <c r="C3535" s="8">
        <f t="shared" ca="1" si="513"/>
        <v>12</v>
      </c>
      <c r="D3535" s="8">
        <f t="shared" ca="1" si="514"/>
        <v>1</v>
      </c>
      <c r="E3535" s="50">
        <f t="shared" ca="1" si="516"/>
        <v>3</v>
      </c>
      <c r="F3535" s="2" t="str">
        <f t="shared" ca="1" si="515"/>
        <v/>
      </c>
      <c r="BD3535" s="49">
        <f t="shared" ca="1" si="518"/>
        <v>3200</v>
      </c>
      <c r="BE3535" s="3">
        <f t="shared" ca="1" si="517"/>
        <v>0.31995000000000001</v>
      </c>
      <c r="BF3535" s="3">
        <f t="shared" ca="1" si="519"/>
        <v>-0.46783862043457014</v>
      </c>
      <c r="BG3535" s="9">
        <f t="shared" ca="1" si="520"/>
        <v>3</v>
      </c>
      <c r="BH3535" s="6">
        <f ca="1">IF(ISNUMBER('Descriptive Stats'!BF3535),'Descriptive Stats'!BF3535,#N/A)</f>
        <v>-0.46783862043457014</v>
      </c>
      <c r="BI3535" s="6">
        <f ca="1">IF(ISNUMBER('Descriptive Stats'!E3535),'Descriptive Stats'!E3535,#N/A)</f>
        <v>3</v>
      </c>
    </row>
    <row r="3536" spans="1:61" ht="14.4" x14ac:dyDescent="0.3">
      <c r="A3536" s="2">
        <f>ROW()</f>
        <v>3536</v>
      </c>
      <c r="C3536" s="8">
        <f t="shared" ca="1" si="513"/>
        <v>10</v>
      </c>
      <c r="D3536" s="8">
        <f t="shared" ca="1" si="514"/>
        <v>3</v>
      </c>
      <c r="E3536" s="50">
        <f t="shared" ca="1" si="516"/>
        <v>9</v>
      </c>
      <c r="F3536" s="2" t="str">
        <f t="shared" ca="1" si="515"/>
        <v/>
      </c>
      <c r="BD3536" s="49">
        <f t="shared" ca="1" si="518"/>
        <v>4819</v>
      </c>
      <c r="BE3536" s="3">
        <f t="shared" ca="1" si="517"/>
        <v>0.48185</v>
      </c>
      <c r="BF3536" s="3">
        <f t="shared" ca="1" si="519"/>
        <v>-4.5511009098988427E-2</v>
      </c>
      <c r="BG3536" s="9">
        <f t="shared" ca="1" si="520"/>
        <v>9</v>
      </c>
      <c r="BH3536" s="6">
        <f ca="1">IF(ISNUMBER('Descriptive Stats'!BF3536),'Descriptive Stats'!BF3536,#N/A)</f>
        <v>-4.5511009098988427E-2</v>
      </c>
      <c r="BI3536" s="6">
        <f ca="1">IF(ISNUMBER('Descriptive Stats'!E3536),'Descriptive Stats'!E3536,#N/A)</f>
        <v>9</v>
      </c>
    </row>
    <row r="3537" spans="1:61" ht="14.4" x14ac:dyDescent="0.3">
      <c r="A3537" s="2">
        <f>ROW()</f>
        <v>3537</v>
      </c>
      <c r="C3537" s="8">
        <f t="shared" ref="C3537:C3600" ca="1" si="521">RANDBETWEEN(2,COUNT(B:B))</f>
        <v>23</v>
      </c>
      <c r="D3537" s="8">
        <f t="shared" ref="D3537:D3600" ca="1" si="522">VLOOKUP(C3537,A:B,2,TRUE)</f>
        <v>9</v>
      </c>
      <c r="E3537" s="50">
        <f t="shared" ca="1" si="516"/>
        <v>6</v>
      </c>
      <c r="F3537" s="2" t="str">
        <f t="shared" ref="F3537:F3600" ca="1" si="523">IF(ISNUMBER(E3537),IF(OR(E3537&lt;$K$16,E3537&gt;$K$14),"X",""),"")</f>
        <v/>
      </c>
      <c r="BD3537" s="49">
        <f t="shared" ca="1" si="518"/>
        <v>3900</v>
      </c>
      <c r="BE3537" s="3">
        <f t="shared" ca="1" si="517"/>
        <v>0.38995000000000002</v>
      </c>
      <c r="BF3537" s="3">
        <f t="shared" ca="1" si="519"/>
        <v>-0.2794493539703507</v>
      </c>
      <c r="BG3537" s="9">
        <f t="shared" ca="1" si="520"/>
        <v>6</v>
      </c>
      <c r="BH3537" s="6">
        <f ca="1">IF(ISNUMBER('Descriptive Stats'!BF3537),'Descriptive Stats'!BF3537,#N/A)</f>
        <v>-0.2794493539703507</v>
      </c>
      <c r="BI3537" s="6">
        <f ca="1">IF(ISNUMBER('Descriptive Stats'!E3537),'Descriptive Stats'!E3537,#N/A)</f>
        <v>6</v>
      </c>
    </row>
    <row r="3538" spans="1:61" ht="14.4" x14ac:dyDescent="0.3">
      <c r="A3538" s="2">
        <f>ROW()</f>
        <v>3538</v>
      </c>
      <c r="C3538" s="8">
        <f t="shared" ca="1" si="521"/>
        <v>16</v>
      </c>
      <c r="D3538" s="8">
        <f t="shared" ca="1" si="522"/>
        <v>6</v>
      </c>
      <c r="E3538" s="50">
        <f t="shared" ca="1" si="516"/>
        <v>6</v>
      </c>
      <c r="F3538" s="2" t="str">
        <f t="shared" ca="1" si="523"/>
        <v/>
      </c>
      <c r="BD3538" s="49">
        <f t="shared" ca="1" si="518"/>
        <v>3900</v>
      </c>
      <c r="BE3538" s="3">
        <f t="shared" ca="1" si="517"/>
        <v>0.38995000000000002</v>
      </c>
      <c r="BF3538" s="3">
        <f t="shared" ca="1" si="519"/>
        <v>-0.2794493539703507</v>
      </c>
      <c r="BG3538" s="9">
        <f t="shared" ca="1" si="520"/>
        <v>6</v>
      </c>
      <c r="BH3538" s="6">
        <f ca="1">IF(ISNUMBER('Descriptive Stats'!BF3538),'Descriptive Stats'!BF3538,#N/A)</f>
        <v>-0.2794493539703507</v>
      </c>
      <c r="BI3538" s="6">
        <f ca="1">IF(ISNUMBER('Descriptive Stats'!E3538),'Descriptive Stats'!E3538,#N/A)</f>
        <v>6</v>
      </c>
    </row>
    <row r="3539" spans="1:61" ht="14.4" x14ac:dyDescent="0.3">
      <c r="A3539" s="2">
        <f>ROW()</f>
        <v>3539</v>
      </c>
      <c r="C3539" s="8">
        <f t="shared" ca="1" si="521"/>
        <v>2</v>
      </c>
      <c r="D3539" s="8">
        <f t="shared" ca="1" si="522"/>
        <v>6</v>
      </c>
      <c r="E3539" s="50">
        <f t="shared" ca="1" si="516"/>
        <v>0</v>
      </c>
      <c r="F3539" s="2" t="str">
        <f t="shared" ca="1" si="523"/>
        <v/>
      </c>
      <c r="BD3539" s="49">
        <f t="shared" ca="1" si="518"/>
        <v>815.5</v>
      </c>
      <c r="BE3539" s="3">
        <f t="shared" ca="1" si="517"/>
        <v>8.1500000000000003E-2</v>
      </c>
      <c r="BF3539" s="3">
        <f t="shared" ca="1" si="519"/>
        <v>-1.3950525282585462</v>
      </c>
      <c r="BG3539" s="9">
        <f t="shared" ca="1" si="520"/>
        <v>0</v>
      </c>
      <c r="BH3539" s="6">
        <f ca="1">IF(ISNUMBER('Descriptive Stats'!BF3539),'Descriptive Stats'!BF3539,#N/A)</f>
        <v>-1.3950525282585462</v>
      </c>
      <c r="BI3539" s="6">
        <f ca="1">IF(ISNUMBER('Descriptive Stats'!E3539),'Descriptive Stats'!E3539,#N/A)</f>
        <v>0</v>
      </c>
    </row>
    <row r="3540" spans="1:61" ht="14.4" x14ac:dyDescent="0.3">
      <c r="A3540" s="2">
        <f>ROW()</f>
        <v>3540</v>
      </c>
      <c r="C3540" s="8">
        <f t="shared" ca="1" si="521"/>
        <v>11</v>
      </c>
      <c r="D3540" s="8">
        <f t="shared" ca="1" si="522"/>
        <v>0</v>
      </c>
      <c r="E3540" s="50">
        <f t="shared" ca="1" si="516"/>
        <v>1</v>
      </c>
      <c r="F3540" s="2" t="str">
        <f t="shared" ca="1" si="523"/>
        <v/>
      </c>
      <c r="BD3540" s="49">
        <f t="shared" ca="1" si="518"/>
        <v>1871</v>
      </c>
      <c r="BE3540" s="3">
        <f t="shared" ca="1" si="517"/>
        <v>0.18704999999999999</v>
      </c>
      <c r="BF3540" s="3">
        <f t="shared" ca="1" si="519"/>
        <v>-0.88881967520906158</v>
      </c>
      <c r="BG3540" s="9">
        <f t="shared" ca="1" si="520"/>
        <v>1</v>
      </c>
      <c r="BH3540" s="6">
        <f ca="1">IF(ISNUMBER('Descriptive Stats'!BF3540),'Descriptive Stats'!BF3540,#N/A)</f>
        <v>-0.88881967520906158</v>
      </c>
      <c r="BI3540" s="6">
        <f ca="1">IF(ISNUMBER('Descriptive Stats'!E3540),'Descriptive Stats'!E3540,#N/A)</f>
        <v>1</v>
      </c>
    </row>
    <row r="3541" spans="1:61" ht="14.4" x14ac:dyDescent="0.3">
      <c r="A3541" s="2">
        <f>ROW()</f>
        <v>3541</v>
      </c>
      <c r="C3541" s="8">
        <f t="shared" ca="1" si="521"/>
        <v>12</v>
      </c>
      <c r="D3541" s="8">
        <f t="shared" ca="1" si="522"/>
        <v>1</v>
      </c>
      <c r="E3541" s="50">
        <f t="shared" ca="1" si="516"/>
        <v>1</v>
      </c>
      <c r="F3541" s="2" t="str">
        <f t="shared" ca="1" si="523"/>
        <v/>
      </c>
      <c r="BD3541" s="49">
        <f t="shared" ca="1" si="518"/>
        <v>1871</v>
      </c>
      <c r="BE3541" s="3">
        <f t="shared" ca="1" si="517"/>
        <v>0.18704999999999999</v>
      </c>
      <c r="BF3541" s="3">
        <f t="shared" ca="1" si="519"/>
        <v>-0.88881967520906158</v>
      </c>
      <c r="BG3541" s="9">
        <f t="shared" ca="1" si="520"/>
        <v>1</v>
      </c>
      <c r="BH3541" s="6">
        <f ca="1">IF(ISNUMBER('Descriptive Stats'!BF3541),'Descriptive Stats'!BF3541,#N/A)</f>
        <v>-0.88881967520906158</v>
      </c>
      <c r="BI3541" s="6">
        <f ca="1">IF(ISNUMBER('Descriptive Stats'!E3541),'Descriptive Stats'!E3541,#N/A)</f>
        <v>1</v>
      </c>
    </row>
    <row r="3542" spans="1:61" ht="14.4" x14ac:dyDescent="0.3">
      <c r="A3542" s="2">
        <f>ROW()</f>
        <v>3542</v>
      </c>
      <c r="C3542" s="8">
        <f t="shared" ca="1" si="521"/>
        <v>8</v>
      </c>
      <c r="D3542" s="8">
        <f t="shared" ca="1" si="522"/>
        <v>1</v>
      </c>
      <c r="E3542" s="50">
        <f t="shared" ca="1" si="516"/>
        <v>2</v>
      </c>
      <c r="F3542" s="2" t="str">
        <f t="shared" ca="1" si="523"/>
        <v/>
      </c>
      <c r="BD3542" s="49">
        <f t="shared" ca="1" si="518"/>
        <v>2595</v>
      </c>
      <c r="BE3542" s="3">
        <f t="shared" ca="1" si="517"/>
        <v>0.25945000000000001</v>
      </c>
      <c r="BF3542" s="3">
        <f t="shared" ca="1" si="519"/>
        <v>-0.6450419512753276</v>
      </c>
      <c r="BG3542" s="9">
        <f t="shared" ca="1" si="520"/>
        <v>2</v>
      </c>
      <c r="BH3542" s="6">
        <f ca="1">IF(ISNUMBER('Descriptive Stats'!BF3542),'Descriptive Stats'!BF3542,#N/A)</f>
        <v>-0.6450419512753276</v>
      </c>
      <c r="BI3542" s="6">
        <f ca="1">IF(ISNUMBER('Descriptive Stats'!E3542),'Descriptive Stats'!E3542,#N/A)</f>
        <v>2</v>
      </c>
    </row>
    <row r="3543" spans="1:61" ht="14.4" x14ac:dyDescent="0.3">
      <c r="A3543" s="2">
        <f>ROW()</f>
        <v>3543</v>
      </c>
      <c r="C3543" s="8">
        <f t="shared" ca="1" si="521"/>
        <v>21</v>
      </c>
      <c r="D3543" s="8">
        <f t="shared" ca="1" si="522"/>
        <v>2</v>
      </c>
      <c r="E3543" s="50">
        <f t="shared" ca="1" si="516"/>
        <v>2</v>
      </c>
      <c r="F3543" s="2" t="str">
        <f t="shared" ca="1" si="523"/>
        <v/>
      </c>
      <c r="BD3543" s="49">
        <f t="shared" ca="1" si="518"/>
        <v>2595</v>
      </c>
      <c r="BE3543" s="3">
        <f t="shared" ca="1" si="517"/>
        <v>0.25945000000000001</v>
      </c>
      <c r="BF3543" s="3">
        <f t="shared" ca="1" si="519"/>
        <v>-0.6450419512753276</v>
      </c>
      <c r="BG3543" s="9">
        <f t="shared" ca="1" si="520"/>
        <v>2</v>
      </c>
      <c r="BH3543" s="6">
        <f ca="1">IF(ISNUMBER('Descriptive Stats'!BF3543),'Descriptive Stats'!BF3543,#N/A)</f>
        <v>-0.6450419512753276</v>
      </c>
      <c r="BI3543" s="6">
        <f ca="1">IF(ISNUMBER('Descriptive Stats'!E3543),'Descriptive Stats'!E3543,#N/A)</f>
        <v>2</v>
      </c>
    </row>
    <row r="3544" spans="1:61" ht="14.4" x14ac:dyDescent="0.3">
      <c r="A3544" s="2">
        <f>ROW()</f>
        <v>3544</v>
      </c>
      <c r="C3544" s="8">
        <f t="shared" ca="1" si="521"/>
        <v>3</v>
      </c>
      <c r="D3544" s="8">
        <f t="shared" ca="1" si="522"/>
        <v>2</v>
      </c>
      <c r="E3544" s="50">
        <f t="shared" ca="1" si="516"/>
        <v>0</v>
      </c>
      <c r="F3544" s="2" t="str">
        <f t="shared" ca="1" si="523"/>
        <v/>
      </c>
      <c r="BD3544" s="49">
        <f t="shared" ca="1" si="518"/>
        <v>815.5</v>
      </c>
      <c r="BE3544" s="3">
        <f t="shared" ca="1" si="517"/>
        <v>8.1500000000000003E-2</v>
      </c>
      <c r="BF3544" s="3">
        <f t="shared" ca="1" si="519"/>
        <v>-1.3950525282585462</v>
      </c>
      <c r="BG3544" s="9">
        <f t="shared" ca="1" si="520"/>
        <v>0</v>
      </c>
      <c r="BH3544" s="6">
        <f ca="1">IF(ISNUMBER('Descriptive Stats'!BF3544),'Descriptive Stats'!BF3544,#N/A)</f>
        <v>-1.3950525282585462</v>
      </c>
      <c r="BI3544" s="6">
        <f ca="1">IF(ISNUMBER('Descriptive Stats'!E3544),'Descriptive Stats'!E3544,#N/A)</f>
        <v>0</v>
      </c>
    </row>
    <row r="3545" spans="1:61" ht="14.4" x14ac:dyDescent="0.3">
      <c r="A3545" s="2">
        <f>ROW()</f>
        <v>3545</v>
      </c>
      <c r="C3545" s="8">
        <f t="shared" ca="1" si="521"/>
        <v>20</v>
      </c>
      <c r="D3545" s="8">
        <f t="shared" ca="1" si="522"/>
        <v>0</v>
      </c>
      <c r="E3545" s="50">
        <f t="shared" ca="1" si="516"/>
        <v>1</v>
      </c>
      <c r="F3545" s="2" t="str">
        <f t="shared" ca="1" si="523"/>
        <v/>
      </c>
      <c r="BD3545" s="49">
        <f t="shared" ca="1" si="518"/>
        <v>1871</v>
      </c>
      <c r="BE3545" s="3">
        <f t="shared" ca="1" si="517"/>
        <v>0.18704999999999999</v>
      </c>
      <c r="BF3545" s="3">
        <f t="shared" ca="1" si="519"/>
        <v>-0.88881967520906158</v>
      </c>
      <c r="BG3545" s="9">
        <f t="shared" ca="1" si="520"/>
        <v>1</v>
      </c>
      <c r="BH3545" s="6">
        <f ca="1">IF(ISNUMBER('Descriptive Stats'!BF3545),'Descriptive Stats'!BF3545,#N/A)</f>
        <v>-0.88881967520906158</v>
      </c>
      <c r="BI3545" s="6">
        <f ca="1">IF(ISNUMBER('Descriptive Stats'!E3545),'Descriptive Stats'!E3545,#N/A)</f>
        <v>1</v>
      </c>
    </row>
    <row r="3546" spans="1:61" ht="14.4" x14ac:dyDescent="0.3">
      <c r="A3546" s="2">
        <f>ROW()</f>
        <v>3546</v>
      </c>
      <c r="C3546" s="8">
        <f t="shared" ca="1" si="521"/>
        <v>12</v>
      </c>
      <c r="D3546" s="8">
        <f t="shared" ca="1" si="522"/>
        <v>1</v>
      </c>
      <c r="E3546" s="50">
        <f t="shared" ca="1" si="516"/>
        <v>0</v>
      </c>
      <c r="F3546" s="2" t="str">
        <f t="shared" ca="1" si="523"/>
        <v/>
      </c>
      <c r="BD3546" s="49">
        <f t="shared" ca="1" si="518"/>
        <v>815.5</v>
      </c>
      <c r="BE3546" s="3">
        <f t="shared" ca="1" si="517"/>
        <v>8.1500000000000003E-2</v>
      </c>
      <c r="BF3546" s="3">
        <f t="shared" ca="1" si="519"/>
        <v>-1.3950525282585462</v>
      </c>
      <c r="BG3546" s="9">
        <f t="shared" ca="1" si="520"/>
        <v>0</v>
      </c>
      <c r="BH3546" s="6">
        <f ca="1">IF(ISNUMBER('Descriptive Stats'!BF3546),'Descriptive Stats'!BF3546,#N/A)</f>
        <v>-1.3950525282585462</v>
      </c>
      <c r="BI3546" s="6">
        <f ca="1">IF(ISNUMBER('Descriptive Stats'!E3546),'Descriptive Stats'!E3546,#N/A)</f>
        <v>0</v>
      </c>
    </row>
    <row r="3547" spans="1:61" ht="14.4" x14ac:dyDescent="0.3">
      <c r="A3547" s="2">
        <f>ROW()</f>
        <v>3547</v>
      </c>
      <c r="C3547" s="8">
        <f t="shared" ca="1" si="521"/>
        <v>4</v>
      </c>
      <c r="D3547" s="8">
        <f t="shared" ca="1" si="522"/>
        <v>0</v>
      </c>
      <c r="E3547" s="50">
        <f t="shared" ca="1" si="516"/>
        <v>0</v>
      </c>
      <c r="F3547" s="2" t="str">
        <f t="shared" ca="1" si="523"/>
        <v/>
      </c>
      <c r="BD3547" s="49">
        <f t="shared" ca="1" si="518"/>
        <v>815.5</v>
      </c>
      <c r="BE3547" s="3">
        <f t="shared" ca="1" si="517"/>
        <v>8.1500000000000003E-2</v>
      </c>
      <c r="BF3547" s="3">
        <f t="shared" ca="1" si="519"/>
        <v>-1.3950525282585462</v>
      </c>
      <c r="BG3547" s="9">
        <f t="shared" ca="1" si="520"/>
        <v>0</v>
      </c>
      <c r="BH3547" s="6">
        <f ca="1">IF(ISNUMBER('Descriptive Stats'!BF3547),'Descriptive Stats'!BF3547,#N/A)</f>
        <v>-1.3950525282585462</v>
      </c>
      <c r="BI3547" s="6">
        <f ca="1">IF(ISNUMBER('Descriptive Stats'!E3547),'Descriptive Stats'!E3547,#N/A)</f>
        <v>0</v>
      </c>
    </row>
    <row r="3548" spans="1:61" ht="14.4" x14ac:dyDescent="0.3">
      <c r="A3548" s="2">
        <f>ROW()</f>
        <v>3548</v>
      </c>
      <c r="C3548" s="8">
        <f t="shared" ca="1" si="521"/>
        <v>22</v>
      </c>
      <c r="D3548" s="8">
        <f t="shared" ca="1" si="522"/>
        <v>0</v>
      </c>
      <c r="E3548" s="50">
        <f t="shared" ca="1" si="516"/>
        <v>3</v>
      </c>
      <c r="F3548" s="2" t="str">
        <f t="shared" ca="1" si="523"/>
        <v/>
      </c>
      <c r="BD3548" s="49">
        <f t="shared" ca="1" si="518"/>
        <v>3200</v>
      </c>
      <c r="BE3548" s="3">
        <f t="shared" ca="1" si="517"/>
        <v>0.31995000000000001</v>
      </c>
      <c r="BF3548" s="3">
        <f t="shared" ca="1" si="519"/>
        <v>-0.46783862043457014</v>
      </c>
      <c r="BG3548" s="9">
        <f t="shared" ca="1" si="520"/>
        <v>3</v>
      </c>
      <c r="BH3548" s="6">
        <f ca="1">IF(ISNUMBER('Descriptive Stats'!BF3548),'Descriptive Stats'!BF3548,#N/A)</f>
        <v>-0.46783862043457014</v>
      </c>
      <c r="BI3548" s="6">
        <f ca="1">IF(ISNUMBER('Descriptive Stats'!E3548),'Descriptive Stats'!E3548,#N/A)</f>
        <v>3</v>
      </c>
    </row>
    <row r="3549" spans="1:61" ht="14.4" x14ac:dyDescent="0.3">
      <c r="A3549" s="2">
        <f>ROW()</f>
        <v>3549</v>
      </c>
      <c r="C3549" s="8">
        <f t="shared" ca="1" si="521"/>
        <v>10</v>
      </c>
      <c r="D3549" s="8">
        <f t="shared" ca="1" si="522"/>
        <v>3</v>
      </c>
      <c r="E3549" s="50">
        <f t="shared" ca="1" si="516"/>
        <v>15</v>
      </c>
      <c r="F3549" s="2" t="str">
        <f t="shared" ca="1" si="523"/>
        <v/>
      </c>
      <c r="BD3549" s="49">
        <f t="shared" ca="1" si="518"/>
        <v>5051.5</v>
      </c>
      <c r="BE3549" s="3">
        <f t="shared" ca="1" si="517"/>
        <v>0.50509999999999999</v>
      </c>
      <c r="BF3549" s="3">
        <f t="shared" ca="1" si="519"/>
        <v>1.2784152420787677E-2</v>
      </c>
      <c r="BG3549" s="9">
        <f t="shared" ca="1" si="520"/>
        <v>15</v>
      </c>
      <c r="BH3549" s="6">
        <f ca="1">IF(ISNUMBER('Descriptive Stats'!BF3549),'Descriptive Stats'!BF3549,#N/A)</f>
        <v>1.2784152420787677E-2</v>
      </c>
      <c r="BI3549" s="6">
        <f ca="1">IF(ISNUMBER('Descriptive Stats'!E3549),'Descriptive Stats'!E3549,#N/A)</f>
        <v>15</v>
      </c>
    </row>
    <row r="3550" spans="1:61" ht="14.4" x14ac:dyDescent="0.3">
      <c r="A3550" s="2">
        <f>ROW()</f>
        <v>3550</v>
      </c>
      <c r="C3550" s="8">
        <f t="shared" ca="1" si="521"/>
        <v>24</v>
      </c>
      <c r="D3550" s="8">
        <f t="shared" ca="1" si="522"/>
        <v>15</v>
      </c>
      <c r="E3550" s="50">
        <f t="shared" ca="1" si="516"/>
        <v>7</v>
      </c>
      <c r="F3550" s="2" t="str">
        <f t="shared" ca="1" si="523"/>
        <v/>
      </c>
      <c r="BD3550" s="49">
        <f t="shared" ca="1" si="518"/>
        <v>4473.5</v>
      </c>
      <c r="BE3550" s="3">
        <f t="shared" ca="1" si="517"/>
        <v>0.44729999999999998</v>
      </c>
      <c r="BF3550" s="3">
        <f t="shared" ca="1" si="519"/>
        <v>-0.13248586824472414</v>
      </c>
      <c r="BG3550" s="9">
        <f t="shared" ca="1" si="520"/>
        <v>7</v>
      </c>
      <c r="BH3550" s="6">
        <f ca="1">IF(ISNUMBER('Descriptive Stats'!BF3550),'Descriptive Stats'!BF3550,#N/A)</f>
        <v>-0.13248586824472414</v>
      </c>
      <c r="BI3550" s="6">
        <f ca="1">IF(ISNUMBER('Descriptive Stats'!E3550),'Descriptive Stats'!E3550,#N/A)</f>
        <v>7</v>
      </c>
    </row>
    <row r="3551" spans="1:61" ht="14.4" x14ac:dyDescent="0.3">
      <c r="A3551" s="2">
        <f>ROW()</f>
        <v>3551</v>
      </c>
      <c r="C3551" s="8">
        <f t="shared" ca="1" si="521"/>
        <v>6</v>
      </c>
      <c r="D3551" s="8">
        <f t="shared" ca="1" si="522"/>
        <v>7</v>
      </c>
      <c r="E3551" s="50">
        <f t="shared" ca="1" si="516"/>
        <v>0</v>
      </c>
      <c r="F3551" s="2" t="str">
        <f t="shared" ca="1" si="523"/>
        <v/>
      </c>
      <c r="BD3551" s="49">
        <f t="shared" ca="1" si="518"/>
        <v>815.5</v>
      </c>
      <c r="BE3551" s="3">
        <f t="shared" ca="1" si="517"/>
        <v>8.1500000000000003E-2</v>
      </c>
      <c r="BF3551" s="3">
        <f t="shared" ca="1" si="519"/>
        <v>-1.3950525282585462</v>
      </c>
      <c r="BG3551" s="9">
        <f t="shared" ca="1" si="520"/>
        <v>0</v>
      </c>
      <c r="BH3551" s="6">
        <f ca="1">IF(ISNUMBER('Descriptive Stats'!BF3551),'Descriptive Stats'!BF3551,#N/A)</f>
        <v>-1.3950525282585462</v>
      </c>
      <c r="BI3551" s="6">
        <f ca="1">IF(ISNUMBER('Descriptive Stats'!E3551),'Descriptive Stats'!E3551,#N/A)</f>
        <v>0</v>
      </c>
    </row>
    <row r="3552" spans="1:61" ht="14.4" x14ac:dyDescent="0.3">
      <c r="A3552" s="2">
        <f>ROW()</f>
        <v>3552</v>
      </c>
      <c r="C3552" s="8">
        <f t="shared" ca="1" si="521"/>
        <v>18</v>
      </c>
      <c r="D3552" s="8">
        <f t="shared" ca="1" si="522"/>
        <v>0</v>
      </c>
      <c r="E3552" s="50">
        <f t="shared" ca="1" si="516"/>
        <v>0</v>
      </c>
      <c r="F3552" s="2" t="str">
        <f t="shared" ca="1" si="523"/>
        <v/>
      </c>
      <c r="BD3552" s="49">
        <f t="shared" ca="1" si="518"/>
        <v>815.5</v>
      </c>
      <c r="BE3552" s="3">
        <f t="shared" ca="1" si="517"/>
        <v>8.1500000000000003E-2</v>
      </c>
      <c r="BF3552" s="3">
        <f t="shared" ca="1" si="519"/>
        <v>-1.3950525282585462</v>
      </c>
      <c r="BG3552" s="9">
        <f t="shared" ca="1" si="520"/>
        <v>0</v>
      </c>
      <c r="BH3552" s="6">
        <f ca="1">IF(ISNUMBER('Descriptive Stats'!BF3552),'Descriptive Stats'!BF3552,#N/A)</f>
        <v>-1.3950525282585462</v>
      </c>
      <c r="BI3552" s="6">
        <f ca="1">IF(ISNUMBER('Descriptive Stats'!E3552),'Descriptive Stats'!E3552,#N/A)</f>
        <v>0</v>
      </c>
    </row>
    <row r="3553" spans="1:61" ht="14.4" x14ac:dyDescent="0.3">
      <c r="A3553" s="2">
        <f>ROW()</f>
        <v>3553</v>
      </c>
      <c r="C3553" s="8">
        <f t="shared" ca="1" si="521"/>
        <v>22</v>
      </c>
      <c r="D3553" s="8">
        <f t="shared" ca="1" si="522"/>
        <v>0</v>
      </c>
      <c r="E3553" s="50">
        <f t="shared" ca="1" si="516"/>
        <v>0</v>
      </c>
      <c r="F3553" s="2" t="str">
        <f t="shared" ca="1" si="523"/>
        <v/>
      </c>
      <c r="BD3553" s="49">
        <f t="shared" ca="1" si="518"/>
        <v>815.5</v>
      </c>
      <c r="BE3553" s="3">
        <f t="shared" ca="1" si="517"/>
        <v>8.1500000000000003E-2</v>
      </c>
      <c r="BF3553" s="3">
        <f t="shared" ca="1" si="519"/>
        <v>-1.3950525282585462</v>
      </c>
      <c r="BG3553" s="9">
        <f t="shared" ca="1" si="520"/>
        <v>0</v>
      </c>
      <c r="BH3553" s="6">
        <f ca="1">IF(ISNUMBER('Descriptive Stats'!BF3553),'Descriptive Stats'!BF3553,#N/A)</f>
        <v>-1.3950525282585462</v>
      </c>
      <c r="BI3553" s="6">
        <f ca="1">IF(ISNUMBER('Descriptive Stats'!E3553),'Descriptive Stats'!E3553,#N/A)</f>
        <v>0</v>
      </c>
    </row>
    <row r="3554" spans="1:61" ht="14.4" x14ac:dyDescent="0.3">
      <c r="A3554" s="2">
        <f>ROW()</f>
        <v>3554</v>
      </c>
      <c r="C3554" s="8">
        <f t="shared" ca="1" si="521"/>
        <v>22</v>
      </c>
      <c r="D3554" s="8">
        <f t="shared" ca="1" si="522"/>
        <v>0</v>
      </c>
      <c r="E3554" s="50">
        <f t="shared" ca="1" si="516"/>
        <v>0</v>
      </c>
      <c r="F3554" s="2" t="str">
        <f t="shared" ca="1" si="523"/>
        <v/>
      </c>
      <c r="BD3554" s="49">
        <f t="shared" ca="1" si="518"/>
        <v>815.5</v>
      </c>
      <c r="BE3554" s="3">
        <f t="shared" ca="1" si="517"/>
        <v>8.1500000000000003E-2</v>
      </c>
      <c r="BF3554" s="3">
        <f t="shared" ca="1" si="519"/>
        <v>-1.3950525282585462</v>
      </c>
      <c r="BG3554" s="9">
        <f t="shared" ca="1" si="520"/>
        <v>0</v>
      </c>
      <c r="BH3554" s="6">
        <f ca="1">IF(ISNUMBER('Descriptive Stats'!BF3554),'Descriptive Stats'!BF3554,#N/A)</f>
        <v>-1.3950525282585462</v>
      </c>
      <c r="BI3554" s="6">
        <f ca="1">IF(ISNUMBER('Descriptive Stats'!E3554),'Descriptive Stats'!E3554,#N/A)</f>
        <v>0</v>
      </c>
    </row>
    <row r="3555" spans="1:61" ht="14.4" x14ac:dyDescent="0.3">
      <c r="A3555" s="2">
        <f>ROW()</f>
        <v>3555</v>
      </c>
      <c r="C3555" s="8">
        <f t="shared" ca="1" si="521"/>
        <v>11</v>
      </c>
      <c r="D3555" s="8">
        <f t="shared" ca="1" si="522"/>
        <v>0</v>
      </c>
      <c r="E3555" s="50">
        <f t="shared" ca="1" si="516"/>
        <v>4</v>
      </c>
      <c r="F3555" s="2" t="str">
        <f t="shared" ca="1" si="523"/>
        <v/>
      </c>
      <c r="BD3555" s="49">
        <f t="shared" ca="1" si="518"/>
        <v>3442</v>
      </c>
      <c r="BE3555" s="3">
        <f t="shared" ca="1" si="517"/>
        <v>0.34415000000000001</v>
      </c>
      <c r="BF3555" s="3">
        <f t="shared" ca="1" si="519"/>
        <v>-0.40116316278173481</v>
      </c>
      <c r="BG3555" s="9">
        <f t="shared" ca="1" si="520"/>
        <v>4</v>
      </c>
      <c r="BH3555" s="6">
        <f ca="1">IF(ISNUMBER('Descriptive Stats'!BF3555),'Descriptive Stats'!BF3555,#N/A)</f>
        <v>-0.40116316278173481</v>
      </c>
      <c r="BI3555" s="6">
        <f ca="1">IF(ISNUMBER('Descriptive Stats'!E3555),'Descriptive Stats'!E3555,#N/A)</f>
        <v>4</v>
      </c>
    </row>
    <row r="3556" spans="1:61" ht="14.4" x14ac:dyDescent="0.3">
      <c r="A3556" s="2">
        <f>ROW()</f>
        <v>3556</v>
      </c>
      <c r="C3556" s="8">
        <f t="shared" ca="1" si="521"/>
        <v>13</v>
      </c>
      <c r="D3556" s="8">
        <f t="shared" ca="1" si="522"/>
        <v>4</v>
      </c>
      <c r="E3556" s="50">
        <f t="shared" ca="1" si="516"/>
        <v>0</v>
      </c>
      <c r="F3556" s="2" t="str">
        <f t="shared" ca="1" si="523"/>
        <v/>
      </c>
      <c r="BD3556" s="49">
        <f t="shared" ca="1" si="518"/>
        <v>815.5</v>
      </c>
      <c r="BE3556" s="3">
        <f t="shared" ca="1" si="517"/>
        <v>8.1500000000000003E-2</v>
      </c>
      <c r="BF3556" s="3">
        <f t="shared" ca="1" si="519"/>
        <v>-1.3950525282585462</v>
      </c>
      <c r="BG3556" s="9">
        <f t="shared" ca="1" si="520"/>
        <v>0</v>
      </c>
      <c r="BH3556" s="6">
        <f ca="1">IF(ISNUMBER('Descriptive Stats'!BF3556),'Descriptive Stats'!BF3556,#N/A)</f>
        <v>-1.3950525282585462</v>
      </c>
      <c r="BI3556" s="6">
        <f ca="1">IF(ISNUMBER('Descriptive Stats'!E3556),'Descriptive Stats'!E3556,#N/A)</f>
        <v>0</v>
      </c>
    </row>
    <row r="3557" spans="1:61" ht="14.4" x14ac:dyDescent="0.3">
      <c r="A3557" s="2">
        <f>ROW()</f>
        <v>3557</v>
      </c>
      <c r="C3557" s="8">
        <f t="shared" ca="1" si="521"/>
        <v>4</v>
      </c>
      <c r="D3557" s="8">
        <f t="shared" ca="1" si="522"/>
        <v>0</v>
      </c>
      <c r="E3557" s="50">
        <f t="shared" ca="1" si="516"/>
        <v>0</v>
      </c>
      <c r="F3557" s="2" t="str">
        <f t="shared" ca="1" si="523"/>
        <v/>
      </c>
      <c r="BD3557" s="49">
        <f t="shared" ca="1" si="518"/>
        <v>815.5</v>
      </c>
      <c r="BE3557" s="3">
        <f t="shared" ca="1" si="517"/>
        <v>8.1500000000000003E-2</v>
      </c>
      <c r="BF3557" s="3">
        <f t="shared" ca="1" si="519"/>
        <v>-1.3950525282585462</v>
      </c>
      <c r="BG3557" s="9">
        <f t="shared" ca="1" si="520"/>
        <v>0</v>
      </c>
      <c r="BH3557" s="6">
        <f ca="1">IF(ISNUMBER('Descriptive Stats'!BF3557),'Descriptive Stats'!BF3557,#N/A)</f>
        <v>-1.3950525282585462</v>
      </c>
      <c r="BI3557" s="6">
        <f ca="1">IF(ISNUMBER('Descriptive Stats'!E3557),'Descriptive Stats'!E3557,#N/A)</f>
        <v>0</v>
      </c>
    </row>
    <row r="3558" spans="1:61" ht="14.4" x14ac:dyDescent="0.3">
      <c r="A3558" s="2">
        <f>ROW()</f>
        <v>3558</v>
      </c>
      <c r="C3558" s="8">
        <f t="shared" ca="1" si="521"/>
        <v>11</v>
      </c>
      <c r="D3558" s="8">
        <f t="shared" ca="1" si="522"/>
        <v>0</v>
      </c>
      <c r="E3558" s="50">
        <f t="shared" ca="1" si="516"/>
        <v>2</v>
      </c>
      <c r="F3558" s="2" t="str">
        <f t="shared" ca="1" si="523"/>
        <v/>
      </c>
      <c r="BD3558" s="49">
        <f t="shared" ca="1" si="518"/>
        <v>2595</v>
      </c>
      <c r="BE3558" s="3">
        <f t="shared" ca="1" si="517"/>
        <v>0.25945000000000001</v>
      </c>
      <c r="BF3558" s="3">
        <f t="shared" ca="1" si="519"/>
        <v>-0.6450419512753276</v>
      </c>
      <c r="BG3558" s="9">
        <f t="shared" ca="1" si="520"/>
        <v>2</v>
      </c>
      <c r="BH3558" s="6">
        <f ca="1">IF(ISNUMBER('Descriptive Stats'!BF3558),'Descriptive Stats'!BF3558,#N/A)</f>
        <v>-0.6450419512753276</v>
      </c>
      <c r="BI3558" s="6">
        <f ca="1">IF(ISNUMBER('Descriptive Stats'!E3558),'Descriptive Stats'!E3558,#N/A)</f>
        <v>2</v>
      </c>
    </row>
    <row r="3559" spans="1:61" ht="14.4" x14ac:dyDescent="0.3">
      <c r="A3559" s="2">
        <f>ROW()</f>
        <v>3559</v>
      </c>
      <c r="C3559" s="8">
        <f t="shared" ca="1" si="521"/>
        <v>3</v>
      </c>
      <c r="D3559" s="8">
        <f t="shared" ca="1" si="522"/>
        <v>2</v>
      </c>
      <c r="E3559" s="50">
        <f t="shared" ca="1" si="516"/>
        <v>6</v>
      </c>
      <c r="F3559" s="2" t="str">
        <f t="shared" ca="1" si="523"/>
        <v/>
      </c>
      <c r="BD3559" s="49">
        <f t="shared" ca="1" si="518"/>
        <v>3900</v>
      </c>
      <c r="BE3559" s="3">
        <f t="shared" ca="1" si="517"/>
        <v>0.38995000000000002</v>
      </c>
      <c r="BF3559" s="3">
        <f t="shared" ca="1" si="519"/>
        <v>-0.2794493539703507</v>
      </c>
      <c r="BG3559" s="9">
        <f t="shared" ca="1" si="520"/>
        <v>6</v>
      </c>
      <c r="BH3559" s="6">
        <f ca="1">IF(ISNUMBER('Descriptive Stats'!BF3559),'Descriptive Stats'!BF3559,#N/A)</f>
        <v>-0.2794493539703507</v>
      </c>
      <c r="BI3559" s="6">
        <f ca="1">IF(ISNUMBER('Descriptive Stats'!E3559),'Descriptive Stats'!E3559,#N/A)</f>
        <v>6</v>
      </c>
    </row>
    <row r="3560" spans="1:61" ht="14.4" x14ac:dyDescent="0.3">
      <c r="A3560" s="2">
        <f>ROW()</f>
        <v>3560</v>
      </c>
      <c r="C3560" s="8">
        <f t="shared" ca="1" si="521"/>
        <v>2</v>
      </c>
      <c r="D3560" s="8">
        <f t="shared" ca="1" si="522"/>
        <v>6</v>
      </c>
      <c r="E3560" s="50">
        <f t="shared" ca="1" si="516"/>
        <v>0</v>
      </c>
      <c r="F3560" s="2" t="str">
        <f t="shared" ca="1" si="523"/>
        <v/>
      </c>
      <c r="BD3560" s="49">
        <f t="shared" ca="1" si="518"/>
        <v>815.5</v>
      </c>
      <c r="BE3560" s="3">
        <f t="shared" ca="1" si="517"/>
        <v>8.1500000000000003E-2</v>
      </c>
      <c r="BF3560" s="3">
        <f t="shared" ca="1" si="519"/>
        <v>-1.3950525282585462</v>
      </c>
      <c r="BG3560" s="9">
        <f t="shared" ca="1" si="520"/>
        <v>0</v>
      </c>
      <c r="BH3560" s="6">
        <f ca="1">IF(ISNUMBER('Descriptive Stats'!BF3560),'Descriptive Stats'!BF3560,#N/A)</f>
        <v>-1.3950525282585462</v>
      </c>
      <c r="BI3560" s="6">
        <f ca="1">IF(ISNUMBER('Descriptive Stats'!E3560),'Descriptive Stats'!E3560,#N/A)</f>
        <v>0</v>
      </c>
    </row>
    <row r="3561" spans="1:61" ht="14.4" x14ac:dyDescent="0.3">
      <c r="A3561" s="2">
        <f>ROW()</f>
        <v>3561</v>
      </c>
      <c r="C3561" s="8">
        <f t="shared" ca="1" si="521"/>
        <v>18</v>
      </c>
      <c r="D3561" s="8">
        <f t="shared" ca="1" si="522"/>
        <v>0</v>
      </c>
      <c r="E3561" s="50">
        <f t="shared" ca="1" si="516"/>
        <v>1</v>
      </c>
      <c r="F3561" s="2" t="str">
        <f t="shared" ca="1" si="523"/>
        <v/>
      </c>
      <c r="BD3561" s="49">
        <f t="shared" ca="1" si="518"/>
        <v>1871</v>
      </c>
      <c r="BE3561" s="3">
        <f t="shared" ca="1" si="517"/>
        <v>0.18704999999999999</v>
      </c>
      <c r="BF3561" s="3">
        <f t="shared" ca="1" si="519"/>
        <v>-0.88881967520906158</v>
      </c>
      <c r="BG3561" s="9">
        <f t="shared" ca="1" si="520"/>
        <v>1</v>
      </c>
      <c r="BH3561" s="6">
        <f ca="1">IF(ISNUMBER('Descriptive Stats'!BF3561),'Descriptive Stats'!BF3561,#N/A)</f>
        <v>-0.88881967520906158</v>
      </c>
      <c r="BI3561" s="6">
        <f ca="1">IF(ISNUMBER('Descriptive Stats'!E3561),'Descriptive Stats'!E3561,#N/A)</f>
        <v>1</v>
      </c>
    </row>
    <row r="3562" spans="1:61" ht="14.4" x14ac:dyDescent="0.3">
      <c r="A3562" s="2">
        <f>ROW()</f>
        <v>3562</v>
      </c>
      <c r="C3562" s="8">
        <f t="shared" ca="1" si="521"/>
        <v>12</v>
      </c>
      <c r="D3562" s="8">
        <f t="shared" ca="1" si="522"/>
        <v>1</v>
      </c>
      <c r="E3562" s="50">
        <f t="shared" ca="1" si="516"/>
        <v>7</v>
      </c>
      <c r="F3562" s="2" t="str">
        <f t="shared" ca="1" si="523"/>
        <v/>
      </c>
      <c r="BD3562" s="49">
        <f t="shared" ca="1" si="518"/>
        <v>4473.5</v>
      </c>
      <c r="BE3562" s="3">
        <f t="shared" ca="1" si="517"/>
        <v>0.44729999999999998</v>
      </c>
      <c r="BF3562" s="3">
        <f t="shared" ca="1" si="519"/>
        <v>-0.13248586824472414</v>
      </c>
      <c r="BG3562" s="9">
        <f t="shared" ca="1" si="520"/>
        <v>7</v>
      </c>
      <c r="BH3562" s="6">
        <f ca="1">IF(ISNUMBER('Descriptive Stats'!BF3562),'Descriptive Stats'!BF3562,#N/A)</f>
        <v>-0.13248586824472414</v>
      </c>
      <c r="BI3562" s="6">
        <f ca="1">IF(ISNUMBER('Descriptive Stats'!E3562),'Descriptive Stats'!E3562,#N/A)</f>
        <v>7</v>
      </c>
    </row>
    <row r="3563" spans="1:61" ht="14.4" x14ac:dyDescent="0.3">
      <c r="A3563" s="2">
        <f>ROW()</f>
        <v>3563</v>
      </c>
      <c r="C3563" s="8">
        <f t="shared" ca="1" si="521"/>
        <v>6</v>
      </c>
      <c r="D3563" s="8">
        <f t="shared" ca="1" si="522"/>
        <v>7</v>
      </c>
      <c r="E3563" s="50">
        <f t="shared" ca="1" si="516"/>
        <v>15</v>
      </c>
      <c r="F3563" s="2" t="str">
        <f t="shared" ca="1" si="523"/>
        <v/>
      </c>
      <c r="BD3563" s="49">
        <f t="shared" ca="1" si="518"/>
        <v>5051.5</v>
      </c>
      <c r="BE3563" s="3">
        <f t="shared" ca="1" si="517"/>
        <v>0.50509999999999999</v>
      </c>
      <c r="BF3563" s="3">
        <f t="shared" ca="1" si="519"/>
        <v>1.2784152420787677E-2</v>
      </c>
      <c r="BG3563" s="9">
        <f t="shared" ca="1" si="520"/>
        <v>15</v>
      </c>
      <c r="BH3563" s="6">
        <f ca="1">IF(ISNUMBER('Descriptive Stats'!BF3563),'Descriptive Stats'!BF3563,#N/A)</f>
        <v>1.2784152420787677E-2</v>
      </c>
      <c r="BI3563" s="6">
        <f ca="1">IF(ISNUMBER('Descriptive Stats'!E3563),'Descriptive Stats'!E3563,#N/A)</f>
        <v>15</v>
      </c>
    </row>
    <row r="3564" spans="1:61" ht="14.4" x14ac:dyDescent="0.3">
      <c r="A3564" s="2">
        <f>ROW()</f>
        <v>3564</v>
      </c>
      <c r="C3564" s="8">
        <f t="shared" ca="1" si="521"/>
        <v>24</v>
      </c>
      <c r="D3564" s="8">
        <f t="shared" ca="1" si="522"/>
        <v>15</v>
      </c>
      <c r="E3564" s="50">
        <f t="shared" ca="1" si="516"/>
        <v>2</v>
      </c>
      <c r="F3564" s="2" t="str">
        <f t="shared" ca="1" si="523"/>
        <v/>
      </c>
      <c r="BD3564" s="49">
        <f t="shared" ca="1" si="518"/>
        <v>2595</v>
      </c>
      <c r="BE3564" s="3">
        <f t="shared" ca="1" si="517"/>
        <v>0.25945000000000001</v>
      </c>
      <c r="BF3564" s="3">
        <f t="shared" ca="1" si="519"/>
        <v>-0.6450419512753276</v>
      </c>
      <c r="BG3564" s="9">
        <f t="shared" ca="1" si="520"/>
        <v>2</v>
      </c>
      <c r="BH3564" s="6">
        <f ca="1">IF(ISNUMBER('Descriptive Stats'!BF3564),'Descriptive Stats'!BF3564,#N/A)</f>
        <v>-0.6450419512753276</v>
      </c>
      <c r="BI3564" s="6">
        <f ca="1">IF(ISNUMBER('Descriptive Stats'!E3564),'Descriptive Stats'!E3564,#N/A)</f>
        <v>2</v>
      </c>
    </row>
    <row r="3565" spans="1:61" ht="14.4" x14ac:dyDescent="0.3">
      <c r="A3565" s="2">
        <f>ROW()</f>
        <v>3565</v>
      </c>
      <c r="C3565" s="8">
        <f t="shared" ca="1" si="521"/>
        <v>3</v>
      </c>
      <c r="D3565" s="8">
        <f t="shared" ca="1" si="522"/>
        <v>2</v>
      </c>
      <c r="E3565" s="50">
        <f t="shared" ca="1" si="516"/>
        <v>0</v>
      </c>
      <c r="F3565" s="2" t="str">
        <f t="shared" ca="1" si="523"/>
        <v/>
      </c>
      <c r="BD3565" s="49">
        <f t="shared" ca="1" si="518"/>
        <v>815.5</v>
      </c>
      <c r="BE3565" s="3">
        <f t="shared" ca="1" si="517"/>
        <v>8.1500000000000003E-2</v>
      </c>
      <c r="BF3565" s="3">
        <f t="shared" ca="1" si="519"/>
        <v>-1.3950525282585462</v>
      </c>
      <c r="BG3565" s="9">
        <f t="shared" ca="1" si="520"/>
        <v>0</v>
      </c>
      <c r="BH3565" s="6">
        <f ca="1">IF(ISNUMBER('Descriptive Stats'!BF3565),'Descriptive Stats'!BF3565,#N/A)</f>
        <v>-1.3950525282585462</v>
      </c>
      <c r="BI3565" s="6">
        <f ca="1">IF(ISNUMBER('Descriptive Stats'!E3565),'Descriptive Stats'!E3565,#N/A)</f>
        <v>0</v>
      </c>
    </row>
    <row r="3566" spans="1:61" ht="14.4" x14ac:dyDescent="0.3">
      <c r="A3566" s="2">
        <f>ROW()</f>
        <v>3566</v>
      </c>
      <c r="C3566" s="8">
        <f t="shared" ca="1" si="521"/>
        <v>14</v>
      </c>
      <c r="D3566" s="8">
        <f t="shared" ca="1" si="522"/>
        <v>0</v>
      </c>
      <c r="E3566" s="50">
        <f t="shared" ca="1" si="516"/>
        <v>0</v>
      </c>
      <c r="F3566" s="2" t="str">
        <f t="shared" ca="1" si="523"/>
        <v/>
      </c>
      <c r="BD3566" s="49">
        <f t="shared" ca="1" si="518"/>
        <v>815.5</v>
      </c>
      <c r="BE3566" s="3">
        <f t="shared" ca="1" si="517"/>
        <v>8.1500000000000003E-2</v>
      </c>
      <c r="BF3566" s="3">
        <f t="shared" ca="1" si="519"/>
        <v>-1.3950525282585462</v>
      </c>
      <c r="BG3566" s="9">
        <f t="shared" ca="1" si="520"/>
        <v>0</v>
      </c>
      <c r="BH3566" s="6">
        <f ca="1">IF(ISNUMBER('Descriptive Stats'!BF3566),'Descriptive Stats'!BF3566,#N/A)</f>
        <v>-1.3950525282585462</v>
      </c>
      <c r="BI3566" s="6">
        <f ca="1">IF(ISNUMBER('Descriptive Stats'!E3566),'Descriptive Stats'!E3566,#N/A)</f>
        <v>0</v>
      </c>
    </row>
    <row r="3567" spans="1:61" ht="14.4" x14ac:dyDescent="0.3">
      <c r="A3567" s="2">
        <f>ROW()</f>
        <v>3567</v>
      </c>
      <c r="C3567" s="8">
        <f t="shared" ca="1" si="521"/>
        <v>20</v>
      </c>
      <c r="D3567" s="8">
        <f t="shared" ca="1" si="522"/>
        <v>0</v>
      </c>
      <c r="E3567" s="50">
        <f t="shared" ca="1" si="516"/>
        <v>2</v>
      </c>
      <c r="F3567" s="2" t="str">
        <f t="shared" ca="1" si="523"/>
        <v/>
      </c>
      <c r="BD3567" s="49">
        <f t="shared" ca="1" si="518"/>
        <v>2595</v>
      </c>
      <c r="BE3567" s="3">
        <f t="shared" ca="1" si="517"/>
        <v>0.25945000000000001</v>
      </c>
      <c r="BF3567" s="3">
        <f t="shared" ca="1" si="519"/>
        <v>-0.6450419512753276</v>
      </c>
      <c r="BG3567" s="9">
        <f t="shared" ca="1" si="520"/>
        <v>2</v>
      </c>
      <c r="BH3567" s="6">
        <f ca="1">IF(ISNUMBER('Descriptive Stats'!BF3567),'Descriptive Stats'!BF3567,#N/A)</f>
        <v>-0.6450419512753276</v>
      </c>
      <c r="BI3567" s="6">
        <f ca="1">IF(ISNUMBER('Descriptive Stats'!E3567),'Descriptive Stats'!E3567,#N/A)</f>
        <v>2</v>
      </c>
    </row>
    <row r="3568" spans="1:61" ht="14.4" x14ac:dyDescent="0.3">
      <c r="A3568" s="2">
        <f>ROW()</f>
        <v>3568</v>
      </c>
      <c r="C3568" s="8">
        <f t="shared" ca="1" si="521"/>
        <v>9</v>
      </c>
      <c r="D3568" s="8">
        <f t="shared" ca="1" si="522"/>
        <v>2</v>
      </c>
      <c r="E3568" s="50">
        <f t="shared" ca="1" si="516"/>
        <v>0</v>
      </c>
      <c r="F3568" s="2" t="str">
        <f t="shared" ca="1" si="523"/>
        <v/>
      </c>
      <c r="BD3568" s="49">
        <f t="shared" ca="1" si="518"/>
        <v>815.5</v>
      </c>
      <c r="BE3568" s="3">
        <f t="shared" ca="1" si="517"/>
        <v>8.1500000000000003E-2</v>
      </c>
      <c r="BF3568" s="3">
        <f t="shared" ca="1" si="519"/>
        <v>-1.3950525282585462</v>
      </c>
      <c r="BG3568" s="9">
        <f t="shared" ca="1" si="520"/>
        <v>0</v>
      </c>
      <c r="BH3568" s="6">
        <f ca="1">IF(ISNUMBER('Descriptive Stats'!BF3568),'Descriptive Stats'!BF3568,#N/A)</f>
        <v>-1.3950525282585462</v>
      </c>
      <c r="BI3568" s="6">
        <f ca="1">IF(ISNUMBER('Descriptive Stats'!E3568),'Descriptive Stats'!E3568,#N/A)</f>
        <v>0</v>
      </c>
    </row>
    <row r="3569" spans="1:61" ht="14.4" x14ac:dyDescent="0.3">
      <c r="A3569" s="2">
        <f>ROW()</f>
        <v>3569</v>
      </c>
      <c r="C3569" s="8">
        <f t="shared" ca="1" si="521"/>
        <v>20</v>
      </c>
      <c r="D3569" s="8">
        <f t="shared" ca="1" si="522"/>
        <v>0</v>
      </c>
      <c r="E3569" s="50">
        <f t="shared" ca="1" si="516"/>
        <v>6</v>
      </c>
      <c r="F3569" s="2" t="str">
        <f t="shared" ca="1" si="523"/>
        <v/>
      </c>
      <c r="BD3569" s="49">
        <f t="shared" ca="1" si="518"/>
        <v>3900</v>
      </c>
      <c r="BE3569" s="3">
        <f t="shared" ca="1" si="517"/>
        <v>0.38995000000000002</v>
      </c>
      <c r="BF3569" s="3">
        <f t="shared" ca="1" si="519"/>
        <v>-0.2794493539703507</v>
      </c>
      <c r="BG3569" s="9">
        <f t="shared" ca="1" si="520"/>
        <v>6</v>
      </c>
      <c r="BH3569" s="6">
        <f ca="1">IF(ISNUMBER('Descriptive Stats'!BF3569),'Descriptive Stats'!BF3569,#N/A)</f>
        <v>-0.2794493539703507</v>
      </c>
      <c r="BI3569" s="6">
        <f ca="1">IF(ISNUMBER('Descriptive Stats'!E3569),'Descriptive Stats'!E3569,#N/A)</f>
        <v>6</v>
      </c>
    </row>
    <row r="3570" spans="1:61" ht="14.4" x14ac:dyDescent="0.3">
      <c r="A3570" s="2">
        <f>ROW()</f>
        <v>3570</v>
      </c>
      <c r="C3570" s="8">
        <f t="shared" ca="1" si="521"/>
        <v>16</v>
      </c>
      <c r="D3570" s="8">
        <f t="shared" ca="1" si="522"/>
        <v>6</v>
      </c>
      <c r="E3570" s="50">
        <f t="shared" ca="1" si="516"/>
        <v>19</v>
      </c>
      <c r="F3570" s="2" t="str">
        <f t="shared" ca="1" si="523"/>
        <v>X</v>
      </c>
      <c r="BD3570" s="49">
        <f t="shared" ca="1" si="518"/>
        <v>5294</v>
      </c>
      <c r="BE3570" s="3">
        <f t="shared" ca="1" si="517"/>
        <v>0.52934999999999999</v>
      </c>
      <c r="BF3570" s="3">
        <f t="shared" ca="1" si="519"/>
        <v>7.3636031452008061E-2</v>
      </c>
      <c r="BG3570" s="9">
        <f t="shared" ca="1" si="520"/>
        <v>19</v>
      </c>
      <c r="BH3570" s="6">
        <f ca="1">IF(ISNUMBER('Descriptive Stats'!BF3570),'Descriptive Stats'!BF3570,#N/A)</f>
        <v>7.3636031452008061E-2</v>
      </c>
      <c r="BI3570" s="6">
        <f ca="1">IF(ISNUMBER('Descriptive Stats'!E3570),'Descriptive Stats'!E3570,#N/A)</f>
        <v>19</v>
      </c>
    </row>
    <row r="3571" spans="1:61" ht="14.4" x14ac:dyDescent="0.3">
      <c r="A3571" s="2">
        <f>ROW()</f>
        <v>3571</v>
      </c>
      <c r="C3571" s="8">
        <f t="shared" ca="1" si="521"/>
        <v>7</v>
      </c>
      <c r="D3571" s="8">
        <f t="shared" ca="1" si="522"/>
        <v>19</v>
      </c>
      <c r="E3571" s="50">
        <f t="shared" ca="1" si="516"/>
        <v>0</v>
      </c>
      <c r="F3571" s="2" t="str">
        <f t="shared" ca="1" si="523"/>
        <v/>
      </c>
      <c r="BD3571" s="49">
        <f t="shared" ca="1" si="518"/>
        <v>815.5</v>
      </c>
      <c r="BE3571" s="3">
        <f t="shared" ca="1" si="517"/>
        <v>8.1500000000000003E-2</v>
      </c>
      <c r="BF3571" s="3">
        <f t="shared" ca="1" si="519"/>
        <v>-1.3950525282585462</v>
      </c>
      <c r="BG3571" s="9">
        <f t="shared" ca="1" si="520"/>
        <v>0</v>
      </c>
      <c r="BH3571" s="6">
        <f ca="1">IF(ISNUMBER('Descriptive Stats'!BF3571),'Descriptive Stats'!BF3571,#N/A)</f>
        <v>-1.3950525282585462</v>
      </c>
      <c r="BI3571" s="6">
        <f ca="1">IF(ISNUMBER('Descriptive Stats'!E3571),'Descriptive Stats'!E3571,#N/A)</f>
        <v>0</v>
      </c>
    </row>
    <row r="3572" spans="1:61" ht="14.4" x14ac:dyDescent="0.3">
      <c r="A3572" s="2">
        <f>ROW()</f>
        <v>3572</v>
      </c>
      <c r="C3572" s="8">
        <f t="shared" ca="1" si="521"/>
        <v>18</v>
      </c>
      <c r="D3572" s="8">
        <f t="shared" ca="1" si="522"/>
        <v>0</v>
      </c>
      <c r="E3572" s="50">
        <f t="shared" ca="1" si="516"/>
        <v>2</v>
      </c>
      <c r="F3572" s="2" t="str">
        <f t="shared" ca="1" si="523"/>
        <v/>
      </c>
      <c r="BD3572" s="49">
        <f t="shared" ca="1" si="518"/>
        <v>2595</v>
      </c>
      <c r="BE3572" s="3">
        <f t="shared" ca="1" si="517"/>
        <v>0.25945000000000001</v>
      </c>
      <c r="BF3572" s="3">
        <f t="shared" ca="1" si="519"/>
        <v>-0.6450419512753276</v>
      </c>
      <c r="BG3572" s="9">
        <f t="shared" ca="1" si="520"/>
        <v>2</v>
      </c>
      <c r="BH3572" s="6">
        <f ca="1">IF(ISNUMBER('Descriptive Stats'!BF3572),'Descriptive Stats'!BF3572,#N/A)</f>
        <v>-0.6450419512753276</v>
      </c>
      <c r="BI3572" s="6">
        <f ca="1">IF(ISNUMBER('Descriptive Stats'!E3572),'Descriptive Stats'!E3572,#N/A)</f>
        <v>2</v>
      </c>
    </row>
    <row r="3573" spans="1:61" ht="14.4" x14ac:dyDescent="0.3">
      <c r="A3573" s="2">
        <f>ROW()</f>
        <v>3573</v>
      </c>
      <c r="C3573" s="8">
        <f t="shared" ca="1" si="521"/>
        <v>3</v>
      </c>
      <c r="D3573" s="8">
        <f t="shared" ca="1" si="522"/>
        <v>2</v>
      </c>
      <c r="E3573" s="50">
        <f t="shared" ca="1" si="516"/>
        <v>1</v>
      </c>
      <c r="F3573" s="2" t="str">
        <f t="shared" ca="1" si="523"/>
        <v/>
      </c>
      <c r="BD3573" s="49">
        <f t="shared" ca="1" si="518"/>
        <v>1871</v>
      </c>
      <c r="BE3573" s="3">
        <f t="shared" ca="1" si="517"/>
        <v>0.18704999999999999</v>
      </c>
      <c r="BF3573" s="3">
        <f t="shared" ca="1" si="519"/>
        <v>-0.88881967520906158</v>
      </c>
      <c r="BG3573" s="9">
        <f t="shared" ca="1" si="520"/>
        <v>1</v>
      </c>
      <c r="BH3573" s="6">
        <f ca="1">IF(ISNUMBER('Descriptive Stats'!BF3573),'Descriptive Stats'!BF3573,#N/A)</f>
        <v>-0.88881967520906158</v>
      </c>
      <c r="BI3573" s="6">
        <f ca="1">IF(ISNUMBER('Descriptive Stats'!E3573),'Descriptive Stats'!E3573,#N/A)</f>
        <v>1</v>
      </c>
    </row>
    <row r="3574" spans="1:61" ht="14.4" x14ac:dyDescent="0.3">
      <c r="A3574" s="2">
        <f>ROW()</f>
        <v>3574</v>
      </c>
      <c r="C3574" s="8">
        <f t="shared" ca="1" si="521"/>
        <v>12</v>
      </c>
      <c r="D3574" s="8">
        <f t="shared" ca="1" si="522"/>
        <v>1</v>
      </c>
      <c r="E3574" s="50">
        <f t="shared" ca="1" si="516"/>
        <v>2</v>
      </c>
      <c r="F3574" s="2" t="str">
        <f t="shared" ca="1" si="523"/>
        <v/>
      </c>
      <c r="BD3574" s="49">
        <f t="shared" ca="1" si="518"/>
        <v>2595</v>
      </c>
      <c r="BE3574" s="3">
        <f t="shared" ca="1" si="517"/>
        <v>0.25945000000000001</v>
      </c>
      <c r="BF3574" s="3">
        <f t="shared" ca="1" si="519"/>
        <v>-0.6450419512753276</v>
      </c>
      <c r="BG3574" s="9">
        <f t="shared" ca="1" si="520"/>
        <v>2</v>
      </c>
      <c r="BH3574" s="6">
        <f ca="1">IF(ISNUMBER('Descriptive Stats'!BF3574),'Descriptive Stats'!BF3574,#N/A)</f>
        <v>-0.6450419512753276</v>
      </c>
      <c r="BI3574" s="6">
        <f ca="1">IF(ISNUMBER('Descriptive Stats'!E3574),'Descriptive Stats'!E3574,#N/A)</f>
        <v>2</v>
      </c>
    </row>
    <row r="3575" spans="1:61" ht="14.4" x14ac:dyDescent="0.3">
      <c r="A3575" s="2">
        <f>ROW()</f>
        <v>3575</v>
      </c>
      <c r="C3575" s="8">
        <f t="shared" ca="1" si="521"/>
        <v>9</v>
      </c>
      <c r="D3575" s="8">
        <f t="shared" ca="1" si="522"/>
        <v>2</v>
      </c>
      <c r="E3575" s="50">
        <f t="shared" ca="1" si="516"/>
        <v>2</v>
      </c>
      <c r="F3575" s="2" t="str">
        <f t="shared" ca="1" si="523"/>
        <v/>
      </c>
      <c r="BD3575" s="49">
        <f t="shared" ca="1" si="518"/>
        <v>2595</v>
      </c>
      <c r="BE3575" s="3">
        <f t="shared" ca="1" si="517"/>
        <v>0.25945000000000001</v>
      </c>
      <c r="BF3575" s="3">
        <f t="shared" ca="1" si="519"/>
        <v>-0.6450419512753276</v>
      </c>
      <c r="BG3575" s="9">
        <f t="shared" ca="1" si="520"/>
        <v>2</v>
      </c>
      <c r="BH3575" s="6">
        <f ca="1">IF(ISNUMBER('Descriptive Stats'!BF3575),'Descriptive Stats'!BF3575,#N/A)</f>
        <v>-0.6450419512753276</v>
      </c>
      <c r="BI3575" s="6">
        <f ca="1">IF(ISNUMBER('Descriptive Stats'!E3575),'Descriptive Stats'!E3575,#N/A)</f>
        <v>2</v>
      </c>
    </row>
    <row r="3576" spans="1:61" ht="14.4" x14ac:dyDescent="0.3">
      <c r="A3576" s="2">
        <f>ROW()</f>
        <v>3576</v>
      </c>
      <c r="C3576" s="8">
        <f t="shared" ca="1" si="521"/>
        <v>9</v>
      </c>
      <c r="D3576" s="8">
        <f t="shared" ca="1" si="522"/>
        <v>2</v>
      </c>
      <c r="E3576" s="50">
        <f t="shared" ca="1" si="516"/>
        <v>3</v>
      </c>
      <c r="F3576" s="2" t="str">
        <f t="shared" ca="1" si="523"/>
        <v/>
      </c>
      <c r="BD3576" s="49">
        <f t="shared" ca="1" si="518"/>
        <v>3200</v>
      </c>
      <c r="BE3576" s="3">
        <f t="shared" ca="1" si="517"/>
        <v>0.31995000000000001</v>
      </c>
      <c r="BF3576" s="3">
        <f t="shared" ca="1" si="519"/>
        <v>-0.46783862043457014</v>
      </c>
      <c r="BG3576" s="9">
        <f t="shared" ca="1" si="520"/>
        <v>3</v>
      </c>
      <c r="BH3576" s="6">
        <f ca="1">IF(ISNUMBER('Descriptive Stats'!BF3576),'Descriptive Stats'!BF3576,#N/A)</f>
        <v>-0.46783862043457014</v>
      </c>
      <c r="BI3576" s="6">
        <f ca="1">IF(ISNUMBER('Descriptive Stats'!E3576),'Descriptive Stats'!E3576,#N/A)</f>
        <v>3</v>
      </c>
    </row>
    <row r="3577" spans="1:61" ht="14.4" x14ac:dyDescent="0.3">
      <c r="A3577" s="2">
        <f>ROW()</f>
        <v>3577</v>
      </c>
      <c r="C3577" s="8">
        <f t="shared" ca="1" si="521"/>
        <v>10</v>
      </c>
      <c r="D3577" s="8">
        <f t="shared" ca="1" si="522"/>
        <v>3</v>
      </c>
      <c r="E3577" s="50">
        <f t="shared" ca="1" si="516"/>
        <v>19</v>
      </c>
      <c r="F3577" s="2" t="str">
        <f t="shared" ca="1" si="523"/>
        <v>X</v>
      </c>
      <c r="BD3577" s="49">
        <f t="shared" ca="1" si="518"/>
        <v>5294</v>
      </c>
      <c r="BE3577" s="3">
        <f t="shared" ca="1" si="517"/>
        <v>0.52934999999999999</v>
      </c>
      <c r="BF3577" s="3">
        <f t="shared" ca="1" si="519"/>
        <v>7.3636031452008061E-2</v>
      </c>
      <c r="BG3577" s="9">
        <f t="shared" ca="1" si="520"/>
        <v>19</v>
      </c>
      <c r="BH3577" s="6">
        <f ca="1">IF(ISNUMBER('Descriptive Stats'!BF3577),'Descriptive Stats'!BF3577,#N/A)</f>
        <v>7.3636031452008061E-2</v>
      </c>
      <c r="BI3577" s="6">
        <f ca="1">IF(ISNUMBER('Descriptive Stats'!E3577),'Descriptive Stats'!E3577,#N/A)</f>
        <v>19</v>
      </c>
    </row>
    <row r="3578" spans="1:61" ht="14.4" x14ac:dyDescent="0.3">
      <c r="A3578" s="2">
        <f>ROW()</f>
        <v>3578</v>
      </c>
      <c r="C3578" s="8">
        <f t="shared" ca="1" si="521"/>
        <v>7</v>
      </c>
      <c r="D3578" s="8">
        <f t="shared" ca="1" si="522"/>
        <v>19</v>
      </c>
      <c r="E3578" s="50">
        <f t="shared" ca="1" si="516"/>
        <v>15</v>
      </c>
      <c r="F3578" s="2" t="str">
        <f t="shared" ca="1" si="523"/>
        <v/>
      </c>
      <c r="BD3578" s="49">
        <f t="shared" ca="1" si="518"/>
        <v>5051.5</v>
      </c>
      <c r="BE3578" s="3">
        <f t="shared" ca="1" si="517"/>
        <v>0.50509999999999999</v>
      </c>
      <c r="BF3578" s="3">
        <f t="shared" ca="1" si="519"/>
        <v>1.2784152420787677E-2</v>
      </c>
      <c r="BG3578" s="9">
        <f t="shared" ca="1" si="520"/>
        <v>15</v>
      </c>
      <c r="BH3578" s="6">
        <f ca="1">IF(ISNUMBER('Descriptive Stats'!BF3578),'Descriptive Stats'!BF3578,#N/A)</f>
        <v>1.2784152420787677E-2</v>
      </c>
      <c r="BI3578" s="6">
        <f ca="1">IF(ISNUMBER('Descriptive Stats'!E3578),'Descriptive Stats'!E3578,#N/A)</f>
        <v>15</v>
      </c>
    </row>
    <row r="3579" spans="1:61" ht="14.4" x14ac:dyDescent="0.3">
      <c r="A3579" s="2">
        <f>ROW()</f>
        <v>3579</v>
      </c>
      <c r="C3579" s="8">
        <f t="shared" ca="1" si="521"/>
        <v>24</v>
      </c>
      <c r="D3579" s="8">
        <f t="shared" ca="1" si="522"/>
        <v>15</v>
      </c>
      <c r="E3579" s="50">
        <f t="shared" ca="1" si="516"/>
        <v>9</v>
      </c>
      <c r="F3579" s="2" t="str">
        <f t="shared" ca="1" si="523"/>
        <v/>
      </c>
      <c r="BD3579" s="49">
        <f t="shared" ca="1" si="518"/>
        <v>4819</v>
      </c>
      <c r="BE3579" s="3">
        <f t="shared" ca="1" si="517"/>
        <v>0.48185</v>
      </c>
      <c r="BF3579" s="3">
        <f t="shared" ca="1" si="519"/>
        <v>-4.5511009098988427E-2</v>
      </c>
      <c r="BG3579" s="9">
        <f t="shared" ca="1" si="520"/>
        <v>9</v>
      </c>
      <c r="BH3579" s="6">
        <f ca="1">IF(ISNUMBER('Descriptive Stats'!BF3579),'Descriptive Stats'!BF3579,#N/A)</f>
        <v>-4.5511009098988427E-2</v>
      </c>
      <c r="BI3579" s="6">
        <f ca="1">IF(ISNUMBER('Descriptive Stats'!E3579),'Descriptive Stats'!E3579,#N/A)</f>
        <v>9</v>
      </c>
    </row>
    <row r="3580" spans="1:61" ht="14.4" x14ac:dyDescent="0.3">
      <c r="A3580" s="2">
        <f>ROW()</f>
        <v>3580</v>
      </c>
      <c r="C3580" s="8">
        <f t="shared" ca="1" si="521"/>
        <v>23</v>
      </c>
      <c r="D3580" s="8">
        <f t="shared" ca="1" si="522"/>
        <v>9</v>
      </c>
      <c r="E3580" s="50">
        <f t="shared" ca="1" si="516"/>
        <v>6</v>
      </c>
      <c r="F3580" s="2" t="str">
        <f t="shared" ca="1" si="523"/>
        <v/>
      </c>
      <c r="BD3580" s="49">
        <f t="shared" ca="1" si="518"/>
        <v>3900</v>
      </c>
      <c r="BE3580" s="3">
        <f t="shared" ca="1" si="517"/>
        <v>0.38995000000000002</v>
      </c>
      <c r="BF3580" s="3">
        <f t="shared" ca="1" si="519"/>
        <v>-0.2794493539703507</v>
      </c>
      <c r="BG3580" s="9">
        <f t="shared" ca="1" si="520"/>
        <v>6</v>
      </c>
      <c r="BH3580" s="6">
        <f ca="1">IF(ISNUMBER('Descriptive Stats'!BF3580),'Descriptive Stats'!BF3580,#N/A)</f>
        <v>-0.2794493539703507</v>
      </c>
      <c r="BI3580" s="6">
        <f ca="1">IF(ISNUMBER('Descriptive Stats'!E3580),'Descriptive Stats'!E3580,#N/A)</f>
        <v>6</v>
      </c>
    </row>
    <row r="3581" spans="1:61" ht="14.4" x14ac:dyDescent="0.3">
      <c r="A3581" s="2">
        <f>ROW()</f>
        <v>3581</v>
      </c>
      <c r="C3581" s="8">
        <f t="shared" ca="1" si="521"/>
        <v>16</v>
      </c>
      <c r="D3581" s="8">
        <f t="shared" ca="1" si="522"/>
        <v>6</v>
      </c>
      <c r="E3581" s="50">
        <f t="shared" ca="1" si="516"/>
        <v>0</v>
      </c>
      <c r="F3581" s="2" t="str">
        <f t="shared" ca="1" si="523"/>
        <v/>
      </c>
      <c r="BD3581" s="49">
        <f t="shared" ca="1" si="518"/>
        <v>815.5</v>
      </c>
      <c r="BE3581" s="3">
        <f t="shared" ca="1" si="517"/>
        <v>8.1500000000000003E-2</v>
      </c>
      <c r="BF3581" s="3">
        <f t="shared" ca="1" si="519"/>
        <v>-1.3950525282585462</v>
      </c>
      <c r="BG3581" s="9">
        <f t="shared" ca="1" si="520"/>
        <v>0</v>
      </c>
      <c r="BH3581" s="6">
        <f ca="1">IF(ISNUMBER('Descriptive Stats'!BF3581),'Descriptive Stats'!BF3581,#N/A)</f>
        <v>-1.3950525282585462</v>
      </c>
      <c r="BI3581" s="6">
        <f ca="1">IF(ISNUMBER('Descriptive Stats'!E3581),'Descriptive Stats'!E3581,#N/A)</f>
        <v>0</v>
      </c>
    </row>
    <row r="3582" spans="1:61" ht="14.4" x14ac:dyDescent="0.3">
      <c r="A3582" s="2">
        <f>ROW()</f>
        <v>3582</v>
      </c>
      <c r="C3582" s="8">
        <f t="shared" ca="1" si="521"/>
        <v>11</v>
      </c>
      <c r="D3582" s="8">
        <f t="shared" ca="1" si="522"/>
        <v>0</v>
      </c>
      <c r="E3582" s="50">
        <f t="shared" ca="1" si="516"/>
        <v>2</v>
      </c>
      <c r="F3582" s="2" t="str">
        <f t="shared" ca="1" si="523"/>
        <v/>
      </c>
      <c r="BD3582" s="49">
        <f t="shared" ca="1" si="518"/>
        <v>2595</v>
      </c>
      <c r="BE3582" s="3">
        <f t="shared" ca="1" si="517"/>
        <v>0.25945000000000001</v>
      </c>
      <c r="BF3582" s="3">
        <f t="shared" ca="1" si="519"/>
        <v>-0.6450419512753276</v>
      </c>
      <c r="BG3582" s="9">
        <f t="shared" ca="1" si="520"/>
        <v>2</v>
      </c>
      <c r="BH3582" s="6">
        <f ca="1">IF(ISNUMBER('Descriptive Stats'!BF3582),'Descriptive Stats'!BF3582,#N/A)</f>
        <v>-0.6450419512753276</v>
      </c>
      <c r="BI3582" s="6">
        <f ca="1">IF(ISNUMBER('Descriptive Stats'!E3582),'Descriptive Stats'!E3582,#N/A)</f>
        <v>2</v>
      </c>
    </row>
    <row r="3583" spans="1:61" ht="14.4" x14ac:dyDescent="0.3">
      <c r="A3583" s="2">
        <f>ROW()</f>
        <v>3583</v>
      </c>
      <c r="C3583" s="8">
        <f t="shared" ca="1" si="521"/>
        <v>17</v>
      </c>
      <c r="D3583" s="8">
        <f t="shared" ca="1" si="522"/>
        <v>2</v>
      </c>
      <c r="E3583" s="50">
        <f t="shared" ca="1" si="516"/>
        <v>1</v>
      </c>
      <c r="F3583" s="2" t="str">
        <f t="shared" ca="1" si="523"/>
        <v/>
      </c>
      <c r="BD3583" s="49">
        <f t="shared" ca="1" si="518"/>
        <v>1871</v>
      </c>
      <c r="BE3583" s="3">
        <f t="shared" ca="1" si="517"/>
        <v>0.18704999999999999</v>
      </c>
      <c r="BF3583" s="3">
        <f t="shared" ca="1" si="519"/>
        <v>-0.88881967520906158</v>
      </c>
      <c r="BG3583" s="9">
        <f t="shared" ca="1" si="520"/>
        <v>1</v>
      </c>
      <c r="BH3583" s="6">
        <f ca="1">IF(ISNUMBER('Descriptive Stats'!BF3583),'Descriptive Stats'!BF3583,#N/A)</f>
        <v>-0.88881967520906158</v>
      </c>
      <c r="BI3583" s="6">
        <f ca="1">IF(ISNUMBER('Descriptive Stats'!E3583),'Descriptive Stats'!E3583,#N/A)</f>
        <v>1</v>
      </c>
    </row>
    <row r="3584" spans="1:61" ht="14.4" x14ac:dyDescent="0.3">
      <c r="A3584" s="2">
        <f>ROW()</f>
        <v>3584</v>
      </c>
      <c r="C3584" s="8">
        <f t="shared" ca="1" si="521"/>
        <v>8</v>
      </c>
      <c r="D3584" s="8">
        <f t="shared" ca="1" si="522"/>
        <v>1</v>
      </c>
      <c r="E3584" s="50">
        <f t="shared" ca="1" si="516"/>
        <v>15</v>
      </c>
      <c r="F3584" s="2" t="str">
        <f t="shared" ca="1" si="523"/>
        <v/>
      </c>
      <c r="BD3584" s="49">
        <f t="shared" ca="1" si="518"/>
        <v>5051.5</v>
      </c>
      <c r="BE3584" s="3">
        <f t="shared" ca="1" si="517"/>
        <v>0.50509999999999999</v>
      </c>
      <c r="BF3584" s="3">
        <f t="shared" ca="1" si="519"/>
        <v>1.2784152420787677E-2</v>
      </c>
      <c r="BG3584" s="9">
        <f t="shared" ca="1" si="520"/>
        <v>15</v>
      </c>
      <c r="BH3584" s="6">
        <f ca="1">IF(ISNUMBER('Descriptive Stats'!BF3584),'Descriptive Stats'!BF3584,#N/A)</f>
        <v>1.2784152420787677E-2</v>
      </c>
      <c r="BI3584" s="6">
        <f ca="1">IF(ISNUMBER('Descriptive Stats'!E3584),'Descriptive Stats'!E3584,#N/A)</f>
        <v>15</v>
      </c>
    </row>
    <row r="3585" spans="1:61" ht="14.4" x14ac:dyDescent="0.3">
      <c r="A3585" s="2">
        <f>ROW()</f>
        <v>3585</v>
      </c>
      <c r="C3585" s="8">
        <f t="shared" ca="1" si="521"/>
        <v>24</v>
      </c>
      <c r="D3585" s="8">
        <f t="shared" ca="1" si="522"/>
        <v>15</v>
      </c>
      <c r="E3585" s="50">
        <f t="shared" ca="1" si="516"/>
        <v>0</v>
      </c>
      <c r="F3585" s="2" t="str">
        <f t="shared" ca="1" si="523"/>
        <v/>
      </c>
      <c r="BD3585" s="49">
        <f t="shared" ca="1" si="518"/>
        <v>815.5</v>
      </c>
      <c r="BE3585" s="3">
        <f t="shared" ca="1" si="517"/>
        <v>8.1500000000000003E-2</v>
      </c>
      <c r="BF3585" s="3">
        <f t="shared" ca="1" si="519"/>
        <v>-1.3950525282585462</v>
      </c>
      <c r="BG3585" s="9">
        <f t="shared" ca="1" si="520"/>
        <v>0</v>
      </c>
      <c r="BH3585" s="6">
        <f ca="1">IF(ISNUMBER('Descriptive Stats'!BF3585),'Descriptive Stats'!BF3585,#N/A)</f>
        <v>-1.3950525282585462</v>
      </c>
      <c r="BI3585" s="6">
        <f ca="1">IF(ISNUMBER('Descriptive Stats'!E3585),'Descriptive Stats'!E3585,#N/A)</f>
        <v>0</v>
      </c>
    </row>
    <row r="3586" spans="1:61" ht="14.4" x14ac:dyDescent="0.3">
      <c r="A3586" s="2">
        <f>ROW()</f>
        <v>3586</v>
      </c>
      <c r="C3586" s="8">
        <f t="shared" ca="1" si="521"/>
        <v>4</v>
      </c>
      <c r="D3586" s="8">
        <f t="shared" ca="1" si="522"/>
        <v>0</v>
      </c>
      <c r="E3586" s="50">
        <f t="shared" ca="1" si="516"/>
        <v>0</v>
      </c>
      <c r="F3586" s="2" t="str">
        <f t="shared" ca="1" si="523"/>
        <v/>
      </c>
      <c r="BD3586" s="49">
        <f t="shared" ca="1" si="518"/>
        <v>815.5</v>
      </c>
      <c r="BE3586" s="3">
        <f t="shared" ca="1" si="517"/>
        <v>8.1500000000000003E-2</v>
      </c>
      <c r="BF3586" s="3">
        <f t="shared" ca="1" si="519"/>
        <v>-1.3950525282585462</v>
      </c>
      <c r="BG3586" s="9">
        <f t="shared" ca="1" si="520"/>
        <v>0</v>
      </c>
      <c r="BH3586" s="6">
        <f ca="1">IF(ISNUMBER('Descriptive Stats'!BF3586),'Descriptive Stats'!BF3586,#N/A)</f>
        <v>-1.3950525282585462</v>
      </c>
      <c r="BI3586" s="6">
        <f ca="1">IF(ISNUMBER('Descriptive Stats'!E3586),'Descriptive Stats'!E3586,#N/A)</f>
        <v>0</v>
      </c>
    </row>
    <row r="3587" spans="1:61" ht="14.4" x14ac:dyDescent="0.3">
      <c r="A3587" s="2">
        <f>ROW()</f>
        <v>3587</v>
      </c>
      <c r="C3587" s="8">
        <f t="shared" ca="1" si="521"/>
        <v>22</v>
      </c>
      <c r="D3587" s="8">
        <f t="shared" ca="1" si="522"/>
        <v>0</v>
      </c>
      <c r="E3587" s="50">
        <f t="shared" ref="E3587:E3650" ca="1" si="524">IF(0=MOD(ROW(),$J$1),AVERAGE(OFFSET($D$2,ROW()-$J$1,0,$J$1,1)),"")</f>
        <v>0</v>
      </c>
      <c r="F3587" s="2" t="str">
        <f t="shared" ca="1" si="523"/>
        <v/>
      </c>
      <c r="BD3587" s="49">
        <f t="shared" ca="1" si="518"/>
        <v>815.5</v>
      </c>
      <c r="BE3587" s="3">
        <f t="shared" ca="1" si="517"/>
        <v>8.1500000000000003E-2</v>
      </c>
      <c r="BF3587" s="3">
        <f t="shared" ca="1" si="519"/>
        <v>-1.3950525282585462</v>
      </c>
      <c r="BG3587" s="9">
        <f t="shared" ca="1" si="520"/>
        <v>0</v>
      </c>
      <c r="BH3587" s="6">
        <f ca="1">IF(ISNUMBER('Descriptive Stats'!BF3587),'Descriptive Stats'!BF3587,#N/A)</f>
        <v>-1.3950525282585462</v>
      </c>
      <c r="BI3587" s="6">
        <f ca="1">IF(ISNUMBER('Descriptive Stats'!E3587),'Descriptive Stats'!E3587,#N/A)</f>
        <v>0</v>
      </c>
    </row>
    <row r="3588" spans="1:61" ht="14.4" x14ac:dyDescent="0.3">
      <c r="A3588" s="2">
        <f>ROW()</f>
        <v>3588</v>
      </c>
      <c r="C3588" s="8">
        <f t="shared" ca="1" si="521"/>
        <v>22</v>
      </c>
      <c r="D3588" s="8">
        <f t="shared" ca="1" si="522"/>
        <v>0</v>
      </c>
      <c r="E3588" s="50">
        <f t="shared" ca="1" si="524"/>
        <v>0</v>
      </c>
      <c r="F3588" s="2" t="str">
        <f t="shared" ca="1" si="523"/>
        <v/>
      </c>
      <c r="BD3588" s="49">
        <f t="shared" ca="1" si="518"/>
        <v>815.5</v>
      </c>
      <c r="BE3588" s="3">
        <f t="shared" ca="1" si="517"/>
        <v>8.1500000000000003E-2</v>
      </c>
      <c r="BF3588" s="3">
        <f t="shared" ca="1" si="519"/>
        <v>-1.3950525282585462</v>
      </c>
      <c r="BG3588" s="9">
        <f t="shared" ca="1" si="520"/>
        <v>0</v>
      </c>
      <c r="BH3588" s="6">
        <f ca="1">IF(ISNUMBER('Descriptive Stats'!BF3588),'Descriptive Stats'!BF3588,#N/A)</f>
        <v>-1.3950525282585462</v>
      </c>
      <c r="BI3588" s="6">
        <f ca="1">IF(ISNUMBER('Descriptive Stats'!E3588),'Descriptive Stats'!E3588,#N/A)</f>
        <v>0</v>
      </c>
    </row>
    <row r="3589" spans="1:61" ht="14.4" x14ac:dyDescent="0.3">
      <c r="A3589" s="2">
        <f>ROW()</f>
        <v>3589</v>
      </c>
      <c r="C3589" s="8">
        <f t="shared" ca="1" si="521"/>
        <v>22</v>
      </c>
      <c r="D3589" s="8">
        <f t="shared" ca="1" si="522"/>
        <v>0</v>
      </c>
      <c r="E3589" s="50">
        <f t="shared" ca="1" si="524"/>
        <v>0</v>
      </c>
      <c r="F3589" s="2" t="str">
        <f t="shared" ca="1" si="523"/>
        <v/>
      </c>
      <c r="BD3589" s="49">
        <f t="shared" ca="1" si="518"/>
        <v>815.5</v>
      </c>
      <c r="BE3589" s="3">
        <f t="shared" ca="1" si="517"/>
        <v>8.1500000000000003E-2</v>
      </c>
      <c r="BF3589" s="3">
        <f t="shared" ca="1" si="519"/>
        <v>-1.3950525282585462</v>
      </c>
      <c r="BG3589" s="9">
        <f t="shared" ca="1" si="520"/>
        <v>0</v>
      </c>
      <c r="BH3589" s="6">
        <f ca="1">IF(ISNUMBER('Descriptive Stats'!BF3589),'Descriptive Stats'!BF3589,#N/A)</f>
        <v>-1.3950525282585462</v>
      </c>
      <c r="BI3589" s="6">
        <f ca="1">IF(ISNUMBER('Descriptive Stats'!E3589),'Descriptive Stats'!E3589,#N/A)</f>
        <v>0</v>
      </c>
    </row>
    <row r="3590" spans="1:61" ht="14.4" x14ac:dyDescent="0.3">
      <c r="A3590" s="2">
        <f>ROW()</f>
        <v>3590</v>
      </c>
      <c r="C3590" s="8">
        <f t="shared" ca="1" si="521"/>
        <v>22</v>
      </c>
      <c r="D3590" s="8">
        <f t="shared" ca="1" si="522"/>
        <v>0</v>
      </c>
      <c r="E3590" s="50">
        <f t="shared" ca="1" si="524"/>
        <v>0</v>
      </c>
      <c r="F3590" s="2" t="str">
        <f t="shared" ca="1" si="523"/>
        <v/>
      </c>
      <c r="BD3590" s="49">
        <f t="shared" ca="1" si="518"/>
        <v>815.5</v>
      </c>
      <c r="BE3590" s="3">
        <f t="shared" ca="1" si="517"/>
        <v>8.1500000000000003E-2</v>
      </c>
      <c r="BF3590" s="3">
        <f t="shared" ca="1" si="519"/>
        <v>-1.3950525282585462</v>
      </c>
      <c r="BG3590" s="9">
        <f t="shared" ca="1" si="520"/>
        <v>0</v>
      </c>
      <c r="BH3590" s="6">
        <f ca="1">IF(ISNUMBER('Descriptive Stats'!BF3590),'Descriptive Stats'!BF3590,#N/A)</f>
        <v>-1.3950525282585462</v>
      </c>
      <c r="BI3590" s="6">
        <f ca="1">IF(ISNUMBER('Descriptive Stats'!E3590),'Descriptive Stats'!E3590,#N/A)</f>
        <v>0</v>
      </c>
    </row>
    <row r="3591" spans="1:61" ht="14.4" x14ac:dyDescent="0.3">
      <c r="A3591" s="2">
        <f>ROW()</f>
        <v>3591</v>
      </c>
      <c r="C3591" s="8">
        <f t="shared" ca="1" si="521"/>
        <v>14</v>
      </c>
      <c r="D3591" s="8">
        <f t="shared" ca="1" si="522"/>
        <v>0</v>
      </c>
      <c r="E3591" s="50">
        <f t="shared" ca="1" si="524"/>
        <v>7</v>
      </c>
      <c r="F3591" s="2" t="str">
        <f t="shared" ca="1" si="523"/>
        <v/>
      </c>
      <c r="BD3591" s="49">
        <f t="shared" ca="1" si="518"/>
        <v>4473.5</v>
      </c>
      <c r="BE3591" s="3">
        <f t="shared" ref="BE3591:BE3654" ca="1" si="525">IF(ISNUMBER(BD3591),(BD3591-0.5)/$BK$4,"")</f>
        <v>0.44729999999999998</v>
      </c>
      <c r="BF3591" s="3">
        <f t="shared" ca="1" si="519"/>
        <v>-0.13248586824472414</v>
      </c>
      <c r="BG3591" s="9">
        <f t="shared" ca="1" si="520"/>
        <v>7</v>
      </c>
      <c r="BH3591" s="6">
        <f ca="1">IF(ISNUMBER('Descriptive Stats'!BF3591),'Descriptive Stats'!BF3591,#N/A)</f>
        <v>-0.13248586824472414</v>
      </c>
      <c r="BI3591" s="6">
        <f ca="1">IF(ISNUMBER('Descriptive Stats'!E3591),'Descriptive Stats'!E3591,#N/A)</f>
        <v>7</v>
      </c>
    </row>
    <row r="3592" spans="1:61" ht="14.4" x14ac:dyDescent="0.3">
      <c r="A3592" s="2">
        <f>ROW()</f>
        <v>3592</v>
      </c>
      <c r="C3592" s="8">
        <f t="shared" ca="1" si="521"/>
        <v>19</v>
      </c>
      <c r="D3592" s="8">
        <f t="shared" ca="1" si="522"/>
        <v>7</v>
      </c>
      <c r="E3592" s="50">
        <f t="shared" ca="1" si="524"/>
        <v>0</v>
      </c>
      <c r="F3592" s="2" t="str">
        <f t="shared" ca="1" si="523"/>
        <v/>
      </c>
      <c r="BD3592" s="49">
        <f t="shared" ref="BD3592:BD3655" ca="1" si="526">IF(ISNUMBER(BG3592),_xlfn.RANK.AVG(BG3592,$BG$2:$BG$5414,1),"")</f>
        <v>815.5</v>
      </c>
      <c r="BE3592" s="3">
        <f t="shared" ca="1" si="525"/>
        <v>8.1500000000000003E-2</v>
      </c>
      <c r="BF3592" s="3">
        <f t="shared" ca="1" si="519"/>
        <v>-1.3950525282585462</v>
      </c>
      <c r="BG3592" s="9">
        <f t="shared" ca="1" si="520"/>
        <v>0</v>
      </c>
      <c r="BH3592" s="6">
        <f ca="1">IF(ISNUMBER('Descriptive Stats'!BF3592),'Descriptive Stats'!BF3592,#N/A)</f>
        <v>-1.3950525282585462</v>
      </c>
      <c r="BI3592" s="6">
        <f ca="1">IF(ISNUMBER('Descriptive Stats'!E3592),'Descriptive Stats'!E3592,#N/A)</f>
        <v>0</v>
      </c>
    </row>
    <row r="3593" spans="1:61" ht="14.4" x14ac:dyDescent="0.3">
      <c r="A3593" s="2">
        <f>ROW()</f>
        <v>3593</v>
      </c>
      <c r="C3593" s="8">
        <f t="shared" ca="1" si="521"/>
        <v>11</v>
      </c>
      <c r="D3593" s="8">
        <f t="shared" ca="1" si="522"/>
        <v>0</v>
      </c>
      <c r="E3593" s="50">
        <f t="shared" ca="1" si="524"/>
        <v>6</v>
      </c>
      <c r="F3593" s="2" t="str">
        <f t="shared" ca="1" si="523"/>
        <v/>
      </c>
      <c r="BD3593" s="49">
        <f t="shared" ca="1" si="526"/>
        <v>3900</v>
      </c>
      <c r="BE3593" s="3">
        <f t="shared" ca="1" si="525"/>
        <v>0.38995000000000002</v>
      </c>
      <c r="BF3593" s="3">
        <f t="shared" ref="BF3593:BF3656" ca="1" si="527">IF(ISNUMBER(BE3593),_xlfn.NORM.INV(BE3593,0,1),"")</f>
        <v>-0.2794493539703507</v>
      </c>
      <c r="BG3593" s="9">
        <f t="shared" ref="BG3593:BG3656" ca="1" si="528">IF(ISNUMBER(E3593),E3593,"")</f>
        <v>6</v>
      </c>
      <c r="BH3593" s="6">
        <f ca="1">IF(ISNUMBER('Descriptive Stats'!BF3593),'Descriptive Stats'!BF3593,#N/A)</f>
        <v>-0.2794493539703507</v>
      </c>
      <c r="BI3593" s="6">
        <f ca="1">IF(ISNUMBER('Descriptive Stats'!E3593),'Descriptive Stats'!E3593,#N/A)</f>
        <v>6</v>
      </c>
    </row>
    <row r="3594" spans="1:61" ht="14.4" x14ac:dyDescent="0.3">
      <c r="A3594" s="2">
        <f>ROW()</f>
        <v>3594</v>
      </c>
      <c r="C3594" s="8">
        <f t="shared" ca="1" si="521"/>
        <v>16</v>
      </c>
      <c r="D3594" s="8">
        <f t="shared" ca="1" si="522"/>
        <v>6</v>
      </c>
      <c r="E3594" s="50">
        <f t="shared" ca="1" si="524"/>
        <v>2</v>
      </c>
      <c r="F3594" s="2" t="str">
        <f t="shared" ca="1" si="523"/>
        <v/>
      </c>
      <c r="BD3594" s="49">
        <f t="shared" ca="1" si="526"/>
        <v>2595</v>
      </c>
      <c r="BE3594" s="3">
        <f t="shared" ca="1" si="525"/>
        <v>0.25945000000000001</v>
      </c>
      <c r="BF3594" s="3">
        <f t="shared" ca="1" si="527"/>
        <v>-0.6450419512753276</v>
      </c>
      <c r="BG3594" s="9">
        <f t="shared" ca="1" si="528"/>
        <v>2</v>
      </c>
      <c r="BH3594" s="6">
        <f ca="1">IF(ISNUMBER('Descriptive Stats'!BF3594),'Descriptive Stats'!BF3594,#N/A)</f>
        <v>-0.6450419512753276</v>
      </c>
      <c r="BI3594" s="6">
        <f ca="1">IF(ISNUMBER('Descriptive Stats'!E3594),'Descriptive Stats'!E3594,#N/A)</f>
        <v>2</v>
      </c>
    </row>
    <row r="3595" spans="1:61" ht="14.4" x14ac:dyDescent="0.3">
      <c r="A3595" s="2">
        <f>ROW()</f>
        <v>3595</v>
      </c>
      <c r="C3595" s="8">
        <f t="shared" ca="1" si="521"/>
        <v>3</v>
      </c>
      <c r="D3595" s="8">
        <f t="shared" ca="1" si="522"/>
        <v>2</v>
      </c>
      <c r="E3595" s="50">
        <f t="shared" ca="1" si="524"/>
        <v>6</v>
      </c>
      <c r="F3595" s="2" t="str">
        <f t="shared" ca="1" si="523"/>
        <v/>
      </c>
      <c r="BD3595" s="49">
        <f t="shared" ca="1" si="526"/>
        <v>3900</v>
      </c>
      <c r="BE3595" s="3">
        <f t="shared" ca="1" si="525"/>
        <v>0.38995000000000002</v>
      </c>
      <c r="BF3595" s="3">
        <f t="shared" ca="1" si="527"/>
        <v>-0.2794493539703507</v>
      </c>
      <c r="BG3595" s="9">
        <f t="shared" ca="1" si="528"/>
        <v>6</v>
      </c>
      <c r="BH3595" s="6">
        <f ca="1">IF(ISNUMBER('Descriptive Stats'!BF3595),'Descriptive Stats'!BF3595,#N/A)</f>
        <v>-0.2794493539703507</v>
      </c>
      <c r="BI3595" s="6">
        <f ca="1">IF(ISNUMBER('Descriptive Stats'!E3595),'Descriptive Stats'!E3595,#N/A)</f>
        <v>6</v>
      </c>
    </row>
    <row r="3596" spans="1:61" ht="14.4" x14ac:dyDescent="0.3">
      <c r="A3596" s="2">
        <f>ROW()</f>
        <v>3596</v>
      </c>
      <c r="C3596" s="8">
        <f t="shared" ca="1" si="521"/>
        <v>16</v>
      </c>
      <c r="D3596" s="8">
        <f t="shared" ca="1" si="522"/>
        <v>6</v>
      </c>
      <c r="E3596" s="50">
        <f t="shared" ca="1" si="524"/>
        <v>0</v>
      </c>
      <c r="F3596" s="2" t="str">
        <f t="shared" ca="1" si="523"/>
        <v/>
      </c>
      <c r="BD3596" s="49">
        <f t="shared" ca="1" si="526"/>
        <v>815.5</v>
      </c>
      <c r="BE3596" s="3">
        <f t="shared" ca="1" si="525"/>
        <v>8.1500000000000003E-2</v>
      </c>
      <c r="BF3596" s="3">
        <f t="shared" ca="1" si="527"/>
        <v>-1.3950525282585462</v>
      </c>
      <c r="BG3596" s="9">
        <f t="shared" ca="1" si="528"/>
        <v>0</v>
      </c>
      <c r="BH3596" s="6">
        <f ca="1">IF(ISNUMBER('Descriptive Stats'!BF3596),'Descriptive Stats'!BF3596,#N/A)</f>
        <v>-1.3950525282585462</v>
      </c>
      <c r="BI3596" s="6">
        <f ca="1">IF(ISNUMBER('Descriptive Stats'!E3596),'Descriptive Stats'!E3596,#N/A)</f>
        <v>0</v>
      </c>
    </row>
    <row r="3597" spans="1:61" ht="14.4" x14ac:dyDescent="0.3">
      <c r="A3597" s="2">
        <f>ROW()</f>
        <v>3597</v>
      </c>
      <c r="C3597" s="8">
        <f t="shared" ca="1" si="521"/>
        <v>20</v>
      </c>
      <c r="D3597" s="8">
        <f t="shared" ca="1" si="522"/>
        <v>0</v>
      </c>
      <c r="E3597" s="50">
        <f t="shared" ca="1" si="524"/>
        <v>2</v>
      </c>
      <c r="F3597" s="2" t="str">
        <f t="shared" ca="1" si="523"/>
        <v/>
      </c>
      <c r="BD3597" s="49">
        <f t="shared" ca="1" si="526"/>
        <v>2595</v>
      </c>
      <c r="BE3597" s="3">
        <f t="shared" ca="1" si="525"/>
        <v>0.25945000000000001</v>
      </c>
      <c r="BF3597" s="3">
        <f t="shared" ca="1" si="527"/>
        <v>-0.6450419512753276</v>
      </c>
      <c r="BG3597" s="9">
        <f t="shared" ca="1" si="528"/>
        <v>2</v>
      </c>
      <c r="BH3597" s="6">
        <f ca="1">IF(ISNUMBER('Descriptive Stats'!BF3597),'Descriptive Stats'!BF3597,#N/A)</f>
        <v>-0.6450419512753276</v>
      </c>
      <c r="BI3597" s="6">
        <f ca="1">IF(ISNUMBER('Descriptive Stats'!E3597),'Descriptive Stats'!E3597,#N/A)</f>
        <v>2</v>
      </c>
    </row>
    <row r="3598" spans="1:61" ht="14.4" x14ac:dyDescent="0.3">
      <c r="A3598" s="2">
        <f>ROW()</f>
        <v>3598</v>
      </c>
      <c r="C3598" s="8">
        <f t="shared" ca="1" si="521"/>
        <v>21</v>
      </c>
      <c r="D3598" s="8">
        <f t="shared" ca="1" si="522"/>
        <v>2</v>
      </c>
      <c r="E3598" s="50">
        <f t="shared" ca="1" si="524"/>
        <v>6</v>
      </c>
      <c r="F3598" s="2" t="str">
        <f t="shared" ca="1" si="523"/>
        <v/>
      </c>
      <c r="BD3598" s="49">
        <f t="shared" ca="1" si="526"/>
        <v>3900</v>
      </c>
      <c r="BE3598" s="3">
        <f t="shared" ca="1" si="525"/>
        <v>0.38995000000000002</v>
      </c>
      <c r="BF3598" s="3">
        <f t="shared" ca="1" si="527"/>
        <v>-0.2794493539703507</v>
      </c>
      <c r="BG3598" s="9">
        <f t="shared" ca="1" si="528"/>
        <v>6</v>
      </c>
      <c r="BH3598" s="6">
        <f ca="1">IF(ISNUMBER('Descriptive Stats'!BF3598),'Descriptive Stats'!BF3598,#N/A)</f>
        <v>-0.2794493539703507</v>
      </c>
      <c r="BI3598" s="6">
        <f ca="1">IF(ISNUMBER('Descriptive Stats'!E3598),'Descriptive Stats'!E3598,#N/A)</f>
        <v>6</v>
      </c>
    </row>
    <row r="3599" spans="1:61" ht="14.4" x14ac:dyDescent="0.3">
      <c r="A3599" s="2">
        <f>ROW()</f>
        <v>3599</v>
      </c>
      <c r="C3599" s="8">
        <f t="shared" ca="1" si="521"/>
        <v>5</v>
      </c>
      <c r="D3599" s="8">
        <f t="shared" ca="1" si="522"/>
        <v>6</v>
      </c>
      <c r="E3599" s="50">
        <f t="shared" ca="1" si="524"/>
        <v>3</v>
      </c>
      <c r="F3599" s="2" t="str">
        <f t="shared" ca="1" si="523"/>
        <v/>
      </c>
      <c r="BD3599" s="49">
        <f t="shared" ca="1" si="526"/>
        <v>3200</v>
      </c>
      <c r="BE3599" s="3">
        <f t="shared" ca="1" si="525"/>
        <v>0.31995000000000001</v>
      </c>
      <c r="BF3599" s="3">
        <f t="shared" ca="1" si="527"/>
        <v>-0.46783862043457014</v>
      </c>
      <c r="BG3599" s="9">
        <f t="shared" ca="1" si="528"/>
        <v>3</v>
      </c>
      <c r="BH3599" s="6">
        <f ca="1">IF(ISNUMBER('Descriptive Stats'!BF3599),'Descriptive Stats'!BF3599,#N/A)</f>
        <v>-0.46783862043457014</v>
      </c>
      <c r="BI3599" s="6">
        <f ca="1">IF(ISNUMBER('Descriptive Stats'!E3599),'Descriptive Stats'!E3599,#N/A)</f>
        <v>3</v>
      </c>
    </row>
    <row r="3600" spans="1:61" ht="14.4" x14ac:dyDescent="0.3">
      <c r="A3600" s="2">
        <f>ROW()</f>
        <v>3600</v>
      </c>
      <c r="C3600" s="8">
        <f t="shared" ca="1" si="521"/>
        <v>10</v>
      </c>
      <c r="D3600" s="8">
        <f t="shared" ca="1" si="522"/>
        <v>3</v>
      </c>
      <c r="E3600" s="50">
        <f t="shared" ca="1" si="524"/>
        <v>0</v>
      </c>
      <c r="F3600" s="2" t="str">
        <f t="shared" ca="1" si="523"/>
        <v/>
      </c>
      <c r="BD3600" s="49">
        <f t="shared" ca="1" si="526"/>
        <v>815.5</v>
      </c>
      <c r="BE3600" s="3">
        <f t="shared" ca="1" si="525"/>
        <v>8.1500000000000003E-2</v>
      </c>
      <c r="BF3600" s="3">
        <f t="shared" ca="1" si="527"/>
        <v>-1.3950525282585462</v>
      </c>
      <c r="BG3600" s="9">
        <f t="shared" ca="1" si="528"/>
        <v>0</v>
      </c>
      <c r="BH3600" s="6">
        <f ca="1">IF(ISNUMBER('Descriptive Stats'!BF3600),'Descriptive Stats'!BF3600,#N/A)</f>
        <v>-1.3950525282585462</v>
      </c>
      <c r="BI3600" s="6">
        <f ca="1">IF(ISNUMBER('Descriptive Stats'!E3600),'Descriptive Stats'!E3600,#N/A)</f>
        <v>0</v>
      </c>
    </row>
    <row r="3601" spans="1:61" ht="14.4" x14ac:dyDescent="0.3">
      <c r="A3601" s="2">
        <f>ROW()</f>
        <v>3601</v>
      </c>
      <c r="C3601" s="8">
        <f t="shared" ref="C3601:C3664" ca="1" si="529">RANDBETWEEN(2,COUNT(B:B))</f>
        <v>14</v>
      </c>
      <c r="D3601" s="8">
        <f t="shared" ref="D3601:D3664" ca="1" si="530">VLOOKUP(C3601,A:B,2,TRUE)</f>
        <v>0</v>
      </c>
      <c r="E3601" s="50">
        <f t="shared" ca="1" si="524"/>
        <v>0</v>
      </c>
      <c r="F3601" s="2" t="str">
        <f t="shared" ref="F3601:F3664" ca="1" si="531">IF(ISNUMBER(E3601),IF(OR(E3601&lt;$K$16,E3601&gt;$K$14),"X",""),"")</f>
        <v/>
      </c>
      <c r="BD3601" s="49">
        <f t="shared" ca="1" si="526"/>
        <v>815.5</v>
      </c>
      <c r="BE3601" s="3">
        <f t="shared" ca="1" si="525"/>
        <v>8.1500000000000003E-2</v>
      </c>
      <c r="BF3601" s="3">
        <f t="shared" ca="1" si="527"/>
        <v>-1.3950525282585462</v>
      </c>
      <c r="BG3601" s="9">
        <f t="shared" ca="1" si="528"/>
        <v>0</v>
      </c>
      <c r="BH3601" s="6">
        <f ca="1">IF(ISNUMBER('Descriptive Stats'!BF3601),'Descriptive Stats'!BF3601,#N/A)</f>
        <v>-1.3950525282585462</v>
      </c>
      <c r="BI3601" s="6">
        <f ca="1">IF(ISNUMBER('Descriptive Stats'!E3601),'Descriptive Stats'!E3601,#N/A)</f>
        <v>0</v>
      </c>
    </row>
    <row r="3602" spans="1:61" ht="14.4" x14ac:dyDescent="0.3">
      <c r="A3602" s="2">
        <f>ROW()</f>
        <v>3602</v>
      </c>
      <c r="C3602" s="8">
        <f t="shared" ca="1" si="529"/>
        <v>20</v>
      </c>
      <c r="D3602" s="8">
        <f t="shared" ca="1" si="530"/>
        <v>0</v>
      </c>
      <c r="E3602" s="50">
        <f t="shared" ca="1" si="524"/>
        <v>0</v>
      </c>
      <c r="F3602" s="2" t="str">
        <f t="shared" ca="1" si="531"/>
        <v/>
      </c>
      <c r="BD3602" s="49">
        <f t="shared" ca="1" si="526"/>
        <v>815.5</v>
      </c>
      <c r="BE3602" s="3">
        <f t="shared" ca="1" si="525"/>
        <v>8.1500000000000003E-2</v>
      </c>
      <c r="BF3602" s="3">
        <f t="shared" ca="1" si="527"/>
        <v>-1.3950525282585462</v>
      </c>
      <c r="BG3602" s="9">
        <f t="shared" ca="1" si="528"/>
        <v>0</v>
      </c>
      <c r="BH3602" s="6">
        <f ca="1">IF(ISNUMBER('Descriptive Stats'!BF3602),'Descriptive Stats'!BF3602,#N/A)</f>
        <v>-1.3950525282585462</v>
      </c>
      <c r="BI3602" s="6">
        <f ca="1">IF(ISNUMBER('Descriptive Stats'!E3602),'Descriptive Stats'!E3602,#N/A)</f>
        <v>0</v>
      </c>
    </row>
    <row r="3603" spans="1:61" ht="14.4" x14ac:dyDescent="0.3">
      <c r="A3603" s="2">
        <f>ROW()</f>
        <v>3603</v>
      </c>
      <c r="C3603" s="8">
        <f t="shared" ca="1" si="529"/>
        <v>22</v>
      </c>
      <c r="D3603" s="8">
        <f t="shared" ca="1" si="530"/>
        <v>0</v>
      </c>
      <c r="E3603" s="50">
        <f t="shared" ca="1" si="524"/>
        <v>19</v>
      </c>
      <c r="F3603" s="2" t="str">
        <f t="shared" ca="1" si="531"/>
        <v>X</v>
      </c>
      <c r="BD3603" s="49">
        <f t="shared" ca="1" si="526"/>
        <v>5294</v>
      </c>
      <c r="BE3603" s="3">
        <f t="shared" ca="1" si="525"/>
        <v>0.52934999999999999</v>
      </c>
      <c r="BF3603" s="3">
        <f t="shared" ca="1" si="527"/>
        <v>7.3636031452008061E-2</v>
      </c>
      <c r="BG3603" s="9">
        <f t="shared" ca="1" si="528"/>
        <v>19</v>
      </c>
      <c r="BH3603" s="6">
        <f ca="1">IF(ISNUMBER('Descriptive Stats'!BF3603),'Descriptive Stats'!BF3603,#N/A)</f>
        <v>7.3636031452008061E-2</v>
      </c>
      <c r="BI3603" s="6">
        <f ca="1">IF(ISNUMBER('Descriptive Stats'!E3603),'Descriptive Stats'!E3603,#N/A)</f>
        <v>19</v>
      </c>
    </row>
    <row r="3604" spans="1:61" ht="14.4" x14ac:dyDescent="0.3">
      <c r="A3604" s="2">
        <f>ROW()</f>
        <v>3604</v>
      </c>
      <c r="C3604" s="8">
        <f t="shared" ca="1" si="529"/>
        <v>7</v>
      </c>
      <c r="D3604" s="8">
        <f t="shared" ca="1" si="530"/>
        <v>19</v>
      </c>
      <c r="E3604" s="50">
        <f t="shared" ca="1" si="524"/>
        <v>1</v>
      </c>
      <c r="F3604" s="2" t="str">
        <f t="shared" ca="1" si="531"/>
        <v/>
      </c>
      <c r="BD3604" s="49">
        <f t="shared" ca="1" si="526"/>
        <v>1871</v>
      </c>
      <c r="BE3604" s="3">
        <f t="shared" ca="1" si="525"/>
        <v>0.18704999999999999</v>
      </c>
      <c r="BF3604" s="3">
        <f t="shared" ca="1" si="527"/>
        <v>-0.88881967520906158</v>
      </c>
      <c r="BG3604" s="9">
        <f t="shared" ca="1" si="528"/>
        <v>1</v>
      </c>
      <c r="BH3604" s="6">
        <f ca="1">IF(ISNUMBER('Descriptive Stats'!BF3604),'Descriptive Stats'!BF3604,#N/A)</f>
        <v>-0.88881967520906158</v>
      </c>
      <c r="BI3604" s="6">
        <f ca="1">IF(ISNUMBER('Descriptive Stats'!E3604),'Descriptive Stats'!E3604,#N/A)</f>
        <v>1</v>
      </c>
    </row>
    <row r="3605" spans="1:61" ht="14.4" x14ac:dyDescent="0.3">
      <c r="A3605" s="2">
        <f>ROW()</f>
        <v>3605</v>
      </c>
      <c r="C3605" s="8">
        <f t="shared" ca="1" si="529"/>
        <v>12</v>
      </c>
      <c r="D3605" s="8">
        <f t="shared" ca="1" si="530"/>
        <v>1</v>
      </c>
      <c r="E3605" s="50">
        <f t="shared" ca="1" si="524"/>
        <v>3</v>
      </c>
      <c r="F3605" s="2" t="str">
        <f t="shared" ca="1" si="531"/>
        <v/>
      </c>
      <c r="BD3605" s="49">
        <f t="shared" ca="1" si="526"/>
        <v>3200</v>
      </c>
      <c r="BE3605" s="3">
        <f t="shared" ca="1" si="525"/>
        <v>0.31995000000000001</v>
      </c>
      <c r="BF3605" s="3">
        <f t="shared" ca="1" si="527"/>
        <v>-0.46783862043457014</v>
      </c>
      <c r="BG3605" s="9">
        <f t="shared" ca="1" si="528"/>
        <v>3</v>
      </c>
      <c r="BH3605" s="6">
        <f ca="1">IF(ISNUMBER('Descriptive Stats'!BF3605),'Descriptive Stats'!BF3605,#N/A)</f>
        <v>-0.46783862043457014</v>
      </c>
      <c r="BI3605" s="6">
        <f ca="1">IF(ISNUMBER('Descriptive Stats'!E3605),'Descriptive Stats'!E3605,#N/A)</f>
        <v>3</v>
      </c>
    </row>
    <row r="3606" spans="1:61" ht="14.4" x14ac:dyDescent="0.3">
      <c r="A3606" s="2">
        <f>ROW()</f>
        <v>3606</v>
      </c>
      <c r="C3606" s="8">
        <f t="shared" ca="1" si="529"/>
        <v>10</v>
      </c>
      <c r="D3606" s="8">
        <f t="shared" ca="1" si="530"/>
        <v>3</v>
      </c>
      <c r="E3606" s="50">
        <f t="shared" ca="1" si="524"/>
        <v>0</v>
      </c>
      <c r="F3606" s="2" t="str">
        <f t="shared" ca="1" si="531"/>
        <v/>
      </c>
      <c r="BD3606" s="49">
        <f t="shared" ca="1" si="526"/>
        <v>815.5</v>
      </c>
      <c r="BE3606" s="3">
        <f t="shared" ca="1" si="525"/>
        <v>8.1500000000000003E-2</v>
      </c>
      <c r="BF3606" s="3">
        <f t="shared" ca="1" si="527"/>
        <v>-1.3950525282585462</v>
      </c>
      <c r="BG3606" s="9">
        <f t="shared" ca="1" si="528"/>
        <v>0</v>
      </c>
      <c r="BH3606" s="6">
        <f ca="1">IF(ISNUMBER('Descriptive Stats'!BF3606),'Descriptive Stats'!BF3606,#N/A)</f>
        <v>-1.3950525282585462</v>
      </c>
      <c r="BI3606" s="6">
        <f ca="1">IF(ISNUMBER('Descriptive Stats'!E3606),'Descriptive Stats'!E3606,#N/A)</f>
        <v>0</v>
      </c>
    </row>
    <row r="3607" spans="1:61" ht="14.4" x14ac:dyDescent="0.3">
      <c r="A3607" s="2">
        <f>ROW()</f>
        <v>3607</v>
      </c>
      <c r="C3607" s="8">
        <f t="shared" ca="1" si="529"/>
        <v>18</v>
      </c>
      <c r="D3607" s="8">
        <f t="shared" ca="1" si="530"/>
        <v>0</v>
      </c>
      <c r="E3607" s="50">
        <f t="shared" ca="1" si="524"/>
        <v>3</v>
      </c>
      <c r="F3607" s="2" t="str">
        <f t="shared" ca="1" si="531"/>
        <v/>
      </c>
      <c r="BD3607" s="49">
        <f t="shared" ca="1" si="526"/>
        <v>3200</v>
      </c>
      <c r="BE3607" s="3">
        <f t="shared" ca="1" si="525"/>
        <v>0.31995000000000001</v>
      </c>
      <c r="BF3607" s="3">
        <f t="shared" ca="1" si="527"/>
        <v>-0.46783862043457014</v>
      </c>
      <c r="BG3607" s="9">
        <f t="shared" ca="1" si="528"/>
        <v>3</v>
      </c>
      <c r="BH3607" s="6">
        <f ca="1">IF(ISNUMBER('Descriptive Stats'!BF3607),'Descriptive Stats'!BF3607,#N/A)</f>
        <v>-0.46783862043457014</v>
      </c>
      <c r="BI3607" s="6">
        <f ca="1">IF(ISNUMBER('Descriptive Stats'!E3607),'Descriptive Stats'!E3607,#N/A)</f>
        <v>3</v>
      </c>
    </row>
    <row r="3608" spans="1:61" ht="14.4" x14ac:dyDescent="0.3">
      <c r="A3608" s="2">
        <f>ROW()</f>
        <v>3608</v>
      </c>
      <c r="C3608" s="8">
        <f t="shared" ca="1" si="529"/>
        <v>10</v>
      </c>
      <c r="D3608" s="8">
        <f t="shared" ca="1" si="530"/>
        <v>3</v>
      </c>
      <c r="E3608" s="50">
        <f t="shared" ca="1" si="524"/>
        <v>7</v>
      </c>
      <c r="F3608" s="2" t="str">
        <f t="shared" ca="1" si="531"/>
        <v/>
      </c>
      <c r="BD3608" s="49">
        <f t="shared" ca="1" si="526"/>
        <v>4473.5</v>
      </c>
      <c r="BE3608" s="3">
        <f t="shared" ca="1" si="525"/>
        <v>0.44729999999999998</v>
      </c>
      <c r="BF3608" s="3">
        <f t="shared" ca="1" si="527"/>
        <v>-0.13248586824472414</v>
      </c>
      <c r="BG3608" s="9">
        <f t="shared" ca="1" si="528"/>
        <v>7</v>
      </c>
      <c r="BH3608" s="6">
        <f ca="1">IF(ISNUMBER('Descriptive Stats'!BF3608),'Descriptive Stats'!BF3608,#N/A)</f>
        <v>-0.13248586824472414</v>
      </c>
      <c r="BI3608" s="6">
        <f ca="1">IF(ISNUMBER('Descriptive Stats'!E3608),'Descriptive Stats'!E3608,#N/A)</f>
        <v>7</v>
      </c>
    </row>
    <row r="3609" spans="1:61" ht="14.4" x14ac:dyDescent="0.3">
      <c r="A3609" s="2">
        <f>ROW()</f>
        <v>3609</v>
      </c>
      <c r="C3609" s="8">
        <f t="shared" ca="1" si="529"/>
        <v>19</v>
      </c>
      <c r="D3609" s="8">
        <f t="shared" ca="1" si="530"/>
        <v>7</v>
      </c>
      <c r="E3609" s="50">
        <f t="shared" ca="1" si="524"/>
        <v>0</v>
      </c>
      <c r="F3609" s="2" t="str">
        <f t="shared" ca="1" si="531"/>
        <v/>
      </c>
      <c r="BD3609" s="49">
        <f t="shared" ca="1" si="526"/>
        <v>815.5</v>
      </c>
      <c r="BE3609" s="3">
        <f t="shared" ca="1" si="525"/>
        <v>8.1500000000000003E-2</v>
      </c>
      <c r="BF3609" s="3">
        <f t="shared" ca="1" si="527"/>
        <v>-1.3950525282585462</v>
      </c>
      <c r="BG3609" s="9">
        <f t="shared" ca="1" si="528"/>
        <v>0</v>
      </c>
      <c r="BH3609" s="6">
        <f ca="1">IF(ISNUMBER('Descriptive Stats'!BF3609),'Descriptive Stats'!BF3609,#N/A)</f>
        <v>-1.3950525282585462</v>
      </c>
      <c r="BI3609" s="6">
        <f ca="1">IF(ISNUMBER('Descriptive Stats'!E3609),'Descriptive Stats'!E3609,#N/A)</f>
        <v>0</v>
      </c>
    </row>
    <row r="3610" spans="1:61" ht="14.4" x14ac:dyDescent="0.3">
      <c r="A3610" s="2">
        <f>ROW()</f>
        <v>3610</v>
      </c>
      <c r="C3610" s="8">
        <f t="shared" ca="1" si="529"/>
        <v>14</v>
      </c>
      <c r="D3610" s="8">
        <f t="shared" ca="1" si="530"/>
        <v>0</v>
      </c>
      <c r="E3610" s="50">
        <f t="shared" ca="1" si="524"/>
        <v>2</v>
      </c>
      <c r="F3610" s="2" t="str">
        <f t="shared" ca="1" si="531"/>
        <v/>
      </c>
      <c r="BD3610" s="49">
        <f t="shared" ca="1" si="526"/>
        <v>2595</v>
      </c>
      <c r="BE3610" s="3">
        <f t="shared" ca="1" si="525"/>
        <v>0.25945000000000001</v>
      </c>
      <c r="BF3610" s="3">
        <f t="shared" ca="1" si="527"/>
        <v>-0.6450419512753276</v>
      </c>
      <c r="BG3610" s="9">
        <f t="shared" ca="1" si="528"/>
        <v>2</v>
      </c>
      <c r="BH3610" s="6">
        <f ca="1">IF(ISNUMBER('Descriptive Stats'!BF3610),'Descriptive Stats'!BF3610,#N/A)</f>
        <v>-0.6450419512753276</v>
      </c>
      <c r="BI3610" s="6">
        <f ca="1">IF(ISNUMBER('Descriptive Stats'!E3610),'Descriptive Stats'!E3610,#N/A)</f>
        <v>2</v>
      </c>
    </row>
    <row r="3611" spans="1:61" ht="14.4" x14ac:dyDescent="0.3">
      <c r="A3611" s="2">
        <f>ROW()</f>
        <v>3611</v>
      </c>
      <c r="C3611" s="8">
        <f t="shared" ca="1" si="529"/>
        <v>17</v>
      </c>
      <c r="D3611" s="8">
        <f t="shared" ca="1" si="530"/>
        <v>2</v>
      </c>
      <c r="E3611" s="50">
        <f t="shared" ca="1" si="524"/>
        <v>2</v>
      </c>
      <c r="F3611" s="2" t="str">
        <f t="shared" ca="1" si="531"/>
        <v/>
      </c>
      <c r="BD3611" s="49">
        <f t="shared" ca="1" si="526"/>
        <v>2595</v>
      </c>
      <c r="BE3611" s="3">
        <f t="shared" ca="1" si="525"/>
        <v>0.25945000000000001</v>
      </c>
      <c r="BF3611" s="3">
        <f t="shared" ca="1" si="527"/>
        <v>-0.6450419512753276</v>
      </c>
      <c r="BG3611" s="9">
        <f t="shared" ca="1" si="528"/>
        <v>2</v>
      </c>
      <c r="BH3611" s="6">
        <f ca="1">IF(ISNUMBER('Descriptive Stats'!BF3611),'Descriptive Stats'!BF3611,#N/A)</f>
        <v>-0.6450419512753276</v>
      </c>
      <c r="BI3611" s="6">
        <f ca="1">IF(ISNUMBER('Descriptive Stats'!E3611),'Descriptive Stats'!E3611,#N/A)</f>
        <v>2</v>
      </c>
    </row>
    <row r="3612" spans="1:61" ht="14.4" x14ac:dyDescent="0.3">
      <c r="A3612" s="2">
        <f>ROW()</f>
        <v>3612</v>
      </c>
      <c r="C3612" s="8">
        <f t="shared" ca="1" si="529"/>
        <v>9</v>
      </c>
      <c r="D3612" s="8">
        <f t="shared" ca="1" si="530"/>
        <v>2</v>
      </c>
      <c r="E3612" s="50">
        <f t="shared" ca="1" si="524"/>
        <v>1</v>
      </c>
      <c r="F3612" s="2" t="str">
        <f t="shared" ca="1" si="531"/>
        <v/>
      </c>
      <c r="BD3612" s="49">
        <f t="shared" ca="1" si="526"/>
        <v>1871</v>
      </c>
      <c r="BE3612" s="3">
        <f t="shared" ca="1" si="525"/>
        <v>0.18704999999999999</v>
      </c>
      <c r="BF3612" s="3">
        <f t="shared" ca="1" si="527"/>
        <v>-0.88881967520906158</v>
      </c>
      <c r="BG3612" s="9">
        <f t="shared" ca="1" si="528"/>
        <v>1</v>
      </c>
      <c r="BH3612" s="6">
        <f ca="1">IF(ISNUMBER('Descriptive Stats'!BF3612),'Descriptive Stats'!BF3612,#N/A)</f>
        <v>-0.88881967520906158</v>
      </c>
      <c r="BI3612" s="6">
        <f ca="1">IF(ISNUMBER('Descriptive Stats'!E3612),'Descriptive Stats'!E3612,#N/A)</f>
        <v>1</v>
      </c>
    </row>
    <row r="3613" spans="1:61" ht="14.4" x14ac:dyDescent="0.3">
      <c r="A3613" s="2">
        <f>ROW()</f>
        <v>3613</v>
      </c>
      <c r="C3613" s="8">
        <f t="shared" ca="1" si="529"/>
        <v>8</v>
      </c>
      <c r="D3613" s="8">
        <f t="shared" ca="1" si="530"/>
        <v>1</v>
      </c>
      <c r="E3613" s="50">
        <f t="shared" ca="1" si="524"/>
        <v>2</v>
      </c>
      <c r="F3613" s="2" t="str">
        <f t="shared" ca="1" si="531"/>
        <v/>
      </c>
      <c r="BD3613" s="49">
        <f t="shared" ca="1" si="526"/>
        <v>2595</v>
      </c>
      <c r="BE3613" s="3">
        <f t="shared" ca="1" si="525"/>
        <v>0.25945000000000001</v>
      </c>
      <c r="BF3613" s="3">
        <f t="shared" ca="1" si="527"/>
        <v>-0.6450419512753276</v>
      </c>
      <c r="BG3613" s="9">
        <f t="shared" ca="1" si="528"/>
        <v>2</v>
      </c>
      <c r="BH3613" s="6">
        <f ca="1">IF(ISNUMBER('Descriptive Stats'!BF3613),'Descriptive Stats'!BF3613,#N/A)</f>
        <v>-0.6450419512753276</v>
      </c>
      <c r="BI3613" s="6">
        <f ca="1">IF(ISNUMBER('Descriptive Stats'!E3613),'Descriptive Stats'!E3613,#N/A)</f>
        <v>2</v>
      </c>
    </row>
    <row r="3614" spans="1:61" ht="14.4" x14ac:dyDescent="0.3">
      <c r="A3614" s="2">
        <f>ROW()</f>
        <v>3614</v>
      </c>
      <c r="C3614" s="8">
        <f t="shared" ca="1" si="529"/>
        <v>3</v>
      </c>
      <c r="D3614" s="8">
        <f t="shared" ca="1" si="530"/>
        <v>2</v>
      </c>
      <c r="E3614" s="50">
        <f t="shared" ca="1" si="524"/>
        <v>6</v>
      </c>
      <c r="F3614" s="2" t="str">
        <f t="shared" ca="1" si="531"/>
        <v/>
      </c>
      <c r="BD3614" s="49">
        <f t="shared" ca="1" si="526"/>
        <v>3900</v>
      </c>
      <c r="BE3614" s="3">
        <f t="shared" ca="1" si="525"/>
        <v>0.38995000000000002</v>
      </c>
      <c r="BF3614" s="3">
        <f t="shared" ca="1" si="527"/>
        <v>-0.2794493539703507</v>
      </c>
      <c r="BG3614" s="9">
        <f t="shared" ca="1" si="528"/>
        <v>6</v>
      </c>
      <c r="BH3614" s="6">
        <f ca="1">IF(ISNUMBER('Descriptive Stats'!BF3614),'Descriptive Stats'!BF3614,#N/A)</f>
        <v>-0.2794493539703507</v>
      </c>
      <c r="BI3614" s="6">
        <f ca="1">IF(ISNUMBER('Descriptive Stats'!E3614),'Descriptive Stats'!E3614,#N/A)</f>
        <v>6</v>
      </c>
    </row>
    <row r="3615" spans="1:61" ht="14.4" x14ac:dyDescent="0.3">
      <c r="A3615" s="2">
        <f>ROW()</f>
        <v>3615</v>
      </c>
      <c r="C3615" s="8">
        <f t="shared" ca="1" si="529"/>
        <v>16</v>
      </c>
      <c r="D3615" s="8">
        <f t="shared" ca="1" si="530"/>
        <v>6</v>
      </c>
      <c r="E3615" s="50">
        <f t="shared" ca="1" si="524"/>
        <v>19</v>
      </c>
      <c r="F3615" s="2" t="str">
        <f t="shared" ca="1" si="531"/>
        <v>X</v>
      </c>
      <c r="BD3615" s="49">
        <f t="shared" ca="1" si="526"/>
        <v>5294</v>
      </c>
      <c r="BE3615" s="3">
        <f t="shared" ca="1" si="525"/>
        <v>0.52934999999999999</v>
      </c>
      <c r="BF3615" s="3">
        <f t="shared" ca="1" si="527"/>
        <v>7.3636031452008061E-2</v>
      </c>
      <c r="BG3615" s="9">
        <f t="shared" ca="1" si="528"/>
        <v>19</v>
      </c>
      <c r="BH3615" s="6">
        <f ca="1">IF(ISNUMBER('Descriptive Stats'!BF3615),'Descriptive Stats'!BF3615,#N/A)</f>
        <v>7.3636031452008061E-2</v>
      </c>
      <c r="BI3615" s="6">
        <f ca="1">IF(ISNUMBER('Descriptive Stats'!E3615),'Descriptive Stats'!E3615,#N/A)</f>
        <v>19</v>
      </c>
    </row>
    <row r="3616" spans="1:61" ht="14.4" x14ac:dyDescent="0.3">
      <c r="A3616" s="2">
        <f>ROW()</f>
        <v>3616</v>
      </c>
      <c r="C3616" s="8">
        <f t="shared" ca="1" si="529"/>
        <v>7</v>
      </c>
      <c r="D3616" s="8">
        <f t="shared" ca="1" si="530"/>
        <v>19</v>
      </c>
      <c r="E3616" s="50">
        <f t="shared" ca="1" si="524"/>
        <v>7</v>
      </c>
      <c r="F3616" s="2" t="str">
        <f t="shared" ca="1" si="531"/>
        <v/>
      </c>
      <c r="BD3616" s="49">
        <f t="shared" ca="1" si="526"/>
        <v>4473.5</v>
      </c>
      <c r="BE3616" s="3">
        <f t="shared" ca="1" si="525"/>
        <v>0.44729999999999998</v>
      </c>
      <c r="BF3616" s="3">
        <f t="shared" ca="1" si="527"/>
        <v>-0.13248586824472414</v>
      </c>
      <c r="BG3616" s="9">
        <f t="shared" ca="1" si="528"/>
        <v>7</v>
      </c>
      <c r="BH3616" s="6">
        <f ca="1">IF(ISNUMBER('Descriptive Stats'!BF3616),'Descriptive Stats'!BF3616,#N/A)</f>
        <v>-0.13248586824472414</v>
      </c>
      <c r="BI3616" s="6">
        <f ca="1">IF(ISNUMBER('Descriptive Stats'!E3616),'Descriptive Stats'!E3616,#N/A)</f>
        <v>7</v>
      </c>
    </row>
    <row r="3617" spans="1:61" ht="14.4" x14ac:dyDescent="0.3">
      <c r="A3617" s="2">
        <f>ROW()</f>
        <v>3617</v>
      </c>
      <c r="C3617" s="8">
        <f t="shared" ca="1" si="529"/>
        <v>19</v>
      </c>
      <c r="D3617" s="8">
        <f t="shared" ca="1" si="530"/>
        <v>7</v>
      </c>
      <c r="E3617" s="50">
        <f t="shared" ca="1" si="524"/>
        <v>9</v>
      </c>
      <c r="F3617" s="2" t="str">
        <f t="shared" ca="1" si="531"/>
        <v/>
      </c>
      <c r="BD3617" s="49">
        <f t="shared" ca="1" si="526"/>
        <v>4819</v>
      </c>
      <c r="BE3617" s="3">
        <f t="shared" ca="1" si="525"/>
        <v>0.48185</v>
      </c>
      <c r="BF3617" s="3">
        <f t="shared" ca="1" si="527"/>
        <v>-4.5511009098988427E-2</v>
      </c>
      <c r="BG3617" s="9">
        <f t="shared" ca="1" si="528"/>
        <v>9</v>
      </c>
      <c r="BH3617" s="6">
        <f ca="1">IF(ISNUMBER('Descriptive Stats'!BF3617),'Descriptive Stats'!BF3617,#N/A)</f>
        <v>-4.5511009098988427E-2</v>
      </c>
      <c r="BI3617" s="6">
        <f ca="1">IF(ISNUMBER('Descriptive Stats'!E3617),'Descriptive Stats'!E3617,#N/A)</f>
        <v>9</v>
      </c>
    </row>
    <row r="3618" spans="1:61" ht="14.4" x14ac:dyDescent="0.3">
      <c r="A3618" s="2">
        <f>ROW()</f>
        <v>3618</v>
      </c>
      <c r="C3618" s="8">
        <f t="shared" ca="1" si="529"/>
        <v>23</v>
      </c>
      <c r="D3618" s="8">
        <f t="shared" ca="1" si="530"/>
        <v>9</v>
      </c>
      <c r="E3618" s="50">
        <f t="shared" ca="1" si="524"/>
        <v>6</v>
      </c>
      <c r="F3618" s="2" t="str">
        <f t="shared" ca="1" si="531"/>
        <v/>
      </c>
      <c r="BD3618" s="49">
        <f t="shared" ca="1" si="526"/>
        <v>3900</v>
      </c>
      <c r="BE3618" s="3">
        <f t="shared" ca="1" si="525"/>
        <v>0.38995000000000002</v>
      </c>
      <c r="BF3618" s="3">
        <f t="shared" ca="1" si="527"/>
        <v>-0.2794493539703507</v>
      </c>
      <c r="BG3618" s="9">
        <f t="shared" ca="1" si="528"/>
        <v>6</v>
      </c>
      <c r="BH3618" s="6">
        <f ca="1">IF(ISNUMBER('Descriptive Stats'!BF3618),'Descriptive Stats'!BF3618,#N/A)</f>
        <v>-0.2794493539703507</v>
      </c>
      <c r="BI3618" s="6">
        <f ca="1">IF(ISNUMBER('Descriptive Stats'!E3618),'Descriptive Stats'!E3618,#N/A)</f>
        <v>6</v>
      </c>
    </row>
    <row r="3619" spans="1:61" ht="14.4" x14ac:dyDescent="0.3">
      <c r="A3619" s="2">
        <f>ROW()</f>
        <v>3619</v>
      </c>
      <c r="C3619" s="8">
        <f t="shared" ca="1" si="529"/>
        <v>16</v>
      </c>
      <c r="D3619" s="8">
        <f t="shared" ca="1" si="530"/>
        <v>6</v>
      </c>
      <c r="E3619" s="50">
        <f t="shared" ca="1" si="524"/>
        <v>3</v>
      </c>
      <c r="F3619" s="2" t="str">
        <f t="shared" ca="1" si="531"/>
        <v/>
      </c>
      <c r="BD3619" s="49">
        <f t="shared" ca="1" si="526"/>
        <v>3200</v>
      </c>
      <c r="BE3619" s="3">
        <f t="shared" ca="1" si="525"/>
        <v>0.31995000000000001</v>
      </c>
      <c r="BF3619" s="3">
        <f t="shared" ca="1" si="527"/>
        <v>-0.46783862043457014</v>
      </c>
      <c r="BG3619" s="9">
        <f t="shared" ca="1" si="528"/>
        <v>3</v>
      </c>
      <c r="BH3619" s="6">
        <f ca="1">IF(ISNUMBER('Descriptive Stats'!BF3619),'Descriptive Stats'!BF3619,#N/A)</f>
        <v>-0.46783862043457014</v>
      </c>
      <c r="BI3619" s="6">
        <f ca="1">IF(ISNUMBER('Descriptive Stats'!E3619),'Descriptive Stats'!E3619,#N/A)</f>
        <v>3</v>
      </c>
    </row>
    <row r="3620" spans="1:61" ht="14.4" x14ac:dyDescent="0.3">
      <c r="A3620" s="2">
        <f>ROW()</f>
        <v>3620</v>
      </c>
      <c r="C3620" s="8">
        <f t="shared" ca="1" si="529"/>
        <v>10</v>
      </c>
      <c r="D3620" s="8">
        <f t="shared" ca="1" si="530"/>
        <v>3</v>
      </c>
      <c r="E3620" s="50">
        <f t="shared" ca="1" si="524"/>
        <v>6</v>
      </c>
      <c r="F3620" s="2" t="str">
        <f t="shared" ca="1" si="531"/>
        <v/>
      </c>
      <c r="BD3620" s="49">
        <f t="shared" ca="1" si="526"/>
        <v>3900</v>
      </c>
      <c r="BE3620" s="3">
        <f t="shared" ca="1" si="525"/>
        <v>0.38995000000000002</v>
      </c>
      <c r="BF3620" s="3">
        <f t="shared" ca="1" si="527"/>
        <v>-0.2794493539703507</v>
      </c>
      <c r="BG3620" s="9">
        <f t="shared" ca="1" si="528"/>
        <v>6</v>
      </c>
      <c r="BH3620" s="6">
        <f ca="1">IF(ISNUMBER('Descriptive Stats'!BF3620),'Descriptive Stats'!BF3620,#N/A)</f>
        <v>-0.2794493539703507</v>
      </c>
      <c r="BI3620" s="6">
        <f ca="1">IF(ISNUMBER('Descriptive Stats'!E3620),'Descriptive Stats'!E3620,#N/A)</f>
        <v>6</v>
      </c>
    </row>
    <row r="3621" spans="1:61" ht="14.4" x14ac:dyDescent="0.3">
      <c r="A3621" s="2">
        <f>ROW()</f>
        <v>3621</v>
      </c>
      <c r="C3621" s="8">
        <f t="shared" ca="1" si="529"/>
        <v>5</v>
      </c>
      <c r="D3621" s="8">
        <f t="shared" ca="1" si="530"/>
        <v>6</v>
      </c>
      <c r="E3621" s="50">
        <f t="shared" ca="1" si="524"/>
        <v>2</v>
      </c>
      <c r="F3621" s="2" t="str">
        <f t="shared" ca="1" si="531"/>
        <v/>
      </c>
      <c r="BD3621" s="49">
        <f t="shared" ca="1" si="526"/>
        <v>2595</v>
      </c>
      <c r="BE3621" s="3">
        <f t="shared" ca="1" si="525"/>
        <v>0.25945000000000001</v>
      </c>
      <c r="BF3621" s="3">
        <f t="shared" ca="1" si="527"/>
        <v>-0.6450419512753276</v>
      </c>
      <c r="BG3621" s="9">
        <f t="shared" ca="1" si="528"/>
        <v>2</v>
      </c>
      <c r="BH3621" s="6">
        <f ca="1">IF(ISNUMBER('Descriptive Stats'!BF3621),'Descriptive Stats'!BF3621,#N/A)</f>
        <v>-0.6450419512753276</v>
      </c>
      <c r="BI3621" s="6">
        <f ca="1">IF(ISNUMBER('Descriptive Stats'!E3621),'Descriptive Stats'!E3621,#N/A)</f>
        <v>2</v>
      </c>
    </row>
    <row r="3622" spans="1:61" ht="14.4" x14ac:dyDescent="0.3">
      <c r="A3622" s="2">
        <f>ROW()</f>
        <v>3622</v>
      </c>
      <c r="C3622" s="8">
        <f t="shared" ca="1" si="529"/>
        <v>3</v>
      </c>
      <c r="D3622" s="8">
        <f t="shared" ca="1" si="530"/>
        <v>2</v>
      </c>
      <c r="E3622" s="50">
        <f t="shared" ca="1" si="524"/>
        <v>3</v>
      </c>
      <c r="F3622" s="2" t="str">
        <f t="shared" ca="1" si="531"/>
        <v/>
      </c>
      <c r="BD3622" s="49">
        <f t="shared" ca="1" si="526"/>
        <v>3200</v>
      </c>
      <c r="BE3622" s="3">
        <f t="shared" ca="1" si="525"/>
        <v>0.31995000000000001</v>
      </c>
      <c r="BF3622" s="3">
        <f t="shared" ca="1" si="527"/>
        <v>-0.46783862043457014</v>
      </c>
      <c r="BG3622" s="9">
        <f t="shared" ca="1" si="528"/>
        <v>3</v>
      </c>
      <c r="BH3622" s="6">
        <f ca="1">IF(ISNUMBER('Descriptive Stats'!BF3622),'Descriptive Stats'!BF3622,#N/A)</f>
        <v>-0.46783862043457014</v>
      </c>
      <c r="BI3622" s="6">
        <f ca="1">IF(ISNUMBER('Descriptive Stats'!E3622),'Descriptive Stats'!E3622,#N/A)</f>
        <v>3</v>
      </c>
    </row>
    <row r="3623" spans="1:61" ht="14.4" x14ac:dyDescent="0.3">
      <c r="A3623" s="2">
        <f>ROW()</f>
        <v>3623</v>
      </c>
      <c r="C3623" s="8">
        <f t="shared" ca="1" si="529"/>
        <v>10</v>
      </c>
      <c r="D3623" s="8">
        <f t="shared" ca="1" si="530"/>
        <v>3</v>
      </c>
      <c r="E3623" s="50">
        <f t="shared" ca="1" si="524"/>
        <v>15</v>
      </c>
      <c r="F3623" s="2" t="str">
        <f t="shared" ca="1" si="531"/>
        <v/>
      </c>
      <c r="BD3623" s="49">
        <f t="shared" ca="1" si="526"/>
        <v>5051.5</v>
      </c>
      <c r="BE3623" s="3">
        <f t="shared" ca="1" si="525"/>
        <v>0.50509999999999999</v>
      </c>
      <c r="BF3623" s="3">
        <f t="shared" ca="1" si="527"/>
        <v>1.2784152420787677E-2</v>
      </c>
      <c r="BG3623" s="9">
        <f t="shared" ca="1" si="528"/>
        <v>15</v>
      </c>
      <c r="BH3623" s="6">
        <f ca="1">IF(ISNUMBER('Descriptive Stats'!BF3623),'Descriptive Stats'!BF3623,#N/A)</f>
        <v>1.2784152420787677E-2</v>
      </c>
      <c r="BI3623" s="6">
        <f ca="1">IF(ISNUMBER('Descriptive Stats'!E3623),'Descriptive Stats'!E3623,#N/A)</f>
        <v>15</v>
      </c>
    </row>
    <row r="3624" spans="1:61" ht="14.4" x14ac:dyDescent="0.3">
      <c r="A3624" s="2">
        <f>ROW()</f>
        <v>3624</v>
      </c>
      <c r="C3624" s="8">
        <f t="shared" ca="1" si="529"/>
        <v>24</v>
      </c>
      <c r="D3624" s="8">
        <f t="shared" ca="1" si="530"/>
        <v>15</v>
      </c>
      <c r="E3624" s="50">
        <f t="shared" ca="1" si="524"/>
        <v>2</v>
      </c>
      <c r="F3624" s="2" t="str">
        <f t="shared" ca="1" si="531"/>
        <v/>
      </c>
      <c r="BD3624" s="49">
        <f t="shared" ca="1" si="526"/>
        <v>2595</v>
      </c>
      <c r="BE3624" s="3">
        <f t="shared" ca="1" si="525"/>
        <v>0.25945000000000001</v>
      </c>
      <c r="BF3624" s="3">
        <f t="shared" ca="1" si="527"/>
        <v>-0.6450419512753276</v>
      </c>
      <c r="BG3624" s="9">
        <f t="shared" ca="1" si="528"/>
        <v>2</v>
      </c>
      <c r="BH3624" s="6">
        <f ca="1">IF(ISNUMBER('Descriptive Stats'!BF3624),'Descriptive Stats'!BF3624,#N/A)</f>
        <v>-0.6450419512753276</v>
      </c>
      <c r="BI3624" s="6">
        <f ca="1">IF(ISNUMBER('Descriptive Stats'!E3624),'Descriptive Stats'!E3624,#N/A)</f>
        <v>2</v>
      </c>
    </row>
    <row r="3625" spans="1:61" ht="14.4" x14ac:dyDescent="0.3">
      <c r="A3625" s="2">
        <f>ROW()</f>
        <v>3625</v>
      </c>
      <c r="C3625" s="8">
        <f t="shared" ca="1" si="529"/>
        <v>9</v>
      </c>
      <c r="D3625" s="8">
        <f t="shared" ca="1" si="530"/>
        <v>2</v>
      </c>
      <c r="E3625" s="50">
        <f t="shared" ca="1" si="524"/>
        <v>0</v>
      </c>
      <c r="F3625" s="2" t="str">
        <f t="shared" ca="1" si="531"/>
        <v/>
      </c>
      <c r="BD3625" s="49">
        <f t="shared" ca="1" si="526"/>
        <v>815.5</v>
      </c>
      <c r="BE3625" s="3">
        <f t="shared" ca="1" si="525"/>
        <v>8.1500000000000003E-2</v>
      </c>
      <c r="BF3625" s="3">
        <f t="shared" ca="1" si="527"/>
        <v>-1.3950525282585462</v>
      </c>
      <c r="BG3625" s="9">
        <f t="shared" ca="1" si="528"/>
        <v>0</v>
      </c>
      <c r="BH3625" s="6">
        <f ca="1">IF(ISNUMBER('Descriptive Stats'!BF3625),'Descriptive Stats'!BF3625,#N/A)</f>
        <v>-1.3950525282585462</v>
      </c>
      <c r="BI3625" s="6">
        <f ca="1">IF(ISNUMBER('Descriptive Stats'!E3625),'Descriptive Stats'!E3625,#N/A)</f>
        <v>0</v>
      </c>
    </row>
    <row r="3626" spans="1:61" ht="14.4" x14ac:dyDescent="0.3">
      <c r="A3626" s="2">
        <f>ROW()</f>
        <v>3626</v>
      </c>
      <c r="C3626" s="8">
        <f t="shared" ca="1" si="529"/>
        <v>14</v>
      </c>
      <c r="D3626" s="8">
        <f t="shared" ca="1" si="530"/>
        <v>0</v>
      </c>
      <c r="E3626" s="50">
        <f t="shared" ca="1" si="524"/>
        <v>0</v>
      </c>
      <c r="F3626" s="2" t="str">
        <f t="shared" ca="1" si="531"/>
        <v/>
      </c>
      <c r="BD3626" s="49">
        <f t="shared" ca="1" si="526"/>
        <v>815.5</v>
      </c>
      <c r="BE3626" s="3">
        <f t="shared" ca="1" si="525"/>
        <v>8.1500000000000003E-2</v>
      </c>
      <c r="BF3626" s="3">
        <f t="shared" ca="1" si="527"/>
        <v>-1.3950525282585462</v>
      </c>
      <c r="BG3626" s="9">
        <f t="shared" ca="1" si="528"/>
        <v>0</v>
      </c>
      <c r="BH3626" s="6">
        <f ca="1">IF(ISNUMBER('Descriptive Stats'!BF3626),'Descriptive Stats'!BF3626,#N/A)</f>
        <v>-1.3950525282585462</v>
      </c>
      <c r="BI3626" s="6">
        <f ca="1">IF(ISNUMBER('Descriptive Stats'!E3626),'Descriptive Stats'!E3626,#N/A)</f>
        <v>0</v>
      </c>
    </row>
    <row r="3627" spans="1:61" ht="14.4" x14ac:dyDescent="0.3">
      <c r="A3627" s="2">
        <f>ROW()</f>
        <v>3627</v>
      </c>
      <c r="C3627" s="8">
        <f t="shared" ca="1" si="529"/>
        <v>4</v>
      </c>
      <c r="D3627" s="8">
        <f t="shared" ca="1" si="530"/>
        <v>0</v>
      </c>
      <c r="E3627" s="50">
        <f t="shared" ca="1" si="524"/>
        <v>1</v>
      </c>
      <c r="F3627" s="2" t="str">
        <f t="shared" ca="1" si="531"/>
        <v/>
      </c>
      <c r="BD3627" s="49">
        <f t="shared" ca="1" si="526"/>
        <v>1871</v>
      </c>
      <c r="BE3627" s="3">
        <f t="shared" ca="1" si="525"/>
        <v>0.18704999999999999</v>
      </c>
      <c r="BF3627" s="3">
        <f t="shared" ca="1" si="527"/>
        <v>-0.88881967520906158</v>
      </c>
      <c r="BG3627" s="9">
        <f t="shared" ca="1" si="528"/>
        <v>1</v>
      </c>
      <c r="BH3627" s="6">
        <f ca="1">IF(ISNUMBER('Descriptive Stats'!BF3627),'Descriptive Stats'!BF3627,#N/A)</f>
        <v>-0.88881967520906158</v>
      </c>
      <c r="BI3627" s="6">
        <f ca="1">IF(ISNUMBER('Descriptive Stats'!E3627),'Descriptive Stats'!E3627,#N/A)</f>
        <v>1</v>
      </c>
    </row>
    <row r="3628" spans="1:61" ht="14.4" x14ac:dyDescent="0.3">
      <c r="A3628" s="2">
        <f>ROW()</f>
        <v>3628</v>
      </c>
      <c r="C3628" s="8">
        <f t="shared" ca="1" si="529"/>
        <v>8</v>
      </c>
      <c r="D3628" s="8">
        <f t="shared" ca="1" si="530"/>
        <v>1</v>
      </c>
      <c r="E3628" s="50">
        <f t="shared" ca="1" si="524"/>
        <v>6</v>
      </c>
      <c r="F3628" s="2" t="str">
        <f t="shared" ca="1" si="531"/>
        <v/>
      </c>
      <c r="BD3628" s="49">
        <f t="shared" ca="1" si="526"/>
        <v>3900</v>
      </c>
      <c r="BE3628" s="3">
        <f t="shared" ca="1" si="525"/>
        <v>0.38995000000000002</v>
      </c>
      <c r="BF3628" s="3">
        <f t="shared" ca="1" si="527"/>
        <v>-0.2794493539703507</v>
      </c>
      <c r="BG3628" s="9">
        <f t="shared" ca="1" si="528"/>
        <v>6</v>
      </c>
      <c r="BH3628" s="6">
        <f ca="1">IF(ISNUMBER('Descriptive Stats'!BF3628),'Descriptive Stats'!BF3628,#N/A)</f>
        <v>-0.2794493539703507</v>
      </c>
      <c r="BI3628" s="6">
        <f ca="1">IF(ISNUMBER('Descriptive Stats'!E3628),'Descriptive Stats'!E3628,#N/A)</f>
        <v>6</v>
      </c>
    </row>
    <row r="3629" spans="1:61" ht="14.4" x14ac:dyDescent="0.3">
      <c r="A3629" s="2">
        <f>ROW()</f>
        <v>3629</v>
      </c>
      <c r="C3629" s="8">
        <f t="shared" ca="1" si="529"/>
        <v>5</v>
      </c>
      <c r="D3629" s="8">
        <f t="shared" ca="1" si="530"/>
        <v>6</v>
      </c>
      <c r="E3629" s="50">
        <f t="shared" ca="1" si="524"/>
        <v>2</v>
      </c>
      <c r="F3629" s="2" t="str">
        <f t="shared" ca="1" si="531"/>
        <v/>
      </c>
      <c r="BD3629" s="49">
        <f t="shared" ca="1" si="526"/>
        <v>2595</v>
      </c>
      <c r="BE3629" s="3">
        <f t="shared" ca="1" si="525"/>
        <v>0.25945000000000001</v>
      </c>
      <c r="BF3629" s="3">
        <f t="shared" ca="1" si="527"/>
        <v>-0.6450419512753276</v>
      </c>
      <c r="BG3629" s="9">
        <f t="shared" ca="1" si="528"/>
        <v>2</v>
      </c>
      <c r="BH3629" s="6">
        <f ca="1">IF(ISNUMBER('Descriptive Stats'!BF3629),'Descriptive Stats'!BF3629,#N/A)</f>
        <v>-0.6450419512753276</v>
      </c>
      <c r="BI3629" s="6">
        <f ca="1">IF(ISNUMBER('Descriptive Stats'!E3629),'Descriptive Stats'!E3629,#N/A)</f>
        <v>2</v>
      </c>
    </row>
    <row r="3630" spans="1:61" ht="14.4" x14ac:dyDescent="0.3">
      <c r="A3630" s="2">
        <f>ROW()</f>
        <v>3630</v>
      </c>
      <c r="C3630" s="8">
        <f t="shared" ca="1" si="529"/>
        <v>9</v>
      </c>
      <c r="D3630" s="8">
        <f t="shared" ca="1" si="530"/>
        <v>2</v>
      </c>
      <c r="E3630" s="50">
        <f t="shared" ca="1" si="524"/>
        <v>6</v>
      </c>
      <c r="F3630" s="2" t="str">
        <f t="shared" ca="1" si="531"/>
        <v/>
      </c>
      <c r="BD3630" s="49">
        <f t="shared" ca="1" si="526"/>
        <v>3900</v>
      </c>
      <c r="BE3630" s="3">
        <f t="shared" ca="1" si="525"/>
        <v>0.38995000000000002</v>
      </c>
      <c r="BF3630" s="3">
        <f t="shared" ca="1" si="527"/>
        <v>-0.2794493539703507</v>
      </c>
      <c r="BG3630" s="9">
        <f t="shared" ca="1" si="528"/>
        <v>6</v>
      </c>
      <c r="BH3630" s="6">
        <f ca="1">IF(ISNUMBER('Descriptive Stats'!BF3630),'Descriptive Stats'!BF3630,#N/A)</f>
        <v>-0.2794493539703507</v>
      </c>
      <c r="BI3630" s="6">
        <f ca="1">IF(ISNUMBER('Descriptive Stats'!E3630),'Descriptive Stats'!E3630,#N/A)</f>
        <v>6</v>
      </c>
    </row>
    <row r="3631" spans="1:61" ht="14.4" x14ac:dyDescent="0.3">
      <c r="A3631" s="2">
        <f>ROW()</f>
        <v>3631</v>
      </c>
      <c r="C3631" s="8">
        <f t="shared" ca="1" si="529"/>
        <v>16</v>
      </c>
      <c r="D3631" s="8">
        <f t="shared" ca="1" si="530"/>
        <v>6</v>
      </c>
      <c r="E3631" s="50">
        <f t="shared" ca="1" si="524"/>
        <v>0</v>
      </c>
      <c r="F3631" s="2" t="str">
        <f t="shared" ca="1" si="531"/>
        <v/>
      </c>
      <c r="BD3631" s="49">
        <f t="shared" ca="1" si="526"/>
        <v>815.5</v>
      </c>
      <c r="BE3631" s="3">
        <f t="shared" ca="1" si="525"/>
        <v>8.1500000000000003E-2</v>
      </c>
      <c r="BF3631" s="3">
        <f t="shared" ca="1" si="527"/>
        <v>-1.3950525282585462</v>
      </c>
      <c r="BG3631" s="9">
        <f t="shared" ca="1" si="528"/>
        <v>0</v>
      </c>
      <c r="BH3631" s="6">
        <f ca="1">IF(ISNUMBER('Descriptive Stats'!BF3631),'Descriptive Stats'!BF3631,#N/A)</f>
        <v>-1.3950525282585462</v>
      </c>
      <c r="BI3631" s="6">
        <f ca="1">IF(ISNUMBER('Descriptive Stats'!E3631),'Descriptive Stats'!E3631,#N/A)</f>
        <v>0</v>
      </c>
    </row>
    <row r="3632" spans="1:61" ht="14.4" x14ac:dyDescent="0.3">
      <c r="A3632" s="2">
        <f>ROW()</f>
        <v>3632</v>
      </c>
      <c r="C3632" s="8">
        <f t="shared" ca="1" si="529"/>
        <v>15</v>
      </c>
      <c r="D3632" s="8">
        <f t="shared" ca="1" si="530"/>
        <v>0</v>
      </c>
      <c r="E3632" s="50">
        <f t="shared" ca="1" si="524"/>
        <v>19</v>
      </c>
      <c r="F3632" s="2" t="str">
        <f t="shared" ca="1" si="531"/>
        <v>X</v>
      </c>
      <c r="BD3632" s="49">
        <f t="shared" ca="1" si="526"/>
        <v>5294</v>
      </c>
      <c r="BE3632" s="3">
        <f t="shared" ca="1" si="525"/>
        <v>0.52934999999999999</v>
      </c>
      <c r="BF3632" s="3">
        <f t="shared" ca="1" si="527"/>
        <v>7.3636031452008061E-2</v>
      </c>
      <c r="BG3632" s="9">
        <f t="shared" ca="1" si="528"/>
        <v>19</v>
      </c>
      <c r="BH3632" s="6">
        <f ca="1">IF(ISNUMBER('Descriptive Stats'!BF3632),'Descriptive Stats'!BF3632,#N/A)</f>
        <v>7.3636031452008061E-2</v>
      </c>
      <c r="BI3632" s="6">
        <f ca="1">IF(ISNUMBER('Descriptive Stats'!E3632),'Descriptive Stats'!E3632,#N/A)</f>
        <v>19</v>
      </c>
    </row>
    <row r="3633" spans="1:61" ht="14.4" x14ac:dyDescent="0.3">
      <c r="A3633" s="2">
        <f>ROW()</f>
        <v>3633</v>
      </c>
      <c r="C3633" s="8">
        <f t="shared" ca="1" si="529"/>
        <v>7</v>
      </c>
      <c r="D3633" s="8">
        <f t="shared" ca="1" si="530"/>
        <v>19</v>
      </c>
      <c r="E3633" s="50">
        <f t="shared" ca="1" si="524"/>
        <v>0</v>
      </c>
      <c r="F3633" s="2" t="str">
        <f t="shared" ca="1" si="531"/>
        <v/>
      </c>
      <c r="BD3633" s="49">
        <f t="shared" ca="1" si="526"/>
        <v>815.5</v>
      </c>
      <c r="BE3633" s="3">
        <f t="shared" ca="1" si="525"/>
        <v>8.1500000000000003E-2</v>
      </c>
      <c r="BF3633" s="3">
        <f t="shared" ca="1" si="527"/>
        <v>-1.3950525282585462</v>
      </c>
      <c r="BG3633" s="9">
        <f t="shared" ca="1" si="528"/>
        <v>0</v>
      </c>
      <c r="BH3633" s="6">
        <f ca="1">IF(ISNUMBER('Descriptive Stats'!BF3633),'Descriptive Stats'!BF3633,#N/A)</f>
        <v>-1.3950525282585462</v>
      </c>
      <c r="BI3633" s="6">
        <f ca="1">IF(ISNUMBER('Descriptive Stats'!E3633),'Descriptive Stats'!E3633,#N/A)</f>
        <v>0</v>
      </c>
    </row>
    <row r="3634" spans="1:61" ht="14.4" x14ac:dyDescent="0.3">
      <c r="A3634" s="2">
        <f>ROW()</f>
        <v>3634</v>
      </c>
      <c r="C3634" s="8">
        <f t="shared" ca="1" si="529"/>
        <v>15</v>
      </c>
      <c r="D3634" s="8">
        <f t="shared" ca="1" si="530"/>
        <v>0</v>
      </c>
      <c r="E3634" s="50">
        <f t="shared" ca="1" si="524"/>
        <v>9</v>
      </c>
      <c r="F3634" s="2" t="str">
        <f t="shared" ca="1" si="531"/>
        <v/>
      </c>
      <c r="BD3634" s="49">
        <f t="shared" ca="1" si="526"/>
        <v>4819</v>
      </c>
      <c r="BE3634" s="3">
        <f t="shared" ca="1" si="525"/>
        <v>0.48185</v>
      </c>
      <c r="BF3634" s="3">
        <f t="shared" ca="1" si="527"/>
        <v>-4.5511009098988427E-2</v>
      </c>
      <c r="BG3634" s="9">
        <f t="shared" ca="1" si="528"/>
        <v>9</v>
      </c>
      <c r="BH3634" s="6">
        <f ca="1">IF(ISNUMBER('Descriptive Stats'!BF3634),'Descriptive Stats'!BF3634,#N/A)</f>
        <v>-4.5511009098988427E-2</v>
      </c>
      <c r="BI3634" s="6">
        <f ca="1">IF(ISNUMBER('Descriptive Stats'!E3634),'Descriptive Stats'!E3634,#N/A)</f>
        <v>9</v>
      </c>
    </row>
    <row r="3635" spans="1:61" ht="14.4" x14ac:dyDescent="0.3">
      <c r="A3635" s="2">
        <f>ROW()</f>
        <v>3635</v>
      </c>
      <c r="C3635" s="8">
        <f t="shared" ca="1" si="529"/>
        <v>23</v>
      </c>
      <c r="D3635" s="8">
        <f t="shared" ca="1" si="530"/>
        <v>9</v>
      </c>
      <c r="E3635" s="50">
        <f t="shared" ca="1" si="524"/>
        <v>4</v>
      </c>
      <c r="F3635" s="2" t="str">
        <f t="shared" ca="1" si="531"/>
        <v/>
      </c>
      <c r="BD3635" s="49">
        <f t="shared" ca="1" si="526"/>
        <v>3442</v>
      </c>
      <c r="BE3635" s="3">
        <f t="shared" ca="1" si="525"/>
        <v>0.34415000000000001</v>
      </c>
      <c r="BF3635" s="3">
        <f t="shared" ca="1" si="527"/>
        <v>-0.40116316278173481</v>
      </c>
      <c r="BG3635" s="9">
        <f t="shared" ca="1" si="528"/>
        <v>4</v>
      </c>
      <c r="BH3635" s="6">
        <f ca="1">IF(ISNUMBER('Descriptive Stats'!BF3635),'Descriptive Stats'!BF3635,#N/A)</f>
        <v>-0.40116316278173481</v>
      </c>
      <c r="BI3635" s="6">
        <f ca="1">IF(ISNUMBER('Descriptive Stats'!E3635),'Descriptive Stats'!E3635,#N/A)</f>
        <v>4</v>
      </c>
    </row>
    <row r="3636" spans="1:61" ht="14.4" x14ac:dyDescent="0.3">
      <c r="A3636" s="2">
        <f>ROW()</f>
        <v>3636</v>
      </c>
      <c r="C3636" s="8">
        <f t="shared" ca="1" si="529"/>
        <v>13</v>
      </c>
      <c r="D3636" s="8">
        <f t="shared" ca="1" si="530"/>
        <v>4</v>
      </c>
      <c r="E3636" s="50">
        <f t="shared" ca="1" si="524"/>
        <v>0</v>
      </c>
      <c r="F3636" s="2" t="str">
        <f t="shared" ca="1" si="531"/>
        <v/>
      </c>
      <c r="BD3636" s="49">
        <f t="shared" ca="1" si="526"/>
        <v>815.5</v>
      </c>
      <c r="BE3636" s="3">
        <f t="shared" ca="1" si="525"/>
        <v>8.1500000000000003E-2</v>
      </c>
      <c r="BF3636" s="3">
        <f t="shared" ca="1" si="527"/>
        <v>-1.3950525282585462</v>
      </c>
      <c r="BG3636" s="9">
        <f t="shared" ca="1" si="528"/>
        <v>0</v>
      </c>
      <c r="BH3636" s="6">
        <f ca="1">IF(ISNUMBER('Descriptive Stats'!BF3636),'Descriptive Stats'!BF3636,#N/A)</f>
        <v>-1.3950525282585462</v>
      </c>
      <c r="BI3636" s="6">
        <f ca="1">IF(ISNUMBER('Descriptive Stats'!E3636),'Descriptive Stats'!E3636,#N/A)</f>
        <v>0</v>
      </c>
    </row>
    <row r="3637" spans="1:61" ht="14.4" x14ac:dyDescent="0.3">
      <c r="A3637" s="2">
        <f>ROW()</f>
        <v>3637</v>
      </c>
      <c r="C3637" s="8">
        <f t="shared" ca="1" si="529"/>
        <v>22</v>
      </c>
      <c r="D3637" s="8">
        <f t="shared" ca="1" si="530"/>
        <v>0</v>
      </c>
      <c r="E3637" s="50">
        <f t="shared" ca="1" si="524"/>
        <v>9</v>
      </c>
      <c r="F3637" s="2" t="str">
        <f t="shared" ca="1" si="531"/>
        <v/>
      </c>
      <c r="BD3637" s="49">
        <f t="shared" ca="1" si="526"/>
        <v>4819</v>
      </c>
      <c r="BE3637" s="3">
        <f t="shared" ca="1" si="525"/>
        <v>0.48185</v>
      </c>
      <c r="BF3637" s="3">
        <f t="shared" ca="1" si="527"/>
        <v>-4.5511009098988427E-2</v>
      </c>
      <c r="BG3637" s="9">
        <f t="shared" ca="1" si="528"/>
        <v>9</v>
      </c>
      <c r="BH3637" s="6">
        <f ca="1">IF(ISNUMBER('Descriptive Stats'!BF3637),'Descriptive Stats'!BF3637,#N/A)</f>
        <v>-4.5511009098988427E-2</v>
      </c>
      <c r="BI3637" s="6">
        <f ca="1">IF(ISNUMBER('Descriptive Stats'!E3637),'Descriptive Stats'!E3637,#N/A)</f>
        <v>9</v>
      </c>
    </row>
    <row r="3638" spans="1:61" ht="14.4" x14ac:dyDescent="0.3">
      <c r="A3638" s="2">
        <f>ROW()</f>
        <v>3638</v>
      </c>
      <c r="C3638" s="8">
        <f t="shared" ca="1" si="529"/>
        <v>23</v>
      </c>
      <c r="D3638" s="8">
        <f t="shared" ca="1" si="530"/>
        <v>9</v>
      </c>
      <c r="E3638" s="50">
        <f t="shared" ca="1" si="524"/>
        <v>2</v>
      </c>
      <c r="F3638" s="2" t="str">
        <f t="shared" ca="1" si="531"/>
        <v/>
      </c>
      <c r="BD3638" s="49">
        <f t="shared" ca="1" si="526"/>
        <v>2595</v>
      </c>
      <c r="BE3638" s="3">
        <f t="shared" ca="1" si="525"/>
        <v>0.25945000000000001</v>
      </c>
      <c r="BF3638" s="3">
        <f t="shared" ca="1" si="527"/>
        <v>-0.6450419512753276</v>
      </c>
      <c r="BG3638" s="9">
        <f t="shared" ca="1" si="528"/>
        <v>2</v>
      </c>
      <c r="BH3638" s="6">
        <f ca="1">IF(ISNUMBER('Descriptive Stats'!BF3638),'Descriptive Stats'!BF3638,#N/A)</f>
        <v>-0.6450419512753276</v>
      </c>
      <c r="BI3638" s="6">
        <f ca="1">IF(ISNUMBER('Descriptive Stats'!E3638),'Descriptive Stats'!E3638,#N/A)</f>
        <v>2</v>
      </c>
    </row>
    <row r="3639" spans="1:61" ht="14.4" x14ac:dyDescent="0.3">
      <c r="A3639" s="2">
        <f>ROW()</f>
        <v>3639</v>
      </c>
      <c r="C3639" s="8">
        <f t="shared" ca="1" si="529"/>
        <v>17</v>
      </c>
      <c r="D3639" s="8">
        <f t="shared" ca="1" si="530"/>
        <v>2</v>
      </c>
      <c r="E3639" s="50">
        <f t="shared" ca="1" si="524"/>
        <v>7</v>
      </c>
      <c r="F3639" s="2" t="str">
        <f t="shared" ca="1" si="531"/>
        <v/>
      </c>
      <c r="BD3639" s="49">
        <f t="shared" ca="1" si="526"/>
        <v>4473.5</v>
      </c>
      <c r="BE3639" s="3">
        <f t="shared" ca="1" si="525"/>
        <v>0.44729999999999998</v>
      </c>
      <c r="BF3639" s="3">
        <f t="shared" ca="1" si="527"/>
        <v>-0.13248586824472414</v>
      </c>
      <c r="BG3639" s="9">
        <f t="shared" ca="1" si="528"/>
        <v>7</v>
      </c>
      <c r="BH3639" s="6">
        <f ca="1">IF(ISNUMBER('Descriptive Stats'!BF3639),'Descriptive Stats'!BF3639,#N/A)</f>
        <v>-0.13248586824472414</v>
      </c>
      <c r="BI3639" s="6">
        <f ca="1">IF(ISNUMBER('Descriptive Stats'!E3639),'Descriptive Stats'!E3639,#N/A)</f>
        <v>7</v>
      </c>
    </row>
    <row r="3640" spans="1:61" ht="14.4" x14ac:dyDescent="0.3">
      <c r="A3640" s="2">
        <f>ROW()</f>
        <v>3640</v>
      </c>
      <c r="C3640" s="8">
        <f t="shared" ca="1" si="529"/>
        <v>19</v>
      </c>
      <c r="D3640" s="8">
        <f t="shared" ca="1" si="530"/>
        <v>7</v>
      </c>
      <c r="E3640" s="50">
        <f t="shared" ca="1" si="524"/>
        <v>0</v>
      </c>
      <c r="F3640" s="2" t="str">
        <f t="shared" ca="1" si="531"/>
        <v/>
      </c>
      <c r="BD3640" s="49">
        <f t="shared" ca="1" si="526"/>
        <v>815.5</v>
      </c>
      <c r="BE3640" s="3">
        <f t="shared" ca="1" si="525"/>
        <v>8.1500000000000003E-2</v>
      </c>
      <c r="BF3640" s="3">
        <f t="shared" ca="1" si="527"/>
        <v>-1.3950525282585462</v>
      </c>
      <c r="BG3640" s="9">
        <f t="shared" ca="1" si="528"/>
        <v>0</v>
      </c>
      <c r="BH3640" s="6">
        <f ca="1">IF(ISNUMBER('Descriptive Stats'!BF3640),'Descriptive Stats'!BF3640,#N/A)</f>
        <v>-1.3950525282585462</v>
      </c>
      <c r="BI3640" s="6">
        <f ca="1">IF(ISNUMBER('Descriptive Stats'!E3640),'Descriptive Stats'!E3640,#N/A)</f>
        <v>0</v>
      </c>
    </row>
    <row r="3641" spans="1:61" ht="14.4" x14ac:dyDescent="0.3">
      <c r="A3641" s="2">
        <f>ROW()</f>
        <v>3641</v>
      </c>
      <c r="C3641" s="8">
        <f t="shared" ca="1" si="529"/>
        <v>20</v>
      </c>
      <c r="D3641" s="8">
        <f t="shared" ca="1" si="530"/>
        <v>0</v>
      </c>
      <c r="E3641" s="50">
        <f t="shared" ca="1" si="524"/>
        <v>7</v>
      </c>
      <c r="F3641" s="2" t="str">
        <f t="shared" ca="1" si="531"/>
        <v/>
      </c>
      <c r="BD3641" s="49">
        <f t="shared" ca="1" si="526"/>
        <v>4473.5</v>
      </c>
      <c r="BE3641" s="3">
        <f t="shared" ca="1" si="525"/>
        <v>0.44729999999999998</v>
      </c>
      <c r="BF3641" s="3">
        <f t="shared" ca="1" si="527"/>
        <v>-0.13248586824472414</v>
      </c>
      <c r="BG3641" s="9">
        <f t="shared" ca="1" si="528"/>
        <v>7</v>
      </c>
      <c r="BH3641" s="6">
        <f ca="1">IF(ISNUMBER('Descriptive Stats'!BF3641),'Descriptive Stats'!BF3641,#N/A)</f>
        <v>-0.13248586824472414</v>
      </c>
      <c r="BI3641" s="6">
        <f ca="1">IF(ISNUMBER('Descriptive Stats'!E3641),'Descriptive Stats'!E3641,#N/A)</f>
        <v>7</v>
      </c>
    </row>
    <row r="3642" spans="1:61" ht="14.4" x14ac:dyDescent="0.3">
      <c r="A3642" s="2">
        <f>ROW()</f>
        <v>3642</v>
      </c>
      <c r="C3642" s="8">
        <f t="shared" ca="1" si="529"/>
        <v>6</v>
      </c>
      <c r="D3642" s="8">
        <f t="shared" ca="1" si="530"/>
        <v>7</v>
      </c>
      <c r="E3642" s="50">
        <f t="shared" ca="1" si="524"/>
        <v>7</v>
      </c>
      <c r="F3642" s="2" t="str">
        <f t="shared" ca="1" si="531"/>
        <v/>
      </c>
      <c r="BD3642" s="49">
        <f t="shared" ca="1" si="526"/>
        <v>4473.5</v>
      </c>
      <c r="BE3642" s="3">
        <f t="shared" ca="1" si="525"/>
        <v>0.44729999999999998</v>
      </c>
      <c r="BF3642" s="3">
        <f t="shared" ca="1" si="527"/>
        <v>-0.13248586824472414</v>
      </c>
      <c r="BG3642" s="9">
        <f t="shared" ca="1" si="528"/>
        <v>7</v>
      </c>
      <c r="BH3642" s="6">
        <f ca="1">IF(ISNUMBER('Descriptive Stats'!BF3642),'Descriptive Stats'!BF3642,#N/A)</f>
        <v>-0.13248586824472414</v>
      </c>
      <c r="BI3642" s="6">
        <f ca="1">IF(ISNUMBER('Descriptive Stats'!E3642),'Descriptive Stats'!E3642,#N/A)</f>
        <v>7</v>
      </c>
    </row>
    <row r="3643" spans="1:61" ht="14.4" x14ac:dyDescent="0.3">
      <c r="A3643" s="2">
        <f>ROW()</f>
        <v>3643</v>
      </c>
      <c r="C3643" s="8">
        <f t="shared" ca="1" si="529"/>
        <v>6</v>
      </c>
      <c r="D3643" s="8">
        <f t="shared" ca="1" si="530"/>
        <v>7</v>
      </c>
      <c r="E3643" s="50">
        <f t="shared" ca="1" si="524"/>
        <v>9</v>
      </c>
      <c r="F3643" s="2" t="str">
        <f t="shared" ca="1" si="531"/>
        <v/>
      </c>
      <c r="BD3643" s="49">
        <f t="shared" ca="1" si="526"/>
        <v>4819</v>
      </c>
      <c r="BE3643" s="3">
        <f t="shared" ca="1" si="525"/>
        <v>0.48185</v>
      </c>
      <c r="BF3643" s="3">
        <f t="shared" ca="1" si="527"/>
        <v>-4.5511009098988427E-2</v>
      </c>
      <c r="BG3643" s="9">
        <f t="shared" ca="1" si="528"/>
        <v>9</v>
      </c>
      <c r="BH3643" s="6">
        <f ca="1">IF(ISNUMBER('Descriptive Stats'!BF3643),'Descriptive Stats'!BF3643,#N/A)</f>
        <v>-4.5511009098988427E-2</v>
      </c>
      <c r="BI3643" s="6">
        <f ca="1">IF(ISNUMBER('Descriptive Stats'!E3643),'Descriptive Stats'!E3643,#N/A)</f>
        <v>9</v>
      </c>
    </row>
    <row r="3644" spans="1:61" ht="14.4" x14ac:dyDescent="0.3">
      <c r="A3644" s="2">
        <f>ROW()</f>
        <v>3644</v>
      </c>
      <c r="C3644" s="8">
        <f t="shared" ca="1" si="529"/>
        <v>23</v>
      </c>
      <c r="D3644" s="8">
        <f t="shared" ca="1" si="530"/>
        <v>9</v>
      </c>
      <c r="E3644" s="50">
        <f t="shared" ca="1" si="524"/>
        <v>4</v>
      </c>
      <c r="F3644" s="2" t="str">
        <f t="shared" ca="1" si="531"/>
        <v/>
      </c>
      <c r="BD3644" s="49">
        <f t="shared" ca="1" si="526"/>
        <v>3442</v>
      </c>
      <c r="BE3644" s="3">
        <f t="shared" ca="1" si="525"/>
        <v>0.34415000000000001</v>
      </c>
      <c r="BF3644" s="3">
        <f t="shared" ca="1" si="527"/>
        <v>-0.40116316278173481</v>
      </c>
      <c r="BG3644" s="9">
        <f t="shared" ca="1" si="528"/>
        <v>4</v>
      </c>
      <c r="BH3644" s="6">
        <f ca="1">IF(ISNUMBER('Descriptive Stats'!BF3644),'Descriptive Stats'!BF3644,#N/A)</f>
        <v>-0.40116316278173481</v>
      </c>
      <c r="BI3644" s="6">
        <f ca="1">IF(ISNUMBER('Descriptive Stats'!E3644),'Descriptive Stats'!E3644,#N/A)</f>
        <v>4</v>
      </c>
    </row>
    <row r="3645" spans="1:61" ht="14.4" x14ac:dyDescent="0.3">
      <c r="A3645" s="2">
        <f>ROW()</f>
        <v>3645</v>
      </c>
      <c r="C3645" s="8">
        <f t="shared" ca="1" si="529"/>
        <v>13</v>
      </c>
      <c r="D3645" s="8">
        <f t="shared" ca="1" si="530"/>
        <v>4</v>
      </c>
      <c r="E3645" s="50">
        <f t="shared" ca="1" si="524"/>
        <v>6</v>
      </c>
      <c r="F3645" s="2" t="str">
        <f t="shared" ca="1" si="531"/>
        <v/>
      </c>
      <c r="BD3645" s="49">
        <f t="shared" ca="1" si="526"/>
        <v>3900</v>
      </c>
      <c r="BE3645" s="3">
        <f t="shared" ca="1" si="525"/>
        <v>0.38995000000000002</v>
      </c>
      <c r="BF3645" s="3">
        <f t="shared" ca="1" si="527"/>
        <v>-0.2794493539703507</v>
      </c>
      <c r="BG3645" s="9">
        <f t="shared" ca="1" si="528"/>
        <v>6</v>
      </c>
      <c r="BH3645" s="6">
        <f ca="1">IF(ISNUMBER('Descriptive Stats'!BF3645),'Descriptive Stats'!BF3645,#N/A)</f>
        <v>-0.2794493539703507</v>
      </c>
      <c r="BI3645" s="6">
        <f ca="1">IF(ISNUMBER('Descriptive Stats'!E3645),'Descriptive Stats'!E3645,#N/A)</f>
        <v>6</v>
      </c>
    </row>
    <row r="3646" spans="1:61" ht="14.4" x14ac:dyDescent="0.3">
      <c r="A3646" s="2">
        <f>ROW()</f>
        <v>3646</v>
      </c>
      <c r="C3646" s="8">
        <f t="shared" ca="1" si="529"/>
        <v>5</v>
      </c>
      <c r="D3646" s="8">
        <f t="shared" ca="1" si="530"/>
        <v>6</v>
      </c>
      <c r="E3646" s="50">
        <f t="shared" ca="1" si="524"/>
        <v>2</v>
      </c>
      <c r="F3646" s="2" t="str">
        <f t="shared" ca="1" si="531"/>
        <v/>
      </c>
      <c r="BD3646" s="49">
        <f t="shared" ca="1" si="526"/>
        <v>2595</v>
      </c>
      <c r="BE3646" s="3">
        <f t="shared" ca="1" si="525"/>
        <v>0.25945000000000001</v>
      </c>
      <c r="BF3646" s="3">
        <f t="shared" ca="1" si="527"/>
        <v>-0.6450419512753276</v>
      </c>
      <c r="BG3646" s="9">
        <f t="shared" ca="1" si="528"/>
        <v>2</v>
      </c>
      <c r="BH3646" s="6">
        <f ca="1">IF(ISNUMBER('Descriptive Stats'!BF3646),'Descriptive Stats'!BF3646,#N/A)</f>
        <v>-0.6450419512753276</v>
      </c>
      <c r="BI3646" s="6">
        <f ca="1">IF(ISNUMBER('Descriptive Stats'!E3646),'Descriptive Stats'!E3646,#N/A)</f>
        <v>2</v>
      </c>
    </row>
    <row r="3647" spans="1:61" ht="14.4" x14ac:dyDescent="0.3">
      <c r="A3647" s="2">
        <f>ROW()</f>
        <v>3647</v>
      </c>
      <c r="C3647" s="8">
        <f t="shared" ca="1" si="529"/>
        <v>3</v>
      </c>
      <c r="D3647" s="8">
        <f t="shared" ca="1" si="530"/>
        <v>2</v>
      </c>
      <c r="E3647" s="50">
        <f t="shared" ca="1" si="524"/>
        <v>7</v>
      </c>
      <c r="F3647" s="2" t="str">
        <f t="shared" ca="1" si="531"/>
        <v/>
      </c>
      <c r="BD3647" s="49">
        <f t="shared" ca="1" si="526"/>
        <v>4473.5</v>
      </c>
      <c r="BE3647" s="3">
        <f t="shared" ca="1" si="525"/>
        <v>0.44729999999999998</v>
      </c>
      <c r="BF3647" s="3">
        <f t="shared" ca="1" si="527"/>
        <v>-0.13248586824472414</v>
      </c>
      <c r="BG3647" s="9">
        <f t="shared" ca="1" si="528"/>
        <v>7</v>
      </c>
      <c r="BH3647" s="6">
        <f ca="1">IF(ISNUMBER('Descriptive Stats'!BF3647),'Descriptive Stats'!BF3647,#N/A)</f>
        <v>-0.13248586824472414</v>
      </c>
      <c r="BI3647" s="6">
        <f ca="1">IF(ISNUMBER('Descriptive Stats'!E3647),'Descriptive Stats'!E3647,#N/A)</f>
        <v>7</v>
      </c>
    </row>
    <row r="3648" spans="1:61" ht="14.4" x14ac:dyDescent="0.3">
      <c r="A3648" s="2">
        <f>ROW()</f>
        <v>3648</v>
      </c>
      <c r="C3648" s="8">
        <f t="shared" ca="1" si="529"/>
        <v>19</v>
      </c>
      <c r="D3648" s="8">
        <f t="shared" ca="1" si="530"/>
        <v>7</v>
      </c>
      <c r="E3648" s="50">
        <f t="shared" ca="1" si="524"/>
        <v>2</v>
      </c>
      <c r="F3648" s="2" t="str">
        <f t="shared" ca="1" si="531"/>
        <v/>
      </c>
      <c r="BD3648" s="49">
        <f t="shared" ca="1" si="526"/>
        <v>2595</v>
      </c>
      <c r="BE3648" s="3">
        <f t="shared" ca="1" si="525"/>
        <v>0.25945000000000001</v>
      </c>
      <c r="BF3648" s="3">
        <f t="shared" ca="1" si="527"/>
        <v>-0.6450419512753276</v>
      </c>
      <c r="BG3648" s="9">
        <f t="shared" ca="1" si="528"/>
        <v>2</v>
      </c>
      <c r="BH3648" s="6">
        <f ca="1">IF(ISNUMBER('Descriptive Stats'!BF3648),'Descriptive Stats'!BF3648,#N/A)</f>
        <v>-0.6450419512753276</v>
      </c>
      <c r="BI3648" s="6">
        <f ca="1">IF(ISNUMBER('Descriptive Stats'!E3648),'Descriptive Stats'!E3648,#N/A)</f>
        <v>2</v>
      </c>
    </row>
    <row r="3649" spans="1:61" ht="14.4" x14ac:dyDescent="0.3">
      <c r="A3649" s="2">
        <f>ROW()</f>
        <v>3649</v>
      </c>
      <c r="C3649" s="8">
        <f t="shared" ca="1" si="529"/>
        <v>3</v>
      </c>
      <c r="D3649" s="8">
        <f t="shared" ca="1" si="530"/>
        <v>2</v>
      </c>
      <c r="E3649" s="50">
        <f t="shared" ca="1" si="524"/>
        <v>9</v>
      </c>
      <c r="F3649" s="2" t="str">
        <f t="shared" ca="1" si="531"/>
        <v/>
      </c>
      <c r="BD3649" s="49">
        <f t="shared" ca="1" si="526"/>
        <v>4819</v>
      </c>
      <c r="BE3649" s="3">
        <f t="shared" ca="1" si="525"/>
        <v>0.48185</v>
      </c>
      <c r="BF3649" s="3">
        <f t="shared" ca="1" si="527"/>
        <v>-4.5511009098988427E-2</v>
      </c>
      <c r="BG3649" s="9">
        <f t="shared" ca="1" si="528"/>
        <v>9</v>
      </c>
      <c r="BH3649" s="6">
        <f ca="1">IF(ISNUMBER('Descriptive Stats'!BF3649),'Descriptive Stats'!BF3649,#N/A)</f>
        <v>-4.5511009098988427E-2</v>
      </c>
      <c r="BI3649" s="6">
        <f ca="1">IF(ISNUMBER('Descriptive Stats'!E3649),'Descriptive Stats'!E3649,#N/A)</f>
        <v>9</v>
      </c>
    </row>
    <row r="3650" spans="1:61" ht="14.4" x14ac:dyDescent="0.3">
      <c r="A3650" s="2">
        <f>ROW()</f>
        <v>3650</v>
      </c>
      <c r="C3650" s="8">
        <f t="shared" ca="1" si="529"/>
        <v>23</v>
      </c>
      <c r="D3650" s="8">
        <f t="shared" ca="1" si="530"/>
        <v>9</v>
      </c>
      <c r="E3650" s="50">
        <f t="shared" ca="1" si="524"/>
        <v>0</v>
      </c>
      <c r="F3650" s="2" t="str">
        <f t="shared" ca="1" si="531"/>
        <v/>
      </c>
      <c r="BD3650" s="49">
        <f t="shared" ca="1" si="526"/>
        <v>815.5</v>
      </c>
      <c r="BE3650" s="3">
        <f t="shared" ca="1" si="525"/>
        <v>8.1500000000000003E-2</v>
      </c>
      <c r="BF3650" s="3">
        <f t="shared" ca="1" si="527"/>
        <v>-1.3950525282585462</v>
      </c>
      <c r="BG3650" s="9">
        <f t="shared" ca="1" si="528"/>
        <v>0</v>
      </c>
      <c r="BH3650" s="6">
        <f ca="1">IF(ISNUMBER('Descriptive Stats'!BF3650),'Descriptive Stats'!BF3650,#N/A)</f>
        <v>-1.3950525282585462</v>
      </c>
      <c r="BI3650" s="6">
        <f ca="1">IF(ISNUMBER('Descriptive Stats'!E3650),'Descriptive Stats'!E3650,#N/A)</f>
        <v>0</v>
      </c>
    </row>
    <row r="3651" spans="1:61" ht="14.4" x14ac:dyDescent="0.3">
      <c r="A3651" s="2">
        <f>ROW()</f>
        <v>3651</v>
      </c>
      <c r="C3651" s="8">
        <f t="shared" ca="1" si="529"/>
        <v>18</v>
      </c>
      <c r="D3651" s="8">
        <f t="shared" ca="1" si="530"/>
        <v>0</v>
      </c>
      <c r="E3651" s="50">
        <f t="shared" ref="E3651:E3714" ca="1" si="532">IF(0=MOD(ROW(),$J$1),AVERAGE(OFFSET($D$2,ROW()-$J$1,0,$J$1,1)),"")</f>
        <v>2</v>
      </c>
      <c r="F3651" s="2" t="str">
        <f t="shared" ca="1" si="531"/>
        <v/>
      </c>
      <c r="BD3651" s="49">
        <f t="shared" ca="1" si="526"/>
        <v>2595</v>
      </c>
      <c r="BE3651" s="3">
        <f t="shared" ca="1" si="525"/>
        <v>0.25945000000000001</v>
      </c>
      <c r="BF3651" s="3">
        <f t="shared" ca="1" si="527"/>
        <v>-0.6450419512753276</v>
      </c>
      <c r="BG3651" s="9">
        <f t="shared" ca="1" si="528"/>
        <v>2</v>
      </c>
      <c r="BH3651" s="6">
        <f ca="1">IF(ISNUMBER('Descriptive Stats'!BF3651),'Descriptive Stats'!BF3651,#N/A)</f>
        <v>-0.6450419512753276</v>
      </c>
      <c r="BI3651" s="6">
        <f ca="1">IF(ISNUMBER('Descriptive Stats'!E3651),'Descriptive Stats'!E3651,#N/A)</f>
        <v>2</v>
      </c>
    </row>
    <row r="3652" spans="1:61" ht="14.4" x14ac:dyDescent="0.3">
      <c r="A3652" s="2">
        <f>ROW()</f>
        <v>3652</v>
      </c>
      <c r="C3652" s="8">
        <f t="shared" ca="1" si="529"/>
        <v>3</v>
      </c>
      <c r="D3652" s="8">
        <f t="shared" ca="1" si="530"/>
        <v>2</v>
      </c>
      <c r="E3652" s="50">
        <f t="shared" ca="1" si="532"/>
        <v>2</v>
      </c>
      <c r="F3652" s="2" t="str">
        <f t="shared" ca="1" si="531"/>
        <v/>
      </c>
      <c r="BD3652" s="49">
        <f t="shared" ca="1" si="526"/>
        <v>2595</v>
      </c>
      <c r="BE3652" s="3">
        <f t="shared" ca="1" si="525"/>
        <v>0.25945000000000001</v>
      </c>
      <c r="BF3652" s="3">
        <f t="shared" ca="1" si="527"/>
        <v>-0.6450419512753276</v>
      </c>
      <c r="BG3652" s="9">
        <f t="shared" ca="1" si="528"/>
        <v>2</v>
      </c>
      <c r="BH3652" s="6">
        <f ca="1">IF(ISNUMBER('Descriptive Stats'!BF3652),'Descriptive Stats'!BF3652,#N/A)</f>
        <v>-0.6450419512753276</v>
      </c>
      <c r="BI3652" s="6">
        <f ca="1">IF(ISNUMBER('Descriptive Stats'!E3652),'Descriptive Stats'!E3652,#N/A)</f>
        <v>2</v>
      </c>
    </row>
    <row r="3653" spans="1:61" ht="14.4" x14ac:dyDescent="0.3">
      <c r="A3653" s="2">
        <f>ROW()</f>
        <v>3653</v>
      </c>
      <c r="C3653" s="8">
        <f t="shared" ca="1" si="529"/>
        <v>21</v>
      </c>
      <c r="D3653" s="8">
        <f t="shared" ca="1" si="530"/>
        <v>2</v>
      </c>
      <c r="E3653" s="50">
        <f t="shared" ca="1" si="532"/>
        <v>6</v>
      </c>
      <c r="F3653" s="2" t="str">
        <f t="shared" ca="1" si="531"/>
        <v/>
      </c>
      <c r="BD3653" s="49">
        <f t="shared" ca="1" si="526"/>
        <v>3900</v>
      </c>
      <c r="BE3653" s="3">
        <f t="shared" ca="1" si="525"/>
        <v>0.38995000000000002</v>
      </c>
      <c r="BF3653" s="3">
        <f t="shared" ca="1" si="527"/>
        <v>-0.2794493539703507</v>
      </c>
      <c r="BG3653" s="9">
        <f t="shared" ca="1" si="528"/>
        <v>6</v>
      </c>
      <c r="BH3653" s="6">
        <f ca="1">IF(ISNUMBER('Descriptive Stats'!BF3653),'Descriptive Stats'!BF3653,#N/A)</f>
        <v>-0.2794493539703507</v>
      </c>
      <c r="BI3653" s="6">
        <f ca="1">IF(ISNUMBER('Descriptive Stats'!E3653),'Descriptive Stats'!E3653,#N/A)</f>
        <v>6</v>
      </c>
    </row>
    <row r="3654" spans="1:61" ht="14.4" x14ac:dyDescent="0.3">
      <c r="A3654" s="2">
        <f>ROW()</f>
        <v>3654</v>
      </c>
      <c r="C3654" s="8">
        <f t="shared" ca="1" si="529"/>
        <v>2</v>
      </c>
      <c r="D3654" s="8">
        <f t="shared" ca="1" si="530"/>
        <v>6</v>
      </c>
      <c r="E3654" s="50">
        <f t="shared" ca="1" si="532"/>
        <v>4</v>
      </c>
      <c r="F3654" s="2" t="str">
        <f t="shared" ca="1" si="531"/>
        <v/>
      </c>
      <c r="BD3654" s="49">
        <f t="shared" ca="1" si="526"/>
        <v>3442</v>
      </c>
      <c r="BE3654" s="3">
        <f t="shared" ca="1" si="525"/>
        <v>0.34415000000000001</v>
      </c>
      <c r="BF3654" s="3">
        <f t="shared" ca="1" si="527"/>
        <v>-0.40116316278173481</v>
      </c>
      <c r="BG3654" s="9">
        <f t="shared" ca="1" si="528"/>
        <v>4</v>
      </c>
      <c r="BH3654" s="6">
        <f ca="1">IF(ISNUMBER('Descriptive Stats'!BF3654),'Descriptive Stats'!BF3654,#N/A)</f>
        <v>-0.40116316278173481</v>
      </c>
      <c r="BI3654" s="6">
        <f ca="1">IF(ISNUMBER('Descriptive Stats'!E3654),'Descriptive Stats'!E3654,#N/A)</f>
        <v>4</v>
      </c>
    </row>
    <row r="3655" spans="1:61" ht="14.4" x14ac:dyDescent="0.3">
      <c r="A3655" s="2">
        <f>ROW()</f>
        <v>3655</v>
      </c>
      <c r="C3655" s="8">
        <f t="shared" ca="1" si="529"/>
        <v>13</v>
      </c>
      <c r="D3655" s="8">
        <f t="shared" ca="1" si="530"/>
        <v>4</v>
      </c>
      <c r="E3655" s="50">
        <f t="shared" ca="1" si="532"/>
        <v>0</v>
      </c>
      <c r="F3655" s="2" t="str">
        <f t="shared" ca="1" si="531"/>
        <v/>
      </c>
      <c r="BD3655" s="49">
        <f t="shared" ca="1" si="526"/>
        <v>815.5</v>
      </c>
      <c r="BE3655" s="3">
        <f t="shared" ref="BE3655:BE3718" ca="1" si="533">IF(ISNUMBER(BD3655),(BD3655-0.5)/$BK$4,"")</f>
        <v>8.1500000000000003E-2</v>
      </c>
      <c r="BF3655" s="3">
        <f t="shared" ca="1" si="527"/>
        <v>-1.3950525282585462</v>
      </c>
      <c r="BG3655" s="9">
        <f t="shared" ca="1" si="528"/>
        <v>0</v>
      </c>
      <c r="BH3655" s="6">
        <f ca="1">IF(ISNUMBER('Descriptive Stats'!BF3655),'Descriptive Stats'!BF3655,#N/A)</f>
        <v>-1.3950525282585462</v>
      </c>
      <c r="BI3655" s="6">
        <f ca="1">IF(ISNUMBER('Descriptive Stats'!E3655),'Descriptive Stats'!E3655,#N/A)</f>
        <v>0</v>
      </c>
    </row>
    <row r="3656" spans="1:61" ht="14.4" x14ac:dyDescent="0.3">
      <c r="A3656" s="2">
        <f>ROW()</f>
        <v>3656</v>
      </c>
      <c r="C3656" s="8">
        <f t="shared" ca="1" si="529"/>
        <v>15</v>
      </c>
      <c r="D3656" s="8">
        <f t="shared" ca="1" si="530"/>
        <v>0</v>
      </c>
      <c r="E3656" s="50">
        <f t="shared" ca="1" si="532"/>
        <v>0</v>
      </c>
      <c r="F3656" s="2" t="str">
        <f t="shared" ca="1" si="531"/>
        <v/>
      </c>
      <c r="BD3656" s="49">
        <f t="shared" ref="BD3656:BD3719" ca="1" si="534">IF(ISNUMBER(BG3656),_xlfn.RANK.AVG(BG3656,$BG$2:$BG$5414,1),"")</f>
        <v>815.5</v>
      </c>
      <c r="BE3656" s="3">
        <f t="shared" ca="1" si="533"/>
        <v>8.1500000000000003E-2</v>
      </c>
      <c r="BF3656" s="3">
        <f t="shared" ca="1" si="527"/>
        <v>-1.3950525282585462</v>
      </c>
      <c r="BG3656" s="9">
        <f t="shared" ca="1" si="528"/>
        <v>0</v>
      </c>
      <c r="BH3656" s="6">
        <f ca="1">IF(ISNUMBER('Descriptive Stats'!BF3656),'Descriptive Stats'!BF3656,#N/A)</f>
        <v>-1.3950525282585462</v>
      </c>
      <c r="BI3656" s="6">
        <f ca="1">IF(ISNUMBER('Descriptive Stats'!E3656),'Descriptive Stats'!E3656,#N/A)</f>
        <v>0</v>
      </c>
    </row>
    <row r="3657" spans="1:61" ht="14.4" x14ac:dyDescent="0.3">
      <c r="A3657" s="2">
        <f>ROW()</f>
        <v>3657</v>
      </c>
      <c r="C3657" s="8">
        <f t="shared" ca="1" si="529"/>
        <v>4</v>
      </c>
      <c r="D3657" s="8">
        <f t="shared" ca="1" si="530"/>
        <v>0</v>
      </c>
      <c r="E3657" s="50">
        <f t="shared" ca="1" si="532"/>
        <v>4</v>
      </c>
      <c r="F3657" s="2" t="str">
        <f t="shared" ca="1" si="531"/>
        <v/>
      </c>
      <c r="BD3657" s="49">
        <f t="shared" ca="1" si="534"/>
        <v>3442</v>
      </c>
      <c r="BE3657" s="3">
        <f t="shared" ca="1" si="533"/>
        <v>0.34415000000000001</v>
      </c>
      <c r="BF3657" s="3">
        <f t="shared" ref="BF3657:BF3720" ca="1" si="535">IF(ISNUMBER(BE3657),_xlfn.NORM.INV(BE3657,0,1),"")</f>
        <v>-0.40116316278173481</v>
      </c>
      <c r="BG3657" s="9">
        <f t="shared" ref="BG3657:BG3720" ca="1" si="536">IF(ISNUMBER(E3657),E3657,"")</f>
        <v>4</v>
      </c>
      <c r="BH3657" s="6">
        <f ca="1">IF(ISNUMBER('Descriptive Stats'!BF3657),'Descriptive Stats'!BF3657,#N/A)</f>
        <v>-0.40116316278173481</v>
      </c>
      <c r="BI3657" s="6">
        <f ca="1">IF(ISNUMBER('Descriptive Stats'!E3657),'Descriptive Stats'!E3657,#N/A)</f>
        <v>4</v>
      </c>
    </row>
    <row r="3658" spans="1:61" ht="14.4" x14ac:dyDescent="0.3">
      <c r="A3658" s="2">
        <f>ROW()</f>
        <v>3658</v>
      </c>
      <c r="C3658" s="8">
        <f t="shared" ca="1" si="529"/>
        <v>13</v>
      </c>
      <c r="D3658" s="8">
        <f t="shared" ca="1" si="530"/>
        <v>4</v>
      </c>
      <c r="E3658" s="50">
        <f t="shared" ca="1" si="532"/>
        <v>19</v>
      </c>
      <c r="F3658" s="2" t="str">
        <f t="shared" ca="1" si="531"/>
        <v>X</v>
      </c>
      <c r="BD3658" s="49">
        <f t="shared" ca="1" si="534"/>
        <v>5294</v>
      </c>
      <c r="BE3658" s="3">
        <f t="shared" ca="1" si="533"/>
        <v>0.52934999999999999</v>
      </c>
      <c r="BF3658" s="3">
        <f t="shared" ca="1" si="535"/>
        <v>7.3636031452008061E-2</v>
      </c>
      <c r="BG3658" s="9">
        <f t="shared" ca="1" si="536"/>
        <v>19</v>
      </c>
      <c r="BH3658" s="6">
        <f ca="1">IF(ISNUMBER('Descriptive Stats'!BF3658),'Descriptive Stats'!BF3658,#N/A)</f>
        <v>7.3636031452008061E-2</v>
      </c>
      <c r="BI3658" s="6">
        <f ca="1">IF(ISNUMBER('Descriptive Stats'!E3658),'Descriptive Stats'!E3658,#N/A)</f>
        <v>19</v>
      </c>
    </row>
    <row r="3659" spans="1:61" ht="14.4" x14ac:dyDescent="0.3">
      <c r="A3659" s="2">
        <f>ROW()</f>
        <v>3659</v>
      </c>
      <c r="C3659" s="8">
        <f t="shared" ca="1" si="529"/>
        <v>7</v>
      </c>
      <c r="D3659" s="8">
        <f t="shared" ca="1" si="530"/>
        <v>19</v>
      </c>
      <c r="E3659" s="50">
        <f t="shared" ca="1" si="532"/>
        <v>9</v>
      </c>
      <c r="F3659" s="2" t="str">
        <f t="shared" ca="1" si="531"/>
        <v/>
      </c>
      <c r="BD3659" s="49">
        <f t="shared" ca="1" si="534"/>
        <v>4819</v>
      </c>
      <c r="BE3659" s="3">
        <f t="shared" ca="1" si="533"/>
        <v>0.48185</v>
      </c>
      <c r="BF3659" s="3">
        <f t="shared" ca="1" si="535"/>
        <v>-4.5511009098988427E-2</v>
      </c>
      <c r="BG3659" s="9">
        <f t="shared" ca="1" si="536"/>
        <v>9</v>
      </c>
      <c r="BH3659" s="6">
        <f ca="1">IF(ISNUMBER('Descriptive Stats'!BF3659),'Descriptive Stats'!BF3659,#N/A)</f>
        <v>-4.5511009098988427E-2</v>
      </c>
      <c r="BI3659" s="6">
        <f ca="1">IF(ISNUMBER('Descriptive Stats'!E3659),'Descriptive Stats'!E3659,#N/A)</f>
        <v>9</v>
      </c>
    </row>
    <row r="3660" spans="1:61" ht="14.4" x14ac:dyDescent="0.3">
      <c r="A3660" s="2">
        <f>ROW()</f>
        <v>3660</v>
      </c>
      <c r="C3660" s="8">
        <f t="shared" ca="1" si="529"/>
        <v>23</v>
      </c>
      <c r="D3660" s="8">
        <f t="shared" ca="1" si="530"/>
        <v>9</v>
      </c>
      <c r="E3660" s="50">
        <f t="shared" ca="1" si="532"/>
        <v>2</v>
      </c>
      <c r="F3660" s="2" t="str">
        <f t="shared" ca="1" si="531"/>
        <v/>
      </c>
      <c r="BD3660" s="49">
        <f t="shared" ca="1" si="534"/>
        <v>2595</v>
      </c>
      <c r="BE3660" s="3">
        <f t="shared" ca="1" si="533"/>
        <v>0.25945000000000001</v>
      </c>
      <c r="BF3660" s="3">
        <f t="shared" ca="1" si="535"/>
        <v>-0.6450419512753276</v>
      </c>
      <c r="BG3660" s="9">
        <f t="shared" ca="1" si="536"/>
        <v>2</v>
      </c>
      <c r="BH3660" s="6">
        <f ca="1">IF(ISNUMBER('Descriptive Stats'!BF3660),'Descriptive Stats'!BF3660,#N/A)</f>
        <v>-0.6450419512753276</v>
      </c>
      <c r="BI3660" s="6">
        <f ca="1">IF(ISNUMBER('Descriptive Stats'!E3660),'Descriptive Stats'!E3660,#N/A)</f>
        <v>2</v>
      </c>
    </row>
    <row r="3661" spans="1:61" ht="14.4" x14ac:dyDescent="0.3">
      <c r="A3661" s="2">
        <f>ROW()</f>
        <v>3661</v>
      </c>
      <c r="C3661" s="8">
        <f t="shared" ca="1" si="529"/>
        <v>17</v>
      </c>
      <c r="D3661" s="8">
        <f t="shared" ca="1" si="530"/>
        <v>2</v>
      </c>
      <c r="E3661" s="50">
        <f t="shared" ca="1" si="532"/>
        <v>3</v>
      </c>
      <c r="F3661" s="2" t="str">
        <f t="shared" ca="1" si="531"/>
        <v/>
      </c>
      <c r="BD3661" s="49">
        <f t="shared" ca="1" si="534"/>
        <v>3200</v>
      </c>
      <c r="BE3661" s="3">
        <f t="shared" ca="1" si="533"/>
        <v>0.31995000000000001</v>
      </c>
      <c r="BF3661" s="3">
        <f t="shared" ca="1" si="535"/>
        <v>-0.46783862043457014</v>
      </c>
      <c r="BG3661" s="9">
        <f t="shared" ca="1" si="536"/>
        <v>3</v>
      </c>
      <c r="BH3661" s="6">
        <f ca="1">IF(ISNUMBER('Descriptive Stats'!BF3661),'Descriptive Stats'!BF3661,#N/A)</f>
        <v>-0.46783862043457014</v>
      </c>
      <c r="BI3661" s="6">
        <f ca="1">IF(ISNUMBER('Descriptive Stats'!E3661),'Descriptive Stats'!E3661,#N/A)</f>
        <v>3</v>
      </c>
    </row>
    <row r="3662" spans="1:61" ht="14.4" x14ac:dyDescent="0.3">
      <c r="A3662" s="2">
        <f>ROW()</f>
        <v>3662</v>
      </c>
      <c r="C3662" s="8">
        <f t="shared" ca="1" si="529"/>
        <v>10</v>
      </c>
      <c r="D3662" s="8">
        <f t="shared" ca="1" si="530"/>
        <v>3</v>
      </c>
      <c r="E3662" s="50">
        <f t="shared" ca="1" si="532"/>
        <v>2</v>
      </c>
      <c r="F3662" s="2" t="str">
        <f t="shared" ca="1" si="531"/>
        <v/>
      </c>
      <c r="BD3662" s="49">
        <f t="shared" ca="1" si="534"/>
        <v>2595</v>
      </c>
      <c r="BE3662" s="3">
        <f t="shared" ca="1" si="533"/>
        <v>0.25945000000000001</v>
      </c>
      <c r="BF3662" s="3">
        <f t="shared" ca="1" si="535"/>
        <v>-0.6450419512753276</v>
      </c>
      <c r="BG3662" s="9">
        <f t="shared" ca="1" si="536"/>
        <v>2</v>
      </c>
      <c r="BH3662" s="6">
        <f ca="1">IF(ISNUMBER('Descriptive Stats'!BF3662),'Descriptive Stats'!BF3662,#N/A)</f>
        <v>-0.6450419512753276</v>
      </c>
      <c r="BI3662" s="6">
        <f ca="1">IF(ISNUMBER('Descriptive Stats'!E3662),'Descriptive Stats'!E3662,#N/A)</f>
        <v>2</v>
      </c>
    </row>
    <row r="3663" spans="1:61" ht="14.4" x14ac:dyDescent="0.3">
      <c r="A3663" s="2">
        <f>ROW()</f>
        <v>3663</v>
      </c>
      <c r="C3663" s="8">
        <f t="shared" ca="1" si="529"/>
        <v>21</v>
      </c>
      <c r="D3663" s="8">
        <f t="shared" ca="1" si="530"/>
        <v>2</v>
      </c>
      <c r="E3663" s="50">
        <f t="shared" ca="1" si="532"/>
        <v>7</v>
      </c>
      <c r="F3663" s="2" t="str">
        <f t="shared" ca="1" si="531"/>
        <v/>
      </c>
      <c r="BD3663" s="49">
        <f t="shared" ca="1" si="534"/>
        <v>4473.5</v>
      </c>
      <c r="BE3663" s="3">
        <f t="shared" ca="1" si="533"/>
        <v>0.44729999999999998</v>
      </c>
      <c r="BF3663" s="3">
        <f t="shared" ca="1" si="535"/>
        <v>-0.13248586824472414</v>
      </c>
      <c r="BG3663" s="9">
        <f t="shared" ca="1" si="536"/>
        <v>7</v>
      </c>
      <c r="BH3663" s="6">
        <f ca="1">IF(ISNUMBER('Descriptive Stats'!BF3663),'Descriptive Stats'!BF3663,#N/A)</f>
        <v>-0.13248586824472414</v>
      </c>
      <c r="BI3663" s="6">
        <f ca="1">IF(ISNUMBER('Descriptive Stats'!E3663),'Descriptive Stats'!E3663,#N/A)</f>
        <v>7</v>
      </c>
    </row>
    <row r="3664" spans="1:61" ht="14.4" x14ac:dyDescent="0.3">
      <c r="A3664" s="2">
        <f>ROW()</f>
        <v>3664</v>
      </c>
      <c r="C3664" s="8">
        <f t="shared" ca="1" si="529"/>
        <v>6</v>
      </c>
      <c r="D3664" s="8">
        <f t="shared" ca="1" si="530"/>
        <v>7</v>
      </c>
      <c r="E3664" s="50">
        <f t="shared" ca="1" si="532"/>
        <v>6</v>
      </c>
      <c r="F3664" s="2" t="str">
        <f t="shared" ca="1" si="531"/>
        <v/>
      </c>
      <c r="BD3664" s="49">
        <f t="shared" ca="1" si="534"/>
        <v>3900</v>
      </c>
      <c r="BE3664" s="3">
        <f t="shared" ca="1" si="533"/>
        <v>0.38995000000000002</v>
      </c>
      <c r="BF3664" s="3">
        <f t="shared" ca="1" si="535"/>
        <v>-0.2794493539703507</v>
      </c>
      <c r="BG3664" s="9">
        <f t="shared" ca="1" si="536"/>
        <v>6</v>
      </c>
      <c r="BH3664" s="6">
        <f ca="1">IF(ISNUMBER('Descriptive Stats'!BF3664),'Descriptive Stats'!BF3664,#N/A)</f>
        <v>-0.2794493539703507</v>
      </c>
      <c r="BI3664" s="6">
        <f ca="1">IF(ISNUMBER('Descriptive Stats'!E3664),'Descriptive Stats'!E3664,#N/A)</f>
        <v>6</v>
      </c>
    </row>
    <row r="3665" spans="1:61" ht="14.4" x14ac:dyDescent="0.3">
      <c r="A3665" s="2">
        <f>ROW()</f>
        <v>3665</v>
      </c>
      <c r="C3665" s="8">
        <f t="shared" ref="C3665:C3728" ca="1" si="537">RANDBETWEEN(2,COUNT(B:B))</f>
        <v>2</v>
      </c>
      <c r="D3665" s="8">
        <f t="shared" ref="D3665:D3728" ca="1" si="538">VLOOKUP(C3665,A:B,2,TRUE)</f>
        <v>6</v>
      </c>
      <c r="E3665" s="50">
        <f t="shared" ca="1" si="532"/>
        <v>9</v>
      </c>
      <c r="F3665" s="2" t="str">
        <f t="shared" ref="F3665:F3728" ca="1" si="539">IF(ISNUMBER(E3665),IF(OR(E3665&lt;$K$16,E3665&gt;$K$14),"X",""),"")</f>
        <v/>
      </c>
      <c r="BD3665" s="49">
        <f t="shared" ca="1" si="534"/>
        <v>4819</v>
      </c>
      <c r="BE3665" s="3">
        <f t="shared" ca="1" si="533"/>
        <v>0.48185</v>
      </c>
      <c r="BF3665" s="3">
        <f t="shared" ca="1" si="535"/>
        <v>-4.5511009098988427E-2</v>
      </c>
      <c r="BG3665" s="9">
        <f t="shared" ca="1" si="536"/>
        <v>9</v>
      </c>
      <c r="BH3665" s="6">
        <f ca="1">IF(ISNUMBER('Descriptive Stats'!BF3665),'Descriptive Stats'!BF3665,#N/A)</f>
        <v>-4.5511009098988427E-2</v>
      </c>
      <c r="BI3665" s="6">
        <f ca="1">IF(ISNUMBER('Descriptive Stats'!E3665),'Descriptive Stats'!E3665,#N/A)</f>
        <v>9</v>
      </c>
    </row>
    <row r="3666" spans="1:61" ht="14.4" x14ac:dyDescent="0.3">
      <c r="A3666" s="2">
        <f>ROW()</f>
        <v>3666</v>
      </c>
      <c r="C3666" s="8">
        <f t="shared" ca="1" si="537"/>
        <v>23</v>
      </c>
      <c r="D3666" s="8">
        <f t="shared" ca="1" si="538"/>
        <v>9</v>
      </c>
      <c r="E3666" s="50">
        <f t="shared" ca="1" si="532"/>
        <v>0</v>
      </c>
      <c r="F3666" s="2" t="str">
        <f t="shared" ca="1" si="539"/>
        <v/>
      </c>
      <c r="BD3666" s="49">
        <f t="shared" ca="1" si="534"/>
        <v>815.5</v>
      </c>
      <c r="BE3666" s="3">
        <f t="shared" ca="1" si="533"/>
        <v>8.1500000000000003E-2</v>
      </c>
      <c r="BF3666" s="3">
        <f t="shared" ca="1" si="535"/>
        <v>-1.3950525282585462</v>
      </c>
      <c r="BG3666" s="9">
        <f t="shared" ca="1" si="536"/>
        <v>0</v>
      </c>
      <c r="BH3666" s="6">
        <f ca="1">IF(ISNUMBER('Descriptive Stats'!BF3666),'Descriptive Stats'!BF3666,#N/A)</f>
        <v>-1.3950525282585462</v>
      </c>
      <c r="BI3666" s="6">
        <f ca="1">IF(ISNUMBER('Descriptive Stats'!E3666),'Descriptive Stats'!E3666,#N/A)</f>
        <v>0</v>
      </c>
    </row>
    <row r="3667" spans="1:61" ht="14.4" x14ac:dyDescent="0.3">
      <c r="A3667" s="2">
        <f>ROW()</f>
        <v>3667</v>
      </c>
      <c r="C3667" s="8">
        <f t="shared" ca="1" si="537"/>
        <v>22</v>
      </c>
      <c r="D3667" s="8">
        <f t="shared" ca="1" si="538"/>
        <v>0</v>
      </c>
      <c r="E3667" s="50">
        <f t="shared" ca="1" si="532"/>
        <v>2</v>
      </c>
      <c r="F3667" s="2" t="str">
        <f t="shared" ca="1" si="539"/>
        <v/>
      </c>
      <c r="BD3667" s="49">
        <f t="shared" ca="1" si="534"/>
        <v>2595</v>
      </c>
      <c r="BE3667" s="3">
        <f t="shared" ca="1" si="533"/>
        <v>0.25945000000000001</v>
      </c>
      <c r="BF3667" s="3">
        <f t="shared" ca="1" si="535"/>
        <v>-0.6450419512753276</v>
      </c>
      <c r="BG3667" s="9">
        <f t="shared" ca="1" si="536"/>
        <v>2</v>
      </c>
      <c r="BH3667" s="6">
        <f ca="1">IF(ISNUMBER('Descriptive Stats'!BF3667),'Descriptive Stats'!BF3667,#N/A)</f>
        <v>-0.6450419512753276</v>
      </c>
      <c r="BI3667" s="6">
        <f ca="1">IF(ISNUMBER('Descriptive Stats'!E3667),'Descriptive Stats'!E3667,#N/A)</f>
        <v>2</v>
      </c>
    </row>
    <row r="3668" spans="1:61" ht="14.4" x14ac:dyDescent="0.3">
      <c r="A3668" s="2">
        <f>ROW()</f>
        <v>3668</v>
      </c>
      <c r="C3668" s="8">
        <f t="shared" ca="1" si="537"/>
        <v>21</v>
      </c>
      <c r="D3668" s="8">
        <f t="shared" ca="1" si="538"/>
        <v>2</v>
      </c>
      <c r="E3668" s="50">
        <f t="shared" ca="1" si="532"/>
        <v>2</v>
      </c>
      <c r="F3668" s="2" t="str">
        <f t="shared" ca="1" si="539"/>
        <v/>
      </c>
      <c r="BD3668" s="49">
        <f t="shared" ca="1" si="534"/>
        <v>2595</v>
      </c>
      <c r="BE3668" s="3">
        <f t="shared" ca="1" si="533"/>
        <v>0.25945000000000001</v>
      </c>
      <c r="BF3668" s="3">
        <f t="shared" ca="1" si="535"/>
        <v>-0.6450419512753276</v>
      </c>
      <c r="BG3668" s="9">
        <f t="shared" ca="1" si="536"/>
        <v>2</v>
      </c>
      <c r="BH3668" s="6">
        <f ca="1">IF(ISNUMBER('Descriptive Stats'!BF3668),'Descriptive Stats'!BF3668,#N/A)</f>
        <v>-0.6450419512753276</v>
      </c>
      <c r="BI3668" s="6">
        <f ca="1">IF(ISNUMBER('Descriptive Stats'!E3668),'Descriptive Stats'!E3668,#N/A)</f>
        <v>2</v>
      </c>
    </row>
    <row r="3669" spans="1:61" ht="14.4" x14ac:dyDescent="0.3">
      <c r="A3669" s="2">
        <f>ROW()</f>
        <v>3669</v>
      </c>
      <c r="C3669" s="8">
        <f t="shared" ca="1" si="537"/>
        <v>21</v>
      </c>
      <c r="D3669" s="8">
        <f t="shared" ca="1" si="538"/>
        <v>2</v>
      </c>
      <c r="E3669" s="50">
        <f t="shared" ca="1" si="532"/>
        <v>19</v>
      </c>
      <c r="F3669" s="2" t="str">
        <f t="shared" ca="1" si="539"/>
        <v>X</v>
      </c>
      <c r="BD3669" s="49">
        <f t="shared" ca="1" si="534"/>
        <v>5294</v>
      </c>
      <c r="BE3669" s="3">
        <f t="shared" ca="1" si="533"/>
        <v>0.52934999999999999</v>
      </c>
      <c r="BF3669" s="3">
        <f t="shared" ca="1" si="535"/>
        <v>7.3636031452008061E-2</v>
      </c>
      <c r="BG3669" s="9">
        <f t="shared" ca="1" si="536"/>
        <v>19</v>
      </c>
      <c r="BH3669" s="6">
        <f ca="1">IF(ISNUMBER('Descriptive Stats'!BF3669),'Descriptive Stats'!BF3669,#N/A)</f>
        <v>7.3636031452008061E-2</v>
      </c>
      <c r="BI3669" s="6">
        <f ca="1">IF(ISNUMBER('Descriptive Stats'!E3669),'Descriptive Stats'!E3669,#N/A)</f>
        <v>19</v>
      </c>
    </row>
    <row r="3670" spans="1:61" ht="14.4" x14ac:dyDescent="0.3">
      <c r="A3670" s="2">
        <f>ROW()</f>
        <v>3670</v>
      </c>
      <c r="C3670" s="8">
        <f t="shared" ca="1" si="537"/>
        <v>7</v>
      </c>
      <c r="D3670" s="8">
        <f t="shared" ca="1" si="538"/>
        <v>19</v>
      </c>
      <c r="E3670" s="50">
        <f t="shared" ca="1" si="532"/>
        <v>0</v>
      </c>
      <c r="F3670" s="2" t="str">
        <f t="shared" ca="1" si="539"/>
        <v/>
      </c>
      <c r="BD3670" s="49">
        <f t="shared" ca="1" si="534"/>
        <v>815.5</v>
      </c>
      <c r="BE3670" s="3">
        <f t="shared" ca="1" si="533"/>
        <v>8.1500000000000003E-2</v>
      </c>
      <c r="BF3670" s="3">
        <f t="shared" ca="1" si="535"/>
        <v>-1.3950525282585462</v>
      </c>
      <c r="BG3670" s="9">
        <f t="shared" ca="1" si="536"/>
        <v>0</v>
      </c>
      <c r="BH3670" s="6">
        <f ca="1">IF(ISNUMBER('Descriptive Stats'!BF3670),'Descriptive Stats'!BF3670,#N/A)</f>
        <v>-1.3950525282585462</v>
      </c>
      <c r="BI3670" s="6">
        <f ca="1">IF(ISNUMBER('Descriptive Stats'!E3670),'Descriptive Stats'!E3670,#N/A)</f>
        <v>0</v>
      </c>
    </row>
    <row r="3671" spans="1:61" ht="14.4" x14ac:dyDescent="0.3">
      <c r="A3671" s="2">
        <f>ROW()</f>
        <v>3671</v>
      </c>
      <c r="C3671" s="8">
        <f t="shared" ca="1" si="537"/>
        <v>22</v>
      </c>
      <c r="D3671" s="8">
        <f t="shared" ca="1" si="538"/>
        <v>0</v>
      </c>
      <c r="E3671" s="50">
        <f t="shared" ca="1" si="532"/>
        <v>7</v>
      </c>
      <c r="F3671" s="2" t="str">
        <f t="shared" ca="1" si="539"/>
        <v/>
      </c>
      <c r="BD3671" s="49">
        <f t="shared" ca="1" si="534"/>
        <v>4473.5</v>
      </c>
      <c r="BE3671" s="3">
        <f t="shared" ca="1" si="533"/>
        <v>0.44729999999999998</v>
      </c>
      <c r="BF3671" s="3">
        <f t="shared" ca="1" si="535"/>
        <v>-0.13248586824472414</v>
      </c>
      <c r="BG3671" s="9">
        <f t="shared" ca="1" si="536"/>
        <v>7</v>
      </c>
      <c r="BH3671" s="6">
        <f ca="1">IF(ISNUMBER('Descriptive Stats'!BF3671),'Descriptive Stats'!BF3671,#N/A)</f>
        <v>-0.13248586824472414</v>
      </c>
      <c r="BI3671" s="6">
        <f ca="1">IF(ISNUMBER('Descriptive Stats'!E3671),'Descriptive Stats'!E3671,#N/A)</f>
        <v>7</v>
      </c>
    </row>
    <row r="3672" spans="1:61" ht="14.4" x14ac:dyDescent="0.3">
      <c r="A3672" s="2">
        <f>ROW()</f>
        <v>3672</v>
      </c>
      <c r="C3672" s="8">
        <f t="shared" ca="1" si="537"/>
        <v>6</v>
      </c>
      <c r="D3672" s="8">
        <f t="shared" ca="1" si="538"/>
        <v>7</v>
      </c>
      <c r="E3672" s="50">
        <f t="shared" ca="1" si="532"/>
        <v>0</v>
      </c>
      <c r="F3672" s="2" t="str">
        <f t="shared" ca="1" si="539"/>
        <v/>
      </c>
      <c r="BD3672" s="49">
        <f t="shared" ca="1" si="534"/>
        <v>815.5</v>
      </c>
      <c r="BE3672" s="3">
        <f t="shared" ca="1" si="533"/>
        <v>8.1500000000000003E-2</v>
      </c>
      <c r="BF3672" s="3">
        <f t="shared" ca="1" si="535"/>
        <v>-1.3950525282585462</v>
      </c>
      <c r="BG3672" s="9">
        <f t="shared" ca="1" si="536"/>
        <v>0</v>
      </c>
      <c r="BH3672" s="6">
        <f ca="1">IF(ISNUMBER('Descriptive Stats'!BF3672),'Descriptive Stats'!BF3672,#N/A)</f>
        <v>-1.3950525282585462</v>
      </c>
      <c r="BI3672" s="6">
        <f ca="1">IF(ISNUMBER('Descriptive Stats'!E3672),'Descriptive Stats'!E3672,#N/A)</f>
        <v>0</v>
      </c>
    </row>
    <row r="3673" spans="1:61" ht="14.4" x14ac:dyDescent="0.3">
      <c r="A3673" s="2">
        <f>ROW()</f>
        <v>3673</v>
      </c>
      <c r="C3673" s="8">
        <f t="shared" ca="1" si="537"/>
        <v>20</v>
      </c>
      <c r="D3673" s="8">
        <f t="shared" ca="1" si="538"/>
        <v>0</v>
      </c>
      <c r="E3673" s="50">
        <f t="shared" ca="1" si="532"/>
        <v>6</v>
      </c>
      <c r="F3673" s="2" t="str">
        <f t="shared" ca="1" si="539"/>
        <v/>
      </c>
      <c r="BD3673" s="49">
        <f t="shared" ca="1" si="534"/>
        <v>3900</v>
      </c>
      <c r="BE3673" s="3">
        <f t="shared" ca="1" si="533"/>
        <v>0.38995000000000002</v>
      </c>
      <c r="BF3673" s="3">
        <f t="shared" ca="1" si="535"/>
        <v>-0.2794493539703507</v>
      </c>
      <c r="BG3673" s="9">
        <f t="shared" ca="1" si="536"/>
        <v>6</v>
      </c>
      <c r="BH3673" s="6">
        <f ca="1">IF(ISNUMBER('Descriptive Stats'!BF3673),'Descriptive Stats'!BF3673,#N/A)</f>
        <v>-0.2794493539703507</v>
      </c>
      <c r="BI3673" s="6">
        <f ca="1">IF(ISNUMBER('Descriptive Stats'!E3673),'Descriptive Stats'!E3673,#N/A)</f>
        <v>6</v>
      </c>
    </row>
    <row r="3674" spans="1:61" ht="14.4" x14ac:dyDescent="0.3">
      <c r="A3674" s="2">
        <f>ROW()</f>
        <v>3674</v>
      </c>
      <c r="C3674" s="8">
        <f t="shared" ca="1" si="537"/>
        <v>5</v>
      </c>
      <c r="D3674" s="8">
        <f t="shared" ca="1" si="538"/>
        <v>6</v>
      </c>
      <c r="E3674" s="50">
        <f t="shared" ca="1" si="532"/>
        <v>1</v>
      </c>
      <c r="F3674" s="2" t="str">
        <f t="shared" ca="1" si="539"/>
        <v/>
      </c>
      <c r="BD3674" s="49">
        <f t="shared" ca="1" si="534"/>
        <v>1871</v>
      </c>
      <c r="BE3674" s="3">
        <f t="shared" ca="1" si="533"/>
        <v>0.18704999999999999</v>
      </c>
      <c r="BF3674" s="3">
        <f t="shared" ca="1" si="535"/>
        <v>-0.88881967520906158</v>
      </c>
      <c r="BG3674" s="9">
        <f t="shared" ca="1" si="536"/>
        <v>1</v>
      </c>
      <c r="BH3674" s="6">
        <f ca="1">IF(ISNUMBER('Descriptive Stats'!BF3674),'Descriptive Stats'!BF3674,#N/A)</f>
        <v>-0.88881967520906158</v>
      </c>
      <c r="BI3674" s="6">
        <f ca="1">IF(ISNUMBER('Descriptive Stats'!E3674),'Descriptive Stats'!E3674,#N/A)</f>
        <v>1</v>
      </c>
    </row>
    <row r="3675" spans="1:61" ht="14.4" x14ac:dyDescent="0.3">
      <c r="A3675" s="2">
        <f>ROW()</f>
        <v>3675</v>
      </c>
      <c r="C3675" s="8">
        <f t="shared" ca="1" si="537"/>
        <v>12</v>
      </c>
      <c r="D3675" s="8">
        <f t="shared" ca="1" si="538"/>
        <v>1</v>
      </c>
      <c r="E3675" s="50">
        <f t="shared" ca="1" si="532"/>
        <v>4</v>
      </c>
      <c r="F3675" s="2" t="str">
        <f t="shared" ca="1" si="539"/>
        <v/>
      </c>
      <c r="BD3675" s="49">
        <f t="shared" ca="1" si="534"/>
        <v>3442</v>
      </c>
      <c r="BE3675" s="3">
        <f t="shared" ca="1" si="533"/>
        <v>0.34415000000000001</v>
      </c>
      <c r="BF3675" s="3">
        <f t="shared" ca="1" si="535"/>
        <v>-0.40116316278173481</v>
      </c>
      <c r="BG3675" s="9">
        <f t="shared" ca="1" si="536"/>
        <v>4</v>
      </c>
      <c r="BH3675" s="6">
        <f ca="1">IF(ISNUMBER('Descriptive Stats'!BF3675),'Descriptive Stats'!BF3675,#N/A)</f>
        <v>-0.40116316278173481</v>
      </c>
      <c r="BI3675" s="6">
        <f ca="1">IF(ISNUMBER('Descriptive Stats'!E3675),'Descriptive Stats'!E3675,#N/A)</f>
        <v>4</v>
      </c>
    </row>
    <row r="3676" spans="1:61" ht="14.4" x14ac:dyDescent="0.3">
      <c r="A3676" s="2">
        <f>ROW()</f>
        <v>3676</v>
      </c>
      <c r="C3676" s="8">
        <f t="shared" ca="1" si="537"/>
        <v>13</v>
      </c>
      <c r="D3676" s="8">
        <f t="shared" ca="1" si="538"/>
        <v>4</v>
      </c>
      <c r="E3676" s="50">
        <f t="shared" ca="1" si="532"/>
        <v>0</v>
      </c>
      <c r="F3676" s="2" t="str">
        <f t="shared" ca="1" si="539"/>
        <v/>
      </c>
      <c r="BD3676" s="49">
        <f t="shared" ca="1" si="534"/>
        <v>815.5</v>
      </c>
      <c r="BE3676" s="3">
        <f t="shared" ca="1" si="533"/>
        <v>8.1500000000000003E-2</v>
      </c>
      <c r="BF3676" s="3">
        <f t="shared" ca="1" si="535"/>
        <v>-1.3950525282585462</v>
      </c>
      <c r="BG3676" s="9">
        <f t="shared" ca="1" si="536"/>
        <v>0</v>
      </c>
      <c r="BH3676" s="6">
        <f ca="1">IF(ISNUMBER('Descriptive Stats'!BF3676),'Descriptive Stats'!BF3676,#N/A)</f>
        <v>-1.3950525282585462</v>
      </c>
      <c r="BI3676" s="6">
        <f ca="1">IF(ISNUMBER('Descriptive Stats'!E3676),'Descriptive Stats'!E3676,#N/A)</f>
        <v>0</v>
      </c>
    </row>
    <row r="3677" spans="1:61" ht="14.4" x14ac:dyDescent="0.3">
      <c r="A3677" s="2">
        <f>ROW()</f>
        <v>3677</v>
      </c>
      <c r="C3677" s="8">
        <f t="shared" ca="1" si="537"/>
        <v>11</v>
      </c>
      <c r="D3677" s="8">
        <f t="shared" ca="1" si="538"/>
        <v>0</v>
      </c>
      <c r="E3677" s="50">
        <f t="shared" ca="1" si="532"/>
        <v>2</v>
      </c>
      <c r="F3677" s="2" t="str">
        <f t="shared" ca="1" si="539"/>
        <v/>
      </c>
      <c r="BD3677" s="49">
        <f t="shared" ca="1" si="534"/>
        <v>2595</v>
      </c>
      <c r="BE3677" s="3">
        <f t="shared" ca="1" si="533"/>
        <v>0.25945000000000001</v>
      </c>
      <c r="BF3677" s="3">
        <f t="shared" ca="1" si="535"/>
        <v>-0.6450419512753276</v>
      </c>
      <c r="BG3677" s="9">
        <f t="shared" ca="1" si="536"/>
        <v>2</v>
      </c>
      <c r="BH3677" s="6">
        <f ca="1">IF(ISNUMBER('Descriptive Stats'!BF3677),'Descriptive Stats'!BF3677,#N/A)</f>
        <v>-0.6450419512753276</v>
      </c>
      <c r="BI3677" s="6">
        <f ca="1">IF(ISNUMBER('Descriptive Stats'!E3677),'Descriptive Stats'!E3677,#N/A)</f>
        <v>2</v>
      </c>
    </row>
    <row r="3678" spans="1:61" ht="14.4" x14ac:dyDescent="0.3">
      <c r="A3678" s="2">
        <f>ROW()</f>
        <v>3678</v>
      </c>
      <c r="C3678" s="8">
        <f t="shared" ca="1" si="537"/>
        <v>21</v>
      </c>
      <c r="D3678" s="8">
        <f t="shared" ca="1" si="538"/>
        <v>2</v>
      </c>
      <c r="E3678" s="50">
        <f t="shared" ca="1" si="532"/>
        <v>6</v>
      </c>
      <c r="F3678" s="2" t="str">
        <f t="shared" ca="1" si="539"/>
        <v/>
      </c>
      <c r="BD3678" s="49">
        <f t="shared" ca="1" si="534"/>
        <v>3900</v>
      </c>
      <c r="BE3678" s="3">
        <f t="shared" ca="1" si="533"/>
        <v>0.38995000000000002</v>
      </c>
      <c r="BF3678" s="3">
        <f t="shared" ca="1" si="535"/>
        <v>-0.2794493539703507</v>
      </c>
      <c r="BG3678" s="9">
        <f t="shared" ca="1" si="536"/>
        <v>6</v>
      </c>
      <c r="BH3678" s="6">
        <f ca="1">IF(ISNUMBER('Descriptive Stats'!BF3678),'Descriptive Stats'!BF3678,#N/A)</f>
        <v>-0.2794493539703507</v>
      </c>
      <c r="BI3678" s="6">
        <f ca="1">IF(ISNUMBER('Descriptive Stats'!E3678),'Descriptive Stats'!E3678,#N/A)</f>
        <v>6</v>
      </c>
    </row>
    <row r="3679" spans="1:61" ht="14.4" x14ac:dyDescent="0.3">
      <c r="A3679" s="2">
        <f>ROW()</f>
        <v>3679</v>
      </c>
      <c r="C3679" s="8">
        <f t="shared" ca="1" si="537"/>
        <v>16</v>
      </c>
      <c r="D3679" s="8">
        <f t="shared" ca="1" si="538"/>
        <v>6</v>
      </c>
      <c r="E3679" s="50">
        <f t="shared" ca="1" si="532"/>
        <v>9</v>
      </c>
      <c r="F3679" s="2" t="str">
        <f t="shared" ca="1" si="539"/>
        <v/>
      </c>
      <c r="BD3679" s="49">
        <f t="shared" ca="1" si="534"/>
        <v>4819</v>
      </c>
      <c r="BE3679" s="3">
        <f t="shared" ca="1" si="533"/>
        <v>0.48185</v>
      </c>
      <c r="BF3679" s="3">
        <f t="shared" ca="1" si="535"/>
        <v>-4.5511009098988427E-2</v>
      </c>
      <c r="BG3679" s="9">
        <f t="shared" ca="1" si="536"/>
        <v>9</v>
      </c>
      <c r="BH3679" s="6">
        <f ca="1">IF(ISNUMBER('Descriptive Stats'!BF3679),'Descriptive Stats'!BF3679,#N/A)</f>
        <v>-4.5511009098988427E-2</v>
      </c>
      <c r="BI3679" s="6">
        <f ca="1">IF(ISNUMBER('Descriptive Stats'!E3679),'Descriptive Stats'!E3679,#N/A)</f>
        <v>9</v>
      </c>
    </row>
    <row r="3680" spans="1:61" ht="14.4" x14ac:dyDescent="0.3">
      <c r="A3680" s="2">
        <f>ROW()</f>
        <v>3680</v>
      </c>
      <c r="C3680" s="8">
        <f t="shared" ca="1" si="537"/>
        <v>23</v>
      </c>
      <c r="D3680" s="8">
        <f t="shared" ca="1" si="538"/>
        <v>9</v>
      </c>
      <c r="E3680" s="50">
        <f t="shared" ca="1" si="532"/>
        <v>19</v>
      </c>
      <c r="F3680" s="2" t="str">
        <f t="shared" ca="1" si="539"/>
        <v>X</v>
      </c>
      <c r="BD3680" s="49">
        <f t="shared" ca="1" si="534"/>
        <v>5294</v>
      </c>
      <c r="BE3680" s="3">
        <f t="shared" ca="1" si="533"/>
        <v>0.52934999999999999</v>
      </c>
      <c r="BF3680" s="3">
        <f t="shared" ca="1" si="535"/>
        <v>7.3636031452008061E-2</v>
      </c>
      <c r="BG3680" s="9">
        <f t="shared" ca="1" si="536"/>
        <v>19</v>
      </c>
      <c r="BH3680" s="6">
        <f ca="1">IF(ISNUMBER('Descriptive Stats'!BF3680),'Descriptive Stats'!BF3680,#N/A)</f>
        <v>7.3636031452008061E-2</v>
      </c>
      <c r="BI3680" s="6">
        <f ca="1">IF(ISNUMBER('Descriptive Stats'!E3680),'Descriptive Stats'!E3680,#N/A)</f>
        <v>19</v>
      </c>
    </row>
    <row r="3681" spans="1:61" ht="14.4" x14ac:dyDescent="0.3">
      <c r="A3681" s="2">
        <f>ROW()</f>
        <v>3681</v>
      </c>
      <c r="C3681" s="8">
        <f t="shared" ca="1" si="537"/>
        <v>7</v>
      </c>
      <c r="D3681" s="8">
        <f t="shared" ca="1" si="538"/>
        <v>19</v>
      </c>
      <c r="E3681" s="50">
        <f t="shared" ca="1" si="532"/>
        <v>0</v>
      </c>
      <c r="F3681" s="2" t="str">
        <f t="shared" ca="1" si="539"/>
        <v/>
      </c>
      <c r="BD3681" s="49">
        <f t="shared" ca="1" si="534"/>
        <v>815.5</v>
      </c>
      <c r="BE3681" s="3">
        <f t="shared" ca="1" si="533"/>
        <v>8.1500000000000003E-2</v>
      </c>
      <c r="BF3681" s="3">
        <f t="shared" ca="1" si="535"/>
        <v>-1.3950525282585462</v>
      </c>
      <c r="BG3681" s="9">
        <f t="shared" ca="1" si="536"/>
        <v>0</v>
      </c>
      <c r="BH3681" s="6">
        <f ca="1">IF(ISNUMBER('Descriptive Stats'!BF3681),'Descriptive Stats'!BF3681,#N/A)</f>
        <v>-1.3950525282585462</v>
      </c>
      <c r="BI3681" s="6">
        <f ca="1">IF(ISNUMBER('Descriptive Stats'!E3681),'Descriptive Stats'!E3681,#N/A)</f>
        <v>0</v>
      </c>
    </row>
    <row r="3682" spans="1:61" ht="14.4" x14ac:dyDescent="0.3">
      <c r="A3682" s="2">
        <f>ROW()</f>
        <v>3682</v>
      </c>
      <c r="C3682" s="8">
        <f t="shared" ca="1" si="537"/>
        <v>11</v>
      </c>
      <c r="D3682" s="8">
        <f t="shared" ca="1" si="538"/>
        <v>0</v>
      </c>
      <c r="E3682" s="50">
        <f t="shared" ca="1" si="532"/>
        <v>1</v>
      </c>
      <c r="F3682" s="2" t="str">
        <f t="shared" ca="1" si="539"/>
        <v/>
      </c>
      <c r="BD3682" s="49">
        <f t="shared" ca="1" si="534"/>
        <v>1871</v>
      </c>
      <c r="BE3682" s="3">
        <f t="shared" ca="1" si="533"/>
        <v>0.18704999999999999</v>
      </c>
      <c r="BF3682" s="3">
        <f t="shared" ca="1" si="535"/>
        <v>-0.88881967520906158</v>
      </c>
      <c r="BG3682" s="9">
        <f t="shared" ca="1" si="536"/>
        <v>1</v>
      </c>
      <c r="BH3682" s="6">
        <f ca="1">IF(ISNUMBER('Descriptive Stats'!BF3682),'Descriptive Stats'!BF3682,#N/A)</f>
        <v>-0.88881967520906158</v>
      </c>
      <c r="BI3682" s="6">
        <f ca="1">IF(ISNUMBER('Descriptive Stats'!E3682),'Descriptive Stats'!E3682,#N/A)</f>
        <v>1</v>
      </c>
    </row>
    <row r="3683" spans="1:61" ht="14.4" x14ac:dyDescent="0.3">
      <c r="A3683" s="2">
        <f>ROW()</f>
        <v>3683</v>
      </c>
      <c r="C3683" s="8">
        <f t="shared" ca="1" si="537"/>
        <v>8</v>
      </c>
      <c r="D3683" s="8">
        <f t="shared" ca="1" si="538"/>
        <v>1</v>
      </c>
      <c r="E3683" s="50">
        <f t="shared" ca="1" si="532"/>
        <v>0</v>
      </c>
      <c r="F3683" s="2" t="str">
        <f t="shared" ca="1" si="539"/>
        <v/>
      </c>
      <c r="BD3683" s="49">
        <f t="shared" ca="1" si="534"/>
        <v>815.5</v>
      </c>
      <c r="BE3683" s="3">
        <f t="shared" ca="1" si="533"/>
        <v>8.1500000000000003E-2</v>
      </c>
      <c r="BF3683" s="3">
        <f t="shared" ca="1" si="535"/>
        <v>-1.3950525282585462</v>
      </c>
      <c r="BG3683" s="9">
        <f t="shared" ca="1" si="536"/>
        <v>0</v>
      </c>
      <c r="BH3683" s="6">
        <f ca="1">IF(ISNUMBER('Descriptive Stats'!BF3683),'Descriptive Stats'!BF3683,#N/A)</f>
        <v>-1.3950525282585462</v>
      </c>
      <c r="BI3683" s="6">
        <f ca="1">IF(ISNUMBER('Descriptive Stats'!E3683),'Descriptive Stats'!E3683,#N/A)</f>
        <v>0</v>
      </c>
    </row>
    <row r="3684" spans="1:61" ht="14.4" x14ac:dyDescent="0.3">
      <c r="A3684" s="2">
        <f>ROW()</f>
        <v>3684</v>
      </c>
      <c r="C3684" s="8">
        <f t="shared" ca="1" si="537"/>
        <v>15</v>
      </c>
      <c r="D3684" s="8">
        <f t="shared" ca="1" si="538"/>
        <v>0</v>
      </c>
      <c r="E3684" s="50">
        <f t="shared" ca="1" si="532"/>
        <v>2</v>
      </c>
      <c r="F3684" s="2" t="str">
        <f t="shared" ca="1" si="539"/>
        <v/>
      </c>
      <c r="BD3684" s="49">
        <f t="shared" ca="1" si="534"/>
        <v>2595</v>
      </c>
      <c r="BE3684" s="3">
        <f t="shared" ca="1" si="533"/>
        <v>0.25945000000000001</v>
      </c>
      <c r="BF3684" s="3">
        <f t="shared" ca="1" si="535"/>
        <v>-0.6450419512753276</v>
      </c>
      <c r="BG3684" s="9">
        <f t="shared" ca="1" si="536"/>
        <v>2</v>
      </c>
      <c r="BH3684" s="6">
        <f ca="1">IF(ISNUMBER('Descriptive Stats'!BF3684),'Descriptive Stats'!BF3684,#N/A)</f>
        <v>-0.6450419512753276</v>
      </c>
      <c r="BI3684" s="6">
        <f ca="1">IF(ISNUMBER('Descriptive Stats'!E3684),'Descriptive Stats'!E3684,#N/A)</f>
        <v>2</v>
      </c>
    </row>
    <row r="3685" spans="1:61" ht="14.4" x14ac:dyDescent="0.3">
      <c r="A3685" s="2">
        <f>ROW()</f>
        <v>3685</v>
      </c>
      <c r="C3685" s="8">
        <f t="shared" ca="1" si="537"/>
        <v>9</v>
      </c>
      <c r="D3685" s="8">
        <f t="shared" ca="1" si="538"/>
        <v>2</v>
      </c>
      <c r="E3685" s="50">
        <f t="shared" ca="1" si="532"/>
        <v>19</v>
      </c>
      <c r="F3685" s="2" t="str">
        <f t="shared" ca="1" si="539"/>
        <v>X</v>
      </c>
      <c r="BD3685" s="49">
        <f t="shared" ca="1" si="534"/>
        <v>5294</v>
      </c>
      <c r="BE3685" s="3">
        <f t="shared" ca="1" si="533"/>
        <v>0.52934999999999999</v>
      </c>
      <c r="BF3685" s="3">
        <f t="shared" ca="1" si="535"/>
        <v>7.3636031452008061E-2</v>
      </c>
      <c r="BG3685" s="9">
        <f t="shared" ca="1" si="536"/>
        <v>19</v>
      </c>
      <c r="BH3685" s="6">
        <f ca="1">IF(ISNUMBER('Descriptive Stats'!BF3685),'Descriptive Stats'!BF3685,#N/A)</f>
        <v>7.3636031452008061E-2</v>
      </c>
      <c r="BI3685" s="6">
        <f ca="1">IF(ISNUMBER('Descriptive Stats'!E3685),'Descriptive Stats'!E3685,#N/A)</f>
        <v>19</v>
      </c>
    </row>
    <row r="3686" spans="1:61" ht="14.4" x14ac:dyDescent="0.3">
      <c r="A3686" s="2">
        <f>ROW()</f>
        <v>3686</v>
      </c>
      <c r="C3686" s="8">
        <f t="shared" ca="1" si="537"/>
        <v>7</v>
      </c>
      <c r="D3686" s="8">
        <f t="shared" ca="1" si="538"/>
        <v>19</v>
      </c>
      <c r="E3686" s="50">
        <f t="shared" ca="1" si="532"/>
        <v>0</v>
      </c>
      <c r="F3686" s="2" t="str">
        <f t="shared" ca="1" si="539"/>
        <v/>
      </c>
      <c r="BD3686" s="49">
        <f t="shared" ca="1" si="534"/>
        <v>815.5</v>
      </c>
      <c r="BE3686" s="3">
        <f t="shared" ca="1" si="533"/>
        <v>8.1500000000000003E-2</v>
      </c>
      <c r="BF3686" s="3">
        <f t="shared" ca="1" si="535"/>
        <v>-1.3950525282585462</v>
      </c>
      <c r="BG3686" s="9">
        <f t="shared" ca="1" si="536"/>
        <v>0</v>
      </c>
      <c r="BH3686" s="6">
        <f ca="1">IF(ISNUMBER('Descriptive Stats'!BF3686),'Descriptive Stats'!BF3686,#N/A)</f>
        <v>-1.3950525282585462</v>
      </c>
      <c r="BI3686" s="6">
        <f ca="1">IF(ISNUMBER('Descriptive Stats'!E3686),'Descriptive Stats'!E3686,#N/A)</f>
        <v>0</v>
      </c>
    </row>
    <row r="3687" spans="1:61" ht="14.4" x14ac:dyDescent="0.3">
      <c r="A3687" s="2">
        <f>ROW()</f>
        <v>3687</v>
      </c>
      <c r="C3687" s="8">
        <f t="shared" ca="1" si="537"/>
        <v>18</v>
      </c>
      <c r="D3687" s="8">
        <f t="shared" ca="1" si="538"/>
        <v>0</v>
      </c>
      <c r="E3687" s="50">
        <f t="shared" ca="1" si="532"/>
        <v>2</v>
      </c>
      <c r="F3687" s="2" t="str">
        <f t="shared" ca="1" si="539"/>
        <v/>
      </c>
      <c r="BD3687" s="49">
        <f t="shared" ca="1" si="534"/>
        <v>2595</v>
      </c>
      <c r="BE3687" s="3">
        <f t="shared" ca="1" si="533"/>
        <v>0.25945000000000001</v>
      </c>
      <c r="BF3687" s="3">
        <f t="shared" ca="1" si="535"/>
        <v>-0.6450419512753276</v>
      </c>
      <c r="BG3687" s="9">
        <f t="shared" ca="1" si="536"/>
        <v>2</v>
      </c>
      <c r="BH3687" s="6">
        <f ca="1">IF(ISNUMBER('Descriptive Stats'!BF3687),'Descriptive Stats'!BF3687,#N/A)</f>
        <v>-0.6450419512753276</v>
      </c>
      <c r="BI3687" s="6">
        <f ca="1">IF(ISNUMBER('Descriptive Stats'!E3687),'Descriptive Stats'!E3687,#N/A)</f>
        <v>2</v>
      </c>
    </row>
    <row r="3688" spans="1:61" ht="14.4" x14ac:dyDescent="0.3">
      <c r="A3688" s="2">
        <f>ROW()</f>
        <v>3688</v>
      </c>
      <c r="C3688" s="8">
        <f t="shared" ca="1" si="537"/>
        <v>17</v>
      </c>
      <c r="D3688" s="8">
        <f t="shared" ca="1" si="538"/>
        <v>2</v>
      </c>
      <c r="E3688" s="50">
        <f t="shared" ca="1" si="532"/>
        <v>7</v>
      </c>
      <c r="F3688" s="2" t="str">
        <f t="shared" ca="1" si="539"/>
        <v/>
      </c>
      <c r="BD3688" s="49">
        <f t="shared" ca="1" si="534"/>
        <v>4473.5</v>
      </c>
      <c r="BE3688" s="3">
        <f t="shared" ca="1" si="533"/>
        <v>0.44729999999999998</v>
      </c>
      <c r="BF3688" s="3">
        <f t="shared" ca="1" si="535"/>
        <v>-0.13248586824472414</v>
      </c>
      <c r="BG3688" s="9">
        <f t="shared" ca="1" si="536"/>
        <v>7</v>
      </c>
      <c r="BH3688" s="6">
        <f ca="1">IF(ISNUMBER('Descriptive Stats'!BF3688),'Descriptive Stats'!BF3688,#N/A)</f>
        <v>-0.13248586824472414</v>
      </c>
      <c r="BI3688" s="6">
        <f ca="1">IF(ISNUMBER('Descriptive Stats'!E3688),'Descriptive Stats'!E3688,#N/A)</f>
        <v>7</v>
      </c>
    </row>
    <row r="3689" spans="1:61" ht="14.4" x14ac:dyDescent="0.3">
      <c r="A3689" s="2">
        <f>ROW()</f>
        <v>3689</v>
      </c>
      <c r="C3689" s="8">
        <f t="shared" ca="1" si="537"/>
        <v>19</v>
      </c>
      <c r="D3689" s="8">
        <f t="shared" ca="1" si="538"/>
        <v>7</v>
      </c>
      <c r="E3689" s="50">
        <f t="shared" ca="1" si="532"/>
        <v>0</v>
      </c>
      <c r="F3689" s="2" t="str">
        <f t="shared" ca="1" si="539"/>
        <v/>
      </c>
      <c r="BD3689" s="49">
        <f t="shared" ca="1" si="534"/>
        <v>815.5</v>
      </c>
      <c r="BE3689" s="3">
        <f t="shared" ca="1" si="533"/>
        <v>8.1500000000000003E-2</v>
      </c>
      <c r="BF3689" s="3">
        <f t="shared" ca="1" si="535"/>
        <v>-1.3950525282585462</v>
      </c>
      <c r="BG3689" s="9">
        <f t="shared" ca="1" si="536"/>
        <v>0</v>
      </c>
      <c r="BH3689" s="6">
        <f ca="1">IF(ISNUMBER('Descriptive Stats'!BF3689),'Descriptive Stats'!BF3689,#N/A)</f>
        <v>-1.3950525282585462</v>
      </c>
      <c r="BI3689" s="6">
        <f ca="1">IF(ISNUMBER('Descriptive Stats'!E3689),'Descriptive Stats'!E3689,#N/A)</f>
        <v>0</v>
      </c>
    </row>
    <row r="3690" spans="1:61" ht="14.4" x14ac:dyDescent="0.3">
      <c r="A3690" s="2">
        <f>ROW()</f>
        <v>3690</v>
      </c>
      <c r="C3690" s="8">
        <f t="shared" ca="1" si="537"/>
        <v>20</v>
      </c>
      <c r="D3690" s="8">
        <f t="shared" ca="1" si="538"/>
        <v>0</v>
      </c>
      <c r="E3690" s="50">
        <f t="shared" ca="1" si="532"/>
        <v>15</v>
      </c>
      <c r="F3690" s="2" t="str">
        <f t="shared" ca="1" si="539"/>
        <v/>
      </c>
      <c r="BD3690" s="49">
        <f t="shared" ca="1" si="534"/>
        <v>5051.5</v>
      </c>
      <c r="BE3690" s="3">
        <f t="shared" ca="1" si="533"/>
        <v>0.50509999999999999</v>
      </c>
      <c r="BF3690" s="3">
        <f t="shared" ca="1" si="535"/>
        <v>1.2784152420787677E-2</v>
      </c>
      <c r="BG3690" s="9">
        <f t="shared" ca="1" si="536"/>
        <v>15</v>
      </c>
      <c r="BH3690" s="6">
        <f ca="1">IF(ISNUMBER('Descriptive Stats'!BF3690),'Descriptive Stats'!BF3690,#N/A)</f>
        <v>1.2784152420787677E-2</v>
      </c>
      <c r="BI3690" s="6">
        <f ca="1">IF(ISNUMBER('Descriptive Stats'!E3690),'Descriptive Stats'!E3690,#N/A)</f>
        <v>15</v>
      </c>
    </row>
    <row r="3691" spans="1:61" ht="14.4" x14ac:dyDescent="0.3">
      <c r="A3691" s="2">
        <f>ROW()</f>
        <v>3691</v>
      </c>
      <c r="C3691" s="8">
        <f t="shared" ca="1" si="537"/>
        <v>24</v>
      </c>
      <c r="D3691" s="8">
        <f t="shared" ca="1" si="538"/>
        <v>15</v>
      </c>
      <c r="E3691" s="50">
        <f t="shared" ca="1" si="532"/>
        <v>6</v>
      </c>
      <c r="F3691" s="2" t="str">
        <f t="shared" ca="1" si="539"/>
        <v/>
      </c>
      <c r="BD3691" s="49">
        <f t="shared" ca="1" si="534"/>
        <v>3900</v>
      </c>
      <c r="BE3691" s="3">
        <f t="shared" ca="1" si="533"/>
        <v>0.38995000000000002</v>
      </c>
      <c r="BF3691" s="3">
        <f t="shared" ca="1" si="535"/>
        <v>-0.2794493539703507</v>
      </c>
      <c r="BG3691" s="9">
        <f t="shared" ca="1" si="536"/>
        <v>6</v>
      </c>
      <c r="BH3691" s="6">
        <f ca="1">IF(ISNUMBER('Descriptive Stats'!BF3691),'Descriptive Stats'!BF3691,#N/A)</f>
        <v>-0.2794493539703507</v>
      </c>
      <c r="BI3691" s="6">
        <f ca="1">IF(ISNUMBER('Descriptive Stats'!E3691),'Descriptive Stats'!E3691,#N/A)</f>
        <v>6</v>
      </c>
    </row>
    <row r="3692" spans="1:61" ht="14.4" x14ac:dyDescent="0.3">
      <c r="A3692" s="2">
        <f>ROW()</f>
        <v>3692</v>
      </c>
      <c r="C3692" s="8">
        <f t="shared" ca="1" si="537"/>
        <v>5</v>
      </c>
      <c r="D3692" s="8">
        <f t="shared" ca="1" si="538"/>
        <v>6</v>
      </c>
      <c r="E3692" s="50">
        <f t="shared" ca="1" si="532"/>
        <v>1</v>
      </c>
      <c r="F3692" s="2" t="str">
        <f t="shared" ca="1" si="539"/>
        <v/>
      </c>
      <c r="BD3692" s="49">
        <f t="shared" ca="1" si="534"/>
        <v>1871</v>
      </c>
      <c r="BE3692" s="3">
        <f t="shared" ca="1" si="533"/>
        <v>0.18704999999999999</v>
      </c>
      <c r="BF3692" s="3">
        <f t="shared" ca="1" si="535"/>
        <v>-0.88881967520906158</v>
      </c>
      <c r="BG3692" s="9">
        <f t="shared" ca="1" si="536"/>
        <v>1</v>
      </c>
      <c r="BH3692" s="6">
        <f ca="1">IF(ISNUMBER('Descriptive Stats'!BF3692),'Descriptive Stats'!BF3692,#N/A)</f>
        <v>-0.88881967520906158</v>
      </c>
      <c r="BI3692" s="6">
        <f ca="1">IF(ISNUMBER('Descriptive Stats'!E3692),'Descriptive Stats'!E3692,#N/A)</f>
        <v>1</v>
      </c>
    </row>
    <row r="3693" spans="1:61" ht="14.4" x14ac:dyDescent="0.3">
      <c r="A3693" s="2">
        <f>ROW()</f>
        <v>3693</v>
      </c>
      <c r="C3693" s="8">
        <f t="shared" ca="1" si="537"/>
        <v>8</v>
      </c>
      <c r="D3693" s="8">
        <f t="shared" ca="1" si="538"/>
        <v>1</v>
      </c>
      <c r="E3693" s="50">
        <f t="shared" ca="1" si="532"/>
        <v>2</v>
      </c>
      <c r="F3693" s="2" t="str">
        <f t="shared" ca="1" si="539"/>
        <v/>
      </c>
      <c r="BD3693" s="49">
        <f t="shared" ca="1" si="534"/>
        <v>2595</v>
      </c>
      <c r="BE3693" s="3">
        <f t="shared" ca="1" si="533"/>
        <v>0.25945000000000001</v>
      </c>
      <c r="BF3693" s="3">
        <f t="shared" ca="1" si="535"/>
        <v>-0.6450419512753276</v>
      </c>
      <c r="BG3693" s="9">
        <f t="shared" ca="1" si="536"/>
        <v>2</v>
      </c>
      <c r="BH3693" s="6">
        <f ca="1">IF(ISNUMBER('Descriptive Stats'!BF3693),'Descriptive Stats'!BF3693,#N/A)</f>
        <v>-0.6450419512753276</v>
      </c>
      <c r="BI3693" s="6">
        <f ca="1">IF(ISNUMBER('Descriptive Stats'!E3693),'Descriptive Stats'!E3693,#N/A)</f>
        <v>2</v>
      </c>
    </row>
    <row r="3694" spans="1:61" ht="14.4" x14ac:dyDescent="0.3">
      <c r="A3694" s="2">
        <f>ROW()</f>
        <v>3694</v>
      </c>
      <c r="C3694" s="8">
        <f t="shared" ca="1" si="537"/>
        <v>21</v>
      </c>
      <c r="D3694" s="8">
        <f t="shared" ca="1" si="538"/>
        <v>2</v>
      </c>
      <c r="E3694" s="50">
        <f t="shared" ca="1" si="532"/>
        <v>4</v>
      </c>
      <c r="F3694" s="2" t="str">
        <f t="shared" ca="1" si="539"/>
        <v/>
      </c>
      <c r="BD3694" s="49">
        <f t="shared" ca="1" si="534"/>
        <v>3442</v>
      </c>
      <c r="BE3694" s="3">
        <f t="shared" ca="1" si="533"/>
        <v>0.34415000000000001</v>
      </c>
      <c r="BF3694" s="3">
        <f t="shared" ca="1" si="535"/>
        <v>-0.40116316278173481</v>
      </c>
      <c r="BG3694" s="9">
        <f t="shared" ca="1" si="536"/>
        <v>4</v>
      </c>
      <c r="BH3694" s="6">
        <f ca="1">IF(ISNUMBER('Descriptive Stats'!BF3694),'Descriptive Stats'!BF3694,#N/A)</f>
        <v>-0.40116316278173481</v>
      </c>
      <c r="BI3694" s="6">
        <f ca="1">IF(ISNUMBER('Descriptive Stats'!E3694),'Descriptive Stats'!E3694,#N/A)</f>
        <v>4</v>
      </c>
    </row>
    <row r="3695" spans="1:61" ht="14.4" x14ac:dyDescent="0.3">
      <c r="A3695" s="2">
        <f>ROW()</f>
        <v>3695</v>
      </c>
      <c r="C3695" s="8">
        <f t="shared" ca="1" si="537"/>
        <v>13</v>
      </c>
      <c r="D3695" s="8">
        <f t="shared" ca="1" si="538"/>
        <v>4</v>
      </c>
      <c r="E3695" s="50">
        <f t="shared" ca="1" si="532"/>
        <v>3</v>
      </c>
      <c r="F3695" s="2" t="str">
        <f t="shared" ca="1" si="539"/>
        <v/>
      </c>
      <c r="BD3695" s="49">
        <f t="shared" ca="1" si="534"/>
        <v>3200</v>
      </c>
      <c r="BE3695" s="3">
        <f t="shared" ca="1" si="533"/>
        <v>0.31995000000000001</v>
      </c>
      <c r="BF3695" s="3">
        <f t="shared" ca="1" si="535"/>
        <v>-0.46783862043457014</v>
      </c>
      <c r="BG3695" s="9">
        <f t="shared" ca="1" si="536"/>
        <v>3</v>
      </c>
      <c r="BH3695" s="6">
        <f ca="1">IF(ISNUMBER('Descriptive Stats'!BF3695),'Descriptive Stats'!BF3695,#N/A)</f>
        <v>-0.46783862043457014</v>
      </c>
      <c r="BI3695" s="6">
        <f ca="1">IF(ISNUMBER('Descriptive Stats'!E3695),'Descriptive Stats'!E3695,#N/A)</f>
        <v>3</v>
      </c>
    </row>
    <row r="3696" spans="1:61" ht="14.4" x14ac:dyDescent="0.3">
      <c r="A3696" s="2">
        <f>ROW()</f>
        <v>3696</v>
      </c>
      <c r="C3696" s="8">
        <f t="shared" ca="1" si="537"/>
        <v>10</v>
      </c>
      <c r="D3696" s="8">
        <f t="shared" ca="1" si="538"/>
        <v>3</v>
      </c>
      <c r="E3696" s="50">
        <f t="shared" ca="1" si="532"/>
        <v>2</v>
      </c>
      <c r="F3696" s="2" t="str">
        <f t="shared" ca="1" si="539"/>
        <v/>
      </c>
      <c r="BD3696" s="49">
        <f t="shared" ca="1" si="534"/>
        <v>2595</v>
      </c>
      <c r="BE3696" s="3">
        <f t="shared" ca="1" si="533"/>
        <v>0.25945000000000001</v>
      </c>
      <c r="BF3696" s="3">
        <f t="shared" ca="1" si="535"/>
        <v>-0.6450419512753276</v>
      </c>
      <c r="BG3696" s="9">
        <f t="shared" ca="1" si="536"/>
        <v>2</v>
      </c>
      <c r="BH3696" s="6">
        <f ca="1">IF(ISNUMBER('Descriptive Stats'!BF3696),'Descriptive Stats'!BF3696,#N/A)</f>
        <v>-0.6450419512753276</v>
      </c>
      <c r="BI3696" s="6">
        <f ca="1">IF(ISNUMBER('Descriptive Stats'!E3696),'Descriptive Stats'!E3696,#N/A)</f>
        <v>2</v>
      </c>
    </row>
    <row r="3697" spans="1:61" ht="14.4" x14ac:dyDescent="0.3">
      <c r="A3697" s="2">
        <f>ROW()</f>
        <v>3697</v>
      </c>
      <c r="C3697" s="8">
        <f t="shared" ca="1" si="537"/>
        <v>21</v>
      </c>
      <c r="D3697" s="8">
        <f t="shared" ca="1" si="538"/>
        <v>2</v>
      </c>
      <c r="E3697" s="50">
        <f t="shared" ca="1" si="532"/>
        <v>0</v>
      </c>
      <c r="F3697" s="2" t="str">
        <f t="shared" ca="1" si="539"/>
        <v/>
      </c>
      <c r="BD3697" s="49">
        <f t="shared" ca="1" si="534"/>
        <v>815.5</v>
      </c>
      <c r="BE3697" s="3">
        <f t="shared" ca="1" si="533"/>
        <v>8.1500000000000003E-2</v>
      </c>
      <c r="BF3697" s="3">
        <f t="shared" ca="1" si="535"/>
        <v>-1.3950525282585462</v>
      </c>
      <c r="BG3697" s="9">
        <f t="shared" ca="1" si="536"/>
        <v>0</v>
      </c>
      <c r="BH3697" s="6">
        <f ca="1">IF(ISNUMBER('Descriptive Stats'!BF3697),'Descriptive Stats'!BF3697,#N/A)</f>
        <v>-1.3950525282585462</v>
      </c>
      <c r="BI3697" s="6">
        <f ca="1">IF(ISNUMBER('Descriptive Stats'!E3697),'Descriptive Stats'!E3697,#N/A)</f>
        <v>0</v>
      </c>
    </row>
    <row r="3698" spans="1:61" ht="14.4" x14ac:dyDescent="0.3">
      <c r="A3698" s="2">
        <f>ROW()</f>
        <v>3698</v>
      </c>
      <c r="C3698" s="8">
        <f t="shared" ca="1" si="537"/>
        <v>11</v>
      </c>
      <c r="D3698" s="8">
        <f t="shared" ca="1" si="538"/>
        <v>0</v>
      </c>
      <c r="E3698" s="50">
        <f t="shared" ca="1" si="532"/>
        <v>2</v>
      </c>
      <c r="F3698" s="2" t="str">
        <f t="shared" ca="1" si="539"/>
        <v/>
      </c>
      <c r="BD3698" s="49">
        <f t="shared" ca="1" si="534"/>
        <v>2595</v>
      </c>
      <c r="BE3698" s="3">
        <f t="shared" ca="1" si="533"/>
        <v>0.25945000000000001</v>
      </c>
      <c r="BF3698" s="3">
        <f t="shared" ca="1" si="535"/>
        <v>-0.6450419512753276</v>
      </c>
      <c r="BG3698" s="9">
        <f t="shared" ca="1" si="536"/>
        <v>2</v>
      </c>
      <c r="BH3698" s="6">
        <f ca="1">IF(ISNUMBER('Descriptive Stats'!BF3698),'Descriptive Stats'!BF3698,#N/A)</f>
        <v>-0.6450419512753276</v>
      </c>
      <c r="BI3698" s="6">
        <f ca="1">IF(ISNUMBER('Descriptive Stats'!E3698),'Descriptive Stats'!E3698,#N/A)</f>
        <v>2</v>
      </c>
    </row>
    <row r="3699" spans="1:61" ht="14.4" x14ac:dyDescent="0.3">
      <c r="A3699" s="2">
        <f>ROW()</f>
        <v>3699</v>
      </c>
      <c r="C3699" s="8">
        <f t="shared" ca="1" si="537"/>
        <v>17</v>
      </c>
      <c r="D3699" s="8">
        <f t="shared" ca="1" si="538"/>
        <v>2</v>
      </c>
      <c r="E3699" s="50">
        <f t="shared" ca="1" si="532"/>
        <v>4</v>
      </c>
      <c r="F3699" s="2" t="str">
        <f t="shared" ca="1" si="539"/>
        <v/>
      </c>
      <c r="BD3699" s="49">
        <f t="shared" ca="1" si="534"/>
        <v>3442</v>
      </c>
      <c r="BE3699" s="3">
        <f t="shared" ca="1" si="533"/>
        <v>0.34415000000000001</v>
      </c>
      <c r="BF3699" s="3">
        <f t="shared" ca="1" si="535"/>
        <v>-0.40116316278173481</v>
      </c>
      <c r="BG3699" s="9">
        <f t="shared" ca="1" si="536"/>
        <v>4</v>
      </c>
      <c r="BH3699" s="6">
        <f ca="1">IF(ISNUMBER('Descriptive Stats'!BF3699),'Descriptive Stats'!BF3699,#N/A)</f>
        <v>-0.40116316278173481</v>
      </c>
      <c r="BI3699" s="6">
        <f ca="1">IF(ISNUMBER('Descriptive Stats'!E3699),'Descriptive Stats'!E3699,#N/A)</f>
        <v>4</v>
      </c>
    </row>
    <row r="3700" spans="1:61" ht="14.4" x14ac:dyDescent="0.3">
      <c r="A3700" s="2">
        <f>ROW()</f>
        <v>3700</v>
      </c>
      <c r="C3700" s="8">
        <f t="shared" ca="1" si="537"/>
        <v>13</v>
      </c>
      <c r="D3700" s="8">
        <f t="shared" ca="1" si="538"/>
        <v>4</v>
      </c>
      <c r="E3700" s="50">
        <f t="shared" ca="1" si="532"/>
        <v>0</v>
      </c>
      <c r="F3700" s="2" t="str">
        <f t="shared" ca="1" si="539"/>
        <v/>
      </c>
      <c r="BD3700" s="49">
        <f t="shared" ca="1" si="534"/>
        <v>815.5</v>
      </c>
      <c r="BE3700" s="3">
        <f t="shared" ca="1" si="533"/>
        <v>8.1500000000000003E-2</v>
      </c>
      <c r="BF3700" s="3">
        <f t="shared" ca="1" si="535"/>
        <v>-1.3950525282585462</v>
      </c>
      <c r="BG3700" s="9">
        <f t="shared" ca="1" si="536"/>
        <v>0</v>
      </c>
      <c r="BH3700" s="6">
        <f ca="1">IF(ISNUMBER('Descriptive Stats'!BF3700),'Descriptive Stats'!BF3700,#N/A)</f>
        <v>-1.3950525282585462</v>
      </c>
      <c r="BI3700" s="6">
        <f ca="1">IF(ISNUMBER('Descriptive Stats'!E3700),'Descriptive Stats'!E3700,#N/A)</f>
        <v>0</v>
      </c>
    </row>
    <row r="3701" spans="1:61" ht="14.4" x14ac:dyDescent="0.3">
      <c r="A3701" s="2">
        <f>ROW()</f>
        <v>3701</v>
      </c>
      <c r="C3701" s="8">
        <f t="shared" ca="1" si="537"/>
        <v>18</v>
      </c>
      <c r="D3701" s="8">
        <f t="shared" ca="1" si="538"/>
        <v>0</v>
      </c>
      <c r="E3701" s="50">
        <f t="shared" ca="1" si="532"/>
        <v>2</v>
      </c>
      <c r="F3701" s="2" t="str">
        <f t="shared" ca="1" si="539"/>
        <v/>
      </c>
      <c r="BD3701" s="49">
        <f t="shared" ca="1" si="534"/>
        <v>2595</v>
      </c>
      <c r="BE3701" s="3">
        <f t="shared" ca="1" si="533"/>
        <v>0.25945000000000001</v>
      </c>
      <c r="BF3701" s="3">
        <f t="shared" ca="1" si="535"/>
        <v>-0.6450419512753276</v>
      </c>
      <c r="BG3701" s="9">
        <f t="shared" ca="1" si="536"/>
        <v>2</v>
      </c>
      <c r="BH3701" s="6">
        <f ca="1">IF(ISNUMBER('Descriptive Stats'!BF3701),'Descriptive Stats'!BF3701,#N/A)</f>
        <v>-0.6450419512753276</v>
      </c>
      <c r="BI3701" s="6">
        <f ca="1">IF(ISNUMBER('Descriptive Stats'!E3701),'Descriptive Stats'!E3701,#N/A)</f>
        <v>2</v>
      </c>
    </row>
    <row r="3702" spans="1:61" ht="14.4" x14ac:dyDescent="0.3">
      <c r="A3702" s="2">
        <f>ROW()</f>
        <v>3702</v>
      </c>
      <c r="C3702" s="8">
        <f t="shared" ca="1" si="537"/>
        <v>21</v>
      </c>
      <c r="D3702" s="8">
        <f t="shared" ca="1" si="538"/>
        <v>2</v>
      </c>
      <c r="E3702" s="50">
        <f t="shared" ca="1" si="532"/>
        <v>6</v>
      </c>
      <c r="F3702" s="2" t="str">
        <f t="shared" ca="1" si="539"/>
        <v/>
      </c>
      <c r="BD3702" s="49">
        <f t="shared" ca="1" si="534"/>
        <v>3900</v>
      </c>
      <c r="BE3702" s="3">
        <f t="shared" ca="1" si="533"/>
        <v>0.38995000000000002</v>
      </c>
      <c r="BF3702" s="3">
        <f t="shared" ca="1" si="535"/>
        <v>-0.2794493539703507</v>
      </c>
      <c r="BG3702" s="9">
        <f t="shared" ca="1" si="536"/>
        <v>6</v>
      </c>
      <c r="BH3702" s="6">
        <f ca="1">IF(ISNUMBER('Descriptive Stats'!BF3702),'Descriptive Stats'!BF3702,#N/A)</f>
        <v>-0.2794493539703507</v>
      </c>
      <c r="BI3702" s="6">
        <f ca="1">IF(ISNUMBER('Descriptive Stats'!E3702),'Descriptive Stats'!E3702,#N/A)</f>
        <v>6</v>
      </c>
    </row>
    <row r="3703" spans="1:61" ht="14.4" x14ac:dyDescent="0.3">
      <c r="A3703" s="2">
        <f>ROW()</f>
        <v>3703</v>
      </c>
      <c r="C3703" s="8">
        <f t="shared" ca="1" si="537"/>
        <v>2</v>
      </c>
      <c r="D3703" s="8">
        <f t="shared" ca="1" si="538"/>
        <v>6</v>
      </c>
      <c r="E3703" s="50">
        <f t="shared" ca="1" si="532"/>
        <v>0</v>
      </c>
      <c r="F3703" s="2" t="str">
        <f t="shared" ca="1" si="539"/>
        <v/>
      </c>
      <c r="BD3703" s="49">
        <f t="shared" ca="1" si="534"/>
        <v>815.5</v>
      </c>
      <c r="BE3703" s="3">
        <f t="shared" ca="1" si="533"/>
        <v>8.1500000000000003E-2</v>
      </c>
      <c r="BF3703" s="3">
        <f t="shared" ca="1" si="535"/>
        <v>-1.3950525282585462</v>
      </c>
      <c r="BG3703" s="9">
        <f t="shared" ca="1" si="536"/>
        <v>0</v>
      </c>
      <c r="BH3703" s="6">
        <f ca="1">IF(ISNUMBER('Descriptive Stats'!BF3703),'Descriptive Stats'!BF3703,#N/A)</f>
        <v>-1.3950525282585462</v>
      </c>
      <c r="BI3703" s="6">
        <f ca="1">IF(ISNUMBER('Descriptive Stats'!E3703),'Descriptive Stats'!E3703,#N/A)</f>
        <v>0</v>
      </c>
    </row>
    <row r="3704" spans="1:61" ht="14.4" x14ac:dyDescent="0.3">
      <c r="A3704" s="2">
        <f>ROW()</f>
        <v>3704</v>
      </c>
      <c r="C3704" s="8">
        <f t="shared" ca="1" si="537"/>
        <v>22</v>
      </c>
      <c r="D3704" s="8">
        <f t="shared" ca="1" si="538"/>
        <v>0</v>
      </c>
      <c r="E3704" s="50">
        <f t="shared" ca="1" si="532"/>
        <v>2</v>
      </c>
      <c r="F3704" s="2" t="str">
        <f t="shared" ca="1" si="539"/>
        <v/>
      </c>
      <c r="BD3704" s="49">
        <f t="shared" ca="1" si="534"/>
        <v>2595</v>
      </c>
      <c r="BE3704" s="3">
        <f t="shared" ca="1" si="533"/>
        <v>0.25945000000000001</v>
      </c>
      <c r="BF3704" s="3">
        <f t="shared" ca="1" si="535"/>
        <v>-0.6450419512753276</v>
      </c>
      <c r="BG3704" s="9">
        <f t="shared" ca="1" si="536"/>
        <v>2</v>
      </c>
      <c r="BH3704" s="6">
        <f ca="1">IF(ISNUMBER('Descriptive Stats'!BF3704),'Descriptive Stats'!BF3704,#N/A)</f>
        <v>-0.6450419512753276</v>
      </c>
      <c r="BI3704" s="6">
        <f ca="1">IF(ISNUMBER('Descriptive Stats'!E3704),'Descriptive Stats'!E3704,#N/A)</f>
        <v>2</v>
      </c>
    </row>
    <row r="3705" spans="1:61" ht="14.4" x14ac:dyDescent="0.3">
      <c r="A3705" s="2">
        <f>ROW()</f>
        <v>3705</v>
      </c>
      <c r="C3705" s="8">
        <f t="shared" ca="1" si="537"/>
        <v>9</v>
      </c>
      <c r="D3705" s="8">
        <f t="shared" ca="1" si="538"/>
        <v>2</v>
      </c>
      <c r="E3705" s="50">
        <f t="shared" ca="1" si="532"/>
        <v>2</v>
      </c>
      <c r="F3705" s="2" t="str">
        <f t="shared" ca="1" si="539"/>
        <v/>
      </c>
      <c r="BD3705" s="49">
        <f t="shared" ca="1" si="534"/>
        <v>2595</v>
      </c>
      <c r="BE3705" s="3">
        <f t="shared" ca="1" si="533"/>
        <v>0.25945000000000001</v>
      </c>
      <c r="BF3705" s="3">
        <f t="shared" ca="1" si="535"/>
        <v>-0.6450419512753276</v>
      </c>
      <c r="BG3705" s="9">
        <f t="shared" ca="1" si="536"/>
        <v>2</v>
      </c>
      <c r="BH3705" s="6">
        <f ca="1">IF(ISNUMBER('Descriptive Stats'!BF3705),'Descriptive Stats'!BF3705,#N/A)</f>
        <v>-0.6450419512753276</v>
      </c>
      <c r="BI3705" s="6">
        <f ca="1">IF(ISNUMBER('Descriptive Stats'!E3705),'Descriptive Stats'!E3705,#N/A)</f>
        <v>2</v>
      </c>
    </row>
    <row r="3706" spans="1:61" ht="14.4" x14ac:dyDescent="0.3">
      <c r="A3706" s="2">
        <f>ROW()</f>
        <v>3706</v>
      </c>
      <c r="C3706" s="8">
        <f t="shared" ca="1" si="537"/>
        <v>9</v>
      </c>
      <c r="D3706" s="8">
        <f t="shared" ca="1" si="538"/>
        <v>2</v>
      </c>
      <c r="E3706" s="50">
        <f t="shared" ca="1" si="532"/>
        <v>0</v>
      </c>
      <c r="F3706" s="2" t="str">
        <f t="shared" ca="1" si="539"/>
        <v/>
      </c>
      <c r="BD3706" s="49">
        <f t="shared" ca="1" si="534"/>
        <v>815.5</v>
      </c>
      <c r="BE3706" s="3">
        <f t="shared" ca="1" si="533"/>
        <v>8.1500000000000003E-2</v>
      </c>
      <c r="BF3706" s="3">
        <f t="shared" ca="1" si="535"/>
        <v>-1.3950525282585462</v>
      </c>
      <c r="BG3706" s="9">
        <f t="shared" ca="1" si="536"/>
        <v>0</v>
      </c>
      <c r="BH3706" s="6">
        <f ca="1">IF(ISNUMBER('Descriptive Stats'!BF3706),'Descriptive Stats'!BF3706,#N/A)</f>
        <v>-1.3950525282585462</v>
      </c>
      <c r="BI3706" s="6">
        <f ca="1">IF(ISNUMBER('Descriptive Stats'!E3706),'Descriptive Stats'!E3706,#N/A)</f>
        <v>0</v>
      </c>
    </row>
    <row r="3707" spans="1:61" ht="14.4" x14ac:dyDescent="0.3">
      <c r="A3707" s="2">
        <f>ROW()</f>
        <v>3707</v>
      </c>
      <c r="C3707" s="8">
        <f t="shared" ca="1" si="537"/>
        <v>20</v>
      </c>
      <c r="D3707" s="8">
        <f t="shared" ca="1" si="538"/>
        <v>0</v>
      </c>
      <c r="E3707" s="50">
        <f t="shared" ca="1" si="532"/>
        <v>2</v>
      </c>
      <c r="F3707" s="2" t="str">
        <f t="shared" ca="1" si="539"/>
        <v/>
      </c>
      <c r="BD3707" s="49">
        <f t="shared" ca="1" si="534"/>
        <v>2595</v>
      </c>
      <c r="BE3707" s="3">
        <f t="shared" ca="1" si="533"/>
        <v>0.25945000000000001</v>
      </c>
      <c r="BF3707" s="3">
        <f t="shared" ca="1" si="535"/>
        <v>-0.6450419512753276</v>
      </c>
      <c r="BG3707" s="9">
        <f t="shared" ca="1" si="536"/>
        <v>2</v>
      </c>
      <c r="BH3707" s="6">
        <f ca="1">IF(ISNUMBER('Descriptive Stats'!BF3707),'Descriptive Stats'!BF3707,#N/A)</f>
        <v>-0.6450419512753276</v>
      </c>
      <c r="BI3707" s="6">
        <f ca="1">IF(ISNUMBER('Descriptive Stats'!E3707),'Descriptive Stats'!E3707,#N/A)</f>
        <v>2</v>
      </c>
    </row>
    <row r="3708" spans="1:61" ht="14.4" x14ac:dyDescent="0.3">
      <c r="A3708" s="2">
        <f>ROW()</f>
        <v>3708</v>
      </c>
      <c r="C3708" s="8">
        <f t="shared" ca="1" si="537"/>
        <v>9</v>
      </c>
      <c r="D3708" s="8">
        <f t="shared" ca="1" si="538"/>
        <v>2</v>
      </c>
      <c r="E3708" s="50">
        <f t="shared" ca="1" si="532"/>
        <v>1</v>
      </c>
      <c r="F3708" s="2" t="str">
        <f t="shared" ca="1" si="539"/>
        <v/>
      </c>
      <c r="BD3708" s="49">
        <f t="shared" ca="1" si="534"/>
        <v>1871</v>
      </c>
      <c r="BE3708" s="3">
        <f t="shared" ca="1" si="533"/>
        <v>0.18704999999999999</v>
      </c>
      <c r="BF3708" s="3">
        <f t="shared" ca="1" si="535"/>
        <v>-0.88881967520906158</v>
      </c>
      <c r="BG3708" s="9">
        <f t="shared" ca="1" si="536"/>
        <v>1</v>
      </c>
      <c r="BH3708" s="6">
        <f ca="1">IF(ISNUMBER('Descriptive Stats'!BF3708),'Descriptive Stats'!BF3708,#N/A)</f>
        <v>-0.88881967520906158</v>
      </c>
      <c r="BI3708" s="6">
        <f ca="1">IF(ISNUMBER('Descriptive Stats'!E3708),'Descriptive Stats'!E3708,#N/A)</f>
        <v>1</v>
      </c>
    </row>
    <row r="3709" spans="1:61" ht="14.4" x14ac:dyDescent="0.3">
      <c r="A3709" s="2">
        <f>ROW()</f>
        <v>3709</v>
      </c>
      <c r="C3709" s="8">
        <f t="shared" ca="1" si="537"/>
        <v>12</v>
      </c>
      <c r="D3709" s="8">
        <f t="shared" ca="1" si="538"/>
        <v>1</v>
      </c>
      <c r="E3709" s="50">
        <f t="shared" ca="1" si="532"/>
        <v>0</v>
      </c>
      <c r="F3709" s="2" t="str">
        <f t="shared" ca="1" si="539"/>
        <v/>
      </c>
      <c r="BD3709" s="49">
        <f t="shared" ca="1" si="534"/>
        <v>815.5</v>
      </c>
      <c r="BE3709" s="3">
        <f t="shared" ca="1" si="533"/>
        <v>8.1500000000000003E-2</v>
      </c>
      <c r="BF3709" s="3">
        <f t="shared" ca="1" si="535"/>
        <v>-1.3950525282585462</v>
      </c>
      <c r="BG3709" s="9">
        <f t="shared" ca="1" si="536"/>
        <v>0</v>
      </c>
      <c r="BH3709" s="6">
        <f ca="1">IF(ISNUMBER('Descriptive Stats'!BF3709),'Descriptive Stats'!BF3709,#N/A)</f>
        <v>-1.3950525282585462</v>
      </c>
      <c r="BI3709" s="6">
        <f ca="1">IF(ISNUMBER('Descriptive Stats'!E3709),'Descriptive Stats'!E3709,#N/A)</f>
        <v>0</v>
      </c>
    </row>
    <row r="3710" spans="1:61" ht="14.4" x14ac:dyDescent="0.3">
      <c r="A3710" s="2">
        <f>ROW()</f>
        <v>3710</v>
      </c>
      <c r="C3710" s="8">
        <f t="shared" ca="1" si="537"/>
        <v>11</v>
      </c>
      <c r="D3710" s="8">
        <f t="shared" ca="1" si="538"/>
        <v>0</v>
      </c>
      <c r="E3710" s="50">
        <f t="shared" ca="1" si="532"/>
        <v>2</v>
      </c>
      <c r="F3710" s="2" t="str">
        <f t="shared" ca="1" si="539"/>
        <v/>
      </c>
      <c r="BD3710" s="49">
        <f t="shared" ca="1" si="534"/>
        <v>2595</v>
      </c>
      <c r="BE3710" s="3">
        <f t="shared" ca="1" si="533"/>
        <v>0.25945000000000001</v>
      </c>
      <c r="BF3710" s="3">
        <f t="shared" ca="1" si="535"/>
        <v>-0.6450419512753276</v>
      </c>
      <c r="BG3710" s="9">
        <f t="shared" ca="1" si="536"/>
        <v>2</v>
      </c>
      <c r="BH3710" s="6">
        <f ca="1">IF(ISNUMBER('Descriptive Stats'!BF3710),'Descriptive Stats'!BF3710,#N/A)</f>
        <v>-0.6450419512753276</v>
      </c>
      <c r="BI3710" s="6">
        <f ca="1">IF(ISNUMBER('Descriptive Stats'!E3710),'Descriptive Stats'!E3710,#N/A)</f>
        <v>2</v>
      </c>
    </row>
    <row r="3711" spans="1:61" ht="14.4" x14ac:dyDescent="0.3">
      <c r="A3711" s="2">
        <f>ROW()</f>
        <v>3711</v>
      </c>
      <c r="C3711" s="8">
        <f t="shared" ca="1" si="537"/>
        <v>3</v>
      </c>
      <c r="D3711" s="8">
        <f t="shared" ca="1" si="538"/>
        <v>2</v>
      </c>
      <c r="E3711" s="50">
        <f t="shared" ca="1" si="532"/>
        <v>2</v>
      </c>
      <c r="F3711" s="2" t="str">
        <f t="shared" ca="1" si="539"/>
        <v/>
      </c>
      <c r="BD3711" s="49">
        <f t="shared" ca="1" si="534"/>
        <v>2595</v>
      </c>
      <c r="BE3711" s="3">
        <f t="shared" ca="1" si="533"/>
        <v>0.25945000000000001</v>
      </c>
      <c r="BF3711" s="3">
        <f t="shared" ca="1" si="535"/>
        <v>-0.6450419512753276</v>
      </c>
      <c r="BG3711" s="9">
        <f t="shared" ca="1" si="536"/>
        <v>2</v>
      </c>
      <c r="BH3711" s="6">
        <f ca="1">IF(ISNUMBER('Descriptive Stats'!BF3711),'Descriptive Stats'!BF3711,#N/A)</f>
        <v>-0.6450419512753276</v>
      </c>
      <c r="BI3711" s="6">
        <f ca="1">IF(ISNUMBER('Descriptive Stats'!E3711),'Descriptive Stats'!E3711,#N/A)</f>
        <v>2</v>
      </c>
    </row>
    <row r="3712" spans="1:61" ht="14.4" x14ac:dyDescent="0.3">
      <c r="A3712" s="2">
        <f>ROW()</f>
        <v>3712</v>
      </c>
      <c r="C3712" s="8">
        <f t="shared" ca="1" si="537"/>
        <v>3</v>
      </c>
      <c r="D3712" s="8">
        <f t="shared" ca="1" si="538"/>
        <v>2</v>
      </c>
      <c r="E3712" s="50">
        <f t="shared" ca="1" si="532"/>
        <v>2</v>
      </c>
      <c r="F3712" s="2" t="str">
        <f t="shared" ca="1" si="539"/>
        <v/>
      </c>
      <c r="BD3712" s="49">
        <f t="shared" ca="1" si="534"/>
        <v>2595</v>
      </c>
      <c r="BE3712" s="3">
        <f t="shared" ca="1" si="533"/>
        <v>0.25945000000000001</v>
      </c>
      <c r="BF3712" s="3">
        <f t="shared" ca="1" si="535"/>
        <v>-0.6450419512753276</v>
      </c>
      <c r="BG3712" s="9">
        <f t="shared" ca="1" si="536"/>
        <v>2</v>
      </c>
      <c r="BH3712" s="6">
        <f ca="1">IF(ISNUMBER('Descriptive Stats'!BF3712),'Descriptive Stats'!BF3712,#N/A)</f>
        <v>-0.6450419512753276</v>
      </c>
      <c r="BI3712" s="6">
        <f ca="1">IF(ISNUMBER('Descriptive Stats'!E3712),'Descriptive Stats'!E3712,#N/A)</f>
        <v>2</v>
      </c>
    </row>
    <row r="3713" spans="1:61" ht="14.4" x14ac:dyDescent="0.3">
      <c r="A3713" s="2">
        <f>ROW()</f>
        <v>3713</v>
      </c>
      <c r="C3713" s="8">
        <f t="shared" ca="1" si="537"/>
        <v>9</v>
      </c>
      <c r="D3713" s="8">
        <f t="shared" ca="1" si="538"/>
        <v>2</v>
      </c>
      <c r="E3713" s="50">
        <f t="shared" ca="1" si="532"/>
        <v>0</v>
      </c>
      <c r="F3713" s="2" t="str">
        <f t="shared" ca="1" si="539"/>
        <v/>
      </c>
      <c r="BD3713" s="49">
        <f t="shared" ca="1" si="534"/>
        <v>815.5</v>
      </c>
      <c r="BE3713" s="3">
        <f t="shared" ca="1" si="533"/>
        <v>8.1500000000000003E-2</v>
      </c>
      <c r="BF3713" s="3">
        <f t="shared" ca="1" si="535"/>
        <v>-1.3950525282585462</v>
      </c>
      <c r="BG3713" s="9">
        <f t="shared" ca="1" si="536"/>
        <v>0</v>
      </c>
      <c r="BH3713" s="6">
        <f ca="1">IF(ISNUMBER('Descriptive Stats'!BF3713),'Descriptive Stats'!BF3713,#N/A)</f>
        <v>-1.3950525282585462</v>
      </c>
      <c r="BI3713" s="6">
        <f ca="1">IF(ISNUMBER('Descriptive Stats'!E3713),'Descriptive Stats'!E3713,#N/A)</f>
        <v>0</v>
      </c>
    </row>
    <row r="3714" spans="1:61" ht="14.4" x14ac:dyDescent="0.3">
      <c r="A3714" s="2">
        <f>ROW()</f>
        <v>3714</v>
      </c>
      <c r="C3714" s="8">
        <f t="shared" ca="1" si="537"/>
        <v>14</v>
      </c>
      <c r="D3714" s="8">
        <f t="shared" ca="1" si="538"/>
        <v>0</v>
      </c>
      <c r="E3714" s="50">
        <f t="shared" ca="1" si="532"/>
        <v>0</v>
      </c>
      <c r="F3714" s="2" t="str">
        <f t="shared" ca="1" si="539"/>
        <v/>
      </c>
      <c r="BD3714" s="49">
        <f t="shared" ca="1" si="534"/>
        <v>815.5</v>
      </c>
      <c r="BE3714" s="3">
        <f t="shared" ca="1" si="533"/>
        <v>8.1500000000000003E-2</v>
      </c>
      <c r="BF3714" s="3">
        <f t="shared" ca="1" si="535"/>
        <v>-1.3950525282585462</v>
      </c>
      <c r="BG3714" s="9">
        <f t="shared" ca="1" si="536"/>
        <v>0</v>
      </c>
      <c r="BH3714" s="6">
        <f ca="1">IF(ISNUMBER('Descriptive Stats'!BF3714),'Descriptive Stats'!BF3714,#N/A)</f>
        <v>-1.3950525282585462</v>
      </c>
      <c r="BI3714" s="6">
        <f ca="1">IF(ISNUMBER('Descriptive Stats'!E3714),'Descriptive Stats'!E3714,#N/A)</f>
        <v>0</v>
      </c>
    </row>
    <row r="3715" spans="1:61" ht="14.4" x14ac:dyDescent="0.3">
      <c r="A3715" s="2">
        <f>ROW()</f>
        <v>3715</v>
      </c>
      <c r="C3715" s="8">
        <f t="shared" ca="1" si="537"/>
        <v>11</v>
      </c>
      <c r="D3715" s="8">
        <f t="shared" ca="1" si="538"/>
        <v>0</v>
      </c>
      <c r="E3715" s="50">
        <f t="shared" ref="E3715:E3778" ca="1" si="540">IF(0=MOD(ROW(),$J$1),AVERAGE(OFFSET($D$2,ROW()-$J$1,0,$J$1,1)),"")</f>
        <v>0</v>
      </c>
      <c r="F3715" s="2" t="str">
        <f t="shared" ca="1" si="539"/>
        <v/>
      </c>
      <c r="BD3715" s="49">
        <f t="shared" ca="1" si="534"/>
        <v>815.5</v>
      </c>
      <c r="BE3715" s="3">
        <f t="shared" ca="1" si="533"/>
        <v>8.1500000000000003E-2</v>
      </c>
      <c r="BF3715" s="3">
        <f t="shared" ca="1" si="535"/>
        <v>-1.3950525282585462</v>
      </c>
      <c r="BG3715" s="9">
        <f t="shared" ca="1" si="536"/>
        <v>0</v>
      </c>
      <c r="BH3715" s="6">
        <f ca="1">IF(ISNUMBER('Descriptive Stats'!BF3715),'Descriptive Stats'!BF3715,#N/A)</f>
        <v>-1.3950525282585462</v>
      </c>
      <c r="BI3715" s="6">
        <f ca="1">IF(ISNUMBER('Descriptive Stats'!E3715),'Descriptive Stats'!E3715,#N/A)</f>
        <v>0</v>
      </c>
    </row>
    <row r="3716" spans="1:61" ht="14.4" x14ac:dyDescent="0.3">
      <c r="A3716" s="2">
        <f>ROW()</f>
        <v>3716</v>
      </c>
      <c r="C3716" s="8">
        <f t="shared" ca="1" si="537"/>
        <v>22</v>
      </c>
      <c r="D3716" s="8">
        <f t="shared" ca="1" si="538"/>
        <v>0</v>
      </c>
      <c r="E3716" s="50">
        <f t="shared" ca="1" si="540"/>
        <v>7</v>
      </c>
      <c r="F3716" s="2" t="str">
        <f t="shared" ca="1" si="539"/>
        <v/>
      </c>
      <c r="BD3716" s="49">
        <f t="shared" ca="1" si="534"/>
        <v>4473.5</v>
      </c>
      <c r="BE3716" s="3">
        <f t="shared" ca="1" si="533"/>
        <v>0.44729999999999998</v>
      </c>
      <c r="BF3716" s="3">
        <f t="shared" ca="1" si="535"/>
        <v>-0.13248586824472414</v>
      </c>
      <c r="BG3716" s="9">
        <f t="shared" ca="1" si="536"/>
        <v>7</v>
      </c>
      <c r="BH3716" s="6">
        <f ca="1">IF(ISNUMBER('Descriptive Stats'!BF3716),'Descriptive Stats'!BF3716,#N/A)</f>
        <v>-0.13248586824472414</v>
      </c>
      <c r="BI3716" s="6">
        <f ca="1">IF(ISNUMBER('Descriptive Stats'!E3716),'Descriptive Stats'!E3716,#N/A)</f>
        <v>7</v>
      </c>
    </row>
    <row r="3717" spans="1:61" ht="14.4" x14ac:dyDescent="0.3">
      <c r="A3717" s="2">
        <f>ROW()</f>
        <v>3717</v>
      </c>
      <c r="C3717" s="8">
        <f t="shared" ca="1" si="537"/>
        <v>19</v>
      </c>
      <c r="D3717" s="8">
        <f t="shared" ca="1" si="538"/>
        <v>7</v>
      </c>
      <c r="E3717" s="50">
        <f t="shared" ca="1" si="540"/>
        <v>6</v>
      </c>
      <c r="F3717" s="2" t="str">
        <f t="shared" ca="1" si="539"/>
        <v/>
      </c>
      <c r="BD3717" s="49">
        <f t="shared" ca="1" si="534"/>
        <v>3900</v>
      </c>
      <c r="BE3717" s="3">
        <f t="shared" ca="1" si="533"/>
        <v>0.38995000000000002</v>
      </c>
      <c r="BF3717" s="3">
        <f t="shared" ca="1" si="535"/>
        <v>-0.2794493539703507</v>
      </c>
      <c r="BG3717" s="9">
        <f t="shared" ca="1" si="536"/>
        <v>6</v>
      </c>
      <c r="BH3717" s="6">
        <f ca="1">IF(ISNUMBER('Descriptive Stats'!BF3717),'Descriptive Stats'!BF3717,#N/A)</f>
        <v>-0.2794493539703507</v>
      </c>
      <c r="BI3717" s="6">
        <f ca="1">IF(ISNUMBER('Descriptive Stats'!E3717),'Descriptive Stats'!E3717,#N/A)</f>
        <v>6</v>
      </c>
    </row>
    <row r="3718" spans="1:61" ht="14.4" x14ac:dyDescent="0.3">
      <c r="A3718" s="2">
        <f>ROW()</f>
        <v>3718</v>
      </c>
      <c r="C3718" s="8">
        <f t="shared" ca="1" si="537"/>
        <v>5</v>
      </c>
      <c r="D3718" s="8">
        <f t="shared" ca="1" si="538"/>
        <v>6</v>
      </c>
      <c r="E3718" s="50">
        <f t="shared" ca="1" si="540"/>
        <v>6</v>
      </c>
      <c r="F3718" s="2" t="str">
        <f t="shared" ca="1" si="539"/>
        <v/>
      </c>
      <c r="BD3718" s="49">
        <f t="shared" ca="1" si="534"/>
        <v>3900</v>
      </c>
      <c r="BE3718" s="3">
        <f t="shared" ca="1" si="533"/>
        <v>0.38995000000000002</v>
      </c>
      <c r="BF3718" s="3">
        <f t="shared" ca="1" si="535"/>
        <v>-0.2794493539703507</v>
      </c>
      <c r="BG3718" s="9">
        <f t="shared" ca="1" si="536"/>
        <v>6</v>
      </c>
      <c r="BH3718" s="6">
        <f ca="1">IF(ISNUMBER('Descriptive Stats'!BF3718),'Descriptive Stats'!BF3718,#N/A)</f>
        <v>-0.2794493539703507</v>
      </c>
      <c r="BI3718" s="6">
        <f ca="1">IF(ISNUMBER('Descriptive Stats'!E3718),'Descriptive Stats'!E3718,#N/A)</f>
        <v>6</v>
      </c>
    </row>
    <row r="3719" spans="1:61" ht="14.4" x14ac:dyDescent="0.3">
      <c r="A3719" s="2">
        <f>ROW()</f>
        <v>3719</v>
      </c>
      <c r="C3719" s="8">
        <f t="shared" ca="1" si="537"/>
        <v>2</v>
      </c>
      <c r="D3719" s="8">
        <f t="shared" ca="1" si="538"/>
        <v>6</v>
      </c>
      <c r="E3719" s="50">
        <f t="shared" ca="1" si="540"/>
        <v>0</v>
      </c>
      <c r="F3719" s="2" t="str">
        <f t="shared" ca="1" si="539"/>
        <v/>
      </c>
      <c r="BD3719" s="49">
        <f t="shared" ca="1" si="534"/>
        <v>815.5</v>
      </c>
      <c r="BE3719" s="3">
        <f t="shared" ref="BE3719:BE3782" ca="1" si="541">IF(ISNUMBER(BD3719),(BD3719-0.5)/$BK$4,"")</f>
        <v>8.1500000000000003E-2</v>
      </c>
      <c r="BF3719" s="3">
        <f t="shared" ca="1" si="535"/>
        <v>-1.3950525282585462</v>
      </c>
      <c r="BG3719" s="9">
        <f t="shared" ca="1" si="536"/>
        <v>0</v>
      </c>
      <c r="BH3719" s="6">
        <f ca="1">IF(ISNUMBER('Descriptive Stats'!BF3719),'Descriptive Stats'!BF3719,#N/A)</f>
        <v>-1.3950525282585462</v>
      </c>
      <c r="BI3719" s="6">
        <f ca="1">IF(ISNUMBER('Descriptive Stats'!E3719),'Descriptive Stats'!E3719,#N/A)</f>
        <v>0</v>
      </c>
    </row>
    <row r="3720" spans="1:61" ht="14.4" x14ac:dyDescent="0.3">
      <c r="A3720" s="2">
        <f>ROW()</f>
        <v>3720</v>
      </c>
      <c r="C3720" s="8">
        <f t="shared" ca="1" si="537"/>
        <v>15</v>
      </c>
      <c r="D3720" s="8">
        <f t="shared" ca="1" si="538"/>
        <v>0</v>
      </c>
      <c r="E3720" s="50">
        <f t="shared" ca="1" si="540"/>
        <v>15</v>
      </c>
      <c r="F3720" s="2" t="str">
        <f t="shared" ca="1" si="539"/>
        <v/>
      </c>
      <c r="BD3720" s="49">
        <f t="shared" ref="BD3720:BD3783" ca="1" si="542">IF(ISNUMBER(BG3720),_xlfn.RANK.AVG(BG3720,$BG$2:$BG$5414,1),"")</f>
        <v>5051.5</v>
      </c>
      <c r="BE3720" s="3">
        <f t="shared" ca="1" si="541"/>
        <v>0.50509999999999999</v>
      </c>
      <c r="BF3720" s="3">
        <f t="shared" ca="1" si="535"/>
        <v>1.2784152420787677E-2</v>
      </c>
      <c r="BG3720" s="9">
        <f t="shared" ca="1" si="536"/>
        <v>15</v>
      </c>
      <c r="BH3720" s="6">
        <f ca="1">IF(ISNUMBER('Descriptive Stats'!BF3720),'Descriptive Stats'!BF3720,#N/A)</f>
        <v>1.2784152420787677E-2</v>
      </c>
      <c r="BI3720" s="6">
        <f ca="1">IF(ISNUMBER('Descriptive Stats'!E3720),'Descriptive Stats'!E3720,#N/A)</f>
        <v>15</v>
      </c>
    </row>
    <row r="3721" spans="1:61" ht="14.4" x14ac:dyDescent="0.3">
      <c r="A3721" s="2">
        <f>ROW()</f>
        <v>3721</v>
      </c>
      <c r="C3721" s="8">
        <f t="shared" ca="1" si="537"/>
        <v>24</v>
      </c>
      <c r="D3721" s="8">
        <f t="shared" ca="1" si="538"/>
        <v>15</v>
      </c>
      <c r="E3721" s="50">
        <f t="shared" ca="1" si="540"/>
        <v>2</v>
      </c>
      <c r="F3721" s="2" t="str">
        <f t="shared" ca="1" si="539"/>
        <v/>
      </c>
      <c r="BD3721" s="49">
        <f t="shared" ca="1" si="542"/>
        <v>2595</v>
      </c>
      <c r="BE3721" s="3">
        <f t="shared" ca="1" si="541"/>
        <v>0.25945000000000001</v>
      </c>
      <c r="BF3721" s="3">
        <f t="shared" ref="BF3721:BF3784" ca="1" si="543">IF(ISNUMBER(BE3721),_xlfn.NORM.INV(BE3721,0,1),"")</f>
        <v>-0.6450419512753276</v>
      </c>
      <c r="BG3721" s="9">
        <f t="shared" ref="BG3721:BG3784" ca="1" si="544">IF(ISNUMBER(E3721),E3721,"")</f>
        <v>2</v>
      </c>
      <c r="BH3721" s="6">
        <f ca="1">IF(ISNUMBER('Descriptive Stats'!BF3721),'Descriptive Stats'!BF3721,#N/A)</f>
        <v>-0.6450419512753276</v>
      </c>
      <c r="BI3721" s="6">
        <f ca="1">IF(ISNUMBER('Descriptive Stats'!E3721),'Descriptive Stats'!E3721,#N/A)</f>
        <v>2</v>
      </c>
    </row>
    <row r="3722" spans="1:61" ht="14.4" x14ac:dyDescent="0.3">
      <c r="A3722" s="2">
        <f>ROW()</f>
        <v>3722</v>
      </c>
      <c r="C3722" s="8">
        <f t="shared" ca="1" si="537"/>
        <v>21</v>
      </c>
      <c r="D3722" s="8">
        <f t="shared" ca="1" si="538"/>
        <v>2</v>
      </c>
      <c r="E3722" s="50">
        <f t="shared" ca="1" si="540"/>
        <v>9</v>
      </c>
      <c r="F3722" s="2" t="str">
        <f t="shared" ca="1" si="539"/>
        <v/>
      </c>
      <c r="BD3722" s="49">
        <f t="shared" ca="1" si="542"/>
        <v>4819</v>
      </c>
      <c r="BE3722" s="3">
        <f t="shared" ca="1" si="541"/>
        <v>0.48185</v>
      </c>
      <c r="BF3722" s="3">
        <f t="shared" ca="1" si="543"/>
        <v>-4.5511009098988427E-2</v>
      </c>
      <c r="BG3722" s="9">
        <f t="shared" ca="1" si="544"/>
        <v>9</v>
      </c>
      <c r="BH3722" s="6">
        <f ca="1">IF(ISNUMBER('Descriptive Stats'!BF3722),'Descriptive Stats'!BF3722,#N/A)</f>
        <v>-4.5511009098988427E-2</v>
      </c>
      <c r="BI3722" s="6">
        <f ca="1">IF(ISNUMBER('Descriptive Stats'!E3722),'Descriptive Stats'!E3722,#N/A)</f>
        <v>9</v>
      </c>
    </row>
    <row r="3723" spans="1:61" ht="14.4" x14ac:dyDescent="0.3">
      <c r="A3723" s="2">
        <f>ROW()</f>
        <v>3723</v>
      </c>
      <c r="C3723" s="8">
        <f t="shared" ca="1" si="537"/>
        <v>23</v>
      </c>
      <c r="D3723" s="8">
        <f t="shared" ca="1" si="538"/>
        <v>9</v>
      </c>
      <c r="E3723" s="50">
        <f t="shared" ca="1" si="540"/>
        <v>9</v>
      </c>
      <c r="F3723" s="2" t="str">
        <f t="shared" ca="1" si="539"/>
        <v/>
      </c>
      <c r="BD3723" s="49">
        <f t="shared" ca="1" si="542"/>
        <v>4819</v>
      </c>
      <c r="BE3723" s="3">
        <f t="shared" ca="1" si="541"/>
        <v>0.48185</v>
      </c>
      <c r="BF3723" s="3">
        <f t="shared" ca="1" si="543"/>
        <v>-4.5511009098988427E-2</v>
      </c>
      <c r="BG3723" s="9">
        <f t="shared" ca="1" si="544"/>
        <v>9</v>
      </c>
      <c r="BH3723" s="6">
        <f ca="1">IF(ISNUMBER('Descriptive Stats'!BF3723),'Descriptive Stats'!BF3723,#N/A)</f>
        <v>-4.5511009098988427E-2</v>
      </c>
      <c r="BI3723" s="6">
        <f ca="1">IF(ISNUMBER('Descriptive Stats'!E3723),'Descriptive Stats'!E3723,#N/A)</f>
        <v>9</v>
      </c>
    </row>
    <row r="3724" spans="1:61" ht="14.4" x14ac:dyDescent="0.3">
      <c r="A3724" s="2">
        <f>ROW()</f>
        <v>3724</v>
      </c>
      <c r="C3724" s="8">
        <f t="shared" ca="1" si="537"/>
        <v>23</v>
      </c>
      <c r="D3724" s="8">
        <f t="shared" ca="1" si="538"/>
        <v>9</v>
      </c>
      <c r="E3724" s="50">
        <f t="shared" ca="1" si="540"/>
        <v>0</v>
      </c>
      <c r="F3724" s="2" t="str">
        <f t="shared" ca="1" si="539"/>
        <v/>
      </c>
      <c r="BD3724" s="49">
        <f t="shared" ca="1" si="542"/>
        <v>815.5</v>
      </c>
      <c r="BE3724" s="3">
        <f t="shared" ca="1" si="541"/>
        <v>8.1500000000000003E-2</v>
      </c>
      <c r="BF3724" s="3">
        <f t="shared" ca="1" si="543"/>
        <v>-1.3950525282585462</v>
      </c>
      <c r="BG3724" s="9">
        <f t="shared" ca="1" si="544"/>
        <v>0</v>
      </c>
      <c r="BH3724" s="6">
        <f ca="1">IF(ISNUMBER('Descriptive Stats'!BF3724),'Descriptive Stats'!BF3724,#N/A)</f>
        <v>-1.3950525282585462</v>
      </c>
      <c r="BI3724" s="6">
        <f ca="1">IF(ISNUMBER('Descriptive Stats'!E3724),'Descriptive Stats'!E3724,#N/A)</f>
        <v>0</v>
      </c>
    </row>
    <row r="3725" spans="1:61" ht="14.4" x14ac:dyDescent="0.3">
      <c r="A3725" s="2">
        <f>ROW()</f>
        <v>3725</v>
      </c>
      <c r="C3725" s="8">
        <f t="shared" ca="1" si="537"/>
        <v>20</v>
      </c>
      <c r="D3725" s="8">
        <f t="shared" ca="1" si="538"/>
        <v>0</v>
      </c>
      <c r="E3725" s="50">
        <f t="shared" ca="1" si="540"/>
        <v>0</v>
      </c>
      <c r="F3725" s="2" t="str">
        <f t="shared" ca="1" si="539"/>
        <v/>
      </c>
      <c r="BD3725" s="49">
        <f t="shared" ca="1" si="542"/>
        <v>815.5</v>
      </c>
      <c r="BE3725" s="3">
        <f t="shared" ca="1" si="541"/>
        <v>8.1500000000000003E-2</v>
      </c>
      <c r="BF3725" s="3">
        <f t="shared" ca="1" si="543"/>
        <v>-1.3950525282585462</v>
      </c>
      <c r="BG3725" s="9">
        <f t="shared" ca="1" si="544"/>
        <v>0</v>
      </c>
      <c r="BH3725" s="6">
        <f ca="1">IF(ISNUMBER('Descriptive Stats'!BF3725),'Descriptive Stats'!BF3725,#N/A)</f>
        <v>-1.3950525282585462</v>
      </c>
      <c r="BI3725" s="6">
        <f ca="1">IF(ISNUMBER('Descriptive Stats'!E3725),'Descriptive Stats'!E3725,#N/A)</f>
        <v>0</v>
      </c>
    </row>
    <row r="3726" spans="1:61" ht="14.4" x14ac:dyDescent="0.3">
      <c r="A3726" s="2">
        <f>ROW()</f>
        <v>3726</v>
      </c>
      <c r="C3726" s="8">
        <f t="shared" ca="1" si="537"/>
        <v>14</v>
      </c>
      <c r="D3726" s="8">
        <f t="shared" ca="1" si="538"/>
        <v>0</v>
      </c>
      <c r="E3726" s="50">
        <f t="shared" ca="1" si="540"/>
        <v>19</v>
      </c>
      <c r="F3726" s="2" t="str">
        <f t="shared" ca="1" si="539"/>
        <v>X</v>
      </c>
      <c r="BD3726" s="49">
        <f t="shared" ca="1" si="542"/>
        <v>5294</v>
      </c>
      <c r="BE3726" s="3">
        <f t="shared" ca="1" si="541"/>
        <v>0.52934999999999999</v>
      </c>
      <c r="BF3726" s="3">
        <f t="shared" ca="1" si="543"/>
        <v>7.3636031452008061E-2</v>
      </c>
      <c r="BG3726" s="9">
        <f t="shared" ca="1" si="544"/>
        <v>19</v>
      </c>
      <c r="BH3726" s="6">
        <f ca="1">IF(ISNUMBER('Descriptive Stats'!BF3726),'Descriptive Stats'!BF3726,#N/A)</f>
        <v>7.3636031452008061E-2</v>
      </c>
      <c r="BI3726" s="6">
        <f ca="1">IF(ISNUMBER('Descriptive Stats'!E3726),'Descriptive Stats'!E3726,#N/A)</f>
        <v>19</v>
      </c>
    </row>
    <row r="3727" spans="1:61" ht="14.4" x14ac:dyDescent="0.3">
      <c r="A3727" s="2">
        <f>ROW()</f>
        <v>3727</v>
      </c>
      <c r="C3727" s="8">
        <f t="shared" ca="1" si="537"/>
        <v>7</v>
      </c>
      <c r="D3727" s="8">
        <f t="shared" ca="1" si="538"/>
        <v>19</v>
      </c>
      <c r="E3727" s="50">
        <f t="shared" ca="1" si="540"/>
        <v>2</v>
      </c>
      <c r="F3727" s="2" t="str">
        <f t="shared" ca="1" si="539"/>
        <v/>
      </c>
      <c r="BD3727" s="49">
        <f t="shared" ca="1" si="542"/>
        <v>2595</v>
      </c>
      <c r="BE3727" s="3">
        <f t="shared" ca="1" si="541"/>
        <v>0.25945000000000001</v>
      </c>
      <c r="BF3727" s="3">
        <f t="shared" ca="1" si="543"/>
        <v>-0.6450419512753276</v>
      </c>
      <c r="BG3727" s="9">
        <f t="shared" ca="1" si="544"/>
        <v>2</v>
      </c>
      <c r="BH3727" s="6">
        <f ca="1">IF(ISNUMBER('Descriptive Stats'!BF3727),'Descriptive Stats'!BF3727,#N/A)</f>
        <v>-0.6450419512753276</v>
      </c>
      <c r="BI3727" s="6">
        <f ca="1">IF(ISNUMBER('Descriptive Stats'!E3727),'Descriptive Stats'!E3727,#N/A)</f>
        <v>2</v>
      </c>
    </row>
    <row r="3728" spans="1:61" ht="14.4" x14ac:dyDescent="0.3">
      <c r="A3728" s="2">
        <f>ROW()</f>
        <v>3728</v>
      </c>
      <c r="C3728" s="8">
        <f t="shared" ca="1" si="537"/>
        <v>21</v>
      </c>
      <c r="D3728" s="8">
        <f t="shared" ca="1" si="538"/>
        <v>2</v>
      </c>
      <c r="E3728" s="50">
        <f t="shared" ca="1" si="540"/>
        <v>2</v>
      </c>
      <c r="F3728" s="2" t="str">
        <f t="shared" ca="1" si="539"/>
        <v/>
      </c>
      <c r="BD3728" s="49">
        <f t="shared" ca="1" si="542"/>
        <v>2595</v>
      </c>
      <c r="BE3728" s="3">
        <f t="shared" ca="1" si="541"/>
        <v>0.25945000000000001</v>
      </c>
      <c r="BF3728" s="3">
        <f t="shared" ca="1" si="543"/>
        <v>-0.6450419512753276</v>
      </c>
      <c r="BG3728" s="9">
        <f t="shared" ca="1" si="544"/>
        <v>2</v>
      </c>
      <c r="BH3728" s="6">
        <f ca="1">IF(ISNUMBER('Descriptive Stats'!BF3728),'Descriptive Stats'!BF3728,#N/A)</f>
        <v>-0.6450419512753276</v>
      </c>
      <c r="BI3728" s="6">
        <f ca="1">IF(ISNUMBER('Descriptive Stats'!E3728),'Descriptive Stats'!E3728,#N/A)</f>
        <v>2</v>
      </c>
    </row>
    <row r="3729" spans="1:61" ht="14.4" x14ac:dyDescent="0.3">
      <c r="A3729" s="2">
        <f>ROW()</f>
        <v>3729</v>
      </c>
      <c r="C3729" s="8">
        <f t="shared" ref="C3729:C3792" ca="1" si="545">RANDBETWEEN(2,COUNT(B:B))</f>
        <v>3</v>
      </c>
      <c r="D3729" s="8">
        <f t="shared" ref="D3729:D3792" ca="1" si="546">VLOOKUP(C3729,A:B,2,TRUE)</f>
        <v>2</v>
      </c>
      <c r="E3729" s="50">
        <f t="shared" ca="1" si="540"/>
        <v>6</v>
      </c>
      <c r="F3729" s="2" t="str">
        <f t="shared" ref="F3729:F3792" ca="1" si="547">IF(ISNUMBER(E3729),IF(OR(E3729&lt;$K$16,E3729&gt;$K$14),"X",""),"")</f>
        <v/>
      </c>
      <c r="BD3729" s="49">
        <f t="shared" ca="1" si="542"/>
        <v>3900</v>
      </c>
      <c r="BE3729" s="3">
        <f t="shared" ca="1" si="541"/>
        <v>0.38995000000000002</v>
      </c>
      <c r="BF3729" s="3">
        <f t="shared" ca="1" si="543"/>
        <v>-0.2794493539703507</v>
      </c>
      <c r="BG3729" s="9">
        <f t="shared" ca="1" si="544"/>
        <v>6</v>
      </c>
      <c r="BH3729" s="6">
        <f ca="1">IF(ISNUMBER('Descriptive Stats'!BF3729),'Descriptive Stats'!BF3729,#N/A)</f>
        <v>-0.2794493539703507</v>
      </c>
      <c r="BI3729" s="6">
        <f ca="1">IF(ISNUMBER('Descriptive Stats'!E3729),'Descriptive Stats'!E3729,#N/A)</f>
        <v>6</v>
      </c>
    </row>
    <row r="3730" spans="1:61" ht="14.4" x14ac:dyDescent="0.3">
      <c r="A3730" s="2">
        <f>ROW()</f>
        <v>3730</v>
      </c>
      <c r="C3730" s="8">
        <f t="shared" ca="1" si="545"/>
        <v>16</v>
      </c>
      <c r="D3730" s="8">
        <f t="shared" ca="1" si="546"/>
        <v>6</v>
      </c>
      <c r="E3730" s="50">
        <f t="shared" ca="1" si="540"/>
        <v>6</v>
      </c>
      <c r="F3730" s="2" t="str">
        <f t="shared" ca="1" si="547"/>
        <v/>
      </c>
      <c r="BD3730" s="49">
        <f t="shared" ca="1" si="542"/>
        <v>3900</v>
      </c>
      <c r="BE3730" s="3">
        <f t="shared" ca="1" si="541"/>
        <v>0.38995000000000002</v>
      </c>
      <c r="BF3730" s="3">
        <f t="shared" ca="1" si="543"/>
        <v>-0.2794493539703507</v>
      </c>
      <c r="BG3730" s="9">
        <f t="shared" ca="1" si="544"/>
        <v>6</v>
      </c>
      <c r="BH3730" s="6">
        <f ca="1">IF(ISNUMBER('Descriptive Stats'!BF3730),'Descriptive Stats'!BF3730,#N/A)</f>
        <v>-0.2794493539703507</v>
      </c>
      <c r="BI3730" s="6">
        <f ca="1">IF(ISNUMBER('Descriptive Stats'!E3730),'Descriptive Stats'!E3730,#N/A)</f>
        <v>6</v>
      </c>
    </row>
    <row r="3731" spans="1:61" ht="14.4" x14ac:dyDescent="0.3">
      <c r="A3731" s="2">
        <f>ROW()</f>
        <v>3731</v>
      </c>
      <c r="C3731" s="8">
        <f t="shared" ca="1" si="545"/>
        <v>5</v>
      </c>
      <c r="D3731" s="8">
        <f t="shared" ca="1" si="546"/>
        <v>6</v>
      </c>
      <c r="E3731" s="50">
        <f t="shared" ca="1" si="540"/>
        <v>15</v>
      </c>
      <c r="F3731" s="2" t="str">
        <f t="shared" ca="1" si="547"/>
        <v/>
      </c>
      <c r="BD3731" s="49">
        <f t="shared" ca="1" si="542"/>
        <v>5051.5</v>
      </c>
      <c r="BE3731" s="3">
        <f t="shared" ca="1" si="541"/>
        <v>0.50509999999999999</v>
      </c>
      <c r="BF3731" s="3">
        <f t="shared" ca="1" si="543"/>
        <v>1.2784152420787677E-2</v>
      </c>
      <c r="BG3731" s="9">
        <f t="shared" ca="1" si="544"/>
        <v>15</v>
      </c>
      <c r="BH3731" s="6">
        <f ca="1">IF(ISNUMBER('Descriptive Stats'!BF3731),'Descriptive Stats'!BF3731,#N/A)</f>
        <v>1.2784152420787677E-2</v>
      </c>
      <c r="BI3731" s="6">
        <f ca="1">IF(ISNUMBER('Descriptive Stats'!E3731),'Descriptive Stats'!E3731,#N/A)</f>
        <v>15</v>
      </c>
    </row>
    <row r="3732" spans="1:61" ht="14.4" x14ac:dyDescent="0.3">
      <c r="A3732" s="2">
        <f>ROW()</f>
        <v>3732</v>
      </c>
      <c r="C3732" s="8">
        <f t="shared" ca="1" si="545"/>
        <v>24</v>
      </c>
      <c r="D3732" s="8">
        <f t="shared" ca="1" si="546"/>
        <v>15</v>
      </c>
      <c r="E3732" s="50">
        <f t="shared" ca="1" si="540"/>
        <v>0</v>
      </c>
      <c r="F3732" s="2" t="str">
        <f t="shared" ca="1" si="547"/>
        <v/>
      </c>
      <c r="BD3732" s="49">
        <f t="shared" ca="1" si="542"/>
        <v>815.5</v>
      </c>
      <c r="BE3732" s="3">
        <f t="shared" ca="1" si="541"/>
        <v>8.1500000000000003E-2</v>
      </c>
      <c r="BF3732" s="3">
        <f t="shared" ca="1" si="543"/>
        <v>-1.3950525282585462</v>
      </c>
      <c r="BG3732" s="9">
        <f t="shared" ca="1" si="544"/>
        <v>0</v>
      </c>
      <c r="BH3732" s="6">
        <f ca="1">IF(ISNUMBER('Descriptive Stats'!BF3732),'Descriptive Stats'!BF3732,#N/A)</f>
        <v>-1.3950525282585462</v>
      </c>
      <c r="BI3732" s="6">
        <f ca="1">IF(ISNUMBER('Descriptive Stats'!E3732),'Descriptive Stats'!E3732,#N/A)</f>
        <v>0</v>
      </c>
    </row>
    <row r="3733" spans="1:61" ht="14.4" x14ac:dyDescent="0.3">
      <c r="A3733" s="2">
        <f>ROW()</f>
        <v>3733</v>
      </c>
      <c r="C3733" s="8">
        <f t="shared" ca="1" si="545"/>
        <v>22</v>
      </c>
      <c r="D3733" s="8">
        <f t="shared" ca="1" si="546"/>
        <v>0</v>
      </c>
      <c r="E3733" s="50">
        <f t="shared" ca="1" si="540"/>
        <v>0</v>
      </c>
      <c r="F3733" s="2" t="str">
        <f t="shared" ca="1" si="547"/>
        <v/>
      </c>
      <c r="BD3733" s="49">
        <f t="shared" ca="1" si="542"/>
        <v>815.5</v>
      </c>
      <c r="BE3733" s="3">
        <f t="shared" ca="1" si="541"/>
        <v>8.1500000000000003E-2</v>
      </c>
      <c r="BF3733" s="3">
        <f t="shared" ca="1" si="543"/>
        <v>-1.3950525282585462</v>
      </c>
      <c r="BG3733" s="9">
        <f t="shared" ca="1" si="544"/>
        <v>0</v>
      </c>
      <c r="BH3733" s="6">
        <f ca="1">IF(ISNUMBER('Descriptive Stats'!BF3733),'Descriptive Stats'!BF3733,#N/A)</f>
        <v>-1.3950525282585462</v>
      </c>
      <c r="BI3733" s="6">
        <f ca="1">IF(ISNUMBER('Descriptive Stats'!E3733),'Descriptive Stats'!E3733,#N/A)</f>
        <v>0</v>
      </c>
    </row>
    <row r="3734" spans="1:61" ht="14.4" x14ac:dyDescent="0.3">
      <c r="A3734" s="2">
        <f>ROW()</f>
        <v>3734</v>
      </c>
      <c r="C3734" s="8">
        <f t="shared" ca="1" si="545"/>
        <v>11</v>
      </c>
      <c r="D3734" s="8">
        <f t="shared" ca="1" si="546"/>
        <v>0</v>
      </c>
      <c r="E3734" s="50">
        <f t="shared" ca="1" si="540"/>
        <v>19</v>
      </c>
      <c r="F3734" s="2" t="str">
        <f t="shared" ca="1" si="547"/>
        <v>X</v>
      </c>
      <c r="BD3734" s="49">
        <f t="shared" ca="1" si="542"/>
        <v>5294</v>
      </c>
      <c r="BE3734" s="3">
        <f t="shared" ca="1" si="541"/>
        <v>0.52934999999999999</v>
      </c>
      <c r="BF3734" s="3">
        <f t="shared" ca="1" si="543"/>
        <v>7.3636031452008061E-2</v>
      </c>
      <c r="BG3734" s="9">
        <f t="shared" ca="1" si="544"/>
        <v>19</v>
      </c>
      <c r="BH3734" s="6">
        <f ca="1">IF(ISNUMBER('Descriptive Stats'!BF3734),'Descriptive Stats'!BF3734,#N/A)</f>
        <v>7.3636031452008061E-2</v>
      </c>
      <c r="BI3734" s="6">
        <f ca="1">IF(ISNUMBER('Descriptive Stats'!E3734),'Descriptive Stats'!E3734,#N/A)</f>
        <v>19</v>
      </c>
    </row>
    <row r="3735" spans="1:61" ht="14.4" x14ac:dyDescent="0.3">
      <c r="A3735" s="2">
        <f>ROW()</f>
        <v>3735</v>
      </c>
      <c r="C3735" s="8">
        <f t="shared" ca="1" si="545"/>
        <v>7</v>
      </c>
      <c r="D3735" s="8">
        <f t="shared" ca="1" si="546"/>
        <v>19</v>
      </c>
      <c r="E3735" s="50">
        <f t="shared" ca="1" si="540"/>
        <v>6</v>
      </c>
      <c r="F3735" s="2" t="str">
        <f t="shared" ca="1" si="547"/>
        <v/>
      </c>
      <c r="BD3735" s="49">
        <f t="shared" ca="1" si="542"/>
        <v>3900</v>
      </c>
      <c r="BE3735" s="3">
        <f t="shared" ca="1" si="541"/>
        <v>0.38995000000000002</v>
      </c>
      <c r="BF3735" s="3">
        <f t="shared" ca="1" si="543"/>
        <v>-0.2794493539703507</v>
      </c>
      <c r="BG3735" s="9">
        <f t="shared" ca="1" si="544"/>
        <v>6</v>
      </c>
      <c r="BH3735" s="6">
        <f ca="1">IF(ISNUMBER('Descriptive Stats'!BF3735),'Descriptive Stats'!BF3735,#N/A)</f>
        <v>-0.2794493539703507</v>
      </c>
      <c r="BI3735" s="6">
        <f ca="1">IF(ISNUMBER('Descriptive Stats'!E3735),'Descriptive Stats'!E3735,#N/A)</f>
        <v>6</v>
      </c>
    </row>
    <row r="3736" spans="1:61" ht="14.4" x14ac:dyDescent="0.3">
      <c r="A3736" s="2">
        <f>ROW()</f>
        <v>3736</v>
      </c>
      <c r="C3736" s="8">
        <f t="shared" ca="1" si="545"/>
        <v>2</v>
      </c>
      <c r="D3736" s="8">
        <f t="shared" ca="1" si="546"/>
        <v>6</v>
      </c>
      <c r="E3736" s="50">
        <f t="shared" ca="1" si="540"/>
        <v>3</v>
      </c>
      <c r="F3736" s="2" t="str">
        <f t="shared" ca="1" si="547"/>
        <v/>
      </c>
      <c r="BD3736" s="49">
        <f t="shared" ca="1" si="542"/>
        <v>3200</v>
      </c>
      <c r="BE3736" s="3">
        <f t="shared" ca="1" si="541"/>
        <v>0.31995000000000001</v>
      </c>
      <c r="BF3736" s="3">
        <f t="shared" ca="1" si="543"/>
        <v>-0.46783862043457014</v>
      </c>
      <c r="BG3736" s="9">
        <f t="shared" ca="1" si="544"/>
        <v>3</v>
      </c>
      <c r="BH3736" s="6">
        <f ca="1">IF(ISNUMBER('Descriptive Stats'!BF3736),'Descriptive Stats'!BF3736,#N/A)</f>
        <v>-0.46783862043457014</v>
      </c>
      <c r="BI3736" s="6">
        <f ca="1">IF(ISNUMBER('Descriptive Stats'!E3736),'Descriptive Stats'!E3736,#N/A)</f>
        <v>3</v>
      </c>
    </row>
    <row r="3737" spans="1:61" ht="14.4" x14ac:dyDescent="0.3">
      <c r="A3737" s="2">
        <f>ROW()</f>
        <v>3737</v>
      </c>
      <c r="C3737" s="8">
        <f t="shared" ca="1" si="545"/>
        <v>10</v>
      </c>
      <c r="D3737" s="8">
        <f t="shared" ca="1" si="546"/>
        <v>3</v>
      </c>
      <c r="E3737" s="50">
        <f t="shared" ca="1" si="540"/>
        <v>0</v>
      </c>
      <c r="F3737" s="2" t="str">
        <f t="shared" ca="1" si="547"/>
        <v/>
      </c>
      <c r="BD3737" s="49">
        <f t="shared" ca="1" si="542"/>
        <v>815.5</v>
      </c>
      <c r="BE3737" s="3">
        <f t="shared" ca="1" si="541"/>
        <v>8.1500000000000003E-2</v>
      </c>
      <c r="BF3737" s="3">
        <f t="shared" ca="1" si="543"/>
        <v>-1.3950525282585462</v>
      </c>
      <c r="BG3737" s="9">
        <f t="shared" ca="1" si="544"/>
        <v>0</v>
      </c>
      <c r="BH3737" s="6">
        <f ca="1">IF(ISNUMBER('Descriptive Stats'!BF3737),'Descriptive Stats'!BF3737,#N/A)</f>
        <v>-1.3950525282585462</v>
      </c>
      <c r="BI3737" s="6">
        <f ca="1">IF(ISNUMBER('Descriptive Stats'!E3737),'Descriptive Stats'!E3737,#N/A)</f>
        <v>0</v>
      </c>
    </row>
    <row r="3738" spans="1:61" ht="14.4" x14ac:dyDescent="0.3">
      <c r="A3738" s="2">
        <f>ROW()</f>
        <v>3738</v>
      </c>
      <c r="C3738" s="8">
        <f t="shared" ca="1" si="545"/>
        <v>22</v>
      </c>
      <c r="D3738" s="8">
        <f t="shared" ca="1" si="546"/>
        <v>0</v>
      </c>
      <c r="E3738" s="50">
        <f t="shared" ca="1" si="540"/>
        <v>4</v>
      </c>
      <c r="F3738" s="2" t="str">
        <f t="shared" ca="1" si="547"/>
        <v/>
      </c>
      <c r="BD3738" s="49">
        <f t="shared" ca="1" si="542"/>
        <v>3442</v>
      </c>
      <c r="BE3738" s="3">
        <f t="shared" ca="1" si="541"/>
        <v>0.34415000000000001</v>
      </c>
      <c r="BF3738" s="3">
        <f t="shared" ca="1" si="543"/>
        <v>-0.40116316278173481</v>
      </c>
      <c r="BG3738" s="9">
        <f t="shared" ca="1" si="544"/>
        <v>4</v>
      </c>
      <c r="BH3738" s="6">
        <f ca="1">IF(ISNUMBER('Descriptive Stats'!BF3738),'Descriptive Stats'!BF3738,#N/A)</f>
        <v>-0.40116316278173481</v>
      </c>
      <c r="BI3738" s="6">
        <f ca="1">IF(ISNUMBER('Descriptive Stats'!E3738),'Descriptive Stats'!E3738,#N/A)</f>
        <v>4</v>
      </c>
    </row>
    <row r="3739" spans="1:61" ht="14.4" x14ac:dyDescent="0.3">
      <c r="A3739" s="2">
        <f>ROW()</f>
        <v>3739</v>
      </c>
      <c r="C3739" s="8">
        <f t="shared" ca="1" si="545"/>
        <v>13</v>
      </c>
      <c r="D3739" s="8">
        <f t="shared" ca="1" si="546"/>
        <v>4</v>
      </c>
      <c r="E3739" s="50">
        <f t="shared" ca="1" si="540"/>
        <v>6</v>
      </c>
      <c r="F3739" s="2" t="str">
        <f t="shared" ca="1" si="547"/>
        <v/>
      </c>
      <c r="BD3739" s="49">
        <f t="shared" ca="1" si="542"/>
        <v>3900</v>
      </c>
      <c r="BE3739" s="3">
        <f t="shared" ca="1" si="541"/>
        <v>0.38995000000000002</v>
      </c>
      <c r="BF3739" s="3">
        <f t="shared" ca="1" si="543"/>
        <v>-0.2794493539703507</v>
      </c>
      <c r="BG3739" s="9">
        <f t="shared" ca="1" si="544"/>
        <v>6</v>
      </c>
      <c r="BH3739" s="6">
        <f ca="1">IF(ISNUMBER('Descriptive Stats'!BF3739),'Descriptive Stats'!BF3739,#N/A)</f>
        <v>-0.2794493539703507</v>
      </c>
      <c r="BI3739" s="6">
        <f ca="1">IF(ISNUMBER('Descriptive Stats'!E3739),'Descriptive Stats'!E3739,#N/A)</f>
        <v>6</v>
      </c>
    </row>
    <row r="3740" spans="1:61" ht="14.4" x14ac:dyDescent="0.3">
      <c r="A3740" s="2">
        <f>ROW()</f>
        <v>3740</v>
      </c>
      <c r="C3740" s="8">
        <f t="shared" ca="1" si="545"/>
        <v>16</v>
      </c>
      <c r="D3740" s="8">
        <f t="shared" ca="1" si="546"/>
        <v>6</v>
      </c>
      <c r="E3740" s="50">
        <f t="shared" ca="1" si="540"/>
        <v>2</v>
      </c>
      <c r="F3740" s="2" t="str">
        <f t="shared" ca="1" si="547"/>
        <v/>
      </c>
      <c r="BD3740" s="49">
        <f t="shared" ca="1" si="542"/>
        <v>2595</v>
      </c>
      <c r="BE3740" s="3">
        <f t="shared" ca="1" si="541"/>
        <v>0.25945000000000001</v>
      </c>
      <c r="BF3740" s="3">
        <f t="shared" ca="1" si="543"/>
        <v>-0.6450419512753276</v>
      </c>
      <c r="BG3740" s="9">
        <f t="shared" ca="1" si="544"/>
        <v>2</v>
      </c>
      <c r="BH3740" s="6">
        <f ca="1">IF(ISNUMBER('Descriptive Stats'!BF3740),'Descriptive Stats'!BF3740,#N/A)</f>
        <v>-0.6450419512753276</v>
      </c>
      <c r="BI3740" s="6">
        <f ca="1">IF(ISNUMBER('Descriptive Stats'!E3740),'Descriptive Stats'!E3740,#N/A)</f>
        <v>2</v>
      </c>
    </row>
    <row r="3741" spans="1:61" ht="14.4" x14ac:dyDescent="0.3">
      <c r="A3741" s="2">
        <f>ROW()</f>
        <v>3741</v>
      </c>
      <c r="C3741" s="8">
        <f t="shared" ca="1" si="545"/>
        <v>3</v>
      </c>
      <c r="D3741" s="8">
        <f t="shared" ca="1" si="546"/>
        <v>2</v>
      </c>
      <c r="E3741" s="50">
        <f t="shared" ca="1" si="540"/>
        <v>1</v>
      </c>
      <c r="F3741" s="2" t="str">
        <f t="shared" ca="1" si="547"/>
        <v/>
      </c>
      <c r="BD3741" s="49">
        <f t="shared" ca="1" si="542"/>
        <v>1871</v>
      </c>
      <c r="BE3741" s="3">
        <f t="shared" ca="1" si="541"/>
        <v>0.18704999999999999</v>
      </c>
      <c r="BF3741" s="3">
        <f t="shared" ca="1" si="543"/>
        <v>-0.88881967520906158</v>
      </c>
      <c r="BG3741" s="9">
        <f t="shared" ca="1" si="544"/>
        <v>1</v>
      </c>
      <c r="BH3741" s="6">
        <f ca="1">IF(ISNUMBER('Descriptive Stats'!BF3741),'Descriptive Stats'!BF3741,#N/A)</f>
        <v>-0.88881967520906158</v>
      </c>
      <c r="BI3741" s="6">
        <f ca="1">IF(ISNUMBER('Descriptive Stats'!E3741),'Descriptive Stats'!E3741,#N/A)</f>
        <v>1</v>
      </c>
    </row>
    <row r="3742" spans="1:61" ht="14.4" x14ac:dyDescent="0.3">
      <c r="A3742" s="2">
        <f>ROW()</f>
        <v>3742</v>
      </c>
      <c r="C3742" s="8">
        <f t="shared" ca="1" si="545"/>
        <v>12</v>
      </c>
      <c r="D3742" s="8">
        <f t="shared" ca="1" si="546"/>
        <v>1</v>
      </c>
      <c r="E3742" s="50">
        <f t="shared" ca="1" si="540"/>
        <v>9</v>
      </c>
      <c r="F3742" s="2" t="str">
        <f t="shared" ca="1" si="547"/>
        <v/>
      </c>
      <c r="BD3742" s="49">
        <f t="shared" ca="1" si="542"/>
        <v>4819</v>
      </c>
      <c r="BE3742" s="3">
        <f t="shared" ca="1" si="541"/>
        <v>0.48185</v>
      </c>
      <c r="BF3742" s="3">
        <f t="shared" ca="1" si="543"/>
        <v>-4.5511009098988427E-2</v>
      </c>
      <c r="BG3742" s="9">
        <f t="shared" ca="1" si="544"/>
        <v>9</v>
      </c>
      <c r="BH3742" s="6">
        <f ca="1">IF(ISNUMBER('Descriptive Stats'!BF3742),'Descriptive Stats'!BF3742,#N/A)</f>
        <v>-4.5511009098988427E-2</v>
      </c>
      <c r="BI3742" s="6">
        <f ca="1">IF(ISNUMBER('Descriptive Stats'!E3742),'Descriptive Stats'!E3742,#N/A)</f>
        <v>9</v>
      </c>
    </row>
    <row r="3743" spans="1:61" ht="14.4" x14ac:dyDescent="0.3">
      <c r="A3743" s="2">
        <f>ROW()</f>
        <v>3743</v>
      </c>
      <c r="C3743" s="8">
        <f t="shared" ca="1" si="545"/>
        <v>23</v>
      </c>
      <c r="D3743" s="8">
        <f t="shared" ca="1" si="546"/>
        <v>9</v>
      </c>
      <c r="E3743" s="50">
        <f t="shared" ca="1" si="540"/>
        <v>6</v>
      </c>
      <c r="F3743" s="2" t="str">
        <f t="shared" ca="1" si="547"/>
        <v/>
      </c>
      <c r="BD3743" s="49">
        <f t="shared" ca="1" si="542"/>
        <v>3900</v>
      </c>
      <c r="BE3743" s="3">
        <f t="shared" ca="1" si="541"/>
        <v>0.38995000000000002</v>
      </c>
      <c r="BF3743" s="3">
        <f t="shared" ca="1" si="543"/>
        <v>-0.2794493539703507</v>
      </c>
      <c r="BG3743" s="9">
        <f t="shared" ca="1" si="544"/>
        <v>6</v>
      </c>
      <c r="BH3743" s="6">
        <f ca="1">IF(ISNUMBER('Descriptive Stats'!BF3743),'Descriptive Stats'!BF3743,#N/A)</f>
        <v>-0.2794493539703507</v>
      </c>
      <c r="BI3743" s="6">
        <f ca="1">IF(ISNUMBER('Descriptive Stats'!E3743),'Descriptive Stats'!E3743,#N/A)</f>
        <v>6</v>
      </c>
    </row>
    <row r="3744" spans="1:61" ht="14.4" x14ac:dyDescent="0.3">
      <c r="A3744" s="2">
        <f>ROW()</f>
        <v>3744</v>
      </c>
      <c r="C3744" s="8">
        <f t="shared" ca="1" si="545"/>
        <v>16</v>
      </c>
      <c r="D3744" s="8">
        <f t="shared" ca="1" si="546"/>
        <v>6</v>
      </c>
      <c r="E3744" s="50">
        <f t="shared" ca="1" si="540"/>
        <v>2</v>
      </c>
      <c r="F3744" s="2" t="str">
        <f t="shared" ca="1" si="547"/>
        <v/>
      </c>
      <c r="BD3744" s="49">
        <f t="shared" ca="1" si="542"/>
        <v>2595</v>
      </c>
      <c r="BE3744" s="3">
        <f t="shared" ca="1" si="541"/>
        <v>0.25945000000000001</v>
      </c>
      <c r="BF3744" s="3">
        <f t="shared" ca="1" si="543"/>
        <v>-0.6450419512753276</v>
      </c>
      <c r="BG3744" s="9">
        <f t="shared" ca="1" si="544"/>
        <v>2</v>
      </c>
      <c r="BH3744" s="6">
        <f ca="1">IF(ISNUMBER('Descriptive Stats'!BF3744),'Descriptive Stats'!BF3744,#N/A)</f>
        <v>-0.6450419512753276</v>
      </c>
      <c r="BI3744" s="6">
        <f ca="1">IF(ISNUMBER('Descriptive Stats'!E3744),'Descriptive Stats'!E3744,#N/A)</f>
        <v>2</v>
      </c>
    </row>
    <row r="3745" spans="1:61" ht="14.4" x14ac:dyDescent="0.3">
      <c r="A3745" s="2">
        <f>ROW()</f>
        <v>3745</v>
      </c>
      <c r="C3745" s="8">
        <f t="shared" ca="1" si="545"/>
        <v>21</v>
      </c>
      <c r="D3745" s="8">
        <f t="shared" ca="1" si="546"/>
        <v>2</v>
      </c>
      <c r="E3745" s="50">
        <f t="shared" ca="1" si="540"/>
        <v>6</v>
      </c>
      <c r="F3745" s="2" t="str">
        <f t="shared" ca="1" si="547"/>
        <v/>
      </c>
      <c r="BD3745" s="49">
        <f t="shared" ca="1" si="542"/>
        <v>3900</v>
      </c>
      <c r="BE3745" s="3">
        <f t="shared" ca="1" si="541"/>
        <v>0.38995000000000002</v>
      </c>
      <c r="BF3745" s="3">
        <f t="shared" ca="1" si="543"/>
        <v>-0.2794493539703507</v>
      </c>
      <c r="BG3745" s="9">
        <f t="shared" ca="1" si="544"/>
        <v>6</v>
      </c>
      <c r="BH3745" s="6">
        <f ca="1">IF(ISNUMBER('Descriptive Stats'!BF3745),'Descriptive Stats'!BF3745,#N/A)</f>
        <v>-0.2794493539703507</v>
      </c>
      <c r="BI3745" s="6">
        <f ca="1">IF(ISNUMBER('Descriptive Stats'!E3745),'Descriptive Stats'!E3745,#N/A)</f>
        <v>6</v>
      </c>
    </row>
    <row r="3746" spans="1:61" ht="14.4" x14ac:dyDescent="0.3">
      <c r="A3746" s="2">
        <f>ROW()</f>
        <v>3746</v>
      </c>
      <c r="C3746" s="8">
        <f t="shared" ca="1" si="545"/>
        <v>5</v>
      </c>
      <c r="D3746" s="8">
        <f t="shared" ca="1" si="546"/>
        <v>6</v>
      </c>
      <c r="E3746" s="50">
        <f t="shared" ca="1" si="540"/>
        <v>0</v>
      </c>
      <c r="F3746" s="2" t="str">
        <f t="shared" ca="1" si="547"/>
        <v/>
      </c>
      <c r="BD3746" s="49">
        <f t="shared" ca="1" si="542"/>
        <v>815.5</v>
      </c>
      <c r="BE3746" s="3">
        <f t="shared" ca="1" si="541"/>
        <v>8.1500000000000003E-2</v>
      </c>
      <c r="BF3746" s="3">
        <f t="shared" ca="1" si="543"/>
        <v>-1.3950525282585462</v>
      </c>
      <c r="BG3746" s="9">
        <f t="shared" ca="1" si="544"/>
        <v>0</v>
      </c>
      <c r="BH3746" s="6">
        <f ca="1">IF(ISNUMBER('Descriptive Stats'!BF3746),'Descriptive Stats'!BF3746,#N/A)</f>
        <v>-1.3950525282585462</v>
      </c>
      <c r="BI3746" s="6">
        <f ca="1">IF(ISNUMBER('Descriptive Stats'!E3746),'Descriptive Stats'!E3746,#N/A)</f>
        <v>0</v>
      </c>
    </row>
    <row r="3747" spans="1:61" ht="14.4" x14ac:dyDescent="0.3">
      <c r="A3747" s="2">
        <f>ROW()</f>
        <v>3747</v>
      </c>
      <c r="C3747" s="8">
        <f t="shared" ca="1" si="545"/>
        <v>15</v>
      </c>
      <c r="D3747" s="8">
        <f t="shared" ca="1" si="546"/>
        <v>0</v>
      </c>
      <c r="E3747" s="50">
        <f t="shared" ca="1" si="540"/>
        <v>6</v>
      </c>
      <c r="F3747" s="2" t="str">
        <f t="shared" ca="1" si="547"/>
        <v/>
      </c>
      <c r="BD3747" s="49">
        <f t="shared" ca="1" si="542"/>
        <v>3900</v>
      </c>
      <c r="BE3747" s="3">
        <f t="shared" ca="1" si="541"/>
        <v>0.38995000000000002</v>
      </c>
      <c r="BF3747" s="3">
        <f t="shared" ca="1" si="543"/>
        <v>-0.2794493539703507</v>
      </c>
      <c r="BG3747" s="9">
        <f t="shared" ca="1" si="544"/>
        <v>6</v>
      </c>
      <c r="BH3747" s="6">
        <f ca="1">IF(ISNUMBER('Descriptive Stats'!BF3747),'Descriptive Stats'!BF3747,#N/A)</f>
        <v>-0.2794493539703507</v>
      </c>
      <c r="BI3747" s="6">
        <f ca="1">IF(ISNUMBER('Descriptive Stats'!E3747),'Descriptive Stats'!E3747,#N/A)</f>
        <v>6</v>
      </c>
    </row>
    <row r="3748" spans="1:61" ht="14.4" x14ac:dyDescent="0.3">
      <c r="A3748" s="2">
        <f>ROW()</f>
        <v>3748</v>
      </c>
      <c r="C3748" s="8">
        <f t="shared" ca="1" si="545"/>
        <v>16</v>
      </c>
      <c r="D3748" s="8">
        <f t="shared" ca="1" si="546"/>
        <v>6</v>
      </c>
      <c r="E3748" s="50">
        <f t="shared" ca="1" si="540"/>
        <v>4</v>
      </c>
      <c r="F3748" s="2" t="str">
        <f t="shared" ca="1" si="547"/>
        <v/>
      </c>
      <c r="BD3748" s="49">
        <f t="shared" ca="1" si="542"/>
        <v>3442</v>
      </c>
      <c r="BE3748" s="3">
        <f t="shared" ca="1" si="541"/>
        <v>0.34415000000000001</v>
      </c>
      <c r="BF3748" s="3">
        <f t="shared" ca="1" si="543"/>
        <v>-0.40116316278173481</v>
      </c>
      <c r="BG3748" s="9">
        <f t="shared" ca="1" si="544"/>
        <v>4</v>
      </c>
      <c r="BH3748" s="6">
        <f ca="1">IF(ISNUMBER('Descriptive Stats'!BF3748),'Descriptive Stats'!BF3748,#N/A)</f>
        <v>-0.40116316278173481</v>
      </c>
      <c r="BI3748" s="6">
        <f ca="1">IF(ISNUMBER('Descriptive Stats'!E3748),'Descriptive Stats'!E3748,#N/A)</f>
        <v>4</v>
      </c>
    </row>
    <row r="3749" spans="1:61" ht="14.4" x14ac:dyDescent="0.3">
      <c r="A3749" s="2">
        <f>ROW()</f>
        <v>3749</v>
      </c>
      <c r="C3749" s="8">
        <f t="shared" ca="1" si="545"/>
        <v>13</v>
      </c>
      <c r="D3749" s="8">
        <f t="shared" ca="1" si="546"/>
        <v>4</v>
      </c>
      <c r="E3749" s="50">
        <f t="shared" ca="1" si="540"/>
        <v>4</v>
      </c>
      <c r="F3749" s="2" t="str">
        <f t="shared" ca="1" si="547"/>
        <v/>
      </c>
      <c r="BD3749" s="49">
        <f t="shared" ca="1" si="542"/>
        <v>3442</v>
      </c>
      <c r="BE3749" s="3">
        <f t="shared" ca="1" si="541"/>
        <v>0.34415000000000001</v>
      </c>
      <c r="BF3749" s="3">
        <f t="shared" ca="1" si="543"/>
        <v>-0.40116316278173481</v>
      </c>
      <c r="BG3749" s="9">
        <f t="shared" ca="1" si="544"/>
        <v>4</v>
      </c>
      <c r="BH3749" s="6">
        <f ca="1">IF(ISNUMBER('Descriptive Stats'!BF3749),'Descriptive Stats'!BF3749,#N/A)</f>
        <v>-0.40116316278173481</v>
      </c>
      <c r="BI3749" s="6">
        <f ca="1">IF(ISNUMBER('Descriptive Stats'!E3749),'Descriptive Stats'!E3749,#N/A)</f>
        <v>4</v>
      </c>
    </row>
    <row r="3750" spans="1:61" ht="14.4" x14ac:dyDescent="0.3">
      <c r="A3750" s="2">
        <f>ROW()</f>
        <v>3750</v>
      </c>
      <c r="C3750" s="8">
        <f t="shared" ca="1" si="545"/>
        <v>13</v>
      </c>
      <c r="D3750" s="8">
        <f t="shared" ca="1" si="546"/>
        <v>4</v>
      </c>
      <c r="E3750" s="50">
        <f t="shared" ca="1" si="540"/>
        <v>3</v>
      </c>
      <c r="F3750" s="2" t="str">
        <f t="shared" ca="1" si="547"/>
        <v/>
      </c>
      <c r="BD3750" s="49">
        <f t="shared" ca="1" si="542"/>
        <v>3200</v>
      </c>
      <c r="BE3750" s="3">
        <f t="shared" ca="1" si="541"/>
        <v>0.31995000000000001</v>
      </c>
      <c r="BF3750" s="3">
        <f t="shared" ca="1" si="543"/>
        <v>-0.46783862043457014</v>
      </c>
      <c r="BG3750" s="9">
        <f t="shared" ca="1" si="544"/>
        <v>3</v>
      </c>
      <c r="BH3750" s="6">
        <f ca="1">IF(ISNUMBER('Descriptive Stats'!BF3750),'Descriptive Stats'!BF3750,#N/A)</f>
        <v>-0.46783862043457014</v>
      </c>
      <c r="BI3750" s="6">
        <f ca="1">IF(ISNUMBER('Descriptive Stats'!E3750),'Descriptive Stats'!E3750,#N/A)</f>
        <v>3</v>
      </c>
    </row>
    <row r="3751" spans="1:61" ht="14.4" x14ac:dyDescent="0.3">
      <c r="A3751" s="2">
        <f>ROW()</f>
        <v>3751</v>
      </c>
      <c r="C3751" s="8">
        <f t="shared" ca="1" si="545"/>
        <v>10</v>
      </c>
      <c r="D3751" s="8">
        <f t="shared" ca="1" si="546"/>
        <v>3</v>
      </c>
      <c r="E3751" s="50">
        <f t="shared" ca="1" si="540"/>
        <v>2</v>
      </c>
      <c r="F3751" s="2" t="str">
        <f t="shared" ca="1" si="547"/>
        <v/>
      </c>
      <c r="BD3751" s="49">
        <f t="shared" ca="1" si="542"/>
        <v>2595</v>
      </c>
      <c r="BE3751" s="3">
        <f t="shared" ca="1" si="541"/>
        <v>0.25945000000000001</v>
      </c>
      <c r="BF3751" s="3">
        <f t="shared" ca="1" si="543"/>
        <v>-0.6450419512753276</v>
      </c>
      <c r="BG3751" s="9">
        <f t="shared" ca="1" si="544"/>
        <v>2</v>
      </c>
      <c r="BH3751" s="6">
        <f ca="1">IF(ISNUMBER('Descriptive Stats'!BF3751),'Descriptive Stats'!BF3751,#N/A)</f>
        <v>-0.6450419512753276</v>
      </c>
      <c r="BI3751" s="6">
        <f ca="1">IF(ISNUMBER('Descriptive Stats'!E3751),'Descriptive Stats'!E3751,#N/A)</f>
        <v>2</v>
      </c>
    </row>
    <row r="3752" spans="1:61" ht="14.4" x14ac:dyDescent="0.3">
      <c r="A3752" s="2">
        <f>ROW()</f>
        <v>3752</v>
      </c>
      <c r="C3752" s="8">
        <f t="shared" ca="1" si="545"/>
        <v>17</v>
      </c>
      <c r="D3752" s="8">
        <f t="shared" ca="1" si="546"/>
        <v>2</v>
      </c>
      <c r="E3752" s="50">
        <f t="shared" ca="1" si="540"/>
        <v>0</v>
      </c>
      <c r="F3752" s="2" t="str">
        <f t="shared" ca="1" si="547"/>
        <v/>
      </c>
      <c r="BD3752" s="49">
        <f t="shared" ca="1" si="542"/>
        <v>815.5</v>
      </c>
      <c r="BE3752" s="3">
        <f t="shared" ca="1" si="541"/>
        <v>8.1500000000000003E-2</v>
      </c>
      <c r="BF3752" s="3">
        <f t="shared" ca="1" si="543"/>
        <v>-1.3950525282585462</v>
      </c>
      <c r="BG3752" s="9">
        <f t="shared" ca="1" si="544"/>
        <v>0</v>
      </c>
      <c r="BH3752" s="6">
        <f ca="1">IF(ISNUMBER('Descriptive Stats'!BF3752),'Descriptive Stats'!BF3752,#N/A)</f>
        <v>-1.3950525282585462</v>
      </c>
      <c r="BI3752" s="6">
        <f ca="1">IF(ISNUMBER('Descriptive Stats'!E3752),'Descriptive Stats'!E3752,#N/A)</f>
        <v>0</v>
      </c>
    </row>
    <row r="3753" spans="1:61" ht="14.4" x14ac:dyDescent="0.3">
      <c r="A3753" s="2">
        <f>ROW()</f>
        <v>3753</v>
      </c>
      <c r="C3753" s="8">
        <f t="shared" ca="1" si="545"/>
        <v>11</v>
      </c>
      <c r="D3753" s="8">
        <f t="shared" ca="1" si="546"/>
        <v>0</v>
      </c>
      <c r="E3753" s="50">
        <f t="shared" ca="1" si="540"/>
        <v>6</v>
      </c>
      <c r="F3753" s="2" t="str">
        <f t="shared" ca="1" si="547"/>
        <v/>
      </c>
      <c r="BD3753" s="49">
        <f t="shared" ca="1" si="542"/>
        <v>3900</v>
      </c>
      <c r="BE3753" s="3">
        <f t="shared" ca="1" si="541"/>
        <v>0.38995000000000002</v>
      </c>
      <c r="BF3753" s="3">
        <f t="shared" ca="1" si="543"/>
        <v>-0.2794493539703507</v>
      </c>
      <c r="BG3753" s="9">
        <f t="shared" ca="1" si="544"/>
        <v>6</v>
      </c>
      <c r="BH3753" s="6">
        <f ca="1">IF(ISNUMBER('Descriptive Stats'!BF3753),'Descriptive Stats'!BF3753,#N/A)</f>
        <v>-0.2794493539703507</v>
      </c>
      <c r="BI3753" s="6">
        <f ca="1">IF(ISNUMBER('Descriptive Stats'!E3753),'Descriptive Stats'!E3753,#N/A)</f>
        <v>6</v>
      </c>
    </row>
    <row r="3754" spans="1:61" ht="14.4" x14ac:dyDescent="0.3">
      <c r="A3754" s="2">
        <f>ROW()</f>
        <v>3754</v>
      </c>
      <c r="C3754" s="8">
        <f t="shared" ca="1" si="545"/>
        <v>2</v>
      </c>
      <c r="D3754" s="8">
        <f t="shared" ca="1" si="546"/>
        <v>6</v>
      </c>
      <c r="E3754" s="50">
        <f t="shared" ca="1" si="540"/>
        <v>1</v>
      </c>
      <c r="F3754" s="2" t="str">
        <f t="shared" ca="1" si="547"/>
        <v/>
      </c>
      <c r="BD3754" s="49">
        <f t="shared" ca="1" si="542"/>
        <v>1871</v>
      </c>
      <c r="BE3754" s="3">
        <f t="shared" ca="1" si="541"/>
        <v>0.18704999999999999</v>
      </c>
      <c r="BF3754" s="3">
        <f t="shared" ca="1" si="543"/>
        <v>-0.88881967520906158</v>
      </c>
      <c r="BG3754" s="9">
        <f t="shared" ca="1" si="544"/>
        <v>1</v>
      </c>
      <c r="BH3754" s="6">
        <f ca="1">IF(ISNUMBER('Descriptive Stats'!BF3754),'Descriptive Stats'!BF3754,#N/A)</f>
        <v>-0.88881967520906158</v>
      </c>
      <c r="BI3754" s="6">
        <f ca="1">IF(ISNUMBER('Descriptive Stats'!E3754),'Descriptive Stats'!E3754,#N/A)</f>
        <v>1</v>
      </c>
    </row>
    <row r="3755" spans="1:61" ht="14.4" x14ac:dyDescent="0.3">
      <c r="A3755" s="2">
        <f>ROW()</f>
        <v>3755</v>
      </c>
      <c r="C3755" s="8">
        <f t="shared" ca="1" si="545"/>
        <v>8</v>
      </c>
      <c r="D3755" s="8">
        <f t="shared" ca="1" si="546"/>
        <v>1</v>
      </c>
      <c r="E3755" s="50">
        <f t="shared" ca="1" si="540"/>
        <v>2</v>
      </c>
      <c r="F3755" s="2" t="str">
        <f t="shared" ca="1" si="547"/>
        <v/>
      </c>
      <c r="BD3755" s="49">
        <f t="shared" ca="1" si="542"/>
        <v>2595</v>
      </c>
      <c r="BE3755" s="3">
        <f t="shared" ca="1" si="541"/>
        <v>0.25945000000000001</v>
      </c>
      <c r="BF3755" s="3">
        <f t="shared" ca="1" si="543"/>
        <v>-0.6450419512753276</v>
      </c>
      <c r="BG3755" s="9">
        <f t="shared" ca="1" si="544"/>
        <v>2</v>
      </c>
      <c r="BH3755" s="6">
        <f ca="1">IF(ISNUMBER('Descriptive Stats'!BF3755),'Descriptive Stats'!BF3755,#N/A)</f>
        <v>-0.6450419512753276</v>
      </c>
      <c r="BI3755" s="6">
        <f ca="1">IF(ISNUMBER('Descriptive Stats'!E3755),'Descriptive Stats'!E3755,#N/A)</f>
        <v>2</v>
      </c>
    </row>
    <row r="3756" spans="1:61" ht="14.4" x14ac:dyDescent="0.3">
      <c r="A3756" s="2">
        <f>ROW()</f>
        <v>3756</v>
      </c>
      <c r="C3756" s="8">
        <f t="shared" ca="1" si="545"/>
        <v>21</v>
      </c>
      <c r="D3756" s="8">
        <f t="shared" ca="1" si="546"/>
        <v>2</v>
      </c>
      <c r="E3756" s="50">
        <f t="shared" ca="1" si="540"/>
        <v>1</v>
      </c>
      <c r="F3756" s="2" t="str">
        <f t="shared" ca="1" si="547"/>
        <v/>
      </c>
      <c r="BD3756" s="49">
        <f t="shared" ca="1" si="542"/>
        <v>1871</v>
      </c>
      <c r="BE3756" s="3">
        <f t="shared" ca="1" si="541"/>
        <v>0.18704999999999999</v>
      </c>
      <c r="BF3756" s="3">
        <f t="shared" ca="1" si="543"/>
        <v>-0.88881967520906158</v>
      </c>
      <c r="BG3756" s="9">
        <f t="shared" ca="1" si="544"/>
        <v>1</v>
      </c>
      <c r="BH3756" s="6">
        <f ca="1">IF(ISNUMBER('Descriptive Stats'!BF3756),'Descriptive Stats'!BF3756,#N/A)</f>
        <v>-0.88881967520906158</v>
      </c>
      <c r="BI3756" s="6">
        <f ca="1">IF(ISNUMBER('Descriptive Stats'!E3756),'Descriptive Stats'!E3756,#N/A)</f>
        <v>1</v>
      </c>
    </row>
    <row r="3757" spans="1:61" ht="14.4" x14ac:dyDescent="0.3">
      <c r="A3757" s="2">
        <f>ROW()</f>
        <v>3757</v>
      </c>
      <c r="C3757" s="8">
        <f t="shared" ca="1" si="545"/>
        <v>12</v>
      </c>
      <c r="D3757" s="8">
        <f t="shared" ca="1" si="546"/>
        <v>1</v>
      </c>
      <c r="E3757" s="50">
        <f t="shared" ca="1" si="540"/>
        <v>0</v>
      </c>
      <c r="F3757" s="2" t="str">
        <f t="shared" ca="1" si="547"/>
        <v/>
      </c>
      <c r="BD3757" s="49">
        <f t="shared" ca="1" si="542"/>
        <v>815.5</v>
      </c>
      <c r="BE3757" s="3">
        <f t="shared" ca="1" si="541"/>
        <v>8.1500000000000003E-2</v>
      </c>
      <c r="BF3757" s="3">
        <f t="shared" ca="1" si="543"/>
        <v>-1.3950525282585462</v>
      </c>
      <c r="BG3757" s="9">
        <f t="shared" ca="1" si="544"/>
        <v>0</v>
      </c>
      <c r="BH3757" s="6">
        <f ca="1">IF(ISNUMBER('Descriptive Stats'!BF3757),'Descriptive Stats'!BF3757,#N/A)</f>
        <v>-1.3950525282585462</v>
      </c>
      <c r="BI3757" s="6">
        <f ca="1">IF(ISNUMBER('Descriptive Stats'!E3757),'Descriptive Stats'!E3757,#N/A)</f>
        <v>0</v>
      </c>
    </row>
    <row r="3758" spans="1:61" ht="14.4" x14ac:dyDescent="0.3">
      <c r="A3758" s="2">
        <f>ROW()</f>
        <v>3758</v>
      </c>
      <c r="C3758" s="8">
        <f t="shared" ca="1" si="545"/>
        <v>11</v>
      </c>
      <c r="D3758" s="8">
        <f t="shared" ca="1" si="546"/>
        <v>0</v>
      </c>
      <c r="E3758" s="50">
        <f t="shared" ca="1" si="540"/>
        <v>4</v>
      </c>
      <c r="F3758" s="2" t="str">
        <f t="shared" ca="1" si="547"/>
        <v/>
      </c>
      <c r="BD3758" s="49">
        <f t="shared" ca="1" si="542"/>
        <v>3442</v>
      </c>
      <c r="BE3758" s="3">
        <f t="shared" ca="1" si="541"/>
        <v>0.34415000000000001</v>
      </c>
      <c r="BF3758" s="3">
        <f t="shared" ca="1" si="543"/>
        <v>-0.40116316278173481</v>
      </c>
      <c r="BG3758" s="9">
        <f t="shared" ca="1" si="544"/>
        <v>4</v>
      </c>
      <c r="BH3758" s="6">
        <f ca="1">IF(ISNUMBER('Descriptive Stats'!BF3758),'Descriptive Stats'!BF3758,#N/A)</f>
        <v>-0.40116316278173481</v>
      </c>
      <c r="BI3758" s="6">
        <f ca="1">IF(ISNUMBER('Descriptive Stats'!E3758),'Descriptive Stats'!E3758,#N/A)</f>
        <v>4</v>
      </c>
    </row>
    <row r="3759" spans="1:61" ht="14.4" x14ac:dyDescent="0.3">
      <c r="A3759" s="2">
        <f>ROW()</f>
        <v>3759</v>
      </c>
      <c r="C3759" s="8">
        <f t="shared" ca="1" si="545"/>
        <v>13</v>
      </c>
      <c r="D3759" s="8">
        <f t="shared" ca="1" si="546"/>
        <v>4</v>
      </c>
      <c r="E3759" s="50">
        <f t="shared" ca="1" si="540"/>
        <v>6</v>
      </c>
      <c r="F3759" s="2" t="str">
        <f t="shared" ca="1" si="547"/>
        <v/>
      </c>
      <c r="BD3759" s="49">
        <f t="shared" ca="1" si="542"/>
        <v>3900</v>
      </c>
      <c r="BE3759" s="3">
        <f t="shared" ca="1" si="541"/>
        <v>0.38995000000000002</v>
      </c>
      <c r="BF3759" s="3">
        <f t="shared" ca="1" si="543"/>
        <v>-0.2794493539703507</v>
      </c>
      <c r="BG3759" s="9">
        <f t="shared" ca="1" si="544"/>
        <v>6</v>
      </c>
      <c r="BH3759" s="6">
        <f ca="1">IF(ISNUMBER('Descriptive Stats'!BF3759),'Descriptive Stats'!BF3759,#N/A)</f>
        <v>-0.2794493539703507</v>
      </c>
      <c r="BI3759" s="6">
        <f ca="1">IF(ISNUMBER('Descriptive Stats'!E3759),'Descriptive Stats'!E3759,#N/A)</f>
        <v>6</v>
      </c>
    </row>
    <row r="3760" spans="1:61" ht="14.4" x14ac:dyDescent="0.3">
      <c r="A3760" s="2">
        <f>ROW()</f>
        <v>3760</v>
      </c>
      <c r="C3760" s="8">
        <f t="shared" ca="1" si="545"/>
        <v>16</v>
      </c>
      <c r="D3760" s="8">
        <f t="shared" ca="1" si="546"/>
        <v>6</v>
      </c>
      <c r="E3760" s="50">
        <f t="shared" ca="1" si="540"/>
        <v>1</v>
      </c>
      <c r="F3760" s="2" t="str">
        <f t="shared" ca="1" si="547"/>
        <v/>
      </c>
      <c r="BD3760" s="49">
        <f t="shared" ca="1" si="542"/>
        <v>1871</v>
      </c>
      <c r="BE3760" s="3">
        <f t="shared" ca="1" si="541"/>
        <v>0.18704999999999999</v>
      </c>
      <c r="BF3760" s="3">
        <f t="shared" ca="1" si="543"/>
        <v>-0.88881967520906158</v>
      </c>
      <c r="BG3760" s="9">
        <f t="shared" ca="1" si="544"/>
        <v>1</v>
      </c>
      <c r="BH3760" s="6">
        <f ca="1">IF(ISNUMBER('Descriptive Stats'!BF3760),'Descriptive Stats'!BF3760,#N/A)</f>
        <v>-0.88881967520906158</v>
      </c>
      <c r="BI3760" s="6">
        <f ca="1">IF(ISNUMBER('Descriptive Stats'!E3760),'Descriptive Stats'!E3760,#N/A)</f>
        <v>1</v>
      </c>
    </row>
    <row r="3761" spans="1:61" ht="14.4" x14ac:dyDescent="0.3">
      <c r="A3761" s="2">
        <f>ROW()</f>
        <v>3761</v>
      </c>
      <c r="C3761" s="8">
        <f t="shared" ca="1" si="545"/>
        <v>8</v>
      </c>
      <c r="D3761" s="8">
        <f t="shared" ca="1" si="546"/>
        <v>1</v>
      </c>
      <c r="E3761" s="50">
        <f t="shared" ca="1" si="540"/>
        <v>7</v>
      </c>
      <c r="F3761" s="2" t="str">
        <f t="shared" ca="1" si="547"/>
        <v/>
      </c>
      <c r="BD3761" s="49">
        <f t="shared" ca="1" si="542"/>
        <v>4473.5</v>
      </c>
      <c r="BE3761" s="3">
        <f t="shared" ca="1" si="541"/>
        <v>0.44729999999999998</v>
      </c>
      <c r="BF3761" s="3">
        <f t="shared" ca="1" si="543"/>
        <v>-0.13248586824472414</v>
      </c>
      <c r="BG3761" s="9">
        <f t="shared" ca="1" si="544"/>
        <v>7</v>
      </c>
      <c r="BH3761" s="6">
        <f ca="1">IF(ISNUMBER('Descriptive Stats'!BF3761),'Descriptive Stats'!BF3761,#N/A)</f>
        <v>-0.13248586824472414</v>
      </c>
      <c r="BI3761" s="6">
        <f ca="1">IF(ISNUMBER('Descriptive Stats'!E3761),'Descriptive Stats'!E3761,#N/A)</f>
        <v>7</v>
      </c>
    </row>
    <row r="3762" spans="1:61" ht="14.4" x14ac:dyDescent="0.3">
      <c r="A3762" s="2">
        <f>ROW()</f>
        <v>3762</v>
      </c>
      <c r="C3762" s="8">
        <f t="shared" ca="1" si="545"/>
        <v>19</v>
      </c>
      <c r="D3762" s="8">
        <f t="shared" ca="1" si="546"/>
        <v>7</v>
      </c>
      <c r="E3762" s="50">
        <f t="shared" ca="1" si="540"/>
        <v>2</v>
      </c>
      <c r="F3762" s="2" t="str">
        <f t="shared" ca="1" si="547"/>
        <v/>
      </c>
      <c r="BD3762" s="49">
        <f t="shared" ca="1" si="542"/>
        <v>2595</v>
      </c>
      <c r="BE3762" s="3">
        <f t="shared" ca="1" si="541"/>
        <v>0.25945000000000001</v>
      </c>
      <c r="BF3762" s="3">
        <f t="shared" ca="1" si="543"/>
        <v>-0.6450419512753276</v>
      </c>
      <c r="BG3762" s="9">
        <f t="shared" ca="1" si="544"/>
        <v>2</v>
      </c>
      <c r="BH3762" s="6">
        <f ca="1">IF(ISNUMBER('Descriptive Stats'!BF3762),'Descriptive Stats'!BF3762,#N/A)</f>
        <v>-0.6450419512753276</v>
      </c>
      <c r="BI3762" s="6">
        <f ca="1">IF(ISNUMBER('Descriptive Stats'!E3762),'Descriptive Stats'!E3762,#N/A)</f>
        <v>2</v>
      </c>
    </row>
    <row r="3763" spans="1:61" ht="14.4" x14ac:dyDescent="0.3">
      <c r="A3763" s="2">
        <f>ROW()</f>
        <v>3763</v>
      </c>
      <c r="C3763" s="8">
        <f t="shared" ca="1" si="545"/>
        <v>9</v>
      </c>
      <c r="D3763" s="8">
        <f t="shared" ca="1" si="546"/>
        <v>2</v>
      </c>
      <c r="E3763" s="50">
        <f t="shared" ca="1" si="540"/>
        <v>3</v>
      </c>
      <c r="F3763" s="2" t="str">
        <f t="shared" ca="1" si="547"/>
        <v/>
      </c>
      <c r="BD3763" s="49">
        <f t="shared" ca="1" si="542"/>
        <v>3200</v>
      </c>
      <c r="BE3763" s="3">
        <f t="shared" ca="1" si="541"/>
        <v>0.31995000000000001</v>
      </c>
      <c r="BF3763" s="3">
        <f t="shared" ca="1" si="543"/>
        <v>-0.46783862043457014</v>
      </c>
      <c r="BG3763" s="9">
        <f t="shared" ca="1" si="544"/>
        <v>3</v>
      </c>
      <c r="BH3763" s="6">
        <f ca="1">IF(ISNUMBER('Descriptive Stats'!BF3763),'Descriptive Stats'!BF3763,#N/A)</f>
        <v>-0.46783862043457014</v>
      </c>
      <c r="BI3763" s="6">
        <f ca="1">IF(ISNUMBER('Descriptive Stats'!E3763),'Descriptive Stats'!E3763,#N/A)</f>
        <v>3</v>
      </c>
    </row>
    <row r="3764" spans="1:61" ht="14.4" x14ac:dyDescent="0.3">
      <c r="A3764" s="2">
        <f>ROW()</f>
        <v>3764</v>
      </c>
      <c r="C3764" s="8">
        <f t="shared" ca="1" si="545"/>
        <v>10</v>
      </c>
      <c r="D3764" s="8">
        <f t="shared" ca="1" si="546"/>
        <v>3</v>
      </c>
      <c r="E3764" s="50">
        <f t="shared" ca="1" si="540"/>
        <v>0</v>
      </c>
      <c r="F3764" s="2" t="str">
        <f t="shared" ca="1" si="547"/>
        <v/>
      </c>
      <c r="BD3764" s="49">
        <f t="shared" ca="1" si="542"/>
        <v>815.5</v>
      </c>
      <c r="BE3764" s="3">
        <f t="shared" ca="1" si="541"/>
        <v>8.1500000000000003E-2</v>
      </c>
      <c r="BF3764" s="3">
        <f t="shared" ca="1" si="543"/>
        <v>-1.3950525282585462</v>
      </c>
      <c r="BG3764" s="9">
        <f t="shared" ca="1" si="544"/>
        <v>0</v>
      </c>
      <c r="BH3764" s="6">
        <f ca="1">IF(ISNUMBER('Descriptive Stats'!BF3764),'Descriptive Stats'!BF3764,#N/A)</f>
        <v>-1.3950525282585462</v>
      </c>
      <c r="BI3764" s="6">
        <f ca="1">IF(ISNUMBER('Descriptive Stats'!E3764),'Descriptive Stats'!E3764,#N/A)</f>
        <v>0</v>
      </c>
    </row>
    <row r="3765" spans="1:61" ht="14.4" x14ac:dyDescent="0.3">
      <c r="A3765" s="2">
        <f>ROW()</f>
        <v>3765</v>
      </c>
      <c r="C3765" s="8">
        <f t="shared" ca="1" si="545"/>
        <v>18</v>
      </c>
      <c r="D3765" s="8">
        <f t="shared" ca="1" si="546"/>
        <v>0</v>
      </c>
      <c r="E3765" s="50">
        <f t="shared" ca="1" si="540"/>
        <v>2</v>
      </c>
      <c r="F3765" s="2" t="str">
        <f t="shared" ca="1" si="547"/>
        <v/>
      </c>
      <c r="BD3765" s="49">
        <f t="shared" ca="1" si="542"/>
        <v>2595</v>
      </c>
      <c r="BE3765" s="3">
        <f t="shared" ca="1" si="541"/>
        <v>0.25945000000000001</v>
      </c>
      <c r="BF3765" s="3">
        <f t="shared" ca="1" si="543"/>
        <v>-0.6450419512753276</v>
      </c>
      <c r="BG3765" s="9">
        <f t="shared" ca="1" si="544"/>
        <v>2</v>
      </c>
      <c r="BH3765" s="6">
        <f ca="1">IF(ISNUMBER('Descriptive Stats'!BF3765),'Descriptive Stats'!BF3765,#N/A)</f>
        <v>-0.6450419512753276</v>
      </c>
      <c r="BI3765" s="6">
        <f ca="1">IF(ISNUMBER('Descriptive Stats'!E3765),'Descriptive Stats'!E3765,#N/A)</f>
        <v>2</v>
      </c>
    </row>
    <row r="3766" spans="1:61" ht="14.4" x14ac:dyDescent="0.3">
      <c r="A3766" s="2">
        <f>ROW()</f>
        <v>3766</v>
      </c>
      <c r="C3766" s="8">
        <f t="shared" ca="1" si="545"/>
        <v>21</v>
      </c>
      <c r="D3766" s="8">
        <f t="shared" ca="1" si="546"/>
        <v>2</v>
      </c>
      <c r="E3766" s="50">
        <f t="shared" ca="1" si="540"/>
        <v>15</v>
      </c>
      <c r="F3766" s="2" t="str">
        <f t="shared" ca="1" si="547"/>
        <v/>
      </c>
      <c r="BD3766" s="49">
        <f t="shared" ca="1" si="542"/>
        <v>5051.5</v>
      </c>
      <c r="BE3766" s="3">
        <f t="shared" ca="1" si="541"/>
        <v>0.50509999999999999</v>
      </c>
      <c r="BF3766" s="3">
        <f t="shared" ca="1" si="543"/>
        <v>1.2784152420787677E-2</v>
      </c>
      <c r="BG3766" s="9">
        <f t="shared" ca="1" si="544"/>
        <v>15</v>
      </c>
      <c r="BH3766" s="6">
        <f ca="1">IF(ISNUMBER('Descriptive Stats'!BF3766),'Descriptive Stats'!BF3766,#N/A)</f>
        <v>1.2784152420787677E-2</v>
      </c>
      <c r="BI3766" s="6">
        <f ca="1">IF(ISNUMBER('Descriptive Stats'!E3766),'Descriptive Stats'!E3766,#N/A)</f>
        <v>15</v>
      </c>
    </row>
    <row r="3767" spans="1:61" ht="14.4" x14ac:dyDescent="0.3">
      <c r="A3767" s="2">
        <f>ROW()</f>
        <v>3767</v>
      </c>
      <c r="C3767" s="8">
        <f t="shared" ca="1" si="545"/>
        <v>24</v>
      </c>
      <c r="D3767" s="8">
        <f t="shared" ca="1" si="546"/>
        <v>15</v>
      </c>
      <c r="E3767" s="50">
        <f t="shared" ca="1" si="540"/>
        <v>2</v>
      </c>
      <c r="F3767" s="2" t="str">
        <f t="shared" ca="1" si="547"/>
        <v/>
      </c>
      <c r="BD3767" s="49">
        <f t="shared" ca="1" si="542"/>
        <v>2595</v>
      </c>
      <c r="BE3767" s="3">
        <f t="shared" ca="1" si="541"/>
        <v>0.25945000000000001</v>
      </c>
      <c r="BF3767" s="3">
        <f t="shared" ca="1" si="543"/>
        <v>-0.6450419512753276</v>
      </c>
      <c r="BG3767" s="9">
        <f t="shared" ca="1" si="544"/>
        <v>2</v>
      </c>
      <c r="BH3767" s="6">
        <f ca="1">IF(ISNUMBER('Descriptive Stats'!BF3767),'Descriptive Stats'!BF3767,#N/A)</f>
        <v>-0.6450419512753276</v>
      </c>
      <c r="BI3767" s="6">
        <f ca="1">IF(ISNUMBER('Descriptive Stats'!E3767),'Descriptive Stats'!E3767,#N/A)</f>
        <v>2</v>
      </c>
    </row>
    <row r="3768" spans="1:61" ht="14.4" x14ac:dyDescent="0.3">
      <c r="A3768" s="2">
        <f>ROW()</f>
        <v>3768</v>
      </c>
      <c r="C3768" s="8">
        <f t="shared" ca="1" si="545"/>
        <v>17</v>
      </c>
      <c r="D3768" s="8">
        <f t="shared" ca="1" si="546"/>
        <v>2</v>
      </c>
      <c r="E3768" s="50">
        <f t="shared" ca="1" si="540"/>
        <v>7</v>
      </c>
      <c r="F3768" s="2" t="str">
        <f t="shared" ca="1" si="547"/>
        <v/>
      </c>
      <c r="BD3768" s="49">
        <f t="shared" ca="1" si="542"/>
        <v>4473.5</v>
      </c>
      <c r="BE3768" s="3">
        <f t="shared" ca="1" si="541"/>
        <v>0.44729999999999998</v>
      </c>
      <c r="BF3768" s="3">
        <f t="shared" ca="1" si="543"/>
        <v>-0.13248586824472414</v>
      </c>
      <c r="BG3768" s="9">
        <f t="shared" ca="1" si="544"/>
        <v>7</v>
      </c>
      <c r="BH3768" s="6">
        <f ca="1">IF(ISNUMBER('Descriptive Stats'!BF3768),'Descriptive Stats'!BF3768,#N/A)</f>
        <v>-0.13248586824472414</v>
      </c>
      <c r="BI3768" s="6">
        <f ca="1">IF(ISNUMBER('Descriptive Stats'!E3768),'Descriptive Stats'!E3768,#N/A)</f>
        <v>7</v>
      </c>
    </row>
    <row r="3769" spans="1:61" ht="14.4" x14ac:dyDescent="0.3">
      <c r="A3769" s="2">
        <f>ROW()</f>
        <v>3769</v>
      </c>
      <c r="C3769" s="8">
        <f t="shared" ca="1" si="545"/>
        <v>19</v>
      </c>
      <c r="D3769" s="8">
        <f t="shared" ca="1" si="546"/>
        <v>7</v>
      </c>
      <c r="E3769" s="50">
        <f t="shared" ca="1" si="540"/>
        <v>9</v>
      </c>
      <c r="F3769" s="2" t="str">
        <f t="shared" ca="1" si="547"/>
        <v/>
      </c>
      <c r="BD3769" s="49">
        <f t="shared" ca="1" si="542"/>
        <v>4819</v>
      </c>
      <c r="BE3769" s="3">
        <f t="shared" ca="1" si="541"/>
        <v>0.48185</v>
      </c>
      <c r="BF3769" s="3">
        <f t="shared" ca="1" si="543"/>
        <v>-4.5511009098988427E-2</v>
      </c>
      <c r="BG3769" s="9">
        <f t="shared" ca="1" si="544"/>
        <v>9</v>
      </c>
      <c r="BH3769" s="6">
        <f ca="1">IF(ISNUMBER('Descriptive Stats'!BF3769),'Descriptive Stats'!BF3769,#N/A)</f>
        <v>-4.5511009098988427E-2</v>
      </c>
      <c r="BI3769" s="6">
        <f ca="1">IF(ISNUMBER('Descriptive Stats'!E3769),'Descriptive Stats'!E3769,#N/A)</f>
        <v>9</v>
      </c>
    </row>
    <row r="3770" spans="1:61" ht="14.4" x14ac:dyDescent="0.3">
      <c r="A3770" s="2">
        <f>ROW()</f>
        <v>3770</v>
      </c>
      <c r="C3770" s="8">
        <f t="shared" ca="1" si="545"/>
        <v>23</v>
      </c>
      <c r="D3770" s="8">
        <f t="shared" ca="1" si="546"/>
        <v>9</v>
      </c>
      <c r="E3770" s="50">
        <f t="shared" ca="1" si="540"/>
        <v>7</v>
      </c>
      <c r="F3770" s="2" t="str">
        <f t="shared" ca="1" si="547"/>
        <v/>
      </c>
      <c r="BD3770" s="49">
        <f t="shared" ca="1" si="542"/>
        <v>4473.5</v>
      </c>
      <c r="BE3770" s="3">
        <f t="shared" ca="1" si="541"/>
        <v>0.44729999999999998</v>
      </c>
      <c r="BF3770" s="3">
        <f t="shared" ca="1" si="543"/>
        <v>-0.13248586824472414</v>
      </c>
      <c r="BG3770" s="9">
        <f t="shared" ca="1" si="544"/>
        <v>7</v>
      </c>
      <c r="BH3770" s="6">
        <f ca="1">IF(ISNUMBER('Descriptive Stats'!BF3770),'Descriptive Stats'!BF3770,#N/A)</f>
        <v>-0.13248586824472414</v>
      </c>
      <c r="BI3770" s="6">
        <f ca="1">IF(ISNUMBER('Descriptive Stats'!E3770),'Descriptive Stats'!E3770,#N/A)</f>
        <v>7</v>
      </c>
    </row>
    <row r="3771" spans="1:61" ht="14.4" x14ac:dyDescent="0.3">
      <c r="A3771" s="2">
        <f>ROW()</f>
        <v>3771</v>
      </c>
      <c r="C3771" s="8">
        <f t="shared" ca="1" si="545"/>
        <v>19</v>
      </c>
      <c r="D3771" s="8">
        <f t="shared" ca="1" si="546"/>
        <v>7</v>
      </c>
      <c r="E3771" s="50">
        <f t="shared" ca="1" si="540"/>
        <v>9</v>
      </c>
      <c r="F3771" s="2" t="str">
        <f t="shared" ca="1" si="547"/>
        <v/>
      </c>
      <c r="BD3771" s="49">
        <f t="shared" ca="1" si="542"/>
        <v>4819</v>
      </c>
      <c r="BE3771" s="3">
        <f t="shared" ca="1" si="541"/>
        <v>0.48185</v>
      </c>
      <c r="BF3771" s="3">
        <f t="shared" ca="1" si="543"/>
        <v>-4.5511009098988427E-2</v>
      </c>
      <c r="BG3771" s="9">
        <f t="shared" ca="1" si="544"/>
        <v>9</v>
      </c>
      <c r="BH3771" s="6">
        <f ca="1">IF(ISNUMBER('Descriptive Stats'!BF3771),'Descriptive Stats'!BF3771,#N/A)</f>
        <v>-4.5511009098988427E-2</v>
      </c>
      <c r="BI3771" s="6">
        <f ca="1">IF(ISNUMBER('Descriptive Stats'!E3771),'Descriptive Stats'!E3771,#N/A)</f>
        <v>9</v>
      </c>
    </row>
    <row r="3772" spans="1:61" ht="14.4" x14ac:dyDescent="0.3">
      <c r="A3772" s="2">
        <f>ROW()</f>
        <v>3772</v>
      </c>
      <c r="C3772" s="8">
        <f t="shared" ca="1" si="545"/>
        <v>23</v>
      </c>
      <c r="D3772" s="8">
        <f t="shared" ca="1" si="546"/>
        <v>9</v>
      </c>
      <c r="E3772" s="50">
        <f t="shared" ca="1" si="540"/>
        <v>0</v>
      </c>
      <c r="F3772" s="2" t="str">
        <f t="shared" ca="1" si="547"/>
        <v/>
      </c>
      <c r="BD3772" s="49">
        <f t="shared" ca="1" si="542"/>
        <v>815.5</v>
      </c>
      <c r="BE3772" s="3">
        <f t="shared" ca="1" si="541"/>
        <v>8.1500000000000003E-2</v>
      </c>
      <c r="BF3772" s="3">
        <f t="shared" ca="1" si="543"/>
        <v>-1.3950525282585462</v>
      </c>
      <c r="BG3772" s="9">
        <f t="shared" ca="1" si="544"/>
        <v>0</v>
      </c>
      <c r="BH3772" s="6">
        <f ca="1">IF(ISNUMBER('Descriptive Stats'!BF3772),'Descriptive Stats'!BF3772,#N/A)</f>
        <v>-1.3950525282585462</v>
      </c>
      <c r="BI3772" s="6">
        <f ca="1">IF(ISNUMBER('Descriptive Stats'!E3772),'Descriptive Stats'!E3772,#N/A)</f>
        <v>0</v>
      </c>
    </row>
    <row r="3773" spans="1:61" ht="14.4" x14ac:dyDescent="0.3">
      <c r="A3773" s="2">
        <f>ROW()</f>
        <v>3773</v>
      </c>
      <c r="C3773" s="8">
        <f t="shared" ca="1" si="545"/>
        <v>15</v>
      </c>
      <c r="D3773" s="8">
        <f t="shared" ca="1" si="546"/>
        <v>0</v>
      </c>
      <c r="E3773" s="50">
        <f t="shared" ca="1" si="540"/>
        <v>6</v>
      </c>
      <c r="F3773" s="2" t="str">
        <f t="shared" ca="1" si="547"/>
        <v/>
      </c>
      <c r="BD3773" s="49">
        <f t="shared" ca="1" si="542"/>
        <v>3900</v>
      </c>
      <c r="BE3773" s="3">
        <f t="shared" ca="1" si="541"/>
        <v>0.38995000000000002</v>
      </c>
      <c r="BF3773" s="3">
        <f t="shared" ca="1" si="543"/>
        <v>-0.2794493539703507</v>
      </c>
      <c r="BG3773" s="9">
        <f t="shared" ca="1" si="544"/>
        <v>6</v>
      </c>
      <c r="BH3773" s="6">
        <f ca="1">IF(ISNUMBER('Descriptive Stats'!BF3773),'Descriptive Stats'!BF3773,#N/A)</f>
        <v>-0.2794493539703507</v>
      </c>
      <c r="BI3773" s="6">
        <f ca="1">IF(ISNUMBER('Descriptive Stats'!E3773),'Descriptive Stats'!E3773,#N/A)</f>
        <v>6</v>
      </c>
    </row>
    <row r="3774" spans="1:61" ht="14.4" x14ac:dyDescent="0.3">
      <c r="A3774" s="2">
        <f>ROW()</f>
        <v>3774</v>
      </c>
      <c r="C3774" s="8">
        <f t="shared" ca="1" si="545"/>
        <v>2</v>
      </c>
      <c r="D3774" s="8">
        <f t="shared" ca="1" si="546"/>
        <v>6</v>
      </c>
      <c r="E3774" s="50">
        <f t="shared" ca="1" si="540"/>
        <v>2</v>
      </c>
      <c r="F3774" s="2" t="str">
        <f t="shared" ca="1" si="547"/>
        <v/>
      </c>
      <c r="BD3774" s="49">
        <f t="shared" ca="1" si="542"/>
        <v>2595</v>
      </c>
      <c r="BE3774" s="3">
        <f t="shared" ca="1" si="541"/>
        <v>0.25945000000000001</v>
      </c>
      <c r="BF3774" s="3">
        <f t="shared" ca="1" si="543"/>
        <v>-0.6450419512753276</v>
      </c>
      <c r="BG3774" s="9">
        <f t="shared" ca="1" si="544"/>
        <v>2</v>
      </c>
      <c r="BH3774" s="6">
        <f ca="1">IF(ISNUMBER('Descriptive Stats'!BF3774),'Descriptive Stats'!BF3774,#N/A)</f>
        <v>-0.6450419512753276</v>
      </c>
      <c r="BI3774" s="6">
        <f ca="1">IF(ISNUMBER('Descriptive Stats'!E3774),'Descriptive Stats'!E3774,#N/A)</f>
        <v>2</v>
      </c>
    </row>
    <row r="3775" spans="1:61" ht="14.4" x14ac:dyDescent="0.3">
      <c r="A3775" s="2">
        <f>ROW()</f>
        <v>3775</v>
      </c>
      <c r="C3775" s="8">
        <f t="shared" ca="1" si="545"/>
        <v>9</v>
      </c>
      <c r="D3775" s="8">
        <f t="shared" ca="1" si="546"/>
        <v>2</v>
      </c>
      <c r="E3775" s="50">
        <f t="shared" ca="1" si="540"/>
        <v>9</v>
      </c>
      <c r="F3775" s="2" t="str">
        <f t="shared" ca="1" si="547"/>
        <v/>
      </c>
      <c r="BD3775" s="49">
        <f t="shared" ca="1" si="542"/>
        <v>4819</v>
      </c>
      <c r="BE3775" s="3">
        <f t="shared" ca="1" si="541"/>
        <v>0.48185</v>
      </c>
      <c r="BF3775" s="3">
        <f t="shared" ca="1" si="543"/>
        <v>-4.5511009098988427E-2</v>
      </c>
      <c r="BG3775" s="9">
        <f t="shared" ca="1" si="544"/>
        <v>9</v>
      </c>
      <c r="BH3775" s="6">
        <f ca="1">IF(ISNUMBER('Descriptive Stats'!BF3775),'Descriptive Stats'!BF3775,#N/A)</f>
        <v>-4.5511009098988427E-2</v>
      </c>
      <c r="BI3775" s="6">
        <f ca="1">IF(ISNUMBER('Descriptive Stats'!E3775),'Descriptive Stats'!E3775,#N/A)</f>
        <v>9</v>
      </c>
    </row>
    <row r="3776" spans="1:61" ht="14.4" x14ac:dyDescent="0.3">
      <c r="A3776" s="2">
        <f>ROW()</f>
        <v>3776</v>
      </c>
      <c r="C3776" s="8">
        <f t="shared" ca="1" si="545"/>
        <v>23</v>
      </c>
      <c r="D3776" s="8">
        <f t="shared" ca="1" si="546"/>
        <v>9</v>
      </c>
      <c r="E3776" s="50">
        <f t="shared" ca="1" si="540"/>
        <v>7</v>
      </c>
      <c r="F3776" s="2" t="str">
        <f t="shared" ca="1" si="547"/>
        <v/>
      </c>
      <c r="BD3776" s="49">
        <f t="shared" ca="1" si="542"/>
        <v>4473.5</v>
      </c>
      <c r="BE3776" s="3">
        <f t="shared" ca="1" si="541"/>
        <v>0.44729999999999998</v>
      </c>
      <c r="BF3776" s="3">
        <f t="shared" ca="1" si="543"/>
        <v>-0.13248586824472414</v>
      </c>
      <c r="BG3776" s="9">
        <f t="shared" ca="1" si="544"/>
        <v>7</v>
      </c>
      <c r="BH3776" s="6">
        <f ca="1">IF(ISNUMBER('Descriptive Stats'!BF3776),'Descriptive Stats'!BF3776,#N/A)</f>
        <v>-0.13248586824472414</v>
      </c>
      <c r="BI3776" s="6">
        <f ca="1">IF(ISNUMBER('Descriptive Stats'!E3776),'Descriptive Stats'!E3776,#N/A)</f>
        <v>7</v>
      </c>
    </row>
    <row r="3777" spans="1:61" ht="14.4" x14ac:dyDescent="0.3">
      <c r="A3777" s="2">
        <f>ROW()</f>
        <v>3777</v>
      </c>
      <c r="C3777" s="8">
        <f t="shared" ca="1" si="545"/>
        <v>6</v>
      </c>
      <c r="D3777" s="8">
        <f t="shared" ca="1" si="546"/>
        <v>7</v>
      </c>
      <c r="E3777" s="50">
        <f t="shared" ca="1" si="540"/>
        <v>9</v>
      </c>
      <c r="F3777" s="2" t="str">
        <f t="shared" ca="1" si="547"/>
        <v/>
      </c>
      <c r="BD3777" s="49">
        <f t="shared" ca="1" si="542"/>
        <v>4819</v>
      </c>
      <c r="BE3777" s="3">
        <f t="shared" ca="1" si="541"/>
        <v>0.48185</v>
      </c>
      <c r="BF3777" s="3">
        <f t="shared" ca="1" si="543"/>
        <v>-4.5511009098988427E-2</v>
      </c>
      <c r="BG3777" s="9">
        <f t="shared" ca="1" si="544"/>
        <v>9</v>
      </c>
      <c r="BH3777" s="6">
        <f ca="1">IF(ISNUMBER('Descriptive Stats'!BF3777),'Descriptive Stats'!BF3777,#N/A)</f>
        <v>-4.5511009098988427E-2</v>
      </c>
      <c r="BI3777" s="6">
        <f ca="1">IF(ISNUMBER('Descriptive Stats'!E3777),'Descriptive Stats'!E3777,#N/A)</f>
        <v>9</v>
      </c>
    </row>
    <row r="3778" spans="1:61" ht="14.4" x14ac:dyDescent="0.3">
      <c r="A3778" s="2">
        <f>ROW()</f>
        <v>3778</v>
      </c>
      <c r="C3778" s="8">
        <f t="shared" ca="1" si="545"/>
        <v>23</v>
      </c>
      <c r="D3778" s="8">
        <f t="shared" ca="1" si="546"/>
        <v>9</v>
      </c>
      <c r="E3778" s="50">
        <f t="shared" ca="1" si="540"/>
        <v>6</v>
      </c>
      <c r="F3778" s="2" t="str">
        <f t="shared" ca="1" si="547"/>
        <v/>
      </c>
      <c r="BD3778" s="49">
        <f t="shared" ca="1" si="542"/>
        <v>3900</v>
      </c>
      <c r="BE3778" s="3">
        <f t="shared" ca="1" si="541"/>
        <v>0.38995000000000002</v>
      </c>
      <c r="BF3778" s="3">
        <f t="shared" ca="1" si="543"/>
        <v>-0.2794493539703507</v>
      </c>
      <c r="BG3778" s="9">
        <f t="shared" ca="1" si="544"/>
        <v>6</v>
      </c>
      <c r="BH3778" s="6">
        <f ca="1">IF(ISNUMBER('Descriptive Stats'!BF3778),'Descriptive Stats'!BF3778,#N/A)</f>
        <v>-0.2794493539703507</v>
      </c>
      <c r="BI3778" s="6">
        <f ca="1">IF(ISNUMBER('Descriptive Stats'!E3778),'Descriptive Stats'!E3778,#N/A)</f>
        <v>6</v>
      </c>
    </row>
    <row r="3779" spans="1:61" ht="14.4" x14ac:dyDescent="0.3">
      <c r="A3779" s="2">
        <f>ROW()</f>
        <v>3779</v>
      </c>
      <c r="C3779" s="8">
        <f t="shared" ca="1" si="545"/>
        <v>16</v>
      </c>
      <c r="D3779" s="8">
        <f t="shared" ca="1" si="546"/>
        <v>6</v>
      </c>
      <c r="E3779" s="50">
        <f t="shared" ref="E3779:E3842" ca="1" si="548">IF(0=MOD(ROW(),$J$1),AVERAGE(OFFSET($D$2,ROW()-$J$1,0,$J$1,1)),"")</f>
        <v>2</v>
      </c>
      <c r="F3779" s="2" t="str">
        <f t="shared" ca="1" si="547"/>
        <v/>
      </c>
      <c r="BD3779" s="49">
        <f t="shared" ca="1" si="542"/>
        <v>2595</v>
      </c>
      <c r="BE3779" s="3">
        <f t="shared" ca="1" si="541"/>
        <v>0.25945000000000001</v>
      </c>
      <c r="BF3779" s="3">
        <f t="shared" ca="1" si="543"/>
        <v>-0.6450419512753276</v>
      </c>
      <c r="BG3779" s="9">
        <f t="shared" ca="1" si="544"/>
        <v>2</v>
      </c>
      <c r="BH3779" s="6">
        <f ca="1">IF(ISNUMBER('Descriptive Stats'!BF3779),'Descriptive Stats'!BF3779,#N/A)</f>
        <v>-0.6450419512753276</v>
      </c>
      <c r="BI3779" s="6">
        <f ca="1">IF(ISNUMBER('Descriptive Stats'!E3779),'Descriptive Stats'!E3779,#N/A)</f>
        <v>2</v>
      </c>
    </row>
    <row r="3780" spans="1:61" ht="14.4" x14ac:dyDescent="0.3">
      <c r="A3780" s="2">
        <f>ROW()</f>
        <v>3780</v>
      </c>
      <c r="C3780" s="8">
        <f t="shared" ca="1" si="545"/>
        <v>3</v>
      </c>
      <c r="D3780" s="8">
        <f t="shared" ca="1" si="546"/>
        <v>2</v>
      </c>
      <c r="E3780" s="50">
        <f t="shared" ca="1" si="548"/>
        <v>0</v>
      </c>
      <c r="F3780" s="2" t="str">
        <f t="shared" ca="1" si="547"/>
        <v/>
      </c>
      <c r="BD3780" s="49">
        <f t="shared" ca="1" si="542"/>
        <v>815.5</v>
      </c>
      <c r="BE3780" s="3">
        <f t="shared" ca="1" si="541"/>
        <v>8.1500000000000003E-2</v>
      </c>
      <c r="BF3780" s="3">
        <f t="shared" ca="1" si="543"/>
        <v>-1.3950525282585462</v>
      </c>
      <c r="BG3780" s="9">
        <f t="shared" ca="1" si="544"/>
        <v>0</v>
      </c>
      <c r="BH3780" s="6">
        <f ca="1">IF(ISNUMBER('Descriptive Stats'!BF3780),'Descriptive Stats'!BF3780,#N/A)</f>
        <v>-1.3950525282585462</v>
      </c>
      <c r="BI3780" s="6">
        <f ca="1">IF(ISNUMBER('Descriptive Stats'!E3780),'Descriptive Stats'!E3780,#N/A)</f>
        <v>0</v>
      </c>
    </row>
    <row r="3781" spans="1:61" ht="14.4" x14ac:dyDescent="0.3">
      <c r="A3781" s="2">
        <f>ROW()</f>
        <v>3781</v>
      </c>
      <c r="C3781" s="8">
        <f t="shared" ca="1" si="545"/>
        <v>15</v>
      </c>
      <c r="D3781" s="8">
        <f t="shared" ca="1" si="546"/>
        <v>0</v>
      </c>
      <c r="E3781" s="50">
        <f t="shared" ca="1" si="548"/>
        <v>0</v>
      </c>
      <c r="F3781" s="2" t="str">
        <f t="shared" ca="1" si="547"/>
        <v/>
      </c>
      <c r="BD3781" s="49">
        <f t="shared" ca="1" si="542"/>
        <v>815.5</v>
      </c>
      <c r="BE3781" s="3">
        <f t="shared" ca="1" si="541"/>
        <v>8.1500000000000003E-2</v>
      </c>
      <c r="BF3781" s="3">
        <f t="shared" ca="1" si="543"/>
        <v>-1.3950525282585462</v>
      </c>
      <c r="BG3781" s="9">
        <f t="shared" ca="1" si="544"/>
        <v>0</v>
      </c>
      <c r="BH3781" s="6">
        <f ca="1">IF(ISNUMBER('Descriptive Stats'!BF3781),'Descriptive Stats'!BF3781,#N/A)</f>
        <v>-1.3950525282585462</v>
      </c>
      <c r="BI3781" s="6">
        <f ca="1">IF(ISNUMBER('Descriptive Stats'!E3781),'Descriptive Stats'!E3781,#N/A)</f>
        <v>0</v>
      </c>
    </row>
    <row r="3782" spans="1:61" ht="14.4" x14ac:dyDescent="0.3">
      <c r="A3782" s="2">
        <f>ROW()</f>
        <v>3782</v>
      </c>
      <c r="C3782" s="8">
        <f t="shared" ca="1" si="545"/>
        <v>18</v>
      </c>
      <c r="D3782" s="8">
        <f t="shared" ca="1" si="546"/>
        <v>0</v>
      </c>
      <c r="E3782" s="50">
        <f t="shared" ca="1" si="548"/>
        <v>6</v>
      </c>
      <c r="F3782" s="2" t="str">
        <f t="shared" ca="1" si="547"/>
        <v/>
      </c>
      <c r="BD3782" s="49">
        <f t="shared" ca="1" si="542"/>
        <v>3900</v>
      </c>
      <c r="BE3782" s="3">
        <f t="shared" ca="1" si="541"/>
        <v>0.38995000000000002</v>
      </c>
      <c r="BF3782" s="3">
        <f t="shared" ca="1" si="543"/>
        <v>-0.2794493539703507</v>
      </c>
      <c r="BG3782" s="9">
        <f t="shared" ca="1" si="544"/>
        <v>6</v>
      </c>
      <c r="BH3782" s="6">
        <f ca="1">IF(ISNUMBER('Descriptive Stats'!BF3782),'Descriptive Stats'!BF3782,#N/A)</f>
        <v>-0.2794493539703507</v>
      </c>
      <c r="BI3782" s="6">
        <f ca="1">IF(ISNUMBER('Descriptive Stats'!E3782),'Descriptive Stats'!E3782,#N/A)</f>
        <v>6</v>
      </c>
    </row>
    <row r="3783" spans="1:61" ht="14.4" x14ac:dyDescent="0.3">
      <c r="A3783" s="2">
        <f>ROW()</f>
        <v>3783</v>
      </c>
      <c r="C3783" s="8">
        <f t="shared" ca="1" si="545"/>
        <v>5</v>
      </c>
      <c r="D3783" s="8">
        <f t="shared" ca="1" si="546"/>
        <v>6</v>
      </c>
      <c r="E3783" s="50">
        <f t="shared" ca="1" si="548"/>
        <v>15</v>
      </c>
      <c r="F3783" s="2" t="str">
        <f t="shared" ca="1" si="547"/>
        <v/>
      </c>
      <c r="BD3783" s="49">
        <f t="shared" ca="1" si="542"/>
        <v>5051.5</v>
      </c>
      <c r="BE3783" s="3">
        <f t="shared" ref="BE3783:BE3846" ca="1" si="549">IF(ISNUMBER(BD3783),(BD3783-0.5)/$BK$4,"")</f>
        <v>0.50509999999999999</v>
      </c>
      <c r="BF3783" s="3">
        <f t="shared" ca="1" si="543"/>
        <v>1.2784152420787677E-2</v>
      </c>
      <c r="BG3783" s="9">
        <f t="shared" ca="1" si="544"/>
        <v>15</v>
      </c>
      <c r="BH3783" s="6">
        <f ca="1">IF(ISNUMBER('Descriptive Stats'!BF3783),'Descriptive Stats'!BF3783,#N/A)</f>
        <v>1.2784152420787677E-2</v>
      </c>
      <c r="BI3783" s="6">
        <f ca="1">IF(ISNUMBER('Descriptive Stats'!E3783),'Descriptive Stats'!E3783,#N/A)</f>
        <v>15</v>
      </c>
    </row>
    <row r="3784" spans="1:61" ht="14.4" x14ac:dyDescent="0.3">
      <c r="A3784" s="2">
        <f>ROW()</f>
        <v>3784</v>
      </c>
      <c r="C3784" s="8">
        <f t="shared" ca="1" si="545"/>
        <v>24</v>
      </c>
      <c r="D3784" s="8">
        <f t="shared" ca="1" si="546"/>
        <v>15</v>
      </c>
      <c r="E3784" s="50">
        <f t="shared" ca="1" si="548"/>
        <v>6</v>
      </c>
      <c r="F3784" s="2" t="str">
        <f t="shared" ca="1" si="547"/>
        <v/>
      </c>
      <c r="BD3784" s="49">
        <f t="shared" ref="BD3784:BD3847" ca="1" si="550">IF(ISNUMBER(BG3784),_xlfn.RANK.AVG(BG3784,$BG$2:$BG$5414,1),"")</f>
        <v>3900</v>
      </c>
      <c r="BE3784" s="3">
        <f t="shared" ca="1" si="549"/>
        <v>0.38995000000000002</v>
      </c>
      <c r="BF3784" s="3">
        <f t="shared" ca="1" si="543"/>
        <v>-0.2794493539703507</v>
      </c>
      <c r="BG3784" s="9">
        <f t="shared" ca="1" si="544"/>
        <v>6</v>
      </c>
      <c r="BH3784" s="6">
        <f ca="1">IF(ISNUMBER('Descriptive Stats'!BF3784),'Descriptive Stats'!BF3784,#N/A)</f>
        <v>-0.2794493539703507</v>
      </c>
      <c r="BI3784" s="6">
        <f ca="1">IF(ISNUMBER('Descriptive Stats'!E3784),'Descriptive Stats'!E3784,#N/A)</f>
        <v>6</v>
      </c>
    </row>
    <row r="3785" spans="1:61" ht="14.4" x14ac:dyDescent="0.3">
      <c r="A3785" s="2">
        <f>ROW()</f>
        <v>3785</v>
      </c>
      <c r="C3785" s="8">
        <f t="shared" ca="1" si="545"/>
        <v>2</v>
      </c>
      <c r="D3785" s="8">
        <f t="shared" ca="1" si="546"/>
        <v>6</v>
      </c>
      <c r="E3785" s="50">
        <f t="shared" ca="1" si="548"/>
        <v>15</v>
      </c>
      <c r="F3785" s="2" t="str">
        <f t="shared" ca="1" si="547"/>
        <v/>
      </c>
      <c r="BD3785" s="49">
        <f t="shared" ca="1" si="550"/>
        <v>5051.5</v>
      </c>
      <c r="BE3785" s="3">
        <f t="shared" ca="1" si="549"/>
        <v>0.50509999999999999</v>
      </c>
      <c r="BF3785" s="3">
        <f t="shared" ref="BF3785:BF3848" ca="1" si="551">IF(ISNUMBER(BE3785),_xlfn.NORM.INV(BE3785,0,1),"")</f>
        <v>1.2784152420787677E-2</v>
      </c>
      <c r="BG3785" s="9">
        <f t="shared" ref="BG3785:BG3848" ca="1" si="552">IF(ISNUMBER(E3785),E3785,"")</f>
        <v>15</v>
      </c>
      <c r="BH3785" s="6">
        <f ca="1">IF(ISNUMBER('Descriptive Stats'!BF3785),'Descriptive Stats'!BF3785,#N/A)</f>
        <v>1.2784152420787677E-2</v>
      </c>
      <c r="BI3785" s="6">
        <f ca="1">IF(ISNUMBER('Descriptive Stats'!E3785),'Descriptive Stats'!E3785,#N/A)</f>
        <v>15</v>
      </c>
    </row>
    <row r="3786" spans="1:61" ht="14.4" x14ac:dyDescent="0.3">
      <c r="A3786" s="2">
        <f>ROW()</f>
        <v>3786</v>
      </c>
      <c r="C3786" s="8">
        <f t="shared" ca="1" si="545"/>
        <v>24</v>
      </c>
      <c r="D3786" s="8">
        <f t="shared" ca="1" si="546"/>
        <v>15</v>
      </c>
      <c r="E3786" s="50">
        <f t="shared" ca="1" si="548"/>
        <v>0</v>
      </c>
      <c r="F3786" s="2" t="str">
        <f t="shared" ca="1" si="547"/>
        <v/>
      </c>
      <c r="BD3786" s="49">
        <f t="shared" ca="1" si="550"/>
        <v>815.5</v>
      </c>
      <c r="BE3786" s="3">
        <f t="shared" ca="1" si="549"/>
        <v>8.1500000000000003E-2</v>
      </c>
      <c r="BF3786" s="3">
        <f t="shared" ca="1" si="551"/>
        <v>-1.3950525282585462</v>
      </c>
      <c r="BG3786" s="9">
        <f t="shared" ca="1" si="552"/>
        <v>0</v>
      </c>
      <c r="BH3786" s="6">
        <f ca="1">IF(ISNUMBER('Descriptive Stats'!BF3786),'Descriptive Stats'!BF3786,#N/A)</f>
        <v>-1.3950525282585462</v>
      </c>
      <c r="BI3786" s="6">
        <f ca="1">IF(ISNUMBER('Descriptive Stats'!E3786),'Descriptive Stats'!E3786,#N/A)</f>
        <v>0</v>
      </c>
    </row>
    <row r="3787" spans="1:61" ht="14.4" x14ac:dyDescent="0.3">
      <c r="A3787" s="2">
        <f>ROW()</f>
        <v>3787</v>
      </c>
      <c r="C3787" s="8">
        <f t="shared" ca="1" si="545"/>
        <v>11</v>
      </c>
      <c r="D3787" s="8">
        <f t="shared" ca="1" si="546"/>
        <v>0</v>
      </c>
      <c r="E3787" s="50">
        <f t="shared" ca="1" si="548"/>
        <v>0</v>
      </c>
      <c r="F3787" s="2" t="str">
        <f t="shared" ca="1" si="547"/>
        <v/>
      </c>
      <c r="BD3787" s="49">
        <f t="shared" ca="1" si="550"/>
        <v>815.5</v>
      </c>
      <c r="BE3787" s="3">
        <f t="shared" ca="1" si="549"/>
        <v>8.1500000000000003E-2</v>
      </c>
      <c r="BF3787" s="3">
        <f t="shared" ca="1" si="551"/>
        <v>-1.3950525282585462</v>
      </c>
      <c r="BG3787" s="9">
        <f t="shared" ca="1" si="552"/>
        <v>0</v>
      </c>
      <c r="BH3787" s="6">
        <f ca="1">IF(ISNUMBER('Descriptive Stats'!BF3787),'Descriptive Stats'!BF3787,#N/A)</f>
        <v>-1.3950525282585462</v>
      </c>
      <c r="BI3787" s="6">
        <f ca="1">IF(ISNUMBER('Descriptive Stats'!E3787),'Descriptive Stats'!E3787,#N/A)</f>
        <v>0</v>
      </c>
    </row>
    <row r="3788" spans="1:61" ht="14.4" x14ac:dyDescent="0.3">
      <c r="A3788" s="2">
        <f>ROW()</f>
        <v>3788</v>
      </c>
      <c r="C3788" s="8">
        <f t="shared" ca="1" si="545"/>
        <v>18</v>
      </c>
      <c r="D3788" s="8">
        <f t="shared" ca="1" si="546"/>
        <v>0</v>
      </c>
      <c r="E3788" s="50">
        <f t="shared" ca="1" si="548"/>
        <v>0</v>
      </c>
      <c r="F3788" s="2" t="str">
        <f t="shared" ca="1" si="547"/>
        <v/>
      </c>
      <c r="BD3788" s="49">
        <f t="shared" ca="1" si="550"/>
        <v>815.5</v>
      </c>
      <c r="BE3788" s="3">
        <f t="shared" ca="1" si="549"/>
        <v>8.1500000000000003E-2</v>
      </c>
      <c r="BF3788" s="3">
        <f t="shared" ca="1" si="551"/>
        <v>-1.3950525282585462</v>
      </c>
      <c r="BG3788" s="9">
        <f t="shared" ca="1" si="552"/>
        <v>0</v>
      </c>
      <c r="BH3788" s="6">
        <f ca="1">IF(ISNUMBER('Descriptive Stats'!BF3788),'Descriptive Stats'!BF3788,#N/A)</f>
        <v>-1.3950525282585462</v>
      </c>
      <c r="BI3788" s="6">
        <f ca="1">IF(ISNUMBER('Descriptive Stats'!E3788),'Descriptive Stats'!E3788,#N/A)</f>
        <v>0</v>
      </c>
    </row>
    <row r="3789" spans="1:61" ht="14.4" x14ac:dyDescent="0.3">
      <c r="A3789" s="2">
        <f>ROW()</f>
        <v>3789</v>
      </c>
      <c r="C3789" s="8">
        <f t="shared" ca="1" si="545"/>
        <v>20</v>
      </c>
      <c r="D3789" s="8">
        <f t="shared" ca="1" si="546"/>
        <v>0</v>
      </c>
      <c r="E3789" s="50">
        <f t="shared" ca="1" si="548"/>
        <v>6</v>
      </c>
      <c r="F3789" s="2" t="str">
        <f t="shared" ca="1" si="547"/>
        <v/>
      </c>
      <c r="BD3789" s="49">
        <f t="shared" ca="1" si="550"/>
        <v>3900</v>
      </c>
      <c r="BE3789" s="3">
        <f t="shared" ca="1" si="549"/>
        <v>0.38995000000000002</v>
      </c>
      <c r="BF3789" s="3">
        <f t="shared" ca="1" si="551"/>
        <v>-0.2794493539703507</v>
      </c>
      <c r="BG3789" s="9">
        <f t="shared" ca="1" si="552"/>
        <v>6</v>
      </c>
      <c r="BH3789" s="6">
        <f ca="1">IF(ISNUMBER('Descriptive Stats'!BF3789),'Descriptive Stats'!BF3789,#N/A)</f>
        <v>-0.2794493539703507</v>
      </c>
      <c r="BI3789" s="6">
        <f ca="1">IF(ISNUMBER('Descriptive Stats'!E3789),'Descriptive Stats'!E3789,#N/A)</f>
        <v>6</v>
      </c>
    </row>
    <row r="3790" spans="1:61" ht="14.4" x14ac:dyDescent="0.3">
      <c r="A3790" s="2">
        <f>ROW()</f>
        <v>3790</v>
      </c>
      <c r="C3790" s="8">
        <f t="shared" ca="1" si="545"/>
        <v>16</v>
      </c>
      <c r="D3790" s="8">
        <f t="shared" ca="1" si="546"/>
        <v>6</v>
      </c>
      <c r="E3790" s="50">
        <f t="shared" ca="1" si="548"/>
        <v>0</v>
      </c>
      <c r="F3790" s="2" t="str">
        <f t="shared" ca="1" si="547"/>
        <v/>
      </c>
      <c r="BD3790" s="49">
        <f t="shared" ca="1" si="550"/>
        <v>815.5</v>
      </c>
      <c r="BE3790" s="3">
        <f t="shared" ca="1" si="549"/>
        <v>8.1500000000000003E-2</v>
      </c>
      <c r="BF3790" s="3">
        <f t="shared" ca="1" si="551"/>
        <v>-1.3950525282585462</v>
      </c>
      <c r="BG3790" s="9">
        <f t="shared" ca="1" si="552"/>
        <v>0</v>
      </c>
      <c r="BH3790" s="6">
        <f ca="1">IF(ISNUMBER('Descriptive Stats'!BF3790),'Descriptive Stats'!BF3790,#N/A)</f>
        <v>-1.3950525282585462</v>
      </c>
      <c r="BI3790" s="6">
        <f ca="1">IF(ISNUMBER('Descriptive Stats'!E3790),'Descriptive Stats'!E3790,#N/A)</f>
        <v>0</v>
      </c>
    </row>
    <row r="3791" spans="1:61" ht="14.4" x14ac:dyDescent="0.3">
      <c r="A3791" s="2">
        <f>ROW()</f>
        <v>3791</v>
      </c>
      <c r="C3791" s="8">
        <f t="shared" ca="1" si="545"/>
        <v>18</v>
      </c>
      <c r="D3791" s="8">
        <f t="shared" ca="1" si="546"/>
        <v>0</v>
      </c>
      <c r="E3791" s="50">
        <f t="shared" ca="1" si="548"/>
        <v>2</v>
      </c>
      <c r="F3791" s="2" t="str">
        <f t="shared" ca="1" si="547"/>
        <v/>
      </c>
      <c r="BD3791" s="49">
        <f t="shared" ca="1" si="550"/>
        <v>2595</v>
      </c>
      <c r="BE3791" s="3">
        <f t="shared" ca="1" si="549"/>
        <v>0.25945000000000001</v>
      </c>
      <c r="BF3791" s="3">
        <f t="shared" ca="1" si="551"/>
        <v>-0.6450419512753276</v>
      </c>
      <c r="BG3791" s="9">
        <f t="shared" ca="1" si="552"/>
        <v>2</v>
      </c>
      <c r="BH3791" s="6">
        <f ca="1">IF(ISNUMBER('Descriptive Stats'!BF3791),'Descriptive Stats'!BF3791,#N/A)</f>
        <v>-0.6450419512753276</v>
      </c>
      <c r="BI3791" s="6">
        <f ca="1">IF(ISNUMBER('Descriptive Stats'!E3791),'Descriptive Stats'!E3791,#N/A)</f>
        <v>2</v>
      </c>
    </row>
    <row r="3792" spans="1:61" ht="14.4" x14ac:dyDescent="0.3">
      <c r="A3792" s="2">
        <f>ROW()</f>
        <v>3792</v>
      </c>
      <c r="C3792" s="8">
        <f t="shared" ca="1" si="545"/>
        <v>3</v>
      </c>
      <c r="D3792" s="8">
        <f t="shared" ca="1" si="546"/>
        <v>2</v>
      </c>
      <c r="E3792" s="50">
        <f t="shared" ca="1" si="548"/>
        <v>6</v>
      </c>
      <c r="F3792" s="2" t="str">
        <f t="shared" ca="1" si="547"/>
        <v/>
      </c>
      <c r="BD3792" s="49">
        <f t="shared" ca="1" si="550"/>
        <v>3900</v>
      </c>
      <c r="BE3792" s="3">
        <f t="shared" ca="1" si="549"/>
        <v>0.38995000000000002</v>
      </c>
      <c r="BF3792" s="3">
        <f t="shared" ca="1" si="551"/>
        <v>-0.2794493539703507</v>
      </c>
      <c r="BG3792" s="9">
        <f t="shared" ca="1" si="552"/>
        <v>6</v>
      </c>
      <c r="BH3792" s="6">
        <f ca="1">IF(ISNUMBER('Descriptive Stats'!BF3792),'Descriptive Stats'!BF3792,#N/A)</f>
        <v>-0.2794493539703507</v>
      </c>
      <c r="BI3792" s="6">
        <f ca="1">IF(ISNUMBER('Descriptive Stats'!E3792),'Descriptive Stats'!E3792,#N/A)</f>
        <v>6</v>
      </c>
    </row>
    <row r="3793" spans="1:61" ht="14.4" x14ac:dyDescent="0.3">
      <c r="A3793" s="2">
        <f>ROW()</f>
        <v>3793</v>
      </c>
      <c r="C3793" s="8">
        <f t="shared" ref="C3793:C3856" ca="1" si="553">RANDBETWEEN(2,COUNT(B:B))</f>
        <v>2</v>
      </c>
      <c r="D3793" s="8">
        <f t="shared" ref="D3793:D3856" ca="1" si="554">VLOOKUP(C3793,A:B,2,TRUE)</f>
        <v>6</v>
      </c>
      <c r="E3793" s="50">
        <f t="shared" ca="1" si="548"/>
        <v>0</v>
      </c>
      <c r="F3793" s="2" t="str">
        <f t="shared" ref="F3793:F3856" ca="1" si="555">IF(ISNUMBER(E3793),IF(OR(E3793&lt;$K$16,E3793&gt;$K$14),"X",""),"")</f>
        <v/>
      </c>
      <c r="BD3793" s="49">
        <f t="shared" ca="1" si="550"/>
        <v>815.5</v>
      </c>
      <c r="BE3793" s="3">
        <f t="shared" ca="1" si="549"/>
        <v>8.1500000000000003E-2</v>
      </c>
      <c r="BF3793" s="3">
        <f t="shared" ca="1" si="551"/>
        <v>-1.3950525282585462</v>
      </c>
      <c r="BG3793" s="9">
        <f t="shared" ca="1" si="552"/>
        <v>0</v>
      </c>
      <c r="BH3793" s="6">
        <f ca="1">IF(ISNUMBER('Descriptive Stats'!BF3793),'Descriptive Stats'!BF3793,#N/A)</f>
        <v>-1.3950525282585462</v>
      </c>
      <c r="BI3793" s="6">
        <f ca="1">IF(ISNUMBER('Descriptive Stats'!E3793),'Descriptive Stats'!E3793,#N/A)</f>
        <v>0</v>
      </c>
    </row>
    <row r="3794" spans="1:61" ht="14.4" x14ac:dyDescent="0.3">
      <c r="A3794" s="2">
        <f>ROW()</f>
        <v>3794</v>
      </c>
      <c r="C3794" s="8">
        <f t="shared" ca="1" si="553"/>
        <v>4</v>
      </c>
      <c r="D3794" s="8">
        <f t="shared" ca="1" si="554"/>
        <v>0</v>
      </c>
      <c r="E3794" s="50">
        <f t="shared" ca="1" si="548"/>
        <v>0</v>
      </c>
      <c r="F3794" s="2" t="str">
        <f t="shared" ca="1" si="555"/>
        <v/>
      </c>
      <c r="BD3794" s="49">
        <f t="shared" ca="1" si="550"/>
        <v>815.5</v>
      </c>
      <c r="BE3794" s="3">
        <f t="shared" ca="1" si="549"/>
        <v>8.1500000000000003E-2</v>
      </c>
      <c r="BF3794" s="3">
        <f t="shared" ca="1" si="551"/>
        <v>-1.3950525282585462</v>
      </c>
      <c r="BG3794" s="9">
        <f t="shared" ca="1" si="552"/>
        <v>0</v>
      </c>
      <c r="BH3794" s="6">
        <f ca="1">IF(ISNUMBER('Descriptive Stats'!BF3794),'Descriptive Stats'!BF3794,#N/A)</f>
        <v>-1.3950525282585462</v>
      </c>
      <c r="BI3794" s="6">
        <f ca="1">IF(ISNUMBER('Descriptive Stats'!E3794),'Descriptive Stats'!E3794,#N/A)</f>
        <v>0</v>
      </c>
    </row>
    <row r="3795" spans="1:61" ht="14.4" x14ac:dyDescent="0.3">
      <c r="A3795" s="2">
        <f>ROW()</f>
        <v>3795</v>
      </c>
      <c r="C3795" s="8">
        <f t="shared" ca="1" si="553"/>
        <v>22</v>
      </c>
      <c r="D3795" s="8">
        <f t="shared" ca="1" si="554"/>
        <v>0</v>
      </c>
      <c r="E3795" s="50">
        <f t="shared" ca="1" si="548"/>
        <v>0</v>
      </c>
      <c r="F3795" s="2" t="str">
        <f t="shared" ca="1" si="555"/>
        <v/>
      </c>
      <c r="BD3795" s="49">
        <f t="shared" ca="1" si="550"/>
        <v>815.5</v>
      </c>
      <c r="BE3795" s="3">
        <f t="shared" ca="1" si="549"/>
        <v>8.1500000000000003E-2</v>
      </c>
      <c r="BF3795" s="3">
        <f t="shared" ca="1" si="551"/>
        <v>-1.3950525282585462</v>
      </c>
      <c r="BG3795" s="9">
        <f t="shared" ca="1" si="552"/>
        <v>0</v>
      </c>
      <c r="BH3795" s="6">
        <f ca="1">IF(ISNUMBER('Descriptive Stats'!BF3795),'Descriptive Stats'!BF3795,#N/A)</f>
        <v>-1.3950525282585462</v>
      </c>
      <c r="BI3795" s="6">
        <f ca="1">IF(ISNUMBER('Descriptive Stats'!E3795),'Descriptive Stats'!E3795,#N/A)</f>
        <v>0</v>
      </c>
    </row>
    <row r="3796" spans="1:61" ht="14.4" x14ac:dyDescent="0.3">
      <c r="A3796" s="2">
        <f>ROW()</f>
        <v>3796</v>
      </c>
      <c r="C3796" s="8">
        <f t="shared" ca="1" si="553"/>
        <v>20</v>
      </c>
      <c r="D3796" s="8">
        <f t="shared" ca="1" si="554"/>
        <v>0</v>
      </c>
      <c r="E3796" s="50">
        <f t="shared" ca="1" si="548"/>
        <v>1</v>
      </c>
      <c r="F3796" s="2" t="str">
        <f t="shared" ca="1" si="555"/>
        <v/>
      </c>
      <c r="BD3796" s="49">
        <f t="shared" ca="1" si="550"/>
        <v>1871</v>
      </c>
      <c r="BE3796" s="3">
        <f t="shared" ca="1" si="549"/>
        <v>0.18704999999999999</v>
      </c>
      <c r="BF3796" s="3">
        <f t="shared" ca="1" si="551"/>
        <v>-0.88881967520906158</v>
      </c>
      <c r="BG3796" s="9">
        <f t="shared" ca="1" si="552"/>
        <v>1</v>
      </c>
      <c r="BH3796" s="6">
        <f ca="1">IF(ISNUMBER('Descriptive Stats'!BF3796),'Descriptive Stats'!BF3796,#N/A)</f>
        <v>-0.88881967520906158</v>
      </c>
      <c r="BI3796" s="6">
        <f ca="1">IF(ISNUMBER('Descriptive Stats'!E3796),'Descriptive Stats'!E3796,#N/A)</f>
        <v>1</v>
      </c>
    </row>
    <row r="3797" spans="1:61" ht="14.4" x14ac:dyDescent="0.3">
      <c r="A3797" s="2">
        <f>ROW()</f>
        <v>3797</v>
      </c>
      <c r="C3797" s="8">
        <f t="shared" ca="1" si="553"/>
        <v>12</v>
      </c>
      <c r="D3797" s="8">
        <f t="shared" ca="1" si="554"/>
        <v>1</v>
      </c>
      <c r="E3797" s="50">
        <f t="shared" ca="1" si="548"/>
        <v>1</v>
      </c>
      <c r="F3797" s="2" t="str">
        <f t="shared" ca="1" si="555"/>
        <v/>
      </c>
      <c r="BD3797" s="49">
        <f t="shared" ca="1" si="550"/>
        <v>1871</v>
      </c>
      <c r="BE3797" s="3">
        <f t="shared" ca="1" si="549"/>
        <v>0.18704999999999999</v>
      </c>
      <c r="BF3797" s="3">
        <f t="shared" ca="1" si="551"/>
        <v>-0.88881967520906158</v>
      </c>
      <c r="BG3797" s="9">
        <f t="shared" ca="1" si="552"/>
        <v>1</v>
      </c>
      <c r="BH3797" s="6">
        <f ca="1">IF(ISNUMBER('Descriptive Stats'!BF3797),'Descriptive Stats'!BF3797,#N/A)</f>
        <v>-0.88881967520906158</v>
      </c>
      <c r="BI3797" s="6">
        <f ca="1">IF(ISNUMBER('Descriptive Stats'!E3797),'Descriptive Stats'!E3797,#N/A)</f>
        <v>1</v>
      </c>
    </row>
    <row r="3798" spans="1:61" ht="14.4" x14ac:dyDescent="0.3">
      <c r="A3798" s="2">
        <f>ROW()</f>
        <v>3798</v>
      </c>
      <c r="C3798" s="8">
        <f t="shared" ca="1" si="553"/>
        <v>8</v>
      </c>
      <c r="D3798" s="8">
        <f t="shared" ca="1" si="554"/>
        <v>1</v>
      </c>
      <c r="E3798" s="50">
        <f t="shared" ca="1" si="548"/>
        <v>2</v>
      </c>
      <c r="F3798" s="2" t="str">
        <f t="shared" ca="1" si="555"/>
        <v/>
      </c>
      <c r="BD3798" s="49">
        <f t="shared" ca="1" si="550"/>
        <v>2595</v>
      </c>
      <c r="BE3798" s="3">
        <f t="shared" ca="1" si="549"/>
        <v>0.25945000000000001</v>
      </c>
      <c r="BF3798" s="3">
        <f t="shared" ca="1" si="551"/>
        <v>-0.6450419512753276</v>
      </c>
      <c r="BG3798" s="9">
        <f t="shared" ca="1" si="552"/>
        <v>2</v>
      </c>
      <c r="BH3798" s="6">
        <f ca="1">IF(ISNUMBER('Descriptive Stats'!BF3798),'Descriptive Stats'!BF3798,#N/A)</f>
        <v>-0.6450419512753276</v>
      </c>
      <c r="BI3798" s="6">
        <f ca="1">IF(ISNUMBER('Descriptive Stats'!E3798),'Descriptive Stats'!E3798,#N/A)</f>
        <v>2</v>
      </c>
    </row>
    <row r="3799" spans="1:61" ht="14.4" x14ac:dyDescent="0.3">
      <c r="A3799" s="2">
        <f>ROW()</f>
        <v>3799</v>
      </c>
      <c r="C3799" s="8">
        <f t="shared" ca="1" si="553"/>
        <v>3</v>
      </c>
      <c r="D3799" s="8">
        <f t="shared" ca="1" si="554"/>
        <v>2</v>
      </c>
      <c r="E3799" s="50">
        <f t="shared" ca="1" si="548"/>
        <v>2</v>
      </c>
      <c r="F3799" s="2" t="str">
        <f t="shared" ca="1" si="555"/>
        <v/>
      </c>
      <c r="BD3799" s="49">
        <f t="shared" ca="1" si="550"/>
        <v>2595</v>
      </c>
      <c r="BE3799" s="3">
        <f t="shared" ca="1" si="549"/>
        <v>0.25945000000000001</v>
      </c>
      <c r="BF3799" s="3">
        <f t="shared" ca="1" si="551"/>
        <v>-0.6450419512753276</v>
      </c>
      <c r="BG3799" s="9">
        <f t="shared" ca="1" si="552"/>
        <v>2</v>
      </c>
      <c r="BH3799" s="6">
        <f ca="1">IF(ISNUMBER('Descriptive Stats'!BF3799),'Descriptive Stats'!BF3799,#N/A)</f>
        <v>-0.6450419512753276</v>
      </c>
      <c r="BI3799" s="6">
        <f ca="1">IF(ISNUMBER('Descriptive Stats'!E3799),'Descriptive Stats'!E3799,#N/A)</f>
        <v>2</v>
      </c>
    </row>
    <row r="3800" spans="1:61" ht="14.4" x14ac:dyDescent="0.3">
      <c r="A3800" s="2">
        <f>ROW()</f>
        <v>3800</v>
      </c>
      <c r="C3800" s="8">
        <f t="shared" ca="1" si="553"/>
        <v>17</v>
      </c>
      <c r="D3800" s="8">
        <f t="shared" ca="1" si="554"/>
        <v>2</v>
      </c>
      <c r="E3800" s="50">
        <f t="shared" ca="1" si="548"/>
        <v>0</v>
      </c>
      <c r="F3800" s="2" t="str">
        <f t="shared" ca="1" si="555"/>
        <v/>
      </c>
      <c r="BD3800" s="49">
        <f t="shared" ca="1" si="550"/>
        <v>815.5</v>
      </c>
      <c r="BE3800" s="3">
        <f t="shared" ca="1" si="549"/>
        <v>8.1500000000000003E-2</v>
      </c>
      <c r="BF3800" s="3">
        <f t="shared" ca="1" si="551"/>
        <v>-1.3950525282585462</v>
      </c>
      <c r="BG3800" s="9">
        <f t="shared" ca="1" si="552"/>
        <v>0</v>
      </c>
      <c r="BH3800" s="6">
        <f ca="1">IF(ISNUMBER('Descriptive Stats'!BF3800),'Descriptive Stats'!BF3800,#N/A)</f>
        <v>-1.3950525282585462</v>
      </c>
      <c r="BI3800" s="6">
        <f ca="1">IF(ISNUMBER('Descriptive Stats'!E3800),'Descriptive Stats'!E3800,#N/A)</f>
        <v>0</v>
      </c>
    </row>
    <row r="3801" spans="1:61" ht="14.4" x14ac:dyDescent="0.3">
      <c r="A3801" s="2">
        <f>ROW()</f>
        <v>3801</v>
      </c>
      <c r="C3801" s="8">
        <f t="shared" ca="1" si="553"/>
        <v>18</v>
      </c>
      <c r="D3801" s="8">
        <f t="shared" ca="1" si="554"/>
        <v>0</v>
      </c>
      <c r="E3801" s="50">
        <f t="shared" ca="1" si="548"/>
        <v>19</v>
      </c>
      <c r="F3801" s="2" t="str">
        <f t="shared" ca="1" si="555"/>
        <v>X</v>
      </c>
      <c r="BD3801" s="49">
        <f t="shared" ca="1" si="550"/>
        <v>5294</v>
      </c>
      <c r="BE3801" s="3">
        <f t="shared" ca="1" si="549"/>
        <v>0.52934999999999999</v>
      </c>
      <c r="BF3801" s="3">
        <f t="shared" ca="1" si="551"/>
        <v>7.3636031452008061E-2</v>
      </c>
      <c r="BG3801" s="9">
        <f t="shared" ca="1" si="552"/>
        <v>19</v>
      </c>
      <c r="BH3801" s="6">
        <f ca="1">IF(ISNUMBER('Descriptive Stats'!BF3801),'Descriptive Stats'!BF3801,#N/A)</f>
        <v>7.3636031452008061E-2</v>
      </c>
      <c r="BI3801" s="6">
        <f ca="1">IF(ISNUMBER('Descriptive Stats'!E3801),'Descriptive Stats'!E3801,#N/A)</f>
        <v>19</v>
      </c>
    </row>
    <row r="3802" spans="1:61" ht="14.4" x14ac:dyDescent="0.3">
      <c r="A3802" s="2">
        <f>ROW()</f>
        <v>3802</v>
      </c>
      <c r="C3802" s="8">
        <f t="shared" ca="1" si="553"/>
        <v>7</v>
      </c>
      <c r="D3802" s="8">
        <f t="shared" ca="1" si="554"/>
        <v>19</v>
      </c>
      <c r="E3802" s="50">
        <f t="shared" ca="1" si="548"/>
        <v>7</v>
      </c>
      <c r="F3802" s="2" t="str">
        <f t="shared" ca="1" si="555"/>
        <v/>
      </c>
      <c r="BD3802" s="49">
        <f t="shared" ca="1" si="550"/>
        <v>4473.5</v>
      </c>
      <c r="BE3802" s="3">
        <f t="shared" ca="1" si="549"/>
        <v>0.44729999999999998</v>
      </c>
      <c r="BF3802" s="3">
        <f t="shared" ca="1" si="551"/>
        <v>-0.13248586824472414</v>
      </c>
      <c r="BG3802" s="9">
        <f t="shared" ca="1" si="552"/>
        <v>7</v>
      </c>
      <c r="BH3802" s="6">
        <f ca="1">IF(ISNUMBER('Descriptive Stats'!BF3802),'Descriptive Stats'!BF3802,#N/A)</f>
        <v>-0.13248586824472414</v>
      </c>
      <c r="BI3802" s="6">
        <f ca="1">IF(ISNUMBER('Descriptive Stats'!E3802),'Descriptive Stats'!E3802,#N/A)</f>
        <v>7</v>
      </c>
    </row>
    <row r="3803" spans="1:61" ht="14.4" x14ac:dyDescent="0.3">
      <c r="A3803" s="2">
        <f>ROW()</f>
        <v>3803</v>
      </c>
      <c r="C3803" s="8">
        <f t="shared" ca="1" si="553"/>
        <v>19</v>
      </c>
      <c r="D3803" s="8">
        <f t="shared" ca="1" si="554"/>
        <v>7</v>
      </c>
      <c r="E3803" s="50">
        <f t="shared" ca="1" si="548"/>
        <v>0</v>
      </c>
      <c r="F3803" s="2" t="str">
        <f t="shared" ca="1" si="555"/>
        <v/>
      </c>
      <c r="BD3803" s="49">
        <f t="shared" ca="1" si="550"/>
        <v>815.5</v>
      </c>
      <c r="BE3803" s="3">
        <f t="shared" ca="1" si="549"/>
        <v>8.1500000000000003E-2</v>
      </c>
      <c r="BF3803" s="3">
        <f t="shared" ca="1" si="551"/>
        <v>-1.3950525282585462</v>
      </c>
      <c r="BG3803" s="9">
        <f t="shared" ca="1" si="552"/>
        <v>0</v>
      </c>
      <c r="BH3803" s="6">
        <f ca="1">IF(ISNUMBER('Descriptive Stats'!BF3803),'Descriptive Stats'!BF3803,#N/A)</f>
        <v>-1.3950525282585462</v>
      </c>
      <c r="BI3803" s="6">
        <f ca="1">IF(ISNUMBER('Descriptive Stats'!E3803),'Descriptive Stats'!E3803,#N/A)</f>
        <v>0</v>
      </c>
    </row>
    <row r="3804" spans="1:61" ht="14.4" x14ac:dyDescent="0.3">
      <c r="A3804" s="2">
        <f>ROW()</f>
        <v>3804</v>
      </c>
      <c r="C3804" s="8">
        <f t="shared" ca="1" si="553"/>
        <v>22</v>
      </c>
      <c r="D3804" s="8">
        <f t="shared" ca="1" si="554"/>
        <v>0</v>
      </c>
      <c r="E3804" s="50">
        <f t="shared" ca="1" si="548"/>
        <v>2</v>
      </c>
      <c r="F3804" s="2" t="str">
        <f t="shared" ca="1" si="555"/>
        <v/>
      </c>
      <c r="BD3804" s="49">
        <f t="shared" ca="1" si="550"/>
        <v>2595</v>
      </c>
      <c r="BE3804" s="3">
        <f t="shared" ca="1" si="549"/>
        <v>0.25945000000000001</v>
      </c>
      <c r="BF3804" s="3">
        <f t="shared" ca="1" si="551"/>
        <v>-0.6450419512753276</v>
      </c>
      <c r="BG3804" s="9">
        <f t="shared" ca="1" si="552"/>
        <v>2</v>
      </c>
      <c r="BH3804" s="6">
        <f ca="1">IF(ISNUMBER('Descriptive Stats'!BF3804),'Descriptive Stats'!BF3804,#N/A)</f>
        <v>-0.6450419512753276</v>
      </c>
      <c r="BI3804" s="6">
        <f ca="1">IF(ISNUMBER('Descriptive Stats'!E3804),'Descriptive Stats'!E3804,#N/A)</f>
        <v>2</v>
      </c>
    </row>
    <row r="3805" spans="1:61" ht="14.4" x14ac:dyDescent="0.3">
      <c r="A3805" s="2">
        <f>ROW()</f>
        <v>3805</v>
      </c>
      <c r="C3805" s="8">
        <f t="shared" ca="1" si="553"/>
        <v>21</v>
      </c>
      <c r="D3805" s="8">
        <f t="shared" ca="1" si="554"/>
        <v>2</v>
      </c>
      <c r="E3805" s="50">
        <f t="shared" ca="1" si="548"/>
        <v>9</v>
      </c>
      <c r="F3805" s="2" t="str">
        <f t="shared" ca="1" si="555"/>
        <v/>
      </c>
      <c r="BD3805" s="49">
        <f t="shared" ca="1" si="550"/>
        <v>4819</v>
      </c>
      <c r="BE3805" s="3">
        <f t="shared" ca="1" si="549"/>
        <v>0.48185</v>
      </c>
      <c r="BF3805" s="3">
        <f t="shared" ca="1" si="551"/>
        <v>-4.5511009098988427E-2</v>
      </c>
      <c r="BG3805" s="9">
        <f t="shared" ca="1" si="552"/>
        <v>9</v>
      </c>
      <c r="BH3805" s="6">
        <f ca="1">IF(ISNUMBER('Descriptive Stats'!BF3805),'Descriptive Stats'!BF3805,#N/A)</f>
        <v>-4.5511009098988427E-2</v>
      </c>
      <c r="BI3805" s="6">
        <f ca="1">IF(ISNUMBER('Descriptive Stats'!E3805),'Descriptive Stats'!E3805,#N/A)</f>
        <v>9</v>
      </c>
    </row>
    <row r="3806" spans="1:61" ht="14.4" x14ac:dyDescent="0.3">
      <c r="A3806" s="2">
        <f>ROW()</f>
        <v>3806</v>
      </c>
      <c r="C3806" s="8">
        <f t="shared" ca="1" si="553"/>
        <v>23</v>
      </c>
      <c r="D3806" s="8">
        <f t="shared" ca="1" si="554"/>
        <v>9</v>
      </c>
      <c r="E3806" s="50">
        <f t="shared" ca="1" si="548"/>
        <v>0</v>
      </c>
      <c r="F3806" s="2" t="str">
        <f t="shared" ca="1" si="555"/>
        <v/>
      </c>
      <c r="BD3806" s="49">
        <f t="shared" ca="1" si="550"/>
        <v>815.5</v>
      </c>
      <c r="BE3806" s="3">
        <f t="shared" ca="1" si="549"/>
        <v>8.1500000000000003E-2</v>
      </c>
      <c r="BF3806" s="3">
        <f t="shared" ca="1" si="551"/>
        <v>-1.3950525282585462</v>
      </c>
      <c r="BG3806" s="9">
        <f t="shared" ca="1" si="552"/>
        <v>0</v>
      </c>
      <c r="BH3806" s="6">
        <f ca="1">IF(ISNUMBER('Descriptive Stats'!BF3806),'Descriptive Stats'!BF3806,#N/A)</f>
        <v>-1.3950525282585462</v>
      </c>
      <c r="BI3806" s="6">
        <f ca="1">IF(ISNUMBER('Descriptive Stats'!E3806),'Descriptive Stats'!E3806,#N/A)</f>
        <v>0</v>
      </c>
    </row>
    <row r="3807" spans="1:61" ht="14.4" x14ac:dyDescent="0.3">
      <c r="A3807" s="2">
        <f>ROW()</f>
        <v>3807</v>
      </c>
      <c r="C3807" s="8">
        <f t="shared" ca="1" si="553"/>
        <v>20</v>
      </c>
      <c r="D3807" s="8">
        <f t="shared" ca="1" si="554"/>
        <v>0</v>
      </c>
      <c r="E3807" s="50">
        <f t="shared" ca="1" si="548"/>
        <v>6</v>
      </c>
      <c r="F3807" s="2" t="str">
        <f t="shared" ca="1" si="555"/>
        <v/>
      </c>
      <c r="BD3807" s="49">
        <f t="shared" ca="1" si="550"/>
        <v>3900</v>
      </c>
      <c r="BE3807" s="3">
        <f t="shared" ca="1" si="549"/>
        <v>0.38995000000000002</v>
      </c>
      <c r="BF3807" s="3">
        <f t="shared" ca="1" si="551"/>
        <v>-0.2794493539703507</v>
      </c>
      <c r="BG3807" s="9">
        <f t="shared" ca="1" si="552"/>
        <v>6</v>
      </c>
      <c r="BH3807" s="6">
        <f ca="1">IF(ISNUMBER('Descriptive Stats'!BF3807),'Descriptive Stats'!BF3807,#N/A)</f>
        <v>-0.2794493539703507</v>
      </c>
      <c r="BI3807" s="6">
        <f ca="1">IF(ISNUMBER('Descriptive Stats'!E3807),'Descriptive Stats'!E3807,#N/A)</f>
        <v>6</v>
      </c>
    </row>
    <row r="3808" spans="1:61" ht="14.4" x14ac:dyDescent="0.3">
      <c r="A3808" s="2">
        <f>ROW()</f>
        <v>3808</v>
      </c>
      <c r="C3808" s="8">
        <f t="shared" ca="1" si="553"/>
        <v>16</v>
      </c>
      <c r="D3808" s="8">
        <f t="shared" ca="1" si="554"/>
        <v>6</v>
      </c>
      <c r="E3808" s="50">
        <f t="shared" ca="1" si="548"/>
        <v>0</v>
      </c>
      <c r="F3808" s="2" t="str">
        <f t="shared" ca="1" si="555"/>
        <v/>
      </c>
      <c r="BD3808" s="49">
        <f t="shared" ca="1" si="550"/>
        <v>815.5</v>
      </c>
      <c r="BE3808" s="3">
        <f t="shared" ca="1" si="549"/>
        <v>8.1500000000000003E-2</v>
      </c>
      <c r="BF3808" s="3">
        <f t="shared" ca="1" si="551"/>
        <v>-1.3950525282585462</v>
      </c>
      <c r="BG3808" s="9">
        <f t="shared" ca="1" si="552"/>
        <v>0</v>
      </c>
      <c r="BH3808" s="6">
        <f ca="1">IF(ISNUMBER('Descriptive Stats'!BF3808),'Descriptive Stats'!BF3808,#N/A)</f>
        <v>-1.3950525282585462</v>
      </c>
      <c r="BI3808" s="6">
        <f ca="1">IF(ISNUMBER('Descriptive Stats'!E3808),'Descriptive Stats'!E3808,#N/A)</f>
        <v>0</v>
      </c>
    </row>
    <row r="3809" spans="1:61" ht="14.4" x14ac:dyDescent="0.3">
      <c r="A3809" s="2">
        <f>ROW()</f>
        <v>3809</v>
      </c>
      <c r="C3809" s="8">
        <f t="shared" ca="1" si="553"/>
        <v>11</v>
      </c>
      <c r="D3809" s="8">
        <f t="shared" ca="1" si="554"/>
        <v>0</v>
      </c>
      <c r="E3809" s="50">
        <f t="shared" ca="1" si="548"/>
        <v>0</v>
      </c>
      <c r="F3809" s="2" t="str">
        <f t="shared" ca="1" si="555"/>
        <v/>
      </c>
      <c r="BD3809" s="49">
        <f t="shared" ca="1" si="550"/>
        <v>815.5</v>
      </c>
      <c r="BE3809" s="3">
        <f t="shared" ca="1" si="549"/>
        <v>8.1500000000000003E-2</v>
      </c>
      <c r="BF3809" s="3">
        <f t="shared" ca="1" si="551"/>
        <v>-1.3950525282585462</v>
      </c>
      <c r="BG3809" s="9">
        <f t="shared" ca="1" si="552"/>
        <v>0</v>
      </c>
      <c r="BH3809" s="6">
        <f ca="1">IF(ISNUMBER('Descriptive Stats'!BF3809),'Descriptive Stats'!BF3809,#N/A)</f>
        <v>-1.3950525282585462</v>
      </c>
      <c r="BI3809" s="6">
        <f ca="1">IF(ISNUMBER('Descriptive Stats'!E3809),'Descriptive Stats'!E3809,#N/A)</f>
        <v>0</v>
      </c>
    </row>
    <row r="3810" spans="1:61" ht="14.4" x14ac:dyDescent="0.3">
      <c r="A3810" s="2">
        <f>ROW()</f>
        <v>3810</v>
      </c>
      <c r="C3810" s="8">
        <f t="shared" ca="1" si="553"/>
        <v>20</v>
      </c>
      <c r="D3810" s="8">
        <f t="shared" ca="1" si="554"/>
        <v>0</v>
      </c>
      <c r="E3810" s="50">
        <f t="shared" ca="1" si="548"/>
        <v>2</v>
      </c>
      <c r="F3810" s="2" t="str">
        <f t="shared" ca="1" si="555"/>
        <v/>
      </c>
      <c r="BD3810" s="49">
        <f t="shared" ca="1" si="550"/>
        <v>2595</v>
      </c>
      <c r="BE3810" s="3">
        <f t="shared" ca="1" si="549"/>
        <v>0.25945000000000001</v>
      </c>
      <c r="BF3810" s="3">
        <f t="shared" ca="1" si="551"/>
        <v>-0.6450419512753276</v>
      </c>
      <c r="BG3810" s="9">
        <f t="shared" ca="1" si="552"/>
        <v>2</v>
      </c>
      <c r="BH3810" s="6">
        <f ca="1">IF(ISNUMBER('Descriptive Stats'!BF3810),'Descriptive Stats'!BF3810,#N/A)</f>
        <v>-0.6450419512753276</v>
      </c>
      <c r="BI3810" s="6">
        <f ca="1">IF(ISNUMBER('Descriptive Stats'!E3810),'Descriptive Stats'!E3810,#N/A)</f>
        <v>2</v>
      </c>
    </row>
    <row r="3811" spans="1:61" ht="14.4" x14ac:dyDescent="0.3">
      <c r="A3811" s="2">
        <f>ROW()</f>
        <v>3811</v>
      </c>
      <c r="C3811" s="8">
        <f t="shared" ca="1" si="553"/>
        <v>21</v>
      </c>
      <c r="D3811" s="8">
        <f t="shared" ca="1" si="554"/>
        <v>2</v>
      </c>
      <c r="E3811" s="50">
        <f t="shared" ca="1" si="548"/>
        <v>2</v>
      </c>
      <c r="F3811" s="2" t="str">
        <f t="shared" ca="1" si="555"/>
        <v/>
      </c>
      <c r="BD3811" s="49">
        <f t="shared" ca="1" si="550"/>
        <v>2595</v>
      </c>
      <c r="BE3811" s="3">
        <f t="shared" ca="1" si="549"/>
        <v>0.25945000000000001</v>
      </c>
      <c r="BF3811" s="3">
        <f t="shared" ca="1" si="551"/>
        <v>-0.6450419512753276</v>
      </c>
      <c r="BG3811" s="9">
        <f t="shared" ca="1" si="552"/>
        <v>2</v>
      </c>
      <c r="BH3811" s="6">
        <f ca="1">IF(ISNUMBER('Descriptive Stats'!BF3811),'Descriptive Stats'!BF3811,#N/A)</f>
        <v>-0.6450419512753276</v>
      </c>
      <c r="BI3811" s="6">
        <f ca="1">IF(ISNUMBER('Descriptive Stats'!E3811),'Descriptive Stats'!E3811,#N/A)</f>
        <v>2</v>
      </c>
    </row>
    <row r="3812" spans="1:61" ht="14.4" x14ac:dyDescent="0.3">
      <c r="A3812" s="2">
        <f>ROW()</f>
        <v>3812</v>
      </c>
      <c r="C3812" s="8">
        <f t="shared" ca="1" si="553"/>
        <v>3</v>
      </c>
      <c r="D3812" s="8">
        <f t="shared" ca="1" si="554"/>
        <v>2</v>
      </c>
      <c r="E3812" s="50">
        <f t="shared" ca="1" si="548"/>
        <v>0</v>
      </c>
      <c r="F3812" s="2" t="str">
        <f t="shared" ca="1" si="555"/>
        <v/>
      </c>
      <c r="BD3812" s="49">
        <f t="shared" ca="1" si="550"/>
        <v>815.5</v>
      </c>
      <c r="BE3812" s="3">
        <f t="shared" ca="1" si="549"/>
        <v>8.1500000000000003E-2</v>
      </c>
      <c r="BF3812" s="3">
        <f t="shared" ca="1" si="551"/>
        <v>-1.3950525282585462</v>
      </c>
      <c r="BG3812" s="9">
        <f t="shared" ca="1" si="552"/>
        <v>0</v>
      </c>
      <c r="BH3812" s="6">
        <f ca="1">IF(ISNUMBER('Descriptive Stats'!BF3812),'Descriptive Stats'!BF3812,#N/A)</f>
        <v>-1.3950525282585462</v>
      </c>
      <c r="BI3812" s="6">
        <f ca="1">IF(ISNUMBER('Descriptive Stats'!E3812),'Descriptive Stats'!E3812,#N/A)</f>
        <v>0</v>
      </c>
    </row>
    <row r="3813" spans="1:61" ht="14.4" x14ac:dyDescent="0.3">
      <c r="A3813" s="2">
        <f>ROW()</f>
        <v>3813</v>
      </c>
      <c r="C3813" s="8">
        <f t="shared" ca="1" si="553"/>
        <v>4</v>
      </c>
      <c r="D3813" s="8">
        <f t="shared" ca="1" si="554"/>
        <v>0</v>
      </c>
      <c r="E3813" s="50">
        <f t="shared" ca="1" si="548"/>
        <v>6</v>
      </c>
      <c r="F3813" s="2" t="str">
        <f t="shared" ca="1" si="555"/>
        <v/>
      </c>
      <c r="BD3813" s="49">
        <f t="shared" ca="1" si="550"/>
        <v>3900</v>
      </c>
      <c r="BE3813" s="3">
        <f t="shared" ca="1" si="549"/>
        <v>0.38995000000000002</v>
      </c>
      <c r="BF3813" s="3">
        <f t="shared" ca="1" si="551"/>
        <v>-0.2794493539703507</v>
      </c>
      <c r="BG3813" s="9">
        <f t="shared" ca="1" si="552"/>
        <v>6</v>
      </c>
      <c r="BH3813" s="6">
        <f ca="1">IF(ISNUMBER('Descriptive Stats'!BF3813),'Descriptive Stats'!BF3813,#N/A)</f>
        <v>-0.2794493539703507</v>
      </c>
      <c r="BI3813" s="6">
        <f ca="1">IF(ISNUMBER('Descriptive Stats'!E3813),'Descriptive Stats'!E3813,#N/A)</f>
        <v>6</v>
      </c>
    </row>
    <row r="3814" spans="1:61" ht="14.4" x14ac:dyDescent="0.3">
      <c r="A3814" s="2">
        <f>ROW()</f>
        <v>3814</v>
      </c>
      <c r="C3814" s="8">
        <f t="shared" ca="1" si="553"/>
        <v>16</v>
      </c>
      <c r="D3814" s="8">
        <f t="shared" ca="1" si="554"/>
        <v>6</v>
      </c>
      <c r="E3814" s="50">
        <f t="shared" ca="1" si="548"/>
        <v>7</v>
      </c>
      <c r="F3814" s="2" t="str">
        <f t="shared" ca="1" si="555"/>
        <v/>
      </c>
      <c r="BD3814" s="49">
        <f t="shared" ca="1" si="550"/>
        <v>4473.5</v>
      </c>
      <c r="BE3814" s="3">
        <f t="shared" ca="1" si="549"/>
        <v>0.44729999999999998</v>
      </c>
      <c r="BF3814" s="3">
        <f t="shared" ca="1" si="551"/>
        <v>-0.13248586824472414</v>
      </c>
      <c r="BG3814" s="9">
        <f t="shared" ca="1" si="552"/>
        <v>7</v>
      </c>
      <c r="BH3814" s="6">
        <f ca="1">IF(ISNUMBER('Descriptive Stats'!BF3814),'Descriptive Stats'!BF3814,#N/A)</f>
        <v>-0.13248586824472414</v>
      </c>
      <c r="BI3814" s="6">
        <f ca="1">IF(ISNUMBER('Descriptive Stats'!E3814),'Descriptive Stats'!E3814,#N/A)</f>
        <v>7</v>
      </c>
    </row>
    <row r="3815" spans="1:61" ht="14.4" x14ac:dyDescent="0.3">
      <c r="A3815" s="2">
        <f>ROW()</f>
        <v>3815</v>
      </c>
      <c r="C3815" s="8">
        <f t="shared" ca="1" si="553"/>
        <v>19</v>
      </c>
      <c r="D3815" s="8">
        <f t="shared" ca="1" si="554"/>
        <v>7</v>
      </c>
      <c r="E3815" s="50">
        <f t="shared" ca="1" si="548"/>
        <v>0</v>
      </c>
      <c r="F3815" s="2" t="str">
        <f t="shared" ca="1" si="555"/>
        <v/>
      </c>
      <c r="BD3815" s="49">
        <f t="shared" ca="1" si="550"/>
        <v>815.5</v>
      </c>
      <c r="BE3815" s="3">
        <f t="shared" ca="1" si="549"/>
        <v>8.1500000000000003E-2</v>
      </c>
      <c r="BF3815" s="3">
        <f t="shared" ca="1" si="551"/>
        <v>-1.3950525282585462</v>
      </c>
      <c r="BG3815" s="9">
        <f t="shared" ca="1" si="552"/>
        <v>0</v>
      </c>
      <c r="BH3815" s="6">
        <f ca="1">IF(ISNUMBER('Descriptive Stats'!BF3815),'Descriptive Stats'!BF3815,#N/A)</f>
        <v>-1.3950525282585462</v>
      </c>
      <c r="BI3815" s="6">
        <f ca="1">IF(ISNUMBER('Descriptive Stats'!E3815),'Descriptive Stats'!E3815,#N/A)</f>
        <v>0</v>
      </c>
    </row>
    <row r="3816" spans="1:61" ht="14.4" x14ac:dyDescent="0.3">
      <c r="A3816" s="2">
        <f>ROW()</f>
        <v>3816</v>
      </c>
      <c r="C3816" s="8">
        <f t="shared" ca="1" si="553"/>
        <v>4</v>
      </c>
      <c r="D3816" s="8">
        <f t="shared" ca="1" si="554"/>
        <v>0</v>
      </c>
      <c r="E3816" s="50">
        <f t="shared" ca="1" si="548"/>
        <v>2</v>
      </c>
      <c r="F3816" s="2" t="str">
        <f t="shared" ca="1" si="555"/>
        <v/>
      </c>
      <c r="BD3816" s="49">
        <f t="shared" ca="1" si="550"/>
        <v>2595</v>
      </c>
      <c r="BE3816" s="3">
        <f t="shared" ca="1" si="549"/>
        <v>0.25945000000000001</v>
      </c>
      <c r="BF3816" s="3">
        <f t="shared" ca="1" si="551"/>
        <v>-0.6450419512753276</v>
      </c>
      <c r="BG3816" s="9">
        <f t="shared" ca="1" si="552"/>
        <v>2</v>
      </c>
      <c r="BH3816" s="6">
        <f ca="1">IF(ISNUMBER('Descriptive Stats'!BF3816),'Descriptive Stats'!BF3816,#N/A)</f>
        <v>-0.6450419512753276</v>
      </c>
      <c r="BI3816" s="6">
        <f ca="1">IF(ISNUMBER('Descriptive Stats'!E3816),'Descriptive Stats'!E3816,#N/A)</f>
        <v>2</v>
      </c>
    </row>
    <row r="3817" spans="1:61" ht="14.4" x14ac:dyDescent="0.3">
      <c r="A3817" s="2">
        <f>ROW()</f>
        <v>3817</v>
      </c>
      <c r="C3817" s="8">
        <f t="shared" ca="1" si="553"/>
        <v>3</v>
      </c>
      <c r="D3817" s="8">
        <f t="shared" ca="1" si="554"/>
        <v>2</v>
      </c>
      <c r="E3817" s="50">
        <f t="shared" ca="1" si="548"/>
        <v>2</v>
      </c>
      <c r="F3817" s="2" t="str">
        <f t="shared" ca="1" si="555"/>
        <v/>
      </c>
      <c r="BD3817" s="49">
        <f t="shared" ca="1" si="550"/>
        <v>2595</v>
      </c>
      <c r="BE3817" s="3">
        <f t="shared" ca="1" si="549"/>
        <v>0.25945000000000001</v>
      </c>
      <c r="BF3817" s="3">
        <f t="shared" ca="1" si="551"/>
        <v>-0.6450419512753276</v>
      </c>
      <c r="BG3817" s="9">
        <f t="shared" ca="1" si="552"/>
        <v>2</v>
      </c>
      <c r="BH3817" s="6">
        <f ca="1">IF(ISNUMBER('Descriptive Stats'!BF3817),'Descriptive Stats'!BF3817,#N/A)</f>
        <v>-0.6450419512753276</v>
      </c>
      <c r="BI3817" s="6">
        <f ca="1">IF(ISNUMBER('Descriptive Stats'!E3817),'Descriptive Stats'!E3817,#N/A)</f>
        <v>2</v>
      </c>
    </row>
    <row r="3818" spans="1:61" ht="14.4" x14ac:dyDescent="0.3">
      <c r="A3818" s="2">
        <f>ROW()</f>
        <v>3818</v>
      </c>
      <c r="C3818" s="8">
        <f t="shared" ca="1" si="553"/>
        <v>9</v>
      </c>
      <c r="D3818" s="8">
        <f t="shared" ca="1" si="554"/>
        <v>2</v>
      </c>
      <c r="E3818" s="50">
        <f t="shared" ca="1" si="548"/>
        <v>3</v>
      </c>
      <c r="F3818" s="2" t="str">
        <f t="shared" ca="1" si="555"/>
        <v/>
      </c>
      <c r="BD3818" s="49">
        <f t="shared" ca="1" si="550"/>
        <v>3200</v>
      </c>
      <c r="BE3818" s="3">
        <f t="shared" ca="1" si="549"/>
        <v>0.31995000000000001</v>
      </c>
      <c r="BF3818" s="3">
        <f t="shared" ca="1" si="551"/>
        <v>-0.46783862043457014</v>
      </c>
      <c r="BG3818" s="9">
        <f t="shared" ca="1" si="552"/>
        <v>3</v>
      </c>
      <c r="BH3818" s="6">
        <f ca="1">IF(ISNUMBER('Descriptive Stats'!BF3818),'Descriptive Stats'!BF3818,#N/A)</f>
        <v>-0.46783862043457014</v>
      </c>
      <c r="BI3818" s="6">
        <f ca="1">IF(ISNUMBER('Descriptive Stats'!E3818),'Descriptive Stats'!E3818,#N/A)</f>
        <v>3</v>
      </c>
    </row>
    <row r="3819" spans="1:61" ht="14.4" x14ac:dyDescent="0.3">
      <c r="A3819" s="2">
        <f>ROW()</f>
        <v>3819</v>
      </c>
      <c r="C3819" s="8">
        <f t="shared" ca="1" si="553"/>
        <v>10</v>
      </c>
      <c r="D3819" s="8">
        <f t="shared" ca="1" si="554"/>
        <v>3</v>
      </c>
      <c r="E3819" s="50">
        <f t="shared" ca="1" si="548"/>
        <v>0</v>
      </c>
      <c r="F3819" s="2" t="str">
        <f t="shared" ca="1" si="555"/>
        <v/>
      </c>
      <c r="BD3819" s="49">
        <f t="shared" ca="1" si="550"/>
        <v>815.5</v>
      </c>
      <c r="BE3819" s="3">
        <f t="shared" ca="1" si="549"/>
        <v>8.1500000000000003E-2</v>
      </c>
      <c r="BF3819" s="3">
        <f t="shared" ca="1" si="551"/>
        <v>-1.3950525282585462</v>
      </c>
      <c r="BG3819" s="9">
        <f t="shared" ca="1" si="552"/>
        <v>0</v>
      </c>
      <c r="BH3819" s="6">
        <f ca="1">IF(ISNUMBER('Descriptive Stats'!BF3819),'Descriptive Stats'!BF3819,#N/A)</f>
        <v>-1.3950525282585462</v>
      </c>
      <c r="BI3819" s="6">
        <f ca="1">IF(ISNUMBER('Descriptive Stats'!E3819),'Descriptive Stats'!E3819,#N/A)</f>
        <v>0</v>
      </c>
    </row>
    <row r="3820" spans="1:61" ht="14.4" x14ac:dyDescent="0.3">
      <c r="A3820" s="2">
        <f>ROW()</f>
        <v>3820</v>
      </c>
      <c r="C3820" s="8">
        <f t="shared" ca="1" si="553"/>
        <v>14</v>
      </c>
      <c r="D3820" s="8">
        <f t="shared" ca="1" si="554"/>
        <v>0</v>
      </c>
      <c r="E3820" s="50">
        <f t="shared" ca="1" si="548"/>
        <v>2</v>
      </c>
      <c r="F3820" s="2" t="str">
        <f t="shared" ca="1" si="555"/>
        <v/>
      </c>
      <c r="BD3820" s="49">
        <f t="shared" ca="1" si="550"/>
        <v>2595</v>
      </c>
      <c r="BE3820" s="3">
        <f t="shared" ca="1" si="549"/>
        <v>0.25945000000000001</v>
      </c>
      <c r="BF3820" s="3">
        <f t="shared" ca="1" si="551"/>
        <v>-0.6450419512753276</v>
      </c>
      <c r="BG3820" s="9">
        <f t="shared" ca="1" si="552"/>
        <v>2</v>
      </c>
      <c r="BH3820" s="6">
        <f ca="1">IF(ISNUMBER('Descriptive Stats'!BF3820),'Descriptive Stats'!BF3820,#N/A)</f>
        <v>-0.6450419512753276</v>
      </c>
      <c r="BI3820" s="6">
        <f ca="1">IF(ISNUMBER('Descriptive Stats'!E3820),'Descriptive Stats'!E3820,#N/A)</f>
        <v>2</v>
      </c>
    </row>
    <row r="3821" spans="1:61" ht="14.4" x14ac:dyDescent="0.3">
      <c r="A3821" s="2">
        <f>ROW()</f>
        <v>3821</v>
      </c>
      <c r="C3821" s="8">
        <f t="shared" ca="1" si="553"/>
        <v>3</v>
      </c>
      <c r="D3821" s="8">
        <f t="shared" ca="1" si="554"/>
        <v>2</v>
      </c>
      <c r="E3821" s="50">
        <f t="shared" ca="1" si="548"/>
        <v>2</v>
      </c>
      <c r="F3821" s="2" t="str">
        <f t="shared" ca="1" si="555"/>
        <v/>
      </c>
      <c r="BD3821" s="49">
        <f t="shared" ca="1" si="550"/>
        <v>2595</v>
      </c>
      <c r="BE3821" s="3">
        <f t="shared" ca="1" si="549"/>
        <v>0.25945000000000001</v>
      </c>
      <c r="BF3821" s="3">
        <f t="shared" ca="1" si="551"/>
        <v>-0.6450419512753276</v>
      </c>
      <c r="BG3821" s="9">
        <f t="shared" ca="1" si="552"/>
        <v>2</v>
      </c>
      <c r="BH3821" s="6">
        <f ca="1">IF(ISNUMBER('Descriptive Stats'!BF3821),'Descriptive Stats'!BF3821,#N/A)</f>
        <v>-0.6450419512753276</v>
      </c>
      <c r="BI3821" s="6">
        <f ca="1">IF(ISNUMBER('Descriptive Stats'!E3821),'Descriptive Stats'!E3821,#N/A)</f>
        <v>2</v>
      </c>
    </row>
    <row r="3822" spans="1:61" ht="14.4" x14ac:dyDescent="0.3">
      <c r="A3822" s="2">
        <f>ROW()</f>
        <v>3822</v>
      </c>
      <c r="C3822" s="8">
        <f t="shared" ca="1" si="553"/>
        <v>9</v>
      </c>
      <c r="D3822" s="8">
        <f t="shared" ca="1" si="554"/>
        <v>2</v>
      </c>
      <c r="E3822" s="50">
        <f t="shared" ca="1" si="548"/>
        <v>0</v>
      </c>
      <c r="F3822" s="2" t="str">
        <f t="shared" ca="1" si="555"/>
        <v/>
      </c>
      <c r="BD3822" s="49">
        <f t="shared" ca="1" si="550"/>
        <v>815.5</v>
      </c>
      <c r="BE3822" s="3">
        <f t="shared" ca="1" si="549"/>
        <v>8.1500000000000003E-2</v>
      </c>
      <c r="BF3822" s="3">
        <f t="shared" ca="1" si="551"/>
        <v>-1.3950525282585462</v>
      </c>
      <c r="BG3822" s="9">
        <f t="shared" ca="1" si="552"/>
        <v>0</v>
      </c>
      <c r="BH3822" s="6">
        <f ca="1">IF(ISNUMBER('Descriptive Stats'!BF3822),'Descriptive Stats'!BF3822,#N/A)</f>
        <v>-1.3950525282585462</v>
      </c>
      <c r="BI3822" s="6">
        <f ca="1">IF(ISNUMBER('Descriptive Stats'!E3822),'Descriptive Stats'!E3822,#N/A)</f>
        <v>0</v>
      </c>
    </row>
    <row r="3823" spans="1:61" ht="14.4" x14ac:dyDescent="0.3">
      <c r="A3823" s="2">
        <f>ROW()</f>
        <v>3823</v>
      </c>
      <c r="C3823" s="8">
        <f t="shared" ca="1" si="553"/>
        <v>4</v>
      </c>
      <c r="D3823" s="8">
        <f t="shared" ca="1" si="554"/>
        <v>0</v>
      </c>
      <c r="E3823" s="50">
        <f t="shared" ca="1" si="548"/>
        <v>3</v>
      </c>
      <c r="F3823" s="2" t="str">
        <f t="shared" ca="1" si="555"/>
        <v/>
      </c>
      <c r="BD3823" s="49">
        <f t="shared" ca="1" si="550"/>
        <v>3200</v>
      </c>
      <c r="BE3823" s="3">
        <f t="shared" ca="1" si="549"/>
        <v>0.31995000000000001</v>
      </c>
      <c r="BF3823" s="3">
        <f t="shared" ca="1" si="551"/>
        <v>-0.46783862043457014</v>
      </c>
      <c r="BG3823" s="9">
        <f t="shared" ca="1" si="552"/>
        <v>3</v>
      </c>
      <c r="BH3823" s="6">
        <f ca="1">IF(ISNUMBER('Descriptive Stats'!BF3823),'Descriptive Stats'!BF3823,#N/A)</f>
        <v>-0.46783862043457014</v>
      </c>
      <c r="BI3823" s="6">
        <f ca="1">IF(ISNUMBER('Descriptive Stats'!E3823),'Descriptive Stats'!E3823,#N/A)</f>
        <v>3</v>
      </c>
    </row>
    <row r="3824" spans="1:61" ht="14.4" x14ac:dyDescent="0.3">
      <c r="A3824" s="2">
        <f>ROW()</f>
        <v>3824</v>
      </c>
      <c r="C3824" s="8">
        <f t="shared" ca="1" si="553"/>
        <v>10</v>
      </c>
      <c r="D3824" s="8">
        <f t="shared" ca="1" si="554"/>
        <v>3</v>
      </c>
      <c r="E3824" s="50">
        <f t="shared" ca="1" si="548"/>
        <v>6</v>
      </c>
      <c r="F3824" s="2" t="str">
        <f t="shared" ca="1" si="555"/>
        <v/>
      </c>
      <c r="BD3824" s="49">
        <f t="shared" ca="1" si="550"/>
        <v>3900</v>
      </c>
      <c r="BE3824" s="3">
        <f t="shared" ca="1" si="549"/>
        <v>0.38995000000000002</v>
      </c>
      <c r="BF3824" s="3">
        <f t="shared" ca="1" si="551"/>
        <v>-0.2794493539703507</v>
      </c>
      <c r="BG3824" s="9">
        <f t="shared" ca="1" si="552"/>
        <v>6</v>
      </c>
      <c r="BH3824" s="6">
        <f ca="1">IF(ISNUMBER('Descriptive Stats'!BF3824),'Descriptive Stats'!BF3824,#N/A)</f>
        <v>-0.2794493539703507</v>
      </c>
      <c r="BI3824" s="6">
        <f ca="1">IF(ISNUMBER('Descriptive Stats'!E3824),'Descriptive Stats'!E3824,#N/A)</f>
        <v>6</v>
      </c>
    </row>
    <row r="3825" spans="1:61" ht="14.4" x14ac:dyDescent="0.3">
      <c r="A3825" s="2">
        <f>ROW()</f>
        <v>3825</v>
      </c>
      <c r="C3825" s="8">
        <f t="shared" ca="1" si="553"/>
        <v>5</v>
      </c>
      <c r="D3825" s="8">
        <f t="shared" ca="1" si="554"/>
        <v>6</v>
      </c>
      <c r="E3825" s="50">
        <f t="shared" ca="1" si="548"/>
        <v>0</v>
      </c>
      <c r="F3825" s="2" t="str">
        <f t="shared" ca="1" si="555"/>
        <v/>
      </c>
      <c r="BD3825" s="49">
        <f t="shared" ca="1" si="550"/>
        <v>815.5</v>
      </c>
      <c r="BE3825" s="3">
        <f t="shared" ca="1" si="549"/>
        <v>8.1500000000000003E-2</v>
      </c>
      <c r="BF3825" s="3">
        <f t="shared" ca="1" si="551"/>
        <v>-1.3950525282585462</v>
      </c>
      <c r="BG3825" s="9">
        <f t="shared" ca="1" si="552"/>
        <v>0</v>
      </c>
      <c r="BH3825" s="6">
        <f ca="1">IF(ISNUMBER('Descriptive Stats'!BF3825),'Descriptive Stats'!BF3825,#N/A)</f>
        <v>-1.3950525282585462</v>
      </c>
      <c r="BI3825" s="6">
        <f ca="1">IF(ISNUMBER('Descriptive Stats'!E3825),'Descriptive Stats'!E3825,#N/A)</f>
        <v>0</v>
      </c>
    </row>
    <row r="3826" spans="1:61" ht="14.4" x14ac:dyDescent="0.3">
      <c r="A3826" s="2">
        <f>ROW()</f>
        <v>3826</v>
      </c>
      <c r="C3826" s="8">
        <f t="shared" ca="1" si="553"/>
        <v>14</v>
      </c>
      <c r="D3826" s="8">
        <f t="shared" ca="1" si="554"/>
        <v>0</v>
      </c>
      <c r="E3826" s="50">
        <f t="shared" ca="1" si="548"/>
        <v>2</v>
      </c>
      <c r="F3826" s="2" t="str">
        <f t="shared" ca="1" si="555"/>
        <v/>
      </c>
      <c r="BD3826" s="49">
        <f t="shared" ca="1" si="550"/>
        <v>2595</v>
      </c>
      <c r="BE3826" s="3">
        <f t="shared" ca="1" si="549"/>
        <v>0.25945000000000001</v>
      </c>
      <c r="BF3826" s="3">
        <f t="shared" ca="1" si="551"/>
        <v>-0.6450419512753276</v>
      </c>
      <c r="BG3826" s="9">
        <f t="shared" ca="1" si="552"/>
        <v>2</v>
      </c>
      <c r="BH3826" s="6">
        <f ca="1">IF(ISNUMBER('Descriptive Stats'!BF3826),'Descriptive Stats'!BF3826,#N/A)</f>
        <v>-0.6450419512753276</v>
      </c>
      <c r="BI3826" s="6">
        <f ca="1">IF(ISNUMBER('Descriptive Stats'!E3826),'Descriptive Stats'!E3826,#N/A)</f>
        <v>2</v>
      </c>
    </row>
    <row r="3827" spans="1:61" ht="14.4" x14ac:dyDescent="0.3">
      <c r="A3827" s="2">
        <f>ROW()</f>
        <v>3827</v>
      </c>
      <c r="C3827" s="8">
        <f t="shared" ca="1" si="553"/>
        <v>3</v>
      </c>
      <c r="D3827" s="8">
        <f t="shared" ca="1" si="554"/>
        <v>2</v>
      </c>
      <c r="E3827" s="50">
        <f t="shared" ca="1" si="548"/>
        <v>0</v>
      </c>
      <c r="F3827" s="2" t="str">
        <f t="shared" ca="1" si="555"/>
        <v/>
      </c>
      <c r="BD3827" s="49">
        <f t="shared" ca="1" si="550"/>
        <v>815.5</v>
      </c>
      <c r="BE3827" s="3">
        <f t="shared" ca="1" si="549"/>
        <v>8.1500000000000003E-2</v>
      </c>
      <c r="BF3827" s="3">
        <f t="shared" ca="1" si="551"/>
        <v>-1.3950525282585462</v>
      </c>
      <c r="BG3827" s="9">
        <f t="shared" ca="1" si="552"/>
        <v>0</v>
      </c>
      <c r="BH3827" s="6">
        <f ca="1">IF(ISNUMBER('Descriptive Stats'!BF3827),'Descriptive Stats'!BF3827,#N/A)</f>
        <v>-1.3950525282585462</v>
      </c>
      <c r="BI3827" s="6">
        <f ca="1">IF(ISNUMBER('Descriptive Stats'!E3827),'Descriptive Stats'!E3827,#N/A)</f>
        <v>0</v>
      </c>
    </row>
    <row r="3828" spans="1:61" ht="14.4" x14ac:dyDescent="0.3">
      <c r="A3828" s="2">
        <f>ROW()</f>
        <v>3828</v>
      </c>
      <c r="C3828" s="8">
        <f t="shared" ca="1" si="553"/>
        <v>15</v>
      </c>
      <c r="D3828" s="8">
        <f t="shared" ca="1" si="554"/>
        <v>0</v>
      </c>
      <c r="E3828" s="50">
        <f t="shared" ca="1" si="548"/>
        <v>1</v>
      </c>
      <c r="F3828" s="2" t="str">
        <f t="shared" ca="1" si="555"/>
        <v/>
      </c>
      <c r="BD3828" s="49">
        <f t="shared" ca="1" si="550"/>
        <v>1871</v>
      </c>
      <c r="BE3828" s="3">
        <f t="shared" ca="1" si="549"/>
        <v>0.18704999999999999</v>
      </c>
      <c r="BF3828" s="3">
        <f t="shared" ca="1" si="551"/>
        <v>-0.88881967520906158</v>
      </c>
      <c r="BG3828" s="9">
        <f t="shared" ca="1" si="552"/>
        <v>1</v>
      </c>
      <c r="BH3828" s="6">
        <f ca="1">IF(ISNUMBER('Descriptive Stats'!BF3828),'Descriptive Stats'!BF3828,#N/A)</f>
        <v>-0.88881967520906158</v>
      </c>
      <c r="BI3828" s="6">
        <f ca="1">IF(ISNUMBER('Descriptive Stats'!E3828),'Descriptive Stats'!E3828,#N/A)</f>
        <v>1</v>
      </c>
    </row>
    <row r="3829" spans="1:61" ht="14.4" x14ac:dyDescent="0.3">
      <c r="A3829" s="2">
        <f>ROW()</f>
        <v>3829</v>
      </c>
      <c r="C3829" s="8">
        <f t="shared" ca="1" si="553"/>
        <v>8</v>
      </c>
      <c r="D3829" s="8">
        <f t="shared" ca="1" si="554"/>
        <v>1</v>
      </c>
      <c r="E3829" s="50">
        <f t="shared" ca="1" si="548"/>
        <v>6</v>
      </c>
      <c r="F3829" s="2" t="str">
        <f t="shared" ca="1" si="555"/>
        <v/>
      </c>
      <c r="BD3829" s="49">
        <f t="shared" ca="1" si="550"/>
        <v>3900</v>
      </c>
      <c r="BE3829" s="3">
        <f t="shared" ca="1" si="549"/>
        <v>0.38995000000000002</v>
      </c>
      <c r="BF3829" s="3">
        <f t="shared" ca="1" si="551"/>
        <v>-0.2794493539703507</v>
      </c>
      <c r="BG3829" s="9">
        <f t="shared" ca="1" si="552"/>
        <v>6</v>
      </c>
      <c r="BH3829" s="6">
        <f ca="1">IF(ISNUMBER('Descriptive Stats'!BF3829),'Descriptive Stats'!BF3829,#N/A)</f>
        <v>-0.2794493539703507</v>
      </c>
      <c r="BI3829" s="6">
        <f ca="1">IF(ISNUMBER('Descriptive Stats'!E3829),'Descriptive Stats'!E3829,#N/A)</f>
        <v>6</v>
      </c>
    </row>
    <row r="3830" spans="1:61" ht="14.4" x14ac:dyDescent="0.3">
      <c r="A3830" s="2">
        <f>ROW()</f>
        <v>3830</v>
      </c>
      <c r="C3830" s="8">
        <f t="shared" ca="1" si="553"/>
        <v>16</v>
      </c>
      <c r="D3830" s="8">
        <f t="shared" ca="1" si="554"/>
        <v>6</v>
      </c>
      <c r="E3830" s="50">
        <f t="shared" ca="1" si="548"/>
        <v>7</v>
      </c>
      <c r="F3830" s="2" t="str">
        <f t="shared" ca="1" si="555"/>
        <v/>
      </c>
      <c r="BD3830" s="49">
        <f t="shared" ca="1" si="550"/>
        <v>4473.5</v>
      </c>
      <c r="BE3830" s="3">
        <f t="shared" ca="1" si="549"/>
        <v>0.44729999999999998</v>
      </c>
      <c r="BF3830" s="3">
        <f t="shared" ca="1" si="551"/>
        <v>-0.13248586824472414</v>
      </c>
      <c r="BG3830" s="9">
        <f t="shared" ca="1" si="552"/>
        <v>7</v>
      </c>
      <c r="BH3830" s="6">
        <f ca="1">IF(ISNUMBER('Descriptive Stats'!BF3830),'Descriptive Stats'!BF3830,#N/A)</f>
        <v>-0.13248586824472414</v>
      </c>
      <c r="BI3830" s="6">
        <f ca="1">IF(ISNUMBER('Descriptive Stats'!E3830),'Descriptive Stats'!E3830,#N/A)</f>
        <v>7</v>
      </c>
    </row>
    <row r="3831" spans="1:61" ht="14.4" x14ac:dyDescent="0.3">
      <c r="A3831" s="2">
        <f>ROW()</f>
        <v>3831</v>
      </c>
      <c r="C3831" s="8">
        <f t="shared" ca="1" si="553"/>
        <v>6</v>
      </c>
      <c r="D3831" s="8">
        <f t="shared" ca="1" si="554"/>
        <v>7</v>
      </c>
      <c r="E3831" s="50">
        <f t="shared" ca="1" si="548"/>
        <v>0</v>
      </c>
      <c r="F3831" s="2" t="str">
        <f t="shared" ca="1" si="555"/>
        <v/>
      </c>
      <c r="BD3831" s="49">
        <f t="shared" ca="1" si="550"/>
        <v>815.5</v>
      </c>
      <c r="BE3831" s="3">
        <f t="shared" ca="1" si="549"/>
        <v>8.1500000000000003E-2</v>
      </c>
      <c r="BF3831" s="3">
        <f t="shared" ca="1" si="551"/>
        <v>-1.3950525282585462</v>
      </c>
      <c r="BG3831" s="9">
        <f t="shared" ca="1" si="552"/>
        <v>0</v>
      </c>
      <c r="BH3831" s="6">
        <f ca="1">IF(ISNUMBER('Descriptive Stats'!BF3831),'Descriptive Stats'!BF3831,#N/A)</f>
        <v>-1.3950525282585462</v>
      </c>
      <c r="BI3831" s="6">
        <f ca="1">IF(ISNUMBER('Descriptive Stats'!E3831),'Descriptive Stats'!E3831,#N/A)</f>
        <v>0</v>
      </c>
    </row>
    <row r="3832" spans="1:61" ht="14.4" x14ac:dyDescent="0.3">
      <c r="A3832" s="2">
        <f>ROW()</f>
        <v>3832</v>
      </c>
      <c r="C3832" s="8">
        <f t="shared" ca="1" si="553"/>
        <v>22</v>
      </c>
      <c r="D3832" s="8">
        <f t="shared" ca="1" si="554"/>
        <v>0</v>
      </c>
      <c r="E3832" s="50">
        <f t="shared" ca="1" si="548"/>
        <v>2</v>
      </c>
      <c r="F3832" s="2" t="str">
        <f t="shared" ca="1" si="555"/>
        <v/>
      </c>
      <c r="BD3832" s="49">
        <f t="shared" ca="1" si="550"/>
        <v>2595</v>
      </c>
      <c r="BE3832" s="3">
        <f t="shared" ca="1" si="549"/>
        <v>0.25945000000000001</v>
      </c>
      <c r="BF3832" s="3">
        <f t="shared" ca="1" si="551"/>
        <v>-0.6450419512753276</v>
      </c>
      <c r="BG3832" s="9">
        <f t="shared" ca="1" si="552"/>
        <v>2</v>
      </c>
      <c r="BH3832" s="6">
        <f ca="1">IF(ISNUMBER('Descriptive Stats'!BF3832),'Descriptive Stats'!BF3832,#N/A)</f>
        <v>-0.6450419512753276</v>
      </c>
      <c r="BI3832" s="6">
        <f ca="1">IF(ISNUMBER('Descriptive Stats'!E3832),'Descriptive Stats'!E3832,#N/A)</f>
        <v>2</v>
      </c>
    </row>
    <row r="3833" spans="1:61" ht="14.4" x14ac:dyDescent="0.3">
      <c r="A3833" s="2">
        <f>ROW()</f>
        <v>3833</v>
      </c>
      <c r="C3833" s="8">
        <f t="shared" ca="1" si="553"/>
        <v>9</v>
      </c>
      <c r="D3833" s="8">
        <f t="shared" ca="1" si="554"/>
        <v>2</v>
      </c>
      <c r="E3833" s="50">
        <f t="shared" ca="1" si="548"/>
        <v>2</v>
      </c>
      <c r="F3833" s="2" t="str">
        <f t="shared" ca="1" si="555"/>
        <v/>
      </c>
      <c r="BD3833" s="49">
        <f t="shared" ca="1" si="550"/>
        <v>2595</v>
      </c>
      <c r="BE3833" s="3">
        <f t="shared" ca="1" si="549"/>
        <v>0.25945000000000001</v>
      </c>
      <c r="BF3833" s="3">
        <f t="shared" ca="1" si="551"/>
        <v>-0.6450419512753276</v>
      </c>
      <c r="BG3833" s="9">
        <f t="shared" ca="1" si="552"/>
        <v>2</v>
      </c>
      <c r="BH3833" s="6">
        <f ca="1">IF(ISNUMBER('Descriptive Stats'!BF3833),'Descriptive Stats'!BF3833,#N/A)</f>
        <v>-0.6450419512753276</v>
      </c>
      <c r="BI3833" s="6">
        <f ca="1">IF(ISNUMBER('Descriptive Stats'!E3833),'Descriptive Stats'!E3833,#N/A)</f>
        <v>2</v>
      </c>
    </row>
    <row r="3834" spans="1:61" ht="14.4" x14ac:dyDescent="0.3">
      <c r="A3834" s="2">
        <f>ROW()</f>
        <v>3834</v>
      </c>
      <c r="C3834" s="8">
        <f t="shared" ca="1" si="553"/>
        <v>9</v>
      </c>
      <c r="D3834" s="8">
        <f t="shared" ca="1" si="554"/>
        <v>2</v>
      </c>
      <c r="E3834" s="50">
        <f t="shared" ca="1" si="548"/>
        <v>2</v>
      </c>
      <c r="F3834" s="2" t="str">
        <f t="shared" ca="1" si="555"/>
        <v/>
      </c>
      <c r="BD3834" s="49">
        <f t="shared" ca="1" si="550"/>
        <v>2595</v>
      </c>
      <c r="BE3834" s="3">
        <f t="shared" ca="1" si="549"/>
        <v>0.25945000000000001</v>
      </c>
      <c r="BF3834" s="3">
        <f t="shared" ca="1" si="551"/>
        <v>-0.6450419512753276</v>
      </c>
      <c r="BG3834" s="9">
        <f t="shared" ca="1" si="552"/>
        <v>2</v>
      </c>
      <c r="BH3834" s="6">
        <f ca="1">IF(ISNUMBER('Descriptive Stats'!BF3834),'Descriptive Stats'!BF3834,#N/A)</f>
        <v>-0.6450419512753276</v>
      </c>
      <c r="BI3834" s="6">
        <f ca="1">IF(ISNUMBER('Descriptive Stats'!E3834),'Descriptive Stats'!E3834,#N/A)</f>
        <v>2</v>
      </c>
    </row>
    <row r="3835" spans="1:61" ht="14.4" x14ac:dyDescent="0.3">
      <c r="A3835" s="2">
        <f>ROW()</f>
        <v>3835</v>
      </c>
      <c r="C3835" s="8">
        <f t="shared" ca="1" si="553"/>
        <v>21</v>
      </c>
      <c r="D3835" s="8">
        <f t="shared" ca="1" si="554"/>
        <v>2</v>
      </c>
      <c r="E3835" s="50">
        <f t="shared" ca="1" si="548"/>
        <v>2</v>
      </c>
      <c r="F3835" s="2" t="str">
        <f t="shared" ca="1" si="555"/>
        <v/>
      </c>
      <c r="BD3835" s="49">
        <f t="shared" ca="1" si="550"/>
        <v>2595</v>
      </c>
      <c r="BE3835" s="3">
        <f t="shared" ca="1" si="549"/>
        <v>0.25945000000000001</v>
      </c>
      <c r="BF3835" s="3">
        <f t="shared" ca="1" si="551"/>
        <v>-0.6450419512753276</v>
      </c>
      <c r="BG3835" s="9">
        <f t="shared" ca="1" si="552"/>
        <v>2</v>
      </c>
      <c r="BH3835" s="6">
        <f ca="1">IF(ISNUMBER('Descriptive Stats'!BF3835),'Descriptive Stats'!BF3835,#N/A)</f>
        <v>-0.6450419512753276</v>
      </c>
      <c r="BI3835" s="6">
        <f ca="1">IF(ISNUMBER('Descriptive Stats'!E3835),'Descriptive Stats'!E3835,#N/A)</f>
        <v>2</v>
      </c>
    </row>
    <row r="3836" spans="1:61" ht="14.4" x14ac:dyDescent="0.3">
      <c r="A3836" s="2">
        <f>ROW()</f>
        <v>3836</v>
      </c>
      <c r="C3836" s="8">
        <f t="shared" ca="1" si="553"/>
        <v>17</v>
      </c>
      <c r="D3836" s="8">
        <f t="shared" ca="1" si="554"/>
        <v>2</v>
      </c>
      <c r="E3836" s="50">
        <f t="shared" ca="1" si="548"/>
        <v>15</v>
      </c>
      <c r="F3836" s="2" t="str">
        <f t="shared" ca="1" si="555"/>
        <v/>
      </c>
      <c r="BD3836" s="49">
        <f t="shared" ca="1" si="550"/>
        <v>5051.5</v>
      </c>
      <c r="BE3836" s="3">
        <f t="shared" ca="1" si="549"/>
        <v>0.50509999999999999</v>
      </c>
      <c r="BF3836" s="3">
        <f t="shared" ca="1" si="551"/>
        <v>1.2784152420787677E-2</v>
      </c>
      <c r="BG3836" s="9">
        <f t="shared" ca="1" si="552"/>
        <v>15</v>
      </c>
      <c r="BH3836" s="6">
        <f ca="1">IF(ISNUMBER('Descriptive Stats'!BF3836),'Descriptive Stats'!BF3836,#N/A)</f>
        <v>1.2784152420787677E-2</v>
      </c>
      <c r="BI3836" s="6">
        <f ca="1">IF(ISNUMBER('Descriptive Stats'!E3836),'Descriptive Stats'!E3836,#N/A)</f>
        <v>15</v>
      </c>
    </row>
    <row r="3837" spans="1:61" ht="14.4" x14ac:dyDescent="0.3">
      <c r="A3837" s="2">
        <f>ROW()</f>
        <v>3837</v>
      </c>
      <c r="C3837" s="8">
        <f t="shared" ca="1" si="553"/>
        <v>24</v>
      </c>
      <c r="D3837" s="8">
        <f t="shared" ca="1" si="554"/>
        <v>15</v>
      </c>
      <c r="E3837" s="50">
        <f t="shared" ca="1" si="548"/>
        <v>2</v>
      </c>
      <c r="F3837" s="2" t="str">
        <f t="shared" ca="1" si="555"/>
        <v/>
      </c>
      <c r="BD3837" s="49">
        <f t="shared" ca="1" si="550"/>
        <v>2595</v>
      </c>
      <c r="BE3837" s="3">
        <f t="shared" ca="1" si="549"/>
        <v>0.25945000000000001</v>
      </c>
      <c r="BF3837" s="3">
        <f t="shared" ca="1" si="551"/>
        <v>-0.6450419512753276</v>
      </c>
      <c r="BG3837" s="9">
        <f t="shared" ca="1" si="552"/>
        <v>2</v>
      </c>
      <c r="BH3837" s="6">
        <f ca="1">IF(ISNUMBER('Descriptive Stats'!BF3837),'Descriptive Stats'!BF3837,#N/A)</f>
        <v>-0.6450419512753276</v>
      </c>
      <c r="BI3837" s="6">
        <f ca="1">IF(ISNUMBER('Descriptive Stats'!E3837),'Descriptive Stats'!E3837,#N/A)</f>
        <v>2</v>
      </c>
    </row>
    <row r="3838" spans="1:61" ht="14.4" x14ac:dyDescent="0.3">
      <c r="A3838" s="2">
        <f>ROW()</f>
        <v>3838</v>
      </c>
      <c r="C3838" s="8">
        <f t="shared" ca="1" si="553"/>
        <v>3</v>
      </c>
      <c r="D3838" s="8">
        <f t="shared" ca="1" si="554"/>
        <v>2</v>
      </c>
      <c r="E3838" s="50">
        <f t="shared" ca="1" si="548"/>
        <v>2</v>
      </c>
      <c r="F3838" s="2" t="str">
        <f t="shared" ca="1" si="555"/>
        <v/>
      </c>
      <c r="BD3838" s="49">
        <f t="shared" ca="1" si="550"/>
        <v>2595</v>
      </c>
      <c r="BE3838" s="3">
        <f t="shared" ca="1" si="549"/>
        <v>0.25945000000000001</v>
      </c>
      <c r="BF3838" s="3">
        <f t="shared" ca="1" si="551"/>
        <v>-0.6450419512753276</v>
      </c>
      <c r="BG3838" s="9">
        <f t="shared" ca="1" si="552"/>
        <v>2</v>
      </c>
      <c r="BH3838" s="6">
        <f ca="1">IF(ISNUMBER('Descriptive Stats'!BF3838),'Descriptive Stats'!BF3838,#N/A)</f>
        <v>-0.6450419512753276</v>
      </c>
      <c r="BI3838" s="6">
        <f ca="1">IF(ISNUMBER('Descriptive Stats'!E3838),'Descriptive Stats'!E3838,#N/A)</f>
        <v>2</v>
      </c>
    </row>
    <row r="3839" spans="1:61" ht="14.4" x14ac:dyDescent="0.3">
      <c r="A3839" s="2">
        <f>ROW()</f>
        <v>3839</v>
      </c>
      <c r="C3839" s="8">
        <f t="shared" ca="1" si="553"/>
        <v>9</v>
      </c>
      <c r="D3839" s="8">
        <f t="shared" ca="1" si="554"/>
        <v>2</v>
      </c>
      <c r="E3839" s="50">
        <f t="shared" ca="1" si="548"/>
        <v>0</v>
      </c>
      <c r="F3839" s="2" t="str">
        <f t="shared" ca="1" si="555"/>
        <v/>
      </c>
      <c r="BD3839" s="49">
        <f t="shared" ca="1" si="550"/>
        <v>815.5</v>
      </c>
      <c r="BE3839" s="3">
        <f t="shared" ca="1" si="549"/>
        <v>8.1500000000000003E-2</v>
      </c>
      <c r="BF3839" s="3">
        <f t="shared" ca="1" si="551"/>
        <v>-1.3950525282585462</v>
      </c>
      <c r="BG3839" s="9">
        <f t="shared" ca="1" si="552"/>
        <v>0</v>
      </c>
      <c r="BH3839" s="6">
        <f ca="1">IF(ISNUMBER('Descriptive Stats'!BF3839),'Descriptive Stats'!BF3839,#N/A)</f>
        <v>-1.3950525282585462</v>
      </c>
      <c r="BI3839" s="6">
        <f ca="1">IF(ISNUMBER('Descriptive Stats'!E3839),'Descriptive Stats'!E3839,#N/A)</f>
        <v>0</v>
      </c>
    </row>
    <row r="3840" spans="1:61" ht="14.4" x14ac:dyDescent="0.3">
      <c r="A3840" s="2">
        <f>ROW()</f>
        <v>3840</v>
      </c>
      <c r="C3840" s="8">
        <f t="shared" ca="1" si="553"/>
        <v>4</v>
      </c>
      <c r="D3840" s="8">
        <f t="shared" ca="1" si="554"/>
        <v>0</v>
      </c>
      <c r="E3840" s="50">
        <f t="shared" ca="1" si="548"/>
        <v>0</v>
      </c>
      <c r="F3840" s="2" t="str">
        <f t="shared" ca="1" si="555"/>
        <v/>
      </c>
      <c r="BD3840" s="49">
        <f t="shared" ca="1" si="550"/>
        <v>815.5</v>
      </c>
      <c r="BE3840" s="3">
        <f t="shared" ca="1" si="549"/>
        <v>8.1500000000000003E-2</v>
      </c>
      <c r="BF3840" s="3">
        <f t="shared" ca="1" si="551"/>
        <v>-1.3950525282585462</v>
      </c>
      <c r="BG3840" s="9">
        <f t="shared" ca="1" si="552"/>
        <v>0</v>
      </c>
      <c r="BH3840" s="6">
        <f ca="1">IF(ISNUMBER('Descriptive Stats'!BF3840),'Descriptive Stats'!BF3840,#N/A)</f>
        <v>-1.3950525282585462</v>
      </c>
      <c r="BI3840" s="6">
        <f ca="1">IF(ISNUMBER('Descriptive Stats'!E3840),'Descriptive Stats'!E3840,#N/A)</f>
        <v>0</v>
      </c>
    </row>
    <row r="3841" spans="1:61" ht="14.4" x14ac:dyDescent="0.3">
      <c r="A3841" s="2">
        <f>ROW()</f>
        <v>3841</v>
      </c>
      <c r="C3841" s="8">
        <f t="shared" ca="1" si="553"/>
        <v>18</v>
      </c>
      <c r="D3841" s="8">
        <f t="shared" ca="1" si="554"/>
        <v>0</v>
      </c>
      <c r="E3841" s="50">
        <f t="shared" ca="1" si="548"/>
        <v>0</v>
      </c>
      <c r="F3841" s="2" t="str">
        <f t="shared" ca="1" si="555"/>
        <v/>
      </c>
      <c r="BD3841" s="49">
        <f t="shared" ca="1" si="550"/>
        <v>815.5</v>
      </c>
      <c r="BE3841" s="3">
        <f t="shared" ca="1" si="549"/>
        <v>8.1500000000000003E-2</v>
      </c>
      <c r="BF3841" s="3">
        <f t="shared" ca="1" si="551"/>
        <v>-1.3950525282585462</v>
      </c>
      <c r="BG3841" s="9">
        <f t="shared" ca="1" si="552"/>
        <v>0</v>
      </c>
      <c r="BH3841" s="6">
        <f ca="1">IF(ISNUMBER('Descriptive Stats'!BF3841),'Descriptive Stats'!BF3841,#N/A)</f>
        <v>-1.3950525282585462</v>
      </c>
      <c r="BI3841" s="6">
        <f ca="1">IF(ISNUMBER('Descriptive Stats'!E3841),'Descriptive Stats'!E3841,#N/A)</f>
        <v>0</v>
      </c>
    </row>
    <row r="3842" spans="1:61" ht="14.4" x14ac:dyDescent="0.3">
      <c r="A3842" s="2">
        <f>ROW()</f>
        <v>3842</v>
      </c>
      <c r="C3842" s="8">
        <f t="shared" ca="1" si="553"/>
        <v>14</v>
      </c>
      <c r="D3842" s="8">
        <f t="shared" ca="1" si="554"/>
        <v>0</v>
      </c>
      <c r="E3842" s="50">
        <f t="shared" ca="1" si="548"/>
        <v>1</v>
      </c>
      <c r="F3842" s="2" t="str">
        <f t="shared" ca="1" si="555"/>
        <v/>
      </c>
      <c r="BD3842" s="49">
        <f t="shared" ca="1" si="550"/>
        <v>1871</v>
      </c>
      <c r="BE3842" s="3">
        <f t="shared" ca="1" si="549"/>
        <v>0.18704999999999999</v>
      </c>
      <c r="BF3842" s="3">
        <f t="shared" ca="1" si="551"/>
        <v>-0.88881967520906158</v>
      </c>
      <c r="BG3842" s="9">
        <f t="shared" ca="1" si="552"/>
        <v>1</v>
      </c>
      <c r="BH3842" s="6">
        <f ca="1">IF(ISNUMBER('Descriptive Stats'!BF3842),'Descriptive Stats'!BF3842,#N/A)</f>
        <v>-0.88881967520906158</v>
      </c>
      <c r="BI3842" s="6">
        <f ca="1">IF(ISNUMBER('Descriptive Stats'!E3842),'Descriptive Stats'!E3842,#N/A)</f>
        <v>1</v>
      </c>
    </row>
    <row r="3843" spans="1:61" ht="14.4" x14ac:dyDescent="0.3">
      <c r="A3843" s="2">
        <f>ROW()</f>
        <v>3843</v>
      </c>
      <c r="C3843" s="8">
        <f t="shared" ca="1" si="553"/>
        <v>8</v>
      </c>
      <c r="D3843" s="8">
        <f t="shared" ca="1" si="554"/>
        <v>1</v>
      </c>
      <c r="E3843" s="50">
        <f t="shared" ref="E3843:E3906" ca="1" si="556">IF(0=MOD(ROW(),$J$1),AVERAGE(OFFSET($D$2,ROW()-$J$1,0,$J$1,1)),"")</f>
        <v>1</v>
      </c>
      <c r="F3843" s="2" t="str">
        <f t="shared" ca="1" si="555"/>
        <v/>
      </c>
      <c r="BD3843" s="49">
        <f t="shared" ca="1" si="550"/>
        <v>1871</v>
      </c>
      <c r="BE3843" s="3">
        <f t="shared" ca="1" si="549"/>
        <v>0.18704999999999999</v>
      </c>
      <c r="BF3843" s="3">
        <f t="shared" ca="1" si="551"/>
        <v>-0.88881967520906158</v>
      </c>
      <c r="BG3843" s="9">
        <f t="shared" ca="1" si="552"/>
        <v>1</v>
      </c>
      <c r="BH3843" s="6">
        <f ca="1">IF(ISNUMBER('Descriptive Stats'!BF3843),'Descriptive Stats'!BF3843,#N/A)</f>
        <v>-0.88881967520906158</v>
      </c>
      <c r="BI3843" s="6">
        <f ca="1">IF(ISNUMBER('Descriptive Stats'!E3843),'Descriptive Stats'!E3843,#N/A)</f>
        <v>1</v>
      </c>
    </row>
    <row r="3844" spans="1:61" ht="14.4" x14ac:dyDescent="0.3">
      <c r="A3844" s="2">
        <f>ROW()</f>
        <v>3844</v>
      </c>
      <c r="C3844" s="8">
        <f t="shared" ca="1" si="553"/>
        <v>12</v>
      </c>
      <c r="D3844" s="8">
        <f t="shared" ca="1" si="554"/>
        <v>1</v>
      </c>
      <c r="E3844" s="50">
        <f t="shared" ca="1" si="556"/>
        <v>0</v>
      </c>
      <c r="F3844" s="2" t="str">
        <f t="shared" ca="1" si="555"/>
        <v/>
      </c>
      <c r="BD3844" s="49">
        <f t="shared" ca="1" si="550"/>
        <v>815.5</v>
      </c>
      <c r="BE3844" s="3">
        <f t="shared" ca="1" si="549"/>
        <v>8.1500000000000003E-2</v>
      </c>
      <c r="BF3844" s="3">
        <f t="shared" ca="1" si="551"/>
        <v>-1.3950525282585462</v>
      </c>
      <c r="BG3844" s="9">
        <f t="shared" ca="1" si="552"/>
        <v>0</v>
      </c>
      <c r="BH3844" s="6">
        <f ca="1">IF(ISNUMBER('Descriptive Stats'!BF3844),'Descriptive Stats'!BF3844,#N/A)</f>
        <v>-1.3950525282585462</v>
      </c>
      <c r="BI3844" s="6">
        <f ca="1">IF(ISNUMBER('Descriptive Stats'!E3844),'Descriptive Stats'!E3844,#N/A)</f>
        <v>0</v>
      </c>
    </row>
    <row r="3845" spans="1:61" ht="14.4" x14ac:dyDescent="0.3">
      <c r="A3845" s="2">
        <f>ROW()</f>
        <v>3845</v>
      </c>
      <c r="C3845" s="8">
        <f t="shared" ca="1" si="553"/>
        <v>14</v>
      </c>
      <c r="D3845" s="8">
        <f t="shared" ca="1" si="554"/>
        <v>0</v>
      </c>
      <c r="E3845" s="50">
        <f t="shared" ca="1" si="556"/>
        <v>0</v>
      </c>
      <c r="F3845" s="2" t="str">
        <f t="shared" ca="1" si="555"/>
        <v/>
      </c>
      <c r="BD3845" s="49">
        <f t="shared" ca="1" si="550"/>
        <v>815.5</v>
      </c>
      <c r="BE3845" s="3">
        <f t="shared" ca="1" si="549"/>
        <v>8.1500000000000003E-2</v>
      </c>
      <c r="BF3845" s="3">
        <f t="shared" ca="1" si="551"/>
        <v>-1.3950525282585462</v>
      </c>
      <c r="BG3845" s="9">
        <f t="shared" ca="1" si="552"/>
        <v>0</v>
      </c>
      <c r="BH3845" s="6">
        <f ca="1">IF(ISNUMBER('Descriptive Stats'!BF3845),'Descriptive Stats'!BF3845,#N/A)</f>
        <v>-1.3950525282585462</v>
      </c>
      <c r="BI3845" s="6">
        <f ca="1">IF(ISNUMBER('Descriptive Stats'!E3845),'Descriptive Stats'!E3845,#N/A)</f>
        <v>0</v>
      </c>
    </row>
    <row r="3846" spans="1:61" ht="14.4" x14ac:dyDescent="0.3">
      <c r="A3846" s="2">
        <f>ROW()</f>
        <v>3846</v>
      </c>
      <c r="C3846" s="8">
        <f t="shared" ca="1" si="553"/>
        <v>18</v>
      </c>
      <c r="D3846" s="8">
        <f t="shared" ca="1" si="554"/>
        <v>0</v>
      </c>
      <c r="E3846" s="50">
        <f t="shared" ca="1" si="556"/>
        <v>0</v>
      </c>
      <c r="F3846" s="2" t="str">
        <f t="shared" ca="1" si="555"/>
        <v/>
      </c>
      <c r="BD3846" s="49">
        <f t="shared" ca="1" si="550"/>
        <v>815.5</v>
      </c>
      <c r="BE3846" s="3">
        <f t="shared" ca="1" si="549"/>
        <v>8.1500000000000003E-2</v>
      </c>
      <c r="BF3846" s="3">
        <f t="shared" ca="1" si="551"/>
        <v>-1.3950525282585462</v>
      </c>
      <c r="BG3846" s="9">
        <f t="shared" ca="1" si="552"/>
        <v>0</v>
      </c>
      <c r="BH3846" s="6">
        <f ca="1">IF(ISNUMBER('Descriptive Stats'!BF3846),'Descriptive Stats'!BF3846,#N/A)</f>
        <v>-1.3950525282585462</v>
      </c>
      <c r="BI3846" s="6">
        <f ca="1">IF(ISNUMBER('Descriptive Stats'!E3846),'Descriptive Stats'!E3846,#N/A)</f>
        <v>0</v>
      </c>
    </row>
    <row r="3847" spans="1:61" ht="14.4" x14ac:dyDescent="0.3">
      <c r="A3847" s="2">
        <f>ROW()</f>
        <v>3847</v>
      </c>
      <c r="C3847" s="8">
        <f t="shared" ca="1" si="553"/>
        <v>11</v>
      </c>
      <c r="D3847" s="8">
        <f t="shared" ca="1" si="554"/>
        <v>0</v>
      </c>
      <c r="E3847" s="50">
        <f t="shared" ca="1" si="556"/>
        <v>1</v>
      </c>
      <c r="F3847" s="2" t="str">
        <f t="shared" ca="1" si="555"/>
        <v/>
      </c>
      <c r="BD3847" s="49">
        <f t="shared" ca="1" si="550"/>
        <v>1871</v>
      </c>
      <c r="BE3847" s="3">
        <f t="shared" ref="BE3847:BE3910" ca="1" si="557">IF(ISNUMBER(BD3847),(BD3847-0.5)/$BK$4,"")</f>
        <v>0.18704999999999999</v>
      </c>
      <c r="BF3847" s="3">
        <f t="shared" ca="1" si="551"/>
        <v>-0.88881967520906158</v>
      </c>
      <c r="BG3847" s="9">
        <f t="shared" ca="1" si="552"/>
        <v>1</v>
      </c>
      <c r="BH3847" s="6">
        <f ca="1">IF(ISNUMBER('Descriptive Stats'!BF3847),'Descriptive Stats'!BF3847,#N/A)</f>
        <v>-0.88881967520906158</v>
      </c>
      <c r="BI3847" s="6">
        <f ca="1">IF(ISNUMBER('Descriptive Stats'!E3847),'Descriptive Stats'!E3847,#N/A)</f>
        <v>1</v>
      </c>
    </row>
    <row r="3848" spans="1:61" ht="14.4" x14ac:dyDescent="0.3">
      <c r="A3848" s="2">
        <f>ROW()</f>
        <v>3848</v>
      </c>
      <c r="C3848" s="8">
        <f t="shared" ca="1" si="553"/>
        <v>12</v>
      </c>
      <c r="D3848" s="8">
        <f t="shared" ca="1" si="554"/>
        <v>1</v>
      </c>
      <c r="E3848" s="50">
        <f t="shared" ca="1" si="556"/>
        <v>2</v>
      </c>
      <c r="F3848" s="2" t="str">
        <f t="shared" ca="1" si="555"/>
        <v/>
      </c>
      <c r="BD3848" s="49">
        <f t="shared" ref="BD3848:BD3911" ca="1" si="558">IF(ISNUMBER(BG3848),_xlfn.RANK.AVG(BG3848,$BG$2:$BG$5414,1),"")</f>
        <v>2595</v>
      </c>
      <c r="BE3848" s="3">
        <f t="shared" ca="1" si="557"/>
        <v>0.25945000000000001</v>
      </c>
      <c r="BF3848" s="3">
        <f t="shared" ca="1" si="551"/>
        <v>-0.6450419512753276</v>
      </c>
      <c r="BG3848" s="9">
        <f t="shared" ca="1" si="552"/>
        <v>2</v>
      </c>
      <c r="BH3848" s="6">
        <f ca="1">IF(ISNUMBER('Descriptive Stats'!BF3848),'Descriptive Stats'!BF3848,#N/A)</f>
        <v>-0.6450419512753276</v>
      </c>
      <c r="BI3848" s="6">
        <f ca="1">IF(ISNUMBER('Descriptive Stats'!E3848),'Descriptive Stats'!E3848,#N/A)</f>
        <v>2</v>
      </c>
    </row>
    <row r="3849" spans="1:61" ht="14.4" x14ac:dyDescent="0.3">
      <c r="A3849" s="2">
        <f>ROW()</f>
        <v>3849</v>
      </c>
      <c r="C3849" s="8">
        <f t="shared" ca="1" si="553"/>
        <v>9</v>
      </c>
      <c r="D3849" s="8">
        <f t="shared" ca="1" si="554"/>
        <v>2</v>
      </c>
      <c r="E3849" s="50">
        <f t="shared" ca="1" si="556"/>
        <v>2</v>
      </c>
      <c r="F3849" s="2" t="str">
        <f t="shared" ca="1" si="555"/>
        <v/>
      </c>
      <c r="BD3849" s="49">
        <f t="shared" ca="1" si="558"/>
        <v>2595</v>
      </c>
      <c r="BE3849" s="3">
        <f t="shared" ca="1" si="557"/>
        <v>0.25945000000000001</v>
      </c>
      <c r="BF3849" s="3">
        <f t="shared" ref="BF3849:BF3912" ca="1" si="559">IF(ISNUMBER(BE3849),_xlfn.NORM.INV(BE3849,0,1),"")</f>
        <v>-0.6450419512753276</v>
      </c>
      <c r="BG3849" s="9">
        <f t="shared" ref="BG3849:BG3912" ca="1" si="560">IF(ISNUMBER(E3849),E3849,"")</f>
        <v>2</v>
      </c>
      <c r="BH3849" s="6">
        <f ca="1">IF(ISNUMBER('Descriptive Stats'!BF3849),'Descriptive Stats'!BF3849,#N/A)</f>
        <v>-0.6450419512753276</v>
      </c>
      <c r="BI3849" s="6">
        <f ca="1">IF(ISNUMBER('Descriptive Stats'!E3849),'Descriptive Stats'!E3849,#N/A)</f>
        <v>2</v>
      </c>
    </row>
    <row r="3850" spans="1:61" ht="14.4" x14ac:dyDescent="0.3">
      <c r="A3850" s="2">
        <f>ROW()</f>
        <v>3850</v>
      </c>
      <c r="C3850" s="8">
        <f t="shared" ca="1" si="553"/>
        <v>3</v>
      </c>
      <c r="D3850" s="8">
        <f t="shared" ca="1" si="554"/>
        <v>2</v>
      </c>
      <c r="E3850" s="50">
        <f t="shared" ca="1" si="556"/>
        <v>0</v>
      </c>
      <c r="F3850" s="2" t="str">
        <f t="shared" ca="1" si="555"/>
        <v/>
      </c>
      <c r="BD3850" s="49">
        <f t="shared" ca="1" si="558"/>
        <v>815.5</v>
      </c>
      <c r="BE3850" s="3">
        <f t="shared" ca="1" si="557"/>
        <v>8.1500000000000003E-2</v>
      </c>
      <c r="BF3850" s="3">
        <f t="shared" ca="1" si="559"/>
        <v>-1.3950525282585462</v>
      </c>
      <c r="BG3850" s="9">
        <f t="shared" ca="1" si="560"/>
        <v>0</v>
      </c>
      <c r="BH3850" s="6">
        <f ca="1">IF(ISNUMBER('Descriptive Stats'!BF3850),'Descriptive Stats'!BF3850,#N/A)</f>
        <v>-1.3950525282585462</v>
      </c>
      <c r="BI3850" s="6">
        <f ca="1">IF(ISNUMBER('Descriptive Stats'!E3850),'Descriptive Stats'!E3850,#N/A)</f>
        <v>0</v>
      </c>
    </row>
    <row r="3851" spans="1:61" ht="14.4" x14ac:dyDescent="0.3">
      <c r="A3851" s="2">
        <f>ROW()</f>
        <v>3851</v>
      </c>
      <c r="C3851" s="8">
        <f t="shared" ca="1" si="553"/>
        <v>15</v>
      </c>
      <c r="D3851" s="8">
        <f t="shared" ca="1" si="554"/>
        <v>0</v>
      </c>
      <c r="E3851" s="50">
        <f t="shared" ca="1" si="556"/>
        <v>0</v>
      </c>
      <c r="F3851" s="2" t="str">
        <f t="shared" ca="1" si="555"/>
        <v/>
      </c>
      <c r="BD3851" s="49">
        <f t="shared" ca="1" si="558"/>
        <v>815.5</v>
      </c>
      <c r="BE3851" s="3">
        <f t="shared" ca="1" si="557"/>
        <v>8.1500000000000003E-2</v>
      </c>
      <c r="BF3851" s="3">
        <f t="shared" ca="1" si="559"/>
        <v>-1.3950525282585462</v>
      </c>
      <c r="BG3851" s="9">
        <f t="shared" ca="1" si="560"/>
        <v>0</v>
      </c>
      <c r="BH3851" s="6">
        <f ca="1">IF(ISNUMBER('Descriptive Stats'!BF3851),'Descriptive Stats'!BF3851,#N/A)</f>
        <v>-1.3950525282585462</v>
      </c>
      <c r="BI3851" s="6">
        <f ca="1">IF(ISNUMBER('Descriptive Stats'!E3851),'Descriptive Stats'!E3851,#N/A)</f>
        <v>0</v>
      </c>
    </row>
    <row r="3852" spans="1:61" ht="14.4" x14ac:dyDescent="0.3">
      <c r="A3852" s="2">
        <f>ROW()</f>
        <v>3852</v>
      </c>
      <c r="C3852" s="8">
        <f t="shared" ca="1" si="553"/>
        <v>20</v>
      </c>
      <c r="D3852" s="8">
        <f t="shared" ca="1" si="554"/>
        <v>0</v>
      </c>
      <c r="E3852" s="50">
        <f t="shared" ca="1" si="556"/>
        <v>9</v>
      </c>
      <c r="F3852" s="2" t="str">
        <f t="shared" ca="1" si="555"/>
        <v/>
      </c>
      <c r="BD3852" s="49">
        <f t="shared" ca="1" si="558"/>
        <v>4819</v>
      </c>
      <c r="BE3852" s="3">
        <f t="shared" ca="1" si="557"/>
        <v>0.48185</v>
      </c>
      <c r="BF3852" s="3">
        <f t="shared" ca="1" si="559"/>
        <v>-4.5511009098988427E-2</v>
      </c>
      <c r="BG3852" s="9">
        <f t="shared" ca="1" si="560"/>
        <v>9</v>
      </c>
      <c r="BH3852" s="6">
        <f ca="1">IF(ISNUMBER('Descriptive Stats'!BF3852),'Descriptive Stats'!BF3852,#N/A)</f>
        <v>-4.5511009098988427E-2</v>
      </c>
      <c r="BI3852" s="6">
        <f ca="1">IF(ISNUMBER('Descriptive Stats'!E3852),'Descriptive Stats'!E3852,#N/A)</f>
        <v>9</v>
      </c>
    </row>
    <row r="3853" spans="1:61" ht="14.4" x14ac:dyDescent="0.3">
      <c r="A3853" s="2">
        <f>ROW()</f>
        <v>3853</v>
      </c>
      <c r="C3853" s="8">
        <f t="shared" ca="1" si="553"/>
        <v>23</v>
      </c>
      <c r="D3853" s="8">
        <f t="shared" ca="1" si="554"/>
        <v>9</v>
      </c>
      <c r="E3853" s="50">
        <f t="shared" ca="1" si="556"/>
        <v>2</v>
      </c>
      <c r="F3853" s="2" t="str">
        <f t="shared" ca="1" si="555"/>
        <v/>
      </c>
      <c r="BD3853" s="49">
        <f t="shared" ca="1" si="558"/>
        <v>2595</v>
      </c>
      <c r="BE3853" s="3">
        <f t="shared" ca="1" si="557"/>
        <v>0.25945000000000001</v>
      </c>
      <c r="BF3853" s="3">
        <f t="shared" ca="1" si="559"/>
        <v>-0.6450419512753276</v>
      </c>
      <c r="BG3853" s="9">
        <f t="shared" ca="1" si="560"/>
        <v>2</v>
      </c>
      <c r="BH3853" s="6">
        <f ca="1">IF(ISNUMBER('Descriptive Stats'!BF3853),'Descriptive Stats'!BF3853,#N/A)</f>
        <v>-0.6450419512753276</v>
      </c>
      <c r="BI3853" s="6">
        <f ca="1">IF(ISNUMBER('Descriptive Stats'!E3853),'Descriptive Stats'!E3853,#N/A)</f>
        <v>2</v>
      </c>
    </row>
    <row r="3854" spans="1:61" ht="14.4" x14ac:dyDescent="0.3">
      <c r="A3854" s="2">
        <f>ROW()</f>
        <v>3854</v>
      </c>
      <c r="C3854" s="8">
        <f t="shared" ca="1" si="553"/>
        <v>3</v>
      </c>
      <c r="D3854" s="8">
        <f t="shared" ca="1" si="554"/>
        <v>2</v>
      </c>
      <c r="E3854" s="50">
        <f t="shared" ca="1" si="556"/>
        <v>0</v>
      </c>
      <c r="F3854" s="2" t="str">
        <f t="shared" ca="1" si="555"/>
        <v/>
      </c>
      <c r="BD3854" s="49">
        <f t="shared" ca="1" si="558"/>
        <v>815.5</v>
      </c>
      <c r="BE3854" s="3">
        <f t="shared" ca="1" si="557"/>
        <v>8.1500000000000003E-2</v>
      </c>
      <c r="BF3854" s="3">
        <f t="shared" ca="1" si="559"/>
        <v>-1.3950525282585462</v>
      </c>
      <c r="BG3854" s="9">
        <f t="shared" ca="1" si="560"/>
        <v>0</v>
      </c>
      <c r="BH3854" s="6">
        <f ca="1">IF(ISNUMBER('Descriptive Stats'!BF3854),'Descriptive Stats'!BF3854,#N/A)</f>
        <v>-1.3950525282585462</v>
      </c>
      <c r="BI3854" s="6">
        <f ca="1">IF(ISNUMBER('Descriptive Stats'!E3854),'Descriptive Stats'!E3854,#N/A)</f>
        <v>0</v>
      </c>
    </row>
    <row r="3855" spans="1:61" ht="14.4" x14ac:dyDescent="0.3">
      <c r="A3855" s="2">
        <f>ROW()</f>
        <v>3855</v>
      </c>
      <c r="C3855" s="8">
        <f t="shared" ca="1" si="553"/>
        <v>18</v>
      </c>
      <c r="D3855" s="8">
        <f t="shared" ca="1" si="554"/>
        <v>0</v>
      </c>
      <c r="E3855" s="50">
        <f t="shared" ca="1" si="556"/>
        <v>0</v>
      </c>
      <c r="F3855" s="2" t="str">
        <f t="shared" ca="1" si="555"/>
        <v/>
      </c>
      <c r="BD3855" s="49">
        <f t="shared" ca="1" si="558"/>
        <v>815.5</v>
      </c>
      <c r="BE3855" s="3">
        <f t="shared" ca="1" si="557"/>
        <v>8.1500000000000003E-2</v>
      </c>
      <c r="BF3855" s="3">
        <f t="shared" ca="1" si="559"/>
        <v>-1.3950525282585462</v>
      </c>
      <c r="BG3855" s="9">
        <f t="shared" ca="1" si="560"/>
        <v>0</v>
      </c>
      <c r="BH3855" s="6">
        <f ca="1">IF(ISNUMBER('Descriptive Stats'!BF3855),'Descriptive Stats'!BF3855,#N/A)</f>
        <v>-1.3950525282585462</v>
      </c>
      <c r="BI3855" s="6">
        <f ca="1">IF(ISNUMBER('Descriptive Stats'!E3855),'Descriptive Stats'!E3855,#N/A)</f>
        <v>0</v>
      </c>
    </row>
    <row r="3856" spans="1:61" ht="14.4" x14ac:dyDescent="0.3">
      <c r="A3856" s="2">
        <f>ROW()</f>
        <v>3856</v>
      </c>
      <c r="C3856" s="8">
        <f t="shared" ca="1" si="553"/>
        <v>4</v>
      </c>
      <c r="D3856" s="8">
        <f t="shared" ca="1" si="554"/>
        <v>0</v>
      </c>
      <c r="E3856" s="50">
        <f t="shared" ca="1" si="556"/>
        <v>7</v>
      </c>
      <c r="F3856" s="2" t="str">
        <f t="shared" ca="1" si="555"/>
        <v/>
      </c>
      <c r="BD3856" s="49">
        <f t="shared" ca="1" si="558"/>
        <v>4473.5</v>
      </c>
      <c r="BE3856" s="3">
        <f t="shared" ca="1" si="557"/>
        <v>0.44729999999999998</v>
      </c>
      <c r="BF3856" s="3">
        <f t="shared" ca="1" si="559"/>
        <v>-0.13248586824472414</v>
      </c>
      <c r="BG3856" s="9">
        <f t="shared" ca="1" si="560"/>
        <v>7</v>
      </c>
      <c r="BH3856" s="6">
        <f ca="1">IF(ISNUMBER('Descriptive Stats'!BF3856),'Descriptive Stats'!BF3856,#N/A)</f>
        <v>-0.13248586824472414</v>
      </c>
      <c r="BI3856" s="6">
        <f ca="1">IF(ISNUMBER('Descriptive Stats'!E3856),'Descriptive Stats'!E3856,#N/A)</f>
        <v>7</v>
      </c>
    </row>
    <row r="3857" spans="1:61" ht="14.4" x14ac:dyDescent="0.3">
      <c r="A3857" s="2">
        <f>ROW()</f>
        <v>3857</v>
      </c>
      <c r="C3857" s="8">
        <f t="shared" ref="C3857:C3920" ca="1" si="561">RANDBETWEEN(2,COUNT(B:B))</f>
        <v>6</v>
      </c>
      <c r="D3857" s="8">
        <f t="shared" ref="D3857:D3920" ca="1" si="562">VLOOKUP(C3857,A:B,2,TRUE)</f>
        <v>7</v>
      </c>
      <c r="E3857" s="50">
        <f t="shared" ca="1" si="556"/>
        <v>0</v>
      </c>
      <c r="F3857" s="2" t="str">
        <f t="shared" ref="F3857:F3920" ca="1" si="563">IF(ISNUMBER(E3857),IF(OR(E3857&lt;$K$16,E3857&gt;$K$14),"X",""),"")</f>
        <v/>
      </c>
      <c r="BD3857" s="49">
        <f t="shared" ca="1" si="558"/>
        <v>815.5</v>
      </c>
      <c r="BE3857" s="3">
        <f t="shared" ca="1" si="557"/>
        <v>8.1500000000000003E-2</v>
      </c>
      <c r="BF3857" s="3">
        <f t="shared" ca="1" si="559"/>
        <v>-1.3950525282585462</v>
      </c>
      <c r="BG3857" s="9">
        <f t="shared" ca="1" si="560"/>
        <v>0</v>
      </c>
      <c r="BH3857" s="6">
        <f ca="1">IF(ISNUMBER('Descriptive Stats'!BF3857),'Descriptive Stats'!BF3857,#N/A)</f>
        <v>-1.3950525282585462</v>
      </c>
      <c r="BI3857" s="6">
        <f ca="1">IF(ISNUMBER('Descriptive Stats'!E3857),'Descriptive Stats'!E3857,#N/A)</f>
        <v>0</v>
      </c>
    </row>
    <row r="3858" spans="1:61" ht="14.4" x14ac:dyDescent="0.3">
      <c r="A3858" s="2">
        <f>ROW()</f>
        <v>3858</v>
      </c>
      <c r="C3858" s="8">
        <f t="shared" ca="1" si="561"/>
        <v>15</v>
      </c>
      <c r="D3858" s="8">
        <f t="shared" ca="1" si="562"/>
        <v>0</v>
      </c>
      <c r="E3858" s="50">
        <f t="shared" ca="1" si="556"/>
        <v>2</v>
      </c>
      <c r="F3858" s="2" t="str">
        <f t="shared" ca="1" si="563"/>
        <v/>
      </c>
      <c r="BD3858" s="49">
        <f t="shared" ca="1" si="558"/>
        <v>2595</v>
      </c>
      <c r="BE3858" s="3">
        <f t="shared" ca="1" si="557"/>
        <v>0.25945000000000001</v>
      </c>
      <c r="BF3858" s="3">
        <f t="shared" ca="1" si="559"/>
        <v>-0.6450419512753276</v>
      </c>
      <c r="BG3858" s="9">
        <f t="shared" ca="1" si="560"/>
        <v>2</v>
      </c>
      <c r="BH3858" s="6">
        <f ca="1">IF(ISNUMBER('Descriptive Stats'!BF3858),'Descriptive Stats'!BF3858,#N/A)</f>
        <v>-0.6450419512753276</v>
      </c>
      <c r="BI3858" s="6">
        <f ca="1">IF(ISNUMBER('Descriptive Stats'!E3858),'Descriptive Stats'!E3858,#N/A)</f>
        <v>2</v>
      </c>
    </row>
    <row r="3859" spans="1:61" ht="14.4" x14ac:dyDescent="0.3">
      <c r="A3859" s="2">
        <f>ROW()</f>
        <v>3859</v>
      </c>
      <c r="C3859" s="8">
        <f t="shared" ca="1" si="561"/>
        <v>9</v>
      </c>
      <c r="D3859" s="8">
        <f t="shared" ca="1" si="562"/>
        <v>2</v>
      </c>
      <c r="E3859" s="50">
        <f t="shared" ca="1" si="556"/>
        <v>0</v>
      </c>
      <c r="F3859" s="2" t="str">
        <f t="shared" ca="1" si="563"/>
        <v/>
      </c>
      <c r="BD3859" s="49">
        <f t="shared" ca="1" si="558"/>
        <v>815.5</v>
      </c>
      <c r="BE3859" s="3">
        <f t="shared" ca="1" si="557"/>
        <v>8.1500000000000003E-2</v>
      </c>
      <c r="BF3859" s="3">
        <f t="shared" ca="1" si="559"/>
        <v>-1.3950525282585462</v>
      </c>
      <c r="BG3859" s="9">
        <f t="shared" ca="1" si="560"/>
        <v>0</v>
      </c>
      <c r="BH3859" s="6">
        <f ca="1">IF(ISNUMBER('Descriptive Stats'!BF3859),'Descriptive Stats'!BF3859,#N/A)</f>
        <v>-1.3950525282585462</v>
      </c>
      <c r="BI3859" s="6">
        <f ca="1">IF(ISNUMBER('Descriptive Stats'!E3859),'Descriptive Stats'!E3859,#N/A)</f>
        <v>0</v>
      </c>
    </row>
    <row r="3860" spans="1:61" ht="14.4" x14ac:dyDescent="0.3">
      <c r="A3860" s="2">
        <f>ROW()</f>
        <v>3860</v>
      </c>
      <c r="C3860" s="8">
        <f t="shared" ca="1" si="561"/>
        <v>15</v>
      </c>
      <c r="D3860" s="8">
        <f t="shared" ca="1" si="562"/>
        <v>0</v>
      </c>
      <c r="E3860" s="50">
        <f t="shared" ca="1" si="556"/>
        <v>0</v>
      </c>
      <c r="F3860" s="2" t="str">
        <f t="shared" ca="1" si="563"/>
        <v/>
      </c>
      <c r="BD3860" s="49">
        <f t="shared" ca="1" si="558"/>
        <v>815.5</v>
      </c>
      <c r="BE3860" s="3">
        <f t="shared" ca="1" si="557"/>
        <v>8.1500000000000003E-2</v>
      </c>
      <c r="BF3860" s="3">
        <f t="shared" ca="1" si="559"/>
        <v>-1.3950525282585462</v>
      </c>
      <c r="BG3860" s="9">
        <f t="shared" ca="1" si="560"/>
        <v>0</v>
      </c>
      <c r="BH3860" s="6">
        <f ca="1">IF(ISNUMBER('Descriptive Stats'!BF3860),'Descriptive Stats'!BF3860,#N/A)</f>
        <v>-1.3950525282585462</v>
      </c>
      <c r="BI3860" s="6">
        <f ca="1">IF(ISNUMBER('Descriptive Stats'!E3860),'Descriptive Stats'!E3860,#N/A)</f>
        <v>0</v>
      </c>
    </row>
    <row r="3861" spans="1:61" ht="14.4" x14ac:dyDescent="0.3">
      <c r="A3861" s="2">
        <f>ROW()</f>
        <v>3861</v>
      </c>
      <c r="C3861" s="8">
        <f t="shared" ca="1" si="561"/>
        <v>18</v>
      </c>
      <c r="D3861" s="8">
        <f t="shared" ca="1" si="562"/>
        <v>0</v>
      </c>
      <c r="E3861" s="50">
        <f t="shared" ca="1" si="556"/>
        <v>6</v>
      </c>
      <c r="F3861" s="2" t="str">
        <f t="shared" ca="1" si="563"/>
        <v/>
      </c>
      <c r="BD3861" s="49">
        <f t="shared" ca="1" si="558"/>
        <v>3900</v>
      </c>
      <c r="BE3861" s="3">
        <f t="shared" ca="1" si="557"/>
        <v>0.38995000000000002</v>
      </c>
      <c r="BF3861" s="3">
        <f t="shared" ca="1" si="559"/>
        <v>-0.2794493539703507</v>
      </c>
      <c r="BG3861" s="9">
        <f t="shared" ca="1" si="560"/>
        <v>6</v>
      </c>
      <c r="BH3861" s="6">
        <f ca="1">IF(ISNUMBER('Descriptive Stats'!BF3861),'Descriptive Stats'!BF3861,#N/A)</f>
        <v>-0.2794493539703507</v>
      </c>
      <c r="BI3861" s="6">
        <f ca="1">IF(ISNUMBER('Descriptive Stats'!E3861),'Descriptive Stats'!E3861,#N/A)</f>
        <v>6</v>
      </c>
    </row>
    <row r="3862" spans="1:61" ht="14.4" x14ac:dyDescent="0.3">
      <c r="A3862" s="2">
        <f>ROW()</f>
        <v>3862</v>
      </c>
      <c r="C3862" s="8">
        <f t="shared" ca="1" si="561"/>
        <v>5</v>
      </c>
      <c r="D3862" s="8">
        <f t="shared" ca="1" si="562"/>
        <v>6</v>
      </c>
      <c r="E3862" s="50">
        <f t="shared" ca="1" si="556"/>
        <v>7</v>
      </c>
      <c r="F3862" s="2" t="str">
        <f t="shared" ca="1" si="563"/>
        <v/>
      </c>
      <c r="BD3862" s="49">
        <f t="shared" ca="1" si="558"/>
        <v>4473.5</v>
      </c>
      <c r="BE3862" s="3">
        <f t="shared" ca="1" si="557"/>
        <v>0.44729999999999998</v>
      </c>
      <c r="BF3862" s="3">
        <f t="shared" ca="1" si="559"/>
        <v>-0.13248586824472414</v>
      </c>
      <c r="BG3862" s="9">
        <f t="shared" ca="1" si="560"/>
        <v>7</v>
      </c>
      <c r="BH3862" s="6">
        <f ca="1">IF(ISNUMBER('Descriptive Stats'!BF3862),'Descriptive Stats'!BF3862,#N/A)</f>
        <v>-0.13248586824472414</v>
      </c>
      <c r="BI3862" s="6">
        <f ca="1">IF(ISNUMBER('Descriptive Stats'!E3862),'Descriptive Stats'!E3862,#N/A)</f>
        <v>7</v>
      </c>
    </row>
    <row r="3863" spans="1:61" ht="14.4" x14ac:dyDescent="0.3">
      <c r="A3863" s="2">
        <f>ROW()</f>
        <v>3863</v>
      </c>
      <c r="C3863" s="8">
        <f t="shared" ca="1" si="561"/>
        <v>6</v>
      </c>
      <c r="D3863" s="8">
        <f t="shared" ca="1" si="562"/>
        <v>7</v>
      </c>
      <c r="E3863" s="50">
        <f t="shared" ca="1" si="556"/>
        <v>2</v>
      </c>
      <c r="F3863" s="2" t="str">
        <f t="shared" ca="1" si="563"/>
        <v/>
      </c>
      <c r="BD3863" s="49">
        <f t="shared" ca="1" si="558"/>
        <v>2595</v>
      </c>
      <c r="BE3863" s="3">
        <f t="shared" ca="1" si="557"/>
        <v>0.25945000000000001</v>
      </c>
      <c r="BF3863" s="3">
        <f t="shared" ca="1" si="559"/>
        <v>-0.6450419512753276</v>
      </c>
      <c r="BG3863" s="9">
        <f t="shared" ca="1" si="560"/>
        <v>2</v>
      </c>
      <c r="BH3863" s="6">
        <f ca="1">IF(ISNUMBER('Descriptive Stats'!BF3863),'Descriptive Stats'!BF3863,#N/A)</f>
        <v>-0.6450419512753276</v>
      </c>
      <c r="BI3863" s="6">
        <f ca="1">IF(ISNUMBER('Descriptive Stats'!E3863),'Descriptive Stats'!E3863,#N/A)</f>
        <v>2</v>
      </c>
    </row>
    <row r="3864" spans="1:61" ht="14.4" x14ac:dyDescent="0.3">
      <c r="A3864" s="2">
        <f>ROW()</f>
        <v>3864</v>
      </c>
      <c r="C3864" s="8">
        <f t="shared" ca="1" si="561"/>
        <v>9</v>
      </c>
      <c r="D3864" s="8">
        <f t="shared" ca="1" si="562"/>
        <v>2</v>
      </c>
      <c r="E3864" s="50">
        <f t="shared" ca="1" si="556"/>
        <v>0</v>
      </c>
      <c r="F3864" s="2" t="str">
        <f t="shared" ca="1" si="563"/>
        <v/>
      </c>
      <c r="BD3864" s="49">
        <f t="shared" ca="1" si="558"/>
        <v>815.5</v>
      </c>
      <c r="BE3864" s="3">
        <f t="shared" ca="1" si="557"/>
        <v>8.1500000000000003E-2</v>
      </c>
      <c r="BF3864" s="3">
        <f t="shared" ca="1" si="559"/>
        <v>-1.3950525282585462</v>
      </c>
      <c r="BG3864" s="9">
        <f t="shared" ca="1" si="560"/>
        <v>0</v>
      </c>
      <c r="BH3864" s="6">
        <f ca="1">IF(ISNUMBER('Descriptive Stats'!BF3864),'Descriptive Stats'!BF3864,#N/A)</f>
        <v>-1.3950525282585462</v>
      </c>
      <c r="BI3864" s="6">
        <f ca="1">IF(ISNUMBER('Descriptive Stats'!E3864),'Descriptive Stats'!E3864,#N/A)</f>
        <v>0</v>
      </c>
    </row>
    <row r="3865" spans="1:61" ht="14.4" x14ac:dyDescent="0.3">
      <c r="A3865" s="2">
        <f>ROW()</f>
        <v>3865</v>
      </c>
      <c r="C3865" s="8">
        <f t="shared" ca="1" si="561"/>
        <v>18</v>
      </c>
      <c r="D3865" s="8">
        <f t="shared" ca="1" si="562"/>
        <v>0</v>
      </c>
      <c r="E3865" s="50">
        <f t="shared" ca="1" si="556"/>
        <v>0</v>
      </c>
      <c r="F3865" s="2" t="str">
        <f t="shared" ca="1" si="563"/>
        <v/>
      </c>
      <c r="BD3865" s="49">
        <f t="shared" ca="1" si="558"/>
        <v>815.5</v>
      </c>
      <c r="BE3865" s="3">
        <f t="shared" ca="1" si="557"/>
        <v>8.1500000000000003E-2</v>
      </c>
      <c r="BF3865" s="3">
        <f t="shared" ca="1" si="559"/>
        <v>-1.3950525282585462</v>
      </c>
      <c r="BG3865" s="9">
        <f t="shared" ca="1" si="560"/>
        <v>0</v>
      </c>
      <c r="BH3865" s="6">
        <f ca="1">IF(ISNUMBER('Descriptive Stats'!BF3865),'Descriptive Stats'!BF3865,#N/A)</f>
        <v>-1.3950525282585462</v>
      </c>
      <c r="BI3865" s="6">
        <f ca="1">IF(ISNUMBER('Descriptive Stats'!E3865),'Descriptive Stats'!E3865,#N/A)</f>
        <v>0</v>
      </c>
    </row>
    <row r="3866" spans="1:61" ht="14.4" x14ac:dyDescent="0.3">
      <c r="A3866" s="2">
        <f>ROW()</f>
        <v>3866</v>
      </c>
      <c r="C3866" s="8">
        <f t="shared" ca="1" si="561"/>
        <v>22</v>
      </c>
      <c r="D3866" s="8">
        <f t="shared" ca="1" si="562"/>
        <v>0</v>
      </c>
      <c r="E3866" s="50">
        <f t="shared" ca="1" si="556"/>
        <v>2</v>
      </c>
      <c r="F3866" s="2" t="str">
        <f t="shared" ca="1" si="563"/>
        <v/>
      </c>
      <c r="BD3866" s="49">
        <f t="shared" ca="1" si="558"/>
        <v>2595</v>
      </c>
      <c r="BE3866" s="3">
        <f t="shared" ca="1" si="557"/>
        <v>0.25945000000000001</v>
      </c>
      <c r="BF3866" s="3">
        <f t="shared" ca="1" si="559"/>
        <v>-0.6450419512753276</v>
      </c>
      <c r="BG3866" s="9">
        <f t="shared" ca="1" si="560"/>
        <v>2</v>
      </c>
      <c r="BH3866" s="6">
        <f ca="1">IF(ISNUMBER('Descriptive Stats'!BF3866),'Descriptive Stats'!BF3866,#N/A)</f>
        <v>-0.6450419512753276</v>
      </c>
      <c r="BI3866" s="6">
        <f ca="1">IF(ISNUMBER('Descriptive Stats'!E3866),'Descriptive Stats'!E3866,#N/A)</f>
        <v>2</v>
      </c>
    </row>
    <row r="3867" spans="1:61" ht="14.4" x14ac:dyDescent="0.3">
      <c r="A3867" s="2">
        <f>ROW()</f>
        <v>3867</v>
      </c>
      <c r="C3867" s="8">
        <f t="shared" ca="1" si="561"/>
        <v>21</v>
      </c>
      <c r="D3867" s="8">
        <f t="shared" ca="1" si="562"/>
        <v>2</v>
      </c>
      <c r="E3867" s="50">
        <f t="shared" ca="1" si="556"/>
        <v>6</v>
      </c>
      <c r="F3867" s="2" t="str">
        <f t="shared" ca="1" si="563"/>
        <v/>
      </c>
      <c r="BD3867" s="49">
        <f t="shared" ca="1" si="558"/>
        <v>3900</v>
      </c>
      <c r="BE3867" s="3">
        <f t="shared" ca="1" si="557"/>
        <v>0.38995000000000002</v>
      </c>
      <c r="BF3867" s="3">
        <f t="shared" ca="1" si="559"/>
        <v>-0.2794493539703507</v>
      </c>
      <c r="BG3867" s="9">
        <f t="shared" ca="1" si="560"/>
        <v>6</v>
      </c>
      <c r="BH3867" s="6">
        <f ca="1">IF(ISNUMBER('Descriptive Stats'!BF3867),'Descriptive Stats'!BF3867,#N/A)</f>
        <v>-0.2794493539703507</v>
      </c>
      <c r="BI3867" s="6">
        <f ca="1">IF(ISNUMBER('Descriptive Stats'!E3867),'Descriptive Stats'!E3867,#N/A)</f>
        <v>6</v>
      </c>
    </row>
    <row r="3868" spans="1:61" ht="14.4" x14ac:dyDescent="0.3">
      <c r="A3868" s="2">
        <f>ROW()</f>
        <v>3868</v>
      </c>
      <c r="C3868" s="8">
        <f t="shared" ca="1" si="561"/>
        <v>2</v>
      </c>
      <c r="D3868" s="8">
        <f t="shared" ca="1" si="562"/>
        <v>6</v>
      </c>
      <c r="E3868" s="50">
        <f t="shared" ca="1" si="556"/>
        <v>6</v>
      </c>
      <c r="F3868" s="2" t="str">
        <f t="shared" ca="1" si="563"/>
        <v/>
      </c>
      <c r="BD3868" s="49">
        <f t="shared" ca="1" si="558"/>
        <v>3900</v>
      </c>
      <c r="BE3868" s="3">
        <f t="shared" ca="1" si="557"/>
        <v>0.38995000000000002</v>
      </c>
      <c r="BF3868" s="3">
        <f t="shared" ca="1" si="559"/>
        <v>-0.2794493539703507</v>
      </c>
      <c r="BG3868" s="9">
        <f t="shared" ca="1" si="560"/>
        <v>6</v>
      </c>
      <c r="BH3868" s="6">
        <f ca="1">IF(ISNUMBER('Descriptive Stats'!BF3868),'Descriptive Stats'!BF3868,#N/A)</f>
        <v>-0.2794493539703507</v>
      </c>
      <c r="BI3868" s="6">
        <f ca="1">IF(ISNUMBER('Descriptive Stats'!E3868),'Descriptive Stats'!E3868,#N/A)</f>
        <v>6</v>
      </c>
    </row>
    <row r="3869" spans="1:61" ht="14.4" x14ac:dyDescent="0.3">
      <c r="A3869" s="2">
        <f>ROW()</f>
        <v>3869</v>
      </c>
      <c r="C3869" s="8">
        <f t="shared" ca="1" si="561"/>
        <v>5</v>
      </c>
      <c r="D3869" s="8">
        <f t="shared" ca="1" si="562"/>
        <v>6</v>
      </c>
      <c r="E3869" s="50">
        <f t="shared" ca="1" si="556"/>
        <v>4</v>
      </c>
      <c r="F3869" s="2" t="str">
        <f t="shared" ca="1" si="563"/>
        <v/>
      </c>
      <c r="BD3869" s="49">
        <f t="shared" ca="1" si="558"/>
        <v>3442</v>
      </c>
      <c r="BE3869" s="3">
        <f t="shared" ca="1" si="557"/>
        <v>0.34415000000000001</v>
      </c>
      <c r="BF3869" s="3">
        <f t="shared" ca="1" si="559"/>
        <v>-0.40116316278173481</v>
      </c>
      <c r="BG3869" s="9">
        <f t="shared" ca="1" si="560"/>
        <v>4</v>
      </c>
      <c r="BH3869" s="6">
        <f ca="1">IF(ISNUMBER('Descriptive Stats'!BF3869),'Descriptive Stats'!BF3869,#N/A)</f>
        <v>-0.40116316278173481</v>
      </c>
      <c r="BI3869" s="6">
        <f ca="1">IF(ISNUMBER('Descriptive Stats'!E3869),'Descriptive Stats'!E3869,#N/A)</f>
        <v>4</v>
      </c>
    </row>
    <row r="3870" spans="1:61" ht="14.4" x14ac:dyDescent="0.3">
      <c r="A3870" s="2">
        <f>ROW()</f>
        <v>3870</v>
      </c>
      <c r="C3870" s="8">
        <f t="shared" ca="1" si="561"/>
        <v>13</v>
      </c>
      <c r="D3870" s="8">
        <f t="shared" ca="1" si="562"/>
        <v>4</v>
      </c>
      <c r="E3870" s="50">
        <f t="shared" ca="1" si="556"/>
        <v>2</v>
      </c>
      <c r="F3870" s="2" t="str">
        <f t="shared" ca="1" si="563"/>
        <v/>
      </c>
      <c r="BD3870" s="49">
        <f t="shared" ca="1" si="558"/>
        <v>2595</v>
      </c>
      <c r="BE3870" s="3">
        <f t="shared" ca="1" si="557"/>
        <v>0.25945000000000001</v>
      </c>
      <c r="BF3870" s="3">
        <f t="shared" ca="1" si="559"/>
        <v>-0.6450419512753276</v>
      </c>
      <c r="BG3870" s="9">
        <f t="shared" ca="1" si="560"/>
        <v>2</v>
      </c>
      <c r="BH3870" s="6">
        <f ca="1">IF(ISNUMBER('Descriptive Stats'!BF3870),'Descriptive Stats'!BF3870,#N/A)</f>
        <v>-0.6450419512753276</v>
      </c>
      <c r="BI3870" s="6">
        <f ca="1">IF(ISNUMBER('Descriptive Stats'!E3870),'Descriptive Stats'!E3870,#N/A)</f>
        <v>2</v>
      </c>
    </row>
    <row r="3871" spans="1:61" ht="14.4" x14ac:dyDescent="0.3">
      <c r="A3871" s="2">
        <f>ROW()</f>
        <v>3871</v>
      </c>
      <c r="C3871" s="8">
        <f t="shared" ca="1" si="561"/>
        <v>9</v>
      </c>
      <c r="D3871" s="8">
        <f t="shared" ca="1" si="562"/>
        <v>2</v>
      </c>
      <c r="E3871" s="50">
        <f t="shared" ca="1" si="556"/>
        <v>7</v>
      </c>
      <c r="F3871" s="2" t="str">
        <f t="shared" ca="1" si="563"/>
        <v/>
      </c>
      <c r="BD3871" s="49">
        <f t="shared" ca="1" si="558"/>
        <v>4473.5</v>
      </c>
      <c r="BE3871" s="3">
        <f t="shared" ca="1" si="557"/>
        <v>0.44729999999999998</v>
      </c>
      <c r="BF3871" s="3">
        <f t="shared" ca="1" si="559"/>
        <v>-0.13248586824472414</v>
      </c>
      <c r="BG3871" s="9">
        <f t="shared" ca="1" si="560"/>
        <v>7</v>
      </c>
      <c r="BH3871" s="6">
        <f ca="1">IF(ISNUMBER('Descriptive Stats'!BF3871),'Descriptive Stats'!BF3871,#N/A)</f>
        <v>-0.13248586824472414</v>
      </c>
      <c r="BI3871" s="6">
        <f ca="1">IF(ISNUMBER('Descriptive Stats'!E3871),'Descriptive Stats'!E3871,#N/A)</f>
        <v>7</v>
      </c>
    </row>
    <row r="3872" spans="1:61" ht="14.4" x14ac:dyDescent="0.3">
      <c r="A3872" s="2">
        <f>ROW()</f>
        <v>3872</v>
      </c>
      <c r="C3872" s="8">
        <f t="shared" ca="1" si="561"/>
        <v>19</v>
      </c>
      <c r="D3872" s="8">
        <f t="shared" ca="1" si="562"/>
        <v>7</v>
      </c>
      <c r="E3872" s="50">
        <f t="shared" ca="1" si="556"/>
        <v>7</v>
      </c>
      <c r="F3872" s="2" t="str">
        <f t="shared" ca="1" si="563"/>
        <v/>
      </c>
      <c r="BD3872" s="49">
        <f t="shared" ca="1" si="558"/>
        <v>4473.5</v>
      </c>
      <c r="BE3872" s="3">
        <f t="shared" ca="1" si="557"/>
        <v>0.44729999999999998</v>
      </c>
      <c r="BF3872" s="3">
        <f t="shared" ca="1" si="559"/>
        <v>-0.13248586824472414</v>
      </c>
      <c r="BG3872" s="9">
        <f t="shared" ca="1" si="560"/>
        <v>7</v>
      </c>
      <c r="BH3872" s="6">
        <f ca="1">IF(ISNUMBER('Descriptive Stats'!BF3872),'Descriptive Stats'!BF3872,#N/A)</f>
        <v>-0.13248586824472414</v>
      </c>
      <c r="BI3872" s="6">
        <f ca="1">IF(ISNUMBER('Descriptive Stats'!E3872),'Descriptive Stats'!E3872,#N/A)</f>
        <v>7</v>
      </c>
    </row>
    <row r="3873" spans="1:61" ht="14.4" x14ac:dyDescent="0.3">
      <c r="A3873" s="2">
        <f>ROW()</f>
        <v>3873</v>
      </c>
      <c r="C3873" s="8">
        <f t="shared" ca="1" si="561"/>
        <v>19</v>
      </c>
      <c r="D3873" s="8">
        <f t="shared" ca="1" si="562"/>
        <v>7</v>
      </c>
      <c r="E3873" s="50">
        <f t="shared" ca="1" si="556"/>
        <v>6</v>
      </c>
      <c r="F3873" s="2" t="str">
        <f t="shared" ca="1" si="563"/>
        <v/>
      </c>
      <c r="BD3873" s="49">
        <f t="shared" ca="1" si="558"/>
        <v>3900</v>
      </c>
      <c r="BE3873" s="3">
        <f t="shared" ca="1" si="557"/>
        <v>0.38995000000000002</v>
      </c>
      <c r="BF3873" s="3">
        <f t="shared" ca="1" si="559"/>
        <v>-0.2794493539703507</v>
      </c>
      <c r="BG3873" s="9">
        <f t="shared" ca="1" si="560"/>
        <v>6</v>
      </c>
      <c r="BH3873" s="6">
        <f ca="1">IF(ISNUMBER('Descriptive Stats'!BF3873),'Descriptive Stats'!BF3873,#N/A)</f>
        <v>-0.2794493539703507</v>
      </c>
      <c r="BI3873" s="6">
        <f ca="1">IF(ISNUMBER('Descriptive Stats'!E3873),'Descriptive Stats'!E3873,#N/A)</f>
        <v>6</v>
      </c>
    </row>
    <row r="3874" spans="1:61" ht="14.4" x14ac:dyDescent="0.3">
      <c r="A3874" s="2">
        <f>ROW()</f>
        <v>3874</v>
      </c>
      <c r="C3874" s="8">
        <f t="shared" ca="1" si="561"/>
        <v>16</v>
      </c>
      <c r="D3874" s="8">
        <f t="shared" ca="1" si="562"/>
        <v>6</v>
      </c>
      <c r="E3874" s="50">
        <f t="shared" ca="1" si="556"/>
        <v>2</v>
      </c>
      <c r="F3874" s="2" t="str">
        <f t="shared" ca="1" si="563"/>
        <v/>
      </c>
      <c r="BD3874" s="49">
        <f t="shared" ca="1" si="558"/>
        <v>2595</v>
      </c>
      <c r="BE3874" s="3">
        <f t="shared" ca="1" si="557"/>
        <v>0.25945000000000001</v>
      </c>
      <c r="BF3874" s="3">
        <f t="shared" ca="1" si="559"/>
        <v>-0.6450419512753276</v>
      </c>
      <c r="BG3874" s="9">
        <f t="shared" ca="1" si="560"/>
        <v>2</v>
      </c>
      <c r="BH3874" s="6">
        <f ca="1">IF(ISNUMBER('Descriptive Stats'!BF3874),'Descriptive Stats'!BF3874,#N/A)</f>
        <v>-0.6450419512753276</v>
      </c>
      <c r="BI3874" s="6">
        <f ca="1">IF(ISNUMBER('Descriptive Stats'!E3874),'Descriptive Stats'!E3874,#N/A)</f>
        <v>2</v>
      </c>
    </row>
    <row r="3875" spans="1:61" ht="14.4" x14ac:dyDescent="0.3">
      <c r="A3875" s="2">
        <f>ROW()</f>
        <v>3875</v>
      </c>
      <c r="C3875" s="8">
        <f t="shared" ca="1" si="561"/>
        <v>9</v>
      </c>
      <c r="D3875" s="8">
        <f t="shared" ca="1" si="562"/>
        <v>2</v>
      </c>
      <c r="E3875" s="50">
        <f t="shared" ca="1" si="556"/>
        <v>15</v>
      </c>
      <c r="F3875" s="2" t="str">
        <f t="shared" ca="1" si="563"/>
        <v/>
      </c>
      <c r="BD3875" s="49">
        <f t="shared" ca="1" si="558"/>
        <v>5051.5</v>
      </c>
      <c r="BE3875" s="3">
        <f t="shared" ca="1" si="557"/>
        <v>0.50509999999999999</v>
      </c>
      <c r="BF3875" s="3">
        <f t="shared" ca="1" si="559"/>
        <v>1.2784152420787677E-2</v>
      </c>
      <c r="BG3875" s="9">
        <f t="shared" ca="1" si="560"/>
        <v>15</v>
      </c>
      <c r="BH3875" s="6">
        <f ca="1">IF(ISNUMBER('Descriptive Stats'!BF3875),'Descriptive Stats'!BF3875,#N/A)</f>
        <v>1.2784152420787677E-2</v>
      </c>
      <c r="BI3875" s="6">
        <f ca="1">IF(ISNUMBER('Descriptive Stats'!E3875),'Descriptive Stats'!E3875,#N/A)</f>
        <v>15</v>
      </c>
    </row>
    <row r="3876" spans="1:61" ht="14.4" x14ac:dyDescent="0.3">
      <c r="A3876" s="2">
        <f>ROW()</f>
        <v>3876</v>
      </c>
      <c r="C3876" s="8">
        <f t="shared" ca="1" si="561"/>
        <v>24</v>
      </c>
      <c r="D3876" s="8">
        <f t="shared" ca="1" si="562"/>
        <v>15</v>
      </c>
      <c r="E3876" s="50">
        <f t="shared" ca="1" si="556"/>
        <v>4</v>
      </c>
      <c r="F3876" s="2" t="str">
        <f t="shared" ca="1" si="563"/>
        <v/>
      </c>
      <c r="BD3876" s="49">
        <f t="shared" ca="1" si="558"/>
        <v>3442</v>
      </c>
      <c r="BE3876" s="3">
        <f t="shared" ca="1" si="557"/>
        <v>0.34415000000000001</v>
      </c>
      <c r="BF3876" s="3">
        <f t="shared" ca="1" si="559"/>
        <v>-0.40116316278173481</v>
      </c>
      <c r="BG3876" s="9">
        <f t="shared" ca="1" si="560"/>
        <v>4</v>
      </c>
      <c r="BH3876" s="6">
        <f ca="1">IF(ISNUMBER('Descriptive Stats'!BF3876),'Descriptive Stats'!BF3876,#N/A)</f>
        <v>-0.40116316278173481</v>
      </c>
      <c r="BI3876" s="6">
        <f ca="1">IF(ISNUMBER('Descriptive Stats'!E3876),'Descriptive Stats'!E3876,#N/A)</f>
        <v>4</v>
      </c>
    </row>
    <row r="3877" spans="1:61" ht="14.4" x14ac:dyDescent="0.3">
      <c r="A3877" s="2">
        <f>ROW()</f>
        <v>3877</v>
      </c>
      <c r="C3877" s="8">
        <f t="shared" ca="1" si="561"/>
        <v>13</v>
      </c>
      <c r="D3877" s="8">
        <f t="shared" ca="1" si="562"/>
        <v>4</v>
      </c>
      <c r="E3877" s="50">
        <f t="shared" ca="1" si="556"/>
        <v>2</v>
      </c>
      <c r="F3877" s="2" t="str">
        <f t="shared" ca="1" si="563"/>
        <v/>
      </c>
      <c r="BD3877" s="49">
        <f t="shared" ca="1" si="558"/>
        <v>2595</v>
      </c>
      <c r="BE3877" s="3">
        <f t="shared" ca="1" si="557"/>
        <v>0.25945000000000001</v>
      </c>
      <c r="BF3877" s="3">
        <f t="shared" ca="1" si="559"/>
        <v>-0.6450419512753276</v>
      </c>
      <c r="BG3877" s="9">
        <f t="shared" ca="1" si="560"/>
        <v>2</v>
      </c>
      <c r="BH3877" s="6">
        <f ca="1">IF(ISNUMBER('Descriptive Stats'!BF3877),'Descriptive Stats'!BF3877,#N/A)</f>
        <v>-0.6450419512753276</v>
      </c>
      <c r="BI3877" s="6">
        <f ca="1">IF(ISNUMBER('Descriptive Stats'!E3877),'Descriptive Stats'!E3877,#N/A)</f>
        <v>2</v>
      </c>
    </row>
    <row r="3878" spans="1:61" ht="14.4" x14ac:dyDescent="0.3">
      <c r="A3878" s="2">
        <f>ROW()</f>
        <v>3878</v>
      </c>
      <c r="C3878" s="8">
        <f t="shared" ca="1" si="561"/>
        <v>21</v>
      </c>
      <c r="D3878" s="8">
        <f t="shared" ca="1" si="562"/>
        <v>2</v>
      </c>
      <c r="E3878" s="50">
        <f t="shared" ca="1" si="556"/>
        <v>0</v>
      </c>
      <c r="F3878" s="2" t="str">
        <f t="shared" ca="1" si="563"/>
        <v/>
      </c>
      <c r="BD3878" s="49">
        <f t="shared" ca="1" si="558"/>
        <v>815.5</v>
      </c>
      <c r="BE3878" s="3">
        <f t="shared" ca="1" si="557"/>
        <v>8.1500000000000003E-2</v>
      </c>
      <c r="BF3878" s="3">
        <f t="shared" ca="1" si="559"/>
        <v>-1.3950525282585462</v>
      </c>
      <c r="BG3878" s="9">
        <f t="shared" ca="1" si="560"/>
        <v>0</v>
      </c>
      <c r="BH3878" s="6">
        <f ca="1">IF(ISNUMBER('Descriptive Stats'!BF3878),'Descriptive Stats'!BF3878,#N/A)</f>
        <v>-1.3950525282585462</v>
      </c>
      <c r="BI3878" s="6">
        <f ca="1">IF(ISNUMBER('Descriptive Stats'!E3878),'Descriptive Stats'!E3878,#N/A)</f>
        <v>0</v>
      </c>
    </row>
    <row r="3879" spans="1:61" ht="14.4" x14ac:dyDescent="0.3">
      <c r="A3879" s="2">
        <f>ROW()</f>
        <v>3879</v>
      </c>
      <c r="C3879" s="8">
        <f t="shared" ca="1" si="561"/>
        <v>14</v>
      </c>
      <c r="D3879" s="8">
        <f t="shared" ca="1" si="562"/>
        <v>0</v>
      </c>
      <c r="E3879" s="50">
        <f t="shared" ca="1" si="556"/>
        <v>2</v>
      </c>
      <c r="F3879" s="2" t="str">
        <f t="shared" ca="1" si="563"/>
        <v/>
      </c>
      <c r="BD3879" s="49">
        <f t="shared" ca="1" si="558"/>
        <v>2595</v>
      </c>
      <c r="BE3879" s="3">
        <f t="shared" ca="1" si="557"/>
        <v>0.25945000000000001</v>
      </c>
      <c r="BF3879" s="3">
        <f t="shared" ca="1" si="559"/>
        <v>-0.6450419512753276</v>
      </c>
      <c r="BG3879" s="9">
        <f t="shared" ca="1" si="560"/>
        <v>2</v>
      </c>
      <c r="BH3879" s="6">
        <f ca="1">IF(ISNUMBER('Descriptive Stats'!BF3879),'Descriptive Stats'!BF3879,#N/A)</f>
        <v>-0.6450419512753276</v>
      </c>
      <c r="BI3879" s="6">
        <f ca="1">IF(ISNUMBER('Descriptive Stats'!E3879),'Descriptive Stats'!E3879,#N/A)</f>
        <v>2</v>
      </c>
    </row>
    <row r="3880" spans="1:61" ht="14.4" x14ac:dyDescent="0.3">
      <c r="A3880" s="2">
        <f>ROW()</f>
        <v>3880</v>
      </c>
      <c r="C3880" s="8">
        <f t="shared" ca="1" si="561"/>
        <v>17</v>
      </c>
      <c r="D3880" s="8">
        <f t="shared" ca="1" si="562"/>
        <v>2</v>
      </c>
      <c r="E3880" s="50">
        <f t="shared" ca="1" si="556"/>
        <v>7</v>
      </c>
      <c r="F3880" s="2" t="str">
        <f t="shared" ca="1" si="563"/>
        <v/>
      </c>
      <c r="BD3880" s="49">
        <f t="shared" ca="1" si="558"/>
        <v>4473.5</v>
      </c>
      <c r="BE3880" s="3">
        <f t="shared" ca="1" si="557"/>
        <v>0.44729999999999998</v>
      </c>
      <c r="BF3880" s="3">
        <f t="shared" ca="1" si="559"/>
        <v>-0.13248586824472414</v>
      </c>
      <c r="BG3880" s="9">
        <f t="shared" ca="1" si="560"/>
        <v>7</v>
      </c>
      <c r="BH3880" s="6">
        <f ca="1">IF(ISNUMBER('Descriptive Stats'!BF3880),'Descriptive Stats'!BF3880,#N/A)</f>
        <v>-0.13248586824472414</v>
      </c>
      <c r="BI3880" s="6">
        <f ca="1">IF(ISNUMBER('Descriptive Stats'!E3880),'Descriptive Stats'!E3880,#N/A)</f>
        <v>7</v>
      </c>
    </row>
    <row r="3881" spans="1:61" ht="14.4" x14ac:dyDescent="0.3">
      <c r="A3881" s="2">
        <f>ROW()</f>
        <v>3881</v>
      </c>
      <c r="C3881" s="8">
        <f t="shared" ca="1" si="561"/>
        <v>19</v>
      </c>
      <c r="D3881" s="8">
        <f t="shared" ca="1" si="562"/>
        <v>7</v>
      </c>
      <c r="E3881" s="50">
        <f t="shared" ca="1" si="556"/>
        <v>2</v>
      </c>
      <c r="F3881" s="2" t="str">
        <f t="shared" ca="1" si="563"/>
        <v/>
      </c>
      <c r="BD3881" s="49">
        <f t="shared" ca="1" si="558"/>
        <v>2595</v>
      </c>
      <c r="BE3881" s="3">
        <f t="shared" ca="1" si="557"/>
        <v>0.25945000000000001</v>
      </c>
      <c r="BF3881" s="3">
        <f t="shared" ca="1" si="559"/>
        <v>-0.6450419512753276</v>
      </c>
      <c r="BG3881" s="9">
        <f t="shared" ca="1" si="560"/>
        <v>2</v>
      </c>
      <c r="BH3881" s="6">
        <f ca="1">IF(ISNUMBER('Descriptive Stats'!BF3881),'Descriptive Stats'!BF3881,#N/A)</f>
        <v>-0.6450419512753276</v>
      </c>
      <c r="BI3881" s="6">
        <f ca="1">IF(ISNUMBER('Descriptive Stats'!E3881),'Descriptive Stats'!E3881,#N/A)</f>
        <v>2</v>
      </c>
    </row>
    <row r="3882" spans="1:61" ht="14.4" x14ac:dyDescent="0.3">
      <c r="A3882" s="2">
        <f>ROW()</f>
        <v>3882</v>
      </c>
      <c r="C3882" s="8">
        <f t="shared" ca="1" si="561"/>
        <v>3</v>
      </c>
      <c r="D3882" s="8">
        <f t="shared" ca="1" si="562"/>
        <v>2</v>
      </c>
      <c r="E3882" s="50">
        <f t="shared" ca="1" si="556"/>
        <v>7</v>
      </c>
      <c r="F3882" s="2" t="str">
        <f t="shared" ca="1" si="563"/>
        <v/>
      </c>
      <c r="BD3882" s="49">
        <f t="shared" ca="1" si="558"/>
        <v>4473.5</v>
      </c>
      <c r="BE3882" s="3">
        <f t="shared" ca="1" si="557"/>
        <v>0.44729999999999998</v>
      </c>
      <c r="BF3882" s="3">
        <f t="shared" ca="1" si="559"/>
        <v>-0.13248586824472414</v>
      </c>
      <c r="BG3882" s="9">
        <f t="shared" ca="1" si="560"/>
        <v>7</v>
      </c>
      <c r="BH3882" s="6">
        <f ca="1">IF(ISNUMBER('Descriptive Stats'!BF3882),'Descriptive Stats'!BF3882,#N/A)</f>
        <v>-0.13248586824472414</v>
      </c>
      <c r="BI3882" s="6">
        <f ca="1">IF(ISNUMBER('Descriptive Stats'!E3882),'Descriptive Stats'!E3882,#N/A)</f>
        <v>7</v>
      </c>
    </row>
    <row r="3883" spans="1:61" ht="14.4" x14ac:dyDescent="0.3">
      <c r="A3883" s="2">
        <f>ROW()</f>
        <v>3883</v>
      </c>
      <c r="C3883" s="8">
        <f t="shared" ca="1" si="561"/>
        <v>6</v>
      </c>
      <c r="D3883" s="8">
        <f t="shared" ca="1" si="562"/>
        <v>7</v>
      </c>
      <c r="E3883" s="50">
        <f t="shared" ca="1" si="556"/>
        <v>19</v>
      </c>
      <c r="F3883" s="2" t="str">
        <f t="shared" ca="1" si="563"/>
        <v>X</v>
      </c>
      <c r="BD3883" s="49">
        <f t="shared" ca="1" si="558"/>
        <v>5294</v>
      </c>
      <c r="BE3883" s="3">
        <f t="shared" ca="1" si="557"/>
        <v>0.52934999999999999</v>
      </c>
      <c r="BF3883" s="3">
        <f t="shared" ca="1" si="559"/>
        <v>7.3636031452008061E-2</v>
      </c>
      <c r="BG3883" s="9">
        <f t="shared" ca="1" si="560"/>
        <v>19</v>
      </c>
      <c r="BH3883" s="6">
        <f ca="1">IF(ISNUMBER('Descriptive Stats'!BF3883),'Descriptive Stats'!BF3883,#N/A)</f>
        <v>7.3636031452008061E-2</v>
      </c>
      <c r="BI3883" s="6">
        <f ca="1">IF(ISNUMBER('Descriptive Stats'!E3883),'Descriptive Stats'!E3883,#N/A)</f>
        <v>19</v>
      </c>
    </row>
    <row r="3884" spans="1:61" ht="14.4" x14ac:dyDescent="0.3">
      <c r="A3884" s="2">
        <f>ROW()</f>
        <v>3884</v>
      </c>
      <c r="C3884" s="8">
        <f t="shared" ca="1" si="561"/>
        <v>7</v>
      </c>
      <c r="D3884" s="8">
        <f t="shared" ca="1" si="562"/>
        <v>19</v>
      </c>
      <c r="E3884" s="50">
        <f t="shared" ca="1" si="556"/>
        <v>0</v>
      </c>
      <c r="F3884" s="2" t="str">
        <f t="shared" ca="1" si="563"/>
        <v/>
      </c>
      <c r="BD3884" s="49">
        <f t="shared" ca="1" si="558"/>
        <v>815.5</v>
      </c>
      <c r="BE3884" s="3">
        <f t="shared" ca="1" si="557"/>
        <v>8.1500000000000003E-2</v>
      </c>
      <c r="BF3884" s="3">
        <f t="shared" ca="1" si="559"/>
        <v>-1.3950525282585462</v>
      </c>
      <c r="BG3884" s="9">
        <f t="shared" ca="1" si="560"/>
        <v>0</v>
      </c>
      <c r="BH3884" s="6">
        <f ca="1">IF(ISNUMBER('Descriptive Stats'!BF3884),'Descriptive Stats'!BF3884,#N/A)</f>
        <v>-1.3950525282585462</v>
      </c>
      <c r="BI3884" s="6">
        <f ca="1">IF(ISNUMBER('Descriptive Stats'!E3884),'Descriptive Stats'!E3884,#N/A)</f>
        <v>0</v>
      </c>
    </row>
    <row r="3885" spans="1:61" ht="14.4" x14ac:dyDescent="0.3">
      <c r="A3885" s="2">
        <f>ROW()</f>
        <v>3885</v>
      </c>
      <c r="C3885" s="8">
        <f t="shared" ca="1" si="561"/>
        <v>15</v>
      </c>
      <c r="D3885" s="8">
        <f t="shared" ca="1" si="562"/>
        <v>0</v>
      </c>
      <c r="E3885" s="50">
        <f t="shared" ca="1" si="556"/>
        <v>1</v>
      </c>
      <c r="F3885" s="2" t="str">
        <f t="shared" ca="1" si="563"/>
        <v/>
      </c>
      <c r="BD3885" s="49">
        <f t="shared" ca="1" si="558"/>
        <v>1871</v>
      </c>
      <c r="BE3885" s="3">
        <f t="shared" ca="1" si="557"/>
        <v>0.18704999999999999</v>
      </c>
      <c r="BF3885" s="3">
        <f t="shared" ca="1" si="559"/>
        <v>-0.88881967520906158</v>
      </c>
      <c r="BG3885" s="9">
        <f t="shared" ca="1" si="560"/>
        <v>1</v>
      </c>
      <c r="BH3885" s="6">
        <f ca="1">IF(ISNUMBER('Descriptive Stats'!BF3885),'Descriptive Stats'!BF3885,#N/A)</f>
        <v>-0.88881967520906158</v>
      </c>
      <c r="BI3885" s="6">
        <f ca="1">IF(ISNUMBER('Descriptive Stats'!E3885),'Descriptive Stats'!E3885,#N/A)</f>
        <v>1</v>
      </c>
    </row>
    <row r="3886" spans="1:61" ht="14.4" x14ac:dyDescent="0.3">
      <c r="A3886" s="2">
        <f>ROW()</f>
        <v>3886</v>
      </c>
      <c r="C3886" s="8">
        <f t="shared" ca="1" si="561"/>
        <v>12</v>
      </c>
      <c r="D3886" s="8">
        <f t="shared" ca="1" si="562"/>
        <v>1</v>
      </c>
      <c r="E3886" s="50">
        <f t="shared" ca="1" si="556"/>
        <v>7</v>
      </c>
      <c r="F3886" s="2" t="str">
        <f t="shared" ca="1" si="563"/>
        <v/>
      </c>
      <c r="BD3886" s="49">
        <f t="shared" ca="1" si="558"/>
        <v>4473.5</v>
      </c>
      <c r="BE3886" s="3">
        <f t="shared" ca="1" si="557"/>
        <v>0.44729999999999998</v>
      </c>
      <c r="BF3886" s="3">
        <f t="shared" ca="1" si="559"/>
        <v>-0.13248586824472414</v>
      </c>
      <c r="BG3886" s="9">
        <f t="shared" ca="1" si="560"/>
        <v>7</v>
      </c>
      <c r="BH3886" s="6">
        <f ca="1">IF(ISNUMBER('Descriptive Stats'!BF3886),'Descriptive Stats'!BF3886,#N/A)</f>
        <v>-0.13248586824472414</v>
      </c>
      <c r="BI3886" s="6">
        <f ca="1">IF(ISNUMBER('Descriptive Stats'!E3886),'Descriptive Stats'!E3886,#N/A)</f>
        <v>7</v>
      </c>
    </row>
    <row r="3887" spans="1:61" ht="14.4" x14ac:dyDescent="0.3">
      <c r="A3887" s="2">
        <f>ROW()</f>
        <v>3887</v>
      </c>
      <c r="C3887" s="8">
        <f t="shared" ca="1" si="561"/>
        <v>6</v>
      </c>
      <c r="D3887" s="8">
        <f t="shared" ca="1" si="562"/>
        <v>7</v>
      </c>
      <c r="E3887" s="50">
        <f t="shared" ca="1" si="556"/>
        <v>7</v>
      </c>
      <c r="F3887" s="2" t="str">
        <f t="shared" ca="1" si="563"/>
        <v/>
      </c>
      <c r="BD3887" s="49">
        <f t="shared" ca="1" si="558"/>
        <v>4473.5</v>
      </c>
      <c r="BE3887" s="3">
        <f t="shared" ca="1" si="557"/>
        <v>0.44729999999999998</v>
      </c>
      <c r="BF3887" s="3">
        <f t="shared" ca="1" si="559"/>
        <v>-0.13248586824472414</v>
      </c>
      <c r="BG3887" s="9">
        <f t="shared" ca="1" si="560"/>
        <v>7</v>
      </c>
      <c r="BH3887" s="6">
        <f ca="1">IF(ISNUMBER('Descriptive Stats'!BF3887),'Descriptive Stats'!BF3887,#N/A)</f>
        <v>-0.13248586824472414</v>
      </c>
      <c r="BI3887" s="6">
        <f ca="1">IF(ISNUMBER('Descriptive Stats'!E3887),'Descriptive Stats'!E3887,#N/A)</f>
        <v>7</v>
      </c>
    </row>
    <row r="3888" spans="1:61" ht="14.4" x14ac:dyDescent="0.3">
      <c r="A3888" s="2">
        <f>ROW()</f>
        <v>3888</v>
      </c>
      <c r="C3888" s="8">
        <f t="shared" ca="1" si="561"/>
        <v>19</v>
      </c>
      <c r="D3888" s="8">
        <f t="shared" ca="1" si="562"/>
        <v>7</v>
      </c>
      <c r="E3888" s="50">
        <f t="shared" ca="1" si="556"/>
        <v>6</v>
      </c>
      <c r="F3888" s="2" t="str">
        <f t="shared" ca="1" si="563"/>
        <v/>
      </c>
      <c r="BD3888" s="49">
        <f t="shared" ca="1" si="558"/>
        <v>3900</v>
      </c>
      <c r="BE3888" s="3">
        <f t="shared" ca="1" si="557"/>
        <v>0.38995000000000002</v>
      </c>
      <c r="BF3888" s="3">
        <f t="shared" ca="1" si="559"/>
        <v>-0.2794493539703507</v>
      </c>
      <c r="BG3888" s="9">
        <f t="shared" ca="1" si="560"/>
        <v>6</v>
      </c>
      <c r="BH3888" s="6">
        <f ca="1">IF(ISNUMBER('Descriptive Stats'!BF3888),'Descriptive Stats'!BF3888,#N/A)</f>
        <v>-0.2794493539703507</v>
      </c>
      <c r="BI3888" s="6">
        <f ca="1">IF(ISNUMBER('Descriptive Stats'!E3888),'Descriptive Stats'!E3888,#N/A)</f>
        <v>6</v>
      </c>
    </row>
    <row r="3889" spans="1:61" ht="14.4" x14ac:dyDescent="0.3">
      <c r="A3889" s="2">
        <f>ROW()</f>
        <v>3889</v>
      </c>
      <c r="C3889" s="8">
        <f t="shared" ca="1" si="561"/>
        <v>5</v>
      </c>
      <c r="D3889" s="8">
        <f t="shared" ca="1" si="562"/>
        <v>6</v>
      </c>
      <c r="E3889" s="50">
        <f t="shared" ca="1" si="556"/>
        <v>0</v>
      </c>
      <c r="F3889" s="2" t="str">
        <f t="shared" ca="1" si="563"/>
        <v/>
      </c>
      <c r="BD3889" s="49">
        <f t="shared" ca="1" si="558"/>
        <v>815.5</v>
      </c>
      <c r="BE3889" s="3">
        <f t="shared" ca="1" si="557"/>
        <v>8.1500000000000003E-2</v>
      </c>
      <c r="BF3889" s="3">
        <f t="shared" ca="1" si="559"/>
        <v>-1.3950525282585462</v>
      </c>
      <c r="BG3889" s="9">
        <f t="shared" ca="1" si="560"/>
        <v>0</v>
      </c>
      <c r="BH3889" s="6">
        <f ca="1">IF(ISNUMBER('Descriptive Stats'!BF3889),'Descriptive Stats'!BF3889,#N/A)</f>
        <v>-1.3950525282585462</v>
      </c>
      <c r="BI3889" s="6">
        <f ca="1">IF(ISNUMBER('Descriptive Stats'!E3889),'Descriptive Stats'!E3889,#N/A)</f>
        <v>0</v>
      </c>
    </row>
    <row r="3890" spans="1:61" ht="14.4" x14ac:dyDescent="0.3">
      <c r="A3890" s="2">
        <f>ROW()</f>
        <v>3890</v>
      </c>
      <c r="C3890" s="8">
        <f t="shared" ca="1" si="561"/>
        <v>20</v>
      </c>
      <c r="D3890" s="8">
        <f t="shared" ca="1" si="562"/>
        <v>0</v>
      </c>
      <c r="E3890" s="50">
        <f t="shared" ca="1" si="556"/>
        <v>2</v>
      </c>
      <c r="F3890" s="2" t="str">
        <f t="shared" ca="1" si="563"/>
        <v/>
      </c>
      <c r="BD3890" s="49">
        <f t="shared" ca="1" si="558"/>
        <v>2595</v>
      </c>
      <c r="BE3890" s="3">
        <f t="shared" ca="1" si="557"/>
        <v>0.25945000000000001</v>
      </c>
      <c r="BF3890" s="3">
        <f t="shared" ca="1" si="559"/>
        <v>-0.6450419512753276</v>
      </c>
      <c r="BG3890" s="9">
        <f t="shared" ca="1" si="560"/>
        <v>2</v>
      </c>
      <c r="BH3890" s="6">
        <f ca="1">IF(ISNUMBER('Descriptive Stats'!BF3890),'Descriptive Stats'!BF3890,#N/A)</f>
        <v>-0.6450419512753276</v>
      </c>
      <c r="BI3890" s="6">
        <f ca="1">IF(ISNUMBER('Descriptive Stats'!E3890),'Descriptive Stats'!E3890,#N/A)</f>
        <v>2</v>
      </c>
    </row>
    <row r="3891" spans="1:61" ht="14.4" x14ac:dyDescent="0.3">
      <c r="A3891" s="2">
        <f>ROW()</f>
        <v>3891</v>
      </c>
      <c r="C3891" s="8">
        <f t="shared" ca="1" si="561"/>
        <v>21</v>
      </c>
      <c r="D3891" s="8">
        <f t="shared" ca="1" si="562"/>
        <v>2</v>
      </c>
      <c r="E3891" s="50">
        <f t="shared" ca="1" si="556"/>
        <v>6</v>
      </c>
      <c r="F3891" s="2" t="str">
        <f t="shared" ca="1" si="563"/>
        <v/>
      </c>
      <c r="BD3891" s="49">
        <f t="shared" ca="1" si="558"/>
        <v>3900</v>
      </c>
      <c r="BE3891" s="3">
        <f t="shared" ca="1" si="557"/>
        <v>0.38995000000000002</v>
      </c>
      <c r="BF3891" s="3">
        <f t="shared" ca="1" si="559"/>
        <v>-0.2794493539703507</v>
      </c>
      <c r="BG3891" s="9">
        <f t="shared" ca="1" si="560"/>
        <v>6</v>
      </c>
      <c r="BH3891" s="6">
        <f ca="1">IF(ISNUMBER('Descriptive Stats'!BF3891),'Descriptive Stats'!BF3891,#N/A)</f>
        <v>-0.2794493539703507</v>
      </c>
      <c r="BI3891" s="6">
        <f ca="1">IF(ISNUMBER('Descriptive Stats'!E3891),'Descriptive Stats'!E3891,#N/A)</f>
        <v>6</v>
      </c>
    </row>
    <row r="3892" spans="1:61" ht="14.4" x14ac:dyDescent="0.3">
      <c r="A3892" s="2">
        <f>ROW()</f>
        <v>3892</v>
      </c>
      <c r="C3892" s="8">
        <f t="shared" ca="1" si="561"/>
        <v>2</v>
      </c>
      <c r="D3892" s="8">
        <f t="shared" ca="1" si="562"/>
        <v>6</v>
      </c>
      <c r="E3892" s="50">
        <f t="shared" ca="1" si="556"/>
        <v>0</v>
      </c>
      <c r="F3892" s="2" t="str">
        <f t="shared" ca="1" si="563"/>
        <v/>
      </c>
      <c r="BD3892" s="49">
        <f t="shared" ca="1" si="558"/>
        <v>815.5</v>
      </c>
      <c r="BE3892" s="3">
        <f t="shared" ca="1" si="557"/>
        <v>8.1500000000000003E-2</v>
      </c>
      <c r="BF3892" s="3">
        <f t="shared" ca="1" si="559"/>
        <v>-1.3950525282585462</v>
      </c>
      <c r="BG3892" s="9">
        <f t="shared" ca="1" si="560"/>
        <v>0</v>
      </c>
      <c r="BH3892" s="6">
        <f ca="1">IF(ISNUMBER('Descriptive Stats'!BF3892),'Descriptive Stats'!BF3892,#N/A)</f>
        <v>-1.3950525282585462</v>
      </c>
      <c r="BI3892" s="6">
        <f ca="1">IF(ISNUMBER('Descriptive Stats'!E3892),'Descriptive Stats'!E3892,#N/A)</f>
        <v>0</v>
      </c>
    </row>
    <row r="3893" spans="1:61" ht="14.4" x14ac:dyDescent="0.3">
      <c r="A3893" s="2">
        <f>ROW()</f>
        <v>3893</v>
      </c>
      <c r="C3893" s="8">
        <f t="shared" ca="1" si="561"/>
        <v>11</v>
      </c>
      <c r="D3893" s="8">
        <f t="shared" ca="1" si="562"/>
        <v>0</v>
      </c>
      <c r="E3893" s="50">
        <f t="shared" ca="1" si="556"/>
        <v>0</v>
      </c>
      <c r="F3893" s="2" t="str">
        <f t="shared" ca="1" si="563"/>
        <v/>
      </c>
      <c r="BD3893" s="49">
        <f t="shared" ca="1" si="558"/>
        <v>815.5</v>
      </c>
      <c r="BE3893" s="3">
        <f t="shared" ca="1" si="557"/>
        <v>8.1500000000000003E-2</v>
      </c>
      <c r="BF3893" s="3">
        <f t="shared" ca="1" si="559"/>
        <v>-1.3950525282585462</v>
      </c>
      <c r="BG3893" s="9">
        <f t="shared" ca="1" si="560"/>
        <v>0</v>
      </c>
      <c r="BH3893" s="6">
        <f ca="1">IF(ISNUMBER('Descriptive Stats'!BF3893),'Descriptive Stats'!BF3893,#N/A)</f>
        <v>-1.3950525282585462</v>
      </c>
      <c r="BI3893" s="6">
        <f ca="1">IF(ISNUMBER('Descriptive Stats'!E3893),'Descriptive Stats'!E3893,#N/A)</f>
        <v>0</v>
      </c>
    </row>
    <row r="3894" spans="1:61" ht="14.4" x14ac:dyDescent="0.3">
      <c r="A3894" s="2">
        <f>ROW()</f>
        <v>3894</v>
      </c>
      <c r="C3894" s="8">
        <f t="shared" ca="1" si="561"/>
        <v>18</v>
      </c>
      <c r="D3894" s="8">
        <f t="shared" ca="1" si="562"/>
        <v>0</v>
      </c>
      <c r="E3894" s="50">
        <f t="shared" ca="1" si="556"/>
        <v>6</v>
      </c>
      <c r="F3894" s="2" t="str">
        <f t="shared" ca="1" si="563"/>
        <v/>
      </c>
      <c r="BD3894" s="49">
        <f t="shared" ca="1" si="558"/>
        <v>3900</v>
      </c>
      <c r="BE3894" s="3">
        <f t="shared" ca="1" si="557"/>
        <v>0.38995000000000002</v>
      </c>
      <c r="BF3894" s="3">
        <f t="shared" ca="1" si="559"/>
        <v>-0.2794493539703507</v>
      </c>
      <c r="BG3894" s="9">
        <f t="shared" ca="1" si="560"/>
        <v>6</v>
      </c>
      <c r="BH3894" s="6">
        <f ca="1">IF(ISNUMBER('Descriptive Stats'!BF3894),'Descriptive Stats'!BF3894,#N/A)</f>
        <v>-0.2794493539703507</v>
      </c>
      <c r="BI3894" s="6">
        <f ca="1">IF(ISNUMBER('Descriptive Stats'!E3894),'Descriptive Stats'!E3894,#N/A)</f>
        <v>6</v>
      </c>
    </row>
    <row r="3895" spans="1:61" ht="14.4" x14ac:dyDescent="0.3">
      <c r="A3895" s="2">
        <f>ROW()</f>
        <v>3895</v>
      </c>
      <c r="C3895" s="8">
        <f t="shared" ca="1" si="561"/>
        <v>5</v>
      </c>
      <c r="D3895" s="8">
        <f t="shared" ca="1" si="562"/>
        <v>6</v>
      </c>
      <c r="E3895" s="50">
        <f t="shared" ca="1" si="556"/>
        <v>1</v>
      </c>
      <c r="F3895" s="2" t="str">
        <f t="shared" ca="1" si="563"/>
        <v/>
      </c>
      <c r="BD3895" s="49">
        <f t="shared" ca="1" si="558"/>
        <v>1871</v>
      </c>
      <c r="BE3895" s="3">
        <f t="shared" ca="1" si="557"/>
        <v>0.18704999999999999</v>
      </c>
      <c r="BF3895" s="3">
        <f t="shared" ca="1" si="559"/>
        <v>-0.88881967520906158</v>
      </c>
      <c r="BG3895" s="9">
        <f t="shared" ca="1" si="560"/>
        <v>1</v>
      </c>
      <c r="BH3895" s="6">
        <f ca="1">IF(ISNUMBER('Descriptive Stats'!BF3895),'Descriptive Stats'!BF3895,#N/A)</f>
        <v>-0.88881967520906158</v>
      </c>
      <c r="BI3895" s="6">
        <f ca="1">IF(ISNUMBER('Descriptive Stats'!E3895),'Descriptive Stats'!E3895,#N/A)</f>
        <v>1</v>
      </c>
    </row>
    <row r="3896" spans="1:61" ht="14.4" x14ac:dyDescent="0.3">
      <c r="A3896" s="2">
        <f>ROW()</f>
        <v>3896</v>
      </c>
      <c r="C3896" s="8">
        <f t="shared" ca="1" si="561"/>
        <v>8</v>
      </c>
      <c r="D3896" s="8">
        <f t="shared" ca="1" si="562"/>
        <v>1</v>
      </c>
      <c r="E3896" s="50">
        <f t="shared" ca="1" si="556"/>
        <v>0</v>
      </c>
      <c r="F3896" s="2" t="str">
        <f t="shared" ca="1" si="563"/>
        <v/>
      </c>
      <c r="BD3896" s="49">
        <f t="shared" ca="1" si="558"/>
        <v>815.5</v>
      </c>
      <c r="BE3896" s="3">
        <f t="shared" ca="1" si="557"/>
        <v>8.1500000000000003E-2</v>
      </c>
      <c r="BF3896" s="3">
        <f t="shared" ca="1" si="559"/>
        <v>-1.3950525282585462</v>
      </c>
      <c r="BG3896" s="9">
        <f t="shared" ca="1" si="560"/>
        <v>0</v>
      </c>
      <c r="BH3896" s="6">
        <f ca="1">IF(ISNUMBER('Descriptive Stats'!BF3896),'Descriptive Stats'!BF3896,#N/A)</f>
        <v>-1.3950525282585462</v>
      </c>
      <c r="BI3896" s="6">
        <f ca="1">IF(ISNUMBER('Descriptive Stats'!E3896),'Descriptive Stats'!E3896,#N/A)</f>
        <v>0</v>
      </c>
    </row>
    <row r="3897" spans="1:61" ht="14.4" x14ac:dyDescent="0.3">
      <c r="A3897" s="2">
        <f>ROW()</f>
        <v>3897</v>
      </c>
      <c r="C3897" s="8">
        <f t="shared" ca="1" si="561"/>
        <v>15</v>
      </c>
      <c r="D3897" s="8">
        <f t="shared" ca="1" si="562"/>
        <v>0</v>
      </c>
      <c r="E3897" s="50">
        <f t="shared" ca="1" si="556"/>
        <v>0</v>
      </c>
      <c r="F3897" s="2" t="str">
        <f t="shared" ca="1" si="563"/>
        <v/>
      </c>
      <c r="BD3897" s="49">
        <f t="shared" ca="1" si="558"/>
        <v>815.5</v>
      </c>
      <c r="BE3897" s="3">
        <f t="shared" ca="1" si="557"/>
        <v>8.1500000000000003E-2</v>
      </c>
      <c r="BF3897" s="3">
        <f t="shared" ca="1" si="559"/>
        <v>-1.3950525282585462</v>
      </c>
      <c r="BG3897" s="9">
        <f t="shared" ca="1" si="560"/>
        <v>0</v>
      </c>
      <c r="BH3897" s="6">
        <f ca="1">IF(ISNUMBER('Descriptive Stats'!BF3897),'Descriptive Stats'!BF3897,#N/A)</f>
        <v>-1.3950525282585462</v>
      </c>
      <c r="BI3897" s="6">
        <f ca="1">IF(ISNUMBER('Descriptive Stats'!E3897),'Descriptive Stats'!E3897,#N/A)</f>
        <v>0</v>
      </c>
    </row>
    <row r="3898" spans="1:61" ht="14.4" x14ac:dyDescent="0.3">
      <c r="A3898" s="2">
        <f>ROW()</f>
        <v>3898</v>
      </c>
      <c r="C3898" s="8">
        <f t="shared" ca="1" si="561"/>
        <v>18</v>
      </c>
      <c r="D3898" s="8">
        <f t="shared" ca="1" si="562"/>
        <v>0</v>
      </c>
      <c r="E3898" s="50">
        <f t="shared" ca="1" si="556"/>
        <v>7</v>
      </c>
      <c r="F3898" s="2" t="str">
        <f t="shared" ca="1" si="563"/>
        <v/>
      </c>
      <c r="BD3898" s="49">
        <f t="shared" ca="1" si="558"/>
        <v>4473.5</v>
      </c>
      <c r="BE3898" s="3">
        <f t="shared" ca="1" si="557"/>
        <v>0.44729999999999998</v>
      </c>
      <c r="BF3898" s="3">
        <f t="shared" ca="1" si="559"/>
        <v>-0.13248586824472414</v>
      </c>
      <c r="BG3898" s="9">
        <f t="shared" ca="1" si="560"/>
        <v>7</v>
      </c>
      <c r="BH3898" s="6">
        <f ca="1">IF(ISNUMBER('Descriptive Stats'!BF3898),'Descriptive Stats'!BF3898,#N/A)</f>
        <v>-0.13248586824472414</v>
      </c>
      <c r="BI3898" s="6">
        <f ca="1">IF(ISNUMBER('Descriptive Stats'!E3898),'Descriptive Stats'!E3898,#N/A)</f>
        <v>7</v>
      </c>
    </row>
    <row r="3899" spans="1:61" ht="14.4" x14ac:dyDescent="0.3">
      <c r="A3899" s="2">
        <f>ROW()</f>
        <v>3899</v>
      </c>
      <c r="C3899" s="8">
        <f t="shared" ca="1" si="561"/>
        <v>19</v>
      </c>
      <c r="D3899" s="8">
        <f t="shared" ca="1" si="562"/>
        <v>7</v>
      </c>
      <c r="E3899" s="50">
        <f t="shared" ca="1" si="556"/>
        <v>15</v>
      </c>
      <c r="F3899" s="2" t="str">
        <f t="shared" ca="1" si="563"/>
        <v/>
      </c>
      <c r="BD3899" s="49">
        <f t="shared" ca="1" si="558"/>
        <v>5051.5</v>
      </c>
      <c r="BE3899" s="3">
        <f t="shared" ca="1" si="557"/>
        <v>0.50509999999999999</v>
      </c>
      <c r="BF3899" s="3">
        <f t="shared" ca="1" si="559"/>
        <v>1.2784152420787677E-2</v>
      </c>
      <c r="BG3899" s="9">
        <f t="shared" ca="1" si="560"/>
        <v>15</v>
      </c>
      <c r="BH3899" s="6">
        <f ca="1">IF(ISNUMBER('Descriptive Stats'!BF3899),'Descriptive Stats'!BF3899,#N/A)</f>
        <v>1.2784152420787677E-2</v>
      </c>
      <c r="BI3899" s="6">
        <f ca="1">IF(ISNUMBER('Descriptive Stats'!E3899),'Descriptive Stats'!E3899,#N/A)</f>
        <v>15</v>
      </c>
    </row>
    <row r="3900" spans="1:61" ht="14.4" x14ac:dyDescent="0.3">
      <c r="A3900" s="2">
        <f>ROW()</f>
        <v>3900</v>
      </c>
      <c r="C3900" s="8">
        <f t="shared" ca="1" si="561"/>
        <v>24</v>
      </c>
      <c r="D3900" s="8">
        <f t="shared" ca="1" si="562"/>
        <v>15</v>
      </c>
      <c r="E3900" s="50">
        <f t="shared" ca="1" si="556"/>
        <v>2</v>
      </c>
      <c r="F3900" s="2" t="str">
        <f t="shared" ca="1" si="563"/>
        <v/>
      </c>
      <c r="BD3900" s="49">
        <f t="shared" ca="1" si="558"/>
        <v>2595</v>
      </c>
      <c r="BE3900" s="3">
        <f t="shared" ca="1" si="557"/>
        <v>0.25945000000000001</v>
      </c>
      <c r="BF3900" s="3">
        <f t="shared" ca="1" si="559"/>
        <v>-0.6450419512753276</v>
      </c>
      <c r="BG3900" s="9">
        <f t="shared" ca="1" si="560"/>
        <v>2</v>
      </c>
      <c r="BH3900" s="6">
        <f ca="1">IF(ISNUMBER('Descriptive Stats'!BF3900),'Descriptive Stats'!BF3900,#N/A)</f>
        <v>-0.6450419512753276</v>
      </c>
      <c r="BI3900" s="6">
        <f ca="1">IF(ISNUMBER('Descriptive Stats'!E3900),'Descriptive Stats'!E3900,#N/A)</f>
        <v>2</v>
      </c>
    </row>
    <row r="3901" spans="1:61" ht="14.4" x14ac:dyDescent="0.3">
      <c r="A3901" s="2">
        <f>ROW()</f>
        <v>3901</v>
      </c>
      <c r="C3901" s="8">
        <f t="shared" ca="1" si="561"/>
        <v>21</v>
      </c>
      <c r="D3901" s="8">
        <f t="shared" ca="1" si="562"/>
        <v>2</v>
      </c>
      <c r="E3901" s="50">
        <f t="shared" ca="1" si="556"/>
        <v>6</v>
      </c>
      <c r="F3901" s="2" t="str">
        <f t="shared" ca="1" si="563"/>
        <v/>
      </c>
      <c r="BD3901" s="49">
        <f t="shared" ca="1" si="558"/>
        <v>3900</v>
      </c>
      <c r="BE3901" s="3">
        <f t="shared" ca="1" si="557"/>
        <v>0.38995000000000002</v>
      </c>
      <c r="BF3901" s="3">
        <f t="shared" ca="1" si="559"/>
        <v>-0.2794493539703507</v>
      </c>
      <c r="BG3901" s="9">
        <f t="shared" ca="1" si="560"/>
        <v>6</v>
      </c>
      <c r="BH3901" s="6">
        <f ca="1">IF(ISNUMBER('Descriptive Stats'!BF3901),'Descriptive Stats'!BF3901,#N/A)</f>
        <v>-0.2794493539703507</v>
      </c>
      <c r="BI3901" s="6">
        <f ca="1">IF(ISNUMBER('Descriptive Stats'!E3901),'Descriptive Stats'!E3901,#N/A)</f>
        <v>6</v>
      </c>
    </row>
    <row r="3902" spans="1:61" ht="14.4" x14ac:dyDescent="0.3">
      <c r="A3902" s="2">
        <f>ROW()</f>
        <v>3902</v>
      </c>
      <c r="C3902" s="8">
        <f t="shared" ca="1" si="561"/>
        <v>2</v>
      </c>
      <c r="D3902" s="8">
        <f t="shared" ca="1" si="562"/>
        <v>6</v>
      </c>
      <c r="E3902" s="50">
        <f t="shared" ca="1" si="556"/>
        <v>0</v>
      </c>
      <c r="F3902" s="2" t="str">
        <f t="shared" ca="1" si="563"/>
        <v/>
      </c>
      <c r="BD3902" s="49">
        <f t="shared" ca="1" si="558"/>
        <v>815.5</v>
      </c>
      <c r="BE3902" s="3">
        <f t="shared" ca="1" si="557"/>
        <v>8.1500000000000003E-2</v>
      </c>
      <c r="BF3902" s="3">
        <f t="shared" ca="1" si="559"/>
        <v>-1.3950525282585462</v>
      </c>
      <c r="BG3902" s="9">
        <f t="shared" ca="1" si="560"/>
        <v>0</v>
      </c>
      <c r="BH3902" s="6">
        <f ca="1">IF(ISNUMBER('Descriptive Stats'!BF3902),'Descriptive Stats'!BF3902,#N/A)</f>
        <v>-1.3950525282585462</v>
      </c>
      <c r="BI3902" s="6">
        <f ca="1">IF(ISNUMBER('Descriptive Stats'!E3902),'Descriptive Stats'!E3902,#N/A)</f>
        <v>0</v>
      </c>
    </row>
    <row r="3903" spans="1:61" ht="14.4" x14ac:dyDescent="0.3">
      <c r="A3903" s="2">
        <f>ROW()</f>
        <v>3903</v>
      </c>
      <c r="C3903" s="8">
        <f t="shared" ca="1" si="561"/>
        <v>4</v>
      </c>
      <c r="D3903" s="8">
        <f t="shared" ca="1" si="562"/>
        <v>0</v>
      </c>
      <c r="E3903" s="50">
        <f t="shared" ca="1" si="556"/>
        <v>15</v>
      </c>
      <c r="F3903" s="2" t="str">
        <f t="shared" ca="1" si="563"/>
        <v/>
      </c>
      <c r="BD3903" s="49">
        <f t="shared" ca="1" si="558"/>
        <v>5051.5</v>
      </c>
      <c r="BE3903" s="3">
        <f t="shared" ca="1" si="557"/>
        <v>0.50509999999999999</v>
      </c>
      <c r="BF3903" s="3">
        <f t="shared" ca="1" si="559"/>
        <v>1.2784152420787677E-2</v>
      </c>
      <c r="BG3903" s="9">
        <f t="shared" ca="1" si="560"/>
        <v>15</v>
      </c>
      <c r="BH3903" s="6">
        <f ca="1">IF(ISNUMBER('Descriptive Stats'!BF3903),'Descriptive Stats'!BF3903,#N/A)</f>
        <v>1.2784152420787677E-2</v>
      </c>
      <c r="BI3903" s="6">
        <f ca="1">IF(ISNUMBER('Descriptive Stats'!E3903),'Descriptive Stats'!E3903,#N/A)</f>
        <v>15</v>
      </c>
    </row>
    <row r="3904" spans="1:61" ht="14.4" x14ac:dyDescent="0.3">
      <c r="A3904" s="2">
        <f>ROW()</f>
        <v>3904</v>
      </c>
      <c r="C3904" s="8">
        <f t="shared" ca="1" si="561"/>
        <v>24</v>
      </c>
      <c r="D3904" s="8">
        <f t="shared" ca="1" si="562"/>
        <v>15</v>
      </c>
      <c r="E3904" s="50">
        <f t="shared" ca="1" si="556"/>
        <v>0</v>
      </c>
      <c r="F3904" s="2" t="str">
        <f t="shared" ca="1" si="563"/>
        <v/>
      </c>
      <c r="BD3904" s="49">
        <f t="shared" ca="1" si="558"/>
        <v>815.5</v>
      </c>
      <c r="BE3904" s="3">
        <f t="shared" ca="1" si="557"/>
        <v>8.1500000000000003E-2</v>
      </c>
      <c r="BF3904" s="3">
        <f t="shared" ca="1" si="559"/>
        <v>-1.3950525282585462</v>
      </c>
      <c r="BG3904" s="9">
        <f t="shared" ca="1" si="560"/>
        <v>0</v>
      </c>
      <c r="BH3904" s="6">
        <f ca="1">IF(ISNUMBER('Descriptive Stats'!BF3904),'Descriptive Stats'!BF3904,#N/A)</f>
        <v>-1.3950525282585462</v>
      </c>
      <c r="BI3904" s="6">
        <f ca="1">IF(ISNUMBER('Descriptive Stats'!E3904),'Descriptive Stats'!E3904,#N/A)</f>
        <v>0</v>
      </c>
    </row>
    <row r="3905" spans="1:61" ht="14.4" x14ac:dyDescent="0.3">
      <c r="A3905" s="2">
        <f>ROW()</f>
        <v>3905</v>
      </c>
      <c r="C3905" s="8">
        <f t="shared" ca="1" si="561"/>
        <v>4</v>
      </c>
      <c r="D3905" s="8">
        <f t="shared" ca="1" si="562"/>
        <v>0</v>
      </c>
      <c r="E3905" s="50">
        <f t="shared" ca="1" si="556"/>
        <v>7</v>
      </c>
      <c r="F3905" s="2" t="str">
        <f t="shared" ca="1" si="563"/>
        <v/>
      </c>
      <c r="BD3905" s="49">
        <f t="shared" ca="1" si="558"/>
        <v>4473.5</v>
      </c>
      <c r="BE3905" s="3">
        <f t="shared" ca="1" si="557"/>
        <v>0.44729999999999998</v>
      </c>
      <c r="BF3905" s="3">
        <f t="shared" ca="1" si="559"/>
        <v>-0.13248586824472414</v>
      </c>
      <c r="BG3905" s="9">
        <f t="shared" ca="1" si="560"/>
        <v>7</v>
      </c>
      <c r="BH3905" s="6">
        <f ca="1">IF(ISNUMBER('Descriptive Stats'!BF3905),'Descriptive Stats'!BF3905,#N/A)</f>
        <v>-0.13248586824472414</v>
      </c>
      <c r="BI3905" s="6">
        <f ca="1">IF(ISNUMBER('Descriptive Stats'!E3905),'Descriptive Stats'!E3905,#N/A)</f>
        <v>7</v>
      </c>
    </row>
    <row r="3906" spans="1:61" ht="14.4" x14ac:dyDescent="0.3">
      <c r="A3906" s="2">
        <f>ROW()</f>
        <v>3906</v>
      </c>
      <c r="C3906" s="8">
        <f t="shared" ca="1" si="561"/>
        <v>6</v>
      </c>
      <c r="D3906" s="8">
        <f t="shared" ca="1" si="562"/>
        <v>7</v>
      </c>
      <c r="E3906" s="50">
        <f t="shared" ca="1" si="556"/>
        <v>15</v>
      </c>
      <c r="F3906" s="2" t="str">
        <f t="shared" ca="1" si="563"/>
        <v/>
      </c>
      <c r="BD3906" s="49">
        <f t="shared" ca="1" si="558"/>
        <v>5051.5</v>
      </c>
      <c r="BE3906" s="3">
        <f t="shared" ca="1" si="557"/>
        <v>0.50509999999999999</v>
      </c>
      <c r="BF3906" s="3">
        <f t="shared" ca="1" si="559"/>
        <v>1.2784152420787677E-2</v>
      </c>
      <c r="BG3906" s="9">
        <f t="shared" ca="1" si="560"/>
        <v>15</v>
      </c>
      <c r="BH3906" s="6">
        <f ca="1">IF(ISNUMBER('Descriptive Stats'!BF3906),'Descriptive Stats'!BF3906,#N/A)</f>
        <v>1.2784152420787677E-2</v>
      </c>
      <c r="BI3906" s="6">
        <f ca="1">IF(ISNUMBER('Descriptive Stats'!E3906),'Descriptive Stats'!E3906,#N/A)</f>
        <v>15</v>
      </c>
    </row>
    <row r="3907" spans="1:61" ht="14.4" x14ac:dyDescent="0.3">
      <c r="A3907" s="2">
        <f>ROW()</f>
        <v>3907</v>
      </c>
      <c r="C3907" s="8">
        <f t="shared" ca="1" si="561"/>
        <v>24</v>
      </c>
      <c r="D3907" s="8">
        <f t="shared" ca="1" si="562"/>
        <v>15</v>
      </c>
      <c r="E3907" s="50">
        <f t="shared" ref="E3907:E3970" ca="1" si="564">IF(0=MOD(ROW(),$J$1),AVERAGE(OFFSET($D$2,ROW()-$J$1,0,$J$1,1)),"")</f>
        <v>19</v>
      </c>
      <c r="F3907" s="2" t="str">
        <f t="shared" ca="1" si="563"/>
        <v>X</v>
      </c>
      <c r="BD3907" s="49">
        <f t="shared" ca="1" si="558"/>
        <v>5294</v>
      </c>
      <c r="BE3907" s="3">
        <f t="shared" ca="1" si="557"/>
        <v>0.52934999999999999</v>
      </c>
      <c r="BF3907" s="3">
        <f t="shared" ca="1" si="559"/>
        <v>7.3636031452008061E-2</v>
      </c>
      <c r="BG3907" s="9">
        <f t="shared" ca="1" si="560"/>
        <v>19</v>
      </c>
      <c r="BH3907" s="6">
        <f ca="1">IF(ISNUMBER('Descriptive Stats'!BF3907),'Descriptive Stats'!BF3907,#N/A)</f>
        <v>7.3636031452008061E-2</v>
      </c>
      <c r="BI3907" s="6">
        <f ca="1">IF(ISNUMBER('Descriptive Stats'!E3907),'Descriptive Stats'!E3907,#N/A)</f>
        <v>19</v>
      </c>
    </row>
    <row r="3908" spans="1:61" ht="14.4" x14ac:dyDescent="0.3">
      <c r="A3908" s="2">
        <f>ROW()</f>
        <v>3908</v>
      </c>
      <c r="C3908" s="8">
        <f t="shared" ca="1" si="561"/>
        <v>7</v>
      </c>
      <c r="D3908" s="8">
        <f t="shared" ca="1" si="562"/>
        <v>19</v>
      </c>
      <c r="E3908" s="50">
        <f t="shared" ca="1" si="564"/>
        <v>0</v>
      </c>
      <c r="F3908" s="2" t="str">
        <f t="shared" ca="1" si="563"/>
        <v/>
      </c>
      <c r="BD3908" s="49">
        <f t="shared" ca="1" si="558"/>
        <v>815.5</v>
      </c>
      <c r="BE3908" s="3">
        <f t="shared" ca="1" si="557"/>
        <v>8.1500000000000003E-2</v>
      </c>
      <c r="BF3908" s="3">
        <f t="shared" ca="1" si="559"/>
        <v>-1.3950525282585462</v>
      </c>
      <c r="BG3908" s="9">
        <f t="shared" ca="1" si="560"/>
        <v>0</v>
      </c>
      <c r="BH3908" s="6">
        <f ca="1">IF(ISNUMBER('Descriptive Stats'!BF3908),'Descriptive Stats'!BF3908,#N/A)</f>
        <v>-1.3950525282585462</v>
      </c>
      <c r="BI3908" s="6">
        <f ca="1">IF(ISNUMBER('Descriptive Stats'!E3908),'Descriptive Stats'!E3908,#N/A)</f>
        <v>0</v>
      </c>
    </row>
    <row r="3909" spans="1:61" ht="14.4" x14ac:dyDescent="0.3">
      <c r="A3909" s="2">
        <f>ROW()</f>
        <v>3909</v>
      </c>
      <c r="C3909" s="8">
        <f t="shared" ca="1" si="561"/>
        <v>18</v>
      </c>
      <c r="D3909" s="8">
        <f t="shared" ca="1" si="562"/>
        <v>0</v>
      </c>
      <c r="E3909" s="50">
        <f t="shared" ca="1" si="564"/>
        <v>1</v>
      </c>
      <c r="F3909" s="2" t="str">
        <f t="shared" ca="1" si="563"/>
        <v/>
      </c>
      <c r="BD3909" s="49">
        <f t="shared" ca="1" si="558"/>
        <v>1871</v>
      </c>
      <c r="BE3909" s="3">
        <f t="shared" ca="1" si="557"/>
        <v>0.18704999999999999</v>
      </c>
      <c r="BF3909" s="3">
        <f t="shared" ca="1" si="559"/>
        <v>-0.88881967520906158</v>
      </c>
      <c r="BG3909" s="9">
        <f t="shared" ca="1" si="560"/>
        <v>1</v>
      </c>
      <c r="BH3909" s="6">
        <f ca="1">IF(ISNUMBER('Descriptive Stats'!BF3909),'Descriptive Stats'!BF3909,#N/A)</f>
        <v>-0.88881967520906158</v>
      </c>
      <c r="BI3909" s="6">
        <f ca="1">IF(ISNUMBER('Descriptive Stats'!E3909),'Descriptive Stats'!E3909,#N/A)</f>
        <v>1</v>
      </c>
    </row>
    <row r="3910" spans="1:61" ht="14.4" x14ac:dyDescent="0.3">
      <c r="A3910" s="2">
        <f>ROW()</f>
        <v>3910</v>
      </c>
      <c r="C3910" s="8">
        <f t="shared" ca="1" si="561"/>
        <v>12</v>
      </c>
      <c r="D3910" s="8">
        <f t="shared" ca="1" si="562"/>
        <v>1</v>
      </c>
      <c r="E3910" s="50">
        <f t="shared" ca="1" si="564"/>
        <v>15</v>
      </c>
      <c r="F3910" s="2" t="str">
        <f t="shared" ca="1" si="563"/>
        <v/>
      </c>
      <c r="BD3910" s="49">
        <f t="shared" ca="1" si="558"/>
        <v>5051.5</v>
      </c>
      <c r="BE3910" s="3">
        <f t="shared" ca="1" si="557"/>
        <v>0.50509999999999999</v>
      </c>
      <c r="BF3910" s="3">
        <f t="shared" ca="1" si="559"/>
        <v>1.2784152420787677E-2</v>
      </c>
      <c r="BG3910" s="9">
        <f t="shared" ca="1" si="560"/>
        <v>15</v>
      </c>
      <c r="BH3910" s="6">
        <f ca="1">IF(ISNUMBER('Descriptive Stats'!BF3910),'Descriptive Stats'!BF3910,#N/A)</f>
        <v>1.2784152420787677E-2</v>
      </c>
      <c r="BI3910" s="6">
        <f ca="1">IF(ISNUMBER('Descriptive Stats'!E3910),'Descriptive Stats'!E3910,#N/A)</f>
        <v>15</v>
      </c>
    </row>
    <row r="3911" spans="1:61" ht="14.4" x14ac:dyDescent="0.3">
      <c r="A3911" s="2">
        <f>ROW()</f>
        <v>3911</v>
      </c>
      <c r="C3911" s="8">
        <f t="shared" ca="1" si="561"/>
        <v>24</v>
      </c>
      <c r="D3911" s="8">
        <f t="shared" ca="1" si="562"/>
        <v>15</v>
      </c>
      <c r="E3911" s="50">
        <f t="shared" ca="1" si="564"/>
        <v>7</v>
      </c>
      <c r="F3911" s="2" t="str">
        <f t="shared" ca="1" si="563"/>
        <v/>
      </c>
      <c r="BD3911" s="49">
        <f t="shared" ca="1" si="558"/>
        <v>4473.5</v>
      </c>
      <c r="BE3911" s="3">
        <f t="shared" ref="BE3911:BE3974" ca="1" si="565">IF(ISNUMBER(BD3911),(BD3911-0.5)/$BK$4,"")</f>
        <v>0.44729999999999998</v>
      </c>
      <c r="BF3911" s="3">
        <f t="shared" ca="1" si="559"/>
        <v>-0.13248586824472414</v>
      </c>
      <c r="BG3911" s="9">
        <f t="shared" ca="1" si="560"/>
        <v>7</v>
      </c>
      <c r="BH3911" s="6">
        <f ca="1">IF(ISNUMBER('Descriptive Stats'!BF3911),'Descriptive Stats'!BF3911,#N/A)</f>
        <v>-0.13248586824472414</v>
      </c>
      <c r="BI3911" s="6">
        <f ca="1">IF(ISNUMBER('Descriptive Stats'!E3911),'Descriptive Stats'!E3911,#N/A)</f>
        <v>7</v>
      </c>
    </row>
    <row r="3912" spans="1:61" ht="14.4" x14ac:dyDescent="0.3">
      <c r="A3912" s="2">
        <f>ROW()</f>
        <v>3912</v>
      </c>
      <c r="C3912" s="8">
        <f t="shared" ca="1" si="561"/>
        <v>6</v>
      </c>
      <c r="D3912" s="8">
        <f t="shared" ca="1" si="562"/>
        <v>7</v>
      </c>
      <c r="E3912" s="50">
        <f t="shared" ca="1" si="564"/>
        <v>2</v>
      </c>
      <c r="F3912" s="2" t="str">
        <f t="shared" ca="1" si="563"/>
        <v/>
      </c>
      <c r="BD3912" s="49">
        <f t="shared" ref="BD3912:BD3975" ca="1" si="566">IF(ISNUMBER(BG3912),_xlfn.RANK.AVG(BG3912,$BG$2:$BG$5414,1),"")</f>
        <v>2595</v>
      </c>
      <c r="BE3912" s="3">
        <f t="shared" ca="1" si="565"/>
        <v>0.25945000000000001</v>
      </c>
      <c r="BF3912" s="3">
        <f t="shared" ca="1" si="559"/>
        <v>-0.6450419512753276</v>
      </c>
      <c r="BG3912" s="9">
        <f t="shared" ca="1" si="560"/>
        <v>2</v>
      </c>
      <c r="BH3912" s="6">
        <f ca="1">IF(ISNUMBER('Descriptive Stats'!BF3912),'Descriptive Stats'!BF3912,#N/A)</f>
        <v>-0.6450419512753276</v>
      </c>
      <c r="BI3912" s="6">
        <f ca="1">IF(ISNUMBER('Descriptive Stats'!E3912),'Descriptive Stats'!E3912,#N/A)</f>
        <v>2</v>
      </c>
    </row>
    <row r="3913" spans="1:61" ht="14.4" x14ac:dyDescent="0.3">
      <c r="A3913" s="2">
        <f>ROW()</f>
        <v>3913</v>
      </c>
      <c r="C3913" s="8">
        <f t="shared" ca="1" si="561"/>
        <v>17</v>
      </c>
      <c r="D3913" s="8">
        <f t="shared" ca="1" si="562"/>
        <v>2</v>
      </c>
      <c r="E3913" s="50">
        <f t="shared" ca="1" si="564"/>
        <v>6</v>
      </c>
      <c r="F3913" s="2" t="str">
        <f t="shared" ca="1" si="563"/>
        <v/>
      </c>
      <c r="BD3913" s="49">
        <f t="shared" ca="1" si="566"/>
        <v>3900</v>
      </c>
      <c r="BE3913" s="3">
        <f t="shared" ca="1" si="565"/>
        <v>0.38995000000000002</v>
      </c>
      <c r="BF3913" s="3">
        <f t="shared" ref="BF3913:BF3976" ca="1" si="567">IF(ISNUMBER(BE3913),_xlfn.NORM.INV(BE3913,0,1),"")</f>
        <v>-0.2794493539703507</v>
      </c>
      <c r="BG3913" s="9">
        <f t="shared" ref="BG3913:BG3976" ca="1" si="568">IF(ISNUMBER(E3913),E3913,"")</f>
        <v>6</v>
      </c>
      <c r="BH3913" s="6">
        <f ca="1">IF(ISNUMBER('Descriptive Stats'!BF3913),'Descriptive Stats'!BF3913,#N/A)</f>
        <v>-0.2794493539703507</v>
      </c>
      <c r="BI3913" s="6">
        <f ca="1">IF(ISNUMBER('Descriptive Stats'!E3913),'Descriptive Stats'!E3913,#N/A)</f>
        <v>6</v>
      </c>
    </row>
    <row r="3914" spans="1:61" ht="14.4" x14ac:dyDescent="0.3">
      <c r="A3914" s="2">
        <f>ROW()</f>
        <v>3914</v>
      </c>
      <c r="C3914" s="8">
        <f t="shared" ca="1" si="561"/>
        <v>16</v>
      </c>
      <c r="D3914" s="8">
        <f t="shared" ca="1" si="562"/>
        <v>6</v>
      </c>
      <c r="E3914" s="50">
        <f t="shared" ca="1" si="564"/>
        <v>4</v>
      </c>
      <c r="F3914" s="2" t="str">
        <f t="shared" ca="1" si="563"/>
        <v/>
      </c>
      <c r="BD3914" s="49">
        <f t="shared" ca="1" si="566"/>
        <v>3442</v>
      </c>
      <c r="BE3914" s="3">
        <f t="shared" ca="1" si="565"/>
        <v>0.34415000000000001</v>
      </c>
      <c r="BF3914" s="3">
        <f t="shared" ca="1" si="567"/>
        <v>-0.40116316278173481</v>
      </c>
      <c r="BG3914" s="9">
        <f t="shared" ca="1" si="568"/>
        <v>4</v>
      </c>
      <c r="BH3914" s="6">
        <f ca="1">IF(ISNUMBER('Descriptive Stats'!BF3914),'Descriptive Stats'!BF3914,#N/A)</f>
        <v>-0.40116316278173481</v>
      </c>
      <c r="BI3914" s="6">
        <f ca="1">IF(ISNUMBER('Descriptive Stats'!E3914),'Descriptive Stats'!E3914,#N/A)</f>
        <v>4</v>
      </c>
    </row>
    <row r="3915" spans="1:61" ht="14.4" x14ac:dyDescent="0.3">
      <c r="A3915" s="2">
        <f>ROW()</f>
        <v>3915</v>
      </c>
      <c r="C3915" s="8">
        <f t="shared" ca="1" si="561"/>
        <v>13</v>
      </c>
      <c r="D3915" s="8">
        <f t="shared" ca="1" si="562"/>
        <v>4</v>
      </c>
      <c r="E3915" s="50">
        <f t="shared" ca="1" si="564"/>
        <v>2</v>
      </c>
      <c r="F3915" s="2" t="str">
        <f t="shared" ca="1" si="563"/>
        <v/>
      </c>
      <c r="BD3915" s="49">
        <f t="shared" ca="1" si="566"/>
        <v>2595</v>
      </c>
      <c r="BE3915" s="3">
        <f t="shared" ca="1" si="565"/>
        <v>0.25945000000000001</v>
      </c>
      <c r="BF3915" s="3">
        <f t="shared" ca="1" si="567"/>
        <v>-0.6450419512753276</v>
      </c>
      <c r="BG3915" s="9">
        <f t="shared" ca="1" si="568"/>
        <v>2</v>
      </c>
      <c r="BH3915" s="6">
        <f ca="1">IF(ISNUMBER('Descriptive Stats'!BF3915),'Descriptive Stats'!BF3915,#N/A)</f>
        <v>-0.6450419512753276</v>
      </c>
      <c r="BI3915" s="6">
        <f ca="1">IF(ISNUMBER('Descriptive Stats'!E3915),'Descriptive Stats'!E3915,#N/A)</f>
        <v>2</v>
      </c>
    </row>
    <row r="3916" spans="1:61" ht="14.4" x14ac:dyDescent="0.3">
      <c r="A3916" s="2">
        <f>ROW()</f>
        <v>3916</v>
      </c>
      <c r="C3916" s="8">
        <f t="shared" ca="1" si="561"/>
        <v>17</v>
      </c>
      <c r="D3916" s="8">
        <f t="shared" ca="1" si="562"/>
        <v>2</v>
      </c>
      <c r="E3916" s="50">
        <f t="shared" ca="1" si="564"/>
        <v>7</v>
      </c>
      <c r="F3916" s="2" t="str">
        <f t="shared" ca="1" si="563"/>
        <v/>
      </c>
      <c r="BD3916" s="49">
        <f t="shared" ca="1" si="566"/>
        <v>4473.5</v>
      </c>
      <c r="BE3916" s="3">
        <f t="shared" ca="1" si="565"/>
        <v>0.44729999999999998</v>
      </c>
      <c r="BF3916" s="3">
        <f t="shared" ca="1" si="567"/>
        <v>-0.13248586824472414</v>
      </c>
      <c r="BG3916" s="9">
        <f t="shared" ca="1" si="568"/>
        <v>7</v>
      </c>
      <c r="BH3916" s="6">
        <f ca="1">IF(ISNUMBER('Descriptive Stats'!BF3916),'Descriptive Stats'!BF3916,#N/A)</f>
        <v>-0.13248586824472414</v>
      </c>
      <c r="BI3916" s="6">
        <f ca="1">IF(ISNUMBER('Descriptive Stats'!E3916),'Descriptive Stats'!E3916,#N/A)</f>
        <v>7</v>
      </c>
    </row>
    <row r="3917" spans="1:61" ht="14.4" x14ac:dyDescent="0.3">
      <c r="A3917" s="2">
        <f>ROW()</f>
        <v>3917</v>
      </c>
      <c r="C3917" s="8">
        <f t="shared" ca="1" si="561"/>
        <v>19</v>
      </c>
      <c r="D3917" s="8">
        <f t="shared" ca="1" si="562"/>
        <v>7</v>
      </c>
      <c r="E3917" s="50">
        <f t="shared" ca="1" si="564"/>
        <v>0</v>
      </c>
      <c r="F3917" s="2" t="str">
        <f t="shared" ca="1" si="563"/>
        <v/>
      </c>
      <c r="BD3917" s="49">
        <f t="shared" ca="1" si="566"/>
        <v>815.5</v>
      </c>
      <c r="BE3917" s="3">
        <f t="shared" ca="1" si="565"/>
        <v>8.1500000000000003E-2</v>
      </c>
      <c r="BF3917" s="3">
        <f t="shared" ca="1" si="567"/>
        <v>-1.3950525282585462</v>
      </c>
      <c r="BG3917" s="9">
        <f t="shared" ca="1" si="568"/>
        <v>0</v>
      </c>
      <c r="BH3917" s="6">
        <f ca="1">IF(ISNUMBER('Descriptive Stats'!BF3917),'Descriptive Stats'!BF3917,#N/A)</f>
        <v>-1.3950525282585462</v>
      </c>
      <c r="BI3917" s="6">
        <f ca="1">IF(ISNUMBER('Descriptive Stats'!E3917),'Descriptive Stats'!E3917,#N/A)</f>
        <v>0</v>
      </c>
    </row>
    <row r="3918" spans="1:61" ht="14.4" x14ac:dyDescent="0.3">
      <c r="A3918" s="2">
        <f>ROW()</f>
        <v>3918</v>
      </c>
      <c r="C3918" s="8">
        <f t="shared" ca="1" si="561"/>
        <v>15</v>
      </c>
      <c r="D3918" s="8">
        <f t="shared" ca="1" si="562"/>
        <v>0</v>
      </c>
      <c r="E3918" s="50">
        <f t="shared" ca="1" si="564"/>
        <v>0</v>
      </c>
      <c r="F3918" s="2" t="str">
        <f t="shared" ca="1" si="563"/>
        <v/>
      </c>
      <c r="BD3918" s="49">
        <f t="shared" ca="1" si="566"/>
        <v>815.5</v>
      </c>
      <c r="BE3918" s="3">
        <f t="shared" ca="1" si="565"/>
        <v>8.1500000000000003E-2</v>
      </c>
      <c r="BF3918" s="3">
        <f t="shared" ca="1" si="567"/>
        <v>-1.3950525282585462</v>
      </c>
      <c r="BG3918" s="9">
        <f t="shared" ca="1" si="568"/>
        <v>0</v>
      </c>
      <c r="BH3918" s="6">
        <f ca="1">IF(ISNUMBER('Descriptive Stats'!BF3918),'Descriptive Stats'!BF3918,#N/A)</f>
        <v>-1.3950525282585462</v>
      </c>
      <c r="BI3918" s="6">
        <f ca="1">IF(ISNUMBER('Descriptive Stats'!E3918),'Descriptive Stats'!E3918,#N/A)</f>
        <v>0</v>
      </c>
    </row>
    <row r="3919" spans="1:61" ht="14.4" x14ac:dyDescent="0.3">
      <c r="A3919" s="2">
        <f>ROW()</f>
        <v>3919</v>
      </c>
      <c r="C3919" s="8">
        <f t="shared" ca="1" si="561"/>
        <v>15</v>
      </c>
      <c r="D3919" s="8">
        <f t="shared" ca="1" si="562"/>
        <v>0</v>
      </c>
      <c r="E3919" s="50">
        <f t="shared" ca="1" si="564"/>
        <v>7</v>
      </c>
      <c r="F3919" s="2" t="str">
        <f t="shared" ca="1" si="563"/>
        <v/>
      </c>
      <c r="BD3919" s="49">
        <f t="shared" ca="1" si="566"/>
        <v>4473.5</v>
      </c>
      <c r="BE3919" s="3">
        <f t="shared" ca="1" si="565"/>
        <v>0.44729999999999998</v>
      </c>
      <c r="BF3919" s="3">
        <f t="shared" ca="1" si="567"/>
        <v>-0.13248586824472414</v>
      </c>
      <c r="BG3919" s="9">
        <f t="shared" ca="1" si="568"/>
        <v>7</v>
      </c>
      <c r="BH3919" s="6">
        <f ca="1">IF(ISNUMBER('Descriptive Stats'!BF3919),'Descriptive Stats'!BF3919,#N/A)</f>
        <v>-0.13248586824472414</v>
      </c>
      <c r="BI3919" s="6">
        <f ca="1">IF(ISNUMBER('Descriptive Stats'!E3919),'Descriptive Stats'!E3919,#N/A)</f>
        <v>7</v>
      </c>
    </row>
    <row r="3920" spans="1:61" ht="14.4" x14ac:dyDescent="0.3">
      <c r="A3920" s="2">
        <f>ROW()</f>
        <v>3920</v>
      </c>
      <c r="C3920" s="8">
        <f t="shared" ca="1" si="561"/>
        <v>19</v>
      </c>
      <c r="D3920" s="8">
        <f t="shared" ca="1" si="562"/>
        <v>7</v>
      </c>
      <c r="E3920" s="50">
        <f t="shared" ca="1" si="564"/>
        <v>0</v>
      </c>
      <c r="F3920" s="2" t="str">
        <f t="shared" ca="1" si="563"/>
        <v/>
      </c>
      <c r="BD3920" s="49">
        <f t="shared" ca="1" si="566"/>
        <v>815.5</v>
      </c>
      <c r="BE3920" s="3">
        <f t="shared" ca="1" si="565"/>
        <v>8.1500000000000003E-2</v>
      </c>
      <c r="BF3920" s="3">
        <f t="shared" ca="1" si="567"/>
        <v>-1.3950525282585462</v>
      </c>
      <c r="BG3920" s="9">
        <f t="shared" ca="1" si="568"/>
        <v>0</v>
      </c>
      <c r="BH3920" s="6">
        <f ca="1">IF(ISNUMBER('Descriptive Stats'!BF3920),'Descriptive Stats'!BF3920,#N/A)</f>
        <v>-1.3950525282585462</v>
      </c>
      <c r="BI3920" s="6">
        <f ca="1">IF(ISNUMBER('Descriptive Stats'!E3920),'Descriptive Stats'!E3920,#N/A)</f>
        <v>0</v>
      </c>
    </row>
    <row r="3921" spans="1:61" ht="14.4" x14ac:dyDescent="0.3">
      <c r="A3921" s="2">
        <f>ROW()</f>
        <v>3921</v>
      </c>
      <c r="C3921" s="8">
        <f t="shared" ref="C3921:C3984" ca="1" si="569">RANDBETWEEN(2,COUNT(B:B))</f>
        <v>14</v>
      </c>
      <c r="D3921" s="8">
        <f t="shared" ref="D3921:D3984" ca="1" si="570">VLOOKUP(C3921,A:B,2,TRUE)</f>
        <v>0</v>
      </c>
      <c r="E3921" s="50">
        <f t="shared" ca="1" si="564"/>
        <v>1</v>
      </c>
      <c r="F3921" s="2" t="str">
        <f t="shared" ref="F3921:F3984" ca="1" si="571">IF(ISNUMBER(E3921),IF(OR(E3921&lt;$K$16,E3921&gt;$K$14),"X",""),"")</f>
        <v/>
      </c>
      <c r="BD3921" s="49">
        <f t="shared" ca="1" si="566"/>
        <v>1871</v>
      </c>
      <c r="BE3921" s="3">
        <f t="shared" ca="1" si="565"/>
        <v>0.18704999999999999</v>
      </c>
      <c r="BF3921" s="3">
        <f t="shared" ca="1" si="567"/>
        <v>-0.88881967520906158</v>
      </c>
      <c r="BG3921" s="9">
        <f t="shared" ca="1" si="568"/>
        <v>1</v>
      </c>
      <c r="BH3921" s="6">
        <f ca="1">IF(ISNUMBER('Descriptive Stats'!BF3921),'Descriptive Stats'!BF3921,#N/A)</f>
        <v>-0.88881967520906158</v>
      </c>
      <c r="BI3921" s="6">
        <f ca="1">IF(ISNUMBER('Descriptive Stats'!E3921),'Descriptive Stats'!E3921,#N/A)</f>
        <v>1</v>
      </c>
    </row>
    <row r="3922" spans="1:61" ht="14.4" x14ac:dyDescent="0.3">
      <c r="A3922" s="2">
        <f>ROW()</f>
        <v>3922</v>
      </c>
      <c r="C3922" s="8">
        <f t="shared" ca="1" si="569"/>
        <v>12</v>
      </c>
      <c r="D3922" s="8">
        <f t="shared" ca="1" si="570"/>
        <v>1</v>
      </c>
      <c r="E3922" s="50">
        <f t="shared" ca="1" si="564"/>
        <v>7</v>
      </c>
      <c r="F3922" s="2" t="str">
        <f t="shared" ca="1" si="571"/>
        <v/>
      </c>
      <c r="BD3922" s="49">
        <f t="shared" ca="1" si="566"/>
        <v>4473.5</v>
      </c>
      <c r="BE3922" s="3">
        <f t="shared" ca="1" si="565"/>
        <v>0.44729999999999998</v>
      </c>
      <c r="BF3922" s="3">
        <f t="shared" ca="1" si="567"/>
        <v>-0.13248586824472414</v>
      </c>
      <c r="BG3922" s="9">
        <f t="shared" ca="1" si="568"/>
        <v>7</v>
      </c>
      <c r="BH3922" s="6">
        <f ca="1">IF(ISNUMBER('Descriptive Stats'!BF3922),'Descriptive Stats'!BF3922,#N/A)</f>
        <v>-0.13248586824472414</v>
      </c>
      <c r="BI3922" s="6">
        <f ca="1">IF(ISNUMBER('Descriptive Stats'!E3922),'Descriptive Stats'!E3922,#N/A)</f>
        <v>7</v>
      </c>
    </row>
    <row r="3923" spans="1:61" ht="14.4" x14ac:dyDescent="0.3">
      <c r="A3923" s="2">
        <f>ROW()</f>
        <v>3923</v>
      </c>
      <c r="C3923" s="8">
        <f t="shared" ca="1" si="569"/>
        <v>6</v>
      </c>
      <c r="D3923" s="8">
        <f t="shared" ca="1" si="570"/>
        <v>7</v>
      </c>
      <c r="E3923" s="50">
        <f t="shared" ca="1" si="564"/>
        <v>9</v>
      </c>
      <c r="F3923" s="2" t="str">
        <f t="shared" ca="1" si="571"/>
        <v/>
      </c>
      <c r="BD3923" s="49">
        <f t="shared" ca="1" si="566"/>
        <v>4819</v>
      </c>
      <c r="BE3923" s="3">
        <f t="shared" ca="1" si="565"/>
        <v>0.48185</v>
      </c>
      <c r="BF3923" s="3">
        <f t="shared" ca="1" si="567"/>
        <v>-4.5511009098988427E-2</v>
      </c>
      <c r="BG3923" s="9">
        <f t="shared" ca="1" si="568"/>
        <v>9</v>
      </c>
      <c r="BH3923" s="6">
        <f ca="1">IF(ISNUMBER('Descriptive Stats'!BF3923),'Descriptive Stats'!BF3923,#N/A)</f>
        <v>-4.5511009098988427E-2</v>
      </c>
      <c r="BI3923" s="6">
        <f ca="1">IF(ISNUMBER('Descriptive Stats'!E3923),'Descriptive Stats'!E3923,#N/A)</f>
        <v>9</v>
      </c>
    </row>
    <row r="3924" spans="1:61" ht="14.4" x14ac:dyDescent="0.3">
      <c r="A3924" s="2">
        <f>ROW()</f>
        <v>3924</v>
      </c>
      <c r="C3924" s="8">
        <f t="shared" ca="1" si="569"/>
        <v>23</v>
      </c>
      <c r="D3924" s="8">
        <f t="shared" ca="1" si="570"/>
        <v>9</v>
      </c>
      <c r="E3924" s="50">
        <f t="shared" ca="1" si="564"/>
        <v>7</v>
      </c>
      <c r="F3924" s="2" t="str">
        <f t="shared" ca="1" si="571"/>
        <v/>
      </c>
      <c r="BD3924" s="49">
        <f t="shared" ca="1" si="566"/>
        <v>4473.5</v>
      </c>
      <c r="BE3924" s="3">
        <f t="shared" ca="1" si="565"/>
        <v>0.44729999999999998</v>
      </c>
      <c r="BF3924" s="3">
        <f t="shared" ca="1" si="567"/>
        <v>-0.13248586824472414</v>
      </c>
      <c r="BG3924" s="9">
        <f t="shared" ca="1" si="568"/>
        <v>7</v>
      </c>
      <c r="BH3924" s="6">
        <f ca="1">IF(ISNUMBER('Descriptive Stats'!BF3924),'Descriptive Stats'!BF3924,#N/A)</f>
        <v>-0.13248586824472414</v>
      </c>
      <c r="BI3924" s="6">
        <f ca="1">IF(ISNUMBER('Descriptive Stats'!E3924),'Descriptive Stats'!E3924,#N/A)</f>
        <v>7</v>
      </c>
    </row>
    <row r="3925" spans="1:61" ht="14.4" x14ac:dyDescent="0.3">
      <c r="A3925" s="2">
        <f>ROW()</f>
        <v>3925</v>
      </c>
      <c r="C3925" s="8">
        <f t="shared" ca="1" si="569"/>
        <v>19</v>
      </c>
      <c r="D3925" s="8">
        <f t="shared" ca="1" si="570"/>
        <v>7</v>
      </c>
      <c r="E3925" s="50">
        <f t="shared" ca="1" si="564"/>
        <v>0</v>
      </c>
      <c r="F3925" s="2" t="str">
        <f t="shared" ca="1" si="571"/>
        <v/>
      </c>
      <c r="BD3925" s="49">
        <f t="shared" ca="1" si="566"/>
        <v>815.5</v>
      </c>
      <c r="BE3925" s="3">
        <f t="shared" ca="1" si="565"/>
        <v>8.1500000000000003E-2</v>
      </c>
      <c r="BF3925" s="3">
        <f t="shared" ca="1" si="567"/>
        <v>-1.3950525282585462</v>
      </c>
      <c r="BG3925" s="9">
        <f t="shared" ca="1" si="568"/>
        <v>0</v>
      </c>
      <c r="BH3925" s="6">
        <f ca="1">IF(ISNUMBER('Descriptive Stats'!BF3925),'Descriptive Stats'!BF3925,#N/A)</f>
        <v>-1.3950525282585462</v>
      </c>
      <c r="BI3925" s="6">
        <f ca="1">IF(ISNUMBER('Descriptive Stats'!E3925),'Descriptive Stats'!E3925,#N/A)</f>
        <v>0</v>
      </c>
    </row>
    <row r="3926" spans="1:61" ht="14.4" x14ac:dyDescent="0.3">
      <c r="A3926" s="2">
        <f>ROW()</f>
        <v>3926</v>
      </c>
      <c r="C3926" s="8">
        <f t="shared" ca="1" si="569"/>
        <v>22</v>
      </c>
      <c r="D3926" s="8">
        <f t="shared" ca="1" si="570"/>
        <v>0</v>
      </c>
      <c r="E3926" s="50">
        <f t="shared" ca="1" si="564"/>
        <v>6</v>
      </c>
      <c r="F3926" s="2" t="str">
        <f t="shared" ca="1" si="571"/>
        <v/>
      </c>
      <c r="BD3926" s="49">
        <f t="shared" ca="1" si="566"/>
        <v>3900</v>
      </c>
      <c r="BE3926" s="3">
        <f t="shared" ca="1" si="565"/>
        <v>0.38995000000000002</v>
      </c>
      <c r="BF3926" s="3">
        <f t="shared" ca="1" si="567"/>
        <v>-0.2794493539703507</v>
      </c>
      <c r="BG3926" s="9">
        <f t="shared" ca="1" si="568"/>
        <v>6</v>
      </c>
      <c r="BH3926" s="6">
        <f ca="1">IF(ISNUMBER('Descriptive Stats'!BF3926),'Descriptive Stats'!BF3926,#N/A)</f>
        <v>-0.2794493539703507</v>
      </c>
      <c r="BI3926" s="6">
        <f ca="1">IF(ISNUMBER('Descriptive Stats'!E3926),'Descriptive Stats'!E3926,#N/A)</f>
        <v>6</v>
      </c>
    </row>
    <row r="3927" spans="1:61" ht="14.4" x14ac:dyDescent="0.3">
      <c r="A3927" s="2">
        <f>ROW()</f>
        <v>3927</v>
      </c>
      <c r="C3927" s="8">
        <f t="shared" ca="1" si="569"/>
        <v>5</v>
      </c>
      <c r="D3927" s="8">
        <f t="shared" ca="1" si="570"/>
        <v>6</v>
      </c>
      <c r="E3927" s="50">
        <f t="shared" ca="1" si="564"/>
        <v>2</v>
      </c>
      <c r="F3927" s="2" t="str">
        <f t="shared" ca="1" si="571"/>
        <v/>
      </c>
      <c r="BD3927" s="49">
        <f t="shared" ca="1" si="566"/>
        <v>2595</v>
      </c>
      <c r="BE3927" s="3">
        <f t="shared" ca="1" si="565"/>
        <v>0.25945000000000001</v>
      </c>
      <c r="BF3927" s="3">
        <f t="shared" ca="1" si="567"/>
        <v>-0.6450419512753276</v>
      </c>
      <c r="BG3927" s="9">
        <f t="shared" ca="1" si="568"/>
        <v>2</v>
      </c>
      <c r="BH3927" s="6">
        <f ca="1">IF(ISNUMBER('Descriptive Stats'!BF3927),'Descriptive Stats'!BF3927,#N/A)</f>
        <v>-0.6450419512753276</v>
      </c>
      <c r="BI3927" s="6">
        <f ca="1">IF(ISNUMBER('Descriptive Stats'!E3927),'Descriptive Stats'!E3927,#N/A)</f>
        <v>2</v>
      </c>
    </row>
    <row r="3928" spans="1:61" ht="14.4" x14ac:dyDescent="0.3">
      <c r="A3928" s="2">
        <f>ROW()</f>
        <v>3928</v>
      </c>
      <c r="C3928" s="8">
        <f t="shared" ca="1" si="569"/>
        <v>17</v>
      </c>
      <c r="D3928" s="8">
        <f t="shared" ca="1" si="570"/>
        <v>2</v>
      </c>
      <c r="E3928" s="50">
        <f t="shared" ca="1" si="564"/>
        <v>1</v>
      </c>
      <c r="F3928" s="2" t="str">
        <f t="shared" ca="1" si="571"/>
        <v/>
      </c>
      <c r="BD3928" s="49">
        <f t="shared" ca="1" si="566"/>
        <v>1871</v>
      </c>
      <c r="BE3928" s="3">
        <f t="shared" ca="1" si="565"/>
        <v>0.18704999999999999</v>
      </c>
      <c r="BF3928" s="3">
        <f t="shared" ca="1" si="567"/>
        <v>-0.88881967520906158</v>
      </c>
      <c r="BG3928" s="9">
        <f t="shared" ca="1" si="568"/>
        <v>1</v>
      </c>
      <c r="BH3928" s="6">
        <f ca="1">IF(ISNUMBER('Descriptive Stats'!BF3928),'Descriptive Stats'!BF3928,#N/A)</f>
        <v>-0.88881967520906158</v>
      </c>
      <c r="BI3928" s="6">
        <f ca="1">IF(ISNUMBER('Descriptive Stats'!E3928),'Descriptive Stats'!E3928,#N/A)</f>
        <v>1</v>
      </c>
    </row>
    <row r="3929" spans="1:61" ht="14.4" x14ac:dyDescent="0.3">
      <c r="A3929" s="2">
        <f>ROW()</f>
        <v>3929</v>
      </c>
      <c r="C3929" s="8">
        <f t="shared" ca="1" si="569"/>
        <v>8</v>
      </c>
      <c r="D3929" s="8">
        <f t="shared" ca="1" si="570"/>
        <v>1</v>
      </c>
      <c r="E3929" s="50">
        <f t="shared" ca="1" si="564"/>
        <v>6</v>
      </c>
      <c r="F3929" s="2" t="str">
        <f t="shared" ca="1" si="571"/>
        <v/>
      </c>
      <c r="BD3929" s="49">
        <f t="shared" ca="1" si="566"/>
        <v>3900</v>
      </c>
      <c r="BE3929" s="3">
        <f t="shared" ca="1" si="565"/>
        <v>0.38995000000000002</v>
      </c>
      <c r="BF3929" s="3">
        <f t="shared" ca="1" si="567"/>
        <v>-0.2794493539703507</v>
      </c>
      <c r="BG3929" s="9">
        <f t="shared" ca="1" si="568"/>
        <v>6</v>
      </c>
      <c r="BH3929" s="6">
        <f ca="1">IF(ISNUMBER('Descriptive Stats'!BF3929),'Descriptive Stats'!BF3929,#N/A)</f>
        <v>-0.2794493539703507</v>
      </c>
      <c r="BI3929" s="6">
        <f ca="1">IF(ISNUMBER('Descriptive Stats'!E3929),'Descriptive Stats'!E3929,#N/A)</f>
        <v>6</v>
      </c>
    </row>
    <row r="3930" spans="1:61" ht="14.4" x14ac:dyDescent="0.3">
      <c r="A3930" s="2">
        <f>ROW()</f>
        <v>3930</v>
      </c>
      <c r="C3930" s="8">
        <f t="shared" ca="1" si="569"/>
        <v>2</v>
      </c>
      <c r="D3930" s="8">
        <f t="shared" ca="1" si="570"/>
        <v>6</v>
      </c>
      <c r="E3930" s="50">
        <f t="shared" ca="1" si="564"/>
        <v>6</v>
      </c>
      <c r="F3930" s="2" t="str">
        <f t="shared" ca="1" si="571"/>
        <v/>
      </c>
      <c r="BD3930" s="49">
        <f t="shared" ca="1" si="566"/>
        <v>3900</v>
      </c>
      <c r="BE3930" s="3">
        <f t="shared" ca="1" si="565"/>
        <v>0.38995000000000002</v>
      </c>
      <c r="BF3930" s="3">
        <f t="shared" ca="1" si="567"/>
        <v>-0.2794493539703507</v>
      </c>
      <c r="BG3930" s="9">
        <f t="shared" ca="1" si="568"/>
        <v>6</v>
      </c>
      <c r="BH3930" s="6">
        <f ca="1">IF(ISNUMBER('Descriptive Stats'!BF3930),'Descriptive Stats'!BF3930,#N/A)</f>
        <v>-0.2794493539703507</v>
      </c>
      <c r="BI3930" s="6">
        <f ca="1">IF(ISNUMBER('Descriptive Stats'!E3930),'Descriptive Stats'!E3930,#N/A)</f>
        <v>6</v>
      </c>
    </row>
    <row r="3931" spans="1:61" ht="14.4" x14ac:dyDescent="0.3">
      <c r="A3931" s="2">
        <f>ROW()</f>
        <v>3931</v>
      </c>
      <c r="C3931" s="8">
        <f t="shared" ca="1" si="569"/>
        <v>5</v>
      </c>
      <c r="D3931" s="8">
        <f t="shared" ca="1" si="570"/>
        <v>6</v>
      </c>
      <c r="E3931" s="50">
        <f t="shared" ca="1" si="564"/>
        <v>0</v>
      </c>
      <c r="F3931" s="2" t="str">
        <f t="shared" ca="1" si="571"/>
        <v/>
      </c>
      <c r="BD3931" s="49">
        <f t="shared" ca="1" si="566"/>
        <v>815.5</v>
      </c>
      <c r="BE3931" s="3">
        <f t="shared" ca="1" si="565"/>
        <v>8.1500000000000003E-2</v>
      </c>
      <c r="BF3931" s="3">
        <f t="shared" ca="1" si="567"/>
        <v>-1.3950525282585462</v>
      </c>
      <c r="BG3931" s="9">
        <f t="shared" ca="1" si="568"/>
        <v>0</v>
      </c>
      <c r="BH3931" s="6">
        <f ca="1">IF(ISNUMBER('Descriptive Stats'!BF3931),'Descriptive Stats'!BF3931,#N/A)</f>
        <v>-1.3950525282585462</v>
      </c>
      <c r="BI3931" s="6">
        <f ca="1">IF(ISNUMBER('Descriptive Stats'!E3931),'Descriptive Stats'!E3931,#N/A)</f>
        <v>0</v>
      </c>
    </row>
    <row r="3932" spans="1:61" ht="14.4" x14ac:dyDescent="0.3">
      <c r="A3932" s="2">
        <f>ROW()</f>
        <v>3932</v>
      </c>
      <c r="C3932" s="8">
        <f t="shared" ca="1" si="569"/>
        <v>18</v>
      </c>
      <c r="D3932" s="8">
        <f t="shared" ca="1" si="570"/>
        <v>0</v>
      </c>
      <c r="E3932" s="50">
        <f t="shared" ca="1" si="564"/>
        <v>4</v>
      </c>
      <c r="F3932" s="2" t="str">
        <f t="shared" ca="1" si="571"/>
        <v/>
      </c>
      <c r="BD3932" s="49">
        <f t="shared" ca="1" si="566"/>
        <v>3442</v>
      </c>
      <c r="BE3932" s="3">
        <f t="shared" ca="1" si="565"/>
        <v>0.34415000000000001</v>
      </c>
      <c r="BF3932" s="3">
        <f t="shared" ca="1" si="567"/>
        <v>-0.40116316278173481</v>
      </c>
      <c r="BG3932" s="9">
        <f t="shared" ca="1" si="568"/>
        <v>4</v>
      </c>
      <c r="BH3932" s="6">
        <f ca="1">IF(ISNUMBER('Descriptive Stats'!BF3932),'Descriptive Stats'!BF3932,#N/A)</f>
        <v>-0.40116316278173481</v>
      </c>
      <c r="BI3932" s="6">
        <f ca="1">IF(ISNUMBER('Descriptive Stats'!E3932),'Descriptive Stats'!E3932,#N/A)</f>
        <v>4</v>
      </c>
    </row>
    <row r="3933" spans="1:61" ht="14.4" x14ac:dyDescent="0.3">
      <c r="A3933" s="2">
        <f>ROW()</f>
        <v>3933</v>
      </c>
      <c r="C3933" s="8">
        <f t="shared" ca="1" si="569"/>
        <v>13</v>
      </c>
      <c r="D3933" s="8">
        <f t="shared" ca="1" si="570"/>
        <v>4</v>
      </c>
      <c r="E3933" s="50">
        <f t="shared" ca="1" si="564"/>
        <v>0</v>
      </c>
      <c r="F3933" s="2" t="str">
        <f t="shared" ca="1" si="571"/>
        <v/>
      </c>
      <c r="BD3933" s="49">
        <f t="shared" ca="1" si="566"/>
        <v>815.5</v>
      </c>
      <c r="BE3933" s="3">
        <f t="shared" ca="1" si="565"/>
        <v>8.1500000000000003E-2</v>
      </c>
      <c r="BF3933" s="3">
        <f t="shared" ca="1" si="567"/>
        <v>-1.3950525282585462</v>
      </c>
      <c r="BG3933" s="9">
        <f t="shared" ca="1" si="568"/>
        <v>0</v>
      </c>
      <c r="BH3933" s="6">
        <f ca="1">IF(ISNUMBER('Descriptive Stats'!BF3933),'Descriptive Stats'!BF3933,#N/A)</f>
        <v>-1.3950525282585462</v>
      </c>
      <c r="BI3933" s="6">
        <f ca="1">IF(ISNUMBER('Descriptive Stats'!E3933),'Descriptive Stats'!E3933,#N/A)</f>
        <v>0</v>
      </c>
    </row>
    <row r="3934" spans="1:61" ht="14.4" x14ac:dyDescent="0.3">
      <c r="A3934" s="2">
        <f>ROW()</f>
        <v>3934</v>
      </c>
      <c r="C3934" s="8">
        <f t="shared" ca="1" si="569"/>
        <v>15</v>
      </c>
      <c r="D3934" s="8">
        <f t="shared" ca="1" si="570"/>
        <v>0</v>
      </c>
      <c r="E3934" s="50">
        <f t="shared" ca="1" si="564"/>
        <v>2</v>
      </c>
      <c r="F3934" s="2" t="str">
        <f t="shared" ca="1" si="571"/>
        <v/>
      </c>
      <c r="BD3934" s="49">
        <f t="shared" ca="1" si="566"/>
        <v>2595</v>
      </c>
      <c r="BE3934" s="3">
        <f t="shared" ca="1" si="565"/>
        <v>0.25945000000000001</v>
      </c>
      <c r="BF3934" s="3">
        <f t="shared" ca="1" si="567"/>
        <v>-0.6450419512753276</v>
      </c>
      <c r="BG3934" s="9">
        <f t="shared" ca="1" si="568"/>
        <v>2</v>
      </c>
      <c r="BH3934" s="6">
        <f ca="1">IF(ISNUMBER('Descriptive Stats'!BF3934),'Descriptive Stats'!BF3934,#N/A)</f>
        <v>-0.6450419512753276</v>
      </c>
      <c r="BI3934" s="6">
        <f ca="1">IF(ISNUMBER('Descriptive Stats'!E3934),'Descriptive Stats'!E3934,#N/A)</f>
        <v>2</v>
      </c>
    </row>
    <row r="3935" spans="1:61" ht="14.4" x14ac:dyDescent="0.3">
      <c r="A3935" s="2">
        <f>ROW()</f>
        <v>3935</v>
      </c>
      <c r="C3935" s="8">
        <f t="shared" ca="1" si="569"/>
        <v>9</v>
      </c>
      <c r="D3935" s="8">
        <f t="shared" ca="1" si="570"/>
        <v>2</v>
      </c>
      <c r="E3935" s="50">
        <f t="shared" ca="1" si="564"/>
        <v>19</v>
      </c>
      <c r="F3935" s="2" t="str">
        <f t="shared" ca="1" si="571"/>
        <v>X</v>
      </c>
      <c r="BD3935" s="49">
        <f t="shared" ca="1" si="566"/>
        <v>5294</v>
      </c>
      <c r="BE3935" s="3">
        <f t="shared" ca="1" si="565"/>
        <v>0.52934999999999999</v>
      </c>
      <c r="BF3935" s="3">
        <f t="shared" ca="1" si="567"/>
        <v>7.3636031452008061E-2</v>
      </c>
      <c r="BG3935" s="9">
        <f t="shared" ca="1" si="568"/>
        <v>19</v>
      </c>
      <c r="BH3935" s="6">
        <f ca="1">IF(ISNUMBER('Descriptive Stats'!BF3935),'Descriptive Stats'!BF3935,#N/A)</f>
        <v>7.3636031452008061E-2</v>
      </c>
      <c r="BI3935" s="6">
        <f ca="1">IF(ISNUMBER('Descriptive Stats'!E3935),'Descriptive Stats'!E3935,#N/A)</f>
        <v>19</v>
      </c>
    </row>
    <row r="3936" spans="1:61" ht="14.4" x14ac:dyDescent="0.3">
      <c r="A3936" s="2">
        <f>ROW()</f>
        <v>3936</v>
      </c>
      <c r="C3936" s="8">
        <f t="shared" ca="1" si="569"/>
        <v>7</v>
      </c>
      <c r="D3936" s="8">
        <f t="shared" ca="1" si="570"/>
        <v>19</v>
      </c>
      <c r="E3936" s="50">
        <f t="shared" ca="1" si="564"/>
        <v>9</v>
      </c>
      <c r="F3936" s="2" t="str">
        <f t="shared" ca="1" si="571"/>
        <v/>
      </c>
      <c r="BD3936" s="49">
        <f t="shared" ca="1" si="566"/>
        <v>4819</v>
      </c>
      <c r="BE3936" s="3">
        <f t="shared" ca="1" si="565"/>
        <v>0.48185</v>
      </c>
      <c r="BF3936" s="3">
        <f t="shared" ca="1" si="567"/>
        <v>-4.5511009098988427E-2</v>
      </c>
      <c r="BG3936" s="9">
        <f t="shared" ca="1" si="568"/>
        <v>9</v>
      </c>
      <c r="BH3936" s="6">
        <f ca="1">IF(ISNUMBER('Descriptive Stats'!BF3936),'Descriptive Stats'!BF3936,#N/A)</f>
        <v>-4.5511009098988427E-2</v>
      </c>
      <c r="BI3936" s="6">
        <f ca="1">IF(ISNUMBER('Descriptive Stats'!E3936),'Descriptive Stats'!E3936,#N/A)</f>
        <v>9</v>
      </c>
    </row>
    <row r="3937" spans="1:61" ht="14.4" x14ac:dyDescent="0.3">
      <c r="A3937" s="2">
        <f>ROW()</f>
        <v>3937</v>
      </c>
      <c r="C3937" s="8">
        <f t="shared" ca="1" si="569"/>
        <v>23</v>
      </c>
      <c r="D3937" s="8">
        <f t="shared" ca="1" si="570"/>
        <v>9</v>
      </c>
      <c r="E3937" s="50">
        <f t="shared" ca="1" si="564"/>
        <v>0</v>
      </c>
      <c r="F3937" s="2" t="str">
        <f t="shared" ca="1" si="571"/>
        <v/>
      </c>
      <c r="BD3937" s="49">
        <f t="shared" ca="1" si="566"/>
        <v>815.5</v>
      </c>
      <c r="BE3937" s="3">
        <f t="shared" ca="1" si="565"/>
        <v>8.1500000000000003E-2</v>
      </c>
      <c r="BF3937" s="3">
        <f t="shared" ca="1" si="567"/>
        <v>-1.3950525282585462</v>
      </c>
      <c r="BG3937" s="9">
        <f t="shared" ca="1" si="568"/>
        <v>0</v>
      </c>
      <c r="BH3937" s="6">
        <f ca="1">IF(ISNUMBER('Descriptive Stats'!BF3937),'Descriptive Stats'!BF3937,#N/A)</f>
        <v>-1.3950525282585462</v>
      </c>
      <c r="BI3937" s="6">
        <f ca="1">IF(ISNUMBER('Descriptive Stats'!E3937),'Descriptive Stats'!E3937,#N/A)</f>
        <v>0</v>
      </c>
    </row>
    <row r="3938" spans="1:61" ht="14.4" x14ac:dyDescent="0.3">
      <c r="A3938" s="2">
        <f>ROW()</f>
        <v>3938</v>
      </c>
      <c r="C3938" s="8">
        <f t="shared" ca="1" si="569"/>
        <v>4</v>
      </c>
      <c r="D3938" s="8">
        <f t="shared" ca="1" si="570"/>
        <v>0</v>
      </c>
      <c r="E3938" s="50">
        <f t="shared" ca="1" si="564"/>
        <v>6</v>
      </c>
      <c r="F3938" s="2" t="str">
        <f t="shared" ca="1" si="571"/>
        <v/>
      </c>
      <c r="BD3938" s="49">
        <f t="shared" ca="1" si="566"/>
        <v>3900</v>
      </c>
      <c r="BE3938" s="3">
        <f t="shared" ca="1" si="565"/>
        <v>0.38995000000000002</v>
      </c>
      <c r="BF3938" s="3">
        <f t="shared" ca="1" si="567"/>
        <v>-0.2794493539703507</v>
      </c>
      <c r="BG3938" s="9">
        <f t="shared" ca="1" si="568"/>
        <v>6</v>
      </c>
      <c r="BH3938" s="6">
        <f ca="1">IF(ISNUMBER('Descriptive Stats'!BF3938),'Descriptive Stats'!BF3938,#N/A)</f>
        <v>-0.2794493539703507</v>
      </c>
      <c r="BI3938" s="6">
        <f ca="1">IF(ISNUMBER('Descriptive Stats'!E3938),'Descriptive Stats'!E3938,#N/A)</f>
        <v>6</v>
      </c>
    </row>
    <row r="3939" spans="1:61" ht="14.4" x14ac:dyDescent="0.3">
      <c r="A3939" s="2">
        <f>ROW()</f>
        <v>3939</v>
      </c>
      <c r="C3939" s="8">
        <f t="shared" ca="1" si="569"/>
        <v>16</v>
      </c>
      <c r="D3939" s="8">
        <f t="shared" ca="1" si="570"/>
        <v>6</v>
      </c>
      <c r="E3939" s="50">
        <f t="shared" ca="1" si="564"/>
        <v>1</v>
      </c>
      <c r="F3939" s="2" t="str">
        <f t="shared" ca="1" si="571"/>
        <v/>
      </c>
      <c r="BD3939" s="49">
        <f t="shared" ca="1" si="566"/>
        <v>1871</v>
      </c>
      <c r="BE3939" s="3">
        <f t="shared" ca="1" si="565"/>
        <v>0.18704999999999999</v>
      </c>
      <c r="BF3939" s="3">
        <f t="shared" ca="1" si="567"/>
        <v>-0.88881967520906158</v>
      </c>
      <c r="BG3939" s="9">
        <f t="shared" ca="1" si="568"/>
        <v>1</v>
      </c>
      <c r="BH3939" s="6">
        <f ca="1">IF(ISNUMBER('Descriptive Stats'!BF3939),'Descriptive Stats'!BF3939,#N/A)</f>
        <v>-0.88881967520906158</v>
      </c>
      <c r="BI3939" s="6">
        <f ca="1">IF(ISNUMBER('Descriptive Stats'!E3939),'Descriptive Stats'!E3939,#N/A)</f>
        <v>1</v>
      </c>
    </row>
    <row r="3940" spans="1:61" ht="14.4" x14ac:dyDescent="0.3">
      <c r="A3940" s="2">
        <f>ROW()</f>
        <v>3940</v>
      </c>
      <c r="C3940" s="8">
        <f t="shared" ca="1" si="569"/>
        <v>8</v>
      </c>
      <c r="D3940" s="8">
        <f t="shared" ca="1" si="570"/>
        <v>1</v>
      </c>
      <c r="E3940" s="50">
        <f t="shared" ca="1" si="564"/>
        <v>0</v>
      </c>
      <c r="F3940" s="2" t="str">
        <f t="shared" ca="1" si="571"/>
        <v/>
      </c>
      <c r="BD3940" s="49">
        <f t="shared" ca="1" si="566"/>
        <v>815.5</v>
      </c>
      <c r="BE3940" s="3">
        <f t="shared" ca="1" si="565"/>
        <v>8.1500000000000003E-2</v>
      </c>
      <c r="BF3940" s="3">
        <f t="shared" ca="1" si="567"/>
        <v>-1.3950525282585462</v>
      </c>
      <c r="BG3940" s="9">
        <f t="shared" ca="1" si="568"/>
        <v>0</v>
      </c>
      <c r="BH3940" s="6">
        <f ca="1">IF(ISNUMBER('Descriptive Stats'!BF3940),'Descriptive Stats'!BF3940,#N/A)</f>
        <v>-1.3950525282585462</v>
      </c>
      <c r="BI3940" s="6">
        <f ca="1">IF(ISNUMBER('Descriptive Stats'!E3940),'Descriptive Stats'!E3940,#N/A)</f>
        <v>0</v>
      </c>
    </row>
    <row r="3941" spans="1:61" ht="14.4" x14ac:dyDescent="0.3">
      <c r="A3941" s="2">
        <f>ROW()</f>
        <v>3941</v>
      </c>
      <c r="C3941" s="8">
        <f t="shared" ca="1" si="569"/>
        <v>22</v>
      </c>
      <c r="D3941" s="8">
        <f t="shared" ca="1" si="570"/>
        <v>0</v>
      </c>
      <c r="E3941" s="50">
        <f t="shared" ca="1" si="564"/>
        <v>4</v>
      </c>
      <c r="F3941" s="2" t="str">
        <f t="shared" ca="1" si="571"/>
        <v/>
      </c>
      <c r="BD3941" s="49">
        <f t="shared" ca="1" si="566"/>
        <v>3442</v>
      </c>
      <c r="BE3941" s="3">
        <f t="shared" ca="1" si="565"/>
        <v>0.34415000000000001</v>
      </c>
      <c r="BF3941" s="3">
        <f t="shared" ca="1" si="567"/>
        <v>-0.40116316278173481</v>
      </c>
      <c r="BG3941" s="9">
        <f t="shared" ca="1" si="568"/>
        <v>4</v>
      </c>
      <c r="BH3941" s="6">
        <f ca="1">IF(ISNUMBER('Descriptive Stats'!BF3941),'Descriptive Stats'!BF3941,#N/A)</f>
        <v>-0.40116316278173481</v>
      </c>
      <c r="BI3941" s="6">
        <f ca="1">IF(ISNUMBER('Descriptive Stats'!E3941),'Descriptive Stats'!E3941,#N/A)</f>
        <v>4</v>
      </c>
    </row>
    <row r="3942" spans="1:61" ht="14.4" x14ac:dyDescent="0.3">
      <c r="A3942" s="2">
        <f>ROW()</f>
        <v>3942</v>
      </c>
      <c r="C3942" s="8">
        <f t="shared" ca="1" si="569"/>
        <v>13</v>
      </c>
      <c r="D3942" s="8">
        <f t="shared" ca="1" si="570"/>
        <v>4</v>
      </c>
      <c r="E3942" s="50">
        <f t="shared" ca="1" si="564"/>
        <v>19</v>
      </c>
      <c r="F3942" s="2" t="str">
        <f t="shared" ca="1" si="571"/>
        <v>X</v>
      </c>
      <c r="BD3942" s="49">
        <f t="shared" ca="1" si="566"/>
        <v>5294</v>
      </c>
      <c r="BE3942" s="3">
        <f t="shared" ca="1" si="565"/>
        <v>0.52934999999999999</v>
      </c>
      <c r="BF3942" s="3">
        <f t="shared" ca="1" si="567"/>
        <v>7.3636031452008061E-2</v>
      </c>
      <c r="BG3942" s="9">
        <f t="shared" ca="1" si="568"/>
        <v>19</v>
      </c>
      <c r="BH3942" s="6">
        <f ca="1">IF(ISNUMBER('Descriptive Stats'!BF3942),'Descriptive Stats'!BF3942,#N/A)</f>
        <v>7.3636031452008061E-2</v>
      </c>
      <c r="BI3942" s="6">
        <f ca="1">IF(ISNUMBER('Descriptive Stats'!E3942),'Descriptive Stats'!E3942,#N/A)</f>
        <v>19</v>
      </c>
    </row>
    <row r="3943" spans="1:61" ht="14.4" x14ac:dyDescent="0.3">
      <c r="A3943" s="2">
        <f>ROW()</f>
        <v>3943</v>
      </c>
      <c r="C3943" s="8">
        <f t="shared" ca="1" si="569"/>
        <v>7</v>
      </c>
      <c r="D3943" s="8">
        <f t="shared" ca="1" si="570"/>
        <v>19</v>
      </c>
      <c r="E3943" s="50">
        <f t="shared" ca="1" si="564"/>
        <v>0</v>
      </c>
      <c r="F3943" s="2" t="str">
        <f t="shared" ca="1" si="571"/>
        <v/>
      </c>
      <c r="BD3943" s="49">
        <f t="shared" ca="1" si="566"/>
        <v>815.5</v>
      </c>
      <c r="BE3943" s="3">
        <f t="shared" ca="1" si="565"/>
        <v>8.1500000000000003E-2</v>
      </c>
      <c r="BF3943" s="3">
        <f t="shared" ca="1" si="567"/>
        <v>-1.3950525282585462</v>
      </c>
      <c r="BG3943" s="9">
        <f t="shared" ca="1" si="568"/>
        <v>0</v>
      </c>
      <c r="BH3943" s="6">
        <f ca="1">IF(ISNUMBER('Descriptive Stats'!BF3943),'Descriptive Stats'!BF3943,#N/A)</f>
        <v>-1.3950525282585462</v>
      </c>
      <c r="BI3943" s="6">
        <f ca="1">IF(ISNUMBER('Descriptive Stats'!E3943),'Descriptive Stats'!E3943,#N/A)</f>
        <v>0</v>
      </c>
    </row>
    <row r="3944" spans="1:61" ht="14.4" x14ac:dyDescent="0.3">
      <c r="A3944" s="2">
        <f>ROW()</f>
        <v>3944</v>
      </c>
      <c r="C3944" s="8">
        <f t="shared" ca="1" si="569"/>
        <v>14</v>
      </c>
      <c r="D3944" s="8">
        <f t="shared" ca="1" si="570"/>
        <v>0</v>
      </c>
      <c r="E3944" s="50">
        <f t="shared" ca="1" si="564"/>
        <v>15</v>
      </c>
      <c r="F3944" s="2" t="str">
        <f t="shared" ca="1" si="571"/>
        <v/>
      </c>
      <c r="BD3944" s="49">
        <f t="shared" ca="1" si="566"/>
        <v>5051.5</v>
      </c>
      <c r="BE3944" s="3">
        <f t="shared" ca="1" si="565"/>
        <v>0.50509999999999999</v>
      </c>
      <c r="BF3944" s="3">
        <f t="shared" ca="1" si="567"/>
        <v>1.2784152420787677E-2</v>
      </c>
      <c r="BG3944" s="9">
        <f t="shared" ca="1" si="568"/>
        <v>15</v>
      </c>
      <c r="BH3944" s="6">
        <f ca="1">IF(ISNUMBER('Descriptive Stats'!BF3944),'Descriptive Stats'!BF3944,#N/A)</f>
        <v>1.2784152420787677E-2</v>
      </c>
      <c r="BI3944" s="6">
        <f ca="1">IF(ISNUMBER('Descriptive Stats'!E3944),'Descriptive Stats'!E3944,#N/A)</f>
        <v>15</v>
      </c>
    </row>
    <row r="3945" spans="1:61" ht="14.4" x14ac:dyDescent="0.3">
      <c r="A3945" s="2">
        <f>ROW()</f>
        <v>3945</v>
      </c>
      <c r="C3945" s="8">
        <f t="shared" ca="1" si="569"/>
        <v>24</v>
      </c>
      <c r="D3945" s="8">
        <f t="shared" ca="1" si="570"/>
        <v>15</v>
      </c>
      <c r="E3945" s="50">
        <f t="shared" ca="1" si="564"/>
        <v>4</v>
      </c>
      <c r="F3945" s="2" t="str">
        <f t="shared" ca="1" si="571"/>
        <v/>
      </c>
      <c r="BD3945" s="49">
        <f t="shared" ca="1" si="566"/>
        <v>3442</v>
      </c>
      <c r="BE3945" s="3">
        <f t="shared" ca="1" si="565"/>
        <v>0.34415000000000001</v>
      </c>
      <c r="BF3945" s="3">
        <f t="shared" ca="1" si="567"/>
        <v>-0.40116316278173481</v>
      </c>
      <c r="BG3945" s="9">
        <f t="shared" ca="1" si="568"/>
        <v>4</v>
      </c>
      <c r="BH3945" s="6">
        <f ca="1">IF(ISNUMBER('Descriptive Stats'!BF3945),'Descriptive Stats'!BF3945,#N/A)</f>
        <v>-0.40116316278173481</v>
      </c>
      <c r="BI3945" s="6">
        <f ca="1">IF(ISNUMBER('Descriptive Stats'!E3945),'Descriptive Stats'!E3945,#N/A)</f>
        <v>4</v>
      </c>
    </row>
    <row r="3946" spans="1:61" ht="14.4" x14ac:dyDescent="0.3">
      <c r="A3946" s="2">
        <f>ROW()</f>
        <v>3946</v>
      </c>
      <c r="C3946" s="8">
        <f t="shared" ca="1" si="569"/>
        <v>13</v>
      </c>
      <c r="D3946" s="8">
        <f t="shared" ca="1" si="570"/>
        <v>4</v>
      </c>
      <c r="E3946" s="50">
        <f t="shared" ca="1" si="564"/>
        <v>9</v>
      </c>
      <c r="F3946" s="2" t="str">
        <f t="shared" ca="1" si="571"/>
        <v/>
      </c>
      <c r="BD3946" s="49">
        <f t="shared" ca="1" si="566"/>
        <v>4819</v>
      </c>
      <c r="BE3946" s="3">
        <f t="shared" ca="1" si="565"/>
        <v>0.48185</v>
      </c>
      <c r="BF3946" s="3">
        <f t="shared" ca="1" si="567"/>
        <v>-4.5511009098988427E-2</v>
      </c>
      <c r="BG3946" s="9">
        <f t="shared" ca="1" si="568"/>
        <v>9</v>
      </c>
      <c r="BH3946" s="6">
        <f ca="1">IF(ISNUMBER('Descriptive Stats'!BF3946),'Descriptive Stats'!BF3946,#N/A)</f>
        <v>-4.5511009098988427E-2</v>
      </c>
      <c r="BI3946" s="6">
        <f ca="1">IF(ISNUMBER('Descriptive Stats'!E3946),'Descriptive Stats'!E3946,#N/A)</f>
        <v>9</v>
      </c>
    </row>
    <row r="3947" spans="1:61" ht="14.4" x14ac:dyDescent="0.3">
      <c r="A3947" s="2">
        <f>ROW()</f>
        <v>3947</v>
      </c>
      <c r="C3947" s="8">
        <f t="shared" ca="1" si="569"/>
        <v>23</v>
      </c>
      <c r="D3947" s="8">
        <f t="shared" ca="1" si="570"/>
        <v>9</v>
      </c>
      <c r="E3947" s="50">
        <f t="shared" ca="1" si="564"/>
        <v>7</v>
      </c>
      <c r="F3947" s="2" t="str">
        <f t="shared" ca="1" si="571"/>
        <v/>
      </c>
      <c r="BD3947" s="49">
        <f t="shared" ca="1" si="566"/>
        <v>4473.5</v>
      </c>
      <c r="BE3947" s="3">
        <f t="shared" ca="1" si="565"/>
        <v>0.44729999999999998</v>
      </c>
      <c r="BF3947" s="3">
        <f t="shared" ca="1" si="567"/>
        <v>-0.13248586824472414</v>
      </c>
      <c r="BG3947" s="9">
        <f t="shared" ca="1" si="568"/>
        <v>7</v>
      </c>
      <c r="BH3947" s="6">
        <f ca="1">IF(ISNUMBER('Descriptive Stats'!BF3947),'Descriptive Stats'!BF3947,#N/A)</f>
        <v>-0.13248586824472414</v>
      </c>
      <c r="BI3947" s="6">
        <f ca="1">IF(ISNUMBER('Descriptive Stats'!E3947),'Descriptive Stats'!E3947,#N/A)</f>
        <v>7</v>
      </c>
    </row>
    <row r="3948" spans="1:61" ht="14.4" x14ac:dyDescent="0.3">
      <c r="A3948" s="2">
        <f>ROW()</f>
        <v>3948</v>
      </c>
      <c r="C3948" s="8">
        <f t="shared" ca="1" si="569"/>
        <v>6</v>
      </c>
      <c r="D3948" s="8">
        <f t="shared" ca="1" si="570"/>
        <v>7</v>
      </c>
      <c r="E3948" s="50">
        <f t="shared" ca="1" si="564"/>
        <v>2</v>
      </c>
      <c r="F3948" s="2" t="str">
        <f t="shared" ca="1" si="571"/>
        <v/>
      </c>
      <c r="BD3948" s="49">
        <f t="shared" ca="1" si="566"/>
        <v>2595</v>
      </c>
      <c r="BE3948" s="3">
        <f t="shared" ca="1" si="565"/>
        <v>0.25945000000000001</v>
      </c>
      <c r="BF3948" s="3">
        <f t="shared" ca="1" si="567"/>
        <v>-0.6450419512753276</v>
      </c>
      <c r="BG3948" s="9">
        <f t="shared" ca="1" si="568"/>
        <v>2</v>
      </c>
      <c r="BH3948" s="6">
        <f ca="1">IF(ISNUMBER('Descriptive Stats'!BF3948),'Descriptive Stats'!BF3948,#N/A)</f>
        <v>-0.6450419512753276</v>
      </c>
      <c r="BI3948" s="6">
        <f ca="1">IF(ISNUMBER('Descriptive Stats'!E3948),'Descriptive Stats'!E3948,#N/A)</f>
        <v>2</v>
      </c>
    </row>
    <row r="3949" spans="1:61" ht="14.4" x14ac:dyDescent="0.3">
      <c r="A3949" s="2">
        <f>ROW()</f>
        <v>3949</v>
      </c>
      <c r="C3949" s="8">
        <f t="shared" ca="1" si="569"/>
        <v>21</v>
      </c>
      <c r="D3949" s="8">
        <f t="shared" ca="1" si="570"/>
        <v>2</v>
      </c>
      <c r="E3949" s="50">
        <f t="shared" ca="1" si="564"/>
        <v>6</v>
      </c>
      <c r="F3949" s="2" t="str">
        <f t="shared" ca="1" si="571"/>
        <v/>
      </c>
      <c r="BD3949" s="49">
        <f t="shared" ca="1" si="566"/>
        <v>3900</v>
      </c>
      <c r="BE3949" s="3">
        <f t="shared" ca="1" si="565"/>
        <v>0.38995000000000002</v>
      </c>
      <c r="BF3949" s="3">
        <f t="shared" ca="1" si="567"/>
        <v>-0.2794493539703507</v>
      </c>
      <c r="BG3949" s="9">
        <f t="shared" ca="1" si="568"/>
        <v>6</v>
      </c>
      <c r="BH3949" s="6">
        <f ca="1">IF(ISNUMBER('Descriptive Stats'!BF3949),'Descriptive Stats'!BF3949,#N/A)</f>
        <v>-0.2794493539703507</v>
      </c>
      <c r="BI3949" s="6">
        <f ca="1">IF(ISNUMBER('Descriptive Stats'!E3949),'Descriptive Stats'!E3949,#N/A)</f>
        <v>6</v>
      </c>
    </row>
    <row r="3950" spans="1:61" ht="14.4" x14ac:dyDescent="0.3">
      <c r="A3950" s="2">
        <f>ROW()</f>
        <v>3950</v>
      </c>
      <c r="C3950" s="8">
        <f t="shared" ca="1" si="569"/>
        <v>5</v>
      </c>
      <c r="D3950" s="8">
        <f t="shared" ca="1" si="570"/>
        <v>6</v>
      </c>
      <c r="E3950" s="50">
        <f t="shared" ca="1" si="564"/>
        <v>2</v>
      </c>
      <c r="F3950" s="2" t="str">
        <f t="shared" ca="1" si="571"/>
        <v/>
      </c>
      <c r="BD3950" s="49">
        <f t="shared" ca="1" si="566"/>
        <v>2595</v>
      </c>
      <c r="BE3950" s="3">
        <f t="shared" ca="1" si="565"/>
        <v>0.25945000000000001</v>
      </c>
      <c r="BF3950" s="3">
        <f t="shared" ca="1" si="567"/>
        <v>-0.6450419512753276</v>
      </c>
      <c r="BG3950" s="9">
        <f t="shared" ca="1" si="568"/>
        <v>2</v>
      </c>
      <c r="BH3950" s="6">
        <f ca="1">IF(ISNUMBER('Descriptive Stats'!BF3950),'Descriptive Stats'!BF3950,#N/A)</f>
        <v>-0.6450419512753276</v>
      </c>
      <c r="BI3950" s="6">
        <f ca="1">IF(ISNUMBER('Descriptive Stats'!E3950),'Descriptive Stats'!E3950,#N/A)</f>
        <v>2</v>
      </c>
    </row>
    <row r="3951" spans="1:61" ht="14.4" x14ac:dyDescent="0.3">
      <c r="A3951" s="2">
        <f>ROW()</f>
        <v>3951</v>
      </c>
      <c r="C3951" s="8">
        <f t="shared" ca="1" si="569"/>
        <v>21</v>
      </c>
      <c r="D3951" s="8">
        <f t="shared" ca="1" si="570"/>
        <v>2</v>
      </c>
      <c r="E3951" s="50">
        <f t="shared" ca="1" si="564"/>
        <v>7</v>
      </c>
      <c r="F3951" s="2" t="str">
        <f t="shared" ca="1" si="571"/>
        <v/>
      </c>
      <c r="BD3951" s="49">
        <f t="shared" ca="1" si="566"/>
        <v>4473.5</v>
      </c>
      <c r="BE3951" s="3">
        <f t="shared" ca="1" si="565"/>
        <v>0.44729999999999998</v>
      </c>
      <c r="BF3951" s="3">
        <f t="shared" ca="1" si="567"/>
        <v>-0.13248586824472414</v>
      </c>
      <c r="BG3951" s="9">
        <f t="shared" ca="1" si="568"/>
        <v>7</v>
      </c>
      <c r="BH3951" s="6">
        <f ca="1">IF(ISNUMBER('Descriptive Stats'!BF3951),'Descriptive Stats'!BF3951,#N/A)</f>
        <v>-0.13248586824472414</v>
      </c>
      <c r="BI3951" s="6">
        <f ca="1">IF(ISNUMBER('Descriptive Stats'!E3951),'Descriptive Stats'!E3951,#N/A)</f>
        <v>7</v>
      </c>
    </row>
    <row r="3952" spans="1:61" ht="14.4" x14ac:dyDescent="0.3">
      <c r="A3952" s="2">
        <f>ROW()</f>
        <v>3952</v>
      </c>
      <c r="C3952" s="8">
        <f t="shared" ca="1" si="569"/>
        <v>19</v>
      </c>
      <c r="D3952" s="8">
        <f t="shared" ca="1" si="570"/>
        <v>7</v>
      </c>
      <c r="E3952" s="50">
        <f t="shared" ca="1" si="564"/>
        <v>15</v>
      </c>
      <c r="F3952" s="2" t="str">
        <f t="shared" ca="1" si="571"/>
        <v/>
      </c>
      <c r="BD3952" s="49">
        <f t="shared" ca="1" si="566"/>
        <v>5051.5</v>
      </c>
      <c r="BE3952" s="3">
        <f t="shared" ca="1" si="565"/>
        <v>0.50509999999999999</v>
      </c>
      <c r="BF3952" s="3">
        <f t="shared" ca="1" si="567"/>
        <v>1.2784152420787677E-2</v>
      </c>
      <c r="BG3952" s="9">
        <f t="shared" ca="1" si="568"/>
        <v>15</v>
      </c>
      <c r="BH3952" s="6">
        <f ca="1">IF(ISNUMBER('Descriptive Stats'!BF3952),'Descriptive Stats'!BF3952,#N/A)</f>
        <v>1.2784152420787677E-2</v>
      </c>
      <c r="BI3952" s="6">
        <f ca="1">IF(ISNUMBER('Descriptive Stats'!E3952),'Descriptive Stats'!E3952,#N/A)</f>
        <v>15</v>
      </c>
    </row>
    <row r="3953" spans="1:61" ht="14.4" x14ac:dyDescent="0.3">
      <c r="A3953" s="2">
        <f>ROW()</f>
        <v>3953</v>
      </c>
      <c r="C3953" s="8">
        <f t="shared" ca="1" si="569"/>
        <v>24</v>
      </c>
      <c r="D3953" s="8">
        <f t="shared" ca="1" si="570"/>
        <v>15</v>
      </c>
      <c r="E3953" s="50">
        <f t="shared" ca="1" si="564"/>
        <v>1</v>
      </c>
      <c r="F3953" s="2" t="str">
        <f t="shared" ca="1" si="571"/>
        <v/>
      </c>
      <c r="BD3953" s="49">
        <f t="shared" ca="1" si="566"/>
        <v>1871</v>
      </c>
      <c r="BE3953" s="3">
        <f t="shared" ca="1" si="565"/>
        <v>0.18704999999999999</v>
      </c>
      <c r="BF3953" s="3">
        <f t="shared" ca="1" si="567"/>
        <v>-0.88881967520906158</v>
      </c>
      <c r="BG3953" s="9">
        <f t="shared" ca="1" si="568"/>
        <v>1</v>
      </c>
      <c r="BH3953" s="6">
        <f ca="1">IF(ISNUMBER('Descriptive Stats'!BF3953),'Descriptive Stats'!BF3953,#N/A)</f>
        <v>-0.88881967520906158</v>
      </c>
      <c r="BI3953" s="6">
        <f ca="1">IF(ISNUMBER('Descriptive Stats'!E3953),'Descriptive Stats'!E3953,#N/A)</f>
        <v>1</v>
      </c>
    </row>
    <row r="3954" spans="1:61" ht="14.4" x14ac:dyDescent="0.3">
      <c r="A3954" s="2">
        <f>ROW()</f>
        <v>3954</v>
      </c>
      <c r="C3954" s="8">
        <f t="shared" ca="1" si="569"/>
        <v>8</v>
      </c>
      <c r="D3954" s="8">
        <f t="shared" ca="1" si="570"/>
        <v>1</v>
      </c>
      <c r="E3954" s="50">
        <f t="shared" ca="1" si="564"/>
        <v>6</v>
      </c>
      <c r="F3954" s="2" t="str">
        <f t="shared" ca="1" si="571"/>
        <v/>
      </c>
      <c r="BD3954" s="49">
        <f t="shared" ca="1" si="566"/>
        <v>3900</v>
      </c>
      <c r="BE3954" s="3">
        <f t="shared" ca="1" si="565"/>
        <v>0.38995000000000002</v>
      </c>
      <c r="BF3954" s="3">
        <f t="shared" ca="1" si="567"/>
        <v>-0.2794493539703507</v>
      </c>
      <c r="BG3954" s="9">
        <f t="shared" ca="1" si="568"/>
        <v>6</v>
      </c>
      <c r="BH3954" s="6">
        <f ca="1">IF(ISNUMBER('Descriptive Stats'!BF3954),'Descriptive Stats'!BF3954,#N/A)</f>
        <v>-0.2794493539703507</v>
      </c>
      <c r="BI3954" s="6">
        <f ca="1">IF(ISNUMBER('Descriptive Stats'!E3954),'Descriptive Stats'!E3954,#N/A)</f>
        <v>6</v>
      </c>
    </row>
    <row r="3955" spans="1:61" ht="14.4" x14ac:dyDescent="0.3">
      <c r="A3955" s="2">
        <f>ROW()</f>
        <v>3955</v>
      </c>
      <c r="C3955" s="8">
        <f t="shared" ca="1" si="569"/>
        <v>16</v>
      </c>
      <c r="D3955" s="8">
        <f t="shared" ca="1" si="570"/>
        <v>6</v>
      </c>
      <c r="E3955" s="50">
        <f t="shared" ca="1" si="564"/>
        <v>7</v>
      </c>
      <c r="F3955" s="2" t="str">
        <f t="shared" ca="1" si="571"/>
        <v/>
      </c>
      <c r="BD3955" s="49">
        <f t="shared" ca="1" si="566"/>
        <v>4473.5</v>
      </c>
      <c r="BE3955" s="3">
        <f t="shared" ca="1" si="565"/>
        <v>0.44729999999999998</v>
      </c>
      <c r="BF3955" s="3">
        <f t="shared" ca="1" si="567"/>
        <v>-0.13248586824472414</v>
      </c>
      <c r="BG3955" s="9">
        <f t="shared" ca="1" si="568"/>
        <v>7</v>
      </c>
      <c r="BH3955" s="6">
        <f ca="1">IF(ISNUMBER('Descriptive Stats'!BF3955),'Descriptive Stats'!BF3955,#N/A)</f>
        <v>-0.13248586824472414</v>
      </c>
      <c r="BI3955" s="6">
        <f ca="1">IF(ISNUMBER('Descriptive Stats'!E3955),'Descriptive Stats'!E3955,#N/A)</f>
        <v>7</v>
      </c>
    </row>
    <row r="3956" spans="1:61" ht="14.4" x14ac:dyDescent="0.3">
      <c r="A3956" s="2">
        <f>ROW()</f>
        <v>3956</v>
      </c>
      <c r="C3956" s="8">
        <f t="shared" ca="1" si="569"/>
        <v>19</v>
      </c>
      <c r="D3956" s="8">
        <f t="shared" ca="1" si="570"/>
        <v>7</v>
      </c>
      <c r="E3956" s="50">
        <f t="shared" ca="1" si="564"/>
        <v>0</v>
      </c>
      <c r="F3956" s="2" t="str">
        <f t="shared" ca="1" si="571"/>
        <v/>
      </c>
      <c r="BD3956" s="49">
        <f t="shared" ca="1" si="566"/>
        <v>815.5</v>
      </c>
      <c r="BE3956" s="3">
        <f t="shared" ca="1" si="565"/>
        <v>8.1500000000000003E-2</v>
      </c>
      <c r="BF3956" s="3">
        <f t="shared" ca="1" si="567"/>
        <v>-1.3950525282585462</v>
      </c>
      <c r="BG3956" s="9">
        <f t="shared" ca="1" si="568"/>
        <v>0</v>
      </c>
      <c r="BH3956" s="6">
        <f ca="1">IF(ISNUMBER('Descriptive Stats'!BF3956),'Descriptive Stats'!BF3956,#N/A)</f>
        <v>-1.3950525282585462</v>
      </c>
      <c r="BI3956" s="6">
        <f ca="1">IF(ISNUMBER('Descriptive Stats'!E3956),'Descriptive Stats'!E3956,#N/A)</f>
        <v>0</v>
      </c>
    </row>
    <row r="3957" spans="1:61" ht="14.4" x14ac:dyDescent="0.3">
      <c r="A3957" s="2">
        <f>ROW()</f>
        <v>3957</v>
      </c>
      <c r="C3957" s="8">
        <f t="shared" ca="1" si="569"/>
        <v>15</v>
      </c>
      <c r="D3957" s="8">
        <f t="shared" ca="1" si="570"/>
        <v>0</v>
      </c>
      <c r="E3957" s="50">
        <f t="shared" ca="1" si="564"/>
        <v>1</v>
      </c>
      <c r="F3957" s="2" t="str">
        <f t="shared" ca="1" si="571"/>
        <v/>
      </c>
      <c r="BD3957" s="49">
        <f t="shared" ca="1" si="566"/>
        <v>1871</v>
      </c>
      <c r="BE3957" s="3">
        <f t="shared" ca="1" si="565"/>
        <v>0.18704999999999999</v>
      </c>
      <c r="BF3957" s="3">
        <f t="shared" ca="1" si="567"/>
        <v>-0.88881967520906158</v>
      </c>
      <c r="BG3957" s="9">
        <f t="shared" ca="1" si="568"/>
        <v>1</v>
      </c>
      <c r="BH3957" s="6">
        <f ca="1">IF(ISNUMBER('Descriptive Stats'!BF3957),'Descriptive Stats'!BF3957,#N/A)</f>
        <v>-0.88881967520906158</v>
      </c>
      <c r="BI3957" s="6">
        <f ca="1">IF(ISNUMBER('Descriptive Stats'!E3957),'Descriptive Stats'!E3957,#N/A)</f>
        <v>1</v>
      </c>
    </row>
    <row r="3958" spans="1:61" ht="14.4" x14ac:dyDescent="0.3">
      <c r="A3958" s="2">
        <f>ROW()</f>
        <v>3958</v>
      </c>
      <c r="C3958" s="8">
        <f t="shared" ca="1" si="569"/>
        <v>12</v>
      </c>
      <c r="D3958" s="8">
        <f t="shared" ca="1" si="570"/>
        <v>1</v>
      </c>
      <c r="E3958" s="50">
        <f t="shared" ca="1" si="564"/>
        <v>4</v>
      </c>
      <c r="F3958" s="2" t="str">
        <f t="shared" ca="1" si="571"/>
        <v/>
      </c>
      <c r="BD3958" s="49">
        <f t="shared" ca="1" si="566"/>
        <v>3442</v>
      </c>
      <c r="BE3958" s="3">
        <f t="shared" ca="1" si="565"/>
        <v>0.34415000000000001</v>
      </c>
      <c r="BF3958" s="3">
        <f t="shared" ca="1" si="567"/>
        <v>-0.40116316278173481</v>
      </c>
      <c r="BG3958" s="9">
        <f t="shared" ca="1" si="568"/>
        <v>4</v>
      </c>
      <c r="BH3958" s="6">
        <f ca="1">IF(ISNUMBER('Descriptive Stats'!BF3958),'Descriptive Stats'!BF3958,#N/A)</f>
        <v>-0.40116316278173481</v>
      </c>
      <c r="BI3958" s="6">
        <f ca="1">IF(ISNUMBER('Descriptive Stats'!E3958),'Descriptive Stats'!E3958,#N/A)</f>
        <v>4</v>
      </c>
    </row>
    <row r="3959" spans="1:61" ht="14.4" x14ac:dyDescent="0.3">
      <c r="A3959" s="2">
        <f>ROW()</f>
        <v>3959</v>
      </c>
      <c r="C3959" s="8">
        <f t="shared" ca="1" si="569"/>
        <v>13</v>
      </c>
      <c r="D3959" s="8">
        <f t="shared" ca="1" si="570"/>
        <v>4</v>
      </c>
      <c r="E3959" s="50">
        <f t="shared" ca="1" si="564"/>
        <v>6</v>
      </c>
      <c r="F3959" s="2" t="str">
        <f t="shared" ca="1" si="571"/>
        <v/>
      </c>
      <c r="BD3959" s="49">
        <f t="shared" ca="1" si="566"/>
        <v>3900</v>
      </c>
      <c r="BE3959" s="3">
        <f t="shared" ca="1" si="565"/>
        <v>0.38995000000000002</v>
      </c>
      <c r="BF3959" s="3">
        <f t="shared" ca="1" si="567"/>
        <v>-0.2794493539703507</v>
      </c>
      <c r="BG3959" s="9">
        <f t="shared" ca="1" si="568"/>
        <v>6</v>
      </c>
      <c r="BH3959" s="6">
        <f ca="1">IF(ISNUMBER('Descriptive Stats'!BF3959),'Descriptive Stats'!BF3959,#N/A)</f>
        <v>-0.2794493539703507</v>
      </c>
      <c r="BI3959" s="6">
        <f ca="1">IF(ISNUMBER('Descriptive Stats'!E3959),'Descriptive Stats'!E3959,#N/A)</f>
        <v>6</v>
      </c>
    </row>
    <row r="3960" spans="1:61" ht="14.4" x14ac:dyDescent="0.3">
      <c r="A3960" s="2">
        <f>ROW()</f>
        <v>3960</v>
      </c>
      <c r="C3960" s="8">
        <f t="shared" ca="1" si="569"/>
        <v>2</v>
      </c>
      <c r="D3960" s="8">
        <f t="shared" ca="1" si="570"/>
        <v>6</v>
      </c>
      <c r="E3960" s="50">
        <f t="shared" ca="1" si="564"/>
        <v>6</v>
      </c>
      <c r="F3960" s="2" t="str">
        <f t="shared" ca="1" si="571"/>
        <v/>
      </c>
      <c r="BD3960" s="49">
        <f t="shared" ca="1" si="566"/>
        <v>3900</v>
      </c>
      <c r="BE3960" s="3">
        <f t="shared" ca="1" si="565"/>
        <v>0.38995000000000002</v>
      </c>
      <c r="BF3960" s="3">
        <f t="shared" ca="1" si="567"/>
        <v>-0.2794493539703507</v>
      </c>
      <c r="BG3960" s="9">
        <f t="shared" ca="1" si="568"/>
        <v>6</v>
      </c>
      <c r="BH3960" s="6">
        <f ca="1">IF(ISNUMBER('Descriptive Stats'!BF3960),'Descriptive Stats'!BF3960,#N/A)</f>
        <v>-0.2794493539703507</v>
      </c>
      <c r="BI3960" s="6">
        <f ca="1">IF(ISNUMBER('Descriptive Stats'!E3960),'Descriptive Stats'!E3960,#N/A)</f>
        <v>6</v>
      </c>
    </row>
    <row r="3961" spans="1:61" ht="14.4" x14ac:dyDescent="0.3">
      <c r="A3961" s="2">
        <f>ROW()</f>
        <v>3961</v>
      </c>
      <c r="C3961" s="8">
        <f t="shared" ca="1" si="569"/>
        <v>5</v>
      </c>
      <c r="D3961" s="8">
        <f t="shared" ca="1" si="570"/>
        <v>6</v>
      </c>
      <c r="E3961" s="50">
        <f t="shared" ca="1" si="564"/>
        <v>6</v>
      </c>
      <c r="F3961" s="2" t="str">
        <f t="shared" ca="1" si="571"/>
        <v/>
      </c>
      <c r="BD3961" s="49">
        <f t="shared" ca="1" si="566"/>
        <v>3900</v>
      </c>
      <c r="BE3961" s="3">
        <f t="shared" ca="1" si="565"/>
        <v>0.38995000000000002</v>
      </c>
      <c r="BF3961" s="3">
        <f t="shared" ca="1" si="567"/>
        <v>-0.2794493539703507</v>
      </c>
      <c r="BG3961" s="9">
        <f t="shared" ca="1" si="568"/>
        <v>6</v>
      </c>
      <c r="BH3961" s="6">
        <f ca="1">IF(ISNUMBER('Descriptive Stats'!BF3961),'Descriptive Stats'!BF3961,#N/A)</f>
        <v>-0.2794493539703507</v>
      </c>
      <c r="BI3961" s="6">
        <f ca="1">IF(ISNUMBER('Descriptive Stats'!E3961),'Descriptive Stats'!E3961,#N/A)</f>
        <v>6</v>
      </c>
    </row>
    <row r="3962" spans="1:61" ht="14.4" x14ac:dyDescent="0.3">
      <c r="A3962" s="2">
        <f>ROW()</f>
        <v>3962</v>
      </c>
      <c r="C3962" s="8">
        <f t="shared" ca="1" si="569"/>
        <v>2</v>
      </c>
      <c r="D3962" s="8">
        <f t="shared" ca="1" si="570"/>
        <v>6</v>
      </c>
      <c r="E3962" s="50">
        <f t="shared" ca="1" si="564"/>
        <v>9</v>
      </c>
      <c r="F3962" s="2" t="str">
        <f t="shared" ca="1" si="571"/>
        <v/>
      </c>
      <c r="BD3962" s="49">
        <f t="shared" ca="1" si="566"/>
        <v>4819</v>
      </c>
      <c r="BE3962" s="3">
        <f t="shared" ca="1" si="565"/>
        <v>0.48185</v>
      </c>
      <c r="BF3962" s="3">
        <f t="shared" ca="1" si="567"/>
        <v>-4.5511009098988427E-2</v>
      </c>
      <c r="BG3962" s="9">
        <f t="shared" ca="1" si="568"/>
        <v>9</v>
      </c>
      <c r="BH3962" s="6">
        <f ca="1">IF(ISNUMBER('Descriptive Stats'!BF3962),'Descriptive Stats'!BF3962,#N/A)</f>
        <v>-4.5511009098988427E-2</v>
      </c>
      <c r="BI3962" s="6">
        <f ca="1">IF(ISNUMBER('Descriptive Stats'!E3962),'Descriptive Stats'!E3962,#N/A)</f>
        <v>9</v>
      </c>
    </row>
    <row r="3963" spans="1:61" ht="14.4" x14ac:dyDescent="0.3">
      <c r="A3963" s="2">
        <f>ROW()</f>
        <v>3963</v>
      </c>
      <c r="C3963" s="8">
        <f t="shared" ca="1" si="569"/>
        <v>23</v>
      </c>
      <c r="D3963" s="8">
        <f t="shared" ca="1" si="570"/>
        <v>9</v>
      </c>
      <c r="E3963" s="50">
        <f t="shared" ca="1" si="564"/>
        <v>1</v>
      </c>
      <c r="F3963" s="2" t="str">
        <f t="shared" ca="1" si="571"/>
        <v/>
      </c>
      <c r="BD3963" s="49">
        <f t="shared" ca="1" si="566"/>
        <v>1871</v>
      </c>
      <c r="BE3963" s="3">
        <f t="shared" ca="1" si="565"/>
        <v>0.18704999999999999</v>
      </c>
      <c r="BF3963" s="3">
        <f t="shared" ca="1" si="567"/>
        <v>-0.88881967520906158</v>
      </c>
      <c r="BG3963" s="9">
        <f t="shared" ca="1" si="568"/>
        <v>1</v>
      </c>
      <c r="BH3963" s="6">
        <f ca="1">IF(ISNUMBER('Descriptive Stats'!BF3963),'Descriptive Stats'!BF3963,#N/A)</f>
        <v>-0.88881967520906158</v>
      </c>
      <c r="BI3963" s="6">
        <f ca="1">IF(ISNUMBER('Descriptive Stats'!E3963),'Descriptive Stats'!E3963,#N/A)</f>
        <v>1</v>
      </c>
    </row>
    <row r="3964" spans="1:61" ht="14.4" x14ac:dyDescent="0.3">
      <c r="A3964" s="2">
        <f>ROW()</f>
        <v>3964</v>
      </c>
      <c r="C3964" s="8">
        <f t="shared" ca="1" si="569"/>
        <v>8</v>
      </c>
      <c r="D3964" s="8">
        <f t="shared" ca="1" si="570"/>
        <v>1</v>
      </c>
      <c r="E3964" s="50">
        <f t="shared" ca="1" si="564"/>
        <v>2</v>
      </c>
      <c r="F3964" s="2" t="str">
        <f t="shared" ca="1" si="571"/>
        <v/>
      </c>
      <c r="BD3964" s="49">
        <f t="shared" ca="1" si="566"/>
        <v>2595</v>
      </c>
      <c r="BE3964" s="3">
        <f t="shared" ca="1" si="565"/>
        <v>0.25945000000000001</v>
      </c>
      <c r="BF3964" s="3">
        <f t="shared" ca="1" si="567"/>
        <v>-0.6450419512753276</v>
      </c>
      <c r="BG3964" s="9">
        <f t="shared" ca="1" si="568"/>
        <v>2</v>
      </c>
      <c r="BH3964" s="6">
        <f ca="1">IF(ISNUMBER('Descriptive Stats'!BF3964),'Descriptive Stats'!BF3964,#N/A)</f>
        <v>-0.6450419512753276</v>
      </c>
      <c r="BI3964" s="6">
        <f ca="1">IF(ISNUMBER('Descriptive Stats'!E3964),'Descriptive Stats'!E3964,#N/A)</f>
        <v>2</v>
      </c>
    </row>
    <row r="3965" spans="1:61" ht="14.4" x14ac:dyDescent="0.3">
      <c r="A3965" s="2">
        <f>ROW()</f>
        <v>3965</v>
      </c>
      <c r="C3965" s="8">
        <f t="shared" ca="1" si="569"/>
        <v>21</v>
      </c>
      <c r="D3965" s="8">
        <f t="shared" ca="1" si="570"/>
        <v>2</v>
      </c>
      <c r="E3965" s="50">
        <f t="shared" ca="1" si="564"/>
        <v>7</v>
      </c>
      <c r="F3965" s="2" t="str">
        <f t="shared" ca="1" si="571"/>
        <v/>
      </c>
      <c r="BD3965" s="49">
        <f t="shared" ca="1" si="566"/>
        <v>4473.5</v>
      </c>
      <c r="BE3965" s="3">
        <f t="shared" ca="1" si="565"/>
        <v>0.44729999999999998</v>
      </c>
      <c r="BF3965" s="3">
        <f t="shared" ca="1" si="567"/>
        <v>-0.13248586824472414</v>
      </c>
      <c r="BG3965" s="9">
        <f t="shared" ca="1" si="568"/>
        <v>7</v>
      </c>
      <c r="BH3965" s="6">
        <f ca="1">IF(ISNUMBER('Descriptive Stats'!BF3965),'Descriptive Stats'!BF3965,#N/A)</f>
        <v>-0.13248586824472414</v>
      </c>
      <c r="BI3965" s="6">
        <f ca="1">IF(ISNUMBER('Descriptive Stats'!E3965),'Descriptive Stats'!E3965,#N/A)</f>
        <v>7</v>
      </c>
    </row>
    <row r="3966" spans="1:61" ht="14.4" x14ac:dyDescent="0.3">
      <c r="A3966" s="2">
        <f>ROW()</f>
        <v>3966</v>
      </c>
      <c r="C3966" s="8">
        <f t="shared" ca="1" si="569"/>
        <v>19</v>
      </c>
      <c r="D3966" s="8">
        <f t="shared" ca="1" si="570"/>
        <v>7</v>
      </c>
      <c r="E3966" s="50">
        <f t="shared" ca="1" si="564"/>
        <v>0</v>
      </c>
      <c r="F3966" s="2" t="str">
        <f t="shared" ca="1" si="571"/>
        <v/>
      </c>
      <c r="BD3966" s="49">
        <f t="shared" ca="1" si="566"/>
        <v>815.5</v>
      </c>
      <c r="BE3966" s="3">
        <f t="shared" ca="1" si="565"/>
        <v>8.1500000000000003E-2</v>
      </c>
      <c r="BF3966" s="3">
        <f t="shared" ca="1" si="567"/>
        <v>-1.3950525282585462</v>
      </c>
      <c r="BG3966" s="9">
        <f t="shared" ca="1" si="568"/>
        <v>0</v>
      </c>
      <c r="BH3966" s="6">
        <f ca="1">IF(ISNUMBER('Descriptive Stats'!BF3966),'Descriptive Stats'!BF3966,#N/A)</f>
        <v>-1.3950525282585462</v>
      </c>
      <c r="BI3966" s="6">
        <f ca="1">IF(ISNUMBER('Descriptive Stats'!E3966),'Descriptive Stats'!E3966,#N/A)</f>
        <v>0</v>
      </c>
    </row>
    <row r="3967" spans="1:61" ht="14.4" x14ac:dyDescent="0.3">
      <c r="A3967" s="2">
        <f>ROW()</f>
        <v>3967</v>
      </c>
      <c r="C3967" s="8">
        <f t="shared" ca="1" si="569"/>
        <v>4</v>
      </c>
      <c r="D3967" s="8">
        <f t="shared" ca="1" si="570"/>
        <v>0</v>
      </c>
      <c r="E3967" s="50">
        <f t="shared" ca="1" si="564"/>
        <v>2</v>
      </c>
      <c r="F3967" s="2" t="str">
        <f t="shared" ca="1" si="571"/>
        <v/>
      </c>
      <c r="BD3967" s="49">
        <f t="shared" ca="1" si="566"/>
        <v>2595</v>
      </c>
      <c r="BE3967" s="3">
        <f t="shared" ca="1" si="565"/>
        <v>0.25945000000000001</v>
      </c>
      <c r="BF3967" s="3">
        <f t="shared" ca="1" si="567"/>
        <v>-0.6450419512753276</v>
      </c>
      <c r="BG3967" s="9">
        <f t="shared" ca="1" si="568"/>
        <v>2</v>
      </c>
      <c r="BH3967" s="6">
        <f ca="1">IF(ISNUMBER('Descriptive Stats'!BF3967),'Descriptive Stats'!BF3967,#N/A)</f>
        <v>-0.6450419512753276</v>
      </c>
      <c r="BI3967" s="6">
        <f ca="1">IF(ISNUMBER('Descriptive Stats'!E3967),'Descriptive Stats'!E3967,#N/A)</f>
        <v>2</v>
      </c>
    </row>
    <row r="3968" spans="1:61" ht="14.4" x14ac:dyDescent="0.3">
      <c r="A3968" s="2">
        <f>ROW()</f>
        <v>3968</v>
      </c>
      <c r="C3968" s="8">
        <f t="shared" ca="1" si="569"/>
        <v>9</v>
      </c>
      <c r="D3968" s="8">
        <f t="shared" ca="1" si="570"/>
        <v>2</v>
      </c>
      <c r="E3968" s="50">
        <f t="shared" ca="1" si="564"/>
        <v>0</v>
      </c>
      <c r="F3968" s="2" t="str">
        <f t="shared" ca="1" si="571"/>
        <v/>
      </c>
      <c r="BD3968" s="49">
        <f t="shared" ca="1" si="566"/>
        <v>815.5</v>
      </c>
      <c r="BE3968" s="3">
        <f t="shared" ca="1" si="565"/>
        <v>8.1500000000000003E-2</v>
      </c>
      <c r="BF3968" s="3">
        <f t="shared" ca="1" si="567"/>
        <v>-1.3950525282585462</v>
      </c>
      <c r="BG3968" s="9">
        <f t="shared" ca="1" si="568"/>
        <v>0</v>
      </c>
      <c r="BH3968" s="6">
        <f ca="1">IF(ISNUMBER('Descriptive Stats'!BF3968),'Descriptive Stats'!BF3968,#N/A)</f>
        <v>-1.3950525282585462</v>
      </c>
      <c r="BI3968" s="6">
        <f ca="1">IF(ISNUMBER('Descriptive Stats'!E3968),'Descriptive Stats'!E3968,#N/A)</f>
        <v>0</v>
      </c>
    </row>
    <row r="3969" spans="1:61" ht="14.4" x14ac:dyDescent="0.3">
      <c r="A3969" s="2">
        <f>ROW()</f>
        <v>3969</v>
      </c>
      <c r="C3969" s="8">
        <f t="shared" ca="1" si="569"/>
        <v>11</v>
      </c>
      <c r="D3969" s="8">
        <f t="shared" ca="1" si="570"/>
        <v>0</v>
      </c>
      <c r="E3969" s="50">
        <f t="shared" ca="1" si="564"/>
        <v>6</v>
      </c>
      <c r="F3969" s="2" t="str">
        <f t="shared" ca="1" si="571"/>
        <v/>
      </c>
      <c r="BD3969" s="49">
        <f t="shared" ca="1" si="566"/>
        <v>3900</v>
      </c>
      <c r="BE3969" s="3">
        <f t="shared" ca="1" si="565"/>
        <v>0.38995000000000002</v>
      </c>
      <c r="BF3969" s="3">
        <f t="shared" ca="1" si="567"/>
        <v>-0.2794493539703507</v>
      </c>
      <c r="BG3969" s="9">
        <f t="shared" ca="1" si="568"/>
        <v>6</v>
      </c>
      <c r="BH3969" s="6">
        <f ca="1">IF(ISNUMBER('Descriptive Stats'!BF3969),'Descriptive Stats'!BF3969,#N/A)</f>
        <v>-0.2794493539703507</v>
      </c>
      <c r="BI3969" s="6">
        <f ca="1">IF(ISNUMBER('Descriptive Stats'!E3969),'Descriptive Stats'!E3969,#N/A)</f>
        <v>6</v>
      </c>
    </row>
    <row r="3970" spans="1:61" ht="14.4" x14ac:dyDescent="0.3">
      <c r="A3970" s="2">
        <f>ROW()</f>
        <v>3970</v>
      </c>
      <c r="C3970" s="8">
        <f t="shared" ca="1" si="569"/>
        <v>2</v>
      </c>
      <c r="D3970" s="8">
        <f t="shared" ca="1" si="570"/>
        <v>6</v>
      </c>
      <c r="E3970" s="50">
        <f t="shared" ca="1" si="564"/>
        <v>19</v>
      </c>
      <c r="F3970" s="2" t="str">
        <f t="shared" ca="1" si="571"/>
        <v>X</v>
      </c>
      <c r="BD3970" s="49">
        <f t="shared" ca="1" si="566"/>
        <v>5294</v>
      </c>
      <c r="BE3970" s="3">
        <f t="shared" ca="1" si="565"/>
        <v>0.52934999999999999</v>
      </c>
      <c r="BF3970" s="3">
        <f t="shared" ca="1" si="567"/>
        <v>7.3636031452008061E-2</v>
      </c>
      <c r="BG3970" s="9">
        <f t="shared" ca="1" si="568"/>
        <v>19</v>
      </c>
      <c r="BH3970" s="6">
        <f ca="1">IF(ISNUMBER('Descriptive Stats'!BF3970),'Descriptive Stats'!BF3970,#N/A)</f>
        <v>7.3636031452008061E-2</v>
      </c>
      <c r="BI3970" s="6">
        <f ca="1">IF(ISNUMBER('Descriptive Stats'!E3970),'Descriptive Stats'!E3970,#N/A)</f>
        <v>19</v>
      </c>
    </row>
    <row r="3971" spans="1:61" ht="14.4" x14ac:dyDescent="0.3">
      <c r="A3971" s="2">
        <f>ROW()</f>
        <v>3971</v>
      </c>
      <c r="C3971" s="8">
        <f t="shared" ca="1" si="569"/>
        <v>7</v>
      </c>
      <c r="D3971" s="8">
        <f t="shared" ca="1" si="570"/>
        <v>19</v>
      </c>
      <c r="E3971" s="50">
        <f t="shared" ref="E3971:E4034" ca="1" si="572">IF(0=MOD(ROW(),$J$1),AVERAGE(OFFSET($D$2,ROW()-$J$1,0,$J$1,1)),"")</f>
        <v>3</v>
      </c>
      <c r="F3971" s="2" t="str">
        <f t="shared" ca="1" si="571"/>
        <v/>
      </c>
      <c r="BD3971" s="49">
        <f t="shared" ca="1" si="566"/>
        <v>3200</v>
      </c>
      <c r="BE3971" s="3">
        <f t="shared" ca="1" si="565"/>
        <v>0.31995000000000001</v>
      </c>
      <c r="BF3971" s="3">
        <f t="shared" ca="1" si="567"/>
        <v>-0.46783862043457014</v>
      </c>
      <c r="BG3971" s="9">
        <f t="shared" ca="1" si="568"/>
        <v>3</v>
      </c>
      <c r="BH3971" s="6">
        <f ca="1">IF(ISNUMBER('Descriptive Stats'!BF3971),'Descriptive Stats'!BF3971,#N/A)</f>
        <v>-0.46783862043457014</v>
      </c>
      <c r="BI3971" s="6">
        <f ca="1">IF(ISNUMBER('Descriptive Stats'!E3971),'Descriptive Stats'!E3971,#N/A)</f>
        <v>3</v>
      </c>
    </row>
    <row r="3972" spans="1:61" ht="14.4" x14ac:dyDescent="0.3">
      <c r="A3972" s="2">
        <f>ROW()</f>
        <v>3972</v>
      </c>
      <c r="C3972" s="8">
        <f t="shared" ca="1" si="569"/>
        <v>10</v>
      </c>
      <c r="D3972" s="8">
        <f t="shared" ca="1" si="570"/>
        <v>3</v>
      </c>
      <c r="E3972" s="50">
        <f t="shared" ca="1" si="572"/>
        <v>19</v>
      </c>
      <c r="F3972" s="2" t="str">
        <f t="shared" ca="1" si="571"/>
        <v>X</v>
      </c>
      <c r="BD3972" s="49">
        <f t="shared" ca="1" si="566"/>
        <v>5294</v>
      </c>
      <c r="BE3972" s="3">
        <f t="shared" ca="1" si="565"/>
        <v>0.52934999999999999</v>
      </c>
      <c r="BF3972" s="3">
        <f t="shared" ca="1" si="567"/>
        <v>7.3636031452008061E-2</v>
      </c>
      <c r="BG3972" s="9">
        <f t="shared" ca="1" si="568"/>
        <v>19</v>
      </c>
      <c r="BH3972" s="6">
        <f ca="1">IF(ISNUMBER('Descriptive Stats'!BF3972),'Descriptive Stats'!BF3972,#N/A)</f>
        <v>7.3636031452008061E-2</v>
      </c>
      <c r="BI3972" s="6">
        <f ca="1">IF(ISNUMBER('Descriptive Stats'!E3972),'Descriptive Stats'!E3972,#N/A)</f>
        <v>19</v>
      </c>
    </row>
    <row r="3973" spans="1:61" ht="14.4" x14ac:dyDescent="0.3">
      <c r="A3973" s="2">
        <f>ROW()</f>
        <v>3973</v>
      </c>
      <c r="C3973" s="8">
        <f t="shared" ca="1" si="569"/>
        <v>7</v>
      </c>
      <c r="D3973" s="8">
        <f t="shared" ca="1" si="570"/>
        <v>19</v>
      </c>
      <c r="E3973" s="50">
        <f t="shared" ca="1" si="572"/>
        <v>0</v>
      </c>
      <c r="F3973" s="2" t="str">
        <f t="shared" ca="1" si="571"/>
        <v/>
      </c>
      <c r="BD3973" s="49">
        <f t="shared" ca="1" si="566"/>
        <v>815.5</v>
      </c>
      <c r="BE3973" s="3">
        <f t="shared" ca="1" si="565"/>
        <v>8.1500000000000003E-2</v>
      </c>
      <c r="BF3973" s="3">
        <f t="shared" ca="1" si="567"/>
        <v>-1.3950525282585462</v>
      </c>
      <c r="BG3973" s="9">
        <f t="shared" ca="1" si="568"/>
        <v>0</v>
      </c>
      <c r="BH3973" s="6">
        <f ca="1">IF(ISNUMBER('Descriptive Stats'!BF3973),'Descriptive Stats'!BF3973,#N/A)</f>
        <v>-1.3950525282585462</v>
      </c>
      <c r="BI3973" s="6">
        <f ca="1">IF(ISNUMBER('Descriptive Stats'!E3973),'Descriptive Stats'!E3973,#N/A)</f>
        <v>0</v>
      </c>
    </row>
    <row r="3974" spans="1:61" ht="14.4" x14ac:dyDescent="0.3">
      <c r="A3974" s="2">
        <f>ROW()</f>
        <v>3974</v>
      </c>
      <c r="C3974" s="8">
        <f t="shared" ca="1" si="569"/>
        <v>11</v>
      </c>
      <c r="D3974" s="8">
        <f t="shared" ca="1" si="570"/>
        <v>0</v>
      </c>
      <c r="E3974" s="50">
        <f t="shared" ca="1" si="572"/>
        <v>2</v>
      </c>
      <c r="F3974" s="2" t="str">
        <f t="shared" ca="1" si="571"/>
        <v/>
      </c>
      <c r="BD3974" s="49">
        <f t="shared" ca="1" si="566"/>
        <v>2595</v>
      </c>
      <c r="BE3974" s="3">
        <f t="shared" ca="1" si="565"/>
        <v>0.25945000000000001</v>
      </c>
      <c r="BF3974" s="3">
        <f t="shared" ca="1" si="567"/>
        <v>-0.6450419512753276</v>
      </c>
      <c r="BG3974" s="9">
        <f t="shared" ca="1" si="568"/>
        <v>2</v>
      </c>
      <c r="BH3974" s="6">
        <f ca="1">IF(ISNUMBER('Descriptive Stats'!BF3974),'Descriptive Stats'!BF3974,#N/A)</f>
        <v>-0.6450419512753276</v>
      </c>
      <c r="BI3974" s="6">
        <f ca="1">IF(ISNUMBER('Descriptive Stats'!E3974),'Descriptive Stats'!E3974,#N/A)</f>
        <v>2</v>
      </c>
    </row>
    <row r="3975" spans="1:61" ht="14.4" x14ac:dyDescent="0.3">
      <c r="A3975" s="2">
        <f>ROW()</f>
        <v>3975</v>
      </c>
      <c r="C3975" s="8">
        <f t="shared" ca="1" si="569"/>
        <v>3</v>
      </c>
      <c r="D3975" s="8">
        <f t="shared" ca="1" si="570"/>
        <v>2</v>
      </c>
      <c r="E3975" s="50">
        <f t="shared" ca="1" si="572"/>
        <v>0</v>
      </c>
      <c r="F3975" s="2" t="str">
        <f t="shared" ca="1" si="571"/>
        <v/>
      </c>
      <c r="BD3975" s="49">
        <f t="shared" ca="1" si="566"/>
        <v>815.5</v>
      </c>
      <c r="BE3975" s="3">
        <f t="shared" ref="BE3975:BE4038" ca="1" si="573">IF(ISNUMBER(BD3975),(BD3975-0.5)/$BK$4,"")</f>
        <v>8.1500000000000003E-2</v>
      </c>
      <c r="BF3975" s="3">
        <f t="shared" ca="1" si="567"/>
        <v>-1.3950525282585462</v>
      </c>
      <c r="BG3975" s="9">
        <f t="shared" ca="1" si="568"/>
        <v>0</v>
      </c>
      <c r="BH3975" s="6">
        <f ca="1">IF(ISNUMBER('Descriptive Stats'!BF3975),'Descriptive Stats'!BF3975,#N/A)</f>
        <v>-1.3950525282585462</v>
      </c>
      <c r="BI3975" s="6">
        <f ca="1">IF(ISNUMBER('Descriptive Stats'!E3975),'Descriptive Stats'!E3975,#N/A)</f>
        <v>0</v>
      </c>
    </row>
    <row r="3976" spans="1:61" ht="14.4" x14ac:dyDescent="0.3">
      <c r="A3976" s="2">
        <f>ROW()</f>
        <v>3976</v>
      </c>
      <c r="C3976" s="8">
        <f t="shared" ca="1" si="569"/>
        <v>15</v>
      </c>
      <c r="D3976" s="8">
        <f t="shared" ca="1" si="570"/>
        <v>0</v>
      </c>
      <c r="E3976" s="50">
        <f t="shared" ca="1" si="572"/>
        <v>3</v>
      </c>
      <c r="F3976" s="2" t="str">
        <f t="shared" ca="1" si="571"/>
        <v/>
      </c>
      <c r="BD3976" s="49">
        <f t="shared" ref="BD3976:BD4039" ca="1" si="574">IF(ISNUMBER(BG3976),_xlfn.RANK.AVG(BG3976,$BG$2:$BG$5414,1),"")</f>
        <v>3200</v>
      </c>
      <c r="BE3976" s="3">
        <f t="shared" ca="1" si="573"/>
        <v>0.31995000000000001</v>
      </c>
      <c r="BF3976" s="3">
        <f t="shared" ca="1" si="567"/>
        <v>-0.46783862043457014</v>
      </c>
      <c r="BG3976" s="9">
        <f t="shared" ca="1" si="568"/>
        <v>3</v>
      </c>
      <c r="BH3976" s="6">
        <f ca="1">IF(ISNUMBER('Descriptive Stats'!BF3976),'Descriptive Stats'!BF3976,#N/A)</f>
        <v>-0.46783862043457014</v>
      </c>
      <c r="BI3976" s="6">
        <f ca="1">IF(ISNUMBER('Descriptive Stats'!E3976),'Descriptive Stats'!E3976,#N/A)</f>
        <v>3</v>
      </c>
    </row>
    <row r="3977" spans="1:61" ht="14.4" x14ac:dyDescent="0.3">
      <c r="A3977" s="2">
        <f>ROW()</f>
        <v>3977</v>
      </c>
      <c r="C3977" s="8">
        <f t="shared" ca="1" si="569"/>
        <v>10</v>
      </c>
      <c r="D3977" s="8">
        <f t="shared" ca="1" si="570"/>
        <v>3</v>
      </c>
      <c r="E3977" s="50">
        <f t="shared" ca="1" si="572"/>
        <v>0</v>
      </c>
      <c r="F3977" s="2" t="str">
        <f t="shared" ca="1" si="571"/>
        <v/>
      </c>
      <c r="BD3977" s="49">
        <f t="shared" ca="1" si="574"/>
        <v>815.5</v>
      </c>
      <c r="BE3977" s="3">
        <f t="shared" ca="1" si="573"/>
        <v>8.1500000000000003E-2</v>
      </c>
      <c r="BF3977" s="3">
        <f t="shared" ref="BF3977:BF4040" ca="1" si="575">IF(ISNUMBER(BE3977),_xlfn.NORM.INV(BE3977,0,1),"")</f>
        <v>-1.3950525282585462</v>
      </c>
      <c r="BG3977" s="9">
        <f t="shared" ref="BG3977:BG4040" ca="1" si="576">IF(ISNUMBER(E3977),E3977,"")</f>
        <v>0</v>
      </c>
      <c r="BH3977" s="6">
        <f ca="1">IF(ISNUMBER('Descriptive Stats'!BF3977),'Descriptive Stats'!BF3977,#N/A)</f>
        <v>-1.3950525282585462</v>
      </c>
      <c r="BI3977" s="6">
        <f ca="1">IF(ISNUMBER('Descriptive Stats'!E3977),'Descriptive Stats'!E3977,#N/A)</f>
        <v>0</v>
      </c>
    </row>
    <row r="3978" spans="1:61" ht="14.4" x14ac:dyDescent="0.3">
      <c r="A3978" s="2">
        <f>ROW()</f>
        <v>3978</v>
      </c>
      <c r="C3978" s="8">
        <f t="shared" ca="1" si="569"/>
        <v>11</v>
      </c>
      <c r="D3978" s="8">
        <f t="shared" ca="1" si="570"/>
        <v>0</v>
      </c>
      <c r="E3978" s="50">
        <f t="shared" ca="1" si="572"/>
        <v>9</v>
      </c>
      <c r="F3978" s="2" t="str">
        <f t="shared" ca="1" si="571"/>
        <v/>
      </c>
      <c r="BD3978" s="49">
        <f t="shared" ca="1" si="574"/>
        <v>4819</v>
      </c>
      <c r="BE3978" s="3">
        <f t="shared" ca="1" si="573"/>
        <v>0.48185</v>
      </c>
      <c r="BF3978" s="3">
        <f t="shared" ca="1" si="575"/>
        <v>-4.5511009098988427E-2</v>
      </c>
      <c r="BG3978" s="9">
        <f t="shared" ca="1" si="576"/>
        <v>9</v>
      </c>
      <c r="BH3978" s="6">
        <f ca="1">IF(ISNUMBER('Descriptive Stats'!BF3978),'Descriptive Stats'!BF3978,#N/A)</f>
        <v>-4.5511009098988427E-2</v>
      </c>
      <c r="BI3978" s="6">
        <f ca="1">IF(ISNUMBER('Descriptive Stats'!E3978),'Descriptive Stats'!E3978,#N/A)</f>
        <v>9</v>
      </c>
    </row>
    <row r="3979" spans="1:61" ht="14.4" x14ac:dyDescent="0.3">
      <c r="A3979" s="2">
        <f>ROW()</f>
        <v>3979</v>
      </c>
      <c r="C3979" s="8">
        <f t="shared" ca="1" si="569"/>
        <v>23</v>
      </c>
      <c r="D3979" s="8">
        <f t="shared" ca="1" si="570"/>
        <v>9</v>
      </c>
      <c r="E3979" s="50">
        <f t="shared" ca="1" si="572"/>
        <v>9</v>
      </c>
      <c r="F3979" s="2" t="str">
        <f t="shared" ca="1" si="571"/>
        <v/>
      </c>
      <c r="BD3979" s="49">
        <f t="shared" ca="1" si="574"/>
        <v>4819</v>
      </c>
      <c r="BE3979" s="3">
        <f t="shared" ca="1" si="573"/>
        <v>0.48185</v>
      </c>
      <c r="BF3979" s="3">
        <f t="shared" ca="1" si="575"/>
        <v>-4.5511009098988427E-2</v>
      </c>
      <c r="BG3979" s="9">
        <f t="shared" ca="1" si="576"/>
        <v>9</v>
      </c>
      <c r="BH3979" s="6">
        <f ca="1">IF(ISNUMBER('Descriptive Stats'!BF3979),'Descriptive Stats'!BF3979,#N/A)</f>
        <v>-4.5511009098988427E-2</v>
      </c>
      <c r="BI3979" s="6">
        <f ca="1">IF(ISNUMBER('Descriptive Stats'!E3979),'Descriptive Stats'!E3979,#N/A)</f>
        <v>9</v>
      </c>
    </row>
    <row r="3980" spans="1:61" ht="14.4" x14ac:dyDescent="0.3">
      <c r="A3980" s="2">
        <f>ROW()</f>
        <v>3980</v>
      </c>
      <c r="C3980" s="8">
        <f t="shared" ca="1" si="569"/>
        <v>23</v>
      </c>
      <c r="D3980" s="8">
        <f t="shared" ca="1" si="570"/>
        <v>9</v>
      </c>
      <c r="E3980" s="50">
        <f t="shared" ca="1" si="572"/>
        <v>6</v>
      </c>
      <c r="F3980" s="2" t="str">
        <f t="shared" ca="1" si="571"/>
        <v/>
      </c>
      <c r="BD3980" s="49">
        <f t="shared" ca="1" si="574"/>
        <v>3900</v>
      </c>
      <c r="BE3980" s="3">
        <f t="shared" ca="1" si="573"/>
        <v>0.38995000000000002</v>
      </c>
      <c r="BF3980" s="3">
        <f t="shared" ca="1" si="575"/>
        <v>-0.2794493539703507</v>
      </c>
      <c r="BG3980" s="9">
        <f t="shared" ca="1" si="576"/>
        <v>6</v>
      </c>
      <c r="BH3980" s="6">
        <f ca="1">IF(ISNUMBER('Descriptive Stats'!BF3980),'Descriptive Stats'!BF3980,#N/A)</f>
        <v>-0.2794493539703507</v>
      </c>
      <c r="BI3980" s="6">
        <f ca="1">IF(ISNUMBER('Descriptive Stats'!E3980),'Descriptive Stats'!E3980,#N/A)</f>
        <v>6</v>
      </c>
    </row>
    <row r="3981" spans="1:61" ht="14.4" x14ac:dyDescent="0.3">
      <c r="A3981" s="2">
        <f>ROW()</f>
        <v>3981</v>
      </c>
      <c r="C3981" s="8">
        <f t="shared" ca="1" si="569"/>
        <v>16</v>
      </c>
      <c r="D3981" s="8">
        <f t="shared" ca="1" si="570"/>
        <v>6</v>
      </c>
      <c r="E3981" s="50">
        <f t="shared" ca="1" si="572"/>
        <v>7</v>
      </c>
      <c r="F3981" s="2" t="str">
        <f t="shared" ca="1" si="571"/>
        <v/>
      </c>
      <c r="BD3981" s="49">
        <f t="shared" ca="1" si="574"/>
        <v>4473.5</v>
      </c>
      <c r="BE3981" s="3">
        <f t="shared" ca="1" si="573"/>
        <v>0.44729999999999998</v>
      </c>
      <c r="BF3981" s="3">
        <f t="shared" ca="1" si="575"/>
        <v>-0.13248586824472414</v>
      </c>
      <c r="BG3981" s="9">
        <f t="shared" ca="1" si="576"/>
        <v>7</v>
      </c>
      <c r="BH3981" s="6">
        <f ca="1">IF(ISNUMBER('Descriptive Stats'!BF3981),'Descriptive Stats'!BF3981,#N/A)</f>
        <v>-0.13248586824472414</v>
      </c>
      <c r="BI3981" s="6">
        <f ca="1">IF(ISNUMBER('Descriptive Stats'!E3981),'Descriptive Stats'!E3981,#N/A)</f>
        <v>7</v>
      </c>
    </row>
    <row r="3982" spans="1:61" ht="14.4" x14ac:dyDescent="0.3">
      <c r="A3982" s="2">
        <f>ROW()</f>
        <v>3982</v>
      </c>
      <c r="C3982" s="8">
        <f t="shared" ca="1" si="569"/>
        <v>6</v>
      </c>
      <c r="D3982" s="8">
        <f t="shared" ca="1" si="570"/>
        <v>7</v>
      </c>
      <c r="E3982" s="50">
        <f t="shared" ca="1" si="572"/>
        <v>0</v>
      </c>
      <c r="F3982" s="2" t="str">
        <f t="shared" ca="1" si="571"/>
        <v/>
      </c>
      <c r="BD3982" s="49">
        <f t="shared" ca="1" si="574"/>
        <v>815.5</v>
      </c>
      <c r="BE3982" s="3">
        <f t="shared" ca="1" si="573"/>
        <v>8.1500000000000003E-2</v>
      </c>
      <c r="BF3982" s="3">
        <f t="shared" ca="1" si="575"/>
        <v>-1.3950525282585462</v>
      </c>
      <c r="BG3982" s="9">
        <f t="shared" ca="1" si="576"/>
        <v>0</v>
      </c>
      <c r="BH3982" s="6">
        <f ca="1">IF(ISNUMBER('Descriptive Stats'!BF3982),'Descriptive Stats'!BF3982,#N/A)</f>
        <v>-1.3950525282585462</v>
      </c>
      <c r="BI3982" s="6">
        <f ca="1">IF(ISNUMBER('Descriptive Stats'!E3982),'Descriptive Stats'!E3982,#N/A)</f>
        <v>0</v>
      </c>
    </row>
    <row r="3983" spans="1:61" ht="14.4" x14ac:dyDescent="0.3">
      <c r="A3983" s="2">
        <f>ROW()</f>
        <v>3983</v>
      </c>
      <c r="C3983" s="8">
        <f t="shared" ca="1" si="569"/>
        <v>20</v>
      </c>
      <c r="D3983" s="8">
        <f t="shared" ca="1" si="570"/>
        <v>0</v>
      </c>
      <c r="E3983" s="50">
        <f t="shared" ca="1" si="572"/>
        <v>0</v>
      </c>
      <c r="F3983" s="2" t="str">
        <f t="shared" ca="1" si="571"/>
        <v/>
      </c>
      <c r="BD3983" s="49">
        <f t="shared" ca="1" si="574"/>
        <v>815.5</v>
      </c>
      <c r="BE3983" s="3">
        <f t="shared" ca="1" si="573"/>
        <v>8.1500000000000003E-2</v>
      </c>
      <c r="BF3983" s="3">
        <f t="shared" ca="1" si="575"/>
        <v>-1.3950525282585462</v>
      </c>
      <c r="BG3983" s="9">
        <f t="shared" ca="1" si="576"/>
        <v>0</v>
      </c>
      <c r="BH3983" s="6">
        <f ca="1">IF(ISNUMBER('Descriptive Stats'!BF3983),'Descriptive Stats'!BF3983,#N/A)</f>
        <v>-1.3950525282585462</v>
      </c>
      <c r="BI3983" s="6">
        <f ca="1">IF(ISNUMBER('Descriptive Stats'!E3983),'Descriptive Stats'!E3983,#N/A)</f>
        <v>0</v>
      </c>
    </row>
    <row r="3984" spans="1:61" ht="14.4" x14ac:dyDescent="0.3">
      <c r="A3984" s="2">
        <f>ROW()</f>
        <v>3984</v>
      </c>
      <c r="C3984" s="8">
        <f t="shared" ca="1" si="569"/>
        <v>4</v>
      </c>
      <c r="D3984" s="8">
        <f t="shared" ca="1" si="570"/>
        <v>0</v>
      </c>
      <c r="E3984" s="50">
        <f t="shared" ca="1" si="572"/>
        <v>19</v>
      </c>
      <c r="F3984" s="2" t="str">
        <f t="shared" ca="1" si="571"/>
        <v>X</v>
      </c>
      <c r="BD3984" s="49">
        <f t="shared" ca="1" si="574"/>
        <v>5294</v>
      </c>
      <c r="BE3984" s="3">
        <f t="shared" ca="1" si="573"/>
        <v>0.52934999999999999</v>
      </c>
      <c r="BF3984" s="3">
        <f t="shared" ca="1" si="575"/>
        <v>7.3636031452008061E-2</v>
      </c>
      <c r="BG3984" s="9">
        <f t="shared" ca="1" si="576"/>
        <v>19</v>
      </c>
      <c r="BH3984" s="6">
        <f ca="1">IF(ISNUMBER('Descriptive Stats'!BF3984),'Descriptive Stats'!BF3984,#N/A)</f>
        <v>7.3636031452008061E-2</v>
      </c>
      <c r="BI3984" s="6">
        <f ca="1">IF(ISNUMBER('Descriptive Stats'!E3984),'Descriptive Stats'!E3984,#N/A)</f>
        <v>19</v>
      </c>
    </row>
    <row r="3985" spans="1:61" ht="14.4" x14ac:dyDescent="0.3">
      <c r="A3985" s="2">
        <f>ROW()</f>
        <v>3985</v>
      </c>
      <c r="C3985" s="8">
        <f t="shared" ref="C3985:C4048" ca="1" si="577">RANDBETWEEN(2,COUNT(B:B))</f>
        <v>7</v>
      </c>
      <c r="D3985" s="8">
        <f t="shared" ref="D3985:D4048" ca="1" si="578">VLOOKUP(C3985,A:B,2,TRUE)</f>
        <v>19</v>
      </c>
      <c r="E3985" s="50">
        <f t="shared" ca="1" si="572"/>
        <v>0</v>
      </c>
      <c r="F3985" s="2" t="str">
        <f t="shared" ref="F3985:F4048" ca="1" si="579">IF(ISNUMBER(E3985),IF(OR(E3985&lt;$K$16,E3985&gt;$K$14),"X",""),"")</f>
        <v/>
      </c>
      <c r="BD3985" s="49">
        <f t="shared" ca="1" si="574"/>
        <v>815.5</v>
      </c>
      <c r="BE3985" s="3">
        <f t="shared" ca="1" si="573"/>
        <v>8.1500000000000003E-2</v>
      </c>
      <c r="BF3985" s="3">
        <f t="shared" ca="1" si="575"/>
        <v>-1.3950525282585462</v>
      </c>
      <c r="BG3985" s="9">
        <f t="shared" ca="1" si="576"/>
        <v>0</v>
      </c>
      <c r="BH3985" s="6">
        <f ca="1">IF(ISNUMBER('Descriptive Stats'!BF3985),'Descriptive Stats'!BF3985,#N/A)</f>
        <v>-1.3950525282585462</v>
      </c>
      <c r="BI3985" s="6">
        <f ca="1">IF(ISNUMBER('Descriptive Stats'!E3985),'Descriptive Stats'!E3985,#N/A)</f>
        <v>0</v>
      </c>
    </row>
    <row r="3986" spans="1:61" ht="14.4" x14ac:dyDescent="0.3">
      <c r="A3986" s="2">
        <f>ROW()</f>
        <v>3986</v>
      </c>
      <c r="C3986" s="8">
        <f t="shared" ca="1" si="577"/>
        <v>22</v>
      </c>
      <c r="D3986" s="8">
        <f t="shared" ca="1" si="578"/>
        <v>0</v>
      </c>
      <c r="E3986" s="50">
        <f t="shared" ca="1" si="572"/>
        <v>6</v>
      </c>
      <c r="F3986" s="2" t="str">
        <f t="shared" ca="1" si="579"/>
        <v/>
      </c>
      <c r="BD3986" s="49">
        <f t="shared" ca="1" si="574"/>
        <v>3900</v>
      </c>
      <c r="BE3986" s="3">
        <f t="shared" ca="1" si="573"/>
        <v>0.38995000000000002</v>
      </c>
      <c r="BF3986" s="3">
        <f t="shared" ca="1" si="575"/>
        <v>-0.2794493539703507</v>
      </c>
      <c r="BG3986" s="9">
        <f t="shared" ca="1" si="576"/>
        <v>6</v>
      </c>
      <c r="BH3986" s="6">
        <f ca="1">IF(ISNUMBER('Descriptive Stats'!BF3986),'Descriptive Stats'!BF3986,#N/A)</f>
        <v>-0.2794493539703507</v>
      </c>
      <c r="BI3986" s="6">
        <f ca="1">IF(ISNUMBER('Descriptive Stats'!E3986),'Descriptive Stats'!E3986,#N/A)</f>
        <v>6</v>
      </c>
    </row>
    <row r="3987" spans="1:61" ht="14.4" x14ac:dyDescent="0.3">
      <c r="A3987" s="2">
        <f>ROW()</f>
        <v>3987</v>
      </c>
      <c r="C3987" s="8">
        <f t="shared" ca="1" si="577"/>
        <v>16</v>
      </c>
      <c r="D3987" s="8">
        <f t="shared" ca="1" si="578"/>
        <v>6</v>
      </c>
      <c r="E3987" s="50">
        <f t="shared" ca="1" si="572"/>
        <v>9</v>
      </c>
      <c r="F3987" s="2" t="str">
        <f t="shared" ca="1" si="579"/>
        <v/>
      </c>
      <c r="BD3987" s="49">
        <f t="shared" ca="1" si="574"/>
        <v>4819</v>
      </c>
      <c r="BE3987" s="3">
        <f t="shared" ca="1" si="573"/>
        <v>0.48185</v>
      </c>
      <c r="BF3987" s="3">
        <f t="shared" ca="1" si="575"/>
        <v>-4.5511009098988427E-2</v>
      </c>
      <c r="BG3987" s="9">
        <f t="shared" ca="1" si="576"/>
        <v>9</v>
      </c>
      <c r="BH3987" s="6">
        <f ca="1">IF(ISNUMBER('Descriptive Stats'!BF3987),'Descriptive Stats'!BF3987,#N/A)</f>
        <v>-4.5511009098988427E-2</v>
      </c>
      <c r="BI3987" s="6">
        <f ca="1">IF(ISNUMBER('Descriptive Stats'!E3987),'Descriptive Stats'!E3987,#N/A)</f>
        <v>9</v>
      </c>
    </row>
    <row r="3988" spans="1:61" ht="14.4" x14ac:dyDescent="0.3">
      <c r="A3988" s="2">
        <f>ROW()</f>
        <v>3988</v>
      </c>
      <c r="C3988" s="8">
        <f t="shared" ca="1" si="577"/>
        <v>23</v>
      </c>
      <c r="D3988" s="8">
        <f t="shared" ca="1" si="578"/>
        <v>9</v>
      </c>
      <c r="E3988" s="50">
        <f t="shared" ca="1" si="572"/>
        <v>0</v>
      </c>
      <c r="F3988" s="2" t="str">
        <f t="shared" ca="1" si="579"/>
        <v/>
      </c>
      <c r="BD3988" s="49">
        <f t="shared" ca="1" si="574"/>
        <v>815.5</v>
      </c>
      <c r="BE3988" s="3">
        <f t="shared" ca="1" si="573"/>
        <v>8.1500000000000003E-2</v>
      </c>
      <c r="BF3988" s="3">
        <f t="shared" ca="1" si="575"/>
        <v>-1.3950525282585462</v>
      </c>
      <c r="BG3988" s="9">
        <f t="shared" ca="1" si="576"/>
        <v>0</v>
      </c>
      <c r="BH3988" s="6">
        <f ca="1">IF(ISNUMBER('Descriptive Stats'!BF3988),'Descriptive Stats'!BF3988,#N/A)</f>
        <v>-1.3950525282585462</v>
      </c>
      <c r="BI3988" s="6">
        <f ca="1">IF(ISNUMBER('Descriptive Stats'!E3988),'Descriptive Stats'!E3988,#N/A)</f>
        <v>0</v>
      </c>
    </row>
    <row r="3989" spans="1:61" ht="14.4" x14ac:dyDescent="0.3">
      <c r="A3989" s="2">
        <f>ROW()</f>
        <v>3989</v>
      </c>
      <c r="C3989" s="8">
        <f t="shared" ca="1" si="577"/>
        <v>4</v>
      </c>
      <c r="D3989" s="8">
        <f t="shared" ca="1" si="578"/>
        <v>0</v>
      </c>
      <c r="E3989" s="50">
        <f t="shared" ca="1" si="572"/>
        <v>6</v>
      </c>
      <c r="F3989" s="2" t="str">
        <f t="shared" ca="1" si="579"/>
        <v/>
      </c>
      <c r="BD3989" s="49">
        <f t="shared" ca="1" si="574"/>
        <v>3900</v>
      </c>
      <c r="BE3989" s="3">
        <f t="shared" ca="1" si="573"/>
        <v>0.38995000000000002</v>
      </c>
      <c r="BF3989" s="3">
        <f t="shared" ca="1" si="575"/>
        <v>-0.2794493539703507</v>
      </c>
      <c r="BG3989" s="9">
        <f t="shared" ca="1" si="576"/>
        <v>6</v>
      </c>
      <c r="BH3989" s="6">
        <f ca="1">IF(ISNUMBER('Descriptive Stats'!BF3989),'Descriptive Stats'!BF3989,#N/A)</f>
        <v>-0.2794493539703507</v>
      </c>
      <c r="BI3989" s="6">
        <f ca="1">IF(ISNUMBER('Descriptive Stats'!E3989),'Descriptive Stats'!E3989,#N/A)</f>
        <v>6</v>
      </c>
    </row>
    <row r="3990" spans="1:61" ht="14.4" x14ac:dyDescent="0.3">
      <c r="A3990" s="2">
        <f>ROW()</f>
        <v>3990</v>
      </c>
      <c r="C3990" s="8">
        <f t="shared" ca="1" si="577"/>
        <v>5</v>
      </c>
      <c r="D3990" s="8">
        <f t="shared" ca="1" si="578"/>
        <v>6</v>
      </c>
      <c r="E3990" s="50">
        <f t="shared" ca="1" si="572"/>
        <v>9</v>
      </c>
      <c r="F3990" s="2" t="str">
        <f t="shared" ca="1" si="579"/>
        <v/>
      </c>
      <c r="BD3990" s="49">
        <f t="shared" ca="1" si="574"/>
        <v>4819</v>
      </c>
      <c r="BE3990" s="3">
        <f t="shared" ca="1" si="573"/>
        <v>0.48185</v>
      </c>
      <c r="BF3990" s="3">
        <f t="shared" ca="1" si="575"/>
        <v>-4.5511009098988427E-2</v>
      </c>
      <c r="BG3990" s="9">
        <f t="shared" ca="1" si="576"/>
        <v>9</v>
      </c>
      <c r="BH3990" s="6">
        <f ca="1">IF(ISNUMBER('Descriptive Stats'!BF3990),'Descriptive Stats'!BF3990,#N/A)</f>
        <v>-4.5511009098988427E-2</v>
      </c>
      <c r="BI3990" s="6">
        <f ca="1">IF(ISNUMBER('Descriptive Stats'!E3990),'Descriptive Stats'!E3990,#N/A)</f>
        <v>9</v>
      </c>
    </row>
    <row r="3991" spans="1:61" ht="14.4" x14ac:dyDescent="0.3">
      <c r="A3991" s="2">
        <f>ROW()</f>
        <v>3991</v>
      </c>
      <c r="C3991" s="8">
        <f t="shared" ca="1" si="577"/>
        <v>23</v>
      </c>
      <c r="D3991" s="8">
        <f t="shared" ca="1" si="578"/>
        <v>9</v>
      </c>
      <c r="E3991" s="50">
        <f t="shared" ca="1" si="572"/>
        <v>0</v>
      </c>
      <c r="F3991" s="2" t="str">
        <f t="shared" ca="1" si="579"/>
        <v/>
      </c>
      <c r="BD3991" s="49">
        <f t="shared" ca="1" si="574"/>
        <v>815.5</v>
      </c>
      <c r="BE3991" s="3">
        <f t="shared" ca="1" si="573"/>
        <v>8.1500000000000003E-2</v>
      </c>
      <c r="BF3991" s="3">
        <f t="shared" ca="1" si="575"/>
        <v>-1.3950525282585462</v>
      </c>
      <c r="BG3991" s="9">
        <f t="shared" ca="1" si="576"/>
        <v>0</v>
      </c>
      <c r="BH3991" s="6">
        <f ca="1">IF(ISNUMBER('Descriptive Stats'!BF3991),'Descriptive Stats'!BF3991,#N/A)</f>
        <v>-1.3950525282585462</v>
      </c>
      <c r="BI3991" s="6">
        <f ca="1">IF(ISNUMBER('Descriptive Stats'!E3991),'Descriptive Stats'!E3991,#N/A)</f>
        <v>0</v>
      </c>
    </row>
    <row r="3992" spans="1:61" ht="14.4" x14ac:dyDescent="0.3">
      <c r="A3992" s="2">
        <f>ROW()</f>
        <v>3992</v>
      </c>
      <c r="C3992" s="8">
        <f t="shared" ca="1" si="577"/>
        <v>22</v>
      </c>
      <c r="D3992" s="8">
        <f t="shared" ca="1" si="578"/>
        <v>0</v>
      </c>
      <c r="E3992" s="50">
        <f t="shared" ca="1" si="572"/>
        <v>15</v>
      </c>
      <c r="F3992" s="2" t="str">
        <f t="shared" ca="1" si="579"/>
        <v/>
      </c>
      <c r="BD3992" s="49">
        <f t="shared" ca="1" si="574"/>
        <v>5051.5</v>
      </c>
      <c r="BE3992" s="3">
        <f t="shared" ca="1" si="573"/>
        <v>0.50509999999999999</v>
      </c>
      <c r="BF3992" s="3">
        <f t="shared" ca="1" si="575"/>
        <v>1.2784152420787677E-2</v>
      </c>
      <c r="BG3992" s="9">
        <f t="shared" ca="1" si="576"/>
        <v>15</v>
      </c>
      <c r="BH3992" s="6">
        <f ca="1">IF(ISNUMBER('Descriptive Stats'!BF3992),'Descriptive Stats'!BF3992,#N/A)</f>
        <v>1.2784152420787677E-2</v>
      </c>
      <c r="BI3992" s="6">
        <f ca="1">IF(ISNUMBER('Descriptive Stats'!E3992),'Descriptive Stats'!E3992,#N/A)</f>
        <v>15</v>
      </c>
    </row>
    <row r="3993" spans="1:61" ht="14.4" x14ac:dyDescent="0.3">
      <c r="A3993" s="2">
        <f>ROW()</f>
        <v>3993</v>
      </c>
      <c r="C3993" s="8">
        <f t="shared" ca="1" si="577"/>
        <v>24</v>
      </c>
      <c r="D3993" s="8">
        <f t="shared" ca="1" si="578"/>
        <v>15</v>
      </c>
      <c r="E3993" s="50">
        <f t="shared" ca="1" si="572"/>
        <v>2</v>
      </c>
      <c r="F3993" s="2" t="str">
        <f t="shared" ca="1" si="579"/>
        <v/>
      </c>
      <c r="BD3993" s="49">
        <f t="shared" ca="1" si="574"/>
        <v>2595</v>
      </c>
      <c r="BE3993" s="3">
        <f t="shared" ca="1" si="573"/>
        <v>0.25945000000000001</v>
      </c>
      <c r="BF3993" s="3">
        <f t="shared" ca="1" si="575"/>
        <v>-0.6450419512753276</v>
      </c>
      <c r="BG3993" s="9">
        <f t="shared" ca="1" si="576"/>
        <v>2</v>
      </c>
      <c r="BH3993" s="6">
        <f ca="1">IF(ISNUMBER('Descriptive Stats'!BF3993),'Descriptive Stats'!BF3993,#N/A)</f>
        <v>-0.6450419512753276</v>
      </c>
      <c r="BI3993" s="6">
        <f ca="1">IF(ISNUMBER('Descriptive Stats'!E3993),'Descriptive Stats'!E3993,#N/A)</f>
        <v>2</v>
      </c>
    </row>
    <row r="3994" spans="1:61" ht="14.4" x14ac:dyDescent="0.3">
      <c r="A3994" s="2">
        <f>ROW()</f>
        <v>3994</v>
      </c>
      <c r="C3994" s="8">
        <f t="shared" ca="1" si="577"/>
        <v>17</v>
      </c>
      <c r="D3994" s="8">
        <f t="shared" ca="1" si="578"/>
        <v>2</v>
      </c>
      <c r="E3994" s="50">
        <f t="shared" ca="1" si="572"/>
        <v>0</v>
      </c>
      <c r="F3994" s="2" t="str">
        <f t="shared" ca="1" si="579"/>
        <v/>
      </c>
      <c r="BD3994" s="49">
        <f t="shared" ca="1" si="574"/>
        <v>815.5</v>
      </c>
      <c r="BE3994" s="3">
        <f t="shared" ca="1" si="573"/>
        <v>8.1500000000000003E-2</v>
      </c>
      <c r="BF3994" s="3">
        <f t="shared" ca="1" si="575"/>
        <v>-1.3950525282585462</v>
      </c>
      <c r="BG3994" s="9">
        <f t="shared" ca="1" si="576"/>
        <v>0</v>
      </c>
      <c r="BH3994" s="6">
        <f ca="1">IF(ISNUMBER('Descriptive Stats'!BF3994),'Descriptive Stats'!BF3994,#N/A)</f>
        <v>-1.3950525282585462</v>
      </c>
      <c r="BI3994" s="6">
        <f ca="1">IF(ISNUMBER('Descriptive Stats'!E3994),'Descriptive Stats'!E3994,#N/A)</f>
        <v>0</v>
      </c>
    </row>
    <row r="3995" spans="1:61" ht="14.4" x14ac:dyDescent="0.3">
      <c r="A3995" s="2">
        <f>ROW()</f>
        <v>3995</v>
      </c>
      <c r="C3995" s="8">
        <f t="shared" ca="1" si="577"/>
        <v>15</v>
      </c>
      <c r="D3995" s="8">
        <f t="shared" ca="1" si="578"/>
        <v>0</v>
      </c>
      <c r="E3995" s="50">
        <f t="shared" ca="1" si="572"/>
        <v>0</v>
      </c>
      <c r="F3995" s="2" t="str">
        <f t="shared" ca="1" si="579"/>
        <v/>
      </c>
      <c r="BD3995" s="49">
        <f t="shared" ca="1" si="574"/>
        <v>815.5</v>
      </c>
      <c r="BE3995" s="3">
        <f t="shared" ca="1" si="573"/>
        <v>8.1500000000000003E-2</v>
      </c>
      <c r="BF3995" s="3">
        <f t="shared" ca="1" si="575"/>
        <v>-1.3950525282585462</v>
      </c>
      <c r="BG3995" s="9">
        <f t="shared" ca="1" si="576"/>
        <v>0</v>
      </c>
      <c r="BH3995" s="6">
        <f ca="1">IF(ISNUMBER('Descriptive Stats'!BF3995),'Descriptive Stats'!BF3995,#N/A)</f>
        <v>-1.3950525282585462</v>
      </c>
      <c r="BI3995" s="6">
        <f ca="1">IF(ISNUMBER('Descriptive Stats'!E3995),'Descriptive Stats'!E3995,#N/A)</f>
        <v>0</v>
      </c>
    </row>
    <row r="3996" spans="1:61" ht="14.4" x14ac:dyDescent="0.3">
      <c r="A3996" s="2">
        <f>ROW()</f>
        <v>3996</v>
      </c>
      <c r="C3996" s="8">
        <f t="shared" ca="1" si="577"/>
        <v>20</v>
      </c>
      <c r="D3996" s="8">
        <f t="shared" ca="1" si="578"/>
        <v>0</v>
      </c>
      <c r="E3996" s="50">
        <f t="shared" ca="1" si="572"/>
        <v>0</v>
      </c>
      <c r="F3996" s="2" t="str">
        <f t="shared" ca="1" si="579"/>
        <v/>
      </c>
      <c r="BD3996" s="49">
        <f t="shared" ca="1" si="574"/>
        <v>815.5</v>
      </c>
      <c r="BE3996" s="3">
        <f t="shared" ca="1" si="573"/>
        <v>8.1500000000000003E-2</v>
      </c>
      <c r="BF3996" s="3">
        <f t="shared" ca="1" si="575"/>
        <v>-1.3950525282585462</v>
      </c>
      <c r="BG3996" s="9">
        <f t="shared" ca="1" si="576"/>
        <v>0</v>
      </c>
      <c r="BH3996" s="6">
        <f ca="1">IF(ISNUMBER('Descriptive Stats'!BF3996),'Descriptive Stats'!BF3996,#N/A)</f>
        <v>-1.3950525282585462</v>
      </c>
      <c r="BI3996" s="6">
        <f ca="1">IF(ISNUMBER('Descriptive Stats'!E3996),'Descriptive Stats'!E3996,#N/A)</f>
        <v>0</v>
      </c>
    </row>
    <row r="3997" spans="1:61" ht="14.4" x14ac:dyDescent="0.3">
      <c r="A3997" s="2">
        <f>ROW()</f>
        <v>3997</v>
      </c>
      <c r="C3997" s="8">
        <f t="shared" ca="1" si="577"/>
        <v>20</v>
      </c>
      <c r="D3997" s="8">
        <f t="shared" ca="1" si="578"/>
        <v>0</v>
      </c>
      <c r="E3997" s="50">
        <f t="shared" ca="1" si="572"/>
        <v>0</v>
      </c>
      <c r="F3997" s="2" t="str">
        <f t="shared" ca="1" si="579"/>
        <v/>
      </c>
      <c r="BD3997" s="49">
        <f t="shared" ca="1" si="574"/>
        <v>815.5</v>
      </c>
      <c r="BE3997" s="3">
        <f t="shared" ca="1" si="573"/>
        <v>8.1500000000000003E-2</v>
      </c>
      <c r="BF3997" s="3">
        <f t="shared" ca="1" si="575"/>
        <v>-1.3950525282585462</v>
      </c>
      <c r="BG3997" s="9">
        <f t="shared" ca="1" si="576"/>
        <v>0</v>
      </c>
      <c r="BH3997" s="6">
        <f ca="1">IF(ISNUMBER('Descriptive Stats'!BF3997),'Descriptive Stats'!BF3997,#N/A)</f>
        <v>-1.3950525282585462</v>
      </c>
      <c r="BI3997" s="6">
        <f ca="1">IF(ISNUMBER('Descriptive Stats'!E3997),'Descriptive Stats'!E3997,#N/A)</f>
        <v>0</v>
      </c>
    </row>
    <row r="3998" spans="1:61" ht="14.4" x14ac:dyDescent="0.3">
      <c r="A3998" s="2">
        <f>ROW()</f>
        <v>3998</v>
      </c>
      <c r="C3998" s="8">
        <f t="shared" ca="1" si="577"/>
        <v>22</v>
      </c>
      <c r="D3998" s="8">
        <f t="shared" ca="1" si="578"/>
        <v>0</v>
      </c>
      <c r="E3998" s="50">
        <f t="shared" ca="1" si="572"/>
        <v>0</v>
      </c>
      <c r="F3998" s="2" t="str">
        <f t="shared" ca="1" si="579"/>
        <v/>
      </c>
      <c r="BD3998" s="49">
        <f t="shared" ca="1" si="574"/>
        <v>815.5</v>
      </c>
      <c r="BE3998" s="3">
        <f t="shared" ca="1" si="573"/>
        <v>8.1500000000000003E-2</v>
      </c>
      <c r="BF3998" s="3">
        <f t="shared" ca="1" si="575"/>
        <v>-1.3950525282585462</v>
      </c>
      <c r="BG3998" s="9">
        <f t="shared" ca="1" si="576"/>
        <v>0</v>
      </c>
      <c r="BH3998" s="6">
        <f ca="1">IF(ISNUMBER('Descriptive Stats'!BF3998),'Descriptive Stats'!BF3998,#N/A)</f>
        <v>-1.3950525282585462</v>
      </c>
      <c r="BI3998" s="6">
        <f ca="1">IF(ISNUMBER('Descriptive Stats'!E3998),'Descriptive Stats'!E3998,#N/A)</f>
        <v>0</v>
      </c>
    </row>
    <row r="3999" spans="1:61" ht="14.4" x14ac:dyDescent="0.3">
      <c r="A3999" s="2">
        <f>ROW()</f>
        <v>3999</v>
      </c>
      <c r="C3999" s="8">
        <f t="shared" ca="1" si="577"/>
        <v>22</v>
      </c>
      <c r="D3999" s="8">
        <f t="shared" ca="1" si="578"/>
        <v>0</v>
      </c>
      <c r="E3999" s="50">
        <f t="shared" ca="1" si="572"/>
        <v>6</v>
      </c>
      <c r="F3999" s="2" t="str">
        <f t="shared" ca="1" si="579"/>
        <v/>
      </c>
      <c r="BD3999" s="49">
        <f t="shared" ca="1" si="574"/>
        <v>3900</v>
      </c>
      <c r="BE3999" s="3">
        <f t="shared" ca="1" si="573"/>
        <v>0.38995000000000002</v>
      </c>
      <c r="BF3999" s="3">
        <f t="shared" ca="1" si="575"/>
        <v>-0.2794493539703507</v>
      </c>
      <c r="BG3999" s="9">
        <f t="shared" ca="1" si="576"/>
        <v>6</v>
      </c>
      <c r="BH3999" s="6">
        <f ca="1">IF(ISNUMBER('Descriptive Stats'!BF3999),'Descriptive Stats'!BF3999,#N/A)</f>
        <v>-0.2794493539703507</v>
      </c>
      <c r="BI3999" s="6">
        <f ca="1">IF(ISNUMBER('Descriptive Stats'!E3999),'Descriptive Stats'!E3999,#N/A)</f>
        <v>6</v>
      </c>
    </row>
    <row r="4000" spans="1:61" ht="14.4" x14ac:dyDescent="0.3">
      <c r="A4000" s="2">
        <f>ROW()</f>
        <v>4000</v>
      </c>
      <c r="C4000" s="8">
        <f t="shared" ca="1" si="577"/>
        <v>16</v>
      </c>
      <c r="D4000" s="8">
        <f t="shared" ca="1" si="578"/>
        <v>6</v>
      </c>
      <c r="E4000" s="50">
        <f t="shared" ca="1" si="572"/>
        <v>0</v>
      </c>
      <c r="F4000" s="2" t="str">
        <f t="shared" ca="1" si="579"/>
        <v/>
      </c>
      <c r="BD4000" s="49">
        <f t="shared" ca="1" si="574"/>
        <v>815.5</v>
      </c>
      <c r="BE4000" s="3">
        <f t="shared" ca="1" si="573"/>
        <v>8.1500000000000003E-2</v>
      </c>
      <c r="BF4000" s="3">
        <f t="shared" ca="1" si="575"/>
        <v>-1.3950525282585462</v>
      </c>
      <c r="BG4000" s="9">
        <f t="shared" ca="1" si="576"/>
        <v>0</v>
      </c>
      <c r="BH4000" s="6">
        <f ca="1">IF(ISNUMBER('Descriptive Stats'!BF4000),'Descriptive Stats'!BF4000,#N/A)</f>
        <v>-1.3950525282585462</v>
      </c>
      <c r="BI4000" s="6">
        <f ca="1">IF(ISNUMBER('Descriptive Stats'!E4000),'Descriptive Stats'!E4000,#N/A)</f>
        <v>0</v>
      </c>
    </row>
    <row r="4001" spans="1:61" ht="14.4" x14ac:dyDescent="0.3">
      <c r="A4001" s="2">
        <f>ROW()</f>
        <v>4001</v>
      </c>
      <c r="C4001" s="8">
        <f t="shared" ca="1" si="577"/>
        <v>15</v>
      </c>
      <c r="D4001" s="8">
        <f t="shared" ca="1" si="578"/>
        <v>0</v>
      </c>
      <c r="E4001" s="50">
        <f t="shared" ca="1" si="572"/>
        <v>0</v>
      </c>
      <c r="F4001" s="2" t="str">
        <f t="shared" ca="1" si="579"/>
        <v/>
      </c>
      <c r="BD4001" s="49">
        <f t="shared" ca="1" si="574"/>
        <v>815.5</v>
      </c>
      <c r="BE4001" s="3">
        <f t="shared" ca="1" si="573"/>
        <v>8.1500000000000003E-2</v>
      </c>
      <c r="BF4001" s="3">
        <f t="shared" ca="1" si="575"/>
        <v>-1.3950525282585462</v>
      </c>
      <c r="BG4001" s="9">
        <f t="shared" ca="1" si="576"/>
        <v>0</v>
      </c>
      <c r="BH4001" s="6">
        <f ca="1">IF(ISNUMBER('Descriptive Stats'!BF4001),'Descriptive Stats'!BF4001,#N/A)</f>
        <v>-1.3950525282585462</v>
      </c>
      <c r="BI4001" s="6">
        <f ca="1">IF(ISNUMBER('Descriptive Stats'!E4001),'Descriptive Stats'!E4001,#N/A)</f>
        <v>0</v>
      </c>
    </row>
    <row r="4002" spans="1:61" ht="14.4" x14ac:dyDescent="0.3">
      <c r="A4002" s="2">
        <f>ROW()</f>
        <v>4002</v>
      </c>
      <c r="C4002" s="8">
        <f t="shared" ca="1" si="577"/>
        <v>4</v>
      </c>
      <c r="D4002" s="8">
        <f t="shared" ca="1" si="578"/>
        <v>0</v>
      </c>
      <c r="E4002" s="50">
        <f t="shared" ca="1" si="572"/>
        <v>19</v>
      </c>
      <c r="F4002" s="2" t="str">
        <f t="shared" ca="1" si="579"/>
        <v>X</v>
      </c>
      <c r="BD4002" s="49">
        <f t="shared" ca="1" si="574"/>
        <v>5294</v>
      </c>
      <c r="BE4002" s="3">
        <f t="shared" ca="1" si="573"/>
        <v>0.52934999999999999</v>
      </c>
      <c r="BF4002" s="3">
        <f t="shared" ca="1" si="575"/>
        <v>7.3636031452008061E-2</v>
      </c>
      <c r="BG4002" s="9">
        <f t="shared" ca="1" si="576"/>
        <v>19</v>
      </c>
      <c r="BH4002" s="6">
        <f ca="1">IF(ISNUMBER('Descriptive Stats'!BF4002),'Descriptive Stats'!BF4002,#N/A)</f>
        <v>7.3636031452008061E-2</v>
      </c>
      <c r="BI4002" s="6">
        <f ca="1">IF(ISNUMBER('Descriptive Stats'!E4002),'Descriptive Stats'!E4002,#N/A)</f>
        <v>19</v>
      </c>
    </row>
    <row r="4003" spans="1:61" ht="14.4" x14ac:dyDescent="0.3">
      <c r="A4003" s="2">
        <f>ROW()</f>
        <v>4003</v>
      </c>
      <c r="C4003" s="8">
        <f t="shared" ca="1" si="577"/>
        <v>7</v>
      </c>
      <c r="D4003" s="8">
        <f t="shared" ca="1" si="578"/>
        <v>19</v>
      </c>
      <c r="E4003" s="50">
        <f t="shared" ca="1" si="572"/>
        <v>15</v>
      </c>
      <c r="F4003" s="2" t="str">
        <f t="shared" ca="1" si="579"/>
        <v/>
      </c>
      <c r="BD4003" s="49">
        <f t="shared" ca="1" si="574"/>
        <v>5051.5</v>
      </c>
      <c r="BE4003" s="3">
        <f t="shared" ca="1" si="573"/>
        <v>0.50509999999999999</v>
      </c>
      <c r="BF4003" s="3">
        <f t="shared" ca="1" si="575"/>
        <v>1.2784152420787677E-2</v>
      </c>
      <c r="BG4003" s="9">
        <f t="shared" ca="1" si="576"/>
        <v>15</v>
      </c>
      <c r="BH4003" s="6">
        <f ca="1">IF(ISNUMBER('Descriptive Stats'!BF4003),'Descriptive Stats'!BF4003,#N/A)</f>
        <v>1.2784152420787677E-2</v>
      </c>
      <c r="BI4003" s="6">
        <f ca="1">IF(ISNUMBER('Descriptive Stats'!E4003),'Descriptive Stats'!E4003,#N/A)</f>
        <v>15</v>
      </c>
    </row>
    <row r="4004" spans="1:61" ht="14.4" x14ac:dyDescent="0.3">
      <c r="A4004" s="2">
        <f>ROW()</f>
        <v>4004</v>
      </c>
      <c r="C4004" s="8">
        <f t="shared" ca="1" si="577"/>
        <v>24</v>
      </c>
      <c r="D4004" s="8">
        <f t="shared" ca="1" si="578"/>
        <v>15</v>
      </c>
      <c r="E4004" s="50">
        <f t="shared" ca="1" si="572"/>
        <v>2</v>
      </c>
      <c r="F4004" s="2" t="str">
        <f t="shared" ca="1" si="579"/>
        <v/>
      </c>
      <c r="BD4004" s="49">
        <f t="shared" ca="1" si="574"/>
        <v>2595</v>
      </c>
      <c r="BE4004" s="3">
        <f t="shared" ca="1" si="573"/>
        <v>0.25945000000000001</v>
      </c>
      <c r="BF4004" s="3">
        <f t="shared" ca="1" si="575"/>
        <v>-0.6450419512753276</v>
      </c>
      <c r="BG4004" s="9">
        <f t="shared" ca="1" si="576"/>
        <v>2</v>
      </c>
      <c r="BH4004" s="6">
        <f ca="1">IF(ISNUMBER('Descriptive Stats'!BF4004),'Descriptive Stats'!BF4004,#N/A)</f>
        <v>-0.6450419512753276</v>
      </c>
      <c r="BI4004" s="6">
        <f ca="1">IF(ISNUMBER('Descriptive Stats'!E4004),'Descriptive Stats'!E4004,#N/A)</f>
        <v>2</v>
      </c>
    </row>
    <row r="4005" spans="1:61" ht="14.4" x14ac:dyDescent="0.3">
      <c r="A4005" s="2">
        <f>ROW()</f>
        <v>4005</v>
      </c>
      <c r="C4005" s="8">
        <f t="shared" ca="1" si="577"/>
        <v>17</v>
      </c>
      <c r="D4005" s="8">
        <f t="shared" ca="1" si="578"/>
        <v>2</v>
      </c>
      <c r="E4005" s="50">
        <f t="shared" ca="1" si="572"/>
        <v>0</v>
      </c>
      <c r="F4005" s="2" t="str">
        <f t="shared" ca="1" si="579"/>
        <v/>
      </c>
      <c r="BD4005" s="49">
        <f t="shared" ca="1" si="574"/>
        <v>815.5</v>
      </c>
      <c r="BE4005" s="3">
        <f t="shared" ca="1" si="573"/>
        <v>8.1500000000000003E-2</v>
      </c>
      <c r="BF4005" s="3">
        <f t="shared" ca="1" si="575"/>
        <v>-1.3950525282585462</v>
      </c>
      <c r="BG4005" s="9">
        <f t="shared" ca="1" si="576"/>
        <v>0</v>
      </c>
      <c r="BH4005" s="6">
        <f ca="1">IF(ISNUMBER('Descriptive Stats'!BF4005),'Descriptive Stats'!BF4005,#N/A)</f>
        <v>-1.3950525282585462</v>
      </c>
      <c r="BI4005" s="6">
        <f ca="1">IF(ISNUMBER('Descriptive Stats'!E4005),'Descriptive Stats'!E4005,#N/A)</f>
        <v>0</v>
      </c>
    </row>
    <row r="4006" spans="1:61" ht="14.4" x14ac:dyDescent="0.3">
      <c r="A4006" s="2">
        <f>ROW()</f>
        <v>4006</v>
      </c>
      <c r="C4006" s="8">
        <f t="shared" ca="1" si="577"/>
        <v>18</v>
      </c>
      <c r="D4006" s="8">
        <f t="shared" ca="1" si="578"/>
        <v>0</v>
      </c>
      <c r="E4006" s="50">
        <f t="shared" ca="1" si="572"/>
        <v>19</v>
      </c>
      <c r="F4006" s="2" t="str">
        <f t="shared" ca="1" si="579"/>
        <v>X</v>
      </c>
      <c r="BD4006" s="49">
        <f t="shared" ca="1" si="574"/>
        <v>5294</v>
      </c>
      <c r="BE4006" s="3">
        <f t="shared" ca="1" si="573"/>
        <v>0.52934999999999999</v>
      </c>
      <c r="BF4006" s="3">
        <f t="shared" ca="1" si="575"/>
        <v>7.3636031452008061E-2</v>
      </c>
      <c r="BG4006" s="9">
        <f t="shared" ca="1" si="576"/>
        <v>19</v>
      </c>
      <c r="BH4006" s="6">
        <f ca="1">IF(ISNUMBER('Descriptive Stats'!BF4006),'Descriptive Stats'!BF4006,#N/A)</f>
        <v>7.3636031452008061E-2</v>
      </c>
      <c r="BI4006" s="6">
        <f ca="1">IF(ISNUMBER('Descriptive Stats'!E4006),'Descriptive Stats'!E4006,#N/A)</f>
        <v>19</v>
      </c>
    </row>
    <row r="4007" spans="1:61" ht="14.4" x14ac:dyDescent="0.3">
      <c r="A4007" s="2">
        <f>ROW()</f>
        <v>4007</v>
      </c>
      <c r="C4007" s="8">
        <f t="shared" ca="1" si="577"/>
        <v>7</v>
      </c>
      <c r="D4007" s="8">
        <f t="shared" ca="1" si="578"/>
        <v>19</v>
      </c>
      <c r="E4007" s="50">
        <f t="shared" ca="1" si="572"/>
        <v>0</v>
      </c>
      <c r="F4007" s="2" t="str">
        <f t="shared" ca="1" si="579"/>
        <v/>
      </c>
      <c r="BD4007" s="49">
        <f t="shared" ca="1" si="574"/>
        <v>815.5</v>
      </c>
      <c r="BE4007" s="3">
        <f t="shared" ca="1" si="573"/>
        <v>8.1500000000000003E-2</v>
      </c>
      <c r="BF4007" s="3">
        <f t="shared" ca="1" si="575"/>
        <v>-1.3950525282585462</v>
      </c>
      <c r="BG4007" s="9">
        <f t="shared" ca="1" si="576"/>
        <v>0</v>
      </c>
      <c r="BH4007" s="6">
        <f ca="1">IF(ISNUMBER('Descriptive Stats'!BF4007),'Descriptive Stats'!BF4007,#N/A)</f>
        <v>-1.3950525282585462</v>
      </c>
      <c r="BI4007" s="6">
        <f ca="1">IF(ISNUMBER('Descriptive Stats'!E4007),'Descriptive Stats'!E4007,#N/A)</f>
        <v>0</v>
      </c>
    </row>
    <row r="4008" spans="1:61" ht="14.4" x14ac:dyDescent="0.3">
      <c r="A4008" s="2">
        <f>ROW()</f>
        <v>4008</v>
      </c>
      <c r="C4008" s="8">
        <f t="shared" ca="1" si="577"/>
        <v>22</v>
      </c>
      <c r="D4008" s="8">
        <f t="shared" ca="1" si="578"/>
        <v>0</v>
      </c>
      <c r="E4008" s="50">
        <f t="shared" ca="1" si="572"/>
        <v>7</v>
      </c>
      <c r="F4008" s="2" t="str">
        <f t="shared" ca="1" si="579"/>
        <v/>
      </c>
      <c r="BD4008" s="49">
        <f t="shared" ca="1" si="574"/>
        <v>4473.5</v>
      </c>
      <c r="BE4008" s="3">
        <f t="shared" ca="1" si="573"/>
        <v>0.44729999999999998</v>
      </c>
      <c r="BF4008" s="3">
        <f t="shared" ca="1" si="575"/>
        <v>-0.13248586824472414</v>
      </c>
      <c r="BG4008" s="9">
        <f t="shared" ca="1" si="576"/>
        <v>7</v>
      </c>
      <c r="BH4008" s="6">
        <f ca="1">IF(ISNUMBER('Descriptive Stats'!BF4008),'Descriptive Stats'!BF4008,#N/A)</f>
        <v>-0.13248586824472414</v>
      </c>
      <c r="BI4008" s="6">
        <f ca="1">IF(ISNUMBER('Descriptive Stats'!E4008),'Descriptive Stats'!E4008,#N/A)</f>
        <v>7</v>
      </c>
    </row>
    <row r="4009" spans="1:61" ht="14.4" x14ac:dyDescent="0.3">
      <c r="A4009" s="2">
        <f>ROW()</f>
        <v>4009</v>
      </c>
      <c r="C4009" s="8">
        <f t="shared" ca="1" si="577"/>
        <v>19</v>
      </c>
      <c r="D4009" s="8">
        <f t="shared" ca="1" si="578"/>
        <v>7</v>
      </c>
      <c r="E4009" s="50">
        <f t="shared" ca="1" si="572"/>
        <v>1</v>
      </c>
      <c r="F4009" s="2" t="str">
        <f t="shared" ca="1" si="579"/>
        <v/>
      </c>
      <c r="BD4009" s="49">
        <f t="shared" ca="1" si="574"/>
        <v>1871</v>
      </c>
      <c r="BE4009" s="3">
        <f t="shared" ca="1" si="573"/>
        <v>0.18704999999999999</v>
      </c>
      <c r="BF4009" s="3">
        <f t="shared" ca="1" si="575"/>
        <v>-0.88881967520906158</v>
      </c>
      <c r="BG4009" s="9">
        <f t="shared" ca="1" si="576"/>
        <v>1</v>
      </c>
      <c r="BH4009" s="6">
        <f ca="1">IF(ISNUMBER('Descriptive Stats'!BF4009),'Descriptive Stats'!BF4009,#N/A)</f>
        <v>-0.88881967520906158</v>
      </c>
      <c r="BI4009" s="6">
        <f ca="1">IF(ISNUMBER('Descriptive Stats'!E4009),'Descriptive Stats'!E4009,#N/A)</f>
        <v>1</v>
      </c>
    </row>
    <row r="4010" spans="1:61" ht="14.4" x14ac:dyDescent="0.3">
      <c r="A4010" s="2">
        <f>ROW()</f>
        <v>4010</v>
      </c>
      <c r="C4010" s="8">
        <f t="shared" ca="1" si="577"/>
        <v>8</v>
      </c>
      <c r="D4010" s="8">
        <f t="shared" ca="1" si="578"/>
        <v>1</v>
      </c>
      <c r="E4010" s="50">
        <f t="shared" ca="1" si="572"/>
        <v>0</v>
      </c>
      <c r="F4010" s="2" t="str">
        <f t="shared" ca="1" si="579"/>
        <v/>
      </c>
      <c r="BD4010" s="49">
        <f t="shared" ca="1" si="574"/>
        <v>815.5</v>
      </c>
      <c r="BE4010" s="3">
        <f t="shared" ca="1" si="573"/>
        <v>8.1500000000000003E-2</v>
      </c>
      <c r="BF4010" s="3">
        <f t="shared" ca="1" si="575"/>
        <v>-1.3950525282585462</v>
      </c>
      <c r="BG4010" s="9">
        <f t="shared" ca="1" si="576"/>
        <v>0</v>
      </c>
      <c r="BH4010" s="6">
        <f ca="1">IF(ISNUMBER('Descriptive Stats'!BF4010),'Descriptive Stats'!BF4010,#N/A)</f>
        <v>-1.3950525282585462</v>
      </c>
      <c r="BI4010" s="6">
        <f ca="1">IF(ISNUMBER('Descriptive Stats'!E4010),'Descriptive Stats'!E4010,#N/A)</f>
        <v>0</v>
      </c>
    </row>
    <row r="4011" spans="1:61" ht="14.4" x14ac:dyDescent="0.3">
      <c r="A4011" s="2">
        <f>ROW()</f>
        <v>4011</v>
      </c>
      <c r="C4011" s="8">
        <f t="shared" ca="1" si="577"/>
        <v>22</v>
      </c>
      <c r="D4011" s="8">
        <f t="shared" ca="1" si="578"/>
        <v>0</v>
      </c>
      <c r="E4011" s="50">
        <f t="shared" ca="1" si="572"/>
        <v>0</v>
      </c>
      <c r="F4011" s="2" t="str">
        <f t="shared" ca="1" si="579"/>
        <v/>
      </c>
      <c r="BD4011" s="49">
        <f t="shared" ca="1" si="574"/>
        <v>815.5</v>
      </c>
      <c r="BE4011" s="3">
        <f t="shared" ca="1" si="573"/>
        <v>8.1500000000000003E-2</v>
      </c>
      <c r="BF4011" s="3">
        <f t="shared" ca="1" si="575"/>
        <v>-1.3950525282585462</v>
      </c>
      <c r="BG4011" s="9">
        <f t="shared" ca="1" si="576"/>
        <v>0</v>
      </c>
      <c r="BH4011" s="6">
        <f ca="1">IF(ISNUMBER('Descriptive Stats'!BF4011),'Descriptive Stats'!BF4011,#N/A)</f>
        <v>-1.3950525282585462</v>
      </c>
      <c r="BI4011" s="6">
        <f ca="1">IF(ISNUMBER('Descriptive Stats'!E4011),'Descriptive Stats'!E4011,#N/A)</f>
        <v>0</v>
      </c>
    </row>
    <row r="4012" spans="1:61" ht="14.4" x14ac:dyDescent="0.3">
      <c r="A4012" s="2">
        <f>ROW()</f>
        <v>4012</v>
      </c>
      <c r="C4012" s="8">
        <f t="shared" ca="1" si="577"/>
        <v>4</v>
      </c>
      <c r="D4012" s="8">
        <f t="shared" ca="1" si="578"/>
        <v>0</v>
      </c>
      <c r="E4012" s="50">
        <f t="shared" ca="1" si="572"/>
        <v>7</v>
      </c>
      <c r="F4012" s="2" t="str">
        <f t="shared" ca="1" si="579"/>
        <v/>
      </c>
      <c r="BD4012" s="49">
        <f t="shared" ca="1" si="574"/>
        <v>4473.5</v>
      </c>
      <c r="BE4012" s="3">
        <f t="shared" ca="1" si="573"/>
        <v>0.44729999999999998</v>
      </c>
      <c r="BF4012" s="3">
        <f t="shared" ca="1" si="575"/>
        <v>-0.13248586824472414</v>
      </c>
      <c r="BG4012" s="9">
        <f t="shared" ca="1" si="576"/>
        <v>7</v>
      </c>
      <c r="BH4012" s="6">
        <f ca="1">IF(ISNUMBER('Descriptive Stats'!BF4012),'Descriptive Stats'!BF4012,#N/A)</f>
        <v>-0.13248586824472414</v>
      </c>
      <c r="BI4012" s="6">
        <f ca="1">IF(ISNUMBER('Descriptive Stats'!E4012),'Descriptive Stats'!E4012,#N/A)</f>
        <v>7</v>
      </c>
    </row>
    <row r="4013" spans="1:61" ht="14.4" x14ac:dyDescent="0.3">
      <c r="A4013" s="2">
        <f>ROW()</f>
        <v>4013</v>
      </c>
      <c r="C4013" s="8">
        <f t="shared" ca="1" si="577"/>
        <v>19</v>
      </c>
      <c r="D4013" s="8">
        <f t="shared" ca="1" si="578"/>
        <v>7</v>
      </c>
      <c r="E4013" s="50">
        <f t="shared" ca="1" si="572"/>
        <v>2</v>
      </c>
      <c r="F4013" s="2" t="str">
        <f t="shared" ca="1" si="579"/>
        <v/>
      </c>
      <c r="BD4013" s="49">
        <f t="shared" ca="1" si="574"/>
        <v>2595</v>
      </c>
      <c r="BE4013" s="3">
        <f t="shared" ca="1" si="573"/>
        <v>0.25945000000000001</v>
      </c>
      <c r="BF4013" s="3">
        <f t="shared" ca="1" si="575"/>
        <v>-0.6450419512753276</v>
      </c>
      <c r="BG4013" s="9">
        <f t="shared" ca="1" si="576"/>
        <v>2</v>
      </c>
      <c r="BH4013" s="6">
        <f ca="1">IF(ISNUMBER('Descriptive Stats'!BF4013),'Descriptive Stats'!BF4013,#N/A)</f>
        <v>-0.6450419512753276</v>
      </c>
      <c r="BI4013" s="6">
        <f ca="1">IF(ISNUMBER('Descriptive Stats'!E4013),'Descriptive Stats'!E4013,#N/A)</f>
        <v>2</v>
      </c>
    </row>
    <row r="4014" spans="1:61" ht="14.4" x14ac:dyDescent="0.3">
      <c r="A4014" s="2">
        <f>ROW()</f>
        <v>4014</v>
      </c>
      <c r="C4014" s="8">
        <f t="shared" ca="1" si="577"/>
        <v>21</v>
      </c>
      <c r="D4014" s="8">
        <f t="shared" ca="1" si="578"/>
        <v>2</v>
      </c>
      <c r="E4014" s="50">
        <f t="shared" ca="1" si="572"/>
        <v>1</v>
      </c>
      <c r="F4014" s="2" t="str">
        <f t="shared" ca="1" si="579"/>
        <v/>
      </c>
      <c r="BD4014" s="49">
        <f t="shared" ca="1" si="574"/>
        <v>1871</v>
      </c>
      <c r="BE4014" s="3">
        <f t="shared" ca="1" si="573"/>
        <v>0.18704999999999999</v>
      </c>
      <c r="BF4014" s="3">
        <f t="shared" ca="1" si="575"/>
        <v>-0.88881967520906158</v>
      </c>
      <c r="BG4014" s="9">
        <f t="shared" ca="1" si="576"/>
        <v>1</v>
      </c>
      <c r="BH4014" s="6">
        <f ca="1">IF(ISNUMBER('Descriptive Stats'!BF4014),'Descriptive Stats'!BF4014,#N/A)</f>
        <v>-0.88881967520906158</v>
      </c>
      <c r="BI4014" s="6">
        <f ca="1">IF(ISNUMBER('Descriptive Stats'!E4014),'Descriptive Stats'!E4014,#N/A)</f>
        <v>1</v>
      </c>
    </row>
    <row r="4015" spans="1:61" ht="14.4" x14ac:dyDescent="0.3">
      <c r="A4015" s="2">
        <f>ROW()</f>
        <v>4015</v>
      </c>
      <c r="C4015" s="8">
        <f t="shared" ca="1" si="577"/>
        <v>8</v>
      </c>
      <c r="D4015" s="8">
        <f t="shared" ca="1" si="578"/>
        <v>1</v>
      </c>
      <c r="E4015" s="50">
        <f t="shared" ca="1" si="572"/>
        <v>2</v>
      </c>
      <c r="F4015" s="2" t="str">
        <f t="shared" ca="1" si="579"/>
        <v/>
      </c>
      <c r="BD4015" s="49">
        <f t="shared" ca="1" si="574"/>
        <v>2595</v>
      </c>
      <c r="BE4015" s="3">
        <f t="shared" ca="1" si="573"/>
        <v>0.25945000000000001</v>
      </c>
      <c r="BF4015" s="3">
        <f t="shared" ca="1" si="575"/>
        <v>-0.6450419512753276</v>
      </c>
      <c r="BG4015" s="9">
        <f t="shared" ca="1" si="576"/>
        <v>2</v>
      </c>
      <c r="BH4015" s="6">
        <f ca="1">IF(ISNUMBER('Descriptive Stats'!BF4015),'Descriptive Stats'!BF4015,#N/A)</f>
        <v>-0.6450419512753276</v>
      </c>
      <c r="BI4015" s="6">
        <f ca="1">IF(ISNUMBER('Descriptive Stats'!E4015),'Descriptive Stats'!E4015,#N/A)</f>
        <v>2</v>
      </c>
    </row>
    <row r="4016" spans="1:61" ht="14.4" x14ac:dyDescent="0.3">
      <c r="A4016" s="2">
        <f>ROW()</f>
        <v>4016</v>
      </c>
      <c r="C4016" s="8">
        <f t="shared" ca="1" si="577"/>
        <v>21</v>
      </c>
      <c r="D4016" s="8">
        <f t="shared" ca="1" si="578"/>
        <v>2</v>
      </c>
      <c r="E4016" s="50">
        <f t="shared" ca="1" si="572"/>
        <v>19</v>
      </c>
      <c r="F4016" s="2" t="str">
        <f t="shared" ca="1" si="579"/>
        <v>X</v>
      </c>
      <c r="BD4016" s="49">
        <f t="shared" ca="1" si="574"/>
        <v>5294</v>
      </c>
      <c r="BE4016" s="3">
        <f t="shared" ca="1" si="573"/>
        <v>0.52934999999999999</v>
      </c>
      <c r="BF4016" s="3">
        <f t="shared" ca="1" si="575"/>
        <v>7.3636031452008061E-2</v>
      </c>
      <c r="BG4016" s="9">
        <f t="shared" ca="1" si="576"/>
        <v>19</v>
      </c>
      <c r="BH4016" s="6">
        <f ca="1">IF(ISNUMBER('Descriptive Stats'!BF4016),'Descriptive Stats'!BF4016,#N/A)</f>
        <v>7.3636031452008061E-2</v>
      </c>
      <c r="BI4016" s="6">
        <f ca="1">IF(ISNUMBER('Descriptive Stats'!E4016),'Descriptive Stats'!E4016,#N/A)</f>
        <v>19</v>
      </c>
    </row>
    <row r="4017" spans="1:61" ht="14.4" x14ac:dyDescent="0.3">
      <c r="A4017" s="2">
        <f>ROW()</f>
        <v>4017</v>
      </c>
      <c r="C4017" s="8">
        <f t="shared" ca="1" si="577"/>
        <v>7</v>
      </c>
      <c r="D4017" s="8">
        <f t="shared" ca="1" si="578"/>
        <v>19</v>
      </c>
      <c r="E4017" s="50">
        <f t="shared" ca="1" si="572"/>
        <v>0</v>
      </c>
      <c r="F4017" s="2" t="str">
        <f t="shared" ca="1" si="579"/>
        <v/>
      </c>
      <c r="BD4017" s="49">
        <f t="shared" ca="1" si="574"/>
        <v>815.5</v>
      </c>
      <c r="BE4017" s="3">
        <f t="shared" ca="1" si="573"/>
        <v>8.1500000000000003E-2</v>
      </c>
      <c r="BF4017" s="3">
        <f t="shared" ca="1" si="575"/>
        <v>-1.3950525282585462</v>
      </c>
      <c r="BG4017" s="9">
        <f t="shared" ca="1" si="576"/>
        <v>0</v>
      </c>
      <c r="BH4017" s="6">
        <f ca="1">IF(ISNUMBER('Descriptive Stats'!BF4017),'Descriptive Stats'!BF4017,#N/A)</f>
        <v>-1.3950525282585462</v>
      </c>
      <c r="BI4017" s="6">
        <f ca="1">IF(ISNUMBER('Descriptive Stats'!E4017),'Descriptive Stats'!E4017,#N/A)</f>
        <v>0</v>
      </c>
    </row>
    <row r="4018" spans="1:61" ht="14.4" x14ac:dyDescent="0.3">
      <c r="A4018" s="2">
        <f>ROW()</f>
        <v>4018</v>
      </c>
      <c r="C4018" s="8">
        <f t="shared" ca="1" si="577"/>
        <v>14</v>
      </c>
      <c r="D4018" s="8">
        <f t="shared" ca="1" si="578"/>
        <v>0</v>
      </c>
      <c r="E4018" s="50">
        <f t="shared" ca="1" si="572"/>
        <v>0</v>
      </c>
      <c r="F4018" s="2" t="str">
        <f t="shared" ca="1" si="579"/>
        <v/>
      </c>
      <c r="BD4018" s="49">
        <f t="shared" ca="1" si="574"/>
        <v>815.5</v>
      </c>
      <c r="BE4018" s="3">
        <f t="shared" ca="1" si="573"/>
        <v>8.1500000000000003E-2</v>
      </c>
      <c r="BF4018" s="3">
        <f t="shared" ca="1" si="575"/>
        <v>-1.3950525282585462</v>
      </c>
      <c r="BG4018" s="9">
        <f t="shared" ca="1" si="576"/>
        <v>0</v>
      </c>
      <c r="BH4018" s="6">
        <f ca="1">IF(ISNUMBER('Descriptive Stats'!BF4018),'Descriptive Stats'!BF4018,#N/A)</f>
        <v>-1.3950525282585462</v>
      </c>
      <c r="BI4018" s="6">
        <f ca="1">IF(ISNUMBER('Descriptive Stats'!E4018),'Descriptive Stats'!E4018,#N/A)</f>
        <v>0</v>
      </c>
    </row>
    <row r="4019" spans="1:61" ht="14.4" x14ac:dyDescent="0.3">
      <c r="A4019" s="2">
        <f>ROW()</f>
        <v>4019</v>
      </c>
      <c r="C4019" s="8">
        <f t="shared" ca="1" si="577"/>
        <v>22</v>
      </c>
      <c r="D4019" s="8">
        <f t="shared" ca="1" si="578"/>
        <v>0</v>
      </c>
      <c r="E4019" s="50">
        <f t="shared" ca="1" si="572"/>
        <v>19</v>
      </c>
      <c r="F4019" s="2" t="str">
        <f t="shared" ca="1" si="579"/>
        <v>X</v>
      </c>
      <c r="BD4019" s="49">
        <f t="shared" ca="1" si="574"/>
        <v>5294</v>
      </c>
      <c r="BE4019" s="3">
        <f t="shared" ca="1" si="573"/>
        <v>0.52934999999999999</v>
      </c>
      <c r="BF4019" s="3">
        <f t="shared" ca="1" si="575"/>
        <v>7.3636031452008061E-2</v>
      </c>
      <c r="BG4019" s="9">
        <f t="shared" ca="1" si="576"/>
        <v>19</v>
      </c>
      <c r="BH4019" s="6">
        <f ca="1">IF(ISNUMBER('Descriptive Stats'!BF4019),'Descriptive Stats'!BF4019,#N/A)</f>
        <v>7.3636031452008061E-2</v>
      </c>
      <c r="BI4019" s="6">
        <f ca="1">IF(ISNUMBER('Descriptive Stats'!E4019),'Descriptive Stats'!E4019,#N/A)</f>
        <v>19</v>
      </c>
    </row>
    <row r="4020" spans="1:61" ht="14.4" x14ac:dyDescent="0.3">
      <c r="A4020" s="2">
        <f>ROW()</f>
        <v>4020</v>
      </c>
      <c r="C4020" s="8">
        <f t="shared" ca="1" si="577"/>
        <v>7</v>
      </c>
      <c r="D4020" s="8">
        <f t="shared" ca="1" si="578"/>
        <v>19</v>
      </c>
      <c r="E4020" s="50">
        <f t="shared" ca="1" si="572"/>
        <v>6</v>
      </c>
      <c r="F4020" s="2" t="str">
        <f t="shared" ca="1" si="579"/>
        <v/>
      </c>
      <c r="BD4020" s="49">
        <f t="shared" ca="1" si="574"/>
        <v>3900</v>
      </c>
      <c r="BE4020" s="3">
        <f t="shared" ca="1" si="573"/>
        <v>0.38995000000000002</v>
      </c>
      <c r="BF4020" s="3">
        <f t="shared" ca="1" si="575"/>
        <v>-0.2794493539703507</v>
      </c>
      <c r="BG4020" s="9">
        <f t="shared" ca="1" si="576"/>
        <v>6</v>
      </c>
      <c r="BH4020" s="6">
        <f ca="1">IF(ISNUMBER('Descriptive Stats'!BF4020),'Descriptive Stats'!BF4020,#N/A)</f>
        <v>-0.2794493539703507</v>
      </c>
      <c r="BI4020" s="6">
        <f ca="1">IF(ISNUMBER('Descriptive Stats'!E4020),'Descriptive Stats'!E4020,#N/A)</f>
        <v>6</v>
      </c>
    </row>
    <row r="4021" spans="1:61" ht="14.4" x14ac:dyDescent="0.3">
      <c r="A4021" s="2">
        <f>ROW()</f>
        <v>4021</v>
      </c>
      <c r="C4021" s="8">
        <f t="shared" ca="1" si="577"/>
        <v>5</v>
      </c>
      <c r="D4021" s="8">
        <f t="shared" ca="1" si="578"/>
        <v>6</v>
      </c>
      <c r="E4021" s="50">
        <f t="shared" ca="1" si="572"/>
        <v>19</v>
      </c>
      <c r="F4021" s="2" t="str">
        <f t="shared" ca="1" si="579"/>
        <v>X</v>
      </c>
      <c r="BD4021" s="49">
        <f t="shared" ca="1" si="574"/>
        <v>5294</v>
      </c>
      <c r="BE4021" s="3">
        <f t="shared" ca="1" si="573"/>
        <v>0.52934999999999999</v>
      </c>
      <c r="BF4021" s="3">
        <f t="shared" ca="1" si="575"/>
        <v>7.3636031452008061E-2</v>
      </c>
      <c r="BG4021" s="9">
        <f t="shared" ca="1" si="576"/>
        <v>19</v>
      </c>
      <c r="BH4021" s="6">
        <f ca="1">IF(ISNUMBER('Descriptive Stats'!BF4021),'Descriptive Stats'!BF4021,#N/A)</f>
        <v>7.3636031452008061E-2</v>
      </c>
      <c r="BI4021" s="6">
        <f ca="1">IF(ISNUMBER('Descriptive Stats'!E4021),'Descriptive Stats'!E4021,#N/A)</f>
        <v>19</v>
      </c>
    </row>
    <row r="4022" spans="1:61" ht="14.4" x14ac:dyDescent="0.3">
      <c r="A4022" s="2">
        <f>ROW()</f>
        <v>4022</v>
      </c>
      <c r="C4022" s="8">
        <f t="shared" ca="1" si="577"/>
        <v>7</v>
      </c>
      <c r="D4022" s="8">
        <f t="shared" ca="1" si="578"/>
        <v>19</v>
      </c>
      <c r="E4022" s="50">
        <f t="shared" ca="1" si="572"/>
        <v>15</v>
      </c>
      <c r="F4022" s="2" t="str">
        <f t="shared" ca="1" si="579"/>
        <v/>
      </c>
      <c r="BD4022" s="49">
        <f t="shared" ca="1" si="574"/>
        <v>5051.5</v>
      </c>
      <c r="BE4022" s="3">
        <f t="shared" ca="1" si="573"/>
        <v>0.50509999999999999</v>
      </c>
      <c r="BF4022" s="3">
        <f t="shared" ca="1" si="575"/>
        <v>1.2784152420787677E-2</v>
      </c>
      <c r="BG4022" s="9">
        <f t="shared" ca="1" si="576"/>
        <v>15</v>
      </c>
      <c r="BH4022" s="6">
        <f ca="1">IF(ISNUMBER('Descriptive Stats'!BF4022),'Descriptive Stats'!BF4022,#N/A)</f>
        <v>1.2784152420787677E-2</v>
      </c>
      <c r="BI4022" s="6">
        <f ca="1">IF(ISNUMBER('Descriptive Stats'!E4022),'Descriptive Stats'!E4022,#N/A)</f>
        <v>15</v>
      </c>
    </row>
    <row r="4023" spans="1:61" ht="14.4" x14ac:dyDescent="0.3">
      <c r="A4023" s="2">
        <f>ROW()</f>
        <v>4023</v>
      </c>
      <c r="C4023" s="8">
        <f t="shared" ca="1" si="577"/>
        <v>24</v>
      </c>
      <c r="D4023" s="8">
        <f t="shared" ca="1" si="578"/>
        <v>15</v>
      </c>
      <c r="E4023" s="50">
        <f t="shared" ca="1" si="572"/>
        <v>6</v>
      </c>
      <c r="F4023" s="2" t="str">
        <f t="shared" ca="1" si="579"/>
        <v/>
      </c>
      <c r="BD4023" s="49">
        <f t="shared" ca="1" si="574"/>
        <v>3900</v>
      </c>
      <c r="BE4023" s="3">
        <f t="shared" ca="1" si="573"/>
        <v>0.38995000000000002</v>
      </c>
      <c r="BF4023" s="3">
        <f t="shared" ca="1" si="575"/>
        <v>-0.2794493539703507</v>
      </c>
      <c r="BG4023" s="9">
        <f t="shared" ca="1" si="576"/>
        <v>6</v>
      </c>
      <c r="BH4023" s="6">
        <f ca="1">IF(ISNUMBER('Descriptive Stats'!BF4023),'Descriptive Stats'!BF4023,#N/A)</f>
        <v>-0.2794493539703507</v>
      </c>
      <c r="BI4023" s="6">
        <f ca="1">IF(ISNUMBER('Descriptive Stats'!E4023),'Descriptive Stats'!E4023,#N/A)</f>
        <v>6</v>
      </c>
    </row>
    <row r="4024" spans="1:61" ht="14.4" x14ac:dyDescent="0.3">
      <c r="A4024" s="2">
        <f>ROW()</f>
        <v>4024</v>
      </c>
      <c r="C4024" s="8">
        <f t="shared" ca="1" si="577"/>
        <v>5</v>
      </c>
      <c r="D4024" s="8">
        <f t="shared" ca="1" si="578"/>
        <v>6</v>
      </c>
      <c r="E4024" s="50">
        <f t="shared" ca="1" si="572"/>
        <v>1</v>
      </c>
      <c r="F4024" s="2" t="str">
        <f t="shared" ca="1" si="579"/>
        <v/>
      </c>
      <c r="BD4024" s="49">
        <f t="shared" ca="1" si="574"/>
        <v>1871</v>
      </c>
      <c r="BE4024" s="3">
        <f t="shared" ca="1" si="573"/>
        <v>0.18704999999999999</v>
      </c>
      <c r="BF4024" s="3">
        <f t="shared" ca="1" si="575"/>
        <v>-0.88881967520906158</v>
      </c>
      <c r="BG4024" s="9">
        <f t="shared" ca="1" si="576"/>
        <v>1</v>
      </c>
      <c r="BH4024" s="6">
        <f ca="1">IF(ISNUMBER('Descriptive Stats'!BF4024),'Descriptive Stats'!BF4024,#N/A)</f>
        <v>-0.88881967520906158</v>
      </c>
      <c r="BI4024" s="6">
        <f ca="1">IF(ISNUMBER('Descriptive Stats'!E4024),'Descriptive Stats'!E4024,#N/A)</f>
        <v>1</v>
      </c>
    </row>
    <row r="4025" spans="1:61" ht="14.4" x14ac:dyDescent="0.3">
      <c r="A4025" s="2">
        <f>ROW()</f>
        <v>4025</v>
      </c>
      <c r="C4025" s="8">
        <f t="shared" ca="1" si="577"/>
        <v>8</v>
      </c>
      <c r="D4025" s="8">
        <f t="shared" ca="1" si="578"/>
        <v>1</v>
      </c>
      <c r="E4025" s="50">
        <f t="shared" ca="1" si="572"/>
        <v>2</v>
      </c>
      <c r="F4025" s="2" t="str">
        <f t="shared" ca="1" si="579"/>
        <v/>
      </c>
      <c r="BD4025" s="49">
        <f t="shared" ca="1" si="574"/>
        <v>2595</v>
      </c>
      <c r="BE4025" s="3">
        <f t="shared" ca="1" si="573"/>
        <v>0.25945000000000001</v>
      </c>
      <c r="BF4025" s="3">
        <f t="shared" ca="1" si="575"/>
        <v>-0.6450419512753276</v>
      </c>
      <c r="BG4025" s="9">
        <f t="shared" ca="1" si="576"/>
        <v>2</v>
      </c>
      <c r="BH4025" s="6">
        <f ca="1">IF(ISNUMBER('Descriptive Stats'!BF4025),'Descriptive Stats'!BF4025,#N/A)</f>
        <v>-0.6450419512753276</v>
      </c>
      <c r="BI4025" s="6">
        <f ca="1">IF(ISNUMBER('Descriptive Stats'!E4025),'Descriptive Stats'!E4025,#N/A)</f>
        <v>2</v>
      </c>
    </row>
    <row r="4026" spans="1:61" ht="14.4" x14ac:dyDescent="0.3">
      <c r="A4026" s="2">
        <f>ROW()</f>
        <v>4026</v>
      </c>
      <c r="C4026" s="8">
        <f t="shared" ca="1" si="577"/>
        <v>17</v>
      </c>
      <c r="D4026" s="8">
        <f t="shared" ca="1" si="578"/>
        <v>2</v>
      </c>
      <c r="E4026" s="50">
        <f t="shared" ca="1" si="572"/>
        <v>9</v>
      </c>
      <c r="F4026" s="2" t="str">
        <f t="shared" ca="1" si="579"/>
        <v/>
      </c>
      <c r="BD4026" s="49">
        <f t="shared" ca="1" si="574"/>
        <v>4819</v>
      </c>
      <c r="BE4026" s="3">
        <f t="shared" ca="1" si="573"/>
        <v>0.48185</v>
      </c>
      <c r="BF4026" s="3">
        <f t="shared" ca="1" si="575"/>
        <v>-4.5511009098988427E-2</v>
      </c>
      <c r="BG4026" s="9">
        <f t="shared" ca="1" si="576"/>
        <v>9</v>
      </c>
      <c r="BH4026" s="6">
        <f ca="1">IF(ISNUMBER('Descriptive Stats'!BF4026),'Descriptive Stats'!BF4026,#N/A)</f>
        <v>-4.5511009098988427E-2</v>
      </c>
      <c r="BI4026" s="6">
        <f ca="1">IF(ISNUMBER('Descriptive Stats'!E4026),'Descriptive Stats'!E4026,#N/A)</f>
        <v>9</v>
      </c>
    </row>
    <row r="4027" spans="1:61" ht="14.4" x14ac:dyDescent="0.3">
      <c r="A4027" s="2">
        <f>ROW()</f>
        <v>4027</v>
      </c>
      <c r="C4027" s="8">
        <f t="shared" ca="1" si="577"/>
        <v>23</v>
      </c>
      <c r="D4027" s="8">
        <f t="shared" ca="1" si="578"/>
        <v>9</v>
      </c>
      <c r="E4027" s="50">
        <f t="shared" ca="1" si="572"/>
        <v>0</v>
      </c>
      <c r="F4027" s="2" t="str">
        <f t="shared" ca="1" si="579"/>
        <v/>
      </c>
      <c r="BD4027" s="49">
        <f t="shared" ca="1" si="574"/>
        <v>815.5</v>
      </c>
      <c r="BE4027" s="3">
        <f t="shared" ca="1" si="573"/>
        <v>8.1500000000000003E-2</v>
      </c>
      <c r="BF4027" s="3">
        <f t="shared" ca="1" si="575"/>
        <v>-1.3950525282585462</v>
      </c>
      <c r="BG4027" s="9">
        <f t="shared" ca="1" si="576"/>
        <v>0</v>
      </c>
      <c r="BH4027" s="6">
        <f ca="1">IF(ISNUMBER('Descriptive Stats'!BF4027),'Descriptive Stats'!BF4027,#N/A)</f>
        <v>-1.3950525282585462</v>
      </c>
      <c r="BI4027" s="6">
        <f ca="1">IF(ISNUMBER('Descriptive Stats'!E4027),'Descriptive Stats'!E4027,#N/A)</f>
        <v>0</v>
      </c>
    </row>
    <row r="4028" spans="1:61" ht="14.4" x14ac:dyDescent="0.3">
      <c r="A4028" s="2">
        <f>ROW()</f>
        <v>4028</v>
      </c>
      <c r="C4028" s="8">
        <f t="shared" ca="1" si="577"/>
        <v>22</v>
      </c>
      <c r="D4028" s="8">
        <f t="shared" ca="1" si="578"/>
        <v>0</v>
      </c>
      <c r="E4028" s="50">
        <f t="shared" ca="1" si="572"/>
        <v>4</v>
      </c>
      <c r="F4028" s="2" t="str">
        <f t="shared" ca="1" si="579"/>
        <v/>
      </c>
      <c r="BD4028" s="49">
        <f t="shared" ca="1" si="574"/>
        <v>3442</v>
      </c>
      <c r="BE4028" s="3">
        <f t="shared" ca="1" si="573"/>
        <v>0.34415000000000001</v>
      </c>
      <c r="BF4028" s="3">
        <f t="shared" ca="1" si="575"/>
        <v>-0.40116316278173481</v>
      </c>
      <c r="BG4028" s="9">
        <f t="shared" ca="1" si="576"/>
        <v>4</v>
      </c>
      <c r="BH4028" s="6">
        <f ca="1">IF(ISNUMBER('Descriptive Stats'!BF4028),'Descriptive Stats'!BF4028,#N/A)</f>
        <v>-0.40116316278173481</v>
      </c>
      <c r="BI4028" s="6">
        <f ca="1">IF(ISNUMBER('Descriptive Stats'!E4028),'Descriptive Stats'!E4028,#N/A)</f>
        <v>4</v>
      </c>
    </row>
    <row r="4029" spans="1:61" ht="14.4" x14ac:dyDescent="0.3">
      <c r="A4029" s="2">
        <f>ROW()</f>
        <v>4029</v>
      </c>
      <c r="C4029" s="8">
        <f t="shared" ca="1" si="577"/>
        <v>13</v>
      </c>
      <c r="D4029" s="8">
        <f t="shared" ca="1" si="578"/>
        <v>4</v>
      </c>
      <c r="E4029" s="50">
        <f t="shared" ca="1" si="572"/>
        <v>6</v>
      </c>
      <c r="F4029" s="2" t="str">
        <f t="shared" ca="1" si="579"/>
        <v/>
      </c>
      <c r="BD4029" s="49">
        <f t="shared" ca="1" si="574"/>
        <v>3900</v>
      </c>
      <c r="BE4029" s="3">
        <f t="shared" ca="1" si="573"/>
        <v>0.38995000000000002</v>
      </c>
      <c r="BF4029" s="3">
        <f t="shared" ca="1" si="575"/>
        <v>-0.2794493539703507</v>
      </c>
      <c r="BG4029" s="9">
        <f t="shared" ca="1" si="576"/>
        <v>6</v>
      </c>
      <c r="BH4029" s="6">
        <f ca="1">IF(ISNUMBER('Descriptive Stats'!BF4029),'Descriptive Stats'!BF4029,#N/A)</f>
        <v>-0.2794493539703507</v>
      </c>
      <c r="BI4029" s="6">
        <f ca="1">IF(ISNUMBER('Descriptive Stats'!E4029),'Descriptive Stats'!E4029,#N/A)</f>
        <v>6</v>
      </c>
    </row>
    <row r="4030" spans="1:61" ht="14.4" x14ac:dyDescent="0.3">
      <c r="A4030" s="2">
        <f>ROW()</f>
        <v>4030</v>
      </c>
      <c r="C4030" s="8">
        <f t="shared" ca="1" si="577"/>
        <v>5</v>
      </c>
      <c r="D4030" s="8">
        <f t="shared" ca="1" si="578"/>
        <v>6</v>
      </c>
      <c r="E4030" s="50">
        <f t="shared" ca="1" si="572"/>
        <v>0</v>
      </c>
      <c r="F4030" s="2" t="str">
        <f t="shared" ca="1" si="579"/>
        <v/>
      </c>
      <c r="BD4030" s="49">
        <f t="shared" ca="1" si="574"/>
        <v>815.5</v>
      </c>
      <c r="BE4030" s="3">
        <f t="shared" ca="1" si="573"/>
        <v>8.1500000000000003E-2</v>
      </c>
      <c r="BF4030" s="3">
        <f t="shared" ca="1" si="575"/>
        <v>-1.3950525282585462</v>
      </c>
      <c r="BG4030" s="9">
        <f t="shared" ca="1" si="576"/>
        <v>0</v>
      </c>
      <c r="BH4030" s="6">
        <f ca="1">IF(ISNUMBER('Descriptive Stats'!BF4030),'Descriptive Stats'!BF4030,#N/A)</f>
        <v>-1.3950525282585462</v>
      </c>
      <c r="BI4030" s="6">
        <f ca="1">IF(ISNUMBER('Descriptive Stats'!E4030),'Descriptive Stats'!E4030,#N/A)</f>
        <v>0</v>
      </c>
    </row>
    <row r="4031" spans="1:61" ht="14.4" x14ac:dyDescent="0.3">
      <c r="A4031" s="2">
        <f>ROW()</f>
        <v>4031</v>
      </c>
      <c r="C4031" s="8">
        <f t="shared" ca="1" si="577"/>
        <v>14</v>
      </c>
      <c r="D4031" s="8">
        <f t="shared" ca="1" si="578"/>
        <v>0</v>
      </c>
      <c r="E4031" s="50">
        <f t="shared" ca="1" si="572"/>
        <v>1</v>
      </c>
      <c r="F4031" s="2" t="str">
        <f t="shared" ca="1" si="579"/>
        <v/>
      </c>
      <c r="BD4031" s="49">
        <f t="shared" ca="1" si="574"/>
        <v>1871</v>
      </c>
      <c r="BE4031" s="3">
        <f t="shared" ca="1" si="573"/>
        <v>0.18704999999999999</v>
      </c>
      <c r="BF4031" s="3">
        <f t="shared" ca="1" si="575"/>
        <v>-0.88881967520906158</v>
      </c>
      <c r="BG4031" s="9">
        <f t="shared" ca="1" si="576"/>
        <v>1</v>
      </c>
      <c r="BH4031" s="6">
        <f ca="1">IF(ISNUMBER('Descriptive Stats'!BF4031),'Descriptive Stats'!BF4031,#N/A)</f>
        <v>-0.88881967520906158</v>
      </c>
      <c r="BI4031" s="6">
        <f ca="1">IF(ISNUMBER('Descriptive Stats'!E4031),'Descriptive Stats'!E4031,#N/A)</f>
        <v>1</v>
      </c>
    </row>
    <row r="4032" spans="1:61" ht="14.4" x14ac:dyDescent="0.3">
      <c r="A4032" s="2">
        <f>ROW()</f>
        <v>4032</v>
      </c>
      <c r="C4032" s="8">
        <f t="shared" ca="1" si="577"/>
        <v>12</v>
      </c>
      <c r="D4032" s="8">
        <f t="shared" ca="1" si="578"/>
        <v>1</v>
      </c>
      <c r="E4032" s="50">
        <f t="shared" ca="1" si="572"/>
        <v>2</v>
      </c>
      <c r="F4032" s="2" t="str">
        <f t="shared" ca="1" si="579"/>
        <v/>
      </c>
      <c r="BD4032" s="49">
        <f t="shared" ca="1" si="574"/>
        <v>2595</v>
      </c>
      <c r="BE4032" s="3">
        <f t="shared" ca="1" si="573"/>
        <v>0.25945000000000001</v>
      </c>
      <c r="BF4032" s="3">
        <f t="shared" ca="1" si="575"/>
        <v>-0.6450419512753276</v>
      </c>
      <c r="BG4032" s="9">
        <f t="shared" ca="1" si="576"/>
        <v>2</v>
      </c>
      <c r="BH4032" s="6">
        <f ca="1">IF(ISNUMBER('Descriptive Stats'!BF4032),'Descriptive Stats'!BF4032,#N/A)</f>
        <v>-0.6450419512753276</v>
      </c>
      <c r="BI4032" s="6">
        <f ca="1">IF(ISNUMBER('Descriptive Stats'!E4032),'Descriptive Stats'!E4032,#N/A)</f>
        <v>2</v>
      </c>
    </row>
    <row r="4033" spans="1:61" ht="14.4" x14ac:dyDescent="0.3">
      <c r="A4033" s="2">
        <f>ROW()</f>
        <v>4033</v>
      </c>
      <c r="C4033" s="8">
        <f t="shared" ca="1" si="577"/>
        <v>17</v>
      </c>
      <c r="D4033" s="8">
        <f t="shared" ca="1" si="578"/>
        <v>2</v>
      </c>
      <c r="E4033" s="50">
        <f t="shared" ca="1" si="572"/>
        <v>7</v>
      </c>
      <c r="F4033" s="2" t="str">
        <f t="shared" ca="1" si="579"/>
        <v/>
      </c>
      <c r="BD4033" s="49">
        <f t="shared" ca="1" si="574"/>
        <v>4473.5</v>
      </c>
      <c r="BE4033" s="3">
        <f t="shared" ca="1" si="573"/>
        <v>0.44729999999999998</v>
      </c>
      <c r="BF4033" s="3">
        <f t="shared" ca="1" si="575"/>
        <v>-0.13248586824472414</v>
      </c>
      <c r="BG4033" s="9">
        <f t="shared" ca="1" si="576"/>
        <v>7</v>
      </c>
      <c r="BH4033" s="6">
        <f ca="1">IF(ISNUMBER('Descriptive Stats'!BF4033),'Descriptive Stats'!BF4033,#N/A)</f>
        <v>-0.13248586824472414</v>
      </c>
      <c r="BI4033" s="6">
        <f ca="1">IF(ISNUMBER('Descriptive Stats'!E4033),'Descriptive Stats'!E4033,#N/A)</f>
        <v>7</v>
      </c>
    </row>
    <row r="4034" spans="1:61" ht="14.4" x14ac:dyDescent="0.3">
      <c r="A4034" s="2">
        <f>ROW()</f>
        <v>4034</v>
      </c>
      <c r="C4034" s="8">
        <f t="shared" ca="1" si="577"/>
        <v>19</v>
      </c>
      <c r="D4034" s="8">
        <f t="shared" ca="1" si="578"/>
        <v>7</v>
      </c>
      <c r="E4034" s="50">
        <f t="shared" ca="1" si="572"/>
        <v>15</v>
      </c>
      <c r="F4034" s="2" t="str">
        <f t="shared" ca="1" si="579"/>
        <v/>
      </c>
      <c r="BD4034" s="49">
        <f t="shared" ca="1" si="574"/>
        <v>5051.5</v>
      </c>
      <c r="BE4034" s="3">
        <f t="shared" ca="1" si="573"/>
        <v>0.50509999999999999</v>
      </c>
      <c r="BF4034" s="3">
        <f t="shared" ca="1" si="575"/>
        <v>1.2784152420787677E-2</v>
      </c>
      <c r="BG4034" s="9">
        <f t="shared" ca="1" si="576"/>
        <v>15</v>
      </c>
      <c r="BH4034" s="6">
        <f ca="1">IF(ISNUMBER('Descriptive Stats'!BF4034),'Descriptive Stats'!BF4034,#N/A)</f>
        <v>1.2784152420787677E-2</v>
      </c>
      <c r="BI4034" s="6">
        <f ca="1">IF(ISNUMBER('Descriptive Stats'!E4034),'Descriptive Stats'!E4034,#N/A)</f>
        <v>15</v>
      </c>
    </row>
    <row r="4035" spans="1:61" ht="14.4" x14ac:dyDescent="0.3">
      <c r="A4035" s="2">
        <f>ROW()</f>
        <v>4035</v>
      </c>
      <c r="C4035" s="8">
        <f t="shared" ca="1" si="577"/>
        <v>24</v>
      </c>
      <c r="D4035" s="8">
        <f t="shared" ca="1" si="578"/>
        <v>15</v>
      </c>
      <c r="E4035" s="50">
        <f t="shared" ref="E4035:E4098" ca="1" si="580">IF(0=MOD(ROW(),$J$1),AVERAGE(OFFSET($D$2,ROW()-$J$1,0,$J$1,1)),"")</f>
        <v>7</v>
      </c>
      <c r="F4035" s="2" t="str">
        <f t="shared" ca="1" si="579"/>
        <v/>
      </c>
      <c r="BD4035" s="49">
        <f t="shared" ca="1" si="574"/>
        <v>4473.5</v>
      </c>
      <c r="BE4035" s="3">
        <f t="shared" ca="1" si="573"/>
        <v>0.44729999999999998</v>
      </c>
      <c r="BF4035" s="3">
        <f t="shared" ca="1" si="575"/>
        <v>-0.13248586824472414</v>
      </c>
      <c r="BG4035" s="9">
        <f t="shared" ca="1" si="576"/>
        <v>7</v>
      </c>
      <c r="BH4035" s="6">
        <f ca="1">IF(ISNUMBER('Descriptive Stats'!BF4035),'Descriptive Stats'!BF4035,#N/A)</f>
        <v>-0.13248586824472414</v>
      </c>
      <c r="BI4035" s="6">
        <f ca="1">IF(ISNUMBER('Descriptive Stats'!E4035),'Descriptive Stats'!E4035,#N/A)</f>
        <v>7</v>
      </c>
    </row>
    <row r="4036" spans="1:61" ht="14.4" x14ac:dyDescent="0.3">
      <c r="A4036" s="2">
        <f>ROW()</f>
        <v>4036</v>
      </c>
      <c r="C4036" s="8">
        <f t="shared" ca="1" si="577"/>
        <v>19</v>
      </c>
      <c r="D4036" s="8">
        <f t="shared" ca="1" si="578"/>
        <v>7</v>
      </c>
      <c r="E4036" s="50">
        <f t="shared" ca="1" si="580"/>
        <v>2</v>
      </c>
      <c r="F4036" s="2" t="str">
        <f t="shared" ca="1" si="579"/>
        <v/>
      </c>
      <c r="BD4036" s="49">
        <f t="shared" ca="1" si="574"/>
        <v>2595</v>
      </c>
      <c r="BE4036" s="3">
        <f t="shared" ca="1" si="573"/>
        <v>0.25945000000000001</v>
      </c>
      <c r="BF4036" s="3">
        <f t="shared" ca="1" si="575"/>
        <v>-0.6450419512753276</v>
      </c>
      <c r="BG4036" s="9">
        <f t="shared" ca="1" si="576"/>
        <v>2</v>
      </c>
      <c r="BH4036" s="6">
        <f ca="1">IF(ISNUMBER('Descriptive Stats'!BF4036),'Descriptive Stats'!BF4036,#N/A)</f>
        <v>-0.6450419512753276</v>
      </c>
      <c r="BI4036" s="6">
        <f ca="1">IF(ISNUMBER('Descriptive Stats'!E4036),'Descriptive Stats'!E4036,#N/A)</f>
        <v>2</v>
      </c>
    </row>
    <row r="4037" spans="1:61" ht="14.4" x14ac:dyDescent="0.3">
      <c r="A4037" s="2">
        <f>ROW()</f>
        <v>4037</v>
      </c>
      <c r="C4037" s="8">
        <f t="shared" ca="1" si="577"/>
        <v>9</v>
      </c>
      <c r="D4037" s="8">
        <f t="shared" ca="1" si="578"/>
        <v>2</v>
      </c>
      <c r="E4037" s="50">
        <f t="shared" ca="1" si="580"/>
        <v>0</v>
      </c>
      <c r="F4037" s="2" t="str">
        <f t="shared" ca="1" si="579"/>
        <v/>
      </c>
      <c r="BD4037" s="49">
        <f t="shared" ca="1" si="574"/>
        <v>815.5</v>
      </c>
      <c r="BE4037" s="3">
        <f t="shared" ca="1" si="573"/>
        <v>8.1500000000000003E-2</v>
      </c>
      <c r="BF4037" s="3">
        <f t="shared" ca="1" si="575"/>
        <v>-1.3950525282585462</v>
      </c>
      <c r="BG4037" s="9">
        <f t="shared" ca="1" si="576"/>
        <v>0</v>
      </c>
      <c r="BH4037" s="6">
        <f ca="1">IF(ISNUMBER('Descriptive Stats'!BF4037),'Descriptive Stats'!BF4037,#N/A)</f>
        <v>-1.3950525282585462</v>
      </c>
      <c r="BI4037" s="6">
        <f ca="1">IF(ISNUMBER('Descriptive Stats'!E4037),'Descriptive Stats'!E4037,#N/A)</f>
        <v>0</v>
      </c>
    </row>
    <row r="4038" spans="1:61" ht="14.4" x14ac:dyDescent="0.3">
      <c r="A4038" s="2">
        <f>ROW()</f>
        <v>4038</v>
      </c>
      <c r="C4038" s="8">
        <f t="shared" ca="1" si="577"/>
        <v>18</v>
      </c>
      <c r="D4038" s="8">
        <f t="shared" ca="1" si="578"/>
        <v>0</v>
      </c>
      <c r="E4038" s="50">
        <f t="shared" ca="1" si="580"/>
        <v>0</v>
      </c>
      <c r="F4038" s="2" t="str">
        <f t="shared" ca="1" si="579"/>
        <v/>
      </c>
      <c r="BD4038" s="49">
        <f t="shared" ca="1" si="574"/>
        <v>815.5</v>
      </c>
      <c r="BE4038" s="3">
        <f t="shared" ca="1" si="573"/>
        <v>8.1500000000000003E-2</v>
      </c>
      <c r="BF4038" s="3">
        <f t="shared" ca="1" si="575"/>
        <v>-1.3950525282585462</v>
      </c>
      <c r="BG4038" s="9">
        <f t="shared" ca="1" si="576"/>
        <v>0</v>
      </c>
      <c r="BH4038" s="6">
        <f ca="1">IF(ISNUMBER('Descriptive Stats'!BF4038),'Descriptive Stats'!BF4038,#N/A)</f>
        <v>-1.3950525282585462</v>
      </c>
      <c r="BI4038" s="6">
        <f ca="1">IF(ISNUMBER('Descriptive Stats'!E4038),'Descriptive Stats'!E4038,#N/A)</f>
        <v>0</v>
      </c>
    </row>
    <row r="4039" spans="1:61" ht="14.4" x14ac:dyDescent="0.3">
      <c r="A4039" s="2">
        <f>ROW()</f>
        <v>4039</v>
      </c>
      <c r="C4039" s="8">
        <f t="shared" ca="1" si="577"/>
        <v>20</v>
      </c>
      <c r="D4039" s="8">
        <f t="shared" ca="1" si="578"/>
        <v>0</v>
      </c>
      <c r="E4039" s="50">
        <f t="shared" ca="1" si="580"/>
        <v>0</v>
      </c>
      <c r="F4039" s="2" t="str">
        <f t="shared" ca="1" si="579"/>
        <v/>
      </c>
      <c r="BD4039" s="49">
        <f t="shared" ca="1" si="574"/>
        <v>815.5</v>
      </c>
      <c r="BE4039" s="3">
        <f t="shared" ref="BE4039:BE4102" ca="1" si="581">IF(ISNUMBER(BD4039),(BD4039-0.5)/$BK$4,"")</f>
        <v>8.1500000000000003E-2</v>
      </c>
      <c r="BF4039" s="3">
        <f t="shared" ca="1" si="575"/>
        <v>-1.3950525282585462</v>
      </c>
      <c r="BG4039" s="9">
        <f t="shared" ca="1" si="576"/>
        <v>0</v>
      </c>
      <c r="BH4039" s="6">
        <f ca="1">IF(ISNUMBER('Descriptive Stats'!BF4039),'Descriptive Stats'!BF4039,#N/A)</f>
        <v>-1.3950525282585462</v>
      </c>
      <c r="BI4039" s="6">
        <f ca="1">IF(ISNUMBER('Descriptive Stats'!E4039),'Descriptive Stats'!E4039,#N/A)</f>
        <v>0</v>
      </c>
    </row>
    <row r="4040" spans="1:61" ht="14.4" x14ac:dyDescent="0.3">
      <c r="A4040" s="2">
        <f>ROW()</f>
        <v>4040</v>
      </c>
      <c r="C4040" s="8">
        <f t="shared" ca="1" si="577"/>
        <v>15</v>
      </c>
      <c r="D4040" s="8">
        <f t="shared" ca="1" si="578"/>
        <v>0</v>
      </c>
      <c r="E4040" s="50">
        <f t="shared" ca="1" si="580"/>
        <v>0</v>
      </c>
      <c r="F4040" s="2" t="str">
        <f t="shared" ca="1" si="579"/>
        <v/>
      </c>
      <c r="BD4040" s="49">
        <f t="shared" ref="BD4040:BD4103" ca="1" si="582">IF(ISNUMBER(BG4040),_xlfn.RANK.AVG(BG4040,$BG$2:$BG$5414,1),"")</f>
        <v>815.5</v>
      </c>
      <c r="BE4040" s="3">
        <f t="shared" ca="1" si="581"/>
        <v>8.1500000000000003E-2</v>
      </c>
      <c r="BF4040" s="3">
        <f t="shared" ca="1" si="575"/>
        <v>-1.3950525282585462</v>
      </c>
      <c r="BG4040" s="9">
        <f t="shared" ca="1" si="576"/>
        <v>0</v>
      </c>
      <c r="BH4040" s="6">
        <f ca="1">IF(ISNUMBER('Descriptive Stats'!BF4040),'Descriptive Stats'!BF4040,#N/A)</f>
        <v>-1.3950525282585462</v>
      </c>
      <c r="BI4040" s="6">
        <f ca="1">IF(ISNUMBER('Descriptive Stats'!E4040),'Descriptive Stats'!E4040,#N/A)</f>
        <v>0</v>
      </c>
    </row>
    <row r="4041" spans="1:61" ht="14.4" x14ac:dyDescent="0.3">
      <c r="A4041" s="2">
        <f>ROW()</f>
        <v>4041</v>
      </c>
      <c r="C4041" s="8">
        <f t="shared" ca="1" si="577"/>
        <v>20</v>
      </c>
      <c r="D4041" s="8">
        <f t="shared" ca="1" si="578"/>
        <v>0</v>
      </c>
      <c r="E4041" s="50">
        <f t="shared" ca="1" si="580"/>
        <v>6</v>
      </c>
      <c r="F4041" s="2" t="str">
        <f t="shared" ca="1" si="579"/>
        <v/>
      </c>
      <c r="BD4041" s="49">
        <f t="shared" ca="1" si="582"/>
        <v>3900</v>
      </c>
      <c r="BE4041" s="3">
        <f t="shared" ca="1" si="581"/>
        <v>0.38995000000000002</v>
      </c>
      <c r="BF4041" s="3">
        <f t="shared" ref="BF4041:BF4104" ca="1" si="583">IF(ISNUMBER(BE4041),_xlfn.NORM.INV(BE4041,0,1),"")</f>
        <v>-0.2794493539703507</v>
      </c>
      <c r="BG4041" s="9">
        <f t="shared" ref="BG4041:BG4104" ca="1" si="584">IF(ISNUMBER(E4041),E4041,"")</f>
        <v>6</v>
      </c>
      <c r="BH4041" s="6">
        <f ca="1">IF(ISNUMBER('Descriptive Stats'!BF4041),'Descriptive Stats'!BF4041,#N/A)</f>
        <v>-0.2794493539703507</v>
      </c>
      <c r="BI4041" s="6">
        <f ca="1">IF(ISNUMBER('Descriptive Stats'!E4041),'Descriptive Stats'!E4041,#N/A)</f>
        <v>6</v>
      </c>
    </row>
    <row r="4042" spans="1:61" ht="14.4" x14ac:dyDescent="0.3">
      <c r="A4042" s="2">
        <f>ROW()</f>
        <v>4042</v>
      </c>
      <c r="C4042" s="8">
        <f t="shared" ca="1" si="577"/>
        <v>16</v>
      </c>
      <c r="D4042" s="8">
        <f t="shared" ca="1" si="578"/>
        <v>6</v>
      </c>
      <c r="E4042" s="50">
        <f t="shared" ca="1" si="580"/>
        <v>0</v>
      </c>
      <c r="F4042" s="2" t="str">
        <f t="shared" ca="1" si="579"/>
        <v/>
      </c>
      <c r="BD4042" s="49">
        <f t="shared" ca="1" si="582"/>
        <v>815.5</v>
      </c>
      <c r="BE4042" s="3">
        <f t="shared" ca="1" si="581"/>
        <v>8.1500000000000003E-2</v>
      </c>
      <c r="BF4042" s="3">
        <f t="shared" ca="1" si="583"/>
        <v>-1.3950525282585462</v>
      </c>
      <c r="BG4042" s="9">
        <f t="shared" ca="1" si="584"/>
        <v>0</v>
      </c>
      <c r="BH4042" s="6">
        <f ca="1">IF(ISNUMBER('Descriptive Stats'!BF4042),'Descriptive Stats'!BF4042,#N/A)</f>
        <v>-1.3950525282585462</v>
      </c>
      <c r="BI4042" s="6">
        <f ca="1">IF(ISNUMBER('Descriptive Stats'!E4042),'Descriptive Stats'!E4042,#N/A)</f>
        <v>0</v>
      </c>
    </row>
    <row r="4043" spans="1:61" ht="14.4" x14ac:dyDescent="0.3">
      <c r="A4043" s="2">
        <f>ROW()</f>
        <v>4043</v>
      </c>
      <c r="C4043" s="8">
        <f t="shared" ca="1" si="577"/>
        <v>22</v>
      </c>
      <c r="D4043" s="8">
        <f t="shared" ca="1" si="578"/>
        <v>0</v>
      </c>
      <c r="E4043" s="50">
        <f t="shared" ca="1" si="580"/>
        <v>6</v>
      </c>
      <c r="F4043" s="2" t="str">
        <f t="shared" ca="1" si="579"/>
        <v/>
      </c>
      <c r="BD4043" s="49">
        <f t="shared" ca="1" si="582"/>
        <v>3900</v>
      </c>
      <c r="BE4043" s="3">
        <f t="shared" ca="1" si="581"/>
        <v>0.38995000000000002</v>
      </c>
      <c r="BF4043" s="3">
        <f t="shared" ca="1" si="583"/>
        <v>-0.2794493539703507</v>
      </c>
      <c r="BG4043" s="9">
        <f t="shared" ca="1" si="584"/>
        <v>6</v>
      </c>
      <c r="BH4043" s="6">
        <f ca="1">IF(ISNUMBER('Descriptive Stats'!BF4043),'Descriptive Stats'!BF4043,#N/A)</f>
        <v>-0.2794493539703507</v>
      </c>
      <c r="BI4043" s="6">
        <f ca="1">IF(ISNUMBER('Descriptive Stats'!E4043),'Descriptive Stats'!E4043,#N/A)</f>
        <v>6</v>
      </c>
    </row>
    <row r="4044" spans="1:61" ht="14.4" x14ac:dyDescent="0.3">
      <c r="A4044" s="2">
        <f>ROW()</f>
        <v>4044</v>
      </c>
      <c r="C4044" s="8">
        <f t="shared" ca="1" si="577"/>
        <v>2</v>
      </c>
      <c r="D4044" s="8">
        <f t="shared" ca="1" si="578"/>
        <v>6</v>
      </c>
      <c r="E4044" s="50">
        <f t="shared" ca="1" si="580"/>
        <v>0</v>
      </c>
      <c r="F4044" s="2" t="str">
        <f t="shared" ca="1" si="579"/>
        <v/>
      </c>
      <c r="BD4044" s="49">
        <f t="shared" ca="1" si="582"/>
        <v>815.5</v>
      </c>
      <c r="BE4044" s="3">
        <f t="shared" ca="1" si="581"/>
        <v>8.1500000000000003E-2</v>
      </c>
      <c r="BF4044" s="3">
        <f t="shared" ca="1" si="583"/>
        <v>-1.3950525282585462</v>
      </c>
      <c r="BG4044" s="9">
        <f t="shared" ca="1" si="584"/>
        <v>0</v>
      </c>
      <c r="BH4044" s="6">
        <f ca="1">IF(ISNUMBER('Descriptive Stats'!BF4044),'Descriptive Stats'!BF4044,#N/A)</f>
        <v>-1.3950525282585462</v>
      </c>
      <c r="BI4044" s="6">
        <f ca="1">IF(ISNUMBER('Descriptive Stats'!E4044),'Descriptive Stats'!E4044,#N/A)</f>
        <v>0</v>
      </c>
    </row>
    <row r="4045" spans="1:61" ht="14.4" x14ac:dyDescent="0.3">
      <c r="A4045" s="2">
        <f>ROW()</f>
        <v>4045</v>
      </c>
      <c r="C4045" s="8">
        <f t="shared" ca="1" si="577"/>
        <v>22</v>
      </c>
      <c r="D4045" s="8">
        <f t="shared" ca="1" si="578"/>
        <v>0</v>
      </c>
      <c r="E4045" s="50">
        <f t="shared" ca="1" si="580"/>
        <v>0</v>
      </c>
      <c r="F4045" s="2" t="str">
        <f t="shared" ca="1" si="579"/>
        <v/>
      </c>
      <c r="BD4045" s="49">
        <f t="shared" ca="1" si="582"/>
        <v>815.5</v>
      </c>
      <c r="BE4045" s="3">
        <f t="shared" ca="1" si="581"/>
        <v>8.1500000000000003E-2</v>
      </c>
      <c r="BF4045" s="3">
        <f t="shared" ca="1" si="583"/>
        <v>-1.3950525282585462</v>
      </c>
      <c r="BG4045" s="9">
        <f t="shared" ca="1" si="584"/>
        <v>0</v>
      </c>
      <c r="BH4045" s="6">
        <f ca="1">IF(ISNUMBER('Descriptive Stats'!BF4045),'Descriptive Stats'!BF4045,#N/A)</f>
        <v>-1.3950525282585462</v>
      </c>
      <c r="BI4045" s="6">
        <f ca="1">IF(ISNUMBER('Descriptive Stats'!E4045),'Descriptive Stats'!E4045,#N/A)</f>
        <v>0</v>
      </c>
    </row>
    <row r="4046" spans="1:61" ht="14.4" x14ac:dyDescent="0.3">
      <c r="A4046" s="2">
        <f>ROW()</f>
        <v>4046</v>
      </c>
      <c r="C4046" s="8">
        <f t="shared" ca="1" si="577"/>
        <v>22</v>
      </c>
      <c r="D4046" s="8">
        <f t="shared" ca="1" si="578"/>
        <v>0</v>
      </c>
      <c r="E4046" s="50">
        <f t="shared" ca="1" si="580"/>
        <v>15</v>
      </c>
      <c r="F4046" s="2" t="str">
        <f t="shared" ca="1" si="579"/>
        <v/>
      </c>
      <c r="BD4046" s="49">
        <f t="shared" ca="1" si="582"/>
        <v>5051.5</v>
      </c>
      <c r="BE4046" s="3">
        <f t="shared" ca="1" si="581"/>
        <v>0.50509999999999999</v>
      </c>
      <c r="BF4046" s="3">
        <f t="shared" ca="1" si="583"/>
        <v>1.2784152420787677E-2</v>
      </c>
      <c r="BG4046" s="9">
        <f t="shared" ca="1" si="584"/>
        <v>15</v>
      </c>
      <c r="BH4046" s="6">
        <f ca="1">IF(ISNUMBER('Descriptive Stats'!BF4046),'Descriptive Stats'!BF4046,#N/A)</f>
        <v>1.2784152420787677E-2</v>
      </c>
      <c r="BI4046" s="6">
        <f ca="1">IF(ISNUMBER('Descriptive Stats'!E4046),'Descriptive Stats'!E4046,#N/A)</f>
        <v>15</v>
      </c>
    </row>
    <row r="4047" spans="1:61" ht="14.4" x14ac:dyDescent="0.3">
      <c r="A4047" s="2">
        <f>ROW()</f>
        <v>4047</v>
      </c>
      <c r="C4047" s="8">
        <f t="shared" ca="1" si="577"/>
        <v>24</v>
      </c>
      <c r="D4047" s="8">
        <f t="shared" ca="1" si="578"/>
        <v>15</v>
      </c>
      <c r="E4047" s="50">
        <f t="shared" ca="1" si="580"/>
        <v>2</v>
      </c>
      <c r="F4047" s="2" t="str">
        <f t="shared" ca="1" si="579"/>
        <v/>
      </c>
      <c r="BD4047" s="49">
        <f t="shared" ca="1" si="582"/>
        <v>2595</v>
      </c>
      <c r="BE4047" s="3">
        <f t="shared" ca="1" si="581"/>
        <v>0.25945000000000001</v>
      </c>
      <c r="BF4047" s="3">
        <f t="shared" ca="1" si="583"/>
        <v>-0.6450419512753276</v>
      </c>
      <c r="BG4047" s="9">
        <f t="shared" ca="1" si="584"/>
        <v>2</v>
      </c>
      <c r="BH4047" s="6">
        <f ca="1">IF(ISNUMBER('Descriptive Stats'!BF4047),'Descriptive Stats'!BF4047,#N/A)</f>
        <v>-0.6450419512753276</v>
      </c>
      <c r="BI4047" s="6">
        <f ca="1">IF(ISNUMBER('Descriptive Stats'!E4047),'Descriptive Stats'!E4047,#N/A)</f>
        <v>2</v>
      </c>
    </row>
    <row r="4048" spans="1:61" ht="14.4" x14ac:dyDescent="0.3">
      <c r="A4048" s="2">
        <f>ROW()</f>
        <v>4048</v>
      </c>
      <c r="C4048" s="8">
        <f t="shared" ca="1" si="577"/>
        <v>21</v>
      </c>
      <c r="D4048" s="8">
        <f t="shared" ca="1" si="578"/>
        <v>2</v>
      </c>
      <c r="E4048" s="50">
        <f t="shared" ca="1" si="580"/>
        <v>1</v>
      </c>
      <c r="F4048" s="2" t="str">
        <f t="shared" ca="1" si="579"/>
        <v/>
      </c>
      <c r="BD4048" s="49">
        <f t="shared" ca="1" si="582"/>
        <v>1871</v>
      </c>
      <c r="BE4048" s="3">
        <f t="shared" ca="1" si="581"/>
        <v>0.18704999999999999</v>
      </c>
      <c r="BF4048" s="3">
        <f t="shared" ca="1" si="583"/>
        <v>-0.88881967520906158</v>
      </c>
      <c r="BG4048" s="9">
        <f t="shared" ca="1" si="584"/>
        <v>1</v>
      </c>
      <c r="BH4048" s="6">
        <f ca="1">IF(ISNUMBER('Descriptive Stats'!BF4048),'Descriptive Stats'!BF4048,#N/A)</f>
        <v>-0.88881967520906158</v>
      </c>
      <c r="BI4048" s="6">
        <f ca="1">IF(ISNUMBER('Descriptive Stats'!E4048),'Descriptive Stats'!E4048,#N/A)</f>
        <v>1</v>
      </c>
    </row>
    <row r="4049" spans="1:61" ht="14.4" x14ac:dyDescent="0.3">
      <c r="A4049" s="2">
        <f>ROW()</f>
        <v>4049</v>
      </c>
      <c r="C4049" s="8">
        <f t="shared" ref="C4049:C4112" ca="1" si="585">RANDBETWEEN(2,COUNT(B:B))</f>
        <v>8</v>
      </c>
      <c r="D4049" s="8">
        <f t="shared" ref="D4049:D4112" ca="1" si="586">VLOOKUP(C4049,A:B,2,TRUE)</f>
        <v>1</v>
      </c>
      <c r="E4049" s="50">
        <f t="shared" ca="1" si="580"/>
        <v>7</v>
      </c>
      <c r="F4049" s="2" t="str">
        <f t="shared" ref="F4049:F4112" ca="1" si="587">IF(ISNUMBER(E4049),IF(OR(E4049&lt;$K$16,E4049&gt;$K$14),"X",""),"")</f>
        <v/>
      </c>
      <c r="BD4049" s="49">
        <f t="shared" ca="1" si="582"/>
        <v>4473.5</v>
      </c>
      <c r="BE4049" s="3">
        <f t="shared" ca="1" si="581"/>
        <v>0.44729999999999998</v>
      </c>
      <c r="BF4049" s="3">
        <f t="shared" ca="1" si="583"/>
        <v>-0.13248586824472414</v>
      </c>
      <c r="BG4049" s="9">
        <f t="shared" ca="1" si="584"/>
        <v>7</v>
      </c>
      <c r="BH4049" s="6">
        <f ca="1">IF(ISNUMBER('Descriptive Stats'!BF4049),'Descriptive Stats'!BF4049,#N/A)</f>
        <v>-0.13248586824472414</v>
      </c>
      <c r="BI4049" s="6">
        <f ca="1">IF(ISNUMBER('Descriptive Stats'!E4049),'Descriptive Stats'!E4049,#N/A)</f>
        <v>7</v>
      </c>
    </row>
    <row r="4050" spans="1:61" ht="14.4" x14ac:dyDescent="0.3">
      <c r="A4050" s="2">
        <f>ROW()</f>
        <v>4050</v>
      </c>
      <c r="C4050" s="8">
        <f t="shared" ca="1" si="585"/>
        <v>6</v>
      </c>
      <c r="D4050" s="8">
        <f t="shared" ca="1" si="586"/>
        <v>7</v>
      </c>
      <c r="E4050" s="50">
        <f t="shared" ca="1" si="580"/>
        <v>9</v>
      </c>
      <c r="F4050" s="2" t="str">
        <f t="shared" ca="1" si="587"/>
        <v/>
      </c>
      <c r="BD4050" s="49">
        <f t="shared" ca="1" si="582"/>
        <v>4819</v>
      </c>
      <c r="BE4050" s="3">
        <f t="shared" ca="1" si="581"/>
        <v>0.48185</v>
      </c>
      <c r="BF4050" s="3">
        <f t="shared" ca="1" si="583"/>
        <v>-4.5511009098988427E-2</v>
      </c>
      <c r="BG4050" s="9">
        <f t="shared" ca="1" si="584"/>
        <v>9</v>
      </c>
      <c r="BH4050" s="6">
        <f ca="1">IF(ISNUMBER('Descriptive Stats'!BF4050),'Descriptive Stats'!BF4050,#N/A)</f>
        <v>-4.5511009098988427E-2</v>
      </c>
      <c r="BI4050" s="6">
        <f ca="1">IF(ISNUMBER('Descriptive Stats'!E4050),'Descriptive Stats'!E4050,#N/A)</f>
        <v>9</v>
      </c>
    </row>
    <row r="4051" spans="1:61" ht="14.4" x14ac:dyDescent="0.3">
      <c r="A4051" s="2">
        <f>ROW()</f>
        <v>4051</v>
      </c>
      <c r="C4051" s="8">
        <f t="shared" ca="1" si="585"/>
        <v>23</v>
      </c>
      <c r="D4051" s="8">
        <f t="shared" ca="1" si="586"/>
        <v>9</v>
      </c>
      <c r="E4051" s="50">
        <f t="shared" ca="1" si="580"/>
        <v>0</v>
      </c>
      <c r="F4051" s="2" t="str">
        <f t="shared" ca="1" si="587"/>
        <v/>
      </c>
      <c r="BD4051" s="49">
        <f t="shared" ca="1" si="582"/>
        <v>815.5</v>
      </c>
      <c r="BE4051" s="3">
        <f t="shared" ca="1" si="581"/>
        <v>8.1500000000000003E-2</v>
      </c>
      <c r="BF4051" s="3">
        <f t="shared" ca="1" si="583"/>
        <v>-1.3950525282585462</v>
      </c>
      <c r="BG4051" s="9">
        <f t="shared" ca="1" si="584"/>
        <v>0</v>
      </c>
      <c r="BH4051" s="6">
        <f ca="1">IF(ISNUMBER('Descriptive Stats'!BF4051),'Descriptive Stats'!BF4051,#N/A)</f>
        <v>-1.3950525282585462</v>
      </c>
      <c r="BI4051" s="6">
        <f ca="1">IF(ISNUMBER('Descriptive Stats'!E4051),'Descriptive Stats'!E4051,#N/A)</f>
        <v>0</v>
      </c>
    </row>
    <row r="4052" spans="1:61" ht="14.4" x14ac:dyDescent="0.3">
      <c r="A4052" s="2">
        <f>ROW()</f>
        <v>4052</v>
      </c>
      <c r="C4052" s="8">
        <f t="shared" ca="1" si="585"/>
        <v>22</v>
      </c>
      <c r="D4052" s="8">
        <f t="shared" ca="1" si="586"/>
        <v>0</v>
      </c>
      <c r="E4052" s="50">
        <f t="shared" ca="1" si="580"/>
        <v>1</v>
      </c>
      <c r="F4052" s="2" t="str">
        <f t="shared" ca="1" si="587"/>
        <v/>
      </c>
      <c r="BD4052" s="49">
        <f t="shared" ca="1" si="582"/>
        <v>1871</v>
      </c>
      <c r="BE4052" s="3">
        <f t="shared" ca="1" si="581"/>
        <v>0.18704999999999999</v>
      </c>
      <c r="BF4052" s="3">
        <f t="shared" ca="1" si="583"/>
        <v>-0.88881967520906158</v>
      </c>
      <c r="BG4052" s="9">
        <f t="shared" ca="1" si="584"/>
        <v>1</v>
      </c>
      <c r="BH4052" s="6">
        <f ca="1">IF(ISNUMBER('Descriptive Stats'!BF4052),'Descriptive Stats'!BF4052,#N/A)</f>
        <v>-0.88881967520906158</v>
      </c>
      <c r="BI4052" s="6">
        <f ca="1">IF(ISNUMBER('Descriptive Stats'!E4052),'Descriptive Stats'!E4052,#N/A)</f>
        <v>1</v>
      </c>
    </row>
    <row r="4053" spans="1:61" ht="14.4" x14ac:dyDescent="0.3">
      <c r="A4053" s="2">
        <f>ROW()</f>
        <v>4053</v>
      </c>
      <c r="C4053" s="8">
        <f t="shared" ca="1" si="585"/>
        <v>12</v>
      </c>
      <c r="D4053" s="8">
        <f t="shared" ca="1" si="586"/>
        <v>1</v>
      </c>
      <c r="E4053" s="50">
        <f t="shared" ca="1" si="580"/>
        <v>1</v>
      </c>
      <c r="F4053" s="2" t="str">
        <f t="shared" ca="1" si="587"/>
        <v/>
      </c>
      <c r="BD4053" s="49">
        <f t="shared" ca="1" si="582"/>
        <v>1871</v>
      </c>
      <c r="BE4053" s="3">
        <f t="shared" ca="1" si="581"/>
        <v>0.18704999999999999</v>
      </c>
      <c r="BF4053" s="3">
        <f t="shared" ca="1" si="583"/>
        <v>-0.88881967520906158</v>
      </c>
      <c r="BG4053" s="9">
        <f t="shared" ca="1" si="584"/>
        <v>1</v>
      </c>
      <c r="BH4053" s="6">
        <f ca="1">IF(ISNUMBER('Descriptive Stats'!BF4053),'Descriptive Stats'!BF4053,#N/A)</f>
        <v>-0.88881967520906158</v>
      </c>
      <c r="BI4053" s="6">
        <f ca="1">IF(ISNUMBER('Descriptive Stats'!E4053),'Descriptive Stats'!E4053,#N/A)</f>
        <v>1</v>
      </c>
    </row>
    <row r="4054" spans="1:61" ht="14.4" x14ac:dyDescent="0.3">
      <c r="A4054" s="2">
        <f>ROW()</f>
        <v>4054</v>
      </c>
      <c r="C4054" s="8">
        <f t="shared" ca="1" si="585"/>
        <v>12</v>
      </c>
      <c r="D4054" s="8">
        <f t="shared" ca="1" si="586"/>
        <v>1</v>
      </c>
      <c r="E4054" s="50">
        <f t="shared" ca="1" si="580"/>
        <v>1</v>
      </c>
      <c r="F4054" s="2" t="str">
        <f t="shared" ca="1" si="587"/>
        <v/>
      </c>
      <c r="BD4054" s="49">
        <f t="shared" ca="1" si="582"/>
        <v>1871</v>
      </c>
      <c r="BE4054" s="3">
        <f t="shared" ca="1" si="581"/>
        <v>0.18704999999999999</v>
      </c>
      <c r="BF4054" s="3">
        <f t="shared" ca="1" si="583"/>
        <v>-0.88881967520906158</v>
      </c>
      <c r="BG4054" s="9">
        <f t="shared" ca="1" si="584"/>
        <v>1</v>
      </c>
      <c r="BH4054" s="6">
        <f ca="1">IF(ISNUMBER('Descriptive Stats'!BF4054),'Descriptive Stats'!BF4054,#N/A)</f>
        <v>-0.88881967520906158</v>
      </c>
      <c r="BI4054" s="6">
        <f ca="1">IF(ISNUMBER('Descriptive Stats'!E4054),'Descriptive Stats'!E4054,#N/A)</f>
        <v>1</v>
      </c>
    </row>
    <row r="4055" spans="1:61" ht="14.4" x14ac:dyDescent="0.3">
      <c r="A4055" s="2">
        <f>ROW()</f>
        <v>4055</v>
      </c>
      <c r="C4055" s="8">
        <f t="shared" ca="1" si="585"/>
        <v>12</v>
      </c>
      <c r="D4055" s="8">
        <f t="shared" ca="1" si="586"/>
        <v>1</v>
      </c>
      <c r="E4055" s="50">
        <f t="shared" ca="1" si="580"/>
        <v>0</v>
      </c>
      <c r="F4055" s="2" t="str">
        <f t="shared" ca="1" si="587"/>
        <v/>
      </c>
      <c r="BD4055" s="49">
        <f t="shared" ca="1" si="582"/>
        <v>815.5</v>
      </c>
      <c r="BE4055" s="3">
        <f t="shared" ca="1" si="581"/>
        <v>8.1500000000000003E-2</v>
      </c>
      <c r="BF4055" s="3">
        <f t="shared" ca="1" si="583"/>
        <v>-1.3950525282585462</v>
      </c>
      <c r="BG4055" s="9">
        <f t="shared" ca="1" si="584"/>
        <v>0</v>
      </c>
      <c r="BH4055" s="6">
        <f ca="1">IF(ISNUMBER('Descriptive Stats'!BF4055),'Descriptive Stats'!BF4055,#N/A)</f>
        <v>-1.3950525282585462</v>
      </c>
      <c r="BI4055" s="6">
        <f ca="1">IF(ISNUMBER('Descriptive Stats'!E4055),'Descriptive Stats'!E4055,#N/A)</f>
        <v>0</v>
      </c>
    </row>
    <row r="4056" spans="1:61" ht="14.4" x14ac:dyDescent="0.3">
      <c r="A4056" s="2">
        <f>ROW()</f>
        <v>4056</v>
      </c>
      <c r="C4056" s="8">
        <f t="shared" ca="1" si="585"/>
        <v>18</v>
      </c>
      <c r="D4056" s="8">
        <f t="shared" ca="1" si="586"/>
        <v>0</v>
      </c>
      <c r="E4056" s="50">
        <f t="shared" ca="1" si="580"/>
        <v>0</v>
      </c>
      <c r="F4056" s="2" t="str">
        <f t="shared" ca="1" si="587"/>
        <v/>
      </c>
      <c r="BD4056" s="49">
        <f t="shared" ca="1" si="582"/>
        <v>815.5</v>
      </c>
      <c r="BE4056" s="3">
        <f t="shared" ca="1" si="581"/>
        <v>8.1500000000000003E-2</v>
      </c>
      <c r="BF4056" s="3">
        <f t="shared" ca="1" si="583"/>
        <v>-1.3950525282585462</v>
      </c>
      <c r="BG4056" s="9">
        <f t="shared" ca="1" si="584"/>
        <v>0</v>
      </c>
      <c r="BH4056" s="6">
        <f ca="1">IF(ISNUMBER('Descriptive Stats'!BF4056),'Descriptive Stats'!BF4056,#N/A)</f>
        <v>-1.3950525282585462</v>
      </c>
      <c r="BI4056" s="6">
        <f ca="1">IF(ISNUMBER('Descriptive Stats'!E4056),'Descriptive Stats'!E4056,#N/A)</f>
        <v>0</v>
      </c>
    </row>
    <row r="4057" spans="1:61" ht="14.4" x14ac:dyDescent="0.3">
      <c r="A4057" s="2">
        <f>ROW()</f>
        <v>4057</v>
      </c>
      <c r="C4057" s="8">
        <f t="shared" ca="1" si="585"/>
        <v>15</v>
      </c>
      <c r="D4057" s="8">
        <f t="shared" ca="1" si="586"/>
        <v>0</v>
      </c>
      <c r="E4057" s="50">
        <f t="shared" ca="1" si="580"/>
        <v>2</v>
      </c>
      <c r="F4057" s="2" t="str">
        <f t="shared" ca="1" si="587"/>
        <v/>
      </c>
      <c r="BD4057" s="49">
        <f t="shared" ca="1" si="582"/>
        <v>2595</v>
      </c>
      <c r="BE4057" s="3">
        <f t="shared" ca="1" si="581"/>
        <v>0.25945000000000001</v>
      </c>
      <c r="BF4057" s="3">
        <f t="shared" ca="1" si="583"/>
        <v>-0.6450419512753276</v>
      </c>
      <c r="BG4057" s="9">
        <f t="shared" ca="1" si="584"/>
        <v>2</v>
      </c>
      <c r="BH4057" s="6">
        <f ca="1">IF(ISNUMBER('Descriptive Stats'!BF4057),'Descriptive Stats'!BF4057,#N/A)</f>
        <v>-0.6450419512753276</v>
      </c>
      <c r="BI4057" s="6">
        <f ca="1">IF(ISNUMBER('Descriptive Stats'!E4057),'Descriptive Stats'!E4057,#N/A)</f>
        <v>2</v>
      </c>
    </row>
    <row r="4058" spans="1:61" ht="14.4" x14ac:dyDescent="0.3">
      <c r="A4058" s="2">
        <f>ROW()</f>
        <v>4058</v>
      </c>
      <c r="C4058" s="8">
        <f t="shared" ca="1" si="585"/>
        <v>21</v>
      </c>
      <c r="D4058" s="8">
        <f t="shared" ca="1" si="586"/>
        <v>2</v>
      </c>
      <c r="E4058" s="50">
        <f t="shared" ca="1" si="580"/>
        <v>9</v>
      </c>
      <c r="F4058" s="2" t="str">
        <f t="shared" ca="1" si="587"/>
        <v/>
      </c>
      <c r="BD4058" s="49">
        <f t="shared" ca="1" si="582"/>
        <v>4819</v>
      </c>
      <c r="BE4058" s="3">
        <f t="shared" ca="1" si="581"/>
        <v>0.48185</v>
      </c>
      <c r="BF4058" s="3">
        <f t="shared" ca="1" si="583"/>
        <v>-4.5511009098988427E-2</v>
      </c>
      <c r="BG4058" s="9">
        <f t="shared" ca="1" si="584"/>
        <v>9</v>
      </c>
      <c r="BH4058" s="6">
        <f ca="1">IF(ISNUMBER('Descriptive Stats'!BF4058),'Descriptive Stats'!BF4058,#N/A)</f>
        <v>-4.5511009098988427E-2</v>
      </c>
      <c r="BI4058" s="6">
        <f ca="1">IF(ISNUMBER('Descriptive Stats'!E4058),'Descriptive Stats'!E4058,#N/A)</f>
        <v>9</v>
      </c>
    </row>
    <row r="4059" spans="1:61" ht="14.4" x14ac:dyDescent="0.3">
      <c r="A4059" s="2">
        <f>ROW()</f>
        <v>4059</v>
      </c>
      <c r="C4059" s="8">
        <f t="shared" ca="1" si="585"/>
        <v>23</v>
      </c>
      <c r="D4059" s="8">
        <f t="shared" ca="1" si="586"/>
        <v>9</v>
      </c>
      <c r="E4059" s="50">
        <f t="shared" ca="1" si="580"/>
        <v>0</v>
      </c>
      <c r="F4059" s="2" t="str">
        <f t="shared" ca="1" si="587"/>
        <v/>
      </c>
      <c r="BD4059" s="49">
        <f t="shared" ca="1" si="582"/>
        <v>815.5</v>
      </c>
      <c r="BE4059" s="3">
        <f t="shared" ca="1" si="581"/>
        <v>8.1500000000000003E-2</v>
      </c>
      <c r="BF4059" s="3">
        <f t="shared" ca="1" si="583"/>
        <v>-1.3950525282585462</v>
      </c>
      <c r="BG4059" s="9">
        <f t="shared" ca="1" si="584"/>
        <v>0</v>
      </c>
      <c r="BH4059" s="6">
        <f ca="1">IF(ISNUMBER('Descriptive Stats'!BF4059),'Descriptive Stats'!BF4059,#N/A)</f>
        <v>-1.3950525282585462</v>
      </c>
      <c r="BI4059" s="6">
        <f ca="1">IF(ISNUMBER('Descriptive Stats'!E4059),'Descriptive Stats'!E4059,#N/A)</f>
        <v>0</v>
      </c>
    </row>
    <row r="4060" spans="1:61" ht="14.4" x14ac:dyDescent="0.3">
      <c r="A4060" s="2">
        <f>ROW()</f>
        <v>4060</v>
      </c>
      <c r="C4060" s="8">
        <f t="shared" ca="1" si="585"/>
        <v>4</v>
      </c>
      <c r="D4060" s="8">
        <f t="shared" ca="1" si="586"/>
        <v>0</v>
      </c>
      <c r="E4060" s="50">
        <f t="shared" ca="1" si="580"/>
        <v>2</v>
      </c>
      <c r="F4060" s="2" t="str">
        <f t="shared" ca="1" si="587"/>
        <v/>
      </c>
      <c r="BD4060" s="49">
        <f t="shared" ca="1" si="582"/>
        <v>2595</v>
      </c>
      <c r="BE4060" s="3">
        <f t="shared" ca="1" si="581"/>
        <v>0.25945000000000001</v>
      </c>
      <c r="BF4060" s="3">
        <f t="shared" ca="1" si="583"/>
        <v>-0.6450419512753276</v>
      </c>
      <c r="BG4060" s="9">
        <f t="shared" ca="1" si="584"/>
        <v>2</v>
      </c>
      <c r="BH4060" s="6">
        <f ca="1">IF(ISNUMBER('Descriptive Stats'!BF4060),'Descriptive Stats'!BF4060,#N/A)</f>
        <v>-0.6450419512753276</v>
      </c>
      <c r="BI4060" s="6">
        <f ca="1">IF(ISNUMBER('Descriptive Stats'!E4060),'Descriptive Stats'!E4060,#N/A)</f>
        <v>2</v>
      </c>
    </row>
    <row r="4061" spans="1:61" ht="14.4" x14ac:dyDescent="0.3">
      <c r="A4061" s="2">
        <f>ROW()</f>
        <v>4061</v>
      </c>
      <c r="C4061" s="8">
        <f t="shared" ca="1" si="585"/>
        <v>21</v>
      </c>
      <c r="D4061" s="8">
        <f t="shared" ca="1" si="586"/>
        <v>2</v>
      </c>
      <c r="E4061" s="50">
        <f t="shared" ca="1" si="580"/>
        <v>7</v>
      </c>
      <c r="F4061" s="2" t="str">
        <f t="shared" ca="1" si="587"/>
        <v/>
      </c>
      <c r="BD4061" s="49">
        <f t="shared" ca="1" si="582"/>
        <v>4473.5</v>
      </c>
      <c r="BE4061" s="3">
        <f t="shared" ca="1" si="581"/>
        <v>0.44729999999999998</v>
      </c>
      <c r="BF4061" s="3">
        <f t="shared" ca="1" si="583"/>
        <v>-0.13248586824472414</v>
      </c>
      <c r="BG4061" s="9">
        <f t="shared" ca="1" si="584"/>
        <v>7</v>
      </c>
      <c r="BH4061" s="6">
        <f ca="1">IF(ISNUMBER('Descriptive Stats'!BF4061),'Descriptive Stats'!BF4061,#N/A)</f>
        <v>-0.13248586824472414</v>
      </c>
      <c r="BI4061" s="6">
        <f ca="1">IF(ISNUMBER('Descriptive Stats'!E4061),'Descriptive Stats'!E4061,#N/A)</f>
        <v>7</v>
      </c>
    </row>
    <row r="4062" spans="1:61" ht="14.4" x14ac:dyDescent="0.3">
      <c r="A4062" s="2">
        <f>ROW()</f>
        <v>4062</v>
      </c>
      <c r="C4062" s="8">
        <f t="shared" ca="1" si="585"/>
        <v>6</v>
      </c>
      <c r="D4062" s="8">
        <f t="shared" ca="1" si="586"/>
        <v>7</v>
      </c>
      <c r="E4062" s="50">
        <f t="shared" ca="1" si="580"/>
        <v>1</v>
      </c>
      <c r="F4062" s="2" t="str">
        <f t="shared" ca="1" si="587"/>
        <v/>
      </c>
      <c r="BD4062" s="49">
        <f t="shared" ca="1" si="582"/>
        <v>1871</v>
      </c>
      <c r="BE4062" s="3">
        <f t="shared" ca="1" si="581"/>
        <v>0.18704999999999999</v>
      </c>
      <c r="BF4062" s="3">
        <f t="shared" ca="1" si="583"/>
        <v>-0.88881967520906158</v>
      </c>
      <c r="BG4062" s="9">
        <f t="shared" ca="1" si="584"/>
        <v>1</v>
      </c>
      <c r="BH4062" s="6">
        <f ca="1">IF(ISNUMBER('Descriptive Stats'!BF4062),'Descriptive Stats'!BF4062,#N/A)</f>
        <v>-0.88881967520906158</v>
      </c>
      <c r="BI4062" s="6">
        <f ca="1">IF(ISNUMBER('Descriptive Stats'!E4062),'Descriptive Stats'!E4062,#N/A)</f>
        <v>1</v>
      </c>
    </row>
    <row r="4063" spans="1:61" ht="14.4" x14ac:dyDescent="0.3">
      <c r="A4063" s="2">
        <f>ROW()</f>
        <v>4063</v>
      </c>
      <c r="C4063" s="8">
        <f t="shared" ca="1" si="585"/>
        <v>12</v>
      </c>
      <c r="D4063" s="8">
        <f t="shared" ca="1" si="586"/>
        <v>1</v>
      </c>
      <c r="E4063" s="50">
        <f t="shared" ca="1" si="580"/>
        <v>0</v>
      </c>
      <c r="F4063" s="2" t="str">
        <f t="shared" ca="1" si="587"/>
        <v/>
      </c>
      <c r="BD4063" s="49">
        <f t="shared" ca="1" si="582"/>
        <v>815.5</v>
      </c>
      <c r="BE4063" s="3">
        <f t="shared" ca="1" si="581"/>
        <v>8.1500000000000003E-2</v>
      </c>
      <c r="BF4063" s="3">
        <f t="shared" ca="1" si="583"/>
        <v>-1.3950525282585462</v>
      </c>
      <c r="BG4063" s="9">
        <f t="shared" ca="1" si="584"/>
        <v>0</v>
      </c>
      <c r="BH4063" s="6">
        <f ca="1">IF(ISNUMBER('Descriptive Stats'!BF4063),'Descriptive Stats'!BF4063,#N/A)</f>
        <v>-1.3950525282585462</v>
      </c>
      <c r="BI4063" s="6">
        <f ca="1">IF(ISNUMBER('Descriptive Stats'!E4063),'Descriptive Stats'!E4063,#N/A)</f>
        <v>0</v>
      </c>
    </row>
    <row r="4064" spans="1:61" ht="14.4" x14ac:dyDescent="0.3">
      <c r="A4064" s="2">
        <f>ROW()</f>
        <v>4064</v>
      </c>
      <c r="C4064" s="8">
        <f t="shared" ca="1" si="585"/>
        <v>20</v>
      </c>
      <c r="D4064" s="8">
        <f t="shared" ca="1" si="586"/>
        <v>0</v>
      </c>
      <c r="E4064" s="50">
        <f t="shared" ca="1" si="580"/>
        <v>1</v>
      </c>
      <c r="F4064" s="2" t="str">
        <f t="shared" ca="1" si="587"/>
        <v/>
      </c>
      <c r="BD4064" s="49">
        <f t="shared" ca="1" si="582"/>
        <v>1871</v>
      </c>
      <c r="BE4064" s="3">
        <f t="shared" ca="1" si="581"/>
        <v>0.18704999999999999</v>
      </c>
      <c r="BF4064" s="3">
        <f t="shared" ca="1" si="583"/>
        <v>-0.88881967520906158</v>
      </c>
      <c r="BG4064" s="9">
        <f t="shared" ca="1" si="584"/>
        <v>1</v>
      </c>
      <c r="BH4064" s="6">
        <f ca="1">IF(ISNUMBER('Descriptive Stats'!BF4064),'Descriptive Stats'!BF4064,#N/A)</f>
        <v>-0.88881967520906158</v>
      </c>
      <c r="BI4064" s="6">
        <f ca="1">IF(ISNUMBER('Descriptive Stats'!E4064),'Descriptive Stats'!E4064,#N/A)</f>
        <v>1</v>
      </c>
    </row>
    <row r="4065" spans="1:61" ht="14.4" x14ac:dyDescent="0.3">
      <c r="A4065" s="2">
        <f>ROW()</f>
        <v>4065</v>
      </c>
      <c r="C4065" s="8">
        <f t="shared" ca="1" si="585"/>
        <v>12</v>
      </c>
      <c r="D4065" s="8">
        <f t="shared" ca="1" si="586"/>
        <v>1</v>
      </c>
      <c r="E4065" s="50">
        <f t="shared" ca="1" si="580"/>
        <v>0</v>
      </c>
      <c r="F4065" s="2" t="str">
        <f t="shared" ca="1" si="587"/>
        <v/>
      </c>
      <c r="BD4065" s="49">
        <f t="shared" ca="1" si="582"/>
        <v>815.5</v>
      </c>
      <c r="BE4065" s="3">
        <f t="shared" ca="1" si="581"/>
        <v>8.1500000000000003E-2</v>
      </c>
      <c r="BF4065" s="3">
        <f t="shared" ca="1" si="583"/>
        <v>-1.3950525282585462</v>
      </c>
      <c r="BG4065" s="9">
        <f t="shared" ca="1" si="584"/>
        <v>0</v>
      </c>
      <c r="BH4065" s="6">
        <f ca="1">IF(ISNUMBER('Descriptive Stats'!BF4065),'Descriptive Stats'!BF4065,#N/A)</f>
        <v>-1.3950525282585462</v>
      </c>
      <c r="BI4065" s="6">
        <f ca="1">IF(ISNUMBER('Descriptive Stats'!E4065),'Descriptive Stats'!E4065,#N/A)</f>
        <v>0</v>
      </c>
    </row>
    <row r="4066" spans="1:61" ht="14.4" x14ac:dyDescent="0.3">
      <c r="A4066" s="2">
        <f>ROW()</f>
        <v>4066</v>
      </c>
      <c r="C4066" s="8">
        <f t="shared" ca="1" si="585"/>
        <v>14</v>
      </c>
      <c r="D4066" s="8">
        <f t="shared" ca="1" si="586"/>
        <v>0</v>
      </c>
      <c r="E4066" s="50">
        <f t="shared" ca="1" si="580"/>
        <v>6</v>
      </c>
      <c r="F4066" s="2" t="str">
        <f t="shared" ca="1" si="587"/>
        <v/>
      </c>
      <c r="BD4066" s="49">
        <f t="shared" ca="1" si="582"/>
        <v>3900</v>
      </c>
      <c r="BE4066" s="3">
        <f t="shared" ca="1" si="581"/>
        <v>0.38995000000000002</v>
      </c>
      <c r="BF4066" s="3">
        <f t="shared" ca="1" si="583"/>
        <v>-0.2794493539703507</v>
      </c>
      <c r="BG4066" s="9">
        <f t="shared" ca="1" si="584"/>
        <v>6</v>
      </c>
      <c r="BH4066" s="6">
        <f ca="1">IF(ISNUMBER('Descriptive Stats'!BF4066),'Descriptive Stats'!BF4066,#N/A)</f>
        <v>-0.2794493539703507</v>
      </c>
      <c r="BI4066" s="6">
        <f ca="1">IF(ISNUMBER('Descriptive Stats'!E4066),'Descriptive Stats'!E4066,#N/A)</f>
        <v>6</v>
      </c>
    </row>
    <row r="4067" spans="1:61" ht="14.4" x14ac:dyDescent="0.3">
      <c r="A4067" s="2">
        <f>ROW()</f>
        <v>4067</v>
      </c>
      <c r="C4067" s="8">
        <f t="shared" ca="1" si="585"/>
        <v>5</v>
      </c>
      <c r="D4067" s="8">
        <f t="shared" ca="1" si="586"/>
        <v>6</v>
      </c>
      <c r="E4067" s="50">
        <f t="shared" ca="1" si="580"/>
        <v>0</v>
      </c>
      <c r="F4067" s="2" t="str">
        <f t="shared" ca="1" si="587"/>
        <v/>
      </c>
      <c r="BD4067" s="49">
        <f t="shared" ca="1" si="582"/>
        <v>815.5</v>
      </c>
      <c r="BE4067" s="3">
        <f t="shared" ca="1" si="581"/>
        <v>8.1500000000000003E-2</v>
      </c>
      <c r="BF4067" s="3">
        <f t="shared" ca="1" si="583"/>
        <v>-1.3950525282585462</v>
      </c>
      <c r="BG4067" s="9">
        <f t="shared" ca="1" si="584"/>
        <v>0</v>
      </c>
      <c r="BH4067" s="6">
        <f ca="1">IF(ISNUMBER('Descriptive Stats'!BF4067),'Descriptive Stats'!BF4067,#N/A)</f>
        <v>-1.3950525282585462</v>
      </c>
      <c r="BI4067" s="6">
        <f ca="1">IF(ISNUMBER('Descriptive Stats'!E4067),'Descriptive Stats'!E4067,#N/A)</f>
        <v>0</v>
      </c>
    </row>
    <row r="4068" spans="1:61" ht="14.4" x14ac:dyDescent="0.3">
      <c r="A4068" s="2">
        <f>ROW()</f>
        <v>4068</v>
      </c>
      <c r="C4068" s="8">
        <f t="shared" ca="1" si="585"/>
        <v>11</v>
      </c>
      <c r="D4068" s="8">
        <f t="shared" ca="1" si="586"/>
        <v>0</v>
      </c>
      <c r="E4068" s="50">
        <f t="shared" ca="1" si="580"/>
        <v>2</v>
      </c>
      <c r="F4068" s="2" t="str">
        <f t="shared" ca="1" si="587"/>
        <v/>
      </c>
      <c r="BD4068" s="49">
        <f t="shared" ca="1" si="582"/>
        <v>2595</v>
      </c>
      <c r="BE4068" s="3">
        <f t="shared" ca="1" si="581"/>
        <v>0.25945000000000001</v>
      </c>
      <c r="BF4068" s="3">
        <f t="shared" ca="1" si="583"/>
        <v>-0.6450419512753276</v>
      </c>
      <c r="BG4068" s="9">
        <f t="shared" ca="1" si="584"/>
        <v>2</v>
      </c>
      <c r="BH4068" s="6">
        <f ca="1">IF(ISNUMBER('Descriptive Stats'!BF4068),'Descriptive Stats'!BF4068,#N/A)</f>
        <v>-0.6450419512753276</v>
      </c>
      <c r="BI4068" s="6">
        <f ca="1">IF(ISNUMBER('Descriptive Stats'!E4068),'Descriptive Stats'!E4068,#N/A)</f>
        <v>2</v>
      </c>
    </row>
    <row r="4069" spans="1:61" ht="14.4" x14ac:dyDescent="0.3">
      <c r="A4069" s="2">
        <f>ROW()</f>
        <v>4069</v>
      </c>
      <c r="C4069" s="8">
        <f t="shared" ca="1" si="585"/>
        <v>9</v>
      </c>
      <c r="D4069" s="8">
        <f t="shared" ca="1" si="586"/>
        <v>2</v>
      </c>
      <c r="E4069" s="50">
        <f t="shared" ca="1" si="580"/>
        <v>6</v>
      </c>
      <c r="F4069" s="2" t="str">
        <f t="shared" ca="1" si="587"/>
        <v/>
      </c>
      <c r="BD4069" s="49">
        <f t="shared" ca="1" si="582"/>
        <v>3900</v>
      </c>
      <c r="BE4069" s="3">
        <f t="shared" ca="1" si="581"/>
        <v>0.38995000000000002</v>
      </c>
      <c r="BF4069" s="3">
        <f t="shared" ca="1" si="583"/>
        <v>-0.2794493539703507</v>
      </c>
      <c r="BG4069" s="9">
        <f t="shared" ca="1" si="584"/>
        <v>6</v>
      </c>
      <c r="BH4069" s="6">
        <f ca="1">IF(ISNUMBER('Descriptive Stats'!BF4069),'Descriptive Stats'!BF4069,#N/A)</f>
        <v>-0.2794493539703507</v>
      </c>
      <c r="BI4069" s="6">
        <f ca="1">IF(ISNUMBER('Descriptive Stats'!E4069),'Descriptive Stats'!E4069,#N/A)</f>
        <v>6</v>
      </c>
    </row>
    <row r="4070" spans="1:61" ht="14.4" x14ac:dyDescent="0.3">
      <c r="A4070" s="2">
        <f>ROW()</f>
        <v>4070</v>
      </c>
      <c r="C4070" s="8">
        <f t="shared" ca="1" si="585"/>
        <v>2</v>
      </c>
      <c r="D4070" s="8">
        <f t="shared" ca="1" si="586"/>
        <v>6</v>
      </c>
      <c r="E4070" s="50">
        <f t="shared" ca="1" si="580"/>
        <v>0</v>
      </c>
      <c r="F4070" s="2" t="str">
        <f t="shared" ca="1" si="587"/>
        <v/>
      </c>
      <c r="BD4070" s="49">
        <f t="shared" ca="1" si="582"/>
        <v>815.5</v>
      </c>
      <c r="BE4070" s="3">
        <f t="shared" ca="1" si="581"/>
        <v>8.1500000000000003E-2</v>
      </c>
      <c r="BF4070" s="3">
        <f t="shared" ca="1" si="583"/>
        <v>-1.3950525282585462</v>
      </c>
      <c r="BG4070" s="9">
        <f t="shared" ca="1" si="584"/>
        <v>0</v>
      </c>
      <c r="BH4070" s="6">
        <f ca="1">IF(ISNUMBER('Descriptive Stats'!BF4070),'Descriptive Stats'!BF4070,#N/A)</f>
        <v>-1.3950525282585462</v>
      </c>
      <c r="BI4070" s="6">
        <f ca="1">IF(ISNUMBER('Descriptive Stats'!E4070),'Descriptive Stats'!E4070,#N/A)</f>
        <v>0</v>
      </c>
    </row>
    <row r="4071" spans="1:61" ht="14.4" x14ac:dyDescent="0.3">
      <c r="A4071" s="2">
        <f>ROW()</f>
        <v>4071</v>
      </c>
      <c r="C4071" s="8">
        <f t="shared" ca="1" si="585"/>
        <v>22</v>
      </c>
      <c r="D4071" s="8">
        <f t="shared" ca="1" si="586"/>
        <v>0</v>
      </c>
      <c r="E4071" s="50">
        <f t="shared" ca="1" si="580"/>
        <v>2</v>
      </c>
      <c r="F4071" s="2" t="str">
        <f t="shared" ca="1" si="587"/>
        <v/>
      </c>
      <c r="BD4071" s="49">
        <f t="shared" ca="1" si="582"/>
        <v>2595</v>
      </c>
      <c r="BE4071" s="3">
        <f t="shared" ca="1" si="581"/>
        <v>0.25945000000000001</v>
      </c>
      <c r="BF4071" s="3">
        <f t="shared" ca="1" si="583"/>
        <v>-0.6450419512753276</v>
      </c>
      <c r="BG4071" s="9">
        <f t="shared" ca="1" si="584"/>
        <v>2</v>
      </c>
      <c r="BH4071" s="6">
        <f ca="1">IF(ISNUMBER('Descriptive Stats'!BF4071),'Descriptive Stats'!BF4071,#N/A)</f>
        <v>-0.6450419512753276</v>
      </c>
      <c r="BI4071" s="6">
        <f ca="1">IF(ISNUMBER('Descriptive Stats'!E4071),'Descriptive Stats'!E4071,#N/A)</f>
        <v>2</v>
      </c>
    </row>
    <row r="4072" spans="1:61" ht="14.4" x14ac:dyDescent="0.3">
      <c r="A4072" s="2">
        <f>ROW()</f>
        <v>4072</v>
      </c>
      <c r="C4072" s="8">
        <f t="shared" ca="1" si="585"/>
        <v>3</v>
      </c>
      <c r="D4072" s="8">
        <f t="shared" ca="1" si="586"/>
        <v>2</v>
      </c>
      <c r="E4072" s="50">
        <f t="shared" ca="1" si="580"/>
        <v>7</v>
      </c>
      <c r="F4072" s="2" t="str">
        <f t="shared" ca="1" si="587"/>
        <v/>
      </c>
      <c r="BD4072" s="49">
        <f t="shared" ca="1" si="582"/>
        <v>4473.5</v>
      </c>
      <c r="BE4072" s="3">
        <f t="shared" ca="1" si="581"/>
        <v>0.44729999999999998</v>
      </c>
      <c r="BF4072" s="3">
        <f t="shared" ca="1" si="583"/>
        <v>-0.13248586824472414</v>
      </c>
      <c r="BG4072" s="9">
        <f t="shared" ca="1" si="584"/>
        <v>7</v>
      </c>
      <c r="BH4072" s="6">
        <f ca="1">IF(ISNUMBER('Descriptive Stats'!BF4072),'Descriptive Stats'!BF4072,#N/A)</f>
        <v>-0.13248586824472414</v>
      </c>
      <c r="BI4072" s="6">
        <f ca="1">IF(ISNUMBER('Descriptive Stats'!E4072),'Descriptive Stats'!E4072,#N/A)</f>
        <v>7</v>
      </c>
    </row>
    <row r="4073" spans="1:61" ht="14.4" x14ac:dyDescent="0.3">
      <c r="A4073" s="2">
        <f>ROW()</f>
        <v>4073</v>
      </c>
      <c r="C4073" s="8">
        <f t="shared" ca="1" si="585"/>
        <v>6</v>
      </c>
      <c r="D4073" s="8">
        <f t="shared" ca="1" si="586"/>
        <v>7</v>
      </c>
      <c r="E4073" s="50">
        <f t="shared" ca="1" si="580"/>
        <v>6</v>
      </c>
      <c r="F4073" s="2" t="str">
        <f t="shared" ca="1" si="587"/>
        <v/>
      </c>
      <c r="BD4073" s="49">
        <f t="shared" ca="1" si="582"/>
        <v>3900</v>
      </c>
      <c r="BE4073" s="3">
        <f t="shared" ca="1" si="581"/>
        <v>0.38995000000000002</v>
      </c>
      <c r="BF4073" s="3">
        <f t="shared" ca="1" si="583"/>
        <v>-0.2794493539703507</v>
      </c>
      <c r="BG4073" s="9">
        <f t="shared" ca="1" si="584"/>
        <v>6</v>
      </c>
      <c r="BH4073" s="6">
        <f ca="1">IF(ISNUMBER('Descriptive Stats'!BF4073),'Descriptive Stats'!BF4073,#N/A)</f>
        <v>-0.2794493539703507</v>
      </c>
      <c r="BI4073" s="6">
        <f ca="1">IF(ISNUMBER('Descriptive Stats'!E4073),'Descriptive Stats'!E4073,#N/A)</f>
        <v>6</v>
      </c>
    </row>
    <row r="4074" spans="1:61" ht="14.4" x14ac:dyDescent="0.3">
      <c r="A4074" s="2">
        <f>ROW()</f>
        <v>4074</v>
      </c>
      <c r="C4074" s="8">
        <f t="shared" ca="1" si="585"/>
        <v>2</v>
      </c>
      <c r="D4074" s="8">
        <f t="shared" ca="1" si="586"/>
        <v>6</v>
      </c>
      <c r="E4074" s="50">
        <f t="shared" ca="1" si="580"/>
        <v>1</v>
      </c>
      <c r="F4074" s="2" t="str">
        <f t="shared" ca="1" si="587"/>
        <v/>
      </c>
      <c r="BD4074" s="49">
        <f t="shared" ca="1" si="582"/>
        <v>1871</v>
      </c>
      <c r="BE4074" s="3">
        <f t="shared" ca="1" si="581"/>
        <v>0.18704999999999999</v>
      </c>
      <c r="BF4074" s="3">
        <f t="shared" ca="1" si="583"/>
        <v>-0.88881967520906158</v>
      </c>
      <c r="BG4074" s="9">
        <f t="shared" ca="1" si="584"/>
        <v>1</v>
      </c>
      <c r="BH4074" s="6">
        <f ca="1">IF(ISNUMBER('Descriptive Stats'!BF4074),'Descriptive Stats'!BF4074,#N/A)</f>
        <v>-0.88881967520906158</v>
      </c>
      <c r="BI4074" s="6">
        <f ca="1">IF(ISNUMBER('Descriptive Stats'!E4074),'Descriptive Stats'!E4074,#N/A)</f>
        <v>1</v>
      </c>
    </row>
    <row r="4075" spans="1:61" ht="14.4" x14ac:dyDescent="0.3">
      <c r="A4075" s="2">
        <f>ROW()</f>
        <v>4075</v>
      </c>
      <c r="C4075" s="8">
        <f t="shared" ca="1" si="585"/>
        <v>12</v>
      </c>
      <c r="D4075" s="8">
        <f t="shared" ca="1" si="586"/>
        <v>1</v>
      </c>
      <c r="E4075" s="50">
        <f t="shared" ca="1" si="580"/>
        <v>0</v>
      </c>
      <c r="F4075" s="2" t="str">
        <f t="shared" ca="1" si="587"/>
        <v/>
      </c>
      <c r="BD4075" s="49">
        <f t="shared" ca="1" si="582"/>
        <v>815.5</v>
      </c>
      <c r="BE4075" s="3">
        <f t="shared" ca="1" si="581"/>
        <v>8.1500000000000003E-2</v>
      </c>
      <c r="BF4075" s="3">
        <f t="shared" ca="1" si="583"/>
        <v>-1.3950525282585462</v>
      </c>
      <c r="BG4075" s="9">
        <f t="shared" ca="1" si="584"/>
        <v>0</v>
      </c>
      <c r="BH4075" s="6">
        <f ca="1">IF(ISNUMBER('Descriptive Stats'!BF4075),'Descriptive Stats'!BF4075,#N/A)</f>
        <v>-1.3950525282585462</v>
      </c>
      <c r="BI4075" s="6">
        <f ca="1">IF(ISNUMBER('Descriptive Stats'!E4075),'Descriptive Stats'!E4075,#N/A)</f>
        <v>0</v>
      </c>
    </row>
    <row r="4076" spans="1:61" ht="14.4" x14ac:dyDescent="0.3">
      <c r="A4076" s="2">
        <f>ROW()</f>
        <v>4076</v>
      </c>
      <c r="C4076" s="8">
        <f t="shared" ca="1" si="585"/>
        <v>18</v>
      </c>
      <c r="D4076" s="8">
        <f t="shared" ca="1" si="586"/>
        <v>0</v>
      </c>
      <c r="E4076" s="50">
        <f t="shared" ca="1" si="580"/>
        <v>2</v>
      </c>
      <c r="F4076" s="2" t="str">
        <f t="shared" ca="1" si="587"/>
        <v/>
      </c>
      <c r="BD4076" s="49">
        <f t="shared" ca="1" si="582"/>
        <v>2595</v>
      </c>
      <c r="BE4076" s="3">
        <f t="shared" ca="1" si="581"/>
        <v>0.25945000000000001</v>
      </c>
      <c r="BF4076" s="3">
        <f t="shared" ca="1" si="583"/>
        <v>-0.6450419512753276</v>
      </c>
      <c r="BG4076" s="9">
        <f t="shared" ca="1" si="584"/>
        <v>2</v>
      </c>
      <c r="BH4076" s="6">
        <f ca="1">IF(ISNUMBER('Descriptive Stats'!BF4076),'Descriptive Stats'!BF4076,#N/A)</f>
        <v>-0.6450419512753276</v>
      </c>
      <c r="BI4076" s="6">
        <f ca="1">IF(ISNUMBER('Descriptive Stats'!E4076),'Descriptive Stats'!E4076,#N/A)</f>
        <v>2</v>
      </c>
    </row>
    <row r="4077" spans="1:61" ht="14.4" x14ac:dyDescent="0.3">
      <c r="A4077" s="2">
        <f>ROW()</f>
        <v>4077</v>
      </c>
      <c r="C4077" s="8">
        <f t="shared" ca="1" si="585"/>
        <v>17</v>
      </c>
      <c r="D4077" s="8">
        <f t="shared" ca="1" si="586"/>
        <v>2</v>
      </c>
      <c r="E4077" s="50">
        <f t="shared" ca="1" si="580"/>
        <v>7</v>
      </c>
      <c r="F4077" s="2" t="str">
        <f t="shared" ca="1" si="587"/>
        <v/>
      </c>
      <c r="BD4077" s="49">
        <f t="shared" ca="1" si="582"/>
        <v>4473.5</v>
      </c>
      <c r="BE4077" s="3">
        <f t="shared" ca="1" si="581"/>
        <v>0.44729999999999998</v>
      </c>
      <c r="BF4077" s="3">
        <f t="shared" ca="1" si="583"/>
        <v>-0.13248586824472414</v>
      </c>
      <c r="BG4077" s="9">
        <f t="shared" ca="1" si="584"/>
        <v>7</v>
      </c>
      <c r="BH4077" s="6">
        <f ca="1">IF(ISNUMBER('Descriptive Stats'!BF4077),'Descriptive Stats'!BF4077,#N/A)</f>
        <v>-0.13248586824472414</v>
      </c>
      <c r="BI4077" s="6">
        <f ca="1">IF(ISNUMBER('Descriptive Stats'!E4077),'Descriptive Stats'!E4077,#N/A)</f>
        <v>7</v>
      </c>
    </row>
    <row r="4078" spans="1:61" ht="14.4" x14ac:dyDescent="0.3">
      <c r="A4078" s="2">
        <f>ROW()</f>
        <v>4078</v>
      </c>
      <c r="C4078" s="8">
        <f t="shared" ca="1" si="585"/>
        <v>6</v>
      </c>
      <c r="D4078" s="8">
        <f t="shared" ca="1" si="586"/>
        <v>7</v>
      </c>
      <c r="E4078" s="50">
        <f t="shared" ca="1" si="580"/>
        <v>3</v>
      </c>
      <c r="F4078" s="2" t="str">
        <f t="shared" ca="1" si="587"/>
        <v/>
      </c>
      <c r="BD4078" s="49">
        <f t="shared" ca="1" si="582"/>
        <v>3200</v>
      </c>
      <c r="BE4078" s="3">
        <f t="shared" ca="1" si="581"/>
        <v>0.31995000000000001</v>
      </c>
      <c r="BF4078" s="3">
        <f t="shared" ca="1" si="583"/>
        <v>-0.46783862043457014</v>
      </c>
      <c r="BG4078" s="9">
        <f t="shared" ca="1" si="584"/>
        <v>3</v>
      </c>
      <c r="BH4078" s="6">
        <f ca="1">IF(ISNUMBER('Descriptive Stats'!BF4078),'Descriptive Stats'!BF4078,#N/A)</f>
        <v>-0.46783862043457014</v>
      </c>
      <c r="BI4078" s="6">
        <f ca="1">IF(ISNUMBER('Descriptive Stats'!E4078),'Descriptive Stats'!E4078,#N/A)</f>
        <v>3</v>
      </c>
    </row>
    <row r="4079" spans="1:61" ht="14.4" x14ac:dyDescent="0.3">
      <c r="A4079" s="2">
        <f>ROW()</f>
        <v>4079</v>
      </c>
      <c r="C4079" s="8">
        <f t="shared" ca="1" si="585"/>
        <v>10</v>
      </c>
      <c r="D4079" s="8">
        <f t="shared" ca="1" si="586"/>
        <v>3</v>
      </c>
      <c r="E4079" s="50">
        <f t="shared" ca="1" si="580"/>
        <v>4</v>
      </c>
      <c r="F4079" s="2" t="str">
        <f t="shared" ca="1" si="587"/>
        <v/>
      </c>
      <c r="BD4079" s="49">
        <f t="shared" ca="1" si="582"/>
        <v>3442</v>
      </c>
      <c r="BE4079" s="3">
        <f t="shared" ca="1" si="581"/>
        <v>0.34415000000000001</v>
      </c>
      <c r="BF4079" s="3">
        <f t="shared" ca="1" si="583"/>
        <v>-0.40116316278173481</v>
      </c>
      <c r="BG4079" s="9">
        <f t="shared" ca="1" si="584"/>
        <v>4</v>
      </c>
      <c r="BH4079" s="6">
        <f ca="1">IF(ISNUMBER('Descriptive Stats'!BF4079),'Descriptive Stats'!BF4079,#N/A)</f>
        <v>-0.40116316278173481</v>
      </c>
      <c r="BI4079" s="6">
        <f ca="1">IF(ISNUMBER('Descriptive Stats'!E4079),'Descriptive Stats'!E4079,#N/A)</f>
        <v>4</v>
      </c>
    </row>
    <row r="4080" spans="1:61" ht="14.4" x14ac:dyDescent="0.3">
      <c r="A4080" s="2">
        <f>ROW()</f>
        <v>4080</v>
      </c>
      <c r="C4080" s="8">
        <f t="shared" ca="1" si="585"/>
        <v>13</v>
      </c>
      <c r="D4080" s="8">
        <f t="shared" ca="1" si="586"/>
        <v>4</v>
      </c>
      <c r="E4080" s="50">
        <f t="shared" ca="1" si="580"/>
        <v>9</v>
      </c>
      <c r="F4080" s="2" t="str">
        <f t="shared" ca="1" si="587"/>
        <v/>
      </c>
      <c r="BD4080" s="49">
        <f t="shared" ca="1" si="582"/>
        <v>4819</v>
      </c>
      <c r="BE4080" s="3">
        <f t="shared" ca="1" si="581"/>
        <v>0.48185</v>
      </c>
      <c r="BF4080" s="3">
        <f t="shared" ca="1" si="583"/>
        <v>-4.5511009098988427E-2</v>
      </c>
      <c r="BG4080" s="9">
        <f t="shared" ca="1" si="584"/>
        <v>9</v>
      </c>
      <c r="BH4080" s="6">
        <f ca="1">IF(ISNUMBER('Descriptive Stats'!BF4080),'Descriptive Stats'!BF4080,#N/A)</f>
        <v>-4.5511009098988427E-2</v>
      </c>
      <c r="BI4080" s="6">
        <f ca="1">IF(ISNUMBER('Descriptive Stats'!E4080),'Descriptive Stats'!E4080,#N/A)</f>
        <v>9</v>
      </c>
    </row>
    <row r="4081" spans="1:61" ht="14.4" x14ac:dyDescent="0.3">
      <c r="A4081" s="2">
        <f>ROW()</f>
        <v>4081</v>
      </c>
      <c r="C4081" s="8">
        <f t="shared" ca="1" si="585"/>
        <v>23</v>
      </c>
      <c r="D4081" s="8">
        <f t="shared" ca="1" si="586"/>
        <v>9</v>
      </c>
      <c r="E4081" s="50">
        <f t="shared" ca="1" si="580"/>
        <v>1</v>
      </c>
      <c r="F4081" s="2" t="str">
        <f t="shared" ca="1" si="587"/>
        <v/>
      </c>
      <c r="BD4081" s="49">
        <f t="shared" ca="1" si="582"/>
        <v>1871</v>
      </c>
      <c r="BE4081" s="3">
        <f t="shared" ca="1" si="581"/>
        <v>0.18704999999999999</v>
      </c>
      <c r="BF4081" s="3">
        <f t="shared" ca="1" si="583"/>
        <v>-0.88881967520906158</v>
      </c>
      <c r="BG4081" s="9">
        <f t="shared" ca="1" si="584"/>
        <v>1</v>
      </c>
      <c r="BH4081" s="6">
        <f ca="1">IF(ISNUMBER('Descriptive Stats'!BF4081),'Descriptive Stats'!BF4081,#N/A)</f>
        <v>-0.88881967520906158</v>
      </c>
      <c r="BI4081" s="6">
        <f ca="1">IF(ISNUMBER('Descriptive Stats'!E4081),'Descriptive Stats'!E4081,#N/A)</f>
        <v>1</v>
      </c>
    </row>
    <row r="4082" spans="1:61" ht="14.4" x14ac:dyDescent="0.3">
      <c r="A4082" s="2">
        <f>ROW()</f>
        <v>4082</v>
      </c>
      <c r="C4082" s="8">
        <f t="shared" ca="1" si="585"/>
        <v>8</v>
      </c>
      <c r="D4082" s="8">
        <f t="shared" ca="1" si="586"/>
        <v>1</v>
      </c>
      <c r="E4082" s="50">
        <f t="shared" ca="1" si="580"/>
        <v>1</v>
      </c>
      <c r="F4082" s="2" t="str">
        <f t="shared" ca="1" si="587"/>
        <v/>
      </c>
      <c r="BD4082" s="49">
        <f t="shared" ca="1" si="582"/>
        <v>1871</v>
      </c>
      <c r="BE4082" s="3">
        <f t="shared" ca="1" si="581"/>
        <v>0.18704999999999999</v>
      </c>
      <c r="BF4082" s="3">
        <f t="shared" ca="1" si="583"/>
        <v>-0.88881967520906158</v>
      </c>
      <c r="BG4082" s="9">
        <f t="shared" ca="1" si="584"/>
        <v>1</v>
      </c>
      <c r="BH4082" s="6">
        <f ca="1">IF(ISNUMBER('Descriptive Stats'!BF4082),'Descriptive Stats'!BF4082,#N/A)</f>
        <v>-0.88881967520906158</v>
      </c>
      <c r="BI4082" s="6">
        <f ca="1">IF(ISNUMBER('Descriptive Stats'!E4082),'Descriptive Stats'!E4082,#N/A)</f>
        <v>1</v>
      </c>
    </row>
    <row r="4083" spans="1:61" ht="14.4" x14ac:dyDescent="0.3">
      <c r="A4083" s="2">
        <f>ROW()</f>
        <v>4083</v>
      </c>
      <c r="C4083" s="8">
        <f t="shared" ca="1" si="585"/>
        <v>8</v>
      </c>
      <c r="D4083" s="8">
        <f t="shared" ca="1" si="586"/>
        <v>1</v>
      </c>
      <c r="E4083" s="50">
        <f t="shared" ca="1" si="580"/>
        <v>1</v>
      </c>
      <c r="F4083" s="2" t="str">
        <f t="shared" ca="1" si="587"/>
        <v/>
      </c>
      <c r="BD4083" s="49">
        <f t="shared" ca="1" si="582"/>
        <v>1871</v>
      </c>
      <c r="BE4083" s="3">
        <f t="shared" ca="1" si="581"/>
        <v>0.18704999999999999</v>
      </c>
      <c r="BF4083" s="3">
        <f t="shared" ca="1" si="583"/>
        <v>-0.88881967520906158</v>
      </c>
      <c r="BG4083" s="9">
        <f t="shared" ca="1" si="584"/>
        <v>1</v>
      </c>
      <c r="BH4083" s="6">
        <f ca="1">IF(ISNUMBER('Descriptive Stats'!BF4083),'Descriptive Stats'!BF4083,#N/A)</f>
        <v>-0.88881967520906158</v>
      </c>
      <c r="BI4083" s="6">
        <f ca="1">IF(ISNUMBER('Descriptive Stats'!E4083),'Descriptive Stats'!E4083,#N/A)</f>
        <v>1</v>
      </c>
    </row>
    <row r="4084" spans="1:61" ht="14.4" x14ac:dyDescent="0.3">
      <c r="A4084" s="2">
        <f>ROW()</f>
        <v>4084</v>
      </c>
      <c r="C4084" s="8">
        <f t="shared" ca="1" si="585"/>
        <v>8</v>
      </c>
      <c r="D4084" s="8">
        <f t="shared" ca="1" si="586"/>
        <v>1</v>
      </c>
      <c r="E4084" s="50">
        <f t="shared" ca="1" si="580"/>
        <v>3</v>
      </c>
      <c r="F4084" s="2" t="str">
        <f t="shared" ca="1" si="587"/>
        <v/>
      </c>
      <c r="BD4084" s="49">
        <f t="shared" ca="1" si="582"/>
        <v>3200</v>
      </c>
      <c r="BE4084" s="3">
        <f t="shared" ca="1" si="581"/>
        <v>0.31995000000000001</v>
      </c>
      <c r="BF4084" s="3">
        <f t="shared" ca="1" si="583"/>
        <v>-0.46783862043457014</v>
      </c>
      <c r="BG4084" s="9">
        <f t="shared" ca="1" si="584"/>
        <v>3</v>
      </c>
      <c r="BH4084" s="6">
        <f ca="1">IF(ISNUMBER('Descriptive Stats'!BF4084),'Descriptive Stats'!BF4084,#N/A)</f>
        <v>-0.46783862043457014</v>
      </c>
      <c r="BI4084" s="6">
        <f ca="1">IF(ISNUMBER('Descriptive Stats'!E4084),'Descriptive Stats'!E4084,#N/A)</f>
        <v>3</v>
      </c>
    </row>
    <row r="4085" spans="1:61" ht="14.4" x14ac:dyDescent="0.3">
      <c r="A4085" s="2">
        <f>ROW()</f>
        <v>4085</v>
      </c>
      <c r="C4085" s="8">
        <f t="shared" ca="1" si="585"/>
        <v>10</v>
      </c>
      <c r="D4085" s="8">
        <f t="shared" ca="1" si="586"/>
        <v>3</v>
      </c>
      <c r="E4085" s="50">
        <f t="shared" ca="1" si="580"/>
        <v>2</v>
      </c>
      <c r="F4085" s="2" t="str">
        <f t="shared" ca="1" si="587"/>
        <v/>
      </c>
      <c r="BD4085" s="49">
        <f t="shared" ca="1" si="582"/>
        <v>2595</v>
      </c>
      <c r="BE4085" s="3">
        <f t="shared" ca="1" si="581"/>
        <v>0.25945000000000001</v>
      </c>
      <c r="BF4085" s="3">
        <f t="shared" ca="1" si="583"/>
        <v>-0.6450419512753276</v>
      </c>
      <c r="BG4085" s="9">
        <f t="shared" ca="1" si="584"/>
        <v>2</v>
      </c>
      <c r="BH4085" s="6">
        <f ca="1">IF(ISNUMBER('Descriptive Stats'!BF4085),'Descriptive Stats'!BF4085,#N/A)</f>
        <v>-0.6450419512753276</v>
      </c>
      <c r="BI4085" s="6">
        <f ca="1">IF(ISNUMBER('Descriptive Stats'!E4085),'Descriptive Stats'!E4085,#N/A)</f>
        <v>2</v>
      </c>
    </row>
    <row r="4086" spans="1:61" ht="14.4" x14ac:dyDescent="0.3">
      <c r="A4086" s="2">
        <f>ROW()</f>
        <v>4086</v>
      </c>
      <c r="C4086" s="8">
        <f t="shared" ca="1" si="585"/>
        <v>3</v>
      </c>
      <c r="D4086" s="8">
        <f t="shared" ca="1" si="586"/>
        <v>2</v>
      </c>
      <c r="E4086" s="50">
        <f t="shared" ca="1" si="580"/>
        <v>2</v>
      </c>
      <c r="F4086" s="2" t="str">
        <f t="shared" ca="1" si="587"/>
        <v/>
      </c>
      <c r="BD4086" s="49">
        <f t="shared" ca="1" si="582"/>
        <v>2595</v>
      </c>
      <c r="BE4086" s="3">
        <f t="shared" ca="1" si="581"/>
        <v>0.25945000000000001</v>
      </c>
      <c r="BF4086" s="3">
        <f t="shared" ca="1" si="583"/>
        <v>-0.6450419512753276</v>
      </c>
      <c r="BG4086" s="9">
        <f t="shared" ca="1" si="584"/>
        <v>2</v>
      </c>
      <c r="BH4086" s="6">
        <f ca="1">IF(ISNUMBER('Descriptive Stats'!BF4086),'Descriptive Stats'!BF4086,#N/A)</f>
        <v>-0.6450419512753276</v>
      </c>
      <c r="BI4086" s="6">
        <f ca="1">IF(ISNUMBER('Descriptive Stats'!E4086),'Descriptive Stats'!E4086,#N/A)</f>
        <v>2</v>
      </c>
    </row>
    <row r="4087" spans="1:61" ht="14.4" x14ac:dyDescent="0.3">
      <c r="A4087" s="2">
        <f>ROW()</f>
        <v>4087</v>
      </c>
      <c r="C4087" s="8">
        <f t="shared" ca="1" si="585"/>
        <v>9</v>
      </c>
      <c r="D4087" s="8">
        <f t="shared" ca="1" si="586"/>
        <v>2</v>
      </c>
      <c r="E4087" s="50">
        <f t="shared" ca="1" si="580"/>
        <v>15</v>
      </c>
      <c r="F4087" s="2" t="str">
        <f t="shared" ca="1" si="587"/>
        <v/>
      </c>
      <c r="BD4087" s="49">
        <f t="shared" ca="1" si="582"/>
        <v>5051.5</v>
      </c>
      <c r="BE4087" s="3">
        <f t="shared" ca="1" si="581"/>
        <v>0.50509999999999999</v>
      </c>
      <c r="BF4087" s="3">
        <f t="shared" ca="1" si="583"/>
        <v>1.2784152420787677E-2</v>
      </c>
      <c r="BG4087" s="9">
        <f t="shared" ca="1" si="584"/>
        <v>15</v>
      </c>
      <c r="BH4087" s="6">
        <f ca="1">IF(ISNUMBER('Descriptive Stats'!BF4087),'Descriptive Stats'!BF4087,#N/A)</f>
        <v>1.2784152420787677E-2</v>
      </c>
      <c r="BI4087" s="6">
        <f ca="1">IF(ISNUMBER('Descriptive Stats'!E4087),'Descriptive Stats'!E4087,#N/A)</f>
        <v>15</v>
      </c>
    </row>
    <row r="4088" spans="1:61" ht="14.4" x14ac:dyDescent="0.3">
      <c r="A4088" s="2">
        <f>ROW()</f>
        <v>4088</v>
      </c>
      <c r="C4088" s="8">
        <f t="shared" ca="1" si="585"/>
        <v>24</v>
      </c>
      <c r="D4088" s="8">
        <f t="shared" ca="1" si="586"/>
        <v>15</v>
      </c>
      <c r="E4088" s="50">
        <f t="shared" ca="1" si="580"/>
        <v>6</v>
      </c>
      <c r="F4088" s="2" t="str">
        <f t="shared" ca="1" si="587"/>
        <v/>
      </c>
      <c r="BD4088" s="49">
        <f t="shared" ca="1" si="582"/>
        <v>3900</v>
      </c>
      <c r="BE4088" s="3">
        <f t="shared" ca="1" si="581"/>
        <v>0.38995000000000002</v>
      </c>
      <c r="BF4088" s="3">
        <f t="shared" ca="1" si="583"/>
        <v>-0.2794493539703507</v>
      </c>
      <c r="BG4088" s="9">
        <f t="shared" ca="1" si="584"/>
        <v>6</v>
      </c>
      <c r="BH4088" s="6">
        <f ca="1">IF(ISNUMBER('Descriptive Stats'!BF4088),'Descriptive Stats'!BF4088,#N/A)</f>
        <v>-0.2794493539703507</v>
      </c>
      <c r="BI4088" s="6">
        <f ca="1">IF(ISNUMBER('Descriptive Stats'!E4088),'Descriptive Stats'!E4088,#N/A)</f>
        <v>6</v>
      </c>
    </row>
    <row r="4089" spans="1:61" ht="14.4" x14ac:dyDescent="0.3">
      <c r="A4089" s="2">
        <f>ROW()</f>
        <v>4089</v>
      </c>
      <c r="C4089" s="8">
        <f t="shared" ca="1" si="585"/>
        <v>2</v>
      </c>
      <c r="D4089" s="8">
        <f t="shared" ca="1" si="586"/>
        <v>6</v>
      </c>
      <c r="E4089" s="50">
        <f t="shared" ca="1" si="580"/>
        <v>0</v>
      </c>
      <c r="F4089" s="2" t="str">
        <f t="shared" ca="1" si="587"/>
        <v/>
      </c>
      <c r="BD4089" s="49">
        <f t="shared" ca="1" si="582"/>
        <v>815.5</v>
      </c>
      <c r="BE4089" s="3">
        <f t="shared" ca="1" si="581"/>
        <v>8.1500000000000003E-2</v>
      </c>
      <c r="BF4089" s="3">
        <f t="shared" ca="1" si="583"/>
        <v>-1.3950525282585462</v>
      </c>
      <c r="BG4089" s="9">
        <f t="shared" ca="1" si="584"/>
        <v>0</v>
      </c>
      <c r="BH4089" s="6">
        <f ca="1">IF(ISNUMBER('Descriptive Stats'!BF4089),'Descriptive Stats'!BF4089,#N/A)</f>
        <v>-1.3950525282585462</v>
      </c>
      <c r="BI4089" s="6">
        <f ca="1">IF(ISNUMBER('Descriptive Stats'!E4089),'Descriptive Stats'!E4089,#N/A)</f>
        <v>0</v>
      </c>
    </row>
    <row r="4090" spans="1:61" ht="14.4" x14ac:dyDescent="0.3">
      <c r="A4090" s="2">
        <f>ROW()</f>
        <v>4090</v>
      </c>
      <c r="C4090" s="8">
        <f t="shared" ca="1" si="585"/>
        <v>4</v>
      </c>
      <c r="D4090" s="8">
        <f t="shared" ca="1" si="586"/>
        <v>0</v>
      </c>
      <c r="E4090" s="50">
        <f t="shared" ca="1" si="580"/>
        <v>6</v>
      </c>
      <c r="F4090" s="2" t="str">
        <f t="shared" ca="1" si="587"/>
        <v/>
      </c>
      <c r="BD4090" s="49">
        <f t="shared" ca="1" si="582"/>
        <v>3900</v>
      </c>
      <c r="BE4090" s="3">
        <f t="shared" ca="1" si="581"/>
        <v>0.38995000000000002</v>
      </c>
      <c r="BF4090" s="3">
        <f t="shared" ca="1" si="583"/>
        <v>-0.2794493539703507</v>
      </c>
      <c r="BG4090" s="9">
        <f t="shared" ca="1" si="584"/>
        <v>6</v>
      </c>
      <c r="BH4090" s="6">
        <f ca="1">IF(ISNUMBER('Descriptive Stats'!BF4090),'Descriptive Stats'!BF4090,#N/A)</f>
        <v>-0.2794493539703507</v>
      </c>
      <c r="BI4090" s="6">
        <f ca="1">IF(ISNUMBER('Descriptive Stats'!E4090),'Descriptive Stats'!E4090,#N/A)</f>
        <v>6</v>
      </c>
    </row>
    <row r="4091" spans="1:61" ht="14.4" x14ac:dyDescent="0.3">
      <c r="A4091" s="2">
        <f>ROW()</f>
        <v>4091</v>
      </c>
      <c r="C4091" s="8">
        <f t="shared" ca="1" si="585"/>
        <v>2</v>
      </c>
      <c r="D4091" s="8">
        <f t="shared" ca="1" si="586"/>
        <v>6</v>
      </c>
      <c r="E4091" s="50">
        <f t="shared" ca="1" si="580"/>
        <v>4</v>
      </c>
      <c r="F4091" s="2" t="str">
        <f t="shared" ca="1" si="587"/>
        <v/>
      </c>
      <c r="BD4091" s="49">
        <f t="shared" ca="1" si="582"/>
        <v>3442</v>
      </c>
      <c r="BE4091" s="3">
        <f t="shared" ca="1" si="581"/>
        <v>0.34415000000000001</v>
      </c>
      <c r="BF4091" s="3">
        <f t="shared" ca="1" si="583"/>
        <v>-0.40116316278173481</v>
      </c>
      <c r="BG4091" s="9">
        <f t="shared" ca="1" si="584"/>
        <v>4</v>
      </c>
      <c r="BH4091" s="6">
        <f ca="1">IF(ISNUMBER('Descriptive Stats'!BF4091),'Descriptive Stats'!BF4091,#N/A)</f>
        <v>-0.40116316278173481</v>
      </c>
      <c r="BI4091" s="6">
        <f ca="1">IF(ISNUMBER('Descriptive Stats'!E4091),'Descriptive Stats'!E4091,#N/A)</f>
        <v>4</v>
      </c>
    </row>
    <row r="4092" spans="1:61" ht="14.4" x14ac:dyDescent="0.3">
      <c r="A4092" s="2">
        <f>ROW()</f>
        <v>4092</v>
      </c>
      <c r="C4092" s="8">
        <f t="shared" ca="1" si="585"/>
        <v>13</v>
      </c>
      <c r="D4092" s="8">
        <f t="shared" ca="1" si="586"/>
        <v>4</v>
      </c>
      <c r="E4092" s="50">
        <f t="shared" ca="1" si="580"/>
        <v>0</v>
      </c>
      <c r="F4092" s="2" t="str">
        <f t="shared" ca="1" si="587"/>
        <v/>
      </c>
      <c r="BD4092" s="49">
        <f t="shared" ca="1" si="582"/>
        <v>815.5</v>
      </c>
      <c r="BE4092" s="3">
        <f t="shared" ca="1" si="581"/>
        <v>8.1500000000000003E-2</v>
      </c>
      <c r="BF4092" s="3">
        <f t="shared" ca="1" si="583"/>
        <v>-1.3950525282585462</v>
      </c>
      <c r="BG4092" s="9">
        <f t="shared" ca="1" si="584"/>
        <v>0</v>
      </c>
      <c r="BH4092" s="6">
        <f ca="1">IF(ISNUMBER('Descriptive Stats'!BF4092),'Descriptive Stats'!BF4092,#N/A)</f>
        <v>-1.3950525282585462</v>
      </c>
      <c r="BI4092" s="6">
        <f ca="1">IF(ISNUMBER('Descriptive Stats'!E4092),'Descriptive Stats'!E4092,#N/A)</f>
        <v>0</v>
      </c>
    </row>
    <row r="4093" spans="1:61" ht="14.4" x14ac:dyDescent="0.3">
      <c r="A4093" s="2">
        <f>ROW()</f>
        <v>4093</v>
      </c>
      <c r="C4093" s="8">
        <f t="shared" ca="1" si="585"/>
        <v>20</v>
      </c>
      <c r="D4093" s="8">
        <f t="shared" ca="1" si="586"/>
        <v>0</v>
      </c>
      <c r="E4093" s="50">
        <f t="shared" ca="1" si="580"/>
        <v>2</v>
      </c>
      <c r="F4093" s="2" t="str">
        <f t="shared" ca="1" si="587"/>
        <v/>
      </c>
      <c r="BD4093" s="49">
        <f t="shared" ca="1" si="582"/>
        <v>2595</v>
      </c>
      <c r="BE4093" s="3">
        <f t="shared" ca="1" si="581"/>
        <v>0.25945000000000001</v>
      </c>
      <c r="BF4093" s="3">
        <f t="shared" ca="1" si="583"/>
        <v>-0.6450419512753276</v>
      </c>
      <c r="BG4093" s="9">
        <f t="shared" ca="1" si="584"/>
        <v>2</v>
      </c>
      <c r="BH4093" s="6">
        <f ca="1">IF(ISNUMBER('Descriptive Stats'!BF4093),'Descriptive Stats'!BF4093,#N/A)</f>
        <v>-0.6450419512753276</v>
      </c>
      <c r="BI4093" s="6">
        <f ca="1">IF(ISNUMBER('Descriptive Stats'!E4093),'Descriptive Stats'!E4093,#N/A)</f>
        <v>2</v>
      </c>
    </row>
    <row r="4094" spans="1:61" ht="14.4" x14ac:dyDescent="0.3">
      <c r="A4094" s="2">
        <f>ROW()</f>
        <v>4094</v>
      </c>
      <c r="C4094" s="8">
        <f t="shared" ca="1" si="585"/>
        <v>21</v>
      </c>
      <c r="D4094" s="8">
        <f t="shared" ca="1" si="586"/>
        <v>2</v>
      </c>
      <c r="E4094" s="50">
        <f t="shared" ca="1" si="580"/>
        <v>2</v>
      </c>
      <c r="F4094" s="2" t="str">
        <f t="shared" ca="1" si="587"/>
        <v/>
      </c>
      <c r="BD4094" s="49">
        <f t="shared" ca="1" si="582"/>
        <v>2595</v>
      </c>
      <c r="BE4094" s="3">
        <f t="shared" ca="1" si="581"/>
        <v>0.25945000000000001</v>
      </c>
      <c r="BF4094" s="3">
        <f t="shared" ca="1" si="583"/>
        <v>-0.6450419512753276</v>
      </c>
      <c r="BG4094" s="9">
        <f t="shared" ca="1" si="584"/>
        <v>2</v>
      </c>
      <c r="BH4094" s="6">
        <f ca="1">IF(ISNUMBER('Descriptive Stats'!BF4094),'Descriptive Stats'!BF4094,#N/A)</f>
        <v>-0.6450419512753276</v>
      </c>
      <c r="BI4094" s="6">
        <f ca="1">IF(ISNUMBER('Descriptive Stats'!E4094),'Descriptive Stats'!E4094,#N/A)</f>
        <v>2</v>
      </c>
    </row>
    <row r="4095" spans="1:61" ht="14.4" x14ac:dyDescent="0.3">
      <c r="A4095" s="2">
        <f>ROW()</f>
        <v>4095</v>
      </c>
      <c r="C4095" s="8">
        <f t="shared" ca="1" si="585"/>
        <v>3</v>
      </c>
      <c r="D4095" s="8">
        <f t="shared" ca="1" si="586"/>
        <v>2</v>
      </c>
      <c r="E4095" s="50">
        <f t="shared" ca="1" si="580"/>
        <v>15</v>
      </c>
      <c r="F4095" s="2" t="str">
        <f t="shared" ca="1" si="587"/>
        <v/>
      </c>
      <c r="BD4095" s="49">
        <f t="shared" ca="1" si="582"/>
        <v>5051.5</v>
      </c>
      <c r="BE4095" s="3">
        <f t="shared" ca="1" si="581"/>
        <v>0.50509999999999999</v>
      </c>
      <c r="BF4095" s="3">
        <f t="shared" ca="1" si="583"/>
        <v>1.2784152420787677E-2</v>
      </c>
      <c r="BG4095" s="9">
        <f t="shared" ca="1" si="584"/>
        <v>15</v>
      </c>
      <c r="BH4095" s="6">
        <f ca="1">IF(ISNUMBER('Descriptive Stats'!BF4095),'Descriptive Stats'!BF4095,#N/A)</f>
        <v>1.2784152420787677E-2</v>
      </c>
      <c r="BI4095" s="6">
        <f ca="1">IF(ISNUMBER('Descriptive Stats'!E4095),'Descriptive Stats'!E4095,#N/A)</f>
        <v>15</v>
      </c>
    </row>
    <row r="4096" spans="1:61" ht="14.4" x14ac:dyDescent="0.3">
      <c r="A4096" s="2">
        <f>ROW()</f>
        <v>4096</v>
      </c>
      <c r="C4096" s="8">
        <f t="shared" ca="1" si="585"/>
        <v>24</v>
      </c>
      <c r="D4096" s="8">
        <f t="shared" ca="1" si="586"/>
        <v>15</v>
      </c>
      <c r="E4096" s="50">
        <f t="shared" ca="1" si="580"/>
        <v>19</v>
      </c>
      <c r="F4096" s="2" t="str">
        <f t="shared" ca="1" si="587"/>
        <v>X</v>
      </c>
      <c r="BD4096" s="49">
        <f t="shared" ca="1" si="582"/>
        <v>5294</v>
      </c>
      <c r="BE4096" s="3">
        <f t="shared" ca="1" si="581"/>
        <v>0.52934999999999999</v>
      </c>
      <c r="BF4096" s="3">
        <f t="shared" ca="1" si="583"/>
        <v>7.3636031452008061E-2</v>
      </c>
      <c r="BG4096" s="9">
        <f t="shared" ca="1" si="584"/>
        <v>19</v>
      </c>
      <c r="BH4096" s="6">
        <f ca="1">IF(ISNUMBER('Descriptive Stats'!BF4096),'Descriptive Stats'!BF4096,#N/A)</f>
        <v>7.3636031452008061E-2</v>
      </c>
      <c r="BI4096" s="6">
        <f ca="1">IF(ISNUMBER('Descriptive Stats'!E4096),'Descriptive Stats'!E4096,#N/A)</f>
        <v>19</v>
      </c>
    </row>
    <row r="4097" spans="1:61" ht="14.4" x14ac:dyDescent="0.3">
      <c r="A4097" s="2">
        <f>ROW()</f>
        <v>4097</v>
      </c>
      <c r="C4097" s="8">
        <f t="shared" ca="1" si="585"/>
        <v>7</v>
      </c>
      <c r="D4097" s="8">
        <f t="shared" ca="1" si="586"/>
        <v>19</v>
      </c>
      <c r="E4097" s="50">
        <f t="shared" ca="1" si="580"/>
        <v>4</v>
      </c>
      <c r="F4097" s="2" t="str">
        <f t="shared" ca="1" si="587"/>
        <v/>
      </c>
      <c r="BD4097" s="49">
        <f t="shared" ca="1" si="582"/>
        <v>3442</v>
      </c>
      <c r="BE4097" s="3">
        <f t="shared" ca="1" si="581"/>
        <v>0.34415000000000001</v>
      </c>
      <c r="BF4097" s="3">
        <f t="shared" ca="1" si="583"/>
        <v>-0.40116316278173481</v>
      </c>
      <c r="BG4097" s="9">
        <f t="shared" ca="1" si="584"/>
        <v>4</v>
      </c>
      <c r="BH4097" s="6">
        <f ca="1">IF(ISNUMBER('Descriptive Stats'!BF4097),'Descriptive Stats'!BF4097,#N/A)</f>
        <v>-0.40116316278173481</v>
      </c>
      <c r="BI4097" s="6">
        <f ca="1">IF(ISNUMBER('Descriptive Stats'!E4097),'Descriptive Stats'!E4097,#N/A)</f>
        <v>4</v>
      </c>
    </row>
    <row r="4098" spans="1:61" ht="14.4" x14ac:dyDescent="0.3">
      <c r="A4098" s="2">
        <f>ROW()</f>
        <v>4098</v>
      </c>
      <c r="C4098" s="8">
        <f t="shared" ca="1" si="585"/>
        <v>13</v>
      </c>
      <c r="D4098" s="8">
        <f t="shared" ca="1" si="586"/>
        <v>4</v>
      </c>
      <c r="E4098" s="50">
        <f t="shared" ca="1" si="580"/>
        <v>19</v>
      </c>
      <c r="F4098" s="2" t="str">
        <f t="shared" ca="1" si="587"/>
        <v>X</v>
      </c>
      <c r="BD4098" s="49">
        <f t="shared" ca="1" si="582"/>
        <v>5294</v>
      </c>
      <c r="BE4098" s="3">
        <f t="shared" ca="1" si="581"/>
        <v>0.52934999999999999</v>
      </c>
      <c r="BF4098" s="3">
        <f t="shared" ca="1" si="583"/>
        <v>7.3636031452008061E-2</v>
      </c>
      <c r="BG4098" s="9">
        <f t="shared" ca="1" si="584"/>
        <v>19</v>
      </c>
      <c r="BH4098" s="6">
        <f ca="1">IF(ISNUMBER('Descriptive Stats'!BF4098),'Descriptive Stats'!BF4098,#N/A)</f>
        <v>7.3636031452008061E-2</v>
      </c>
      <c r="BI4098" s="6">
        <f ca="1">IF(ISNUMBER('Descriptive Stats'!E4098),'Descriptive Stats'!E4098,#N/A)</f>
        <v>19</v>
      </c>
    </row>
    <row r="4099" spans="1:61" ht="14.4" x14ac:dyDescent="0.3">
      <c r="A4099" s="2">
        <f>ROW()</f>
        <v>4099</v>
      </c>
      <c r="C4099" s="8">
        <f t="shared" ca="1" si="585"/>
        <v>7</v>
      </c>
      <c r="D4099" s="8">
        <f t="shared" ca="1" si="586"/>
        <v>19</v>
      </c>
      <c r="E4099" s="50">
        <f t="shared" ref="E4099:E4162" ca="1" si="588">IF(0=MOD(ROW(),$J$1),AVERAGE(OFFSET($D$2,ROW()-$J$1,0,$J$1,1)),"")</f>
        <v>15</v>
      </c>
      <c r="F4099" s="2" t="str">
        <f t="shared" ca="1" si="587"/>
        <v/>
      </c>
      <c r="BD4099" s="49">
        <f t="shared" ca="1" si="582"/>
        <v>5051.5</v>
      </c>
      <c r="BE4099" s="3">
        <f t="shared" ca="1" si="581"/>
        <v>0.50509999999999999</v>
      </c>
      <c r="BF4099" s="3">
        <f t="shared" ca="1" si="583"/>
        <v>1.2784152420787677E-2</v>
      </c>
      <c r="BG4099" s="9">
        <f t="shared" ca="1" si="584"/>
        <v>15</v>
      </c>
      <c r="BH4099" s="6">
        <f ca="1">IF(ISNUMBER('Descriptive Stats'!BF4099),'Descriptive Stats'!BF4099,#N/A)</f>
        <v>1.2784152420787677E-2</v>
      </c>
      <c r="BI4099" s="6">
        <f ca="1">IF(ISNUMBER('Descriptive Stats'!E4099),'Descriptive Stats'!E4099,#N/A)</f>
        <v>15</v>
      </c>
    </row>
    <row r="4100" spans="1:61" ht="14.4" x14ac:dyDescent="0.3">
      <c r="A4100" s="2">
        <f>ROW()</f>
        <v>4100</v>
      </c>
      <c r="C4100" s="8">
        <f t="shared" ca="1" si="585"/>
        <v>24</v>
      </c>
      <c r="D4100" s="8">
        <f t="shared" ca="1" si="586"/>
        <v>15</v>
      </c>
      <c r="E4100" s="50">
        <f t="shared" ca="1" si="588"/>
        <v>0</v>
      </c>
      <c r="F4100" s="2" t="str">
        <f t="shared" ca="1" si="587"/>
        <v/>
      </c>
      <c r="BD4100" s="49">
        <f t="shared" ca="1" si="582"/>
        <v>815.5</v>
      </c>
      <c r="BE4100" s="3">
        <f t="shared" ca="1" si="581"/>
        <v>8.1500000000000003E-2</v>
      </c>
      <c r="BF4100" s="3">
        <f t="shared" ca="1" si="583"/>
        <v>-1.3950525282585462</v>
      </c>
      <c r="BG4100" s="9">
        <f t="shared" ca="1" si="584"/>
        <v>0</v>
      </c>
      <c r="BH4100" s="6">
        <f ca="1">IF(ISNUMBER('Descriptive Stats'!BF4100),'Descriptive Stats'!BF4100,#N/A)</f>
        <v>-1.3950525282585462</v>
      </c>
      <c r="BI4100" s="6">
        <f ca="1">IF(ISNUMBER('Descriptive Stats'!E4100),'Descriptive Stats'!E4100,#N/A)</f>
        <v>0</v>
      </c>
    </row>
    <row r="4101" spans="1:61" ht="14.4" x14ac:dyDescent="0.3">
      <c r="A4101" s="2">
        <f>ROW()</f>
        <v>4101</v>
      </c>
      <c r="C4101" s="8">
        <f t="shared" ca="1" si="585"/>
        <v>11</v>
      </c>
      <c r="D4101" s="8">
        <f t="shared" ca="1" si="586"/>
        <v>0</v>
      </c>
      <c r="E4101" s="50">
        <f t="shared" ca="1" si="588"/>
        <v>2</v>
      </c>
      <c r="F4101" s="2" t="str">
        <f t="shared" ca="1" si="587"/>
        <v/>
      </c>
      <c r="BD4101" s="49">
        <f t="shared" ca="1" si="582"/>
        <v>2595</v>
      </c>
      <c r="BE4101" s="3">
        <f t="shared" ca="1" si="581"/>
        <v>0.25945000000000001</v>
      </c>
      <c r="BF4101" s="3">
        <f t="shared" ca="1" si="583"/>
        <v>-0.6450419512753276</v>
      </c>
      <c r="BG4101" s="9">
        <f t="shared" ca="1" si="584"/>
        <v>2</v>
      </c>
      <c r="BH4101" s="6">
        <f ca="1">IF(ISNUMBER('Descriptive Stats'!BF4101),'Descriptive Stats'!BF4101,#N/A)</f>
        <v>-0.6450419512753276</v>
      </c>
      <c r="BI4101" s="6">
        <f ca="1">IF(ISNUMBER('Descriptive Stats'!E4101),'Descriptive Stats'!E4101,#N/A)</f>
        <v>2</v>
      </c>
    </row>
    <row r="4102" spans="1:61" ht="14.4" x14ac:dyDescent="0.3">
      <c r="A4102" s="2">
        <f>ROW()</f>
        <v>4102</v>
      </c>
      <c r="C4102" s="8">
        <f t="shared" ca="1" si="585"/>
        <v>9</v>
      </c>
      <c r="D4102" s="8">
        <f t="shared" ca="1" si="586"/>
        <v>2</v>
      </c>
      <c r="E4102" s="50">
        <f t="shared" ca="1" si="588"/>
        <v>0</v>
      </c>
      <c r="F4102" s="2" t="str">
        <f t="shared" ca="1" si="587"/>
        <v/>
      </c>
      <c r="BD4102" s="49">
        <f t="shared" ca="1" si="582"/>
        <v>815.5</v>
      </c>
      <c r="BE4102" s="3">
        <f t="shared" ca="1" si="581"/>
        <v>8.1500000000000003E-2</v>
      </c>
      <c r="BF4102" s="3">
        <f t="shared" ca="1" si="583"/>
        <v>-1.3950525282585462</v>
      </c>
      <c r="BG4102" s="9">
        <f t="shared" ca="1" si="584"/>
        <v>0</v>
      </c>
      <c r="BH4102" s="6">
        <f ca="1">IF(ISNUMBER('Descriptive Stats'!BF4102),'Descriptive Stats'!BF4102,#N/A)</f>
        <v>-1.3950525282585462</v>
      </c>
      <c r="BI4102" s="6">
        <f ca="1">IF(ISNUMBER('Descriptive Stats'!E4102),'Descriptive Stats'!E4102,#N/A)</f>
        <v>0</v>
      </c>
    </row>
    <row r="4103" spans="1:61" ht="14.4" x14ac:dyDescent="0.3">
      <c r="A4103" s="2">
        <f>ROW()</f>
        <v>4103</v>
      </c>
      <c r="C4103" s="8">
        <f t="shared" ca="1" si="585"/>
        <v>20</v>
      </c>
      <c r="D4103" s="8">
        <f t="shared" ca="1" si="586"/>
        <v>0</v>
      </c>
      <c r="E4103" s="50">
        <f t="shared" ca="1" si="588"/>
        <v>2</v>
      </c>
      <c r="F4103" s="2" t="str">
        <f t="shared" ca="1" si="587"/>
        <v/>
      </c>
      <c r="BD4103" s="49">
        <f t="shared" ca="1" si="582"/>
        <v>2595</v>
      </c>
      <c r="BE4103" s="3">
        <f t="shared" ref="BE4103:BE4166" ca="1" si="589">IF(ISNUMBER(BD4103),(BD4103-0.5)/$BK$4,"")</f>
        <v>0.25945000000000001</v>
      </c>
      <c r="BF4103" s="3">
        <f t="shared" ca="1" si="583"/>
        <v>-0.6450419512753276</v>
      </c>
      <c r="BG4103" s="9">
        <f t="shared" ca="1" si="584"/>
        <v>2</v>
      </c>
      <c r="BH4103" s="6">
        <f ca="1">IF(ISNUMBER('Descriptive Stats'!BF4103),'Descriptive Stats'!BF4103,#N/A)</f>
        <v>-0.6450419512753276</v>
      </c>
      <c r="BI4103" s="6">
        <f ca="1">IF(ISNUMBER('Descriptive Stats'!E4103),'Descriptive Stats'!E4103,#N/A)</f>
        <v>2</v>
      </c>
    </row>
    <row r="4104" spans="1:61" ht="14.4" x14ac:dyDescent="0.3">
      <c r="A4104" s="2">
        <f>ROW()</f>
        <v>4104</v>
      </c>
      <c r="C4104" s="8">
        <f t="shared" ca="1" si="585"/>
        <v>3</v>
      </c>
      <c r="D4104" s="8">
        <f t="shared" ca="1" si="586"/>
        <v>2</v>
      </c>
      <c r="E4104" s="50">
        <f t="shared" ca="1" si="588"/>
        <v>4</v>
      </c>
      <c r="F4104" s="2" t="str">
        <f t="shared" ca="1" si="587"/>
        <v/>
      </c>
      <c r="BD4104" s="49">
        <f t="shared" ref="BD4104:BD4167" ca="1" si="590">IF(ISNUMBER(BG4104),_xlfn.RANK.AVG(BG4104,$BG$2:$BG$5414,1),"")</f>
        <v>3442</v>
      </c>
      <c r="BE4104" s="3">
        <f t="shared" ca="1" si="589"/>
        <v>0.34415000000000001</v>
      </c>
      <c r="BF4104" s="3">
        <f t="shared" ca="1" si="583"/>
        <v>-0.40116316278173481</v>
      </c>
      <c r="BG4104" s="9">
        <f t="shared" ca="1" si="584"/>
        <v>4</v>
      </c>
      <c r="BH4104" s="6">
        <f ca="1">IF(ISNUMBER('Descriptive Stats'!BF4104),'Descriptive Stats'!BF4104,#N/A)</f>
        <v>-0.40116316278173481</v>
      </c>
      <c r="BI4104" s="6">
        <f ca="1">IF(ISNUMBER('Descriptive Stats'!E4104),'Descriptive Stats'!E4104,#N/A)</f>
        <v>4</v>
      </c>
    </row>
    <row r="4105" spans="1:61" ht="14.4" x14ac:dyDescent="0.3">
      <c r="A4105" s="2">
        <f>ROW()</f>
        <v>4105</v>
      </c>
      <c r="C4105" s="8">
        <f t="shared" ca="1" si="585"/>
        <v>13</v>
      </c>
      <c r="D4105" s="8">
        <f t="shared" ca="1" si="586"/>
        <v>4</v>
      </c>
      <c r="E4105" s="50">
        <f t="shared" ca="1" si="588"/>
        <v>19</v>
      </c>
      <c r="F4105" s="2" t="str">
        <f t="shared" ca="1" si="587"/>
        <v>X</v>
      </c>
      <c r="BD4105" s="49">
        <f t="shared" ca="1" si="590"/>
        <v>5294</v>
      </c>
      <c r="BE4105" s="3">
        <f t="shared" ca="1" si="589"/>
        <v>0.52934999999999999</v>
      </c>
      <c r="BF4105" s="3">
        <f t="shared" ref="BF4105:BF4168" ca="1" si="591">IF(ISNUMBER(BE4105),_xlfn.NORM.INV(BE4105,0,1),"")</f>
        <v>7.3636031452008061E-2</v>
      </c>
      <c r="BG4105" s="9">
        <f t="shared" ref="BG4105:BG4168" ca="1" si="592">IF(ISNUMBER(E4105),E4105,"")</f>
        <v>19</v>
      </c>
      <c r="BH4105" s="6">
        <f ca="1">IF(ISNUMBER('Descriptive Stats'!BF4105),'Descriptive Stats'!BF4105,#N/A)</f>
        <v>7.3636031452008061E-2</v>
      </c>
      <c r="BI4105" s="6">
        <f ca="1">IF(ISNUMBER('Descriptive Stats'!E4105),'Descriptive Stats'!E4105,#N/A)</f>
        <v>19</v>
      </c>
    </row>
    <row r="4106" spans="1:61" ht="14.4" x14ac:dyDescent="0.3">
      <c r="A4106" s="2">
        <f>ROW()</f>
        <v>4106</v>
      </c>
      <c r="C4106" s="8">
        <f t="shared" ca="1" si="585"/>
        <v>7</v>
      </c>
      <c r="D4106" s="8">
        <f t="shared" ca="1" si="586"/>
        <v>19</v>
      </c>
      <c r="E4106" s="50">
        <f t="shared" ca="1" si="588"/>
        <v>9</v>
      </c>
      <c r="F4106" s="2" t="str">
        <f t="shared" ca="1" si="587"/>
        <v/>
      </c>
      <c r="BD4106" s="49">
        <f t="shared" ca="1" si="590"/>
        <v>4819</v>
      </c>
      <c r="BE4106" s="3">
        <f t="shared" ca="1" si="589"/>
        <v>0.48185</v>
      </c>
      <c r="BF4106" s="3">
        <f t="shared" ca="1" si="591"/>
        <v>-4.5511009098988427E-2</v>
      </c>
      <c r="BG4106" s="9">
        <f t="shared" ca="1" si="592"/>
        <v>9</v>
      </c>
      <c r="BH4106" s="6">
        <f ca="1">IF(ISNUMBER('Descriptive Stats'!BF4106),'Descriptive Stats'!BF4106,#N/A)</f>
        <v>-4.5511009098988427E-2</v>
      </c>
      <c r="BI4106" s="6">
        <f ca="1">IF(ISNUMBER('Descriptive Stats'!E4106),'Descriptive Stats'!E4106,#N/A)</f>
        <v>9</v>
      </c>
    </row>
    <row r="4107" spans="1:61" ht="14.4" x14ac:dyDescent="0.3">
      <c r="A4107" s="2">
        <f>ROW()</f>
        <v>4107</v>
      </c>
      <c r="C4107" s="8">
        <f t="shared" ca="1" si="585"/>
        <v>23</v>
      </c>
      <c r="D4107" s="8">
        <f t="shared" ca="1" si="586"/>
        <v>9</v>
      </c>
      <c r="E4107" s="50">
        <f t="shared" ca="1" si="588"/>
        <v>1</v>
      </c>
      <c r="F4107" s="2" t="str">
        <f t="shared" ca="1" si="587"/>
        <v/>
      </c>
      <c r="BD4107" s="49">
        <f t="shared" ca="1" si="590"/>
        <v>1871</v>
      </c>
      <c r="BE4107" s="3">
        <f t="shared" ca="1" si="589"/>
        <v>0.18704999999999999</v>
      </c>
      <c r="BF4107" s="3">
        <f t="shared" ca="1" si="591"/>
        <v>-0.88881967520906158</v>
      </c>
      <c r="BG4107" s="9">
        <f t="shared" ca="1" si="592"/>
        <v>1</v>
      </c>
      <c r="BH4107" s="6">
        <f ca="1">IF(ISNUMBER('Descriptive Stats'!BF4107),'Descriptive Stats'!BF4107,#N/A)</f>
        <v>-0.88881967520906158</v>
      </c>
      <c r="BI4107" s="6">
        <f ca="1">IF(ISNUMBER('Descriptive Stats'!E4107),'Descriptive Stats'!E4107,#N/A)</f>
        <v>1</v>
      </c>
    </row>
    <row r="4108" spans="1:61" ht="14.4" x14ac:dyDescent="0.3">
      <c r="A4108" s="2">
        <f>ROW()</f>
        <v>4108</v>
      </c>
      <c r="C4108" s="8">
        <f t="shared" ca="1" si="585"/>
        <v>8</v>
      </c>
      <c r="D4108" s="8">
        <f t="shared" ca="1" si="586"/>
        <v>1</v>
      </c>
      <c r="E4108" s="50">
        <f t="shared" ca="1" si="588"/>
        <v>6</v>
      </c>
      <c r="F4108" s="2" t="str">
        <f t="shared" ca="1" si="587"/>
        <v/>
      </c>
      <c r="BD4108" s="49">
        <f t="shared" ca="1" si="590"/>
        <v>3900</v>
      </c>
      <c r="BE4108" s="3">
        <f t="shared" ca="1" si="589"/>
        <v>0.38995000000000002</v>
      </c>
      <c r="BF4108" s="3">
        <f t="shared" ca="1" si="591"/>
        <v>-0.2794493539703507</v>
      </c>
      <c r="BG4108" s="9">
        <f t="shared" ca="1" si="592"/>
        <v>6</v>
      </c>
      <c r="BH4108" s="6">
        <f ca="1">IF(ISNUMBER('Descriptive Stats'!BF4108),'Descriptive Stats'!BF4108,#N/A)</f>
        <v>-0.2794493539703507</v>
      </c>
      <c r="BI4108" s="6">
        <f ca="1">IF(ISNUMBER('Descriptive Stats'!E4108),'Descriptive Stats'!E4108,#N/A)</f>
        <v>6</v>
      </c>
    </row>
    <row r="4109" spans="1:61" ht="14.4" x14ac:dyDescent="0.3">
      <c r="A4109" s="2">
        <f>ROW()</f>
        <v>4109</v>
      </c>
      <c r="C4109" s="8">
        <f t="shared" ca="1" si="585"/>
        <v>5</v>
      </c>
      <c r="D4109" s="8">
        <f t="shared" ca="1" si="586"/>
        <v>6</v>
      </c>
      <c r="E4109" s="50">
        <f t="shared" ca="1" si="588"/>
        <v>1</v>
      </c>
      <c r="F4109" s="2" t="str">
        <f t="shared" ca="1" si="587"/>
        <v/>
      </c>
      <c r="BD4109" s="49">
        <f t="shared" ca="1" si="590"/>
        <v>1871</v>
      </c>
      <c r="BE4109" s="3">
        <f t="shared" ca="1" si="589"/>
        <v>0.18704999999999999</v>
      </c>
      <c r="BF4109" s="3">
        <f t="shared" ca="1" si="591"/>
        <v>-0.88881967520906158</v>
      </c>
      <c r="BG4109" s="9">
        <f t="shared" ca="1" si="592"/>
        <v>1</v>
      </c>
      <c r="BH4109" s="6">
        <f ca="1">IF(ISNUMBER('Descriptive Stats'!BF4109),'Descriptive Stats'!BF4109,#N/A)</f>
        <v>-0.88881967520906158</v>
      </c>
      <c r="BI4109" s="6">
        <f ca="1">IF(ISNUMBER('Descriptive Stats'!E4109),'Descriptive Stats'!E4109,#N/A)</f>
        <v>1</v>
      </c>
    </row>
    <row r="4110" spans="1:61" ht="14.4" x14ac:dyDescent="0.3">
      <c r="A4110" s="2">
        <f>ROW()</f>
        <v>4110</v>
      </c>
      <c r="C4110" s="8">
        <f t="shared" ca="1" si="585"/>
        <v>12</v>
      </c>
      <c r="D4110" s="8">
        <f t="shared" ca="1" si="586"/>
        <v>1</v>
      </c>
      <c r="E4110" s="50">
        <f t="shared" ca="1" si="588"/>
        <v>1</v>
      </c>
      <c r="F4110" s="2" t="str">
        <f t="shared" ca="1" si="587"/>
        <v/>
      </c>
      <c r="BD4110" s="49">
        <f t="shared" ca="1" si="590"/>
        <v>1871</v>
      </c>
      <c r="BE4110" s="3">
        <f t="shared" ca="1" si="589"/>
        <v>0.18704999999999999</v>
      </c>
      <c r="BF4110" s="3">
        <f t="shared" ca="1" si="591"/>
        <v>-0.88881967520906158</v>
      </c>
      <c r="BG4110" s="9">
        <f t="shared" ca="1" si="592"/>
        <v>1</v>
      </c>
      <c r="BH4110" s="6">
        <f ca="1">IF(ISNUMBER('Descriptive Stats'!BF4110),'Descriptive Stats'!BF4110,#N/A)</f>
        <v>-0.88881967520906158</v>
      </c>
      <c r="BI4110" s="6">
        <f ca="1">IF(ISNUMBER('Descriptive Stats'!E4110),'Descriptive Stats'!E4110,#N/A)</f>
        <v>1</v>
      </c>
    </row>
    <row r="4111" spans="1:61" ht="14.4" x14ac:dyDescent="0.3">
      <c r="A4111" s="2">
        <f>ROW()</f>
        <v>4111</v>
      </c>
      <c r="C4111" s="8">
        <f t="shared" ca="1" si="585"/>
        <v>8</v>
      </c>
      <c r="D4111" s="8">
        <f t="shared" ca="1" si="586"/>
        <v>1</v>
      </c>
      <c r="E4111" s="50">
        <f t="shared" ca="1" si="588"/>
        <v>4</v>
      </c>
      <c r="F4111" s="2" t="str">
        <f t="shared" ca="1" si="587"/>
        <v/>
      </c>
      <c r="BD4111" s="49">
        <f t="shared" ca="1" si="590"/>
        <v>3442</v>
      </c>
      <c r="BE4111" s="3">
        <f t="shared" ca="1" si="589"/>
        <v>0.34415000000000001</v>
      </c>
      <c r="BF4111" s="3">
        <f t="shared" ca="1" si="591"/>
        <v>-0.40116316278173481</v>
      </c>
      <c r="BG4111" s="9">
        <f t="shared" ca="1" si="592"/>
        <v>4</v>
      </c>
      <c r="BH4111" s="6">
        <f ca="1">IF(ISNUMBER('Descriptive Stats'!BF4111),'Descriptive Stats'!BF4111,#N/A)</f>
        <v>-0.40116316278173481</v>
      </c>
      <c r="BI4111" s="6">
        <f ca="1">IF(ISNUMBER('Descriptive Stats'!E4111),'Descriptive Stats'!E4111,#N/A)</f>
        <v>4</v>
      </c>
    </row>
    <row r="4112" spans="1:61" ht="14.4" x14ac:dyDescent="0.3">
      <c r="A4112" s="2">
        <f>ROW()</f>
        <v>4112</v>
      </c>
      <c r="C4112" s="8">
        <f t="shared" ca="1" si="585"/>
        <v>13</v>
      </c>
      <c r="D4112" s="8">
        <f t="shared" ca="1" si="586"/>
        <v>4</v>
      </c>
      <c r="E4112" s="50">
        <f t="shared" ca="1" si="588"/>
        <v>7</v>
      </c>
      <c r="F4112" s="2" t="str">
        <f t="shared" ca="1" si="587"/>
        <v/>
      </c>
      <c r="BD4112" s="49">
        <f t="shared" ca="1" si="590"/>
        <v>4473.5</v>
      </c>
      <c r="BE4112" s="3">
        <f t="shared" ca="1" si="589"/>
        <v>0.44729999999999998</v>
      </c>
      <c r="BF4112" s="3">
        <f t="shared" ca="1" si="591"/>
        <v>-0.13248586824472414</v>
      </c>
      <c r="BG4112" s="9">
        <f t="shared" ca="1" si="592"/>
        <v>7</v>
      </c>
      <c r="BH4112" s="6">
        <f ca="1">IF(ISNUMBER('Descriptive Stats'!BF4112),'Descriptive Stats'!BF4112,#N/A)</f>
        <v>-0.13248586824472414</v>
      </c>
      <c r="BI4112" s="6">
        <f ca="1">IF(ISNUMBER('Descriptive Stats'!E4112),'Descriptive Stats'!E4112,#N/A)</f>
        <v>7</v>
      </c>
    </row>
    <row r="4113" spans="1:61" ht="14.4" x14ac:dyDescent="0.3">
      <c r="A4113" s="2">
        <f>ROW()</f>
        <v>4113</v>
      </c>
      <c r="C4113" s="8">
        <f t="shared" ref="C4113:C4176" ca="1" si="593">RANDBETWEEN(2,COUNT(B:B))</f>
        <v>6</v>
      </c>
      <c r="D4113" s="8">
        <f t="shared" ref="D4113:D4176" ca="1" si="594">VLOOKUP(C4113,A:B,2,TRUE)</f>
        <v>7</v>
      </c>
      <c r="E4113" s="50">
        <f t="shared" ca="1" si="588"/>
        <v>0</v>
      </c>
      <c r="F4113" s="2" t="str">
        <f t="shared" ref="F4113:F4176" ca="1" si="595">IF(ISNUMBER(E4113),IF(OR(E4113&lt;$K$16,E4113&gt;$K$14),"X",""),"")</f>
        <v/>
      </c>
      <c r="BD4113" s="49">
        <f t="shared" ca="1" si="590"/>
        <v>815.5</v>
      </c>
      <c r="BE4113" s="3">
        <f t="shared" ca="1" si="589"/>
        <v>8.1500000000000003E-2</v>
      </c>
      <c r="BF4113" s="3">
        <f t="shared" ca="1" si="591"/>
        <v>-1.3950525282585462</v>
      </c>
      <c r="BG4113" s="9">
        <f t="shared" ca="1" si="592"/>
        <v>0</v>
      </c>
      <c r="BH4113" s="6">
        <f ca="1">IF(ISNUMBER('Descriptive Stats'!BF4113),'Descriptive Stats'!BF4113,#N/A)</f>
        <v>-1.3950525282585462</v>
      </c>
      <c r="BI4113" s="6">
        <f ca="1">IF(ISNUMBER('Descriptive Stats'!E4113),'Descriptive Stats'!E4113,#N/A)</f>
        <v>0</v>
      </c>
    </row>
    <row r="4114" spans="1:61" ht="14.4" x14ac:dyDescent="0.3">
      <c r="A4114" s="2">
        <f>ROW()</f>
        <v>4114</v>
      </c>
      <c r="C4114" s="8">
        <f t="shared" ca="1" si="593"/>
        <v>20</v>
      </c>
      <c r="D4114" s="8">
        <f t="shared" ca="1" si="594"/>
        <v>0</v>
      </c>
      <c r="E4114" s="50">
        <f t="shared" ca="1" si="588"/>
        <v>1</v>
      </c>
      <c r="F4114" s="2" t="str">
        <f t="shared" ca="1" si="595"/>
        <v/>
      </c>
      <c r="BD4114" s="49">
        <f t="shared" ca="1" si="590"/>
        <v>1871</v>
      </c>
      <c r="BE4114" s="3">
        <f t="shared" ca="1" si="589"/>
        <v>0.18704999999999999</v>
      </c>
      <c r="BF4114" s="3">
        <f t="shared" ca="1" si="591"/>
        <v>-0.88881967520906158</v>
      </c>
      <c r="BG4114" s="9">
        <f t="shared" ca="1" si="592"/>
        <v>1</v>
      </c>
      <c r="BH4114" s="6">
        <f ca="1">IF(ISNUMBER('Descriptive Stats'!BF4114),'Descriptive Stats'!BF4114,#N/A)</f>
        <v>-0.88881967520906158</v>
      </c>
      <c r="BI4114" s="6">
        <f ca="1">IF(ISNUMBER('Descriptive Stats'!E4114),'Descriptive Stats'!E4114,#N/A)</f>
        <v>1</v>
      </c>
    </row>
    <row r="4115" spans="1:61" ht="14.4" x14ac:dyDescent="0.3">
      <c r="A4115" s="2">
        <f>ROW()</f>
        <v>4115</v>
      </c>
      <c r="C4115" s="8">
        <f t="shared" ca="1" si="593"/>
        <v>12</v>
      </c>
      <c r="D4115" s="8">
        <f t="shared" ca="1" si="594"/>
        <v>1</v>
      </c>
      <c r="E4115" s="50">
        <f t="shared" ca="1" si="588"/>
        <v>0</v>
      </c>
      <c r="F4115" s="2" t="str">
        <f t="shared" ca="1" si="595"/>
        <v/>
      </c>
      <c r="BD4115" s="49">
        <f t="shared" ca="1" si="590"/>
        <v>815.5</v>
      </c>
      <c r="BE4115" s="3">
        <f t="shared" ca="1" si="589"/>
        <v>8.1500000000000003E-2</v>
      </c>
      <c r="BF4115" s="3">
        <f t="shared" ca="1" si="591"/>
        <v>-1.3950525282585462</v>
      </c>
      <c r="BG4115" s="9">
        <f t="shared" ca="1" si="592"/>
        <v>0</v>
      </c>
      <c r="BH4115" s="6">
        <f ca="1">IF(ISNUMBER('Descriptive Stats'!BF4115),'Descriptive Stats'!BF4115,#N/A)</f>
        <v>-1.3950525282585462</v>
      </c>
      <c r="BI4115" s="6">
        <f ca="1">IF(ISNUMBER('Descriptive Stats'!E4115),'Descriptive Stats'!E4115,#N/A)</f>
        <v>0</v>
      </c>
    </row>
    <row r="4116" spans="1:61" ht="14.4" x14ac:dyDescent="0.3">
      <c r="A4116" s="2">
        <f>ROW()</f>
        <v>4116</v>
      </c>
      <c r="C4116" s="8">
        <f t="shared" ca="1" si="593"/>
        <v>15</v>
      </c>
      <c r="D4116" s="8">
        <f t="shared" ca="1" si="594"/>
        <v>0</v>
      </c>
      <c r="E4116" s="50">
        <f t="shared" ca="1" si="588"/>
        <v>9</v>
      </c>
      <c r="F4116" s="2" t="str">
        <f t="shared" ca="1" si="595"/>
        <v/>
      </c>
      <c r="BD4116" s="49">
        <f t="shared" ca="1" si="590"/>
        <v>4819</v>
      </c>
      <c r="BE4116" s="3">
        <f t="shared" ca="1" si="589"/>
        <v>0.48185</v>
      </c>
      <c r="BF4116" s="3">
        <f t="shared" ca="1" si="591"/>
        <v>-4.5511009098988427E-2</v>
      </c>
      <c r="BG4116" s="9">
        <f t="shared" ca="1" si="592"/>
        <v>9</v>
      </c>
      <c r="BH4116" s="6">
        <f ca="1">IF(ISNUMBER('Descriptive Stats'!BF4116),'Descriptive Stats'!BF4116,#N/A)</f>
        <v>-4.5511009098988427E-2</v>
      </c>
      <c r="BI4116" s="6">
        <f ca="1">IF(ISNUMBER('Descriptive Stats'!E4116),'Descriptive Stats'!E4116,#N/A)</f>
        <v>9</v>
      </c>
    </row>
    <row r="4117" spans="1:61" ht="14.4" x14ac:dyDescent="0.3">
      <c r="A4117" s="2">
        <f>ROW()</f>
        <v>4117</v>
      </c>
      <c r="C4117" s="8">
        <f t="shared" ca="1" si="593"/>
        <v>23</v>
      </c>
      <c r="D4117" s="8">
        <f t="shared" ca="1" si="594"/>
        <v>9</v>
      </c>
      <c r="E4117" s="50">
        <f t="shared" ca="1" si="588"/>
        <v>9</v>
      </c>
      <c r="F4117" s="2" t="str">
        <f t="shared" ca="1" si="595"/>
        <v/>
      </c>
      <c r="BD4117" s="49">
        <f t="shared" ca="1" si="590"/>
        <v>4819</v>
      </c>
      <c r="BE4117" s="3">
        <f t="shared" ca="1" si="589"/>
        <v>0.48185</v>
      </c>
      <c r="BF4117" s="3">
        <f t="shared" ca="1" si="591"/>
        <v>-4.5511009098988427E-2</v>
      </c>
      <c r="BG4117" s="9">
        <f t="shared" ca="1" si="592"/>
        <v>9</v>
      </c>
      <c r="BH4117" s="6">
        <f ca="1">IF(ISNUMBER('Descriptive Stats'!BF4117),'Descriptive Stats'!BF4117,#N/A)</f>
        <v>-4.5511009098988427E-2</v>
      </c>
      <c r="BI4117" s="6">
        <f ca="1">IF(ISNUMBER('Descriptive Stats'!E4117),'Descriptive Stats'!E4117,#N/A)</f>
        <v>9</v>
      </c>
    </row>
    <row r="4118" spans="1:61" ht="14.4" x14ac:dyDescent="0.3">
      <c r="A4118" s="2">
        <f>ROW()</f>
        <v>4118</v>
      </c>
      <c r="C4118" s="8">
        <f t="shared" ca="1" si="593"/>
        <v>23</v>
      </c>
      <c r="D4118" s="8">
        <f t="shared" ca="1" si="594"/>
        <v>9</v>
      </c>
      <c r="E4118" s="50">
        <f t="shared" ca="1" si="588"/>
        <v>0</v>
      </c>
      <c r="F4118" s="2" t="str">
        <f t="shared" ca="1" si="595"/>
        <v/>
      </c>
      <c r="BD4118" s="49">
        <f t="shared" ca="1" si="590"/>
        <v>815.5</v>
      </c>
      <c r="BE4118" s="3">
        <f t="shared" ca="1" si="589"/>
        <v>8.1500000000000003E-2</v>
      </c>
      <c r="BF4118" s="3">
        <f t="shared" ca="1" si="591"/>
        <v>-1.3950525282585462</v>
      </c>
      <c r="BG4118" s="9">
        <f t="shared" ca="1" si="592"/>
        <v>0</v>
      </c>
      <c r="BH4118" s="6">
        <f ca="1">IF(ISNUMBER('Descriptive Stats'!BF4118),'Descriptive Stats'!BF4118,#N/A)</f>
        <v>-1.3950525282585462</v>
      </c>
      <c r="BI4118" s="6">
        <f ca="1">IF(ISNUMBER('Descriptive Stats'!E4118),'Descriptive Stats'!E4118,#N/A)</f>
        <v>0</v>
      </c>
    </row>
    <row r="4119" spans="1:61" ht="14.4" x14ac:dyDescent="0.3">
      <c r="A4119" s="2">
        <f>ROW()</f>
        <v>4119</v>
      </c>
      <c r="C4119" s="8">
        <f t="shared" ca="1" si="593"/>
        <v>18</v>
      </c>
      <c r="D4119" s="8">
        <f t="shared" ca="1" si="594"/>
        <v>0</v>
      </c>
      <c r="E4119" s="50">
        <f t="shared" ca="1" si="588"/>
        <v>3</v>
      </c>
      <c r="F4119" s="2" t="str">
        <f t="shared" ca="1" si="595"/>
        <v/>
      </c>
      <c r="BD4119" s="49">
        <f t="shared" ca="1" si="590"/>
        <v>3200</v>
      </c>
      <c r="BE4119" s="3">
        <f t="shared" ca="1" si="589"/>
        <v>0.31995000000000001</v>
      </c>
      <c r="BF4119" s="3">
        <f t="shared" ca="1" si="591"/>
        <v>-0.46783862043457014</v>
      </c>
      <c r="BG4119" s="9">
        <f t="shared" ca="1" si="592"/>
        <v>3</v>
      </c>
      <c r="BH4119" s="6">
        <f ca="1">IF(ISNUMBER('Descriptive Stats'!BF4119),'Descriptive Stats'!BF4119,#N/A)</f>
        <v>-0.46783862043457014</v>
      </c>
      <c r="BI4119" s="6">
        <f ca="1">IF(ISNUMBER('Descriptive Stats'!E4119),'Descriptive Stats'!E4119,#N/A)</f>
        <v>3</v>
      </c>
    </row>
    <row r="4120" spans="1:61" ht="14.4" x14ac:dyDescent="0.3">
      <c r="A4120" s="2">
        <f>ROW()</f>
        <v>4120</v>
      </c>
      <c r="C4120" s="8">
        <f t="shared" ca="1" si="593"/>
        <v>10</v>
      </c>
      <c r="D4120" s="8">
        <f t="shared" ca="1" si="594"/>
        <v>3</v>
      </c>
      <c r="E4120" s="50">
        <f t="shared" ca="1" si="588"/>
        <v>9</v>
      </c>
      <c r="F4120" s="2" t="str">
        <f t="shared" ca="1" si="595"/>
        <v/>
      </c>
      <c r="BD4120" s="49">
        <f t="shared" ca="1" si="590"/>
        <v>4819</v>
      </c>
      <c r="BE4120" s="3">
        <f t="shared" ca="1" si="589"/>
        <v>0.48185</v>
      </c>
      <c r="BF4120" s="3">
        <f t="shared" ca="1" si="591"/>
        <v>-4.5511009098988427E-2</v>
      </c>
      <c r="BG4120" s="9">
        <f t="shared" ca="1" si="592"/>
        <v>9</v>
      </c>
      <c r="BH4120" s="6">
        <f ca="1">IF(ISNUMBER('Descriptive Stats'!BF4120),'Descriptive Stats'!BF4120,#N/A)</f>
        <v>-4.5511009098988427E-2</v>
      </c>
      <c r="BI4120" s="6">
        <f ca="1">IF(ISNUMBER('Descriptive Stats'!E4120),'Descriptive Stats'!E4120,#N/A)</f>
        <v>9</v>
      </c>
    </row>
    <row r="4121" spans="1:61" ht="14.4" x14ac:dyDescent="0.3">
      <c r="A4121" s="2">
        <f>ROW()</f>
        <v>4121</v>
      </c>
      <c r="C4121" s="8">
        <f t="shared" ca="1" si="593"/>
        <v>23</v>
      </c>
      <c r="D4121" s="8">
        <f t="shared" ca="1" si="594"/>
        <v>9</v>
      </c>
      <c r="E4121" s="50">
        <f t="shared" ca="1" si="588"/>
        <v>4</v>
      </c>
      <c r="F4121" s="2" t="str">
        <f t="shared" ca="1" si="595"/>
        <v/>
      </c>
      <c r="BD4121" s="49">
        <f t="shared" ca="1" si="590"/>
        <v>3442</v>
      </c>
      <c r="BE4121" s="3">
        <f t="shared" ca="1" si="589"/>
        <v>0.34415000000000001</v>
      </c>
      <c r="BF4121" s="3">
        <f t="shared" ca="1" si="591"/>
        <v>-0.40116316278173481</v>
      </c>
      <c r="BG4121" s="9">
        <f t="shared" ca="1" si="592"/>
        <v>4</v>
      </c>
      <c r="BH4121" s="6">
        <f ca="1">IF(ISNUMBER('Descriptive Stats'!BF4121),'Descriptive Stats'!BF4121,#N/A)</f>
        <v>-0.40116316278173481</v>
      </c>
      <c r="BI4121" s="6">
        <f ca="1">IF(ISNUMBER('Descriptive Stats'!E4121),'Descriptive Stats'!E4121,#N/A)</f>
        <v>4</v>
      </c>
    </row>
    <row r="4122" spans="1:61" ht="14.4" x14ac:dyDescent="0.3">
      <c r="A4122" s="2">
        <f>ROW()</f>
        <v>4122</v>
      </c>
      <c r="C4122" s="8">
        <f t="shared" ca="1" si="593"/>
        <v>13</v>
      </c>
      <c r="D4122" s="8">
        <f t="shared" ca="1" si="594"/>
        <v>4</v>
      </c>
      <c r="E4122" s="50">
        <f t="shared" ca="1" si="588"/>
        <v>0</v>
      </c>
      <c r="F4122" s="2" t="str">
        <f t="shared" ca="1" si="595"/>
        <v/>
      </c>
      <c r="BD4122" s="49">
        <f t="shared" ca="1" si="590"/>
        <v>815.5</v>
      </c>
      <c r="BE4122" s="3">
        <f t="shared" ca="1" si="589"/>
        <v>8.1500000000000003E-2</v>
      </c>
      <c r="BF4122" s="3">
        <f t="shared" ca="1" si="591"/>
        <v>-1.3950525282585462</v>
      </c>
      <c r="BG4122" s="9">
        <f t="shared" ca="1" si="592"/>
        <v>0</v>
      </c>
      <c r="BH4122" s="6">
        <f ca="1">IF(ISNUMBER('Descriptive Stats'!BF4122),'Descriptive Stats'!BF4122,#N/A)</f>
        <v>-1.3950525282585462</v>
      </c>
      <c r="BI4122" s="6">
        <f ca="1">IF(ISNUMBER('Descriptive Stats'!E4122),'Descriptive Stats'!E4122,#N/A)</f>
        <v>0</v>
      </c>
    </row>
    <row r="4123" spans="1:61" ht="14.4" x14ac:dyDescent="0.3">
      <c r="A4123" s="2">
        <f>ROW()</f>
        <v>4123</v>
      </c>
      <c r="C4123" s="8">
        <f t="shared" ca="1" si="593"/>
        <v>15</v>
      </c>
      <c r="D4123" s="8">
        <f t="shared" ca="1" si="594"/>
        <v>0</v>
      </c>
      <c r="E4123" s="50">
        <f t="shared" ca="1" si="588"/>
        <v>2</v>
      </c>
      <c r="F4123" s="2" t="str">
        <f t="shared" ca="1" si="595"/>
        <v/>
      </c>
      <c r="BD4123" s="49">
        <f t="shared" ca="1" si="590"/>
        <v>2595</v>
      </c>
      <c r="BE4123" s="3">
        <f t="shared" ca="1" si="589"/>
        <v>0.25945000000000001</v>
      </c>
      <c r="BF4123" s="3">
        <f t="shared" ca="1" si="591"/>
        <v>-0.6450419512753276</v>
      </c>
      <c r="BG4123" s="9">
        <f t="shared" ca="1" si="592"/>
        <v>2</v>
      </c>
      <c r="BH4123" s="6">
        <f ca="1">IF(ISNUMBER('Descriptive Stats'!BF4123),'Descriptive Stats'!BF4123,#N/A)</f>
        <v>-0.6450419512753276</v>
      </c>
      <c r="BI4123" s="6">
        <f ca="1">IF(ISNUMBER('Descriptive Stats'!E4123),'Descriptive Stats'!E4123,#N/A)</f>
        <v>2</v>
      </c>
    </row>
    <row r="4124" spans="1:61" ht="14.4" x14ac:dyDescent="0.3">
      <c r="A4124" s="2">
        <f>ROW()</f>
        <v>4124</v>
      </c>
      <c r="C4124" s="8">
        <f t="shared" ca="1" si="593"/>
        <v>9</v>
      </c>
      <c r="D4124" s="8">
        <f t="shared" ca="1" si="594"/>
        <v>2</v>
      </c>
      <c r="E4124" s="50">
        <f t="shared" ca="1" si="588"/>
        <v>7</v>
      </c>
      <c r="F4124" s="2" t="str">
        <f t="shared" ca="1" si="595"/>
        <v/>
      </c>
      <c r="BD4124" s="49">
        <f t="shared" ca="1" si="590"/>
        <v>4473.5</v>
      </c>
      <c r="BE4124" s="3">
        <f t="shared" ca="1" si="589"/>
        <v>0.44729999999999998</v>
      </c>
      <c r="BF4124" s="3">
        <f t="shared" ca="1" si="591"/>
        <v>-0.13248586824472414</v>
      </c>
      <c r="BG4124" s="9">
        <f t="shared" ca="1" si="592"/>
        <v>7</v>
      </c>
      <c r="BH4124" s="6">
        <f ca="1">IF(ISNUMBER('Descriptive Stats'!BF4124),'Descriptive Stats'!BF4124,#N/A)</f>
        <v>-0.13248586824472414</v>
      </c>
      <c r="BI4124" s="6">
        <f ca="1">IF(ISNUMBER('Descriptive Stats'!E4124),'Descriptive Stats'!E4124,#N/A)</f>
        <v>7</v>
      </c>
    </row>
    <row r="4125" spans="1:61" ht="14.4" x14ac:dyDescent="0.3">
      <c r="A4125" s="2">
        <f>ROW()</f>
        <v>4125</v>
      </c>
      <c r="C4125" s="8">
        <f t="shared" ca="1" si="593"/>
        <v>19</v>
      </c>
      <c r="D4125" s="8">
        <f t="shared" ca="1" si="594"/>
        <v>7</v>
      </c>
      <c r="E4125" s="50">
        <f t="shared" ca="1" si="588"/>
        <v>0</v>
      </c>
      <c r="F4125" s="2" t="str">
        <f t="shared" ca="1" si="595"/>
        <v/>
      </c>
      <c r="BD4125" s="49">
        <f t="shared" ca="1" si="590"/>
        <v>815.5</v>
      </c>
      <c r="BE4125" s="3">
        <f t="shared" ca="1" si="589"/>
        <v>8.1500000000000003E-2</v>
      </c>
      <c r="BF4125" s="3">
        <f t="shared" ca="1" si="591"/>
        <v>-1.3950525282585462</v>
      </c>
      <c r="BG4125" s="9">
        <f t="shared" ca="1" si="592"/>
        <v>0</v>
      </c>
      <c r="BH4125" s="6">
        <f ca="1">IF(ISNUMBER('Descriptive Stats'!BF4125),'Descriptive Stats'!BF4125,#N/A)</f>
        <v>-1.3950525282585462</v>
      </c>
      <c r="BI4125" s="6">
        <f ca="1">IF(ISNUMBER('Descriptive Stats'!E4125),'Descriptive Stats'!E4125,#N/A)</f>
        <v>0</v>
      </c>
    </row>
    <row r="4126" spans="1:61" ht="14.4" x14ac:dyDescent="0.3">
      <c r="A4126" s="2">
        <f>ROW()</f>
        <v>4126</v>
      </c>
      <c r="C4126" s="8">
        <f t="shared" ca="1" si="593"/>
        <v>22</v>
      </c>
      <c r="D4126" s="8">
        <f t="shared" ca="1" si="594"/>
        <v>0</v>
      </c>
      <c r="E4126" s="50">
        <f t="shared" ca="1" si="588"/>
        <v>0</v>
      </c>
      <c r="F4126" s="2" t="str">
        <f t="shared" ca="1" si="595"/>
        <v/>
      </c>
      <c r="BD4126" s="49">
        <f t="shared" ca="1" si="590"/>
        <v>815.5</v>
      </c>
      <c r="BE4126" s="3">
        <f t="shared" ca="1" si="589"/>
        <v>8.1500000000000003E-2</v>
      </c>
      <c r="BF4126" s="3">
        <f t="shared" ca="1" si="591"/>
        <v>-1.3950525282585462</v>
      </c>
      <c r="BG4126" s="9">
        <f t="shared" ca="1" si="592"/>
        <v>0</v>
      </c>
      <c r="BH4126" s="6">
        <f ca="1">IF(ISNUMBER('Descriptive Stats'!BF4126),'Descriptive Stats'!BF4126,#N/A)</f>
        <v>-1.3950525282585462</v>
      </c>
      <c r="BI4126" s="6">
        <f ca="1">IF(ISNUMBER('Descriptive Stats'!E4126),'Descriptive Stats'!E4126,#N/A)</f>
        <v>0</v>
      </c>
    </row>
    <row r="4127" spans="1:61" ht="14.4" x14ac:dyDescent="0.3">
      <c r="A4127" s="2">
        <f>ROW()</f>
        <v>4127</v>
      </c>
      <c r="C4127" s="8">
        <f t="shared" ca="1" si="593"/>
        <v>11</v>
      </c>
      <c r="D4127" s="8">
        <f t="shared" ca="1" si="594"/>
        <v>0</v>
      </c>
      <c r="E4127" s="50">
        <f t="shared" ca="1" si="588"/>
        <v>19</v>
      </c>
      <c r="F4127" s="2" t="str">
        <f t="shared" ca="1" si="595"/>
        <v>X</v>
      </c>
      <c r="BD4127" s="49">
        <f t="shared" ca="1" si="590"/>
        <v>5294</v>
      </c>
      <c r="BE4127" s="3">
        <f t="shared" ca="1" si="589"/>
        <v>0.52934999999999999</v>
      </c>
      <c r="BF4127" s="3">
        <f t="shared" ca="1" si="591"/>
        <v>7.3636031452008061E-2</v>
      </c>
      <c r="BG4127" s="9">
        <f t="shared" ca="1" si="592"/>
        <v>19</v>
      </c>
      <c r="BH4127" s="6">
        <f ca="1">IF(ISNUMBER('Descriptive Stats'!BF4127),'Descriptive Stats'!BF4127,#N/A)</f>
        <v>7.3636031452008061E-2</v>
      </c>
      <c r="BI4127" s="6">
        <f ca="1">IF(ISNUMBER('Descriptive Stats'!E4127),'Descriptive Stats'!E4127,#N/A)</f>
        <v>19</v>
      </c>
    </row>
    <row r="4128" spans="1:61" ht="14.4" x14ac:dyDescent="0.3">
      <c r="A4128" s="2">
        <f>ROW()</f>
        <v>4128</v>
      </c>
      <c r="C4128" s="8">
        <f t="shared" ca="1" si="593"/>
        <v>7</v>
      </c>
      <c r="D4128" s="8">
        <f t="shared" ca="1" si="594"/>
        <v>19</v>
      </c>
      <c r="E4128" s="50">
        <f t="shared" ca="1" si="588"/>
        <v>1</v>
      </c>
      <c r="F4128" s="2" t="str">
        <f t="shared" ca="1" si="595"/>
        <v/>
      </c>
      <c r="BD4128" s="49">
        <f t="shared" ca="1" si="590"/>
        <v>1871</v>
      </c>
      <c r="BE4128" s="3">
        <f t="shared" ca="1" si="589"/>
        <v>0.18704999999999999</v>
      </c>
      <c r="BF4128" s="3">
        <f t="shared" ca="1" si="591"/>
        <v>-0.88881967520906158</v>
      </c>
      <c r="BG4128" s="9">
        <f t="shared" ca="1" si="592"/>
        <v>1</v>
      </c>
      <c r="BH4128" s="6">
        <f ca="1">IF(ISNUMBER('Descriptive Stats'!BF4128),'Descriptive Stats'!BF4128,#N/A)</f>
        <v>-0.88881967520906158</v>
      </c>
      <c r="BI4128" s="6">
        <f ca="1">IF(ISNUMBER('Descriptive Stats'!E4128),'Descriptive Stats'!E4128,#N/A)</f>
        <v>1</v>
      </c>
    </row>
    <row r="4129" spans="1:61" ht="14.4" x14ac:dyDescent="0.3">
      <c r="A4129" s="2">
        <f>ROW()</f>
        <v>4129</v>
      </c>
      <c r="C4129" s="8">
        <f t="shared" ca="1" si="593"/>
        <v>8</v>
      </c>
      <c r="D4129" s="8">
        <f t="shared" ca="1" si="594"/>
        <v>1</v>
      </c>
      <c r="E4129" s="50">
        <f t="shared" ca="1" si="588"/>
        <v>0</v>
      </c>
      <c r="F4129" s="2" t="str">
        <f t="shared" ca="1" si="595"/>
        <v/>
      </c>
      <c r="BD4129" s="49">
        <f t="shared" ca="1" si="590"/>
        <v>815.5</v>
      </c>
      <c r="BE4129" s="3">
        <f t="shared" ca="1" si="589"/>
        <v>8.1500000000000003E-2</v>
      </c>
      <c r="BF4129" s="3">
        <f t="shared" ca="1" si="591"/>
        <v>-1.3950525282585462</v>
      </c>
      <c r="BG4129" s="9">
        <f t="shared" ca="1" si="592"/>
        <v>0</v>
      </c>
      <c r="BH4129" s="6">
        <f ca="1">IF(ISNUMBER('Descriptive Stats'!BF4129),'Descriptive Stats'!BF4129,#N/A)</f>
        <v>-1.3950525282585462</v>
      </c>
      <c r="BI4129" s="6">
        <f ca="1">IF(ISNUMBER('Descriptive Stats'!E4129),'Descriptive Stats'!E4129,#N/A)</f>
        <v>0</v>
      </c>
    </row>
    <row r="4130" spans="1:61" ht="14.4" x14ac:dyDescent="0.3">
      <c r="A4130" s="2">
        <f>ROW()</f>
        <v>4130</v>
      </c>
      <c r="C4130" s="8">
        <f t="shared" ca="1" si="593"/>
        <v>20</v>
      </c>
      <c r="D4130" s="8">
        <f t="shared" ca="1" si="594"/>
        <v>0</v>
      </c>
      <c r="E4130" s="50">
        <f t="shared" ca="1" si="588"/>
        <v>4</v>
      </c>
      <c r="F4130" s="2" t="str">
        <f t="shared" ca="1" si="595"/>
        <v/>
      </c>
      <c r="BD4130" s="49">
        <f t="shared" ca="1" si="590"/>
        <v>3442</v>
      </c>
      <c r="BE4130" s="3">
        <f t="shared" ca="1" si="589"/>
        <v>0.34415000000000001</v>
      </c>
      <c r="BF4130" s="3">
        <f t="shared" ca="1" si="591"/>
        <v>-0.40116316278173481</v>
      </c>
      <c r="BG4130" s="9">
        <f t="shared" ca="1" si="592"/>
        <v>4</v>
      </c>
      <c r="BH4130" s="6">
        <f ca="1">IF(ISNUMBER('Descriptive Stats'!BF4130),'Descriptive Stats'!BF4130,#N/A)</f>
        <v>-0.40116316278173481</v>
      </c>
      <c r="BI4130" s="6">
        <f ca="1">IF(ISNUMBER('Descriptive Stats'!E4130),'Descriptive Stats'!E4130,#N/A)</f>
        <v>4</v>
      </c>
    </row>
    <row r="4131" spans="1:61" ht="14.4" x14ac:dyDescent="0.3">
      <c r="A4131" s="2">
        <f>ROW()</f>
        <v>4131</v>
      </c>
      <c r="C4131" s="8">
        <f t="shared" ca="1" si="593"/>
        <v>13</v>
      </c>
      <c r="D4131" s="8">
        <f t="shared" ca="1" si="594"/>
        <v>4</v>
      </c>
      <c r="E4131" s="50">
        <f t="shared" ca="1" si="588"/>
        <v>2</v>
      </c>
      <c r="F4131" s="2" t="str">
        <f t="shared" ca="1" si="595"/>
        <v/>
      </c>
      <c r="BD4131" s="49">
        <f t="shared" ca="1" si="590"/>
        <v>2595</v>
      </c>
      <c r="BE4131" s="3">
        <f t="shared" ca="1" si="589"/>
        <v>0.25945000000000001</v>
      </c>
      <c r="BF4131" s="3">
        <f t="shared" ca="1" si="591"/>
        <v>-0.6450419512753276</v>
      </c>
      <c r="BG4131" s="9">
        <f t="shared" ca="1" si="592"/>
        <v>2</v>
      </c>
      <c r="BH4131" s="6">
        <f ca="1">IF(ISNUMBER('Descriptive Stats'!BF4131),'Descriptive Stats'!BF4131,#N/A)</f>
        <v>-0.6450419512753276</v>
      </c>
      <c r="BI4131" s="6">
        <f ca="1">IF(ISNUMBER('Descriptive Stats'!E4131),'Descriptive Stats'!E4131,#N/A)</f>
        <v>2</v>
      </c>
    </row>
    <row r="4132" spans="1:61" ht="14.4" x14ac:dyDescent="0.3">
      <c r="A4132" s="2">
        <f>ROW()</f>
        <v>4132</v>
      </c>
      <c r="C4132" s="8">
        <f t="shared" ca="1" si="593"/>
        <v>3</v>
      </c>
      <c r="D4132" s="8">
        <f t="shared" ca="1" si="594"/>
        <v>2</v>
      </c>
      <c r="E4132" s="50">
        <f t="shared" ca="1" si="588"/>
        <v>0</v>
      </c>
      <c r="F4132" s="2" t="str">
        <f t="shared" ca="1" si="595"/>
        <v/>
      </c>
      <c r="BD4132" s="49">
        <f t="shared" ca="1" si="590"/>
        <v>815.5</v>
      </c>
      <c r="BE4132" s="3">
        <f t="shared" ca="1" si="589"/>
        <v>8.1500000000000003E-2</v>
      </c>
      <c r="BF4132" s="3">
        <f t="shared" ca="1" si="591"/>
        <v>-1.3950525282585462</v>
      </c>
      <c r="BG4132" s="9">
        <f t="shared" ca="1" si="592"/>
        <v>0</v>
      </c>
      <c r="BH4132" s="6">
        <f ca="1">IF(ISNUMBER('Descriptive Stats'!BF4132),'Descriptive Stats'!BF4132,#N/A)</f>
        <v>-1.3950525282585462</v>
      </c>
      <c r="BI4132" s="6">
        <f ca="1">IF(ISNUMBER('Descriptive Stats'!E4132),'Descriptive Stats'!E4132,#N/A)</f>
        <v>0</v>
      </c>
    </row>
    <row r="4133" spans="1:61" ht="14.4" x14ac:dyDescent="0.3">
      <c r="A4133" s="2">
        <f>ROW()</f>
        <v>4133</v>
      </c>
      <c r="C4133" s="8">
        <f t="shared" ca="1" si="593"/>
        <v>18</v>
      </c>
      <c r="D4133" s="8">
        <f t="shared" ca="1" si="594"/>
        <v>0</v>
      </c>
      <c r="E4133" s="50">
        <f t="shared" ca="1" si="588"/>
        <v>9</v>
      </c>
      <c r="F4133" s="2" t="str">
        <f t="shared" ca="1" si="595"/>
        <v/>
      </c>
      <c r="BD4133" s="49">
        <f t="shared" ca="1" si="590"/>
        <v>4819</v>
      </c>
      <c r="BE4133" s="3">
        <f t="shared" ca="1" si="589"/>
        <v>0.48185</v>
      </c>
      <c r="BF4133" s="3">
        <f t="shared" ca="1" si="591"/>
        <v>-4.5511009098988427E-2</v>
      </c>
      <c r="BG4133" s="9">
        <f t="shared" ca="1" si="592"/>
        <v>9</v>
      </c>
      <c r="BH4133" s="6">
        <f ca="1">IF(ISNUMBER('Descriptive Stats'!BF4133),'Descriptive Stats'!BF4133,#N/A)</f>
        <v>-4.5511009098988427E-2</v>
      </c>
      <c r="BI4133" s="6">
        <f ca="1">IF(ISNUMBER('Descriptive Stats'!E4133),'Descriptive Stats'!E4133,#N/A)</f>
        <v>9</v>
      </c>
    </row>
    <row r="4134" spans="1:61" ht="14.4" x14ac:dyDescent="0.3">
      <c r="A4134" s="2">
        <f>ROW()</f>
        <v>4134</v>
      </c>
      <c r="C4134" s="8">
        <f t="shared" ca="1" si="593"/>
        <v>23</v>
      </c>
      <c r="D4134" s="8">
        <f t="shared" ca="1" si="594"/>
        <v>9</v>
      </c>
      <c r="E4134" s="50">
        <f t="shared" ca="1" si="588"/>
        <v>7</v>
      </c>
      <c r="F4134" s="2" t="str">
        <f t="shared" ca="1" si="595"/>
        <v/>
      </c>
      <c r="BD4134" s="49">
        <f t="shared" ca="1" si="590"/>
        <v>4473.5</v>
      </c>
      <c r="BE4134" s="3">
        <f t="shared" ca="1" si="589"/>
        <v>0.44729999999999998</v>
      </c>
      <c r="BF4134" s="3">
        <f t="shared" ca="1" si="591"/>
        <v>-0.13248586824472414</v>
      </c>
      <c r="BG4134" s="9">
        <f t="shared" ca="1" si="592"/>
        <v>7</v>
      </c>
      <c r="BH4134" s="6">
        <f ca="1">IF(ISNUMBER('Descriptive Stats'!BF4134),'Descriptive Stats'!BF4134,#N/A)</f>
        <v>-0.13248586824472414</v>
      </c>
      <c r="BI4134" s="6">
        <f ca="1">IF(ISNUMBER('Descriptive Stats'!E4134),'Descriptive Stats'!E4134,#N/A)</f>
        <v>7</v>
      </c>
    </row>
    <row r="4135" spans="1:61" ht="14.4" x14ac:dyDescent="0.3">
      <c r="A4135" s="2">
        <f>ROW()</f>
        <v>4135</v>
      </c>
      <c r="C4135" s="8">
        <f t="shared" ca="1" si="593"/>
        <v>19</v>
      </c>
      <c r="D4135" s="8">
        <f t="shared" ca="1" si="594"/>
        <v>7</v>
      </c>
      <c r="E4135" s="50">
        <f t="shared" ca="1" si="588"/>
        <v>0</v>
      </c>
      <c r="F4135" s="2" t="str">
        <f t="shared" ca="1" si="595"/>
        <v/>
      </c>
      <c r="BD4135" s="49">
        <f t="shared" ca="1" si="590"/>
        <v>815.5</v>
      </c>
      <c r="BE4135" s="3">
        <f t="shared" ca="1" si="589"/>
        <v>8.1500000000000003E-2</v>
      </c>
      <c r="BF4135" s="3">
        <f t="shared" ca="1" si="591"/>
        <v>-1.3950525282585462</v>
      </c>
      <c r="BG4135" s="9">
        <f t="shared" ca="1" si="592"/>
        <v>0</v>
      </c>
      <c r="BH4135" s="6">
        <f ca="1">IF(ISNUMBER('Descriptive Stats'!BF4135),'Descriptive Stats'!BF4135,#N/A)</f>
        <v>-1.3950525282585462</v>
      </c>
      <c r="BI4135" s="6">
        <f ca="1">IF(ISNUMBER('Descriptive Stats'!E4135),'Descriptive Stats'!E4135,#N/A)</f>
        <v>0</v>
      </c>
    </row>
    <row r="4136" spans="1:61" ht="14.4" x14ac:dyDescent="0.3">
      <c r="A4136" s="2">
        <f>ROW()</f>
        <v>4136</v>
      </c>
      <c r="C4136" s="8">
        <f t="shared" ca="1" si="593"/>
        <v>22</v>
      </c>
      <c r="D4136" s="8">
        <f t="shared" ca="1" si="594"/>
        <v>0</v>
      </c>
      <c r="E4136" s="50">
        <f t="shared" ca="1" si="588"/>
        <v>19</v>
      </c>
      <c r="F4136" s="2" t="str">
        <f t="shared" ca="1" si="595"/>
        <v>X</v>
      </c>
      <c r="BD4136" s="49">
        <f t="shared" ca="1" si="590"/>
        <v>5294</v>
      </c>
      <c r="BE4136" s="3">
        <f t="shared" ca="1" si="589"/>
        <v>0.52934999999999999</v>
      </c>
      <c r="BF4136" s="3">
        <f t="shared" ca="1" si="591"/>
        <v>7.3636031452008061E-2</v>
      </c>
      <c r="BG4136" s="9">
        <f t="shared" ca="1" si="592"/>
        <v>19</v>
      </c>
      <c r="BH4136" s="6">
        <f ca="1">IF(ISNUMBER('Descriptive Stats'!BF4136),'Descriptive Stats'!BF4136,#N/A)</f>
        <v>7.3636031452008061E-2</v>
      </c>
      <c r="BI4136" s="6">
        <f ca="1">IF(ISNUMBER('Descriptive Stats'!E4136),'Descriptive Stats'!E4136,#N/A)</f>
        <v>19</v>
      </c>
    </row>
    <row r="4137" spans="1:61" ht="14.4" x14ac:dyDescent="0.3">
      <c r="A4137" s="2">
        <f>ROW()</f>
        <v>4137</v>
      </c>
      <c r="C4137" s="8">
        <f t="shared" ca="1" si="593"/>
        <v>7</v>
      </c>
      <c r="D4137" s="8">
        <f t="shared" ca="1" si="594"/>
        <v>19</v>
      </c>
      <c r="E4137" s="50">
        <f t="shared" ca="1" si="588"/>
        <v>2</v>
      </c>
      <c r="F4137" s="2" t="str">
        <f t="shared" ca="1" si="595"/>
        <v/>
      </c>
      <c r="BD4137" s="49">
        <f t="shared" ca="1" si="590"/>
        <v>2595</v>
      </c>
      <c r="BE4137" s="3">
        <f t="shared" ca="1" si="589"/>
        <v>0.25945000000000001</v>
      </c>
      <c r="BF4137" s="3">
        <f t="shared" ca="1" si="591"/>
        <v>-0.6450419512753276</v>
      </c>
      <c r="BG4137" s="9">
        <f t="shared" ca="1" si="592"/>
        <v>2</v>
      </c>
      <c r="BH4137" s="6">
        <f ca="1">IF(ISNUMBER('Descriptive Stats'!BF4137),'Descriptive Stats'!BF4137,#N/A)</f>
        <v>-0.6450419512753276</v>
      </c>
      <c r="BI4137" s="6">
        <f ca="1">IF(ISNUMBER('Descriptive Stats'!E4137),'Descriptive Stats'!E4137,#N/A)</f>
        <v>2</v>
      </c>
    </row>
    <row r="4138" spans="1:61" ht="14.4" x14ac:dyDescent="0.3">
      <c r="A4138" s="2">
        <f>ROW()</f>
        <v>4138</v>
      </c>
      <c r="C4138" s="8">
        <f t="shared" ca="1" si="593"/>
        <v>9</v>
      </c>
      <c r="D4138" s="8">
        <f t="shared" ca="1" si="594"/>
        <v>2</v>
      </c>
      <c r="E4138" s="50">
        <f t="shared" ca="1" si="588"/>
        <v>6</v>
      </c>
      <c r="F4138" s="2" t="str">
        <f t="shared" ca="1" si="595"/>
        <v/>
      </c>
      <c r="BD4138" s="49">
        <f t="shared" ca="1" si="590"/>
        <v>3900</v>
      </c>
      <c r="BE4138" s="3">
        <f t="shared" ca="1" si="589"/>
        <v>0.38995000000000002</v>
      </c>
      <c r="BF4138" s="3">
        <f t="shared" ca="1" si="591"/>
        <v>-0.2794493539703507</v>
      </c>
      <c r="BG4138" s="9">
        <f t="shared" ca="1" si="592"/>
        <v>6</v>
      </c>
      <c r="BH4138" s="6">
        <f ca="1">IF(ISNUMBER('Descriptive Stats'!BF4138),'Descriptive Stats'!BF4138,#N/A)</f>
        <v>-0.2794493539703507</v>
      </c>
      <c r="BI4138" s="6">
        <f ca="1">IF(ISNUMBER('Descriptive Stats'!E4138),'Descriptive Stats'!E4138,#N/A)</f>
        <v>6</v>
      </c>
    </row>
    <row r="4139" spans="1:61" ht="14.4" x14ac:dyDescent="0.3">
      <c r="A4139" s="2">
        <f>ROW()</f>
        <v>4139</v>
      </c>
      <c r="C4139" s="8">
        <f t="shared" ca="1" si="593"/>
        <v>5</v>
      </c>
      <c r="D4139" s="8">
        <f t="shared" ca="1" si="594"/>
        <v>6</v>
      </c>
      <c r="E4139" s="50">
        <f t="shared" ca="1" si="588"/>
        <v>4</v>
      </c>
      <c r="F4139" s="2" t="str">
        <f t="shared" ca="1" si="595"/>
        <v/>
      </c>
      <c r="BD4139" s="49">
        <f t="shared" ca="1" si="590"/>
        <v>3442</v>
      </c>
      <c r="BE4139" s="3">
        <f t="shared" ca="1" si="589"/>
        <v>0.34415000000000001</v>
      </c>
      <c r="BF4139" s="3">
        <f t="shared" ca="1" si="591"/>
        <v>-0.40116316278173481</v>
      </c>
      <c r="BG4139" s="9">
        <f t="shared" ca="1" si="592"/>
        <v>4</v>
      </c>
      <c r="BH4139" s="6">
        <f ca="1">IF(ISNUMBER('Descriptive Stats'!BF4139),'Descriptive Stats'!BF4139,#N/A)</f>
        <v>-0.40116316278173481</v>
      </c>
      <c r="BI4139" s="6">
        <f ca="1">IF(ISNUMBER('Descriptive Stats'!E4139),'Descriptive Stats'!E4139,#N/A)</f>
        <v>4</v>
      </c>
    </row>
    <row r="4140" spans="1:61" ht="14.4" x14ac:dyDescent="0.3">
      <c r="A4140" s="2">
        <f>ROW()</f>
        <v>4140</v>
      </c>
      <c r="C4140" s="8">
        <f t="shared" ca="1" si="593"/>
        <v>13</v>
      </c>
      <c r="D4140" s="8">
        <f t="shared" ca="1" si="594"/>
        <v>4</v>
      </c>
      <c r="E4140" s="50">
        <f t="shared" ca="1" si="588"/>
        <v>15</v>
      </c>
      <c r="F4140" s="2" t="str">
        <f t="shared" ca="1" si="595"/>
        <v/>
      </c>
      <c r="BD4140" s="49">
        <f t="shared" ca="1" si="590"/>
        <v>5051.5</v>
      </c>
      <c r="BE4140" s="3">
        <f t="shared" ca="1" si="589"/>
        <v>0.50509999999999999</v>
      </c>
      <c r="BF4140" s="3">
        <f t="shared" ca="1" si="591"/>
        <v>1.2784152420787677E-2</v>
      </c>
      <c r="BG4140" s="9">
        <f t="shared" ca="1" si="592"/>
        <v>15</v>
      </c>
      <c r="BH4140" s="6">
        <f ca="1">IF(ISNUMBER('Descriptive Stats'!BF4140),'Descriptive Stats'!BF4140,#N/A)</f>
        <v>1.2784152420787677E-2</v>
      </c>
      <c r="BI4140" s="6">
        <f ca="1">IF(ISNUMBER('Descriptive Stats'!E4140),'Descriptive Stats'!E4140,#N/A)</f>
        <v>15</v>
      </c>
    </row>
    <row r="4141" spans="1:61" ht="14.4" x14ac:dyDescent="0.3">
      <c r="A4141" s="2">
        <f>ROW()</f>
        <v>4141</v>
      </c>
      <c r="C4141" s="8">
        <f t="shared" ca="1" si="593"/>
        <v>24</v>
      </c>
      <c r="D4141" s="8">
        <f t="shared" ca="1" si="594"/>
        <v>15</v>
      </c>
      <c r="E4141" s="50">
        <f t="shared" ca="1" si="588"/>
        <v>7</v>
      </c>
      <c r="F4141" s="2" t="str">
        <f t="shared" ca="1" si="595"/>
        <v/>
      </c>
      <c r="BD4141" s="49">
        <f t="shared" ca="1" si="590"/>
        <v>4473.5</v>
      </c>
      <c r="BE4141" s="3">
        <f t="shared" ca="1" si="589"/>
        <v>0.44729999999999998</v>
      </c>
      <c r="BF4141" s="3">
        <f t="shared" ca="1" si="591"/>
        <v>-0.13248586824472414</v>
      </c>
      <c r="BG4141" s="9">
        <f t="shared" ca="1" si="592"/>
        <v>7</v>
      </c>
      <c r="BH4141" s="6">
        <f ca="1">IF(ISNUMBER('Descriptive Stats'!BF4141),'Descriptive Stats'!BF4141,#N/A)</f>
        <v>-0.13248586824472414</v>
      </c>
      <c r="BI4141" s="6">
        <f ca="1">IF(ISNUMBER('Descriptive Stats'!E4141),'Descriptive Stats'!E4141,#N/A)</f>
        <v>7</v>
      </c>
    </row>
    <row r="4142" spans="1:61" ht="14.4" x14ac:dyDescent="0.3">
      <c r="A4142" s="2">
        <f>ROW()</f>
        <v>4142</v>
      </c>
      <c r="C4142" s="8">
        <f t="shared" ca="1" si="593"/>
        <v>19</v>
      </c>
      <c r="D4142" s="8">
        <f t="shared" ca="1" si="594"/>
        <v>7</v>
      </c>
      <c r="E4142" s="50">
        <f t="shared" ca="1" si="588"/>
        <v>0</v>
      </c>
      <c r="F4142" s="2" t="str">
        <f t="shared" ca="1" si="595"/>
        <v/>
      </c>
      <c r="BD4142" s="49">
        <f t="shared" ca="1" si="590"/>
        <v>815.5</v>
      </c>
      <c r="BE4142" s="3">
        <f t="shared" ca="1" si="589"/>
        <v>8.1500000000000003E-2</v>
      </c>
      <c r="BF4142" s="3">
        <f t="shared" ca="1" si="591"/>
        <v>-1.3950525282585462</v>
      </c>
      <c r="BG4142" s="9">
        <f t="shared" ca="1" si="592"/>
        <v>0</v>
      </c>
      <c r="BH4142" s="6">
        <f ca="1">IF(ISNUMBER('Descriptive Stats'!BF4142),'Descriptive Stats'!BF4142,#N/A)</f>
        <v>-1.3950525282585462</v>
      </c>
      <c r="BI4142" s="6">
        <f ca="1">IF(ISNUMBER('Descriptive Stats'!E4142),'Descriptive Stats'!E4142,#N/A)</f>
        <v>0</v>
      </c>
    </row>
    <row r="4143" spans="1:61" ht="14.4" x14ac:dyDescent="0.3">
      <c r="A4143" s="2">
        <f>ROW()</f>
        <v>4143</v>
      </c>
      <c r="C4143" s="8">
        <f t="shared" ca="1" si="593"/>
        <v>20</v>
      </c>
      <c r="D4143" s="8">
        <f t="shared" ca="1" si="594"/>
        <v>0</v>
      </c>
      <c r="E4143" s="50">
        <f t="shared" ca="1" si="588"/>
        <v>0</v>
      </c>
      <c r="F4143" s="2" t="str">
        <f t="shared" ca="1" si="595"/>
        <v/>
      </c>
      <c r="BD4143" s="49">
        <f t="shared" ca="1" si="590"/>
        <v>815.5</v>
      </c>
      <c r="BE4143" s="3">
        <f t="shared" ca="1" si="589"/>
        <v>8.1500000000000003E-2</v>
      </c>
      <c r="BF4143" s="3">
        <f t="shared" ca="1" si="591"/>
        <v>-1.3950525282585462</v>
      </c>
      <c r="BG4143" s="9">
        <f t="shared" ca="1" si="592"/>
        <v>0</v>
      </c>
      <c r="BH4143" s="6">
        <f ca="1">IF(ISNUMBER('Descriptive Stats'!BF4143),'Descriptive Stats'!BF4143,#N/A)</f>
        <v>-1.3950525282585462</v>
      </c>
      <c r="BI4143" s="6">
        <f ca="1">IF(ISNUMBER('Descriptive Stats'!E4143),'Descriptive Stats'!E4143,#N/A)</f>
        <v>0</v>
      </c>
    </row>
    <row r="4144" spans="1:61" ht="14.4" x14ac:dyDescent="0.3">
      <c r="A4144" s="2">
        <f>ROW()</f>
        <v>4144</v>
      </c>
      <c r="C4144" s="8">
        <f t="shared" ca="1" si="593"/>
        <v>20</v>
      </c>
      <c r="D4144" s="8">
        <f t="shared" ca="1" si="594"/>
        <v>0</v>
      </c>
      <c r="E4144" s="50">
        <f t="shared" ca="1" si="588"/>
        <v>1</v>
      </c>
      <c r="F4144" s="2" t="str">
        <f t="shared" ca="1" si="595"/>
        <v/>
      </c>
      <c r="BD4144" s="49">
        <f t="shared" ca="1" si="590"/>
        <v>1871</v>
      </c>
      <c r="BE4144" s="3">
        <f t="shared" ca="1" si="589"/>
        <v>0.18704999999999999</v>
      </c>
      <c r="BF4144" s="3">
        <f t="shared" ca="1" si="591"/>
        <v>-0.88881967520906158</v>
      </c>
      <c r="BG4144" s="9">
        <f t="shared" ca="1" si="592"/>
        <v>1</v>
      </c>
      <c r="BH4144" s="6">
        <f ca="1">IF(ISNUMBER('Descriptive Stats'!BF4144),'Descriptive Stats'!BF4144,#N/A)</f>
        <v>-0.88881967520906158</v>
      </c>
      <c r="BI4144" s="6">
        <f ca="1">IF(ISNUMBER('Descriptive Stats'!E4144),'Descriptive Stats'!E4144,#N/A)</f>
        <v>1</v>
      </c>
    </row>
    <row r="4145" spans="1:61" ht="14.4" x14ac:dyDescent="0.3">
      <c r="A4145" s="2">
        <f>ROW()</f>
        <v>4145</v>
      </c>
      <c r="C4145" s="8">
        <f t="shared" ca="1" si="593"/>
        <v>12</v>
      </c>
      <c r="D4145" s="8">
        <f t="shared" ca="1" si="594"/>
        <v>1</v>
      </c>
      <c r="E4145" s="50">
        <f t="shared" ca="1" si="588"/>
        <v>0</v>
      </c>
      <c r="F4145" s="2" t="str">
        <f t="shared" ca="1" si="595"/>
        <v/>
      </c>
      <c r="BD4145" s="49">
        <f t="shared" ca="1" si="590"/>
        <v>815.5</v>
      </c>
      <c r="BE4145" s="3">
        <f t="shared" ca="1" si="589"/>
        <v>8.1500000000000003E-2</v>
      </c>
      <c r="BF4145" s="3">
        <f t="shared" ca="1" si="591"/>
        <v>-1.3950525282585462</v>
      </c>
      <c r="BG4145" s="9">
        <f t="shared" ca="1" si="592"/>
        <v>0</v>
      </c>
      <c r="BH4145" s="6">
        <f ca="1">IF(ISNUMBER('Descriptive Stats'!BF4145),'Descriptive Stats'!BF4145,#N/A)</f>
        <v>-1.3950525282585462</v>
      </c>
      <c r="BI4145" s="6">
        <f ca="1">IF(ISNUMBER('Descriptive Stats'!E4145),'Descriptive Stats'!E4145,#N/A)</f>
        <v>0</v>
      </c>
    </row>
    <row r="4146" spans="1:61" ht="14.4" x14ac:dyDescent="0.3">
      <c r="A4146" s="2">
        <f>ROW()</f>
        <v>4146</v>
      </c>
      <c r="C4146" s="8">
        <f t="shared" ca="1" si="593"/>
        <v>4</v>
      </c>
      <c r="D4146" s="8">
        <f t="shared" ca="1" si="594"/>
        <v>0</v>
      </c>
      <c r="E4146" s="50">
        <f t="shared" ca="1" si="588"/>
        <v>0</v>
      </c>
      <c r="F4146" s="2" t="str">
        <f t="shared" ca="1" si="595"/>
        <v/>
      </c>
      <c r="BD4146" s="49">
        <f t="shared" ca="1" si="590"/>
        <v>815.5</v>
      </c>
      <c r="BE4146" s="3">
        <f t="shared" ca="1" si="589"/>
        <v>8.1500000000000003E-2</v>
      </c>
      <c r="BF4146" s="3">
        <f t="shared" ca="1" si="591"/>
        <v>-1.3950525282585462</v>
      </c>
      <c r="BG4146" s="9">
        <f t="shared" ca="1" si="592"/>
        <v>0</v>
      </c>
      <c r="BH4146" s="6">
        <f ca="1">IF(ISNUMBER('Descriptive Stats'!BF4146),'Descriptive Stats'!BF4146,#N/A)</f>
        <v>-1.3950525282585462</v>
      </c>
      <c r="BI4146" s="6">
        <f ca="1">IF(ISNUMBER('Descriptive Stats'!E4146),'Descriptive Stats'!E4146,#N/A)</f>
        <v>0</v>
      </c>
    </row>
    <row r="4147" spans="1:61" ht="14.4" x14ac:dyDescent="0.3">
      <c r="A4147" s="2">
        <f>ROW()</f>
        <v>4147</v>
      </c>
      <c r="C4147" s="8">
        <f t="shared" ca="1" si="593"/>
        <v>15</v>
      </c>
      <c r="D4147" s="8">
        <f t="shared" ca="1" si="594"/>
        <v>0</v>
      </c>
      <c r="E4147" s="50">
        <f t="shared" ca="1" si="588"/>
        <v>3</v>
      </c>
      <c r="F4147" s="2" t="str">
        <f t="shared" ca="1" si="595"/>
        <v/>
      </c>
      <c r="BD4147" s="49">
        <f t="shared" ca="1" si="590"/>
        <v>3200</v>
      </c>
      <c r="BE4147" s="3">
        <f t="shared" ca="1" si="589"/>
        <v>0.31995000000000001</v>
      </c>
      <c r="BF4147" s="3">
        <f t="shared" ca="1" si="591"/>
        <v>-0.46783862043457014</v>
      </c>
      <c r="BG4147" s="9">
        <f t="shared" ca="1" si="592"/>
        <v>3</v>
      </c>
      <c r="BH4147" s="6">
        <f ca="1">IF(ISNUMBER('Descriptive Stats'!BF4147),'Descriptive Stats'!BF4147,#N/A)</f>
        <v>-0.46783862043457014</v>
      </c>
      <c r="BI4147" s="6">
        <f ca="1">IF(ISNUMBER('Descriptive Stats'!E4147),'Descriptive Stats'!E4147,#N/A)</f>
        <v>3</v>
      </c>
    </row>
    <row r="4148" spans="1:61" ht="14.4" x14ac:dyDescent="0.3">
      <c r="A4148" s="2">
        <f>ROW()</f>
        <v>4148</v>
      </c>
      <c r="C4148" s="8">
        <f t="shared" ca="1" si="593"/>
        <v>10</v>
      </c>
      <c r="D4148" s="8">
        <f t="shared" ca="1" si="594"/>
        <v>3</v>
      </c>
      <c r="E4148" s="50">
        <f t="shared" ca="1" si="588"/>
        <v>2</v>
      </c>
      <c r="F4148" s="2" t="str">
        <f t="shared" ca="1" si="595"/>
        <v/>
      </c>
      <c r="BD4148" s="49">
        <f t="shared" ca="1" si="590"/>
        <v>2595</v>
      </c>
      <c r="BE4148" s="3">
        <f t="shared" ca="1" si="589"/>
        <v>0.25945000000000001</v>
      </c>
      <c r="BF4148" s="3">
        <f t="shared" ca="1" si="591"/>
        <v>-0.6450419512753276</v>
      </c>
      <c r="BG4148" s="9">
        <f t="shared" ca="1" si="592"/>
        <v>2</v>
      </c>
      <c r="BH4148" s="6">
        <f ca="1">IF(ISNUMBER('Descriptive Stats'!BF4148),'Descriptive Stats'!BF4148,#N/A)</f>
        <v>-0.6450419512753276</v>
      </c>
      <c r="BI4148" s="6">
        <f ca="1">IF(ISNUMBER('Descriptive Stats'!E4148),'Descriptive Stats'!E4148,#N/A)</f>
        <v>2</v>
      </c>
    </row>
    <row r="4149" spans="1:61" ht="14.4" x14ac:dyDescent="0.3">
      <c r="A4149" s="2">
        <f>ROW()</f>
        <v>4149</v>
      </c>
      <c r="C4149" s="8">
        <f t="shared" ca="1" si="593"/>
        <v>3</v>
      </c>
      <c r="D4149" s="8">
        <f t="shared" ca="1" si="594"/>
        <v>2</v>
      </c>
      <c r="E4149" s="50">
        <f t="shared" ca="1" si="588"/>
        <v>15</v>
      </c>
      <c r="F4149" s="2" t="str">
        <f t="shared" ca="1" si="595"/>
        <v/>
      </c>
      <c r="BD4149" s="49">
        <f t="shared" ca="1" si="590"/>
        <v>5051.5</v>
      </c>
      <c r="BE4149" s="3">
        <f t="shared" ca="1" si="589"/>
        <v>0.50509999999999999</v>
      </c>
      <c r="BF4149" s="3">
        <f t="shared" ca="1" si="591"/>
        <v>1.2784152420787677E-2</v>
      </c>
      <c r="BG4149" s="9">
        <f t="shared" ca="1" si="592"/>
        <v>15</v>
      </c>
      <c r="BH4149" s="6">
        <f ca="1">IF(ISNUMBER('Descriptive Stats'!BF4149),'Descriptive Stats'!BF4149,#N/A)</f>
        <v>1.2784152420787677E-2</v>
      </c>
      <c r="BI4149" s="6">
        <f ca="1">IF(ISNUMBER('Descriptive Stats'!E4149),'Descriptive Stats'!E4149,#N/A)</f>
        <v>15</v>
      </c>
    </row>
    <row r="4150" spans="1:61" ht="14.4" x14ac:dyDescent="0.3">
      <c r="A4150" s="2">
        <f>ROW()</f>
        <v>4150</v>
      </c>
      <c r="C4150" s="8">
        <f t="shared" ca="1" si="593"/>
        <v>24</v>
      </c>
      <c r="D4150" s="8">
        <f t="shared" ca="1" si="594"/>
        <v>15</v>
      </c>
      <c r="E4150" s="50">
        <f t="shared" ca="1" si="588"/>
        <v>6</v>
      </c>
      <c r="F4150" s="2" t="str">
        <f t="shared" ca="1" si="595"/>
        <v/>
      </c>
      <c r="BD4150" s="49">
        <f t="shared" ca="1" si="590"/>
        <v>3900</v>
      </c>
      <c r="BE4150" s="3">
        <f t="shared" ca="1" si="589"/>
        <v>0.38995000000000002</v>
      </c>
      <c r="BF4150" s="3">
        <f t="shared" ca="1" si="591"/>
        <v>-0.2794493539703507</v>
      </c>
      <c r="BG4150" s="9">
        <f t="shared" ca="1" si="592"/>
        <v>6</v>
      </c>
      <c r="BH4150" s="6">
        <f ca="1">IF(ISNUMBER('Descriptive Stats'!BF4150),'Descriptive Stats'!BF4150,#N/A)</f>
        <v>-0.2794493539703507</v>
      </c>
      <c r="BI4150" s="6">
        <f ca="1">IF(ISNUMBER('Descriptive Stats'!E4150),'Descriptive Stats'!E4150,#N/A)</f>
        <v>6</v>
      </c>
    </row>
    <row r="4151" spans="1:61" ht="14.4" x14ac:dyDescent="0.3">
      <c r="A4151" s="2">
        <f>ROW()</f>
        <v>4151</v>
      </c>
      <c r="C4151" s="8">
        <f t="shared" ca="1" si="593"/>
        <v>16</v>
      </c>
      <c r="D4151" s="8">
        <f t="shared" ca="1" si="594"/>
        <v>6</v>
      </c>
      <c r="E4151" s="50">
        <f t="shared" ca="1" si="588"/>
        <v>1</v>
      </c>
      <c r="F4151" s="2" t="str">
        <f t="shared" ca="1" si="595"/>
        <v/>
      </c>
      <c r="BD4151" s="49">
        <f t="shared" ca="1" si="590"/>
        <v>1871</v>
      </c>
      <c r="BE4151" s="3">
        <f t="shared" ca="1" si="589"/>
        <v>0.18704999999999999</v>
      </c>
      <c r="BF4151" s="3">
        <f t="shared" ca="1" si="591"/>
        <v>-0.88881967520906158</v>
      </c>
      <c r="BG4151" s="9">
        <f t="shared" ca="1" si="592"/>
        <v>1</v>
      </c>
      <c r="BH4151" s="6">
        <f ca="1">IF(ISNUMBER('Descriptive Stats'!BF4151),'Descriptive Stats'!BF4151,#N/A)</f>
        <v>-0.88881967520906158</v>
      </c>
      <c r="BI4151" s="6">
        <f ca="1">IF(ISNUMBER('Descriptive Stats'!E4151),'Descriptive Stats'!E4151,#N/A)</f>
        <v>1</v>
      </c>
    </row>
    <row r="4152" spans="1:61" ht="14.4" x14ac:dyDescent="0.3">
      <c r="A4152" s="2">
        <f>ROW()</f>
        <v>4152</v>
      </c>
      <c r="C4152" s="8">
        <f t="shared" ca="1" si="593"/>
        <v>12</v>
      </c>
      <c r="D4152" s="8">
        <f t="shared" ca="1" si="594"/>
        <v>1</v>
      </c>
      <c r="E4152" s="50">
        <f t="shared" ca="1" si="588"/>
        <v>15</v>
      </c>
      <c r="F4152" s="2" t="str">
        <f t="shared" ca="1" si="595"/>
        <v/>
      </c>
      <c r="BD4152" s="49">
        <f t="shared" ca="1" si="590"/>
        <v>5051.5</v>
      </c>
      <c r="BE4152" s="3">
        <f t="shared" ca="1" si="589"/>
        <v>0.50509999999999999</v>
      </c>
      <c r="BF4152" s="3">
        <f t="shared" ca="1" si="591"/>
        <v>1.2784152420787677E-2</v>
      </c>
      <c r="BG4152" s="9">
        <f t="shared" ca="1" si="592"/>
        <v>15</v>
      </c>
      <c r="BH4152" s="6">
        <f ca="1">IF(ISNUMBER('Descriptive Stats'!BF4152),'Descriptive Stats'!BF4152,#N/A)</f>
        <v>1.2784152420787677E-2</v>
      </c>
      <c r="BI4152" s="6">
        <f ca="1">IF(ISNUMBER('Descriptive Stats'!E4152),'Descriptive Stats'!E4152,#N/A)</f>
        <v>15</v>
      </c>
    </row>
    <row r="4153" spans="1:61" ht="14.4" x14ac:dyDescent="0.3">
      <c r="A4153" s="2">
        <f>ROW()</f>
        <v>4153</v>
      </c>
      <c r="C4153" s="8">
        <f t="shared" ca="1" si="593"/>
        <v>24</v>
      </c>
      <c r="D4153" s="8">
        <f t="shared" ca="1" si="594"/>
        <v>15</v>
      </c>
      <c r="E4153" s="50">
        <f t="shared" ca="1" si="588"/>
        <v>2</v>
      </c>
      <c r="F4153" s="2" t="str">
        <f t="shared" ca="1" si="595"/>
        <v/>
      </c>
      <c r="BD4153" s="49">
        <f t="shared" ca="1" si="590"/>
        <v>2595</v>
      </c>
      <c r="BE4153" s="3">
        <f t="shared" ca="1" si="589"/>
        <v>0.25945000000000001</v>
      </c>
      <c r="BF4153" s="3">
        <f t="shared" ca="1" si="591"/>
        <v>-0.6450419512753276</v>
      </c>
      <c r="BG4153" s="9">
        <f t="shared" ca="1" si="592"/>
        <v>2</v>
      </c>
      <c r="BH4153" s="6">
        <f ca="1">IF(ISNUMBER('Descriptive Stats'!BF4153),'Descriptive Stats'!BF4153,#N/A)</f>
        <v>-0.6450419512753276</v>
      </c>
      <c r="BI4153" s="6">
        <f ca="1">IF(ISNUMBER('Descriptive Stats'!E4153),'Descriptive Stats'!E4153,#N/A)</f>
        <v>2</v>
      </c>
    </row>
    <row r="4154" spans="1:61" ht="14.4" x14ac:dyDescent="0.3">
      <c r="A4154" s="2">
        <f>ROW()</f>
        <v>4154</v>
      </c>
      <c r="C4154" s="8">
        <f t="shared" ca="1" si="593"/>
        <v>17</v>
      </c>
      <c r="D4154" s="8">
        <f t="shared" ca="1" si="594"/>
        <v>2</v>
      </c>
      <c r="E4154" s="50">
        <f t="shared" ca="1" si="588"/>
        <v>0</v>
      </c>
      <c r="F4154" s="2" t="str">
        <f t="shared" ca="1" si="595"/>
        <v/>
      </c>
      <c r="BD4154" s="49">
        <f t="shared" ca="1" si="590"/>
        <v>815.5</v>
      </c>
      <c r="BE4154" s="3">
        <f t="shared" ca="1" si="589"/>
        <v>8.1500000000000003E-2</v>
      </c>
      <c r="BF4154" s="3">
        <f t="shared" ca="1" si="591"/>
        <v>-1.3950525282585462</v>
      </c>
      <c r="BG4154" s="9">
        <f t="shared" ca="1" si="592"/>
        <v>0</v>
      </c>
      <c r="BH4154" s="6">
        <f ca="1">IF(ISNUMBER('Descriptive Stats'!BF4154),'Descriptive Stats'!BF4154,#N/A)</f>
        <v>-1.3950525282585462</v>
      </c>
      <c r="BI4154" s="6">
        <f ca="1">IF(ISNUMBER('Descriptive Stats'!E4154),'Descriptive Stats'!E4154,#N/A)</f>
        <v>0</v>
      </c>
    </row>
    <row r="4155" spans="1:61" ht="14.4" x14ac:dyDescent="0.3">
      <c r="A4155" s="2">
        <f>ROW()</f>
        <v>4155</v>
      </c>
      <c r="C4155" s="8">
        <f t="shared" ca="1" si="593"/>
        <v>11</v>
      </c>
      <c r="D4155" s="8">
        <f t="shared" ca="1" si="594"/>
        <v>0</v>
      </c>
      <c r="E4155" s="50">
        <f t="shared" ca="1" si="588"/>
        <v>1</v>
      </c>
      <c r="F4155" s="2" t="str">
        <f t="shared" ca="1" si="595"/>
        <v/>
      </c>
      <c r="BD4155" s="49">
        <f t="shared" ca="1" si="590"/>
        <v>1871</v>
      </c>
      <c r="BE4155" s="3">
        <f t="shared" ca="1" si="589"/>
        <v>0.18704999999999999</v>
      </c>
      <c r="BF4155" s="3">
        <f t="shared" ca="1" si="591"/>
        <v>-0.88881967520906158</v>
      </c>
      <c r="BG4155" s="9">
        <f t="shared" ca="1" si="592"/>
        <v>1</v>
      </c>
      <c r="BH4155" s="6">
        <f ca="1">IF(ISNUMBER('Descriptive Stats'!BF4155),'Descriptive Stats'!BF4155,#N/A)</f>
        <v>-0.88881967520906158</v>
      </c>
      <c r="BI4155" s="6">
        <f ca="1">IF(ISNUMBER('Descriptive Stats'!E4155),'Descriptive Stats'!E4155,#N/A)</f>
        <v>1</v>
      </c>
    </row>
    <row r="4156" spans="1:61" ht="14.4" x14ac:dyDescent="0.3">
      <c r="A4156" s="2">
        <f>ROW()</f>
        <v>4156</v>
      </c>
      <c r="C4156" s="8">
        <f t="shared" ca="1" si="593"/>
        <v>12</v>
      </c>
      <c r="D4156" s="8">
        <f t="shared" ca="1" si="594"/>
        <v>1</v>
      </c>
      <c r="E4156" s="50">
        <f t="shared" ca="1" si="588"/>
        <v>1</v>
      </c>
      <c r="F4156" s="2" t="str">
        <f t="shared" ca="1" si="595"/>
        <v/>
      </c>
      <c r="BD4156" s="49">
        <f t="shared" ca="1" si="590"/>
        <v>1871</v>
      </c>
      <c r="BE4156" s="3">
        <f t="shared" ca="1" si="589"/>
        <v>0.18704999999999999</v>
      </c>
      <c r="BF4156" s="3">
        <f t="shared" ca="1" si="591"/>
        <v>-0.88881967520906158</v>
      </c>
      <c r="BG4156" s="9">
        <f t="shared" ca="1" si="592"/>
        <v>1</v>
      </c>
      <c r="BH4156" s="6">
        <f ca="1">IF(ISNUMBER('Descriptive Stats'!BF4156),'Descriptive Stats'!BF4156,#N/A)</f>
        <v>-0.88881967520906158</v>
      </c>
      <c r="BI4156" s="6">
        <f ca="1">IF(ISNUMBER('Descriptive Stats'!E4156),'Descriptive Stats'!E4156,#N/A)</f>
        <v>1</v>
      </c>
    </row>
    <row r="4157" spans="1:61" ht="14.4" x14ac:dyDescent="0.3">
      <c r="A4157" s="2">
        <f>ROW()</f>
        <v>4157</v>
      </c>
      <c r="C4157" s="8">
        <f t="shared" ca="1" si="593"/>
        <v>8</v>
      </c>
      <c r="D4157" s="8">
        <f t="shared" ca="1" si="594"/>
        <v>1</v>
      </c>
      <c r="E4157" s="50">
        <f t="shared" ca="1" si="588"/>
        <v>7</v>
      </c>
      <c r="F4157" s="2" t="str">
        <f t="shared" ca="1" si="595"/>
        <v/>
      </c>
      <c r="BD4157" s="49">
        <f t="shared" ca="1" si="590"/>
        <v>4473.5</v>
      </c>
      <c r="BE4157" s="3">
        <f t="shared" ca="1" si="589"/>
        <v>0.44729999999999998</v>
      </c>
      <c r="BF4157" s="3">
        <f t="shared" ca="1" si="591"/>
        <v>-0.13248586824472414</v>
      </c>
      <c r="BG4157" s="9">
        <f t="shared" ca="1" si="592"/>
        <v>7</v>
      </c>
      <c r="BH4157" s="6">
        <f ca="1">IF(ISNUMBER('Descriptive Stats'!BF4157),'Descriptive Stats'!BF4157,#N/A)</f>
        <v>-0.13248586824472414</v>
      </c>
      <c r="BI4157" s="6">
        <f ca="1">IF(ISNUMBER('Descriptive Stats'!E4157),'Descriptive Stats'!E4157,#N/A)</f>
        <v>7</v>
      </c>
    </row>
    <row r="4158" spans="1:61" ht="14.4" x14ac:dyDescent="0.3">
      <c r="A4158" s="2">
        <f>ROW()</f>
        <v>4158</v>
      </c>
      <c r="C4158" s="8">
        <f t="shared" ca="1" si="593"/>
        <v>19</v>
      </c>
      <c r="D4158" s="8">
        <f t="shared" ca="1" si="594"/>
        <v>7</v>
      </c>
      <c r="E4158" s="50">
        <f t="shared" ca="1" si="588"/>
        <v>7</v>
      </c>
      <c r="F4158" s="2" t="str">
        <f t="shared" ca="1" si="595"/>
        <v/>
      </c>
      <c r="BD4158" s="49">
        <f t="shared" ca="1" si="590"/>
        <v>4473.5</v>
      </c>
      <c r="BE4158" s="3">
        <f t="shared" ca="1" si="589"/>
        <v>0.44729999999999998</v>
      </c>
      <c r="BF4158" s="3">
        <f t="shared" ca="1" si="591"/>
        <v>-0.13248586824472414</v>
      </c>
      <c r="BG4158" s="9">
        <f t="shared" ca="1" si="592"/>
        <v>7</v>
      </c>
      <c r="BH4158" s="6">
        <f ca="1">IF(ISNUMBER('Descriptive Stats'!BF4158),'Descriptive Stats'!BF4158,#N/A)</f>
        <v>-0.13248586824472414</v>
      </c>
      <c r="BI4158" s="6">
        <f ca="1">IF(ISNUMBER('Descriptive Stats'!E4158),'Descriptive Stats'!E4158,#N/A)</f>
        <v>7</v>
      </c>
    </row>
    <row r="4159" spans="1:61" ht="14.4" x14ac:dyDescent="0.3">
      <c r="A4159" s="2">
        <f>ROW()</f>
        <v>4159</v>
      </c>
      <c r="C4159" s="8">
        <f t="shared" ca="1" si="593"/>
        <v>6</v>
      </c>
      <c r="D4159" s="8">
        <f t="shared" ca="1" si="594"/>
        <v>7</v>
      </c>
      <c r="E4159" s="50">
        <f t="shared" ca="1" si="588"/>
        <v>7</v>
      </c>
      <c r="F4159" s="2" t="str">
        <f t="shared" ca="1" si="595"/>
        <v/>
      </c>
      <c r="BD4159" s="49">
        <f t="shared" ca="1" si="590"/>
        <v>4473.5</v>
      </c>
      <c r="BE4159" s="3">
        <f t="shared" ca="1" si="589"/>
        <v>0.44729999999999998</v>
      </c>
      <c r="BF4159" s="3">
        <f t="shared" ca="1" si="591"/>
        <v>-0.13248586824472414</v>
      </c>
      <c r="BG4159" s="9">
        <f t="shared" ca="1" si="592"/>
        <v>7</v>
      </c>
      <c r="BH4159" s="6">
        <f ca="1">IF(ISNUMBER('Descriptive Stats'!BF4159),'Descriptive Stats'!BF4159,#N/A)</f>
        <v>-0.13248586824472414</v>
      </c>
      <c r="BI4159" s="6">
        <f ca="1">IF(ISNUMBER('Descriptive Stats'!E4159),'Descriptive Stats'!E4159,#N/A)</f>
        <v>7</v>
      </c>
    </row>
    <row r="4160" spans="1:61" ht="14.4" x14ac:dyDescent="0.3">
      <c r="A4160" s="2">
        <f>ROW()</f>
        <v>4160</v>
      </c>
      <c r="C4160" s="8">
        <f t="shared" ca="1" si="593"/>
        <v>19</v>
      </c>
      <c r="D4160" s="8">
        <f t="shared" ca="1" si="594"/>
        <v>7</v>
      </c>
      <c r="E4160" s="50">
        <f t="shared" ca="1" si="588"/>
        <v>9</v>
      </c>
      <c r="F4160" s="2" t="str">
        <f t="shared" ca="1" si="595"/>
        <v/>
      </c>
      <c r="BD4160" s="49">
        <f t="shared" ca="1" si="590"/>
        <v>4819</v>
      </c>
      <c r="BE4160" s="3">
        <f t="shared" ca="1" si="589"/>
        <v>0.48185</v>
      </c>
      <c r="BF4160" s="3">
        <f t="shared" ca="1" si="591"/>
        <v>-4.5511009098988427E-2</v>
      </c>
      <c r="BG4160" s="9">
        <f t="shared" ca="1" si="592"/>
        <v>9</v>
      </c>
      <c r="BH4160" s="6">
        <f ca="1">IF(ISNUMBER('Descriptive Stats'!BF4160),'Descriptive Stats'!BF4160,#N/A)</f>
        <v>-4.5511009098988427E-2</v>
      </c>
      <c r="BI4160" s="6">
        <f ca="1">IF(ISNUMBER('Descriptive Stats'!E4160),'Descriptive Stats'!E4160,#N/A)</f>
        <v>9</v>
      </c>
    </row>
    <row r="4161" spans="1:61" ht="14.4" x14ac:dyDescent="0.3">
      <c r="A4161" s="2">
        <f>ROW()</f>
        <v>4161</v>
      </c>
      <c r="C4161" s="8">
        <f t="shared" ca="1" si="593"/>
        <v>23</v>
      </c>
      <c r="D4161" s="8">
        <f t="shared" ca="1" si="594"/>
        <v>9</v>
      </c>
      <c r="E4161" s="50">
        <f t="shared" ca="1" si="588"/>
        <v>3</v>
      </c>
      <c r="F4161" s="2" t="str">
        <f t="shared" ca="1" si="595"/>
        <v/>
      </c>
      <c r="BD4161" s="49">
        <f t="shared" ca="1" si="590"/>
        <v>3200</v>
      </c>
      <c r="BE4161" s="3">
        <f t="shared" ca="1" si="589"/>
        <v>0.31995000000000001</v>
      </c>
      <c r="BF4161" s="3">
        <f t="shared" ca="1" si="591"/>
        <v>-0.46783862043457014</v>
      </c>
      <c r="BG4161" s="9">
        <f t="shared" ca="1" si="592"/>
        <v>3</v>
      </c>
      <c r="BH4161" s="6">
        <f ca="1">IF(ISNUMBER('Descriptive Stats'!BF4161),'Descriptive Stats'!BF4161,#N/A)</f>
        <v>-0.46783862043457014</v>
      </c>
      <c r="BI4161" s="6">
        <f ca="1">IF(ISNUMBER('Descriptive Stats'!E4161),'Descriptive Stats'!E4161,#N/A)</f>
        <v>3</v>
      </c>
    </row>
    <row r="4162" spans="1:61" ht="14.4" x14ac:dyDescent="0.3">
      <c r="A4162" s="2">
        <f>ROW()</f>
        <v>4162</v>
      </c>
      <c r="C4162" s="8">
        <f t="shared" ca="1" si="593"/>
        <v>10</v>
      </c>
      <c r="D4162" s="8">
        <f t="shared" ca="1" si="594"/>
        <v>3</v>
      </c>
      <c r="E4162" s="50">
        <f t="shared" ca="1" si="588"/>
        <v>7</v>
      </c>
      <c r="F4162" s="2" t="str">
        <f t="shared" ca="1" si="595"/>
        <v/>
      </c>
      <c r="BD4162" s="49">
        <f t="shared" ca="1" si="590"/>
        <v>4473.5</v>
      </c>
      <c r="BE4162" s="3">
        <f t="shared" ca="1" si="589"/>
        <v>0.44729999999999998</v>
      </c>
      <c r="BF4162" s="3">
        <f t="shared" ca="1" si="591"/>
        <v>-0.13248586824472414</v>
      </c>
      <c r="BG4162" s="9">
        <f t="shared" ca="1" si="592"/>
        <v>7</v>
      </c>
      <c r="BH4162" s="6">
        <f ca="1">IF(ISNUMBER('Descriptive Stats'!BF4162),'Descriptive Stats'!BF4162,#N/A)</f>
        <v>-0.13248586824472414</v>
      </c>
      <c r="BI4162" s="6">
        <f ca="1">IF(ISNUMBER('Descriptive Stats'!E4162),'Descriptive Stats'!E4162,#N/A)</f>
        <v>7</v>
      </c>
    </row>
    <row r="4163" spans="1:61" ht="14.4" x14ac:dyDescent="0.3">
      <c r="A4163" s="2">
        <f>ROW()</f>
        <v>4163</v>
      </c>
      <c r="C4163" s="8">
        <f t="shared" ca="1" si="593"/>
        <v>6</v>
      </c>
      <c r="D4163" s="8">
        <f t="shared" ca="1" si="594"/>
        <v>7</v>
      </c>
      <c r="E4163" s="50">
        <f t="shared" ref="E4163:E4226" ca="1" si="596">IF(0=MOD(ROW(),$J$1),AVERAGE(OFFSET($D$2,ROW()-$J$1,0,$J$1,1)),"")</f>
        <v>2</v>
      </c>
      <c r="F4163" s="2" t="str">
        <f t="shared" ca="1" si="595"/>
        <v/>
      </c>
      <c r="BD4163" s="49">
        <f t="shared" ca="1" si="590"/>
        <v>2595</v>
      </c>
      <c r="BE4163" s="3">
        <f t="shared" ca="1" si="589"/>
        <v>0.25945000000000001</v>
      </c>
      <c r="BF4163" s="3">
        <f t="shared" ca="1" si="591"/>
        <v>-0.6450419512753276</v>
      </c>
      <c r="BG4163" s="9">
        <f t="shared" ca="1" si="592"/>
        <v>2</v>
      </c>
      <c r="BH4163" s="6">
        <f ca="1">IF(ISNUMBER('Descriptive Stats'!BF4163),'Descriptive Stats'!BF4163,#N/A)</f>
        <v>-0.6450419512753276</v>
      </c>
      <c r="BI4163" s="6">
        <f ca="1">IF(ISNUMBER('Descriptive Stats'!E4163),'Descriptive Stats'!E4163,#N/A)</f>
        <v>2</v>
      </c>
    </row>
    <row r="4164" spans="1:61" ht="14.4" x14ac:dyDescent="0.3">
      <c r="A4164" s="2">
        <f>ROW()</f>
        <v>4164</v>
      </c>
      <c r="C4164" s="8">
        <f t="shared" ca="1" si="593"/>
        <v>21</v>
      </c>
      <c r="D4164" s="8">
        <f t="shared" ca="1" si="594"/>
        <v>2</v>
      </c>
      <c r="E4164" s="50">
        <f t="shared" ca="1" si="596"/>
        <v>7</v>
      </c>
      <c r="F4164" s="2" t="str">
        <f t="shared" ca="1" si="595"/>
        <v/>
      </c>
      <c r="BD4164" s="49">
        <f t="shared" ca="1" si="590"/>
        <v>4473.5</v>
      </c>
      <c r="BE4164" s="3">
        <f t="shared" ca="1" si="589"/>
        <v>0.44729999999999998</v>
      </c>
      <c r="BF4164" s="3">
        <f t="shared" ca="1" si="591"/>
        <v>-0.13248586824472414</v>
      </c>
      <c r="BG4164" s="9">
        <f t="shared" ca="1" si="592"/>
        <v>7</v>
      </c>
      <c r="BH4164" s="6">
        <f ca="1">IF(ISNUMBER('Descriptive Stats'!BF4164),'Descriptive Stats'!BF4164,#N/A)</f>
        <v>-0.13248586824472414</v>
      </c>
      <c r="BI4164" s="6">
        <f ca="1">IF(ISNUMBER('Descriptive Stats'!E4164),'Descriptive Stats'!E4164,#N/A)</f>
        <v>7</v>
      </c>
    </row>
    <row r="4165" spans="1:61" ht="14.4" x14ac:dyDescent="0.3">
      <c r="A4165" s="2">
        <f>ROW()</f>
        <v>4165</v>
      </c>
      <c r="C4165" s="8">
        <f t="shared" ca="1" si="593"/>
        <v>6</v>
      </c>
      <c r="D4165" s="8">
        <f t="shared" ca="1" si="594"/>
        <v>7</v>
      </c>
      <c r="E4165" s="50">
        <f t="shared" ca="1" si="596"/>
        <v>1</v>
      </c>
      <c r="F4165" s="2" t="str">
        <f t="shared" ca="1" si="595"/>
        <v/>
      </c>
      <c r="BD4165" s="49">
        <f t="shared" ca="1" si="590"/>
        <v>1871</v>
      </c>
      <c r="BE4165" s="3">
        <f t="shared" ca="1" si="589"/>
        <v>0.18704999999999999</v>
      </c>
      <c r="BF4165" s="3">
        <f t="shared" ca="1" si="591"/>
        <v>-0.88881967520906158</v>
      </c>
      <c r="BG4165" s="9">
        <f t="shared" ca="1" si="592"/>
        <v>1</v>
      </c>
      <c r="BH4165" s="6">
        <f ca="1">IF(ISNUMBER('Descriptive Stats'!BF4165),'Descriptive Stats'!BF4165,#N/A)</f>
        <v>-0.88881967520906158</v>
      </c>
      <c r="BI4165" s="6">
        <f ca="1">IF(ISNUMBER('Descriptive Stats'!E4165),'Descriptive Stats'!E4165,#N/A)</f>
        <v>1</v>
      </c>
    </row>
    <row r="4166" spans="1:61" ht="14.4" x14ac:dyDescent="0.3">
      <c r="A4166" s="2">
        <f>ROW()</f>
        <v>4166</v>
      </c>
      <c r="C4166" s="8">
        <f t="shared" ca="1" si="593"/>
        <v>8</v>
      </c>
      <c r="D4166" s="8">
        <f t="shared" ca="1" si="594"/>
        <v>1</v>
      </c>
      <c r="E4166" s="50">
        <f t="shared" ca="1" si="596"/>
        <v>0</v>
      </c>
      <c r="F4166" s="2" t="str">
        <f t="shared" ca="1" si="595"/>
        <v/>
      </c>
      <c r="BD4166" s="49">
        <f t="shared" ca="1" si="590"/>
        <v>815.5</v>
      </c>
      <c r="BE4166" s="3">
        <f t="shared" ca="1" si="589"/>
        <v>8.1500000000000003E-2</v>
      </c>
      <c r="BF4166" s="3">
        <f t="shared" ca="1" si="591"/>
        <v>-1.3950525282585462</v>
      </c>
      <c r="BG4166" s="9">
        <f t="shared" ca="1" si="592"/>
        <v>0</v>
      </c>
      <c r="BH4166" s="6">
        <f ca="1">IF(ISNUMBER('Descriptive Stats'!BF4166),'Descriptive Stats'!BF4166,#N/A)</f>
        <v>-1.3950525282585462</v>
      </c>
      <c r="BI4166" s="6">
        <f ca="1">IF(ISNUMBER('Descriptive Stats'!E4166),'Descriptive Stats'!E4166,#N/A)</f>
        <v>0</v>
      </c>
    </row>
    <row r="4167" spans="1:61" ht="14.4" x14ac:dyDescent="0.3">
      <c r="A4167" s="2">
        <f>ROW()</f>
        <v>4167</v>
      </c>
      <c r="C4167" s="8">
        <f t="shared" ca="1" si="593"/>
        <v>4</v>
      </c>
      <c r="D4167" s="8">
        <f t="shared" ca="1" si="594"/>
        <v>0</v>
      </c>
      <c r="E4167" s="50">
        <f t="shared" ca="1" si="596"/>
        <v>19</v>
      </c>
      <c r="F4167" s="2" t="str">
        <f t="shared" ca="1" si="595"/>
        <v>X</v>
      </c>
      <c r="BD4167" s="49">
        <f t="shared" ca="1" si="590"/>
        <v>5294</v>
      </c>
      <c r="BE4167" s="3">
        <f t="shared" ref="BE4167:BE4230" ca="1" si="597">IF(ISNUMBER(BD4167),(BD4167-0.5)/$BK$4,"")</f>
        <v>0.52934999999999999</v>
      </c>
      <c r="BF4167" s="3">
        <f t="shared" ca="1" si="591"/>
        <v>7.3636031452008061E-2</v>
      </c>
      <c r="BG4167" s="9">
        <f t="shared" ca="1" si="592"/>
        <v>19</v>
      </c>
      <c r="BH4167" s="6">
        <f ca="1">IF(ISNUMBER('Descriptive Stats'!BF4167),'Descriptive Stats'!BF4167,#N/A)</f>
        <v>7.3636031452008061E-2</v>
      </c>
      <c r="BI4167" s="6">
        <f ca="1">IF(ISNUMBER('Descriptive Stats'!E4167),'Descriptive Stats'!E4167,#N/A)</f>
        <v>19</v>
      </c>
    </row>
    <row r="4168" spans="1:61" ht="14.4" x14ac:dyDescent="0.3">
      <c r="A4168" s="2">
        <f>ROW()</f>
        <v>4168</v>
      </c>
      <c r="C4168" s="8">
        <f t="shared" ca="1" si="593"/>
        <v>7</v>
      </c>
      <c r="D4168" s="8">
        <f t="shared" ca="1" si="594"/>
        <v>19</v>
      </c>
      <c r="E4168" s="50">
        <f t="shared" ca="1" si="596"/>
        <v>15</v>
      </c>
      <c r="F4168" s="2" t="str">
        <f t="shared" ca="1" si="595"/>
        <v/>
      </c>
      <c r="BD4168" s="49">
        <f t="shared" ref="BD4168:BD4231" ca="1" si="598">IF(ISNUMBER(BG4168),_xlfn.RANK.AVG(BG4168,$BG$2:$BG$5414,1),"")</f>
        <v>5051.5</v>
      </c>
      <c r="BE4168" s="3">
        <f t="shared" ca="1" si="597"/>
        <v>0.50509999999999999</v>
      </c>
      <c r="BF4168" s="3">
        <f t="shared" ca="1" si="591"/>
        <v>1.2784152420787677E-2</v>
      </c>
      <c r="BG4168" s="9">
        <f t="shared" ca="1" si="592"/>
        <v>15</v>
      </c>
      <c r="BH4168" s="6">
        <f ca="1">IF(ISNUMBER('Descriptive Stats'!BF4168),'Descriptive Stats'!BF4168,#N/A)</f>
        <v>1.2784152420787677E-2</v>
      </c>
      <c r="BI4168" s="6">
        <f ca="1">IF(ISNUMBER('Descriptive Stats'!E4168),'Descriptive Stats'!E4168,#N/A)</f>
        <v>15</v>
      </c>
    </row>
    <row r="4169" spans="1:61" ht="14.4" x14ac:dyDescent="0.3">
      <c r="A4169" s="2">
        <f>ROW()</f>
        <v>4169</v>
      </c>
      <c r="C4169" s="8">
        <f t="shared" ca="1" si="593"/>
        <v>24</v>
      </c>
      <c r="D4169" s="8">
        <f t="shared" ca="1" si="594"/>
        <v>15</v>
      </c>
      <c r="E4169" s="50">
        <f t="shared" ca="1" si="596"/>
        <v>6</v>
      </c>
      <c r="F4169" s="2" t="str">
        <f t="shared" ca="1" si="595"/>
        <v/>
      </c>
      <c r="BD4169" s="49">
        <f t="shared" ca="1" si="598"/>
        <v>3900</v>
      </c>
      <c r="BE4169" s="3">
        <f t="shared" ca="1" si="597"/>
        <v>0.38995000000000002</v>
      </c>
      <c r="BF4169" s="3">
        <f t="shared" ref="BF4169:BF4232" ca="1" si="599">IF(ISNUMBER(BE4169),_xlfn.NORM.INV(BE4169,0,1),"")</f>
        <v>-0.2794493539703507</v>
      </c>
      <c r="BG4169" s="9">
        <f t="shared" ref="BG4169:BG4232" ca="1" si="600">IF(ISNUMBER(E4169),E4169,"")</f>
        <v>6</v>
      </c>
      <c r="BH4169" s="6">
        <f ca="1">IF(ISNUMBER('Descriptive Stats'!BF4169),'Descriptive Stats'!BF4169,#N/A)</f>
        <v>-0.2794493539703507</v>
      </c>
      <c r="BI4169" s="6">
        <f ca="1">IF(ISNUMBER('Descriptive Stats'!E4169),'Descriptive Stats'!E4169,#N/A)</f>
        <v>6</v>
      </c>
    </row>
    <row r="4170" spans="1:61" ht="14.4" x14ac:dyDescent="0.3">
      <c r="A4170" s="2">
        <f>ROW()</f>
        <v>4170</v>
      </c>
      <c r="C4170" s="8">
        <f t="shared" ca="1" si="593"/>
        <v>2</v>
      </c>
      <c r="D4170" s="8">
        <f t="shared" ca="1" si="594"/>
        <v>6</v>
      </c>
      <c r="E4170" s="50">
        <f t="shared" ca="1" si="596"/>
        <v>4</v>
      </c>
      <c r="F4170" s="2" t="str">
        <f t="shared" ca="1" si="595"/>
        <v/>
      </c>
      <c r="BD4170" s="49">
        <f t="shared" ca="1" si="598"/>
        <v>3442</v>
      </c>
      <c r="BE4170" s="3">
        <f t="shared" ca="1" si="597"/>
        <v>0.34415000000000001</v>
      </c>
      <c r="BF4170" s="3">
        <f t="shared" ca="1" si="599"/>
        <v>-0.40116316278173481</v>
      </c>
      <c r="BG4170" s="9">
        <f t="shared" ca="1" si="600"/>
        <v>4</v>
      </c>
      <c r="BH4170" s="6">
        <f ca="1">IF(ISNUMBER('Descriptive Stats'!BF4170),'Descriptive Stats'!BF4170,#N/A)</f>
        <v>-0.40116316278173481</v>
      </c>
      <c r="BI4170" s="6">
        <f ca="1">IF(ISNUMBER('Descriptive Stats'!E4170),'Descriptive Stats'!E4170,#N/A)</f>
        <v>4</v>
      </c>
    </row>
    <row r="4171" spans="1:61" ht="14.4" x14ac:dyDescent="0.3">
      <c r="A4171" s="2">
        <f>ROW()</f>
        <v>4171</v>
      </c>
      <c r="C4171" s="8">
        <f t="shared" ca="1" si="593"/>
        <v>13</v>
      </c>
      <c r="D4171" s="8">
        <f t="shared" ca="1" si="594"/>
        <v>4</v>
      </c>
      <c r="E4171" s="50">
        <f t="shared" ca="1" si="596"/>
        <v>9</v>
      </c>
      <c r="F4171" s="2" t="str">
        <f t="shared" ca="1" si="595"/>
        <v/>
      </c>
      <c r="BD4171" s="49">
        <f t="shared" ca="1" si="598"/>
        <v>4819</v>
      </c>
      <c r="BE4171" s="3">
        <f t="shared" ca="1" si="597"/>
        <v>0.48185</v>
      </c>
      <c r="BF4171" s="3">
        <f t="shared" ca="1" si="599"/>
        <v>-4.5511009098988427E-2</v>
      </c>
      <c r="BG4171" s="9">
        <f t="shared" ca="1" si="600"/>
        <v>9</v>
      </c>
      <c r="BH4171" s="6">
        <f ca="1">IF(ISNUMBER('Descriptive Stats'!BF4171),'Descriptive Stats'!BF4171,#N/A)</f>
        <v>-4.5511009098988427E-2</v>
      </c>
      <c r="BI4171" s="6">
        <f ca="1">IF(ISNUMBER('Descriptive Stats'!E4171),'Descriptive Stats'!E4171,#N/A)</f>
        <v>9</v>
      </c>
    </row>
    <row r="4172" spans="1:61" ht="14.4" x14ac:dyDescent="0.3">
      <c r="A4172" s="2">
        <f>ROW()</f>
        <v>4172</v>
      </c>
      <c r="C4172" s="8">
        <f t="shared" ca="1" si="593"/>
        <v>23</v>
      </c>
      <c r="D4172" s="8">
        <f t="shared" ca="1" si="594"/>
        <v>9</v>
      </c>
      <c r="E4172" s="50">
        <f t="shared" ca="1" si="596"/>
        <v>7</v>
      </c>
      <c r="F4172" s="2" t="str">
        <f t="shared" ca="1" si="595"/>
        <v/>
      </c>
      <c r="BD4172" s="49">
        <f t="shared" ca="1" si="598"/>
        <v>4473.5</v>
      </c>
      <c r="BE4172" s="3">
        <f t="shared" ca="1" si="597"/>
        <v>0.44729999999999998</v>
      </c>
      <c r="BF4172" s="3">
        <f t="shared" ca="1" si="599"/>
        <v>-0.13248586824472414</v>
      </c>
      <c r="BG4172" s="9">
        <f t="shared" ca="1" si="600"/>
        <v>7</v>
      </c>
      <c r="BH4172" s="6">
        <f ca="1">IF(ISNUMBER('Descriptive Stats'!BF4172),'Descriptive Stats'!BF4172,#N/A)</f>
        <v>-0.13248586824472414</v>
      </c>
      <c r="BI4172" s="6">
        <f ca="1">IF(ISNUMBER('Descriptive Stats'!E4172),'Descriptive Stats'!E4172,#N/A)</f>
        <v>7</v>
      </c>
    </row>
    <row r="4173" spans="1:61" ht="14.4" x14ac:dyDescent="0.3">
      <c r="A4173" s="2">
        <f>ROW()</f>
        <v>4173</v>
      </c>
      <c r="C4173" s="8">
        <f t="shared" ca="1" si="593"/>
        <v>19</v>
      </c>
      <c r="D4173" s="8">
        <f t="shared" ca="1" si="594"/>
        <v>7</v>
      </c>
      <c r="E4173" s="50">
        <f t="shared" ca="1" si="596"/>
        <v>7</v>
      </c>
      <c r="F4173" s="2" t="str">
        <f t="shared" ca="1" si="595"/>
        <v/>
      </c>
      <c r="BD4173" s="49">
        <f t="shared" ca="1" si="598"/>
        <v>4473.5</v>
      </c>
      <c r="BE4173" s="3">
        <f t="shared" ca="1" si="597"/>
        <v>0.44729999999999998</v>
      </c>
      <c r="BF4173" s="3">
        <f t="shared" ca="1" si="599"/>
        <v>-0.13248586824472414</v>
      </c>
      <c r="BG4173" s="9">
        <f t="shared" ca="1" si="600"/>
        <v>7</v>
      </c>
      <c r="BH4173" s="6">
        <f ca="1">IF(ISNUMBER('Descriptive Stats'!BF4173),'Descriptive Stats'!BF4173,#N/A)</f>
        <v>-0.13248586824472414</v>
      </c>
      <c r="BI4173" s="6">
        <f ca="1">IF(ISNUMBER('Descriptive Stats'!E4173),'Descriptive Stats'!E4173,#N/A)</f>
        <v>7</v>
      </c>
    </row>
    <row r="4174" spans="1:61" ht="14.4" x14ac:dyDescent="0.3">
      <c r="A4174" s="2">
        <f>ROW()</f>
        <v>4174</v>
      </c>
      <c r="C4174" s="8">
        <f t="shared" ca="1" si="593"/>
        <v>6</v>
      </c>
      <c r="D4174" s="8">
        <f t="shared" ca="1" si="594"/>
        <v>7</v>
      </c>
      <c r="E4174" s="50">
        <f t="shared" ca="1" si="596"/>
        <v>7</v>
      </c>
      <c r="F4174" s="2" t="str">
        <f t="shared" ca="1" si="595"/>
        <v/>
      </c>
      <c r="BD4174" s="49">
        <f t="shared" ca="1" si="598"/>
        <v>4473.5</v>
      </c>
      <c r="BE4174" s="3">
        <f t="shared" ca="1" si="597"/>
        <v>0.44729999999999998</v>
      </c>
      <c r="BF4174" s="3">
        <f t="shared" ca="1" si="599"/>
        <v>-0.13248586824472414</v>
      </c>
      <c r="BG4174" s="9">
        <f t="shared" ca="1" si="600"/>
        <v>7</v>
      </c>
      <c r="BH4174" s="6">
        <f ca="1">IF(ISNUMBER('Descriptive Stats'!BF4174),'Descriptive Stats'!BF4174,#N/A)</f>
        <v>-0.13248586824472414</v>
      </c>
      <c r="BI4174" s="6">
        <f ca="1">IF(ISNUMBER('Descriptive Stats'!E4174),'Descriptive Stats'!E4174,#N/A)</f>
        <v>7</v>
      </c>
    </row>
    <row r="4175" spans="1:61" ht="14.4" x14ac:dyDescent="0.3">
      <c r="A4175" s="2">
        <f>ROW()</f>
        <v>4175</v>
      </c>
      <c r="C4175" s="8">
        <f t="shared" ca="1" si="593"/>
        <v>6</v>
      </c>
      <c r="D4175" s="8">
        <f t="shared" ca="1" si="594"/>
        <v>7</v>
      </c>
      <c r="E4175" s="50">
        <f t="shared" ca="1" si="596"/>
        <v>2</v>
      </c>
      <c r="F4175" s="2" t="str">
        <f t="shared" ca="1" si="595"/>
        <v/>
      </c>
      <c r="BD4175" s="49">
        <f t="shared" ca="1" si="598"/>
        <v>2595</v>
      </c>
      <c r="BE4175" s="3">
        <f t="shared" ca="1" si="597"/>
        <v>0.25945000000000001</v>
      </c>
      <c r="BF4175" s="3">
        <f t="shared" ca="1" si="599"/>
        <v>-0.6450419512753276</v>
      </c>
      <c r="BG4175" s="9">
        <f t="shared" ca="1" si="600"/>
        <v>2</v>
      </c>
      <c r="BH4175" s="6">
        <f ca="1">IF(ISNUMBER('Descriptive Stats'!BF4175),'Descriptive Stats'!BF4175,#N/A)</f>
        <v>-0.6450419512753276</v>
      </c>
      <c r="BI4175" s="6">
        <f ca="1">IF(ISNUMBER('Descriptive Stats'!E4175),'Descriptive Stats'!E4175,#N/A)</f>
        <v>2</v>
      </c>
    </row>
    <row r="4176" spans="1:61" ht="14.4" x14ac:dyDescent="0.3">
      <c r="A4176" s="2">
        <f>ROW()</f>
        <v>4176</v>
      </c>
      <c r="C4176" s="8">
        <f t="shared" ca="1" si="593"/>
        <v>17</v>
      </c>
      <c r="D4176" s="8">
        <f t="shared" ca="1" si="594"/>
        <v>2</v>
      </c>
      <c r="E4176" s="50">
        <f t="shared" ca="1" si="596"/>
        <v>2</v>
      </c>
      <c r="F4176" s="2" t="str">
        <f t="shared" ca="1" si="595"/>
        <v/>
      </c>
      <c r="BD4176" s="49">
        <f t="shared" ca="1" si="598"/>
        <v>2595</v>
      </c>
      <c r="BE4176" s="3">
        <f t="shared" ca="1" si="597"/>
        <v>0.25945000000000001</v>
      </c>
      <c r="BF4176" s="3">
        <f t="shared" ca="1" si="599"/>
        <v>-0.6450419512753276</v>
      </c>
      <c r="BG4176" s="9">
        <f t="shared" ca="1" si="600"/>
        <v>2</v>
      </c>
      <c r="BH4176" s="6">
        <f ca="1">IF(ISNUMBER('Descriptive Stats'!BF4176),'Descriptive Stats'!BF4176,#N/A)</f>
        <v>-0.6450419512753276</v>
      </c>
      <c r="BI4176" s="6">
        <f ca="1">IF(ISNUMBER('Descriptive Stats'!E4176),'Descriptive Stats'!E4176,#N/A)</f>
        <v>2</v>
      </c>
    </row>
    <row r="4177" spans="1:61" ht="14.4" x14ac:dyDescent="0.3">
      <c r="A4177" s="2">
        <f>ROW()</f>
        <v>4177</v>
      </c>
      <c r="C4177" s="8">
        <f t="shared" ref="C4177:C4240" ca="1" si="601">RANDBETWEEN(2,COUNT(B:B))</f>
        <v>21</v>
      </c>
      <c r="D4177" s="8">
        <f t="shared" ref="D4177:D4240" ca="1" si="602">VLOOKUP(C4177,A:B,2,TRUE)</f>
        <v>2</v>
      </c>
      <c r="E4177" s="50">
        <f t="shared" ca="1" si="596"/>
        <v>7</v>
      </c>
      <c r="F4177" s="2" t="str">
        <f t="shared" ref="F4177:F4240" ca="1" si="603">IF(ISNUMBER(E4177),IF(OR(E4177&lt;$K$16,E4177&gt;$K$14),"X",""),"")</f>
        <v/>
      </c>
      <c r="BD4177" s="49">
        <f t="shared" ca="1" si="598"/>
        <v>4473.5</v>
      </c>
      <c r="BE4177" s="3">
        <f t="shared" ca="1" si="597"/>
        <v>0.44729999999999998</v>
      </c>
      <c r="BF4177" s="3">
        <f t="shared" ca="1" si="599"/>
        <v>-0.13248586824472414</v>
      </c>
      <c r="BG4177" s="9">
        <f t="shared" ca="1" si="600"/>
        <v>7</v>
      </c>
      <c r="BH4177" s="6">
        <f ca="1">IF(ISNUMBER('Descriptive Stats'!BF4177),'Descriptive Stats'!BF4177,#N/A)</f>
        <v>-0.13248586824472414</v>
      </c>
      <c r="BI4177" s="6">
        <f ca="1">IF(ISNUMBER('Descriptive Stats'!E4177),'Descriptive Stats'!E4177,#N/A)</f>
        <v>7</v>
      </c>
    </row>
    <row r="4178" spans="1:61" ht="14.4" x14ac:dyDescent="0.3">
      <c r="A4178" s="2">
        <f>ROW()</f>
        <v>4178</v>
      </c>
      <c r="C4178" s="8">
        <f t="shared" ca="1" si="601"/>
        <v>6</v>
      </c>
      <c r="D4178" s="8">
        <f t="shared" ca="1" si="602"/>
        <v>7</v>
      </c>
      <c r="E4178" s="50">
        <f t="shared" ca="1" si="596"/>
        <v>3</v>
      </c>
      <c r="F4178" s="2" t="str">
        <f t="shared" ca="1" si="603"/>
        <v/>
      </c>
      <c r="BD4178" s="49">
        <f t="shared" ca="1" si="598"/>
        <v>3200</v>
      </c>
      <c r="BE4178" s="3">
        <f t="shared" ca="1" si="597"/>
        <v>0.31995000000000001</v>
      </c>
      <c r="BF4178" s="3">
        <f t="shared" ca="1" si="599"/>
        <v>-0.46783862043457014</v>
      </c>
      <c r="BG4178" s="9">
        <f t="shared" ca="1" si="600"/>
        <v>3</v>
      </c>
      <c r="BH4178" s="6">
        <f ca="1">IF(ISNUMBER('Descriptive Stats'!BF4178),'Descriptive Stats'!BF4178,#N/A)</f>
        <v>-0.46783862043457014</v>
      </c>
      <c r="BI4178" s="6">
        <f ca="1">IF(ISNUMBER('Descriptive Stats'!E4178),'Descriptive Stats'!E4178,#N/A)</f>
        <v>3</v>
      </c>
    </row>
    <row r="4179" spans="1:61" ht="14.4" x14ac:dyDescent="0.3">
      <c r="A4179" s="2">
        <f>ROW()</f>
        <v>4179</v>
      </c>
      <c r="C4179" s="8">
        <f t="shared" ca="1" si="601"/>
        <v>10</v>
      </c>
      <c r="D4179" s="8">
        <f t="shared" ca="1" si="602"/>
        <v>3</v>
      </c>
      <c r="E4179" s="50">
        <f t="shared" ca="1" si="596"/>
        <v>15</v>
      </c>
      <c r="F4179" s="2" t="str">
        <f t="shared" ca="1" si="603"/>
        <v/>
      </c>
      <c r="BD4179" s="49">
        <f t="shared" ca="1" si="598"/>
        <v>5051.5</v>
      </c>
      <c r="BE4179" s="3">
        <f t="shared" ca="1" si="597"/>
        <v>0.50509999999999999</v>
      </c>
      <c r="BF4179" s="3">
        <f t="shared" ca="1" si="599"/>
        <v>1.2784152420787677E-2</v>
      </c>
      <c r="BG4179" s="9">
        <f t="shared" ca="1" si="600"/>
        <v>15</v>
      </c>
      <c r="BH4179" s="6">
        <f ca="1">IF(ISNUMBER('Descriptive Stats'!BF4179),'Descriptive Stats'!BF4179,#N/A)</f>
        <v>1.2784152420787677E-2</v>
      </c>
      <c r="BI4179" s="6">
        <f ca="1">IF(ISNUMBER('Descriptive Stats'!E4179),'Descriptive Stats'!E4179,#N/A)</f>
        <v>15</v>
      </c>
    </row>
    <row r="4180" spans="1:61" ht="14.4" x14ac:dyDescent="0.3">
      <c r="A4180" s="2">
        <f>ROW()</f>
        <v>4180</v>
      </c>
      <c r="C4180" s="8">
        <f t="shared" ca="1" si="601"/>
        <v>24</v>
      </c>
      <c r="D4180" s="8">
        <f t="shared" ca="1" si="602"/>
        <v>15</v>
      </c>
      <c r="E4180" s="50">
        <f t="shared" ca="1" si="596"/>
        <v>15</v>
      </c>
      <c r="F4180" s="2" t="str">
        <f t="shared" ca="1" si="603"/>
        <v/>
      </c>
      <c r="BD4180" s="49">
        <f t="shared" ca="1" si="598"/>
        <v>5051.5</v>
      </c>
      <c r="BE4180" s="3">
        <f t="shared" ca="1" si="597"/>
        <v>0.50509999999999999</v>
      </c>
      <c r="BF4180" s="3">
        <f t="shared" ca="1" si="599"/>
        <v>1.2784152420787677E-2</v>
      </c>
      <c r="BG4180" s="9">
        <f t="shared" ca="1" si="600"/>
        <v>15</v>
      </c>
      <c r="BH4180" s="6">
        <f ca="1">IF(ISNUMBER('Descriptive Stats'!BF4180),'Descriptive Stats'!BF4180,#N/A)</f>
        <v>1.2784152420787677E-2</v>
      </c>
      <c r="BI4180" s="6">
        <f ca="1">IF(ISNUMBER('Descriptive Stats'!E4180),'Descriptive Stats'!E4180,#N/A)</f>
        <v>15</v>
      </c>
    </row>
    <row r="4181" spans="1:61" ht="14.4" x14ac:dyDescent="0.3">
      <c r="A4181" s="2">
        <f>ROW()</f>
        <v>4181</v>
      </c>
      <c r="C4181" s="8">
        <f t="shared" ca="1" si="601"/>
        <v>24</v>
      </c>
      <c r="D4181" s="8">
        <f t="shared" ca="1" si="602"/>
        <v>15</v>
      </c>
      <c r="E4181" s="50">
        <f t="shared" ca="1" si="596"/>
        <v>2</v>
      </c>
      <c r="F4181" s="2" t="str">
        <f t="shared" ca="1" si="603"/>
        <v/>
      </c>
      <c r="BD4181" s="49">
        <f t="shared" ca="1" si="598"/>
        <v>2595</v>
      </c>
      <c r="BE4181" s="3">
        <f t="shared" ca="1" si="597"/>
        <v>0.25945000000000001</v>
      </c>
      <c r="BF4181" s="3">
        <f t="shared" ca="1" si="599"/>
        <v>-0.6450419512753276</v>
      </c>
      <c r="BG4181" s="9">
        <f t="shared" ca="1" si="600"/>
        <v>2</v>
      </c>
      <c r="BH4181" s="6">
        <f ca="1">IF(ISNUMBER('Descriptive Stats'!BF4181),'Descriptive Stats'!BF4181,#N/A)</f>
        <v>-0.6450419512753276</v>
      </c>
      <c r="BI4181" s="6">
        <f ca="1">IF(ISNUMBER('Descriptive Stats'!E4181),'Descriptive Stats'!E4181,#N/A)</f>
        <v>2</v>
      </c>
    </row>
    <row r="4182" spans="1:61" ht="14.4" x14ac:dyDescent="0.3">
      <c r="A4182" s="2">
        <f>ROW()</f>
        <v>4182</v>
      </c>
      <c r="C4182" s="8">
        <f t="shared" ca="1" si="601"/>
        <v>3</v>
      </c>
      <c r="D4182" s="8">
        <f t="shared" ca="1" si="602"/>
        <v>2</v>
      </c>
      <c r="E4182" s="50">
        <f t="shared" ca="1" si="596"/>
        <v>3</v>
      </c>
      <c r="F4182" s="2" t="str">
        <f t="shared" ca="1" si="603"/>
        <v/>
      </c>
      <c r="BD4182" s="49">
        <f t="shared" ca="1" si="598"/>
        <v>3200</v>
      </c>
      <c r="BE4182" s="3">
        <f t="shared" ca="1" si="597"/>
        <v>0.31995000000000001</v>
      </c>
      <c r="BF4182" s="3">
        <f t="shared" ca="1" si="599"/>
        <v>-0.46783862043457014</v>
      </c>
      <c r="BG4182" s="9">
        <f t="shared" ca="1" si="600"/>
        <v>3</v>
      </c>
      <c r="BH4182" s="6">
        <f ca="1">IF(ISNUMBER('Descriptive Stats'!BF4182),'Descriptive Stats'!BF4182,#N/A)</f>
        <v>-0.46783862043457014</v>
      </c>
      <c r="BI4182" s="6">
        <f ca="1">IF(ISNUMBER('Descriptive Stats'!E4182),'Descriptive Stats'!E4182,#N/A)</f>
        <v>3</v>
      </c>
    </row>
    <row r="4183" spans="1:61" ht="14.4" x14ac:dyDescent="0.3">
      <c r="A4183" s="2">
        <f>ROW()</f>
        <v>4183</v>
      </c>
      <c r="C4183" s="8">
        <f t="shared" ca="1" si="601"/>
        <v>10</v>
      </c>
      <c r="D4183" s="8">
        <f t="shared" ca="1" si="602"/>
        <v>3</v>
      </c>
      <c r="E4183" s="50">
        <f t="shared" ca="1" si="596"/>
        <v>1</v>
      </c>
      <c r="F4183" s="2" t="str">
        <f t="shared" ca="1" si="603"/>
        <v/>
      </c>
      <c r="BD4183" s="49">
        <f t="shared" ca="1" si="598"/>
        <v>1871</v>
      </c>
      <c r="BE4183" s="3">
        <f t="shared" ca="1" si="597"/>
        <v>0.18704999999999999</v>
      </c>
      <c r="BF4183" s="3">
        <f t="shared" ca="1" si="599"/>
        <v>-0.88881967520906158</v>
      </c>
      <c r="BG4183" s="9">
        <f t="shared" ca="1" si="600"/>
        <v>1</v>
      </c>
      <c r="BH4183" s="6">
        <f ca="1">IF(ISNUMBER('Descriptive Stats'!BF4183),'Descriptive Stats'!BF4183,#N/A)</f>
        <v>-0.88881967520906158</v>
      </c>
      <c r="BI4183" s="6">
        <f ca="1">IF(ISNUMBER('Descriptive Stats'!E4183),'Descriptive Stats'!E4183,#N/A)</f>
        <v>1</v>
      </c>
    </row>
    <row r="4184" spans="1:61" ht="14.4" x14ac:dyDescent="0.3">
      <c r="A4184" s="2">
        <f>ROW()</f>
        <v>4184</v>
      </c>
      <c r="C4184" s="8">
        <f t="shared" ca="1" si="601"/>
        <v>12</v>
      </c>
      <c r="D4184" s="8">
        <f t="shared" ca="1" si="602"/>
        <v>1</v>
      </c>
      <c r="E4184" s="50">
        <f t="shared" ca="1" si="596"/>
        <v>19</v>
      </c>
      <c r="F4184" s="2" t="str">
        <f t="shared" ca="1" si="603"/>
        <v>X</v>
      </c>
      <c r="BD4184" s="49">
        <f t="shared" ca="1" si="598"/>
        <v>5294</v>
      </c>
      <c r="BE4184" s="3">
        <f t="shared" ca="1" si="597"/>
        <v>0.52934999999999999</v>
      </c>
      <c r="BF4184" s="3">
        <f t="shared" ca="1" si="599"/>
        <v>7.3636031452008061E-2</v>
      </c>
      <c r="BG4184" s="9">
        <f t="shared" ca="1" si="600"/>
        <v>19</v>
      </c>
      <c r="BH4184" s="6">
        <f ca="1">IF(ISNUMBER('Descriptive Stats'!BF4184),'Descriptive Stats'!BF4184,#N/A)</f>
        <v>7.3636031452008061E-2</v>
      </c>
      <c r="BI4184" s="6">
        <f ca="1">IF(ISNUMBER('Descriptive Stats'!E4184),'Descriptive Stats'!E4184,#N/A)</f>
        <v>19</v>
      </c>
    </row>
    <row r="4185" spans="1:61" ht="14.4" x14ac:dyDescent="0.3">
      <c r="A4185" s="2">
        <f>ROW()</f>
        <v>4185</v>
      </c>
      <c r="C4185" s="8">
        <f t="shared" ca="1" si="601"/>
        <v>7</v>
      </c>
      <c r="D4185" s="8">
        <f t="shared" ca="1" si="602"/>
        <v>19</v>
      </c>
      <c r="E4185" s="50">
        <f t="shared" ca="1" si="596"/>
        <v>9</v>
      </c>
      <c r="F4185" s="2" t="str">
        <f t="shared" ca="1" si="603"/>
        <v/>
      </c>
      <c r="BD4185" s="49">
        <f t="shared" ca="1" si="598"/>
        <v>4819</v>
      </c>
      <c r="BE4185" s="3">
        <f t="shared" ca="1" si="597"/>
        <v>0.48185</v>
      </c>
      <c r="BF4185" s="3">
        <f t="shared" ca="1" si="599"/>
        <v>-4.5511009098988427E-2</v>
      </c>
      <c r="BG4185" s="9">
        <f t="shared" ca="1" si="600"/>
        <v>9</v>
      </c>
      <c r="BH4185" s="6">
        <f ca="1">IF(ISNUMBER('Descriptive Stats'!BF4185),'Descriptive Stats'!BF4185,#N/A)</f>
        <v>-4.5511009098988427E-2</v>
      </c>
      <c r="BI4185" s="6">
        <f ca="1">IF(ISNUMBER('Descriptive Stats'!E4185),'Descriptive Stats'!E4185,#N/A)</f>
        <v>9</v>
      </c>
    </row>
    <row r="4186" spans="1:61" ht="14.4" x14ac:dyDescent="0.3">
      <c r="A4186" s="2">
        <f>ROW()</f>
        <v>4186</v>
      </c>
      <c r="C4186" s="8">
        <f t="shared" ca="1" si="601"/>
        <v>23</v>
      </c>
      <c r="D4186" s="8">
        <f t="shared" ca="1" si="602"/>
        <v>9</v>
      </c>
      <c r="E4186" s="50">
        <f t="shared" ca="1" si="596"/>
        <v>2</v>
      </c>
      <c r="F4186" s="2" t="str">
        <f t="shared" ca="1" si="603"/>
        <v/>
      </c>
      <c r="BD4186" s="49">
        <f t="shared" ca="1" si="598"/>
        <v>2595</v>
      </c>
      <c r="BE4186" s="3">
        <f t="shared" ca="1" si="597"/>
        <v>0.25945000000000001</v>
      </c>
      <c r="BF4186" s="3">
        <f t="shared" ca="1" si="599"/>
        <v>-0.6450419512753276</v>
      </c>
      <c r="BG4186" s="9">
        <f t="shared" ca="1" si="600"/>
        <v>2</v>
      </c>
      <c r="BH4186" s="6">
        <f ca="1">IF(ISNUMBER('Descriptive Stats'!BF4186),'Descriptive Stats'!BF4186,#N/A)</f>
        <v>-0.6450419512753276</v>
      </c>
      <c r="BI4186" s="6">
        <f ca="1">IF(ISNUMBER('Descriptive Stats'!E4186),'Descriptive Stats'!E4186,#N/A)</f>
        <v>2</v>
      </c>
    </row>
    <row r="4187" spans="1:61" ht="14.4" x14ac:dyDescent="0.3">
      <c r="A4187" s="2">
        <f>ROW()</f>
        <v>4187</v>
      </c>
      <c r="C4187" s="8">
        <f t="shared" ca="1" si="601"/>
        <v>3</v>
      </c>
      <c r="D4187" s="8">
        <f t="shared" ca="1" si="602"/>
        <v>2</v>
      </c>
      <c r="E4187" s="50">
        <f t="shared" ca="1" si="596"/>
        <v>1</v>
      </c>
      <c r="F4187" s="2" t="str">
        <f t="shared" ca="1" si="603"/>
        <v/>
      </c>
      <c r="BD4187" s="49">
        <f t="shared" ca="1" si="598"/>
        <v>1871</v>
      </c>
      <c r="BE4187" s="3">
        <f t="shared" ca="1" si="597"/>
        <v>0.18704999999999999</v>
      </c>
      <c r="BF4187" s="3">
        <f t="shared" ca="1" si="599"/>
        <v>-0.88881967520906158</v>
      </c>
      <c r="BG4187" s="9">
        <f t="shared" ca="1" si="600"/>
        <v>1</v>
      </c>
      <c r="BH4187" s="6">
        <f ca="1">IF(ISNUMBER('Descriptive Stats'!BF4187),'Descriptive Stats'!BF4187,#N/A)</f>
        <v>-0.88881967520906158</v>
      </c>
      <c r="BI4187" s="6">
        <f ca="1">IF(ISNUMBER('Descriptive Stats'!E4187),'Descriptive Stats'!E4187,#N/A)</f>
        <v>1</v>
      </c>
    </row>
    <row r="4188" spans="1:61" ht="14.4" x14ac:dyDescent="0.3">
      <c r="A4188" s="2">
        <f>ROW()</f>
        <v>4188</v>
      </c>
      <c r="C4188" s="8">
        <f t="shared" ca="1" si="601"/>
        <v>8</v>
      </c>
      <c r="D4188" s="8">
        <f t="shared" ca="1" si="602"/>
        <v>1</v>
      </c>
      <c r="E4188" s="50">
        <f t="shared" ca="1" si="596"/>
        <v>0</v>
      </c>
      <c r="F4188" s="2" t="str">
        <f t="shared" ca="1" si="603"/>
        <v/>
      </c>
      <c r="BD4188" s="49">
        <f t="shared" ca="1" si="598"/>
        <v>815.5</v>
      </c>
      <c r="BE4188" s="3">
        <f t="shared" ca="1" si="597"/>
        <v>8.1500000000000003E-2</v>
      </c>
      <c r="BF4188" s="3">
        <f t="shared" ca="1" si="599"/>
        <v>-1.3950525282585462</v>
      </c>
      <c r="BG4188" s="9">
        <f t="shared" ca="1" si="600"/>
        <v>0</v>
      </c>
      <c r="BH4188" s="6">
        <f ca="1">IF(ISNUMBER('Descriptive Stats'!BF4188),'Descriptive Stats'!BF4188,#N/A)</f>
        <v>-1.3950525282585462</v>
      </c>
      <c r="BI4188" s="6">
        <f ca="1">IF(ISNUMBER('Descriptive Stats'!E4188),'Descriptive Stats'!E4188,#N/A)</f>
        <v>0</v>
      </c>
    </row>
    <row r="4189" spans="1:61" ht="14.4" x14ac:dyDescent="0.3">
      <c r="A4189" s="2">
        <f>ROW()</f>
        <v>4189</v>
      </c>
      <c r="C4189" s="8">
        <f t="shared" ca="1" si="601"/>
        <v>4</v>
      </c>
      <c r="D4189" s="8">
        <f t="shared" ca="1" si="602"/>
        <v>0</v>
      </c>
      <c r="E4189" s="50">
        <f t="shared" ca="1" si="596"/>
        <v>2</v>
      </c>
      <c r="F4189" s="2" t="str">
        <f t="shared" ca="1" si="603"/>
        <v/>
      </c>
      <c r="BD4189" s="49">
        <f t="shared" ca="1" si="598"/>
        <v>2595</v>
      </c>
      <c r="BE4189" s="3">
        <f t="shared" ca="1" si="597"/>
        <v>0.25945000000000001</v>
      </c>
      <c r="BF4189" s="3">
        <f t="shared" ca="1" si="599"/>
        <v>-0.6450419512753276</v>
      </c>
      <c r="BG4189" s="9">
        <f t="shared" ca="1" si="600"/>
        <v>2</v>
      </c>
      <c r="BH4189" s="6">
        <f ca="1">IF(ISNUMBER('Descriptive Stats'!BF4189),'Descriptive Stats'!BF4189,#N/A)</f>
        <v>-0.6450419512753276</v>
      </c>
      <c r="BI4189" s="6">
        <f ca="1">IF(ISNUMBER('Descriptive Stats'!E4189),'Descriptive Stats'!E4189,#N/A)</f>
        <v>2</v>
      </c>
    </row>
    <row r="4190" spans="1:61" ht="14.4" x14ac:dyDescent="0.3">
      <c r="A4190" s="2">
        <f>ROW()</f>
        <v>4190</v>
      </c>
      <c r="C4190" s="8">
        <f t="shared" ca="1" si="601"/>
        <v>21</v>
      </c>
      <c r="D4190" s="8">
        <f t="shared" ca="1" si="602"/>
        <v>2</v>
      </c>
      <c r="E4190" s="50">
        <f t="shared" ca="1" si="596"/>
        <v>2</v>
      </c>
      <c r="F4190" s="2" t="str">
        <f t="shared" ca="1" si="603"/>
        <v/>
      </c>
      <c r="BD4190" s="49">
        <f t="shared" ca="1" si="598"/>
        <v>2595</v>
      </c>
      <c r="BE4190" s="3">
        <f t="shared" ca="1" si="597"/>
        <v>0.25945000000000001</v>
      </c>
      <c r="BF4190" s="3">
        <f t="shared" ca="1" si="599"/>
        <v>-0.6450419512753276</v>
      </c>
      <c r="BG4190" s="9">
        <f t="shared" ca="1" si="600"/>
        <v>2</v>
      </c>
      <c r="BH4190" s="6">
        <f ca="1">IF(ISNUMBER('Descriptive Stats'!BF4190),'Descriptive Stats'!BF4190,#N/A)</f>
        <v>-0.6450419512753276</v>
      </c>
      <c r="BI4190" s="6">
        <f ca="1">IF(ISNUMBER('Descriptive Stats'!E4190),'Descriptive Stats'!E4190,#N/A)</f>
        <v>2</v>
      </c>
    </row>
    <row r="4191" spans="1:61" ht="14.4" x14ac:dyDescent="0.3">
      <c r="A4191" s="2">
        <f>ROW()</f>
        <v>4191</v>
      </c>
      <c r="C4191" s="8">
        <f t="shared" ca="1" si="601"/>
        <v>21</v>
      </c>
      <c r="D4191" s="8">
        <f t="shared" ca="1" si="602"/>
        <v>2</v>
      </c>
      <c r="E4191" s="50">
        <f t="shared" ca="1" si="596"/>
        <v>2</v>
      </c>
      <c r="F4191" s="2" t="str">
        <f t="shared" ca="1" si="603"/>
        <v/>
      </c>
      <c r="BD4191" s="49">
        <f t="shared" ca="1" si="598"/>
        <v>2595</v>
      </c>
      <c r="BE4191" s="3">
        <f t="shared" ca="1" si="597"/>
        <v>0.25945000000000001</v>
      </c>
      <c r="BF4191" s="3">
        <f t="shared" ca="1" si="599"/>
        <v>-0.6450419512753276</v>
      </c>
      <c r="BG4191" s="9">
        <f t="shared" ca="1" si="600"/>
        <v>2</v>
      </c>
      <c r="BH4191" s="6">
        <f ca="1">IF(ISNUMBER('Descriptive Stats'!BF4191),'Descriptive Stats'!BF4191,#N/A)</f>
        <v>-0.6450419512753276</v>
      </c>
      <c r="BI4191" s="6">
        <f ca="1">IF(ISNUMBER('Descriptive Stats'!E4191),'Descriptive Stats'!E4191,#N/A)</f>
        <v>2</v>
      </c>
    </row>
    <row r="4192" spans="1:61" ht="14.4" x14ac:dyDescent="0.3">
      <c r="A4192" s="2">
        <f>ROW()</f>
        <v>4192</v>
      </c>
      <c r="C4192" s="8">
        <f t="shared" ca="1" si="601"/>
        <v>9</v>
      </c>
      <c r="D4192" s="8">
        <f t="shared" ca="1" si="602"/>
        <v>2</v>
      </c>
      <c r="E4192" s="50">
        <f t="shared" ca="1" si="596"/>
        <v>4</v>
      </c>
      <c r="F4192" s="2" t="str">
        <f t="shared" ca="1" si="603"/>
        <v/>
      </c>
      <c r="BD4192" s="49">
        <f t="shared" ca="1" si="598"/>
        <v>3442</v>
      </c>
      <c r="BE4192" s="3">
        <f t="shared" ca="1" si="597"/>
        <v>0.34415000000000001</v>
      </c>
      <c r="BF4192" s="3">
        <f t="shared" ca="1" si="599"/>
        <v>-0.40116316278173481</v>
      </c>
      <c r="BG4192" s="9">
        <f t="shared" ca="1" si="600"/>
        <v>4</v>
      </c>
      <c r="BH4192" s="6">
        <f ca="1">IF(ISNUMBER('Descriptive Stats'!BF4192),'Descriptive Stats'!BF4192,#N/A)</f>
        <v>-0.40116316278173481</v>
      </c>
      <c r="BI4192" s="6">
        <f ca="1">IF(ISNUMBER('Descriptive Stats'!E4192),'Descriptive Stats'!E4192,#N/A)</f>
        <v>4</v>
      </c>
    </row>
    <row r="4193" spans="1:61" ht="14.4" x14ac:dyDescent="0.3">
      <c r="A4193" s="2">
        <f>ROW()</f>
        <v>4193</v>
      </c>
      <c r="C4193" s="8">
        <f t="shared" ca="1" si="601"/>
        <v>13</v>
      </c>
      <c r="D4193" s="8">
        <f t="shared" ca="1" si="602"/>
        <v>4</v>
      </c>
      <c r="E4193" s="50">
        <f t="shared" ca="1" si="596"/>
        <v>6</v>
      </c>
      <c r="F4193" s="2" t="str">
        <f t="shared" ca="1" si="603"/>
        <v/>
      </c>
      <c r="BD4193" s="49">
        <f t="shared" ca="1" si="598"/>
        <v>3900</v>
      </c>
      <c r="BE4193" s="3">
        <f t="shared" ca="1" si="597"/>
        <v>0.38995000000000002</v>
      </c>
      <c r="BF4193" s="3">
        <f t="shared" ca="1" si="599"/>
        <v>-0.2794493539703507</v>
      </c>
      <c r="BG4193" s="9">
        <f t="shared" ca="1" si="600"/>
        <v>6</v>
      </c>
      <c r="BH4193" s="6">
        <f ca="1">IF(ISNUMBER('Descriptive Stats'!BF4193),'Descriptive Stats'!BF4193,#N/A)</f>
        <v>-0.2794493539703507</v>
      </c>
      <c r="BI4193" s="6">
        <f ca="1">IF(ISNUMBER('Descriptive Stats'!E4193),'Descriptive Stats'!E4193,#N/A)</f>
        <v>6</v>
      </c>
    </row>
    <row r="4194" spans="1:61" ht="14.4" x14ac:dyDescent="0.3">
      <c r="A4194" s="2">
        <f>ROW()</f>
        <v>4194</v>
      </c>
      <c r="C4194" s="8">
        <f t="shared" ca="1" si="601"/>
        <v>16</v>
      </c>
      <c r="D4194" s="8">
        <f t="shared" ca="1" si="602"/>
        <v>6</v>
      </c>
      <c r="E4194" s="50">
        <f t="shared" ca="1" si="596"/>
        <v>7</v>
      </c>
      <c r="F4194" s="2" t="str">
        <f t="shared" ca="1" si="603"/>
        <v/>
      </c>
      <c r="BD4194" s="49">
        <f t="shared" ca="1" si="598"/>
        <v>4473.5</v>
      </c>
      <c r="BE4194" s="3">
        <f t="shared" ca="1" si="597"/>
        <v>0.44729999999999998</v>
      </c>
      <c r="BF4194" s="3">
        <f t="shared" ca="1" si="599"/>
        <v>-0.13248586824472414</v>
      </c>
      <c r="BG4194" s="9">
        <f t="shared" ca="1" si="600"/>
        <v>7</v>
      </c>
      <c r="BH4194" s="6">
        <f ca="1">IF(ISNUMBER('Descriptive Stats'!BF4194),'Descriptive Stats'!BF4194,#N/A)</f>
        <v>-0.13248586824472414</v>
      </c>
      <c r="BI4194" s="6">
        <f ca="1">IF(ISNUMBER('Descriptive Stats'!E4194),'Descriptive Stats'!E4194,#N/A)</f>
        <v>7</v>
      </c>
    </row>
    <row r="4195" spans="1:61" ht="14.4" x14ac:dyDescent="0.3">
      <c r="A4195" s="2">
        <f>ROW()</f>
        <v>4195</v>
      </c>
      <c r="C4195" s="8">
        <f t="shared" ca="1" si="601"/>
        <v>19</v>
      </c>
      <c r="D4195" s="8">
        <f t="shared" ca="1" si="602"/>
        <v>7</v>
      </c>
      <c r="E4195" s="50">
        <f t="shared" ca="1" si="596"/>
        <v>0</v>
      </c>
      <c r="F4195" s="2" t="str">
        <f t="shared" ca="1" si="603"/>
        <v/>
      </c>
      <c r="BD4195" s="49">
        <f t="shared" ca="1" si="598"/>
        <v>815.5</v>
      </c>
      <c r="BE4195" s="3">
        <f t="shared" ca="1" si="597"/>
        <v>8.1500000000000003E-2</v>
      </c>
      <c r="BF4195" s="3">
        <f t="shared" ca="1" si="599"/>
        <v>-1.3950525282585462</v>
      </c>
      <c r="BG4195" s="9">
        <f t="shared" ca="1" si="600"/>
        <v>0</v>
      </c>
      <c r="BH4195" s="6">
        <f ca="1">IF(ISNUMBER('Descriptive Stats'!BF4195),'Descriptive Stats'!BF4195,#N/A)</f>
        <v>-1.3950525282585462</v>
      </c>
      <c r="BI4195" s="6">
        <f ca="1">IF(ISNUMBER('Descriptive Stats'!E4195),'Descriptive Stats'!E4195,#N/A)</f>
        <v>0</v>
      </c>
    </row>
    <row r="4196" spans="1:61" ht="14.4" x14ac:dyDescent="0.3">
      <c r="A4196" s="2">
        <f>ROW()</f>
        <v>4196</v>
      </c>
      <c r="C4196" s="8">
        <f t="shared" ca="1" si="601"/>
        <v>20</v>
      </c>
      <c r="D4196" s="8">
        <f t="shared" ca="1" si="602"/>
        <v>0</v>
      </c>
      <c r="E4196" s="50">
        <f t="shared" ca="1" si="596"/>
        <v>0</v>
      </c>
      <c r="F4196" s="2" t="str">
        <f t="shared" ca="1" si="603"/>
        <v/>
      </c>
      <c r="BD4196" s="49">
        <f t="shared" ca="1" si="598"/>
        <v>815.5</v>
      </c>
      <c r="BE4196" s="3">
        <f t="shared" ca="1" si="597"/>
        <v>8.1500000000000003E-2</v>
      </c>
      <c r="BF4196" s="3">
        <f t="shared" ca="1" si="599"/>
        <v>-1.3950525282585462</v>
      </c>
      <c r="BG4196" s="9">
        <f t="shared" ca="1" si="600"/>
        <v>0</v>
      </c>
      <c r="BH4196" s="6">
        <f ca="1">IF(ISNUMBER('Descriptive Stats'!BF4196),'Descriptive Stats'!BF4196,#N/A)</f>
        <v>-1.3950525282585462</v>
      </c>
      <c r="BI4196" s="6">
        <f ca="1">IF(ISNUMBER('Descriptive Stats'!E4196),'Descriptive Stats'!E4196,#N/A)</f>
        <v>0</v>
      </c>
    </row>
    <row r="4197" spans="1:61" ht="14.4" x14ac:dyDescent="0.3">
      <c r="A4197" s="2">
        <f>ROW()</f>
        <v>4197</v>
      </c>
      <c r="C4197" s="8">
        <f t="shared" ca="1" si="601"/>
        <v>22</v>
      </c>
      <c r="D4197" s="8">
        <f t="shared" ca="1" si="602"/>
        <v>0</v>
      </c>
      <c r="E4197" s="50">
        <f t="shared" ca="1" si="596"/>
        <v>19</v>
      </c>
      <c r="F4197" s="2" t="str">
        <f t="shared" ca="1" si="603"/>
        <v>X</v>
      </c>
      <c r="BD4197" s="49">
        <f t="shared" ca="1" si="598"/>
        <v>5294</v>
      </c>
      <c r="BE4197" s="3">
        <f t="shared" ca="1" si="597"/>
        <v>0.52934999999999999</v>
      </c>
      <c r="BF4197" s="3">
        <f t="shared" ca="1" si="599"/>
        <v>7.3636031452008061E-2</v>
      </c>
      <c r="BG4197" s="9">
        <f t="shared" ca="1" si="600"/>
        <v>19</v>
      </c>
      <c r="BH4197" s="6">
        <f ca="1">IF(ISNUMBER('Descriptive Stats'!BF4197),'Descriptive Stats'!BF4197,#N/A)</f>
        <v>7.3636031452008061E-2</v>
      </c>
      <c r="BI4197" s="6">
        <f ca="1">IF(ISNUMBER('Descriptive Stats'!E4197),'Descriptive Stats'!E4197,#N/A)</f>
        <v>19</v>
      </c>
    </row>
    <row r="4198" spans="1:61" ht="14.4" x14ac:dyDescent="0.3">
      <c r="A4198" s="2">
        <f>ROW()</f>
        <v>4198</v>
      </c>
      <c r="C4198" s="8">
        <f t="shared" ca="1" si="601"/>
        <v>7</v>
      </c>
      <c r="D4198" s="8">
        <f t="shared" ca="1" si="602"/>
        <v>19</v>
      </c>
      <c r="E4198" s="50">
        <f t="shared" ca="1" si="596"/>
        <v>9</v>
      </c>
      <c r="F4198" s="2" t="str">
        <f t="shared" ca="1" si="603"/>
        <v/>
      </c>
      <c r="BD4198" s="49">
        <f t="shared" ca="1" si="598"/>
        <v>4819</v>
      </c>
      <c r="BE4198" s="3">
        <f t="shared" ca="1" si="597"/>
        <v>0.48185</v>
      </c>
      <c r="BF4198" s="3">
        <f t="shared" ca="1" si="599"/>
        <v>-4.5511009098988427E-2</v>
      </c>
      <c r="BG4198" s="9">
        <f t="shared" ca="1" si="600"/>
        <v>9</v>
      </c>
      <c r="BH4198" s="6">
        <f ca="1">IF(ISNUMBER('Descriptive Stats'!BF4198),'Descriptive Stats'!BF4198,#N/A)</f>
        <v>-4.5511009098988427E-2</v>
      </c>
      <c r="BI4198" s="6">
        <f ca="1">IF(ISNUMBER('Descriptive Stats'!E4198),'Descriptive Stats'!E4198,#N/A)</f>
        <v>9</v>
      </c>
    </row>
    <row r="4199" spans="1:61" ht="14.4" x14ac:dyDescent="0.3">
      <c r="A4199" s="2">
        <f>ROW()</f>
        <v>4199</v>
      </c>
      <c r="C4199" s="8">
        <f t="shared" ca="1" si="601"/>
        <v>23</v>
      </c>
      <c r="D4199" s="8">
        <f t="shared" ca="1" si="602"/>
        <v>9</v>
      </c>
      <c r="E4199" s="50">
        <f t="shared" ca="1" si="596"/>
        <v>0</v>
      </c>
      <c r="F4199" s="2" t="str">
        <f t="shared" ca="1" si="603"/>
        <v/>
      </c>
      <c r="BD4199" s="49">
        <f t="shared" ca="1" si="598"/>
        <v>815.5</v>
      </c>
      <c r="BE4199" s="3">
        <f t="shared" ca="1" si="597"/>
        <v>8.1500000000000003E-2</v>
      </c>
      <c r="BF4199" s="3">
        <f t="shared" ca="1" si="599"/>
        <v>-1.3950525282585462</v>
      </c>
      <c r="BG4199" s="9">
        <f t="shared" ca="1" si="600"/>
        <v>0</v>
      </c>
      <c r="BH4199" s="6">
        <f ca="1">IF(ISNUMBER('Descriptive Stats'!BF4199),'Descriptive Stats'!BF4199,#N/A)</f>
        <v>-1.3950525282585462</v>
      </c>
      <c r="BI4199" s="6">
        <f ca="1">IF(ISNUMBER('Descriptive Stats'!E4199),'Descriptive Stats'!E4199,#N/A)</f>
        <v>0</v>
      </c>
    </row>
    <row r="4200" spans="1:61" ht="14.4" x14ac:dyDescent="0.3">
      <c r="A4200" s="2">
        <f>ROW()</f>
        <v>4200</v>
      </c>
      <c r="C4200" s="8">
        <f t="shared" ca="1" si="601"/>
        <v>20</v>
      </c>
      <c r="D4200" s="8">
        <f t="shared" ca="1" si="602"/>
        <v>0</v>
      </c>
      <c r="E4200" s="50">
        <f t="shared" ca="1" si="596"/>
        <v>6</v>
      </c>
      <c r="F4200" s="2" t="str">
        <f t="shared" ca="1" si="603"/>
        <v/>
      </c>
      <c r="BD4200" s="49">
        <f t="shared" ca="1" si="598"/>
        <v>3900</v>
      </c>
      <c r="BE4200" s="3">
        <f t="shared" ca="1" si="597"/>
        <v>0.38995000000000002</v>
      </c>
      <c r="BF4200" s="3">
        <f t="shared" ca="1" si="599"/>
        <v>-0.2794493539703507</v>
      </c>
      <c r="BG4200" s="9">
        <f t="shared" ca="1" si="600"/>
        <v>6</v>
      </c>
      <c r="BH4200" s="6">
        <f ca="1">IF(ISNUMBER('Descriptive Stats'!BF4200),'Descriptive Stats'!BF4200,#N/A)</f>
        <v>-0.2794493539703507</v>
      </c>
      <c r="BI4200" s="6">
        <f ca="1">IF(ISNUMBER('Descriptive Stats'!E4200),'Descriptive Stats'!E4200,#N/A)</f>
        <v>6</v>
      </c>
    </row>
    <row r="4201" spans="1:61" ht="14.4" x14ac:dyDescent="0.3">
      <c r="A4201" s="2">
        <f>ROW()</f>
        <v>4201</v>
      </c>
      <c r="C4201" s="8">
        <f t="shared" ca="1" si="601"/>
        <v>16</v>
      </c>
      <c r="D4201" s="8">
        <f t="shared" ca="1" si="602"/>
        <v>6</v>
      </c>
      <c r="E4201" s="50">
        <f t="shared" ca="1" si="596"/>
        <v>4</v>
      </c>
      <c r="F4201" s="2" t="str">
        <f t="shared" ca="1" si="603"/>
        <v/>
      </c>
      <c r="BD4201" s="49">
        <f t="shared" ca="1" si="598"/>
        <v>3442</v>
      </c>
      <c r="BE4201" s="3">
        <f t="shared" ca="1" si="597"/>
        <v>0.34415000000000001</v>
      </c>
      <c r="BF4201" s="3">
        <f t="shared" ca="1" si="599"/>
        <v>-0.40116316278173481</v>
      </c>
      <c r="BG4201" s="9">
        <f t="shared" ca="1" si="600"/>
        <v>4</v>
      </c>
      <c r="BH4201" s="6">
        <f ca="1">IF(ISNUMBER('Descriptive Stats'!BF4201),'Descriptive Stats'!BF4201,#N/A)</f>
        <v>-0.40116316278173481</v>
      </c>
      <c r="BI4201" s="6">
        <f ca="1">IF(ISNUMBER('Descriptive Stats'!E4201),'Descriptive Stats'!E4201,#N/A)</f>
        <v>4</v>
      </c>
    </row>
    <row r="4202" spans="1:61" ht="14.4" x14ac:dyDescent="0.3">
      <c r="A4202" s="2">
        <f>ROW()</f>
        <v>4202</v>
      </c>
      <c r="C4202" s="8">
        <f t="shared" ca="1" si="601"/>
        <v>13</v>
      </c>
      <c r="D4202" s="8">
        <f t="shared" ca="1" si="602"/>
        <v>4</v>
      </c>
      <c r="E4202" s="50">
        <f t="shared" ca="1" si="596"/>
        <v>2</v>
      </c>
      <c r="F4202" s="2" t="str">
        <f t="shared" ca="1" si="603"/>
        <v/>
      </c>
      <c r="BD4202" s="49">
        <f t="shared" ca="1" si="598"/>
        <v>2595</v>
      </c>
      <c r="BE4202" s="3">
        <f t="shared" ca="1" si="597"/>
        <v>0.25945000000000001</v>
      </c>
      <c r="BF4202" s="3">
        <f t="shared" ca="1" si="599"/>
        <v>-0.6450419512753276</v>
      </c>
      <c r="BG4202" s="9">
        <f t="shared" ca="1" si="600"/>
        <v>2</v>
      </c>
      <c r="BH4202" s="6">
        <f ca="1">IF(ISNUMBER('Descriptive Stats'!BF4202),'Descriptive Stats'!BF4202,#N/A)</f>
        <v>-0.6450419512753276</v>
      </c>
      <c r="BI4202" s="6">
        <f ca="1">IF(ISNUMBER('Descriptive Stats'!E4202),'Descriptive Stats'!E4202,#N/A)</f>
        <v>2</v>
      </c>
    </row>
    <row r="4203" spans="1:61" ht="14.4" x14ac:dyDescent="0.3">
      <c r="A4203" s="2">
        <f>ROW()</f>
        <v>4203</v>
      </c>
      <c r="C4203" s="8">
        <f t="shared" ca="1" si="601"/>
        <v>9</v>
      </c>
      <c r="D4203" s="8">
        <f t="shared" ca="1" si="602"/>
        <v>2</v>
      </c>
      <c r="E4203" s="50">
        <f t="shared" ca="1" si="596"/>
        <v>2</v>
      </c>
      <c r="F4203" s="2" t="str">
        <f t="shared" ca="1" si="603"/>
        <v/>
      </c>
      <c r="BD4203" s="49">
        <f t="shared" ca="1" si="598"/>
        <v>2595</v>
      </c>
      <c r="BE4203" s="3">
        <f t="shared" ca="1" si="597"/>
        <v>0.25945000000000001</v>
      </c>
      <c r="BF4203" s="3">
        <f t="shared" ca="1" si="599"/>
        <v>-0.6450419512753276</v>
      </c>
      <c r="BG4203" s="9">
        <f t="shared" ca="1" si="600"/>
        <v>2</v>
      </c>
      <c r="BH4203" s="6">
        <f ca="1">IF(ISNUMBER('Descriptive Stats'!BF4203),'Descriptive Stats'!BF4203,#N/A)</f>
        <v>-0.6450419512753276</v>
      </c>
      <c r="BI4203" s="6">
        <f ca="1">IF(ISNUMBER('Descriptive Stats'!E4203),'Descriptive Stats'!E4203,#N/A)</f>
        <v>2</v>
      </c>
    </row>
    <row r="4204" spans="1:61" ht="14.4" x14ac:dyDescent="0.3">
      <c r="A4204" s="2">
        <f>ROW()</f>
        <v>4204</v>
      </c>
      <c r="C4204" s="8">
        <f t="shared" ca="1" si="601"/>
        <v>17</v>
      </c>
      <c r="D4204" s="8">
        <f t="shared" ca="1" si="602"/>
        <v>2</v>
      </c>
      <c r="E4204" s="50">
        <f t="shared" ca="1" si="596"/>
        <v>7</v>
      </c>
      <c r="F4204" s="2" t="str">
        <f t="shared" ca="1" si="603"/>
        <v/>
      </c>
      <c r="BD4204" s="49">
        <f t="shared" ca="1" si="598"/>
        <v>4473.5</v>
      </c>
      <c r="BE4204" s="3">
        <f t="shared" ca="1" si="597"/>
        <v>0.44729999999999998</v>
      </c>
      <c r="BF4204" s="3">
        <f t="shared" ca="1" si="599"/>
        <v>-0.13248586824472414</v>
      </c>
      <c r="BG4204" s="9">
        <f t="shared" ca="1" si="600"/>
        <v>7</v>
      </c>
      <c r="BH4204" s="6">
        <f ca="1">IF(ISNUMBER('Descriptive Stats'!BF4204),'Descriptive Stats'!BF4204,#N/A)</f>
        <v>-0.13248586824472414</v>
      </c>
      <c r="BI4204" s="6">
        <f ca="1">IF(ISNUMBER('Descriptive Stats'!E4204),'Descriptive Stats'!E4204,#N/A)</f>
        <v>7</v>
      </c>
    </row>
    <row r="4205" spans="1:61" ht="14.4" x14ac:dyDescent="0.3">
      <c r="A4205" s="2">
        <f>ROW()</f>
        <v>4205</v>
      </c>
      <c r="C4205" s="8">
        <f t="shared" ca="1" si="601"/>
        <v>6</v>
      </c>
      <c r="D4205" s="8">
        <f t="shared" ca="1" si="602"/>
        <v>7</v>
      </c>
      <c r="E4205" s="50">
        <f t="shared" ca="1" si="596"/>
        <v>2</v>
      </c>
      <c r="F4205" s="2" t="str">
        <f t="shared" ca="1" si="603"/>
        <v/>
      </c>
      <c r="BD4205" s="49">
        <f t="shared" ca="1" si="598"/>
        <v>2595</v>
      </c>
      <c r="BE4205" s="3">
        <f t="shared" ca="1" si="597"/>
        <v>0.25945000000000001</v>
      </c>
      <c r="BF4205" s="3">
        <f t="shared" ca="1" si="599"/>
        <v>-0.6450419512753276</v>
      </c>
      <c r="BG4205" s="9">
        <f t="shared" ca="1" si="600"/>
        <v>2</v>
      </c>
      <c r="BH4205" s="6">
        <f ca="1">IF(ISNUMBER('Descriptive Stats'!BF4205),'Descriptive Stats'!BF4205,#N/A)</f>
        <v>-0.6450419512753276</v>
      </c>
      <c r="BI4205" s="6">
        <f ca="1">IF(ISNUMBER('Descriptive Stats'!E4205),'Descriptive Stats'!E4205,#N/A)</f>
        <v>2</v>
      </c>
    </row>
    <row r="4206" spans="1:61" ht="14.4" x14ac:dyDescent="0.3">
      <c r="A4206" s="2">
        <f>ROW()</f>
        <v>4206</v>
      </c>
      <c r="C4206" s="8">
        <f t="shared" ca="1" si="601"/>
        <v>21</v>
      </c>
      <c r="D4206" s="8">
        <f t="shared" ca="1" si="602"/>
        <v>2</v>
      </c>
      <c r="E4206" s="50">
        <f t="shared" ca="1" si="596"/>
        <v>9</v>
      </c>
      <c r="F4206" s="2" t="str">
        <f t="shared" ca="1" si="603"/>
        <v/>
      </c>
      <c r="BD4206" s="49">
        <f t="shared" ca="1" si="598"/>
        <v>4819</v>
      </c>
      <c r="BE4206" s="3">
        <f t="shared" ca="1" si="597"/>
        <v>0.48185</v>
      </c>
      <c r="BF4206" s="3">
        <f t="shared" ca="1" si="599"/>
        <v>-4.5511009098988427E-2</v>
      </c>
      <c r="BG4206" s="9">
        <f t="shared" ca="1" si="600"/>
        <v>9</v>
      </c>
      <c r="BH4206" s="6">
        <f ca="1">IF(ISNUMBER('Descriptive Stats'!BF4206),'Descriptive Stats'!BF4206,#N/A)</f>
        <v>-4.5511009098988427E-2</v>
      </c>
      <c r="BI4206" s="6">
        <f ca="1">IF(ISNUMBER('Descriptive Stats'!E4206),'Descriptive Stats'!E4206,#N/A)</f>
        <v>9</v>
      </c>
    </row>
    <row r="4207" spans="1:61" ht="14.4" x14ac:dyDescent="0.3">
      <c r="A4207" s="2">
        <f>ROW()</f>
        <v>4207</v>
      </c>
      <c r="C4207" s="8">
        <f t="shared" ca="1" si="601"/>
        <v>23</v>
      </c>
      <c r="D4207" s="8">
        <f t="shared" ca="1" si="602"/>
        <v>9</v>
      </c>
      <c r="E4207" s="50">
        <f t="shared" ca="1" si="596"/>
        <v>2</v>
      </c>
      <c r="F4207" s="2" t="str">
        <f t="shared" ca="1" si="603"/>
        <v/>
      </c>
      <c r="BD4207" s="49">
        <f t="shared" ca="1" si="598"/>
        <v>2595</v>
      </c>
      <c r="BE4207" s="3">
        <f t="shared" ca="1" si="597"/>
        <v>0.25945000000000001</v>
      </c>
      <c r="BF4207" s="3">
        <f t="shared" ca="1" si="599"/>
        <v>-0.6450419512753276</v>
      </c>
      <c r="BG4207" s="9">
        <f t="shared" ca="1" si="600"/>
        <v>2</v>
      </c>
      <c r="BH4207" s="6">
        <f ca="1">IF(ISNUMBER('Descriptive Stats'!BF4207),'Descriptive Stats'!BF4207,#N/A)</f>
        <v>-0.6450419512753276</v>
      </c>
      <c r="BI4207" s="6">
        <f ca="1">IF(ISNUMBER('Descriptive Stats'!E4207),'Descriptive Stats'!E4207,#N/A)</f>
        <v>2</v>
      </c>
    </row>
    <row r="4208" spans="1:61" ht="14.4" x14ac:dyDescent="0.3">
      <c r="A4208" s="2">
        <f>ROW()</f>
        <v>4208</v>
      </c>
      <c r="C4208" s="8">
        <f t="shared" ca="1" si="601"/>
        <v>17</v>
      </c>
      <c r="D4208" s="8">
        <f t="shared" ca="1" si="602"/>
        <v>2</v>
      </c>
      <c r="E4208" s="50">
        <f t="shared" ca="1" si="596"/>
        <v>6</v>
      </c>
      <c r="F4208" s="2" t="str">
        <f t="shared" ca="1" si="603"/>
        <v/>
      </c>
      <c r="BD4208" s="49">
        <f t="shared" ca="1" si="598"/>
        <v>3900</v>
      </c>
      <c r="BE4208" s="3">
        <f t="shared" ca="1" si="597"/>
        <v>0.38995000000000002</v>
      </c>
      <c r="BF4208" s="3">
        <f t="shared" ca="1" si="599"/>
        <v>-0.2794493539703507</v>
      </c>
      <c r="BG4208" s="9">
        <f t="shared" ca="1" si="600"/>
        <v>6</v>
      </c>
      <c r="BH4208" s="6">
        <f ca="1">IF(ISNUMBER('Descriptive Stats'!BF4208),'Descriptive Stats'!BF4208,#N/A)</f>
        <v>-0.2794493539703507</v>
      </c>
      <c r="BI4208" s="6">
        <f ca="1">IF(ISNUMBER('Descriptive Stats'!E4208),'Descriptive Stats'!E4208,#N/A)</f>
        <v>6</v>
      </c>
    </row>
    <row r="4209" spans="1:61" ht="14.4" x14ac:dyDescent="0.3">
      <c r="A4209" s="2">
        <f>ROW()</f>
        <v>4209</v>
      </c>
      <c r="C4209" s="8">
        <f t="shared" ca="1" si="601"/>
        <v>16</v>
      </c>
      <c r="D4209" s="8">
        <f t="shared" ca="1" si="602"/>
        <v>6</v>
      </c>
      <c r="E4209" s="50">
        <f t="shared" ca="1" si="596"/>
        <v>9</v>
      </c>
      <c r="F4209" s="2" t="str">
        <f t="shared" ca="1" si="603"/>
        <v/>
      </c>
      <c r="BD4209" s="49">
        <f t="shared" ca="1" si="598"/>
        <v>4819</v>
      </c>
      <c r="BE4209" s="3">
        <f t="shared" ca="1" si="597"/>
        <v>0.48185</v>
      </c>
      <c r="BF4209" s="3">
        <f t="shared" ca="1" si="599"/>
        <v>-4.5511009098988427E-2</v>
      </c>
      <c r="BG4209" s="9">
        <f t="shared" ca="1" si="600"/>
        <v>9</v>
      </c>
      <c r="BH4209" s="6">
        <f ca="1">IF(ISNUMBER('Descriptive Stats'!BF4209),'Descriptive Stats'!BF4209,#N/A)</f>
        <v>-4.5511009098988427E-2</v>
      </c>
      <c r="BI4209" s="6">
        <f ca="1">IF(ISNUMBER('Descriptive Stats'!E4209),'Descriptive Stats'!E4209,#N/A)</f>
        <v>9</v>
      </c>
    </row>
    <row r="4210" spans="1:61" ht="14.4" x14ac:dyDescent="0.3">
      <c r="A4210" s="2">
        <f>ROW()</f>
        <v>4210</v>
      </c>
      <c r="C4210" s="8">
        <f t="shared" ca="1" si="601"/>
        <v>23</v>
      </c>
      <c r="D4210" s="8">
        <f t="shared" ca="1" si="602"/>
        <v>9</v>
      </c>
      <c r="E4210" s="50">
        <f t="shared" ca="1" si="596"/>
        <v>2</v>
      </c>
      <c r="F4210" s="2" t="str">
        <f t="shared" ca="1" si="603"/>
        <v/>
      </c>
      <c r="BD4210" s="49">
        <f t="shared" ca="1" si="598"/>
        <v>2595</v>
      </c>
      <c r="BE4210" s="3">
        <f t="shared" ca="1" si="597"/>
        <v>0.25945000000000001</v>
      </c>
      <c r="BF4210" s="3">
        <f t="shared" ca="1" si="599"/>
        <v>-0.6450419512753276</v>
      </c>
      <c r="BG4210" s="9">
        <f t="shared" ca="1" si="600"/>
        <v>2</v>
      </c>
      <c r="BH4210" s="6">
        <f ca="1">IF(ISNUMBER('Descriptive Stats'!BF4210),'Descriptive Stats'!BF4210,#N/A)</f>
        <v>-0.6450419512753276</v>
      </c>
      <c r="BI4210" s="6">
        <f ca="1">IF(ISNUMBER('Descriptive Stats'!E4210),'Descriptive Stats'!E4210,#N/A)</f>
        <v>2</v>
      </c>
    </row>
    <row r="4211" spans="1:61" ht="14.4" x14ac:dyDescent="0.3">
      <c r="A4211" s="2">
        <f>ROW()</f>
        <v>4211</v>
      </c>
      <c r="C4211" s="8">
        <f t="shared" ca="1" si="601"/>
        <v>21</v>
      </c>
      <c r="D4211" s="8">
        <f t="shared" ca="1" si="602"/>
        <v>2</v>
      </c>
      <c r="E4211" s="50">
        <f t="shared" ca="1" si="596"/>
        <v>7</v>
      </c>
      <c r="F4211" s="2" t="str">
        <f t="shared" ca="1" si="603"/>
        <v/>
      </c>
      <c r="BD4211" s="49">
        <f t="shared" ca="1" si="598"/>
        <v>4473.5</v>
      </c>
      <c r="BE4211" s="3">
        <f t="shared" ca="1" si="597"/>
        <v>0.44729999999999998</v>
      </c>
      <c r="BF4211" s="3">
        <f t="shared" ca="1" si="599"/>
        <v>-0.13248586824472414</v>
      </c>
      <c r="BG4211" s="9">
        <f t="shared" ca="1" si="600"/>
        <v>7</v>
      </c>
      <c r="BH4211" s="6">
        <f ca="1">IF(ISNUMBER('Descriptive Stats'!BF4211),'Descriptive Stats'!BF4211,#N/A)</f>
        <v>-0.13248586824472414</v>
      </c>
      <c r="BI4211" s="6">
        <f ca="1">IF(ISNUMBER('Descriptive Stats'!E4211),'Descriptive Stats'!E4211,#N/A)</f>
        <v>7</v>
      </c>
    </row>
    <row r="4212" spans="1:61" ht="14.4" x14ac:dyDescent="0.3">
      <c r="A4212" s="2">
        <f>ROW()</f>
        <v>4212</v>
      </c>
      <c r="C4212" s="8">
        <f t="shared" ca="1" si="601"/>
        <v>19</v>
      </c>
      <c r="D4212" s="8">
        <f t="shared" ca="1" si="602"/>
        <v>7</v>
      </c>
      <c r="E4212" s="50">
        <f t="shared" ca="1" si="596"/>
        <v>0</v>
      </c>
      <c r="F4212" s="2" t="str">
        <f t="shared" ca="1" si="603"/>
        <v/>
      </c>
      <c r="BD4212" s="49">
        <f t="shared" ca="1" si="598"/>
        <v>815.5</v>
      </c>
      <c r="BE4212" s="3">
        <f t="shared" ca="1" si="597"/>
        <v>8.1500000000000003E-2</v>
      </c>
      <c r="BF4212" s="3">
        <f t="shared" ca="1" si="599"/>
        <v>-1.3950525282585462</v>
      </c>
      <c r="BG4212" s="9">
        <f t="shared" ca="1" si="600"/>
        <v>0</v>
      </c>
      <c r="BH4212" s="6">
        <f ca="1">IF(ISNUMBER('Descriptive Stats'!BF4212),'Descriptive Stats'!BF4212,#N/A)</f>
        <v>-1.3950525282585462</v>
      </c>
      <c r="BI4212" s="6">
        <f ca="1">IF(ISNUMBER('Descriptive Stats'!E4212),'Descriptive Stats'!E4212,#N/A)</f>
        <v>0</v>
      </c>
    </row>
    <row r="4213" spans="1:61" ht="14.4" x14ac:dyDescent="0.3">
      <c r="A4213" s="2">
        <f>ROW()</f>
        <v>4213</v>
      </c>
      <c r="C4213" s="8">
        <f t="shared" ca="1" si="601"/>
        <v>15</v>
      </c>
      <c r="D4213" s="8">
        <f t="shared" ca="1" si="602"/>
        <v>0</v>
      </c>
      <c r="E4213" s="50">
        <f t="shared" ca="1" si="596"/>
        <v>2</v>
      </c>
      <c r="F4213" s="2" t="str">
        <f t="shared" ca="1" si="603"/>
        <v/>
      </c>
      <c r="BD4213" s="49">
        <f t="shared" ca="1" si="598"/>
        <v>2595</v>
      </c>
      <c r="BE4213" s="3">
        <f t="shared" ca="1" si="597"/>
        <v>0.25945000000000001</v>
      </c>
      <c r="BF4213" s="3">
        <f t="shared" ca="1" si="599"/>
        <v>-0.6450419512753276</v>
      </c>
      <c r="BG4213" s="9">
        <f t="shared" ca="1" si="600"/>
        <v>2</v>
      </c>
      <c r="BH4213" s="6">
        <f ca="1">IF(ISNUMBER('Descriptive Stats'!BF4213),'Descriptive Stats'!BF4213,#N/A)</f>
        <v>-0.6450419512753276</v>
      </c>
      <c r="BI4213" s="6">
        <f ca="1">IF(ISNUMBER('Descriptive Stats'!E4213),'Descriptive Stats'!E4213,#N/A)</f>
        <v>2</v>
      </c>
    </row>
    <row r="4214" spans="1:61" ht="14.4" x14ac:dyDescent="0.3">
      <c r="A4214" s="2">
        <f>ROW()</f>
        <v>4214</v>
      </c>
      <c r="C4214" s="8">
        <f t="shared" ca="1" si="601"/>
        <v>21</v>
      </c>
      <c r="D4214" s="8">
        <f t="shared" ca="1" si="602"/>
        <v>2</v>
      </c>
      <c r="E4214" s="50">
        <f t="shared" ca="1" si="596"/>
        <v>4</v>
      </c>
      <c r="F4214" s="2" t="str">
        <f t="shared" ca="1" si="603"/>
        <v/>
      </c>
      <c r="BD4214" s="49">
        <f t="shared" ca="1" si="598"/>
        <v>3442</v>
      </c>
      <c r="BE4214" s="3">
        <f t="shared" ca="1" si="597"/>
        <v>0.34415000000000001</v>
      </c>
      <c r="BF4214" s="3">
        <f t="shared" ca="1" si="599"/>
        <v>-0.40116316278173481</v>
      </c>
      <c r="BG4214" s="9">
        <f t="shared" ca="1" si="600"/>
        <v>4</v>
      </c>
      <c r="BH4214" s="6">
        <f ca="1">IF(ISNUMBER('Descriptive Stats'!BF4214),'Descriptive Stats'!BF4214,#N/A)</f>
        <v>-0.40116316278173481</v>
      </c>
      <c r="BI4214" s="6">
        <f ca="1">IF(ISNUMBER('Descriptive Stats'!E4214),'Descriptive Stats'!E4214,#N/A)</f>
        <v>4</v>
      </c>
    </row>
    <row r="4215" spans="1:61" ht="14.4" x14ac:dyDescent="0.3">
      <c r="A4215" s="2">
        <f>ROW()</f>
        <v>4215</v>
      </c>
      <c r="C4215" s="8">
        <f t="shared" ca="1" si="601"/>
        <v>13</v>
      </c>
      <c r="D4215" s="8">
        <f t="shared" ca="1" si="602"/>
        <v>4</v>
      </c>
      <c r="E4215" s="50">
        <f t="shared" ca="1" si="596"/>
        <v>1</v>
      </c>
      <c r="F4215" s="2" t="str">
        <f t="shared" ca="1" si="603"/>
        <v/>
      </c>
      <c r="BD4215" s="49">
        <f t="shared" ca="1" si="598"/>
        <v>1871</v>
      </c>
      <c r="BE4215" s="3">
        <f t="shared" ca="1" si="597"/>
        <v>0.18704999999999999</v>
      </c>
      <c r="BF4215" s="3">
        <f t="shared" ca="1" si="599"/>
        <v>-0.88881967520906158</v>
      </c>
      <c r="BG4215" s="9">
        <f t="shared" ca="1" si="600"/>
        <v>1</v>
      </c>
      <c r="BH4215" s="6">
        <f ca="1">IF(ISNUMBER('Descriptive Stats'!BF4215),'Descriptive Stats'!BF4215,#N/A)</f>
        <v>-0.88881967520906158</v>
      </c>
      <c r="BI4215" s="6">
        <f ca="1">IF(ISNUMBER('Descriptive Stats'!E4215),'Descriptive Stats'!E4215,#N/A)</f>
        <v>1</v>
      </c>
    </row>
    <row r="4216" spans="1:61" ht="14.4" x14ac:dyDescent="0.3">
      <c r="A4216" s="2">
        <f>ROW()</f>
        <v>4216</v>
      </c>
      <c r="C4216" s="8">
        <f t="shared" ca="1" si="601"/>
        <v>8</v>
      </c>
      <c r="D4216" s="8">
        <f t="shared" ca="1" si="602"/>
        <v>1</v>
      </c>
      <c r="E4216" s="50">
        <f t="shared" ca="1" si="596"/>
        <v>7</v>
      </c>
      <c r="F4216" s="2" t="str">
        <f t="shared" ca="1" si="603"/>
        <v/>
      </c>
      <c r="BD4216" s="49">
        <f t="shared" ca="1" si="598"/>
        <v>4473.5</v>
      </c>
      <c r="BE4216" s="3">
        <f t="shared" ca="1" si="597"/>
        <v>0.44729999999999998</v>
      </c>
      <c r="BF4216" s="3">
        <f t="shared" ca="1" si="599"/>
        <v>-0.13248586824472414</v>
      </c>
      <c r="BG4216" s="9">
        <f t="shared" ca="1" si="600"/>
        <v>7</v>
      </c>
      <c r="BH4216" s="6">
        <f ca="1">IF(ISNUMBER('Descriptive Stats'!BF4216),'Descriptive Stats'!BF4216,#N/A)</f>
        <v>-0.13248586824472414</v>
      </c>
      <c r="BI4216" s="6">
        <f ca="1">IF(ISNUMBER('Descriptive Stats'!E4216),'Descriptive Stats'!E4216,#N/A)</f>
        <v>7</v>
      </c>
    </row>
    <row r="4217" spans="1:61" ht="14.4" x14ac:dyDescent="0.3">
      <c r="A4217" s="2">
        <f>ROW()</f>
        <v>4217</v>
      </c>
      <c r="C4217" s="8">
        <f t="shared" ca="1" si="601"/>
        <v>19</v>
      </c>
      <c r="D4217" s="8">
        <f t="shared" ca="1" si="602"/>
        <v>7</v>
      </c>
      <c r="E4217" s="50">
        <f t="shared" ca="1" si="596"/>
        <v>2</v>
      </c>
      <c r="F4217" s="2" t="str">
        <f t="shared" ca="1" si="603"/>
        <v/>
      </c>
      <c r="BD4217" s="49">
        <f t="shared" ca="1" si="598"/>
        <v>2595</v>
      </c>
      <c r="BE4217" s="3">
        <f t="shared" ca="1" si="597"/>
        <v>0.25945000000000001</v>
      </c>
      <c r="BF4217" s="3">
        <f t="shared" ca="1" si="599"/>
        <v>-0.6450419512753276</v>
      </c>
      <c r="BG4217" s="9">
        <f t="shared" ca="1" si="600"/>
        <v>2</v>
      </c>
      <c r="BH4217" s="6">
        <f ca="1">IF(ISNUMBER('Descriptive Stats'!BF4217),'Descriptive Stats'!BF4217,#N/A)</f>
        <v>-0.6450419512753276</v>
      </c>
      <c r="BI4217" s="6">
        <f ca="1">IF(ISNUMBER('Descriptive Stats'!E4217),'Descriptive Stats'!E4217,#N/A)</f>
        <v>2</v>
      </c>
    </row>
    <row r="4218" spans="1:61" ht="14.4" x14ac:dyDescent="0.3">
      <c r="A4218" s="2">
        <f>ROW()</f>
        <v>4218</v>
      </c>
      <c r="C4218" s="8">
        <f t="shared" ca="1" si="601"/>
        <v>17</v>
      </c>
      <c r="D4218" s="8">
        <f t="shared" ca="1" si="602"/>
        <v>2</v>
      </c>
      <c r="E4218" s="50">
        <f t="shared" ca="1" si="596"/>
        <v>2</v>
      </c>
      <c r="F4218" s="2" t="str">
        <f t="shared" ca="1" si="603"/>
        <v/>
      </c>
      <c r="BD4218" s="49">
        <f t="shared" ca="1" si="598"/>
        <v>2595</v>
      </c>
      <c r="BE4218" s="3">
        <f t="shared" ca="1" si="597"/>
        <v>0.25945000000000001</v>
      </c>
      <c r="BF4218" s="3">
        <f t="shared" ca="1" si="599"/>
        <v>-0.6450419512753276</v>
      </c>
      <c r="BG4218" s="9">
        <f t="shared" ca="1" si="600"/>
        <v>2</v>
      </c>
      <c r="BH4218" s="6">
        <f ca="1">IF(ISNUMBER('Descriptive Stats'!BF4218),'Descriptive Stats'!BF4218,#N/A)</f>
        <v>-0.6450419512753276</v>
      </c>
      <c r="BI4218" s="6">
        <f ca="1">IF(ISNUMBER('Descriptive Stats'!E4218),'Descriptive Stats'!E4218,#N/A)</f>
        <v>2</v>
      </c>
    </row>
    <row r="4219" spans="1:61" ht="14.4" x14ac:dyDescent="0.3">
      <c r="A4219" s="2">
        <f>ROW()</f>
        <v>4219</v>
      </c>
      <c r="C4219" s="8">
        <f t="shared" ca="1" si="601"/>
        <v>17</v>
      </c>
      <c r="D4219" s="8">
        <f t="shared" ca="1" si="602"/>
        <v>2</v>
      </c>
      <c r="E4219" s="50">
        <f t="shared" ca="1" si="596"/>
        <v>1</v>
      </c>
      <c r="F4219" s="2" t="str">
        <f t="shared" ca="1" si="603"/>
        <v/>
      </c>
      <c r="BD4219" s="49">
        <f t="shared" ca="1" si="598"/>
        <v>1871</v>
      </c>
      <c r="BE4219" s="3">
        <f t="shared" ca="1" si="597"/>
        <v>0.18704999999999999</v>
      </c>
      <c r="BF4219" s="3">
        <f t="shared" ca="1" si="599"/>
        <v>-0.88881967520906158</v>
      </c>
      <c r="BG4219" s="9">
        <f t="shared" ca="1" si="600"/>
        <v>1</v>
      </c>
      <c r="BH4219" s="6">
        <f ca="1">IF(ISNUMBER('Descriptive Stats'!BF4219),'Descriptive Stats'!BF4219,#N/A)</f>
        <v>-0.88881967520906158</v>
      </c>
      <c r="BI4219" s="6">
        <f ca="1">IF(ISNUMBER('Descriptive Stats'!E4219),'Descriptive Stats'!E4219,#N/A)</f>
        <v>1</v>
      </c>
    </row>
    <row r="4220" spans="1:61" ht="14.4" x14ac:dyDescent="0.3">
      <c r="A4220" s="2">
        <f>ROW()</f>
        <v>4220</v>
      </c>
      <c r="C4220" s="8">
        <f t="shared" ca="1" si="601"/>
        <v>8</v>
      </c>
      <c r="D4220" s="8">
        <f t="shared" ca="1" si="602"/>
        <v>1</v>
      </c>
      <c r="E4220" s="50">
        <f t="shared" ca="1" si="596"/>
        <v>19</v>
      </c>
      <c r="F4220" s="2" t="str">
        <f t="shared" ca="1" si="603"/>
        <v>X</v>
      </c>
      <c r="BD4220" s="49">
        <f t="shared" ca="1" si="598"/>
        <v>5294</v>
      </c>
      <c r="BE4220" s="3">
        <f t="shared" ca="1" si="597"/>
        <v>0.52934999999999999</v>
      </c>
      <c r="BF4220" s="3">
        <f t="shared" ca="1" si="599"/>
        <v>7.3636031452008061E-2</v>
      </c>
      <c r="BG4220" s="9">
        <f t="shared" ca="1" si="600"/>
        <v>19</v>
      </c>
      <c r="BH4220" s="6">
        <f ca="1">IF(ISNUMBER('Descriptive Stats'!BF4220),'Descriptive Stats'!BF4220,#N/A)</f>
        <v>7.3636031452008061E-2</v>
      </c>
      <c r="BI4220" s="6">
        <f ca="1">IF(ISNUMBER('Descriptive Stats'!E4220),'Descriptive Stats'!E4220,#N/A)</f>
        <v>19</v>
      </c>
    </row>
    <row r="4221" spans="1:61" ht="14.4" x14ac:dyDescent="0.3">
      <c r="A4221" s="2">
        <f>ROW()</f>
        <v>4221</v>
      </c>
      <c r="C4221" s="8">
        <f t="shared" ca="1" si="601"/>
        <v>7</v>
      </c>
      <c r="D4221" s="8">
        <f t="shared" ca="1" si="602"/>
        <v>19</v>
      </c>
      <c r="E4221" s="50">
        <f t="shared" ca="1" si="596"/>
        <v>2</v>
      </c>
      <c r="F4221" s="2" t="str">
        <f t="shared" ca="1" si="603"/>
        <v/>
      </c>
      <c r="BD4221" s="49">
        <f t="shared" ca="1" si="598"/>
        <v>2595</v>
      </c>
      <c r="BE4221" s="3">
        <f t="shared" ca="1" si="597"/>
        <v>0.25945000000000001</v>
      </c>
      <c r="BF4221" s="3">
        <f t="shared" ca="1" si="599"/>
        <v>-0.6450419512753276</v>
      </c>
      <c r="BG4221" s="9">
        <f t="shared" ca="1" si="600"/>
        <v>2</v>
      </c>
      <c r="BH4221" s="6">
        <f ca="1">IF(ISNUMBER('Descriptive Stats'!BF4221),'Descriptive Stats'!BF4221,#N/A)</f>
        <v>-0.6450419512753276</v>
      </c>
      <c r="BI4221" s="6">
        <f ca="1">IF(ISNUMBER('Descriptive Stats'!E4221),'Descriptive Stats'!E4221,#N/A)</f>
        <v>2</v>
      </c>
    </row>
    <row r="4222" spans="1:61" ht="14.4" x14ac:dyDescent="0.3">
      <c r="A4222" s="2">
        <f>ROW()</f>
        <v>4222</v>
      </c>
      <c r="C4222" s="8">
        <f t="shared" ca="1" si="601"/>
        <v>17</v>
      </c>
      <c r="D4222" s="8">
        <f t="shared" ca="1" si="602"/>
        <v>2</v>
      </c>
      <c r="E4222" s="50">
        <f t="shared" ca="1" si="596"/>
        <v>2</v>
      </c>
      <c r="F4222" s="2" t="str">
        <f t="shared" ca="1" si="603"/>
        <v/>
      </c>
      <c r="BD4222" s="49">
        <f t="shared" ca="1" si="598"/>
        <v>2595</v>
      </c>
      <c r="BE4222" s="3">
        <f t="shared" ca="1" si="597"/>
        <v>0.25945000000000001</v>
      </c>
      <c r="BF4222" s="3">
        <f t="shared" ca="1" si="599"/>
        <v>-0.6450419512753276</v>
      </c>
      <c r="BG4222" s="9">
        <f t="shared" ca="1" si="600"/>
        <v>2</v>
      </c>
      <c r="BH4222" s="6">
        <f ca="1">IF(ISNUMBER('Descriptive Stats'!BF4222),'Descriptive Stats'!BF4222,#N/A)</f>
        <v>-0.6450419512753276</v>
      </c>
      <c r="BI4222" s="6">
        <f ca="1">IF(ISNUMBER('Descriptive Stats'!E4222),'Descriptive Stats'!E4222,#N/A)</f>
        <v>2</v>
      </c>
    </row>
    <row r="4223" spans="1:61" ht="14.4" x14ac:dyDescent="0.3">
      <c r="A4223" s="2">
        <f>ROW()</f>
        <v>4223</v>
      </c>
      <c r="C4223" s="8">
        <f t="shared" ca="1" si="601"/>
        <v>9</v>
      </c>
      <c r="D4223" s="8">
        <f t="shared" ca="1" si="602"/>
        <v>2</v>
      </c>
      <c r="E4223" s="50">
        <f t="shared" ca="1" si="596"/>
        <v>2</v>
      </c>
      <c r="F4223" s="2" t="str">
        <f t="shared" ca="1" si="603"/>
        <v/>
      </c>
      <c r="BD4223" s="49">
        <f t="shared" ca="1" si="598"/>
        <v>2595</v>
      </c>
      <c r="BE4223" s="3">
        <f t="shared" ca="1" si="597"/>
        <v>0.25945000000000001</v>
      </c>
      <c r="BF4223" s="3">
        <f t="shared" ca="1" si="599"/>
        <v>-0.6450419512753276</v>
      </c>
      <c r="BG4223" s="9">
        <f t="shared" ca="1" si="600"/>
        <v>2</v>
      </c>
      <c r="BH4223" s="6">
        <f ca="1">IF(ISNUMBER('Descriptive Stats'!BF4223),'Descriptive Stats'!BF4223,#N/A)</f>
        <v>-0.6450419512753276</v>
      </c>
      <c r="BI4223" s="6">
        <f ca="1">IF(ISNUMBER('Descriptive Stats'!E4223),'Descriptive Stats'!E4223,#N/A)</f>
        <v>2</v>
      </c>
    </row>
    <row r="4224" spans="1:61" ht="14.4" x14ac:dyDescent="0.3">
      <c r="A4224" s="2">
        <f>ROW()</f>
        <v>4224</v>
      </c>
      <c r="C4224" s="8">
        <f t="shared" ca="1" si="601"/>
        <v>3</v>
      </c>
      <c r="D4224" s="8">
        <f t="shared" ca="1" si="602"/>
        <v>2</v>
      </c>
      <c r="E4224" s="50">
        <f t="shared" ca="1" si="596"/>
        <v>19</v>
      </c>
      <c r="F4224" s="2" t="str">
        <f t="shared" ca="1" si="603"/>
        <v>X</v>
      </c>
      <c r="BD4224" s="49">
        <f t="shared" ca="1" si="598"/>
        <v>5294</v>
      </c>
      <c r="BE4224" s="3">
        <f t="shared" ca="1" si="597"/>
        <v>0.52934999999999999</v>
      </c>
      <c r="BF4224" s="3">
        <f t="shared" ca="1" si="599"/>
        <v>7.3636031452008061E-2</v>
      </c>
      <c r="BG4224" s="9">
        <f t="shared" ca="1" si="600"/>
        <v>19</v>
      </c>
      <c r="BH4224" s="6">
        <f ca="1">IF(ISNUMBER('Descriptive Stats'!BF4224),'Descriptive Stats'!BF4224,#N/A)</f>
        <v>7.3636031452008061E-2</v>
      </c>
      <c r="BI4224" s="6">
        <f ca="1">IF(ISNUMBER('Descriptive Stats'!E4224),'Descriptive Stats'!E4224,#N/A)</f>
        <v>19</v>
      </c>
    </row>
    <row r="4225" spans="1:61" ht="14.4" x14ac:dyDescent="0.3">
      <c r="A4225" s="2">
        <f>ROW()</f>
        <v>4225</v>
      </c>
      <c r="C4225" s="8">
        <f t="shared" ca="1" si="601"/>
        <v>7</v>
      </c>
      <c r="D4225" s="8">
        <f t="shared" ca="1" si="602"/>
        <v>19</v>
      </c>
      <c r="E4225" s="50">
        <f t="shared" ca="1" si="596"/>
        <v>4</v>
      </c>
      <c r="F4225" s="2" t="str">
        <f t="shared" ca="1" si="603"/>
        <v/>
      </c>
      <c r="BD4225" s="49">
        <f t="shared" ca="1" si="598"/>
        <v>3442</v>
      </c>
      <c r="BE4225" s="3">
        <f t="shared" ca="1" si="597"/>
        <v>0.34415000000000001</v>
      </c>
      <c r="BF4225" s="3">
        <f t="shared" ca="1" si="599"/>
        <v>-0.40116316278173481</v>
      </c>
      <c r="BG4225" s="9">
        <f t="shared" ca="1" si="600"/>
        <v>4</v>
      </c>
      <c r="BH4225" s="6">
        <f ca="1">IF(ISNUMBER('Descriptive Stats'!BF4225),'Descriptive Stats'!BF4225,#N/A)</f>
        <v>-0.40116316278173481</v>
      </c>
      <c r="BI4225" s="6">
        <f ca="1">IF(ISNUMBER('Descriptive Stats'!E4225),'Descriptive Stats'!E4225,#N/A)</f>
        <v>4</v>
      </c>
    </row>
    <row r="4226" spans="1:61" ht="14.4" x14ac:dyDescent="0.3">
      <c r="A4226" s="2">
        <f>ROW()</f>
        <v>4226</v>
      </c>
      <c r="C4226" s="8">
        <f t="shared" ca="1" si="601"/>
        <v>13</v>
      </c>
      <c r="D4226" s="8">
        <f t="shared" ca="1" si="602"/>
        <v>4</v>
      </c>
      <c r="E4226" s="50">
        <f t="shared" ca="1" si="596"/>
        <v>9</v>
      </c>
      <c r="F4226" s="2" t="str">
        <f t="shared" ca="1" si="603"/>
        <v/>
      </c>
      <c r="BD4226" s="49">
        <f t="shared" ca="1" si="598"/>
        <v>4819</v>
      </c>
      <c r="BE4226" s="3">
        <f t="shared" ca="1" si="597"/>
        <v>0.48185</v>
      </c>
      <c r="BF4226" s="3">
        <f t="shared" ca="1" si="599"/>
        <v>-4.5511009098988427E-2</v>
      </c>
      <c r="BG4226" s="9">
        <f t="shared" ca="1" si="600"/>
        <v>9</v>
      </c>
      <c r="BH4226" s="6">
        <f ca="1">IF(ISNUMBER('Descriptive Stats'!BF4226),'Descriptive Stats'!BF4226,#N/A)</f>
        <v>-4.5511009098988427E-2</v>
      </c>
      <c r="BI4226" s="6">
        <f ca="1">IF(ISNUMBER('Descriptive Stats'!E4226),'Descriptive Stats'!E4226,#N/A)</f>
        <v>9</v>
      </c>
    </row>
    <row r="4227" spans="1:61" ht="14.4" x14ac:dyDescent="0.3">
      <c r="A4227" s="2">
        <f>ROW()</f>
        <v>4227</v>
      </c>
      <c r="C4227" s="8">
        <f t="shared" ca="1" si="601"/>
        <v>23</v>
      </c>
      <c r="D4227" s="8">
        <f t="shared" ca="1" si="602"/>
        <v>9</v>
      </c>
      <c r="E4227" s="50">
        <f t="shared" ref="E4227:E4290" ca="1" si="604">IF(0=MOD(ROW(),$J$1),AVERAGE(OFFSET($D$2,ROW()-$J$1,0,$J$1,1)),"")</f>
        <v>0</v>
      </c>
      <c r="F4227" s="2" t="str">
        <f t="shared" ca="1" si="603"/>
        <v/>
      </c>
      <c r="BD4227" s="49">
        <f t="shared" ca="1" si="598"/>
        <v>815.5</v>
      </c>
      <c r="BE4227" s="3">
        <f t="shared" ca="1" si="597"/>
        <v>8.1500000000000003E-2</v>
      </c>
      <c r="BF4227" s="3">
        <f t="shared" ca="1" si="599"/>
        <v>-1.3950525282585462</v>
      </c>
      <c r="BG4227" s="9">
        <f t="shared" ca="1" si="600"/>
        <v>0</v>
      </c>
      <c r="BH4227" s="6">
        <f ca="1">IF(ISNUMBER('Descriptive Stats'!BF4227),'Descriptive Stats'!BF4227,#N/A)</f>
        <v>-1.3950525282585462</v>
      </c>
      <c r="BI4227" s="6">
        <f ca="1">IF(ISNUMBER('Descriptive Stats'!E4227),'Descriptive Stats'!E4227,#N/A)</f>
        <v>0</v>
      </c>
    </row>
    <row r="4228" spans="1:61" ht="14.4" x14ac:dyDescent="0.3">
      <c r="A4228" s="2">
        <f>ROW()</f>
        <v>4228</v>
      </c>
      <c r="C4228" s="8">
        <f t="shared" ca="1" si="601"/>
        <v>22</v>
      </c>
      <c r="D4228" s="8">
        <f t="shared" ca="1" si="602"/>
        <v>0</v>
      </c>
      <c r="E4228" s="50">
        <f t="shared" ca="1" si="604"/>
        <v>0</v>
      </c>
      <c r="F4228" s="2" t="str">
        <f t="shared" ca="1" si="603"/>
        <v/>
      </c>
      <c r="BD4228" s="49">
        <f t="shared" ca="1" si="598"/>
        <v>815.5</v>
      </c>
      <c r="BE4228" s="3">
        <f t="shared" ca="1" si="597"/>
        <v>8.1500000000000003E-2</v>
      </c>
      <c r="BF4228" s="3">
        <f t="shared" ca="1" si="599"/>
        <v>-1.3950525282585462</v>
      </c>
      <c r="BG4228" s="9">
        <f t="shared" ca="1" si="600"/>
        <v>0</v>
      </c>
      <c r="BH4228" s="6">
        <f ca="1">IF(ISNUMBER('Descriptive Stats'!BF4228),'Descriptive Stats'!BF4228,#N/A)</f>
        <v>-1.3950525282585462</v>
      </c>
      <c r="BI4228" s="6">
        <f ca="1">IF(ISNUMBER('Descriptive Stats'!E4228),'Descriptive Stats'!E4228,#N/A)</f>
        <v>0</v>
      </c>
    </row>
    <row r="4229" spans="1:61" ht="14.4" x14ac:dyDescent="0.3">
      <c r="A4229" s="2">
        <f>ROW()</f>
        <v>4229</v>
      </c>
      <c r="C4229" s="8">
        <f t="shared" ca="1" si="601"/>
        <v>20</v>
      </c>
      <c r="D4229" s="8">
        <f t="shared" ca="1" si="602"/>
        <v>0</v>
      </c>
      <c r="E4229" s="50">
        <f t="shared" ca="1" si="604"/>
        <v>4</v>
      </c>
      <c r="F4229" s="2" t="str">
        <f t="shared" ca="1" si="603"/>
        <v/>
      </c>
      <c r="BD4229" s="49">
        <f t="shared" ca="1" si="598"/>
        <v>3442</v>
      </c>
      <c r="BE4229" s="3">
        <f t="shared" ca="1" si="597"/>
        <v>0.34415000000000001</v>
      </c>
      <c r="BF4229" s="3">
        <f t="shared" ca="1" si="599"/>
        <v>-0.40116316278173481</v>
      </c>
      <c r="BG4229" s="9">
        <f t="shared" ca="1" si="600"/>
        <v>4</v>
      </c>
      <c r="BH4229" s="6">
        <f ca="1">IF(ISNUMBER('Descriptive Stats'!BF4229),'Descriptive Stats'!BF4229,#N/A)</f>
        <v>-0.40116316278173481</v>
      </c>
      <c r="BI4229" s="6">
        <f ca="1">IF(ISNUMBER('Descriptive Stats'!E4229),'Descriptive Stats'!E4229,#N/A)</f>
        <v>4</v>
      </c>
    </row>
    <row r="4230" spans="1:61" ht="14.4" x14ac:dyDescent="0.3">
      <c r="A4230" s="2">
        <f>ROW()</f>
        <v>4230</v>
      </c>
      <c r="C4230" s="8">
        <f t="shared" ca="1" si="601"/>
        <v>13</v>
      </c>
      <c r="D4230" s="8">
        <f t="shared" ca="1" si="602"/>
        <v>4</v>
      </c>
      <c r="E4230" s="50">
        <f t="shared" ca="1" si="604"/>
        <v>6</v>
      </c>
      <c r="F4230" s="2" t="str">
        <f t="shared" ca="1" si="603"/>
        <v/>
      </c>
      <c r="BD4230" s="49">
        <f t="shared" ca="1" si="598"/>
        <v>3900</v>
      </c>
      <c r="BE4230" s="3">
        <f t="shared" ca="1" si="597"/>
        <v>0.38995000000000002</v>
      </c>
      <c r="BF4230" s="3">
        <f t="shared" ca="1" si="599"/>
        <v>-0.2794493539703507</v>
      </c>
      <c r="BG4230" s="9">
        <f t="shared" ca="1" si="600"/>
        <v>6</v>
      </c>
      <c r="BH4230" s="6">
        <f ca="1">IF(ISNUMBER('Descriptive Stats'!BF4230),'Descriptive Stats'!BF4230,#N/A)</f>
        <v>-0.2794493539703507</v>
      </c>
      <c r="BI4230" s="6">
        <f ca="1">IF(ISNUMBER('Descriptive Stats'!E4230),'Descriptive Stats'!E4230,#N/A)</f>
        <v>6</v>
      </c>
    </row>
    <row r="4231" spans="1:61" ht="14.4" x14ac:dyDescent="0.3">
      <c r="A4231" s="2">
        <f>ROW()</f>
        <v>4231</v>
      </c>
      <c r="C4231" s="8">
        <f t="shared" ca="1" si="601"/>
        <v>2</v>
      </c>
      <c r="D4231" s="8">
        <f t="shared" ca="1" si="602"/>
        <v>6</v>
      </c>
      <c r="E4231" s="50">
        <f t="shared" ca="1" si="604"/>
        <v>1</v>
      </c>
      <c r="F4231" s="2" t="str">
        <f t="shared" ca="1" si="603"/>
        <v/>
      </c>
      <c r="BD4231" s="49">
        <f t="shared" ca="1" si="598"/>
        <v>1871</v>
      </c>
      <c r="BE4231" s="3">
        <f t="shared" ref="BE4231:BE4294" ca="1" si="605">IF(ISNUMBER(BD4231),(BD4231-0.5)/$BK$4,"")</f>
        <v>0.18704999999999999</v>
      </c>
      <c r="BF4231" s="3">
        <f t="shared" ca="1" si="599"/>
        <v>-0.88881967520906158</v>
      </c>
      <c r="BG4231" s="9">
        <f t="shared" ca="1" si="600"/>
        <v>1</v>
      </c>
      <c r="BH4231" s="6">
        <f ca="1">IF(ISNUMBER('Descriptive Stats'!BF4231),'Descriptive Stats'!BF4231,#N/A)</f>
        <v>-0.88881967520906158</v>
      </c>
      <c r="BI4231" s="6">
        <f ca="1">IF(ISNUMBER('Descriptive Stats'!E4231),'Descriptive Stats'!E4231,#N/A)</f>
        <v>1</v>
      </c>
    </row>
    <row r="4232" spans="1:61" ht="14.4" x14ac:dyDescent="0.3">
      <c r="A4232" s="2">
        <f>ROW()</f>
        <v>4232</v>
      </c>
      <c r="C4232" s="8">
        <f t="shared" ca="1" si="601"/>
        <v>8</v>
      </c>
      <c r="D4232" s="8">
        <f t="shared" ca="1" si="602"/>
        <v>1</v>
      </c>
      <c r="E4232" s="50">
        <f t="shared" ca="1" si="604"/>
        <v>0</v>
      </c>
      <c r="F4232" s="2" t="str">
        <f t="shared" ca="1" si="603"/>
        <v/>
      </c>
      <c r="BD4232" s="49">
        <f t="shared" ref="BD4232:BD4295" ca="1" si="606">IF(ISNUMBER(BG4232),_xlfn.RANK.AVG(BG4232,$BG$2:$BG$5414,1),"")</f>
        <v>815.5</v>
      </c>
      <c r="BE4232" s="3">
        <f t="shared" ca="1" si="605"/>
        <v>8.1500000000000003E-2</v>
      </c>
      <c r="BF4232" s="3">
        <f t="shared" ca="1" si="599"/>
        <v>-1.3950525282585462</v>
      </c>
      <c r="BG4232" s="9">
        <f t="shared" ca="1" si="600"/>
        <v>0</v>
      </c>
      <c r="BH4232" s="6">
        <f ca="1">IF(ISNUMBER('Descriptive Stats'!BF4232),'Descriptive Stats'!BF4232,#N/A)</f>
        <v>-1.3950525282585462</v>
      </c>
      <c r="BI4232" s="6">
        <f ca="1">IF(ISNUMBER('Descriptive Stats'!E4232),'Descriptive Stats'!E4232,#N/A)</f>
        <v>0</v>
      </c>
    </row>
    <row r="4233" spans="1:61" ht="14.4" x14ac:dyDescent="0.3">
      <c r="A4233" s="2">
        <f>ROW()</f>
        <v>4233</v>
      </c>
      <c r="C4233" s="8">
        <f t="shared" ca="1" si="601"/>
        <v>22</v>
      </c>
      <c r="D4233" s="8">
        <f t="shared" ca="1" si="602"/>
        <v>0</v>
      </c>
      <c r="E4233" s="50">
        <f t="shared" ca="1" si="604"/>
        <v>1</v>
      </c>
      <c r="F4233" s="2" t="str">
        <f t="shared" ca="1" si="603"/>
        <v/>
      </c>
      <c r="BD4233" s="49">
        <f t="shared" ca="1" si="606"/>
        <v>1871</v>
      </c>
      <c r="BE4233" s="3">
        <f t="shared" ca="1" si="605"/>
        <v>0.18704999999999999</v>
      </c>
      <c r="BF4233" s="3">
        <f t="shared" ref="BF4233:BF4296" ca="1" si="607">IF(ISNUMBER(BE4233),_xlfn.NORM.INV(BE4233,0,1),"")</f>
        <v>-0.88881967520906158</v>
      </c>
      <c r="BG4233" s="9">
        <f t="shared" ref="BG4233:BG4296" ca="1" si="608">IF(ISNUMBER(E4233),E4233,"")</f>
        <v>1</v>
      </c>
      <c r="BH4233" s="6">
        <f ca="1">IF(ISNUMBER('Descriptive Stats'!BF4233),'Descriptive Stats'!BF4233,#N/A)</f>
        <v>-0.88881967520906158</v>
      </c>
      <c r="BI4233" s="6">
        <f ca="1">IF(ISNUMBER('Descriptive Stats'!E4233),'Descriptive Stats'!E4233,#N/A)</f>
        <v>1</v>
      </c>
    </row>
    <row r="4234" spans="1:61" ht="14.4" x14ac:dyDescent="0.3">
      <c r="A4234" s="2">
        <f>ROW()</f>
        <v>4234</v>
      </c>
      <c r="C4234" s="8">
        <f t="shared" ca="1" si="601"/>
        <v>12</v>
      </c>
      <c r="D4234" s="8">
        <f t="shared" ca="1" si="602"/>
        <v>1</v>
      </c>
      <c r="E4234" s="50">
        <f t="shared" ca="1" si="604"/>
        <v>4</v>
      </c>
      <c r="F4234" s="2" t="str">
        <f t="shared" ca="1" si="603"/>
        <v/>
      </c>
      <c r="BD4234" s="49">
        <f t="shared" ca="1" si="606"/>
        <v>3442</v>
      </c>
      <c r="BE4234" s="3">
        <f t="shared" ca="1" si="605"/>
        <v>0.34415000000000001</v>
      </c>
      <c r="BF4234" s="3">
        <f t="shared" ca="1" si="607"/>
        <v>-0.40116316278173481</v>
      </c>
      <c r="BG4234" s="9">
        <f t="shared" ca="1" si="608"/>
        <v>4</v>
      </c>
      <c r="BH4234" s="6">
        <f ca="1">IF(ISNUMBER('Descriptive Stats'!BF4234),'Descriptive Stats'!BF4234,#N/A)</f>
        <v>-0.40116316278173481</v>
      </c>
      <c r="BI4234" s="6">
        <f ca="1">IF(ISNUMBER('Descriptive Stats'!E4234),'Descriptive Stats'!E4234,#N/A)</f>
        <v>4</v>
      </c>
    </row>
    <row r="4235" spans="1:61" ht="14.4" x14ac:dyDescent="0.3">
      <c r="A4235" s="2">
        <f>ROW()</f>
        <v>4235</v>
      </c>
      <c r="C4235" s="8">
        <f t="shared" ca="1" si="601"/>
        <v>13</v>
      </c>
      <c r="D4235" s="8">
        <f t="shared" ca="1" si="602"/>
        <v>4</v>
      </c>
      <c r="E4235" s="50">
        <f t="shared" ca="1" si="604"/>
        <v>19</v>
      </c>
      <c r="F4235" s="2" t="str">
        <f t="shared" ca="1" si="603"/>
        <v>X</v>
      </c>
      <c r="BD4235" s="49">
        <f t="shared" ca="1" si="606"/>
        <v>5294</v>
      </c>
      <c r="BE4235" s="3">
        <f t="shared" ca="1" si="605"/>
        <v>0.52934999999999999</v>
      </c>
      <c r="BF4235" s="3">
        <f t="shared" ca="1" si="607"/>
        <v>7.3636031452008061E-2</v>
      </c>
      <c r="BG4235" s="9">
        <f t="shared" ca="1" si="608"/>
        <v>19</v>
      </c>
      <c r="BH4235" s="6">
        <f ca="1">IF(ISNUMBER('Descriptive Stats'!BF4235),'Descriptive Stats'!BF4235,#N/A)</f>
        <v>7.3636031452008061E-2</v>
      </c>
      <c r="BI4235" s="6">
        <f ca="1">IF(ISNUMBER('Descriptive Stats'!E4235),'Descriptive Stats'!E4235,#N/A)</f>
        <v>19</v>
      </c>
    </row>
    <row r="4236" spans="1:61" ht="14.4" x14ac:dyDescent="0.3">
      <c r="A4236" s="2">
        <f>ROW()</f>
        <v>4236</v>
      </c>
      <c r="C4236" s="8">
        <f t="shared" ca="1" si="601"/>
        <v>7</v>
      </c>
      <c r="D4236" s="8">
        <f t="shared" ca="1" si="602"/>
        <v>19</v>
      </c>
      <c r="E4236" s="50">
        <f t="shared" ca="1" si="604"/>
        <v>15</v>
      </c>
      <c r="F4236" s="2" t="str">
        <f t="shared" ca="1" si="603"/>
        <v/>
      </c>
      <c r="BD4236" s="49">
        <f t="shared" ca="1" si="606"/>
        <v>5051.5</v>
      </c>
      <c r="BE4236" s="3">
        <f t="shared" ca="1" si="605"/>
        <v>0.50509999999999999</v>
      </c>
      <c r="BF4236" s="3">
        <f t="shared" ca="1" si="607"/>
        <v>1.2784152420787677E-2</v>
      </c>
      <c r="BG4236" s="9">
        <f t="shared" ca="1" si="608"/>
        <v>15</v>
      </c>
      <c r="BH4236" s="6">
        <f ca="1">IF(ISNUMBER('Descriptive Stats'!BF4236),'Descriptive Stats'!BF4236,#N/A)</f>
        <v>1.2784152420787677E-2</v>
      </c>
      <c r="BI4236" s="6">
        <f ca="1">IF(ISNUMBER('Descriptive Stats'!E4236),'Descriptive Stats'!E4236,#N/A)</f>
        <v>15</v>
      </c>
    </row>
    <row r="4237" spans="1:61" ht="14.4" x14ac:dyDescent="0.3">
      <c r="A4237" s="2">
        <f>ROW()</f>
        <v>4237</v>
      </c>
      <c r="C4237" s="8">
        <f t="shared" ca="1" si="601"/>
        <v>24</v>
      </c>
      <c r="D4237" s="8">
        <f t="shared" ca="1" si="602"/>
        <v>15</v>
      </c>
      <c r="E4237" s="50">
        <f t="shared" ca="1" si="604"/>
        <v>0</v>
      </c>
      <c r="F4237" s="2" t="str">
        <f t="shared" ca="1" si="603"/>
        <v/>
      </c>
      <c r="BD4237" s="49">
        <f t="shared" ca="1" si="606"/>
        <v>815.5</v>
      </c>
      <c r="BE4237" s="3">
        <f t="shared" ca="1" si="605"/>
        <v>8.1500000000000003E-2</v>
      </c>
      <c r="BF4237" s="3">
        <f t="shared" ca="1" si="607"/>
        <v>-1.3950525282585462</v>
      </c>
      <c r="BG4237" s="9">
        <f t="shared" ca="1" si="608"/>
        <v>0</v>
      </c>
      <c r="BH4237" s="6">
        <f ca="1">IF(ISNUMBER('Descriptive Stats'!BF4237),'Descriptive Stats'!BF4237,#N/A)</f>
        <v>-1.3950525282585462</v>
      </c>
      <c r="BI4237" s="6">
        <f ca="1">IF(ISNUMBER('Descriptive Stats'!E4237),'Descriptive Stats'!E4237,#N/A)</f>
        <v>0</v>
      </c>
    </row>
    <row r="4238" spans="1:61" ht="14.4" x14ac:dyDescent="0.3">
      <c r="A4238" s="2">
        <f>ROW()</f>
        <v>4238</v>
      </c>
      <c r="C4238" s="8">
        <f t="shared" ca="1" si="601"/>
        <v>14</v>
      </c>
      <c r="D4238" s="8">
        <f t="shared" ca="1" si="602"/>
        <v>0</v>
      </c>
      <c r="E4238" s="50">
        <f t="shared" ca="1" si="604"/>
        <v>0</v>
      </c>
      <c r="F4238" s="2" t="str">
        <f t="shared" ca="1" si="603"/>
        <v/>
      </c>
      <c r="BD4238" s="49">
        <f t="shared" ca="1" si="606"/>
        <v>815.5</v>
      </c>
      <c r="BE4238" s="3">
        <f t="shared" ca="1" si="605"/>
        <v>8.1500000000000003E-2</v>
      </c>
      <c r="BF4238" s="3">
        <f t="shared" ca="1" si="607"/>
        <v>-1.3950525282585462</v>
      </c>
      <c r="BG4238" s="9">
        <f t="shared" ca="1" si="608"/>
        <v>0</v>
      </c>
      <c r="BH4238" s="6">
        <f ca="1">IF(ISNUMBER('Descriptive Stats'!BF4238),'Descriptive Stats'!BF4238,#N/A)</f>
        <v>-1.3950525282585462</v>
      </c>
      <c r="BI4238" s="6">
        <f ca="1">IF(ISNUMBER('Descriptive Stats'!E4238),'Descriptive Stats'!E4238,#N/A)</f>
        <v>0</v>
      </c>
    </row>
    <row r="4239" spans="1:61" ht="14.4" x14ac:dyDescent="0.3">
      <c r="A4239" s="2">
        <f>ROW()</f>
        <v>4239</v>
      </c>
      <c r="C4239" s="8">
        <f t="shared" ca="1" si="601"/>
        <v>4</v>
      </c>
      <c r="D4239" s="8">
        <f t="shared" ca="1" si="602"/>
        <v>0</v>
      </c>
      <c r="E4239" s="50">
        <f t="shared" ca="1" si="604"/>
        <v>6</v>
      </c>
      <c r="F4239" s="2" t="str">
        <f t="shared" ca="1" si="603"/>
        <v/>
      </c>
      <c r="BD4239" s="49">
        <f t="shared" ca="1" si="606"/>
        <v>3900</v>
      </c>
      <c r="BE4239" s="3">
        <f t="shared" ca="1" si="605"/>
        <v>0.38995000000000002</v>
      </c>
      <c r="BF4239" s="3">
        <f t="shared" ca="1" si="607"/>
        <v>-0.2794493539703507</v>
      </c>
      <c r="BG4239" s="9">
        <f t="shared" ca="1" si="608"/>
        <v>6</v>
      </c>
      <c r="BH4239" s="6">
        <f ca="1">IF(ISNUMBER('Descriptive Stats'!BF4239),'Descriptive Stats'!BF4239,#N/A)</f>
        <v>-0.2794493539703507</v>
      </c>
      <c r="BI4239" s="6">
        <f ca="1">IF(ISNUMBER('Descriptive Stats'!E4239),'Descriptive Stats'!E4239,#N/A)</f>
        <v>6</v>
      </c>
    </row>
    <row r="4240" spans="1:61" ht="14.4" x14ac:dyDescent="0.3">
      <c r="A4240" s="2">
        <f>ROW()</f>
        <v>4240</v>
      </c>
      <c r="C4240" s="8">
        <f t="shared" ca="1" si="601"/>
        <v>5</v>
      </c>
      <c r="D4240" s="8">
        <f t="shared" ca="1" si="602"/>
        <v>6</v>
      </c>
      <c r="E4240" s="50">
        <f t="shared" ca="1" si="604"/>
        <v>0</v>
      </c>
      <c r="F4240" s="2" t="str">
        <f t="shared" ca="1" si="603"/>
        <v/>
      </c>
      <c r="BD4240" s="49">
        <f t="shared" ca="1" si="606"/>
        <v>815.5</v>
      </c>
      <c r="BE4240" s="3">
        <f t="shared" ca="1" si="605"/>
        <v>8.1500000000000003E-2</v>
      </c>
      <c r="BF4240" s="3">
        <f t="shared" ca="1" si="607"/>
        <v>-1.3950525282585462</v>
      </c>
      <c r="BG4240" s="9">
        <f t="shared" ca="1" si="608"/>
        <v>0</v>
      </c>
      <c r="BH4240" s="6">
        <f ca="1">IF(ISNUMBER('Descriptive Stats'!BF4240),'Descriptive Stats'!BF4240,#N/A)</f>
        <v>-1.3950525282585462</v>
      </c>
      <c r="BI4240" s="6">
        <f ca="1">IF(ISNUMBER('Descriptive Stats'!E4240),'Descriptive Stats'!E4240,#N/A)</f>
        <v>0</v>
      </c>
    </row>
    <row r="4241" spans="1:61" ht="14.4" x14ac:dyDescent="0.3">
      <c r="A4241" s="2">
        <f>ROW()</f>
        <v>4241</v>
      </c>
      <c r="C4241" s="8">
        <f t="shared" ref="C4241:C4304" ca="1" si="609">RANDBETWEEN(2,COUNT(B:B))</f>
        <v>15</v>
      </c>
      <c r="D4241" s="8">
        <f t="shared" ref="D4241:D4304" ca="1" si="610">VLOOKUP(C4241,A:B,2,TRUE)</f>
        <v>0</v>
      </c>
      <c r="E4241" s="50">
        <f t="shared" ca="1" si="604"/>
        <v>7</v>
      </c>
      <c r="F4241" s="2" t="str">
        <f t="shared" ref="F4241:F4304" ca="1" si="611">IF(ISNUMBER(E4241),IF(OR(E4241&lt;$K$16,E4241&gt;$K$14),"X",""),"")</f>
        <v/>
      </c>
      <c r="BD4241" s="49">
        <f t="shared" ca="1" si="606"/>
        <v>4473.5</v>
      </c>
      <c r="BE4241" s="3">
        <f t="shared" ca="1" si="605"/>
        <v>0.44729999999999998</v>
      </c>
      <c r="BF4241" s="3">
        <f t="shared" ca="1" si="607"/>
        <v>-0.13248586824472414</v>
      </c>
      <c r="BG4241" s="9">
        <f t="shared" ca="1" si="608"/>
        <v>7</v>
      </c>
      <c r="BH4241" s="6">
        <f ca="1">IF(ISNUMBER('Descriptive Stats'!BF4241),'Descriptive Stats'!BF4241,#N/A)</f>
        <v>-0.13248586824472414</v>
      </c>
      <c r="BI4241" s="6">
        <f ca="1">IF(ISNUMBER('Descriptive Stats'!E4241),'Descriptive Stats'!E4241,#N/A)</f>
        <v>7</v>
      </c>
    </row>
    <row r="4242" spans="1:61" ht="14.4" x14ac:dyDescent="0.3">
      <c r="A4242" s="2">
        <f>ROW()</f>
        <v>4242</v>
      </c>
      <c r="C4242" s="8">
        <f t="shared" ca="1" si="609"/>
        <v>6</v>
      </c>
      <c r="D4242" s="8">
        <f t="shared" ca="1" si="610"/>
        <v>7</v>
      </c>
      <c r="E4242" s="50">
        <f t="shared" ca="1" si="604"/>
        <v>0</v>
      </c>
      <c r="F4242" s="2" t="str">
        <f t="shared" ca="1" si="611"/>
        <v/>
      </c>
      <c r="BD4242" s="49">
        <f t="shared" ca="1" si="606"/>
        <v>815.5</v>
      </c>
      <c r="BE4242" s="3">
        <f t="shared" ca="1" si="605"/>
        <v>8.1500000000000003E-2</v>
      </c>
      <c r="BF4242" s="3">
        <f t="shared" ca="1" si="607"/>
        <v>-1.3950525282585462</v>
      </c>
      <c r="BG4242" s="9">
        <f t="shared" ca="1" si="608"/>
        <v>0</v>
      </c>
      <c r="BH4242" s="6">
        <f ca="1">IF(ISNUMBER('Descriptive Stats'!BF4242),'Descriptive Stats'!BF4242,#N/A)</f>
        <v>-1.3950525282585462</v>
      </c>
      <c r="BI4242" s="6">
        <f ca="1">IF(ISNUMBER('Descriptive Stats'!E4242),'Descriptive Stats'!E4242,#N/A)</f>
        <v>0</v>
      </c>
    </row>
    <row r="4243" spans="1:61" ht="14.4" x14ac:dyDescent="0.3">
      <c r="A4243" s="2">
        <f>ROW()</f>
        <v>4243</v>
      </c>
      <c r="C4243" s="8">
        <f t="shared" ca="1" si="609"/>
        <v>14</v>
      </c>
      <c r="D4243" s="8">
        <f t="shared" ca="1" si="610"/>
        <v>0</v>
      </c>
      <c r="E4243" s="50">
        <f t="shared" ca="1" si="604"/>
        <v>2</v>
      </c>
      <c r="F4243" s="2" t="str">
        <f t="shared" ca="1" si="611"/>
        <v/>
      </c>
      <c r="BD4243" s="49">
        <f t="shared" ca="1" si="606"/>
        <v>2595</v>
      </c>
      <c r="BE4243" s="3">
        <f t="shared" ca="1" si="605"/>
        <v>0.25945000000000001</v>
      </c>
      <c r="BF4243" s="3">
        <f t="shared" ca="1" si="607"/>
        <v>-0.6450419512753276</v>
      </c>
      <c r="BG4243" s="9">
        <f t="shared" ca="1" si="608"/>
        <v>2</v>
      </c>
      <c r="BH4243" s="6">
        <f ca="1">IF(ISNUMBER('Descriptive Stats'!BF4243),'Descriptive Stats'!BF4243,#N/A)</f>
        <v>-0.6450419512753276</v>
      </c>
      <c r="BI4243" s="6">
        <f ca="1">IF(ISNUMBER('Descriptive Stats'!E4243),'Descriptive Stats'!E4243,#N/A)</f>
        <v>2</v>
      </c>
    </row>
    <row r="4244" spans="1:61" ht="14.4" x14ac:dyDescent="0.3">
      <c r="A4244" s="2">
        <f>ROW()</f>
        <v>4244</v>
      </c>
      <c r="C4244" s="8">
        <f t="shared" ca="1" si="609"/>
        <v>21</v>
      </c>
      <c r="D4244" s="8">
        <f t="shared" ca="1" si="610"/>
        <v>2</v>
      </c>
      <c r="E4244" s="50">
        <f t="shared" ca="1" si="604"/>
        <v>2</v>
      </c>
      <c r="F4244" s="2" t="str">
        <f t="shared" ca="1" si="611"/>
        <v/>
      </c>
      <c r="BD4244" s="49">
        <f t="shared" ca="1" si="606"/>
        <v>2595</v>
      </c>
      <c r="BE4244" s="3">
        <f t="shared" ca="1" si="605"/>
        <v>0.25945000000000001</v>
      </c>
      <c r="BF4244" s="3">
        <f t="shared" ca="1" si="607"/>
        <v>-0.6450419512753276</v>
      </c>
      <c r="BG4244" s="9">
        <f t="shared" ca="1" si="608"/>
        <v>2</v>
      </c>
      <c r="BH4244" s="6">
        <f ca="1">IF(ISNUMBER('Descriptive Stats'!BF4244),'Descriptive Stats'!BF4244,#N/A)</f>
        <v>-0.6450419512753276</v>
      </c>
      <c r="BI4244" s="6">
        <f ca="1">IF(ISNUMBER('Descriptive Stats'!E4244),'Descriptive Stats'!E4244,#N/A)</f>
        <v>2</v>
      </c>
    </row>
    <row r="4245" spans="1:61" ht="14.4" x14ac:dyDescent="0.3">
      <c r="A4245" s="2">
        <f>ROW()</f>
        <v>4245</v>
      </c>
      <c r="C4245" s="8">
        <f t="shared" ca="1" si="609"/>
        <v>21</v>
      </c>
      <c r="D4245" s="8">
        <f t="shared" ca="1" si="610"/>
        <v>2</v>
      </c>
      <c r="E4245" s="50">
        <f t="shared" ca="1" si="604"/>
        <v>1</v>
      </c>
      <c r="F4245" s="2" t="str">
        <f t="shared" ca="1" si="611"/>
        <v/>
      </c>
      <c r="BD4245" s="49">
        <f t="shared" ca="1" si="606"/>
        <v>1871</v>
      </c>
      <c r="BE4245" s="3">
        <f t="shared" ca="1" si="605"/>
        <v>0.18704999999999999</v>
      </c>
      <c r="BF4245" s="3">
        <f t="shared" ca="1" si="607"/>
        <v>-0.88881967520906158</v>
      </c>
      <c r="BG4245" s="9">
        <f t="shared" ca="1" si="608"/>
        <v>1</v>
      </c>
      <c r="BH4245" s="6">
        <f ca="1">IF(ISNUMBER('Descriptive Stats'!BF4245),'Descriptive Stats'!BF4245,#N/A)</f>
        <v>-0.88881967520906158</v>
      </c>
      <c r="BI4245" s="6">
        <f ca="1">IF(ISNUMBER('Descriptive Stats'!E4245),'Descriptive Stats'!E4245,#N/A)</f>
        <v>1</v>
      </c>
    </row>
    <row r="4246" spans="1:61" ht="14.4" x14ac:dyDescent="0.3">
      <c r="A4246" s="2">
        <f>ROW()</f>
        <v>4246</v>
      </c>
      <c r="C4246" s="8">
        <f t="shared" ca="1" si="609"/>
        <v>8</v>
      </c>
      <c r="D4246" s="8">
        <f t="shared" ca="1" si="610"/>
        <v>1</v>
      </c>
      <c r="E4246" s="50">
        <f t="shared" ca="1" si="604"/>
        <v>0</v>
      </c>
      <c r="F4246" s="2" t="str">
        <f t="shared" ca="1" si="611"/>
        <v/>
      </c>
      <c r="BD4246" s="49">
        <f t="shared" ca="1" si="606"/>
        <v>815.5</v>
      </c>
      <c r="BE4246" s="3">
        <f t="shared" ca="1" si="605"/>
        <v>8.1500000000000003E-2</v>
      </c>
      <c r="BF4246" s="3">
        <f t="shared" ca="1" si="607"/>
        <v>-1.3950525282585462</v>
      </c>
      <c r="BG4246" s="9">
        <f t="shared" ca="1" si="608"/>
        <v>0</v>
      </c>
      <c r="BH4246" s="6">
        <f ca="1">IF(ISNUMBER('Descriptive Stats'!BF4246),'Descriptive Stats'!BF4246,#N/A)</f>
        <v>-1.3950525282585462</v>
      </c>
      <c r="BI4246" s="6">
        <f ca="1">IF(ISNUMBER('Descriptive Stats'!E4246),'Descriptive Stats'!E4246,#N/A)</f>
        <v>0</v>
      </c>
    </row>
    <row r="4247" spans="1:61" ht="14.4" x14ac:dyDescent="0.3">
      <c r="A4247" s="2">
        <f>ROW()</f>
        <v>4247</v>
      </c>
      <c r="C4247" s="8">
        <f t="shared" ca="1" si="609"/>
        <v>20</v>
      </c>
      <c r="D4247" s="8">
        <f t="shared" ca="1" si="610"/>
        <v>0</v>
      </c>
      <c r="E4247" s="50">
        <f t="shared" ca="1" si="604"/>
        <v>0</v>
      </c>
      <c r="F4247" s="2" t="str">
        <f t="shared" ca="1" si="611"/>
        <v/>
      </c>
      <c r="BD4247" s="49">
        <f t="shared" ca="1" si="606"/>
        <v>815.5</v>
      </c>
      <c r="BE4247" s="3">
        <f t="shared" ca="1" si="605"/>
        <v>8.1500000000000003E-2</v>
      </c>
      <c r="BF4247" s="3">
        <f t="shared" ca="1" si="607"/>
        <v>-1.3950525282585462</v>
      </c>
      <c r="BG4247" s="9">
        <f t="shared" ca="1" si="608"/>
        <v>0</v>
      </c>
      <c r="BH4247" s="6">
        <f ca="1">IF(ISNUMBER('Descriptive Stats'!BF4247),'Descriptive Stats'!BF4247,#N/A)</f>
        <v>-1.3950525282585462</v>
      </c>
      <c r="BI4247" s="6">
        <f ca="1">IF(ISNUMBER('Descriptive Stats'!E4247),'Descriptive Stats'!E4247,#N/A)</f>
        <v>0</v>
      </c>
    </row>
    <row r="4248" spans="1:61" ht="14.4" x14ac:dyDescent="0.3">
      <c r="A4248" s="2">
        <f>ROW()</f>
        <v>4248</v>
      </c>
      <c r="C4248" s="8">
        <f t="shared" ca="1" si="609"/>
        <v>14</v>
      </c>
      <c r="D4248" s="8">
        <f t="shared" ca="1" si="610"/>
        <v>0</v>
      </c>
      <c r="E4248" s="50">
        <f t="shared" ca="1" si="604"/>
        <v>19</v>
      </c>
      <c r="F4248" s="2" t="str">
        <f t="shared" ca="1" si="611"/>
        <v>X</v>
      </c>
      <c r="BD4248" s="49">
        <f t="shared" ca="1" si="606"/>
        <v>5294</v>
      </c>
      <c r="BE4248" s="3">
        <f t="shared" ca="1" si="605"/>
        <v>0.52934999999999999</v>
      </c>
      <c r="BF4248" s="3">
        <f t="shared" ca="1" si="607"/>
        <v>7.3636031452008061E-2</v>
      </c>
      <c r="BG4248" s="9">
        <f t="shared" ca="1" si="608"/>
        <v>19</v>
      </c>
      <c r="BH4248" s="6">
        <f ca="1">IF(ISNUMBER('Descriptive Stats'!BF4248),'Descriptive Stats'!BF4248,#N/A)</f>
        <v>7.3636031452008061E-2</v>
      </c>
      <c r="BI4248" s="6">
        <f ca="1">IF(ISNUMBER('Descriptive Stats'!E4248),'Descriptive Stats'!E4248,#N/A)</f>
        <v>19</v>
      </c>
    </row>
    <row r="4249" spans="1:61" ht="14.4" x14ac:dyDescent="0.3">
      <c r="A4249" s="2">
        <f>ROW()</f>
        <v>4249</v>
      </c>
      <c r="C4249" s="8">
        <f t="shared" ca="1" si="609"/>
        <v>7</v>
      </c>
      <c r="D4249" s="8">
        <f t="shared" ca="1" si="610"/>
        <v>19</v>
      </c>
      <c r="E4249" s="50">
        <f t="shared" ca="1" si="604"/>
        <v>15</v>
      </c>
      <c r="F4249" s="2" t="str">
        <f t="shared" ca="1" si="611"/>
        <v/>
      </c>
      <c r="BD4249" s="49">
        <f t="shared" ca="1" si="606"/>
        <v>5051.5</v>
      </c>
      <c r="BE4249" s="3">
        <f t="shared" ca="1" si="605"/>
        <v>0.50509999999999999</v>
      </c>
      <c r="BF4249" s="3">
        <f t="shared" ca="1" si="607"/>
        <v>1.2784152420787677E-2</v>
      </c>
      <c r="BG4249" s="9">
        <f t="shared" ca="1" si="608"/>
        <v>15</v>
      </c>
      <c r="BH4249" s="6">
        <f ca="1">IF(ISNUMBER('Descriptive Stats'!BF4249),'Descriptive Stats'!BF4249,#N/A)</f>
        <v>1.2784152420787677E-2</v>
      </c>
      <c r="BI4249" s="6">
        <f ca="1">IF(ISNUMBER('Descriptive Stats'!E4249),'Descriptive Stats'!E4249,#N/A)</f>
        <v>15</v>
      </c>
    </row>
    <row r="4250" spans="1:61" ht="14.4" x14ac:dyDescent="0.3">
      <c r="A4250" s="2">
        <f>ROW()</f>
        <v>4250</v>
      </c>
      <c r="C4250" s="8">
        <f t="shared" ca="1" si="609"/>
        <v>24</v>
      </c>
      <c r="D4250" s="8">
        <f t="shared" ca="1" si="610"/>
        <v>15</v>
      </c>
      <c r="E4250" s="50">
        <f t="shared" ca="1" si="604"/>
        <v>2</v>
      </c>
      <c r="F4250" s="2" t="str">
        <f t="shared" ca="1" si="611"/>
        <v/>
      </c>
      <c r="BD4250" s="49">
        <f t="shared" ca="1" si="606"/>
        <v>2595</v>
      </c>
      <c r="BE4250" s="3">
        <f t="shared" ca="1" si="605"/>
        <v>0.25945000000000001</v>
      </c>
      <c r="BF4250" s="3">
        <f t="shared" ca="1" si="607"/>
        <v>-0.6450419512753276</v>
      </c>
      <c r="BG4250" s="9">
        <f t="shared" ca="1" si="608"/>
        <v>2</v>
      </c>
      <c r="BH4250" s="6">
        <f ca="1">IF(ISNUMBER('Descriptive Stats'!BF4250),'Descriptive Stats'!BF4250,#N/A)</f>
        <v>-0.6450419512753276</v>
      </c>
      <c r="BI4250" s="6">
        <f ca="1">IF(ISNUMBER('Descriptive Stats'!E4250),'Descriptive Stats'!E4250,#N/A)</f>
        <v>2</v>
      </c>
    </row>
    <row r="4251" spans="1:61" ht="14.4" x14ac:dyDescent="0.3">
      <c r="A4251" s="2">
        <f>ROW()</f>
        <v>4251</v>
      </c>
      <c r="C4251" s="8">
        <f t="shared" ca="1" si="609"/>
        <v>9</v>
      </c>
      <c r="D4251" s="8">
        <f t="shared" ca="1" si="610"/>
        <v>2</v>
      </c>
      <c r="E4251" s="50">
        <f t="shared" ca="1" si="604"/>
        <v>6</v>
      </c>
      <c r="F4251" s="2" t="str">
        <f t="shared" ca="1" si="611"/>
        <v/>
      </c>
      <c r="BD4251" s="49">
        <f t="shared" ca="1" si="606"/>
        <v>3900</v>
      </c>
      <c r="BE4251" s="3">
        <f t="shared" ca="1" si="605"/>
        <v>0.38995000000000002</v>
      </c>
      <c r="BF4251" s="3">
        <f t="shared" ca="1" si="607"/>
        <v>-0.2794493539703507</v>
      </c>
      <c r="BG4251" s="9">
        <f t="shared" ca="1" si="608"/>
        <v>6</v>
      </c>
      <c r="BH4251" s="6">
        <f ca="1">IF(ISNUMBER('Descriptive Stats'!BF4251),'Descriptive Stats'!BF4251,#N/A)</f>
        <v>-0.2794493539703507</v>
      </c>
      <c r="BI4251" s="6">
        <f ca="1">IF(ISNUMBER('Descriptive Stats'!E4251),'Descriptive Stats'!E4251,#N/A)</f>
        <v>6</v>
      </c>
    </row>
    <row r="4252" spans="1:61" ht="14.4" x14ac:dyDescent="0.3">
      <c r="A4252" s="2">
        <f>ROW()</f>
        <v>4252</v>
      </c>
      <c r="C4252" s="8">
        <f t="shared" ca="1" si="609"/>
        <v>16</v>
      </c>
      <c r="D4252" s="8">
        <f t="shared" ca="1" si="610"/>
        <v>6</v>
      </c>
      <c r="E4252" s="50">
        <f t="shared" ca="1" si="604"/>
        <v>15</v>
      </c>
      <c r="F4252" s="2" t="str">
        <f t="shared" ca="1" si="611"/>
        <v/>
      </c>
      <c r="BD4252" s="49">
        <f t="shared" ca="1" si="606"/>
        <v>5051.5</v>
      </c>
      <c r="BE4252" s="3">
        <f t="shared" ca="1" si="605"/>
        <v>0.50509999999999999</v>
      </c>
      <c r="BF4252" s="3">
        <f t="shared" ca="1" si="607"/>
        <v>1.2784152420787677E-2</v>
      </c>
      <c r="BG4252" s="9">
        <f t="shared" ca="1" si="608"/>
        <v>15</v>
      </c>
      <c r="BH4252" s="6">
        <f ca="1">IF(ISNUMBER('Descriptive Stats'!BF4252),'Descriptive Stats'!BF4252,#N/A)</f>
        <v>1.2784152420787677E-2</v>
      </c>
      <c r="BI4252" s="6">
        <f ca="1">IF(ISNUMBER('Descriptive Stats'!E4252),'Descriptive Stats'!E4252,#N/A)</f>
        <v>15</v>
      </c>
    </row>
    <row r="4253" spans="1:61" ht="14.4" x14ac:dyDescent="0.3">
      <c r="A4253" s="2">
        <f>ROW()</f>
        <v>4253</v>
      </c>
      <c r="C4253" s="8">
        <f t="shared" ca="1" si="609"/>
        <v>24</v>
      </c>
      <c r="D4253" s="8">
        <f t="shared" ca="1" si="610"/>
        <v>15</v>
      </c>
      <c r="E4253" s="50">
        <f t="shared" ca="1" si="604"/>
        <v>6</v>
      </c>
      <c r="F4253" s="2" t="str">
        <f t="shared" ca="1" si="611"/>
        <v/>
      </c>
      <c r="BD4253" s="49">
        <f t="shared" ca="1" si="606"/>
        <v>3900</v>
      </c>
      <c r="BE4253" s="3">
        <f t="shared" ca="1" si="605"/>
        <v>0.38995000000000002</v>
      </c>
      <c r="BF4253" s="3">
        <f t="shared" ca="1" si="607"/>
        <v>-0.2794493539703507</v>
      </c>
      <c r="BG4253" s="9">
        <f t="shared" ca="1" si="608"/>
        <v>6</v>
      </c>
      <c r="BH4253" s="6">
        <f ca="1">IF(ISNUMBER('Descriptive Stats'!BF4253),'Descriptive Stats'!BF4253,#N/A)</f>
        <v>-0.2794493539703507</v>
      </c>
      <c r="BI4253" s="6">
        <f ca="1">IF(ISNUMBER('Descriptive Stats'!E4253),'Descriptive Stats'!E4253,#N/A)</f>
        <v>6</v>
      </c>
    </row>
    <row r="4254" spans="1:61" ht="14.4" x14ac:dyDescent="0.3">
      <c r="A4254" s="2">
        <f>ROW()</f>
        <v>4254</v>
      </c>
      <c r="C4254" s="8">
        <f t="shared" ca="1" si="609"/>
        <v>16</v>
      </c>
      <c r="D4254" s="8">
        <f t="shared" ca="1" si="610"/>
        <v>6</v>
      </c>
      <c r="E4254" s="50">
        <f t="shared" ca="1" si="604"/>
        <v>6</v>
      </c>
      <c r="F4254" s="2" t="str">
        <f t="shared" ca="1" si="611"/>
        <v/>
      </c>
      <c r="BD4254" s="49">
        <f t="shared" ca="1" si="606"/>
        <v>3900</v>
      </c>
      <c r="BE4254" s="3">
        <f t="shared" ca="1" si="605"/>
        <v>0.38995000000000002</v>
      </c>
      <c r="BF4254" s="3">
        <f t="shared" ca="1" si="607"/>
        <v>-0.2794493539703507</v>
      </c>
      <c r="BG4254" s="9">
        <f t="shared" ca="1" si="608"/>
        <v>6</v>
      </c>
      <c r="BH4254" s="6">
        <f ca="1">IF(ISNUMBER('Descriptive Stats'!BF4254),'Descriptive Stats'!BF4254,#N/A)</f>
        <v>-0.2794493539703507</v>
      </c>
      <c r="BI4254" s="6">
        <f ca="1">IF(ISNUMBER('Descriptive Stats'!E4254),'Descriptive Stats'!E4254,#N/A)</f>
        <v>6</v>
      </c>
    </row>
    <row r="4255" spans="1:61" ht="14.4" x14ac:dyDescent="0.3">
      <c r="A4255" s="2">
        <f>ROW()</f>
        <v>4255</v>
      </c>
      <c r="C4255" s="8">
        <f t="shared" ca="1" si="609"/>
        <v>5</v>
      </c>
      <c r="D4255" s="8">
        <f t="shared" ca="1" si="610"/>
        <v>6</v>
      </c>
      <c r="E4255" s="50">
        <f t="shared" ca="1" si="604"/>
        <v>6</v>
      </c>
      <c r="F4255" s="2" t="str">
        <f t="shared" ca="1" si="611"/>
        <v/>
      </c>
      <c r="BD4255" s="49">
        <f t="shared" ca="1" si="606"/>
        <v>3900</v>
      </c>
      <c r="BE4255" s="3">
        <f t="shared" ca="1" si="605"/>
        <v>0.38995000000000002</v>
      </c>
      <c r="BF4255" s="3">
        <f t="shared" ca="1" si="607"/>
        <v>-0.2794493539703507</v>
      </c>
      <c r="BG4255" s="9">
        <f t="shared" ca="1" si="608"/>
        <v>6</v>
      </c>
      <c r="BH4255" s="6">
        <f ca="1">IF(ISNUMBER('Descriptive Stats'!BF4255),'Descriptive Stats'!BF4255,#N/A)</f>
        <v>-0.2794493539703507</v>
      </c>
      <c r="BI4255" s="6">
        <f ca="1">IF(ISNUMBER('Descriptive Stats'!E4255),'Descriptive Stats'!E4255,#N/A)</f>
        <v>6</v>
      </c>
    </row>
    <row r="4256" spans="1:61" ht="14.4" x14ac:dyDescent="0.3">
      <c r="A4256" s="2">
        <f>ROW()</f>
        <v>4256</v>
      </c>
      <c r="C4256" s="8">
        <f t="shared" ca="1" si="609"/>
        <v>16</v>
      </c>
      <c r="D4256" s="8">
        <f t="shared" ca="1" si="610"/>
        <v>6</v>
      </c>
      <c r="E4256" s="50">
        <f t="shared" ca="1" si="604"/>
        <v>2</v>
      </c>
      <c r="F4256" s="2" t="str">
        <f t="shared" ca="1" si="611"/>
        <v/>
      </c>
      <c r="BD4256" s="49">
        <f t="shared" ca="1" si="606"/>
        <v>2595</v>
      </c>
      <c r="BE4256" s="3">
        <f t="shared" ca="1" si="605"/>
        <v>0.25945000000000001</v>
      </c>
      <c r="BF4256" s="3">
        <f t="shared" ca="1" si="607"/>
        <v>-0.6450419512753276</v>
      </c>
      <c r="BG4256" s="9">
        <f t="shared" ca="1" si="608"/>
        <v>2</v>
      </c>
      <c r="BH4256" s="6">
        <f ca="1">IF(ISNUMBER('Descriptive Stats'!BF4256),'Descriptive Stats'!BF4256,#N/A)</f>
        <v>-0.6450419512753276</v>
      </c>
      <c r="BI4256" s="6">
        <f ca="1">IF(ISNUMBER('Descriptive Stats'!E4256),'Descriptive Stats'!E4256,#N/A)</f>
        <v>2</v>
      </c>
    </row>
    <row r="4257" spans="1:61" ht="14.4" x14ac:dyDescent="0.3">
      <c r="A4257" s="2">
        <f>ROW()</f>
        <v>4257</v>
      </c>
      <c r="C4257" s="8">
        <f t="shared" ca="1" si="609"/>
        <v>17</v>
      </c>
      <c r="D4257" s="8">
        <f t="shared" ca="1" si="610"/>
        <v>2</v>
      </c>
      <c r="E4257" s="50">
        <f t="shared" ca="1" si="604"/>
        <v>0</v>
      </c>
      <c r="F4257" s="2" t="str">
        <f t="shared" ca="1" si="611"/>
        <v/>
      </c>
      <c r="BD4257" s="49">
        <f t="shared" ca="1" si="606"/>
        <v>815.5</v>
      </c>
      <c r="BE4257" s="3">
        <f t="shared" ca="1" si="605"/>
        <v>8.1500000000000003E-2</v>
      </c>
      <c r="BF4257" s="3">
        <f t="shared" ca="1" si="607"/>
        <v>-1.3950525282585462</v>
      </c>
      <c r="BG4257" s="9">
        <f t="shared" ca="1" si="608"/>
        <v>0</v>
      </c>
      <c r="BH4257" s="6">
        <f ca="1">IF(ISNUMBER('Descriptive Stats'!BF4257),'Descriptive Stats'!BF4257,#N/A)</f>
        <v>-1.3950525282585462</v>
      </c>
      <c r="BI4257" s="6">
        <f ca="1">IF(ISNUMBER('Descriptive Stats'!E4257),'Descriptive Stats'!E4257,#N/A)</f>
        <v>0</v>
      </c>
    </row>
    <row r="4258" spans="1:61" ht="14.4" x14ac:dyDescent="0.3">
      <c r="A4258" s="2">
        <f>ROW()</f>
        <v>4258</v>
      </c>
      <c r="C4258" s="8">
        <f t="shared" ca="1" si="609"/>
        <v>20</v>
      </c>
      <c r="D4258" s="8">
        <f t="shared" ca="1" si="610"/>
        <v>0</v>
      </c>
      <c r="E4258" s="50">
        <f t="shared" ca="1" si="604"/>
        <v>7</v>
      </c>
      <c r="F4258" s="2" t="str">
        <f t="shared" ca="1" si="611"/>
        <v/>
      </c>
      <c r="BD4258" s="49">
        <f t="shared" ca="1" si="606"/>
        <v>4473.5</v>
      </c>
      <c r="BE4258" s="3">
        <f t="shared" ca="1" si="605"/>
        <v>0.44729999999999998</v>
      </c>
      <c r="BF4258" s="3">
        <f t="shared" ca="1" si="607"/>
        <v>-0.13248586824472414</v>
      </c>
      <c r="BG4258" s="9">
        <f t="shared" ca="1" si="608"/>
        <v>7</v>
      </c>
      <c r="BH4258" s="6">
        <f ca="1">IF(ISNUMBER('Descriptive Stats'!BF4258),'Descriptive Stats'!BF4258,#N/A)</f>
        <v>-0.13248586824472414</v>
      </c>
      <c r="BI4258" s="6">
        <f ca="1">IF(ISNUMBER('Descriptive Stats'!E4258),'Descriptive Stats'!E4258,#N/A)</f>
        <v>7</v>
      </c>
    </row>
    <row r="4259" spans="1:61" ht="14.4" x14ac:dyDescent="0.3">
      <c r="A4259" s="2">
        <f>ROW()</f>
        <v>4259</v>
      </c>
      <c r="C4259" s="8">
        <f t="shared" ca="1" si="609"/>
        <v>19</v>
      </c>
      <c r="D4259" s="8">
        <f t="shared" ca="1" si="610"/>
        <v>7</v>
      </c>
      <c r="E4259" s="50">
        <f t="shared" ca="1" si="604"/>
        <v>2</v>
      </c>
      <c r="F4259" s="2" t="str">
        <f t="shared" ca="1" si="611"/>
        <v/>
      </c>
      <c r="BD4259" s="49">
        <f t="shared" ca="1" si="606"/>
        <v>2595</v>
      </c>
      <c r="BE4259" s="3">
        <f t="shared" ca="1" si="605"/>
        <v>0.25945000000000001</v>
      </c>
      <c r="BF4259" s="3">
        <f t="shared" ca="1" si="607"/>
        <v>-0.6450419512753276</v>
      </c>
      <c r="BG4259" s="9">
        <f t="shared" ca="1" si="608"/>
        <v>2</v>
      </c>
      <c r="BH4259" s="6">
        <f ca="1">IF(ISNUMBER('Descriptive Stats'!BF4259),'Descriptive Stats'!BF4259,#N/A)</f>
        <v>-0.6450419512753276</v>
      </c>
      <c r="BI4259" s="6">
        <f ca="1">IF(ISNUMBER('Descriptive Stats'!E4259),'Descriptive Stats'!E4259,#N/A)</f>
        <v>2</v>
      </c>
    </row>
    <row r="4260" spans="1:61" ht="14.4" x14ac:dyDescent="0.3">
      <c r="A4260" s="2">
        <f>ROW()</f>
        <v>4260</v>
      </c>
      <c r="C4260" s="8">
        <f t="shared" ca="1" si="609"/>
        <v>17</v>
      </c>
      <c r="D4260" s="8">
        <f t="shared" ca="1" si="610"/>
        <v>2</v>
      </c>
      <c r="E4260" s="50">
        <f t="shared" ca="1" si="604"/>
        <v>0</v>
      </c>
      <c r="F4260" s="2" t="str">
        <f t="shared" ca="1" si="611"/>
        <v/>
      </c>
      <c r="BD4260" s="49">
        <f t="shared" ca="1" si="606"/>
        <v>815.5</v>
      </c>
      <c r="BE4260" s="3">
        <f t="shared" ca="1" si="605"/>
        <v>8.1500000000000003E-2</v>
      </c>
      <c r="BF4260" s="3">
        <f t="shared" ca="1" si="607"/>
        <v>-1.3950525282585462</v>
      </c>
      <c r="BG4260" s="9">
        <f t="shared" ca="1" si="608"/>
        <v>0</v>
      </c>
      <c r="BH4260" s="6">
        <f ca="1">IF(ISNUMBER('Descriptive Stats'!BF4260),'Descriptive Stats'!BF4260,#N/A)</f>
        <v>-1.3950525282585462</v>
      </c>
      <c r="BI4260" s="6">
        <f ca="1">IF(ISNUMBER('Descriptive Stats'!E4260),'Descriptive Stats'!E4260,#N/A)</f>
        <v>0</v>
      </c>
    </row>
    <row r="4261" spans="1:61" ht="14.4" x14ac:dyDescent="0.3">
      <c r="A4261" s="2">
        <f>ROW()</f>
        <v>4261</v>
      </c>
      <c r="C4261" s="8">
        <f t="shared" ca="1" si="609"/>
        <v>4</v>
      </c>
      <c r="D4261" s="8">
        <f t="shared" ca="1" si="610"/>
        <v>0</v>
      </c>
      <c r="E4261" s="50">
        <f t="shared" ca="1" si="604"/>
        <v>2</v>
      </c>
      <c r="F4261" s="2" t="str">
        <f t="shared" ca="1" si="611"/>
        <v/>
      </c>
      <c r="BD4261" s="49">
        <f t="shared" ca="1" si="606"/>
        <v>2595</v>
      </c>
      <c r="BE4261" s="3">
        <f t="shared" ca="1" si="605"/>
        <v>0.25945000000000001</v>
      </c>
      <c r="BF4261" s="3">
        <f t="shared" ca="1" si="607"/>
        <v>-0.6450419512753276</v>
      </c>
      <c r="BG4261" s="9">
        <f t="shared" ca="1" si="608"/>
        <v>2</v>
      </c>
      <c r="BH4261" s="6">
        <f ca="1">IF(ISNUMBER('Descriptive Stats'!BF4261),'Descriptive Stats'!BF4261,#N/A)</f>
        <v>-0.6450419512753276</v>
      </c>
      <c r="BI4261" s="6">
        <f ca="1">IF(ISNUMBER('Descriptive Stats'!E4261),'Descriptive Stats'!E4261,#N/A)</f>
        <v>2</v>
      </c>
    </row>
    <row r="4262" spans="1:61" ht="14.4" x14ac:dyDescent="0.3">
      <c r="A4262" s="2">
        <f>ROW()</f>
        <v>4262</v>
      </c>
      <c r="C4262" s="8">
        <f t="shared" ca="1" si="609"/>
        <v>3</v>
      </c>
      <c r="D4262" s="8">
        <f t="shared" ca="1" si="610"/>
        <v>2</v>
      </c>
      <c r="E4262" s="50">
        <f t="shared" ca="1" si="604"/>
        <v>2</v>
      </c>
      <c r="F4262" s="2" t="str">
        <f t="shared" ca="1" si="611"/>
        <v/>
      </c>
      <c r="BD4262" s="49">
        <f t="shared" ca="1" si="606"/>
        <v>2595</v>
      </c>
      <c r="BE4262" s="3">
        <f t="shared" ca="1" si="605"/>
        <v>0.25945000000000001</v>
      </c>
      <c r="BF4262" s="3">
        <f t="shared" ca="1" si="607"/>
        <v>-0.6450419512753276</v>
      </c>
      <c r="BG4262" s="9">
        <f t="shared" ca="1" si="608"/>
        <v>2</v>
      </c>
      <c r="BH4262" s="6">
        <f ca="1">IF(ISNUMBER('Descriptive Stats'!BF4262),'Descriptive Stats'!BF4262,#N/A)</f>
        <v>-0.6450419512753276</v>
      </c>
      <c r="BI4262" s="6">
        <f ca="1">IF(ISNUMBER('Descriptive Stats'!E4262),'Descriptive Stats'!E4262,#N/A)</f>
        <v>2</v>
      </c>
    </row>
    <row r="4263" spans="1:61" ht="14.4" x14ac:dyDescent="0.3">
      <c r="A4263" s="2">
        <f>ROW()</f>
        <v>4263</v>
      </c>
      <c r="C4263" s="8">
        <f t="shared" ca="1" si="609"/>
        <v>9</v>
      </c>
      <c r="D4263" s="8">
        <f t="shared" ca="1" si="610"/>
        <v>2</v>
      </c>
      <c r="E4263" s="50">
        <f t="shared" ca="1" si="604"/>
        <v>2</v>
      </c>
      <c r="F4263" s="2" t="str">
        <f t="shared" ca="1" si="611"/>
        <v/>
      </c>
      <c r="BD4263" s="49">
        <f t="shared" ca="1" si="606"/>
        <v>2595</v>
      </c>
      <c r="BE4263" s="3">
        <f t="shared" ca="1" si="605"/>
        <v>0.25945000000000001</v>
      </c>
      <c r="BF4263" s="3">
        <f t="shared" ca="1" si="607"/>
        <v>-0.6450419512753276</v>
      </c>
      <c r="BG4263" s="9">
        <f t="shared" ca="1" si="608"/>
        <v>2</v>
      </c>
      <c r="BH4263" s="6">
        <f ca="1">IF(ISNUMBER('Descriptive Stats'!BF4263),'Descriptive Stats'!BF4263,#N/A)</f>
        <v>-0.6450419512753276</v>
      </c>
      <c r="BI4263" s="6">
        <f ca="1">IF(ISNUMBER('Descriptive Stats'!E4263),'Descriptive Stats'!E4263,#N/A)</f>
        <v>2</v>
      </c>
    </row>
    <row r="4264" spans="1:61" ht="14.4" x14ac:dyDescent="0.3">
      <c r="A4264" s="2">
        <f>ROW()</f>
        <v>4264</v>
      </c>
      <c r="C4264" s="8">
        <f t="shared" ca="1" si="609"/>
        <v>9</v>
      </c>
      <c r="D4264" s="8">
        <f t="shared" ca="1" si="610"/>
        <v>2</v>
      </c>
      <c r="E4264" s="50">
        <f t="shared" ca="1" si="604"/>
        <v>1</v>
      </c>
      <c r="F4264" s="2" t="str">
        <f t="shared" ca="1" si="611"/>
        <v/>
      </c>
      <c r="BD4264" s="49">
        <f t="shared" ca="1" si="606"/>
        <v>1871</v>
      </c>
      <c r="BE4264" s="3">
        <f t="shared" ca="1" si="605"/>
        <v>0.18704999999999999</v>
      </c>
      <c r="BF4264" s="3">
        <f t="shared" ca="1" si="607"/>
        <v>-0.88881967520906158</v>
      </c>
      <c r="BG4264" s="9">
        <f t="shared" ca="1" si="608"/>
        <v>1</v>
      </c>
      <c r="BH4264" s="6">
        <f ca="1">IF(ISNUMBER('Descriptive Stats'!BF4264),'Descriptive Stats'!BF4264,#N/A)</f>
        <v>-0.88881967520906158</v>
      </c>
      <c r="BI4264" s="6">
        <f ca="1">IF(ISNUMBER('Descriptive Stats'!E4264),'Descriptive Stats'!E4264,#N/A)</f>
        <v>1</v>
      </c>
    </row>
    <row r="4265" spans="1:61" ht="14.4" x14ac:dyDescent="0.3">
      <c r="A4265" s="2">
        <f>ROW()</f>
        <v>4265</v>
      </c>
      <c r="C4265" s="8">
        <f t="shared" ca="1" si="609"/>
        <v>8</v>
      </c>
      <c r="D4265" s="8">
        <f t="shared" ca="1" si="610"/>
        <v>1</v>
      </c>
      <c r="E4265" s="50">
        <f t="shared" ca="1" si="604"/>
        <v>15</v>
      </c>
      <c r="F4265" s="2" t="str">
        <f t="shared" ca="1" si="611"/>
        <v/>
      </c>
      <c r="BD4265" s="49">
        <f t="shared" ca="1" si="606"/>
        <v>5051.5</v>
      </c>
      <c r="BE4265" s="3">
        <f t="shared" ca="1" si="605"/>
        <v>0.50509999999999999</v>
      </c>
      <c r="BF4265" s="3">
        <f t="shared" ca="1" si="607"/>
        <v>1.2784152420787677E-2</v>
      </c>
      <c r="BG4265" s="9">
        <f t="shared" ca="1" si="608"/>
        <v>15</v>
      </c>
      <c r="BH4265" s="6">
        <f ca="1">IF(ISNUMBER('Descriptive Stats'!BF4265),'Descriptive Stats'!BF4265,#N/A)</f>
        <v>1.2784152420787677E-2</v>
      </c>
      <c r="BI4265" s="6">
        <f ca="1">IF(ISNUMBER('Descriptive Stats'!E4265),'Descriptive Stats'!E4265,#N/A)</f>
        <v>15</v>
      </c>
    </row>
    <row r="4266" spans="1:61" ht="14.4" x14ac:dyDescent="0.3">
      <c r="A4266" s="2">
        <f>ROW()</f>
        <v>4266</v>
      </c>
      <c r="C4266" s="8">
        <f t="shared" ca="1" si="609"/>
        <v>24</v>
      </c>
      <c r="D4266" s="8">
        <f t="shared" ca="1" si="610"/>
        <v>15</v>
      </c>
      <c r="E4266" s="50">
        <f t="shared" ca="1" si="604"/>
        <v>3</v>
      </c>
      <c r="F4266" s="2" t="str">
        <f t="shared" ca="1" si="611"/>
        <v/>
      </c>
      <c r="BD4266" s="49">
        <f t="shared" ca="1" si="606"/>
        <v>3200</v>
      </c>
      <c r="BE4266" s="3">
        <f t="shared" ca="1" si="605"/>
        <v>0.31995000000000001</v>
      </c>
      <c r="BF4266" s="3">
        <f t="shared" ca="1" si="607"/>
        <v>-0.46783862043457014</v>
      </c>
      <c r="BG4266" s="9">
        <f t="shared" ca="1" si="608"/>
        <v>3</v>
      </c>
      <c r="BH4266" s="6">
        <f ca="1">IF(ISNUMBER('Descriptive Stats'!BF4266),'Descriptive Stats'!BF4266,#N/A)</f>
        <v>-0.46783862043457014</v>
      </c>
      <c r="BI4266" s="6">
        <f ca="1">IF(ISNUMBER('Descriptive Stats'!E4266),'Descriptive Stats'!E4266,#N/A)</f>
        <v>3</v>
      </c>
    </row>
    <row r="4267" spans="1:61" ht="14.4" x14ac:dyDescent="0.3">
      <c r="A4267" s="2">
        <f>ROW()</f>
        <v>4267</v>
      </c>
      <c r="C4267" s="8">
        <f t="shared" ca="1" si="609"/>
        <v>10</v>
      </c>
      <c r="D4267" s="8">
        <f t="shared" ca="1" si="610"/>
        <v>3</v>
      </c>
      <c r="E4267" s="50">
        <f t="shared" ca="1" si="604"/>
        <v>2</v>
      </c>
      <c r="F4267" s="2" t="str">
        <f t="shared" ca="1" si="611"/>
        <v/>
      </c>
      <c r="BD4267" s="49">
        <f t="shared" ca="1" si="606"/>
        <v>2595</v>
      </c>
      <c r="BE4267" s="3">
        <f t="shared" ca="1" si="605"/>
        <v>0.25945000000000001</v>
      </c>
      <c r="BF4267" s="3">
        <f t="shared" ca="1" si="607"/>
        <v>-0.6450419512753276</v>
      </c>
      <c r="BG4267" s="9">
        <f t="shared" ca="1" si="608"/>
        <v>2</v>
      </c>
      <c r="BH4267" s="6">
        <f ca="1">IF(ISNUMBER('Descriptive Stats'!BF4267),'Descriptive Stats'!BF4267,#N/A)</f>
        <v>-0.6450419512753276</v>
      </c>
      <c r="BI4267" s="6">
        <f ca="1">IF(ISNUMBER('Descriptive Stats'!E4267),'Descriptive Stats'!E4267,#N/A)</f>
        <v>2</v>
      </c>
    </row>
    <row r="4268" spans="1:61" ht="14.4" x14ac:dyDescent="0.3">
      <c r="A4268" s="2">
        <f>ROW()</f>
        <v>4268</v>
      </c>
      <c r="C4268" s="8">
        <f t="shared" ca="1" si="609"/>
        <v>9</v>
      </c>
      <c r="D4268" s="8">
        <f t="shared" ca="1" si="610"/>
        <v>2</v>
      </c>
      <c r="E4268" s="50">
        <f t="shared" ca="1" si="604"/>
        <v>6</v>
      </c>
      <c r="F4268" s="2" t="str">
        <f t="shared" ca="1" si="611"/>
        <v/>
      </c>
      <c r="BD4268" s="49">
        <f t="shared" ca="1" si="606"/>
        <v>3900</v>
      </c>
      <c r="BE4268" s="3">
        <f t="shared" ca="1" si="605"/>
        <v>0.38995000000000002</v>
      </c>
      <c r="BF4268" s="3">
        <f t="shared" ca="1" si="607"/>
        <v>-0.2794493539703507</v>
      </c>
      <c r="BG4268" s="9">
        <f t="shared" ca="1" si="608"/>
        <v>6</v>
      </c>
      <c r="BH4268" s="6">
        <f ca="1">IF(ISNUMBER('Descriptive Stats'!BF4268),'Descriptive Stats'!BF4268,#N/A)</f>
        <v>-0.2794493539703507</v>
      </c>
      <c r="BI4268" s="6">
        <f ca="1">IF(ISNUMBER('Descriptive Stats'!E4268),'Descriptive Stats'!E4268,#N/A)</f>
        <v>6</v>
      </c>
    </row>
    <row r="4269" spans="1:61" ht="14.4" x14ac:dyDescent="0.3">
      <c r="A4269" s="2">
        <f>ROW()</f>
        <v>4269</v>
      </c>
      <c r="C4269" s="8">
        <f t="shared" ca="1" si="609"/>
        <v>2</v>
      </c>
      <c r="D4269" s="8">
        <f t="shared" ca="1" si="610"/>
        <v>6</v>
      </c>
      <c r="E4269" s="50">
        <f t="shared" ca="1" si="604"/>
        <v>0</v>
      </c>
      <c r="F4269" s="2" t="str">
        <f t="shared" ca="1" si="611"/>
        <v/>
      </c>
      <c r="BD4269" s="49">
        <f t="shared" ca="1" si="606"/>
        <v>815.5</v>
      </c>
      <c r="BE4269" s="3">
        <f t="shared" ca="1" si="605"/>
        <v>8.1500000000000003E-2</v>
      </c>
      <c r="BF4269" s="3">
        <f t="shared" ca="1" si="607"/>
        <v>-1.3950525282585462</v>
      </c>
      <c r="BG4269" s="9">
        <f t="shared" ca="1" si="608"/>
        <v>0</v>
      </c>
      <c r="BH4269" s="6">
        <f ca="1">IF(ISNUMBER('Descriptive Stats'!BF4269),'Descriptive Stats'!BF4269,#N/A)</f>
        <v>-1.3950525282585462</v>
      </c>
      <c r="BI4269" s="6">
        <f ca="1">IF(ISNUMBER('Descriptive Stats'!E4269),'Descriptive Stats'!E4269,#N/A)</f>
        <v>0</v>
      </c>
    </row>
    <row r="4270" spans="1:61" ht="14.4" x14ac:dyDescent="0.3">
      <c r="A4270" s="2">
        <f>ROW()</f>
        <v>4270</v>
      </c>
      <c r="C4270" s="8">
        <f t="shared" ca="1" si="609"/>
        <v>4</v>
      </c>
      <c r="D4270" s="8">
        <f t="shared" ca="1" si="610"/>
        <v>0</v>
      </c>
      <c r="E4270" s="50">
        <f t="shared" ca="1" si="604"/>
        <v>1</v>
      </c>
      <c r="F4270" s="2" t="str">
        <f t="shared" ca="1" si="611"/>
        <v/>
      </c>
      <c r="BD4270" s="49">
        <f t="shared" ca="1" si="606"/>
        <v>1871</v>
      </c>
      <c r="BE4270" s="3">
        <f t="shared" ca="1" si="605"/>
        <v>0.18704999999999999</v>
      </c>
      <c r="BF4270" s="3">
        <f t="shared" ca="1" si="607"/>
        <v>-0.88881967520906158</v>
      </c>
      <c r="BG4270" s="9">
        <f t="shared" ca="1" si="608"/>
        <v>1</v>
      </c>
      <c r="BH4270" s="6">
        <f ca="1">IF(ISNUMBER('Descriptive Stats'!BF4270),'Descriptive Stats'!BF4270,#N/A)</f>
        <v>-0.88881967520906158</v>
      </c>
      <c r="BI4270" s="6">
        <f ca="1">IF(ISNUMBER('Descriptive Stats'!E4270),'Descriptive Stats'!E4270,#N/A)</f>
        <v>1</v>
      </c>
    </row>
    <row r="4271" spans="1:61" ht="14.4" x14ac:dyDescent="0.3">
      <c r="A4271" s="2">
        <f>ROW()</f>
        <v>4271</v>
      </c>
      <c r="C4271" s="8">
        <f t="shared" ca="1" si="609"/>
        <v>8</v>
      </c>
      <c r="D4271" s="8">
        <f t="shared" ca="1" si="610"/>
        <v>1</v>
      </c>
      <c r="E4271" s="50">
        <f t="shared" ca="1" si="604"/>
        <v>15</v>
      </c>
      <c r="F4271" s="2" t="str">
        <f t="shared" ca="1" si="611"/>
        <v/>
      </c>
      <c r="BD4271" s="49">
        <f t="shared" ca="1" si="606"/>
        <v>5051.5</v>
      </c>
      <c r="BE4271" s="3">
        <f t="shared" ca="1" si="605"/>
        <v>0.50509999999999999</v>
      </c>
      <c r="BF4271" s="3">
        <f t="shared" ca="1" si="607"/>
        <v>1.2784152420787677E-2</v>
      </c>
      <c r="BG4271" s="9">
        <f t="shared" ca="1" si="608"/>
        <v>15</v>
      </c>
      <c r="BH4271" s="6">
        <f ca="1">IF(ISNUMBER('Descriptive Stats'!BF4271),'Descriptive Stats'!BF4271,#N/A)</f>
        <v>1.2784152420787677E-2</v>
      </c>
      <c r="BI4271" s="6">
        <f ca="1">IF(ISNUMBER('Descriptive Stats'!E4271),'Descriptive Stats'!E4271,#N/A)</f>
        <v>15</v>
      </c>
    </row>
    <row r="4272" spans="1:61" ht="14.4" x14ac:dyDescent="0.3">
      <c r="A4272" s="2">
        <f>ROW()</f>
        <v>4272</v>
      </c>
      <c r="C4272" s="8">
        <f t="shared" ca="1" si="609"/>
        <v>24</v>
      </c>
      <c r="D4272" s="8">
        <f t="shared" ca="1" si="610"/>
        <v>15</v>
      </c>
      <c r="E4272" s="50">
        <f t="shared" ca="1" si="604"/>
        <v>2</v>
      </c>
      <c r="F4272" s="2" t="str">
        <f t="shared" ca="1" si="611"/>
        <v/>
      </c>
      <c r="BD4272" s="49">
        <f t="shared" ca="1" si="606"/>
        <v>2595</v>
      </c>
      <c r="BE4272" s="3">
        <f t="shared" ca="1" si="605"/>
        <v>0.25945000000000001</v>
      </c>
      <c r="BF4272" s="3">
        <f t="shared" ca="1" si="607"/>
        <v>-0.6450419512753276</v>
      </c>
      <c r="BG4272" s="9">
        <f t="shared" ca="1" si="608"/>
        <v>2</v>
      </c>
      <c r="BH4272" s="6">
        <f ca="1">IF(ISNUMBER('Descriptive Stats'!BF4272),'Descriptive Stats'!BF4272,#N/A)</f>
        <v>-0.6450419512753276</v>
      </c>
      <c r="BI4272" s="6">
        <f ca="1">IF(ISNUMBER('Descriptive Stats'!E4272),'Descriptive Stats'!E4272,#N/A)</f>
        <v>2</v>
      </c>
    </row>
    <row r="4273" spans="1:61" ht="14.4" x14ac:dyDescent="0.3">
      <c r="A4273" s="2">
        <f>ROW()</f>
        <v>4273</v>
      </c>
      <c r="C4273" s="8">
        <f t="shared" ca="1" si="609"/>
        <v>17</v>
      </c>
      <c r="D4273" s="8">
        <f t="shared" ca="1" si="610"/>
        <v>2</v>
      </c>
      <c r="E4273" s="50">
        <f t="shared" ca="1" si="604"/>
        <v>0</v>
      </c>
      <c r="F4273" s="2" t="str">
        <f t="shared" ca="1" si="611"/>
        <v/>
      </c>
      <c r="BD4273" s="49">
        <f t="shared" ca="1" si="606"/>
        <v>815.5</v>
      </c>
      <c r="BE4273" s="3">
        <f t="shared" ca="1" si="605"/>
        <v>8.1500000000000003E-2</v>
      </c>
      <c r="BF4273" s="3">
        <f t="shared" ca="1" si="607"/>
        <v>-1.3950525282585462</v>
      </c>
      <c r="BG4273" s="9">
        <f t="shared" ca="1" si="608"/>
        <v>0</v>
      </c>
      <c r="BH4273" s="6">
        <f ca="1">IF(ISNUMBER('Descriptive Stats'!BF4273),'Descriptive Stats'!BF4273,#N/A)</f>
        <v>-1.3950525282585462</v>
      </c>
      <c r="BI4273" s="6">
        <f ca="1">IF(ISNUMBER('Descriptive Stats'!E4273),'Descriptive Stats'!E4273,#N/A)</f>
        <v>0</v>
      </c>
    </row>
    <row r="4274" spans="1:61" ht="14.4" x14ac:dyDescent="0.3">
      <c r="A4274" s="2">
        <f>ROW()</f>
        <v>4274</v>
      </c>
      <c r="C4274" s="8">
        <f t="shared" ca="1" si="609"/>
        <v>20</v>
      </c>
      <c r="D4274" s="8">
        <f t="shared" ca="1" si="610"/>
        <v>0</v>
      </c>
      <c r="E4274" s="50">
        <f t="shared" ca="1" si="604"/>
        <v>0</v>
      </c>
      <c r="F4274" s="2" t="str">
        <f t="shared" ca="1" si="611"/>
        <v/>
      </c>
      <c r="BD4274" s="49">
        <f t="shared" ca="1" si="606"/>
        <v>815.5</v>
      </c>
      <c r="BE4274" s="3">
        <f t="shared" ca="1" si="605"/>
        <v>8.1500000000000003E-2</v>
      </c>
      <c r="BF4274" s="3">
        <f t="shared" ca="1" si="607"/>
        <v>-1.3950525282585462</v>
      </c>
      <c r="BG4274" s="9">
        <f t="shared" ca="1" si="608"/>
        <v>0</v>
      </c>
      <c r="BH4274" s="6">
        <f ca="1">IF(ISNUMBER('Descriptive Stats'!BF4274),'Descriptive Stats'!BF4274,#N/A)</f>
        <v>-1.3950525282585462</v>
      </c>
      <c r="BI4274" s="6">
        <f ca="1">IF(ISNUMBER('Descriptive Stats'!E4274),'Descriptive Stats'!E4274,#N/A)</f>
        <v>0</v>
      </c>
    </row>
    <row r="4275" spans="1:61" ht="14.4" x14ac:dyDescent="0.3">
      <c r="A4275" s="2">
        <f>ROW()</f>
        <v>4275</v>
      </c>
      <c r="C4275" s="8">
        <f t="shared" ca="1" si="609"/>
        <v>11</v>
      </c>
      <c r="D4275" s="8">
        <f t="shared" ca="1" si="610"/>
        <v>0</v>
      </c>
      <c r="E4275" s="50">
        <f t="shared" ca="1" si="604"/>
        <v>0</v>
      </c>
      <c r="F4275" s="2" t="str">
        <f t="shared" ca="1" si="611"/>
        <v/>
      </c>
      <c r="BD4275" s="49">
        <f t="shared" ca="1" si="606"/>
        <v>815.5</v>
      </c>
      <c r="BE4275" s="3">
        <f t="shared" ca="1" si="605"/>
        <v>8.1500000000000003E-2</v>
      </c>
      <c r="BF4275" s="3">
        <f t="shared" ca="1" si="607"/>
        <v>-1.3950525282585462</v>
      </c>
      <c r="BG4275" s="9">
        <f t="shared" ca="1" si="608"/>
        <v>0</v>
      </c>
      <c r="BH4275" s="6">
        <f ca="1">IF(ISNUMBER('Descriptive Stats'!BF4275),'Descriptive Stats'!BF4275,#N/A)</f>
        <v>-1.3950525282585462</v>
      </c>
      <c r="BI4275" s="6">
        <f ca="1">IF(ISNUMBER('Descriptive Stats'!E4275),'Descriptive Stats'!E4275,#N/A)</f>
        <v>0</v>
      </c>
    </row>
    <row r="4276" spans="1:61" ht="14.4" x14ac:dyDescent="0.3">
      <c r="A4276" s="2">
        <f>ROW()</f>
        <v>4276</v>
      </c>
      <c r="C4276" s="8">
        <f t="shared" ca="1" si="609"/>
        <v>4</v>
      </c>
      <c r="D4276" s="8">
        <f t="shared" ca="1" si="610"/>
        <v>0</v>
      </c>
      <c r="E4276" s="50">
        <f t="shared" ca="1" si="604"/>
        <v>6</v>
      </c>
      <c r="F4276" s="2" t="str">
        <f t="shared" ca="1" si="611"/>
        <v/>
      </c>
      <c r="BD4276" s="49">
        <f t="shared" ca="1" si="606"/>
        <v>3900</v>
      </c>
      <c r="BE4276" s="3">
        <f t="shared" ca="1" si="605"/>
        <v>0.38995000000000002</v>
      </c>
      <c r="BF4276" s="3">
        <f t="shared" ca="1" si="607"/>
        <v>-0.2794493539703507</v>
      </c>
      <c r="BG4276" s="9">
        <f t="shared" ca="1" si="608"/>
        <v>6</v>
      </c>
      <c r="BH4276" s="6">
        <f ca="1">IF(ISNUMBER('Descriptive Stats'!BF4276),'Descriptive Stats'!BF4276,#N/A)</f>
        <v>-0.2794493539703507</v>
      </c>
      <c r="BI4276" s="6">
        <f ca="1">IF(ISNUMBER('Descriptive Stats'!E4276),'Descriptive Stats'!E4276,#N/A)</f>
        <v>6</v>
      </c>
    </row>
    <row r="4277" spans="1:61" ht="14.4" x14ac:dyDescent="0.3">
      <c r="A4277" s="2">
        <f>ROW()</f>
        <v>4277</v>
      </c>
      <c r="C4277" s="8">
        <f t="shared" ca="1" si="609"/>
        <v>2</v>
      </c>
      <c r="D4277" s="8">
        <f t="shared" ca="1" si="610"/>
        <v>6</v>
      </c>
      <c r="E4277" s="50">
        <f t="shared" ca="1" si="604"/>
        <v>2</v>
      </c>
      <c r="F4277" s="2" t="str">
        <f t="shared" ca="1" si="611"/>
        <v/>
      </c>
      <c r="BD4277" s="49">
        <f t="shared" ca="1" si="606"/>
        <v>2595</v>
      </c>
      <c r="BE4277" s="3">
        <f t="shared" ca="1" si="605"/>
        <v>0.25945000000000001</v>
      </c>
      <c r="BF4277" s="3">
        <f t="shared" ca="1" si="607"/>
        <v>-0.6450419512753276</v>
      </c>
      <c r="BG4277" s="9">
        <f t="shared" ca="1" si="608"/>
        <v>2</v>
      </c>
      <c r="BH4277" s="6">
        <f ca="1">IF(ISNUMBER('Descriptive Stats'!BF4277),'Descriptive Stats'!BF4277,#N/A)</f>
        <v>-0.6450419512753276</v>
      </c>
      <c r="BI4277" s="6">
        <f ca="1">IF(ISNUMBER('Descriptive Stats'!E4277),'Descriptive Stats'!E4277,#N/A)</f>
        <v>2</v>
      </c>
    </row>
    <row r="4278" spans="1:61" ht="14.4" x14ac:dyDescent="0.3">
      <c r="A4278" s="2">
        <f>ROW()</f>
        <v>4278</v>
      </c>
      <c r="C4278" s="8">
        <f t="shared" ca="1" si="609"/>
        <v>17</v>
      </c>
      <c r="D4278" s="8">
        <f t="shared" ca="1" si="610"/>
        <v>2</v>
      </c>
      <c r="E4278" s="50">
        <f t="shared" ca="1" si="604"/>
        <v>2</v>
      </c>
      <c r="F4278" s="2" t="str">
        <f t="shared" ca="1" si="611"/>
        <v/>
      </c>
      <c r="BD4278" s="49">
        <f t="shared" ca="1" si="606"/>
        <v>2595</v>
      </c>
      <c r="BE4278" s="3">
        <f t="shared" ca="1" si="605"/>
        <v>0.25945000000000001</v>
      </c>
      <c r="BF4278" s="3">
        <f t="shared" ca="1" si="607"/>
        <v>-0.6450419512753276</v>
      </c>
      <c r="BG4278" s="9">
        <f t="shared" ca="1" si="608"/>
        <v>2</v>
      </c>
      <c r="BH4278" s="6">
        <f ca="1">IF(ISNUMBER('Descriptive Stats'!BF4278),'Descriptive Stats'!BF4278,#N/A)</f>
        <v>-0.6450419512753276</v>
      </c>
      <c r="BI4278" s="6">
        <f ca="1">IF(ISNUMBER('Descriptive Stats'!E4278),'Descriptive Stats'!E4278,#N/A)</f>
        <v>2</v>
      </c>
    </row>
    <row r="4279" spans="1:61" ht="14.4" x14ac:dyDescent="0.3">
      <c r="A4279" s="2">
        <f>ROW()</f>
        <v>4279</v>
      </c>
      <c r="C4279" s="8">
        <f t="shared" ca="1" si="609"/>
        <v>3</v>
      </c>
      <c r="D4279" s="8">
        <f t="shared" ca="1" si="610"/>
        <v>2</v>
      </c>
      <c r="E4279" s="50">
        <f t="shared" ca="1" si="604"/>
        <v>2</v>
      </c>
      <c r="F4279" s="2" t="str">
        <f t="shared" ca="1" si="611"/>
        <v/>
      </c>
      <c r="BD4279" s="49">
        <f t="shared" ca="1" si="606"/>
        <v>2595</v>
      </c>
      <c r="BE4279" s="3">
        <f t="shared" ca="1" si="605"/>
        <v>0.25945000000000001</v>
      </c>
      <c r="BF4279" s="3">
        <f t="shared" ca="1" si="607"/>
        <v>-0.6450419512753276</v>
      </c>
      <c r="BG4279" s="9">
        <f t="shared" ca="1" si="608"/>
        <v>2</v>
      </c>
      <c r="BH4279" s="6">
        <f ca="1">IF(ISNUMBER('Descriptive Stats'!BF4279),'Descriptive Stats'!BF4279,#N/A)</f>
        <v>-0.6450419512753276</v>
      </c>
      <c r="BI4279" s="6">
        <f ca="1">IF(ISNUMBER('Descriptive Stats'!E4279),'Descriptive Stats'!E4279,#N/A)</f>
        <v>2</v>
      </c>
    </row>
    <row r="4280" spans="1:61" ht="14.4" x14ac:dyDescent="0.3">
      <c r="A4280" s="2">
        <f>ROW()</f>
        <v>4280</v>
      </c>
      <c r="C4280" s="8">
        <f t="shared" ca="1" si="609"/>
        <v>9</v>
      </c>
      <c r="D4280" s="8">
        <f t="shared" ca="1" si="610"/>
        <v>2</v>
      </c>
      <c r="E4280" s="50">
        <f t="shared" ca="1" si="604"/>
        <v>9</v>
      </c>
      <c r="F4280" s="2" t="str">
        <f t="shared" ca="1" si="611"/>
        <v/>
      </c>
      <c r="BD4280" s="49">
        <f t="shared" ca="1" si="606"/>
        <v>4819</v>
      </c>
      <c r="BE4280" s="3">
        <f t="shared" ca="1" si="605"/>
        <v>0.48185</v>
      </c>
      <c r="BF4280" s="3">
        <f t="shared" ca="1" si="607"/>
        <v>-4.5511009098988427E-2</v>
      </c>
      <c r="BG4280" s="9">
        <f t="shared" ca="1" si="608"/>
        <v>9</v>
      </c>
      <c r="BH4280" s="6">
        <f ca="1">IF(ISNUMBER('Descriptive Stats'!BF4280),'Descriptive Stats'!BF4280,#N/A)</f>
        <v>-4.5511009098988427E-2</v>
      </c>
      <c r="BI4280" s="6">
        <f ca="1">IF(ISNUMBER('Descriptive Stats'!E4280),'Descriptive Stats'!E4280,#N/A)</f>
        <v>9</v>
      </c>
    </row>
    <row r="4281" spans="1:61" ht="14.4" x14ac:dyDescent="0.3">
      <c r="A4281" s="2">
        <f>ROW()</f>
        <v>4281</v>
      </c>
      <c r="C4281" s="8">
        <f t="shared" ca="1" si="609"/>
        <v>23</v>
      </c>
      <c r="D4281" s="8">
        <f t="shared" ca="1" si="610"/>
        <v>9</v>
      </c>
      <c r="E4281" s="50">
        <f t="shared" ca="1" si="604"/>
        <v>2</v>
      </c>
      <c r="F4281" s="2" t="str">
        <f t="shared" ca="1" si="611"/>
        <v/>
      </c>
      <c r="BD4281" s="49">
        <f t="shared" ca="1" si="606"/>
        <v>2595</v>
      </c>
      <c r="BE4281" s="3">
        <f t="shared" ca="1" si="605"/>
        <v>0.25945000000000001</v>
      </c>
      <c r="BF4281" s="3">
        <f t="shared" ca="1" si="607"/>
        <v>-0.6450419512753276</v>
      </c>
      <c r="BG4281" s="9">
        <f t="shared" ca="1" si="608"/>
        <v>2</v>
      </c>
      <c r="BH4281" s="6">
        <f ca="1">IF(ISNUMBER('Descriptive Stats'!BF4281),'Descriptive Stats'!BF4281,#N/A)</f>
        <v>-0.6450419512753276</v>
      </c>
      <c r="BI4281" s="6">
        <f ca="1">IF(ISNUMBER('Descriptive Stats'!E4281),'Descriptive Stats'!E4281,#N/A)</f>
        <v>2</v>
      </c>
    </row>
    <row r="4282" spans="1:61" ht="14.4" x14ac:dyDescent="0.3">
      <c r="A4282" s="2">
        <f>ROW()</f>
        <v>4282</v>
      </c>
      <c r="C4282" s="8">
        <f t="shared" ca="1" si="609"/>
        <v>9</v>
      </c>
      <c r="D4282" s="8">
        <f t="shared" ca="1" si="610"/>
        <v>2</v>
      </c>
      <c r="E4282" s="50">
        <f t="shared" ca="1" si="604"/>
        <v>6</v>
      </c>
      <c r="F4282" s="2" t="str">
        <f t="shared" ca="1" si="611"/>
        <v/>
      </c>
      <c r="BD4282" s="49">
        <f t="shared" ca="1" si="606"/>
        <v>3900</v>
      </c>
      <c r="BE4282" s="3">
        <f t="shared" ca="1" si="605"/>
        <v>0.38995000000000002</v>
      </c>
      <c r="BF4282" s="3">
        <f t="shared" ca="1" si="607"/>
        <v>-0.2794493539703507</v>
      </c>
      <c r="BG4282" s="9">
        <f t="shared" ca="1" si="608"/>
        <v>6</v>
      </c>
      <c r="BH4282" s="6">
        <f ca="1">IF(ISNUMBER('Descriptive Stats'!BF4282),'Descriptive Stats'!BF4282,#N/A)</f>
        <v>-0.2794493539703507</v>
      </c>
      <c r="BI4282" s="6">
        <f ca="1">IF(ISNUMBER('Descriptive Stats'!E4282),'Descriptive Stats'!E4282,#N/A)</f>
        <v>6</v>
      </c>
    </row>
    <row r="4283" spans="1:61" ht="14.4" x14ac:dyDescent="0.3">
      <c r="A4283" s="2">
        <f>ROW()</f>
        <v>4283</v>
      </c>
      <c r="C4283" s="8">
        <f t="shared" ca="1" si="609"/>
        <v>2</v>
      </c>
      <c r="D4283" s="8">
        <f t="shared" ca="1" si="610"/>
        <v>6</v>
      </c>
      <c r="E4283" s="50">
        <f t="shared" ca="1" si="604"/>
        <v>7</v>
      </c>
      <c r="F4283" s="2" t="str">
        <f t="shared" ca="1" si="611"/>
        <v/>
      </c>
      <c r="BD4283" s="49">
        <f t="shared" ca="1" si="606"/>
        <v>4473.5</v>
      </c>
      <c r="BE4283" s="3">
        <f t="shared" ca="1" si="605"/>
        <v>0.44729999999999998</v>
      </c>
      <c r="BF4283" s="3">
        <f t="shared" ca="1" si="607"/>
        <v>-0.13248586824472414</v>
      </c>
      <c r="BG4283" s="9">
        <f t="shared" ca="1" si="608"/>
        <v>7</v>
      </c>
      <c r="BH4283" s="6">
        <f ca="1">IF(ISNUMBER('Descriptive Stats'!BF4283),'Descriptive Stats'!BF4283,#N/A)</f>
        <v>-0.13248586824472414</v>
      </c>
      <c r="BI4283" s="6">
        <f ca="1">IF(ISNUMBER('Descriptive Stats'!E4283),'Descriptive Stats'!E4283,#N/A)</f>
        <v>7</v>
      </c>
    </row>
    <row r="4284" spans="1:61" ht="14.4" x14ac:dyDescent="0.3">
      <c r="A4284" s="2">
        <f>ROW()</f>
        <v>4284</v>
      </c>
      <c r="C4284" s="8">
        <f t="shared" ca="1" si="609"/>
        <v>6</v>
      </c>
      <c r="D4284" s="8">
        <f t="shared" ca="1" si="610"/>
        <v>7</v>
      </c>
      <c r="E4284" s="50">
        <f t="shared" ca="1" si="604"/>
        <v>7</v>
      </c>
      <c r="F4284" s="2" t="str">
        <f t="shared" ca="1" si="611"/>
        <v/>
      </c>
      <c r="BD4284" s="49">
        <f t="shared" ca="1" si="606"/>
        <v>4473.5</v>
      </c>
      <c r="BE4284" s="3">
        <f t="shared" ca="1" si="605"/>
        <v>0.44729999999999998</v>
      </c>
      <c r="BF4284" s="3">
        <f t="shared" ca="1" si="607"/>
        <v>-0.13248586824472414</v>
      </c>
      <c r="BG4284" s="9">
        <f t="shared" ca="1" si="608"/>
        <v>7</v>
      </c>
      <c r="BH4284" s="6">
        <f ca="1">IF(ISNUMBER('Descriptive Stats'!BF4284),'Descriptive Stats'!BF4284,#N/A)</f>
        <v>-0.13248586824472414</v>
      </c>
      <c r="BI4284" s="6">
        <f ca="1">IF(ISNUMBER('Descriptive Stats'!E4284),'Descriptive Stats'!E4284,#N/A)</f>
        <v>7</v>
      </c>
    </row>
    <row r="4285" spans="1:61" ht="14.4" x14ac:dyDescent="0.3">
      <c r="A4285" s="2">
        <f>ROW()</f>
        <v>4285</v>
      </c>
      <c r="C4285" s="8">
        <f t="shared" ca="1" si="609"/>
        <v>6</v>
      </c>
      <c r="D4285" s="8">
        <f t="shared" ca="1" si="610"/>
        <v>7</v>
      </c>
      <c r="E4285" s="50">
        <f t="shared" ca="1" si="604"/>
        <v>0</v>
      </c>
      <c r="F4285" s="2" t="str">
        <f t="shared" ca="1" si="611"/>
        <v/>
      </c>
      <c r="BD4285" s="49">
        <f t="shared" ca="1" si="606"/>
        <v>815.5</v>
      </c>
      <c r="BE4285" s="3">
        <f t="shared" ca="1" si="605"/>
        <v>8.1500000000000003E-2</v>
      </c>
      <c r="BF4285" s="3">
        <f t="shared" ca="1" si="607"/>
        <v>-1.3950525282585462</v>
      </c>
      <c r="BG4285" s="9">
        <f t="shared" ca="1" si="608"/>
        <v>0</v>
      </c>
      <c r="BH4285" s="6">
        <f ca="1">IF(ISNUMBER('Descriptive Stats'!BF4285),'Descriptive Stats'!BF4285,#N/A)</f>
        <v>-1.3950525282585462</v>
      </c>
      <c r="BI4285" s="6">
        <f ca="1">IF(ISNUMBER('Descriptive Stats'!E4285),'Descriptive Stats'!E4285,#N/A)</f>
        <v>0</v>
      </c>
    </row>
    <row r="4286" spans="1:61" ht="14.4" x14ac:dyDescent="0.3">
      <c r="A4286" s="2">
        <f>ROW()</f>
        <v>4286</v>
      </c>
      <c r="C4286" s="8">
        <f t="shared" ca="1" si="609"/>
        <v>11</v>
      </c>
      <c r="D4286" s="8">
        <f t="shared" ca="1" si="610"/>
        <v>0</v>
      </c>
      <c r="E4286" s="50">
        <f t="shared" ca="1" si="604"/>
        <v>7</v>
      </c>
      <c r="F4286" s="2" t="str">
        <f t="shared" ca="1" si="611"/>
        <v/>
      </c>
      <c r="BD4286" s="49">
        <f t="shared" ca="1" si="606"/>
        <v>4473.5</v>
      </c>
      <c r="BE4286" s="3">
        <f t="shared" ca="1" si="605"/>
        <v>0.44729999999999998</v>
      </c>
      <c r="BF4286" s="3">
        <f t="shared" ca="1" si="607"/>
        <v>-0.13248586824472414</v>
      </c>
      <c r="BG4286" s="9">
        <f t="shared" ca="1" si="608"/>
        <v>7</v>
      </c>
      <c r="BH4286" s="6">
        <f ca="1">IF(ISNUMBER('Descriptive Stats'!BF4286),'Descriptive Stats'!BF4286,#N/A)</f>
        <v>-0.13248586824472414</v>
      </c>
      <c r="BI4286" s="6">
        <f ca="1">IF(ISNUMBER('Descriptive Stats'!E4286),'Descriptive Stats'!E4286,#N/A)</f>
        <v>7</v>
      </c>
    </row>
    <row r="4287" spans="1:61" ht="14.4" x14ac:dyDescent="0.3">
      <c r="A4287" s="2">
        <f>ROW()</f>
        <v>4287</v>
      </c>
      <c r="C4287" s="8">
        <f t="shared" ca="1" si="609"/>
        <v>19</v>
      </c>
      <c r="D4287" s="8">
        <f t="shared" ca="1" si="610"/>
        <v>7</v>
      </c>
      <c r="E4287" s="50">
        <f t="shared" ca="1" si="604"/>
        <v>6</v>
      </c>
      <c r="F4287" s="2" t="str">
        <f t="shared" ca="1" si="611"/>
        <v/>
      </c>
      <c r="BD4287" s="49">
        <f t="shared" ca="1" si="606"/>
        <v>3900</v>
      </c>
      <c r="BE4287" s="3">
        <f t="shared" ca="1" si="605"/>
        <v>0.38995000000000002</v>
      </c>
      <c r="BF4287" s="3">
        <f t="shared" ca="1" si="607"/>
        <v>-0.2794493539703507</v>
      </c>
      <c r="BG4287" s="9">
        <f t="shared" ca="1" si="608"/>
        <v>6</v>
      </c>
      <c r="BH4287" s="6">
        <f ca="1">IF(ISNUMBER('Descriptive Stats'!BF4287),'Descriptive Stats'!BF4287,#N/A)</f>
        <v>-0.2794493539703507</v>
      </c>
      <c r="BI4287" s="6">
        <f ca="1">IF(ISNUMBER('Descriptive Stats'!E4287),'Descriptive Stats'!E4287,#N/A)</f>
        <v>6</v>
      </c>
    </row>
    <row r="4288" spans="1:61" ht="14.4" x14ac:dyDescent="0.3">
      <c r="A4288" s="2">
        <f>ROW()</f>
        <v>4288</v>
      </c>
      <c r="C4288" s="8">
        <f t="shared" ca="1" si="609"/>
        <v>5</v>
      </c>
      <c r="D4288" s="8">
        <f t="shared" ca="1" si="610"/>
        <v>6</v>
      </c>
      <c r="E4288" s="50">
        <f t="shared" ca="1" si="604"/>
        <v>6</v>
      </c>
      <c r="F4288" s="2" t="str">
        <f t="shared" ca="1" si="611"/>
        <v/>
      </c>
      <c r="BD4288" s="49">
        <f t="shared" ca="1" si="606"/>
        <v>3900</v>
      </c>
      <c r="BE4288" s="3">
        <f t="shared" ca="1" si="605"/>
        <v>0.38995000000000002</v>
      </c>
      <c r="BF4288" s="3">
        <f t="shared" ca="1" si="607"/>
        <v>-0.2794493539703507</v>
      </c>
      <c r="BG4288" s="9">
        <f t="shared" ca="1" si="608"/>
        <v>6</v>
      </c>
      <c r="BH4288" s="6">
        <f ca="1">IF(ISNUMBER('Descriptive Stats'!BF4288),'Descriptive Stats'!BF4288,#N/A)</f>
        <v>-0.2794493539703507</v>
      </c>
      <c r="BI4288" s="6">
        <f ca="1">IF(ISNUMBER('Descriptive Stats'!E4288),'Descriptive Stats'!E4288,#N/A)</f>
        <v>6</v>
      </c>
    </row>
    <row r="4289" spans="1:61" ht="14.4" x14ac:dyDescent="0.3">
      <c r="A4289" s="2">
        <f>ROW()</f>
        <v>4289</v>
      </c>
      <c r="C4289" s="8">
        <f t="shared" ca="1" si="609"/>
        <v>2</v>
      </c>
      <c r="D4289" s="8">
        <f t="shared" ca="1" si="610"/>
        <v>6</v>
      </c>
      <c r="E4289" s="50">
        <f t="shared" ca="1" si="604"/>
        <v>7</v>
      </c>
      <c r="F4289" s="2" t="str">
        <f t="shared" ca="1" si="611"/>
        <v/>
      </c>
      <c r="BD4289" s="49">
        <f t="shared" ca="1" si="606"/>
        <v>4473.5</v>
      </c>
      <c r="BE4289" s="3">
        <f t="shared" ca="1" si="605"/>
        <v>0.44729999999999998</v>
      </c>
      <c r="BF4289" s="3">
        <f t="shared" ca="1" si="607"/>
        <v>-0.13248586824472414</v>
      </c>
      <c r="BG4289" s="9">
        <f t="shared" ca="1" si="608"/>
        <v>7</v>
      </c>
      <c r="BH4289" s="6">
        <f ca="1">IF(ISNUMBER('Descriptive Stats'!BF4289),'Descriptive Stats'!BF4289,#N/A)</f>
        <v>-0.13248586824472414</v>
      </c>
      <c r="BI4289" s="6">
        <f ca="1">IF(ISNUMBER('Descriptive Stats'!E4289),'Descriptive Stats'!E4289,#N/A)</f>
        <v>7</v>
      </c>
    </row>
    <row r="4290" spans="1:61" ht="14.4" x14ac:dyDescent="0.3">
      <c r="A4290" s="2">
        <f>ROW()</f>
        <v>4290</v>
      </c>
      <c r="C4290" s="8">
        <f t="shared" ca="1" si="609"/>
        <v>6</v>
      </c>
      <c r="D4290" s="8">
        <f t="shared" ca="1" si="610"/>
        <v>7</v>
      </c>
      <c r="E4290" s="50">
        <f t="shared" ca="1" si="604"/>
        <v>0</v>
      </c>
      <c r="F4290" s="2" t="str">
        <f t="shared" ca="1" si="611"/>
        <v/>
      </c>
      <c r="BD4290" s="49">
        <f t="shared" ca="1" si="606"/>
        <v>815.5</v>
      </c>
      <c r="BE4290" s="3">
        <f t="shared" ca="1" si="605"/>
        <v>8.1500000000000003E-2</v>
      </c>
      <c r="BF4290" s="3">
        <f t="shared" ca="1" si="607"/>
        <v>-1.3950525282585462</v>
      </c>
      <c r="BG4290" s="9">
        <f t="shared" ca="1" si="608"/>
        <v>0</v>
      </c>
      <c r="BH4290" s="6">
        <f ca="1">IF(ISNUMBER('Descriptive Stats'!BF4290),'Descriptive Stats'!BF4290,#N/A)</f>
        <v>-1.3950525282585462</v>
      </c>
      <c r="BI4290" s="6">
        <f ca="1">IF(ISNUMBER('Descriptive Stats'!E4290),'Descriptive Stats'!E4290,#N/A)</f>
        <v>0</v>
      </c>
    </row>
    <row r="4291" spans="1:61" ht="14.4" x14ac:dyDescent="0.3">
      <c r="A4291" s="2">
        <f>ROW()</f>
        <v>4291</v>
      </c>
      <c r="C4291" s="8">
        <f t="shared" ca="1" si="609"/>
        <v>20</v>
      </c>
      <c r="D4291" s="8">
        <f t="shared" ca="1" si="610"/>
        <v>0</v>
      </c>
      <c r="E4291" s="50">
        <f t="shared" ref="E4291:E4354" ca="1" si="612">IF(0=MOD(ROW(),$J$1),AVERAGE(OFFSET($D$2,ROW()-$J$1,0,$J$1,1)),"")</f>
        <v>0</v>
      </c>
      <c r="F4291" s="2" t="str">
        <f t="shared" ca="1" si="611"/>
        <v/>
      </c>
      <c r="BD4291" s="49">
        <f t="shared" ca="1" si="606"/>
        <v>815.5</v>
      </c>
      <c r="BE4291" s="3">
        <f t="shared" ca="1" si="605"/>
        <v>8.1500000000000003E-2</v>
      </c>
      <c r="BF4291" s="3">
        <f t="shared" ca="1" si="607"/>
        <v>-1.3950525282585462</v>
      </c>
      <c r="BG4291" s="9">
        <f t="shared" ca="1" si="608"/>
        <v>0</v>
      </c>
      <c r="BH4291" s="6">
        <f ca="1">IF(ISNUMBER('Descriptive Stats'!BF4291),'Descriptive Stats'!BF4291,#N/A)</f>
        <v>-1.3950525282585462</v>
      </c>
      <c r="BI4291" s="6">
        <f ca="1">IF(ISNUMBER('Descriptive Stats'!E4291),'Descriptive Stats'!E4291,#N/A)</f>
        <v>0</v>
      </c>
    </row>
    <row r="4292" spans="1:61" ht="14.4" x14ac:dyDescent="0.3">
      <c r="A4292" s="2">
        <f>ROW()</f>
        <v>4292</v>
      </c>
      <c r="C4292" s="8">
        <f t="shared" ca="1" si="609"/>
        <v>15</v>
      </c>
      <c r="D4292" s="8">
        <f t="shared" ca="1" si="610"/>
        <v>0</v>
      </c>
      <c r="E4292" s="50">
        <f t="shared" ca="1" si="612"/>
        <v>0</v>
      </c>
      <c r="F4292" s="2" t="str">
        <f t="shared" ca="1" si="611"/>
        <v/>
      </c>
      <c r="BD4292" s="49">
        <f t="shared" ca="1" si="606"/>
        <v>815.5</v>
      </c>
      <c r="BE4292" s="3">
        <f t="shared" ca="1" si="605"/>
        <v>8.1500000000000003E-2</v>
      </c>
      <c r="BF4292" s="3">
        <f t="shared" ca="1" si="607"/>
        <v>-1.3950525282585462</v>
      </c>
      <c r="BG4292" s="9">
        <f t="shared" ca="1" si="608"/>
        <v>0</v>
      </c>
      <c r="BH4292" s="6">
        <f ca="1">IF(ISNUMBER('Descriptive Stats'!BF4292),'Descriptive Stats'!BF4292,#N/A)</f>
        <v>-1.3950525282585462</v>
      </c>
      <c r="BI4292" s="6">
        <f ca="1">IF(ISNUMBER('Descriptive Stats'!E4292),'Descriptive Stats'!E4292,#N/A)</f>
        <v>0</v>
      </c>
    </row>
    <row r="4293" spans="1:61" ht="14.4" x14ac:dyDescent="0.3">
      <c r="A4293" s="2">
        <f>ROW()</f>
        <v>4293</v>
      </c>
      <c r="C4293" s="8">
        <f t="shared" ca="1" si="609"/>
        <v>14</v>
      </c>
      <c r="D4293" s="8">
        <f t="shared" ca="1" si="610"/>
        <v>0</v>
      </c>
      <c r="E4293" s="50">
        <f t="shared" ca="1" si="612"/>
        <v>4</v>
      </c>
      <c r="F4293" s="2" t="str">
        <f t="shared" ca="1" si="611"/>
        <v/>
      </c>
      <c r="BD4293" s="49">
        <f t="shared" ca="1" si="606"/>
        <v>3442</v>
      </c>
      <c r="BE4293" s="3">
        <f t="shared" ca="1" si="605"/>
        <v>0.34415000000000001</v>
      </c>
      <c r="BF4293" s="3">
        <f t="shared" ca="1" si="607"/>
        <v>-0.40116316278173481</v>
      </c>
      <c r="BG4293" s="9">
        <f t="shared" ca="1" si="608"/>
        <v>4</v>
      </c>
      <c r="BH4293" s="6">
        <f ca="1">IF(ISNUMBER('Descriptive Stats'!BF4293),'Descriptive Stats'!BF4293,#N/A)</f>
        <v>-0.40116316278173481</v>
      </c>
      <c r="BI4293" s="6">
        <f ca="1">IF(ISNUMBER('Descriptive Stats'!E4293),'Descriptive Stats'!E4293,#N/A)</f>
        <v>4</v>
      </c>
    </row>
    <row r="4294" spans="1:61" ht="14.4" x14ac:dyDescent="0.3">
      <c r="A4294" s="2">
        <f>ROW()</f>
        <v>4294</v>
      </c>
      <c r="C4294" s="8">
        <f t="shared" ca="1" si="609"/>
        <v>13</v>
      </c>
      <c r="D4294" s="8">
        <f t="shared" ca="1" si="610"/>
        <v>4</v>
      </c>
      <c r="E4294" s="50">
        <f t="shared" ca="1" si="612"/>
        <v>6</v>
      </c>
      <c r="F4294" s="2" t="str">
        <f t="shared" ca="1" si="611"/>
        <v/>
      </c>
      <c r="BD4294" s="49">
        <f t="shared" ca="1" si="606"/>
        <v>3900</v>
      </c>
      <c r="BE4294" s="3">
        <f t="shared" ca="1" si="605"/>
        <v>0.38995000000000002</v>
      </c>
      <c r="BF4294" s="3">
        <f t="shared" ca="1" si="607"/>
        <v>-0.2794493539703507</v>
      </c>
      <c r="BG4294" s="9">
        <f t="shared" ca="1" si="608"/>
        <v>6</v>
      </c>
      <c r="BH4294" s="6">
        <f ca="1">IF(ISNUMBER('Descriptive Stats'!BF4294),'Descriptive Stats'!BF4294,#N/A)</f>
        <v>-0.2794493539703507</v>
      </c>
      <c r="BI4294" s="6">
        <f ca="1">IF(ISNUMBER('Descriptive Stats'!E4294),'Descriptive Stats'!E4294,#N/A)</f>
        <v>6</v>
      </c>
    </row>
    <row r="4295" spans="1:61" ht="14.4" x14ac:dyDescent="0.3">
      <c r="A4295" s="2">
        <f>ROW()</f>
        <v>4295</v>
      </c>
      <c r="C4295" s="8">
        <f t="shared" ca="1" si="609"/>
        <v>5</v>
      </c>
      <c r="D4295" s="8">
        <f t="shared" ca="1" si="610"/>
        <v>6</v>
      </c>
      <c r="E4295" s="50">
        <f t="shared" ca="1" si="612"/>
        <v>0</v>
      </c>
      <c r="F4295" s="2" t="str">
        <f t="shared" ca="1" si="611"/>
        <v/>
      </c>
      <c r="BD4295" s="49">
        <f t="shared" ca="1" si="606"/>
        <v>815.5</v>
      </c>
      <c r="BE4295" s="3">
        <f t="shared" ref="BE4295:BE4358" ca="1" si="613">IF(ISNUMBER(BD4295),(BD4295-0.5)/$BK$4,"")</f>
        <v>8.1500000000000003E-2</v>
      </c>
      <c r="BF4295" s="3">
        <f t="shared" ca="1" si="607"/>
        <v>-1.3950525282585462</v>
      </c>
      <c r="BG4295" s="9">
        <f t="shared" ca="1" si="608"/>
        <v>0</v>
      </c>
      <c r="BH4295" s="6">
        <f ca="1">IF(ISNUMBER('Descriptive Stats'!BF4295),'Descriptive Stats'!BF4295,#N/A)</f>
        <v>-1.3950525282585462</v>
      </c>
      <c r="BI4295" s="6">
        <f ca="1">IF(ISNUMBER('Descriptive Stats'!E4295),'Descriptive Stats'!E4295,#N/A)</f>
        <v>0</v>
      </c>
    </row>
    <row r="4296" spans="1:61" ht="14.4" x14ac:dyDescent="0.3">
      <c r="A4296" s="2">
        <f>ROW()</f>
        <v>4296</v>
      </c>
      <c r="C4296" s="8">
        <f t="shared" ca="1" si="609"/>
        <v>14</v>
      </c>
      <c r="D4296" s="8">
        <f t="shared" ca="1" si="610"/>
        <v>0</v>
      </c>
      <c r="E4296" s="50">
        <f t="shared" ca="1" si="612"/>
        <v>4</v>
      </c>
      <c r="F4296" s="2" t="str">
        <f t="shared" ca="1" si="611"/>
        <v/>
      </c>
      <c r="BD4296" s="49">
        <f t="shared" ref="BD4296:BD4359" ca="1" si="614">IF(ISNUMBER(BG4296),_xlfn.RANK.AVG(BG4296,$BG$2:$BG$5414,1),"")</f>
        <v>3442</v>
      </c>
      <c r="BE4296" s="3">
        <f t="shared" ca="1" si="613"/>
        <v>0.34415000000000001</v>
      </c>
      <c r="BF4296" s="3">
        <f t="shared" ca="1" si="607"/>
        <v>-0.40116316278173481</v>
      </c>
      <c r="BG4296" s="9">
        <f t="shared" ca="1" si="608"/>
        <v>4</v>
      </c>
      <c r="BH4296" s="6">
        <f ca="1">IF(ISNUMBER('Descriptive Stats'!BF4296),'Descriptive Stats'!BF4296,#N/A)</f>
        <v>-0.40116316278173481</v>
      </c>
      <c r="BI4296" s="6">
        <f ca="1">IF(ISNUMBER('Descriptive Stats'!E4296),'Descriptive Stats'!E4296,#N/A)</f>
        <v>4</v>
      </c>
    </row>
    <row r="4297" spans="1:61" ht="14.4" x14ac:dyDescent="0.3">
      <c r="A4297" s="2">
        <f>ROW()</f>
        <v>4297</v>
      </c>
      <c r="C4297" s="8">
        <f t="shared" ca="1" si="609"/>
        <v>13</v>
      </c>
      <c r="D4297" s="8">
        <f t="shared" ca="1" si="610"/>
        <v>4</v>
      </c>
      <c r="E4297" s="50">
        <f t="shared" ca="1" si="612"/>
        <v>0</v>
      </c>
      <c r="F4297" s="2" t="str">
        <f t="shared" ca="1" si="611"/>
        <v/>
      </c>
      <c r="BD4297" s="49">
        <f t="shared" ca="1" si="614"/>
        <v>815.5</v>
      </c>
      <c r="BE4297" s="3">
        <f t="shared" ca="1" si="613"/>
        <v>8.1500000000000003E-2</v>
      </c>
      <c r="BF4297" s="3">
        <f t="shared" ref="BF4297:BF4360" ca="1" si="615">IF(ISNUMBER(BE4297),_xlfn.NORM.INV(BE4297,0,1),"")</f>
        <v>-1.3950525282585462</v>
      </c>
      <c r="BG4297" s="9">
        <f t="shared" ref="BG4297:BG4360" ca="1" si="616">IF(ISNUMBER(E4297),E4297,"")</f>
        <v>0</v>
      </c>
      <c r="BH4297" s="6">
        <f ca="1">IF(ISNUMBER('Descriptive Stats'!BF4297),'Descriptive Stats'!BF4297,#N/A)</f>
        <v>-1.3950525282585462</v>
      </c>
      <c r="BI4297" s="6">
        <f ca="1">IF(ISNUMBER('Descriptive Stats'!E4297),'Descriptive Stats'!E4297,#N/A)</f>
        <v>0</v>
      </c>
    </row>
    <row r="4298" spans="1:61" ht="14.4" x14ac:dyDescent="0.3">
      <c r="A4298" s="2">
        <f>ROW()</f>
        <v>4298</v>
      </c>
      <c r="C4298" s="8">
        <f t="shared" ca="1" si="609"/>
        <v>18</v>
      </c>
      <c r="D4298" s="8">
        <f t="shared" ca="1" si="610"/>
        <v>0</v>
      </c>
      <c r="E4298" s="50">
        <f t="shared" ca="1" si="612"/>
        <v>0</v>
      </c>
      <c r="F4298" s="2" t="str">
        <f t="shared" ca="1" si="611"/>
        <v/>
      </c>
      <c r="BD4298" s="49">
        <f t="shared" ca="1" si="614"/>
        <v>815.5</v>
      </c>
      <c r="BE4298" s="3">
        <f t="shared" ca="1" si="613"/>
        <v>8.1500000000000003E-2</v>
      </c>
      <c r="BF4298" s="3">
        <f t="shared" ca="1" si="615"/>
        <v>-1.3950525282585462</v>
      </c>
      <c r="BG4298" s="9">
        <f t="shared" ca="1" si="616"/>
        <v>0</v>
      </c>
      <c r="BH4298" s="6">
        <f ca="1">IF(ISNUMBER('Descriptive Stats'!BF4298),'Descriptive Stats'!BF4298,#N/A)</f>
        <v>-1.3950525282585462</v>
      </c>
      <c r="BI4298" s="6">
        <f ca="1">IF(ISNUMBER('Descriptive Stats'!E4298),'Descriptive Stats'!E4298,#N/A)</f>
        <v>0</v>
      </c>
    </row>
    <row r="4299" spans="1:61" ht="14.4" x14ac:dyDescent="0.3">
      <c r="A4299" s="2">
        <f>ROW()</f>
        <v>4299</v>
      </c>
      <c r="C4299" s="8">
        <f t="shared" ca="1" si="609"/>
        <v>11</v>
      </c>
      <c r="D4299" s="8">
        <f t="shared" ca="1" si="610"/>
        <v>0</v>
      </c>
      <c r="E4299" s="50">
        <f t="shared" ca="1" si="612"/>
        <v>0</v>
      </c>
      <c r="F4299" s="2" t="str">
        <f t="shared" ca="1" si="611"/>
        <v/>
      </c>
      <c r="BD4299" s="49">
        <f t="shared" ca="1" si="614"/>
        <v>815.5</v>
      </c>
      <c r="BE4299" s="3">
        <f t="shared" ca="1" si="613"/>
        <v>8.1500000000000003E-2</v>
      </c>
      <c r="BF4299" s="3">
        <f t="shared" ca="1" si="615"/>
        <v>-1.3950525282585462</v>
      </c>
      <c r="BG4299" s="9">
        <f t="shared" ca="1" si="616"/>
        <v>0</v>
      </c>
      <c r="BH4299" s="6">
        <f ca="1">IF(ISNUMBER('Descriptive Stats'!BF4299),'Descriptive Stats'!BF4299,#N/A)</f>
        <v>-1.3950525282585462</v>
      </c>
      <c r="BI4299" s="6">
        <f ca="1">IF(ISNUMBER('Descriptive Stats'!E4299),'Descriptive Stats'!E4299,#N/A)</f>
        <v>0</v>
      </c>
    </row>
    <row r="4300" spans="1:61" ht="14.4" x14ac:dyDescent="0.3">
      <c r="A4300" s="2">
        <f>ROW()</f>
        <v>4300</v>
      </c>
      <c r="C4300" s="8">
        <f t="shared" ca="1" si="609"/>
        <v>22</v>
      </c>
      <c r="D4300" s="8">
        <f t="shared" ca="1" si="610"/>
        <v>0</v>
      </c>
      <c r="E4300" s="50">
        <f t="shared" ca="1" si="612"/>
        <v>3</v>
      </c>
      <c r="F4300" s="2" t="str">
        <f t="shared" ca="1" si="611"/>
        <v/>
      </c>
      <c r="BD4300" s="49">
        <f t="shared" ca="1" si="614"/>
        <v>3200</v>
      </c>
      <c r="BE4300" s="3">
        <f t="shared" ca="1" si="613"/>
        <v>0.31995000000000001</v>
      </c>
      <c r="BF4300" s="3">
        <f t="shared" ca="1" si="615"/>
        <v>-0.46783862043457014</v>
      </c>
      <c r="BG4300" s="9">
        <f t="shared" ca="1" si="616"/>
        <v>3</v>
      </c>
      <c r="BH4300" s="6">
        <f ca="1">IF(ISNUMBER('Descriptive Stats'!BF4300),'Descriptive Stats'!BF4300,#N/A)</f>
        <v>-0.46783862043457014</v>
      </c>
      <c r="BI4300" s="6">
        <f ca="1">IF(ISNUMBER('Descriptive Stats'!E4300),'Descriptive Stats'!E4300,#N/A)</f>
        <v>3</v>
      </c>
    </row>
    <row r="4301" spans="1:61" ht="14.4" x14ac:dyDescent="0.3">
      <c r="A4301" s="2">
        <f>ROW()</f>
        <v>4301</v>
      </c>
      <c r="C4301" s="8">
        <f t="shared" ca="1" si="609"/>
        <v>10</v>
      </c>
      <c r="D4301" s="8">
        <f t="shared" ca="1" si="610"/>
        <v>3</v>
      </c>
      <c r="E4301" s="50">
        <f t="shared" ca="1" si="612"/>
        <v>3</v>
      </c>
      <c r="F4301" s="2" t="str">
        <f t="shared" ca="1" si="611"/>
        <v/>
      </c>
      <c r="BD4301" s="49">
        <f t="shared" ca="1" si="614"/>
        <v>3200</v>
      </c>
      <c r="BE4301" s="3">
        <f t="shared" ca="1" si="613"/>
        <v>0.31995000000000001</v>
      </c>
      <c r="BF4301" s="3">
        <f t="shared" ca="1" si="615"/>
        <v>-0.46783862043457014</v>
      </c>
      <c r="BG4301" s="9">
        <f t="shared" ca="1" si="616"/>
        <v>3</v>
      </c>
      <c r="BH4301" s="6">
        <f ca="1">IF(ISNUMBER('Descriptive Stats'!BF4301),'Descriptive Stats'!BF4301,#N/A)</f>
        <v>-0.46783862043457014</v>
      </c>
      <c r="BI4301" s="6">
        <f ca="1">IF(ISNUMBER('Descriptive Stats'!E4301),'Descriptive Stats'!E4301,#N/A)</f>
        <v>3</v>
      </c>
    </row>
    <row r="4302" spans="1:61" ht="14.4" x14ac:dyDescent="0.3">
      <c r="A4302" s="2">
        <f>ROW()</f>
        <v>4302</v>
      </c>
      <c r="C4302" s="8">
        <f t="shared" ca="1" si="609"/>
        <v>10</v>
      </c>
      <c r="D4302" s="8">
        <f t="shared" ca="1" si="610"/>
        <v>3</v>
      </c>
      <c r="E4302" s="50">
        <f t="shared" ca="1" si="612"/>
        <v>0</v>
      </c>
      <c r="F4302" s="2" t="str">
        <f t="shared" ca="1" si="611"/>
        <v/>
      </c>
      <c r="BD4302" s="49">
        <f t="shared" ca="1" si="614"/>
        <v>815.5</v>
      </c>
      <c r="BE4302" s="3">
        <f t="shared" ca="1" si="613"/>
        <v>8.1500000000000003E-2</v>
      </c>
      <c r="BF4302" s="3">
        <f t="shared" ca="1" si="615"/>
        <v>-1.3950525282585462</v>
      </c>
      <c r="BG4302" s="9">
        <f t="shared" ca="1" si="616"/>
        <v>0</v>
      </c>
      <c r="BH4302" s="6">
        <f ca="1">IF(ISNUMBER('Descriptive Stats'!BF4302),'Descriptive Stats'!BF4302,#N/A)</f>
        <v>-1.3950525282585462</v>
      </c>
      <c r="BI4302" s="6">
        <f ca="1">IF(ISNUMBER('Descriptive Stats'!E4302),'Descriptive Stats'!E4302,#N/A)</f>
        <v>0</v>
      </c>
    </row>
    <row r="4303" spans="1:61" ht="14.4" x14ac:dyDescent="0.3">
      <c r="A4303" s="2">
        <f>ROW()</f>
        <v>4303</v>
      </c>
      <c r="C4303" s="8">
        <f t="shared" ca="1" si="609"/>
        <v>11</v>
      </c>
      <c r="D4303" s="8">
        <f t="shared" ca="1" si="610"/>
        <v>0</v>
      </c>
      <c r="E4303" s="50">
        <f t="shared" ca="1" si="612"/>
        <v>2</v>
      </c>
      <c r="F4303" s="2" t="str">
        <f t="shared" ca="1" si="611"/>
        <v/>
      </c>
      <c r="BD4303" s="49">
        <f t="shared" ca="1" si="614"/>
        <v>2595</v>
      </c>
      <c r="BE4303" s="3">
        <f t="shared" ca="1" si="613"/>
        <v>0.25945000000000001</v>
      </c>
      <c r="BF4303" s="3">
        <f t="shared" ca="1" si="615"/>
        <v>-0.6450419512753276</v>
      </c>
      <c r="BG4303" s="9">
        <f t="shared" ca="1" si="616"/>
        <v>2</v>
      </c>
      <c r="BH4303" s="6">
        <f ca="1">IF(ISNUMBER('Descriptive Stats'!BF4303),'Descriptive Stats'!BF4303,#N/A)</f>
        <v>-0.6450419512753276</v>
      </c>
      <c r="BI4303" s="6">
        <f ca="1">IF(ISNUMBER('Descriptive Stats'!E4303),'Descriptive Stats'!E4303,#N/A)</f>
        <v>2</v>
      </c>
    </row>
    <row r="4304" spans="1:61" ht="14.4" x14ac:dyDescent="0.3">
      <c r="A4304" s="2">
        <f>ROW()</f>
        <v>4304</v>
      </c>
      <c r="C4304" s="8">
        <f t="shared" ca="1" si="609"/>
        <v>3</v>
      </c>
      <c r="D4304" s="8">
        <f t="shared" ca="1" si="610"/>
        <v>2</v>
      </c>
      <c r="E4304" s="50">
        <f t="shared" ca="1" si="612"/>
        <v>2</v>
      </c>
      <c r="F4304" s="2" t="str">
        <f t="shared" ca="1" si="611"/>
        <v/>
      </c>
      <c r="BD4304" s="49">
        <f t="shared" ca="1" si="614"/>
        <v>2595</v>
      </c>
      <c r="BE4304" s="3">
        <f t="shared" ca="1" si="613"/>
        <v>0.25945000000000001</v>
      </c>
      <c r="BF4304" s="3">
        <f t="shared" ca="1" si="615"/>
        <v>-0.6450419512753276</v>
      </c>
      <c r="BG4304" s="9">
        <f t="shared" ca="1" si="616"/>
        <v>2</v>
      </c>
      <c r="BH4304" s="6">
        <f ca="1">IF(ISNUMBER('Descriptive Stats'!BF4304),'Descriptive Stats'!BF4304,#N/A)</f>
        <v>-0.6450419512753276</v>
      </c>
      <c r="BI4304" s="6">
        <f ca="1">IF(ISNUMBER('Descriptive Stats'!E4304),'Descriptive Stats'!E4304,#N/A)</f>
        <v>2</v>
      </c>
    </row>
    <row r="4305" spans="1:61" ht="14.4" x14ac:dyDescent="0.3">
      <c r="A4305" s="2">
        <f>ROW()</f>
        <v>4305</v>
      </c>
      <c r="C4305" s="8">
        <f t="shared" ref="C4305:C4368" ca="1" si="617">RANDBETWEEN(2,COUNT(B:B))</f>
        <v>9</v>
      </c>
      <c r="D4305" s="8">
        <f t="shared" ref="D4305:D4368" ca="1" si="618">VLOOKUP(C4305,A:B,2,TRUE)</f>
        <v>2</v>
      </c>
      <c r="E4305" s="50">
        <f t="shared" ca="1" si="612"/>
        <v>6</v>
      </c>
      <c r="F4305" s="2" t="str">
        <f t="shared" ref="F4305:F4368" ca="1" si="619">IF(ISNUMBER(E4305),IF(OR(E4305&lt;$K$16,E4305&gt;$K$14),"X",""),"")</f>
        <v/>
      </c>
      <c r="BD4305" s="49">
        <f t="shared" ca="1" si="614"/>
        <v>3900</v>
      </c>
      <c r="BE4305" s="3">
        <f t="shared" ca="1" si="613"/>
        <v>0.38995000000000002</v>
      </c>
      <c r="BF4305" s="3">
        <f t="shared" ca="1" si="615"/>
        <v>-0.2794493539703507</v>
      </c>
      <c r="BG4305" s="9">
        <f t="shared" ca="1" si="616"/>
        <v>6</v>
      </c>
      <c r="BH4305" s="6">
        <f ca="1">IF(ISNUMBER('Descriptive Stats'!BF4305),'Descriptive Stats'!BF4305,#N/A)</f>
        <v>-0.2794493539703507</v>
      </c>
      <c r="BI4305" s="6">
        <f ca="1">IF(ISNUMBER('Descriptive Stats'!E4305),'Descriptive Stats'!E4305,#N/A)</f>
        <v>6</v>
      </c>
    </row>
    <row r="4306" spans="1:61" ht="14.4" x14ac:dyDescent="0.3">
      <c r="A4306" s="2">
        <f>ROW()</f>
        <v>4306</v>
      </c>
      <c r="C4306" s="8">
        <f t="shared" ca="1" si="617"/>
        <v>16</v>
      </c>
      <c r="D4306" s="8">
        <f t="shared" ca="1" si="618"/>
        <v>6</v>
      </c>
      <c r="E4306" s="50">
        <f t="shared" ca="1" si="612"/>
        <v>9</v>
      </c>
      <c r="F4306" s="2" t="str">
        <f t="shared" ca="1" si="619"/>
        <v/>
      </c>
      <c r="BD4306" s="49">
        <f t="shared" ca="1" si="614"/>
        <v>4819</v>
      </c>
      <c r="BE4306" s="3">
        <f t="shared" ca="1" si="613"/>
        <v>0.48185</v>
      </c>
      <c r="BF4306" s="3">
        <f t="shared" ca="1" si="615"/>
        <v>-4.5511009098988427E-2</v>
      </c>
      <c r="BG4306" s="9">
        <f t="shared" ca="1" si="616"/>
        <v>9</v>
      </c>
      <c r="BH4306" s="6">
        <f ca="1">IF(ISNUMBER('Descriptive Stats'!BF4306),'Descriptive Stats'!BF4306,#N/A)</f>
        <v>-4.5511009098988427E-2</v>
      </c>
      <c r="BI4306" s="6">
        <f ca="1">IF(ISNUMBER('Descriptive Stats'!E4306),'Descriptive Stats'!E4306,#N/A)</f>
        <v>9</v>
      </c>
    </row>
    <row r="4307" spans="1:61" ht="14.4" x14ac:dyDescent="0.3">
      <c r="A4307" s="2">
        <f>ROW()</f>
        <v>4307</v>
      </c>
      <c r="C4307" s="8">
        <f t="shared" ca="1" si="617"/>
        <v>23</v>
      </c>
      <c r="D4307" s="8">
        <f t="shared" ca="1" si="618"/>
        <v>9</v>
      </c>
      <c r="E4307" s="50">
        <f t="shared" ca="1" si="612"/>
        <v>0</v>
      </c>
      <c r="F4307" s="2" t="str">
        <f t="shared" ca="1" si="619"/>
        <v/>
      </c>
      <c r="BD4307" s="49">
        <f t="shared" ca="1" si="614"/>
        <v>815.5</v>
      </c>
      <c r="BE4307" s="3">
        <f t="shared" ca="1" si="613"/>
        <v>8.1500000000000003E-2</v>
      </c>
      <c r="BF4307" s="3">
        <f t="shared" ca="1" si="615"/>
        <v>-1.3950525282585462</v>
      </c>
      <c r="BG4307" s="9">
        <f t="shared" ca="1" si="616"/>
        <v>0</v>
      </c>
      <c r="BH4307" s="6">
        <f ca="1">IF(ISNUMBER('Descriptive Stats'!BF4307),'Descriptive Stats'!BF4307,#N/A)</f>
        <v>-1.3950525282585462</v>
      </c>
      <c r="BI4307" s="6">
        <f ca="1">IF(ISNUMBER('Descriptive Stats'!E4307),'Descriptive Stats'!E4307,#N/A)</f>
        <v>0</v>
      </c>
    </row>
    <row r="4308" spans="1:61" ht="14.4" x14ac:dyDescent="0.3">
      <c r="A4308" s="2">
        <f>ROW()</f>
        <v>4308</v>
      </c>
      <c r="C4308" s="8">
        <f t="shared" ca="1" si="617"/>
        <v>20</v>
      </c>
      <c r="D4308" s="8">
        <f t="shared" ca="1" si="618"/>
        <v>0</v>
      </c>
      <c r="E4308" s="50">
        <f t="shared" ca="1" si="612"/>
        <v>9</v>
      </c>
      <c r="F4308" s="2" t="str">
        <f t="shared" ca="1" si="619"/>
        <v/>
      </c>
      <c r="BD4308" s="49">
        <f t="shared" ca="1" si="614"/>
        <v>4819</v>
      </c>
      <c r="BE4308" s="3">
        <f t="shared" ca="1" si="613"/>
        <v>0.48185</v>
      </c>
      <c r="BF4308" s="3">
        <f t="shared" ca="1" si="615"/>
        <v>-4.5511009098988427E-2</v>
      </c>
      <c r="BG4308" s="9">
        <f t="shared" ca="1" si="616"/>
        <v>9</v>
      </c>
      <c r="BH4308" s="6">
        <f ca="1">IF(ISNUMBER('Descriptive Stats'!BF4308),'Descriptive Stats'!BF4308,#N/A)</f>
        <v>-4.5511009098988427E-2</v>
      </c>
      <c r="BI4308" s="6">
        <f ca="1">IF(ISNUMBER('Descriptive Stats'!E4308),'Descriptive Stats'!E4308,#N/A)</f>
        <v>9</v>
      </c>
    </row>
    <row r="4309" spans="1:61" ht="14.4" x14ac:dyDescent="0.3">
      <c r="A4309" s="2">
        <f>ROW()</f>
        <v>4309</v>
      </c>
      <c r="C4309" s="8">
        <f t="shared" ca="1" si="617"/>
        <v>23</v>
      </c>
      <c r="D4309" s="8">
        <f t="shared" ca="1" si="618"/>
        <v>9</v>
      </c>
      <c r="E4309" s="50">
        <f t="shared" ca="1" si="612"/>
        <v>2</v>
      </c>
      <c r="F4309" s="2" t="str">
        <f t="shared" ca="1" si="619"/>
        <v/>
      </c>
      <c r="BD4309" s="49">
        <f t="shared" ca="1" si="614"/>
        <v>2595</v>
      </c>
      <c r="BE4309" s="3">
        <f t="shared" ca="1" si="613"/>
        <v>0.25945000000000001</v>
      </c>
      <c r="BF4309" s="3">
        <f t="shared" ca="1" si="615"/>
        <v>-0.6450419512753276</v>
      </c>
      <c r="BG4309" s="9">
        <f t="shared" ca="1" si="616"/>
        <v>2</v>
      </c>
      <c r="BH4309" s="6">
        <f ca="1">IF(ISNUMBER('Descriptive Stats'!BF4309),'Descriptive Stats'!BF4309,#N/A)</f>
        <v>-0.6450419512753276</v>
      </c>
      <c r="BI4309" s="6">
        <f ca="1">IF(ISNUMBER('Descriptive Stats'!E4309),'Descriptive Stats'!E4309,#N/A)</f>
        <v>2</v>
      </c>
    </row>
    <row r="4310" spans="1:61" ht="14.4" x14ac:dyDescent="0.3">
      <c r="A4310" s="2">
        <f>ROW()</f>
        <v>4310</v>
      </c>
      <c r="C4310" s="8">
        <f t="shared" ca="1" si="617"/>
        <v>21</v>
      </c>
      <c r="D4310" s="8">
        <f t="shared" ca="1" si="618"/>
        <v>2</v>
      </c>
      <c r="E4310" s="50">
        <f t="shared" ca="1" si="612"/>
        <v>0</v>
      </c>
      <c r="F4310" s="2" t="str">
        <f t="shared" ca="1" si="619"/>
        <v/>
      </c>
      <c r="BD4310" s="49">
        <f t="shared" ca="1" si="614"/>
        <v>815.5</v>
      </c>
      <c r="BE4310" s="3">
        <f t="shared" ca="1" si="613"/>
        <v>8.1500000000000003E-2</v>
      </c>
      <c r="BF4310" s="3">
        <f t="shared" ca="1" si="615"/>
        <v>-1.3950525282585462</v>
      </c>
      <c r="BG4310" s="9">
        <f t="shared" ca="1" si="616"/>
        <v>0</v>
      </c>
      <c r="BH4310" s="6">
        <f ca="1">IF(ISNUMBER('Descriptive Stats'!BF4310),'Descriptive Stats'!BF4310,#N/A)</f>
        <v>-1.3950525282585462</v>
      </c>
      <c r="BI4310" s="6">
        <f ca="1">IF(ISNUMBER('Descriptive Stats'!E4310),'Descriptive Stats'!E4310,#N/A)</f>
        <v>0</v>
      </c>
    </row>
    <row r="4311" spans="1:61" ht="14.4" x14ac:dyDescent="0.3">
      <c r="A4311" s="2">
        <f>ROW()</f>
        <v>4311</v>
      </c>
      <c r="C4311" s="8">
        <f t="shared" ca="1" si="617"/>
        <v>4</v>
      </c>
      <c r="D4311" s="8">
        <f t="shared" ca="1" si="618"/>
        <v>0</v>
      </c>
      <c r="E4311" s="50">
        <f t="shared" ca="1" si="612"/>
        <v>0</v>
      </c>
      <c r="F4311" s="2" t="str">
        <f t="shared" ca="1" si="619"/>
        <v/>
      </c>
      <c r="BD4311" s="49">
        <f t="shared" ca="1" si="614"/>
        <v>815.5</v>
      </c>
      <c r="BE4311" s="3">
        <f t="shared" ca="1" si="613"/>
        <v>8.1500000000000003E-2</v>
      </c>
      <c r="BF4311" s="3">
        <f t="shared" ca="1" si="615"/>
        <v>-1.3950525282585462</v>
      </c>
      <c r="BG4311" s="9">
        <f t="shared" ca="1" si="616"/>
        <v>0</v>
      </c>
      <c r="BH4311" s="6">
        <f ca="1">IF(ISNUMBER('Descriptive Stats'!BF4311),'Descriptive Stats'!BF4311,#N/A)</f>
        <v>-1.3950525282585462</v>
      </c>
      <c r="BI4311" s="6">
        <f ca="1">IF(ISNUMBER('Descriptive Stats'!E4311),'Descriptive Stats'!E4311,#N/A)</f>
        <v>0</v>
      </c>
    </row>
    <row r="4312" spans="1:61" ht="14.4" x14ac:dyDescent="0.3">
      <c r="A4312" s="2">
        <f>ROW()</f>
        <v>4312</v>
      </c>
      <c r="C4312" s="8">
        <f t="shared" ca="1" si="617"/>
        <v>20</v>
      </c>
      <c r="D4312" s="8">
        <f t="shared" ca="1" si="618"/>
        <v>0</v>
      </c>
      <c r="E4312" s="50">
        <f t="shared" ca="1" si="612"/>
        <v>7</v>
      </c>
      <c r="F4312" s="2" t="str">
        <f t="shared" ca="1" si="619"/>
        <v/>
      </c>
      <c r="BD4312" s="49">
        <f t="shared" ca="1" si="614"/>
        <v>4473.5</v>
      </c>
      <c r="BE4312" s="3">
        <f t="shared" ca="1" si="613"/>
        <v>0.44729999999999998</v>
      </c>
      <c r="BF4312" s="3">
        <f t="shared" ca="1" si="615"/>
        <v>-0.13248586824472414</v>
      </c>
      <c r="BG4312" s="9">
        <f t="shared" ca="1" si="616"/>
        <v>7</v>
      </c>
      <c r="BH4312" s="6">
        <f ca="1">IF(ISNUMBER('Descriptive Stats'!BF4312),'Descriptive Stats'!BF4312,#N/A)</f>
        <v>-0.13248586824472414</v>
      </c>
      <c r="BI4312" s="6">
        <f ca="1">IF(ISNUMBER('Descriptive Stats'!E4312),'Descriptive Stats'!E4312,#N/A)</f>
        <v>7</v>
      </c>
    </row>
    <row r="4313" spans="1:61" ht="14.4" x14ac:dyDescent="0.3">
      <c r="A4313" s="2">
        <f>ROW()</f>
        <v>4313</v>
      </c>
      <c r="C4313" s="8">
        <f t="shared" ca="1" si="617"/>
        <v>6</v>
      </c>
      <c r="D4313" s="8">
        <f t="shared" ca="1" si="618"/>
        <v>7</v>
      </c>
      <c r="E4313" s="50">
        <f t="shared" ca="1" si="612"/>
        <v>0</v>
      </c>
      <c r="F4313" s="2" t="str">
        <f t="shared" ca="1" si="619"/>
        <v/>
      </c>
      <c r="BD4313" s="49">
        <f t="shared" ca="1" si="614"/>
        <v>815.5</v>
      </c>
      <c r="BE4313" s="3">
        <f t="shared" ca="1" si="613"/>
        <v>8.1500000000000003E-2</v>
      </c>
      <c r="BF4313" s="3">
        <f t="shared" ca="1" si="615"/>
        <v>-1.3950525282585462</v>
      </c>
      <c r="BG4313" s="9">
        <f t="shared" ca="1" si="616"/>
        <v>0</v>
      </c>
      <c r="BH4313" s="6">
        <f ca="1">IF(ISNUMBER('Descriptive Stats'!BF4313),'Descriptive Stats'!BF4313,#N/A)</f>
        <v>-1.3950525282585462</v>
      </c>
      <c r="BI4313" s="6">
        <f ca="1">IF(ISNUMBER('Descriptive Stats'!E4313),'Descriptive Stats'!E4313,#N/A)</f>
        <v>0</v>
      </c>
    </row>
    <row r="4314" spans="1:61" ht="14.4" x14ac:dyDescent="0.3">
      <c r="A4314" s="2">
        <f>ROW()</f>
        <v>4314</v>
      </c>
      <c r="C4314" s="8">
        <f t="shared" ca="1" si="617"/>
        <v>11</v>
      </c>
      <c r="D4314" s="8">
        <f t="shared" ca="1" si="618"/>
        <v>0</v>
      </c>
      <c r="E4314" s="50">
        <f t="shared" ca="1" si="612"/>
        <v>6</v>
      </c>
      <c r="F4314" s="2" t="str">
        <f t="shared" ca="1" si="619"/>
        <v/>
      </c>
      <c r="BD4314" s="49">
        <f t="shared" ca="1" si="614"/>
        <v>3900</v>
      </c>
      <c r="BE4314" s="3">
        <f t="shared" ca="1" si="613"/>
        <v>0.38995000000000002</v>
      </c>
      <c r="BF4314" s="3">
        <f t="shared" ca="1" si="615"/>
        <v>-0.2794493539703507</v>
      </c>
      <c r="BG4314" s="9">
        <f t="shared" ca="1" si="616"/>
        <v>6</v>
      </c>
      <c r="BH4314" s="6">
        <f ca="1">IF(ISNUMBER('Descriptive Stats'!BF4314),'Descriptive Stats'!BF4314,#N/A)</f>
        <v>-0.2794493539703507</v>
      </c>
      <c r="BI4314" s="6">
        <f ca="1">IF(ISNUMBER('Descriptive Stats'!E4314),'Descriptive Stats'!E4314,#N/A)</f>
        <v>6</v>
      </c>
    </row>
    <row r="4315" spans="1:61" ht="14.4" x14ac:dyDescent="0.3">
      <c r="A4315" s="2">
        <f>ROW()</f>
        <v>4315</v>
      </c>
      <c r="C4315" s="8">
        <f t="shared" ca="1" si="617"/>
        <v>16</v>
      </c>
      <c r="D4315" s="8">
        <f t="shared" ca="1" si="618"/>
        <v>6</v>
      </c>
      <c r="E4315" s="50">
        <f t="shared" ca="1" si="612"/>
        <v>2</v>
      </c>
      <c r="F4315" s="2" t="str">
        <f t="shared" ca="1" si="619"/>
        <v/>
      </c>
      <c r="BD4315" s="49">
        <f t="shared" ca="1" si="614"/>
        <v>2595</v>
      </c>
      <c r="BE4315" s="3">
        <f t="shared" ca="1" si="613"/>
        <v>0.25945000000000001</v>
      </c>
      <c r="BF4315" s="3">
        <f t="shared" ca="1" si="615"/>
        <v>-0.6450419512753276</v>
      </c>
      <c r="BG4315" s="9">
        <f t="shared" ca="1" si="616"/>
        <v>2</v>
      </c>
      <c r="BH4315" s="6">
        <f ca="1">IF(ISNUMBER('Descriptive Stats'!BF4315),'Descriptive Stats'!BF4315,#N/A)</f>
        <v>-0.6450419512753276</v>
      </c>
      <c r="BI4315" s="6">
        <f ca="1">IF(ISNUMBER('Descriptive Stats'!E4315),'Descriptive Stats'!E4315,#N/A)</f>
        <v>2</v>
      </c>
    </row>
    <row r="4316" spans="1:61" ht="14.4" x14ac:dyDescent="0.3">
      <c r="A4316" s="2">
        <f>ROW()</f>
        <v>4316</v>
      </c>
      <c r="C4316" s="8">
        <f t="shared" ca="1" si="617"/>
        <v>9</v>
      </c>
      <c r="D4316" s="8">
        <f t="shared" ca="1" si="618"/>
        <v>2</v>
      </c>
      <c r="E4316" s="50">
        <f t="shared" ca="1" si="612"/>
        <v>0</v>
      </c>
      <c r="F4316" s="2" t="str">
        <f t="shared" ca="1" si="619"/>
        <v/>
      </c>
      <c r="BD4316" s="49">
        <f t="shared" ca="1" si="614"/>
        <v>815.5</v>
      </c>
      <c r="BE4316" s="3">
        <f t="shared" ca="1" si="613"/>
        <v>8.1500000000000003E-2</v>
      </c>
      <c r="BF4316" s="3">
        <f t="shared" ca="1" si="615"/>
        <v>-1.3950525282585462</v>
      </c>
      <c r="BG4316" s="9">
        <f t="shared" ca="1" si="616"/>
        <v>0</v>
      </c>
      <c r="BH4316" s="6">
        <f ca="1">IF(ISNUMBER('Descriptive Stats'!BF4316),'Descriptive Stats'!BF4316,#N/A)</f>
        <v>-1.3950525282585462</v>
      </c>
      <c r="BI4316" s="6">
        <f ca="1">IF(ISNUMBER('Descriptive Stats'!E4316),'Descriptive Stats'!E4316,#N/A)</f>
        <v>0</v>
      </c>
    </row>
    <row r="4317" spans="1:61" ht="14.4" x14ac:dyDescent="0.3">
      <c r="A4317" s="2">
        <f>ROW()</f>
        <v>4317</v>
      </c>
      <c r="C4317" s="8">
        <f t="shared" ca="1" si="617"/>
        <v>18</v>
      </c>
      <c r="D4317" s="8">
        <f t="shared" ca="1" si="618"/>
        <v>0</v>
      </c>
      <c r="E4317" s="50">
        <f t="shared" ca="1" si="612"/>
        <v>0</v>
      </c>
      <c r="F4317" s="2" t="str">
        <f t="shared" ca="1" si="619"/>
        <v/>
      </c>
      <c r="BD4317" s="49">
        <f t="shared" ca="1" si="614"/>
        <v>815.5</v>
      </c>
      <c r="BE4317" s="3">
        <f t="shared" ca="1" si="613"/>
        <v>8.1500000000000003E-2</v>
      </c>
      <c r="BF4317" s="3">
        <f t="shared" ca="1" si="615"/>
        <v>-1.3950525282585462</v>
      </c>
      <c r="BG4317" s="9">
        <f t="shared" ca="1" si="616"/>
        <v>0</v>
      </c>
      <c r="BH4317" s="6">
        <f ca="1">IF(ISNUMBER('Descriptive Stats'!BF4317),'Descriptive Stats'!BF4317,#N/A)</f>
        <v>-1.3950525282585462</v>
      </c>
      <c r="BI4317" s="6">
        <f ca="1">IF(ISNUMBER('Descriptive Stats'!E4317),'Descriptive Stats'!E4317,#N/A)</f>
        <v>0</v>
      </c>
    </row>
    <row r="4318" spans="1:61" ht="14.4" x14ac:dyDescent="0.3">
      <c r="A4318" s="2">
        <f>ROW()</f>
        <v>4318</v>
      </c>
      <c r="C4318" s="8">
        <f t="shared" ca="1" si="617"/>
        <v>18</v>
      </c>
      <c r="D4318" s="8">
        <f t="shared" ca="1" si="618"/>
        <v>0</v>
      </c>
      <c r="E4318" s="50">
        <f t="shared" ca="1" si="612"/>
        <v>0</v>
      </c>
      <c r="F4318" s="2" t="str">
        <f t="shared" ca="1" si="619"/>
        <v/>
      </c>
      <c r="BD4318" s="49">
        <f t="shared" ca="1" si="614"/>
        <v>815.5</v>
      </c>
      <c r="BE4318" s="3">
        <f t="shared" ca="1" si="613"/>
        <v>8.1500000000000003E-2</v>
      </c>
      <c r="BF4318" s="3">
        <f t="shared" ca="1" si="615"/>
        <v>-1.3950525282585462</v>
      </c>
      <c r="BG4318" s="9">
        <f t="shared" ca="1" si="616"/>
        <v>0</v>
      </c>
      <c r="BH4318" s="6">
        <f ca="1">IF(ISNUMBER('Descriptive Stats'!BF4318),'Descriptive Stats'!BF4318,#N/A)</f>
        <v>-1.3950525282585462</v>
      </c>
      <c r="BI4318" s="6">
        <f ca="1">IF(ISNUMBER('Descriptive Stats'!E4318),'Descriptive Stats'!E4318,#N/A)</f>
        <v>0</v>
      </c>
    </row>
    <row r="4319" spans="1:61" ht="14.4" x14ac:dyDescent="0.3">
      <c r="A4319" s="2">
        <f>ROW()</f>
        <v>4319</v>
      </c>
      <c r="C4319" s="8">
        <f t="shared" ca="1" si="617"/>
        <v>14</v>
      </c>
      <c r="D4319" s="8">
        <f t="shared" ca="1" si="618"/>
        <v>0</v>
      </c>
      <c r="E4319" s="50">
        <f t="shared" ca="1" si="612"/>
        <v>6</v>
      </c>
      <c r="F4319" s="2" t="str">
        <f t="shared" ca="1" si="619"/>
        <v/>
      </c>
      <c r="BD4319" s="49">
        <f t="shared" ca="1" si="614"/>
        <v>3900</v>
      </c>
      <c r="BE4319" s="3">
        <f t="shared" ca="1" si="613"/>
        <v>0.38995000000000002</v>
      </c>
      <c r="BF4319" s="3">
        <f t="shared" ca="1" si="615"/>
        <v>-0.2794493539703507</v>
      </c>
      <c r="BG4319" s="9">
        <f t="shared" ca="1" si="616"/>
        <v>6</v>
      </c>
      <c r="BH4319" s="6">
        <f ca="1">IF(ISNUMBER('Descriptive Stats'!BF4319),'Descriptive Stats'!BF4319,#N/A)</f>
        <v>-0.2794493539703507</v>
      </c>
      <c r="BI4319" s="6">
        <f ca="1">IF(ISNUMBER('Descriptive Stats'!E4319),'Descriptive Stats'!E4319,#N/A)</f>
        <v>6</v>
      </c>
    </row>
    <row r="4320" spans="1:61" ht="14.4" x14ac:dyDescent="0.3">
      <c r="A4320" s="2">
        <f>ROW()</f>
        <v>4320</v>
      </c>
      <c r="C4320" s="8">
        <f t="shared" ca="1" si="617"/>
        <v>5</v>
      </c>
      <c r="D4320" s="8">
        <f t="shared" ca="1" si="618"/>
        <v>6</v>
      </c>
      <c r="E4320" s="50">
        <f t="shared" ca="1" si="612"/>
        <v>7</v>
      </c>
      <c r="F4320" s="2" t="str">
        <f t="shared" ca="1" si="619"/>
        <v/>
      </c>
      <c r="BD4320" s="49">
        <f t="shared" ca="1" si="614"/>
        <v>4473.5</v>
      </c>
      <c r="BE4320" s="3">
        <f t="shared" ca="1" si="613"/>
        <v>0.44729999999999998</v>
      </c>
      <c r="BF4320" s="3">
        <f t="shared" ca="1" si="615"/>
        <v>-0.13248586824472414</v>
      </c>
      <c r="BG4320" s="9">
        <f t="shared" ca="1" si="616"/>
        <v>7</v>
      </c>
      <c r="BH4320" s="6">
        <f ca="1">IF(ISNUMBER('Descriptive Stats'!BF4320),'Descriptive Stats'!BF4320,#N/A)</f>
        <v>-0.13248586824472414</v>
      </c>
      <c r="BI4320" s="6">
        <f ca="1">IF(ISNUMBER('Descriptive Stats'!E4320),'Descriptive Stats'!E4320,#N/A)</f>
        <v>7</v>
      </c>
    </row>
    <row r="4321" spans="1:61" ht="14.4" x14ac:dyDescent="0.3">
      <c r="A4321" s="2">
        <f>ROW()</f>
        <v>4321</v>
      </c>
      <c r="C4321" s="8">
        <f t="shared" ca="1" si="617"/>
        <v>19</v>
      </c>
      <c r="D4321" s="8">
        <f t="shared" ca="1" si="618"/>
        <v>7</v>
      </c>
      <c r="E4321" s="50">
        <f t="shared" ca="1" si="612"/>
        <v>7</v>
      </c>
      <c r="F4321" s="2" t="str">
        <f t="shared" ca="1" si="619"/>
        <v/>
      </c>
      <c r="BD4321" s="49">
        <f t="shared" ca="1" si="614"/>
        <v>4473.5</v>
      </c>
      <c r="BE4321" s="3">
        <f t="shared" ca="1" si="613"/>
        <v>0.44729999999999998</v>
      </c>
      <c r="BF4321" s="3">
        <f t="shared" ca="1" si="615"/>
        <v>-0.13248586824472414</v>
      </c>
      <c r="BG4321" s="9">
        <f t="shared" ca="1" si="616"/>
        <v>7</v>
      </c>
      <c r="BH4321" s="6">
        <f ca="1">IF(ISNUMBER('Descriptive Stats'!BF4321),'Descriptive Stats'!BF4321,#N/A)</f>
        <v>-0.13248586824472414</v>
      </c>
      <c r="BI4321" s="6">
        <f ca="1">IF(ISNUMBER('Descriptive Stats'!E4321),'Descriptive Stats'!E4321,#N/A)</f>
        <v>7</v>
      </c>
    </row>
    <row r="4322" spans="1:61" ht="14.4" x14ac:dyDescent="0.3">
      <c r="A4322" s="2">
        <f>ROW()</f>
        <v>4322</v>
      </c>
      <c r="C4322" s="8">
        <f t="shared" ca="1" si="617"/>
        <v>19</v>
      </c>
      <c r="D4322" s="8">
        <f t="shared" ca="1" si="618"/>
        <v>7</v>
      </c>
      <c r="E4322" s="50">
        <f t="shared" ca="1" si="612"/>
        <v>19</v>
      </c>
      <c r="F4322" s="2" t="str">
        <f t="shared" ca="1" si="619"/>
        <v>X</v>
      </c>
      <c r="BD4322" s="49">
        <f t="shared" ca="1" si="614"/>
        <v>5294</v>
      </c>
      <c r="BE4322" s="3">
        <f t="shared" ca="1" si="613"/>
        <v>0.52934999999999999</v>
      </c>
      <c r="BF4322" s="3">
        <f t="shared" ca="1" si="615"/>
        <v>7.3636031452008061E-2</v>
      </c>
      <c r="BG4322" s="9">
        <f t="shared" ca="1" si="616"/>
        <v>19</v>
      </c>
      <c r="BH4322" s="6">
        <f ca="1">IF(ISNUMBER('Descriptive Stats'!BF4322),'Descriptive Stats'!BF4322,#N/A)</f>
        <v>7.3636031452008061E-2</v>
      </c>
      <c r="BI4322" s="6">
        <f ca="1">IF(ISNUMBER('Descriptive Stats'!E4322),'Descriptive Stats'!E4322,#N/A)</f>
        <v>19</v>
      </c>
    </row>
    <row r="4323" spans="1:61" ht="14.4" x14ac:dyDescent="0.3">
      <c r="A4323" s="2">
        <f>ROW()</f>
        <v>4323</v>
      </c>
      <c r="C4323" s="8">
        <f t="shared" ca="1" si="617"/>
        <v>7</v>
      </c>
      <c r="D4323" s="8">
        <f t="shared" ca="1" si="618"/>
        <v>19</v>
      </c>
      <c r="E4323" s="50">
        <f t="shared" ca="1" si="612"/>
        <v>0</v>
      </c>
      <c r="F4323" s="2" t="str">
        <f t="shared" ca="1" si="619"/>
        <v/>
      </c>
      <c r="BD4323" s="49">
        <f t="shared" ca="1" si="614"/>
        <v>815.5</v>
      </c>
      <c r="BE4323" s="3">
        <f t="shared" ca="1" si="613"/>
        <v>8.1500000000000003E-2</v>
      </c>
      <c r="BF4323" s="3">
        <f t="shared" ca="1" si="615"/>
        <v>-1.3950525282585462</v>
      </c>
      <c r="BG4323" s="9">
        <f t="shared" ca="1" si="616"/>
        <v>0</v>
      </c>
      <c r="BH4323" s="6">
        <f ca="1">IF(ISNUMBER('Descriptive Stats'!BF4323),'Descriptive Stats'!BF4323,#N/A)</f>
        <v>-1.3950525282585462</v>
      </c>
      <c r="BI4323" s="6">
        <f ca="1">IF(ISNUMBER('Descriptive Stats'!E4323),'Descriptive Stats'!E4323,#N/A)</f>
        <v>0</v>
      </c>
    </row>
    <row r="4324" spans="1:61" ht="14.4" x14ac:dyDescent="0.3">
      <c r="A4324" s="2">
        <f>ROW()</f>
        <v>4324</v>
      </c>
      <c r="C4324" s="8">
        <f t="shared" ca="1" si="617"/>
        <v>15</v>
      </c>
      <c r="D4324" s="8">
        <f t="shared" ca="1" si="618"/>
        <v>0</v>
      </c>
      <c r="E4324" s="50">
        <f t="shared" ca="1" si="612"/>
        <v>6</v>
      </c>
      <c r="F4324" s="2" t="str">
        <f t="shared" ca="1" si="619"/>
        <v/>
      </c>
      <c r="BD4324" s="49">
        <f t="shared" ca="1" si="614"/>
        <v>3900</v>
      </c>
      <c r="BE4324" s="3">
        <f t="shared" ca="1" si="613"/>
        <v>0.38995000000000002</v>
      </c>
      <c r="BF4324" s="3">
        <f t="shared" ca="1" si="615"/>
        <v>-0.2794493539703507</v>
      </c>
      <c r="BG4324" s="9">
        <f t="shared" ca="1" si="616"/>
        <v>6</v>
      </c>
      <c r="BH4324" s="6">
        <f ca="1">IF(ISNUMBER('Descriptive Stats'!BF4324),'Descriptive Stats'!BF4324,#N/A)</f>
        <v>-0.2794493539703507</v>
      </c>
      <c r="BI4324" s="6">
        <f ca="1">IF(ISNUMBER('Descriptive Stats'!E4324),'Descriptive Stats'!E4324,#N/A)</f>
        <v>6</v>
      </c>
    </row>
    <row r="4325" spans="1:61" ht="14.4" x14ac:dyDescent="0.3">
      <c r="A4325" s="2">
        <f>ROW()</f>
        <v>4325</v>
      </c>
      <c r="C4325" s="8">
        <f t="shared" ca="1" si="617"/>
        <v>16</v>
      </c>
      <c r="D4325" s="8">
        <f t="shared" ca="1" si="618"/>
        <v>6</v>
      </c>
      <c r="E4325" s="50">
        <f t="shared" ca="1" si="612"/>
        <v>6</v>
      </c>
      <c r="F4325" s="2" t="str">
        <f t="shared" ca="1" si="619"/>
        <v/>
      </c>
      <c r="BD4325" s="49">
        <f t="shared" ca="1" si="614"/>
        <v>3900</v>
      </c>
      <c r="BE4325" s="3">
        <f t="shared" ca="1" si="613"/>
        <v>0.38995000000000002</v>
      </c>
      <c r="BF4325" s="3">
        <f t="shared" ca="1" si="615"/>
        <v>-0.2794493539703507</v>
      </c>
      <c r="BG4325" s="9">
        <f t="shared" ca="1" si="616"/>
        <v>6</v>
      </c>
      <c r="BH4325" s="6">
        <f ca="1">IF(ISNUMBER('Descriptive Stats'!BF4325),'Descriptive Stats'!BF4325,#N/A)</f>
        <v>-0.2794493539703507</v>
      </c>
      <c r="BI4325" s="6">
        <f ca="1">IF(ISNUMBER('Descriptive Stats'!E4325),'Descriptive Stats'!E4325,#N/A)</f>
        <v>6</v>
      </c>
    </row>
    <row r="4326" spans="1:61" ht="14.4" x14ac:dyDescent="0.3">
      <c r="A4326" s="2">
        <f>ROW()</f>
        <v>4326</v>
      </c>
      <c r="C4326" s="8">
        <f t="shared" ca="1" si="617"/>
        <v>2</v>
      </c>
      <c r="D4326" s="8">
        <f t="shared" ca="1" si="618"/>
        <v>6</v>
      </c>
      <c r="E4326" s="50">
        <f t="shared" ca="1" si="612"/>
        <v>6</v>
      </c>
      <c r="F4326" s="2" t="str">
        <f t="shared" ca="1" si="619"/>
        <v/>
      </c>
      <c r="BD4326" s="49">
        <f t="shared" ca="1" si="614"/>
        <v>3900</v>
      </c>
      <c r="BE4326" s="3">
        <f t="shared" ca="1" si="613"/>
        <v>0.38995000000000002</v>
      </c>
      <c r="BF4326" s="3">
        <f t="shared" ca="1" si="615"/>
        <v>-0.2794493539703507</v>
      </c>
      <c r="BG4326" s="9">
        <f t="shared" ca="1" si="616"/>
        <v>6</v>
      </c>
      <c r="BH4326" s="6">
        <f ca="1">IF(ISNUMBER('Descriptive Stats'!BF4326),'Descriptive Stats'!BF4326,#N/A)</f>
        <v>-0.2794493539703507</v>
      </c>
      <c r="BI4326" s="6">
        <f ca="1">IF(ISNUMBER('Descriptive Stats'!E4326),'Descriptive Stats'!E4326,#N/A)</f>
        <v>6</v>
      </c>
    </row>
    <row r="4327" spans="1:61" ht="14.4" x14ac:dyDescent="0.3">
      <c r="A4327" s="2">
        <f>ROW()</f>
        <v>4327</v>
      </c>
      <c r="C4327" s="8">
        <f t="shared" ca="1" si="617"/>
        <v>16</v>
      </c>
      <c r="D4327" s="8">
        <f t="shared" ca="1" si="618"/>
        <v>6</v>
      </c>
      <c r="E4327" s="50">
        <f t="shared" ca="1" si="612"/>
        <v>19</v>
      </c>
      <c r="F4327" s="2" t="str">
        <f t="shared" ca="1" si="619"/>
        <v>X</v>
      </c>
      <c r="BD4327" s="49">
        <f t="shared" ca="1" si="614"/>
        <v>5294</v>
      </c>
      <c r="BE4327" s="3">
        <f t="shared" ca="1" si="613"/>
        <v>0.52934999999999999</v>
      </c>
      <c r="BF4327" s="3">
        <f t="shared" ca="1" si="615"/>
        <v>7.3636031452008061E-2</v>
      </c>
      <c r="BG4327" s="9">
        <f t="shared" ca="1" si="616"/>
        <v>19</v>
      </c>
      <c r="BH4327" s="6">
        <f ca="1">IF(ISNUMBER('Descriptive Stats'!BF4327),'Descriptive Stats'!BF4327,#N/A)</f>
        <v>7.3636031452008061E-2</v>
      </c>
      <c r="BI4327" s="6">
        <f ca="1">IF(ISNUMBER('Descriptive Stats'!E4327),'Descriptive Stats'!E4327,#N/A)</f>
        <v>19</v>
      </c>
    </row>
    <row r="4328" spans="1:61" ht="14.4" x14ac:dyDescent="0.3">
      <c r="A4328" s="2">
        <f>ROW()</f>
        <v>4328</v>
      </c>
      <c r="C4328" s="8">
        <f t="shared" ca="1" si="617"/>
        <v>7</v>
      </c>
      <c r="D4328" s="8">
        <f t="shared" ca="1" si="618"/>
        <v>19</v>
      </c>
      <c r="E4328" s="50">
        <f t="shared" ca="1" si="612"/>
        <v>6</v>
      </c>
      <c r="F4328" s="2" t="str">
        <f t="shared" ca="1" si="619"/>
        <v/>
      </c>
      <c r="BD4328" s="49">
        <f t="shared" ca="1" si="614"/>
        <v>3900</v>
      </c>
      <c r="BE4328" s="3">
        <f t="shared" ca="1" si="613"/>
        <v>0.38995000000000002</v>
      </c>
      <c r="BF4328" s="3">
        <f t="shared" ca="1" si="615"/>
        <v>-0.2794493539703507</v>
      </c>
      <c r="BG4328" s="9">
        <f t="shared" ca="1" si="616"/>
        <v>6</v>
      </c>
      <c r="BH4328" s="6">
        <f ca="1">IF(ISNUMBER('Descriptive Stats'!BF4328),'Descriptive Stats'!BF4328,#N/A)</f>
        <v>-0.2794493539703507</v>
      </c>
      <c r="BI4328" s="6">
        <f ca="1">IF(ISNUMBER('Descriptive Stats'!E4328),'Descriptive Stats'!E4328,#N/A)</f>
        <v>6</v>
      </c>
    </row>
    <row r="4329" spans="1:61" ht="14.4" x14ac:dyDescent="0.3">
      <c r="A4329" s="2">
        <f>ROW()</f>
        <v>4329</v>
      </c>
      <c r="C4329" s="8">
        <f t="shared" ca="1" si="617"/>
        <v>16</v>
      </c>
      <c r="D4329" s="8">
        <f t="shared" ca="1" si="618"/>
        <v>6</v>
      </c>
      <c r="E4329" s="50">
        <f t="shared" ca="1" si="612"/>
        <v>0</v>
      </c>
      <c r="F4329" s="2" t="str">
        <f t="shared" ca="1" si="619"/>
        <v/>
      </c>
      <c r="BD4329" s="49">
        <f t="shared" ca="1" si="614"/>
        <v>815.5</v>
      </c>
      <c r="BE4329" s="3">
        <f t="shared" ca="1" si="613"/>
        <v>8.1500000000000003E-2</v>
      </c>
      <c r="BF4329" s="3">
        <f t="shared" ca="1" si="615"/>
        <v>-1.3950525282585462</v>
      </c>
      <c r="BG4329" s="9">
        <f t="shared" ca="1" si="616"/>
        <v>0</v>
      </c>
      <c r="BH4329" s="6">
        <f ca="1">IF(ISNUMBER('Descriptive Stats'!BF4329),'Descriptive Stats'!BF4329,#N/A)</f>
        <v>-1.3950525282585462</v>
      </c>
      <c r="BI4329" s="6">
        <f ca="1">IF(ISNUMBER('Descriptive Stats'!E4329),'Descriptive Stats'!E4329,#N/A)</f>
        <v>0</v>
      </c>
    </row>
    <row r="4330" spans="1:61" ht="14.4" x14ac:dyDescent="0.3">
      <c r="A4330" s="2">
        <f>ROW()</f>
        <v>4330</v>
      </c>
      <c r="C4330" s="8">
        <f t="shared" ca="1" si="617"/>
        <v>11</v>
      </c>
      <c r="D4330" s="8">
        <f t="shared" ca="1" si="618"/>
        <v>0</v>
      </c>
      <c r="E4330" s="50">
        <f t="shared" ca="1" si="612"/>
        <v>4</v>
      </c>
      <c r="F4330" s="2" t="str">
        <f t="shared" ca="1" si="619"/>
        <v/>
      </c>
      <c r="BD4330" s="49">
        <f t="shared" ca="1" si="614"/>
        <v>3442</v>
      </c>
      <c r="BE4330" s="3">
        <f t="shared" ca="1" si="613"/>
        <v>0.34415000000000001</v>
      </c>
      <c r="BF4330" s="3">
        <f t="shared" ca="1" si="615"/>
        <v>-0.40116316278173481</v>
      </c>
      <c r="BG4330" s="9">
        <f t="shared" ca="1" si="616"/>
        <v>4</v>
      </c>
      <c r="BH4330" s="6">
        <f ca="1">IF(ISNUMBER('Descriptive Stats'!BF4330),'Descriptive Stats'!BF4330,#N/A)</f>
        <v>-0.40116316278173481</v>
      </c>
      <c r="BI4330" s="6">
        <f ca="1">IF(ISNUMBER('Descriptive Stats'!E4330),'Descriptive Stats'!E4330,#N/A)</f>
        <v>4</v>
      </c>
    </row>
    <row r="4331" spans="1:61" ht="14.4" x14ac:dyDescent="0.3">
      <c r="A4331" s="2">
        <f>ROW()</f>
        <v>4331</v>
      </c>
      <c r="C4331" s="8">
        <f t="shared" ca="1" si="617"/>
        <v>13</v>
      </c>
      <c r="D4331" s="8">
        <f t="shared" ca="1" si="618"/>
        <v>4</v>
      </c>
      <c r="E4331" s="50">
        <f t="shared" ca="1" si="612"/>
        <v>2</v>
      </c>
      <c r="F4331" s="2" t="str">
        <f t="shared" ca="1" si="619"/>
        <v/>
      </c>
      <c r="BD4331" s="49">
        <f t="shared" ca="1" si="614"/>
        <v>2595</v>
      </c>
      <c r="BE4331" s="3">
        <f t="shared" ca="1" si="613"/>
        <v>0.25945000000000001</v>
      </c>
      <c r="BF4331" s="3">
        <f t="shared" ca="1" si="615"/>
        <v>-0.6450419512753276</v>
      </c>
      <c r="BG4331" s="9">
        <f t="shared" ca="1" si="616"/>
        <v>2</v>
      </c>
      <c r="BH4331" s="6">
        <f ca="1">IF(ISNUMBER('Descriptive Stats'!BF4331),'Descriptive Stats'!BF4331,#N/A)</f>
        <v>-0.6450419512753276</v>
      </c>
      <c r="BI4331" s="6">
        <f ca="1">IF(ISNUMBER('Descriptive Stats'!E4331),'Descriptive Stats'!E4331,#N/A)</f>
        <v>2</v>
      </c>
    </row>
    <row r="4332" spans="1:61" ht="14.4" x14ac:dyDescent="0.3">
      <c r="A4332" s="2">
        <f>ROW()</f>
        <v>4332</v>
      </c>
      <c r="C4332" s="8">
        <f t="shared" ca="1" si="617"/>
        <v>17</v>
      </c>
      <c r="D4332" s="8">
        <f t="shared" ca="1" si="618"/>
        <v>2</v>
      </c>
      <c r="E4332" s="50">
        <f t="shared" ca="1" si="612"/>
        <v>15</v>
      </c>
      <c r="F4332" s="2" t="str">
        <f t="shared" ca="1" si="619"/>
        <v/>
      </c>
      <c r="BD4332" s="49">
        <f t="shared" ca="1" si="614"/>
        <v>5051.5</v>
      </c>
      <c r="BE4332" s="3">
        <f t="shared" ca="1" si="613"/>
        <v>0.50509999999999999</v>
      </c>
      <c r="BF4332" s="3">
        <f t="shared" ca="1" si="615"/>
        <v>1.2784152420787677E-2</v>
      </c>
      <c r="BG4332" s="9">
        <f t="shared" ca="1" si="616"/>
        <v>15</v>
      </c>
      <c r="BH4332" s="6">
        <f ca="1">IF(ISNUMBER('Descriptive Stats'!BF4332),'Descriptive Stats'!BF4332,#N/A)</f>
        <v>1.2784152420787677E-2</v>
      </c>
      <c r="BI4332" s="6">
        <f ca="1">IF(ISNUMBER('Descriptive Stats'!E4332),'Descriptive Stats'!E4332,#N/A)</f>
        <v>15</v>
      </c>
    </row>
    <row r="4333" spans="1:61" ht="14.4" x14ac:dyDescent="0.3">
      <c r="A4333" s="2">
        <f>ROW()</f>
        <v>4333</v>
      </c>
      <c r="C4333" s="8">
        <f t="shared" ca="1" si="617"/>
        <v>24</v>
      </c>
      <c r="D4333" s="8">
        <f t="shared" ca="1" si="618"/>
        <v>15</v>
      </c>
      <c r="E4333" s="50">
        <f t="shared" ca="1" si="612"/>
        <v>15</v>
      </c>
      <c r="F4333" s="2" t="str">
        <f t="shared" ca="1" si="619"/>
        <v/>
      </c>
      <c r="BD4333" s="49">
        <f t="shared" ca="1" si="614"/>
        <v>5051.5</v>
      </c>
      <c r="BE4333" s="3">
        <f t="shared" ca="1" si="613"/>
        <v>0.50509999999999999</v>
      </c>
      <c r="BF4333" s="3">
        <f t="shared" ca="1" si="615"/>
        <v>1.2784152420787677E-2</v>
      </c>
      <c r="BG4333" s="9">
        <f t="shared" ca="1" si="616"/>
        <v>15</v>
      </c>
      <c r="BH4333" s="6">
        <f ca="1">IF(ISNUMBER('Descriptive Stats'!BF4333),'Descriptive Stats'!BF4333,#N/A)</f>
        <v>1.2784152420787677E-2</v>
      </c>
      <c r="BI4333" s="6">
        <f ca="1">IF(ISNUMBER('Descriptive Stats'!E4333),'Descriptive Stats'!E4333,#N/A)</f>
        <v>15</v>
      </c>
    </row>
    <row r="4334" spans="1:61" ht="14.4" x14ac:dyDescent="0.3">
      <c r="A4334" s="2">
        <f>ROW()</f>
        <v>4334</v>
      </c>
      <c r="C4334" s="8">
        <f t="shared" ca="1" si="617"/>
        <v>24</v>
      </c>
      <c r="D4334" s="8">
        <f t="shared" ca="1" si="618"/>
        <v>15</v>
      </c>
      <c r="E4334" s="50">
        <f t="shared" ca="1" si="612"/>
        <v>0</v>
      </c>
      <c r="F4334" s="2" t="str">
        <f t="shared" ca="1" si="619"/>
        <v/>
      </c>
      <c r="BD4334" s="49">
        <f t="shared" ca="1" si="614"/>
        <v>815.5</v>
      </c>
      <c r="BE4334" s="3">
        <f t="shared" ca="1" si="613"/>
        <v>8.1500000000000003E-2</v>
      </c>
      <c r="BF4334" s="3">
        <f t="shared" ca="1" si="615"/>
        <v>-1.3950525282585462</v>
      </c>
      <c r="BG4334" s="9">
        <f t="shared" ca="1" si="616"/>
        <v>0</v>
      </c>
      <c r="BH4334" s="6">
        <f ca="1">IF(ISNUMBER('Descriptive Stats'!BF4334),'Descriptive Stats'!BF4334,#N/A)</f>
        <v>-1.3950525282585462</v>
      </c>
      <c r="BI4334" s="6">
        <f ca="1">IF(ISNUMBER('Descriptive Stats'!E4334),'Descriptive Stats'!E4334,#N/A)</f>
        <v>0</v>
      </c>
    </row>
    <row r="4335" spans="1:61" ht="14.4" x14ac:dyDescent="0.3">
      <c r="A4335" s="2">
        <f>ROW()</f>
        <v>4335</v>
      </c>
      <c r="C4335" s="8">
        <f t="shared" ca="1" si="617"/>
        <v>18</v>
      </c>
      <c r="D4335" s="8">
        <f t="shared" ca="1" si="618"/>
        <v>0</v>
      </c>
      <c r="E4335" s="50">
        <f t="shared" ca="1" si="612"/>
        <v>6</v>
      </c>
      <c r="F4335" s="2" t="str">
        <f t="shared" ca="1" si="619"/>
        <v/>
      </c>
      <c r="BD4335" s="49">
        <f t="shared" ca="1" si="614"/>
        <v>3900</v>
      </c>
      <c r="BE4335" s="3">
        <f t="shared" ca="1" si="613"/>
        <v>0.38995000000000002</v>
      </c>
      <c r="BF4335" s="3">
        <f t="shared" ca="1" si="615"/>
        <v>-0.2794493539703507</v>
      </c>
      <c r="BG4335" s="9">
        <f t="shared" ca="1" si="616"/>
        <v>6</v>
      </c>
      <c r="BH4335" s="6">
        <f ca="1">IF(ISNUMBER('Descriptive Stats'!BF4335),'Descriptive Stats'!BF4335,#N/A)</f>
        <v>-0.2794493539703507</v>
      </c>
      <c r="BI4335" s="6">
        <f ca="1">IF(ISNUMBER('Descriptive Stats'!E4335),'Descriptive Stats'!E4335,#N/A)</f>
        <v>6</v>
      </c>
    </row>
    <row r="4336" spans="1:61" ht="14.4" x14ac:dyDescent="0.3">
      <c r="A4336" s="2">
        <f>ROW()</f>
        <v>4336</v>
      </c>
      <c r="C4336" s="8">
        <f t="shared" ca="1" si="617"/>
        <v>5</v>
      </c>
      <c r="D4336" s="8">
        <f t="shared" ca="1" si="618"/>
        <v>6</v>
      </c>
      <c r="E4336" s="50">
        <f t="shared" ca="1" si="612"/>
        <v>6</v>
      </c>
      <c r="F4336" s="2" t="str">
        <f t="shared" ca="1" si="619"/>
        <v/>
      </c>
      <c r="BD4336" s="49">
        <f t="shared" ca="1" si="614"/>
        <v>3900</v>
      </c>
      <c r="BE4336" s="3">
        <f t="shared" ca="1" si="613"/>
        <v>0.38995000000000002</v>
      </c>
      <c r="BF4336" s="3">
        <f t="shared" ca="1" si="615"/>
        <v>-0.2794493539703507</v>
      </c>
      <c r="BG4336" s="9">
        <f t="shared" ca="1" si="616"/>
        <v>6</v>
      </c>
      <c r="BH4336" s="6">
        <f ca="1">IF(ISNUMBER('Descriptive Stats'!BF4336),'Descriptive Stats'!BF4336,#N/A)</f>
        <v>-0.2794493539703507</v>
      </c>
      <c r="BI4336" s="6">
        <f ca="1">IF(ISNUMBER('Descriptive Stats'!E4336),'Descriptive Stats'!E4336,#N/A)</f>
        <v>6</v>
      </c>
    </row>
    <row r="4337" spans="1:61" ht="14.4" x14ac:dyDescent="0.3">
      <c r="A4337" s="2">
        <f>ROW()</f>
        <v>4337</v>
      </c>
      <c r="C4337" s="8">
        <f t="shared" ca="1" si="617"/>
        <v>5</v>
      </c>
      <c r="D4337" s="8">
        <f t="shared" ca="1" si="618"/>
        <v>6</v>
      </c>
      <c r="E4337" s="50">
        <f t="shared" ca="1" si="612"/>
        <v>0</v>
      </c>
      <c r="F4337" s="2" t="str">
        <f t="shared" ca="1" si="619"/>
        <v/>
      </c>
      <c r="BD4337" s="49">
        <f t="shared" ca="1" si="614"/>
        <v>815.5</v>
      </c>
      <c r="BE4337" s="3">
        <f t="shared" ca="1" si="613"/>
        <v>8.1500000000000003E-2</v>
      </c>
      <c r="BF4337" s="3">
        <f t="shared" ca="1" si="615"/>
        <v>-1.3950525282585462</v>
      </c>
      <c r="BG4337" s="9">
        <f t="shared" ca="1" si="616"/>
        <v>0</v>
      </c>
      <c r="BH4337" s="6">
        <f ca="1">IF(ISNUMBER('Descriptive Stats'!BF4337),'Descriptive Stats'!BF4337,#N/A)</f>
        <v>-1.3950525282585462</v>
      </c>
      <c r="BI4337" s="6">
        <f ca="1">IF(ISNUMBER('Descriptive Stats'!E4337),'Descriptive Stats'!E4337,#N/A)</f>
        <v>0</v>
      </c>
    </row>
    <row r="4338" spans="1:61" ht="14.4" x14ac:dyDescent="0.3">
      <c r="A4338" s="2">
        <f>ROW()</f>
        <v>4338</v>
      </c>
      <c r="C4338" s="8">
        <f t="shared" ca="1" si="617"/>
        <v>20</v>
      </c>
      <c r="D4338" s="8">
        <f t="shared" ca="1" si="618"/>
        <v>0</v>
      </c>
      <c r="E4338" s="50">
        <f t="shared" ca="1" si="612"/>
        <v>0</v>
      </c>
      <c r="F4338" s="2" t="str">
        <f t="shared" ca="1" si="619"/>
        <v/>
      </c>
      <c r="BD4338" s="49">
        <f t="shared" ca="1" si="614"/>
        <v>815.5</v>
      </c>
      <c r="BE4338" s="3">
        <f t="shared" ca="1" si="613"/>
        <v>8.1500000000000003E-2</v>
      </c>
      <c r="BF4338" s="3">
        <f t="shared" ca="1" si="615"/>
        <v>-1.3950525282585462</v>
      </c>
      <c r="BG4338" s="9">
        <f t="shared" ca="1" si="616"/>
        <v>0</v>
      </c>
      <c r="BH4338" s="6">
        <f ca="1">IF(ISNUMBER('Descriptive Stats'!BF4338),'Descriptive Stats'!BF4338,#N/A)</f>
        <v>-1.3950525282585462</v>
      </c>
      <c r="BI4338" s="6">
        <f ca="1">IF(ISNUMBER('Descriptive Stats'!E4338),'Descriptive Stats'!E4338,#N/A)</f>
        <v>0</v>
      </c>
    </row>
    <row r="4339" spans="1:61" ht="14.4" x14ac:dyDescent="0.3">
      <c r="A4339" s="2">
        <f>ROW()</f>
        <v>4339</v>
      </c>
      <c r="C4339" s="8">
        <f t="shared" ca="1" si="617"/>
        <v>14</v>
      </c>
      <c r="D4339" s="8">
        <f t="shared" ca="1" si="618"/>
        <v>0</v>
      </c>
      <c r="E4339" s="50">
        <f t="shared" ca="1" si="612"/>
        <v>6</v>
      </c>
      <c r="F4339" s="2" t="str">
        <f t="shared" ca="1" si="619"/>
        <v/>
      </c>
      <c r="BD4339" s="49">
        <f t="shared" ca="1" si="614"/>
        <v>3900</v>
      </c>
      <c r="BE4339" s="3">
        <f t="shared" ca="1" si="613"/>
        <v>0.38995000000000002</v>
      </c>
      <c r="BF4339" s="3">
        <f t="shared" ca="1" si="615"/>
        <v>-0.2794493539703507</v>
      </c>
      <c r="BG4339" s="9">
        <f t="shared" ca="1" si="616"/>
        <v>6</v>
      </c>
      <c r="BH4339" s="6">
        <f ca="1">IF(ISNUMBER('Descriptive Stats'!BF4339),'Descriptive Stats'!BF4339,#N/A)</f>
        <v>-0.2794493539703507</v>
      </c>
      <c r="BI4339" s="6">
        <f ca="1">IF(ISNUMBER('Descriptive Stats'!E4339),'Descriptive Stats'!E4339,#N/A)</f>
        <v>6</v>
      </c>
    </row>
    <row r="4340" spans="1:61" ht="14.4" x14ac:dyDescent="0.3">
      <c r="A4340" s="2">
        <f>ROW()</f>
        <v>4340</v>
      </c>
      <c r="C4340" s="8">
        <f t="shared" ca="1" si="617"/>
        <v>16</v>
      </c>
      <c r="D4340" s="8">
        <f t="shared" ca="1" si="618"/>
        <v>6</v>
      </c>
      <c r="E4340" s="50">
        <f t="shared" ca="1" si="612"/>
        <v>2</v>
      </c>
      <c r="F4340" s="2" t="str">
        <f t="shared" ca="1" si="619"/>
        <v/>
      </c>
      <c r="BD4340" s="49">
        <f t="shared" ca="1" si="614"/>
        <v>2595</v>
      </c>
      <c r="BE4340" s="3">
        <f t="shared" ca="1" si="613"/>
        <v>0.25945000000000001</v>
      </c>
      <c r="BF4340" s="3">
        <f t="shared" ca="1" si="615"/>
        <v>-0.6450419512753276</v>
      </c>
      <c r="BG4340" s="9">
        <f t="shared" ca="1" si="616"/>
        <v>2</v>
      </c>
      <c r="BH4340" s="6">
        <f ca="1">IF(ISNUMBER('Descriptive Stats'!BF4340),'Descriptive Stats'!BF4340,#N/A)</f>
        <v>-0.6450419512753276</v>
      </c>
      <c r="BI4340" s="6">
        <f ca="1">IF(ISNUMBER('Descriptive Stats'!E4340),'Descriptive Stats'!E4340,#N/A)</f>
        <v>2</v>
      </c>
    </row>
    <row r="4341" spans="1:61" ht="14.4" x14ac:dyDescent="0.3">
      <c r="A4341" s="2">
        <f>ROW()</f>
        <v>4341</v>
      </c>
      <c r="C4341" s="8">
        <f t="shared" ca="1" si="617"/>
        <v>3</v>
      </c>
      <c r="D4341" s="8">
        <f t="shared" ca="1" si="618"/>
        <v>2</v>
      </c>
      <c r="E4341" s="50">
        <f t="shared" ca="1" si="612"/>
        <v>0</v>
      </c>
      <c r="F4341" s="2" t="str">
        <f t="shared" ca="1" si="619"/>
        <v/>
      </c>
      <c r="BD4341" s="49">
        <f t="shared" ca="1" si="614"/>
        <v>815.5</v>
      </c>
      <c r="BE4341" s="3">
        <f t="shared" ca="1" si="613"/>
        <v>8.1500000000000003E-2</v>
      </c>
      <c r="BF4341" s="3">
        <f t="shared" ca="1" si="615"/>
        <v>-1.3950525282585462</v>
      </c>
      <c r="BG4341" s="9">
        <f t="shared" ca="1" si="616"/>
        <v>0</v>
      </c>
      <c r="BH4341" s="6">
        <f ca="1">IF(ISNUMBER('Descriptive Stats'!BF4341),'Descriptive Stats'!BF4341,#N/A)</f>
        <v>-1.3950525282585462</v>
      </c>
      <c r="BI4341" s="6">
        <f ca="1">IF(ISNUMBER('Descriptive Stats'!E4341),'Descriptive Stats'!E4341,#N/A)</f>
        <v>0</v>
      </c>
    </row>
    <row r="4342" spans="1:61" ht="14.4" x14ac:dyDescent="0.3">
      <c r="A4342" s="2">
        <f>ROW()</f>
        <v>4342</v>
      </c>
      <c r="C4342" s="8">
        <f t="shared" ca="1" si="617"/>
        <v>11</v>
      </c>
      <c r="D4342" s="8">
        <f t="shared" ca="1" si="618"/>
        <v>0</v>
      </c>
      <c r="E4342" s="50">
        <f t="shared" ca="1" si="612"/>
        <v>0</v>
      </c>
      <c r="F4342" s="2" t="str">
        <f t="shared" ca="1" si="619"/>
        <v/>
      </c>
      <c r="BD4342" s="49">
        <f t="shared" ca="1" si="614"/>
        <v>815.5</v>
      </c>
      <c r="BE4342" s="3">
        <f t="shared" ca="1" si="613"/>
        <v>8.1500000000000003E-2</v>
      </c>
      <c r="BF4342" s="3">
        <f t="shared" ca="1" si="615"/>
        <v>-1.3950525282585462</v>
      </c>
      <c r="BG4342" s="9">
        <f t="shared" ca="1" si="616"/>
        <v>0</v>
      </c>
      <c r="BH4342" s="6">
        <f ca="1">IF(ISNUMBER('Descriptive Stats'!BF4342),'Descriptive Stats'!BF4342,#N/A)</f>
        <v>-1.3950525282585462</v>
      </c>
      <c r="BI4342" s="6">
        <f ca="1">IF(ISNUMBER('Descriptive Stats'!E4342),'Descriptive Stats'!E4342,#N/A)</f>
        <v>0</v>
      </c>
    </row>
    <row r="4343" spans="1:61" ht="14.4" x14ac:dyDescent="0.3">
      <c r="A4343" s="2">
        <f>ROW()</f>
        <v>4343</v>
      </c>
      <c r="C4343" s="8">
        <f t="shared" ca="1" si="617"/>
        <v>22</v>
      </c>
      <c r="D4343" s="8">
        <f t="shared" ca="1" si="618"/>
        <v>0</v>
      </c>
      <c r="E4343" s="50">
        <f t="shared" ca="1" si="612"/>
        <v>6</v>
      </c>
      <c r="F4343" s="2" t="str">
        <f t="shared" ca="1" si="619"/>
        <v/>
      </c>
      <c r="BD4343" s="49">
        <f t="shared" ca="1" si="614"/>
        <v>3900</v>
      </c>
      <c r="BE4343" s="3">
        <f t="shared" ca="1" si="613"/>
        <v>0.38995000000000002</v>
      </c>
      <c r="BF4343" s="3">
        <f t="shared" ca="1" si="615"/>
        <v>-0.2794493539703507</v>
      </c>
      <c r="BG4343" s="9">
        <f t="shared" ca="1" si="616"/>
        <v>6</v>
      </c>
      <c r="BH4343" s="6">
        <f ca="1">IF(ISNUMBER('Descriptive Stats'!BF4343),'Descriptive Stats'!BF4343,#N/A)</f>
        <v>-0.2794493539703507</v>
      </c>
      <c r="BI4343" s="6">
        <f ca="1">IF(ISNUMBER('Descriptive Stats'!E4343),'Descriptive Stats'!E4343,#N/A)</f>
        <v>6</v>
      </c>
    </row>
    <row r="4344" spans="1:61" ht="14.4" x14ac:dyDescent="0.3">
      <c r="A4344" s="2">
        <f>ROW()</f>
        <v>4344</v>
      </c>
      <c r="C4344" s="8">
        <f t="shared" ca="1" si="617"/>
        <v>5</v>
      </c>
      <c r="D4344" s="8">
        <f t="shared" ca="1" si="618"/>
        <v>6</v>
      </c>
      <c r="E4344" s="50">
        <f t="shared" ca="1" si="612"/>
        <v>2</v>
      </c>
      <c r="F4344" s="2" t="str">
        <f t="shared" ca="1" si="619"/>
        <v/>
      </c>
      <c r="BD4344" s="49">
        <f t="shared" ca="1" si="614"/>
        <v>2595</v>
      </c>
      <c r="BE4344" s="3">
        <f t="shared" ca="1" si="613"/>
        <v>0.25945000000000001</v>
      </c>
      <c r="BF4344" s="3">
        <f t="shared" ca="1" si="615"/>
        <v>-0.6450419512753276</v>
      </c>
      <c r="BG4344" s="9">
        <f t="shared" ca="1" si="616"/>
        <v>2</v>
      </c>
      <c r="BH4344" s="6">
        <f ca="1">IF(ISNUMBER('Descriptive Stats'!BF4344),'Descriptive Stats'!BF4344,#N/A)</f>
        <v>-0.6450419512753276</v>
      </c>
      <c r="BI4344" s="6">
        <f ca="1">IF(ISNUMBER('Descriptive Stats'!E4344),'Descriptive Stats'!E4344,#N/A)</f>
        <v>2</v>
      </c>
    </row>
    <row r="4345" spans="1:61" ht="14.4" x14ac:dyDescent="0.3">
      <c r="A4345" s="2">
        <f>ROW()</f>
        <v>4345</v>
      </c>
      <c r="C4345" s="8">
        <f t="shared" ca="1" si="617"/>
        <v>9</v>
      </c>
      <c r="D4345" s="8">
        <f t="shared" ca="1" si="618"/>
        <v>2</v>
      </c>
      <c r="E4345" s="50">
        <f t="shared" ca="1" si="612"/>
        <v>2</v>
      </c>
      <c r="F4345" s="2" t="str">
        <f t="shared" ca="1" si="619"/>
        <v/>
      </c>
      <c r="BD4345" s="49">
        <f t="shared" ca="1" si="614"/>
        <v>2595</v>
      </c>
      <c r="BE4345" s="3">
        <f t="shared" ca="1" si="613"/>
        <v>0.25945000000000001</v>
      </c>
      <c r="BF4345" s="3">
        <f t="shared" ca="1" si="615"/>
        <v>-0.6450419512753276</v>
      </c>
      <c r="BG4345" s="9">
        <f t="shared" ca="1" si="616"/>
        <v>2</v>
      </c>
      <c r="BH4345" s="6">
        <f ca="1">IF(ISNUMBER('Descriptive Stats'!BF4345),'Descriptive Stats'!BF4345,#N/A)</f>
        <v>-0.6450419512753276</v>
      </c>
      <c r="BI4345" s="6">
        <f ca="1">IF(ISNUMBER('Descriptive Stats'!E4345),'Descriptive Stats'!E4345,#N/A)</f>
        <v>2</v>
      </c>
    </row>
    <row r="4346" spans="1:61" ht="14.4" x14ac:dyDescent="0.3">
      <c r="A4346" s="2">
        <f>ROW()</f>
        <v>4346</v>
      </c>
      <c r="C4346" s="8">
        <f t="shared" ca="1" si="617"/>
        <v>21</v>
      </c>
      <c r="D4346" s="8">
        <f t="shared" ca="1" si="618"/>
        <v>2</v>
      </c>
      <c r="E4346" s="50">
        <f t="shared" ca="1" si="612"/>
        <v>9</v>
      </c>
      <c r="F4346" s="2" t="str">
        <f t="shared" ca="1" si="619"/>
        <v/>
      </c>
      <c r="BD4346" s="49">
        <f t="shared" ca="1" si="614"/>
        <v>4819</v>
      </c>
      <c r="BE4346" s="3">
        <f t="shared" ca="1" si="613"/>
        <v>0.48185</v>
      </c>
      <c r="BF4346" s="3">
        <f t="shared" ca="1" si="615"/>
        <v>-4.5511009098988427E-2</v>
      </c>
      <c r="BG4346" s="9">
        <f t="shared" ca="1" si="616"/>
        <v>9</v>
      </c>
      <c r="BH4346" s="6">
        <f ca="1">IF(ISNUMBER('Descriptive Stats'!BF4346),'Descriptive Stats'!BF4346,#N/A)</f>
        <v>-4.5511009098988427E-2</v>
      </c>
      <c r="BI4346" s="6">
        <f ca="1">IF(ISNUMBER('Descriptive Stats'!E4346),'Descriptive Stats'!E4346,#N/A)</f>
        <v>9</v>
      </c>
    </row>
    <row r="4347" spans="1:61" ht="14.4" x14ac:dyDescent="0.3">
      <c r="A4347" s="2">
        <f>ROW()</f>
        <v>4347</v>
      </c>
      <c r="C4347" s="8">
        <f t="shared" ca="1" si="617"/>
        <v>23</v>
      </c>
      <c r="D4347" s="8">
        <f t="shared" ca="1" si="618"/>
        <v>9</v>
      </c>
      <c r="E4347" s="50">
        <f t="shared" ca="1" si="612"/>
        <v>1</v>
      </c>
      <c r="F4347" s="2" t="str">
        <f t="shared" ca="1" si="619"/>
        <v/>
      </c>
      <c r="BD4347" s="49">
        <f t="shared" ca="1" si="614"/>
        <v>1871</v>
      </c>
      <c r="BE4347" s="3">
        <f t="shared" ca="1" si="613"/>
        <v>0.18704999999999999</v>
      </c>
      <c r="BF4347" s="3">
        <f t="shared" ca="1" si="615"/>
        <v>-0.88881967520906158</v>
      </c>
      <c r="BG4347" s="9">
        <f t="shared" ca="1" si="616"/>
        <v>1</v>
      </c>
      <c r="BH4347" s="6">
        <f ca="1">IF(ISNUMBER('Descriptive Stats'!BF4347),'Descriptive Stats'!BF4347,#N/A)</f>
        <v>-0.88881967520906158</v>
      </c>
      <c r="BI4347" s="6">
        <f ca="1">IF(ISNUMBER('Descriptive Stats'!E4347),'Descriptive Stats'!E4347,#N/A)</f>
        <v>1</v>
      </c>
    </row>
    <row r="4348" spans="1:61" ht="14.4" x14ac:dyDescent="0.3">
      <c r="A4348" s="2">
        <f>ROW()</f>
        <v>4348</v>
      </c>
      <c r="C4348" s="8">
        <f t="shared" ca="1" si="617"/>
        <v>8</v>
      </c>
      <c r="D4348" s="8">
        <f t="shared" ca="1" si="618"/>
        <v>1</v>
      </c>
      <c r="E4348" s="50">
        <f t="shared" ca="1" si="612"/>
        <v>1</v>
      </c>
      <c r="F4348" s="2" t="str">
        <f t="shared" ca="1" si="619"/>
        <v/>
      </c>
      <c r="BD4348" s="49">
        <f t="shared" ca="1" si="614"/>
        <v>1871</v>
      </c>
      <c r="BE4348" s="3">
        <f t="shared" ca="1" si="613"/>
        <v>0.18704999999999999</v>
      </c>
      <c r="BF4348" s="3">
        <f t="shared" ca="1" si="615"/>
        <v>-0.88881967520906158</v>
      </c>
      <c r="BG4348" s="9">
        <f t="shared" ca="1" si="616"/>
        <v>1</v>
      </c>
      <c r="BH4348" s="6">
        <f ca="1">IF(ISNUMBER('Descriptive Stats'!BF4348),'Descriptive Stats'!BF4348,#N/A)</f>
        <v>-0.88881967520906158</v>
      </c>
      <c r="BI4348" s="6">
        <f ca="1">IF(ISNUMBER('Descriptive Stats'!E4348),'Descriptive Stats'!E4348,#N/A)</f>
        <v>1</v>
      </c>
    </row>
    <row r="4349" spans="1:61" ht="14.4" x14ac:dyDescent="0.3">
      <c r="A4349" s="2">
        <f>ROW()</f>
        <v>4349</v>
      </c>
      <c r="C4349" s="8">
        <f t="shared" ca="1" si="617"/>
        <v>8</v>
      </c>
      <c r="D4349" s="8">
        <f t="shared" ca="1" si="618"/>
        <v>1</v>
      </c>
      <c r="E4349" s="50">
        <f t="shared" ca="1" si="612"/>
        <v>0</v>
      </c>
      <c r="F4349" s="2" t="str">
        <f t="shared" ca="1" si="619"/>
        <v/>
      </c>
      <c r="BD4349" s="49">
        <f t="shared" ca="1" si="614"/>
        <v>815.5</v>
      </c>
      <c r="BE4349" s="3">
        <f t="shared" ca="1" si="613"/>
        <v>8.1500000000000003E-2</v>
      </c>
      <c r="BF4349" s="3">
        <f t="shared" ca="1" si="615"/>
        <v>-1.3950525282585462</v>
      </c>
      <c r="BG4349" s="9">
        <f t="shared" ca="1" si="616"/>
        <v>0</v>
      </c>
      <c r="BH4349" s="6">
        <f ca="1">IF(ISNUMBER('Descriptive Stats'!BF4349),'Descriptive Stats'!BF4349,#N/A)</f>
        <v>-1.3950525282585462</v>
      </c>
      <c r="BI4349" s="6">
        <f ca="1">IF(ISNUMBER('Descriptive Stats'!E4349),'Descriptive Stats'!E4349,#N/A)</f>
        <v>0</v>
      </c>
    </row>
    <row r="4350" spans="1:61" ht="14.4" x14ac:dyDescent="0.3">
      <c r="A4350" s="2">
        <f>ROW()</f>
        <v>4350</v>
      </c>
      <c r="C4350" s="8">
        <f t="shared" ca="1" si="617"/>
        <v>20</v>
      </c>
      <c r="D4350" s="8">
        <f t="shared" ca="1" si="618"/>
        <v>0</v>
      </c>
      <c r="E4350" s="50">
        <f t="shared" ca="1" si="612"/>
        <v>1</v>
      </c>
      <c r="F4350" s="2" t="str">
        <f t="shared" ca="1" si="619"/>
        <v/>
      </c>
      <c r="BD4350" s="49">
        <f t="shared" ca="1" si="614"/>
        <v>1871</v>
      </c>
      <c r="BE4350" s="3">
        <f t="shared" ca="1" si="613"/>
        <v>0.18704999999999999</v>
      </c>
      <c r="BF4350" s="3">
        <f t="shared" ca="1" si="615"/>
        <v>-0.88881967520906158</v>
      </c>
      <c r="BG4350" s="9">
        <f t="shared" ca="1" si="616"/>
        <v>1</v>
      </c>
      <c r="BH4350" s="6">
        <f ca="1">IF(ISNUMBER('Descriptive Stats'!BF4350),'Descriptive Stats'!BF4350,#N/A)</f>
        <v>-0.88881967520906158</v>
      </c>
      <c r="BI4350" s="6">
        <f ca="1">IF(ISNUMBER('Descriptive Stats'!E4350),'Descriptive Stats'!E4350,#N/A)</f>
        <v>1</v>
      </c>
    </row>
    <row r="4351" spans="1:61" ht="14.4" x14ac:dyDescent="0.3">
      <c r="A4351" s="2">
        <f>ROW()</f>
        <v>4351</v>
      </c>
      <c r="C4351" s="8">
        <f t="shared" ca="1" si="617"/>
        <v>8</v>
      </c>
      <c r="D4351" s="8">
        <f t="shared" ca="1" si="618"/>
        <v>1</v>
      </c>
      <c r="E4351" s="50">
        <f t="shared" ca="1" si="612"/>
        <v>0</v>
      </c>
      <c r="F4351" s="2" t="str">
        <f t="shared" ca="1" si="619"/>
        <v/>
      </c>
      <c r="BD4351" s="49">
        <f t="shared" ca="1" si="614"/>
        <v>815.5</v>
      </c>
      <c r="BE4351" s="3">
        <f t="shared" ca="1" si="613"/>
        <v>8.1500000000000003E-2</v>
      </c>
      <c r="BF4351" s="3">
        <f t="shared" ca="1" si="615"/>
        <v>-1.3950525282585462</v>
      </c>
      <c r="BG4351" s="9">
        <f t="shared" ca="1" si="616"/>
        <v>0</v>
      </c>
      <c r="BH4351" s="6">
        <f ca="1">IF(ISNUMBER('Descriptive Stats'!BF4351),'Descriptive Stats'!BF4351,#N/A)</f>
        <v>-1.3950525282585462</v>
      </c>
      <c r="BI4351" s="6">
        <f ca="1">IF(ISNUMBER('Descriptive Stats'!E4351),'Descriptive Stats'!E4351,#N/A)</f>
        <v>0</v>
      </c>
    </row>
    <row r="4352" spans="1:61" ht="14.4" x14ac:dyDescent="0.3">
      <c r="A4352" s="2">
        <f>ROW()</f>
        <v>4352</v>
      </c>
      <c r="C4352" s="8">
        <f t="shared" ca="1" si="617"/>
        <v>4</v>
      </c>
      <c r="D4352" s="8">
        <f t="shared" ca="1" si="618"/>
        <v>0</v>
      </c>
      <c r="E4352" s="50">
        <f t="shared" ca="1" si="612"/>
        <v>2</v>
      </c>
      <c r="F4352" s="2" t="str">
        <f t="shared" ca="1" si="619"/>
        <v/>
      </c>
      <c r="BD4352" s="49">
        <f t="shared" ca="1" si="614"/>
        <v>2595</v>
      </c>
      <c r="BE4352" s="3">
        <f t="shared" ca="1" si="613"/>
        <v>0.25945000000000001</v>
      </c>
      <c r="BF4352" s="3">
        <f t="shared" ca="1" si="615"/>
        <v>-0.6450419512753276</v>
      </c>
      <c r="BG4352" s="9">
        <f t="shared" ca="1" si="616"/>
        <v>2</v>
      </c>
      <c r="BH4352" s="6">
        <f ca="1">IF(ISNUMBER('Descriptive Stats'!BF4352),'Descriptive Stats'!BF4352,#N/A)</f>
        <v>-0.6450419512753276</v>
      </c>
      <c r="BI4352" s="6">
        <f ca="1">IF(ISNUMBER('Descriptive Stats'!E4352),'Descriptive Stats'!E4352,#N/A)</f>
        <v>2</v>
      </c>
    </row>
    <row r="4353" spans="1:61" ht="14.4" x14ac:dyDescent="0.3">
      <c r="A4353" s="2">
        <f>ROW()</f>
        <v>4353</v>
      </c>
      <c r="C4353" s="8">
        <f t="shared" ca="1" si="617"/>
        <v>17</v>
      </c>
      <c r="D4353" s="8">
        <f t="shared" ca="1" si="618"/>
        <v>2</v>
      </c>
      <c r="E4353" s="50">
        <f t="shared" ca="1" si="612"/>
        <v>0</v>
      </c>
      <c r="F4353" s="2" t="str">
        <f t="shared" ca="1" si="619"/>
        <v/>
      </c>
      <c r="BD4353" s="49">
        <f t="shared" ca="1" si="614"/>
        <v>815.5</v>
      </c>
      <c r="BE4353" s="3">
        <f t="shared" ca="1" si="613"/>
        <v>8.1500000000000003E-2</v>
      </c>
      <c r="BF4353" s="3">
        <f t="shared" ca="1" si="615"/>
        <v>-1.3950525282585462</v>
      </c>
      <c r="BG4353" s="9">
        <f t="shared" ca="1" si="616"/>
        <v>0</v>
      </c>
      <c r="BH4353" s="6">
        <f ca="1">IF(ISNUMBER('Descriptive Stats'!BF4353),'Descriptive Stats'!BF4353,#N/A)</f>
        <v>-1.3950525282585462</v>
      </c>
      <c r="BI4353" s="6">
        <f ca="1">IF(ISNUMBER('Descriptive Stats'!E4353),'Descriptive Stats'!E4353,#N/A)</f>
        <v>0</v>
      </c>
    </row>
    <row r="4354" spans="1:61" ht="14.4" x14ac:dyDescent="0.3">
      <c r="A4354" s="2">
        <f>ROW()</f>
        <v>4354</v>
      </c>
      <c r="C4354" s="8">
        <f t="shared" ca="1" si="617"/>
        <v>4</v>
      </c>
      <c r="D4354" s="8">
        <f t="shared" ca="1" si="618"/>
        <v>0</v>
      </c>
      <c r="E4354" s="50">
        <f t="shared" ca="1" si="612"/>
        <v>4</v>
      </c>
      <c r="F4354" s="2" t="str">
        <f t="shared" ca="1" si="619"/>
        <v/>
      </c>
      <c r="BD4354" s="49">
        <f t="shared" ca="1" si="614"/>
        <v>3442</v>
      </c>
      <c r="BE4354" s="3">
        <f t="shared" ca="1" si="613"/>
        <v>0.34415000000000001</v>
      </c>
      <c r="BF4354" s="3">
        <f t="shared" ca="1" si="615"/>
        <v>-0.40116316278173481</v>
      </c>
      <c r="BG4354" s="9">
        <f t="shared" ca="1" si="616"/>
        <v>4</v>
      </c>
      <c r="BH4354" s="6">
        <f ca="1">IF(ISNUMBER('Descriptive Stats'!BF4354),'Descriptive Stats'!BF4354,#N/A)</f>
        <v>-0.40116316278173481</v>
      </c>
      <c r="BI4354" s="6">
        <f ca="1">IF(ISNUMBER('Descriptive Stats'!E4354),'Descriptive Stats'!E4354,#N/A)</f>
        <v>4</v>
      </c>
    </row>
    <row r="4355" spans="1:61" ht="14.4" x14ac:dyDescent="0.3">
      <c r="A4355" s="2">
        <f>ROW()</f>
        <v>4355</v>
      </c>
      <c r="C4355" s="8">
        <f t="shared" ca="1" si="617"/>
        <v>13</v>
      </c>
      <c r="D4355" s="8">
        <f t="shared" ca="1" si="618"/>
        <v>4</v>
      </c>
      <c r="E4355" s="50">
        <f t="shared" ref="E4355:E4418" ca="1" si="620">IF(0=MOD(ROW(),$J$1),AVERAGE(OFFSET($D$2,ROW()-$J$1,0,$J$1,1)),"")</f>
        <v>19</v>
      </c>
      <c r="F4355" s="2" t="str">
        <f t="shared" ca="1" si="619"/>
        <v>X</v>
      </c>
      <c r="BD4355" s="49">
        <f t="shared" ca="1" si="614"/>
        <v>5294</v>
      </c>
      <c r="BE4355" s="3">
        <f t="shared" ca="1" si="613"/>
        <v>0.52934999999999999</v>
      </c>
      <c r="BF4355" s="3">
        <f t="shared" ca="1" si="615"/>
        <v>7.3636031452008061E-2</v>
      </c>
      <c r="BG4355" s="9">
        <f t="shared" ca="1" si="616"/>
        <v>19</v>
      </c>
      <c r="BH4355" s="6">
        <f ca="1">IF(ISNUMBER('Descriptive Stats'!BF4355),'Descriptive Stats'!BF4355,#N/A)</f>
        <v>7.3636031452008061E-2</v>
      </c>
      <c r="BI4355" s="6">
        <f ca="1">IF(ISNUMBER('Descriptive Stats'!E4355),'Descriptive Stats'!E4355,#N/A)</f>
        <v>19</v>
      </c>
    </row>
    <row r="4356" spans="1:61" ht="14.4" x14ac:dyDescent="0.3">
      <c r="A4356" s="2">
        <f>ROW()</f>
        <v>4356</v>
      </c>
      <c r="C4356" s="8">
        <f t="shared" ca="1" si="617"/>
        <v>7</v>
      </c>
      <c r="D4356" s="8">
        <f t="shared" ca="1" si="618"/>
        <v>19</v>
      </c>
      <c r="E4356" s="50">
        <f t="shared" ca="1" si="620"/>
        <v>6</v>
      </c>
      <c r="F4356" s="2" t="str">
        <f t="shared" ca="1" si="619"/>
        <v/>
      </c>
      <c r="BD4356" s="49">
        <f t="shared" ca="1" si="614"/>
        <v>3900</v>
      </c>
      <c r="BE4356" s="3">
        <f t="shared" ca="1" si="613"/>
        <v>0.38995000000000002</v>
      </c>
      <c r="BF4356" s="3">
        <f t="shared" ca="1" si="615"/>
        <v>-0.2794493539703507</v>
      </c>
      <c r="BG4356" s="9">
        <f t="shared" ca="1" si="616"/>
        <v>6</v>
      </c>
      <c r="BH4356" s="6">
        <f ca="1">IF(ISNUMBER('Descriptive Stats'!BF4356),'Descriptive Stats'!BF4356,#N/A)</f>
        <v>-0.2794493539703507</v>
      </c>
      <c r="BI4356" s="6">
        <f ca="1">IF(ISNUMBER('Descriptive Stats'!E4356),'Descriptive Stats'!E4356,#N/A)</f>
        <v>6</v>
      </c>
    </row>
    <row r="4357" spans="1:61" ht="14.4" x14ac:dyDescent="0.3">
      <c r="A4357" s="2">
        <f>ROW()</f>
        <v>4357</v>
      </c>
      <c r="C4357" s="8">
        <f t="shared" ca="1" si="617"/>
        <v>5</v>
      </c>
      <c r="D4357" s="8">
        <f t="shared" ca="1" si="618"/>
        <v>6</v>
      </c>
      <c r="E4357" s="50">
        <f t="shared" ca="1" si="620"/>
        <v>0</v>
      </c>
      <c r="F4357" s="2" t="str">
        <f t="shared" ca="1" si="619"/>
        <v/>
      </c>
      <c r="BD4357" s="49">
        <f t="shared" ca="1" si="614"/>
        <v>815.5</v>
      </c>
      <c r="BE4357" s="3">
        <f t="shared" ca="1" si="613"/>
        <v>8.1500000000000003E-2</v>
      </c>
      <c r="BF4357" s="3">
        <f t="shared" ca="1" si="615"/>
        <v>-1.3950525282585462</v>
      </c>
      <c r="BG4357" s="9">
        <f t="shared" ca="1" si="616"/>
        <v>0</v>
      </c>
      <c r="BH4357" s="6">
        <f ca="1">IF(ISNUMBER('Descriptive Stats'!BF4357),'Descriptive Stats'!BF4357,#N/A)</f>
        <v>-1.3950525282585462</v>
      </c>
      <c r="BI4357" s="6">
        <f ca="1">IF(ISNUMBER('Descriptive Stats'!E4357),'Descriptive Stats'!E4357,#N/A)</f>
        <v>0</v>
      </c>
    </row>
    <row r="4358" spans="1:61" ht="14.4" x14ac:dyDescent="0.3">
      <c r="A4358" s="2">
        <f>ROW()</f>
        <v>4358</v>
      </c>
      <c r="C4358" s="8">
        <f t="shared" ca="1" si="617"/>
        <v>11</v>
      </c>
      <c r="D4358" s="8">
        <f t="shared" ca="1" si="618"/>
        <v>0</v>
      </c>
      <c r="E4358" s="50">
        <f t="shared" ca="1" si="620"/>
        <v>7</v>
      </c>
      <c r="F4358" s="2" t="str">
        <f t="shared" ca="1" si="619"/>
        <v/>
      </c>
      <c r="BD4358" s="49">
        <f t="shared" ca="1" si="614"/>
        <v>4473.5</v>
      </c>
      <c r="BE4358" s="3">
        <f t="shared" ca="1" si="613"/>
        <v>0.44729999999999998</v>
      </c>
      <c r="BF4358" s="3">
        <f t="shared" ca="1" si="615"/>
        <v>-0.13248586824472414</v>
      </c>
      <c r="BG4358" s="9">
        <f t="shared" ca="1" si="616"/>
        <v>7</v>
      </c>
      <c r="BH4358" s="6">
        <f ca="1">IF(ISNUMBER('Descriptive Stats'!BF4358),'Descriptive Stats'!BF4358,#N/A)</f>
        <v>-0.13248586824472414</v>
      </c>
      <c r="BI4358" s="6">
        <f ca="1">IF(ISNUMBER('Descriptive Stats'!E4358),'Descriptive Stats'!E4358,#N/A)</f>
        <v>7</v>
      </c>
    </row>
    <row r="4359" spans="1:61" ht="14.4" x14ac:dyDescent="0.3">
      <c r="A4359" s="2">
        <f>ROW()</f>
        <v>4359</v>
      </c>
      <c r="C4359" s="8">
        <f t="shared" ca="1" si="617"/>
        <v>6</v>
      </c>
      <c r="D4359" s="8">
        <f t="shared" ca="1" si="618"/>
        <v>7</v>
      </c>
      <c r="E4359" s="50">
        <f t="shared" ca="1" si="620"/>
        <v>3</v>
      </c>
      <c r="F4359" s="2" t="str">
        <f t="shared" ca="1" si="619"/>
        <v/>
      </c>
      <c r="BD4359" s="49">
        <f t="shared" ca="1" si="614"/>
        <v>3200</v>
      </c>
      <c r="BE4359" s="3">
        <f t="shared" ref="BE4359:BE4422" ca="1" si="621">IF(ISNUMBER(BD4359),(BD4359-0.5)/$BK$4,"")</f>
        <v>0.31995000000000001</v>
      </c>
      <c r="BF4359" s="3">
        <f t="shared" ca="1" si="615"/>
        <v>-0.46783862043457014</v>
      </c>
      <c r="BG4359" s="9">
        <f t="shared" ca="1" si="616"/>
        <v>3</v>
      </c>
      <c r="BH4359" s="6">
        <f ca="1">IF(ISNUMBER('Descriptive Stats'!BF4359),'Descriptive Stats'!BF4359,#N/A)</f>
        <v>-0.46783862043457014</v>
      </c>
      <c r="BI4359" s="6">
        <f ca="1">IF(ISNUMBER('Descriptive Stats'!E4359),'Descriptive Stats'!E4359,#N/A)</f>
        <v>3</v>
      </c>
    </row>
    <row r="4360" spans="1:61" ht="14.4" x14ac:dyDescent="0.3">
      <c r="A4360" s="2">
        <f>ROW()</f>
        <v>4360</v>
      </c>
      <c r="C4360" s="8">
        <f t="shared" ca="1" si="617"/>
        <v>10</v>
      </c>
      <c r="D4360" s="8">
        <f t="shared" ca="1" si="618"/>
        <v>3</v>
      </c>
      <c r="E4360" s="50">
        <f t="shared" ca="1" si="620"/>
        <v>2</v>
      </c>
      <c r="F4360" s="2" t="str">
        <f t="shared" ca="1" si="619"/>
        <v/>
      </c>
      <c r="BD4360" s="49">
        <f t="shared" ref="BD4360:BD4423" ca="1" si="622">IF(ISNUMBER(BG4360),_xlfn.RANK.AVG(BG4360,$BG$2:$BG$5414,1),"")</f>
        <v>2595</v>
      </c>
      <c r="BE4360" s="3">
        <f t="shared" ca="1" si="621"/>
        <v>0.25945000000000001</v>
      </c>
      <c r="BF4360" s="3">
        <f t="shared" ca="1" si="615"/>
        <v>-0.6450419512753276</v>
      </c>
      <c r="BG4360" s="9">
        <f t="shared" ca="1" si="616"/>
        <v>2</v>
      </c>
      <c r="BH4360" s="6">
        <f ca="1">IF(ISNUMBER('Descriptive Stats'!BF4360),'Descriptive Stats'!BF4360,#N/A)</f>
        <v>-0.6450419512753276</v>
      </c>
      <c r="BI4360" s="6">
        <f ca="1">IF(ISNUMBER('Descriptive Stats'!E4360),'Descriptive Stats'!E4360,#N/A)</f>
        <v>2</v>
      </c>
    </row>
    <row r="4361" spans="1:61" ht="14.4" x14ac:dyDescent="0.3">
      <c r="A4361" s="2">
        <f>ROW()</f>
        <v>4361</v>
      </c>
      <c r="C4361" s="8">
        <f t="shared" ca="1" si="617"/>
        <v>17</v>
      </c>
      <c r="D4361" s="8">
        <f t="shared" ca="1" si="618"/>
        <v>2</v>
      </c>
      <c r="E4361" s="50">
        <f t="shared" ca="1" si="620"/>
        <v>1</v>
      </c>
      <c r="F4361" s="2" t="str">
        <f t="shared" ca="1" si="619"/>
        <v/>
      </c>
      <c r="BD4361" s="49">
        <f t="shared" ca="1" si="622"/>
        <v>1871</v>
      </c>
      <c r="BE4361" s="3">
        <f t="shared" ca="1" si="621"/>
        <v>0.18704999999999999</v>
      </c>
      <c r="BF4361" s="3">
        <f t="shared" ref="BF4361:BF4424" ca="1" si="623">IF(ISNUMBER(BE4361),_xlfn.NORM.INV(BE4361,0,1),"")</f>
        <v>-0.88881967520906158</v>
      </c>
      <c r="BG4361" s="9">
        <f t="shared" ref="BG4361:BG4424" ca="1" si="624">IF(ISNUMBER(E4361),E4361,"")</f>
        <v>1</v>
      </c>
      <c r="BH4361" s="6">
        <f ca="1">IF(ISNUMBER('Descriptive Stats'!BF4361),'Descriptive Stats'!BF4361,#N/A)</f>
        <v>-0.88881967520906158</v>
      </c>
      <c r="BI4361" s="6">
        <f ca="1">IF(ISNUMBER('Descriptive Stats'!E4361),'Descriptive Stats'!E4361,#N/A)</f>
        <v>1</v>
      </c>
    </row>
    <row r="4362" spans="1:61" ht="14.4" x14ac:dyDescent="0.3">
      <c r="A4362" s="2">
        <f>ROW()</f>
        <v>4362</v>
      </c>
      <c r="C4362" s="8">
        <f t="shared" ca="1" si="617"/>
        <v>8</v>
      </c>
      <c r="D4362" s="8">
        <f t="shared" ca="1" si="618"/>
        <v>1</v>
      </c>
      <c r="E4362" s="50">
        <f t="shared" ca="1" si="620"/>
        <v>2</v>
      </c>
      <c r="F4362" s="2" t="str">
        <f t="shared" ca="1" si="619"/>
        <v/>
      </c>
      <c r="BD4362" s="49">
        <f t="shared" ca="1" si="622"/>
        <v>2595</v>
      </c>
      <c r="BE4362" s="3">
        <f t="shared" ca="1" si="621"/>
        <v>0.25945000000000001</v>
      </c>
      <c r="BF4362" s="3">
        <f t="shared" ca="1" si="623"/>
        <v>-0.6450419512753276</v>
      </c>
      <c r="BG4362" s="9">
        <f t="shared" ca="1" si="624"/>
        <v>2</v>
      </c>
      <c r="BH4362" s="6">
        <f ca="1">IF(ISNUMBER('Descriptive Stats'!BF4362),'Descriptive Stats'!BF4362,#N/A)</f>
        <v>-0.6450419512753276</v>
      </c>
      <c r="BI4362" s="6">
        <f ca="1">IF(ISNUMBER('Descriptive Stats'!E4362),'Descriptive Stats'!E4362,#N/A)</f>
        <v>2</v>
      </c>
    </row>
    <row r="4363" spans="1:61" ht="14.4" x14ac:dyDescent="0.3">
      <c r="A4363" s="2">
        <f>ROW()</f>
        <v>4363</v>
      </c>
      <c r="C4363" s="8">
        <f t="shared" ca="1" si="617"/>
        <v>21</v>
      </c>
      <c r="D4363" s="8">
        <f t="shared" ca="1" si="618"/>
        <v>2</v>
      </c>
      <c r="E4363" s="50">
        <f t="shared" ca="1" si="620"/>
        <v>0</v>
      </c>
      <c r="F4363" s="2" t="str">
        <f t="shared" ca="1" si="619"/>
        <v/>
      </c>
      <c r="BD4363" s="49">
        <f t="shared" ca="1" si="622"/>
        <v>815.5</v>
      </c>
      <c r="BE4363" s="3">
        <f t="shared" ca="1" si="621"/>
        <v>8.1500000000000003E-2</v>
      </c>
      <c r="BF4363" s="3">
        <f t="shared" ca="1" si="623"/>
        <v>-1.3950525282585462</v>
      </c>
      <c r="BG4363" s="9">
        <f t="shared" ca="1" si="624"/>
        <v>0</v>
      </c>
      <c r="BH4363" s="6">
        <f ca="1">IF(ISNUMBER('Descriptive Stats'!BF4363),'Descriptive Stats'!BF4363,#N/A)</f>
        <v>-1.3950525282585462</v>
      </c>
      <c r="BI4363" s="6">
        <f ca="1">IF(ISNUMBER('Descriptive Stats'!E4363),'Descriptive Stats'!E4363,#N/A)</f>
        <v>0</v>
      </c>
    </row>
    <row r="4364" spans="1:61" ht="14.4" x14ac:dyDescent="0.3">
      <c r="A4364" s="2">
        <f>ROW()</f>
        <v>4364</v>
      </c>
      <c r="C4364" s="8">
        <f t="shared" ca="1" si="617"/>
        <v>11</v>
      </c>
      <c r="D4364" s="8">
        <f t="shared" ca="1" si="618"/>
        <v>0</v>
      </c>
      <c r="E4364" s="50">
        <f t="shared" ca="1" si="620"/>
        <v>7</v>
      </c>
      <c r="F4364" s="2" t="str">
        <f t="shared" ca="1" si="619"/>
        <v/>
      </c>
      <c r="BD4364" s="49">
        <f t="shared" ca="1" si="622"/>
        <v>4473.5</v>
      </c>
      <c r="BE4364" s="3">
        <f t="shared" ca="1" si="621"/>
        <v>0.44729999999999998</v>
      </c>
      <c r="BF4364" s="3">
        <f t="shared" ca="1" si="623"/>
        <v>-0.13248586824472414</v>
      </c>
      <c r="BG4364" s="9">
        <f t="shared" ca="1" si="624"/>
        <v>7</v>
      </c>
      <c r="BH4364" s="6">
        <f ca="1">IF(ISNUMBER('Descriptive Stats'!BF4364),'Descriptive Stats'!BF4364,#N/A)</f>
        <v>-0.13248586824472414</v>
      </c>
      <c r="BI4364" s="6">
        <f ca="1">IF(ISNUMBER('Descriptive Stats'!E4364),'Descriptive Stats'!E4364,#N/A)</f>
        <v>7</v>
      </c>
    </row>
    <row r="4365" spans="1:61" ht="14.4" x14ac:dyDescent="0.3">
      <c r="A4365" s="2">
        <f>ROW()</f>
        <v>4365</v>
      </c>
      <c r="C4365" s="8">
        <f t="shared" ca="1" si="617"/>
        <v>6</v>
      </c>
      <c r="D4365" s="8">
        <f t="shared" ca="1" si="618"/>
        <v>7</v>
      </c>
      <c r="E4365" s="50">
        <f t="shared" ca="1" si="620"/>
        <v>2</v>
      </c>
      <c r="F4365" s="2" t="str">
        <f t="shared" ca="1" si="619"/>
        <v/>
      </c>
      <c r="BD4365" s="49">
        <f t="shared" ca="1" si="622"/>
        <v>2595</v>
      </c>
      <c r="BE4365" s="3">
        <f t="shared" ca="1" si="621"/>
        <v>0.25945000000000001</v>
      </c>
      <c r="BF4365" s="3">
        <f t="shared" ca="1" si="623"/>
        <v>-0.6450419512753276</v>
      </c>
      <c r="BG4365" s="9">
        <f t="shared" ca="1" si="624"/>
        <v>2</v>
      </c>
      <c r="BH4365" s="6">
        <f ca="1">IF(ISNUMBER('Descriptive Stats'!BF4365),'Descriptive Stats'!BF4365,#N/A)</f>
        <v>-0.6450419512753276</v>
      </c>
      <c r="BI4365" s="6">
        <f ca="1">IF(ISNUMBER('Descriptive Stats'!E4365),'Descriptive Stats'!E4365,#N/A)</f>
        <v>2</v>
      </c>
    </row>
    <row r="4366" spans="1:61" ht="14.4" x14ac:dyDescent="0.3">
      <c r="A4366" s="2">
        <f>ROW()</f>
        <v>4366</v>
      </c>
      <c r="C4366" s="8">
        <f t="shared" ca="1" si="617"/>
        <v>3</v>
      </c>
      <c r="D4366" s="8">
        <f t="shared" ca="1" si="618"/>
        <v>2</v>
      </c>
      <c r="E4366" s="50">
        <f t="shared" ca="1" si="620"/>
        <v>0</v>
      </c>
      <c r="F4366" s="2" t="str">
        <f t="shared" ca="1" si="619"/>
        <v/>
      </c>
      <c r="BD4366" s="49">
        <f t="shared" ca="1" si="622"/>
        <v>815.5</v>
      </c>
      <c r="BE4366" s="3">
        <f t="shared" ca="1" si="621"/>
        <v>8.1500000000000003E-2</v>
      </c>
      <c r="BF4366" s="3">
        <f t="shared" ca="1" si="623"/>
        <v>-1.3950525282585462</v>
      </c>
      <c r="BG4366" s="9">
        <f t="shared" ca="1" si="624"/>
        <v>0</v>
      </c>
      <c r="BH4366" s="6">
        <f ca="1">IF(ISNUMBER('Descriptive Stats'!BF4366),'Descriptive Stats'!BF4366,#N/A)</f>
        <v>-1.3950525282585462</v>
      </c>
      <c r="BI4366" s="6">
        <f ca="1">IF(ISNUMBER('Descriptive Stats'!E4366),'Descriptive Stats'!E4366,#N/A)</f>
        <v>0</v>
      </c>
    </row>
    <row r="4367" spans="1:61" ht="14.4" x14ac:dyDescent="0.3">
      <c r="A4367" s="2">
        <f>ROW()</f>
        <v>4367</v>
      </c>
      <c r="C4367" s="8">
        <f t="shared" ca="1" si="617"/>
        <v>14</v>
      </c>
      <c r="D4367" s="8">
        <f t="shared" ca="1" si="618"/>
        <v>0</v>
      </c>
      <c r="E4367" s="50">
        <f t="shared" ca="1" si="620"/>
        <v>6</v>
      </c>
      <c r="F4367" s="2" t="str">
        <f t="shared" ca="1" si="619"/>
        <v/>
      </c>
      <c r="BD4367" s="49">
        <f t="shared" ca="1" si="622"/>
        <v>3900</v>
      </c>
      <c r="BE4367" s="3">
        <f t="shared" ca="1" si="621"/>
        <v>0.38995000000000002</v>
      </c>
      <c r="BF4367" s="3">
        <f t="shared" ca="1" si="623"/>
        <v>-0.2794493539703507</v>
      </c>
      <c r="BG4367" s="9">
        <f t="shared" ca="1" si="624"/>
        <v>6</v>
      </c>
      <c r="BH4367" s="6">
        <f ca="1">IF(ISNUMBER('Descriptive Stats'!BF4367),'Descriptive Stats'!BF4367,#N/A)</f>
        <v>-0.2794493539703507</v>
      </c>
      <c r="BI4367" s="6">
        <f ca="1">IF(ISNUMBER('Descriptive Stats'!E4367),'Descriptive Stats'!E4367,#N/A)</f>
        <v>6</v>
      </c>
    </row>
    <row r="4368" spans="1:61" ht="14.4" x14ac:dyDescent="0.3">
      <c r="A4368" s="2">
        <f>ROW()</f>
        <v>4368</v>
      </c>
      <c r="C4368" s="8">
        <f t="shared" ca="1" si="617"/>
        <v>2</v>
      </c>
      <c r="D4368" s="8">
        <f t="shared" ca="1" si="618"/>
        <v>6</v>
      </c>
      <c r="E4368" s="50">
        <f t="shared" ca="1" si="620"/>
        <v>6</v>
      </c>
      <c r="F4368" s="2" t="str">
        <f t="shared" ca="1" si="619"/>
        <v/>
      </c>
      <c r="BD4368" s="49">
        <f t="shared" ca="1" si="622"/>
        <v>3900</v>
      </c>
      <c r="BE4368" s="3">
        <f t="shared" ca="1" si="621"/>
        <v>0.38995000000000002</v>
      </c>
      <c r="BF4368" s="3">
        <f t="shared" ca="1" si="623"/>
        <v>-0.2794493539703507</v>
      </c>
      <c r="BG4368" s="9">
        <f t="shared" ca="1" si="624"/>
        <v>6</v>
      </c>
      <c r="BH4368" s="6">
        <f ca="1">IF(ISNUMBER('Descriptive Stats'!BF4368),'Descriptive Stats'!BF4368,#N/A)</f>
        <v>-0.2794493539703507</v>
      </c>
      <c r="BI4368" s="6">
        <f ca="1">IF(ISNUMBER('Descriptive Stats'!E4368),'Descriptive Stats'!E4368,#N/A)</f>
        <v>6</v>
      </c>
    </row>
    <row r="4369" spans="1:61" ht="14.4" x14ac:dyDescent="0.3">
      <c r="A4369" s="2">
        <f>ROW()</f>
        <v>4369</v>
      </c>
      <c r="C4369" s="8">
        <f t="shared" ref="C4369:C4432" ca="1" si="625">RANDBETWEEN(2,COUNT(B:B))</f>
        <v>5</v>
      </c>
      <c r="D4369" s="8">
        <f t="shared" ref="D4369:D4432" ca="1" si="626">VLOOKUP(C4369,A:B,2,TRUE)</f>
        <v>6</v>
      </c>
      <c r="E4369" s="50">
        <f t="shared" ca="1" si="620"/>
        <v>7</v>
      </c>
      <c r="F4369" s="2" t="str">
        <f t="shared" ref="F4369:F4432" ca="1" si="627">IF(ISNUMBER(E4369),IF(OR(E4369&lt;$K$16,E4369&gt;$K$14),"X",""),"")</f>
        <v/>
      </c>
      <c r="BD4369" s="49">
        <f t="shared" ca="1" si="622"/>
        <v>4473.5</v>
      </c>
      <c r="BE4369" s="3">
        <f t="shared" ca="1" si="621"/>
        <v>0.44729999999999998</v>
      </c>
      <c r="BF4369" s="3">
        <f t="shared" ca="1" si="623"/>
        <v>-0.13248586824472414</v>
      </c>
      <c r="BG4369" s="9">
        <f t="shared" ca="1" si="624"/>
        <v>7</v>
      </c>
      <c r="BH4369" s="6">
        <f ca="1">IF(ISNUMBER('Descriptive Stats'!BF4369),'Descriptive Stats'!BF4369,#N/A)</f>
        <v>-0.13248586824472414</v>
      </c>
      <c r="BI4369" s="6">
        <f ca="1">IF(ISNUMBER('Descriptive Stats'!E4369),'Descriptive Stats'!E4369,#N/A)</f>
        <v>7</v>
      </c>
    </row>
    <row r="4370" spans="1:61" ht="14.4" x14ac:dyDescent="0.3">
      <c r="A4370" s="2">
        <f>ROW()</f>
        <v>4370</v>
      </c>
      <c r="C4370" s="8">
        <f t="shared" ca="1" si="625"/>
        <v>19</v>
      </c>
      <c r="D4370" s="8">
        <f t="shared" ca="1" si="626"/>
        <v>7</v>
      </c>
      <c r="E4370" s="50">
        <f t="shared" ca="1" si="620"/>
        <v>3</v>
      </c>
      <c r="F4370" s="2" t="str">
        <f t="shared" ca="1" si="627"/>
        <v/>
      </c>
      <c r="BD4370" s="49">
        <f t="shared" ca="1" si="622"/>
        <v>3200</v>
      </c>
      <c r="BE4370" s="3">
        <f t="shared" ca="1" si="621"/>
        <v>0.31995000000000001</v>
      </c>
      <c r="BF4370" s="3">
        <f t="shared" ca="1" si="623"/>
        <v>-0.46783862043457014</v>
      </c>
      <c r="BG4370" s="9">
        <f t="shared" ca="1" si="624"/>
        <v>3</v>
      </c>
      <c r="BH4370" s="6">
        <f ca="1">IF(ISNUMBER('Descriptive Stats'!BF4370),'Descriptive Stats'!BF4370,#N/A)</f>
        <v>-0.46783862043457014</v>
      </c>
      <c r="BI4370" s="6">
        <f ca="1">IF(ISNUMBER('Descriptive Stats'!E4370),'Descriptive Stats'!E4370,#N/A)</f>
        <v>3</v>
      </c>
    </row>
    <row r="4371" spans="1:61" ht="14.4" x14ac:dyDescent="0.3">
      <c r="A4371" s="2">
        <f>ROW()</f>
        <v>4371</v>
      </c>
      <c r="C4371" s="8">
        <f t="shared" ca="1" si="625"/>
        <v>10</v>
      </c>
      <c r="D4371" s="8">
        <f t="shared" ca="1" si="626"/>
        <v>3</v>
      </c>
      <c r="E4371" s="50">
        <f t="shared" ca="1" si="620"/>
        <v>0</v>
      </c>
      <c r="F4371" s="2" t="str">
        <f t="shared" ca="1" si="627"/>
        <v/>
      </c>
      <c r="BD4371" s="49">
        <f t="shared" ca="1" si="622"/>
        <v>815.5</v>
      </c>
      <c r="BE4371" s="3">
        <f t="shared" ca="1" si="621"/>
        <v>8.1500000000000003E-2</v>
      </c>
      <c r="BF4371" s="3">
        <f t="shared" ca="1" si="623"/>
        <v>-1.3950525282585462</v>
      </c>
      <c r="BG4371" s="9">
        <f t="shared" ca="1" si="624"/>
        <v>0</v>
      </c>
      <c r="BH4371" s="6">
        <f ca="1">IF(ISNUMBER('Descriptive Stats'!BF4371),'Descriptive Stats'!BF4371,#N/A)</f>
        <v>-1.3950525282585462</v>
      </c>
      <c r="BI4371" s="6">
        <f ca="1">IF(ISNUMBER('Descriptive Stats'!E4371),'Descriptive Stats'!E4371,#N/A)</f>
        <v>0</v>
      </c>
    </row>
    <row r="4372" spans="1:61" ht="14.4" x14ac:dyDescent="0.3">
      <c r="A4372" s="2">
        <f>ROW()</f>
        <v>4372</v>
      </c>
      <c r="C4372" s="8">
        <f t="shared" ca="1" si="625"/>
        <v>14</v>
      </c>
      <c r="D4372" s="8">
        <f t="shared" ca="1" si="626"/>
        <v>0</v>
      </c>
      <c r="E4372" s="50">
        <f t="shared" ca="1" si="620"/>
        <v>4</v>
      </c>
      <c r="F4372" s="2" t="str">
        <f t="shared" ca="1" si="627"/>
        <v/>
      </c>
      <c r="BD4372" s="49">
        <f t="shared" ca="1" si="622"/>
        <v>3442</v>
      </c>
      <c r="BE4372" s="3">
        <f t="shared" ca="1" si="621"/>
        <v>0.34415000000000001</v>
      </c>
      <c r="BF4372" s="3">
        <f t="shared" ca="1" si="623"/>
        <v>-0.40116316278173481</v>
      </c>
      <c r="BG4372" s="9">
        <f t="shared" ca="1" si="624"/>
        <v>4</v>
      </c>
      <c r="BH4372" s="6">
        <f ca="1">IF(ISNUMBER('Descriptive Stats'!BF4372),'Descriptive Stats'!BF4372,#N/A)</f>
        <v>-0.40116316278173481</v>
      </c>
      <c r="BI4372" s="6">
        <f ca="1">IF(ISNUMBER('Descriptive Stats'!E4372),'Descriptive Stats'!E4372,#N/A)</f>
        <v>4</v>
      </c>
    </row>
    <row r="4373" spans="1:61" ht="14.4" x14ac:dyDescent="0.3">
      <c r="A4373" s="2">
        <f>ROW()</f>
        <v>4373</v>
      </c>
      <c r="C4373" s="8">
        <f t="shared" ca="1" si="625"/>
        <v>13</v>
      </c>
      <c r="D4373" s="8">
        <f t="shared" ca="1" si="626"/>
        <v>4</v>
      </c>
      <c r="E4373" s="50">
        <f t="shared" ca="1" si="620"/>
        <v>15</v>
      </c>
      <c r="F4373" s="2" t="str">
        <f t="shared" ca="1" si="627"/>
        <v/>
      </c>
      <c r="BD4373" s="49">
        <f t="shared" ca="1" si="622"/>
        <v>5051.5</v>
      </c>
      <c r="BE4373" s="3">
        <f t="shared" ca="1" si="621"/>
        <v>0.50509999999999999</v>
      </c>
      <c r="BF4373" s="3">
        <f t="shared" ca="1" si="623"/>
        <v>1.2784152420787677E-2</v>
      </c>
      <c r="BG4373" s="9">
        <f t="shared" ca="1" si="624"/>
        <v>15</v>
      </c>
      <c r="BH4373" s="6">
        <f ca="1">IF(ISNUMBER('Descriptive Stats'!BF4373),'Descriptive Stats'!BF4373,#N/A)</f>
        <v>1.2784152420787677E-2</v>
      </c>
      <c r="BI4373" s="6">
        <f ca="1">IF(ISNUMBER('Descriptive Stats'!E4373),'Descriptive Stats'!E4373,#N/A)</f>
        <v>15</v>
      </c>
    </row>
    <row r="4374" spans="1:61" ht="14.4" x14ac:dyDescent="0.3">
      <c r="A4374" s="2">
        <f>ROW()</f>
        <v>4374</v>
      </c>
      <c r="C4374" s="8">
        <f t="shared" ca="1" si="625"/>
        <v>24</v>
      </c>
      <c r="D4374" s="8">
        <f t="shared" ca="1" si="626"/>
        <v>15</v>
      </c>
      <c r="E4374" s="50">
        <f t="shared" ca="1" si="620"/>
        <v>1</v>
      </c>
      <c r="F4374" s="2" t="str">
        <f t="shared" ca="1" si="627"/>
        <v/>
      </c>
      <c r="BD4374" s="49">
        <f t="shared" ca="1" si="622"/>
        <v>1871</v>
      </c>
      <c r="BE4374" s="3">
        <f t="shared" ca="1" si="621"/>
        <v>0.18704999999999999</v>
      </c>
      <c r="BF4374" s="3">
        <f t="shared" ca="1" si="623"/>
        <v>-0.88881967520906158</v>
      </c>
      <c r="BG4374" s="9">
        <f t="shared" ca="1" si="624"/>
        <v>1</v>
      </c>
      <c r="BH4374" s="6">
        <f ca="1">IF(ISNUMBER('Descriptive Stats'!BF4374),'Descriptive Stats'!BF4374,#N/A)</f>
        <v>-0.88881967520906158</v>
      </c>
      <c r="BI4374" s="6">
        <f ca="1">IF(ISNUMBER('Descriptive Stats'!E4374),'Descriptive Stats'!E4374,#N/A)</f>
        <v>1</v>
      </c>
    </row>
    <row r="4375" spans="1:61" ht="14.4" x14ac:dyDescent="0.3">
      <c r="A4375" s="2">
        <f>ROW()</f>
        <v>4375</v>
      </c>
      <c r="C4375" s="8">
        <f t="shared" ca="1" si="625"/>
        <v>8</v>
      </c>
      <c r="D4375" s="8">
        <f t="shared" ca="1" si="626"/>
        <v>1</v>
      </c>
      <c r="E4375" s="50">
        <f t="shared" ca="1" si="620"/>
        <v>3</v>
      </c>
      <c r="F4375" s="2" t="str">
        <f t="shared" ca="1" si="627"/>
        <v/>
      </c>
      <c r="BD4375" s="49">
        <f t="shared" ca="1" si="622"/>
        <v>3200</v>
      </c>
      <c r="BE4375" s="3">
        <f t="shared" ca="1" si="621"/>
        <v>0.31995000000000001</v>
      </c>
      <c r="BF4375" s="3">
        <f t="shared" ca="1" si="623"/>
        <v>-0.46783862043457014</v>
      </c>
      <c r="BG4375" s="9">
        <f t="shared" ca="1" si="624"/>
        <v>3</v>
      </c>
      <c r="BH4375" s="6">
        <f ca="1">IF(ISNUMBER('Descriptive Stats'!BF4375),'Descriptive Stats'!BF4375,#N/A)</f>
        <v>-0.46783862043457014</v>
      </c>
      <c r="BI4375" s="6">
        <f ca="1">IF(ISNUMBER('Descriptive Stats'!E4375),'Descriptive Stats'!E4375,#N/A)</f>
        <v>3</v>
      </c>
    </row>
    <row r="4376" spans="1:61" ht="14.4" x14ac:dyDescent="0.3">
      <c r="A4376" s="2">
        <f>ROW()</f>
        <v>4376</v>
      </c>
      <c r="C4376" s="8">
        <f t="shared" ca="1" si="625"/>
        <v>10</v>
      </c>
      <c r="D4376" s="8">
        <f t="shared" ca="1" si="626"/>
        <v>3</v>
      </c>
      <c r="E4376" s="50">
        <f t="shared" ca="1" si="620"/>
        <v>7</v>
      </c>
      <c r="F4376" s="2" t="str">
        <f t="shared" ca="1" si="627"/>
        <v/>
      </c>
      <c r="BD4376" s="49">
        <f t="shared" ca="1" si="622"/>
        <v>4473.5</v>
      </c>
      <c r="BE4376" s="3">
        <f t="shared" ca="1" si="621"/>
        <v>0.44729999999999998</v>
      </c>
      <c r="BF4376" s="3">
        <f t="shared" ca="1" si="623"/>
        <v>-0.13248586824472414</v>
      </c>
      <c r="BG4376" s="9">
        <f t="shared" ca="1" si="624"/>
        <v>7</v>
      </c>
      <c r="BH4376" s="6">
        <f ca="1">IF(ISNUMBER('Descriptive Stats'!BF4376),'Descriptive Stats'!BF4376,#N/A)</f>
        <v>-0.13248586824472414</v>
      </c>
      <c r="BI4376" s="6">
        <f ca="1">IF(ISNUMBER('Descriptive Stats'!E4376),'Descriptive Stats'!E4376,#N/A)</f>
        <v>7</v>
      </c>
    </row>
    <row r="4377" spans="1:61" ht="14.4" x14ac:dyDescent="0.3">
      <c r="A4377" s="2">
        <f>ROW()</f>
        <v>4377</v>
      </c>
      <c r="C4377" s="8">
        <f t="shared" ca="1" si="625"/>
        <v>6</v>
      </c>
      <c r="D4377" s="8">
        <f t="shared" ca="1" si="626"/>
        <v>7</v>
      </c>
      <c r="E4377" s="50">
        <f t="shared" ca="1" si="620"/>
        <v>6</v>
      </c>
      <c r="F4377" s="2" t="str">
        <f t="shared" ca="1" si="627"/>
        <v/>
      </c>
      <c r="BD4377" s="49">
        <f t="shared" ca="1" si="622"/>
        <v>3900</v>
      </c>
      <c r="BE4377" s="3">
        <f t="shared" ca="1" si="621"/>
        <v>0.38995000000000002</v>
      </c>
      <c r="BF4377" s="3">
        <f t="shared" ca="1" si="623"/>
        <v>-0.2794493539703507</v>
      </c>
      <c r="BG4377" s="9">
        <f t="shared" ca="1" si="624"/>
        <v>6</v>
      </c>
      <c r="BH4377" s="6">
        <f ca="1">IF(ISNUMBER('Descriptive Stats'!BF4377),'Descriptive Stats'!BF4377,#N/A)</f>
        <v>-0.2794493539703507</v>
      </c>
      <c r="BI4377" s="6">
        <f ca="1">IF(ISNUMBER('Descriptive Stats'!E4377),'Descriptive Stats'!E4377,#N/A)</f>
        <v>6</v>
      </c>
    </row>
    <row r="4378" spans="1:61" ht="14.4" x14ac:dyDescent="0.3">
      <c r="A4378" s="2">
        <f>ROW()</f>
        <v>4378</v>
      </c>
      <c r="C4378" s="8">
        <f t="shared" ca="1" si="625"/>
        <v>5</v>
      </c>
      <c r="D4378" s="8">
        <f t="shared" ca="1" si="626"/>
        <v>6</v>
      </c>
      <c r="E4378" s="50">
        <f t="shared" ca="1" si="620"/>
        <v>1</v>
      </c>
      <c r="F4378" s="2" t="str">
        <f t="shared" ca="1" si="627"/>
        <v/>
      </c>
      <c r="BD4378" s="49">
        <f t="shared" ca="1" si="622"/>
        <v>1871</v>
      </c>
      <c r="BE4378" s="3">
        <f t="shared" ca="1" si="621"/>
        <v>0.18704999999999999</v>
      </c>
      <c r="BF4378" s="3">
        <f t="shared" ca="1" si="623"/>
        <v>-0.88881967520906158</v>
      </c>
      <c r="BG4378" s="9">
        <f t="shared" ca="1" si="624"/>
        <v>1</v>
      </c>
      <c r="BH4378" s="6">
        <f ca="1">IF(ISNUMBER('Descriptive Stats'!BF4378),'Descriptive Stats'!BF4378,#N/A)</f>
        <v>-0.88881967520906158</v>
      </c>
      <c r="BI4378" s="6">
        <f ca="1">IF(ISNUMBER('Descriptive Stats'!E4378),'Descriptive Stats'!E4378,#N/A)</f>
        <v>1</v>
      </c>
    </row>
    <row r="4379" spans="1:61" ht="14.4" x14ac:dyDescent="0.3">
      <c r="A4379" s="2">
        <f>ROW()</f>
        <v>4379</v>
      </c>
      <c r="C4379" s="8">
        <f t="shared" ca="1" si="625"/>
        <v>12</v>
      </c>
      <c r="D4379" s="8">
        <f t="shared" ca="1" si="626"/>
        <v>1</v>
      </c>
      <c r="E4379" s="50">
        <f t="shared" ca="1" si="620"/>
        <v>0</v>
      </c>
      <c r="F4379" s="2" t="str">
        <f t="shared" ca="1" si="627"/>
        <v/>
      </c>
      <c r="BD4379" s="49">
        <f t="shared" ca="1" si="622"/>
        <v>815.5</v>
      </c>
      <c r="BE4379" s="3">
        <f t="shared" ca="1" si="621"/>
        <v>8.1500000000000003E-2</v>
      </c>
      <c r="BF4379" s="3">
        <f t="shared" ca="1" si="623"/>
        <v>-1.3950525282585462</v>
      </c>
      <c r="BG4379" s="9">
        <f t="shared" ca="1" si="624"/>
        <v>0</v>
      </c>
      <c r="BH4379" s="6">
        <f ca="1">IF(ISNUMBER('Descriptive Stats'!BF4379),'Descriptive Stats'!BF4379,#N/A)</f>
        <v>-1.3950525282585462</v>
      </c>
      <c r="BI4379" s="6">
        <f ca="1">IF(ISNUMBER('Descriptive Stats'!E4379),'Descriptive Stats'!E4379,#N/A)</f>
        <v>0</v>
      </c>
    </row>
    <row r="4380" spans="1:61" ht="14.4" x14ac:dyDescent="0.3">
      <c r="A4380" s="2">
        <f>ROW()</f>
        <v>4380</v>
      </c>
      <c r="C4380" s="8">
        <f t="shared" ca="1" si="625"/>
        <v>14</v>
      </c>
      <c r="D4380" s="8">
        <f t="shared" ca="1" si="626"/>
        <v>0</v>
      </c>
      <c r="E4380" s="50">
        <f t="shared" ca="1" si="620"/>
        <v>0</v>
      </c>
      <c r="F4380" s="2" t="str">
        <f t="shared" ca="1" si="627"/>
        <v/>
      </c>
      <c r="BD4380" s="49">
        <f t="shared" ca="1" si="622"/>
        <v>815.5</v>
      </c>
      <c r="BE4380" s="3">
        <f t="shared" ca="1" si="621"/>
        <v>8.1500000000000003E-2</v>
      </c>
      <c r="BF4380" s="3">
        <f t="shared" ca="1" si="623"/>
        <v>-1.3950525282585462</v>
      </c>
      <c r="BG4380" s="9">
        <f t="shared" ca="1" si="624"/>
        <v>0</v>
      </c>
      <c r="BH4380" s="6">
        <f ca="1">IF(ISNUMBER('Descriptive Stats'!BF4380),'Descriptive Stats'!BF4380,#N/A)</f>
        <v>-1.3950525282585462</v>
      </c>
      <c r="BI4380" s="6">
        <f ca="1">IF(ISNUMBER('Descriptive Stats'!E4380),'Descriptive Stats'!E4380,#N/A)</f>
        <v>0</v>
      </c>
    </row>
    <row r="4381" spans="1:61" ht="14.4" x14ac:dyDescent="0.3">
      <c r="A4381" s="2">
        <f>ROW()</f>
        <v>4381</v>
      </c>
      <c r="C4381" s="8">
        <f t="shared" ca="1" si="625"/>
        <v>20</v>
      </c>
      <c r="D4381" s="8">
        <f t="shared" ca="1" si="626"/>
        <v>0</v>
      </c>
      <c r="E4381" s="50">
        <f t="shared" ca="1" si="620"/>
        <v>0</v>
      </c>
      <c r="F4381" s="2" t="str">
        <f t="shared" ca="1" si="627"/>
        <v/>
      </c>
      <c r="BD4381" s="49">
        <f t="shared" ca="1" si="622"/>
        <v>815.5</v>
      </c>
      <c r="BE4381" s="3">
        <f t="shared" ca="1" si="621"/>
        <v>8.1500000000000003E-2</v>
      </c>
      <c r="BF4381" s="3">
        <f t="shared" ca="1" si="623"/>
        <v>-1.3950525282585462</v>
      </c>
      <c r="BG4381" s="9">
        <f t="shared" ca="1" si="624"/>
        <v>0</v>
      </c>
      <c r="BH4381" s="6">
        <f ca="1">IF(ISNUMBER('Descriptive Stats'!BF4381),'Descriptive Stats'!BF4381,#N/A)</f>
        <v>-1.3950525282585462</v>
      </c>
      <c r="BI4381" s="6">
        <f ca="1">IF(ISNUMBER('Descriptive Stats'!E4381),'Descriptive Stats'!E4381,#N/A)</f>
        <v>0</v>
      </c>
    </row>
    <row r="4382" spans="1:61" ht="14.4" x14ac:dyDescent="0.3">
      <c r="A4382" s="2">
        <f>ROW()</f>
        <v>4382</v>
      </c>
      <c r="C4382" s="8">
        <f t="shared" ca="1" si="625"/>
        <v>11</v>
      </c>
      <c r="D4382" s="8">
        <f t="shared" ca="1" si="626"/>
        <v>0</v>
      </c>
      <c r="E4382" s="50">
        <f t="shared" ca="1" si="620"/>
        <v>2</v>
      </c>
      <c r="F4382" s="2" t="str">
        <f t="shared" ca="1" si="627"/>
        <v/>
      </c>
      <c r="BD4382" s="49">
        <f t="shared" ca="1" si="622"/>
        <v>2595</v>
      </c>
      <c r="BE4382" s="3">
        <f t="shared" ca="1" si="621"/>
        <v>0.25945000000000001</v>
      </c>
      <c r="BF4382" s="3">
        <f t="shared" ca="1" si="623"/>
        <v>-0.6450419512753276</v>
      </c>
      <c r="BG4382" s="9">
        <f t="shared" ca="1" si="624"/>
        <v>2</v>
      </c>
      <c r="BH4382" s="6">
        <f ca="1">IF(ISNUMBER('Descriptive Stats'!BF4382),'Descriptive Stats'!BF4382,#N/A)</f>
        <v>-0.6450419512753276</v>
      </c>
      <c r="BI4382" s="6">
        <f ca="1">IF(ISNUMBER('Descriptive Stats'!E4382),'Descriptive Stats'!E4382,#N/A)</f>
        <v>2</v>
      </c>
    </row>
    <row r="4383" spans="1:61" ht="14.4" x14ac:dyDescent="0.3">
      <c r="A4383" s="2">
        <f>ROW()</f>
        <v>4383</v>
      </c>
      <c r="C4383" s="8">
        <f t="shared" ca="1" si="625"/>
        <v>17</v>
      </c>
      <c r="D4383" s="8">
        <f t="shared" ca="1" si="626"/>
        <v>2</v>
      </c>
      <c r="E4383" s="50">
        <f t="shared" ca="1" si="620"/>
        <v>15</v>
      </c>
      <c r="F4383" s="2" t="str">
        <f t="shared" ca="1" si="627"/>
        <v/>
      </c>
      <c r="BD4383" s="49">
        <f t="shared" ca="1" si="622"/>
        <v>5051.5</v>
      </c>
      <c r="BE4383" s="3">
        <f t="shared" ca="1" si="621"/>
        <v>0.50509999999999999</v>
      </c>
      <c r="BF4383" s="3">
        <f t="shared" ca="1" si="623"/>
        <v>1.2784152420787677E-2</v>
      </c>
      <c r="BG4383" s="9">
        <f t="shared" ca="1" si="624"/>
        <v>15</v>
      </c>
      <c r="BH4383" s="6">
        <f ca="1">IF(ISNUMBER('Descriptive Stats'!BF4383),'Descriptive Stats'!BF4383,#N/A)</f>
        <v>1.2784152420787677E-2</v>
      </c>
      <c r="BI4383" s="6">
        <f ca="1">IF(ISNUMBER('Descriptive Stats'!E4383),'Descriptive Stats'!E4383,#N/A)</f>
        <v>15</v>
      </c>
    </row>
    <row r="4384" spans="1:61" ht="14.4" x14ac:dyDescent="0.3">
      <c r="A4384" s="2">
        <f>ROW()</f>
        <v>4384</v>
      </c>
      <c r="C4384" s="8">
        <f t="shared" ca="1" si="625"/>
        <v>24</v>
      </c>
      <c r="D4384" s="8">
        <f t="shared" ca="1" si="626"/>
        <v>15</v>
      </c>
      <c r="E4384" s="50">
        <f t="shared" ca="1" si="620"/>
        <v>0</v>
      </c>
      <c r="F4384" s="2" t="str">
        <f t="shared" ca="1" si="627"/>
        <v/>
      </c>
      <c r="BD4384" s="49">
        <f t="shared" ca="1" si="622"/>
        <v>815.5</v>
      </c>
      <c r="BE4384" s="3">
        <f t="shared" ca="1" si="621"/>
        <v>8.1500000000000003E-2</v>
      </c>
      <c r="BF4384" s="3">
        <f t="shared" ca="1" si="623"/>
        <v>-1.3950525282585462</v>
      </c>
      <c r="BG4384" s="9">
        <f t="shared" ca="1" si="624"/>
        <v>0</v>
      </c>
      <c r="BH4384" s="6">
        <f ca="1">IF(ISNUMBER('Descriptive Stats'!BF4384),'Descriptive Stats'!BF4384,#N/A)</f>
        <v>-1.3950525282585462</v>
      </c>
      <c r="BI4384" s="6">
        <f ca="1">IF(ISNUMBER('Descriptive Stats'!E4384),'Descriptive Stats'!E4384,#N/A)</f>
        <v>0</v>
      </c>
    </row>
    <row r="4385" spans="1:61" ht="14.4" x14ac:dyDescent="0.3">
      <c r="A4385" s="2">
        <f>ROW()</f>
        <v>4385</v>
      </c>
      <c r="C4385" s="8">
        <f t="shared" ca="1" si="625"/>
        <v>4</v>
      </c>
      <c r="D4385" s="8">
        <f t="shared" ca="1" si="626"/>
        <v>0</v>
      </c>
      <c r="E4385" s="50">
        <f t="shared" ca="1" si="620"/>
        <v>2</v>
      </c>
      <c r="F4385" s="2" t="str">
        <f t="shared" ca="1" si="627"/>
        <v/>
      </c>
      <c r="BD4385" s="49">
        <f t="shared" ca="1" si="622"/>
        <v>2595</v>
      </c>
      <c r="BE4385" s="3">
        <f t="shared" ca="1" si="621"/>
        <v>0.25945000000000001</v>
      </c>
      <c r="BF4385" s="3">
        <f t="shared" ca="1" si="623"/>
        <v>-0.6450419512753276</v>
      </c>
      <c r="BG4385" s="9">
        <f t="shared" ca="1" si="624"/>
        <v>2</v>
      </c>
      <c r="BH4385" s="6">
        <f ca="1">IF(ISNUMBER('Descriptive Stats'!BF4385),'Descriptive Stats'!BF4385,#N/A)</f>
        <v>-0.6450419512753276</v>
      </c>
      <c r="BI4385" s="6">
        <f ca="1">IF(ISNUMBER('Descriptive Stats'!E4385),'Descriptive Stats'!E4385,#N/A)</f>
        <v>2</v>
      </c>
    </row>
    <row r="4386" spans="1:61" ht="14.4" x14ac:dyDescent="0.3">
      <c r="A4386" s="2">
        <f>ROW()</f>
        <v>4386</v>
      </c>
      <c r="C4386" s="8">
        <f t="shared" ca="1" si="625"/>
        <v>9</v>
      </c>
      <c r="D4386" s="8">
        <f t="shared" ca="1" si="626"/>
        <v>2</v>
      </c>
      <c r="E4386" s="50">
        <f t="shared" ca="1" si="620"/>
        <v>4</v>
      </c>
      <c r="F4386" s="2" t="str">
        <f t="shared" ca="1" si="627"/>
        <v/>
      </c>
      <c r="BD4386" s="49">
        <f t="shared" ca="1" si="622"/>
        <v>3442</v>
      </c>
      <c r="BE4386" s="3">
        <f t="shared" ca="1" si="621"/>
        <v>0.34415000000000001</v>
      </c>
      <c r="BF4386" s="3">
        <f t="shared" ca="1" si="623"/>
        <v>-0.40116316278173481</v>
      </c>
      <c r="BG4386" s="9">
        <f t="shared" ca="1" si="624"/>
        <v>4</v>
      </c>
      <c r="BH4386" s="6">
        <f ca="1">IF(ISNUMBER('Descriptive Stats'!BF4386),'Descriptive Stats'!BF4386,#N/A)</f>
        <v>-0.40116316278173481</v>
      </c>
      <c r="BI4386" s="6">
        <f ca="1">IF(ISNUMBER('Descriptive Stats'!E4386),'Descriptive Stats'!E4386,#N/A)</f>
        <v>4</v>
      </c>
    </row>
    <row r="4387" spans="1:61" ht="14.4" x14ac:dyDescent="0.3">
      <c r="A4387" s="2">
        <f>ROW()</f>
        <v>4387</v>
      </c>
      <c r="C4387" s="8">
        <f t="shared" ca="1" si="625"/>
        <v>13</v>
      </c>
      <c r="D4387" s="8">
        <f t="shared" ca="1" si="626"/>
        <v>4</v>
      </c>
      <c r="E4387" s="50">
        <f t="shared" ca="1" si="620"/>
        <v>2</v>
      </c>
      <c r="F4387" s="2" t="str">
        <f t="shared" ca="1" si="627"/>
        <v/>
      </c>
      <c r="BD4387" s="49">
        <f t="shared" ca="1" si="622"/>
        <v>2595</v>
      </c>
      <c r="BE4387" s="3">
        <f t="shared" ca="1" si="621"/>
        <v>0.25945000000000001</v>
      </c>
      <c r="BF4387" s="3">
        <f t="shared" ca="1" si="623"/>
        <v>-0.6450419512753276</v>
      </c>
      <c r="BG4387" s="9">
        <f t="shared" ca="1" si="624"/>
        <v>2</v>
      </c>
      <c r="BH4387" s="6">
        <f ca="1">IF(ISNUMBER('Descriptive Stats'!BF4387),'Descriptive Stats'!BF4387,#N/A)</f>
        <v>-0.6450419512753276</v>
      </c>
      <c r="BI4387" s="6">
        <f ca="1">IF(ISNUMBER('Descriptive Stats'!E4387),'Descriptive Stats'!E4387,#N/A)</f>
        <v>2</v>
      </c>
    </row>
    <row r="4388" spans="1:61" ht="14.4" x14ac:dyDescent="0.3">
      <c r="A4388" s="2">
        <f>ROW()</f>
        <v>4388</v>
      </c>
      <c r="C4388" s="8">
        <f t="shared" ca="1" si="625"/>
        <v>21</v>
      </c>
      <c r="D4388" s="8">
        <f t="shared" ca="1" si="626"/>
        <v>2</v>
      </c>
      <c r="E4388" s="50">
        <f t="shared" ca="1" si="620"/>
        <v>6</v>
      </c>
      <c r="F4388" s="2" t="str">
        <f t="shared" ca="1" si="627"/>
        <v/>
      </c>
      <c r="BD4388" s="49">
        <f t="shared" ca="1" si="622"/>
        <v>3900</v>
      </c>
      <c r="BE4388" s="3">
        <f t="shared" ca="1" si="621"/>
        <v>0.38995000000000002</v>
      </c>
      <c r="BF4388" s="3">
        <f t="shared" ca="1" si="623"/>
        <v>-0.2794493539703507</v>
      </c>
      <c r="BG4388" s="9">
        <f t="shared" ca="1" si="624"/>
        <v>6</v>
      </c>
      <c r="BH4388" s="6">
        <f ca="1">IF(ISNUMBER('Descriptive Stats'!BF4388),'Descriptive Stats'!BF4388,#N/A)</f>
        <v>-0.2794493539703507</v>
      </c>
      <c r="BI4388" s="6">
        <f ca="1">IF(ISNUMBER('Descriptive Stats'!E4388),'Descriptive Stats'!E4388,#N/A)</f>
        <v>6</v>
      </c>
    </row>
    <row r="4389" spans="1:61" ht="14.4" x14ac:dyDescent="0.3">
      <c r="A4389" s="2">
        <f>ROW()</f>
        <v>4389</v>
      </c>
      <c r="C4389" s="8">
        <f t="shared" ca="1" si="625"/>
        <v>16</v>
      </c>
      <c r="D4389" s="8">
        <f t="shared" ca="1" si="626"/>
        <v>6</v>
      </c>
      <c r="E4389" s="50">
        <f t="shared" ca="1" si="620"/>
        <v>19</v>
      </c>
      <c r="F4389" s="2" t="str">
        <f t="shared" ca="1" si="627"/>
        <v>X</v>
      </c>
      <c r="BD4389" s="49">
        <f t="shared" ca="1" si="622"/>
        <v>5294</v>
      </c>
      <c r="BE4389" s="3">
        <f t="shared" ca="1" si="621"/>
        <v>0.52934999999999999</v>
      </c>
      <c r="BF4389" s="3">
        <f t="shared" ca="1" si="623"/>
        <v>7.3636031452008061E-2</v>
      </c>
      <c r="BG4389" s="9">
        <f t="shared" ca="1" si="624"/>
        <v>19</v>
      </c>
      <c r="BH4389" s="6">
        <f ca="1">IF(ISNUMBER('Descriptive Stats'!BF4389),'Descriptive Stats'!BF4389,#N/A)</f>
        <v>7.3636031452008061E-2</v>
      </c>
      <c r="BI4389" s="6">
        <f ca="1">IF(ISNUMBER('Descriptive Stats'!E4389),'Descriptive Stats'!E4389,#N/A)</f>
        <v>19</v>
      </c>
    </row>
    <row r="4390" spans="1:61" ht="14.4" x14ac:dyDescent="0.3">
      <c r="A4390" s="2">
        <f>ROW()</f>
        <v>4390</v>
      </c>
      <c r="C4390" s="8">
        <f t="shared" ca="1" si="625"/>
        <v>7</v>
      </c>
      <c r="D4390" s="8">
        <f t="shared" ca="1" si="626"/>
        <v>19</v>
      </c>
      <c r="E4390" s="50">
        <f t="shared" ca="1" si="620"/>
        <v>0</v>
      </c>
      <c r="F4390" s="2" t="str">
        <f t="shared" ca="1" si="627"/>
        <v/>
      </c>
      <c r="BD4390" s="49">
        <f t="shared" ca="1" si="622"/>
        <v>815.5</v>
      </c>
      <c r="BE4390" s="3">
        <f t="shared" ca="1" si="621"/>
        <v>8.1500000000000003E-2</v>
      </c>
      <c r="BF4390" s="3">
        <f t="shared" ca="1" si="623"/>
        <v>-1.3950525282585462</v>
      </c>
      <c r="BG4390" s="9">
        <f t="shared" ca="1" si="624"/>
        <v>0</v>
      </c>
      <c r="BH4390" s="6">
        <f ca="1">IF(ISNUMBER('Descriptive Stats'!BF4390),'Descriptive Stats'!BF4390,#N/A)</f>
        <v>-1.3950525282585462</v>
      </c>
      <c r="BI4390" s="6">
        <f ca="1">IF(ISNUMBER('Descriptive Stats'!E4390),'Descriptive Stats'!E4390,#N/A)</f>
        <v>0</v>
      </c>
    </row>
    <row r="4391" spans="1:61" ht="14.4" x14ac:dyDescent="0.3">
      <c r="A4391" s="2">
        <f>ROW()</f>
        <v>4391</v>
      </c>
      <c r="C4391" s="8">
        <f t="shared" ca="1" si="625"/>
        <v>15</v>
      </c>
      <c r="D4391" s="8">
        <f t="shared" ca="1" si="626"/>
        <v>0</v>
      </c>
      <c r="E4391" s="50">
        <f t="shared" ca="1" si="620"/>
        <v>1</v>
      </c>
      <c r="F4391" s="2" t="str">
        <f t="shared" ca="1" si="627"/>
        <v/>
      </c>
      <c r="BD4391" s="49">
        <f t="shared" ca="1" si="622"/>
        <v>1871</v>
      </c>
      <c r="BE4391" s="3">
        <f t="shared" ca="1" si="621"/>
        <v>0.18704999999999999</v>
      </c>
      <c r="BF4391" s="3">
        <f t="shared" ca="1" si="623"/>
        <v>-0.88881967520906158</v>
      </c>
      <c r="BG4391" s="9">
        <f t="shared" ca="1" si="624"/>
        <v>1</v>
      </c>
      <c r="BH4391" s="6">
        <f ca="1">IF(ISNUMBER('Descriptive Stats'!BF4391),'Descriptive Stats'!BF4391,#N/A)</f>
        <v>-0.88881967520906158</v>
      </c>
      <c r="BI4391" s="6">
        <f ca="1">IF(ISNUMBER('Descriptive Stats'!E4391),'Descriptive Stats'!E4391,#N/A)</f>
        <v>1</v>
      </c>
    </row>
    <row r="4392" spans="1:61" ht="14.4" x14ac:dyDescent="0.3">
      <c r="A4392" s="2">
        <f>ROW()</f>
        <v>4392</v>
      </c>
      <c r="C4392" s="8">
        <f t="shared" ca="1" si="625"/>
        <v>8</v>
      </c>
      <c r="D4392" s="8">
        <f t="shared" ca="1" si="626"/>
        <v>1</v>
      </c>
      <c r="E4392" s="50">
        <f t="shared" ca="1" si="620"/>
        <v>1</v>
      </c>
      <c r="F4392" s="2" t="str">
        <f t="shared" ca="1" si="627"/>
        <v/>
      </c>
      <c r="BD4392" s="49">
        <f t="shared" ca="1" si="622"/>
        <v>1871</v>
      </c>
      <c r="BE4392" s="3">
        <f t="shared" ca="1" si="621"/>
        <v>0.18704999999999999</v>
      </c>
      <c r="BF4392" s="3">
        <f t="shared" ca="1" si="623"/>
        <v>-0.88881967520906158</v>
      </c>
      <c r="BG4392" s="9">
        <f t="shared" ca="1" si="624"/>
        <v>1</v>
      </c>
      <c r="BH4392" s="6">
        <f ca="1">IF(ISNUMBER('Descriptive Stats'!BF4392),'Descriptive Stats'!BF4392,#N/A)</f>
        <v>-0.88881967520906158</v>
      </c>
      <c r="BI4392" s="6">
        <f ca="1">IF(ISNUMBER('Descriptive Stats'!E4392),'Descriptive Stats'!E4392,#N/A)</f>
        <v>1</v>
      </c>
    </row>
    <row r="4393" spans="1:61" ht="14.4" x14ac:dyDescent="0.3">
      <c r="A4393" s="2">
        <f>ROW()</f>
        <v>4393</v>
      </c>
      <c r="C4393" s="8">
        <f t="shared" ca="1" si="625"/>
        <v>8</v>
      </c>
      <c r="D4393" s="8">
        <f t="shared" ca="1" si="626"/>
        <v>1</v>
      </c>
      <c r="E4393" s="50">
        <f t="shared" ca="1" si="620"/>
        <v>2</v>
      </c>
      <c r="F4393" s="2" t="str">
        <f t="shared" ca="1" si="627"/>
        <v/>
      </c>
      <c r="BD4393" s="49">
        <f t="shared" ca="1" si="622"/>
        <v>2595</v>
      </c>
      <c r="BE4393" s="3">
        <f t="shared" ca="1" si="621"/>
        <v>0.25945000000000001</v>
      </c>
      <c r="BF4393" s="3">
        <f t="shared" ca="1" si="623"/>
        <v>-0.6450419512753276</v>
      </c>
      <c r="BG4393" s="9">
        <f t="shared" ca="1" si="624"/>
        <v>2</v>
      </c>
      <c r="BH4393" s="6">
        <f ca="1">IF(ISNUMBER('Descriptive Stats'!BF4393),'Descriptive Stats'!BF4393,#N/A)</f>
        <v>-0.6450419512753276</v>
      </c>
      <c r="BI4393" s="6">
        <f ca="1">IF(ISNUMBER('Descriptive Stats'!E4393),'Descriptive Stats'!E4393,#N/A)</f>
        <v>2</v>
      </c>
    </row>
    <row r="4394" spans="1:61" ht="14.4" x14ac:dyDescent="0.3">
      <c r="A4394" s="2">
        <f>ROW()</f>
        <v>4394</v>
      </c>
      <c r="C4394" s="8">
        <f t="shared" ca="1" si="625"/>
        <v>3</v>
      </c>
      <c r="D4394" s="8">
        <f t="shared" ca="1" si="626"/>
        <v>2</v>
      </c>
      <c r="E4394" s="50">
        <f t="shared" ca="1" si="620"/>
        <v>2</v>
      </c>
      <c r="F4394" s="2" t="str">
        <f t="shared" ca="1" si="627"/>
        <v/>
      </c>
      <c r="BD4394" s="49">
        <f t="shared" ca="1" si="622"/>
        <v>2595</v>
      </c>
      <c r="BE4394" s="3">
        <f t="shared" ca="1" si="621"/>
        <v>0.25945000000000001</v>
      </c>
      <c r="BF4394" s="3">
        <f t="shared" ca="1" si="623"/>
        <v>-0.6450419512753276</v>
      </c>
      <c r="BG4394" s="9">
        <f t="shared" ca="1" si="624"/>
        <v>2</v>
      </c>
      <c r="BH4394" s="6">
        <f ca="1">IF(ISNUMBER('Descriptive Stats'!BF4394),'Descriptive Stats'!BF4394,#N/A)</f>
        <v>-0.6450419512753276</v>
      </c>
      <c r="BI4394" s="6">
        <f ca="1">IF(ISNUMBER('Descriptive Stats'!E4394),'Descriptive Stats'!E4394,#N/A)</f>
        <v>2</v>
      </c>
    </row>
    <row r="4395" spans="1:61" ht="14.4" x14ac:dyDescent="0.3">
      <c r="A4395" s="2">
        <f>ROW()</f>
        <v>4395</v>
      </c>
      <c r="C4395" s="8">
        <f t="shared" ca="1" si="625"/>
        <v>9</v>
      </c>
      <c r="D4395" s="8">
        <f t="shared" ca="1" si="626"/>
        <v>2</v>
      </c>
      <c r="E4395" s="50">
        <f t="shared" ca="1" si="620"/>
        <v>4</v>
      </c>
      <c r="F4395" s="2" t="str">
        <f t="shared" ca="1" si="627"/>
        <v/>
      </c>
      <c r="BD4395" s="49">
        <f t="shared" ca="1" si="622"/>
        <v>3442</v>
      </c>
      <c r="BE4395" s="3">
        <f t="shared" ca="1" si="621"/>
        <v>0.34415000000000001</v>
      </c>
      <c r="BF4395" s="3">
        <f t="shared" ca="1" si="623"/>
        <v>-0.40116316278173481</v>
      </c>
      <c r="BG4395" s="9">
        <f t="shared" ca="1" si="624"/>
        <v>4</v>
      </c>
      <c r="BH4395" s="6">
        <f ca="1">IF(ISNUMBER('Descriptive Stats'!BF4395),'Descriptive Stats'!BF4395,#N/A)</f>
        <v>-0.40116316278173481</v>
      </c>
      <c r="BI4395" s="6">
        <f ca="1">IF(ISNUMBER('Descriptive Stats'!E4395),'Descriptive Stats'!E4395,#N/A)</f>
        <v>4</v>
      </c>
    </row>
    <row r="4396" spans="1:61" ht="14.4" x14ac:dyDescent="0.3">
      <c r="A4396" s="2">
        <f>ROW()</f>
        <v>4396</v>
      </c>
      <c r="C4396" s="8">
        <f t="shared" ca="1" si="625"/>
        <v>13</v>
      </c>
      <c r="D4396" s="8">
        <f t="shared" ca="1" si="626"/>
        <v>4</v>
      </c>
      <c r="E4396" s="50">
        <f t="shared" ca="1" si="620"/>
        <v>6</v>
      </c>
      <c r="F4396" s="2" t="str">
        <f t="shared" ca="1" si="627"/>
        <v/>
      </c>
      <c r="BD4396" s="49">
        <f t="shared" ca="1" si="622"/>
        <v>3900</v>
      </c>
      <c r="BE4396" s="3">
        <f t="shared" ca="1" si="621"/>
        <v>0.38995000000000002</v>
      </c>
      <c r="BF4396" s="3">
        <f t="shared" ca="1" si="623"/>
        <v>-0.2794493539703507</v>
      </c>
      <c r="BG4396" s="9">
        <f t="shared" ca="1" si="624"/>
        <v>6</v>
      </c>
      <c r="BH4396" s="6">
        <f ca="1">IF(ISNUMBER('Descriptive Stats'!BF4396),'Descriptive Stats'!BF4396,#N/A)</f>
        <v>-0.2794493539703507</v>
      </c>
      <c r="BI4396" s="6">
        <f ca="1">IF(ISNUMBER('Descriptive Stats'!E4396),'Descriptive Stats'!E4396,#N/A)</f>
        <v>6</v>
      </c>
    </row>
    <row r="4397" spans="1:61" ht="14.4" x14ac:dyDescent="0.3">
      <c r="A4397" s="2">
        <f>ROW()</f>
        <v>4397</v>
      </c>
      <c r="C4397" s="8">
        <f t="shared" ca="1" si="625"/>
        <v>16</v>
      </c>
      <c r="D4397" s="8">
        <f t="shared" ca="1" si="626"/>
        <v>6</v>
      </c>
      <c r="E4397" s="50">
        <f t="shared" ca="1" si="620"/>
        <v>1</v>
      </c>
      <c r="F4397" s="2" t="str">
        <f t="shared" ca="1" si="627"/>
        <v/>
      </c>
      <c r="BD4397" s="49">
        <f t="shared" ca="1" si="622"/>
        <v>1871</v>
      </c>
      <c r="BE4397" s="3">
        <f t="shared" ca="1" si="621"/>
        <v>0.18704999999999999</v>
      </c>
      <c r="BF4397" s="3">
        <f t="shared" ca="1" si="623"/>
        <v>-0.88881967520906158</v>
      </c>
      <c r="BG4397" s="9">
        <f t="shared" ca="1" si="624"/>
        <v>1</v>
      </c>
      <c r="BH4397" s="6">
        <f ca="1">IF(ISNUMBER('Descriptive Stats'!BF4397),'Descriptive Stats'!BF4397,#N/A)</f>
        <v>-0.88881967520906158</v>
      </c>
      <c r="BI4397" s="6">
        <f ca="1">IF(ISNUMBER('Descriptive Stats'!E4397),'Descriptive Stats'!E4397,#N/A)</f>
        <v>1</v>
      </c>
    </row>
    <row r="4398" spans="1:61" ht="14.4" x14ac:dyDescent="0.3">
      <c r="A4398" s="2">
        <f>ROW()</f>
        <v>4398</v>
      </c>
      <c r="C4398" s="8">
        <f t="shared" ca="1" si="625"/>
        <v>12</v>
      </c>
      <c r="D4398" s="8">
        <f t="shared" ca="1" si="626"/>
        <v>1</v>
      </c>
      <c r="E4398" s="50">
        <f t="shared" ca="1" si="620"/>
        <v>2</v>
      </c>
      <c r="F4398" s="2" t="str">
        <f t="shared" ca="1" si="627"/>
        <v/>
      </c>
      <c r="BD4398" s="49">
        <f t="shared" ca="1" si="622"/>
        <v>2595</v>
      </c>
      <c r="BE4398" s="3">
        <f t="shared" ca="1" si="621"/>
        <v>0.25945000000000001</v>
      </c>
      <c r="BF4398" s="3">
        <f t="shared" ca="1" si="623"/>
        <v>-0.6450419512753276</v>
      </c>
      <c r="BG4398" s="9">
        <f t="shared" ca="1" si="624"/>
        <v>2</v>
      </c>
      <c r="BH4398" s="6">
        <f ca="1">IF(ISNUMBER('Descriptive Stats'!BF4398),'Descriptive Stats'!BF4398,#N/A)</f>
        <v>-0.6450419512753276</v>
      </c>
      <c r="BI4398" s="6">
        <f ca="1">IF(ISNUMBER('Descriptive Stats'!E4398),'Descriptive Stats'!E4398,#N/A)</f>
        <v>2</v>
      </c>
    </row>
    <row r="4399" spans="1:61" ht="14.4" x14ac:dyDescent="0.3">
      <c r="A4399" s="2">
        <f>ROW()</f>
        <v>4399</v>
      </c>
      <c r="C4399" s="8">
        <f t="shared" ca="1" si="625"/>
        <v>3</v>
      </c>
      <c r="D4399" s="8">
        <f t="shared" ca="1" si="626"/>
        <v>2</v>
      </c>
      <c r="E4399" s="50">
        <f t="shared" ca="1" si="620"/>
        <v>0</v>
      </c>
      <c r="F4399" s="2" t="str">
        <f t="shared" ca="1" si="627"/>
        <v/>
      </c>
      <c r="BD4399" s="49">
        <f t="shared" ca="1" si="622"/>
        <v>815.5</v>
      </c>
      <c r="BE4399" s="3">
        <f t="shared" ca="1" si="621"/>
        <v>8.1500000000000003E-2</v>
      </c>
      <c r="BF4399" s="3">
        <f t="shared" ca="1" si="623"/>
        <v>-1.3950525282585462</v>
      </c>
      <c r="BG4399" s="9">
        <f t="shared" ca="1" si="624"/>
        <v>0</v>
      </c>
      <c r="BH4399" s="6">
        <f ca="1">IF(ISNUMBER('Descriptive Stats'!BF4399),'Descriptive Stats'!BF4399,#N/A)</f>
        <v>-1.3950525282585462</v>
      </c>
      <c r="BI4399" s="6">
        <f ca="1">IF(ISNUMBER('Descriptive Stats'!E4399),'Descriptive Stats'!E4399,#N/A)</f>
        <v>0</v>
      </c>
    </row>
    <row r="4400" spans="1:61" ht="14.4" x14ac:dyDescent="0.3">
      <c r="A4400" s="2">
        <f>ROW()</f>
        <v>4400</v>
      </c>
      <c r="C4400" s="8">
        <f t="shared" ca="1" si="625"/>
        <v>14</v>
      </c>
      <c r="D4400" s="8">
        <f t="shared" ca="1" si="626"/>
        <v>0</v>
      </c>
      <c r="E4400" s="50">
        <f t="shared" ca="1" si="620"/>
        <v>1</v>
      </c>
      <c r="F4400" s="2" t="str">
        <f t="shared" ca="1" si="627"/>
        <v/>
      </c>
      <c r="BD4400" s="49">
        <f t="shared" ca="1" si="622"/>
        <v>1871</v>
      </c>
      <c r="BE4400" s="3">
        <f t="shared" ca="1" si="621"/>
        <v>0.18704999999999999</v>
      </c>
      <c r="BF4400" s="3">
        <f t="shared" ca="1" si="623"/>
        <v>-0.88881967520906158</v>
      </c>
      <c r="BG4400" s="9">
        <f t="shared" ca="1" si="624"/>
        <v>1</v>
      </c>
      <c r="BH4400" s="6">
        <f ca="1">IF(ISNUMBER('Descriptive Stats'!BF4400),'Descriptive Stats'!BF4400,#N/A)</f>
        <v>-0.88881967520906158</v>
      </c>
      <c r="BI4400" s="6">
        <f ca="1">IF(ISNUMBER('Descriptive Stats'!E4400),'Descriptive Stats'!E4400,#N/A)</f>
        <v>1</v>
      </c>
    </row>
    <row r="4401" spans="1:61" ht="14.4" x14ac:dyDescent="0.3">
      <c r="A4401" s="2">
        <f>ROW()</f>
        <v>4401</v>
      </c>
      <c r="C4401" s="8">
        <f t="shared" ca="1" si="625"/>
        <v>8</v>
      </c>
      <c r="D4401" s="8">
        <f t="shared" ca="1" si="626"/>
        <v>1</v>
      </c>
      <c r="E4401" s="50">
        <f t="shared" ca="1" si="620"/>
        <v>0</v>
      </c>
      <c r="F4401" s="2" t="str">
        <f t="shared" ca="1" si="627"/>
        <v/>
      </c>
      <c r="BD4401" s="49">
        <f t="shared" ca="1" si="622"/>
        <v>815.5</v>
      </c>
      <c r="BE4401" s="3">
        <f t="shared" ca="1" si="621"/>
        <v>8.1500000000000003E-2</v>
      </c>
      <c r="BF4401" s="3">
        <f t="shared" ca="1" si="623"/>
        <v>-1.3950525282585462</v>
      </c>
      <c r="BG4401" s="9">
        <f t="shared" ca="1" si="624"/>
        <v>0</v>
      </c>
      <c r="BH4401" s="6">
        <f ca="1">IF(ISNUMBER('Descriptive Stats'!BF4401),'Descriptive Stats'!BF4401,#N/A)</f>
        <v>-1.3950525282585462</v>
      </c>
      <c r="BI4401" s="6">
        <f ca="1">IF(ISNUMBER('Descriptive Stats'!E4401),'Descriptive Stats'!E4401,#N/A)</f>
        <v>0</v>
      </c>
    </row>
    <row r="4402" spans="1:61" ht="14.4" x14ac:dyDescent="0.3">
      <c r="A4402" s="2">
        <f>ROW()</f>
        <v>4402</v>
      </c>
      <c r="C4402" s="8">
        <f t="shared" ca="1" si="625"/>
        <v>4</v>
      </c>
      <c r="D4402" s="8">
        <f t="shared" ca="1" si="626"/>
        <v>0</v>
      </c>
      <c r="E4402" s="50">
        <f t="shared" ca="1" si="620"/>
        <v>7</v>
      </c>
      <c r="F4402" s="2" t="str">
        <f t="shared" ca="1" si="627"/>
        <v/>
      </c>
      <c r="BD4402" s="49">
        <f t="shared" ca="1" si="622"/>
        <v>4473.5</v>
      </c>
      <c r="BE4402" s="3">
        <f t="shared" ca="1" si="621"/>
        <v>0.44729999999999998</v>
      </c>
      <c r="BF4402" s="3">
        <f t="shared" ca="1" si="623"/>
        <v>-0.13248586824472414</v>
      </c>
      <c r="BG4402" s="9">
        <f t="shared" ca="1" si="624"/>
        <v>7</v>
      </c>
      <c r="BH4402" s="6">
        <f ca="1">IF(ISNUMBER('Descriptive Stats'!BF4402),'Descriptive Stats'!BF4402,#N/A)</f>
        <v>-0.13248586824472414</v>
      </c>
      <c r="BI4402" s="6">
        <f ca="1">IF(ISNUMBER('Descriptive Stats'!E4402),'Descriptive Stats'!E4402,#N/A)</f>
        <v>7</v>
      </c>
    </row>
    <row r="4403" spans="1:61" ht="14.4" x14ac:dyDescent="0.3">
      <c r="A4403" s="2">
        <f>ROW()</f>
        <v>4403</v>
      </c>
      <c r="C4403" s="8">
        <f t="shared" ca="1" si="625"/>
        <v>6</v>
      </c>
      <c r="D4403" s="8">
        <f t="shared" ca="1" si="626"/>
        <v>7</v>
      </c>
      <c r="E4403" s="50">
        <f t="shared" ca="1" si="620"/>
        <v>7</v>
      </c>
      <c r="F4403" s="2" t="str">
        <f t="shared" ca="1" si="627"/>
        <v/>
      </c>
      <c r="BD4403" s="49">
        <f t="shared" ca="1" si="622"/>
        <v>4473.5</v>
      </c>
      <c r="BE4403" s="3">
        <f t="shared" ca="1" si="621"/>
        <v>0.44729999999999998</v>
      </c>
      <c r="BF4403" s="3">
        <f t="shared" ca="1" si="623"/>
        <v>-0.13248586824472414</v>
      </c>
      <c r="BG4403" s="9">
        <f t="shared" ca="1" si="624"/>
        <v>7</v>
      </c>
      <c r="BH4403" s="6">
        <f ca="1">IF(ISNUMBER('Descriptive Stats'!BF4403),'Descriptive Stats'!BF4403,#N/A)</f>
        <v>-0.13248586824472414</v>
      </c>
      <c r="BI4403" s="6">
        <f ca="1">IF(ISNUMBER('Descriptive Stats'!E4403),'Descriptive Stats'!E4403,#N/A)</f>
        <v>7</v>
      </c>
    </row>
    <row r="4404" spans="1:61" ht="14.4" x14ac:dyDescent="0.3">
      <c r="A4404" s="2">
        <f>ROW()</f>
        <v>4404</v>
      </c>
      <c r="C4404" s="8">
        <f t="shared" ca="1" si="625"/>
        <v>19</v>
      </c>
      <c r="D4404" s="8">
        <f t="shared" ca="1" si="626"/>
        <v>7</v>
      </c>
      <c r="E4404" s="50">
        <f t="shared" ca="1" si="620"/>
        <v>0</v>
      </c>
      <c r="F4404" s="2" t="str">
        <f t="shared" ca="1" si="627"/>
        <v/>
      </c>
      <c r="BD4404" s="49">
        <f t="shared" ca="1" si="622"/>
        <v>815.5</v>
      </c>
      <c r="BE4404" s="3">
        <f t="shared" ca="1" si="621"/>
        <v>8.1500000000000003E-2</v>
      </c>
      <c r="BF4404" s="3">
        <f t="shared" ca="1" si="623"/>
        <v>-1.3950525282585462</v>
      </c>
      <c r="BG4404" s="9">
        <f t="shared" ca="1" si="624"/>
        <v>0</v>
      </c>
      <c r="BH4404" s="6">
        <f ca="1">IF(ISNUMBER('Descriptive Stats'!BF4404),'Descriptive Stats'!BF4404,#N/A)</f>
        <v>-1.3950525282585462</v>
      </c>
      <c r="BI4404" s="6">
        <f ca="1">IF(ISNUMBER('Descriptive Stats'!E4404),'Descriptive Stats'!E4404,#N/A)</f>
        <v>0</v>
      </c>
    </row>
    <row r="4405" spans="1:61" ht="14.4" x14ac:dyDescent="0.3">
      <c r="A4405" s="2">
        <f>ROW()</f>
        <v>4405</v>
      </c>
      <c r="C4405" s="8">
        <f t="shared" ca="1" si="625"/>
        <v>18</v>
      </c>
      <c r="D4405" s="8">
        <f t="shared" ca="1" si="626"/>
        <v>0</v>
      </c>
      <c r="E4405" s="50">
        <f t="shared" ca="1" si="620"/>
        <v>7</v>
      </c>
      <c r="F4405" s="2" t="str">
        <f t="shared" ca="1" si="627"/>
        <v/>
      </c>
      <c r="BD4405" s="49">
        <f t="shared" ca="1" si="622"/>
        <v>4473.5</v>
      </c>
      <c r="BE4405" s="3">
        <f t="shared" ca="1" si="621"/>
        <v>0.44729999999999998</v>
      </c>
      <c r="BF4405" s="3">
        <f t="shared" ca="1" si="623"/>
        <v>-0.13248586824472414</v>
      </c>
      <c r="BG4405" s="9">
        <f t="shared" ca="1" si="624"/>
        <v>7</v>
      </c>
      <c r="BH4405" s="6">
        <f ca="1">IF(ISNUMBER('Descriptive Stats'!BF4405),'Descriptive Stats'!BF4405,#N/A)</f>
        <v>-0.13248586824472414</v>
      </c>
      <c r="BI4405" s="6">
        <f ca="1">IF(ISNUMBER('Descriptive Stats'!E4405),'Descriptive Stats'!E4405,#N/A)</f>
        <v>7</v>
      </c>
    </row>
    <row r="4406" spans="1:61" ht="14.4" x14ac:dyDescent="0.3">
      <c r="A4406" s="2">
        <f>ROW()</f>
        <v>4406</v>
      </c>
      <c r="C4406" s="8">
        <f t="shared" ca="1" si="625"/>
        <v>19</v>
      </c>
      <c r="D4406" s="8">
        <f t="shared" ca="1" si="626"/>
        <v>7</v>
      </c>
      <c r="E4406" s="50">
        <f t="shared" ca="1" si="620"/>
        <v>1</v>
      </c>
      <c r="F4406" s="2" t="str">
        <f t="shared" ca="1" si="627"/>
        <v/>
      </c>
      <c r="BD4406" s="49">
        <f t="shared" ca="1" si="622"/>
        <v>1871</v>
      </c>
      <c r="BE4406" s="3">
        <f t="shared" ca="1" si="621"/>
        <v>0.18704999999999999</v>
      </c>
      <c r="BF4406" s="3">
        <f t="shared" ca="1" si="623"/>
        <v>-0.88881967520906158</v>
      </c>
      <c r="BG4406" s="9">
        <f t="shared" ca="1" si="624"/>
        <v>1</v>
      </c>
      <c r="BH4406" s="6">
        <f ca="1">IF(ISNUMBER('Descriptive Stats'!BF4406),'Descriptive Stats'!BF4406,#N/A)</f>
        <v>-0.88881967520906158</v>
      </c>
      <c r="BI4406" s="6">
        <f ca="1">IF(ISNUMBER('Descriptive Stats'!E4406),'Descriptive Stats'!E4406,#N/A)</f>
        <v>1</v>
      </c>
    </row>
    <row r="4407" spans="1:61" ht="14.4" x14ac:dyDescent="0.3">
      <c r="A4407" s="2">
        <f>ROW()</f>
        <v>4407</v>
      </c>
      <c r="C4407" s="8">
        <f t="shared" ca="1" si="625"/>
        <v>12</v>
      </c>
      <c r="D4407" s="8">
        <f t="shared" ca="1" si="626"/>
        <v>1</v>
      </c>
      <c r="E4407" s="50">
        <f t="shared" ca="1" si="620"/>
        <v>0</v>
      </c>
      <c r="F4407" s="2" t="str">
        <f t="shared" ca="1" si="627"/>
        <v/>
      </c>
      <c r="BD4407" s="49">
        <f t="shared" ca="1" si="622"/>
        <v>815.5</v>
      </c>
      <c r="BE4407" s="3">
        <f t="shared" ca="1" si="621"/>
        <v>8.1500000000000003E-2</v>
      </c>
      <c r="BF4407" s="3">
        <f t="shared" ca="1" si="623"/>
        <v>-1.3950525282585462</v>
      </c>
      <c r="BG4407" s="9">
        <f t="shared" ca="1" si="624"/>
        <v>0</v>
      </c>
      <c r="BH4407" s="6">
        <f ca="1">IF(ISNUMBER('Descriptive Stats'!BF4407),'Descriptive Stats'!BF4407,#N/A)</f>
        <v>-1.3950525282585462</v>
      </c>
      <c r="BI4407" s="6">
        <f ca="1">IF(ISNUMBER('Descriptive Stats'!E4407),'Descriptive Stats'!E4407,#N/A)</f>
        <v>0</v>
      </c>
    </row>
    <row r="4408" spans="1:61" ht="14.4" x14ac:dyDescent="0.3">
      <c r="A4408" s="2">
        <f>ROW()</f>
        <v>4408</v>
      </c>
      <c r="C4408" s="8">
        <f t="shared" ca="1" si="625"/>
        <v>15</v>
      </c>
      <c r="D4408" s="8">
        <f t="shared" ca="1" si="626"/>
        <v>0</v>
      </c>
      <c r="E4408" s="50">
        <f t="shared" ca="1" si="620"/>
        <v>2</v>
      </c>
      <c r="F4408" s="2" t="str">
        <f t="shared" ca="1" si="627"/>
        <v/>
      </c>
      <c r="BD4408" s="49">
        <f t="shared" ca="1" si="622"/>
        <v>2595</v>
      </c>
      <c r="BE4408" s="3">
        <f t="shared" ca="1" si="621"/>
        <v>0.25945000000000001</v>
      </c>
      <c r="BF4408" s="3">
        <f t="shared" ca="1" si="623"/>
        <v>-0.6450419512753276</v>
      </c>
      <c r="BG4408" s="9">
        <f t="shared" ca="1" si="624"/>
        <v>2</v>
      </c>
      <c r="BH4408" s="6">
        <f ca="1">IF(ISNUMBER('Descriptive Stats'!BF4408),'Descriptive Stats'!BF4408,#N/A)</f>
        <v>-0.6450419512753276</v>
      </c>
      <c r="BI4408" s="6">
        <f ca="1">IF(ISNUMBER('Descriptive Stats'!E4408),'Descriptive Stats'!E4408,#N/A)</f>
        <v>2</v>
      </c>
    </row>
    <row r="4409" spans="1:61" ht="14.4" x14ac:dyDescent="0.3">
      <c r="A4409" s="2">
        <f>ROW()</f>
        <v>4409</v>
      </c>
      <c r="C4409" s="8">
        <f t="shared" ca="1" si="625"/>
        <v>9</v>
      </c>
      <c r="D4409" s="8">
        <f t="shared" ca="1" si="626"/>
        <v>2</v>
      </c>
      <c r="E4409" s="50">
        <f t="shared" ca="1" si="620"/>
        <v>7</v>
      </c>
      <c r="F4409" s="2" t="str">
        <f t="shared" ca="1" si="627"/>
        <v/>
      </c>
      <c r="BD4409" s="49">
        <f t="shared" ca="1" si="622"/>
        <v>4473.5</v>
      </c>
      <c r="BE4409" s="3">
        <f t="shared" ca="1" si="621"/>
        <v>0.44729999999999998</v>
      </c>
      <c r="BF4409" s="3">
        <f t="shared" ca="1" si="623"/>
        <v>-0.13248586824472414</v>
      </c>
      <c r="BG4409" s="9">
        <f t="shared" ca="1" si="624"/>
        <v>7</v>
      </c>
      <c r="BH4409" s="6">
        <f ca="1">IF(ISNUMBER('Descriptive Stats'!BF4409),'Descriptive Stats'!BF4409,#N/A)</f>
        <v>-0.13248586824472414</v>
      </c>
      <c r="BI4409" s="6">
        <f ca="1">IF(ISNUMBER('Descriptive Stats'!E4409),'Descriptive Stats'!E4409,#N/A)</f>
        <v>7</v>
      </c>
    </row>
    <row r="4410" spans="1:61" ht="14.4" x14ac:dyDescent="0.3">
      <c r="A4410" s="2">
        <f>ROW()</f>
        <v>4410</v>
      </c>
      <c r="C4410" s="8">
        <f t="shared" ca="1" si="625"/>
        <v>6</v>
      </c>
      <c r="D4410" s="8">
        <f t="shared" ca="1" si="626"/>
        <v>7</v>
      </c>
      <c r="E4410" s="50">
        <f t="shared" ca="1" si="620"/>
        <v>7</v>
      </c>
      <c r="F4410" s="2" t="str">
        <f t="shared" ca="1" si="627"/>
        <v/>
      </c>
      <c r="BD4410" s="49">
        <f t="shared" ca="1" si="622"/>
        <v>4473.5</v>
      </c>
      <c r="BE4410" s="3">
        <f t="shared" ca="1" si="621"/>
        <v>0.44729999999999998</v>
      </c>
      <c r="BF4410" s="3">
        <f t="shared" ca="1" si="623"/>
        <v>-0.13248586824472414</v>
      </c>
      <c r="BG4410" s="9">
        <f t="shared" ca="1" si="624"/>
        <v>7</v>
      </c>
      <c r="BH4410" s="6">
        <f ca="1">IF(ISNUMBER('Descriptive Stats'!BF4410),'Descriptive Stats'!BF4410,#N/A)</f>
        <v>-0.13248586824472414</v>
      </c>
      <c r="BI4410" s="6">
        <f ca="1">IF(ISNUMBER('Descriptive Stats'!E4410),'Descriptive Stats'!E4410,#N/A)</f>
        <v>7</v>
      </c>
    </row>
    <row r="4411" spans="1:61" ht="14.4" x14ac:dyDescent="0.3">
      <c r="A4411" s="2">
        <f>ROW()</f>
        <v>4411</v>
      </c>
      <c r="C4411" s="8">
        <f t="shared" ca="1" si="625"/>
        <v>6</v>
      </c>
      <c r="D4411" s="8">
        <f t="shared" ca="1" si="626"/>
        <v>7</v>
      </c>
      <c r="E4411" s="50">
        <f t="shared" ca="1" si="620"/>
        <v>0</v>
      </c>
      <c r="F4411" s="2" t="str">
        <f t="shared" ca="1" si="627"/>
        <v/>
      </c>
      <c r="BD4411" s="49">
        <f t="shared" ca="1" si="622"/>
        <v>815.5</v>
      </c>
      <c r="BE4411" s="3">
        <f t="shared" ca="1" si="621"/>
        <v>8.1500000000000003E-2</v>
      </c>
      <c r="BF4411" s="3">
        <f t="shared" ca="1" si="623"/>
        <v>-1.3950525282585462</v>
      </c>
      <c r="BG4411" s="9">
        <f t="shared" ca="1" si="624"/>
        <v>0</v>
      </c>
      <c r="BH4411" s="6">
        <f ca="1">IF(ISNUMBER('Descriptive Stats'!BF4411),'Descriptive Stats'!BF4411,#N/A)</f>
        <v>-1.3950525282585462</v>
      </c>
      <c r="BI4411" s="6">
        <f ca="1">IF(ISNUMBER('Descriptive Stats'!E4411),'Descriptive Stats'!E4411,#N/A)</f>
        <v>0</v>
      </c>
    </row>
    <row r="4412" spans="1:61" ht="14.4" x14ac:dyDescent="0.3">
      <c r="A4412" s="2">
        <f>ROW()</f>
        <v>4412</v>
      </c>
      <c r="C4412" s="8">
        <f t="shared" ca="1" si="625"/>
        <v>22</v>
      </c>
      <c r="D4412" s="8">
        <f t="shared" ca="1" si="626"/>
        <v>0</v>
      </c>
      <c r="E4412" s="50">
        <f t="shared" ca="1" si="620"/>
        <v>15</v>
      </c>
      <c r="F4412" s="2" t="str">
        <f t="shared" ca="1" si="627"/>
        <v/>
      </c>
      <c r="BD4412" s="49">
        <f t="shared" ca="1" si="622"/>
        <v>5051.5</v>
      </c>
      <c r="BE4412" s="3">
        <f t="shared" ca="1" si="621"/>
        <v>0.50509999999999999</v>
      </c>
      <c r="BF4412" s="3">
        <f t="shared" ca="1" si="623"/>
        <v>1.2784152420787677E-2</v>
      </c>
      <c r="BG4412" s="9">
        <f t="shared" ca="1" si="624"/>
        <v>15</v>
      </c>
      <c r="BH4412" s="6">
        <f ca="1">IF(ISNUMBER('Descriptive Stats'!BF4412),'Descriptive Stats'!BF4412,#N/A)</f>
        <v>1.2784152420787677E-2</v>
      </c>
      <c r="BI4412" s="6">
        <f ca="1">IF(ISNUMBER('Descriptive Stats'!E4412),'Descriptive Stats'!E4412,#N/A)</f>
        <v>15</v>
      </c>
    </row>
    <row r="4413" spans="1:61" ht="14.4" x14ac:dyDescent="0.3">
      <c r="A4413" s="2">
        <f>ROW()</f>
        <v>4413</v>
      </c>
      <c r="C4413" s="8">
        <f t="shared" ca="1" si="625"/>
        <v>24</v>
      </c>
      <c r="D4413" s="8">
        <f t="shared" ca="1" si="626"/>
        <v>15</v>
      </c>
      <c r="E4413" s="50">
        <f t="shared" ca="1" si="620"/>
        <v>0</v>
      </c>
      <c r="F4413" s="2" t="str">
        <f t="shared" ca="1" si="627"/>
        <v/>
      </c>
      <c r="BD4413" s="49">
        <f t="shared" ca="1" si="622"/>
        <v>815.5</v>
      </c>
      <c r="BE4413" s="3">
        <f t="shared" ca="1" si="621"/>
        <v>8.1500000000000003E-2</v>
      </c>
      <c r="BF4413" s="3">
        <f t="shared" ca="1" si="623"/>
        <v>-1.3950525282585462</v>
      </c>
      <c r="BG4413" s="9">
        <f t="shared" ca="1" si="624"/>
        <v>0</v>
      </c>
      <c r="BH4413" s="6">
        <f ca="1">IF(ISNUMBER('Descriptive Stats'!BF4413),'Descriptive Stats'!BF4413,#N/A)</f>
        <v>-1.3950525282585462</v>
      </c>
      <c r="BI4413" s="6">
        <f ca="1">IF(ISNUMBER('Descriptive Stats'!E4413),'Descriptive Stats'!E4413,#N/A)</f>
        <v>0</v>
      </c>
    </row>
    <row r="4414" spans="1:61" ht="14.4" x14ac:dyDescent="0.3">
      <c r="A4414" s="2">
        <f>ROW()</f>
        <v>4414</v>
      </c>
      <c r="C4414" s="8">
        <f t="shared" ca="1" si="625"/>
        <v>20</v>
      </c>
      <c r="D4414" s="8">
        <f t="shared" ca="1" si="626"/>
        <v>0</v>
      </c>
      <c r="E4414" s="50">
        <f t="shared" ca="1" si="620"/>
        <v>2</v>
      </c>
      <c r="F4414" s="2" t="str">
        <f t="shared" ca="1" si="627"/>
        <v/>
      </c>
      <c r="BD4414" s="49">
        <f t="shared" ca="1" si="622"/>
        <v>2595</v>
      </c>
      <c r="BE4414" s="3">
        <f t="shared" ca="1" si="621"/>
        <v>0.25945000000000001</v>
      </c>
      <c r="BF4414" s="3">
        <f t="shared" ca="1" si="623"/>
        <v>-0.6450419512753276</v>
      </c>
      <c r="BG4414" s="9">
        <f t="shared" ca="1" si="624"/>
        <v>2</v>
      </c>
      <c r="BH4414" s="6">
        <f ca="1">IF(ISNUMBER('Descriptive Stats'!BF4414),'Descriptive Stats'!BF4414,#N/A)</f>
        <v>-0.6450419512753276</v>
      </c>
      <c r="BI4414" s="6">
        <f ca="1">IF(ISNUMBER('Descriptive Stats'!E4414),'Descriptive Stats'!E4414,#N/A)</f>
        <v>2</v>
      </c>
    </row>
    <row r="4415" spans="1:61" ht="14.4" x14ac:dyDescent="0.3">
      <c r="A4415" s="2">
        <f>ROW()</f>
        <v>4415</v>
      </c>
      <c r="C4415" s="8">
        <f t="shared" ca="1" si="625"/>
        <v>21</v>
      </c>
      <c r="D4415" s="8">
        <f t="shared" ca="1" si="626"/>
        <v>2</v>
      </c>
      <c r="E4415" s="50">
        <f t="shared" ca="1" si="620"/>
        <v>3</v>
      </c>
      <c r="F4415" s="2" t="str">
        <f t="shared" ca="1" si="627"/>
        <v/>
      </c>
      <c r="BD4415" s="49">
        <f t="shared" ca="1" si="622"/>
        <v>3200</v>
      </c>
      <c r="BE4415" s="3">
        <f t="shared" ca="1" si="621"/>
        <v>0.31995000000000001</v>
      </c>
      <c r="BF4415" s="3">
        <f t="shared" ca="1" si="623"/>
        <v>-0.46783862043457014</v>
      </c>
      <c r="BG4415" s="9">
        <f t="shared" ca="1" si="624"/>
        <v>3</v>
      </c>
      <c r="BH4415" s="6">
        <f ca="1">IF(ISNUMBER('Descriptive Stats'!BF4415),'Descriptive Stats'!BF4415,#N/A)</f>
        <v>-0.46783862043457014</v>
      </c>
      <c r="BI4415" s="6">
        <f ca="1">IF(ISNUMBER('Descriptive Stats'!E4415),'Descriptive Stats'!E4415,#N/A)</f>
        <v>3</v>
      </c>
    </row>
    <row r="4416" spans="1:61" ht="14.4" x14ac:dyDescent="0.3">
      <c r="A4416" s="2">
        <f>ROW()</f>
        <v>4416</v>
      </c>
      <c r="C4416" s="8">
        <f t="shared" ca="1" si="625"/>
        <v>10</v>
      </c>
      <c r="D4416" s="8">
        <f t="shared" ca="1" si="626"/>
        <v>3</v>
      </c>
      <c r="E4416" s="50">
        <f t="shared" ca="1" si="620"/>
        <v>0</v>
      </c>
      <c r="F4416" s="2" t="str">
        <f t="shared" ca="1" si="627"/>
        <v/>
      </c>
      <c r="BD4416" s="49">
        <f t="shared" ca="1" si="622"/>
        <v>815.5</v>
      </c>
      <c r="BE4416" s="3">
        <f t="shared" ca="1" si="621"/>
        <v>8.1500000000000003E-2</v>
      </c>
      <c r="BF4416" s="3">
        <f t="shared" ca="1" si="623"/>
        <v>-1.3950525282585462</v>
      </c>
      <c r="BG4416" s="9">
        <f t="shared" ca="1" si="624"/>
        <v>0</v>
      </c>
      <c r="BH4416" s="6">
        <f ca="1">IF(ISNUMBER('Descriptive Stats'!BF4416),'Descriptive Stats'!BF4416,#N/A)</f>
        <v>-1.3950525282585462</v>
      </c>
      <c r="BI4416" s="6">
        <f ca="1">IF(ISNUMBER('Descriptive Stats'!E4416),'Descriptive Stats'!E4416,#N/A)</f>
        <v>0</v>
      </c>
    </row>
    <row r="4417" spans="1:61" ht="14.4" x14ac:dyDescent="0.3">
      <c r="A4417" s="2">
        <f>ROW()</f>
        <v>4417</v>
      </c>
      <c r="C4417" s="8">
        <f t="shared" ca="1" si="625"/>
        <v>15</v>
      </c>
      <c r="D4417" s="8">
        <f t="shared" ca="1" si="626"/>
        <v>0</v>
      </c>
      <c r="E4417" s="50">
        <f t="shared" ca="1" si="620"/>
        <v>7</v>
      </c>
      <c r="F4417" s="2" t="str">
        <f t="shared" ca="1" si="627"/>
        <v/>
      </c>
      <c r="BD4417" s="49">
        <f t="shared" ca="1" si="622"/>
        <v>4473.5</v>
      </c>
      <c r="BE4417" s="3">
        <f t="shared" ca="1" si="621"/>
        <v>0.44729999999999998</v>
      </c>
      <c r="BF4417" s="3">
        <f t="shared" ca="1" si="623"/>
        <v>-0.13248586824472414</v>
      </c>
      <c r="BG4417" s="9">
        <f t="shared" ca="1" si="624"/>
        <v>7</v>
      </c>
      <c r="BH4417" s="6">
        <f ca="1">IF(ISNUMBER('Descriptive Stats'!BF4417),'Descriptive Stats'!BF4417,#N/A)</f>
        <v>-0.13248586824472414</v>
      </c>
      <c r="BI4417" s="6">
        <f ca="1">IF(ISNUMBER('Descriptive Stats'!E4417),'Descriptive Stats'!E4417,#N/A)</f>
        <v>7</v>
      </c>
    </row>
    <row r="4418" spans="1:61" ht="14.4" x14ac:dyDescent="0.3">
      <c r="A4418" s="2">
        <f>ROW()</f>
        <v>4418</v>
      </c>
      <c r="C4418" s="8">
        <f t="shared" ca="1" si="625"/>
        <v>19</v>
      </c>
      <c r="D4418" s="8">
        <f t="shared" ca="1" si="626"/>
        <v>7</v>
      </c>
      <c r="E4418" s="50">
        <f t="shared" ca="1" si="620"/>
        <v>4</v>
      </c>
      <c r="F4418" s="2" t="str">
        <f t="shared" ca="1" si="627"/>
        <v/>
      </c>
      <c r="BD4418" s="49">
        <f t="shared" ca="1" si="622"/>
        <v>3442</v>
      </c>
      <c r="BE4418" s="3">
        <f t="shared" ca="1" si="621"/>
        <v>0.34415000000000001</v>
      </c>
      <c r="BF4418" s="3">
        <f t="shared" ca="1" si="623"/>
        <v>-0.40116316278173481</v>
      </c>
      <c r="BG4418" s="9">
        <f t="shared" ca="1" si="624"/>
        <v>4</v>
      </c>
      <c r="BH4418" s="6">
        <f ca="1">IF(ISNUMBER('Descriptive Stats'!BF4418),'Descriptive Stats'!BF4418,#N/A)</f>
        <v>-0.40116316278173481</v>
      </c>
      <c r="BI4418" s="6">
        <f ca="1">IF(ISNUMBER('Descriptive Stats'!E4418),'Descriptive Stats'!E4418,#N/A)</f>
        <v>4</v>
      </c>
    </row>
    <row r="4419" spans="1:61" ht="14.4" x14ac:dyDescent="0.3">
      <c r="A4419" s="2">
        <f>ROW()</f>
        <v>4419</v>
      </c>
      <c r="C4419" s="8">
        <f t="shared" ca="1" si="625"/>
        <v>13</v>
      </c>
      <c r="D4419" s="8">
        <f t="shared" ca="1" si="626"/>
        <v>4</v>
      </c>
      <c r="E4419" s="50">
        <f t="shared" ref="E4419:E4482" ca="1" si="628">IF(0=MOD(ROW(),$J$1),AVERAGE(OFFSET($D$2,ROW()-$J$1,0,$J$1,1)),"")</f>
        <v>2</v>
      </c>
      <c r="F4419" s="2" t="str">
        <f t="shared" ca="1" si="627"/>
        <v/>
      </c>
      <c r="BD4419" s="49">
        <f t="shared" ca="1" si="622"/>
        <v>2595</v>
      </c>
      <c r="BE4419" s="3">
        <f t="shared" ca="1" si="621"/>
        <v>0.25945000000000001</v>
      </c>
      <c r="BF4419" s="3">
        <f t="shared" ca="1" si="623"/>
        <v>-0.6450419512753276</v>
      </c>
      <c r="BG4419" s="9">
        <f t="shared" ca="1" si="624"/>
        <v>2</v>
      </c>
      <c r="BH4419" s="6">
        <f ca="1">IF(ISNUMBER('Descriptive Stats'!BF4419),'Descriptive Stats'!BF4419,#N/A)</f>
        <v>-0.6450419512753276</v>
      </c>
      <c r="BI4419" s="6">
        <f ca="1">IF(ISNUMBER('Descriptive Stats'!E4419),'Descriptive Stats'!E4419,#N/A)</f>
        <v>2</v>
      </c>
    </row>
    <row r="4420" spans="1:61" ht="14.4" x14ac:dyDescent="0.3">
      <c r="A4420" s="2">
        <f>ROW()</f>
        <v>4420</v>
      </c>
      <c r="C4420" s="8">
        <f t="shared" ca="1" si="625"/>
        <v>21</v>
      </c>
      <c r="D4420" s="8">
        <f t="shared" ca="1" si="626"/>
        <v>2</v>
      </c>
      <c r="E4420" s="50">
        <f t="shared" ca="1" si="628"/>
        <v>0</v>
      </c>
      <c r="F4420" s="2" t="str">
        <f t="shared" ca="1" si="627"/>
        <v/>
      </c>
      <c r="BD4420" s="49">
        <f t="shared" ca="1" si="622"/>
        <v>815.5</v>
      </c>
      <c r="BE4420" s="3">
        <f t="shared" ca="1" si="621"/>
        <v>8.1500000000000003E-2</v>
      </c>
      <c r="BF4420" s="3">
        <f t="shared" ca="1" si="623"/>
        <v>-1.3950525282585462</v>
      </c>
      <c r="BG4420" s="9">
        <f t="shared" ca="1" si="624"/>
        <v>0</v>
      </c>
      <c r="BH4420" s="6">
        <f ca="1">IF(ISNUMBER('Descriptive Stats'!BF4420),'Descriptive Stats'!BF4420,#N/A)</f>
        <v>-1.3950525282585462</v>
      </c>
      <c r="BI4420" s="6">
        <f ca="1">IF(ISNUMBER('Descriptive Stats'!E4420),'Descriptive Stats'!E4420,#N/A)</f>
        <v>0</v>
      </c>
    </row>
    <row r="4421" spans="1:61" ht="14.4" x14ac:dyDescent="0.3">
      <c r="A4421" s="2">
        <f>ROW()</f>
        <v>4421</v>
      </c>
      <c r="C4421" s="8">
        <f t="shared" ca="1" si="625"/>
        <v>11</v>
      </c>
      <c r="D4421" s="8">
        <f t="shared" ca="1" si="626"/>
        <v>0</v>
      </c>
      <c r="E4421" s="50">
        <f t="shared" ca="1" si="628"/>
        <v>2</v>
      </c>
      <c r="F4421" s="2" t="str">
        <f t="shared" ca="1" si="627"/>
        <v/>
      </c>
      <c r="BD4421" s="49">
        <f t="shared" ca="1" si="622"/>
        <v>2595</v>
      </c>
      <c r="BE4421" s="3">
        <f t="shared" ca="1" si="621"/>
        <v>0.25945000000000001</v>
      </c>
      <c r="BF4421" s="3">
        <f t="shared" ca="1" si="623"/>
        <v>-0.6450419512753276</v>
      </c>
      <c r="BG4421" s="9">
        <f t="shared" ca="1" si="624"/>
        <v>2</v>
      </c>
      <c r="BH4421" s="6">
        <f ca="1">IF(ISNUMBER('Descriptive Stats'!BF4421),'Descriptive Stats'!BF4421,#N/A)</f>
        <v>-0.6450419512753276</v>
      </c>
      <c r="BI4421" s="6">
        <f ca="1">IF(ISNUMBER('Descriptive Stats'!E4421),'Descriptive Stats'!E4421,#N/A)</f>
        <v>2</v>
      </c>
    </row>
    <row r="4422" spans="1:61" ht="14.4" x14ac:dyDescent="0.3">
      <c r="A4422" s="2">
        <f>ROW()</f>
        <v>4422</v>
      </c>
      <c r="C4422" s="8">
        <f t="shared" ca="1" si="625"/>
        <v>9</v>
      </c>
      <c r="D4422" s="8">
        <f t="shared" ca="1" si="626"/>
        <v>2</v>
      </c>
      <c r="E4422" s="50">
        <f t="shared" ca="1" si="628"/>
        <v>1</v>
      </c>
      <c r="F4422" s="2" t="str">
        <f t="shared" ca="1" si="627"/>
        <v/>
      </c>
      <c r="BD4422" s="49">
        <f t="shared" ca="1" si="622"/>
        <v>1871</v>
      </c>
      <c r="BE4422" s="3">
        <f t="shared" ca="1" si="621"/>
        <v>0.18704999999999999</v>
      </c>
      <c r="BF4422" s="3">
        <f t="shared" ca="1" si="623"/>
        <v>-0.88881967520906158</v>
      </c>
      <c r="BG4422" s="9">
        <f t="shared" ca="1" si="624"/>
        <v>1</v>
      </c>
      <c r="BH4422" s="6">
        <f ca="1">IF(ISNUMBER('Descriptive Stats'!BF4422),'Descriptive Stats'!BF4422,#N/A)</f>
        <v>-0.88881967520906158</v>
      </c>
      <c r="BI4422" s="6">
        <f ca="1">IF(ISNUMBER('Descriptive Stats'!E4422),'Descriptive Stats'!E4422,#N/A)</f>
        <v>1</v>
      </c>
    </row>
    <row r="4423" spans="1:61" ht="14.4" x14ac:dyDescent="0.3">
      <c r="A4423" s="2">
        <f>ROW()</f>
        <v>4423</v>
      </c>
      <c r="C4423" s="8">
        <f t="shared" ca="1" si="625"/>
        <v>12</v>
      </c>
      <c r="D4423" s="8">
        <f t="shared" ca="1" si="626"/>
        <v>1</v>
      </c>
      <c r="E4423" s="50">
        <f t="shared" ca="1" si="628"/>
        <v>2</v>
      </c>
      <c r="F4423" s="2" t="str">
        <f t="shared" ca="1" si="627"/>
        <v/>
      </c>
      <c r="BD4423" s="49">
        <f t="shared" ca="1" si="622"/>
        <v>2595</v>
      </c>
      <c r="BE4423" s="3">
        <f t="shared" ref="BE4423:BE4486" ca="1" si="629">IF(ISNUMBER(BD4423),(BD4423-0.5)/$BK$4,"")</f>
        <v>0.25945000000000001</v>
      </c>
      <c r="BF4423" s="3">
        <f t="shared" ca="1" si="623"/>
        <v>-0.6450419512753276</v>
      </c>
      <c r="BG4423" s="9">
        <f t="shared" ca="1" si="624"/>
        <v>2</v>
      </c>
      <c r="BH4423" s="6">
        <f ca="1">IF(ISNUMBER('Descriptive Stats'!BF4423),'Descriptive Stats'!BF4423,#N/A)</f>
        <v>-0.6450419512753276</v>
      </c>
      <c r="BI4423" s="6">
        <f ca="1">IF(ISNUMBER('Descriptive Stats'!E4423),'Descriptive Stats'!E4423,#N/A)</f>
        <v>2</v>
      </c>
    </row>
    <row r="4424" spans="1:61" ht="14.4" x14ac:dyDescent="0.3">
      <c r="A4424" s="2">
        <f>ROW()</f>
        <v>4424</v>
      </c>
      <c r="C4424" s="8">
        <f t="shared" ca="1" si="625"/>
        <v>3</v>
      </c>
      <c r="D4424" s="8">
        <f t="shared" ca="1" si="626"/>
        <v>2</v>
      </c>
      <c r="E4424" s="50">
        <f t="shared" ca="1" si="628"/>
        <v>2</v>
      </c>
      <c r="F4424" s="2" t="str">
        <f t="shared" ca="1" si="627"/>
        <v/>
      </c>
      <c r="BD4424" s="49">
        <f t="shared" ref="BD4424:BD4487" ca="1" si="630">IF(ISNUMBER(BG4424),_xlfn.RANK.AVG(BG4424,$BG$2:$BG$5414,1),"")</f>
        <v>2595</v>
      </c>
      <c r="BE4424" s="3">
        <f t="shared" ca="1" si="629"/>
        <v>0.25945000000000001</v>
      </c>
      <c r="BF4424" s="3">
        <f t="shared" ca="1" si="623"/>
        <v>-0.6450419512753276</v>
      </c>
      <c r="BG4424" s="9">
        <f t="shared" ca="1" si="624"/>
        <v>2</v>
      </c>
      <c r="BH4424" s="6">
        <f ca="1">IF(ISNUMBER('Descriptive Stats'!BF4424),'Descriptive Stats'!BF4424,#N/A)</f>
        <v>-0.6450419512753276</v>
      </c>
      <c r="BI4424" s="6">
        <f ca="1">IF(ISNUMBER('Descriptive Stats'!E4424),'Descriptive Stats'!E4424,#N/A)</f>
        <v>2</v>
      </c>
    </row>
    <row r="4425" spans="1:61" ht="14.4" x14ac:dyDescent="0.3">
      <c r="A4425" s="2">
        <f>ROW()</f>
        <v>4425</v>
      </c>
      <c r="C4425" s="8">
        <f t="shared" ca="1" si="625"/>
        <v>17</v>
      </c>
      <c r="D4425" s="8">
        <f t="shared" ca="1" si="626"/>
        <v>2</v>
      </c>
      <c r="E4425" s="50">
        <f t="shared" ca="1" si="628"/>
        <v>0</v>
      </c>
      <c r="F4425" s="2" t="str">
        <f t="shared" ca="1" si="627"/>
        <v/>
      </c>
      <c r="BD4425" s="49">
        <f t="shared" ca="1" si="630"/>
        <v>815.5</v>
      </c>
      <c r="BE4425" s="3">
        <f t="shared" ca="1" si="629"/>
        <v>8.1500000000000003E-2</v>
      </c>
      <c r="BF4425" s="3">
        <f t="shared" ref="BF4425:BF4488" ca="1" si="631">IF(ISNUMBER(BE4425),_xlfn.NORM.INV(BE4425,0,1),"")</f>
        <v>-1.3950525282585462</v>
      </c>
      <c r="BG4425" s="9">
        <f t="shared" ref="BG4425:BG4488" ca="1" si="632">IF(ISNUMBER(E4425),E4425,"")</f>
        <v>0</v>
      </c>
      <c r="BH4425" s="6">
        <f ca="1">IF(ISNUMBER('Descriptive Stats'!BF4425),'Descriptive Stats'!BF4425,#N/A)</f>
        <v>-1.3950525282585462</v>
      </c>
      <c r="BI4425" s="6">
        <f ca="1">IF(ISNUMBER('Descriptive Stats'!E4425),'Descriptive Stats'!E4425,#N/A)</f>
        <v>0</v>
      </c>
    </row>
    <row r="4426" spans="1:61" ht="14.4" x14ac:dyDescent="0.3">
      <c r="A4426" s="2">
        <f>ROW()</f>
        <v>4426</v>
      </c>
      <c r="C4426" s="8">
        <f t="shared" ca="1" si="625"/>
        <v>22</v>
      </c>
      <c r="D4426" s="8">
        <f t="shared" ca="1" si="626"/>
        <v>0</v>
      </c>
      <c r="E4426" s="50">
        <f t="shared" ca="1" si="628"/>
        <v>0</v>
      </c>
      <c r="F4426" s="2" t="str">
        <f t="shared" ca="1" si="627"/>
        <v/>
      </c>
      <c r="BD4426" s="49">
        <f t="shared" ca="1" si="630"/>
        <v>815.5</v>
      </c>
      <c r="BE4426" s="3">
        <f t="shared" ca="1" si="629"/>
        <v>8.1500000000000003E-2</v>
      </c>
      <c r="BF4426" s="3">
        <f t="shared" ca="1" si="631"/>
        <v>-1.3950525282585462</v>
      </c>
      <c r="BG4426" s="9">
        <f t="shared" ca="1" si="632"/>
        <v>0</v>
      </c>
      <c r="BH4426" s="6">
        <f ca="1">IF(ISNUMBER('Descriptive Stats'!BF4426),'Descriptive Stats'!BF4426,#N/A)</f>
        <v>-1.3950525282585462</v>
      </c>
      <c r="BI4426" s="6">
        <f ca="1">IF(ISNUMBER('Descriptive Stats'!E4426),'Descriptive Stats'!E4426,#N/A)</f>
        <v>0</v>
      </c>
    </row>
    <row r="4427" spans="1:61" ht="14.4" x14ac:dyDescent="0.3">
      <c r="A4427" s="2">
        <f>ROW()</f>
        <v>4427</v>
      </c>
      <c r="C4427" s="8">
        <f t="shared" ca="1" si="625"/>
        <v>11</v>
      </c>
      <c r="D4427" s="8">
        <f t="shared" ca="1" si="626"/>
        <v>0</v>
      </c>
      <c r="E4427" s="50">
        <f t="shared" ca="1" si="628"/>
        <v>1</v>
      </c>
      <c r="F4427" s="2" t="str">
        <f t="shared" ca="1" si="627"/>
        <v/>
      </c>
      <c r="BD4427" s="49">
        <f t="shared" ca="1" si="630"/>
        <v>1871</v>
      </c>
      <c r="BE4427" s="3">
        <f t="shared" ca="1" si="629"/>
        <v>0.18704999999999999</v>
      </c>
      <c r="BF4427" s="3">
        <f t="shared" ca="1" si="631"/>
        <v>-0.88881967520906158</v>
      </c>
      <c r="BG4427" s="9">
        <f t="shared" ca="1" si="632"/>
        <v>1</v>
      </c>
      <c r="BH4427" s="6">
        <f ca="1">IF(ISNUMBER('Descriptive Stats'!BF4427),'Descriptive Stats'!BF4427,#N/A)</f>
        <v>-0.88881967520906158</v>
      </c>
      <c r="BI4427" s="6">
        <f ca="1">IF(ISNUMBER('Descriptive Stats'!E4427),'Descriptive Stats'!E4427,#N/A)</f>
        <v>1</v>
      </c>
    </row>
    <row r="4428" spans="1:61" ht="14.4" x14ac:dyDescent="0.3">
      <c r="A4428" s="2">
        <f>ROW()</f>
        <v>4428</v>
      </c>
      <c r="C4428" s="8">
        <f t="shared" ca="1" si="625"/>
        <v>12</v>
      </c>
      <c r="D4428" s="8">
        <f t="shared" ca="1" si="626"/>
        <v>1</v>
      </c>
      <c r="E4428" s="50">
        <f t="shared" ca="1" si="628"/>
        <v>3</v>
      </c>
      <c r="F4428" s="2" t="str">
        <f t="shared" ca="1" si="627"/>
        <v/>
      </c>
      <c r="BD4428" s="49">
        <f t="shared" ca="1" si="630"/>
        <v>3200</v>
      </c>
      <c r="BE4428" s="3">
        <f t="shared" ca="1" si="629"/>
        <v>0.31995000000000001</v>
      </c>
      <c r="BF4428" s="3">
        <f t="shared" ca="1" si="631"/>
        <v>-0.46783862043457014</v>
      </c>
      <c r="BG4428" s="9">
        <f t="shared" ca="1" si="632"/>
        <v>3</v>
      </c>
      <c r="BH4428" s="6">
        <f ca="1">IF(ISNUMBER('Descriptive Stats'!BF4428),'Descriptive Stats'!BF4428,#N/A)</f>
        <v>-0.46783862043457014</v>
      </c>
      <c r="BI4428" s="6">
        <f ca="1">IF(ISNUMBER('Descriptive Stats'!E4428),'Descriptive Stats'!E4428,#N/A)</f>
        <v>3</v>
      </c>
    </row>
    <row r="4429" spans="1:61" ht="14.4" x14ac:dyDescent="0.3">
      <c r="A4429" s="2">
        <f>ROW()</f>
        <v>4429</v>
      </c>
      <c r="C4429" s="8">
        <f t="shared" ca="1" si="625"/>
        <v>10</v>
      </c>
      <c r="D4429" s="8">
        <f t="shared" ca="1" si="626"/>
        <v>3</v>
      </c>
      <c r="E4429" s="50">
        <f t="shared" ca="1" si="628"/>
        <v>6</v>
      </c>
      <c r="F4429" s="2" t="str">
        <f t="shared" ca="1" si="627"/>
        <v/>
      </c>
      <c r="BD4429" s="49">
        <f t="shared" ca="1" si="630"/>
        <v>3900</v>
      </c>
      <c r="BE4429" s="3">
        <f t="shared" ca="1" si="629"/>
        <v>0.38995000000000002</v>
      </c>
      <c r="BF4429" s="3">
        <f t="shared" ca="1" si="631"/>
        <v>-0.2794493539703507</v>
      </c>
      <c r="BG4429" s="9">
        <f t="shared" ca="1" si="632"/>
        <v>6</v>
      </c>
      <c r="BH4429" s="6">
        <f ca="1">IF(ISNUMBER('Descriptive Stats'!BF4429),'Descriptive Stats'!BF4429,#N/A)</f>
        <v>-0.2794493539703507</v>
      </c>
      <c r="BI4429" s="6">
        <f ca="1">IF(ISNUMBER('Descriptive Stats'!E4429),'Descriptive Stats'!E4429,#N/A)</f>
        <v>6</v>
      </c>
    </row>
    <row r="4430" spans="1:61" ht="14.4" x14ac:dyDescent="0.3">
      <c r="A4430" s="2">
        <f>ROW()</f>
        <v>4430</v>
      </c>
      <c r="C4430" s="8">
        <f t="shared" ca="1" si="625"/>
        <v>2</v>
      </c>
      <c r="D4430" s="8">
        <f t="shared" ca="1" si="626"/>
        <v>6</v>
      </c>
      <c r="E4430" s="50">
        <f t="shared" ca="1" si="628"/>
        <v>2</v>
      </c>
      <c r="F4430" s="2" t="str">
        <f t="shared" ca="1" si="627"/>
        <v/>
      </c>
      <c r="BD4430" s="49">
        <f t="shared" ca="1" si="630"/>
        <v>2595</v>
      </c>
      <c r="BE4430" s="3">
        <f t="shared" ca="1" si="629"/>
        <v>0.25945000000000001</v>
      </c>
      <c r="BF4430" s="3">
        <f t="shared" ca="1" si="631"/>
        <v>-0.6450419512753276</v>
      </c>
      <c r="BG4430" s="9">
        <f t="shared" ca="1" si="632"/>
        <v>2</v>
      </c>
      <c r="BH4430" s="6">
        <f ca="1">IF(ISNUMBER('Descriptive Stats'!BF4430),'Descriptive Stats'!BF4430,#N/A)</f>
        <v>-0.6450419512753276</v>
      </c>
      <c r="BI4430" s="6">
        <f ca="1">IF(ISNUMBER('Descriptive Stats'!E4430),'Descriptive Stats'!E4430,#N/A)</f>
        <v>2</v>
      </c>
    </row>
    <row r="4431" spans="1:61" ht="14.4" x14ac:dyDescent="0.3">
      <c r="A4431" s="2">
        <f>ROW()</f>
        <v>4431</v>
      </c>
      <c r="C4431" s="8">
        <f t="shared" ca="1" si="625"/>
        <v>9</v>
      </c>
      <c r="D4431" s="8">
        <f t="shared" ca="1" si="626"/>
        <v>2</v>
      </c>
      <c r="E4431" s="50">
        <f t="shared" ca="1" si="628"/>
        <v>1</v>
      </c>
      <c r="F4431" s="2" t="str">
        <f t="shared" ca="1" si="627"/>
        <v/>
      </c>
      <c r="BD4431" s="49">
        <f t="shared" ca="1" si="630"/>
        <v>1871</v>
      </c>
      <c r="BE4431" s="3">
        <f t="shared" ca="1" si="629"/>
        <v>0.18704999999999999</v>
      </c>
      <c r="BF4431" s="3">
        <f t="shared" ca="1" si="631"/>
        <v>-0.88881967520906158</v>
      </c>
      <c r="BG4431" s="9">
        <f t="shared" ca="1" si="632"/>
        <v>1</v>
      </c>
      <c r="BH4431" s="6">
        <f ca="1">IF(ISNUMBER('Descriptive Stats'!BF4431),'Descriptive Stats'!BF4431,#N/A)</f>
        <v>-0.88881967520906158</v>
      </c>
      <c r="BI4431" s="6">
        <f ca="1">IF(ISNUMBER('Descriptive Stats'!E4431),'Descriptive Stats'!E4431,#N/A)</f>
        <v>1</v>
      </c>
    </row>
    <row r="4432" spans="1:61" ht="14.4" x14ac:dyDescent="0.3">
      <c r="A4432" s="2">
        <f>ROW()</f>
        <v>4432</v>
      </c>
      <c r="C4432" s="8">
        <f t="shared" ca="1" si="625"/>
        <v>8</v>
      </c>
      <c r="D4432" s="8">
        <f t="shared" ca="1" si="626"/>
        <v>1</v>
      </c>
      <c r="E4432" s="50">
        <f t="shared" ca="1" si="628"/>
        <v>0</v>
      </c>
      <c r="F4432" s="2" t="str">
        <f t="shared" ca="1" si="627"/>
        <v/>
      </c>
      <c r="BD4432" s="49">
        <f t="shared" ca="1" si="630"/>
        <v>815.5</v>
      </c>
      <c r="BE4432" s="3">
        <f t="shared" ca="1" si="629"/>
        <v>8.1500000000000003E-2</v>
      </c>
      <c r="BF4432" s="3">
        <f t="shared" ca="1" si="631"/>
        <v>-1.3950525282585462</v>
      </c>
      <c r="BG4432" s="9">
        <f t="shared" ca="1" si="632"/>
        <v>0</v>
      </c>
      <c r="BH4432" s="6">
        <f ca="1">IF(ISNUMBER('Descriptive Stats'!BF4432),'Descriptive Stats'!BF4432,#N/A)</f>
        <v>-1.3950525282585462</v>
      </c>
      <c r="BI4432" s="6">
        <f ca="1">IF(ISNUMBER('Descriptive Stats'!E4432),'Descriptive Stats'!E4432,#N/A)</f>
        <v>0</v>
      </c>
    </row>
    <row r="4433" spans="1:61" ht="14.4" x14ac:dyDescent="0.3">
      <c r="A4433" s="2">
        <f>ROW()</f>
        <v>4433</v>
      </c>
      <c r="C4433" s="8">
        <f t="shared" ref="C4433:C4496" ca="1" si="633">RANDBETWEEN(2,COUNT(B:B))</f>
        <v>15</v>
      </c>
      <c r="D4433" s="8">
        <f t="shared" ref="D4433:D4496" ca="1" si="634">VLOOKUP(C4433,A:B,2,TRUE)</f>
        <v>0</v>
      </c>
      <c r="E4433" s="50">
        <f t="shared" ca="1" si="628"/>
        <v>0</v>
      </c>
      <c r="F4433" s="2" t="str">
        <f t="shared" ref="F4433:F4496" ca="1" si="635">IF(ISNUMBER(E4433),IF(OR(E4433&lt;$K$16,E4433&gt;$K$14),"X",""),"")</f>
        <v/>
      </c>
      <c r="BD4433" s="49">
        <f t="shared" ca="1" si="630"/>
        <v>815.5</v>
      </c>
      <c r="BE4433" s="3">
        <f t="shared" ca="1" si="629"/>
        <v>8.1500000000000003E-2</v>
      </c>
      <c r="BF4433" s="3">
        <f t="shared" ca="1" si="631"/>
        <v>-1.3950525282585462</v>
      </c>
      <c r="BG4433" s="9">
        <f t="shared" ca="1" si="632"/>
        <v>0</v>
      </c>
      <c r="BH4433" s="6">
        <f ca="1">IF(ISNUMBER('Descriptive Stats'!BF4433),'Descriptive Stats'!BF4433,#N/A)</f>
        <v>-1.3950525282585462</v>
      </c>
      <c r="BI4433" s="6">
        <f ca="1">IF(ISNUMBER('Descriptive Stats'!E4433),'Descriptive Stats'!E4433,#N/A)</f>
        <v>0</v>
      </c>
    </row>
    <row r="4434" spans="1:61" ht="14.4" x14ac:dyDescent="0.3">
      <c r="A4434" s="2">
        <f>ROW()</f>
        <v>4434</v>
      </c>
      <c r="C4434" s="8">
        <f t="shared" ca="1" si="633"/>
        <v>11</v>
      </c>
      <c r="D4434" s="8">
        <f t="shared" ca="1" si="634"/>
        <v>0</v>
      </c>
      <c r="E4434" s="50">
        <f t="shared" ca="1" si="628"/>
        <v>15</v>
      </c>
      <c r="F4434" s="2" t="str">
        <f t="shared" ca="1" si="635"/>
        <v/>
      </c>
      <c r="BD4434" s="49">
        <f t="shared" ca="1" si="630"/>
        <v>5051.5</v>
      </c>
      <c r="BE4434" s="3">
        <f t="shared" ca="1" si="629"/>
        <v>0.50509999999999999</v>
      </c>
      <c r="BF4434" s="3">
        <f t="shared" ca="1" si="631"/>
        <v>1.2784152420787677E-2</v>
      </c>
      <c r="BG4434" s="9">
        <f t="shared" ca="1" si="632"/>
        <v>15</v>
      </c>
      <c r="BH4434" s="6">
        <f ca="1">IF(ISNUMBER('Descriptive Stats'!BF4434),'Descriptive Stats'!BF4434,#N/A)</f>
        <v>1.2784152420787677E-2</v>
      </c>
      <c r="BI4434" s="6">
        <f ca="1">IF(ISNUMBER('Descriptive Stats'!E4434),'Descriptive Stats'!E4434,#N/A)</f>
        <v>15</v>
      </c>
    </row>
    <row r="4435" spans="1:61" ht="14.4" x14ac:dyDescent="0.3">
      <c r="A4435" s="2">
        <f>ROW()</f>
        <v>4435</v>
      </c>
      <c r="C4435" s="8">
        <f t="shared" ca="1" si="633"/>
        <v>24</v>
      </c>
      <c r="D4435" s="8">
        <f t="shared" ca="1" si="634"/>
        <v>15</v>
      </c>
      <c r="E4435" s="50">
        <f t="shared" ca="1" si="628"/>
        <v>6</v>
      </c>
      <c r="F4435" s="2" t="str">
        <f t="shared" ca="1" si="635"/>
        <v/>
      </c>
      <c r="BD4435" s="49">
        <f t="shared" ca="1" si="630"/>
        <v>3900</v>
      </c>
      <c r="BE4435" s="3">
        <f t="shared" ca="1" si="629"/>
        <v>0.38995000000000002</v>
      </c>
      <c r="BF4435" s="3">
        <f t="shared" ca="1" si="631"/>
        <v>-0.2794493539703507</v>
      </c>
      <c r="BG4435" s="9">
        <f t="shared" ca="1" si="632"/>
        <v>6</v>
      </c>
      <c r="BH4435" s="6">
        <f ca="1">IF(ISNUMBER('Descriptive Stats'!BF4435),'Descriptive Stats'!BF4435,#N/A)</f>
        <v>-0.2794493539703507</v>
      </c>
      <c r="BI4435" s="6">
        <f ca="1">IF(ISNUMBER('Descriptive Stats'!E4435),'Descriptive Stats'!E4435,#N/A)</f>
        <v>6</v>
      </c>
    </row>
    <row r="4436" spans="1:61" ht="14.4" x14ac:dyDescent="0.3">
      <c r="A4436" s="2">
        <f>ROW()</f>
        <v>4436</v>
      </c>
      <c r="C4436" s="8">
        <f t="shared" ca="1" si="633"/>
        <v>16</v>
      </c>
      <c r="D4436" s="8">
        <f t="shared" ca="1" si="634"/>
        <v>6</v>
      </c>
      <c r="E4436" s="50">
        <f t="shared" ca="1" si="628"/>
        <v>15</v>
      </c>
      <c r="F4436" s="2" t="str">
        <f t="shared" ca="1" si="635"/>
        <v/>
      </c>
      <c r="BD4436" s="49">
        <f t="shared" ca="1" si="630"/>
        <v>5051.5</v>
      </c>
      <c r="BE4436" s="3">
        <f t="shared" ca="1" si="629"/>
        <v>0.50509999999999999</v>
      </c>
      <c r="BF4436" s="3">
        <f t="shared" ca="1" si="631"/>
        <v>1.2784152420787677E-2</v>
      </c>
      <c r="BG4436" s="9">
        <f t="shared" ca="1" si="632"/>
        <v>15</v>
      </c>
      <c r="BH4436" s="6">
        <f ca="1">IF(ISNUMBER('Descriptive Stats'!BF4436),'Descriptive Stats'!BF4436,#N/A)</f>
        <v>1.2784152420787677E-2</v>
      </c>
      <c r="BI4436" s="6">
        <f ca="1">IF(ISNUMBER('Descriptive Stats'!E4436),'Descriptive Stats'!E4436,#N/A)</f>
        <v>15</v>
      </c>
    </row>
    <row r="4437" spans="1:61" ht="14.4" x14ac:dyDescent="0.3">
      <c r="A4437" s="2">
        <f>ROW()</f>
        <v>4437</v>
      </c>
      <c r="C4437" s="8">
        <f t="shared" ca="1" si="633"/>
        <v>24</v>
      </c>
      <c r="D4437" s="8">
        <f t="shared" ca="1" si="634"/>
        <v>15</v>
      </c>
      <c r="E4437" s="50">
        <f t="shared" ca="1" si="628"/>
        <v>2</v>
      </c>
      <c r="F4437" s="2" t="str">
        <f t="shared" ca="1" si="635"/>
        <v/>
      </c>
      <c r="BD4437" s="49">
        <f t="shared" ca="1" si="630"/>
        <v>2595</v>
      </c>
      <c r="BE4437" s="3">
        <f t="shared" ca="1" si="629"/>
        <v>0.25945000000000001</v>
      </c>
      <c r="BF4437" s="3">
        <f t="shared" ca="1" si="631"/>
        <v>-0.6450419512753276</v>
      </c>
      <c r="BG4437" s="9">
        <f t="shared" ca="1" si="632"/>
        <v>2</v>
      </c>
      <c r="BH4437" s="6">
        <f ca="1">IF(ISNUMBER('Descriptive Stats'!BF4437),'Descriptive Stats'!BF4437,#N/A)</f>
        <v>-0.6450419512753276</v>
      </c>
      <c r="BI4437" s="6">
        <f ca="1">IF(ISNUMBER('Descriptive Stats'!E4437),'Descriptive Stats'!E4437,#N/A)</f>
        <v>2</v>
      </c>
    </row>
    <row r="4438" spans="1:61" ht="14.4" x14ac:dyDescent="0.3">
      <c r="A4438" s="2">
        <f>ROW()</f>
        <v>4438</v>
      </c>
      <c r="C4438" s="8">
        <f t="shared" ca="1" si="633"/>
        <v>3</v>
      </c>
      <c r="D4438" s="8">
        <f t="shared" ca="1" si="634"/>
        <v>2</v>
      </c>
      <c r="E4438" s="50">
        <f t="shared" ca="1" si="628"/>
        <v>0</v>
      </c>
      <c r="F4438" s="2" t="str">
        <f t="shared" ca="1" si="635"/>
        <v/>
      </c>
      <c r="BD4438" s="49">
        <f t="shared" ca="1" si="630"/>
        <v>815.5</v>
      </c>
      <c r="BE4438" s="3">
        <f t="shared" ca="1" si="629"/>
        <v>8.1500000000000003E-2</v>
      </c>
      <c r="BF4438" s="3">
        <f t="shared" ca="1" si="631"/>
        <v>-1.3950525282585462</v>
      </c>
      <c r="BG4438" s="9">
        <f t="shared" ca="1" si="632"/>
        <v>0</v>
      </c>
      <c r="BH4438" s="6">
        <f ca="1">IF(ISNUMBER('Descriptive Stats'!BF4438),'Descriptive Stats'!BF4438,#N/A)</f>
        <v>-1.3950525282585462</v>
      </c>
      <c r="BI4438" s="6">
        <f ca="1">IF(ISNUMBER('Descriptive Stats'!E4438),'Descriptive Stats'!E4438,#N/A)</f>
        <v>0</v>
      </c>
    </row>
    <row r="4439" spans="1:61" ht="14.4" x14ac:dyDescent="0.3">
      <c r="A4439" s="2">
        <f>ROW()</f>
        <v>4439</v>
      </c>
      <c r="C4439" s="8">
        <f t="shared" ca="1" si="633"/>
        <v>15</v>
      </c>
      <c r="D4439" s="8">
        <f t="shared" ca="1" si="634"/>
        <v>0</v>
      </c>
      <c r="E4439" s="50">
        <f t="shared" ca="1" si="628"/>
        <v>0</v>
      </c>
      <c r="F4439" s="2" t="str">
        <f t="shared" ca="1" si="635"/>
        <v/>
      </c>
      <c r="BD4439" s="49">
        <f t="shared" ca="1" si="630"/>
        <v>815.5</v>
      </c>
      <c r="BE4439" s="3">
        <f t="shared" ca="1" si="629"/>
        <v>8.1500000000000003E-2</v>
      </c>
      <c r="BF4439" s="3">
        <f t="shared" ca="1" si="631"/>
        <v>-1.3950525282585462</v>
      </c>
      <c r="BG4439" s="9">
        <f t="shared" ca="1" si="632"/>
        <v>0</v>
      </c>
      <c r="BH4439" s="6">
        <f ca="1">IF(ISNUMBER('Descriptive Stats'!BF4439),'Descriptive Stats'!BF4439,#N/A)</f>
        <v>-1.3950525282585462</v>
      </c>
      <c r="BI4439" s="6">
        <f ca="1">IF(ISNUMBER('Descriptive Stats'!E4439),'Descriptive Stats'!E4439,#N/A)</f>
        <v>0</v>
      </c>
    </row>
    <row r="4440" spans="1:61" ht="14.4" x14ac:dyDescent="0.3">
      <c r="A4440" s="2">
        <f>ROW()</f>
        <v>4440</v>
      </c>
      <c r="C4440" s="8">
        <f t="shared" ca="1" si="633"/>
        <v>11</v>
      </c>
      <c r="D4440" s="8">
        <f t="shared" ca="1" si="634"/>
        <v>0</v>
      </c>
      <c r="E4440" s="50">
        <f t="shared" ca="1" si="628"/>
        <v>0</v>
      </c>
      <c r="F4440" s="2" t="str">
        <f t="shared" ca="1" si="635"/>
        <v/>
      </c>
      <c r="BD4440" s="49">
        <f t="shared" ca="1" si="630"/>
        <v>815.5</v>
      </c>
      <c r="BE4440" s="3">
        <f t="shared" ca="1" si="629"/>
        <v>8.1500000000000003E-2</v>
      </c>
      <c r="BF4440" s="3">
        <f t="shared" ca="1" si="631"/>
        <v>-1.3950525282585462</v>
      </c>
      <c r="BG4440" s="9">
        <f t="shared" ca="1" si="632"/>
        <v>0</v>
      </c>
      <c r="BH4440" s="6">
        <f ca="1">IF(ISNUMBER('Descriptive Stats'!BF4440),'Descriptive Stats'!BF4440,#N/A)</f>
        <v>-1.3950525282585462</v>
      </c>
      <c r="BI4440" s="6">
        <f ca="1">IF(ISNUMBER('Descriptive Stats'!E4440),'Descriptive Stats'!E4440,#N/A)</f>
        <v>0</v>
      </c>
    </row>
    <row r="4441" spans="1:61" ht="14.4" x14ac:dyDescent="0.3">
      <c r="A4441" s="2">
        <f>ROW()</f>
        <v>4441</v>
      </c>
      <c r="C4441" s="8">
        <f t="shared" ca="1" si="633"/>
        <v>4</v>
      </c>
      <c r="D4441" s="8">
        <f t="shared" ca="1" si="634"/>
        <v>0</v>
      </c>
      <c r="E4441" s="50">
        <f t="shared" ca="1" si="628"/>
        <v>0</v>
      </c>
      <c r="F4441" s="2" t="str">
        <f t="shared" ca="1" si="635"/>
        <v/>
      </c>
      <c r="BD4441" s="49">
        <f t="shared" ca="1" si="630"/>
        <v>815.5</v>
      </c>
      <c r="BE4441" s="3">
        <f t="shared" ca="1" si="629"/>
        <v>8.1500000000000003E-2</v>
      </c>
      <c r="BF4441" s="3">
        <f t="shared" ca="1" si="631"/>
        <v>-1.3950525282585462</v>
      </c>
      <c r="BG4441" s="9">
        <f t="shared" ca="1" si="632"/>
        <v>0</v>
      </c>
      <c r="BH4441" s="6">
        <f ca="1">IF(ISNUMBER('Descriptive Stats'!BF4441),'Descriptive Stats'!BF4441,#N/A)</f>
        <v>-1.3950525282585462</v>
      </c>
      <c r="BI4441" s="6">
        <f ca="1">IF(ISNUMBER('Descriptive Stats'!E4441),'Descriptive Stats'!E4441,#N/A)</f>
        <v>0</v>
      </c>
    </row>
    <row r="4442" spans="1:61" ht="14.4" x14ac:dyDescent="0.3">
      <c r="A4442" s="2">
        <f>ROW()</f>
        <v>4442</v>
      </c>
      <c r="C4442" s="8">
        <f t="shared" ca="1" si="633"/>
        <v>22</v>
      </c>
      <c r="D4442" s="8">
        <f t="shared" ca="1" si="634"/>
        <v>0</v>
      </c>
      <c r="E4442" s="50">
        <f t="shared" ca="1" si="628"/>
        <v>7</v>
      </c>
      <c r="F4442" s="2" t="str">
        <f t="shared" ca="1" si="635"/>
        <v/>
      </c>
      <c r="BD4442" s="49">
        <f t="shared" ca="1" si="630"/>
        <v>4473.5</v>
      </c>
      <c r="BE4442" s="3">
        <f t="shared" ca="1" si="629"/>
        <v>0.44729999999999998</v>
      </c>
      <c r="BF4442" s="3">
        <f t="shared" ca="1" si="631"/>
        <v>-0.13248586824472414</v>
      </c>
      <c r="BG4442" s="9">
        <f t="shared" ca="1" si="632"/>
        <v>7</v>
      </c>
      <c r="BH4442" s="6">
        <f ca="1">IF(ISNUMBER('Descriptive Stats'!BF4442),'Descriptive Stats'!BF4442,#N/A)</f>
        <v>-0.13248586824472414</v>
      </c>
      <c r="BI4442" s="6">
        <f ca="1">IF(ISNUMBER('Descriptive Stats'!E4442),'Descriptive Stats'!E4442,#N/A)</f>
        <v>7</v>
      </c>
    </row>
    <row r="4443" spans="1:61" ht="14.4" x14ac:dyDescent="0.3">
      <c r="A4443" s="2">
        <f>ROW()</f>
        <v>4443</v>
      </c>
      <c r="C4443" s="8">
        <f t="shared" ca="1" si="633"/>
        <v>19</v>
      </c>
      <c r="D4443" s="8">
        <f t="shared" ca="1" si="634"/>
        <v>7</v>
      </c>
      <c r="E4443" s="50">
        <f t="shared" ca="1" si="628"/>
        <v>0</v>
      </c>
      <c r="F4443" s="2" t="str">
        <f t="shared" ca="1" si="635"/>
        <v/>
      </c>
      <c r="BD4443" s="49">
        <f t="shared" ca="1" si="630"/>
        <v>815.5</v>
      </c>
      <c r="BE4443" s="3">
        <f t="shared" ca="1" si="629"/>
        <v>8.1500000000000003E-2</v>
      </c>
      <c r="BF4443" s="3">
        <f t="shared" ca="1" si="631"/>
        <v>-1.3950525282585462</v>
      </c>
      <c r="BG4443" s="9">
        <f t="shared" ca="1" si="632"/>
        <v>0</v>
      </c>
      <c r="BH4443" s="6">
        <f ca="1">IF(ISNUMBER('Descriptive Stats'!BF4443),'Descriptive Stats'!BF4443,#N/A)</f>
        <v>-1.3950525282585462</v>
      </c>
      <c r="BI4443" s="6">
        <f ca="1">IF(ISNUMBER('Descriptive Stats'!E4443),'Descriptive Stats'!E4443,#N/A)</f>
        <v>0</v>
      </c>
    </row>
    <row r="4444" spans="1:61" ht="14.4" x14ac:dyDescent="0.3">
      <c r="A4444" s="2">
        <f>ROW()</f>
        <v>4444</v>
      </c>
      <c r="C4444" s="8">
        <f t="shared" ca="1" si="633"/>
        <v>22</v>
      </c>
      <c r="D4444" s="8">
        <f t="shared" ca="1" si="634"/>
        <v>0</v>
      </c>
      <c r="E4444" s="50">
        <f t="shared" ca="1" si="628"/>
        <v>0</v>
      </c>
      <c r="F4444" s="2" t="str">
        <f t="shared" ca="1" si="635"/>
        <v/>
      </c>
      <c r="BD4444" s="49">
        <f t="shared" ca="1" si="630"/>
        <v>815.5</v>
      </c>
      <c r="BE4444" s="3">
        <f t="shared" ca="1" si="629"/>
        <v>8.1500000000000003E-2</v>
      </c>
      <c r="BF4444" s="3">
        <f t="shared" ca="1" si="631"/>
        <v>-1.3950525282585462</v>
      </c>
      <c r="BG4444" s="9">
        <f t="shared" ca="1" si="632"/>
        <v>0</v>
      </c>
      <c r="BH4444" s="6">
        <f ca="1">IF(ISNUMBER('Descriptive Stats'!BF4444),'Descriptive Stats'!BF4444,#N/A)</f>
        <v>-1.3950525282585462</v>
      </c>
      <c r="BI4444" s="6">
        <f ca="1">IF(ISNUMBER('Descriptive Stats'!E4444),'Descriptive Stats'!E4444,#N/A)</f>
        <v>0</v>
      </c>
    </row>
    <row r="4445" spans="1:61" ht="14.4" x14ac:dyDescent="0.3">
      <c r="A4445" s="2">
        <f>ROW()</f>
        <v>4445</v>
      </c>
      <c r="C4445" s="8">
        <f t="shared" ca="1" si="633"/>
        <v>18</v>
      </c>
      <c r="D4445" s="8">
        <f t="shared" ca="1" si="634"/>
        <v>0</v>
      </c>
      <c r="E4445" s="50">
        <f t="shared" ca="1" si="628"/>
        <v>6</v>
      </c>
      <c r="F4445" s="2" t="str">
        <f t="shared" ca="1" si="635"/>
        <v/>
      </c>
      <c r="BD4445" s="49">
        <f t="shared" ca="1" si="630"/>
        <v>3900</v>
      </c>
      <c r="BE4445" s="3">
        <f t="shared" ca="1" si="629"/>
        <v>0.38995000000000002</v>
      </c>
      <c r="BF4445" s="3">
        <f t="shared" ca="1" si="631"/>
        <v>-0.2794493539703507</v>
      </c>
      <c r="BG4445" s="9">
        <f t="shared" ca="1" si="632"/>
        <v>6</v>
      </c>
      <c r="BH4445" s="6">
        <f ca="1">IF(ISNUMBER('Descriptive Stats'!BF4445),'Descriptive Stats'!BF4445,#N/A)</f>
        <v>-0.2794493539703507</v>
      </c>
      <c r="BI4445" s="6">
        <f ca="1">IF(ISNUMBER('Descriptive Stats'!E4445),'Descriptive Stats'!E4445,#N/A)</f>
        <v>6</v>
      </c>
    </row>
    <row r="4446" spans="1:61" ht="14.4" x14ac:dyDescent="0.3">
      <c r="A4446" s="2">
        <f>ROW()</f>
        <v>4446</v>
      </c>
      <c r="C4446" s="8">
        <f t="shared" ca="1" si="633"/>
        <v>5</v>
      </c>
      <c r="D4446" s="8">
        <f t="shared" ca="1" si="634"/>
        <v>6</v>
      </c>
      <c r="E4446" s="50">
        <f t="shared" ca="1" si="628"/>
        <v>2</v>
      </c>
      <c r="F4446" s="2" t="str">
        <f t="shared" ca="1" si="635"/>
        <v/>
      </c>
      <c r="BD4446" s="49">
        <f t="shared" ca="1" si="630"/>
        <v>2595</v>
      </c>
      <c r="BE4446" s="3">
        <f t="shared" ca="1" si="629"/>
        <v>0.25945000000000001</v>
      </c>
      <c r="BF4446" s="3">
        <f t="shared" ca="1" si="631"/>
        <v>-0.6450419512753276</v>
      </c>
      <c r="BG4446" s="9">
        <f t="shared" ca="1" si="632"/>
        <v>2</v>
      </c>
      <c r="BH4446" s="6">
        <f ca="1">IF(ISNUMBER('Descriptive Stats'!BF4446),'Descriptive Stats'!BF4446,#N/A)</f>
        <v>-0.6450419512753276</v>
      </c>
      <c r="BI4446" s="6">
        <f ca="1">IF(ISNUMBER('Descriptive Stats'!E4446),'Descriptive Stats'!E4446,#N/A)</f>
        <v>2</v>
      </c>
    </row>
    <row r="4447" spans="1:61" ht="14.4" x14ac:dyDescent="0.3">
      <c r="A4447" s="2">
        <f>ROW()</f>
        <v>4447</v>
      </c>
      <c r="C4447" s="8">
        <f t="shared" ca="1" si="633"/>
        <v>17</v>
      </c>
      <c r="D4447" s="8">
        <f t="shared" ca="1" si="634"/>
        <v>2</v>
      </c>
      <c r="E4447" s="50">
        <f t="shared" ca="1" si="628"/>
        <v>7</v>
      </c>
      <c r="F4447" s="2" t="str">
        <f t="shared" ca="1" si="635"/>
        <v/>
      </c>
      <c r="BD4447" s="49">
        <f t="shared" ca="1" si="630"/>
        <v>4473.5</v>
      </c>
      <c r="BE4447" s="3">
        <f t="shared" ca="1" si="629"/>
        <v>0.44729999999999998</v>
      </c>
      <c r="BF4447" s="3">
        <f t="shared" ca="1" si="631"/>
        <v>-0.13248586824472414</v>
      </c>
      <c r="BG4447" s="9">
        <f t="shared" ca="1" si="632"/>
        <v>7</v>
      </c>
      <c r="BH4447" s="6">
        <f ca="1">IF(ISNUMBER('Descriptive Stats'!BF4447),'Descriptive Stats'!BF4447,#N/A)</f>
        <v>-0.13248586824472414</v>
      </c>
      <c r="BI4447" s="6">
        <f ca="1">IF(ISNUMBER('Descriptive Stats'!E4447),'Descriptive Stats'!E4447,#N/A)</f>
        <v>7</v>
      </c>
    </row>
    <row r="4448" spans="1:61" ht="14.4" x14ac:dyDescent="0.3">
      <c r="A4448" s="2">
        <f>ROW()</f>
        <v>4448</v>
      </c>
      <c r="C4448" s="8">
        <f t="shared" ca="1" si="633"/>
        <v>19</v>
      </c>
      <c r="D4448" s="8">
        <f t="shared" ca="1" si="634"/>
        <v>7</v>
      </c>
      <c r="E4448" s="50">
        <f t="shared" ca="1" si="628"/>
        <v>0</v>
      </c>
      <c r="F4448" s="2" t="str">
        <f t="shared" ca="1" si="635"/>
        <v/>
      </c>
      <c r="BD4448" s="49">
        <f t="shared" ca="1" si="630"/>
        <v>815.5</v>
      </c>
      <c r="BE4448" s="3">
        <f t="shared" ca="1" si="629"/>
        <v>8.1500000000000003E-2</v>
      </c>
      <c r="BF4448" s="3">
        <f t="shared" ca="1" si="631"/>
        <v>-1.3950525282585462</v>
      </c>
      <c r="BG4448" s="9">
        <f t="shared" ca="1" si="632"/>
        <v>0</v>
      </c>
      <c r="BH4448" s="6">
        <f ca="1">IF(ISNUMBER('Descriptive Stats'!BF4448),'Descriptive Stats'!BF4448,#N/A)</f>
        <v>-1.3950525282585462</v>
      </c>
      <c r="BI4448" s="6">
        <f ca="1">IF(ISNUMBER('Descriptive Stats'!E4448),'Descriptive Stats'!E4448,#N/A)</f>
        <v>0</v>
      </c>
    </row>
    <row r="4449" spans="1:61" ht="14.4" x14ac:dyDescent="0.3">
      <c r="A4449" s="2">
        <f>ROW()</f>
        <v>4449</v>
      </c>
      <c r="C4449" s="8">
        <f t="shared" ca="1" si="633"/>
        <v>14</v>
      </c>
      <c r="D4449" s="8">
        <f t="shared" ca="1" si="634"/>
        <v>0</v>
      </c>
      <c r="E4449" s="50">
        <f t="shared" ca="1" si="628"/>
        <v>9</v>
      </c>
      <c r="F4449" s="2" t="str">
        <f t="shared" ca="1" si="635"/>
        <v/>
      </c>
      <c r="BD4449" s="49">
        <f t="shared" ca="1" si="630"/>
        <v>4819</v>
      </c>
      <c r="BE4449" s="3">
        <f t="shared" ca="1" si="629"/>
        <v>0.48185</v>
      </c>
      <c r="BF4449" s="3">
        <f t="shared" ca="1" si="631"/>
        <v>-4.5511009098988427E-2</v>
      </c>
      <c r="BG4449" s="9">
        <f t="shared" ca="1" si="632"/>
        <v>9</v>
      </c>
      <c r="BH4449" s="6">
        <f ca="1">IF(ISNUMBER('Descriptive Stats'!BF4449),'Descriptive Stats'!BF4449,#N/A)</f>
        <v>-4.5511009098988427E-2</v>
      </c>
      <c r="BI4449" s="6">
        <f ca="1">IF(ISNUMBER('Descriptive Stats'!E4449),'Descriptive Stats'!E4449,#N/A)</f>
        <v>9</v>
      </c>
    </row>
    <row r="4450" spans="1:61" ht="14.4" x14ac:dyDescent="0.3">
      <c r="A4450" s="2">
        <f>ROW()</f>
        <v>4450</v>
      </c>
      <c r="C4450" s="8">
        <f t="shared" ca="1" si="633"/>
        <v>23</v>
      </c>
      <c r="D4450" s="8">
        <f t="shared" ca="1" si="634"/>
        <v>9</v>
      </c>
      <c r="E4450" s="50">
        <f t="shared" ca="1" si="628"/>
        <v>7</v>
      </c>
      <c r="F4450" s="2" t="str">
        <f t="shared" ca="1" si="635"/>
        <v/>
      </c>
      <c r="BD4450" s="49">
        <f t="shared" ca="1" si="630"/>
        <v>4473.5</v>
      </c>
      <c r="BE4450" s="3">
        <f t="shared" ca="1" si="629"/>
        <v>0.44729999999999998</v>
      </c>
      <c r="BF4450" s="3">
        <f t="shared" ca="1" si="631"/>
        <v>-0.13248586824472414</v>
      </c>
      <c r="BG4450" s="9">
        <f t="shared" ca="1" si="632"/>
        <v>7</v>
      </c>
      <c r="BH4450" s="6">
        <f ca="1">IF(ISNUMBER('Descriptive Stats'!BF4450),'Descriptive Stats'!BF4450,#N/A)</f>
        <v>-0.13248586824472414</v>
      </c>
      <c r="BI4450" s="6">
        <f ca="1">IF(ISNUMBER('Descriptive Stats'!E4450),'Descriptive Stats'!E4450,#N/A)</f>
        <v>7</v>
      </c>
    </row>
    <row r="4451" spans="1:61" ht="14.4" x14ac:dyDescent="0.3">
      <c r="A4451" s="2">
        <f>ROW()</f>
        <v>4451</v>
      </c>
      <c r="C4451" s="8">
        <f t="shared" ca="1" si="633"/>
        <v>19</v>
      </c>
      <c r="D4451" s="8">
        <f t="shared" ca="1" si="634"/>
        <v>7</v>
      </c>
      <c r="E4451" s="50">
        <f t="shared" ca="1" si="628"/>
        <v>9</v>
      </c>
      <c r="F4451" s="2" t="str">
        <f t="shared" ca="1" si="635"/>
        <v/>
      </c>
      <c r="BD4451" s="49">
        <f t="shared" ca="1" si="630"/>
        <v>4819</v>
      </c>
      <c r="BE4451" s="3">
        <f t="shared" ca="1" si="629"/>
        <v>0.48185</v>
      </c>
      <c r="BF4451" s="3">
        <f t="shared" ca="1" si="631"/>
        <v>-4.5511009098988427E-2</v>
      </c>
      <c r="BG4451" s="9">
        <f t="shared" ca="1" si="632"/>
        <v>9</v>
      </c>
      <c r="BH4451" s="6">
        <f ca="1">IF(ISNUMBER('Descriptive Stats'!BF4451),'Descriptive Stats'!BF4451,#N/A)</f>
        <v>-4.5511009098988427E-2</v>
      </c>
      <c r="BI4451" s="6">
        <f ca="1">IF(ISNUMBER('Descriptive Stats'!E4451),'Descriptive Stats'!E4451,#N/A)</f>
        <v>9</v>
      </c>
    </row>
    <row r="4452" spans="1:61" ht="14.4" x14ac:dyDescent="0.3">
      <c r="A4452" s="2">
        <f>ROW()</f>
        <v>4452</v>
      </c>
      <c r="C4452" s="8">
        <f t="shared" ca="1" si="633"/>
        <v>23</v>
      </c>
      <c r="D4452" s="8">
        <f t="shared" ca="1" si="634"/>
        <v>9</v>
      </c>
      <c r="E4452" s="50">
        <f t="shared" ca="1" si="628"/>
        <v>0</v>
      </c>
      <c r="F4452" s="2" t="str">
        <f t="shared" ca="1" si="635"/>
        <v/>
      </c>
      <c r="BD4452" s="49">
        <f t="shared" ca="1" si="630"/>
        <v>815.5</v>
      </c>
      <c r="BE4452" s="3">
        <f t="shared" ca="1" si="629"/>
        <v>8.1500000000000003E-2</v>
      </c>
      <c r="BF4452" s="3">
        <f t="shared" ca="1" si="631"/>
        <v>-1.3950525282585462</v>
      </c>
      <c r="BG4452" s="9">
        <f t="shared" ca="1" si="632"/>
        <v>0</v>
      </c>
      <c r="BH4452" s="6">
        <f ca="1">IF(ISNUMBER('Descriptive Stats'!BF4452),'Descriptive Stats'!BF4452,#N/A)</f>
        <v>-1.3950525282585462</v>
      </c>
      <c r="BI4452" s="6">
        <f ca="1">IF(ISNUMBER('Descriptive Stats'!E4452),'Descriptive Stats'!E4452,#N/A)</f>
        <v>0</v>
      </c>
    </row>
    <row r="4453" spans="1:61" ht="14.4" x14ac:dyDescent="0.3">
      <c r="A4453" s="2">
        <f>ROW()</f>
        <v>4453</v>
      </c>
      <c r="C4453" s="8">
        <f t="shared" ca="1" si="633"/>
        <v>14</v>
      </c>
      <c r="D4453" s="8">
        <f t="shared" ca="1" si="634"/>
        <v>0</v>
      </c>
      <c r="E4453" s="50">
        <f t="shared" ca="1" si="628"/>
        <v>1</v>
      </c>
      <c r="F4453" s="2" t="str">
        <f t="shared" ca="1" si="635"/>
        <v/>
      </c>
      <c r="BD4453" s="49">
        <f t="shared" ca="1" si="630"/>
        <v>1871</v>
      </c>
      <c r="BE4453" s="3">
        <f t="shared" ca="1" si="629"/>
        <v>0.18704999999999999</v>
      </c>
      <c r="BF4453" s="3">
        <f t="shared" ca="1" si="631"/>
        <v>-0.88881967520906158</v>
      </c>
      <c r="BG4453" s="9">
        <f t="shared" ca="1" si="632"/>
        <v>1</v>
      </c>
      <c r="BH4453" s="6">
        <f ca="1">IF(ISNUMBER('Descriptive Stats'!BF4453),'Descriptive Stats'!BF4453,#N/A)</f>
        <v>-0.88881967520906158</v>
      </c>
      <c r="BI4453" s="6">
        <f ca="1">IF(ISNUMBER('Descriptive Stats'!E4453),'Descriptive Stats'!E4453,#N/A)</f>
        <v>1</v>
      </c>
    </row>
    <row r="4454" spans="1:61" ht="14.4" x14ac:dyDescent="0.3">
      <c r="A4454" s="2">
        <f>ROW()</f>
        <v>4454</v>
      </c>
      <c r="C4454" s="8">
        <f t="shared" ca="1" si="633"/>
        <v>8</v>
      </c>
      <c r="D4454" s="8">
        <f t="shared" ca="1" si="634"/>
        <v>1</v>
      </c>
      <c r="E4454" s="50">
        <f t="shared" ca="1" si="628"/>
        <v>4</v>
      </c>
      <c r="F4454" s="2" t="str">
        <f t="shared" ca="1" si="635"/>
        <v/>
      </c>
      <c r="BD4454" s="49">
        <f t="shared" ca="1" si="630"/>
        <v>3442</v>
      </c>
      <c r="BE4454" s="3">
        <f t="shared" ca="1" si="629"/>
        <v>0.34415000000000001</v>
      </c>
      <c r="BF4454" s="3">
        <f t="shared" ca="1" si="631"/>
        <v>-0.40116316278173481</v>
      </c>
      <c r="BG4454" s="9">
        <f t="shared" ca="1" si="632"/>
        <v>4</v>
      </c>
      <c r="BH4454" s="6">
        <f ca="1">IF(ISNUMBER('Descriptive Stats'!BF4454),'Descriptive Stats'!BF4454,#N/A)</f>
        <v>-0.40116316278173481</v>
      </c>
      <c r="BI4454" s="6">
        <f ca="1">IF(ISNUMBER('Descriptive Stats'!E4454),'Descriptive Stats'!E4454,#N/A)</f>
        <v>4</v>
      </c>
    </row>
    <row r="4455" spans="1:61" ht="14.4" x14ac:dyDescent="0.3">
      <c r="A4455" s="2">
        <f>ROW()</f>
        <v>4455</v>
      </c>
      <c r="C4455" s="8">
        <f t="shared" ca="1" si="633"/>
        <v>13</v>
      </c>
      <c r="D4455" s="8">
        <f t="shared" ca="1" si="634"/>
        <v>4</v>
      </c>
      <c r="E4455" s="50">
        <f t="shared" ca="1" si="628"/>
        <v>0</v>
      </c>
      <c r="F4455" s="2" t="str">
        <f t="shared" ca="1" si="635"/>
        <v/>
      </c>
      <c r="BD4455" s="49">
        <f t="shared" ca="1" si="630"/>
        <v>815.5</v>
      </c>
      <c r="BE4455" s="3">
        <f t="shared" ca="1" si="629"/>
        <v>8.1500000000000003E-2</v>
      </c>
      <c r="BF4455" s="3">
        <f t="shared" ca="1" si="631"/>
        <v>-1.3950525282585462</v>
      </c>
      <c r="BG4455" s="9">
        <f t="shared" ca="1" si="632"/>
        <v>0</v>
      </c>
      <c r="BH4455" s="6">
        <f ca="1">IF(ISNUMBER('Descriptive Stats'!BF4455),'Descriptive Stats'!BF4455,#N/A)</f>
        <v>-1.3950525282585462</v>
      </c>
      <c r="BI4455" s="6">
        <f ca="1">IF(ISNUMBER('Descriptive Stats'!E4455),'Descriptive Stats'!E4455,#N/A)</f>
        <v>0</v>
      </c>
    </row>
    <row r="4456" spans="1:61" ht="14.4" x14ac:dyDescent="0.3">
      <c r="A4456" s="2">
        <f>ROW()</f>
        <v>4456</v>
      </c>
      <c r="C4456" s="8">
        <f t="shared" ca="1" si="633"/>
        <v>18</v>
      </c>
      <c r="D4456" s="8">
        <f t="shared" ca="1" si="634"/>
        <v>0</v>
      </c>
      <c r="E4456" s="50">
        <f t="shared" ca="1" si="628"/>
        <v>0</v>
      </c>
      <c r="F4456" s="2" t="str">
        <f t="shared" ca="1" si="635"/>
        <v/>
      </c>
      <c r="BD4456" s="49">
        <f t="shared" ca="1" si="630"/>
        <v>815.5</v>
      </c>
      <c r="BE4456" s="3">
        <f t="shared" ca="1" si="629"/>
        <v>8.1500000000000003E-2</v>
      </c>
      <c r="BF4456" s="3">
        <f t="shared" ca="1" si="631"/>
        <v>-1.3950525282585462</v>
      </c>
      <c r="BG4456" s="9">
        <f t="shared" ca="1" si="632"/>
        <v>0</v>
      </c>
      <c r="BH4456" s="6">
        <f ca="1">IF(ISNUMBER('Descriptive Stats'!BF4456),'Descriptive Stats'!BF4456,#N/A)</f>
        <v>-1.3950525282585462</v>
      </c>
      <c r="BI4456" s="6">
        <f ca="1">IF(ISNUMBER('Descriptive Stats'!E4456),'Descriptive Stats'!E4456,#N/A)</f>
        <v>0</v>
      </c>
    </row>
    <row r="4457" spans="1:61" ht="14.4" x14ac:dyDescent="0.3">
      <c r="A4457" s="2">
        <f>ROW()</f>
        <v>4457</v>
      </c>
      <c r="C4457" s="8">
        <f t="shared" ca="1" si="633"/>
        <v>22</v>
      </c>
      <c r="D4457" s="8">
        <f t="shared" ca="1" si="634"/>
        <v>0</v>
      </c>
      <c r="E4457" s="50">
        <f t="shared" ca="1" si="628"/>
        <v>7</v>
      </c>
      <c r="F4457" s="2" t="str">
        <f t="shared" ca="1" si="635"/>
        <v/>
      </c>
      <c r="BD4457" s="49">
        <f t="shared" ca="1" si="630"/>
        <v>4473.5</v>
      </c>
      <c r="BE4457" s="3">
        <f t="shared" ca="1" si="629"/>
        <v>0.44729999999999998</v>
      </c>
      <c r="BF4457" s="3">
        <f t="shared" ca="1" si="631"/>
        <v>-0.13248586824472414</v>
      </c>
      <c r="BG4457" s="9">
        <f t="shared" ca="1" si="632"/>
        <v>7</v>
      </c>
      <c r="BH4457" s="6">
        <f ca="1">IF(ISNUMBER('Descriptive Stats'!BF4457),'Descriptive Stats'!BF4457,#N/A)</f>
        <v>-0.13248586824472414</v>
      </c>
      <c r="BI4457" s="6">
        <f ca="1">IF(ISNUMBER('Descriptive Stats'!E4457),'Descriptive Stats'!E4457,#N/A)</f>
        <v>7</v>
      </c>
    </row>
    <row r="4458" spans="1:61" ht="14.4" x14ac:dyDescent="0.3">
      <c r="A4458" s="2">
        <f>ROW()</f>
        <v>4458</v>
      </c>
      <c r="C4458" s="8">
        <f t="shared" ca="1" si="633"/>
        <v>6</v>
      </c>
      <c r="D4458" s="8">
        <f t="shared" ca="1" si="634"/>
        <v>7</v>
      </c>
      <c r="E4458" s="50">
        <f t="shared" ca="1" si="628"/>
        <v>2</v>
      </c>
      <c r="F4458" s="2" t="str">
        <f t="shared" ca="1" si="635"/>
        <v/>
      </c>
      <c r="BD4458" s="49">
        <f t="shared" ca="1" si="630"/>
        <v>2595</v>
      </c>
      <c r="BE4458" s="3">
        <f t="shared" ca="1" si="629"/>
        <v>0.25945000000000001</v>
      </c>
      <c r="BF4458" s="3">
        <f t="shared" ca="1" si="631"/>
        <v>-0.6450419512753276</v>
      </c>
      <c r="BG4458" s="9">
        <f t="shared" ca="1" si="632"/>
        <v>2</v>
      </c>
      <c r="BH4458" s="6">
        <f ca="1">IF(ISNUMBER('Descriptive Stats'!BF4458),'Descriptive Stats'!BF4458,#N/A)</f>
        <v>-0.6450419512753276</v>
      </c>
      <c r="BI4458" s="6">
        <f ca="1">IF(ISNUMBER('Descriptive Stats'!E4458),'Descriptive Stats'!E4458,#N/A)</f>
        <v>2</v>
      </c>
    </row>
    <row r="4459" spans="1:61" ht="14.4" x14ac:dyDescent="0.3">
      <c r="A4459" s="2">
        <f>ROW()</f>
        <v>4459</v>
      </c>
      <c r="C4459" s="8">
        <f t="shared" ca="1" si="633"/>
        <v>17</v>
      </c>
      <c r="D4459" s="8">
        <f t="shared" ca="1" si="634"/>
        <v>2</v>
      </c>
      <c r="E4459" s="50">
        <f t="shared" ca="1" si="628"/>
        <v>7</v>
      </c>
      <c r="F4459" s="2" t="str">
        <f t="shared" ca="1" si="635"/>
        <v/>
      </c>
      <c r="BD4459" s="49">
        <f t="shared" ca="1" si="630"/>
        <v>4473.5</v>
      </c>
      <c r="BE4459" s="3">
        <f t="shared" ca="1" si="629"/>
        <v>0.44729999999999998</v>
      </c>
      <c r="BF4459" s="3">
        <f t="shared" ca="1" si="631"/>
        <v>-0.13248586824472414</v>
      </c>
      <c r="BG4459" s="9">
        <f t="shared" ca="1" si="632"/>
        <v>7</v>
      </c>
      <c r="BH4459" s="6">
        <f ca="1">IF(ISNUMBER('Descriptive Stats'!BF4459),'Descriptive Stats'!BF4459,#N/A)</f>
        <v>-0.13248586824472414</v>
      </c>
      <c r="BI4459" s="6">
        <f ca="1">IF(ISNUMBER('Descriptive Stats'!E4459),'Descriptive Stats'!E4459,#N/A)</f>
        <v>7</v>
      </c>
    </row>
    <row r="4460" spans="1:61" ht="14.4" x14ac:dyDescent="0.3">
      <c r="A4460" s="2">
        <f>ROW()</f>
        <v>4460</v>
      </c>
      <c r="C4460" s="8">
        <f t="shared" ca="1" si="633"/>
        <v>19</v>
      </c>
      <c r="D4460" s="8">
        <f t="shared" ca="1" si="634"/>
        <v>7</v>
      </c>
      <c r="E4460" s="50">
        <f t="shared" ca="1" si="628"/>
        <v>6</v>
      </c>
      <c r="F4460" s="2" t="str">
        <f t="shared" ca="1" si="635"/>
        <v/>
      </c>
      <c r="BD4460" s="49">
        <f t="shared" ca="1" si="630"/>
        <v>3900</v>
      </c>
      <c r="BE4460" s="3">
        <f t="shared" ca="1" si="629"/>
        <v>0.38995000000000002</v>
      </c>
      <c r="BF4460" s="3">
        <f t="shared" ca="1" si="631"/>
        <v>-0.2794493539703507</v>
      </c>
      <c r="BG4460" s="9">
        <f t="shared" ca="1" si="632"/>
        <v>6</v>
      </c>
      <c r="BH4460" s="6">
        <f ca="1">IF(ISNUMBER('Descriptive Stats'!BF4460),'Descriptive Stats'!BF4460,#N/A)</f>
        <v>-0.2794493539703507</v>
      </c>
      <c r="BI4460" s="6">
        <f ca="1">IF(ISNUMBER('Descriptive Stats'!E4460),'Descriptive Stats'!E4460,#N/A)</f>
        <v>6</v>
      </c>
    </row>
    <row r="4461" spans="1:61" ht="14.4" x14ac:dyDescent="0.3">
      <c r="A4461" s="2">
        <f>ROW()</f>
        <v>4461</v>
      </c>
      <c r="C4461" s="8">
        <f t="shared" ca="1" si="633"/>
        <v>16</v>
      </c>
      <c r="D4461" s="8">
        <f t="shared" ca="1" si="634"/>
        <v>6</v>
      </c>
      <c r="E4461" s="50">
        <f t="shared" ca="1" si="628"/>
        <v>0</v>
      </c>
      <c r="F4461" s="2" t="str">
        <f t="shared" ca="1" si="635"/>
        <v/>
      </c>
      <c r="BD4461" s="49">
        <f t="shared" ca="1" si="630"/>
        <v>815.5</v>
      </c>
      <c r="BE4461" s="3">
        <f t="shared" ca="1" si="629"/>
        <v>8.1500000000000003E-2</v>
      </c>
      <c r="BF4461" s="3">
        <f t="shared" ca="1" si="631"/>
        <v>-1.3950525282585462</v>
      </c>
      <c r="BG4461" s="9">
        <f t="shared" ca="1" si="632"/>
        <v>0</v>
      </c>
      <c r="BH4461" s="6">
        <f ca="1">IF(ISNUMBER('Descriptive Stats'!BF4461),'Descriptive Stats'!BF4461,#N/A)</f>
        <v>-1.3950525282585462</v>
      </c>
      <c r="BI4461" s="6">
        <f ca="1">IF(ISNUMBER('Descriptive Stats'!E4461),'Descriptive Stats'!E4461,#N/A)</f>
        <v>0</v>
      </c>
    </row>
    <row r="4462" spans="1:61" ht="14.4" x14ac:dyDescent="0.3">
      <c r="A4462" s="2">
        <f>ROW()</f>
        <v>4462</v>
      </c>
      <c r="C4462" s="8">
        <f t="shared" ca="1" si="633"/>
        <v>18</v>
      </c>
      <c r="D4462" s="8">
        <f t="shared" ca="1" si="634"/>
        <v>0</v>
      </c>
      <c r="E4462" s="50">
        <f t="shared" ca="1" si="628"/>
        <v>3</v>
      </c>
      <c r="F4462" s="2" t="str">
        <f t="shared" ca="1" si="635"/>
        <v/>
      </c>
      <c r="BD4462" s="49">
        <f t="shared" ca="1" si="630"/>
        <v>3200</v>
      </c>
      <c r="BE4462" s="3">
        <f t="shared" ca="1" si="629"/>
        <v>0.31995000000000001</v>
      </c>
      <c r="BF4462" s="3">
        <f t="shared" ca="1" si="631"/>
        <v>-0.46783862043457014</v>
      </c>
      <c r="BG4462" s="9">
        <f t="shared" ca="1" si="632"/>
        <v>3</v>
      </c>
      <c r="BH4462" s="6">
        <f ca="1">IF(ISNUMBER('Descriptive Stats'!BF4462),'Descriptive Stats'!BF4462,#N/A)</f>
        <v>-0.46783862043457014</v>
      </c>
      <c r="BI4462" s="6">
        <f ca="1">IF(ISNUMBER('Descriptive Stats'!E4462),'Descriptive Stats'!E4462,#N/A)</f>
        <v>3</v>
      </c>
    </row>
    <row r="4463" spans="1:61" ht="14.4" x14ac:dyDescent="0.3">
      <c r="A4463" s="2">
        <f>ROW()</f>
        <v>4463</v>
      </c>
      <c r="C4463" s="8">
        <f t="shared" ca="1" si="633"/>
        <v>10</v>
      </c>
      <c r="D4463" s="8">
        <f t="shared" ca="1" si="634"/>
        <v>3</v>
      </c>
      <c r="E4463" s="50">
        <f t="shared" ca="1" si="628"/>
        <v>4</v>
      </c>
      <c r="F4463" s="2" t="str">
        <f t="shared" ca="1" si="635"/>
        <v/>
      </c>
      <c r="BD4463" s="49">
        <f t="shared" ca="1" si="630"/>
        <v>3442</v>
      </c>
      <c r="BE4463" s="3">
        <f t="shared" ca="1" si="629"/>
        <v>0.34415000000000001</v>
      </c>
      <c r="BF4463" s="3">
        <f t="shared" ca="1" si="631"/>
        <v>-0.40116316278173481</v>
      </c>
      <c r="BG4463" s="9">
        <f t="shared" ca="1" si="632"/>
        <v>4</v>
      </c>
      <c r="BH4463" s="6">
        <f ca="1">IF(ISNUMBER('Descriptive Stats'!BF4463),'Descriptive Stats'!BF4463,#N/A)</f>
        <v>-0.40116316278173481</v>
      </c>
      <c r="BI4463" s="6">
        <f ca="1">IF(ISNUMBER('Descriptive Stats'!E4463),'Descriptive Stats'!E4463,#N/A)</f>
        <v>4</v>
      </c>
    </row>
    <row r="4464" spans="1:61" ht="14.4" x14ac:dyDescent="0.3">
      <c r="A4464" s="2">
        <f>ROW()</f>
        <v>4464</v>
      </c>
      <c r="C4464" s="8">
        <f t="shared" ca="1" si="633"/>
        <v>13</v>
      </c>
      <c r="D4464" s="8">
        <f t="shared" ca="1" si="634"/>
        <v>4</v>
      </c>
      <c r="E4464" s="50">
        <f t="shared" ca="1" si="628"/>
        <v>0</v>
      </c>
      <c r="F4464" s="2" t="str">
        <f t="shared" ca="1" si="635"/>
        <v/>
      </c>
      <c r="BD4464" s="49">
        <f t="shared" ca="1" si="630"/>
        <v>815.5</v>
      </c>
      <c r="BE4464" s="3">
        <f t="shared" ca="1" si="629"/>
        <v>8.1500000000000003E-2</v>
      </c>
      <c r="BF4464" s="3">
        <f t="shared" ca="1" si="631"/>
        <v>-1.3950525282585462</v>
      </c>
      <c r="BG4464" s="9">
        <f t="shared" ca="1" si="632"/>
        <v>0</v>
      </c>
      <c r="BH4464" s="6">
        <f ca="1">IF(ISNUMBER('Descriptive Stats'!BF4464),'Descriptive Stats'!BF4464,#N/A)</f>
        <v>-1.3950525282585462</v>
      </c>
      <c r="BI4464" s="6">
        <f ca="1">IF(ISNUMBER('Descriptive Stats'!E4464),'Descriptive Stats'!E4464,#N/A)</f>
        <v>0</v>
      </c>
    </row>
    <row r="4465" spans="1:61" ht="14.4" x14ac:dyDescent="0.3">
      <c r="A4465" s="2">
        <f>ROW()</f>
        <v>4465</v>
      </c>
      <c r="C4465" s="8">
        <f t="shared" ca="1" si="633"/>
        <v>20</v>
      </c>
      <c r="D4465" s="8">
        <f t="shared" ca="1" si="634"/>
        <v>0</v>
      </c>
      <c r="E4465" s="50">
        <f t="shared" ca="1" si="628"/>
        <v>0</v>
      </c>
      <c r="F4465" s="2" t="str">
        <f t="shared" ca="1" si="635"/>
        <v/>
      </c>
      <c r="BD4465" s="49">
        <f t="shared" ca="1" si="630"/>
        <v>815.5</v>
      </c>
      <c r="BE4465" s="3">
        <f t="shared" ca="1" si="629"/>
        <v>8.1500000000000003E-2</v>
      </c>
      <c r="BF4465" s="3">
        <f t="shared" ca="1" si="631"/>
        <v>-1.3950525282585462</v>
      </c>
      <c r="BG4465" s="9">
        <f t="shared" ca="1" si="632"/>
        <v>0</v>
      </c>
      <c r="BH4465" s="6">
        <f ca="1">IF(ISNUMBER('Descriptive Stats'!BF4465),'Descriptive Stats'!BF4465,#N/A)</f>
        <v>-1.3950525282585462</v>
      </c>
      <c r="BI4465" s="6">
        <f ca="1">IF(ISNUMBER('Descriptive Stats'!E4465),'Descriptive Stats'!E4465,#N/A)</f>
        <v>0</v>
      </c>
    </row>
    <row r="4466" spans="1:61" ht="14.4" x14ac:dyDescent="0.3">
      <c r="A4466" s="2">
        <f>ROW()</f>
        <v>4466</v>
      </c>
      <c r="C4466" s="8">
        <f t="shared" ca="1" si="633"/>
        <v>14</v>
      </c>
      <c r="D4466" s="8">
        <f t="shared" ca="1" si="634"/>
        <v>0</v>
      </c>
      <c r="E4466" s="50">
        <f t="shared" ca="1" si="628"/>
        <v>0</v>
      </c>
      <c r="F4466" s="2" t="str">
        <f t="shared" ca="1" si="635"/>
        <v/>
      </c>
      <c r="BD4466" s="49">
        <f t="shared" ca="1" si="630"/>
        <v>815.5</v>
      </c>
      <c r="BE4466" s="3">
        <f t="shared" ca="1" si="629"/>
        <v>8.1500000000000003E-2</v>
      </c>
      <c r="BF4466" s="3">
        <f t="shared" ca="1" si="631"/>
        <v>-1.3950525282585462</v>
      </c>
      <c r="BG4466" s="9">
        <f t="shared" ca="1" si="632"/>
        <v>0</v>
      </c>
      <c r="BH4466" s="6">
        <f ca="1">IF(ISNUMBER('Descriptive Stats'!BF4466),'Descriptive Stats'!BF4466,#N/A)</f>
        <v>-1.3950525282585462</v>
      </c>
      <c r="BI4466" s="6">
        <f ca="1">IF(ISNUMBER('Descriptive Stats'!E4466),'Descriptive Stats'!E4466,#N/A)</f>
        <v>0</v>
      </c>
    </row>
    <row r="4467" spans="1:61" ht="14.4" x14ac:dyDescent="0.3">
      <c r="A4467" s="2">
        <f>ROW()</f>
        <v>4467</v>
      </c>
      <c r="C4467" s="8">
        <f t="shared" ca="1" si="633"/>
        <v>11</v>
      </c>
      <c r="D4467" s="8">
        <f t="shared" ca="1" si="634"/>
        <v>0</v>
      </c>
      <c r="E4467" s="50">
        <f t="shared" ca="1" si="628"/>
        <v>6</v>
      </c>
      <c r="F4467" s="2" t="str">
        <f t="shared" ca="1" si="635"/>
        <v/>
      </c>
      <c r="BD4467" s="49">
        <f t="shared" ca="1" si="630"/>
        <v>3900</v>
      </c>
      <c r="BE4467" s="3">
        <f t="shared" ca="1" si="629"/>
        <v>0.38995000000000002</v>
      </c>
      <c r="BF4467" s="3">
        <f t="shared" ca="1" si="631"/>
        <v>-0.2794493539703507</v>
      </c>
      <c r="BG4467" s="9">
        <f t="shared" ca="1" si="632"/>
        <v>6</v>
      </c>
      <c r="BH4467" s="6">
        <f ca="1">IF(ISNUMBER('Descriptive Stats'!BF4467),'Descriptive Stats'!BF4467,#N/A)</f>
        <v>-0.2794493539703507</v>
      </c>
      <c r="BI4467" s="6">
        <f ca="1">IF(ISNUMBER('Descriptive Stats'!E4467),'Descriptive Stats'!E4467,#N/A)</f>
        <v>6</v>
      </c>
    </row>
    <row r="4468" spans="1:61" ht="14.4" x14ac:dyDescent="0.3">
      <c r="A4468" s="2">
        <f>ROW()</f>
        <v>4468</v>
      </c>
      <c r="C4468" s="8">
        <f t="shared" ca="1" si="633"/>
        <v>5</v>
      </c>
      <c r="D4468" s="8">
        <f t="shared" ca="1" si="634"/>
        <v>6</v>
      </c>
      <c r="E4468" s="50">
        <f t="shared" ca="1" si="628"/>
        <v>0</v>
      </c>
      <c r="F4468" s="2" t="str">
        <f t="shared" ca="1" si="635"/>
        <v/>
      </c>
      <c r="BD4468" s="49">
        <f t="shared" ca="1" si="630"/>
        <v>815.5</v>
      </c>
      <c r="BE4468" s="3">
        <f t="shared" ca="1" si="629"/>
        <v>8.1500000000000003E-2</v>
      </c>
      <c r="BF4468" s="3">
        <f t="shared" ca="1" si="631"/>
        <v>-1.3950525282585462</v>
      </c>
      <c r="BG4468" s="9">
        <f t="shared" ca="1" si="632"/>
        <v>0</v>
      </c>
      <c r="BH4468" s="6">
        <f ca="1">IF(ISNUMBER('Descriptive Stats'!BF4468),'Descriptive Stats'!BF4468,#N/A)</f>
        <v>-1.3950525282585462</v>
      </c>
      <c r="BI4468" s="6">
        <f ca="1">IF(ISNUMBER('Descriptive Stats'!E4468),'Descriptive Stats'!E4468,#N/A)</f>
        <v>0</v>
      </c>
    </row>
    <row r="4469" spans="1:61" ht="14.4" x14ac:dyDescent="0.3">
      <c r="A4469" s="2">
        <f>ROW()</f>
        <v>4469</v>
      </c>
      <c r="C4469" s="8">
        <f t="shared" ca="1" si="633"/>
        <v>4</v>
      </c>
      <c r="D4469" s="8">
        <f t="shared" ca="1" si="634"/>
        <v>0</v>
      </c>
      <c r="E4469" s="50">
        <f t="shared" ca="1" si="628"/>
        <v>15</v>
      </c>
      <c r="F4469" s="2" t="str">
        <f t="shared" ca="1" si="635"/>
        <v/>
      </c>
      <c r="BD4469" s="49">
        <f t="shared" ca="1" si="630"/>
        <v>5051.5</v>
      </c>
      <c r="BE4469" s="3">
        <f t="shared" ca="1" si="629"/>
        <v>0.50509999999999999</v>
      </c>
      <c r="BF4469" s="3">
        <f t="shared" ca="1" si="631"/>
        <v>1.2784152420787677E-2</v>
      </c>
      <c r="BG4469" s="9">
        <f t="shared" ca="1" si="632"/>
        <v>15</v>
      </c>
      <c r="BH4469" s="6">
        <f ca="1">IF(ISNUMBER('Descriptive Stats'!BF4469),'Descriptive Stats'!BF4469,#N/A)</f>
        <v>1.2784152420787677E-2</v>
      </c>
      <c r="BI4469" s="6">
        <f ca="1">IF(ISNUMBER('Descriptive Stats'!E4469),'Descriptive Stats'!E4469,#N/A)</f>
        <v>15</v>
      </c>
    </row>
    <row r="4470" spans="1:61" ht="14.4" x14ac:dyDescent="0.3">
      <c r="A4470" s="2">
        <f>ROW()</f>
        <v>4470</v>
      </c>
      <c r="C4470" s="8">
        <f t="shared" ca="1" si="633"/>
        <v>24</v>
      </c>
      <c r="D4470" s="8">
        <f t="shared" ca="1" si="634"/>
        <v>15</v>
      </c>
      <c r="E4470" s="50">
        <f t="shared" ca="1" si="628"/>
        <v>0</v>
      </c>
      <c r="F4470" s="2" t="str">
        <f t="shared" ca="1" si="635"/>
        <v/>
      </c>
      <c r="BD4470" s="49">
        <f t="shared" ca="1" si="630"/>
        <v>815.5</v>
      </c>
      <c r="BE4470" s="3">
        <f t="shared" ca="1" si="629"/>
        <v>8.1500000000000003E-2</v>
      </c>
      <c r="BF4470" s="3">
        <f t="shared" ca="1" si="631"/>
        <v>-1.3950525282585462</v>
      </c>
      <c r="BG4470" s="9">
        <f t="shared" ca="1" si="632"/>
        <v>0</v>
      </c>
      <c r="BH4470" s="6">
        <f ca="1">IF(ISNUMBER('Descriptive Stats'!BF4470),'Descriptive Stats'!BF4470,#N/A)</f>
        <v>-1.3950525282585462</v>
      </c>
      <c r="BI4470" s="6">
        <f ca="1">IF(ISNUMBER('Descriptive Stats'!E4470),'Descriptive Stats'!E4470,#N/A)</f>
        <v>0</v>
      </c>
    </row>
    <row r="4471" spans="1:61" ht="14.4" x14ac:dyDescent="0.3">
      <c r="A4471" s="2">
        <f>ROW()</f>
        <v>4471</v>
      </c>
      <c r="C4471" s="8">
        <f t="shared" ca="1" si="633"/>
        <v>11</v>
      </c>
      <c r="D4471" s="8">
        <f t="shared" ca="1" si="634"/>
        <v>0</v>
      </c>
      <c r="E4471" s="50">
        <f t="shared" ca="1" si="628"/>
        <v>6</v>
      </c>
      <c r="F4471" s="2" t="str">
        <f t="shared" ca="1" si="635"/>
        <v/>
      </c>
      <c r="BD4471" s="49">
        <f t="shared" ca="1" si="630"/>
        <v>3900</v>
      </c>
      <c r="BE4471" s="3">
        <f t="shared" ca="1" si="629"/>
        <v>0.38995000000000002</v>
      </c>
      <c r="BF4471" s="3">
        <f t="shared" ca="1" si="631"/>
        <v>-0.2794493539703507</v>
      </c>
      <c r="BG4471" s="9">
        <f t="shared" ca="1" si="632"/>
        <v>6</v>
      </c>
      <c r="BH4471" s="6">
        <f ca="1">IF(ISNUMBER('Descriptive Stats'!BF4471),'Descriptive Stats'!BF4471,#N/A)</f>
        <v>-0.2794493539703507</v>
      </c>
      <c r="BI4471" s="6">
        <f ca="1">IF(ISNUMBER('Descriptive Stats'!E4471),'Descriptive Stats'!E4471,#N/A)</f>
        <v>6</v>
      </c>
    </row>
    <row r="4472" spans="1:61" ht="14.4" x14ac:dyDescent="0.3">
      <c r="A4472" s="2">
        <f>ROW()</f>
        <v>4472</v>
      </c>
      <c r="C4472" s="8">
        <f t="shared" ca="1" si="633"/>
        <v>2</v>
      </c>
      <c r="D4472" s="8">
        <f t="shared" ca="1" si="634"/>
        <v>6</v>
      </c>
      <c r="E4472" s="50">
        <f t="shared" ca="1" si="628"/>
        <v>6</v>
      </c>
      <c r="F4472" s="2" t="str">
        <f t="shared" ca="1" si="635"/>
        <v/>
      </c>
      <c r="BD4472" s="49">
        <f t="shared" ca="1" si="630"/>
        <v>3900</v>
      </c>
      <c r="BE4472" s="3">
        <f t="shared" ca="1" si="629"/>
        <v>0.38995000000000002</v>
      </c>
      <c r="BF4472" s="3">
        <f t="shared" ca="1" si="631"/>
        <v>-0.2794493539703507</v>
      </c>
      <c r="BG4472" s="9">
        <f t="shared" ca="1" si="632"/>
        <v>6</v>
      </c>
      <c r="BH4472" s="6">
        <f ca="1">IF(ISNUMBER('Descriptive Stats'!BF4472),'Descriptive Stats'!BF4472,#N/A)</f>
        <v>-0.2794493539703507</v>
      </c>
      <c r="BI4472" s="6">
        <f ca="1">IF(ISNUMBER('Descriptive Stats'!E4472),'Descriptive Stats'!E4472,#N/A)</f>
        <v>6</v>
      </c>
    </row>
    <row r="4473" spans="1:61" ht="14.4" x14ac:dyDescent="0.3">
      <c r="A4473" s="2">
        <f>ROW()</f>
        <v>4473</v>
      </c>
      <c r="C4473" s="8">
        <f t="shared" ca="1" si="633"/>
        <v>5</v>
      </c>
      <c r="D4473" s="8">
        <f t="shared" ca="1" si="634"/>
        <v>6</v>
      </c>
      <c r="E4473" s="50">
        <f t="shared" ca="1" si="628"/>
        <v>9</v>
      </c>
      <c r="F4473" s="2" t="str">
        <f t="shared" ca="1" si="635"/>
        <v/>
      </c>
      <c r="BD4473" s="49">
        <f t="shared" ca="1" si="630"/>
        <v>4819</v>
      </c>
      <c r="BE4473" s="3">
        <f t="shared" ca="1" si="629"/>
        <v>0.48185</v>
      </c>
      <c r="BF4473" s="3">
        <f t="shared" ca="1" si="631"/>
        <v>-4.5511009098988427E-2</v>
      </c>
      <c r="BG4473" s="9">
        <f t="shared" ca="1" si="632"/>
        <v>9</v>
      </c>
      <c r="BH4473" s="6">
        <f ca="1">IF(ISNUMBER('Descriptive Stats'!BF4473),'Descriptive Stats'!BF4473,#N/A)</f>
        <v>-4.5511009098988427E-2</v>
      </c>
      <c r="BI4473" s="6">
        <f ca="1">IF(ISNUMBER('Descriptive Stats'!E4473),'Descriptive Stats'!E4473,#N/A)</f>
        <v>9</v>
      </c>
    </row>
    <row r="4474" spans="1:61" ht="14.4" x14ac:dyDescent="0.3">
      <c r="A4474" s="2">
        <f>ROW()</f>
        <v>4474</v>
      </c>
      <c r="C4474" s="8">
        <f t="shared" ca="1" si="633"/>
        <v>23</v>
      </c>
      <c r="D4474" s="8">
        <f t="shared" ca="1" si="634"/>
        <v>9</v>
      </c>
      <c r="E4474" s="50">
        <f t="shared" ca="1" si="628"/>
        <v>6</v>
      </c>
      <c r="F4474" s="2" t="str">
        <f t="shared" ca="1" si="635"/>
        <v/>
      </c>
      <c r="BD4474" s="49">
        <f t="shared" ca="1" si="630"/>
        <v>3900</v>
      </c>
      <c r="BE4474" s="3">
        <f t="shared" ca="1" si="629"/>
        <v>0.38995000000000002</v>
      </c>
      <c r="BF4474" s="3">
        <f t="shared" ca="1" si="631"/>
        <v>-0.2794493539703507</v>
      </c>
      <c r="BG4474" s="9">
        <f t="shared" ca="1" si="632"/>
        <v>6</v>
      </c>
      <c r="BH4474" s="6">
        <f ca="1">IF(ISNUMBER('Descriptive Stats'!BF4474),'Descriptive Stats'!BF4474,#N/A)</f>
        <v>-0.2794493539703507</v>
      </c>
      <c r="BI4474" s="6">
        <f ca="1">IF(ISNUMBER('Descriptive Stats'!E4474),'Descriptive Stats'!E4474,#N/A)</f>
        <v>6</v>
      </c>
    </row>
    <row r="4475" spans="1:61" ht="14.4" x14ac:dyDescent="0.3">
      <c r="A4475" s="2">
        <f>ROW()</f>
        <v>4475</v>
      </c>
      <c r="C4475" s="8">
        <f t="shared" ca="1" si="633"/>
        <v>16</v>
      </c>
      <c r="D4475" s="8">
        <f t="shared" ca="1" si="634"/>
        <v>6</v>
      </c>
      <c r="E4475" s="50">
        <f t="shared" ca="1" si="628"/>
        <v>0</v>
      </c>
      <c r="F4475" s="2" t="str">
        <f t="shared" ca="1" si="635"/>
        <v/>
      </c>
      <c r="BD4475" s="49">
        <f t="shared" ca="1" si="630"/>
        <v>815.5</v>
      </c>
      <c r="BE4475" s="3">
        <f t="shared" ca="1" si="629"/>
        <v>8.1500000000000003E-2</v>
      </c>
      <c r="BF4475" s="3">
        <f t="shared" ca="1" si="631"/>
        <v>-1.3950525282585462</v>
      </c>
      <c r="BG4475" s="9">
        <f t="shared" ca="1" si="632"/>
        <v>0</v>
      </c>
      <c r="BH4475" s="6">
        <f ca="1">IF(ISNUMBER('Descriptive Stats'!BF4475),'Descriptive Stats'!BF4475,#N/A)</f>
        <v>-1.3950525282585462</v>
      </c>
      <c r="BI4475" s="6">
        <f ca="1">IF(ISNUMBER('Descriptive Stats'!E4475),'Descriptive Stats'!E4475,#N/A)</f>
        <v>0</v>
      </c>
    </row>
    <row r="4476" spans="1:61" ht="14.4" x14ac:dyDescent="0.3">
      <c r="A4476" s="2">
        <f>ROW()</f>
        <v>4476</v>
      </c>
      <c r="C4476" s="8">
        <f t="shared" ca="1" si="633"/>
        <v>15</v>
      </c>
      <c r="D4476" s="8">
        <f t="shared" ca="1" si="634"/>
        <v>0</v>
      </c>
      <c r="E4476" s="50">
        <f t="shared" ca="1" si="628"/>
        <v>0</v>
      </c>
      <c r="F4476" s="2" t="str">
        <f t="shared" ca="1" si="635"/>
        <v/>
      </c>
      <c r="BD4476" s="49">
        <f t="shared" ca="1" si="630"/>
        <v>815.5</v>
      </c>
      <c r="BE4476" s="3">
        <f t="shared" ca="1" si="629"/>
        <v>8.1500000000000003E-2</v>
      </c>
      <c r="BF4476" s="3">
        <f t="shared" ca="1" si="631"/>
        <v>-1.3950525282585462</v>
      </c>
      <c r="BG4476" s="9">
        <f t="shared" ca="1" si="632"/>
        <v>0</v>
      </c>
      <c r="BH4476" s="6">
        <f ca="1">IF(ISNUMBER('Descriptive Stats'!BF4476),'Descriptive Stats'!BF4476,#N/A)</f>
        <v>-1.3950525282585462</v>
      </c>
      <c r="BI4476" s="6">
        <f ca="1">IF(ISNUMBER('Descriptive Stats'!E4476),'Descriptive Stats'!E4476,#N/A)</f>
        <v>0</v>
      </c>
    </row>
    <row r="4477" spans="1:61" ht="14.4" x14ac:dyDescent="0.3">
      <c r="A4477" s="2">
        <f>ROW()</f>
        <v>4477</v>
      </c>
      <c r="C4477" s="8">
        <f t="shared" ca="1" si="633"/>
        <v>20</v>
      </c>
      <c r="D4477" s="8">
        <f t="shared" ca="1" si="634"/>
        <v>0</v>
      </c>
      <c r="E4477" s="50">
        <f t="shared" ca="1" si="628"/>
        <v>3</v>
      </c>
      <c r="F4477" s="2" t="str">
        <f t="shared" ca="1" si="635"/>
        <v/>
      </c>
      <c r="BD4477" s="49">
        <f t="shared" ca="1" si="630"/>
        <v>3200</v>
      </c>
      <c r="BE4477" s="3">
        <f t="shared" ca="1" si="629"/>
        <v>0.31995000000000001</v>
      </c>
      <c r="BF4477" s="3">
        <f t="shared" ca="1" si="631"/>
        <v>-0.46783862043457014</v>
      </c>
      <c r="BG4477" s="9">
        <f t="shared" ca="1" si="632"/>
        <v>3</v>
      </c>
      <c r="BH4477" s="6">
        <f ca="1">IF(ISNUMBER('Descriptive Stats'!BF4477),'Descriptive Stats'!BF4477,#N/A)</f>
        <v>-0.46783862043457014</v>
      </c>
      <c r="BI4477" s="6">
        <f ca="1">IF(ISNUMBER('Descriptive Stats'!E4477),'Descriptive Stats'!E4477,#N/A)</f>
        <v>3</v>
      </c>
    </row>
    <row r="4478" spans="1:61" ht="14.4" x14ac:dyDescent="0.3">
      <c r="A4478" s="2">
        <f>ROW()</f>
        <v>4478</v>
      </c>
      <c r="C4478" s="8">
        <f t="shared" ca="1" si="633"/>
        <v>10</v>
      </c>
      <c r="D4478" s="8">
        <f t="shared" ca="1" si="634"/>
        <v>3</v>
      </c>
      <c r="E4478" s="50">
        <f t="shared" ca="1" si="628"/>
        <v>1</v>
      </c>
      <c r="F4478" s="2" t="str">
        <f t="shared" ca="1" si="635"/>
        <v/>
      </c>
      <c r="BD4478" s="49">
        <f t="shared" ca="1" si="630"/>
        <v>1871</v>
      </c>
      <c r="BE4478" s="3">
        <f t="shared" ca="1" si="629"/>
        <v>0.18704999999999999</v>
      </c>
      <c r="BF4478" s="3">
        <f t="shared" ca="1" si="631"/>
        <v>-0.88881967520906158</v>
      </c>
      <c r="BG4478" s="9">
        <f t="shared" ca="1" si="632"/>
        <v>1</v>
      </c>
      <c r="BH4478" s="6">
        <f ca="1">IF(ISNUMBER('Descriptive Stats'!BF4478),'Descriptive Stats'!BF4478,#N/A)</f>
        <v>-0.88881967520906158</v>
      </c>
      <c r="BI4478" s="6">
        <f ca="1">IF(ISNUMBER('Descriptive Stats'!E4478),'Descriptive Stats'!E4478,#N/A)</f>
        <v>1</v>
      </c>
    </row>
    <row r="4479" spans="1:61" ht="14.4" x14ac:dyDescent="0.3">
      <c r="A4479" s="2">
        <f>ROW()</f>
        <v>4479</v>
      </c>
      <c r="C4479" s="8">
        <f t="shared" ca="1" si="633"/>
        <v>8</v>
      </c>
      <c r="D4479" s="8">
        <f t="shared" ca="1" si="634"/>
        <v>1</v>
      </c>
      <c r="E4479" s="50">
        <f t="shared" ca="1" si="628"/>
        <v>0</v>
      </c>
      <c r="F4479" s="2" t="str">
        <f t="shared" ca="1" si="635"/>
        <v/>
      </c>
      <c r="BD4479" s="49">
        <f t="shared" ca="1" si="630"/>
        <v>815.5</v>
      </c>
      <c r="BE4479" s="3">
        <f t="shared" ca="1" si="629"/>
        <v>8.1500000000000003E-2</v>
      </c>
      <c r="BF4479" s="3">
        <f t="shared" ca="1" si="631"/>
        <v>-1.3950525282585462</v>
      </c>
      <c r="BG4479" s="9">
        <f t="shared" ca="1" si="632"/>
        <v>0</v>
      </c>
      <c r="BH4479" s="6">
        <f ca="1">IF(ISNUMBER('Descriptive Stats'!BF4479),'Descriptive Stats'!BF4479,#N/A)</f>
        <v>-1.3950525282585462</v>
      </c>
      <c r="BI4479" s="6">
        <f ca="1">IF(ISNUMBER('Descriptive Stats'!E4479),'Descriptive Stats'!E4479,#N/A)</f>
        <v>0</v>
      </c>
    </row>
    <row r="4480" spans="1:61" ht="14.4" x14ac:dyDescent="0.3">
      <c r="A4480" s="2">
        <f>ROW()</f>
        <v>4480</v>
      </c>
      <c r="C4480" s="8">
        <f t="shared" ca="1" si="633"/>
        <v>11</v>
      </c>
      <c r="D4480" s="8">
        <f t="shared" ca="1" si="634"/>
        <v>0</v>
      </c>
      <c r="E4480" s="50">
        <f t="shared" ca="1" si="628"/>
        <v>0</v>
      </c>
      <c r="F4480" s="2" t="str">
        <f t="shared" ca="1" si="635"/>
        <v/>
      </c>
      <c r="BD4480" s="49">
        <f t="shared" ca="1" si="630"/>
        <v>815.5</v>
      </c>
      <c r="BE4480" s="3">
        <f t="shared" ca="1" si="629"/>
        <v>8.1500000000000003E-2</v>
      </c>
      <c r="BF4480" s="3">
        <f t="shared" ca="1" si="631"/>
        <v>-1.3950525282585462</v>
      </c>
      <c r="BG4480" s="9">
        <f t="shared" ca="1" si="632"/>
        <v>0</v>
      </c>
      <c r="BH4480" s="6">
        <f ca="1">IF(ISNUMBER('Descriptive Stats'!BF4480),'Descriptive Stats'!BF4480,#N/A)</f>
        <v>-1.3950525282585462</v>
      </c>
      <c r="BI4480" s="6">
        <f ca="1">IF(ISNUMBER('Descriptive Stats'!E4480),'Descriptive Stats'!E4480,#N/A)</f>
        <v>0</v>
      </c>
    </row>
    <row r="4481" spans="1:61" ht="14.4" x14ac:dyDescent="0.3">
      <c r="A4481" s="2">
        <f>ROW()</f>
        <v>4481</v>
      </c>
      <c r="C4481" s="8">
        <f t="shared" ca="1" si="633"/>
        <v>14</v>
      </c>
      <c r="D4481" s="8">
        <f t="shared" ca="1" si="634"/>
        <v>0</v>
      </c>
      <c r="E4481" s="50">
        <f t="shared" ca="1" si="628"/>
        <v>6</v>
      </c>
      <c r="F4481" s="2" t="str">
        <f t="shared" ca="1" si="635"/>
        <v/>
      </c>
      <c r="BD4481" s="49">
        <f t="shared" ca="1" si="630"/>
        <v>3900</v>
      </c>
      <c r="BE4481" s="3">
        <f t="shared" ca="1" si="629"/>
        <v>0.38995000000000002</v>
      </c>
      <c r="BF4481" s="3">
        <f t="shared" ca="1" si="631"/>
        <v>-0.2794493539703507</v>
      </c>
      <c r="BG4481" s="9">
        <f t="shared" ca="1" si="632"/>
        <v>6</v>
      </c>
      <c r="BH4481" s="6">
        <f ca="1">IF(ISNUMBER('Descriptive Stats'!BF4481),'Descriptive Stats'!BF4481,#N/A)</f>
        <v>-0.2794493539703507</v>
      </c>
      <c r="BI4481" s="6">
        <f ca="1">IF(ISNUMBER('Descriptive Stats'!E4481),'Descriptive Stats'!E4481,#N/A)</f>
        <v>6</v>
      </c>
    </row>
    <row r="4482" spans="1:61" ht="14.4" x14ac:dyDescent="0.3">
      <c r="A4482" s="2">
        <f>ROW()</f>
        <v>4482</v>
      </c>
      <c r="C4482" s="8">
        <f t="shared" ca="1" si="633"/>
        <v>2</v>
      </c>
      <c r="D4482" s="8">
        <f t="shared" ca="1" si="634"/>
        <v>6</v>
      </c>
      <c r="E4482" s="50">
        <f t="shared" ca="1" si="628"/>
        <v>2</v>
      </c>
      <c r="F4482" s="2" t="str">
        <f t="shared" ca="1" si="635"/>
        <v/>
      </c>
      <c r="BD4482" s="49">
        <f t="shared" ca="1" si="630"/>
        <v>2595</v>
      </c>
      <c r="BE4482" s="3">
        <f t="shared" ca="1" si="629"/>
        <v>0.25945000000000001</v>
      </c>
      <c r="BF4482" s="3">
        <f t="shared" ca="1" si="631"/>
        <v>-0.6450419512753276</v>
      </c>
      <c r="BG4482" s="9">
        <f t="shared" ca="1" si="632"/>
        <v>2</v>
      </c>
      <c r="BH4482" s="6">
        <f ca="1">IF(ISNUMBER('Descriptive Stats'!BF4482),'Descriptive Stats'!BF4482,#N/A)</f>
        <v>-0.6450419512753276</v>
      </c>
      <c r="BI4482" s="6">
        <f ca="1">IF(ISNUMBER('Descriptive Stats'!E4482),'Descriptive Stats'!E4482,#N/A)</f>
        <v>2</v>
      </c>
    </row>
    <row r="4483" spans="1:61" ht="14.4" x14ac:dyDescent="0.3">
      <c r="A4483" s="2">
        <f>ROW()</f>
        <v>4483</v>
      </c>
      <c r="C4483" s="8">
        <f t="shared" ca="1" si="633"/>
        <v>21</v>
      </c>
      <c r="D4483" s="8">
        <f t="shared" ca="1" si="634"/>
        <v>2</v>
      </c>
      <c r="E4483" s="50">
        <f t="shared" ref="E4483:E4546" ca="1" si="636">IF(0=MOD(ROW(),$J$1),AVERAGE(OFFSET($D$2,ROW()-$J$1,0,$J$1,1)),"")</f>
        <v>0</v>
      </c>
      <c r="F4483" s="2" t="str">
        <f t="shared" ca="1" si="635"/>
        <v/>
      </c>
      <c r="BD4483" s="49">
        <f t="shared" ca="1" si="630"/>
        <v>815.5</v>
      </c>
      <c r="BE4483" s="3">
        <f t="shared" ca="1" si="629"/>
        <v>8.1500000000000003E-2</v>
      </c>
      <c r="BF4483" s="3">
        <f t="shared" ca="1" si="631"/>
        <v>-1.3950525282585462</v>
      </c>
      <c r="BG4483" s="9">
        <f t="shared" ca="1" si="632"/>
        <v>0</v>
      </c>
      <c r="BH4483" s="6">
        <f ca="1">IF(ISNUMBER('Descriptive Stats'!BF4483),'Descriptive Stats'!BF4483,#N/A)</f>
        <v>-1.3950525282585462</v>
      </c>
      <c r="BI4483" s="6">
        <f ca="1">IF(ISNUMBER('Descriptive Stats'!E4483),'Descriptive Stats'!E4483,#N/A)</f>
        <v>0</v>
      </c>
    </row>
    <row r="4484" spans="1:61" ht="14.4" x14ac:dyDescent="0.3">
      <c r="A4484" s="2">
        <f>ROW()</f>
        <v>4484</v>
      </c>
      <c r="C4484" s="8">
        <f t="shared" ca="1" si="633"/>
        <v>20</v>
      </c>
      <c r="D4484" s="8">
        <f t="shared" ca="1" si="634"/>
        <v>0</v>
      </c>
      <c r="E4484" s="50">
        <f t="shared" ca="1" si="636"/>
        <v>7</v>
      </c>
      <c r="F4484" s="2" t="str">
        <f t="shared" ca="1" si="635"/>
        <v/>
      </c>
      <c r="BD4484" s="49">
        <f t="shared" ca="1" si="630"/>
        <v>4473.5</v>
      </c>
      <c r="BE4484" s="3">
        <f t="shared" ca="1" si="629"/>
        <v>0.44729999999999998</v>
      </c>
      <c r="BF4484" s="3">
        <f t="shared" ca="1" si="631"/>
        <v>-0.13248586824472414</v>
      </c>
      <c r="BG4484" s="9">
        <f t="shared" ca="1" si="632"/>
        <v>7</v>
      </c>
      <c r="BH4484" s="6">
        <f ca="1">IF(ISNUMBER('Descriptive Stats'!BF4484),'Descriptive Stats'!BF4484,#N/A)</f>
        <v>-0.13248586824472414</v>
      </c>
      <c r="BI4484" s="6">
        <f ca="1">IF(ISNUMBER('Descriptive Stats'!E4484),'Descriptive Stats'!E4484,#N/A)</f>
        <v>7</v>
      </c>
    </row>
    <row r="4485" spans="1:61" ht="14.4" x14ac:dyDescent="0.3">
      <c r="A4485" s="2">
        <f>ROW()</f>
        <v>4485</v>
      </c>
      <c r="C4485" s="8">
        <f t="shared" ca="1" si="633"/>
        <v>19</v>
      </c>
      <c r="D4485" s="8">
        <f t="shared" ca="1" si="634"/>
        <v>7</v>
      </c>
      <c r="E4485" s="50">
        <f t="shared" ca="1" si="636"/>
        <v>0</v>
      </c>
      <c r="F4485" s="2" t="str">
        <f t="shared" ca="1" si="635"/>
        <v/>
      </c>
      <c r="BD4485" s="49">
        <f t="shared" ca="1" si="630"/>
        <v>815.5</v>
      </c>
      <c r="BE4485" s="3">
        <f t="shared" ca="1" si="629"/>
        <v>8.1500000000000003E-2</v>
      </c>
      <c r="BF4485" s="3">
        <f t="shared" ca="1" si="631"/>
        <v>-1.3950525282585462</v>
      </c>
      <c r="BG4485" s="9">
        <f t="shared" ca="1" si="632"/>
        <v>0</v>
      </c>
      <c r="BH4485" s="6">
        <f ca="1">IF(ISNUMBER('Descriptive Stats'!BF4485),'Descriptive Stats'!BF4485,#N/A)</f>
        <v>-1.3950525282585462</v>
      </c>
      <c r="BI4485" s="6">
        <f ca="1">IF(ISNUMBER('Descriptive Stats'!E4485),'Descriptive Stats'!E4485,#N/A)</f>
        <v>0</v>
      </c>
    </row>
    <row r="4486" spans="1:61" ht="14.4" x14ac:dyDescent="0.3">
      <c r="A4486" s="2">
        <f>ROW()</f>
        <v>4486</v>
      </c>
      <c r="C4486" s="8">
        <f t="shared" ca="1" si="633"/>
        <v>18</v>
      </c>
      <c r="D4486" s="8">
        <f t="shared" ca="1" si="634"/>
        <v>0</v>
      </c>
      <c r="E4486" s="50">
        <f t="shared" ca="1" si="636"/>
        <v>3</v>
      </c>
      <c r="F4486" s="2" t="str">
        <f t="shared" ca="1" si="635"/>
        <v/>
      </c>
      <c r="BD4486" s="49">
        <f t="shared" ca="1" si="630"/>
        <v>3200</v>
      </c>
      <c r="BE4486" s="3">
        <f t="shared" ca="1" si="629"/>
        <v>0.31995000000000001</v>
      </c>
      <c r="BF4486" s="3">
        <f t="shared" ca="1" si="631"/>
        <v>-0.46783862043457014</v>
      </c>
      <c r="BG4486" s="9">
        <f t="shared" ca="1" si="632"/>
        <v>3</v>
      </c>
      <c r="BH4486" s="6">
        <f ca="1">IF(ISNUMBER('Descriptive Stats'!BF4486),'Descriptive Stats'!BF4486,#N/A)</f>
        <v>-0.46783862043457014</v>
      </c>
      <c r="BI4486" s="6">
        <f ca="1">IF(ISNUMBER('Descriptive Stats'!E4486),'Descriptive Stats'!E4486,#N/A)</f>
        <v>3</v>
      </c>
    </row>
    <row r="4487" spans="1:61" ht="14.4" x14ac:dyDescent="0.3">
      <c r="A4487" s="2">
        <f>ROW()</f>
        <v>4487</v>
      </c>
      <c r="C4487" s="8">
        <f t="shared" ca="1" si="633"/>
        <v>10</v>
      </c>
      <c r="D4487" s="8">
        <f t="shared" ca="1" si="634"/>
        <v>3</v>
      </c>
      <c r="E4487" s="50">
        <f t="shared" ca="1" si="636"/>
        <v>15</v>
      </c>
      <c r="F4487" s="2" t="str">
        <f t="shared" ca="1" si="635"/>
        <v/>
      </c>
      <c r="BD4487" s="49">
        <f t="shared" ca="1" si="630"/>
        <v>5051.5</v>
      </c>
      <c r="BE4487" s="3">
        <f t="shared" ref="BE4487:BE4550" ca="1" si="637">IF(ISNUMBER(BD4487),(BD4487-0.5)/$BK$4,"")</f>
        <v>0.50509999999999999</v>
      </c>
      <c r="BF4487" s="3">
        <f t="shared" ca="1" si="631"/>
        <v>1.2784152420787677E-2</v>
      </c>
      <c r="BG4487" s="9">
        <f t="shared" ca="1" si="632"/>
        <v>15</v>
      </c>
      <c r="BH4487" s="6">
        <f ca="1">IF(ISNUMBER('Descriptive Stats'!BF4487),'Descriptive Stats'!BF4487,#N/A)</f>
        <v>1.2784152420787677E-2</v>
      </c>
      <c r="BI4487" s="6">
        <f ca="1">IF(ISNUMBER('Descriptive Stats'!E4487),'Descriptive Stats'!E4487,#N/A)</f>
        <v>15</v>
      </c>
    </row>
    <row r="4488" spans="1:61" ht="14.4" x14ac:dyDescent="0.3">
      <c r="A4488" s="2">
        <f>ROW()</f>
        <v>4488</v>
      </c>
      <c r="C4488" s="8">
        <f t="shared" ca="1" si="633"/>
        <v>24</v>
      </c>
      <c r="D4488" s="8">
        <f t="shared" ca="1" si="634"/>
        <v>15</v>
      </c>
      <c r="E4488" s="50">
        <f t="shared" ca="1" si="636"/>
        <v>2</v>
      </c>
      <c r="F4488" s="2" t="str">
        <f t="shared" ca="1" si="635"/>
        <v/>
      </c>
      <c r="BD4488" s="49">
        <f t="shared" ref="BD4488:BD4551" ca="1" si="638">IF(ISNUMBER(BG4488),_xlfn.RANK.AVG(BG4488,$BG$2:$BG$5414,1),"")</f>
        <v>2595</v>
      </c>
      <c r="BE4488" s="3">
        <f t="shared" ca="1" si="637"/>
        <v>0.25945000000000001</v>
      </c>
      <c r="BF4488" s="3">
        <f t="shared" ca="1" si="631"/>
        <v>-0.6450419512753276</v>
      </c>
      <c r="BG4488" s="9">
        <f t="shared" ca="1" si="632"/>
        <v>2</v>
      </c>
      <c r="BH4488" s="6">
        <f ca="1">IF(ISNUMBER('Descriptive Stats'!BF4488),'Descriptive Stats'!BF4488,#N/A)</f>
        <v>-0.6450419512753276</v>
      </c>
      <c r="BI4488" s="6">
        <f ca="1">IF(ISNUMBER('Descriptive Stats'!E4488),'Descriptive Stats'!E4488,#N/A)</f>
        <v>2</v>
      </c>
    </row>
    <row r="4489" spans="1:61" ht="14.4" x14ac:dyDescent="0.3">
      <c r="A4489" s="2">
        <f>ROW()</f>
        <v>4489</v>
      </c>
      <c r="C4489" s="8">
        <f t="shared" ca="1" si="633"/>
        <v>21</v>
      </c>
      <c r="D4489" s="8">
        <f t="shared" ca="1" si="634"/>
        <v>2</v>
      </c>
      <c r="E4489" s="50">
        <f t="shared" ca="1" si="636"/>
        <v>0</v>
      </c>
      <c r="F4489" s="2" t="str">
        <f t="shared" ca="1" si="635"/>
        <v/>
      </c>
      <c r="BD4489" s="49">
        <f t="shared" ca="1" si="638"/>
        <v>815.5</v>
      </c>
      <c r="BE4489" s="3">
        <f t="shared" ca="1" si="637"/>
        <v>8.1500000000000003E-2</v>
      </c>
      <c r="BF4489" s="3">
        <f t="shared" ref="BF4489:BF4552" ca="1" si="639">IF(ISNUMBER(BE4489),_xlfn.NORM.INV(BE4489,0,1),"")</f>
        <v>-1.3950525282585462</v>
      </c>
      <c r="BG4489" s="9">
        <f t="shared" ref="BG4489:BG4552" ca="1" si="640">IF(ISNUMBER(E4489),E4489,"")</f>
        <v>0</v>
      </c>
      <c r="BH4489" s="6">
        <f ca="1">IF(ISNUMBER('Descriptive Stats'!BF4489),'Descriptive Stats'!BF4489,#N/A)</f>
        <v>-1.3950525282585462</v>
      </c>
      <c r="BI4489" s="6">
        <f ca="1">IF(ISNUMBER('Descriptive Stats'!E4489),'Descriptive Stats'!E4489,#N/A)</f>
        <v>0</v>
      </c>
    </row>
    <row r="4490" spans="1:61" ht="14.4" x14ac:dyDescent="0.3">
      <c r="A4490" s="2">
        <f>ROW()</f>
        <v>4490</v>
      </c>
      <c r="C4490" s="8">
        <f t="shared" ca="1" si="633"/>
        <v>11</v>
      </c>
      <c r="D4490" s="8">
        <f t="shared" ca="1" si="634"/>
        <v>0</v>
      </c>
      <c r="E4490" s="50">
        <f t="shared" ca="1" si="636"/>
        <v>2</v>
      </c>
      <c r="F4490" s="2" t="str">
        <f t="shared" ca="1" si="635"/>
        <v/>
      </c>
      <c r="BD4490" s="49">
        <f t="shared" ca="1" si="638"/>
        <v>2595</v>
      </c>
      <c r="BE4490" s="3">
        <f t="shared" ca="1" si="637"/>
        <v>0.25945000000000001</v>
      </c>
      <c r="BF4490" s="3">
        <f t="shared" ca="1" si="639"/>
        <v>-0.6450419512753276</v>
      </c>
      <c r="BG4490" s="9">
        <f t="shared" ca="1" si="640"/>
        <v>2</v>
      </c>
      <c r="BH4490" s="6">
        <f ca="1">IF(ISNUMBER('Descriptive Stats'!BF4490),'Descriptive Stats'!BF4490,#N/A)</f>
        <v>-0.6450419512753276</v>
      </c>
      <c r="BI4490" s="6">
        <f ca="1">IF(ISNUMBER('Descriptive Stats'!E4490),'Descriptive Stats'!E4490,#N/A)</f>
        <v>2</v>
      </c>
    </row>
    <row r="4491" spans="1:61" ht="14.4" x14ac:dyDescent="0.3">
      <c r="A4491" s="2">
        <f>ROW()</f>
        <v>4491</v>
      </c>
      <c r="C4491" s="8">
        <f t="shared" ca="1" si="633"/>
        <v>21</v>
      </c>
      <c r="D4491" s="8">
        <f t="shared" ca="1" si="634"/>
        <v>2</v>
      </c>
      <c r="E4491" s="50">
        <f t="shared" ca="1" si="636"/>
        <v>19</v>
      </c>
      <c r="F4491" s="2" t="str">
        <f t="shared" ca="1" si="635"/>
        <v>X</v>
      </c>
      <c r="BD4491" s="49">
        <f t="shared" ca="1" si="638"/>
        <v>5294</v>
      </c>
      <c r="BE4491" s="3">
        <f t="shared" ca="1" si="637"/>
        <v>0.52934999999999999</v>
      </c>
      <c r="BF4491" s="3">
        <f t="shared" ca="1" si="639"/>
        <v>7.3636031452008061E-2</v>
      </c>
      <c r="BG4491" s="9">
        <f t="shared" ca="1" si="640"/>
        <v>19</v>
      </c>
      <c r="BH4491" s="6">
        <f ca="1">IF(ISNUMBER('Descriptive Stats'!BF4491),'Descriptive Stats'!BF4491,#N/A)</f>
        <v>7.3636031452008061E-2</v>
      </c>
      <c r="BI4491" s="6">
        <f ca="1">IF(ISNUMBER('Descriptive Stats'!E4491),'Descriptive Stats'!E4491,#N/A)</f>
        <v>19</v>
      </c>
    </row>
    <row r="4492" spans="1:61" ht="14.4" x14ac:dyDescent="0.3">
      <c r="A4492" s="2">
        <f>ROW()</f>
        <v>4492</v>
      </c>
      <c r="C4492" s="8">
        <f t="shared" ca="1" si="633"/>
        <v>7</v>
      </c>
      <c r="D4492" s="8">
        <f t="shared" ca="1" si="634"/>
        <v>19</v>
      </c>
      <c r="E4492" s="50">
        <f t="shared" ca="1" si="636"/>
        <v>4</v>
      </c>
      <c r="F4492" s="2" t="str">
        <f t="shared" ca="1" si="635"/>
        <v/>
      </c>
      <c r="BD4492" s="49">
        <f t="shared" ca="1" si="638"/>
        <v>3442</v>
      </c>
      <c r="BE4492" s="3">
        <f t="shared" ca="1" si="637"/>
        <v>0.34415000000000001</v>
      </c>
      <c r="BF4492" s="3">
        <f t="shared" ca="1" si="639"/>
        <v>-0.40116316278173481</v>
      </c>
      <c r="BG4492" s="9">
        <f t="shared" ca="1" si="640"/>
        <v>4</v>
      </c>
      <c r="BH4492" s="6">
        <f ca="1">IF(ISNUMBER('Descriptive Stats'!BF4492),'Descriptive Stats'!BF4492,#N/A)</f>
        <v>-0.40116316278173481</v>
      </c>
      <c r="BI4492" s="6">
        <f ca="1">IF(ISNUMBER('Descriptive Stats'!E4492),'Descriptive Stats'!E4492,#N/A)</f>
        <v>4</v>
      </c>
    </row>
    <row r="4493" spans="1:61" ht="14.4" x14ac:dyDescent="0.3">
      <c r="A4493" s="2">
        <f>ROW()</f>
        <v>4493</v>
      </c>
      <c r="C4493" s="8">
        <f t="shared" ca="1" si="633"/>
        <v>13</v>
      </c>
      <c r="D4493" s="8">
        <f t="shared" ca="1" si="634"/>
        <v>4</v>
      </c>
      <c r="E4493" s="50">
        <f t="shared" ca="1" si="636"/>
        <v>2</v>
      </c>
      <c r="F4493" s="2" t="str">
        <f t="shared" ca="1" si="635"/>
        <v/>
      </c>
      <c r="BD4493" s="49">
        <f t="shared" ca="1" si="638"/>
        <v>2595</v>
      </c>
      <c r="BE4493" s="3">
        <f t="shared" ca="1" si="637"/>
        <v>0.25945000000000001</v>
      </c>
      <c r="BF4493" s="3">
        <f t="shared" ca="1" si="639"/>
        <v>-0.6450419512753276</v>
      </c>
      <c r="BG4493" s="9">
        <f t="shared" ca="1" si="640"/>
        <v>2</v>
      </c>
      <c r="BH4493" s="6">
        <f ca="1">IF(ISNUMBER('Descriptive Stats'!BF4493),'Descriptive Stats'!BF4493,#N/A)</f>
        <v>-0.6450419512753276</v>
      </c>
      <c r="BI4493" s="6">
        <f ca="1">IF(ISNUMBER('Descriptive Stats'!E4493),'Descriptive Stats'!E4493,#N/A)</f>
        <v>2</v>
      </c>
    </row>
    <row r="4494" spans="1:61" ht="14.4" x14ac:dyDescent="0.3">
      <c r="A4494" s="2">
        <f>ROW()</f>
        <v>4494</v>
      </c>
      <c r="C4494" s="8">
        <f t="shared" ca="1" si="633"/>
        <v>3</v>
      </c>
      <c r="D4494" s="8">
        <f t="shared" ca="1" si="634"/>
        <v>2</v>
      </c>
      <c r="E4494" s="50">
        <f t="shared" ca="1" si="636"/>
        <v>7</v>
      </c>
      <c r="F4494" s="2" t="str">
        <f t="shared" ca="1" si="635"/>
        <v/>
      </c>
      <c r="BD4494" s="49">
        <f t="shared" ca="1" si="638"/>
        <v>4473.5</v>
      </c>
      <c r="BE4494" s="3">
        <f t="shared" ca="1" si="637"/>
        <v>0.44729999999999998</v>
      </c>
      <c r="BF4494" s="3">
        <f t="shared" ca="1" si="639"/>
        <v>-0.13248586824472414</v>
      </c>
      <c r="BG4494" s="9">
        <f t="shared" ca="1" si="640"/>
        <v>7</v>
      </c>
      <c r="BH4494" s="6">
        <f ca="1">IF(ISNUMBER('Descriptive Stats'!BF4494),'Descriptive Stats'!BF4494,#N/A)</f>
        <v>-0.13248586824472414</v>
      </c>
      <c r="BI4494" s="6">
        <f ca="1">IF(ISNUMBER('Descriptive Stats'!E4494),'Descriptive Stats'!E4494,#N/A)</f>
        <v>7</v>
      </c>
    </row>
    <row r="4495" spans="1:61" ht="14.4" x14ac:dyDescent="0.3">
      <c r="A4495" s="2">
        <f>ROW()</f>
        <v>4495</v>
      </c>
      <c r="C4495" s="8">
        <f t="shared" ca="1" si="633"/>
        <v>19</v>
      </c>
      <c r="D4495" s="8">
        <f t="shared" ca="1" si="634"/>
        <v>7</v>
      </c>
      <c r="E4495" s="50">
        <f t="shared" ca="1" si="636"/>
        <v>9</v>
      </c>
      <c r="F4495" s="2" t="str">
        <f t="shared" ca="1" si="635"/>
        <v/>
      </c>
      <c r="BD4495" s="49">
        <f t="shared" ca="1" si="638"/>
        <v>4819</v>
      </c>
      <c r="BE4495" s="3">
        <f t="shared" ca="1" si="637"/>
        <v>0.48185</v>
      </c>
      <c r="BF4495" s="3">
        <f t="shared" ca="1" si="639"/>
        <v>-4.5511009098988427E-2</v>
      </c>
      <c r="BG4495" s="9">
        <f t="shared" ca="1" si="640"/>
        <v>9</v>
      </c>
      <c r="BH4495" s="6">
        <f ca="1">IF(ISNUMBER('Descriptive Stats'!BF4495),'Descriptive Stats'!BF4495,#N/A)</f>
        <v>-4.5511009098988427E-2</v>
      </c>
      <c r="BI4495" s="6">
        <f ca="1">IF(ISNUMBER('Descriptive Stats'!E4495),'Descriptive Stats'!E4495,#N/A)</f>
        <v>9</v>
      </c>
    </row>
    <row r="4496" spans="1:61" ht="14.4" x14ac:dyDescent="0.3">
      <c r="A4496" s="2">
        <f>ROW()</f>
        <v>4496</v>
      </c>
      <c r="C4496" s="8">
        <f t="shared" ca="1" si="633"/>
        <v>23</v>
      </c>
      <c r="D4496" s="8">
        <f t="shared" ca="1" si="634"/>
        <v>9</v>
      </c>
      <c r="E4496" s="50">
        <f t="shared" ca="1" si="636"/>
        <v>0</v>
      </c>
      <c r="F4496" s="2" t="str">
        <f t="shared" ca="1" si="635"/>
        <v/>
      </c>
      <c r="BD4496" s="49">
        <f t="shared" ca="1" si="638"/>
        <v>815.5</v>
      </c>
      <c r="BE4496" s="3">
        <f t="shared" ca="1" si="637"/>
        <v>8.1500000000000003E-2</v>
      </c>
      <c r="BF4496" s="3">
        <f t="shared" ca="1" si="639"/>
        <v>-1.3950525282585462</v>
      </c>
      <c r="BG4496" s="9">
        <f t="shared" ca="1" si="640"/>
        <v>0</v>
      </c>
      <c r="BH4496" s="6">
        <f ca="1">IF(ISNUMBER('Descriptive Stats'!BF4496),'Descriptive Stats'!BF4496,#N/A)</f>
        <v>-1.3950525282585462</v>
      </c>
      <c r="BI4496" s="6">
        <f ca="1">IF(ISNUMBER('Descriptive Stats'!E4496),'Descriptive Stats'!E4496,#N/A)</f>
        <v>0</v>
      </c>
    </row>
    <row r="4497" spans="1:61" ht="14.4" x14ac:dyDescent="0.3">
      <c r="A4497" s="2">
        <f>ROW()</f>
        <v>4497</v>
      </c>
      <c r="C4497" s="8">
        <f t="shared" ref="C4497:C4560" ca="1" si="641">RANDBETWEEN(2,COUNT(B:B))</f>
        <v>4</v>
      </c>
      <c r="D4497" s="8">
        <f t="shared" ref="D4497:D4560" ca="1" si="642">VLOOKUP(C4497,A:B,2,TRUE)</f>
        <v>0</v>
      </c>
      <c r="E4497" s="50">
        <f t="shared" ca="1" si="636"/>
        <v>19</v>
      </c>
      <c r="F4497" s="2" t="str">
        <f t="shared" ref="F4497:F4560" ca="1" si="643">IF(ISNUMBER(E4497),IF(OR(E4497&lt;$K$16,E4497&gt;$K$14),"X",""),"")</f>
        <v>X</v>
      </c>
      <c r="BD4497" s="49">
        <f t="shared" ca="1" si="638"/>
        <v>5294</v>
      </c>
      <c r="BE4497" s="3">
        <f t="shared" ca="1" si="637"/>
        <v>0.52934999999999999</v>
      </c>
      <c r="BF4497" s="3">
        <f t="shared" ca="1" si="639"/>
        <v>7.3636031452008061E-2</v>
      </c>
      <c r="BG4497" s="9">
        <f t="shared" ca="1" si="640"/>
        <v>19</v>
      </c>
      <c r="BH4497" s="6">
        <f ca="1">IF(ISNUMBER('Descriptive Stats'!BF4497),'Descriptive Stats'!BF4497,#N/A)</f>
        <v>7.3636031452008061E-2</v>
      </c>
      <c r="BI4497" s="6">
        <f ca="1">IF(ISNUMBER('Descriptive Stats'!E4497),'Descriptive Stats'!E4497,#N/A)</f>
        <v>19</v>
      </c>
    </row>
    <row r="4498" spans="1:61" ht="14.4" x14ac:dyDescent="0.3">
      <c r="A4498" s="2">
        <f>ROW()</f>
        <v>4498</v>
      </c>
      <c r="C4498" s="8">
        <f t="shared" ca="1" si="641"/>
        <v>7</v>
      </c>
      <c r="D4498" s="8">
        <f t="shared" ca="1" si="642"/>
        <v>19</v>
      </c>
      <c r="E4498" s="50">
        <f t="shared" ca="1" si="636"/>
        <v>4</v>
      </c>
      <c r="F4498" s="2" t="str">
        <f t="shared" ca="1" si="643"/>
        <v/>
      </c>
      <c r="BD4498" s="49">
        <f t="shared" ca="1" si="638"/>
        <v>3442</v>
      </c>
      <c r="BE4498" s="3">
        <f t="shared" ca="1" si="637"/>
        <v>0.34415000000000001</v>
      </c>
      <c r="BF4498" s="3">
        <f t="shared" ca="1" si="639"/>
        <v>-0.40116316278173481</v>
      </c>
      <c r="BG4498" s="9">
        <f t="shared" ca="1" si="640"/>
        <v>4</v>
      </c>
      <c r="BH4498" s="6">
        <f ca="1">IF(ISNUMBER('Descriptive Stats'!BF4498),'Descriptive Stats'!BF4498,#N/A)</f>
        <v>-0.40116316278173481</v>
      </c>
      <c r="BI4498" s="6">
        <f ca="1">IF(ISNUMBER('Descriptive Stats'!E4498),'Descriptive Stats'!E4498,#N/A)</f>
        <v>4</v>
      </c>
    </row>
    <row r="4499" spans="1:61" ht="14.4" x14ac:dyDescent="0.3">
      <c r="A4499" s="2">
        <f>ROW()</f>
        <v>4499</v>
      </c>
      <c r="C4499" s="8">
        <f t="shared" ca="1" si="641"/>
        <v>13</v>
      </c>
      <c r="D4499" s="8">
        <f t="shared" ca="1" si="642"/>
        <v>4</v>
      </c>
      <c r="E4499" s="50">
        <f t="shared" ca="1" si="636"/>
        <v>6</v>
      </c>
      <c r="F4499" s="2" t="str">
        <f t="shared" ca="1" si="643"/>
        <v/>
      </c>
      <c r="BD4499" s="49">
        <f t="shared" ca="1" si="638"/>
        <v>3900</v>
      </c>
      <c r="BE4499" s="3">
        <f t="shared" ca="1" si="637"/>
        <v>0.38995000000000002</v>
      </c>
      <c r="BF4499" s="3">
        <f t="shared" ca="1" si="639"/>
        <v>-0.2794493539703507</v>
      </c>
      <c r="BG4499" s="9">
        <f t="shared" ca="1" si="640"/>
        <v>6</v>
      </c>
      <c r="BH4499" s="6">
        <f ca="1">IF(ISNUMBER('Descriptive Stats'!BF4499),'Descriptive Stats'!BF4499,#N/A)</f>
        <v>-0.2794493539703507</v>
      </c>
      <c r="BI4499" s="6">
        <f ca="1">IF(ISNUMBER('Descriptive Stats'!E4499),'Descriptive Stats'!E4499,#N/A)</f>
        <v>6</v>
      </c>
    </row>
    <row r="4500" spans="1:61" ht="14.4" x14ac:dyDescent="0.3">
      <c r="A4500" s="2">
        <f>ROW()</f>
        <v>4500</v>
      </c>
      <c r="C4500" s="8">
        <f t="shared" ca="1" si="641"/>
        <v>5</v>
      </c>
      <c r="D4500" s="8">
        <f t="shared" ca="1" si="642"/>
        <v>6</v>
      </c>
      <c r="E4500" s="50">
        <f t="shared" ca="1" si="636"/>
        <v>6</v>
      </c>
      <c r="F4500" s="2" t="str">
        <f t="shared" ca="1" si="643"/>
        <v/>
      </c>
      <c r="BD4500" s="49">
        <f t="shared" ca="1" si="638"/>
        <v>3900</v>
      </c>
      <c r="BE4500" s="3">
        <f t="shared" ca="1" si="637"/>
        <v>0.38995000000000002</v>
      </c>
      <c r="BF4500" s="3">
        <f t="shared" ca="1" si="639"/>
        <v>-0.2794493539703507</v>
      </c>
      <c r="BG4500" s="9">
        <f t="shared" ca="1" si="640"/>
        <v>6</v>
      </c>
      <c r="BH4500" s="6">
        <f ca="1">IF(ISNUMBER('Descriptive Stats'!BF4500),'Descriptive Stats'!BF4500,#N/A)</f>
        <v>-0.2794493539703507</v>
      </c>
      <c r="BI4500" s="6">
        <f ca="1">IF(ISNUMBER('Descriptive Stats'!E4500),'Descriptive Stats'!E4500,#N/A)</f>
        <v>6</v>
      </c>
    </row>
    <row r="4501" spans="1:61" ht="14.4" x14ac:dyDescent="0.3">
      <c r="A4501" s="2">
        <f>ROW()</f>
        <v>4501</v>
      </c>
      <c r="C4501" s="8">
        <f t="shared" ca="1" si="641"/>
        <v>5</v>
      </c>
      <c r="D4501" s="8">
        <f t="shared" ca="1" si="642"/>
        <v>6</v>
      </c>
      <c r="E4501" s="50">
        <f t="shared" ca="1" si="636"/>
        <v>15</v>
      </c>
      <c r="F4501" s="2" t="str">
        <f t="shared" ca="1" si="643"/>
        <v/>
      </c>
      <c r="BD4501" s="49">
        <f t="shared" ca="1" si="638"/>
        <v>5051.5</v>
      </c>
      <c r="BE4501" s="3">
        <f t="shared" ca="1" si="637"/>
        <v>0.50509999999999999</v>
      </c>
      <c r="BF4501" s="3">
        <f t="shared" ca="1" si="639"/>
        <v>1.2784152420787677E-2</v>
      </c>
      <c r="BG4501" s="9">
        <f t="shared" ca="1" si="640"/>
        <v>15</v>
      </c>
      <c r="BH4501" s="6">
        <f ca="1">IF(ISNUMBER('Descriptive Stats'!BF4501),'Descriptive Stats'!BF4501,#N/A)</f>
        <v>1.2784152420787677E-2</v>
      </c>
      <c r="BI4501" s="6">
        <f ca="1">IF(ISNUMBER('Descriptive Stats'!E4501),'Descriptive Stats'!E4501,#N/A)</f>
        <v>15</v>
      </c>
    </row>
    <row r="4502" spans="1:61" ht="14.4" x14ac:dyDescent="0.3">
      <c r="A4502" s="2">
        <f>ROW()</f>
        <v>4502</v>
      </c>
      <c r="C4502" s="8">
        <f t="shared" ca="1" si="641"/>
        <v>24</v>
      </c>
      <c r="D4502" s="8">
        <f t="shared" ca="1" si="642"/>
        <v>15</v>
      </c>
      <c r="E4502" s="50">
        <f t="shared" ca="1" si="636"/>
        <v>7</v>
      </c>
      <c r="F4502" s="2" t="str">
        <f t="shared" ca="1" si="643"/>
        <v/>
      </c>
      <c r="BD4502" s="49">
        <f t="shared" ca="1" si="638"/>
        <v>4473.5</v>
      </c>
      <c r="BE4502" s="3">
        <f t="shared" ca="1" si="637"/>
        <v>0.44729999999999998</v>
      </c>
      <c r="BF4502" s="3">
        <f t="shared" ca="1" si="639"/>
        <v>-0.13248586824472414</v>
      </c>
      <c r="BG4502" s="9">
        <f t="shared" ca="1" si="640"/>
        <v>7</v>
      </c>
      <c r="BH4502" s="6">
        <f ca="1">IF(ISNUMBER('Descriptive Stats'!BF4502),'Descriptive Stats'!BF4502,#N/A)</f>
        <v>-0.13248586824472414</v>
      </c>
      <c r="BI4502" s="6">
        <f ca="1">IF(ISNUMBER('Descriptive Stats'!E4502),'Descriptive Stats'!E4502,#N/A)</f>
        <v>7</v>
      </c>
    </row>
    <row r="4503" spans="1:61" ht="14.4" x14ac:dyDescent="0.3">
      <c r="A4503" s="2">
        <f>ROW()</f>
        <v>4503</v>
      </c>
      <c r="C4503" s="8">
        <f t="shared" ca="1" si="641"/>
        <v>19</v>
      </c>
      <c r="D4503" s="8">
        <f t="shared" ca="1" si="642"/>
        <v>7</v>
      </c>
      <c r="E4503" s="50">
        <f t="shared" ca="1" si="636"/>
        <v>19</v>
      </c>
      <c r="F4503" s="2" t="str">
        <f t="shared" ca="1" si="643"/>
        <v>X</v>
      </c>
      <c r="BD4503" s="49">
        <f t="shared" ca="1" si="638"/>
        <v>5294</v>
      </c>
      <c r="BE4503" s="3">
        <f t="shared" ca="1" si="637"/>
        <v>0.52934999999999999</v>
      </c>
      <c r="BF4503" s="3">
        <f t="shared" ca="1" si="639"/>
        <v>7.3636031452008061E-2</v>
      </c>
      <c r="BG4503" s="9">
        <f t="shared" ca="1" si="640"/>
        <v>19</v>
      </c>
      <c r="BH4503" s="6">
        <f ca="1">IF(ISNUMBER('Descriptive Stats'!BF4503),'Descriptive Stats'!BF4503,#N/A)</f>
        <v>7.3636031452008061E-2</v>
      </c>
      <c r="BI4503" s="6">
        <f ca="1">IF(ISNUMBER('Descriptive Stats'!E4503),'Descriptive Stats'!E4503,#N/A)</f>
        <v>19</v>
      </c>
    </row>
    <row r="4504" spans="1:61" ht="14.4" x14ac:dyDescent="0.3">
      <c r="A4504" s="2">
        <f>ROW()</f>
        <v>4504</v>
      </c>
      <c r="C4504" s="8">
        <f t="shared" ca="1" si="641"/>
        <v>7</v>
      </c>
      <c r="D4504" s="8">
        <f t="shared" ca="1" si="642"/>
        <v>19</v>
      </c>
      <c r="E4504" s="50">
        <f t="shared" ca="1" si="636"/>
        <v>7</v>
      </c>
      <c r="F4504" s="2" t="str">
        <f t="shared" ca="1" si="643"/>
        <v/>
      </c>
      <c r="BD4504" s="49">
        <f t="shared" ca="1" si="638"/>
        <v>4473.5</v>
      </c>
      <c r="BE4504" s="3">
        <f t="shared" ca="1" si="637"/>
        <v>0.44729999999999998</v>
      </c>
      <c r="BF4504" s="3">
        <f t="shared" ca="1" si="639"/>
        <v>-0.13248586824472414</v>
      </c>
      <c r="BG4504" s="9">
        <f t="shared" ca="1" si="640"/>
        <v>7</v>
      </c>
      <c r="BH4504" s="6">
        <f ca="1">IF(ISNUMBER('Descriptive Stats'!BF4504),'Descriptive Stats'!BF4504,#N/A)</f>
        <v>-0.13248586824472414</v>
      </c>
      <c r="BI4504" s="6">
        <f ca="1">IF(ISNUMBER('Descriptive Stats'!E4504),'Descriptive Stats'!E4504,#N/A)</f>
        <v>7</v>
      </c>
    </row>
    <row r="4505" spans="1:61" ht="14.4" x14ac:dyDescent="0.3">
      <c r="A4505" s="2">
        <f>ROW()</f>
        <v>4505</v>
      </c>
      <c r="C4505" s="8">
        <f t="shared" ca="1" si="641"/>
        <v>19</v>
      </c>
      <c r="D4505" s="8">
        <f t="shared" ca="1" si="642"/>
        <v>7</v>
      </c>
      <c r="E4505" s="50">
        <f t="shared" ca="1" si="636"/>
        <v>0</v>
      </c>
      <c r="F4505" s="2" t="str">
        <f t="shared" ca="1" si="643"/>
        <v/>
      </c>
      <c r="BD4505" s="49">
        <f t="shared" ca="1" si="638"/>
        <v>815.5</v>
      </c>
      <c r="BE4505" s="3">
        <f t="shared" ca="1" si="637"/>
        <v>8.1500000000000003E-2</v>
      </c>
      <c r="BF4505" s="3">
        <f t="shared" ca="1" si="639"/>
        <v>-1.3950525282585462</v>
      </c>
      <c r="BG4505" s="9">
        <f t="shared" ca="1" si="640"/>
        <v>0</v>
      </c>
      <c r="BH4505" s="6">
        <f ca="1">IF(ISNUMBER('Descriptive Stats'!BF4505),'Descriptive Stats'!BF4505,#N/A)</f>
        <v>-1.3950525282585462</v>
      </c>
      <c r="BI4505" s="6">
        <f ca="1">IF(ISNUMBER('Descriptive Stats'!E4505),'Descriptive Stats'!E4505,#N/A)</f>
        <v>0</v>
      </c>
    </row>
    <row r="4506" spans="1:61" ht="14.4" x14ac:dyDescent="0.3">
      <c r="A4506" s="2">
        <f>ROW()</f>
        <v>4506</v>
      </c>
      <c r="C4506" s="8">
        <f t="shared" ca="1" si="641"/>
        <v>4</v>
      </c>
      <c r="D4506" s="8">
        <f t="shared" ca="1" si="642"/>
        <v>0</v>
      </c>
      <c r="E4506" s="50">
        <f t="shared" ca="1" si="636"/>
        <v>4</v>
      </c>
      <c r="F4506" s="2" t="str">
        <f t="shared" ca="1" si="643"/>
        <v/>
      </c>
      <c r="BD4506" s="49">
        <f t="shared" ca="1" si="638"/>
        <v>3442</v>
      </c>
      <c r="BE4506" s="3">
        <f t="shared" ca="1" si="637"/>
        <v>0.34415000000000001</v>
      </c>
      <c r="BF4506" s="3">
        <f t="shared" ca="1" si="639"/>
        <v>-0.40116316278173481</v>
      </c>
      <c r="BG4506" s="9">
        <f t="shared" ca="1" si="640"/>
        <v>4</v>
      </c>
      <c r="BH4506" s="6">
        <f ca="1">IF(ISNUMBER('Descriptive Stats'!BF4506),'Descriptive Stats'!BF4506,#N/A)</f>
        <v>-0.40116316278173481</v>
      </c>
      <c r="BI4506" s="6">
        <f ca="1">IF(ISNUMBER('Descriptive Stats'!E4506),'Descriptive Stats'!E4506,#N/A)</f>
        <v>4</v>
      </c>
    </row>
    <row r="4507" spans="1:61" ht="14.4" x14ac:dyDescent="0.3">
      <c r="A4507" s="2">
        <f>ROW()</f>
        <v>4507</v>
      </c>
      <c r="C4507" s="8">
        <f t="shared" ca="1" si="641"/>
        <v>13</v>
      </c>
      <c r="D4507" s="8">
        <f t="shared" ca="1" si="642"/>
        <v>4</v>
      </c>
      <c r="E4507" s="50">
        <f t="shared" ca="1" si="636"/>
        <v>1</v>
      </c>
      <c r="F4507" s="2" t="str">
        <f t="shared" ca="1" si="643"/>
        <v/>
      </c>
      <c r="BD4507" s="49">
        <f t="shared" ca="1" si="638"/>
        <v>1871</v>
      </c>
      <c r="BE4507" s="3">
        <f t="shared" ca="1" si="637"/>
        <v>0.18704999999999999</v>
      </c>
      <c r="BF4507" s="3">
        <f t="shared" ca="1" si="639"/>
        <v>-0.88881967520906158</v>
      </c>
      <c r="BG4507" s="9">
        <f t="shared" ca="1" si="640"/>
        <v>1</v>
      </c>
      <c r="BH4507" s="6">
        <f ca="1">IF(ISNUMBER('Descriptive Stats'!BF4507),'Descriptive Stats'!BF4507,#N/A)</f>
        <v>-0.88881967520906158</v>
      </c>
      <c r="BI4507" s="6">
        <f ca="1">IF(ISNUMBER('Descriptive Stats'!E4507),'Descriptive Stats'!E4507,#N/A)</f>
        <v>1</v>
      </c>
    </row>
    <row r="4508" spans="1:61" ht="14.4" x14ac:dyDescent="0.3">
      <c r="A4508" s="2">
        <f>ROW()</f>
        <v>4508</v>
      </c>
      <c r="C4508" s="8">
        <f t="shared" ca="1" si="641"/>
        <v>12</v>
      </c>
      <c r="D4508" s="8">
        <f t="shared" ca="1" si="642"/>
        <v>1</v>
      </c>
      <c r="E4508" s="50">
        <f t="shared" ca="1" si="636"/>
        <v>0</v>
      </c>
      <c r="F4508" s="2" t="str">
        <f t="shared" ca="1" si="643"/>
        <v/>
      </c>
      <c r="BD4508" s="49">
        <f t="shared" ca="1" si="638"/>
        <v>815.5</v>
      </c>
      <c r="BE4508" s="3">
        <f t="shared" ca="1" si="637"/>
        <v>8.1500000000000003E-2</v>
      </c>
      <c r="BF4508" s="3">
        <f t="shared" ca="1" si="639"/>
        <v>-1.3950525282585462</v>
      </c>
      <c r="BG4508" s="9">
        <f t="shared" ca="1" si="640"/>
        <v>0</v>
      </c>
      <c r="BH4508" s="6">
        <f ca="1">IF(ISNUMBER('Descriptive Stats'!BF4508),'Descriptive Stats'!BF4508,#N/A)</f>
        <v>-1.3950525282585462</v>
      </c>
      <c r="BI4508" s="6">
        <f ca="1">IF(ISNUMBER('Descriptive Stats'!E4508),'Descriptive Stats'!E4508,#N/A)</f>
        <v>0</v>
      </c>
    </row>
    <row r="4509" spans="1:61" ht="14.4" x14ac:dyDescent="0.3">
      <c r="A4509" s="2">
        <f>ROW()</f>
        <v>4509</v>
      </c>
      <c r="C4509" s="8">
        <f t="shared" ca="1" si="641"/>
        <v>11</v>
      </c>
      <c r="D4509" s="8">
        <f t="shared" ca="1" si="642"/>
        <v>0</v>
      </c>
      <c r="E4509" s="50">
        <f t="shared" ca="1" si="636"/>
        <v>1</v>
      </c>
      <c r="F4509" s="2" t="str">
        <f t="shared" ca="1" si="643"/>
        <v/>
      </c>
      <c r="BD4509" s="49">
        <f t="shared" ca="1" si="638"/>
        <v>1871</v>
      </c>
      <c r="BE4509" s="3">
        <f t="shared" ca="1" si="637"/>
        <v>0.18704999999999999</v>
      </c>
      <c r="BF4509" s="3">
        <f t="shared" ca="1" si="639"/>
        <v>-0.88881967520906158</v>
      </c>
      <c r="BG4509" s="9">
        <f t="shared" ca="1" si="640"/>
        <v>1</v>
      </c>
      <c r="BH4509" s="6">
        <f ca="1">IF(ISNUMBER('Descriptive Stats'!BF4509),'Descriptive Stats'!BF4509,#N/A)</f>
        <v>-0.88881967520906158</v>
      </c>
      <c r="BI4509" s="6">
        <f ca="1">IF(ISNUMBER('Descriptive Stats'!E4509),'Descriptive Stats'!E4509,#N/A)</f>
        <v>1</v>
      </c>
    </row>
    <row r="4510" spans="1:61" ht="14.4" x14ac:dyDescent="0.3">
      <c r="A4510" s="2">
        <f>ROW()</f>
        <v>4510</v>
      </c>
      <c r="C4510" s="8">
        <f t="shared" ca="1" si="641"/>
        <v>8</v>
      </c>
      <c r="D4510" s="8">
        <f t="shared" ca="1" si="642"/>
        <v>1</v>
      </c>
      <c r="E4510" s="50">
        <f t="shared" ca="1" si="636"/>
        <v>2</v>
      </c>
      <c r="F4510" s="2" t="str">
        <f t="shared" ca="1" si="643"/>
        <v/>
      </c>
      <c r="BD4510" s="49">
        <f t="shared" ca="1" si="638"/>
        <v>2595</v>
      </c>
      <c r="BE4510" s="3">
        <f t="shared" ca="1" si="637"/>
        <v>0.25945000000000001</v>
      </c>
      <c r="BF4510" s="3">
        <f t="shared" ca="1" si="639"/>
        <v>-0.6450419512753276</v>
      </c>
      <c r="BG4510" s="9">
        <f t="shared" ca="1" si="640"/>
        <v>2</v>
      </c>
      <c r="BH4510" s="6">
        <f ca="1">IF(ISNUMBER('Descriptive Stats'!BF4510),'Descriptive Stats'!BF4510,#N/A)</f>
        <v>-0.6450419512753276</v>
      </c>
      <c r="BI4510" s="6">
        <f ca="1">IF(ISNUMBER('Descriptive Stats'!E4510),'Descriptive Stats'!E4510,#N/A)</f>
        <v>2</v>
      </c>
    </row>
    <row r="4511" spans="1:61" ht="14.4" x14ac:dyDescent="0.3">
      <c r="A4511" s="2">
        <f>ROW()</f>
        <v>4511</v>
      </c>
      <c r="C4511" s="8">
        <f t="shared" ca="1" si="641"/>
        <v>9</v>
      </c>
      <c r="D4511" s="8">
        <f t="shared" ca="1" si="642"/>
        <v>2</v>
      </c>
      <c r="E4511" s="50">
        <f t="shared" ca="1" si="636"/>
        <v>2</v>
      </c>
      <c r="F4511" s="2" t="str">
        <f t="shared" ca="1" si="643"/>
        <v/>
      </c>
      <c r="BD4511" s="49">
        <f t="shared" ca="1" si="638"/>
        <v>2595</v>
      </c>
      <c r="BE4511" s="3">
        <f t="shared" ca="1" si="637"/>
        <v>0.25945000000000001</v>
      </c>
      <c r="BF4511" s="3">
        <f t="shared" ca="1" si="639"/>
        <v>-0.6450419512753276</v>
      </c>
      <c r="BG4511" s="9">
        <f t="shared" ca="1" si="640"/>
        <v>2</v>
      </c>
      <c r="BH4511" s="6">
        <f ca="1">IF(ISNUMBER('Descriptive Stats'!BF4511),'Descriptive Stats'!BF4511,#N/A)</f>
        <v>-0.6450419512753276</v>
      </c>
      <c r="BI4511" s="6">
        <f ca="1">IF(ISNUMBER('Descriptive Stats'!E4511),'Descriptive Stats'!E4511,#N/A)</f>
        <v>2</v>
      </c>
    </row>
    <row r="4512" spans="1:61" ht="14.4" x14ac:dyDescent="0.3">
      <c r="A4512" s="2">
        <f>ROW()</f>
        <v>4512</v>
      </c>
      <c r="C4512" s="8">
        <f t="shared" ca="1" si="641"/>
        <v>17</v>
      </c>
      <c r="D4512" s="8">
        <f t="shared" ca="1" si="642"/>
        <v>2</v>
      </c>
      <c r="E4512" s="50">
        <f t="shared" ca="1" si="636"/>
        <v>1</v>
      </c>
      <c r="F4512" s="2" t="str">
        <f t="shared" ca="1" si="643"/>
        <v/>
      </c>
      <c r="BD4512" s="49">
        <f t="shared" ca="1" si="638"/>
        <v>1871</v>
      </c>
      <c r="BE4512" s="3">
        <f t="shared" ca="1" si="637"/>
        <v>0.18704999999999999</v>
      </c>
      <c r="BF4512" s="3">
        <f t="shared" ca="1" si="639"/>
        <v>-0.88881967520906158</v>
      </c>
      <c r="BG4512" s="9">
        <f t="shared" ca="1" si="640"/>
        <v>1</v>
      </c>
      <c r="BH4512" s="6">
        <f ca="1">IF(ISNUMBER('Descriptive Stats'!BF4512),'Descriptive Stats'!BF4512,#N/A)</f>
        <v>-0.88881967520906158</v>
      </c>
      <c r="BI4512" s="6">
        <f ca="1">IF(ISNUMBER('Descriptive Stats'!E4512),'Descriptive Stats'!E4512,#N/A)</f>
        <v>1</v>
      </c>
    </row>
    <row r="4513" spans="1:61" ht="14.4" x14ac:dyDescent="0.3">
      <c r="A4513" s="2">
        <f>ROW()</f>
        <v>4513</v>
      </c>
      <c r="C4513" s="8">
        <f t="shared" ca="1" si="641"/>
        <v>12</v>
      </c>
      <c r="D4513" s="8">
        <f t="shared" ca="1" si="642"/>
        <v>1</v>
      </c>
      <c r="E4513" s="50">
        <f t="shared" ca="1" si="636"/>
        <v>0</v>
      </c>
      <c r="F4513" s="2" t="str">
        <f t="shared" ca="1" si="643"/>
        <v/>
      </c>
      <c r="BD4513" s="49">
        <f t="shared" ca="1" si="638"/>
        <v>815.5</v>
      </c>
      <c r="BE4513" s="3">
        <f t="shared" ca="1" si="637"/>
        <v>8.1500000000000003E-2</v>
      </c>
      <c r="BF4513" s="3">
        <f t="shared" ca="1" si="639"/>
        <v>-1.3950525282585462</v>
      </c>
      <c r="BG4513" s="9">
        <f t="shared" ca="1" si="640"/>
        <v>0</v>
      </c>
      <c r="BH4513" s="6">
        <f ca="1">IF(ISNUMBER('Descriptive Stats'!BF4513),'Descriptive Stats'!BF4513,#N/A)</f>
        <v>-1.3950525282585462</v>
      </c>
      <c r="BI4513" s="6">
        <f ca="1">IF(ISNUMBER('Descriptive Stats'!E4513),'Descriptive Stats'!E4513,#N/A)</f>
        <v>0</v>
      </c>
    </row>
    <row r="4514" spans="1:61" ht="14.4" x14ac:dyDescent="0.3">
      <c r="A4514" s="2">
        <f>ROW()</f>
        <v>4514</v>
      </c>
      <c r="C4514" s="8">
        <f t="shared" ca="1" si="641"/>
        <v>11</v>
      </c>
      <c r="D4514" s="8">
        <f t="shared" ca="1" si="642"/>
        <v>0</v>
      </c>
      <c r="E4514" s="50">
        <f t="shared" ca="1" si="636"/>
        <v>7</v>
      </c>
      <c r="F4514" s="2" t="str">
        <f t="shared" ca="1" si="643"/>
        <v/>
      </c>
      <c r="BD4514" s="49">
        <f t="shared" ca="1" si="638"/>
        <v>4473.5</v>
      </c>
      <c r="BE4514" s="3">
        <f t="shared" ca="1" si="637"/>
        <v>0.44729999999999998</v>
      </c>
      <c r="BF4514" s="3">
        <f t="shared" ca="1" si="639"/>
        <v>-0.13248586824472414</v>
      </c>
      <c r="BG4514" s="9">
        <f t="shared" ca="1" si="640"/>
        <v>7</v>
      </c>
      <c r="BH4514" s="6">
        <f ca="1">IF(ISNUMBER('Descriptive Stats'!BF4514),'Descriptive Stats'!BF4514,#N/A)</f>
        <v>-0.13248586824472414</v>
      </c>
      <c r="BI4514" s="6">
        <f ca="1">IF(ISNUMBER('Descriptive Stats'!E4514),'Descriptive Stats'!E4514,#N/A)</f>
        <v>7</v>
      </c>
    </row>
    <row r="4515" spans="1:61" ht="14.4" x14ac:dyDescent="0.3">
      <c r="A4515" s="2">
        <f>ROW()</f>
        <v>4515</v>
      </c>
      <c r="C4515" s="8">
        <f t="shared" ca="1" si="641"/>
        <v>19</v>
      </c>
      <c r="D4515" s="8">
        <f t="shared" ca="1" si="642"/>
        <v>7</v>
      </c>
      <c r="E4515" s="50">
        <f t="shared" ca="1" si="636"/>
        <v>0</v>
      </c>
      <c r="F4515" s="2" t="str">
        <f t="shared" ca="1" si="643"/>
        <v/>
      </c>
      <c r="BD4515" s="49">
        <f t="shared" ca="1" si="638"/>
        <v>815.5</v>
      </c>
      <c r="BE4515" s="3">
        <f t="shared" ca="1" si="637"/>
        <v>8.1500000000000003E-2</v>
      </c>
      <c r="BF4515" s="3">
        <f t="shared" ca="1" si="639"/>
        <v>-1.3950525282585462</v>
      </c>
      <c r="BG4515" s="9">
        <f t="shared" ca="1" si="640"/>
        <v>0</v>
      </c>
      <c r="BH4515" s="6">
        <f ca="1">IF(ISNUMBER('Descriptive Stats'!BF4515),'Descriptive Stats'!BF4515,#N/A)</f>
        <v>-1.3950525282585462</v>
      </c>
      <c r="BI4515" s="6">
        <f ca="1">IF(ISNUMBER('Descriptive Stats'!E4515),'Descriptive Stats'!E4515,#N/A)</f>
        <v>0</v>
      </c>
    </row>
    <row r="4516" spans="1:61" ht="14.4" x14ac:dyDescent="0.3">
      <c r="A4516" s="2">
        <f>ROW()</f>
        <v>4516</v>
      </c>
      <c r="C4516" s="8">
        <f t="shared" ca="1" si="641"/>
        <v>4</v>
      </c>
      <c r="D4516" s="8">
        <f t="shared" ca="1" si="642"/>
        <v>0</v>
      </c>
      <c r="E4516" s="50">
        <f t="shared" ca="1" si="636"/>
        <v>2</v>
      </c>
      <c r="F4516" s="2" t="str">
        <f t="shared" ca="1" si="643"/>
        <v/>
      </c>
      <c r="BD4516" s="49">
        <f t="shared" ca="1" si="638"/>
        <v>2595</v>
      </c>
      <c r="BE4516" s="3">
        <f t="shared" ca="1" si="637"/>
        <v>0.25945000000000001</v>
      </c>
      <c r="BF4516" s="3">
        <f t="shared" ca="1" si="639"/>
        <v>-0.6450419512753276</v>
      </c>
      <c r="BG4516" s="9">
        <f t="shared" ca="1" si="640"/>
        <v>2</v>
      </c>
      <c r="BH4516" s="6">
        <f ca="1">IF(ISNUMBER('Descriptive Stats'!BF4516),'Descriptive Stats'!BF4516,#N/A)</f>
        <v>-0.6450419512753276</v>
      </c>
      <c r="BI4516" s="6">
        <f ca="1">IF(ISNUMBER('Descriptive Stats'!E4516),'Descriptive Stats'!E4516,#N/A)</f>
        <v>2</v>
      </c>
    </row>
    <row r="4517" spans="1:61" ht="14.4" x14ac:dyDescent="0.3">
      <c r="A4517" s="2">
        <f>ROW()</f>
        <v>4517</v>
      </c>
      <c r="C4517" s="8">
        <f t="shared" ca="1" si="641"/>
        <v>9</v>
      </c>
      <c r="D4517" s="8">
        <f t="shared" ca="1" si="642"/>
        <v>2</v>
      </c>
      <c r="E4517" s="50">
        <f t="shared" ca="1" si="636"/>
        <v>9</v>
      </c>
      <c r="F4517" s="2" t="str">
        <f t="shared" ca="1" si="643"/>
        <v/>
      </c>
      <c r="BD4517" s="49">
        <f t="shared" ca="1" si="638"/>
        <v>4819</v>
      </c>
      <c r="BE4517" s="3">
        <f t="shared" ca="1" si="637"/>
        <v>0.48185</v>
      </c>
      <c r="BF4517" s="3">
        <f t="shared" ca="1" si="639"/>
        <v>-4.5511009098988427E-2</v>
      </c>
      <c r="BG4517" s="9">
        <f t="shared" ca="1" si="640"/>
        <v>9</v>
      </c>
      <c r="BH4517" s="6">
        <f ca="1">IF(ISNUMBER('Descriptive Stats'!BF4517),'Descriptive Stats'!BF4517,#N/A)</f>
        <v>-4.5511009098988427E-2</v>
      </c>
      <c r="BI4517" s="6">
        <f ca="1">IF(ISNUMBER('Descriptive Stats'!E4517),'Descriptive Stats'!E4517,#N/A)</f>
        <v>9</v>
      </c>
    </row>
    <row r="4518" spans="1:61" ht="14.4" x14ac:dyDescent="0.3">
      <c r="A4518" s="2">
        <f>ROW()</f>
        <v>4518</v>
      </c>
      <c r="C4518" s="8">
        <f t="shared" ca="1" si="641"/>
        <v>23</v>
      </c>
      <c r="D4518" s="8">
        <f t="shared" ca="1" si="642"/>
        <v>9</v>
      </c>
      <c r="E4518" s="50">
        <f t="shared" ca="1" si="636"/>
        <v>0</v>
      </c>
      <c r="F4518" s="2" t="str">
        <f t="shared" ca="1" si="643"/>
        <v/>
      </c>
      <c r="BD4518" s="49">
        <f t="shared" ca="1" si="638"/>
        <v>815.5</v>
      </c>
      <c r="BE4518" s="3">
        <f t="shared" ca="1" si="637"/>
        <v>8.1500000000000003E-2</v>
      </c>
      <c r="BF4518" s="3">
        <f t="shared" ca="1" si="639"/>
        <v>-1.3950525282585462</v>
      </c>
      <c r="BG4518" s="9">
        <f t="shared" ca="1" si="640"/>
        <v>0</v>
      </c>
      <c r="BH4518" s="6">
        <f ca="1">IF(ISNUMBER('Descriptive Stats'!BF4518),'Descriptive Stats'!BF4518,#N/A)</f>
        <v>-1.3950525282585462</v>
      </c>
      <c r="BI4518" s="6">
        <f ca="1">IF(ISNUMBER('Descriptive Stats'!E4518),'Descriptive Stats'!E4518,#N/A)</f>
        <v>0</v>
      </c>
    </row>
    <row r="4519" spans="1:61" ht="14.4" x14ac:dyDescent="0.3">
      <c r="A4519" s="2">
        <f>ROW()</f>
        <v>4519</v>
      </c>
      <c r="C4519" s="8">
        <f t="shared" ca="1" si="641"/>
        <v>14</v>
      </c>
      <c r="D4519" s="8">
        <f t="shared" ca="1" si="642"/>
        <v>0</v>
      </c>
      <c r="E4519" s="50">
        <f t="shared" ca="1" si="636"/>
        <v>2</v>
      </c>
      <c r="F4519" s="2" t="str">
        <f t="shared" ca="1" si="643"/>
        <v/>
      </c>
      <c r="BD4519" s="49">
        <f t="shared" ca="1" si="638"/>
        <v>2595</v>
      </c>
      <c r="BE4519" s="3">
        <f t="shared" ca="1" si="637"/>
        <v>0.25945000000000001</v>
      </c>
      <c r="BF4519" s="3">
        <f t="shared" ca="1" si="639"/>
        <v>-0.6450419512753276</v>
      </c>
      <c r="BG4519" s="9">
        <f t="shared" ca="1" si="640"/>
        <v>2</v>
      </c>
      <c r="BH4519" s="6">
        <f ca="1">IF(ISNUMBER('Descriptive Stats'!BF4519),'Descriptive Stats'!BF4519,#N/A)</f>
        <v>-0.6450419512753276</v>
      </c>
      <c r="BI4519" s="6">
        <f ca="1">IF(ISNUMBER('Descriptive Stats'!E4519),'Descriptive Stats'!E4519,#N/A)</f>
        <v>2</v>
      </c>
    </row>
    <row r="4520" spans="1:61" ht="14.4" x14ac:dyDescent="0.3">
      <c r="A4520" s="2">
        <f>ROW()</f>
        <v>4520</v>
      </c>
      <c r="C4520" s="8">
        <f t="shared" ca="1" si="641"/>
        <v>17</v>
      </c>
      <c r="D4520" s="8">
        <f t="shared" ca="1" si="642"/>
        <v>2</v>
      </c>
      <c r="E4520" s="50">
        <f t="shared" ca="1" si="636"/>
        <v>15</v>
      </c>
      <c r="F4520" s="2" t="str">
        <f t="shared" ca="1" si="643"/>
        <v/>
      </c>
      <c r="BD4520" s="49">
        <f t="shared" ca="1" si="638"/>
        <v>5051.5</v>
      </c>
      <c r="BE4520" s="3">
        <f t="shared" ca="1" si="637"/>
        <v>0.50509999999999999</v>
      </c>
      <c r="BF4520" s="3">
        <f t="shared" ca="1" si="639"/>
        <v>1.2784152420787677E-2</v>
      </c>
      <c r="BG4520" s="9">
        <f t="shared" ca="1" si="640"/>
        <v>15</v>
      </c>
      <c r="BH4520" s="6">
        <f ca="1">IF(ISNUMBER('Descriptive Stats'!BF4520),'Descriptive Stats'!BF4520,#N/A)</f>
        <v>1.2784152420787677E-2</v>
      </c>
      <c r="BI4520" s="6">
        <f ca="1">IF(ISNUMBER('Descriptive Stats'!E4520),'Descriptive Stats'!E4520,#N/A)</f>
        <v>15</v>
      </c>
    </row>
    <row r="4521" spans="1:61" ht="14.4" x14ac:dyDescent="0.3">
      <c r="A4521" s="2">
        <f>ROW()</f>
        <v>4521</v>
      </c>
      <c r="C4521" s="8">
        <f t="shared" ca="1" si="641"/>
        <v>24</v>
      </c>
      <c r="D4521" s="8">
        <f t="shared" ca="1" si="642"/>
        <v>15</v>
      </c>
      <c r="E4521" s="50">
        <f t="shared" ca="1" si="636"/>
        <v>2</v>
      </c>
      <c r="F4521" s="2" t="str">
        <f t="shared" ca="1" si="643"/>
        <v/>
      </c>
      <c r="BD4521" s="49">
        <f t="shared" ca="1" si="638"/>
        <v>2595</v>
      </c>
      <c r="BE4521" s="3">
        <f t="shared" ca="1" si="637"/>
        <v>0.25945000000000001</v>
      </c>
      <c r="BF4521" s="3">
        <f t="shared" ca="1" si="639"/>
        <v>-0.6450419512753276</v>
      </c>
      <c r="BG4521" s="9">
        <f t="shared" ca="1" si="640"/>
        <v>2</v>
      </c>
      <c r="BH4521" s="6">
        <f ca="1">IF(ISNUMBER('Descriptive Stats'!BF4521),'Descriptive Stats'!BF4521,#N/A)</f>
        <v>-0.6450419512753276</v>
      </c>
      <c r="BI4521" s="6">
        <f ca="1">IF(ISNUMBER('Descriptive Stats'!E4521),'Descriptive Stats'!E4521,#N/A)</f>
        <v>2</v>
      </c>
    </row>
    <row r="4522" spans="1:61" ht="14.4" x14ac:dyDescent="0.3">
      <c r="A4522" s="2">
        <f>ROW()</f>
        <v>4522</v>
      </c>
      <c r="C4522" s="8">
        <f t="shared" ca="1" si="641"/>
        <v>9</v>
      </c>
      <c r="D4522" s="8">
        <f t="shared" ca="1" si="642"/>
        <v>2</v>
      </c>
      <c r="E4522" s="50">
        <f t="shared" ca="1" si="636"/>
        <v>7</v>
      </c>
      <c r="F4522" s="2" t="str">
        <f t="shared" ca="1" si="643"/>
        <v/>
      </c>
      <c r="BD4522" s="49">
        <f t="shared" ca="1" si="638"/>
        <v>4473.5</v>
      </c>
      <c r="BE4522" s="3">
        <f t="shared" ca="1" si="637"/>
        <v>0.44729999999999998</v>
      </c>
      <c r="BF4522" s="3">
        <f t="shared" ca="1" si="639"/>
        <v>-0.13248586824472414</v>
      </c>
      <c r="BG4522" s="9">
        <f t="shared" ca="1" si="640"/>
        <v>7</v>
      </c>
      <c r="BH4522" s="6">
        <f ca="1">IF(ISNUMBER('Descriptive Stats'!BF4522),'Descriptive Stats'!BF4522,#N/A)</f>
        <v>-0.13248586824472414</v>
      </c>
      <c r="BI4522" s="6">
        <f ca="1">IF(ISNUMBER('Descriptive Stats'!E4522),'Descriptive Stats'!E4522,#N/A)</f>
        <v>7</v>
      </c>
    </row>
    <row r="4523" spans="1:61" ht="14.4" x14ac:dyDescent="0.3">
      <c r="A4523" s="2">
        <f>ROW()</f>
        <v>4523</v>
      </c>
      <c r="C4523" s="8">
        <f t="shared" ca="1" si="641"/>
        <v>6</v>
      </c>
      <c r="D4523" s="8">
        <f t="shared" ca="1" si="642"/>
        <v>7</v>
      </c>
      <c r="E4523" s="50">
        <f t="shared" ca="1" si="636"/>
        <v>0</v>
      </c>
      <c r="F4523" s="2" t="str">
        <f t="shared" ca="1" si="643"/>
        <v/>
      </c>
      <c r="BD4523" s="49">
        <f t="shared" ca="1" si="638"/>
        <v>815.5</v>
      </c>
      <c r="BE4523" s="3">
        <f t="shared" ca="1" si="637"/>
        <v>8.1500000000000003E-2</v>
      </c>
      <c r="BF4523" s="3">
        <f t="shared" ca="1" si="639"/>
        <v>-1.3950525282585462</v>
      </c>
      <c r="BG4523" s="9">
        <f t="shared" ca="1" si="640"/>
        <v>0</v>
      </c>
      <c r="BH4523" s="6">
        <f ca="1">IF(ISNUMBER('Descriptive Stats'!BF4523),'Descriptive Stats'!BF4523,#N/A)</f>
        <v>-1.3950525282585462</v>
      </c>
      <c r="BI4523" s="6">
        <f ca="1">IF(ISNUMBER('Descriptive Stats'!E4523),'Descriptive Stats'!E4523,#N/A)</f>
        <v>0</v>
      </c>
    </row>
    <row r="4524" spans="1:61" ht="14.4" x14ac:dyDescent="0.3">
      <c r="A4524" s="2">
        <f>ROW()</f>
        <v>4524</v>
      </c>
      <c r="C4524" s="8">
        <f t="shared" ca="1" si="641"/>
        <v>14</v>
      </c>
      <c r="D4524" s="8">
        <f t="shared" ca="1" si="642"/>
        <v>0</v>
      </c>
      <c r="E4524" s="50">
        <f t="shared" ca="1" si="636"/>
        <v>3</v>
      </c>
      <c r="F4524" s="2" t="str">
        <f t="shared" ca="1" si="643"/>
        <v/>
      </c>
      <c r="BD4524" s="49">
        <f t="shared" ca="1" si="638"/>
        <v>3200</v>
      </c>
      <c r="BE4524" s="3">
        <f t="shared" ca="1" si="637"/>
        <v>0.31995000000000001</v>
      </c>
      <c r="BF4524" s="3">
        <f t="shared" ca="1" si="639"/>
        <v>-0.46783862043457014</v>
      </c>
      <c r="BG4524" s="9">
        <f t="shared" ca="1" si="640"/>
        <v>3</v>
      </c>
      <c r="BH4524" s="6">
        <f ca="1">IF(ISNUMBER('Descriptive Stats'!BF4524),'Descriptive Stats'!BF4524,#N/A)</f>
        <v>-0.46783862043457014</v>
      </c>
      <c r="BI4524" s="6">
        <f ca="1">IF(ISNUMBER('Descriptive Stats'!E4524),'Descriptive Stats'!E4524,#N/A)</f>
        <v>3</v>
      </c>
    </row>
    <row r="4525" spans="1:61" ht="14.4" x14ac:dyDescent="0.3">
      <c r="A4525" s="2">
        <f>ROW()</f>
        <v>4525</v>
      </c>
      <c r="C4525" s="8">
        <f t="shared" ca="1" si="641"/>
        <v>10</v>
      </c>
      <c r="D4525" s="8">
        <f t="shared" ca="1" si="642"/>
        <v>3</v>
      </c>
      <c r="E4525" s="50">
        <f t="shared" ca="1" si="636"/>
        <v>0</v>
      </c>
      <c r="F4525" s="2" t="str">
        <f t="shared" ca="1" si="643"/>
        <v/>
      </c>
      <c r="BD4525" s="49">
        <f t="shared" ca="1" si="638"/>
        <v>815.5</v>
      </c>
      <c r="BE4525" s="3">
        <f t="shared" ca="1" si="637"/>
        <v>8.1500000000000003E-2</v>
      </c>
      <c r="BF4525" s="3">
        <f t="shared" ca="1" si="639"/>
        <v>-1.3950525282585462</v>
      </c>
      <c r="BG4525" s="9">
        <f t="shared" ca="1" si="640"/>
        <v>0</v>
      </c>
      <c r="BH4525" s="6">
        <f ca="1">IF(ISNUMBER('Descriptive Stats'!BF4525),'Descriptive Stats'!BF4525,#N/A)</f>
        <v>-1.3950525282585462</v>
      </c>
      <c r="BI4525" s="6">
        <f ca="1">IF(ISNUMBER('Descriptive Stats'!E4525),'Descriptive Stats'!E4525,#N/A)</f>
        <v>0</v>
      </c>
    </row>
    <row r="4526" spans="1:61" ht="14.4" x14ac:dyDescent="0.3">
      <c r="A4526" s="2">
        <f>ROW()</f>
        <v>4526</v>
      </c>
      <c r="C4526" s="8">
        <f t="shared" ca="1" si="641"/>
        <v>22</v>
      </c>
      <c r="D4526" s="8">
        <f t="shared" ca="1" si="642"/>
        <v>0</v>
      </c>
      <c r="E4526" s="50">
        <f t="shared" ca="1" si="636"/>
        <v>0</v>
      </c>
      <c r="F4526" s="2" t="str">
        <f t="shared" ca="1" si="643"/>
        <v/>
      </c>
      <c r="BD4526" s="49">
        <f t="shared" ca="1" si="638"/>
        <v>815.5</v>
      </c>
      <c r="BE4526" s="3">
        <f t="shared" ca="1" si="637"/>
        <v>8.1500000000000003E-2</v>
      </c>
      <c r="BF4526" s="3">
        <f t="shared" ca="1" si="639"/>
        <v>-1.3950525282585462</v>
      </c>
      <c r="BG4526" s="9">
        <f t="shared" ca="1" si="640"/>
        <v>0</v>
      </c>
      <c r="BH4526" s="6">
        <f ca="1">IF(ISNUMBER('Descriptive Stats'!BF4526),'Descriptive Stats'!BF4526,#N/A)</f>
        <v>-1.3950525282585462</v>
      </c>
      <c r="BI4526" s="6">
        <f ca="1">IF(ISNUMBER('Descriptive Stats'!E4526),'Descriptive Stats'!E4526,#N/A)</f>
        <v>0</v>
      </c>
    </row>
    <row r="4527" spans="1:61" ht="14.4" x14ac:dyDescent="0.3">
      <c r="A4527" s="2">
        <f>ROW()</f>
        <v>4527</v>
      </c>
      <c r="C4527" s="8">
        <f t="shared" ca="1" si="641"/>
        <v>4</v>
      </c>
      <c r="D4527" s="8">
        <f t="shared" ca="1" si="642"/>
        <v>0</v>
      </c>
      <c r="E4527" s="50">
        <f t="shared" ca="1" si="636"/>
        <v>3</v>
      </c>
      <c r="F4527" s="2" t="str">
        <f t="shared" ca="1" si="643"/>
        <v/>
      </c>
      <c r="BD4527" s="49">
        <f t="shared" ca="1" si="638"/>
        <v>3200</v>
      </c>
      <c r="BE4527" s="3">
        <f t="shared" ca="1" si="637"/>
        <v>0.31995000000000001</v>
      </c>
      <c r="BF4527" s="3">
        <f t="shared" ca="1" si="639"/>
        <v>-0.46783862043457014</v>
      </c>
      <c r="BG4527" s="9">
        <f t="shared" ca="1" si="640"/>
        <v>3</v>
      </c>
      <c r="BH4527" s="6">
        <f ca="1">IF(ISNUMBER('Descriptive Stats'!BF4527),'Descriptive Stats'!BF4527,#N/A)</f>
        <v>-0.46783862043457014</v>
      </c>
      <c r="BI4527" s="6">
        <f ca="1">IF(ISNUMBER('Descriptive Stats'!E4527),'Descriptive Stats'!E4527,#N/A)</f>
        <v>3</v>
      </c>
    </row>
    <row r="4528" spans="1:61" ht="14.4" x14ac:dyDescent="0.3">
      <c r="A4528" s="2">
        <f>ROW()</f>
        <v>4528</v>
      </c>
      <c r="C4528" s="8">
        <f t="shared" ca="1" si="641"/>
        <v>10</v>
      </c>
      <c r="D4528" s="8">
        <f t="shared" ca="1" si="642"/>
        <v>3</v>
      </c>
      <c r="E4528" s="50">
        <f t="shared" ca="1" si="636"/>
        <v>4</v>
      </c>
      <c r="F4528" s="2" t="str">
        <f t="shared" ca="1" si="643"/>
        <v/>
      </c>
      <c r="BD4528" s="49">
        <f t="shared" ca="1" si="638"/>
        <v>3442</v>
      </c>
      <c r="BE4528" s="3">
        <f t="shared" ca="1" si="637"/>
        <v>0.34415000000000001</v>
      </c>
      <c r="BF4528" s="3">
        <f t="shared" ca="1" si="639"/>
        <v>-0.40116316278173481</v>
      </c>
      <c r="BG4528" s="9">
        <f t="shared" ca="1" si="640"/>
        <v>4</v>
      </c>
      <c r="BH4528" s="6">
        <f ca="1">IF(ISNUMBER('Descriptive Stats'!BF4528),'Descriptive Stats'!BF4528,#N/A)</f>
        <v>-0.40116316278173481</v>
      </c>
      <c r="BI4528" s="6">
        <f ca="1">IF(ISNUMBER('Descriptive Stats'!E4528),'Descriptive Stats'!E4528,#N/A)</f>
        <v>4</v>
      </c>
    </row>
    <row r="4529" spans="1:61" ht="14.4" x14ac:dyDescent="0.3">
      <c r="A4529" s="2">
        <f>ROW()</f>
        <v>4529</v>
      </c>
      <c r="C4529" s="8">
        <f t="shared" ca="1" si="641"/>
        <v>13</v>
      </c>
      <c r="D4529" s="8">
        <f t="shared" ca="1" si="642"/>
        <v>4</v>
      </c>
      <c r="E4529" s="50">
        <f t="shared" ca="1" si="636"/>
        <v>0</v>
      </c>
      <c r="F4529" s="2" t="str">
        <f t="shared" ca="1" si="643"/>
        <v/>
      </c>
      <c r="BD4529" s="49">
        <f t="shared" ca="1" si="638"/>
        <v>815.5</v>
      </c>
      <c r="BE4529" s="3">
        <f t="shared" ca="1" si="637"/>
        <v>8.1500000000000003E-2</v>
      </c>
      <c r="BF4529" s="3">
        <f t="shared" ca="1" si="639"/>
        <v>-1.3950525282585462</v>
      </c>
      <c r="BG4529" s="9">
        <f t="shared" ca="1" si="640"/>
        <v>0</v>
      </c>
      <c r="BH4529" s="6">
        <f ca="1">IF(ISNUMBER('Descriptive Stats'!BF4529),'Descriptive Stats'!BF4529,#N/A)</f>
        <v>-1.3950525282585462</v>
      </c>
      <c r="BI4529" s="6">
        <f ca="1">IF(ISNUMBER('Descriptive Stats'!E4529),'Descriptive Stats'!E4529,#N/A)</f>
        <v>0</v>
      </c>
    </row>
    <row r="4530" spans="1:61" ht="14.4" x14ac:dyDescent="0.3">
      <c r="A4530" s="2">
        <f>ROW()</f>
        <v>4530</v>
      </c>
      <c r="C4530" s="8">
        <f t="shared" ca="1" si="641"/>
        <v>4</v>
      </c>
      <c r="D4530" s="8">
        <f t="shared" ca="1" si="642"/>
        <v>0</v>
      </c>
      <c r="E4530" s="50">
        <f t="shared" ca="1" si="636"/>
        <v>9</v>
      </c>
      <c r="F4530" s="2" t="str">
        <f t="shared" ca="1" si="643"/>
        <v/>
      </c>
      <c r="BD4530" s="49">
        <f t="shared" ca="1" si="638"/>
        <v>4819</v>
      </c>
      <c r="BE4530" s="3">
        <f t="shared" ca="1" si="637"/>
        <v>0.48185</v>
      </c>
      <c r="BF4530" s="3">
        <f t="shared" ca="1" si="639"/>
        <v>-4.5511009098988427E-2</v>
      </c>
      <c r="BG4530" s="9">
        <f t="shared" ca="1" si="640"/>
        <v>9</v>
      </c>
      <c r="BH4530" s="6">
        <f ca="1">IF(ISNUMBER('Descriptive Stats'!BF4530),'Descriptive Stats'!BF4530,#N/A)</f>
        <v>-4.5511009098988427E-2</v>
      </c>
      <c r="BI4530" s="6">
        <f ca="1">IF(ISNUMBER('Descriptive Stats'!E4530),'Descriptive Stats'!E4530,#N/A)</f>
        <v>9</v>
      </c>
    </row>
    <row r="4531" spans="1:61" ht="14.4" x14ac:dyDescent="0.3">
      <c r="A4531" s="2">
        <f>ROW()</f>
        <v>4531</v>
      </c>
      <c r="C4531" s="8">
        <f t="shared" ca="1" si="641"/>
        <v>23</v>
      </c>
      <c r="D4531" s="8">
        <f t="shared" ca="1" si="642"/>
        <v>9</v>
      </c>
      <c r="E4531" s="50">
        <f t="shared" ca="1" si="636"/>
        <v>6</v>
      </c>
      <c r="F4531" s="2" t="str">
        <f t="shared" ca="1" si="643"/>
        <v/>
      </c>
      <c r="BD4531" s="49">
        <f t="shared" ca="1" si="638"/>
        <v>3900</v>
      </c>
      <c r="BE4531" s="3">
        <f t="shared" ca="1" si="637"/>
        <v>0.38995000000000002</v>
      </c>
      <c r="BF4531" s="3">
        <f t="shared" ca="1" si="639"/>
        <v>-0.2794493539703507</v>
      </c>
      <c r="BG4531" s="9">
        <f t="shared" ca="1" si="640"/>
        <v>6</v>
      </c>
      <c r="BH4531" s="6">
        <f ca="1">IF(ISNUMBER('Descriptive Stats'!BF4531),'Descriptive Stats'!BF4531,#N/A)</f>
        <v>-0.2794493539703507</v>
      </c>
      <c r="BI4531" s="6">
        <f ca="1">IF(ISNUMBER('Descriptive Stats'!E4531),'Descriptive Stats'!E4531,#N/A)</f>
        <v>6</v>
      </c>
    </row>
    <row r="4532" spans="1:61" ht="14.4" x14ac:dyDescent="0.3">
      <c r="A4532" s="2">
        <f>ROW()</f>
        <v>4532</v>
      </c>
      <c r="C4532" s="8">
        <f t="shared" ca="1" si="641"/>
        <v>2</v>
      </c>
      <c r="D4532" s="8">
        <f t="shared" ca="1" si="642"/>
        <v>6</v>
      </c>
      <c r="E4532" s="50">
        <f t="shared" ca="1" si="636"/>
        <v>2</v>
      </c>
      <c r="F4532" s="2" t="str">
        <f t="shared" ca="1" si="643"/>
        <v/>
      </c>
      <c r="BD4532" s="49">
        <f t="shared" ca="1" si="638"/>
        <v>2595</v>
      </c>
      <c r="BE4532" s="3">
        <f t="shared" ca="1" si="637"/>
        <v>0.25945000000000001</v>
      </c>
      <c r="BF4532" s="3">
        <f t="shared" ca="1" si="639"/>
        <v>-0.6450419512753276</v>
      </c>
      <c r="BG4532" s="9">
        <f t="shared" ca="1" si="640"/>
        <v>2</v>
      </c>
      <c r="BH4532" s="6">
        <f ca="1">IF(ISNUMBER('Descriptive Stats'!BF4532),'Descriptive Stats'!BF4532,#N/A)</f>
        <v>-0.6450419512753276</v>
      </c>
      <c r="BI4532" s="6">
        <f ca="1">IF(ISNUMBER('Descriptive Stats'!E4532),'Descriptive Stats'!E4532,#N/A)</f>
        <v>2</v>
      </c>
    </row>
    <row r="4533" spans="1:61" ht="14.4" x14ac:dyDescent="0.3">
      <c r="A4533" s="2">
        <f>ROW()</f>
        <v>4533</v>
      </c>
      <c r="C4533" s="8">
        <f t="shared" ca="1" si="641"/>
        <v>9</v>
      </c>
      <c r="D4533" s="8">
        <f t="shared" ca="1" si="642"/>
        <v>2</v>
      </c>
      <c r="E4533" s="50">
        <f t="shared" ca="1" si="636"/>
        <v>6</v>
      </c>
      <c r="F4533" s="2" t="str">
        <f t="shared" ca="1" si="643"/>
        <v/>
      </c>
      <c r="BD4533" s="49">
        <f t="shared" ca="1" si="638"/>
        <v>3900</v>
      </c>
      <c r="BE4533" s="3">
        <f t="shared" ca="1" si="637"/>
        <v>0.38995000000000002</v>
      </c>
      <c r="BF4533" s="3">
        <f t="shared" ca="1" si="639"/>
        <v>-0.2794493539703507</v>
      </c>
      <c r="BG4533" s="9">
        <f t="shared" ca="1" si="640"/>
        <v>6</v>
      </c>
      <c r="BH4533" s="6">
        <f ca="1">IF(ISNUMBER('Descriptive Stats'!BF4533),'Descriptive Stats'!BF4533,#N/A)</f>
        <v>-0.2794493539703507</v>
      </c>
      <c r="BI4533" s="6">
        <f ca="1">IF(ISNUMBER('Descriptive Stats'!E4533),'Descriptive Stats'!E4533,#N/A)</f>
        <v>6</v>
      </c>
    </row>
    <row r="4534" spans="1:61" ht="14.4" x14ac:dyDescent="0.3">
      <c r="A4534" s="2">
        <f>ROW()</f>
        <v>4534</v>
      </c>
      <c r="C4534" s="8">
        <f t="shared" ca="1" si="641"/>
        <v>5</v>
      </c>
      <c r="D4534" s="8">
        <f t="shared" ca="1" si="642"/>
        <v>6</v>
      </c>
      <c r="E4534" s="50">
        <f t="shared" ca="1" si="636"/>
        <v>4</v>
      </c>
      <c r="F4534" s="2" t="str">
        <f t="shared" ca="1" si="643"/>
        <v/>
      </c>
      <c r="BD4534" s="49">
        <f t="shared" ca="1" si="638"/>
        <v>3442</v>
      </c>
      <c r="BE4534" s="3">
        <f t="shared" ca="1" si="637"/>
        <v>0.34415000000000001</v>
      </c>
      <c r="BF4534" s="3">
        <f t="shared" ca="1" si="639"/>
        <v>-0.40116316278173481</v>
      </c>
      <c r="BG4534" s="9">
        <f t="shared" ca="1" si="640"/>
        <v>4</v>
      </c>
      <c r="BH4534" s="6">
        <f ca="1">IF(ISNUMBER('Descriptive Stats'!BF4534),'Descriptive Stats'!BF4534,#N/A)</f>
        <v>-0.40116316278173481</v>
      </c>
      <c r="BI4534" s="6">
        <f ca="1">IF(ISNUMBER('Descriptive Stats'!E4534),'Descriptive Stats'!E4534,#N/A)</f>
        <v>4</v>
      </c>
    </row>
    <row r="4535" spans="1:61" ht="14.4" x14ac:dyDescent="0.3">
      <c r="A4535" s="2">
        <f>ROW()</f>
        <v>4535</v>
      </c>
      <c r="C4535" s="8">
        <f t="shared" ca="1" si="641"/>
        <v>13</v>
      </c>
      <c r="D4535" s="8">
        <f t="shared" ca="1" si="642"/>
        <v>4</v>
      </c>
      <c r="E4535" s="50">
        <f t="shared" ca="1" si="636"/>
        <v>7</v>
      </c>
      <c r="F4535" s="2" t="str">
        <f t="shared" ca="1" si="643"/>
        <v/>
      </c>
      <c r="BD4535" s="49">
        <f t="shared" ca="1" si="638"/>
        <v>4473.5</v>
      </c>
      <c r="BE4535" s="3">
        <f t="shared" ca="1" si="637"/>
        <v>0.44729999999999998</v>
      </c>
      <c r="BF4535" s="3">
        <f t="shared" ca="1" si="639"/>
        <v>-0.13248586824472414</v>
      </c>
      <c r="BG4535" s="9">
        <f t="shared" ca="1" si="640"/>
        <v>7</v>
      </c>
      <c r="BH4535" s="6">
        <f ca="1">IF(ISNUMBER('Descriptive Stats'!BF4535),'Descriptive Stats'!BF4535,#N/A)</f>
        <v>-0.13248586824472414</v>
      </c>
      <c r="BI4535" s="6">
        <f ca="1">IF(ISNUMBER('Descriptive Stats'!E4535),'Descriptive Stats'!E4535,#N/A)</f>
        <v>7</v>
      </c>
    </row>
    <row r="4536" spans="1:61" ht="14.4" x14ac:dyDescent="0.3">
      <c r="A4536" s="2">
        <f>ROW()</f>
        <v>4536</v>
      </c>
      <c r="C4536" s="8">
        <f t="shared" ca="1" si="641"/>
        <v>19</v>
      </c>
      <c r="D4536" s="8">
        <f t="shared" ca="1" si="642"/>
        <v>7</v>
      </c>
      <c r="E4536" s="50">
        <f t="shared" ca="1" si="636"/>
        <v>7</v>
      </c>
      <c r="F4536" s="2" t="str">
        <f t="shared" ca="1" si="643"/>
        <v/>
      </c>
      <c r="BD4536" s="49">
        <f t="shared" ca="1" si="638"/>
        <v>4473.5</v>
      </c>
      <c r="BE4536" s="3">
        <f t="shared" ca="1" si="637"/>
        <v>0.44729999999999998</v>
      </c>
      <c r="BF4536" s="3">
        <f t="shared" ca="1" si="639"/>
        <v>-0.13248586824472414</v>
      </c>
      <c r="BG4536" s="9">
        <f t="shared" ca="1" si="640"/>
        <v>7</v>
      </c>
      <c r="BH4536" s="6">
        <f ca="1">IF(ISNUMBER('Descriptive Stats'!BF4536),'Descriptive Stats'!BF4536,#N/A)</f>
        <v>-0.13248586824472414</v>
      </c>
      <c r="BI4536" s="6">
        <f ca="1">IF(ISNUMBER('Descriptive Stats'!E4536),'Descriptive Stats'!E4536,#N/A)</f>
        <v>7</v>
      </c>
    </row>
    <row r="4537" spans="1:61" ht="14.4" x14ac:dyDescent="0.3">
      <c r="A4537" s="2">
        <f>ROW()</f>
        <v>4537</v>
      </c>
      <c r="C4537" s="8">
        <f t="shared" ca="1" si="641"/>
        <v>6</v>
      </c>
      <c r="D4537" s="8">
        <f t="shared" ca="1" si="642"/>
        <v>7</v>
      </c>
      <c r="E4537" s="50">
        <f t="shared" ca="1" si="636"/>
        <v>0</v>
      </c>
      <c r="F4537" s="2" t="str">
        <f t="shared" ca="1" si="643"/>
        <v/>
      </c>
      <c r="BD4537" s="49">
        <f t="shared" ca="1" si="638"/>
        <v>815.5</v>
      </c>
      <c r="BE4537" s="3">
        <f t="shared" ca="1" si="637"/>
        <v>8.1500000000000003E-2</v>
      </c>
      <c r="BF4537" s="3">
        <f t="shared" ca="1" si="639"/>
        <v>-1.3950525282585462</v>
      </c>
      <c r="BG4537" s="9">
        <f t="shared" ca="1" si="640"/>
        <v>0</v>
      </c>
      <c r="BH4537" s="6">
        <f ca="1">IF(ISNUMBER('Descriptive Stats'!BF4537),'Descriptive Stats'!BF4537,#N/A)</f>
        <v>-1.3950525282585462</v>
      </c>
      <c r="BI4537" s="6">
        <f ca="1">IF(ISNUMBER('Descriptive Stats'!E4537),'Descriptive Stats'!E4537,#N/A)</f>
        <v>0</v>
      </c>
    </row>
    <row r="4538" spans="1:61" ht="14.4" x14ac:dyDescent="0.3">
      <c r="A4538" s="2">
        <f>ROW()</f>
        <v>4538</v>
      </c>
      <c r="C4538" s="8">
        <f t="shared" ca="1" si="641"/>
        <v>4</v>
      </c>
      <c r="D4538" s="8">
        <f t="shared" ca="1" si="642"/>
        <v>0</v>
      </c>
      <c r="E4538" s="50">
        <f t="shared" ca="1" si="636"/>
        <v>6</v>
      </c>
      <c r="F4538" s="2" t="str">
        <f t="shared" ca="1" si="643"/>
        <v/>
      </c>
      <c r="BD4538" s="49">
        <f t="shared" ca="1" si="638"/>
        <v>3900</v>
      </c>
      <c r="BE4538" s="3">
        <f t="shared" ca="1" si="637"/>
        <v>0.38995000000000002</v>
      </c>
      <c r="BF4538" s="3">
        <f t="shared" ca="1" si="639"/>
        <v>-0.2794493539703507</v>
      </c>
      <c r="BG4538" s="9">
        <f t="shared" ca="1" si="640"/>
        <v>6</v>
      </c>
      <c r="BH4538" s="6">
        <f ca="1">IF(ISNUMBER('Descriptive Stats'!BF4538),'Descriptive Stats'!BF4538,#N/A)</f>
        <v>-0.2794493539703507</v>
      </c>
      <c r="BI4538" s="6">
        <f ca="1">IF(ISNUMBER('Descriptive Stats'!E4538),'Descriptive Stats'!E4538,#N/A)</f>
        <v>6</v>
      </c>
    </row>
    <row r="4539" spans="1:61" ht="14.4" x14ac:dyDescent="0.3">
      <c r="A4539" s="2">
        <f>ROW()</f>
        <v>4539</v>
      </c>
      <c r="C4539" s="8">
        <f t="shared" ca="1" si="641"/>
        <v>16</v>
      </c>
      <c r="D4539" s="8">
        <f t="shared" ca="1" si="642"/>
        <v>6</v>
      </c>
      <c r="E4539" s="50">
        <f t="shared" ca="1" si="636"/>
        <v>6</v>
      </c>
      <c r="F4539" s="2" t="str">
        <f t="shared" ca="1" si="643"/>
        <v/>
      </c>
      <c r="BD4539" s="49">
        <f t="shared" ca="1" si="638"/>
        <v>3900</v>
      </c>
      <c r="BE4539" s="3">
        <f t="shared" ca="1" si="637"/>
        <v>0.38995000000000002</v>
      </c>
      <c r="BF4539" s="3">
        <f t="shared" ca="1" si="639"/>
        <v>-0.2794493539703507</v>
      </c>
      <c r="BG4539" s="9">
        <f t="shared" ca="1" si="640"/>
        <v>6</v>
      </c>
      <c r="BH4539" s="6">
        <f ca="1">IF(ISNUMBER('Descriptive Stats'!BF4539),'Descriptive Stats'!BF4539,#N/A)</f>
        <v>-0.2794493539703507</v>
      </c>
      <c r="BI4539" s="6">
        <f ca="1">IF(ISNUMBER('Descriptive Stats'!E4539),'Descriptive Stats'!E4539,#N/A)</f>
        <v>6</v>
      </c>
    </row>
    <row r="4540" spans="1:61" ht="14.4" x14ac:dyDescent="0.3">
      <c r="A4540" s="2">
        <f>ROW()</f>
        <v>4540</v>
      </c>
      <c r="C4540" s="8">
        <f t="shared" ca="1" si="641"/>
        <v>16</v>
      </c>
      <c r="D4540" s="8">
        <f t="shared" ca="1" si="642"/>
        <v>6</v>
      </c>
      <c r="E4540" s="50">
        <f t="shared" ca="1" si="636"/>
        <v>0</v>
      </c>
      <c r="F4540" s="2" t="str">
        <f t="shared" ca="1" si="643"/>
        <v/>
      </c>
      <c r="BD4540" s="49">
        <f t="shared" ca="1" si="638"/>
        <v>815.5</v>
      </c>
      <c r="BE4540" s="3">
        <f t="shared" ca="1" si="637"/>
        <v>8.1500000000000003E-2</v>
      </c>
      <c r="BF4540" s="3">
        <f t="shared" ca="1" si="639"/>
        <v>-1.3950525282585462</v>
      </c>
      <c r="BG4540" s="9">
        <f t="shared" ca="1" si="640"/>
        <v>0</v>
      </c>
      <c r="BH4540" s="6">
        <f ca="1">IF(ISNUMBER('Descriptive Stats'!BF4540),'Descriptive Stats'!BF4540,#N/A)</f>
        <v>-1.3950525282585462</v>
      </c>
      <c r="BI4540" s="6">
        <f ca="1">IF(ISNUMBER('Descriptive Stats'!E4540),'Descriptive Stats'!E4540,#N/A)</f>
        <v>0</v>
      </c>
    </row>
    <row r="4541" spans="1:61" ht="14.4" x14ac:dyDescent="0.3">
      <c r="A4541" s="2">
        <f>ROW()</f>
        <v>4541</v>
      </c>
      <c r="C4541" s="8">
        <f t="shared" ca="1" si="641"/>
        <v>18</v>
      </c>
      <c r="D4541" s="8">
        <f t="shared" ca="1" si="642"/>
        <v>0</v>
      </c>
      <c r="E4541" s="50">
        <f t="shared" ca="1" si="636"/>
        <v>0</v>
      </c>
      <c r="F4541" s="2" t="str">
        <f t="shared" ca="1" si="643"/>
        <v/>
      </c>
      <c r="BD4541" s="49">
        <f t="shared" ca="1" si="638"/>
        <v>815.5</v>
      </c>
      <c r="BE4541" s="3">
        <f t="shared" ca="1" si="637"/>
        <v>8.1500000000000003E-2</v>
      </c>
      <c r="BF4541" s="3">
        <f t="shared" ca="1" si="639"/>
        <v>-1.3950525282585462</v>
      </c>
      <c r="BG4541" s="9">
        <f t="shared" ca="1" si="640"/>
        <v>0</v>
      </c>
      <c r="BH4541" s="6">
        <f ca="1">IF(ISNUMBER('Descriptive Stats'!BF4541),'Descriptive Stats'!BF4541,#N/A)</f>
        <v>-1.3950525282585462</v>
      </c>
      <c r="BI4541" s="6">
        <f ca="1">IF(ISNUMBER('Descriptive Stats'!E4541),'Descriptive Stats'!E4541,#N/A)</f>
        <v>0</v>
      </c>
    </row>
    <row r="4542" spans="1:61" ht="14.4" x14ac:dyDescent="0.3">
      <c r="A4542" s="2">
        <f>ROW()</f>
        <v>4542</v>
      </c>
      <c r="C4542" s="8">
        <f t="shared" ca="1" si="641"/>
        <v>15</v>
      </c>
      <c r="D4542" s="8">
        <f t="shared" ca="1" si="642"/>
        <v>0</v>
      </c>
      <c r="E4542" s="50">
        <f t="shared" ca="1" si="636"/>
        <v>6</v>
      </c>
      <c r="F4542" s="2" t="str">
        <f t="shared" ca="1" si="643"/>
        <v/>
      </c>
      <c r="BD4542" s="49">
        <f t="shared" ca="1" si="638"/>
        <v>3900</v>
      </c>
      <c r="BE4542" s="3">
        <f t="shared" ca="1" si="637"/>
        <v>0.38995000000000002</v>
      </c>
      <c r="BF4542" s="3">
        <f t="shared" ca="1" si="639"/>
        <v>-0.2794493539703507</v>
      </c>
      <c r="BG4542" s="9">
        <f t="shared" ca="1" si="640"/>
        <v>6</v>
      </c>
      <c r="BH4542" s="6">
        <f ca="1">IF(ISNUMBER('Descriptive Stats'!BF4542),'Descriptive Stats'!BF4542,#N/A)</f>
        <v>-0.2794493539703507</v>
      </c>
      <c r="BI4542" s="6">
        <f ca="1">IF(ISNUMBER('Descriptive Stats'!E4542),'Descriptive Stats'!E4542,#N/A)</f>
        <v>6</v>
      </c>
    </row>
    <row r="4543" spans="1:61" ht="14.4" x14ac:dyDescent="0.3">
      <c r="A4543" s="2">
        <f>ROW()</f>
        <v>4543</v>
      </c>
      <c r="C4543" s="8">
        <f t="shared" ca="1" si="641"/>
        <v>5</v>
      </c>
      <c r="D4543" s="8">
        <f t="shared" ca="1" si="642"/>
        <v>6</v>
      </c>
      <c r="E4543" s="50">
        <f t="shared" ca="1" si="636"/>
        <v>2</v>
      </c>
      <c r="F4543" s="2" t="str">
        <f t="shared" ca="1" si="643"/>
        <v/>
      </c>
      <c r="BD4543" s="49">
        <f t="shared" ca="1" si="638"/>
        <v>2595</v>
      </c>
      <c r="BE4543" s="3">
        <f t="shared" ca="1" si="637"/>
        <v>0.25945000000000001</v>
      </c>
      <c r="BF4543" s="3">
        <f t="shared" ca="1" si="639"/>
        <v>-0.6450419512753276</v>
      </c>
      <c r="BG4543" s="9">
        <f t="shared" ca="1" si="640"/>
        <v>2</v>
      </c>
      <c r="BH4543" s="6">
        <f ca="1">IF(ISNUMBER('Descriptive Stats'!BF4543),'Descriptive Stats'!BF4543,#N/A)</f>
        <v>-0.6450419512753276</v>
      </c>
      <c r="BI4543" s="6">
        <f ca="1">IF(ISNUMBER('Descriptive Stats'!E4543),'Descriptive Stats'!E4543,#N/A)</f>
        <v>2</v>
      </c>
    </row>
    <row r="4544" spans="1:61" ht="14.4" x14ac:dyDescent="0.3">
      <c r="A4544" s="2">
        <f>ROW()</f>
        <v>4544</v>
      </c>
      <c r="C4544" s="8">
        <f t="shared" ca="1" si="641"/>
        <v>21</v>
      </c>
      <c r="D4544" s="8">
        <f t="shared" ca="1" si="642"/>
        <v>2</v>
      </c>
      <c r="E4544" s="50">
        <f t="shared" ca="1" si="636"/>
        <v>19</v>
      </c>
      <c r="F4544" s="2" t="str">
        <f t="shared" ca="1" si="643"/>
        <v>X</v>
      </c>
      <c r="BD4544" s="49">
        <f t="shared" ca="1" si="638"/>
        <v>5294</v>
      </c>
      <c r="BE4544" s="3">
        <f t="shared" ca="1" si="637"/>
        <v>0.52934999999999999</v>
      </c>
      <c r="BF4544" s="3">
        <f t="shared" ca="1" si="639"/>
        <v>7.3636031452008061E-2</v>
      </c>
      <c r="BG4544" s="9">
        <f t="shared" ca="1" si="640"/>
        <v>19</v>
      </c>
      <c r="BH4544" s="6">
        <f ca="1">IF(ISNUMBER('Descriptive Stats'!BF4544),'Descriptive Stats'!BF4544,#N/A)</f>
        <v>7.3636031452008061E-2</v>
      </c>
      <c r="BI4544" s="6">
        <f ca="1">IF(ISNUMBER('Descriptive Stats'!E4544),'Descriptive Stats'!E4544,#N/A)</f>
        <v>19</v>
      </c>
    </row>
    <row r="4545" spans="1:61" ht="14.4" x14ac:dyDescent="0.3">
      <c r="A4545" s="2">
        <f>ROW()</f>
        <v>4545</v>
      </c>
      <c r="C4545" s="8">
        <f t="shared" ca="1" si="641"/>
        <v>7</v>
      </c>
      <c r="D4545" s="8">
        <f t="shared" ca="1" si="642"/>
        <v>19</v>
      </c>
      <c r="E4545" s="50">
        <f t="shared" ca="1" si="636"/>
        <v>4</v>
      </c>
      <c r="F4545" s="2" t="str">
        <f t="shared" ca="1" si="643"/>
        <v/>
      </c>
      <c r="BD4545" s="49">
        <f t="shared" ca="1" si="638"/>
        <v>3442</v>
      </c>
      <c r="BE4545" s="3">
        <f t="shared" ca="1" si="637"/>
        <v>0.34415000000000001</v>
      </c>
      <c r="BF4545" s="3">
        <f t="shared" ca="1" si="639"/>
        <v>-0.40116316278173481</v>
      </c>
      <c r="BG4545" s="9">
        <f t="shared" ca="1" si="640"/>
        <v>4</v>
      </c>
      <c r="BH4545" s="6">
        <f ca="1">IF(ISNUMBER('Descriptive Stats'!BF4545),'Descriptive Stats'!BF4545,#N/A)</f>
        <v>-0.40116316278173481</v>
      </c>
      <c r="BI4545" s="6">
        <f ca="1">IF(ISNUMBER('Descriptive Stats'!E4545),'Descriptive Stats'!E4545,#N/A)</f>
        <v>4</v>
      </c>
    </row>
    <row r="4546" spans="1:61" ht="14.4" x14ac:dyDescent="0.3">
      <c r="A4546" s="2">
        <f>ROW()</f>
        <v>4546</v>
      </c>
      <c r="C4546" s="8">
        <f t="shared" ca="1" si="641"/>
        <v>13</v>
      </c>
      <c r="D4546" s="8">
        <f t="shared" ca="1" si="642"/>
        <v>4</v>
      </c>
      <c r="E4546" s="50">
        <f t="shared" ca="1" si="636"/>
        <v>3</v>
      </c>
      <c r="F4546" s="2" t="str">
        <f t="shared" ca="1" si="643"/>
        <v/>
      </c>
      <c r="BD4546" s="49">
        <f t="shared" ca="1" si="638"/>
        <v>3200</v>
      </c>
      <c r="BE4546" s="3">
        <f t="shared" ca="1" si="637"/>
        <v>0.31995000000000001</v>
      </c>
      <c r="BF4546" s="3">
        <f t="shared" ca="1" si="639"/>
        <v>-0.46783862043457014</v>
      </c>
      <c r="BG4546" s="9">
        <f t="shared" ca="1" si="640"/>
        <v>3</v>
      </c>
      <c r="BH4546" s="6">
        <f ca="1">IF(ISNUMBER('Descriptive Stats'!BF4546),'Descriptive Stats'!BF4546,#N/A)</f>
        <v>-0.46783862043457014</v>
      </c>
      <c r="BI4546" s="6">
        <f ca="1">IF(ISNUMBER('Descriptive Stats'!E4546),'Descriptive Stats'!E4546,#N/A)</f>
        <v>3</v>
      </c>
    </row>
    <row r="4547" spans="1:61" ht="14.4" x14ac:dyDescent="0.3">
      <c r="A4547" s="2">
        <f>ROW()</f>
        <v>4547</v>
      </c>
      <c r="C4547" s="8">
        <f t="shared" ca="1" si="641"/>
        <v>10</v>
      </c>
      <c r="D4547" s="8">
        <f t="shared" ca="1" si="642"/>
        <v>3</v>
      </c>
      <c r="E4547" s="50">
        <f t="shared" ref="E4547:E4610" ca="1" si="644">IF(0=MOD(ROW(),$J$1),AVERAGE(OFFSET($D$2,ROW()-$J$1,0,$J$1,1)),"")</f>
        <v>2</v>
      </c>
      <c r="F4547" s="2" t="str">
        <f t="shared" ca="1" si="643"/>
        <v/>
      </c>
      <c r="BD4547" s="49">
        <f t="shared" ca="1" si="638"/>
        <v>2595</v>
      </c>
      <c r="BE4547" s="3">
        <f t="shared" ca="1" si="637"/>
        <v>0.25945000000000001</v>
      </c>
      <c r="BF4547" s="3">
        <f t="shared" ca="1" si="639"/>
        <v>-0.6450419512753276</v>
      </c>
      <c r="BG4547" s="9">
        <f t="shared" ca="1" si="640"/>
        <v>2</v>
      </c>
      <c r="BH4547" s="6">
        <f ca="1">IF(ISNUMBER('Descriptive Stats'!BF4547),'Descriptive Stats'!BF4547,#N/A)</f>
        <v>-0.6450419512753276</v>
      </c>
      <c r="BI4547" s="6">
        <f ca="1">IF(ISNUMBER('Descriptive Stats'!E4547),'Descriptive Stats'!E4547,#N/A)</f>
        <v>2</v>
      </c>
    </row>
    <row r="4548" spans="1:61" ht="14.4" x14ac:dyDescent="0.3">
      <c r="A4548" s="2">
        <f>ROW()</f>
        <v>4548</v>
      </c>
      <c r="C4548" s="8">
        <f t="shared" ca="1" si="641"/>
        <v>17</v>
      </c>
      <c r="D4548" s="8">
        <f t="shared" ca="1" si="642"/>
        <v>2</v>
      </c>
      <c r="E4548" s="50">
        <f t="shared" ca="1" si="644"/>
        <v>7</v>
      </c>
      <c r="F4548" s="2" t="str">
        <f t="shared" ca="1" si="643"/>
        <v/>
      </c>
      <c r="BD4548" s="49">
        <f t="shared" ca="1" si="638"/>
        <v>4473.5</v>
      </c>
      <c r="BE4548" s="3">
        <f t="shared" ca="1" si="637"/>
        <v>0.44729999999999998</v>
      </c>
      <c r="BF4548" s="3">
        <f t="shared" ca="1" si="639"/>
        <v>-0.13248586824472414</v>
      </c>
      <c r="BG4548" s="9">
        <f t="shared" ca="1" si="640"/>
        <v>7</v>
      </c>
      <c r="BH4548" s="6">
        <f ca="1">IF(ISNUMBER('Descriptive Stats'!BF4548),'Descriptive Stats'!BF4548,#N/A)</f>
        <v>-0.13248586824472414</v>
      </c>
      <c r="BI4548" s="6">
        <f ca="1">IF(ISNUMBER('Descriptive Stats'!E4548),'Descriptive Stats'!E4548,#N/A)</f>
        <v>7</v>
      </c>
    </row>
    <row r="4549" spans="1:61" ht="14.4" x14ac:dyDescent="0.3">
      <c r="A4549" s="2">
        <f>ROW()</f>
        <v>4549</v>
      </c>
      <c r="C4549" s="8">
        <f t="shared" ca="1" si="641"/>
        <v>6</v>
      </c>
      <c r="D4549" s="8">
        <f t="shared" ca="1" si="642"/>
        <v>7</v>
      </c>
      <c r="E4549" s="50">
        <f t="shared" ca="1" si="644"/>
        <v>9</v>
      </c>
      <c r="F4549" s="2" t="str">
        <f t="shared" ca="1" si="643"/>
        <v/>
      </c>
      <c r="BD4549" s="49">
        <f t="shared" ca="1" si="638"/>
        <v>4819</v>
      </c>
      <c r="BE4549" s="3">
        <f t="shared" ca="1" si="637"/>
        <v>0.48185</v>
      </c>
      <c r="BF4549" s="3">
        <f t="shared" ca="1" si="639"/>
        <v>-4.5511009098988427E-2</v>
      </c>
      <c r="BG4549" s="9">
        <f t="shared" ca="1" si="640"/>
        <v>9</v>
      </c>
      <c r="BH4549" s="6">
        <f ca="1">IF(ISNUMBER('Descriptive Stats'!BF4549),'Descriptive Stats'!BF4549,#N/A)</f>
        <v>-4.5511009098988427E-2</v>
      </c>
      <c r="BI4549" s="6">
        <f ca="1">IF(ISNUMBER('Descriptive Stats'!E4549),'Descriptive Stats'!E4549,#N/A)</f>
        <v>9</v>
      </c>
    </row>
    <row r="4550" spans="1:61" ht="14.4" x14ac:dyDescent="0.3">
      <c r="A4550" s="2">
        <f>ROW()</f>
        <v>4550</v>
      </c>
      <c r="C4550" s="8">
        <f t="shared" ca="1" si="641"/>
        <v>23</v>
      </c>
      <c r="D4550" s="8">
        <f t="shared" ca="1" si="642"/>
        <v>9</v>
      </c>
      <c r="E4550" s="50">
        <f t="shared" ca="1" si="644"/>
        <v>0</v>
      </c>
      <c r="F4550" s="2" t="str">
        <f t="shared" ca="1" si="643"/>
        <v/>
      </c>
      <c r="BD4550" s="49">
        <f t="shared" ca="1" si="638"/>
        <v>815.5</v>
      </c>
      <c r="BE4550" s="3">
        <f t="shared" ca="1" si="637"/>
        <v>8.1500000000000003E-2</v>
      </c>
      <c r="BF4550" s="3">
        <f t="shared" ca="1" si="639"/>
        <v>-1.3950525282585462</v>
      </c>
      <c r="BG4550" s="9">
        <f t="shared" ca="1" si="640"/>
        <v>0</v>
      </c>
      <c r="BH4550" s="6">
        <f ca="1">IF(ISNUMBER('Descriptive Stats'!BF4550),'Descriptive Stats'!BF4550,#N/A)</f>
        <v>-1.3950525282585462</v>
      </c>
      <c r="BI4550" s="6">
        <f ca="1">IF(ISNUMBER('Descriptive Stats'!E4550),'Descriptive Stats'!E4550,#N/A)</f>
        <v>0</v>
      </c>
    </row>
    <row r="4551" spans="1:61" ht="14.4" x14ac:dyDescent="0.3">
      <c r="A4551" s="2">
        <f>ROW()</f>
        <v>4551</v>
      </c>
      <c r="C4551" s="8">
        <f t="shared" ca="1" si="641"/>
        <v>14</v>
      </c>
      <c r="D4551" s="8">
        <f t="shared" ca="1" si="642"/>
        <v>0</v>
      </c>
      <c r="E4551" s="50">
        <f t="shared" ca="1" si="644"/>
        <v>0</v>
      </c>
      <c r="F4551" s="2" t="str">
        <f t="shared" ca="1" si="643"/>
        <v/>
      </c>
      <c r="BD4551" s="49">
        <f t="shared" ca="1" si="638"/>
        <v>815.5</v>
      </c>
      <c r="BE4551" s="3">
        <f t="shared" ref="BE4551:BE4614" ca="1" si="645">IF(ISNUMBER(BD4551),(BD4551-0.5)/$BK$4,"")</f>
        <v>8.1500000000000003E-2</v>
      </c>
      <c r="BF4551" s="3">
        <f t="shared" ca="1" si="639"/>
        <v>-1.3950525282585462</v>
      </c>
      <c r="BG4551" s="9">
        <f t="shared" ca="1" si="640"/>
        <v>0</v>
      </c>
      <c r="BH4551" s="6">
        <f ca="1">IF(ISNUMBER('Descriptive Stats'!BF4551),'Descriptive Stats'!BF4551,#N/A)</f>
        <v>-1.3950525282585462</v>
      </c>
      <c r="BI4551" s="6">
        <f ca="1">IF(ISNUMBER('Descriptive Stats'!E4551),'Descriptive Stats'!E4551,#N/A)</f>
        <v>0</v>
      </c>
    </row>
    <row r="4552" spans="1:61" ht="14.4" x14ac:dyDescent="0.3">
      <c r="A4552" s="2">
        <f>ROW()</f>
        <v>4552</v>
      </c>
      <c r="C4552" s="8">
        <f t="shared" ca="1" si="641"/>
        <v>22</v>
      </c>
      <c r="D4552" s="8">
        <f t="shared" ca="1" si="642"/>
        <v>0</v>
      </c>
      <c r="E4552" s="50">
        <f t="shared" ca="1" si="644"/>
        <v>0</v>
      </c>
      <c r="F4552" s="2" t="str">
        <f t="shared" ca="1" si="643"/>
        <v/>
      </c>
      <c r="BD4552" s="49">
        <f t="shared" ref="BD4552:BD4615" ca="1" si="646">IF(ISNUMBER(BG4552),_xlfn.RANK.AVG(BG4552,$BG$2:$BG$5414,1),"")</f>
        <v>815.5</v>
      </c>
      <c r="BE4552" s="3">
        <f t="shared" ca="1" si="645"/>
        <v>8.1500000000000003E-2</v>
      </c>
      <c r="BF4552" s="3">
        <f t="shared" ca="1" si="639"/>
        <v>-1.3950525282585462</v>
      </c>
      <c r="BG4552" s="9">
        <f t="shared" ca="1" si="640"/>
        <v>0</v>
      </c>
      <c r="BH4552" s="6">
        <f ca="1">IF(ISNUMBER('Descriptive Stats'!BF4552),'Descriptive Stats'!BF4552,#N/A)</f>
        <v>-1.3950525282585462</v>
      </c>
      <c r="BI4552" s="6">
        <f ca="1">IF(ISNUMBER('Descriptive Stats'!E4552),'Descriptive Stats'!E4552,#N/A)</f>
        <v>0</v>
      </c>
    </row>
    <row r="4553" spans="1:61" ht="14.4" x14ac:dyDescent="0.3">
      <c r="A4553" s="2">
        <f>ROW()</f>
        <v>4553</v>
      </c>
      <c r="C4553" s="8">
        <f t="shared" ca="1" si="641"/>
        <v>4</v>
      </c>
      <c r="D4553" s="8">
        <f t="shared" ca="1" si="642"/>
        <v>0</v>
      </c>
      <c r="E4553" s="50">
        <f t="shared" ca="1" si="644"/>
        <v>6</v>
      </c>
      <c r="F4553" s="2" t="str">
        <f t="shared" ca="1" si="643"/>
        <v/>
      </c>
      <c r="BD4553" s="49">
        <f t="shared" ca="1" si="646"/>
        <v>3900</v>
      </c>
      <c r="BE4553" s="3">
        <f t="shared" ca="1" si="645"/>
        <v>0.38995000000000002</v>
      </c>
      <c r="BF4553" s="3">
        <f t="shared" ref="BF4553:BF4616" ca="1" si="647">IF(ISNUMBER(BE4553),_xlfn.NORM.INV(BE4553,0,1),"")</f>
        <v>-0.2794493539703507</v>
      </c>
      <c r="BG4553" s="9">
        <f t="shared" ref="BG4553:BG4616" ca="1" si="648">IF(ISNUMBER(E4553),E4553,"")</f>
        <v>6</v>
      </c>
      <c r="BH4553" s="6">
        <f ca="1">IF(ISNUMBER('Descriptive Stats'!BF4553),'Descriptive Stats'!BF4553,#N/A)</f>
        <v>-0.2794493539703507</v>
      </c>
      <c r="BI4553" s="6">
        <f ca="1">IF(ISNUMBER('Descriptive Stats'!E4553),'Descriptive Stats'!E4553,#N/A)</f>
        <v>6</v>
      </c>
    </row>
    <row r="4554" spans="1:61" ht="14.4" x14ac:dyDescent="0.3">
      <c r="A4554" s="2">
        <f>ROW()</f>
        <v>4554</v>
      </c>
      <c r="C4554" s="8">
        <f t="shared" ca="1" si="641"/>
        <v>2</v>
      </c>
      <c r="D4554" s="8">
        <f t="shared" ca="1" si="642"/>
        <v>6</v>
      </c>
      <c r="E4554" s="50">
        <f t="shared" ca="1" si="644"/>
        <v>7</v>
      </c>
      <c r="F4554" s="2" t="str">
        <f t="shared" ca="1" si="643"/>
        <v/>
      </c>
      <c r="BD4554" s="49">
        <f t="shared" ca="1" si="646"/>
        <v>4473.5</v>
      </c>
      <c r="BE4554" s="3">
        <f t="shared" ca="1" si="645"/>
        <v>0.44729999999999998</v>
      </c>
      <c r="BF4554" s="3">
        <f t="shared" ca="1" si="647"/>
        <v>-0.13248586824472414</v>
      </c>
      <c r="BG4554" s="9">
        <f t="shared" ca="1" si="648"/>
        <v>7</v>
      </c>
      <c r="BH4554" s="6">
        <f ca="1">IF(ISNUMBER('Descriptive Stats'!BF4554),'Descriptive Stats'!BF4554,#N/A)</f>
        <v>-0.13248586824472414</v>
      </c>
      <c r="BI4554" s="6">
        <f ca="1">IF(ISNUMBER('Descriptive Stats'!E4554),'Descriptive Stats'!E4554,#N/A)</f>
        <v>7</v>
      </c>
    </row>
    <row r="4555" spans="1:61" ht="14.4" x14ac:dyDescent="0.3">
      <c r="A4555" s="2">
        <f>ROW()</f>
        <v>4555</v>
      </c>
      <c r="C4555" s="8">
        <f t="shared" ca="1" si="641"/>
        <v>19</v>
      </c>
      <c r="D4555" s="8">
        <f t="shared" ca="1" si="642"/>
        <v>7</v>
      </c>
      <c r="E4555" s="50">
        <f t="shared" ca="1" si="644"/>
        <v>19</v>
      </c>
      <c r="F4555" s="2" t="str">
        <f t="shared" ca="1" si="643"/>
        <v>X</v>
      </c>
      <c r="BD4555" s="49">
        <f t="shared" ca="1" si="646"/>
        <v>5294</v>
      </c>
      <c r="BE4555" s="3">
        <f t="shared" ca="1" si="645"/>
        <v>0.52934999999999999</v>
      </c>
      <c r="BF4555" s="3">
        <f t="shared" ca="1" si="647"/>
        <v>7.3636031452008061E-2</v>
      </c>
      <c r="BG4555" s="9">
        <f t="shared" ca="1" si="648"/>
        <v>19</v>
      </c>
      <c r="BH4555" s="6">
        <f ca="1">IF(ISNUMBER('Descriptive Stats'!BF4555),'Descriptive Stats'!BF4555,#N/A)</f>
        <v>7.3636031452008061E-2</v>
      </c>
      <c r="BI4555" s="6">
        <f ca="1">IF(ISNUMBER('Descriptive Stats'!E4555),'Descriptive Stats'!E4555,#N/A)</f>
        <v>19</v>
      </c>
    </row>
    <row r="4556" spans="1:61" ht="14.4" x14ac:dyDescent="0.3">
      <c r="A4556" s="2">
        <f>ROW()</f>
        <v>4556</v>
      </c>
      <c r="C4556" s="8">
        <f t="shared" ca="1" si="641"/>
        <v>7</v>
      </c>
      <c r="D4556" s="8">
        <f t="shared" ca="1" si="642"/>
        <v>19</v>
      </c>
      <c r="E4556" s="50">
        <f t="shared" ca="1" si="644"/>
        <v>1</v>
      </c>
      <c r="F4556" s="2" t="str">
        <f t="shared" ca="1" si="643"/>
        <v/>
      </c>
      <c r="BD4556" s="49">
        <f t="shared" ca="1" si="646"/>
        <v>1871</v>
      </c>
      <c r="BE4556" s="3">
        <f t="shared" ca="1" si="645"/>
        <v>0.18704999999999999</v>
      </c>
      <c r="BF4556" s="3">
        <f t="shared" ca="1" si="647"/>
        <v>-0.88881967520906158</v>
      </c>
      <c r="BG4556" s="9">
        <f t="shared" ca="1" si="648"/>
        <v>1</v>
      </c>
      <c r="BH4556" s="6">
        <f ca="1">IF(ISNUMBER('Descriptive Stats'!BF4556),'Descriptive Stats'!BF4556,#N/A)</f>
        <v>-0.88881967520906158</v>
      </c>
      <c r="BI4556" s="6">
        <f ca="1">IF(ISNUMBER('Descriptive Stats'!E4556),'Descriptive Stats'!E4556,#N/A)</f>
        <v>1</v>
      </c>
    </row>
    <row r="4557" spans="1:61" ht="14.4" x14ac:dyDescent="0.3">
      <c r="A4557" s="2">
        <f>ROW()</f>
        <v>4557</v>
      </c>
      <c r="C4557" s="8">
        <f t="shared" ca="1" si="641"/>
        <v>8</v>
      </c>
      <c r="D4557" s="8">
        <f t="shared" ca="1" si="642"/>
        <v>1</v>
      </c>
      <c r="E4557" s="50">
        <f t="shared" ca="1" si="644"/>
        <v>6</v>
      </c>
      <c r="F4557" s="2" t="str">
        <f t="shared" ca="1" si="643"/>
        <v/>
      </c>
      <c r="BD4557" s="49">
        <f t="shared" ca="1" si="646"/>
        <v>3900</v>
      </c>
      <c r="BE4557" s="3">
        <f t="shared" ca="1" si="645"/>
        <v>0.38995000000000002</v>
      </c>
      <c r="BF4557" s="3">
        <f t="shared" ca="1" si="647"/>
        <v>-0.2794493539703507</v>
      </c>
      <c r="BG4557" s="9">
        <f t="shared" ca="1" si="648"/>
        <v>6</v>
      </c>
      <c r="BH4557" s="6">
        <f ca="1">IF(ISNUMBER('Descriptive Stats'!BF4557),'Descriptive Stats'!BF4557,#N/A)</f>
        <v>-0.2794493539703507</v>
      </c>
      <c r="BI4557" s="6">
        <f ca="1">IF(ISNUMBER('Descriptive Stats'!E4557),'Descriptive Stats'!E4557,#N/A)</f>
        <v>6</v>
      </c>
    </row>
    <row r="4558" spans="1:61" ht="14.4" x14ac:dyDescent="0.3">
      <c r="A4558" s="2">
        <f>ROW()</f>
        <v>4558</v>
      </c>
      <c r="C4558" s="8">
        <f t="shared" ca="1" si="641"/>
        <v>5</v>
      </c>
      <c r="D4558" s="8">
        <f t="shared" ca="1" si="642"/>
        <v>6</v>
      </c>
      <c r="E4558" s="50">
        <f t="shared" ca="1" si="644"/>
        <v>15</v>
      </c>
      <c r="F4558" s="2" t="str">
        <f t="shared" ca="1" si="643"/>
        <v/>
      </c>
      <c r="BD4558" s="49">
        <f t="shared" ca="1" si="646"/>
        <v>5051.5</v>
      </c>
      <c r="BE4558" s="3">
        <f t="shared" ca="1" si="645"/>
        <v>0.50509999999999999</v>
      </c>
      <c r="BF4558" s="3">
        <f t="shared" ca="1" si="647"/>
        <v>1.2784152420787677E-2</v>
      </c>
      <c r="BG4558" s="9">
        <f t="shared" ca="1" si="648"/>
        <v>15</v>
      </c>
      <c r="BH4558" s="6">
        <f ca="1">IF(ISNUMBER('Descriptive Stats'!BF4558),'Descriptive Stats'!BF4558,#N/A)</f>
        <v>1.2784152420787677E-2</v>
      </c>
      <c r="BI4558" s="6">
        <f ca="1">IF(ISNUMBER('Descriptive Stats'!E4558),'Descriptive Stats'!E4558,#N/A)</f>
        <v>15</v>
      </c>
    </row>
    <row r="4559" spans="1:61" ht="14.4" x14ac:dyDescent="0.3">
      <c r="A4559" s="2">
        <f>ROW()</f>
        <v>4559</v>
      </c>
      <c r="C4559" s="8">
        <f t="shared" ca="1" si="641"/>
        <v>24</v>
      </c>
      <c r="D4559" s="8">
        <f t="shared" ca="1" si="642"/>
        <v>15</v>
      </c>
      <c r="E4559" s="50">
        <f t="shared" ca="1" si="644"/>
        <v>2</v>
      </c>
      <c r="F4559" s="2" t="str">
        <f t="shared" ca="1" si="643"/>
        <v/>
      </c>
      <c r="BD4559" s="49">
        <f t="shared" ca="1" si="646"/>
        <v>2595</v>
      </c>
      <c r="BE4559" s="3">
        <f t="shared" ca="1" si="645"/>
        <v>0.25945000000000001</v>
      </c>
      <c r="BF4559" s="3">
        <f t="shared" ca="1" si="647"/>
        <v>-0.6450419512753276</v>
      </c>
      <c r="BG4559" s="9">
        <f t="shared" ca="1" si="648"/>
        <v>2</v>
      </c>
      <c r="BH4559" s="6">
        <f ca="1">IF(ISNUMBER('Descriptive Stats'!BF4559),'Descriptive Stats'!BF4559,#N/A)</f>
        <v>-0.6450419512753276</v>
      </c>
      <c r="BI4559" s="6">
        <f ca="1">IF(ISNUMBER('Descriptive Stats'!E4559),'Descriptive Stats'!E4559,#N/A)</f>
        <v>2</v>
      </c>
    </row>
    <row r="4560" spans="1:61" ht="14.4" x14ac:dyDescent="0.3">
      <c r="A4560" s="2">
        <f>ROW()</f>
        <v>4560</v>
      </c>
      <c r="C4560" s="8">
        <f t="shared" ca="1" si="641"/>
        <v>17</v>
      </c>
      <c r="D4560" s="8">
        <f t="shared" ca="1" si="642"/>
        <v>2</v>
      </c>
      <c r="E4560" s="50">
        <f t="shared" ca="1" si="644"/>
        <v>1</v>
      </c>
      <c r="F4560" s="2" t="str">
        <f t="shared" ca="1" si="643"/>
        <v/>
      </c>
      <c r="BD4560" s="49">
        <f t="shared" ca="1" si="646"/>
        <v>1871</v>
      </c>
      <c r="BE4560" s="3">
        <f t="shared" ca="1" si="645"/>
        <v>0.18704999999999999</v>
      </c>
      <c r="BF4560" s="3">
        <f t="shared" ca="1" si="647"/>
        <v>-0.88881967520906158</v>
      </c>
      <c r="BG4560" s="9">
        <f t="shared" ca="1" si="648"/>
        <v>1</v>
      </c>
      <c r="BH4560" s="6">
        <f ca="1">IF(ISNUMBER('Descriptive Stats'!BF4560),'Descriptive Stats'!BF4560,#N/A)</f>
        <v>-0.88881967520906158</v>
      </c>
      <c r="BI4560" s="6">
        <f ca="1">IF(ISNUMBER('Descriptive Stats'!E4560),'Descriptive Stats'!E4560,#N/A)</f>
        <v>1</v>
      </c>
    </row>
    <row r="4561" spans="1:61" ht="14.4" x14ac:dyDescent="0.3">
      <c r="A4561" s="2">
        <f>ROW()</f>
        <v>4561</v>
      </c>
      <c r="C4561" s="8">
        <f t="shared" ref="C4561:C4624" ca="1" si="649">RANDBETWEEN(2,COUNT(B:B))</f>
        <v>12</v>
      </c>
      <c r="D4561" s="8">
        <f t="shared" ref="D4561:D4624" ca="1" si="650">VLOOKUP(C4561,A:B,2,TRUE)</f>
        <v>1</v>
      </c>
      <c r="E4561" s="50">
        <f t="shared" ca="1" si="644"/>
        <v>1</v>
      </c>
      <c r="F4561" s="2" t="str">
        <f t="shared" ref="F4561:F4624" ca="1" si="651">IF(ISNUMBER(E4561),IF(OR(E4561&lt;$K$16,E4561&gt;$K$14),"X",""),"")</f>
        <v/>
      </c>
      <c r="BD4561" s="49">
        <f t="shared" ca="1" si="646"/>
        <v>1871</v>
      </c>
      <c r="BE4561" s="3">
        <f t="shared" ca="1" si="645"/>
        <v>0.18704999999999999</v>
      </c>
      <c r="BF4561" s="3">
        <f t="shared" ca="1" si="647"/>
        <v>-0.88881967520906158</v>
      </c>
      <c r="BG4561" s="9">
        <f t="shared" ca="1" si="648"/>
        <v>1</v>
      </c>
      <c r="BH4561" s="6">
        <f ca="1">IF(ISNUMBER('Descriptive Stats'!BF4561),'Descriptive Stats'!BF4561,#N/A)</f>
        <v>-0.88881967520906158</v>
      </c>
      <c r="BI4561" s="6">
        <f ca="1">IF(ISNUMBER('Descriptive Stats'!E4561),'Descriptive Stats'!E4561,#N/A)</f>
        <v>1</v>
      </c>
    </row>
    <row r="4562" spans="1:61" ht="14.4" x14ac:dyDescent="0.3">
      <c r="A4562" s="2">
        <f>ROW()</f>
        <v>4562</v>
      </c>
      <c r="C4562" s="8">
        <f t="shared" ca="1" si="649"/>
        <v>12</v>
      </c>
      <c r="D4562" s="8">
        <f t="shared" ca="1" si="650"/>
        <v>1</v>
      </c>
      <c r="E4562" s="50">
        <f t="shared" ca="1" si="644"/>
        <v>1</v>
      </c>
      <c r="F4562" s="2" t="str">
        <f t="shared" ca="1" si="651"/>
        <v/>
      </c>
      <c r="BD4562" s="49">
        <f t="shared" ca="1" si="646"/>
        <v>1871</v>
      </c>
      <c r="BE4562" s="3">
        <f t="shared" ca="1" si="645"/>
        <v>0.18704999999999999</v>
      </c>
      <c r="BF4562" s="3">
        <f t="shared" ca="1" si="647"/>
        <v>-0.88881967520906158</v>
      </c>
      <c r="BG4562" s="9">
        <f t="shared" ca="1" si="648"/>
        <v>1</v>
      </c>
      <c r="BH4562" s="6">
        <f ca="1">IF(ISNUMBER('Descriptive Stats'!BF4562),'Descriptive Stats'!BF4562,#N/A)</f>
        <v>-0.88881967520906158</v>
      </c>
      <c r="BI4562" s="6">
        <f ca="1">IF(ISNUMBER('Descriptive Stats'!E4562),'Descriptive Stats'!E4562,#N/A)</f>
        <v>1</v>
      </c>
    </row>
    <row r="4563" spans="1:61" ht="14.4" x14ac:dyDescent="0.3">
      <c r="A4563" s="2">
        <f>ROW()</f>
        <v>4563</v>
      </c>
      <c r="C4563" s="8">
        <f t="shared" ca="1" si="649"/>
        <v>12</v>
      </c>
      <c r="D4563" s="8">
        <f t="shared" ca="1" si="650"/>
        <v>1</v>
      </c>
      <c r="E4563" s="50">
        <f t="shared" ca="1" si="644"/>
        <v>19</v>
      </c>
      <c r="F4563" s="2" t="str">
        <f t="shared" ca="1" si="651"/>
        <v>X</v>
      </c>
      <c r="BD4563" s="49">
        <f t="shared" ca="1" si="646"/>
        <v>5294</v>
      </c>
      <c r="BE4563" s="3">
        <f t="shared" ca="1" si="645"/>
        <v>0.52934999999999999</v>
      </c>
      <c r="BF4563" s="3">
        <f t="shared" ca="1" si="647"/>
        <v>7.3636031452008061E-2</v>
      </c>
      <c r="BG4563" s="9">
        <f t="shared" ca="1" si="648"/>
        <v>19</v>
      </c>
      <c r="BH4563" s="6">
        <f ca="1">IF(ISNUMBER('Descriptive Stats'!BF4563),'Descriptive Stats'!BF4563,#N/A)</f>
        <v>7.3636031452008061E-2</v>
      </c>
      <c r="BI4563" s="6">
        <f ca="1">IF(ISNUMBER('Descriptive Stats'!E4563),'Descriptive Stats'!E4563,#N/A)</f>
        <v>19</v>
      </c>
    </row>
    <row r="4564" spans="1:61" ht="14.4" x14ac:dyDescent="0.3">
      <c r="A4564" s="2">
        <f>ROW()</f>
        <v>4564</v>
      </c>
      <c r="C4564" s="8">
        <f t="shared" ca="1" si="649"/>
        <v>7</v>
      </c>
      <c r="D4564" s="8">
        <f t="shared" ca="1" si="650"/>
        <v>19</v>
      </c>
      <c r="E4564" s="50">
        <f t="shared" ca="1" si="644"/>
        <v>6</v>
      </c>
      <c r="F4564" s="2" t="str">
        <f t="shared" ca="1" si="651"/>
        <v/>
      </c>
      <c r="BD4564" s="49">
        <f t="shared" ca="1" si="646"/>
        <v>3900</v>
      </c>
      <c r="BE4564" s="3">
        <f t="shared" ca="1" si="645"/>
        <v>0.38995000000000002</v>
      </c>
      <c r="BF4564" s="3">
        <f t="shared" ca="1" si="647"/>
        <v>-0.2794493539703507</v>
      </c>
      <c r="BG4564" s="9">
        <f t="shared" ca="1" si="648"/>
        <v>6</v>
      </c>
      <c r="BH4564" s="6">
        <f ca="1">IF(ISNUMBER('Descriptive Stats'!BF4564),'Descriptive Stats'!BF4564,#N/A)</f>
        <v>-0.2794493539703507</v>
      </c>
      <c r="BI4564" s="6">
        <f ca="1">IF(ISNUMBER('Descriptive Stats'!E4564),'Descriptive Stats'!E4564,#N/A)</f>
        <v>6</v>
      </c>
    </row>
    <row r="4565" spans="1:61" ht="14.4" x14ac:dyDescent="0.3">
      <c r="A4565" s="2">
        <f>ROW()</f>
        <v>4565</v>
      </c>
      <c r="C4565" s="8">
        <f t="shared" ca="1" si="649"/>
        <v>16</v>
      </c>
      <c r="D4565" s="8">
        <f t="shared" ca="1" si="650"/>
        <v>6</v>
      </c>
      <c r="E4565" s="50">
        <f t="shared" ca="1" si="644"/>
        <v>15</v>
      </c>
      <c r="F4565" s="2" t="str">
        <f t="shared" ca="1" si="651"/>
        <v/>
      </c>
      <c r="BD4565" s="49">
        <f t="shared" ca="1" si="646"/>
        <v>5051.5</v>
      </c>
      <c r="BE4565" s="3">
        <f t="shared" ca="1" si="645"/>
        <v>0.50509999999999999</v>
      </c>
      <c r="BF4565" s="3">
        <f t="shared" ca="1" si="647"/>
        <v>1.2784152420787677E-2</v>
      </c>
      <c r="BG4565" s="9">
        <f t="shared" ca="1" si="648"/>
        <v>15</v>
      </c>
      <c r="BH4565" s="6">
        <f ca="1">IF(ISNUMBER('Descriptive Stats'!BF4565),'Descriptive Stats'!BF4565,#N/A)</f>
        <v>1.2784152420787677E-2</v>
      </c>
      <c r="BI4565" s="6">
        <f ca="1">IF(ISNUMBER('Descriptive Stats'!E4565),'Descriptive Stats'!E4565,#N/A)</f>
        <v>15</v>
      </c>
    </row>
    <row r="4566" spans="1:61" ht="14.4" x14ac:dyDescent="0.3">
      <c r="A4566" s="2">
        <f>ROW()</f>
        <v>4566</v>
      </c>
      <c r="C4566" s="8">
        <f t="shared" ca="1" si="649"/>
        <v>24</v>
      </c>
      <c r="D4566" s="8">
        <f t="shared" ca="1" si="650"/>
        <v>15</v>
      </c>
      <c r="E4566" s="50">
        <f t="shared" ca="1" si="644"/>
        <v>3</v>
      </c>
      <c r="F4566" s="2" t="str">
        <f t="shared" ca="1" si="651"/>
        <v/>
      </c>
      <c r="BD4566" s="49">
        <f t="shared" ca="1" si="646"/>
        <v>3200</v>
      </c>
      <c r="BE4566" s="3">
        <f t="shared" ca="1" si="645"/>
        <v>0.31995000000000001</v>
      </c>
      <c r="BF4566" s="3">
        <f t="shared" ca="1" si="647"/>
        <v>-0.46783862043457014</v>
      </c>
      <c r="BG4566" s="9">
        <f t="shared" ca="1" si="648"/>
        <v>3</v>
      </c>
      <c r="BH4566" s="6">
        <f ca="1">IF(ISNUMBER('Descriptive Stats'!BF4566),'Descriptive Stats'!BF4566,#N/A)</f>
        <v>-0.46783862043457014</v>
      </c>
      <c r="BI4566" s="6">
        <f ca="1">IF(ISNUMBER('Descriptive Stats'!E4566),'Descriptive Stats'!E4566,#N/A)</f>
        <v>3</v>
      </c>
    </row>
    <row r="4567" spans="1:61" ht="14.4" x14ac:dyDescent="0.3">
      <c r="A4567" s="2">
        <f>ROW()</f>
        <v>4567</v>
      </c>
      <c r="C4567" s="8">
        <f t="shared" ca="1" si="649"/>
        <v>10</v>
      </c>
      <c r="D4567" s="8">
        <f t="shared" ca="1" si="650"/>
        <v>3</v>
      </c>
      <c r="E4567" s="50">
        <f t="shared" ca="1" si="644"/>
        <v>0</v>
      </c>
      <c r="F4567" s="2" t="str">
        <f t="shared" ca="1" si="651"/>
        <v/>
      </c>
      <c r="BD4567" s="49">
        <f t="shared" ca="1" si="646"/>
        <v>815.5</v>
      </c>
      <c r="BE4567" s="3">
        <f t="shared" ca="1" si="645"/>
        <v>8.1500000000000003E-2</v>
      </c>
      <c r="BF4567" s="3">
        <f t="shared" ca="1" si="647"/>
        <v>-1.3950525282585462</v>
      </c>
      <c r="BG4567" s="9">
        <f t="shared" ca="1" si="648"/>
        <v>0</v>
      </c>
      <c r="BH4567" s="6">
        <f ca="1">IF(ISNUMBER('Descriptive Stats'!BF4567),'Descriptive Stats'!BF4567,#N/A)</f>
        <v>-1.3950525282585462</v>
      </c>
      <c r="BI4567" s="6">
        <f ca="1">IF(ISNUMBER('Descriptive Stats'!E4567),'Descriptive Stats'!E4567,#N/A)</f>
        <v>0</v>
      </c>
    </row>
    <row r="4568" spans="1:61" ht="14.4" x14ac:dyDescent="0.3">
      <c r="A4568" s="2">
        <f>ROW()</f>
        <v>4568</v>
      </c>
      <c r="C4568" s="8">
        <f t="shared" ca="1" si="649"/>
        <v>4</v>
      </c>
      <c r="D4568" s="8">
        <f t="shared" ca="1" si="650"/>
        <v>0</v>
      </c>
      <c r="E4568" s="50">
        <f t="shared" ca="1" si="644"/>
        <v>7</v>
      </c>
      <c r="F4568" s="2" t="str">
        <f t="shared" ca="1" si="651"/>
        <v/>
      </c>
      <c r="BD4568" s="49">
        <f t="shared" ca="1" si="646"/>
        <v>4473.5</v>
      </c>
      <c r="BE4568" s="3">
        <f t="shared" ca="1" si="645"/>
        <v>0.44729999999999998</v>
      </c>
      <c r="BF4568" s="3">
        <f t="shared" ca="1" si="647"/>
        <v>-0.13248586824472414</v>
      </c>
      <c r="BG4568" s="9">
        <f t="shared" ca="1" si="648"/>
        <v>7</v>
      </c>
      <c r="BH4568" s="6">
        <f ca="1">IF(ISNUMBER('Descriptive Stats'!BF4568),'Descriptive Stats'!BF4568,#N/A)</f>
        <v>-0.13248586824472414</v>
      </c>
      <c r="BI4568" s="6">
        <f ca="1">IF(ISNUMBER('Descriptive Stats'!E4568),'Descriptive Stats'!E4568,#N/A)</f>
        <v>7</v>
      </c>
    </row>
    <row r="4569" spans="1:61" ht="14.4" x14ac:dyDescent="0.3">
      <c r="A4569" s="2">
        <f>ROW()</f>
        <v>4569</v>
      </c>
      <c r="C4569" s="8">
        <f t="shared" ca="1" si="649"/>
        <v>6</v>
      </c>
      <c r="D4569" s="8">
        <f t="shared" ca="1" si="650"/>
        <v>7</v>
      </c>
      <c r="E4569" s="50">
        <f t="shared" ca="1" si="644"/>
        <v>0</v>
      </c>
      <c r="F4569" s="2" t="str">
        <f t="shared" ca="1" si="651"/>
        <v/>
      </c>
      <c r="BD4569" s="49">
        <f t="shared" ca="1" si="646"/>
        <v>815.5</v>
      </c>
      <c r="BE4569" s="3">
        <f t="shared" ca="1" si="645"/>
        <v>8.1500000000000003E-2</v>
      </c>
      <c r="BF4569" s="3">
        <f t="shared" ca="1" si="647"/>
        <v>-1.3950525282585462</v>
      </c>
      <c r="BG4569" s="9">
        <f t="shared" ca="1" si="648"/>
        <v>0</v>
      </c>
      <c r="BH4569" s="6">
        <f ca="1">IF(ISNUMBER('Descriptive Stats'!BF4569),'Descriptive Stats'!BF4569,#N/A)</f>
        <v>-1.3950525282585462</v>
      </c>
      <c r="BI4569" s="6">
        <f ca="1">IF(ISNUMBER('Descriptive Stats'!E4569),'Descriptive Stats'!E4569,#N/A)</f>
        <v>0</v>
      </c>
    </row>
    <row r="4570" spans="1:61" ht="14.4" x14ac:dyDescent="0.3">
      <c r="A4570" s="2">
        <f>ROW()</f>
        <v>4570</v>
      </c>
      <c r="C4570" s="8">
        <f t="shared" ca="1" si="649"/>
        <v>11</v>
      </c>
      <c r="D4570" s="8">
        <f t="shared" ca="1" si="650"/>
        <v>0</v>
      </c>
      <c r="E4570" s="50">
        <f t="shared" ca="1" si="644"/>
        <v>9</v>
      </c>
      <c r="F4570" s="2" t="str">
        <f t="shared" ca="1" si="651"/>
        <v/>
      </c>
      <c r="BD4570" s="49">
        <f t="shared" ca="1" si="646"/>
        <v>4819</v>
      </c>
      <c r="BE4570" s="3">
        <f t="shared" ca="1" si="645"/>
        <v>0.48185</v>
      </c>
      <c r="BF4570" s="3">
        <f t="shared" ca="1" si="647"/>
        <v>-4.5511009098988427E-2</v>
      </c>
      <c r="BG4570" s="9">
        <f t="shared" ca="1" si="648"/>
        <v>9</v>
      </c>
      <c r="BH4570" s="6">
        <f ca="1">IF(ISNUMBER('Descriptive Stats'!BF4570),'Descriptive Stats'!BF4570,#N/A)</f>
        <v>-4.5511009098988427E-2</v>
      </c>
      <c r="BI4570" s="6">
        <f ca="1">IF(ISNUMBER('Descriptive Stats'!E4570),'Descriptive Stats'!E4570,#N/A)</f>
        <v>9</v>
      </c>
    </row>
    <row r="4571" spans="1:61" ht="14.4" x14ac:dyDescent="0.3">
      <c r="A4571" s="2">
        <f>ROW()</f>
        <v>4571</v>
      </c>
      <c r="C4571" s="8">
        <f t="shared" ca="1" si="649"/>
        <v>23</v>
      </c>
      <c r="D4571" s="8">
        <f t="shared" ca="1" si="650"/>
        <v>9</v>
      </c>
      <c r="E4571" s="50">
        <f t="shared" ca="1" si="644"/>
        <v>9</v>
      </c>
      <c r="F4571" s="2" t="str">
        <f t="shared" ca="1" si="651"/>
        <v/>
      </c>
      <c r="BD4571" s="49">
        <f t="shared" ca="1" si="646"/>
        <v>4819</v>
      </c>
      <c r="BE4571" s="3">
        <f t="shared" ca="1" si="645"/>
        <v>0.48185</v>
      </c>
      <c r="BF4571" s="3">
        <f t="shared" ca="1" si="647"/>
        <v>-4.5511009098988427E-2</v>
      </c>
      <c r="BG4571" s="9">
        <f t="shared" ca="1" si="648"/>
        <v>9</v>
      </c>
      <c r="BH4571" s="6">
        <f ca="1">IF(ISNUMBER('Descriptive Stats'!BF4571),'Descriptive Stats'!BF4571,#N/A)</f>
        <v>-4.5511009098988427E-2</v>
      </c>
      <c r="BI4571" s="6">
        <f ca="1">IF(ISNUMBER('Descriptive Stats'!E4571),'Descriptive Stats'!E4571,#N/A)</f>
        <v>9</v>
      </c>
    </row>
    <row r="4572" spans="1:61" ht="14.4" x14ac:dyDescent="0.3">
      <c r="A4572" s="2">
        <f>ROW()</f>
        <v>4572</v>
      </c>
      <c r="C4572" s="8">
        <f t="shared" ca="1" si="649"/>
        <v>23</v>
      </c>
      <c r="D4572" s="8">
        <f t="shared" ca="1" si="650"/>
        <v>9</v>
      </c>
      <c r="E4572" s="50">
        <f t="shared" ca="1" si="644"/>
        <v>4</v>
      </c>
      <c r="F4572" s="2" t="str">
        <f t="shared" ca="1" si="651"/>
        <v/>
      </c>
      <c r="BD4572" s="49">
        <f t="shared" ca="1" si="646"/>
        <v>3442</v>
      </c>
      <c r="BE4572" s="3">
        <f t="shared" ca="1" si="645"/>
        <v>0.34415000000000001</v>
      </c>
      <c r="BF4572" s="3">
        <f t="shared" ca="1" si="647"/>
        <v>-0.40116316278173481</v>
      </c>
      <c r="BG4572" s="9">
        <f t="shared" ca="1" si="648"/>
        <v>4</v>
      </c>
      <c r="BH4572" s="6">
        <f ca="1">IF(ISNUMBER('Descriptive Stats'!BF4572),'Descriptive Stats'!BF4572,#N/A)</f>
        <v>-0.40116316278173481</v>
      </c>
      <c r="BI4572" s="6">
        <f ca="1">IF(ISNUMBER('Descriptive Stats'!E4572),'Descriptive Stats'!E4572,#N/A)</f>
        <v>4</v>
      </c>
    </row>
    <row r="4573" spans="1:61" ht="14.4" x14ac:dyDescent="0.3">
      <c r="A4573" s="2">
        <f>ROW()</f>
        <v>4573</v>
      </c>
      <c r="C4573" s="8">
        <f t="shared" ca="1" si="649"/>
        <v>13</v>
      </c>
      <c r="D4573" s="8">
        <f t="shared" ca="1" si="650"/>
        <v>4</v>
      </c>
      <c r="E4573" s="50">
        <f t="shared" ca="1" si="644"/>
        <v>6</v>
      </c>
      <c r="F4573" s="2" t="str">
        <f t="shared" ca="1" si="651"/>
        <v/>
      </c>
      <c r="BD4573" s="49">
        <f t="shared" ca="1" si="646"/>
        <v>3900</v>
      </c>
      <c r="BE4573" s="3">
        <f t="shared" ca="1" si="645"/>
        <v>0.38995000000000002</v>
      </c>
      <c r="BF4573" s="3">
        <f t="shared" ca="1" si="647"/>
        <v>-0.2794493539703507</v>
      </c>
      <c r="BG4573" s="9">
        <f t="shared" ca="1" si="648"/>
        <v>6</v>
      </c>
      <c r="BH4573" s="6">
        <f ca="1">IF(ISNUMBER('Descriptive Stats'!BF4573),'Descriptive Stats'!BF4573,#N/A)</f>
        <v>-0.2794493539703507</v>
      </c>
      <c r="BI4573" s="6">
        <f ca="1">IF(ISNUMBER('Descriptive Stats'!E4573),'Descriptive Stats'!E4573,#N/A)</f>
        <v>6</v>
      </c>
    </row>
    <row r="4574" spans="1:61" ht="14.4" x14ac:dyDescent="0.3">
      <c r="A4574" s="2">
        <f>ROW()</f>
        <v>4574</v>
      </c>
      <c r="C4574" s="8">
        <f t="shared" ca="1" si="649"/>
        <v>16</v>
      </c>
      <c r="D4574" s="8">
        <f t="shared" ca="1" si="650"/>
        <v>6</v>
      </c>
      <c r="E4574" s="50">
        <f t="shared" ca="1" si="644"/>
        <v>0</v>
      </c>
      <c r="F4574" s="2" t="str">
        <f t="shared" ca="1" si="651"/>
        <v/>
      </c>
      <c r="BD4574" s="49">
        <f t="shared" ca="1" si="646"/>
        <v>815.5</v>
      </c>
      <c r="BE4574" s="3">
        <f t="shared" ca="1" si="645"/>
        <v>8.1500000000000003E-2</v>
      </c>
      <c r="BF4574" s="3">
        <f t="shared" ca="1" si="647"/>
        <v>-1.3950525282585462</v>
      </c>
      <c r="BG4574" s="9">
        <f t="shared" ca="1" si="648"/>
        <v>0</v>
      </c>
      <c r="BH4574" s="6">
        <f ca="1">IF(ISNUMBER('Descriptive Stats'!BF4574),'Descriptive Stats'!BF4574,#N/A)</f>
        <v>-1.3950525282585462</v>
      </c>
      <c r="BI4574" s="6">
        <f ca="1">IF(ISNUMBER('Descriptive Stats'!E4574),'Descriptive Stats'!E4574,#N/A)</f>
        <v>0</v>
      </c>
    </row>
    <row r="4575" spans="1:61" ht="14.4" x14ac:dyDescent="0.3">
      <c r="A4575" s="2">
        <f>ROW()</f>
        <v>4575</v>
      </c>
      <c r="C4575" s="8">
        <f t="shared" ca="1" si="649"/>
        <v>22</v>
      </c>
      <c r="D4575" s="8">
        <f t="shared" ca="1" si="650"/>
        <v>0</v>
      </c>
      <c r="E4575" s="50">
        <f t="shared" ca="1" si="644"/>
        <v>7</v>
      </c>
      <c r="F4575" s="2" t="str">
        <f t="shared" ca="1" si="651"/>
        <v/>
      </c>
      <c r="BD4575" s="49">
        <f t="shared" ca="1" si="646"/>
        <v>4473.5</v>
      </c>
      <c r="BE4575" s="3">
        <f t="shared" ca="1" si="645"/>
        <v>0.44729999999999998</v>
      </c>
      <c r="BF4575" s="3">
        <f t="shared" ca="1" si="647"/>
        <v>-0.13248586824472414</v>
      </c>
      <c r="BG4575" s="9">
        <f t="shared" ca="1" si="648"/>
        <v>7</v>
      </c>
      <c r="BH4575" s="6">
        <f ca="1">IF(ISNUMBER('Descriptive Stats'!BF4575),'Descriptive Stats'!BF4575,#N/A)</f>
        <v>-0.13248586824472414</v>
      </c>
      <c r="BI4575" s="6">
        <f ca="1">IF(ISNUMBER('Descriptive Stats'!E4575),'Descriptive Stats'!E4575,#N/A)</f>
        <v>7</v>
      </c>
    </row>
    <row r="4576" spans="1:61" ht="14.4" x14ac:dyDescent="0.3">
      <c r="A4576" s="2">
        <f>ROW()</f>
        <v>4576</v>
      </c>
      <c r="C4576" s="8">
        <f t="shared" ca="1" si="649"/>
        <v>6</v>
      </c>
      <c r="D4576" s="8">
        <f t="shared" ca="1" si="650"/>
        <v>7</v>
      </c>
      <c r="E4576" s="50">
        <f t="shared" ca="1" si="644"/>
        <v>7</v>
      </c>
      <c r="F4576" s="2" t="str">
        <f t="shared" ca="1" si="651"/>
        <v/>
      </c>
      <c r="BD4576" s="49">
        <f t="shared" ca="1" si="646"/>
        <v>4473.5</v>
      </c>
      <c r="BE4576" s="3">
        <f t="shared" ca="1" si="645"/>
        <v>0.44729999999999998</v>
      </c>
      <c r="BF4576" s="3">
        <f t="shared" ca="1" si="647"/>
        <v>-0.13248586824472414</v>
      </c>
      <c r="BG4576" s="9">
        <f t="shared" ca="1" si="648"/>
        <v>7</v>
      </c>
      <c r="BH4576" s="6">
        <f ca="1">IF(ISNUMBER('Descriptive Stats'!BF4576),'Descriptive Stats'!BF4576,#N/A)</f>
        <v>-0.13248586824472414</v>
      </c>
      <c r="BI4576" s="6">
        <f ca="1">IF(ISNUMBER('Descriptive Stats'!E4576),'Descriptive Stats'!E4576,#N/A)</f>
        <v>7</v>
      </c>
    </row>
    <row r="4577" spans="1:61" ht="14.4" x14ac:dyDescent="0.3">
      <c r="A4577" s="2">
        <f>ROW()</f>
        <v>4577</v>
      </c>
      <c r="C4577" s="8">
        <f t="shared" ca="1" si="649"/>
        <v>19</v>
      </c>
      <c r="D4577" s="8">
        <f t="shared" ca="1" si="650"/>
        <v>7</v>
      </c>
      <c r="E4577" s="50">
        <f t="shared" ca="1" si="644"/>
        <v>2</v>
      </c>
      <c r="F4577" s="2" t="str">
        <f t="shared" ca="1" si="651"/>
        <v/>
      </c>
      <c r="BD4577" s="49">
        <f t="shared" ca="1" si="646"/>
        <v>2595</v>
      </c>
      <c r="BE4577" s="3">
        <f t="shared" ca="1" si="645"/>
        <v>0.25945000000000001</v>
      </c>
      <c r="BF4577" s="3">
        <f t="shared" ca="1" si="647"/>
        <v>-0.6450419512753276</v>
      </c>
      <c r="BG4577" s="9">
        <f t="shared" ca="1" si="648"/>
        <v>2</v>
      </c>
      <c r="BH4577" s="6">
        <f ca="1">IF(ISNUMBER('Descriptive Stats'!BF4577),'Descriptive Stats'!BF4577,#N/A)</f>
        <v>-0.6450419512753276</v>
      </c>
      <c r="BI4577" s="6">
        <f ca="1">IF(ISNUMBER('Descriptive Stats'!E4577),'Descriptive Stats'!E4577,#N/A)</f>
        <v>2</v>
      </c>
    </row>
    <row r="4578" spans="1:61" ht="14.4" x14ac:dyDescent="0.3">
      <c r="A4578" s="2">
        <f>ROW()</f>
        <v>4578</v>
      </c>
      <c r="C4578" s="8">
        <f t="shared" ca="1" si="649"/>
        <v>9</v>
      </c>
      <c r="D4578" s="8">
        <f t="shared" ca="1" si="650"/>
        <v>2</v>
      </c>
      <c r="E4578" s="50">
        <f t="shared" ca="1" si="644"/>
        <v>6</v>
      </c>
      <c r="F4578" s="2" t="str">
        <f t="shared" ca="1" si="651"/>
        <v/>
      </c>
      <c r="BD4578" s="49">
        <f t="shared" ca="1" si="646"/>
        <v>3900</v>
      </c>
      <c r="BE4578" s="3">
        <f t="shared" ca="1" si="645"/>
        <v>0.38995000000000002</v>
      </c>
      <c r="BF4578" s="3">
        <f t="shared" ca="1" si="647"/>
        <v>-0.2794493539703507</v>
      </c>
      <c r="BG4578" s="9">
        <f t="shared" ca="1" si="648"/>
        <v>6</v>
      </c>
      <c r="BH4578" s="6">
        <f ca="1">IF(ISNUMBER('Descriptive Stats'!BF4578),'Descriptive Stats'!BF4578,#N/A)</f>
        <v>-0.2794493539703507</v>
      </c>
      <c r="BI4578" s="6">
        <f ca="1">IF(ISNUMBER('Descriptive Stats'!E4578),'Descriptive Stats'!E4578,#N/A)</f>
        <v>6</v>
      </c>
    </row>
    <row r="4579" spans="1:61" ht="14.4" x14ac:dyDescent="0.3">
      <c r="A4579" s="2">
        <f>ROW()</f>
        <v>4579</v>
      </c>
      <c r="C4579" s="8">
        <f t="shared" ca="1" si="649"/>
        <v>16</v>
      </c>
      <c r="D4579" s="8">
        <f t="shared" ca="1" si="650"/>
        <v>6</v>
      </c>
      <c r="E4579" s="50">
        <f t="shared" ca="1" si="644"/>
        <v>2</v>
      </c>
      <c r="F4579" s="2" t="str">
        <f t="shared" ca="1" si="651"/>
        <v/>
      </c>
      <c r="BD4579" s="49">
        <f t="shared" ca="1" si="646"/>
        <v>2595</v>
      </c>
      <c r="BE4579" s="3">
        <f t="shared" ca="1" si="645"/>
        <v>0.25945000000000001</v>
      </c>
      <c r="BF4579" s="3">
        <f t="shared" ca="1" si="647"/>
        <v>-0.6450419512753276</v>
      </c>
      <c r="BG4579" s="9">
        <f t="shared" ca="1" si="648"/>
        <v>2</v>
      </c>
      <c r="BH4579" s="6">
        <f ca="1">IF(ISNUMBER('Descriptive Stats'!BF4579),'Descriptive Stats'!BF4579,#N/A)</f>
        <v>-0.6450419512753276</v>
      </c>
      <c r="BI4579" s="6">
        <f ca="1">IF(ISNUMBER('Descriptive Stats'!E4579),'Descriptive Stats'!E4579,#N/A)</f>
        <v>2</v>
      </c>
    </row>
    <row r="4580" spans="1:61" ht="14.4" x14ac:dyDescent="0.3">
      <c r="A4580" s="2">
        <f>ROW()</f>
        <v>4580</v>
      </c>
      <c r="C4580" s="8">
        <f t="shared" ca="1" si="649"/>
        <v>9</v>
      </c>
      <c r="D4580" s="8">
        <f t="shared" ca="1" si="650"/>
        <v>2</v>
      </c>
      <c r="E4580" s="50">
        <f t="shared" ca="1" si="644"/>
        <v>7</v>
      </c>
      <c r="F4580" s="2" t="str">
        <f t="shared" ca="1" si="651"/>
        <v/>
      </c>
      <c r="BD4580" s="49">
        <f t="shared" ca="1" si="646"/>
        <v>4473.5</v>
      </c>
      <c r="BE4580" s="3">
        <f t="shared" ca="1" si="645"/>
        <v>0.44729999999999998</v>
      </c>
      <c r="BF4580" s="3">
        <f t="shared" ca="1" si="647"/>
        <v>-0.13248586824472414</v>
      </c>
      <c r="BG4580" s="9">
        <f t="shared" ca="1" si="648"/>
        <v>7</v>
      </c>
      <c r="BH4580" s="6">
        <f ca="1">IF(ISNUMBER('Descriptive Stats'!BF4580),'Descriptive Stats'!BF4580,#N/A)</f>
        <v>-0.13248586824472414</v>
      </c>
      <c r="BI4580" s="6">
        <f ca="1">IF(ISNUMBER('Descriptive Stats'!E4580),'Descriptive Stats'!E4580,#N/A)</f>
        <v>7</v>
      </c>
    </row>
    <row r="4581" spans="1:61" ht="14.4" x14ac:dyDescent="0.3">
      <c r="A4581" s="2">
        <f>ROW()</f>
        <v>4581</v>
      </c>
      <c r="C4581" s="8">
        <f t="shared" ca="1" si="649"/>
        <v>19</v>
      </c>
      <c r="D4581" s="8">
        <f t="shared" ca="1" si="650"/>
        <v>7</v>
      </c>
      <c r="E4581" s="50">
        <f t="shared" ca="1" si="644"/>
        <v>0</v>
      </c>
      <c r="F4581" s="2" t="str">
        <f t="shared" ca="1" si="651"/>
        <v/>
      </c>
      <c r="BD4581" s="49">
        <f t="shared" ca="1" si="646"/>
        <v>815.5</v>
      </c>
      <c r="BE4581" s="3">
        <f t="shared" ca="1" si="645"/>
        <v>8.1500000000000003E-2</v>
      </c>
      <c r="BF4581" s="3">
        <f t="shared" ca="1" si="647"/>
        <v>-1.3950525282585462</v>
      </c>
      <c r="BG4581" s="9">
        <f t="shared" ca="1" si="648"/>
        <v>0</v>
      </c>
      <c r="BH4581" s="6">
        <f ca="1">IF(ISNUMBER('Descriptive Stats'!BF4581),'Descriptive Stats'!BF4581,#N/A)</f>
        <v>-1.3950525282585462</v>
      </c>
      <c r="BI4581" s="6">
        <f ca="1">IF(ISNUMBER('Descriptive Stats'!E4581),'Descriptive Stats'!E4581,#N/A)</f>
        <v>0</v>
      </c>
    </row>
    <row r="4582" spans="1:61" ht="14.4" x14ac:dyDescent="0.3">
      <c r="A4582" s="2">
        <f>ROW()</f>
        <v>4582</v>
      </c>
      <c r="C4582" s="8">
        <f t="shared" ca="1" si="649"/>
        <v>20</v>
      </c>
      <c r="D4582" s="8">
        <f t="shared" ca="1" si="650"/>
        <v>0</v>
      </c>
      <c r="E4582" s="50">
        <f t="shared" ca="1" si="644"/>
        <v>1</v>
      </c>
      <c r="F4582" s="2" t="str">
        <f t="shared" ca="1" si="651"/>
        <v/>
      </c>
      <c r="BD4582" s="49">
        <f t="shared" ca="1" si="646"/>
        <v>1871</v>
      </c>
      <c r="BE4582" s="3">
        <f t="shared" ca="1" si="645"/>
        <v>0.18704999999999999</v>
      </c>
      <c r="BF4582" s="3">
        <f t="shared" ca="1" si="647"/>
        <v>-0.88881967520906158</v>
      </c>
      <c r="BG4582" s="9">
        <f t="shared" ca="1" si="648"/>
        <v>1</v>
      </c>
      <c r="BH4582" s="6">
        <f ca="1">IF(ISNUMBER('Descriptive Stats'!BF4582),'Descriptive Stats'!BF4582,#N/A)</f>
        <v>-0.88881967520906158</v>
      </c>
      <c r="BI4582" s="6">
        <f ca="1">IF(ISNUMBER('Descriptive Stats'!E4582),'Descriptive Stats'!E4582,#N/A)</f>
        <v>1</v>
      </c>
    </row>
    <row r="4583" spans="1:61" ht="14.4" x14ac:dyDescent="0.3">
      <c r="A4583" s="2">
        <f>ROW()</f>
        <v>4583</v>
      </c>
      <c r="C4583" s="8">
        <f t="shared" ca="1" si="649"/>
        <v>8</v>
      </c>
      <c r="D4583" s="8">
        <f t="shared" ca="1" si="650"/>
        <v>1</v>
      </c>
      <c r="E4583" s="50">
        <f t="shared" ca="1" si="644"/>
        <v>0</v>
      </c>
      <c r="F4583" s="2" t="str">
        <f t="shared" ca="1" si="651"/>
        <v/>
      </c>
      <c r="BD4583" s="49">
        <f t="shared" ca="1" si="646"/>
        <v>815.5</v>
      </c>
      <c r="BE4583" s="3">
        <f t="shared" ca="1" si="645"/>
        <v>8.1500000000000003E-2</v>
      </c>
      <c r="BF4583" s="3">
        <f t="shared" ca="1" si="647"/>
        <v>-1.3950525282585462</v>
      </c>
      <c r="BG4583" s="9">
        <f t="shared" ca="1" si="648"/>
        <v>0</v>
      </c>
      <c r="BH4583" s="6">
        <f ca="1">IF(ISNUMBER('Descriptive Stats'!BF4583),'Descriptive Stats'!BF4583,#N/A)</f>
        <v>-1.3950525282585462</v>
      </c>
      <c r="BI4583" s="6">
        <f ca="1">IF(ISNUMBER('Descriptive Stats'!E4583),'Descriptive Stats'!E4583,#N/A)</f>
        <v>0</v>
      </c>
    </row>
    <row r="4584" spans="1:61" ht="14.4" x14ac:dyDescent="0.3">
      <c r="A4584" s="2">
        <f>ROW()</f>
        <v>4584</v>
      </c>
      <c r="C4584" s="8">
        <f t="shared" ca="1" si="649"/>
        <v>4</v>
      </c>
      <c r="D4584" s="8">
        <f t="shared" ca="1" si="650"/>
        <v>0</v>
      </c>
      <c r="E4584" s="50">
        <f t="shared" ca="1" si="644"/>
        <v>0</v>
      </c>
      <c r="F4584" s="2" t="str">
        <f t="shared" ca="1" si="651"/>
        <v/>
      </c>
      <c r="BD4584" s="49">
        <f t="shared" ca="1" si="646"/>
        <v>815.5</v>
      </c>
      <c r="BE4584" s="3">
        <f t="shared" ca="1" si="645"/>
        <v>8.1500000000000003E-2</v>
      </c>
      <c r="BF4584" s="3">
        <f t="shared" ca="1" si="647"/>
        <v>-1.3950525282585462</v>
      </c>
      <c r="BG4584" s="9">
        <f t="shared" ca="1" si="648"/>
        <v>0</v>
      </c>
      <c r="BH4584" s="6">
        <f ca="1">IF(ISNUMBER('Descriptive Stats'!BF4584),'Descriptive Stats'!BF4584,#N/A)</f>
        <v>-1.3950525282585462</v>
      </c>
      <c r="BI4584" s="6">
        <f ca="1">IF(ISNUMBER('Descriptive Stats'!E4584),'Descriptive Stats'!E4584,#N/A)</f>
        <v>0</v>
      </c>
    </row>
    <row r="4585" spans="1:61" ht="14.4" x14ac:dyDescent="0.3">
      <c r="A4585" s="2">
        <f>ROW()</f>
        <v>4585</v>
      </c>
      <c r="C4585" s="8">
        <f t="shared" ca="1" si="649"/>
        <v>20</v>
      </c>
      <c r="D4585" s="8">
        <f t="shared" ca="1" si="650"/>
        <v>0</v>
      </c>
      <c r="E4585" s="50">
        <f t="shared" ca="1" si="644"/>
        <v>2</v>
      </c>
      <c r="F4585" s="2" t="str">
        <f t="shared" ca="1" si="651"/>
        <v/>
      </c>
      <c r="BD4585" s="49">
        <f t="shared" ca="1" si="646"/>
        <v>2595</v>
      </c>
      <c r="BE4585" s="3">
        <f t="shared" ca="1" si="645"/>
        <v>0.25945000000000001</v>
      </c>
      <c r="BF4585" s="3">
        <f t="shared" ca="1" si="647"/>
        <v>-0.6450419512753276</v>
      </c>
      <c r="BG4585" s="9">
        <f t="shared" ca="1" si="648"/>
        <v>2</v>
      </c>
      <c r="BH4585" s="6">
        <f ca="1">IF(ISNUMBER('Descriptive Stats'!BF4585),'Descriptive Stats'!BF4585,#N/A)</f>
        <v>-0.6450419512753276</v>
      </c>
      <c r="BI4585" s="6">
        <f ca="1">IF(ISNUMBER('Descriptive Stats'!E4585),'Descriptive Stats'!E4585,#N/A)</f>
        <v>2</v>
      </c>
    </row>
    <row r="4586" spans="1:61" ht="14.4" x14ac:dyDescent="0.3">
      <c r="A4586" s="2">
        <f>ROW()</f>
        <v>4586</v>
      </c>
      <c r="C4586" s="8">
        <f t="shared" ca="1" si="649"/>
        <v>3</v>
      </c>
      <c r="D4586" s="8">
        <f t="shared" ca="1" si="650"/>
        <v>2</v>
      </c>
      <c r="E4586" s="50">
        <f t="shared" ca="1" si="644"/>
        <v>1</v>
      </c>
      <c r="F4586" s="2" t="str">
        <f t="shared" ca="1" si="651"/>
        <v/>
      </c>
      <c r="BD4586" s="49">
        <f t="shared" ca="1" si="646"/>
        <v>1871</v>
      </c>
      <c r="BE4586" s="3">
        <f t="shared" ca="1" si="645"/>
        <v>0.18704999999999999</v>
      </c>
      <c r="BF4586" s="3">
        <f t="shared" ca="1" si="647"/>
        <v>-0.88881967520906158</v>
      </c>
      <c r="BG4586" s="9">
        <f t="shared" ca="1" si="648"/>
        <v>1</v>
      </c>
      <c r="BH4586" s="6">
        <f ca="1">IF(ISNUMBER('Descriptive Stats'!BF4586),'Descriptive Stats'!BF4586,#N/A)</f>
        <v>-0.88881967520906158</v>
      </c>
      <c r="BI4586" s="6">
        <f ca="1">IF(ISNUMBER('Descriptive Stats'!E4586),'Descriptive Stats'!E4586,#N/A)</f>
        <v>1</v>
      </c>
    </row>
    <row r="4587" spans="1:61" ht="14.4" x14ac:dyDescent="0.3">
      <c r="A4587" s="2">
        <f>ROW()</f>
        <v>4587</v>
      </c>
      <c r="C4587" s="8">
        <f t="shared" ca="1" si="649"/>
        <v>12</v>
      </c>
      <c r="D4587" s="8">
        <f t="shared" ca="1" si="650"/>
        <v>1</v>
      </c>
      <c r="E4587" s="50">
        <f t="shared" ca="1" si="644"/>
        <v>1</v>
      </c>
      <c r="F4587" s="2" t="str">
        <f t="shared" ca="1" si="651"/>
        <v/>
      </c>
      <c r="BD4587" s="49">
        <f t="shared" ca="1" si="646"/>
        <v>1871</v>
      </c>
      <c r="BE4587" s="3">
        <f t="shared" ca="1" si="645"/>
        <v>0.18704999999999999</v>
      </c>
      <c r="BF4587" s="3">
        <f t="shared" ca="1" si="647"/>
        <v>-0.88881967520906158</v>
      </c>
      <c r="BG4587" s="9">
        <f t="shared" ca="1" si="648"/>
        <v>1</v>
      </c>
      <c r="BH4587" s="6">
        <f ca="1">IF(ISNUMBER('Descriptive Stats'!BF4587),'Descriptive Stats'!BF4587,#N/A)</f>
        <v>-0.88881967520906158</v>
      </c>
      <c r="BI4587" s="6">
        <f ca="1">IF(ISNUMBER('Descriptive Stats'!E4587),'Descriptive Stats'!E4587,#N/A)</f>
        <v>1</v>
      </c>
    </row>
    <row r="4588" spans="1:61" ht="14.4" x14ac:dyDescent="0.3">
      <c r="A4588" s="2">
        <f>ROW()</f>
        <v>4588</v>
      </c>
      <c r="C4588" s="8">
        <f t="shared" ca="1" si="649"/>
        <v>12</v>
      </c>
      <c r="D4588" s="8">
        <f t="shared" ca="1" si="650"/>
        <v>1</v>
      </c>
      <c r="E4588" s="50">
        <f t="shared" ca="1" si="644"/>
        <v>0</v>
      </c>
      <c r="F4588" s="2" t="str">
        <f t="shared" ca="1" si="651"/>
        <v/>
      </c>
      <c r="BD4588" s="49">
        <f t="shared" ca="1" si="646"/>
        <v>815.5</v>
      </c>
      <c r="BE4588" s="3">
        <f t="shared" ca="1" si="645"/>
        <v>8.1500000000000003E-2</v>
      </c>
      <c r="BF4588" s="3">
        <f t="shared" ca="1" si="647"/>
        <v>-1.3950525282585462</v>
      </c>
      <c r="BG4588" s="9">
        <f t="shared" ca="1" si="648"/>
        <v>0</v>
      </c>
      <c r="BH4588" s="6">
        <f ca="1">IF(ISNUMBER('Descriptive Stats'!BF4588),'Descriptive Stats'!BF4588,#N/A)</f>
        <v>-1.3950525282585462</v>
      </c>
      <c r="BI4588" s="6">
        <f ca="1">IF(ISNUMBER('Descriptive Stats'!E4588),'Descriptive Stats'!E4588,#N/A)</f>
        <v>0</v>
      </c>
    </row>
    <row r="4589" spans="1:61" ht="14.4" x14ac:dyDescent="0.3">
      <c r="A4589" s="2">
        <f>ROW()</f>
        <v>4589</v>
      </c>
      <c r="C4589" s="8">
        <f t="shared" ca="1" si="649"/>
        <v>15</v>
      </c>
      <c r="D4589" s="8">
        <f t="shared" ca="1" si="650"/>
        <v>0</v>
      </c>
      <c r="E4589" s="50">
        <f t="shared" ca="1" si="644"/>
        <v>2</v>
      </c>
      <c r="F4589" s="2" t="str">
        <f t="shared" ca="1" si="651"/>
        <v/>
      </c>
      <c r="BD4589" s="49">
        <f t="shared" ca="1" si="646"/>
        <v>2595</v>
      </c>
      <c r="BE4589" s="3">
        <f t="shared" ca="1" si="645"/>
        <v>0.25945000000000001</v>
      </c>
      <c r="BF4589" s="3">
        <f t="shared" ca="1" si="647"/>
        <v>-0.6450419512753276</v>
      </c>
      <c r="BG4589" s="9">
        <f t="shared" ca="1" si="648"/>
        <v>2</v>
      </c>
      <c r="BH4589" s="6">
        <f ca="1">IF(ISNUMBER('Descriptive Stats'!BF4589),'Descriptive Stats'!BF4589,#N/A)</f>
        <v>-0.6450419512753276</v>
      </c>
      <c r="BI4589" s="6">
        <f ca="1">IF(ISNUMBER('Descriptive Stats'!E4589),'Descriptive Stats'!E4589,#N/A)</f>
        <v>2</v>
      </c>
    </row>
    <row r="4590" spans="1:61" ht="14.4" x14ac:dyDescent="0.3">
      <c r="A4590" s="2">
        <f>ROW()</f>
        <v>4590</v>
      </c>
      <c r="C4590" s="8">
        <f t="shared" ca="1" si="649"/>
        <v>3</v>
      </c>
      <c r="D4590" s="8">
        <f t="shared" ca="1" si="650"/>
        <v>2</v>
      </c>
      <c r="E4590" s="50">
        <f t="shared" ca="1" si="644"/>
        <v>3</v>
      </c>
      <c r="F4590" s="2" t="str">
        <f t="shared" ca="1" si="651"/>
        <v/>
      </c>
      <c r="BD4590" s="49">
        <f t="shared" ca="1" si="646"/>
        <v>3200</v>
      </c>
      <c r="BE4590" s="3">
        <f t="shared" ca="1" si="645"/>
        <v>0.31995000000000001</v>
      </c>
      <c r="BF4590" s="3">
        <f t="shared" ca="1" si="647"/>
        <v>-0.46783862043457014</v>
      </c>
      <c r="BG4590" s="9">
        <f t="shared" ca="1" si="648"/>
        <v>3</v>
      </c>
      <c r="BH4590" s="6">
        <f ca="1">IF(ISNUMBER('Descriptive Stats'!BF4590),'Descriptive Stats'!BF4590,#N/A)</f>
        <v>-0.46783862043457014</v>
      </c>
      <c r="BI4590" s="6">
        <f ca="1">IF(ISNUMBER('Descriptive Stats'!E4590),'Descriptive Stats'!E4590,#N/A)</f>
        <v>3</v>
      </c>
    </row>
    <row r="4591" spans="1:61" ht="14.4" x14ac:dyDescent="0.3">
      <c r="A4591" s="2">
        <f>ROW()</f>
        <v>4591</v>
      </c>
      <c r="C4591" s="8">
        <f t="shared" ca="1" si="649"/>
        <v>10</v>
      </c>
      <c r="D4591" s="8">
        <f t="shared" ca="1" si="650"/>
        <v>3</v>
      </c>
      <c r="E4591" s="50">
        <f t="shared" ca="1" si="644"/>
        <v>0</v>
      </c>
      <c r="F4591" s="2" t="str">
        <f t="shared" ca="1" si="651"/>
        <v/>
      </c>
      <c r="BD4591" s="49">
        <f t="shared" ca="1" si="646"/>
        <v>815.5</v>
      </c>
      <c r="BE4591" s="3">
        <f t="shared" ca="1" si="645"/>
        <v>8.1500000000000003E-2</v>
      </c>
      <c r="BF4591" s="3">
        <f t="shared" ca="1" si="647"/>
        <v>-1.3950525282585462</v>
      </c>
      <c r="BG4591" s="9">
        <f t="shared" ca="1" si="648"/>
        <v>0</v>
      </c>
      <c r="BH4591" s="6">
        <f ca="1">IF(ISNUMBER('Descriptive Stats'!BF4591),'Descriptive Stats'!BF4591,#N/A)</f>
        <v>-1.3950525282585462</v>
      </c>
      <c r="BI4591" s="6">
        <f ca="1">IF(ISNUMBER('Descriptive Stats'!E4591),'Descriptive Stats'!E4591,#N/A)</f>
        <v>0</v>
      </c>
    </row>
    <row r="4592" spans="1:61" ht="14.4" x14ac:dyDescent="0.3">
      <c r="A4592" s="2">
        <f>ROW()</f>
        <v>4592</v>
      </c>
      <c r="C4592" s="8">
        <f t="shared" ca="1" si="649"/>
        <v>11</v>
      </c>
      <c r="D4592" s="8">
        <f t="shared" ca="1" si="650"/>
        <v>0</v>
      </c>
      <c r="E4592" s="50">
        <f t="shared" ca="1" si="644"/>
        <v>0</v>
      </c>
      <c r="F4592" s="2" t="str">
        <f t="shared" ca="1" si="651"/>
        <v/>
      </c>
      <c r="BD4592" s="49">
        <f t="shared" ca="1" si="646"/>
        <v>815.5</v>
      </c>
      <c r="BE4592" s="3">
        <f t="shared" ca="1" si="645"/>
        <v>8.1500000000000003E-2</v>
      </c>
      <c r="BF4592" s="3">
        <f t="shared" ca="1" si="647"/>
        <v>-1.3950525282585462</v>
      </c>
      <c r="BG4592" s="9">
        <f t="shared" ca="1" si="648"/>
        <v>0</v>
      </c>
      <c r="BH4592" s="6">
        <f ca="1">IF(ISNUMBER('Descriptive Stats'!BF4592),'Descriptive Stats'!BF4592,#N/A)</f>
        <v>-1.3950525282585462</v>
      </c>
      <c r="BI4592" s="6">
        <f ca="1">IF(ISNUMBER('Descriptive Stats'!E4592),'Descriptive Stats'!E4592,#N/A)</f>
        <v>0</v>
      </c>
    </row>
    <row r="4593" spans="1:61" ht="14.4" x14ac:dyDescent="0.3">
      <c r="A4593" s="2">
        <f>ROW()</f>
        <v>4593</v>
      </c>
      <c r="C4593" s="8">
        <f t="shared" ca="1" si="649"/>
        <v>14</v>
      </c>
      <c r="D4593" s="8">
        <f t="shared" ca="1" si="650"/>
        <v>0</v>
      </c>
      <c r="E4593" s="50">
        <f t="shared" ca="1" si="644"/>
        <v>0</v>
      </c>
      <c r="F4593" s="2" t="str">
        <f t="shared" ca="1" si="651"/>
        <v/>
      </c>
      <c r="BD4593" s="49">
        <f t="shared" ca="1" si="646"/>
        <v>815.5</v>
      </c>
      <c r="BE4593" s="3">
        <f t="shared" ca="1" si="645"/>
        <v>8.1500000000000003E-2</v>
      </c>
      <c r="BF4593" s="3">
        <f t="shared" ca="1" si="647"/>
        <v>-1.3950525282585462</v>
      </c>
      <c r="BG4593" s="9">
        <f t="shared" ca="1" si="648"/>
        <v>0</v>
      </c>
      <c r="BH4593" s="6">
        <f ca="1">IF(ISNUMBER('Descriptive Stats'!BF4593),'Descriptive Stats'!BF4593,#N/A)</f>
        <v>-1.3950525282585462</v>
      </c>
      <c r="BI4593" s="6">
        <f ca="1">IF(ISNUMBER('Descriptive Stats'!E4593),'Descriptive Stats'!E4593,#N/A)</f>
        <v>0</v>
      </c>
    </row>
    <row r="4594" spans="1:61" ht="14.4" x14ac:dyDescent="0.3">
      <c r="A4594" s="2">
        <f>ROW()</f>
        <v>4594</v>
      </c>
      <c r="C4594" s="8">
        <f t="shared" ca="1" si="649"/>
        <v>18</v>
      </c>
      <c r="D4594" s="8">
        <f t="shared" ca="1" si="650"/>
        <v>0</v>
      </c>
      <c r="E4594" s="50">
        <f t="shared" ca="1" si="644"/>
        <v>0</v>
      </c>
      <c r="F4594" s="2" t="str">
        <f t="shared" ca="1" si="651"/>
        <v/>
      </c>
      <c r="BD4594" s="49">
        <f t="shared" ca="1" si="646"/>
        <v>815.5</v>
      </c>
      <c r="BE4594" s="3">
        <f t="shared" ca="1" si="645"/>
        <v>8.1500000000000003E-2</v>
      </c>
      <c r="BF4594" s="3">
        <f t="shared" ca="1" si="647"/>
        <v>-1.3950525282585462</v>
      </c>
      <c r="BG4594" s="9">
        <f t="shared" ca="1" si="648"/>
        <v>0</v>
      </c>
      <c r="BH4594" s="6">
        <f ca="1">IF(ISNUMBER('Descriptive Stats'!BF4594),'Descriptive Stats'!BF4594,#N/A)</f>
        <v>-1.3950525282585462</v>
      </c>
      <c r="BI4594" s="6">
        <f ca="1">IF(ISNUMBER('Descriptive Stats'!E4594),'Descriptive Stats'!E4594,#N/A)</f>
        <v>0</v>
      </c>
    </row>
    <row r="4595" spans="1:61" ht="14.4" x14ac:dyDescent="0.3">
      <c r="A4595" s="2">
        <f>ROW()</f>
        <v>4595</v>
      </c>
      <c r="C4595" s="8">
        <f t="shared" ca="1" si="649"/>
        <v>14</v>
      </c>
      <c r="D4595" s="8">
        <f t="shared" ca="1" si="650"/>
        <v>0</v>
      </c>
      <c r="E4595" s="50">
        <f t="shared" ca="1" si="644"/>
        <v>15</v>
      </c>
      <c r="F4595" s="2" t="str">
        <f t="shared" ca="1" si="651"/>
        <v/>
      </c>
      <c r="BD4595" s="49">
        <f t="shared" ca="1" si="646"/>
        <v>5051.5</v>
      </c>
      <c r="BE4595" s="3">
        <f t="shared" ca="1" si="645"/>
        <v>0.50509999999999999</v>
      </c>
      <c r="BF4595" s="3">
        <f t="shared" ca="1" si="647"/>
        <v>1.2784152420787677E-2</v>
      </c>
      <c r="BG4595" s="9">
        <f t="shared" ca="1" si="648"/>
        <v>15</v>
      </c>
      <c r="BH4595" s="6">
        <f ca="1">IF(ISNUMBER('Descriptive Stats'!BF4595),'Descriptive Stats'!BF4595,#N/A)</f>
        <v>1.2784152420787677E-2</v>
      </c>
      <c r="BI4595" s="6">
        <f ca="1">IF(ISNUMBER('Descriptive Stats'!E4595),'Descriptive Stats'!E4595,#N/A)</f>
        <v>15</v>
      </c>
    </row>
    <row r="4596" spans="1:61" ht="14.4" x14ac:dyDescent="0.3">
      <c r="A4596" s="2">
        <f>ROW()</f>
        <v>4596</v>
      </c>
      <c r="C4596" s="8">
        <f t="shared" ca="1" si="649"/>
        <v>24</v>
      </c>
      <c r="D4596" s="8">
        <f t="shared" ca="1" si="650"/>
        <v>15</v>
      </c>
      <c r="E4596" s="50">
        <f t="shared" ca="1" si="644"/>
        <v>0</v>
      </c>
      <c r="F4596" s="2" t="str">
        <f t="shared" ca="1" si="651"/>
        <v/>
      </c>
      <c r="BD4596" s="49">
        <f t="shared" ca="1" si="646"/>
        <v>815.5</v>
      </c>
      <c r="BE4596" s="3">
        <f t="shared" ca="1" si="645"/>
        <v>8.1500000000000003E-2</v>
      </c>
      <c r="BF4596" s="3">
        <f t="shared" ca="1" si="647"/>
        <v>-1.3950525282585462</v>
      </c>
      <c r="BG4596" s="9">
        <f t="shared" ca="1" si="648"/>
        <v>0</v>
      </c>
      <c r="BH4596" s="6">
        <f ca="1">IF(ISNUMBER('Descriptive Stats'!BF4596),'Descriptive Stats'!BF4596,#N/A)</f>
        <v>-1.3950525282585462</v>
      </c>
      <c r="BI4596" s="6">
        <f ca="1">IF(ISNUMBER('Descriptive Stats'!E4596),'Descriptive Stats'!E4596,#N/A)</f>
        <v>0</v>
      </c>
    </row>
    <row r="4597" spans="1:61" ht="14.4" x14ac:dyDescent="0.3">
      <c r="A4597" s="2">
        <f>ROW()</f>
        <v>4597</v>
      </c>
      <c r="C4597" s="8">
        <f t="shared" ca="1" si="649"/>
        <v>11</v>
      </c>
      <c r="D4597" s="8">
        <f t="shared" ca="1" si="650"/>
        <v>0</v>
      </c>
      <c r="E4597" s="50">
        <f t="shared" ca="1" si="644"/>
        <v>1</v>
      </c>
      <c r="F4597" s="2" t="str">
        <f t="shared" ca="1" si="651"/>
        <v/>
      </c>
      <c r="BD4597" s="49">
        <f t="shared" ca="1" si="646"/>
        <v>1871</v>
      </c>
      <c r="BE4597" s="3">
        <f t="shared" ca="1" si="645"/>
        <v>0.18704999999999999</v>
      </c>
      <c r="BF4597" s="3">
        <f t="shared" ca="1" si="647"/>
        <v>-0.88881967520906158</v>
      </c>
      <c r="BG4597" s="9">
        <f t="shared" ca="1" si="648"/>
        <v>1</v>
      </c>
      <c r="BH4597" s="6">
        <f ca="1">IF(ISNUMBER('Descriptive Stats'!BF4597),'Descriptive Stats'!BF4597,#N/A)</f>
        <v>-0.88881967520906158</v>
      </c>
      <c r="BI4597" s="6">
        <f ca="1">IF(ISNUMBER('Descriptive Stats'!E4597),'Descriptive Stats'!E4597,#N/A)</f>
        <v>1</v>
      </c>
    </row>
    <row r="4598" spans="1:61" ht="14.4" x14ac:dyDescent="0.3">
      <c r="A4598" s="2">
        <f>ROW()</f>
        <v>4598</v>
      </c>
      <c r="C4598" s="8">
        <f t="shared" ca="1" si="649"/>
        <v>8</v>
      </c>
      <c r="D4598" s="8">
        <f t="shared" ca="1" si="650"/>
        <v>1</v>
      </c>
      <c r="E4598" s="50">
        <f t="shared" ca="1" si="644"/>
        <v>2</v>
      </c>
      <c r="F4598" s="2" t="str">
        <f t="shared" ca="1" si="651"/>
        <v/>
      </c>
      <c r="BD4598" s="49">
        <f t="shared" ca="1" si="646"/>
        <v>2595</v>
      </c>
      <c r="BE4598" s="3">
        <f t="shared" ca="1" si="645"/>
        <v>0.25945000000000001</v>
      </c>
      <c r="BF4598" s="3">
        <f t="shared" ca="1" si="647"/>
        <v>-0.6450419512753276</v>
      </c>
      <c r="BG4598" s="9">
        <f t="shared" ca="1" si="648"/>
        <v>2</v>
      </c>
      <c r="BH4598" s="6">
        <f ca="1">IF(ISNUMBER('Descriptive Stats'!BF4598),'Descriptive Stats'!BF4598,#N/A)</f>
        <v>-0.6450419512753276</v>
      </c>
      <c r="BI4598" s="6">
        <f ca="1">IF(ISNUMBER('Descriptive Stats'!E4598),'Descriptive Stats'!E4598,#N/A)</f>
        <v>2</v>
      </c>
    </row>
    <row r="4599" spans="1:61" ht="14.4" x14ac:dyDescent="0.3">
      <c r="A4599" s="2">
        <f>ROW()</f>
        <v>4599</v>
      </c>
      <c r="C4599" s="8">
        <f t="shared" ca="1" si="649"/>
        <v>21</v>
      </c>
      <c r="D4599" s="8">
        <f t="shared" ca="1" si="650"/>
        <v>2</v>
      </c>
      <c r="E4599" s="50">
        <f t="shared" ca="1" si="644"/>
        <v>0</v>
      </c>
      <c r="F4599" s="2" t="str">
        <f t="shared" ca="1" si="651"/>
        <v/>
      </c>
      <c r="BD4599" s="49">
        <f t="shared" ca="1" si="646"/>
        <v>815.5</v>
      </c>
      <c r="BE4599" s="3">
        <f t="shared" ca="1" si="645"/>
        <v>8.1500000000000003E-2</v>
      </c>
      <c r="BF4599" s="3">
        <f t="shared" ca="1" si="647"/>
        <v>-1.3950525282585462</v>
      </c>
      <c r="BG4599" s="9">
        <f t="shared" ca="1" si="648"/>
        <v>0</v>
      </c>
      <c r="BH4599" s="6">
        <f ca="1">IF(ISNUMBER('Descriptive Stats'!BF4599),'Descriptive Stats'!BF4599,#N/A)</f>
        <v>-1.3950525282585462</v>
      </c>
      <c r="BI4599" s="6">
        <f ca="1">IF(ISNUMBER('Descriptive Stats'!E4599),'Descriptive Stats'!E4599,#N/A)</f>
        <v>0</v>
      </c>
    </row>
    <row r="4600" spans="1:61" ht="14.4" x14ac:dyDescent="0.3">
      <c r="A4600" s="2">
        <f>ROW()</f>
        <v>4600</v>
      </c>
      <c r="C4600" s="8">
        <f t="shared" ca="1" si="649"/>
        <v>20</v>
      </c>
      <c r="D4600" s="8">
        <f t="shared" ca="1" si="650"/>
        <v>0</v>
      </c>
      <c r="E4600" s="50">
        <f t="shared" ca="1" si="644"/>
        <v>19</v>
      </c>
      <c r="F4600" s="2" t="str">
        <f t="shared" ca="1" si="651"/>
        <v>X</v>
      </c>
      <c r="BD4600" s="49">
        <f t="shared" ca="1" si="646"/>
        <v>5294</v>
      </c>
      <c r="BE4600" s="3">
        <f t="shared" ca="1" si="645"/>
        <v>0.52934999999999999</v>
      </c>
      <c r="BF4600" s="3">
        <f t="shared" ca="1" si="647"/>
        <v>7.3636031452008061E-2</v>
      </c>
      <c r="BG4600" s="9">
        <f t="shared" ca="1" si="648"/>
        <v>19</v>
      </c>
      <c r="BH4600" s="6">
        <f ca="1">IF(ISNUMBER('Descriptive Stats'!BF4600),'Descriptive Stats'!BF4600,#N/A)</f>
        <v>7.3636031452008061E-2</v>
      </c>
      <c r="BI4600" s="6">
        <f ca="1">IF(ISNUMBER('Descriptive Stats'!E4600),'Descriptive Stats'!E4600,#N/A)</f>
        <v>19</v>
      </c>
    </row>
    <row r="4601" spans="1:61" ht="14.4" x14ac:dyDescent="0.3">
      <c r="A4601" s="2">
        <f>ROW()</f>
        <v>4601</v>
      </c>
      <c r="C4601" s="8">
        <f t="shared" ca="1" si="649"/>
        <v>7</v>
      </c>
      <c r="D4601" s="8">
        <f t="shared" ca="1" si="650"/>
        <v>19</v>
      </c>
      <c r="E4601" s="50">
        <f t="shared" ca="1" si="644"/>
        <v>1</v>
      </c>
      <c r="F4601" s="2" t="str">
        <f t="shared" ca="1" si="651"/>
        <v/>
      </c>
      <c r="BD4601" s="49">
        <f t="shared" ca="1" si="646"/>
        <v>1871</v>
      </c>
      <c r="BE4601" s="3">
        <f t="shared" ca="1" si="645"/>
        <v>0.18704999999999999</v>
      </c>
      <c r="BF4601" s="3">
        <f t="shared" ca="1" si="647"/>
        <v>-0.88881967520906158</v>
      </c>
      <c r="BG4601" s="9">
        <f t="shared" ca="1" si="648"/>
        <v>1</v>
      </c>
      <c r="BH4601" s="6">
        <f ca="1">IF(ISNUMBER('Descriptive Stats'!BF4601),'Descriptive Stats'!BF4601,#N/A)</f>
        <v>-0.88881967520906158</v>
      </c>
      <c r="BI4601" s="6">
        <f ca="1">IF(ISNUMBER('Descriptive Stats'!E4601),'Descriptive Stats'!E4601,#N/A)</f>
        <v>1</v>
      </c>
    </row>
    <row r="4602" spans="1:61" ht="14.4" x14ac:dyDescent="0.3">
      <c r="A4602" s="2">
        <f>ROW()</f>
        <v>4602</v>
      </c>
      <c r="C4602" s="8">
        <f t="shared" ca="1" si="649"/>
        <v>12</v>
      </c>
      <c r="D4602" s="8">
        <f t="shared" ca="1" si="650"/>
        <v>1</v>
      </c>
      <c r="E4602" s="50">
        <f t="shared" ca="1" si="644"/>
        <v>9</v>
      </c>
      <c r="F4602" s="2" t="str">
        <f t="shared" ca="1" si="651"/>
        <v/>
      </c>
      <c r="BD4602" s="49">
        <f t="shared" ca="1" si="646"/>
        <v>4819</v>
      </c>
      <c r="BE4602" s="3">
        <f t="shared" ca="1" si="645"/>
        <v>0.48185</v>
      </c>
      <c r="BF4602" s="3">
        <f t="shared" ca="1" si="647"/>
        <v>-4.5511009098988427E-2</v>
      </c>
      <c r="BG4602" s="9">
        <f t="shared" ca="1" si="648"/>
        <v>9</v>
      </c>
      <c r="BH4602" s="6">
        <f ca="1">IF(ISNUMBER('Descriptive Stats'!BF4602),'Descriptive Stats'!BF4602,#N/A)</f>
        <v>-4.5511009098988427E-2</v>
      </c>
      <c r="BI4602" s="6">
        <f ca="1">IF(ISNUMBER('Descriptive Stats'!E4602),'Descriptive Stats'!E4602,#N/A)</f>
        <v>9</v>
      </c>
    </row>
    <row r="4603" spans="1:61" ht="14.4" x14ac:dyDescent="0.3">
      <c r="A4603" s="2">
        <f>ROW()</f>
        <v>4603</v>
      </c>
      <c r="C4603" s="8">
        <f t="shared" ca="1" si="649"/>
        <v>23</v>
      </c>
      <c r="D4603" s="8">
        <f t="shared" ca="1" si="650"/>
        <v>9</v>
      </c>
      <c r="E4603" s="50">
        <f t="shared" ca="1" si="644"/>
        <v>7</v>
      </c>
      <c r="F4603" s="2" t="str">
        <f t="shared" ca="1" si="651"/>
        <v/>
      </c>
      <c r="BD4603" s="49">
        <f t="shared" ca="1" si="646"/>
        <v>4473.5</v>
      </c>
      <c r="BE4603" s="3">
        <f t="shared" ca="1" si="645"/>
        <v>0.44729999999999998</v>
      </c>
      <c r="BF4603" s="3">
        <f t="shared" ca="1" si="647"/>
        <v>-0.13248586824472414</v>
      </c>
      <c r="BG4603" s="9">
        <f t="shared" ca="1" si="648"/>
        <v>7</v>
      </c>
      <c r="BH4603" s="6">
        <f ca="1">IF(ISNUMBER('Descriptive Stats'!BF4603),'Descriptive Stats'!BF4603,#N/A)</f>
        <v>-0.13248586824472414</v>
      </c>
      <c r="BI4603" s="6">
        <f ca="1">IF(ISNUMBER('Descriptive Stats'!E4603),'Descriptive Stats'!E4603,#N/A)</f>
        <v>7</v>
      </c>
    </row>
    <row r="4604" spans="1:61" ht="14.4" x14ac:dyDescent="0.3">
      <c r="A4604" s="2">
        <f>ROW()</f>
        <v>4604</v>
      </c>
      <c r="C4604" s="8">
        <f t="shared" ca="1" si="649"/>
        <v>6</v>
      </c>
      <c r="D4604" s="8">
        <f t="shared" ca="1" si="650"/>
        <v>7</v>
      </c>
      <c r="E4604" s="50">
        <f t="shared" ca="1" si="644"/>
        <v>7</v>
      </c>
      <c r="F4604" s="2" t="str">
        <f t="shared" ca="1" si="651"/>
        <v/>
      </c>
      <c r="BD4604" s="49">
        <f t="shared" ca="1" si="646"/>
        <v>4473.5</v>
      </c>
      <c r="BE4604" s="3">
        <f t="shared" ca="1" si="645"/>
        <v>0.44729999999999998</v>
      </c>
      <c r="BF4604" s="3">
        <f t="shared" ca="1" si="647"/>
        <v>-0.13248586824472414</v>
      </c>
      <c r="BG4604" s="9">
        <f t="shared" ca="1" si="648"/>
        <v>7</v>
      </c>
      <c r="BH4604" s="6">
        <f ca="1">IF(ISNUMBER('Descriptive Stats'!BF4604),'Descriptive Stats'!BF4604,#N/A)</f>
        <v>-0.13248586824472414</v>
      </c>
      <c r="BI4604" s="6">
        <f ca="1">IF(ISNUMBER('Descriptive Stats'!E4604),'Descriptive Stats'!E4604,#N/A)</f>
        <v>7</v>
      </c>
    </row>
    <row r="4605" spans="1:61" ht="14.4" x14ac:dyDescent="0.3">
      <c r="A4605" s="2">
        <f>ROW()</f>
        <v>4605</v>
      </c>
      <c r="C4605" s="8">
        <f t="shared" ca="1" si="649"/>
        <v>19</v>
      </c>
      <c r="D4605" s="8">
        <f t="shared" ca="1" si="650"/>
        <v>7</v>
      </c>
      <c r="E4605" s="50">
        <f t="shared" ca="1" si="644"/>
        <v>0</v>
      </c>
      <c r="F4605" s="2" t="str">
        <f t="shared" ca="1" si="651"/>
        <v/>
      </c>
      <c r="BD4605" s="49">
        <f t="shared" ca="1" si="646"/>
        <v>815.5</v>
      </c>
      <c r="BE4605" s="3">
        <f t="shared" ca="1" si="645"/>
        <v>8.1500000000000003E-2</v>
      </c>
      <c r="BF4605" s="3">
        <f t="shared" ca="1" si="647"/>
        <v>-1.3950525282585462</v>
      </c>
      <c r="BG4605" s="9">
        <f t="shared" ca="1" si="648"/>
        <v>0</v>
      </c>
      <c r="BH4605" s="6">
        <f ca="1">IF(ISNUMBER('Descriptive Stats'!BF4605),'Descriptive Stats'!BF4605,#N/A)</f>
        <v>-1.3950525282585462</v>
      </c>
      <c r="BI4605" s="6">
        <f ca="1">IF(ISNUMBER('Descriptive Stats'!E4605),'Descriptive Stats'!E4605,#N/A)</f>
        <v>0</v>
      </c>
    </row>
    <row r="4606" spans="1:61" ht="14.4" x14ac:dyDescent="0.3">
      <c r="A4606" s="2">
        <f>ROW()</f>
        <v>4606</v>
      </c>
      <c r="C4606" s="8">
        <f t="shared" ca="1" si="649"/>
        <v>4</v>
      </c>
      <c r="D4606" s="8">
        <f t="shared" ca="1" si="650"/>
        <v>0</v>
      </c>
      <c r="E4606" s="50">
        <f t="shared" ca="1" si="644"/>
        <v>2</v>
      </c>
      <c r="F4606" s="2" t="str">
        <f t="shared" ca="1" si="651"/>
        <v/>
      </c>
      <c r="BD4606" s="49">
        <f t="shared" ca="1" si="646"/>
        <v>2595</v>
      </c>
      <c r="BE4606" s="3">
        <f t="shared" ca="1" si="645"/>
        <v>0.25945000000000001</v>
      </c>
      <c r="BF4606" s="3">
        <f t="shared" ca="1" si="647"/>
        <v>-0.6450419512753276</v>
      </c>
      <c r="BG4606" s="9">
        <f t="shared" ca="1" si="648"/>
        <v>2</v>
      </c>
      <c r="BH4606" s="6">
        <f ca="1">IF(ISNUMBER('Descriptive Stats'!BF4606),'Descriptive Stats'!BF4606,#N/A)</f>
        <v>-0.6450419512753276</v>
      </c>
      <c r="BI4606" s="6">
        <f ca="1">IF(ISNUMBER('Descriptive Stats'!E4606),'Descriptive Stats'!E4606,#N/A)</f>
        <v>2</v>
      </c>
    </row>
    <row r="4607" spans="1:61" ht="14.4" x14ac:dyDescent="0.3">
      <c r="A4607" s="2">
        <f>ROW()</f>
        <v>4607</v>
      </c>
      <c r="C4607" s="8">
        <f t="shared" ca="1" si="649"/>
        <v>17</v>
      </c>
      <c r="D4607" s="8">
        <f t="shared" ca="1" si="650"/>
        <v>2</v>
      </c>
      <c r="E4607" s="50">
        <f t="shared" ca="1" si="644"/>
        <v>6</v>
      </c>
      <c r="F4607" s="2" t="str">
        <f t="shared" ca="1" si="651"/>
        <v/>
      </c>
      <c r="BD4607" s="49">
        <f t="shared" ca="1" si="646"/>
        <v>3900</v>
      </c>
      <c r="BE4607" s="3">
        <f t="shared" ca="1" si="645"/>
        <v>0.38995000000000002</v>
      </c>
      <c r="BF4607" s="3">
        <f t="shared" ca="1" si="647"/>
        <v>-0.2794493539703507</v>
      </c>
      <c r="BG4607" s="9">
        <f t="shared" ca="1" si="648"/>
        <v>6</v>
      </c>
      <c r="BH4607" s="6">
        <f ca="1">IF(ISNUMBER('Descriptive Stats'!BF4607),'Descriptive Stats'!BF4607,#N/A)</f>
        <v>-0.2794493539703507</v>
      </c>
      <c r="BI4607" s="6">
        <f ca="1">IF(ISNUMBER('Descriptive Stats'!E4607),'Descriptive Stats'!E4607,#N/A)</f>
        <v>6</v>
      </c>
    </row>
    <row r="4608" spans="1:61" ht="14.4" x14ac:dyDescent="0.3">
      <c r="A4608" s="2">
        <f>ROW()</f>
        <v>4608</v>
      </c>
      <c r="C4608" s="8">
        <f t="shared" ca="1" si="649"/>
        <v>16</v>
      </c>
      <c r="D4608" s="8">
        <f t="shared" ca="1" si="650"/>
        <v>6</v>
      </c>
      <c r="E4608" s="50">
        <f t="shared" ca="1" si="644"/>
        <v>2</v>
      </c>
      <c r="F4608" s="2" t="str">
        <f t="shared" ca="1" si="651"/>
        <v/>
      </c>
      <c r="BD4608" s="49">
        <f t="shared" ca="1" si="646"/>
        <v>2595</v>
      </c>
      <c r="BE4608" s="3">
        <f t="shared" ca="1" si="645"/>
        <v>0.25945000000000001</v>
      </c>
      <c r="BF4608" s="3">
        <f t="shared" ca="1" si="647"/>
        <v>-0.6450419512753276</v>
      </c>
      <c r="BG4608" s="9">
        <f t="shared" ca="1" si="648"/>
        <v>2</v>
      </c>
      <c r="BH4608" s="6">
        <f ca="1">IF(ISNUMBER('Descriptive Stats'!BF4608),'Descriptive Stats'!BF4608,#N/A)</f>
        <v>-0.6450419512753276</v>
      </c>
      <c r="BI4608" s="6">
        <f ca="1">IF(ISNUMBER('Descriptive Stats'!E4608),'Descriptive Stats'!E4608,#N/A)</f>
        <v>2</v>
      </c>
    </row>
    <row r="4609" spans="1:61" ht="14.4" x14ac:dyDescent="0.3">
      <c r="A4609" s="2">
        <f>ROW()</f>
        <v>4609</v>
      </c>
      <c r="C4609" s="8">
        <f t="shared" ca="1" si="649"/>
        <v>3</v>
      </c>
      <c r="D4609" s="8">
        <f t="shared" ca="1" si="650"/>
        <v>2</v>
      </c>
      <c r="E4609" s="50">
        <f t="shared" ca="1" si="644"/>
        <v>0</v>
      </c>
      <c r="F4609" s="2" t="str">
        <f t="shared" ca="1" si="651"/>
        <v/>
      </c>
      <c r="BD4609" s="49">
        <f t="shared" ca="1" si="646"/>
        <v>815.5</v>
      </c>
      <c r="BE4609" s="3">
        <f t="shared" ca="1" si="645"/>
        <v>8.1500000000000003E-2</v>
      </c>
      <c r="BF4609" s="3">
        <f t="shared" ca="1" si="647"/>
        <v>-1.3950525282585462</v>
      </c>
      <c r="BG4609" s="9">
        <f t="shared" ca="1" si="648"/>
        <v>0</v>
      </c>
      <c r="BH4609" s="6">
        <f ca="1">IF(ISNUMBER('Descriptive Stats'!BF4609),'Descriptive Stats'!BF4609,#N/A)</f>
        <v>-1.3950525282585462</v>
      </c>
      <c r="BI4609" s="6">
        <f ca="1">IF(ISNUMBER('Descriptive Stats'!E4609),'Descriptive Stats'!E4609,#N/A)</f>
        <v>0</v>
      </c>
    </row>
    <row r="4610" spans="1:61" ht="14.4" x14ac:dyDescent="0.3">
      <c r="A4610" s="2">
        <f>ROW()</f>
        <v>4610</v>
      </c>
      <c r="C4610" s="8">
        <f t="shared" ca="1" si="649"/>
        <v>22</v>
      </c>
      <c r="D4610" s="8">
        <f t="shared" ca="1" si="650"/>
        <v>0</v>
      </c>
      <c r="E4610" s="50">
        <f t="shared" ca="1" si="644"/>
        <v>6</v>
      </c>
      <c r="F4610" s="2" t="str">
        <f t="shared" ca="1" si="651"/>
        <v/>
      </c>
      <c r="BD4610" s="49">
        <f t="shared" ca="1" si="646"/>
        <v>3900</v>
      </c>
      <c r="BE4610" s="3">
        <f t="shared" ca="1" si="645"/>
        <v>0.38995000000000002</v>
      </c>
      <c r="BF4610" s="3">
        <f t="shared" ca="1" si="647"/>
        <v>-0.2794493539703507</v>
      </c>
      <c r="BG4610" s="9">
        <f t="shared" ca="1" si="648"/>
        <v>6</v>
      </c>
      <c r="BH4610" s="6">
        <f ca="1">IF(ISNUMBER('Descriptive Stats'!BF4610),'Descriptive Stats'!BF4610,#N/A)</f>
        <v>-0.2794493539703507</v>
      </c>
      <c r="BI4610" s="6">
        <f ca="1">IF(ISNUMBER('Descriptive Stats'!E4610),'Descriptive Stats'!E4610,#N/A)</f>
        <v>6</v>
      </c>
    </row>
    <row r="4611" spans="1:61" ht="14.4" x14ac:dyDescent="0.3">
      <c r="A4611" s="2">
        <f>ROW()</f>
        <v>4611</v>
      </c>
      <c r="C4611" s="8">
        <f t="shared" ca="1" si="649"/>
        <v>2</v>
      </c>
      <c r="D4611" s="8">
        <f t="shared" ca="1" si="650"/>
        <v>6</v>
      </c>
      <c r="E4611" s="50">
        <f t="shared" ref="E4611:E4674" ca="1" si="652">IF(0=MOD(ROW(),$J$1),AVERAGE(OFFSET($D$2,ROW()-$J$1,0,$J$1,1)),"")</f>
        <v>7</v>
      </c>
      <c r="F4611" s="2" t="str">
        <f t="shared" ca="1" si="651"/>
        <v/>
      </c>
      <c r="BD4611" s="49">
        <f t="shared" ca="1" si="646"/>
        <v>4473.5</v>
      </c>
      <c r="BE4611" s="3">
        <f t="shared" ca="1" si="645"/>
        <v>0.44729999999999998</v>
      </c>
      <c r="BF4611" s="3">
        <f t="shared" ca="1" si="647"/>
        <v>-0.13248586824472414</v>
      </c>
      <c r="BG4611" s="9">
        <f t="shared" ca="1" si="648"/>
        <v>7</v>
      </c>
      <c r="BH4611" s="6">
        <f ca="1">IF(ISNUMBER('Descriptive Stats'!BF4611),'Descriptive Stats'!BF4611,#N/A)</f>
        <v>-0.13248586824472414</v>
      </c>
      <c r="BI4611" s="6">
        <f ca="1">IF(ISNUMBER('Descriptive Stats'!E4611),'Descriptive Stats'!E4611,#N/A)</f>
        <v>7</v>
      </c>
    </row>
    <row r="4612" spans="1:61" ht="14.4" x14ac:dyDescent="0.3">
      <c r="A4612" s="2">
        <f>ROW()</f>
        <v>4612</v>
      </c>
      <c r="C4612" s="8">
        <f t="shared" ca="1" si="649"/>
        <v>6</v>
      </c>
      <c r="D4612" s="8">
        <f t="shared" ca="1" si="650"/>
        <v>7</v>
      </c>
      <c r="E4612" s="50">
        <f t="shared" ca="1" si="652"/>
        <v>0</v>
      </c>
      <c r="F4612" s="2" t="str">
        <f t="shared" ca="1" si="651"/>
        <v/>
      </c>
      <c r="BD4612" s="49">
        <f t="shared" ca="1" si="646"/>
        <v>815.5</v>
      </c>
      <c r="BE4612" s="3">
        <f t="shared" ca="1" si="645"/>
        <v>8.1500000000000003E-2</v>
      </c>
      <c r="BF4612" s="3">
        <f t="shared" ca="1" si="647"/>
        <v>-1.3950525282585462</v>
      </c>
      <c r="BG4612" s="9">
        <f t="shared" ca="1" si="648"/>
        <v>0</v>
      </c>
      <c r="BH4612" s="6">
        <f ca="1">IF(ISNUMBER('Descriptive Stats'!BF4612),'Descriptive Stats'!BF4612,#N/A)</f>
        <v>-1.3950525282585462</v>
      </c>
      <c r="BI4612" s="6">
        <f ca="1">IF(ISNUMBER('Descriptive Stats'!E4612),'Descriptive Stats'!E4612,#N/A)</f>
        <v>0</v>
      </c>
    </row>
    <row r="4613" spans="1:61" ht="14.4" x14ac:dyDescent="0.3">
      <c r="A4613" s="2">
        <f>ROW()</f>
        <v>4613</v>
      </c>
      <c r="C4613" s="8">
        <f t="shared" ca="1" si="649"/>
        <v>20</v>
      </c>
      <c r="D4613" s="8">
        <f t="shared" ca="1" si="650"/>
        <v>0</v>
      </c>
      <c r="E4613" s="50">
        <f t="shared" ca="1" si="652"/>
        <v>1</v>
      </c>
      <c r="F4613" s="2" t="str">
        <f t="shared" ca="1" si="651"/>
        <v/>
      </c>
      <c r="BD4613" s="49">
        <f t="shared" ca="1" si="646"/>
        <v>1871</v>
      </c>
      <c r="BE4613" s="3">
        <f t="shared" ca="1" si="645"/>
        <v>0.18704999999999999</v>
      </c>
      <c r="BF4613" s="3">
        <f t="shared" ca="1" si="647"/>
        <v>-0.88881967520906158</v>
      </c>
      <c r="BG4613" s="9">
        <f t="shared" ca="1" si="648"/>
        <v>1</v>
      </c>
      <c r="BH4613" s="6">
        <f ca="1">IF(ISNUMBER('Descriptive Stats'!BF4613),'Descriptive Stats'!BF4613,#N/A)</f>
        <v>-0.88881967520906158</v>
      </c>
      <c r="BI4613" s="6">
        <f ca="1">IF(ISNUMBER('Descriptive Stats'!E4613),'Descriptive Stats'!E4613,#N/A)</f>
        <v>1</v>
      </c>
    </row>
    <row r="4614" spans="1:61" ht="14.4" x14ac:dyDescent="0.3">
      <c r="A4614" s="2">
        <f>ROW()</f>
        <v>4614</v>
      </c>
      <c r="C4614" s="8">
        <f t="shared" ca="1" si="649"/>
        <v>12</v>
      </c>
      <c r="D4614" s="8">
        <f t="shared" ca="1" si="650"/>
        <v>1</v>
      </c>
      <c r="E4614" s="50">
        <f t="shared" ca="1" si="652"/>
        <v>1</v>
      </c>
      <c r="F4614" s="2" t="str">
        <f t="shared" ca="1" si="651"/>
        <v/>
      </c>
      <c r="BD4614" s="49">
        <f t="shared" ca="1" si="646"/>
        <v>1871</v>
      </c>
      <c r="BE4614" s="3">
        <f t="shared" ca="1" si="645"/>
        <v>0.18704999999999999</v>
      </c>
      <c r="BF4614" s="3">
        <f t="shared" ca="1" si="647"/>
        <v>-0.88881967520906158</v>
      </c>
      <c r="BG4614" s="9">
        <f t="shared" ca="1" si="648"/>
        <v>1</v>
      </c>
      <c r="BH4614" s="6">
        <f ca="1">IF(ISNUMBER('Descriptive Stats'!BF4614),'Descriptive Stats'!BF4614,#N/A)</f>
        <v>-0.88881967520906158</v>
      </c>
      <c r="BI4614" s="6">
        <f ca="1">IF(ISNUMBER('Descriptive Stats'!E4614),'Descriptive Stats'!E4614,#N/A)</f>
        <v>1</v>
      </c>
    </row>
    <row r="4615" spans="1:61" ht="14.4" x14ac:dyDescent="0.3">
      <c r="A4615" s="2">
        <f>ROW()</f>
        <v>4615</v>
      </c>
      <c r="C4615" s="8">
        <f t="shared" ca="1" si="649"/>
        <v>8</v>
      </c>
      <c r="D4615" s="8">
        <f t="shared" ca="1" si="650"/>
        <v>1</v>
      </c>
      <c r="E4615" s="50">
        <f t="shared" ca="1" si="652"/>
        <v>7</v>
      </c>
      <c r="F4615" s="2" t="str">
        <f t="shared" ca="1" si="651"/>
        <v/>
      </c>
      <c r="BD4615" s="49">
        <f t="shared" ca="1" si="646"/>
        <v>4473.5</v>
      </c>
      <c r="BE4615" s="3">
        <f t="shared" ref="BE4615:BE4678" ca="1" si="653">IF(ISNUMBER(BD4615),(BD4615-0.5)/$BK$4,"")</f>
        <v>0.44729999999999998</v>
      </c>
      <c r="BF4615" s="3">
        <f t="shared" ca="1" si="647"/>
        <v>-0.13248586824472414</v>
      </c>
      <c r="BG4615" s="9">
        <f t="shared" ca="1" si="648"/>
        <v>7</v>
      </c>
      <c r="BH4615" s="6">
        <f ca="1">IF(ISNUMBER('Descriptive Stats'!BF4615),'Descriptive Stats'!BF4615,#N/A)</f>
        <v>-0.13248586824472414</v>
      </c>
      <c r="BI4615" s="6">
        <f ca="1">IF(ISNUMBER('Descriptive Stats'!E4615),'Descriptive Stats'!E4615,#N/A)</f>
        <v>7</v>
      </c>
    </row>
    <row r="4616" spans="1:61" ht="14.4" x14ac:dyDescent="0.3">
      <c r="A4616" s="2">
        <f>ROW()</f>
        <v>4616</v>
      </c>
      <c r="C4616" s="8">
        <f t="shared" ca="1" si="649"/>
        <v>19</v>
      </c>
      <c r="D4616" s="8">
        <f t="shared" ca="1" si="650"/>
        <v>7</v>
      </c>
      <c r="E4616" s="50">
        <f t="shared" ca="1" si="652"/>
        <v>2</v>
      </c>
      <c r="F4616" s="2" t="str">
        <f t="shared" ca="1" si="651"/>
        <v/>
      </c>
      <c r="BD4616" s="49">
        <f t="shared" ref="BD4616:BD4679" ca="1" si="654">IF(ISNUMBER(BG4616),_xlfn.RANK.AVG(BG4616,$BG$2:$BG$5414,1),"")</f>
        <v>2595</v>
      </c>
      <c r="BE4616" s="3">
        <f t="shared" ca="1" si="653"/>
        <v>0.25945000000000001</v>
      </c>
      <c r="BF4616" s="3">
        <f t="shared" ca="1" si="647"/>
        <v>-0.6450419512753276</v>
      </c>
      <c r="BG4616" s="9">
        <f t="shared" ca="1" si="648"/>
        <v>2</v>
      </c>
      <c r="BH4616" s="6">
        <f ca="1">IF(ISNUMBER('Descriptive Stats'!BF4616),'Descriptive Stats'!BF4616,#N/A)</f>
        <v>-0.6450419512753276</v>
      </c>
      <c r="BI4616" s="6">
        <f ca="1">IF(ISNUMBER('Descriptive Stats'!E4616),'Descriptive Stats'!E4616,#N/A)</f>
        <v>2</v>
      </c>
    </row>
    <row r="4617" spans="1:61" ht="14.4" x14ac:dyDescent="0.3">
      <c r="A4617" s="2">
        <f>ROW()</f>
        <v>4617</v>
      </c>
      <c r="C4617" s="8">
        <f t="shared" ca="1" si="649"/>
        <v>21</v>
      </c>
      <c r="D4617" s="8">
        <f t="shared" ca="1" si="650"/>
        <v>2</v>
      </c>
      <c r="E4617" s="50">
        <f t="shared" ca="1" si="652"/>
        <v>19</v>
      </c>
      <c r="F4617" s="2" t="str">
        <f t="shared" ca="1" si="651"/>
        <v>X</v>
      </c>
      <c r="BD4617" s="49">
        <f t="shared" ca="1" si="654"/>
        <v>5294</v>
      </c>
      <c r="BE4617" s="3">
        <f t="shared" ca="1" si="653"/>
        <v>0.52934999999999999</v>
      </c>
      <c r="BF4617" s="3">
        <f t="shared" ref="BF4617:BF4680" ca="1" si="655">IF(ISNUMBER(BE4617),_xlfn.NORM.INV(BE4617,0,1),"")</f>
        <v>7.3636031452008061E-2</v>
      </c>
      <c r="BG4617" s="9">
        <f t="shared" ref="BG4617:BG4680" ca="1" si="656">IF(ISNUMBER(E4617),E4617,"")</f>
        <v>19</v>
      </c>
      <c r="BH4617" s="6">
        <f ca="1">IF(ISNUMBER('Descriptive Stats'!BF4617),'Descriptive Stats'!BF4617,#N/A)</f>
        <v>7.3636031452008061E-2</v>
      </c>
      <c r="BI4617" s="6">
        <f ca="1">IF(ISNUMBER('Descriptive Stats'!E4617),'Descriptive Stats'!E4617,#N/A)</f>
        <v>19</v>
      </c>
    </row>
    <row r="4618" spans="1:61" ht="14.4" x14ac:dyDescent="0.3">
      <c r="A4618" s="2">
        <f>ROW()</f>
        <v>4618</v>
      </c>
      <c r="C4618" s="8">
        <f t="shared" ca="1" si="649"/>
        <v>7</v>
      </c>
      <c r="D4618" s="8">
        <f t="shared" ca="1" si="650"/>
        <v>19</v>
      </c>
      <c r="E4618" s="50">
        <f t="shared" ca="1" si="652"/>
        <v>7</v>
      </c>
      <c r="F4618" s="2" t="str">
        <f t="shared" ca="1" si="651"/>
        <v/>
      </c>
      <c r="BD4618" s="49">
        <f t="shared" ca="1" si="654"/>
        <v>4473.5</v>
      </c>
      <c r="BE4618" s="3">
        <f t="shared" ca="1" si="653"/>
        <v>0.44729999999999998</v>
      </c>
      <c r="BF4618" s="3">
        <f t="shared" ca="1" si="655"/>
        <v>-0.13248586824472414</v>
      </c>
      <c r="BG4618" s="9">
        <f t="shared" ca="1" si="656"/>
        <v>7</v>
      </c>
      <c r="BH4618" s="6">
        <f ca="1">IF(ISNUMBER('Descriptive Stats'!BF4618),'Descriptive Stats'!BF4618,#N/A)</f>
        <v>-0.13248586824472414</v>
      </c>
      <c r="BI4618" s="6">
        <f ca="1">IF(ISNUMBER('Descriptive Stats'!E4618),'Descriptive Stats'!E4618,#N/A)</f>
        <v>7</v>
      </c>
    </row>
    <row r="4619" spans="1:61" ht="14.4" x14ac:dyDescent="0.3">
      <c r="A4619" s="2">
        <f>ROW()</f>
        <v>4619</v>
      </c>
      <c r="C4619" s="8">
        <f t="shared" ca="1" si="649"/>
        <v>19</v>
      </c>
      <c r="D4619" s="8">
        <f t="shared" ca="1" si="650"/>
        <v>7</v>
      </c>
      <c r="E4619" s="50">
        <f t="shared" ca="1" si="652"/>
        <v>6</v>
      </c>
      <c r="F4619" s="2" t="str">
        <f t="shared" ca="1" si="651"/>
        <v/>
      </c>
      <c r="BD4619" s="49">
        <f t="shared" ca="1" si="654"/>
        <v>3900</v>
      </c>
      <c r="BE4619" s="3">
        <f t="shared" ca="1" si="653"/>
        <v>0.38995000000000002</v>
      </c>
      <c r="BF4619" s="3">
        <f t="shared" ca="1" si="655"/>
        <v>-0.2794493539703507</v>
      </c>
      <c r="BG4619" s="9">
        <f t="shared" ca="1" si="656"/>
        <v>6</v>
      </c>
      <c r="BH4619" s="6">
        <f ca="1">IF(ISNUMBER('Descriptive Stats'!BF4619),'Descriptive Stats'!BF4619,#N/A)</f>
        <v>-0.2794493539703507</v>
      </c>
      <c r="BI4619" s="6">
        <f ca="1">IF(ISNUMBER('Descriptive Stats'!E4619),'Descriptive Stats'!E4619,#N/A)</f>
        <v>6</v>
      </c>
    </row>
    <row r="4620" spans="1:61" ht="14.4" x14ac:dyDescent="0.3">
      <c r="A4620" s="2">
        <f>ROW()</f>
        <v>4620</v>
      </c>
      <c r="C4620" s="8">
        <f t="shared" ca="1" si="649"/>
        <v>2</v>
      </c>
      <c r="D4620" s="8">
        <f t="shared" ca="1" si="650"/>
        <v>6</v>
      </c>
      <c r="E4620" s="50">
        <f t="shared" ca="1" si="652"/>
        <v>3</v>
      </c>
      <c r="F4620" s="2" t="str">
        <f t="shared" ca="1" si="651"/>
        <v/>
      </c>
      <c r="BD4620" s="49">
        <f t="shared" ca="1" si="654"/>
        <v>3200</v>
      </c>
      <c r="BE4620" s="3">
        <f t="shared" ca="1" si="653"/>
        <v>0.31995000000000001</v>
      </c>
      <c r="BF4620" s="3">
        <f t="shared" ca="1" si="655"/>
        <v>-0.46783862043457014</v>
      </c>
      <c r="BG4620" s="9">
        <f t="shared" ca="1" si="656"/>
        <v>3</v>
      </c>
      <c r="BH4620" s="6">
        <f ca="1">IF(ISNUMBER('Descriptive Stats'!BF4620),'Descriptive Stats'!BF4620,#N/A)</f>
        <v>-0.46783862043457014</v>
      </c>
      <c r="BI4620" s="6">
        <f ca="1">IF(ISNUMBER('Descriptive Stats'!E4620),'Descriptive Stats'!E4620,#N/A)</f>
        <v>3</v>
      </c>
    </row>
    <row r="4621" spans="1:61" ht="14.4" x14ac:dyDescent="0.3">
      <c r="A4621" s="2">
        <f>ROW()</f>
        <v>4621</v>
      </c>
      <c r="C4621" s="8">
        <f t="shared" ca="1" si="649"/>
        <v>10</v>
      </c>
      <c r="D4621" s="8">
        <f t="shared" ca="1" si="650"/>
        <v>3</v>
      </c>
      <c r="E4621" s="50">
        <f t="shared" ca="1" si="652"/>
        <v>0</v>
      </c>
      <c r="F4621" s="2" t="str">
        <f t="shared" ca="1" si="651"/>
        <v/>
      </c>
      <c r="BD4621" s="49">
        <f t="shared" ca="1" si="654"/>
        <v>815.5</v>
      </c>
      <c r="BE4621" s="3">
        <f t="shared" ca="1" si="653"/>
        <v>8.1500000000000003E-2</v>
      </c>
      <c r="BF4621" s="3">
        <f t="shared" ca="1" si="655"/>
        <v>-1.3950525282585462</v>
      </c>
      <c r="BG4621" s="9">
        <f t="shared" ca="1" si="656"/>
        <v>0</v>
      </c>
      <c r="BH4621" s="6">
        <f ca="1">IF(ISNUMBER('Descriptive Stats'!BF4621),'Descriptive Stats'!BF4621,#N/A)</f>
        <v>-1.3950525282585462</v>
      </c>
      <c r="BI4621" s="6">
        <f ca="1">IF(ISNUMBER('Descriptive Stats'!E4621),'Descriptive Stats'!E4621,#N/A)</f>
        <v>0</v>
      </c>
    </row>
    <row r="4622" spans="1:61" ht="14.4" x14ac:dyDescent="0.3">
      <c r="A4622" s="2">
        <f>ROW()</f>
        <v>4622</v>
      </c>
      <c r="C4622" s="8">
        <f t="shared" ca="1" si="649"/>
        <v>4</v>
      </c>
      <c r="D4622" s="8">
        <f t="shared" ca="1" si="650"/>
        <v>0</v>
      </c>
      <c r="E4622" s="50">
        <f t="shared" ca="1" si="652"/>
        <v>6</v>
      </c>
      <c r="F4622" s="2" t="str">
        <f t="shared" ca="1" si="651"/>
        <v/>
      </c>
      <c r="BD4622" s="49">
        <f t="shared" ca="1" si="654"/>
        <v>3900</v>
      </c>
      <c r="BE4622" s="3">
        <f t="shared" ca="1" si="653"/>
        <v>0.38995000000000002</v>
      </c>
      <c r="BF4622" s="3">
        <f t="shared" ca="1" si="655"/>
        <v>-0.2794493539703507</v>
      </c>
      <c r="BG4622" s="9">
        <f t="shared" ca="1" si="656"/>
        <v>6</v>
      </c>
      <c r="BH4622" s="6">
        <f ca="1">IF(ISNUMBER('Descriptive Stats'!BF4622),'Descriptive Stats'!BF4622,#N/A)</f>
        <v>-0.2794493539703507</v>
      </c>
      <c r="BI4622" s="6">
        <f ca="1">IF(ISNUMBER('Descriptive Stats'!E4622),'Descriptive Stats'!E4622,#N/A)</f>
        <v>6</v>
      </c>
    </row>
    <row r="4623" spans="1:61" ht="14.4" x14ac:dyDescent="0.3">
      <c r="A4623" s="2">
        <f>ROW()</f>
        <v>4623</v>
      </c>
      <c r="C4623" s="8">
        <f t="shared" ca="1" si="649"/>
        <v>2</v>
      </c>
      <c r="D4623" s="8">
        <f t="shared" ca="1" si="650"/>
        <v>6</v>
      </c>
      <c r="E4623" s="50">
        <f t="shared" ca="1" si="652"/>
        <v>0</v>
      </c>
      <c r="F4623" s="2" t="str">
        <f t="shared" ca="1" si="651"/>
        <v/>
      </c>
      <c r="BD4623" s="49">
        <f t="shared" ca="1" si="654"/>
        <v>815.5</v>
      </c>
      <c r="BE4623" s="3">
        <f t="shared" ca="1" si="653"/>
        <v>8.1500000000000003E-2</v>
      </c>
      <c r="BF4623" s="3">
        <f t="shared" ca="1" si="655"/>
        <v>-1.3950525282585462</v>
      </c>
      <c r="BG4623" s="9">
        <f t="shared" ca="1" si="656"/>
        <v>0</v>
      </c>
      <c r="BH4623" s="6">
        <f ca="1">IF(ISNUMBER('Descriptive Stats'!BF4623),'Descriptive Stats'!BF4623,#N/A)</f>
        <v>-1.3950525282585462</v>
      </c>
      <c r="BI4623" s="6">
        <f ca="1">IF(ISNUMBER('Descriptive Stats'!E4623),'Descriptive Stats'!E4623,#N/A)</f>
        <v>0</v>
      </c>
    </row>
    <row r="4624" spans="1:61" ht="14.4" x14ac:dyDescent="0.3">
      <c r="A4624" s="2">
        <f>ROW()</f>
        <v>4624</v>
      </c>
      <c r="C4624" s="8">
        <f t="shared" ca="1" si="649"/>
        <v>4</v>
      </c>
      <c r="D4624" s="8">
        <f t="shared" ca="1" si="650"/>
        <v>0</v>
      </c>
      <c r="E4624" s="50">
        <f t="shared" ca="1" si="652"/>
        <v>3</v>
      </c>
      <c r="F4624" s="2" t="str">
        <f t="shared" ca="1" si="651"/>
        <v/>
      </c>
      <c r="BD4624" s="49">
        <f t="shared" ca="1" si="654"/>
        <v>3200</v>
      </c>
      <c r="BE4624" s="3">
        <f t="shared" ca="1" si="653"/>
        <v>0.31995000000000001</v>
      </c>
      <c r="BF4624" s="3">
        <f t="shared" ca="1" si="655"/>
        <v>-0.46783862043457014</v>
      </c>
      <c r="BG4624" s="9">
        <f t="shared" ca="1" si="656"/>
        <v>3</v>
      </c>
      <c r="BH4624" s="6">
        <f ca="1">IF(ISNUMBER('Descriptive Stats'!BF4624),'Descriptive Stats'!BF4624,#N/A)</f>
        <v>-0.46783862043457014</v>
      </c>
      <c r="BI4624" s="6">
        <f ca="1">IF(ISNUMBER('Descriptive Stats'!E4624),'Descriptive Stats'!E4624,#N/A)</f>
        <v>3</v>
      </c>
    </row>
    <row r="4625" spans="1:61" ht="14.4" x14ac:dyDescent="0.3">
      <c r="A4625" s="2">
        <f>ROW()</f>
        <v>4625</v>
      </c>
      <c r="C4625" s="8">
        <f t="shared" ref="C4625:C4688" ca="1" si="657">RANDBETWEEN(2,COUNT(B:B))</f>
        <v>10</v>
      </c>
      <c r="D4625" s="8">
        <f t="shared" ref="D4625:D4688" ca="1" si="658">VLOOKUP(C4625,A:B,2,TRUE)</f>
        <v>3</v>
      </c>
      <c r="E4625" s="50">
        <f t="shared" ca="1" si="652"/>
        <v>2</v>
      </c>
      <c r="F4625" s="2" t="str">
        <f t="shared" ref="F4625:F4688" ca="1" si="659">IF(ISNUMBER(E4625),IF(OR(E4625&lt;$K$16,E4625&gt;$K$14),"X",""),"")</f>
        <v/>
      </c>
      <c r="BD4625" s="49">
        <f t="shared" ca="1" si="654"/>
        <v>2595</v>
      </c>
      <c r="BE4625" s="3">
        <f t="shared" ca="1" si="653"/>
        <v>0.25945000000000001</v>
      </c>
      <c r="BF4625" s="3">
        <f t="shared" ca="1" si="655"/>
        <v>-0.6450419512753276</v>
      </c>
      <c r="BG4625" s="9">
        <f t="shared" ca="1" si="656"/>
        <v>2</v>
      </c>
      <c r="BH4625" s="6">
        <f ca="1">IF(ISNUMBER('Descriptive Stats'!BF4625),'Descriptive Stats'!BF4625,#N/A)</f>
        <v>-0.6450419512753276</v>
      </c>
      <c r="BI4625" s="6">
        <f ca="1">IF(ISNUMBER('Descriptive Stats'!E4625),'Descriptive Stats'!E4625,#N/A)</f>
        <v>2</v>
      </c>
    </row>
    <row r="4626" spans="1:61" ht="14.4" x14ac:dyDescent="0.3">
      <c r="A4626" s="2">
        <f>ROW()</f>
        <v>4626</v>
      </c>
      <c r="C4626" s="8">
        <f t="shared" ca="1" si="657"/>
        <v>17</v>
      </c>
      <c r="D4626" s="8">
        <f t="shared" ca="1" si="658"/>
        <v>2</v>
      </c>
      <c r="E4626" s="50">
        <f t="shared" ca="1" si="652"/>
        <v>6</v>
      </c>
      <c r="F4626" s="2" t="str">
        <f t="shared" ca="1" si="659"/>
        <v/>
      </c>
      <c r="BD4626" s="49">
        <f t="shared" ca="1" si="654"/>
        <v>3900</v>
      </c>
      <c r="BE4626" s="3">
        <f t="shared" ca="1" si="653"/>
        <v>0.38995000000000002</v>
      </c>
      <c r="BF4626" s="3">
        <f t="shared" ca="1" si="655"/>
        <v>-0.2794493539703507</v>
      </c>
      <c r="BG4626" s="9">
        <f t="shared" ca="1" si="656"/>
        <v>6</v>
      </c>
      <c r="BH4626" s="6">
        <f ca="1">IF(ISNUMBER('Descriptive Stats'!BF4626),'Descriptive Stats'!BF4626,#N/A)</f>
        <v>-0.2794493539703507</v>
      </c>
      <c r="BI4626" s="6">
        <f ca="1">IF(ISNUMBER('Descriptive Stats'!E4626),'Descriptive Stats'!E4626,#N/A)</f>
        <v>6</v>
      </c>
    </row>
    <row r="4627" spans="1:61" ht="14.4" x14ac:dyDescent="0.3">
      <c r="A4627" s="2">
        <f>ROW()</f>
        <v>4627</v>
      </c>
      <c r="C4627" s="8">
        <f t="shared" ca="1" si="657"/>
        <v>5</v>
      </c>
      <c r="D4627" s="8">
        <f t="shared" ca="1" si="658"/>
        <v>6</v>
      </c>
      <c r="E4627" s="50">
        <f t="shared" ca="1" si="652"/>
        <v>1</v>
      </c>
      <c r="F4627" s="2" t="str">
        <f t="shared" ca="1" si="659"/>
        <v/>
      </c>
      <c r="BD4627" s="49">
        <f t="shared" ca="1" si="654"/>
        <v>1871</v>
      </c>
      <c r="BE4627" s="3">
        <f t="shared" ca="1" si="653"/>
        <v>0.18704999999999999</v>
      </c>
      <c r="BF4627" s="3">
        <f t="shared" ca="1" si="655"/>
        <v>-0.88881967520906158</v>
      </c>
      <c r="BG4627" s="9">
        <f t="shared" ca="1" si="656"/>
        <v>1</v>
      </c>
      <c r="BH4627" s="6">
        <f ca="1">IF(ISNUMBER('Descriptive Stats'!BF4627),'Descriptive Stats'!BF4627,#N/A)</f>
        <v>-0.88881967520906158</v>
      </c>
      <c r="BI4627" s="6">
        <f ca="1">IF(ISNUMBER('Descriptive Stats'!E4627),'Descriptive Stats'!E4627,#N/A)</f>
        <v>1</v>
      </c>
    </row>
    <row r="4628" spans="1:61" ht="14.4" x14ac:dyDescent="0.3">
      <c r="A4628" s="2">
        <f>ROW()</f>
        <v>4628</v>
      </c>
      <c r="C4628" s="8">
        <f t="shared" ca="1" si="657"/>
        <v>12</v>
      </c>
      <c r="D4628" s="8">
        <f t="shared" ca="1" si="658"/>
        <v>1</v>
      </c>
      <c r="E4628" s="50">
        <f t="shared" ca="1" si="652"/>
        <v>0</v>
      </c>
      <c r="F4628" s="2" t="str">
        <f t="shared" ca="1" si="659"/>
        <v/>
      </c>
      <c r="BD4628" s="49">
        <f t="shared" ca="1" si="654"/>
        <v>815.5</v>
      </c>
      <c r="BE4628" s="3">
        <f t="shared" ca="1" si="653"/>
        <v>8.1500000000000003E-2</v>
      </c>
      <c r="BF4628" s="3">
        <f t="shared" ca="1" si="655"/>
        <v>-1.3950525282585462</v>
      </c>
      <c r="BG4628" s="9">
        <f t="shared" ca="1" si="656"/>
        <v>0</v>
      </c>
      <c r="BH4628" s="6">
        <f ca="1">IF(ISNUMBER('Descriptive Stats'!BF4628),'Descriptive Stats'!BF4628,#N/A)</f>
        <v>-1.3950525282585462</v>
      </c>
      <c r="BI4628" s="6">
        <f ca="1">IF(ISNUMBER('Descriptive Stats'!E4628),'Descriptive Stats'!E4628,#N/A)</f>
        <v>0</v>
      </c>
    </row>
    <row r="4629" spans="1:61" ht="14.4" x14ac:dyDescent="0.3">
      <c r="A4629" s="2">
        <f>ROW()</f>
        <v>4629</v>
      </c>
      <c r="C4629" s="8">
        <f t="shared" ca="1" si="657"/>
        <v>11</v>
      </c>
      <c r="D4629" s="8">
        <f t="shared" ca="1" si="658"/>
        <v>0</v>
      </c>
      <c r="E4629" s="50">
        <f t="shared" ca="1" si="652"/>
        <v>7</v>
      </c>
      <c r="F4629" s="2" t="str">
        <f t="shared" ca="1" si="659"/>
        <v/>
      </c>
      <c r="BD4629" s="49">
        <f t="shared" ca="1" si="654"/>
        <v>4473.5</v>
      </c>
      <c r="BE4629" s="3">
        <f t="shared" ca="1" si="653"/>
        <v>0.44729999999999998</v>
      </c>
      <c r="BF4629" s="3">
        <f t="shared" ca="1" si="655"/>
        <v>-0.13248586824472414</v>
      </c>
      <c r="BG4629" s="9">
        <f t="shared" ca="1" si="656"/>
        <v>7</v>
      </c>
      <c r="BH4629" s="6">
        <f ca="1">IF(ISNUMBER('Descriptive Stats'!BF4629),'Descriptive Stats'!BF4629,#N/A)</f>
        <v>-0.13248586824472414</v>
      </c>
      <c r="BI4629" s="6">
        <f ca="1">IF(ISNUMBER('Descriptive Stats'!E4629),'Descriptive Stats'!E4629,#N/A)</f>
        <v>7</v>
      </c>
    </row>
    <row r="4630" spans="1:61" ht="14.4" x14ac:dyDescent="0.3">
      <c r="A4630" s="2">
        <f>ROW()</f>
        <v>4630</v>
      </c>
      <c r="C4630" s="8">
        <f t="shared" ca="1" si="657"/>
        <v>19</v>
      </c>
      <c r="D4630" s="8">
        <f t="shared" ca="1" si="658"/>
        <v>7</v>
      </c>
      <c r="E4630" s="50">
        <f t="shared" ca="1" si="652"/>
        <v>1</v>
      </c>
      <c r="F4630" s="2" t="str">
        <f t="shared" ca="1" si="659"/>
        <v/>
      </c>
      <c r="BD4630" s="49">
        <f t="shared" ca="1" si="654"/>
        <v>1871</v>
      </c>
      <c r="BE4630" s="3">
        <f t="shared" ca="1" si="653"/>
        <v>0.18704999999999999</v>
      </c>
      <c r="BF4630" s="3">
        <f t="shared" ca="1" si="655"/>
        <v>-0.88881967520906158</v>
      </c>
      <c r="BG4630" s="9">
        <f t="shared" ca="1" si="656"/>
        <v>1</v>
      </c>
      <c r="BH4630" s="6">
        <f ca="1">IF(ISNUMBER('Descriptive Stats'!BF4630),'Descriptive Stats'!BF4630,#N/A)</f>
        <v>-0.88881967520906158</v>
      </c>
      <c r="BI4630" s="6">
        <f ca="1">IF(ISNUMBER('Descriptive Stats'!E4630),'Descriptive Stats'!E4630,#N/A)</f>
        <v>1</v>
      </c>
    </row>
    <row r="4631" spans="1:61" ht="14.4" x14ac:dyDescent="0.3">
      <c r="A4631" s="2">
        <f>ROW()</f>
        <v>4631</v>
      </c>
      <c r="C4631" s="8">
        <f t="shared" ca="1" si="657"/>
        <v>12</v>
      </c>
      <c r="D4631" s="8">
        <f t="shared" ca="1" si="658"/>
        <v>1</v>
      </c>
      <c r="E4631" s="50">
        <f t="shared" ca="1" si="652"/>
        <v>6</v>
      </c>
      <c r="F4631" s="2" t="str">
        <f t="shared" ca="1" si="659"/>
        <v/>
      </c>
      <c r="BD4631" s="49">
        <f t="shared" ca="1" si="654"/>
        <v>3900</v>
      </c>
      <c r="BE4631" s="3">
        <f t="shared" ca="1" si="653"/>
        <v>0.38995000000000002</v>
      </c>
      <c r="BF4631" s="3">
        <f t="shared" ca="1" si="655"/>
        <v>-0.2794493539703507</v>
      </c>
      <c r="BG4631" s="9">
        <f t="shared" ca="1" si="656"/>
        <v>6</v>
      </c>
      <c r="BH4631" s="6">
        <f ca="1">IF(ISNUMBER('Descriptive Stats'!BF4631),'Descriptive Stats'!BF4631,#N/A)</f>
        <v>-0.2794493539703507</v>
      </c>
      <c r="BI4631" s="6">
        <f ca="1">IF(ISNUMBER('Descriptive Stats'!E4631),'Descriptive Stats'!E4631,#N/A)</f>
        <v>6</v>
      </c>
    </row>
    <row r="4632" spans="1:61" ht="14.4" x14ac:dyDescent="0.3">
      <c r="A4632" s="2">
        <f>ROW()</f>
        <v>4632</v>
      </c>
      <c r="C4632" s="8">
        <f t="shared" ca="1" si="657"/>
        <v>16</v>
      </c>
      <c r="D4632" s="8">
        <f t="shared" ca="1" si="658"/>
        <v>6</v>
      </c>
      <c r="E4632" s="50">
        <f t="shared" ca="1" si="652"/>
        <v>6</v>
      </c>
      <c r="F4632" s="2" t="str">
        <f t="shared" ca="1" si="659"/>
        <v/>
      </c>
      <c r="BD4632" s="49">
        <f t="shared" ca="1" si="654"/>
        <v>3900</v>
      </c>
      <c r="BE4632" s="3">
        <f t="shared" ca="1" si="653"/>
        <v>0.38995000000000002</v>
      </c>
      <c r="BF4632" s="3">
        <f t="shared" ca="1" si="655"/>
        <v>-0.2794493539703507</v>
      </c>
      <c r="BG4632" s="9">
        <f t="shared" ca="1" si="656"/>
        <v>6</v>
      </c>
      <c r="BH4632" s="6">
        <f ca="1">IF(ISNUMBER('Descriptive Stats'!BF4632),'Descriptive Stats'!BF4632,#N/A)</f>
        <v>-0.2794493539703507</v>
      </c>
      <c r="BI4632" s="6">
        <f ca="1">IF(ISNUMBER('Descriptive Stats'!E4632),'Descriptive Stats'!E4632,#N/A)</f>
        <v>6</v>
      </c>
    </row>
    <row r="4633" spans="1:61" ht="14.4" x14ac:dyDescent="0.3">
      <c r="A4633" s="2">
        <f>ROW()</f>
        <v>4633</v>
      </c>
      <c r="C4633" s="8">
        <f t="shared" ca="1" si="657"/>
        <v>5</v>
      </c>
      <c r="D4633" s="8">
        <f t="shared" ca="1" si="658"/>
        <v>6</v>
      </c>
      <c r="E4633" s="50">
        <f t="shared" ca="1" si="652"/>
        <v>19</v>
      </c>
      <c r="F4633" s="2" t="str">
        <f t="shared" ca="1" si="659"/>
        <v>X</v>
      </c>
      <c r="BD4633" s="49">
        <f t="shared" ca="1" si="654"/>
        <v>5294</v>
      </c>
      <c r="BE4633" s="3">
        <f t="shared" ca="1" si="653"/>
        <v>0.52934999999999999</v>
      </c>
      <c r="BF4633" s="3">
        <f t="shared" ca="1" si="655"/>
        <v>7.3636031452008061E-2</v>
      </c>
      <c r="BG4633" s="9">
        <f t="shared" ca="1" si="656"/>
        <v>19</v>
      </c>
      <c r="BH4633" s="6">
        <f ca="1">IF(ISNUMBER('Descriptive Stats'!BF4633),'Descriptive Stats'!BF4633,#N/A)</f>
        <v>7.3636031452008061E-2</v>
      </c>
      <c r="BI4633" s="6">
        <f ca="1">IF(ISNUMBER('Descriptive Stats'!E4633),'Descriptive Stats'!E4633,#N/A)</f>
        <v>19</v>
      </c>
    </row>
    <row r="4634" spans="1:61" ht="14.4" x14ac:dyDescent="0.3">
      <c r="A4634" s="2">
        <f>ROW()</f>
        <v>4634</v>
      </c>
      <c r="C4634" s="8">
        <f t="shared" ca="1" si="657"/>
        <v>7</v>
      </c>
      <c r="D4634" s="8">
        <f t="shared" ca="1" si="658"/>
        <v>19</v>
      </c>
      <c r="E4634" s="50">
        <f t="shared" ca="1" si="652"/>
        <v>2</v>
      </c>
      <c r="F4634" s="2" t="str">
        <f t="shared" ca="1" si="659"/>
        <v/>
      </c>
      <c r="BD4634" s="49">
        <f t="shared" ca="1" si="654"/>
        <v>2595</v>
      </c>
      <c r="BE4634" s="3">
        <f t="shared" ca="1" si="653"/>
        <v>0.25945000000000001</v>
      </c>
      <c r="BF4634" s="3">
        <f t="shared" ca="1" si="655"/>
        <v>-0.6450419512753276</v>
      </c>
      <c r="BG4634" s="9">
        <f t="shared" ca="1" si="656"/>
        <v>2</v>
      </c>
      <c r="BH4634" s="6">
        <f ca="1">IF(ISNUMBER('Descriptive Stats'!BF4634),'Descriptive Stats'!BF4634,#N/A)</f>
        <v>-0.6450419512753276</v>
      </c>
      <c r="BI4634" s="6">
        <f ca="1">IF(ISNUMBER('Descriptive Stats'!E4634),'Descriptive Stats'!E4634,#N/A)</f>
        <v>2</v>
      </c>
    </row>
    <row r="4635" spans="1:61" ht="14.4" x14ac:dyDescent="0.3">
      <c r="A4635" s="2">
        <f>ROW()</f>
        <v>4635</v>
      </c>
      <c r="C4635" s="8">
        <f t="shared" ca="1" si="657"/>
        <v>3</v>
      </c>
      <c r="D4635" s="8">
        <f t="shared" ca="1" si="658"/>
        <v>2</v>
      </c>
      <c r="E4635" s="50">
        <f t="shared" ca="1" si="652"/>
        <v>4</v>
      </c>
      <c r="F4635" s="2" t="str">
        <f t="shared" ca="1" si="659"/>
        <v/>
      </c>
      <c r="BD4635" s="49">
        <f t="shared" ca="1" si="654"/>
        <v>3442</v>
      </c>
      <c r="BE4635" s="3">
        <f t="shared" ca="1" si="653"/>
        <v>0.34415000000000001</v>
      </c>
      <c r="BF4635" s="3">
        <f t="shared" ca="1" si="655"/>
        <v>-0.40116316278173481</v>
      </c>
      <c r="BG4635" s="9">
        <f t="shared" ca="1" si="656"/>
        <v>4</v>
      </c>
      <c r="BH4635" s="6">
        <f ca="1">IF(ISNUMBER('Descriptive Stats'!BF4635),'Descriptive Stats'!BF4635,#N/A)</f>
        <v>-0.40116316278173481</v>
      </c>
      <c r="BI4635" s="6">
        <f ca="1">IF(ISNUMBER('Descriptive Stats'!E4635),'Descriptive Stats'!E4635,#N/A)</f>
        <v>4</v>
      </c>
    </row>
    <row r="4636" spans="1:61" ht="14.4" x14ac:dyDescent="0.3">
      <c r="A4636" s="2">
        <f>ROW()</f>
        <v>4636</v>
      </c>
      <c r="C4636" s="8">
        <f t="shared" ca="1" si="657"/>
        <v>13</v>
      </c>
      <c r="D4636" s="8">
        <f t="shared" ca="1" si="658"/>
        <v>4</v>
      </c>
      <c r="E4636" s="50">
        <f t="shared" ca="1" si="652"/>
        <v>2</v>
      </c>
      <c r="F4636" s="2" t="str">
        <f t="shared" ca="1" si="659"/>
        <v/>
      </c>
      <c r="BD4636" s="49">
        <f t="shared" ca="1" si="654"/>
        <v>2595</v>
      </c>
      <c r="BE4636" s="3">
        <f t="shared" ca="1" si="653"/>
        <v>0.25945000000000001</v>
      </c>
      <c r="BF4636" s="3">
        <f t="shared" ca="1" si="655"/>
        <v>-0.6450419512753276</v>
      </c>
      <c r="BG4636" s="9">
        <f t="shared" ca="1" si="656"/>
        <v>2</v>
      </c>
      <c r="BH4636" s="6">
        <f ca="1">IF(ISNUMBER('Descriptive Stats'!BF4636),'Descriptive Stats'!BF4636,#N/A)</f>
        <v>-0.6450419512753276</v>
      </c>
      <c r="BI4636" s="6">
        <f ca="1">IF(ISNUMBER('Descriptive Stats'!E4636),'Descriptive Stats'!E4636,#N/A)</f>
        <v>2</v>
      </c>
    </row>
    <row r="4637" spans="1:61" ht="14.4" x14ac:dyDescent="0.3">
      <c r="A4637" s="2">
        <f>ROW()</f>
        <v>4637</v>
      </c>
      <c r="C4637" s="8">
        <f t="shared" ca="1" si="657"/>
        <v>17</v>
      </c>
      <c r="D4637" s="8">
        <f t="shared" ca="1" si="658"/>
        <v>2</v>
      </c>
      <c r="E4637" s="50">
        <f t="shared" ca="1" si="652"/>
        <v>3</v>
      </c>
      <c r="F4637" s="2" t="str">
        <f t="shared" ca="1" si="659"/>
        <v/>
      </c>
      <c r="BD4637" s="49">
        <f t="shared" ca="1" si="654"/>
        <v>3200</v>
      </c>
      <c r="BE4637" s="3">
        <f t="shared" ca="1" si="653"/>
        <v>0.31995000000000001</v>
      </c>
      <c r="BF4637" s="3">
        <f t="shared" ca="1" si="655"/>
        <v>-0.46783862043457014</v>
      </c>
      <c r="BG4637" s="9">
        <f t="shared" ca="1" si="656"/>
        <v>3</v>
      </c>
      <c r="BH4637" s="6">
        <f ca="1">IF(ISNUMBER('Descriptive Stats'!BF4637),'Descriptive Stats'!BF4637,#N/A)</f>
        <v>-0.46783862043457014</v>
      </c>
      <c r="BI4637" s="6">
        <f ca="1">IF(ISNUMBER('Descriptive Stats'!E4637),'Descriptive Stats'!E4637,#N/A)</f>
        <v>3</v>
      </c>
    </row>
    <row r="4638" spans="1:61" ht="14.4" x14ac:dyDescent="0.3">
      <c r="A4638" s="2">
        <f>ROW()</f>
        <v>4638</v>
      </c>
      <c r="C4638" s="8">
        <f t="shared" ca="1" si="657"/>
        <v>10</v>
      </c>
      <c r="D4638" s="8">
        <f t="shared" ca="1" si="658"/>
        <v>3</v>
      </c>
      <c r="E4638" s="50">
        <f t="shared" ca="1" si="652"/>
        <v>0</v>
      </c>
      <c r="F4638" s="2" t="str">
        <f t="shared" ca="1" si="659"/>
        <v/>
      </c>
      <c r="BD4638" s="49">
        <f t="shared" ca="1" si="654"/>
        <v>815.5</v>
      </c>
      <c r="BE4638" s="3">
        <f t="shared" ca="1" si="653"/>
        <v>8.1500000000000003E-2</v>
      </c>
      <c r="BF4638" s="3">
        <f t="shared" ca="1" si="655"/>
        <v>-1.3950525282585462</v>
      </c>
      <c r="BG4638" s="9">
        <f t="shared" ca="1" si="656"/>
        <v>0</v>
      </c>
      <c r="BH4638" s="6">
        <f ca="1">IF(ISNUMBER('Descriptive Stats'!BF4638),'Descriptive Stats'!BF4638,#N/A)</f>
        <v>-1.3950525282585462</v>
      </c>
      <c r="BI4638" s="6">
        <f ca="1">IF(ISNUMBER('Descriptive Stats'!E4638),'Descriptive Stats'!E4638,#N/A)</f>
        <v>0</v>
      </c>
    </row>
    <row r="4639" spans="1:61" ht="14.4" x14ac:dyDescent="0.3">
      <c r="A4639" s="2">
        <f>ROW()</f>
        <v>4639</v>
      </c>
      <c r="C4639" s="8">
        <f t="shared" ca="1" si="657"/>
        <v>11</v>
      </c>
      <c r="D4639" s="8">
        <f t="shared" ca="1" si="658"/>
        <v>0</v>
      </c>
      <c r="E4639" s="50">
        <f t="shared" ca="1" si="652"/>
        <v>2</v>
      </c>
      <c r="F4639" s="2" t="str">
        <f t="shared" ca="1" si="659"/>
        <v/>
      </c>
      <c r="BD4639" s="49">
        <f t="shared" ca="1" si="654"/>
        <v>2595</v>
      </c>
      <c r="BE4639" s="3">
        <f t="shared" ca="1" si="653"/>
        <v>0.25945000000000001</v>
      </c>
      <c r="BF4639" s="3">
        <f t="shared" ca="1" si="655"/>
        <v>-0.6450419512753276</v>
      </c>
      <c r="BG4639" s="9">
        <f t="shared" ca="1" si="656"/>
        <v>2</v>
      </c>
      <c r="BH4639" s="6">
        <f ca="1">IF(ISNUMBER('Descriptive Stats'!BF4639),'Descriptive Stats'!BF4639,#N/A)</f>
        <v>-0.6450419512753276</v>
      </c>
      <c r="BI4639" s="6">
        <f ca="1">IF(ISNUMBER('Descriptive Stats'!E4639),'Descriptive Stats'!E4639,#N/A)</f>
        <v>2</v>
      </c>
    </row>
    <row r="4640" spans="1:61" ht="14.4" x14ac:dyDescent="0.3">
      <c r="A4640" s="2">
        <f>ROW()</f>
        <v>4640</v>
      </c>
      <c r="C4640" s="8">
        <f t="shared" ca="1" si="657"/>
        <v>9</v>
      </c>
      <c r="D4640" s="8">
        <f t="shared" ca="1" si="658"/>
        <v>2</v>
      </c>
      <c r="E4640" s="50">
        <f t="shared" ca="1" si="652"/>
        <v>15</v>
      </c>
      <c r="F4640" s="2" t="str">
        <f t="shared" ca="1" si="659"/>
        <v/>
      </c>
      <c r="BD4640" s="49">
        <f t="shared" ca="1" si="654"/>
        <v>5051.5</v>
      </c>
      <c r="BE4640" s="3">
        <f t="shared" ca="1" si="653"/>
        <v>0.50509999999999999</v>
      </c>
      <c r="BF4640" s="3">
        <f t="shared" ca="1" si="655"/>
        <v>1.2784152420787677E-2</v>
      </c>
      <c r="BG4640" s="9">
        <f t="shared" ca="1" si="656"/>
        <v>15</v>
      </c>
      <c r="BH4640" s="6">
        <f ca="1">IF(ISNUMBER('Descriptive Stats'!BF4640),'Descriptive Stats'!BF4640,#N/A)</f>
        <v>1.2784152420787677E-2</v>
      </c>
      <c r="BI4640" s="6">
        <f ca="1">IF(ISNUMBER('Descriptive Stats'!E4640),'Descriptive Stats'!E4640,#N/A)</f>
        <v>15</v>
      </c>
    </row>
    <row r="4641" spans="1:61" ht="14.4" x14ac:dyDescent="0.3">
      <c r="A4641" s="2">
        <f>ROW()</f>
        <v>4641</v>
      </c>
      <c r="C4641" s="8">
        <f t="shared" ca="1" si="657"/>
        <v>24</v>
      </c>
      <c r="D4641" s="8">
        <f t="shared" ca="1" si="658"/>
        <v>15</v>
      </c>
      <c r="E4641" s="50">
        <f t="shared" ca="1" si="652"/>
        <v>0</v>
      </c>
      <c r="F4641" s="2" t="str">
        <f t="shared" ca="1" si="659"/>
        <v/>
      </c>
      <c r="BD4641" s="49">
        <f t="shared" ca="1" si="654"/>
        <v>815.5</v>
      </c>
      <c r="BE4641" s="3">
        <f t="shared" ca="1" si="653"/>
        <v>8.1500000000000003E-2</v>
      </c>
      <c r="BF4641" s="3">
        <f t="shared" ca="1" si="655"/>
        <v>-1.3950525282585462</v>
      </c>
      <c r="BG4641" s="9">
        <f t="shared" ca="1" si="656"/>
        <v>0</v>
      </c>
      <c r="BH4641" s="6">
        <f ca="1">IF(ISNUMBER('Descriptive Stats'!BF4641),'Descriptive Stats'!BF4641,#N/A)</f>
        <v>-1.3950525282585462</v>
      </c>
      <c r="BI4641" s="6">
        <f ca="1">IF(ISNUMBER('Descriptive Stats'!E4641),'Descriptive Stats'!E4641,#N/A)</f>
        <v>0</v>
      </c>
    </row>
    <row r="4642" spans="1:61" ht="14.4" x14ac:dyDescent="0.3">
      <c r="A4642" s="2">
        <f>ROW()</f>
        <v>4642</v>
      </c>
      <c r="C4642" s="8">
        <f t="shared" ca="1" si="657"/>
        <v>14</v>
      </c>
      <c r="D4642" s="8">
        <f t="shared" ca="1" si="658"/>
        <v>0</v>
      </c>
      <c r="E4642" s="50">
        <f t="shared" ca="1" si="652"/>
        <v>2</v>
      </c>
      <c r="F4642" s="2" t="str">
        <f t="shared" ca="1" si="659"/>
        <v/>
      </c>
      <c r="BD4642" s="49">
        <f t="shared" ca="1" si="654"/>
        <v>2595</v>
      </c>
      <c r="BE4642" s="3">
        <f t="shared" ca="1" si="653"/>
        <v>0.25945000000000001</v>
      </c>
      <c r="BF4642" s="3">
        <f t="shared" ca="1" si="655"/>
        <v>-0.6450419512753276</v>
      </c>
      <c r="BG4642" s="9">
        <f t="shared" ca="1" si="656"/>
        <v>2</v>
      </c>
      <c r="BH4642" s="6">
        <f ca="1">IF(ISNUMBER('Descriptive Stats'!BF4642),'Descriptive Stats'!BF4642,#N/A)</f>
        <v>-0.6450419512753276</v>
      </c>
      <c r="BI4642" s="6">
        <f ca="1">IF(ISNUMBER('Descriptive Stats'!E4642),'Descriptive Stats'!E4642,#N/A)</f>
        <v>2</v>
      </c>
    </row>
    <row r="4643" spans="1:61" ht="14.4" x14ac:dyDescent="0.3">
      <c r="A4643" s="2">
        <f>ROW()</f>
        <v>4643</v>
      </c>
      <c r="C4643" s="8">
        <f t="shared" ca="1" si="657"/>
        <v>3</v>
      </c>
      <c r="D4643" s="8">
        <f t="shared" ca="1" si="658"/>
        <v>2</v>
      </c>
      <c r="E4643" s="50">
        <f t="shared" ca="1" si="652"/>
        <v>7</v>
      </c>
      <c r="F4643" s="2" t="str">
        <f t="shared" ca="1" si="659"/>
        <v/>
      </c>
      <c r="BD4643" s="49">
        <f t="shared" ca="1" si="654"/>
        <v>4473.5</v>
      </c>
      <c r="BE4643" s="3">
        <f t="shared" ca="1" si="653"/>
        <v>0.44729999999999998</v>
      </c>
      <c r="BF4643" s="3">
        <f t="shared" ca="1" si="655"/>
        <v>-0.13248586824472414</v>
      </c>
      <c r="BG4643" s="9">
        <f t="shared" ca="1" si="656"/>
        <v>7</v>
      </c>
      <c r="BH4643" s="6">
        <f ca="1">IF(ISNUMBER('Descriptive Stats'!BF4643),'Descriptive Stats'!BF4643,#N/A)</f>
        <v>-0.13248586824472414</v>
      </c>
      <c r="BI4643" s="6">
        <f ca="1">IF(ISNUMBER('Descriptive Stats'!E4643),'Descriptive Stats'!E4643,#N/A)</f>
        <v>7</v>
      </c>
    </row>
    <row r="4644" spans="1:61" ht="14.4" x14ac:dyDescent="0.3">
      <c r="A4644" s="2">
        <f>ROW()</f>
        <v>4644</v>
      </c>
      <c r="C4644" s="8">
        <f t="shared" ca="1" si="657"/>
        <v>6</v>
      </c>
      <c r="D4644" s="8">
        <f t="shared" ca="1" si="658"/>
        <v>7</v>
      </c>
      <c r="E4644" s="50">
        <f t="shared" ca="1" si="652"/>
        <v>19</v>
      </c>
      <c r="F4644" s="2" t="str">
        <f t="shared" ca="1" si="659"/>
        <v>X</v>
      </c>
      <c r="BD4644" s="49">
        <f t="shared" ca="1" si="654"/>
        <v>5294</v>
      </c>
      <c r="BE4644" s="3">
        <f t="shared" ca="1" si="653"/>
        <v>0.52934999999999999</v>
      </c>
      <c r="BF4644" s="3">
        <f t="shared" ca="1" si="655"/>
        <v>7.3636031452008061E-2</v>
      </c>
      <c r="BG4644" s="9">
        <f t="shared" ca="1" si="656"/>
        <v>19</v>
      </c>
      <c r="BH4644" s="6">
        <f ca="1">IF(ISNUMBER('Descriptive Stats'!BF4644),'Descriptive Stats'!BF4644,#N/A)</f>
        <v>7.3636031452008061E-2</v>
      </c>
      <c r="BI4644" s="6">
        <f ca="1">IF(ISNUMBER('Descriptive Stats'!E4644),'Descriptive Stats'!E4644,#N/A)</f>
        <v>19</v>
      </c>
    </row>
    <row r="4645" spans="1:61" ht="14.4" x14ac:dyDescent="0.3">
      <c r="A4645" s="2">
        <f>ROW()</f>
        <v>4645</v>
      </c>
      <c r="C4645" s="8">
        <f t="shared" ca="1" si="657"/>
        <v>7</v>
      </c>
      <c r="D4645" s="8">
        <f t="shared" ca="1" si="658"/>
        <v>19</v>
      </c>
      <c r="E4645" s="50">
        <f t="shared" ca="1" si="652"/>
        <v>9</v>
      </c>
      <c r="F4645" s="2" t="str">
        <f t="shared" ca="1" si="659"/>
        <v/>
      </c>
      <c r="BD4645" s="49">
        <f t="shared" ca="1" si="654"/>
        <v>4819</v>
      </c>
      <c r="BE4645" s="3">
        <f t="shared" ca="1" si="653"/>
        <v>0.48185</v>
      </c>
      <c r="BF4645" s="3">
        <f t="shared" ca="1" si="655"/>
        <v>-4.5511009098988427E-2</v>
      </c>
      <c r="BG4645" s="9">
        <f t="shared" ca="1" si="656"/>
        <v>9</v>
      </c>
      <c r="BH4645" s="6">
        <f ca="1">IF(ISNUMBER('Descriptive Stats'!BF4645),'Descriptive Stats'!BF4645,#N/A)</f>
        <v>-4.5511009098988427E-2</v>
      </c>
      <c r="BI4645" s="6">
        <f ca="1">IF(ISNUMBER('Descriptive Stats'!E4645),'Descriptive Stats'!E4645,#N/A)</f>
        <v>9</v>
      </c>
    </row>
    <row r="4646" spans="1:61" ht="14.4" x14ac:dyDescent="0.3">
      <c r="A4646" s="2">
        <f>ROW()</f>
        <v>4646</v>
      </c>
      <c r="C4646" s="8">
        <f t="shared" ca="1" si="657"/>
        <v>23</v>
      </c>
      <c r="D4646" s="8">
        <f t="shared" ca="1" si="658"/>
        <v>9</v>
      </c>
      <c r="E4646" s="50">
        <f t="shared" ca="1" si="652"/>
        <v>3</v>
      </c>
      <c r="F4646" s="2" t="str">
        <f t="shared" ca="1" si="659"/>
        <v/>
      </c>
      <c r="BD4646" s="49">
        <f t="shared" ca="1" si="654"/>
        <v>3200</v>
      </c>
      <c r="BE4646" s="3">
        <f t="shared" ca="1" si="653"/>
        <v>0.31995000000000001</v>
      </c>
      <c r="BF4646" s="3">
        <f t="shared" ca="1" si="655"/>
        <v>-0.46783862043457014</v>
      </c>
      <c r="BG4646" s="9">
        <f t="shared" ca="1" si="656"/>
        <v>3</v>
      </c>
      <c r="BH4646" s="6">
        <f ca="1">IF(ISNUMBER('Descriptive Stats'!BF4646),'Descriptive Stats'!BF4646,#N/A)</f>
        <v>-0.46783862043457014</v>
      </c>
      <c r="BI4646" s="6">
        <f ca="1">IF(ISNUMBER('Descriptive Stats'!E4646),'Descriptive Stats'!E4646,#N/A)</f>
        <v>3</v>
      </c>
    </row>
    <row r="4647" spans="1:61" ht="14.4" x14ac:dyDescent="0.3">
      <c r="A4647" s="2">
        <f>ROW()</f>
        <v>4647</v>
      </c>
      <c r="C4647" s="8">
        <f t="shared" ca="1" si="657"/>
        <v>10</v>
      </c>
      <c r="D4647" s="8">
        <f t="shared" ca="1" si="658"/>
        <v>3</v>
      </c>
      <c r="E4647" s="50">
        <f t="shared" ca="1" si="652"/>
        <v>0</v>
      </c>
      <c r="F4647" s="2" t="str">
        <f t="shared" ca="1" si="659"/>
        <v/>
      </c>
      <c r="BD4647" s="49">
        <f t="shared" ca="1" si="654"/>
        <v>815.5</v>
      </c>
      <c r="BE4647" s="3">
        <f t="shared" ca="1" si="653"/>
        <v>8.1500000000000003E-2</v>
      </c>
      <c r="BF4647" s="3">
        <f t="shared" ca="1" si="655"/>
        <v>-1.3950525282585462</v>
      </c>
      <c r="BG4647" s="9">
        <f t="shared" ca="1" si="656"/>
        <v>0</v>
      </c>
      <c r="BH4647" s="6">
        <f ca="1">IF(ISNUMBER('Descriptive Stats'!BF4647),'Descriptive Stats'!BF4647,#N/A)</f>
        <v>-1.3950525282585462</v>
      </c>
      <c r="BI4647" s="6">
        <f ca="1">IF(ISNUMBER('Descriptive Stats'!E4647),'Descriptive Stats'!E4647,#N/A)</f>
        <v>0</v>
      </c>
    </row>
    <row r="4648" spans="1:61" ht="14.4" x14ac:dyDescent="0.3">
      <c r="A4648" s="2">
        <f>ROW()</f>
        <v>4648</v>
      </c>
      <c r="C4648" s="8">
        <f t="shared" ca="1" si="657"/>
        <v>22</v>
      </c>
      <c r="D4648" s="8">
        <f t="shared" ca="1" si="658"/>
        <v>0</v>
      </c>
      <c r="E4648" s="50">
        <f t="shared" ca="1" si="652"/>
        <v>19</v>
      </c>
      <c r="F4648" s="2" t="str">
        <f t="shared" ca="1" si="659"/>
        <v>X</v>
      </c>
      <c r="BD4648" s="49">
        <f t="shared" ca="1" si="654"/>
        <v>5294</v>
      </c>
      <c r="BE4648" s="3">
        <f t="shared" ca="1" si="653"/>
        <v>0.52934999999999999</v>
      </c>
      <c r="BF4648" s="3">
        <f t="shared" ca="1" si="655"/>
        <v>7.3636031452008061E-2</v>
      </c>
      <c r="BG4648" s="9">
        <f t="shared" ca="1" si="656"/>
        <v>19</v>
      </c>
      <c r="BH4648" s="6">
        <f ca="1">IF(ISNUMBER('Descriptive Stats'!BF4648),'Descriptive Stats'!BF4648,#N/A)</f>
        <v>7.3636031452008061E-2</v>
      </c>
      <c r="BI4648" s="6">
        <f ca="1">IF(ISNUMBER('Descriptive Stats'!E4648),'Descriptive Stats'!E4648,#N/A)</f>
        <v>19</v>
      </c>
    </row>
    <row r="4649" spans="1:61" ht="14.4" x14ac:dyDescent="0.3">
      <c r="A4649" s="2">
        <f>ROW()</f>
        <v>4649</v>
      </c>
      <c r="C4649" s="8">
        <f t="shared" ca="1" si="657"/>
        <v>7</v>
      </c>
      <c r="D4649" s="8">
        <f t="shared" ca="1" si="658"/>
        <v>19</v>
      </c>
      <c r="E4649" s="50">
        <f t="shared" ca="1" si="652"/>
        <v>6</v>
      </c>
      <c r="F4649" s="2" t="str">
        <f t="shared" ca="1" si="659"/>
        <v/>
      </c>
      <c r="BD4649" s="49">
        <f t="shared" ca="1" si="654"/>
        <v>3900</v>
      </c>
      <c r="BE4649" s="3">
        <f t="shared" ca="1" si="653"/>
        <v>0.38995000000000002</v>
      </c>
      <c r="BF4649" s="3">
        <f t="shared" ca="1" si="655"/>
        <v>-0.2794493539703507</v>
      </c>
      <c r="BG4649" s="9">
        <f t="shared" ca="1" si="656"/>
        <v>6</v>
      </c>
      <c r="BH4649" s="6">
        <f ca="1">IF(ISNUMBER('Descriptive Stats'!BF4649),'Descriptive Stats'!BF4649,#N/A)</f>
        <v>-0.2794493539703507</v>
      </c>
      <c r="BI4649" s="6">
        <f ca="1">IF(ISNUMBER('Descriptive Stats'!E4649),'Descriptive Stats'!E4649,#N/A)</f>
        <v>6</v>
      </c>
    </row>
    <row r="4650" spans="1:61" ht="14.4" x14ac:dyDescent="0.3">
      <c r="A4650" s="2">
        <f>ROW()</f>
        <v>4650</v>
      </c>
      <c r="C4650" s="8">
        <f t="shared" ca="1" si="657"/>
        <v>5</v>
      </c>
      <c r="D4650" s="8">
        <f t="shared" ca="1" si="658"/>
        <v>6</v>
      </c>
      <c r="E4650" s="50">
        <f t="shared" ca="1" si="652"/>
        <v>0</v>
      </c>
      <c r="F4650" s="2" t="str">
        <f t="shared" ca="1" si="659"/>
        <v/>
      </c>
      <c r="BD4650" s="49">
        <f t="shared" ca="1" si="654"/>
        <v>815.5</v>
      </c>
      <c r="BE4650" s="3">
        <f t="shared" ca="1" si="653"/>
        <v>8.1500000000000003E-2</v>
      </c>
      <c r="BF4650" s="3">
        <f t="shared" ca="1" si="655"/>
        <v>-1.3950525282585462</v>
      </c>
      <c r="BG4650" s="9">
        <f t="shared" ca="1" si="656"/>
        <v>0</v>
      </c>
      <c r="BH4650" s="6">
        <f ca="1">IF(ISNUMBER('Descriptive Stats'!BF4650),'Descriptive Stats'!BF4650,#N/A)</f>
        <v>-1.3950525282585462</v>
      </c>
      <c r="BI4650" s="6">
        <f ca="1">IF(ISNUMBER('Descriptive Stats'!E4650),'Descriptive Stats'!E4650,#N/A)</f>
        <v>0</v>
      </c>
    </row>
    <row r="4651" spans="1:61" ht="14.4" x14ac:dyDescent="0.3">
      <c r="A4651" s="2">
        <f>ROW()</f>
        <v>4651</v>
      </c>
      <c r="C4651" s="8">
        <f t="shared" ca="1" si="657"/>
        <v>22</v>
      </c>
      <c r="D4651" s="8">
        <f t="shared" ca="1" si="658"/>
        <v>0</v>
      </c>
      <c r="E4651" s="50">
        <f t="shared" ca="1" si="652"/>
        <v>6</v>
      </c>
      <c r="F4651" s="2" t="str">
        <f t="shared" ca="1" si="659"/>
        <v/>
      </c>
      <c r="BD4651" s="49">
        <f t="shared" ca="1" si="654"/>
        <v>3900</v>
      </c>
      <c r="BE4651" s="3">
        <f t="shared" ca="1" si="653"/>
        <v>0.38995000000000002</v>
      </c>
      <c r="BF4651" s="3">
        <f t="shared" ca="1" si="655"/>
        <v>-0.2794493539703507</v>
      </c>
      <c r="BG4651" s="9">
        <f t="shared" ca="1" si="656"/>
        <v>6</v>
      </c>
      <c r="BH4651" s="6">
        <f ca="1">IF(ISNUMBER('Descriptive Stats'!BF4651),'Descriptive Stats'!BF4651,#N/A)</f>
        <v>-0.2794493539703507</v>
      </c>
      <c r="BI4651" s="6">
        <f ca="1">IF(ISNUMBER('Descriptive Stats'!E4651),'Descriptive Stats'!E4651,#N/A)</f>
        <v>6</v>
      </c>
    </row>
    <row r="4652" spans="1:61" ht="14.4" x14ac:dyDescent="0.3">
      <c r="A4652" s="2">
        <f>ROW()</f>
        <v>4652</v>
      </c>
      <c r="C4652" s="8">
        <f t="shared" ca="1" si="657"/>
        <v>5</v>
      </c>
      <c r="D4652" s="8">
        <f t="shared" ca="1" si="658"/>
        <v>6</v>
      </c>
      <c r="E4652" s="50">
        <f t="shared" ca="1" si="652"/>
        <v>2</v>
      </c>
      <c r="F4652" s="2" t="str">
        <f t="shared" ca="1" si="659"/>
        <v/>
      </c>
      <c r="BD4652" s="49">
        <f t="shared" ca="1" si="654"/>
        <v>2595</v>
      </c>
      <c r="BE4652" s="3">
        <f t="shared" ca="1" si="653"/>
        <v>0.25945000000000001</v>
      </c>
      <c r="BF4652" s="3">
        <f t="shared" ca="1" si="655"/>
        <v>-0.6450419512753276</v>
      </c>
      <c r="BG4652" s="9">
        <f t="shared" ca="1" si="656"/>
        <v>2</v>
      </c>
      <c r="BH4652" s="6">
        <f ca="1">IF(ISNUMBER('Descriptive Stats'!BF4652),'Descriptive Stats'!BF4652,#N/A)</f>
        <v>-0.6450419512753276</v>
      </c>
      <c r="BI4652" s="6">
        <f ca="1">IF(ISNUMBER('Descriptive Stats'!E4652),'Descriptive Stats'!E4652,#N/A)</f>
        <v>2</v>
      </c>
    </row>
    <row r="4653" spans="1:61" ht="14.4" x14ac:dyDescent="0.3">
      <c r="A4653" s="2">
        <f>ROW()</f>
        <v>4653</v>
      </c>
      <c r="C4653" s="8">
        <f t="shared" ca="1" si="657"/>
        <v>21</v>
      </c>
      <c r="D4653" s="8">
        <f t="shared" ca="1" si="658"/>
        <v>2</v>
      </c>
      <c r="E4653" s="50">
        <f t="shared" ca="1" si="652"/>
        <v>6</v>
      </c>
      <c r="F4653" s="2" t="str">
        <f t="shared" ca="1" si="659"/>
        <v/>
      </c>
      <c r="BD4653" s="49">
        <f t="shared" ca="1" si="654"/>
        <v>3900</v>
      </c>
      <c r="BE4653" s="3">
        <f t="shared" ca="1" si="653"/>
        <v>0.38995000000000002</v>
      </c>
      <c r="BF4653" s="3">
        <f t="shared" ca="1" si="655"/>
        <v>-0.2794493539703507</v>
      </c>
      <c r="BG4653" s="9">
        <f t="shared" ca="1" si="656"/>
        <v>6</v>
      </c>
      <c r="BH4653" s="6">
        <f ca="1">IF(ISNUMBER('Descriptive Stats'!BF4653),'Descriptive Stats'!BF4653,#N/A)</f>
        <v>-0.2794493539703507</v>
      </c>
      <c r="BI4653" s="6">
        <f ca="1">IF(ISNUMBER('Descriptive Stats'!E4653),'Descriptive Stats'!E4653,#N/A)</f>
        <v>6</v>
      </c>
    </row>
    <row r="4654" spans="1:61" ht="14.4" x14ac:dyDescent="0.3">
      <c r="A4654" s="2">
        <f>ROW()</f>
        <v>4654</v>
      </c>
      <c r="C4654" s="8">
        <f t="shared" ca="1" si="657"/>
        <v>2</v>
      </c>
      <c r="D4654" s="8">
        <f t="shared" ca="1" si="658"/>
        <v>6</v>
      </c>
      <c r="E4654" s="50">
        <f t="shared" ca="1" si="652"/>
        <v>0</v>
      </c>
      <c r="F4654" s="2" t="str">
        <f t="shared" ca="1" si="659"/>
        <v/>
      </c>
      <c r="BD4654" s="49">
        <f t="shared" ca="1" si="654"/>
        <v>815.5</v>
      </c>
      <c r="BE4654" s="3">
        <f t="shared" ca="1" si="653"/>
        <v>8.1500000000000003E-2</v>
      </c>
      <c r="BF4654" s="3">
        <f t="shared" ca="1" si="655"/>
        <v>-1.3950525282585462</v>
      </c>
      <c r="BG4654" s="9">
        <f t="shared" ca="1" si="656"/>
        <v>0</v>
      </c>
      <c r="BH4654" s="6">
        <f ca="1">IF(ISNUMBER('Descriptive Stats'!BF4654),'Descriptive Stats'!BF4654,#N/A)</f>
        <v>-1.3950525282585462</v>
      </c>
      <c r="BI4654" s="6">
        <f ca="1">IF(ISNUMBER('Descriptive Stats'!E4654),'Descriptive Stats'!E4654,#N/A)</f>
        <v>0</v>
      </c>
    </row>
    <row r="4655" spans="1:61" ht="14.4" x14ac:dyDescent="0.3">
      <c r="A4655" s="2">
        <f>ROW()</f>
        <v>4655</v>
      </c>
      <c r="C4655" s="8">
        <f t="shared" ca="1" si="657"/>
        <v>22</v>
      </c>
      <c r="D4655" s="8">
        <f t="shared" ca="1" si="658"/>
        <v>0</v>
      </c>
      <c r="E4655" s="50">
        <f t="shared" ca="1" si="652"/>
        <v>1</v>
      </c>
      <c r="F4655" s="2" t="str">
        <f t="shared" ca="1" si="659"/>
        <v/>
      </c>
      <c r="BD4655" s="49">
        <f t="shared" ca="1" si="654"/>
        <v>1871</v>
      </c>
      <c r="BE4655" s="3">
        <f t="shared" ca="1" si="653"/>
        <v>0.18704999999999999</v>
      </c>
      <c r="BF4655" s="3">
        <f t="shared" ca="1" si="655"/>
        <v>-0.88881967520906158</v>
      </c>
      <c r="BG4655" s="9">
        <f t="shared" ca="1" si="656"/>
        <v>1</v>
      </c>
      <c r="BH4655" s="6">
        <f ca="1">IF(ISNUMBER('Descriptive Stats'!BF4655),'Descriptive Stats'!BF4655,#N/A)</f>
        <v>-0.88881967520906158</v>
      </c>
      <c r="BI4655" s="6">
        <f ca="1">IF(ISNUMBER('Descriptive Stats'!E4655),'Descriptive Stats'!E4655,#N/A)</f>
        <v>1</v>
      </c>
    </row>
    <row r="4656" spans="1:61" ht="14.4" x14ac:dyDescent="0.3">
      <c r="A4656" s="2">
        <f>ROW()</f>
        <v>4656</v>
      </c>
      <c r="C4656" s="8">
        <f t="shared" ca="1" si="657"/>
        <v>12</v>
      </c>
      <c r="D4656" s="8">
        <f t="shared" ca="1" si="658"/>
        <v>1</v>
      </c>
      <c r="E4656" s="50">
        <f t="shared" ca="1" si="652"/>
        <v>0</v>
      </c>
      <c r="F4656" s="2" t="str">
        <f t="shared" ca="1" si="659"/>
        <v/>
      </c>
      <c r="BD4656" s="49">
        <f t="shared" ca="1" si="654"/>
        <v>815.5</v>
      </c>
      <c r="BE4656" s="3">
        <f t="shared" ca="1" si="653"/>
        <v>8.1500000000000003E-2</v>
      </c>
      <c r="BF4656" s="3">
        <f t="shared" ca="1" si="655"/>
        <v>-1.3950525282585462</v>
      </c>
      <c r="BG4656" s="9">
        <f t="shared" ca="1" si="656"/>
        <v>0</v>
      </c>
      <c r="BH4656" s="6">
        <f ca="1">IF(ISNUMBER('Descriptive Stats'!BF4656),'Descriptive Stats'!BF4656,#N/A)</f>
        <v>-1.3950525282585462</v>
      </c>
      <c r="BI4656" s="6">
        <f ca="1">IF(ISNUMBER('Descriptive Stats'!E4656),'Descriptive Stats'!E4656,#N/A)</f>
        <v>0</v>
      </c>
    </row>
    <row r="4657" spans="1:61" ht="14.4" x14ac:dyDescent="0.3">
      <c r="A4657" s="2">
        <f>ROW()</f>
        <v>4657</v>
      </c>
      <c r="C4657" s="8">
        <f t="shared" ca="1" si="657"/>
        <v>11</v>
      </c>
      <c r="D4657" s="8">
        <f t="shared" ca="1" si="658"/>
        <v>0</v>
      </c>
      <c r="E4657" s="50">
        <f t="shared" ca="1" si="652"/>
        <v>19</v>
      </c>
      <c r="F4657" s="2" t="str">
        <f t="shared" ca="1" si="659"/>
        <v>X</v>
      </c>
      <c r="BD4657" s="49">
        <f t="shared" ca="1" si="654"/>
        <v>5294</v>
      </c>
      <c r="BE4657" s="3">
        <f t="shared" ca="1" si="653"/>
        <v>0.52934999999999999</v>
      </c>
      <c r="BF4657" s="3">
        <f t="shared" ca="1" si="655"/>
        <v>7.3636031452008061E-2</v>
      </c>
      <c r="BG4657" s="9">
        <f t="shared" ca="1" si="656"/>
        <v>19</v>
      </c>
      <c r="BH4657" s="6">
        <f ca="1">IF(ISNUMBER('Descriptive Stats'!BF4657),'Descriptive Stats'!BF4657,#N/A)</f>
        <v>7.3636031452008061E-2</v>
      </c>
      <c r="BI4657" s="6">
        <f ca="1">IF(ISNUMBER('Descriptive Stats'!E4657),'Descriptive Stats'!E4657,#N/A)</f>
        <v>19</v>
      </c>
    </row>
    <row r="4658" spans="1:61" ht="14.4" x14ac:dyDescent="0.3">
      <c r="A4658" s="2">
        <f>ROW()</f>
        <v>4658</v>
      </c>
      <c r="C4658" s="8">
        <f t="shared" ca="1" si="657"/>
        <v>7</v>
      </c>
      <c r="D4658" s="8">
        <f t="shared" ca="1" si="658"/>
        <v>19</v>
      </c>
      <c r="E4658" s="50">
        <f t="shared" ca="1" si="652"/>
        <v>2</v>
      </c>
      <c r="F4658" s="2" t="str">
        <f t="shared" ca="1" si="659"/>
        <v/>
      </c>
      <c r="BD4658" s="49">
        <f t="shared" ca="1" si="654"/>
        <v>2595</v>
      </c>
      <c r="BE4658" s="3">
        <f t="shared" ca="1" si="653"/>
        <v>0.25945000000000001</v>
      </c>
      <c r="BF4658" s="3">
        <f t="shared" ca="1" si="655"/>
        <v>-0.6450419512753276</v>
      </c>
      <c r="BG4658" s="9">
        <f t="shared" ca="1" si="656"/>
        <v>2</v>
      </c>
      <c r="BH4658" s="6">
        <f ca="1">IF(ISNUMBER('Descriptive Stats'!BF4658),'Descriptive Stats'!BF4658,#N/A)</f>
        <v>-0.6450419512753276</v>
      </c>
      <c r="BI4658" s="6">
        <f ca="1">IF(ISNUMBER('Descriptive Stats'!E4658),'Descriptive Stats'!E4658,#N/A)</f>
        <v>2</v>
      </c>
    </row>
    <row r="4659" spans="1:61" ht="14.4" x14ac:dyDescent="0.3">
      <c r="A4659" s="2">
        <f>ROW()</f>
        <v>4659</v>
      </c>
      <c r="C4659" s="8">
        <f t="shared" ca="1" si="657"/>
        <v>17</v>
      </c>
      <c r="D4659" s="8">
        <f t="shared" ca="1" si="658"/>
        <v>2</v>
      </c>
      <c r="E4659" s="50">
        <f t="shared" ca="1" si="652"/>
        <v>0</v>
      </c>
      <c r="F4659" s="2" t="str">
        <f t="shared" ca="1" si="659"/>
        <v/>
      </c>
      <c r="BD4659" s="49">
        <f t="shared" ca="1" si="654"/>
        <v>815.5</v>
      </c>
      <c r="BE4659" s="3">
        <f t="shared" ca="1" si="653"/>
        <v>8.1500000000000003E-2</v>
      </c>
      <c r="BF4659" s="3">
        <f t="shared" ca="1" si="655"/>
        <v>-1.3950525282585462</v>
      </c>
      <c r="BG4659" s="9">
        <f t="shared" ca="1" si="656"/>
        <v>0</v>
      </c>
      <c r="BH4659" s="6">
        <f ca="1">IF(ISNUMBER('Descriptive Stats'!BF4659),'Descriptive Stats'!BF4659,#N/A)</f>
        <v>-1.3950525282585462</v>
      </c>
      <c r="BI4659" s="6">
        <f ca="1">IF(ISNUMBER('Descriptive Stats'!E4659),'Descriptive Stats'!E4659,#N/A)</f>
        <v>0</v>
      </c>
    </row>
    <row r="4660" spans="1:61" ht="14.4" x14ac:dyDescent="0.3">
      <c r="A4660" s="2">
        <f>ROW()</f>
        <v>4660</v>
      </c>
      <c r="C4660" s="8">
        <f t="shared" ca="1" si="657"/>
        <v>14</v>
      </c>
      <c r="D4660" s="8">
        <f t="shared" ca="1" si="658"/>
        <v>0</v>
      </c>
      <c r="E4660" s="50">
        <f t="shared" ca="1" si="652"/>
        <v>3</v>
      </c>
      <c r="F4660" s="2" t="str">
        <f t="shared" ca="1" si="659"/>
        <v/>
      </c>
      <c r="BD4660" s="49">
        <f t="shared" ca="1" si="654"/>
        <v>3200</v>
      </c>
      <c r="BE4660" s="3">
        <f t="shared" ca="1" si="653"/>
        <v>0.31995000000000001</v>
      </c>
      <c r="BF4660" s="3">
        <f t="shared" ca="1" si="655"/>
        <v>-0.46783862043457014</v>
      </c>
      <c r="BG4660" s="9">
        <f t="shared" ca="1" si="656"/>
        <v>3</v>
      </c>
      <c r="BH4660" s="6">
        <f ca="1">IF(ISNUMBER('Descriptive Stats'!BF4660),'Descriptive Stats'!BF4660,#N/A)</f>
        <v>-0.46783862043457014</v>
      </c>
      <c r="BI4660" s="6">
        <f ca="1">IF(ISNUMBER('Descriptive Stats'!E4660),'Descriptive Stats'!E4660,#N/A)</f>
        <v>3</v>
      </c>
    </row>
    <row r="4661" spans="1:61" ht="14.4" x14ac:dyDescent="0.3">
      <c r="A4661" s="2">
        <f>ROW()</f>
        <v>4661</v>
      </c>
      <c r="C4661" s="8">
        <f t="shared" ca="1" si="657"/>
        <v>10</v>
      </c>
      <c r="D4661" s="8">
        <f t="shared" ca="1" si="658"/>
        <v>3</v>
      </c>
      <c r="E4661" s="50">
        <f t="shared" ca="1" si="652"/>
        <v>2</v>
      </c>
      <c r="F4661" s="2" t="str">
        <f t="shared" ca="1" si="659"/>
        <v/>
      </c>
      <c r="BD4661" s="49">
        <f t="shared" ca="1" si="654"/>
        <v>2595</v>
      </c>
      <c r="BE4661" s="3">
        <f t="shared" ca="1" si="653"/>
        <v>0.25945000000000001</v>
      </c>
      <c r="BF4661" s="3">
        <f t="shared" ca="1" si="655"/>
        <v>-0.6450419512753276</v>
      </c>
      <c r="BG4661" s="9">
        <f t="shared" ca="1" si="656"/>
        <v>2</v>
      </c>
      <c r="BH4661" s="6">
        <f ca="1">IF(ISNUMBER('Descriptive Stats'!BF4661),'Descriptive Stats'!BF4661,#N/A)</f>
        <v>-0.6450419512753276</v>
      </c>
      <c r="BI4661" s="6">
        <f ca="1">IF(ISNUMBER('Descriptive Stats'!E4661),'Descriptive Stats'!E4661,#N/A)</f>
        <v>2</v>
      </c>
    </row>
    <row r="4662" spans="1:61" ht="14.4" x14ac:dyDescent="0.3">
      <c r="A4662" s="2">
        <f>ROW()</f>
        <v>4662</v>
      </c>
      <c r="C4662" s="8">
        <f t="shared" ca="1" si="657"/>
        <v>9</v>
      </c>
      <c r="D4662" s="8">
        <f t="shared" ca="1" si="658"/>
        <v>2</v>
      </c>
      <c r="E4662" s="50">
        <f t="shared" ca="1" si="652"/>
        <v>1</v>
      </c>
      <c r="F4662" s="2" t="str">
        <f t="shared" ca="1" si="659"/>
        <v/>
      </c>
      <c r="BD4662" s="49">
        <f t="shared" ca="1" si="654"/>
        <v>1871</v>
      </c>
      <c r="BE4662" s="3">
        <f t="shared" ca="1" si="653"/>
        <v>0.18704999999999999</v>
      </c>
      <c r="BF4662" s="3">
        <f t="shared" ca="1" si="655"/>
        <v>-0.88881967520906158</v>
      </c>
      <c r="BG4662" s="9">
        <f t="shared" ca="1" si="656"/>
        <v>1</v>
      </c>
      <c r="BH4662" s="6">
        <f ca="1">IF(ISNUMBER('Descriptive Stats'!BF4662),'Descriptive Stats'!BF4662,#N/A)</f>
        <v>-0.88881967520906158</v>
      </c>
      <c r="BI4662" s="6">
        <f ca="1">IF(ISNUMBER('Descriptive Stats'!E4662),'Descriptive Stats'!E4662,#N/A)</f>
        <v>1</v>
      </c>
    </row>
    <row r="4663" spans="1:61" ht="14.4" x14ac:dyDescent="0.3">
      <c r="A4663" s="2">
        <f>ROW()</f>
        <v>4663</v>
      </c>
      <c r="C4663" s="8">
        <f t="shared" ca="1" si="657"/>
        <v>8</v>
      </c>
      <c r="D4663" s="8">
        <f t="shared" ca="1" si="658"/>
        <v>1</v>
      </c>
      <c r="E4663" s="50">
        <f t="shared" ca="1" si="652"/>
        <v>7</v>
      </c>
      <c r="F4663" s="2" t="str">
        <f t="shared" ca="1" si="659"/>
        <v/>
      </c>
      <c r="BD4663" s="49">
        <f t="shared" ca="1" si="654"/>
        <v>4473.5</v>
      </c>
      <c r="BE4663" s="3">
        <f t="shared" ca="1" si="653"/>
        <v>0.44729999999999998</v>
      </c>
      <c r="BF4663" s="3">
        <f t="shared" ca="1" si="655"/>
        <v>-0.13248586824472414</v>
      </c>
      <c r="BG4663" s="9">
        <f t="shared" ca="1" si="656"/>
        <v>7</v>
      </c>
      <c r="BH4663" s="6">
        <f ca="1">IF(ISNUMBER('Descriptive Stats'!BF4663),'Descriptive Stats'!BF4663,#N/A)</f>
        <v>-0.13248586824472414</v>
      </c>
      <c r="BI4663" s="6">
        <f ca="1">IF(ISNUMBER('Descriptive Stats'!E4663),'Descriptive Stats'!E4663,#N/A)</f>
        <v>7</v>
      </c>
    </row>
    <row r="4664" spans="1:61" ht="14.4" x14ac:dyDescent="0.3">
      <c r="A4664" s="2">
        <f>ROW()</f>
        <v>4664</v>
      </c>
      <c r="C4664" s="8">
        <f t="shared" ca="1" si="657"/>
        <v>19</v>
      </c>
      <c r="D4664" s="8">
        <f t="shared" ca="1" si="658"/>
        <v>7</v>
      </c>
      <c r="E4664" s="50">
        <f t="shared" ca="1" si="652"/>
        <v>2</v>
      </c>
      <c r="F4664" s="2" t="str">
        <f t="shared" ca="1" si="659"/>
        <v/>
      </c>
      <c r="BD4664" s="49">
        <f t="shared" ca="1" si="654"/>
        <v>2595</v>
      </c>
      <c r="BE4664" s="3">
        <f t="shared" ca="1" si="653"/>
        <v>0.25945000000000001</v>
      </c>
      <c r="BF4664" s="3">
        <f t="shared" ca="1" si="655"/>
        <v>-0.6450419512753276</v>
      </c>
      <c r="BG4664" s="9">
        <f t="shared" ca="1" si="656"/>
        <v>2</v>
      </c>
      <c r="BH4664" s="6">
        <f ca="1">IF(ISNUMBER('Descriptive Stats'!BF4664),'Descriptive Stats'!BF4664,#N/A)</f>
        <v>-0.6450419512753276</v>
      </c>
      <c r="BI4664" s="6">
        <f ca="1">IF(ISNUMBER('Descriptive Stats'!E4664),'Descriptive Stats'!E4664,#N/A)</f>
        <v>2</v>
      </c>
    </row>
    <row r="4665" spans="1:61" ht="14.4" x14ac:dyDescent="0.3">
      <c r="A4665" s="2">
        <f>ROW()</f>
        <v>4665</v>
      </c>
      <c r="C4665" s="8">
        <f t="shared" ca="1" si="657"/>
        <v>3</v>
      </c>
      <c r="D4665" s="8">
        <f t="shared" ca="1" si="658"/>
        <v>2</v>
      </c>
      <c r="E4665" s="50">
        <f t="shared" ca="1" si="652"/>
        <v>0</v>
      </c>
      <c r="F4665" s="2" t="str">
        <f t="shared" ca="1" si="659"/>
        <v/>
      </c>
      <c r="BD4665" s="49">
        <f t="shared" ca="1" si="654"/>
        <v>815.5</v>
      </c>
      <c r="BE4665" s="3">
        <f t="shared" ca="1" si="653"/>
        <v>8.1500000000000003E-2</v>
      </c>
      <c r="BF4665" s="3">
        <f t="shared" ca="1" si="655"/>
        <v>-1.3950525282585462</v>
      </c>
      <c r="BG4665" s="9">
        <f t="shared" ca="1" si="656"/>
        <v>0</v>
      </c>
      <c r="BH4665" s="6">
        <f ca="1">IF(ISNUMBER('Descriptive Stats'!BF4665),'Descriptive Stats'!BF4665,#N/A)</f>
        <v>-1.3950525282585462</v>
      </c>
      <c r="BI4665" s="6">
        <f ca="1">IF(ISNUMBER('Descriptive Stats'!E4665),'Descriptive Stats'!E4665,#N/A)</f>
        <v>0</v>
      </c>
    </row>
    <row r="4666" spans="1:61" ht="14.4" x14ac:dyDescent="0.3">
      <c r="A4666" s="2">
        <f>ROW()</f>
        <v>4666</v>
      </c>
      <c r="C4666" s="8">
        <f t="shared" ca="1" si="657"/>
        <v>20</v>
      </c>
      <c r="D4666" s="8">
        <f t="shared" ca="1" si="658"/>
        <v>0</v>
      </c>
      <c r="E4666" s="50">
        <f t="shared" ca="1" si="652"/>
        <v>1</v>
      </c>
      <c r="F4666" s="2" t="str">
        <f t="shared" ca="1" si="659"/>
        <v/>
      </c>
      <c r="BD4666" s="49">
        <f t="shared" ca="1" si="654"/>
        <v>1871</v>
      </c>
      <c r="BE4666" s="3">
        <f t="shared" ca="1" si="653"/>
        <v>0.18704999999999999</v>
      </c>
      <c r="BF4666" s="3">
        <f t="shared" ca="1" si="655"/>
        <v>-0.88881967520906158</v>
      </c>
      <c r="BG4666" s="9">
        <f t="shared" ca="1" si="656"/>
        <v>1</v>
      </c>
      <c r="BH4666" s="6">
        <f ca="1">IF(ISNUMBER('Descriptive Stats'!BF4666),'Descriptive Stats'!BF4666,#N/A)</f>
        <v>-0.88881967520906158</v>
      </c>
      <c r="BI4666" s="6">
        <f ca="1">IF(ISNUMBER('Descriptive Stats'!E4666),'Descriptive Stats'!E4666,#N/A)</f>
        <v>1</v>
      </c>
    </row>
    <row r="4667" spans="1:61" ht="14.4" x14ac:dyDescent="0.3">
      <c r="A4667" s="2">
        <f>ROW()</f>
        <v>4667</v>
      </c>
      <c r="C4667" s="8">
        <f t="shared" ca="1" si="657"/>
        <v>12</v>
      </c>
      <c r="D4667" s="8">
        <f t="shared" ca="1" si="658"/>
        <v>1</v>
      </c>
      <c r="E4667" s="50">
        <f t="shared" ca="1" si="652"/>
        <v>0</v>
      </c>
      <c r="F4667" s="2" t="str">
        <f t="shared" ca="1" si="659"/>
        <v/>
      </c>
      <c r="BD4667" s="49">
        <f t="shared" ca="1" si="654"/>
        <v>815.5</v>
      </c>
      <c r="BE4667" s="3">
        <f t="shared" ca="1" si="653"/>
        <v>8.1500000000000003E-2</v>
      </c>
      <c r="BF4667" s="3">
        <f t="shared" ca="1" si="655"/>
        <v>-1.3950525282585462</v>
      </c>
      <c r="BG4667" s="9">
        <f t="shared" ca="1" si="656"/>
        <v>0</v>
      </c>
      <c r="BH4667" s="6">
        <f ca="1">IF(ISNUMBER('Descriptive Stats'!BF4667),'Descriptive Stats'!BF4667,#N/A)</f>
        <v>-1.3950525282585462</v>
      </c>
      <c r="BI4667" s="6">
        <f ca="1">IF(ISNUMBER('Descriptive Stats'!E4667),'Descriptive Stats'!E4667,#N/A)</f>
        <v>0</v>
      </c>
    </row>
    <row r="4668" spans="1:61" ht="14.4" x14ac:dyDescent="0.3">
      <c r="A4668" s="2">
        <f>ROW()</f>
        <v>4668</v>
      </c>
      <c r="C4668" s="8">
        <f t="shared" ca="1" si="657"/>
        <v>20</v>
      </c>
      <c r="D4668" s="8">
        <f t="shared" ca="1" si="658"/>
        <v>0</v>
      </c>
      <c r="E4668" s="50">
        <f t="shared" ca="1" si="652"/>
        <v>0</v>
      </c>
      <c r="F4668" s="2" t="str">
        <f t="shared" ca="1" si="659"/>
        <v/>
      </c>
      <c r="BD4668" s="49">
        <f t="shared" ca="1" si="654"/>
        <v>815.5</v>
      </c>
      <c r="BE4668" s="3">
        <f t="shared" ca="1" si="653"/>
        <v>8.1500000000000003E-2</v>
      </c>
      <c r="BF4668" s="3">
        <f t="shared" ca="1" si="655"/>
        <v>-1.3950525282585462</v>
      </c>
      <c r="BG4668" s="9">
        <f t="shared" ca="1" si="656"/>
        <v>0</v>
      </c>
      <c r="BH4668" s="6">
        <f ca="1">IF(ISNUMBER('Descriptive Stats'!BF4668),'Descriptive Stats'!BF4668,#N/A)</f>
        <v>-1.3950525282585462</v>
      </c>
      <c r="BI4668" s="6">
        <f ca="1">IF(ISNUMBER('Descriptive Stats'!E4668),'Descriptive Stats'!E4668,#N/A)</f>
        <v>0</v>
      </c>
    </row>
    <row r="4669" spans="1:61" ht="14.4" x14ac:dyDescent="0.3">
      <c r="A4669" s="2">
        <f>ROW()</f>
        <v>4669</v>
      </c>
      <c r="C4669" s="8">
        <f t="shared" ca="1" si="657"/>
        <v>18</v>
      </c>
      <c r="D4669" s="8">
        <f t="shared" ca="1" si="658"/>
        <v>0</v>
      </c>
      <c r="E4669" s="50">
        <f t="shared" ca="1" si="652"/>
        <v>6</v>
      </c>
      <c r="F4669" s="2" t="str">
        <f t="shared" ca="1" si="659"/>
        <v/>
      </c>
      <c r="BD4669" s="49">
        <f t="shared" ca="1" si="654"/>
        <v>3900</v>
      </c>
      <c r="BE4669" s="3">
        <f t="shared" ca="1" si="653"/>
        <v>0.38995000000000002</v>
      </c>
      <c r="BF4669" s="3">
        <f t="shared" ca="1" si="655"/>
        <v>-0.2794493539703507</v>
      </c>
      <c r="BG4669" s="9">
        <f t="shared" ca="1" si="656"/>
        <v>6</v>
      </c>
      <c r="BH4669" s="6">
        <f ca="1">IF(ISNUMBER('Descriptive Stats'!BF4669),'Descriptive Stats'!BF4669,#N/A)</f>
        <v>-0.2794493539703507</v>
      </c>
      <c r="BI4669" s="6">
        <f ca="1">IF(ISNUMBER('Descriptive Stats'!E4669),'Descriptive Stats'!E4669,#N/A)</f>
        <v>6</v>
      </c>
    </row>
    <row r="4670" spans="1:61" ht="14.4" x14ac:dyDescent="0.3">
      <c r="A4670" s="2">
        <f>ROW()</f>
        <v>4670</v>
      </c>
      <c r="C4670" s="8">
        <f t="shared" ca="1" si="657"/>
        <v>16</v>
      </c>
      <c r="D4670" s="8">
        <f t="shared" ca="1" si="658"/>
        <v>6</v>
      </c>
      <c r="E4670" s="50">
        <f t="shared" ca="1" si="652"/>
        <v>6</v>
      </c>
      <c r="F4670" s="2" t="str">
        <f t="shared" ca="1" si="659"/>
        <v/>
      </c>
      <c r="BD4670" s="49">
        <f t="shared" ca="1" si="654"/>
        <v>3900</v>
      </c>
      <c r="BE4670" s="3">
        <f t="shared" ca="1" si="653"/>
        <v>0.38995000000000002</v>
      </c>
      <c r="BF4670" s="3">
        <f t="shared" ca="1" si="655"/>
        <v>-0.2794493539703507</v>
      </c>
      <c r="BG4670" s="9">
        <f t="shared" ca="1" si="656"/>
        <v>6</v>
      </c>
      <c r="BH4670" s="6">
        <f ca="1">IF(ISNUMBER('Descriptive Stats'!BF4670),'Descriptive Stats'!BF4670,#N/A)</f>
        <v>-0.2794493539703507</v>
      </c>
      <c r="BI4670" s="6">
        <f ca="1">IF(ISNUMBER('Descriptive Stats'!E4670),'Descriptive Stats'!E4670,#N/A)</f>
        <v>6</v>
      </c>
    </row>
    <row r="4671" spans="1:61" ht="14.4" x14ac:dyDescent="0.3">
      <c r="A4671" s="2">
        <f>ROW()</f>
        <v>4671</v>
      </c>
      <c r="C4671" s="8">
        <f t="shared" ca="1" si="657"/>
        <v>16</v>
      </c>
      <c r="D4671" s="8">
        <f t="shared" ca="1" si="658"/>
        <v>6</v>
      </c>
      <c r="E4671" s="50">
        <f t="shared" ca="1" si="652"/>
        <v>9</v>
      </c>
      <c r="F4671" s="2" t="str">
        <f t="shared" ca="1" si="659"/>
        <v/>
      </c>
      <c r="BD4671" s="49">
        <f t="shared" ca="1" si="654"/>
        <v>4819</v>
      </c>
      <c r="BE4671" s="3">
        <f t="shared" ca="1" si="653"/>
        <v>0.48185</v>
      </c>
      <c r="BF4671" s="3">
        <f t="shared" ca="1" si="655"/>
        <v>-4.5511009098988427E-2</v>
      </c>
      <c r="BG4671" s="9">
        <f t="shared" ca="1" si="656"/>
        <v>9</v>
      </c>
      <c r="BH4671" s="6">
        <f ca="1">IF(ISNUMBER('Descriptive Stats'!BF4671),'Descriptive Stats'!BF4671,#N/A)</f>
        <v>-4.5511009098988427E-2</v>
      </c>
      <c r="BI4671" s="6">
        <f ca="1">IF(ISNUMBER('Descriptive Stats'!E4671),'Descriptive Stats'!E4671,#N/A)</f>
        <v>9</v>
      </c>
    </row>
    <row r="4672" spans="1:61" ht="14.4" x14ac:dyDescent="0.3">
      <c r="A4672" s="2">
        <f>ROW()</f>
        <v>4672</v>
      </c>
      <c r="C4672" s="8">
        <f t="shared" ca="1" si="657"/>
        <v>23</v>
      </c>
      <c r="D4672" s="8">
        <f t="shared" ca="1" si="658"/>
        <v>9</v>
      </c>
      <c r="E4672" s="50">
        <f t="shared" ca="1" si="652"/>
        <v>4</v>
      </c>
      <c r="F4672" s="2" t="str">
        <f t="shared" ca="1" si="659"/>
        <v/>
      </c>
      <c r="BD4672" s="49">
        <f t="shared" ca="1" si="654"/>
        <v>3442</v>
      </c>
      <c r="BE4672" s="3">
        <f t="shared" ca="1" si="653"/>
        <v>0.34415000000000001</v>
      </c>
      <c r="BF4672" s="3">
        <f t="shared" ca="1" si="655"/>
        <v>-0.40116316278173481</v>
      </c>
      <c r="BG4672" s="9">
        <f t="shared" ca="1" si="656"/>
        <v>4</v>
      </c>
      <c r="BH4672" s="6">
        <f ca="1">IF(ISNUMBER('Descriptive Stats'!BF4672),'Descriptive Stats'!BF4672,#N/A)</f>
        <v>-0.40116316278173481</v>
      </c>
      <c r="BI4672" s="6">
        <f ca="1">IF(ISNUMBER('Descriptive Stats'!E4672),'Descriptive Stats'!E4672,#N/A)</f>
        <v>4</v>
      </c>
    </row>
    <row r="4673" spans="1:61" ht="14.4" x14ac:dyDescent="0.3">
      <c r="A4673" s="2">
        <f>ROW()</f>
        <v>4673</v>
      </c>
      <c r="C4673" s="8">
        <f t="shared" ca="1" si="657"/>
        <v>13</v>
      </c>
      <c r="D4673" s="8">
        <f t="shared" ca="1" si="658"/>
        <v>4</v>
      </c>
      <c r="E4673" s="50">
        <f t="shared" ca="1" si="652"/>
        <v>0</v>
      </c>
      <c r="F4673" s="2" t="str">
        <f t="shared" ca="1" si="659"/>
        <v/>
      </c>
      <c r="BD4673" s="49">
        <f t="shared" ca="1" si="654"/>
        <v>815.5</v>
      </c>
      <c r="BE4673" s="3">
        <f t="shared" ca="1" si="653"/>
        <v>8.1500000000000003E-2</v>
      </c>
      <c r="BF4673" s="3">
        <f t="shared" ca="1" si="655"/>
        <v>-1.3950525282585462</v>
      </c>
      <c r="BG4673" s="9">
        <f t="shared" ca="1" si="656"/>
        <v>0</v>
      </c>
      <c r="BH4673" s="6">
        <f ca="1">IF(ISNUMBER('Descriptive Stats'!BF4673),'Descriptive Stats'!BF4673,#N/A)</f>
        <v>-1.3950525282585462</v>
      </c>
      <c r="BI4673" s="6">
        <f ca="1">IF(ISNUMBER('Descriptive Stats'!E4673),'Descriptive Stats'!E4673,#N/A)</f>
        <v>0</v>
      </c>
    </row>
    <row r="4674" spans="1:61" ht="14.4" x14ac:dyDescent="0.3">
      <c r="A4674" s="2">
        <f>ROW()</f>
        <v>4674</v>
      </c>
      <c r="C4674" s="8">
        <f t="shared" ca="1" si="657"/>
        <v>18</v>
      </c>
      <c r="D4674" s="8">
        <f t="shared" ca="1" si="658"/>
        <v>0</v>
      </c>
      <c r="E4674" s="50">
        <f t="shared" ca="1" si="652"/>
        <v>3</v>
      </c>
      <c r="F4674" s="2" t="str">
        <f t="shared" ca="1" si="659"/>
        <v/>
      </c>
      <c r="BD4674" s="49">
        <f t="shared" ca="1" si="654"/>
        <v>3200</v>
      </c>
      <c r="BE4674" s="3">
        <f t="shared" ca="1" si="653"/>
        <v>0.31995000000000001</v>
      </c>
      <c r="BF4674" s="3">
        <f t="shared" ca="1" si="655"/>
        <v>-0.46783862043457014</v>
      </c>
      <c r="BG4674" s="9">
        <f t="shared" ca="1" si="656"/>
        <v>3</v>
      </c>
      <c r="BH4674" s="6">
        <f ca="1">IF(ISNUMBER('Descriptive Stats'!BF4674),'Descriptive Stats'!BF4674,#N/A)</f>
        <v>-0.46783862043457014</v>
      </c>
      <c r="BI4674" s="6">
        <f ca="1">IF(ISNUMBER('Descriptive Stats'!E4674),'Descriptive Stats'!E4674,#N/A)</f>
        <v>3</v>
      </c>
    </row>
    <row r="4675" spans="1:61" ht="14.4" x14ac:dyDescent="0.3">
      <c r="A4675" s="2">
        <f>ROW()</f>
        <v>4675</v>
      </c>
      <c r="C4675" s="8">
        <f t="shared" ca="1" si="657"/>
        <v>10</v>
      </c>
      <c r="D4675" s="8">
        <f t="shared" ca="1" si="658"/>
        <v>3</v>
      </c>
      <c r="E4675" s="50">
        <f t="shared" ref="E4675:E4738" ca="1" si="660">IF(0=MOD(ROW(),$J$1),AVERAGE(OFFSET($D$2,ROW()-$J$1,0,$J$1,1)),"")</f>
        <v>4</v>
      </c>
      <c r="F4675" s="2" t="str">
        <f t="shared" ca="1" si="659"/>
        <v/>
      </c>
      <c r="BD4675" s="49">
        <f t="shared" ca="1" si="654"/>
        <v>3442</v>
      </c>
      <c r="BE4675" s="3">
        <f t="shared" ca="1" si="653"/>
        <v>0.34415000000000001</v>
      </c>
      <c r="BF4675" s="3">
        <f t="shared" ca="1" si="655"/>
        <v>-0.40116316278173481</v>
      </c>
      <c r="BG4675" s="9">
        <f t="shared" ca="1" si="656"/>
        <v>4</v>
      </c>
      <c r="BH4675" s="6">
        <f ca="1">IF(ISNUMBER('Descriptive Stats'!BF4675),'Descriptive Stats'!BF4675,#N/A)</f>
        <v>-0.40116316278173481</v>
      </c>
      <c r="BI4675" s="6">
        <f ca="1">IF(ISNUMBER('Descriptive Stats'!E4675),'Descriptive Stats'!E4675,#N/A)</f>
        <v>4</v>
      </c>
    </row>
    <row r="4676" spans="1:61" ht="14.4" x14ac:dyDescent="0.3">
      <c r="A4676" s="2">
        <f>ROW()</f>
        <v>4676</v>
      </c>
      <c r="C4676" s="8">
        <f t="shared" ca="1" si="657"/>
        <v>13</v>
      </c>
      <c r="D4676" s="8">
        <f t="shared" ca="1" si="658"/>
        <v>4</v>
      </c>
      <c r="E4676" s="50">
        <f t="shared" ca="1" si="660"/>
        <v>0</v>
      </c>
      <c r="F4676" s="2" t="str">
        <f t="shared" ca="1" si="659"/>
        <v/>
      </c>
      <c r="BD4676" s="49">
        <f t="shared" ca="1" si="654"/>
        <v>815.5</v>
      </c>
      <c r="BE4676" s="3">
        <f t="shared" ca="1" si="653"/>
        <v>8.1500000000000003E-2</v>
      </c>
      <c r="BF4676" s="3">
        <f t="shared" ca="1" si="655"/>
        <v>-1.3950525282585462</v>
      </c>
      <c r="BG4676" s="9">
        <f t="shared" ca="1" si="656"/>
        <v>0</v>
      </c>
      <c r="BH4676" s="6">
        <f ca="1">IF(ISNUMBER('Descriptive Stats'!BF4676),'Descriptive Stats'!BF4676,#N/A)</f>
        <v>-1.3950525282585462</v>
      </c>
      <c r="BI4676" s="6">
        <f ca="1">IF(ISNUMBER('Descriptive Stats'!E4676),'Descriptive Stats'!E4676,#N/A)</f>
        <v>0</v>
      </c>
    </row>
    <row r="4677" spans="1:61" ht="14.4" x14ac:dyDescent="0.3">
      <c r="A4677" s="2">
        <f>ROW()</f>
        <v>4677</v>
      </c>
      <c r="C4677" s="8">
        <f t="shared" ca="1" si="657"/>
        <v>22</v>
      </c>
      <c r="D4677" s="8">
        <f t="shared" ca="1" si="658"/>
        <v>0</v>
      </c>
      <c r="E4677" s="50">
        <f t="shared" ca="1" si="660"/>
        <v>2</v>
      </c>
      <c r="F4677" s="2" t="str">
        <f t="shared" ca="1" si="659"/>
        <v/>
      </c>
      <c r="BD4677" s="49">
        <f t="shared" ca="1" si="654"/>
        <v>2595</v>
      </c>
      <c r="BE4677" s="3">
        <f t="shared" ca="1" si="653"/>
        <v>0.25945000000000001</v>
      </c>
      <c r="BF4677" s="3">
        <f t="shared" ca="1" si="655"/>
        <v>-0.6450419512753276</v>
      </c>
      <c r="BG4677" s="9">
        <f t="shared" ca="1" si="656"/>
        <v>2</v>
      </c>
      <c r="BH4677" s="6">
        <f ca="1">IF(ISNUMBER('Descriptive Stats'!BF4677),'Descriptive Stats'!BF4677,#N/A)</f>
        <v>-0.6450419512753276</v>
      </c>
      <c r="BI4677" s="6">
        <f ca="1">IF(ISNUMBER('Descriptive Stats'!E4677),'Descriptive Stats'!E4677,#N/A)</f>
        <v>2</v>
      </c>
    </row>
    <row r="4678" spans="1:61" ht="14.4" x14ac:dyDescent="0.3">
      <c r="A4678" s="2">
        <f>ROW()</f>
        <v>4678</v>
      </c>
      <c r="C4678" s="8">
        <f t="shared" ca="1" si="657"/>
        <v>3</v>
      </c>
      <c r="D4678" s="8">
        <f t="shared" ca="1" si="658"/>
        <v>2</v>
      </c>
      <c r="E4678" s="50">
        <f t="shared" ca="1" si="660"/>
        <v>6</v>
      </c>
      <c r="F4678" s="2" t="str">
        <f t="shared" ca="1" si="659"/>
        <v/>
      </c>
      <c r="BD4678" s="49">
        <f t="shared" ca="1" si="654"/>
        <v>3900</v>
      </c>
      <c r="BE4678" s="3">
        <f t="shared" ca="1" si="653"/>
        <v>0.38995000000000002</v>
      </c>
      <c r="BF4678" s="3">
        <f t="shared" ca="1" si="655"/>
        <v>-0.2794493539703507</v>
      </c>
      <c r="BG4678" s="9">
        <f t="shared" ca="1" si="656"/>
        <v>6</v>
      </c>
      <c r="BH4678" s="6">
        <f ca="1">IF(ISNUMBER('Descriptive Stats'!BF4678),'Descriptive Stats'!BF4678,#N/A)</f>
        <v>-0.2794493539703507</v>
      </c>
      <c r="BI4678" s="6">
        <f ca="1">IF(ISNUMBER('Descriptive Stats'!E4678),'Descriptive Stats'!E4678,#N/A)</f>
        <v>6</v>
      </c>
    </row>
    <row r="4679" spans="1:61" ht="14.4" x14ac:dyDescent="0.3">
      <c r="A4679" s="2">
        <f>ROW()</f>
        <v>4679</v>
      </c>
      <c r="C4679" s="8">
        <f t="shared" ca="1" si="657"/>
        <v>16</v>
      </c>
      <c r="D4679" s="8">
        <f t="shared" ca="1" si="658"/>
        <v>6</v>
      </c>
      <c r="E4679" s="50">
        <f t="shared" ca="1" si="660"/>
        <v>0</v>
      </c>
      <c r="F4679" s="2" t="str">
        <f t="shared" ca="1" si="659"/>
        <v/>
      </c>
      <c r="BD4679" s="49">
        <f t="shared" ca="1" si="654"/>
        <v>815.5</v>
      </c>
      <c r="BE4679" s="3">
        <f t="shared" ref="BE4679:BE4742" ca="1" si="661">IF(ISNUMBER(BD4679),(BD4679-0.5)/$BK$4,"")</f>
        <v>8.1500000000000003E-2</v>
      </c>
      <c r="BF4679" s="3">
        <f t="shared" ca="1" si="655"/>
        <v>-1.3950525282585462</v>
      </c>
      <c r="BG4679" s="9">
        <f t="shared" ca="1" si="656"/>
        <v>0</v>
      </c>
      <c r="BH4679" s="6">
        <f ca="1">IF(ISNUMBER('Descriptive Stats'!BF4679),'Descriptive Stats'!BF4679,#N/A)</f>
        <v>-1.3950525282585462</v>
      </c>
      <c r="BI4679" s="6">
        <f ca="1">IF(ISNUMBER('Descriptive Stats'!E4679),'Descriptive Stats'!E4679,#N/A)</f>
        <v>0</v>
      </c>
    </row>
    <row r="4680" spans="1:61" ht="14.4" x14ac:dyDescent="0.3">
      <c r="A4680" s="2">
        <f>ROW()</f>
        <v>4680</v>
      </c>
      <c r="C4680" s="8">
        <f t="shared" ca="1" si="657"/>
        <v>11</v>
      </c>
      <c r="D4680" s="8">
        <f t="shared" ca="1" si="658"/>
        <v>0</v>
      </c>
      <c r="E4680" s="50">
        <f t="shared" ca="1" si="660"/>
        <v>0</v>
      </c>
      <c r="F4680" s="2" t="str">
        <f t="shared" ca="1" si="659"/>
        <v/>
      </c>
      <c r="BD4680" s="49">
        <f t="shared" ref="BD4680:BD4743" ca="1" si="662">IF(ISNUMBER(BG4680),_xlfn.RANK.AVG(BG4680,$BG$2:$BG$5414,1),"")</f>
        <v>815.5</v>
      </c>
      <c r="BE4680" s="3">
        <f t="shared" ca="1" si="661"/>
        <v>8.1500000000000003E-2</v>
      </c>
      <c r="BF4680" s="3">
        <f t="shared" ca="1" si="655"/>
        <v>-1.3950525282585462</v>
      </c>
      <c r="BG4680" s="9">
        <f t="shared" ca="1" si="656"/>
        <v>0</v>
      </c>
      <c r="BH4680" s="6">
        <f ca="1">IF(ISNUMBER('Descriptive Stats'!BF4680),'Descriptive Stats'!BF4680,#N/A)</f>
        <v>-1.3950525282585462</v>
      </c>
      <c r="BI4680" s="6">
        <f ca="1">IF(ISNUMBER('Descriptive Stats'!E4680),'Descriptive Stats'!E4680,#N/A)</f>
        <v>0</v>
      </c>
    </row>
    <row r="4681" spans="1:61" ht="14.4" x14ac:dyDescent="0.3">
      <c r="A4681" s="2">
        <f>ROW()</f>
        <v>4681</v>
      </c>
      <c r="C4681" s="8">
        <f t="shared" ca="1" si="657"/>
        <v>4</v>
      </c>
      <c r="D4681" s="8">
        <f t="shared" ca="1" si="658"/>
        <v>0</v>
      </c>
      <c r="E4681" s="50">
        <f t="shared" ca="1" si="660"/>
        <v>6</v>
      </c>
      <c r="F4681" s="2" t="str">
        <f t="shared" ca="1" si="659"/>
        <v/>
      </c>
      <c r="BD4681" s="49">
        <f t="shared" ca="1" si="662"/>
        <v>3900</v>
      </c>
      <c r="BE4681" s="3">
        <f t="shared" ca="1" si="661"/>
        <v>0.38995000000000002</v>
      </c>
      <c r="BF4681" s="3">
        <f t="shared" ref="BF4681:BF4744" ca="1" si="663">IF(ISNUMBER(BE4681),_xlfn.NORM.INV(BE4681,0,1),"")</f>
        <v>-0.2794493539703507</v>
      </c>
      <c r="BG4681" s="9">
        <f t="shared" ref="BG4681:BG4744" ca="1" si="664">IF(ISNUMBER(E4681),E4681,"")</f>
        <v>6</v>
      </c>
      <c r="BH4681" s="6">
        <f ca="1">IF(ISNUMBER('Descriptive Stats'!BF4681),'Descriptive Stats'!BF4681,#N/A)</f>
        <v>-0.2794493539703507</v>
      </c>
      <c r="BI4681" s="6">
        <f ca="1">IF(ISNUMBER('Descriptive Stats'!E4681),'Descriptive Stats'!E4681,#N/A)</f>
        <v>6</v>
      </c>
    </row>
    <row r="4682" spans="1:61" ht="14.4" x14ac:dyDescent="0.3">
      <c r="A4682" s="2">
        <f>ROW()</f>
        <v>4682</v>
      </c>
      <c r="C4682" s="8">
        <f t="shared" ca="1" si="657"/>
        <v>2</v>
      </c>
      <c r="D4682" s="8">
        <f t="shared" ca="1" si="658"/>
        <v>6</v>
      </c>
      <c r="E4682" s="50">
        <f t="shared" ca="1" si="660"/>
        <v>6</v>
      </c>
      <c r="F4682" s="2" t="str">
        <f t="shared" ca="1" si="659"/>
        <v/>
      </c>
      <c r="BD4682" s="49">
        <f t="shared" ca="1" si="662"/>
        <v>3900</v>
      </c>
      <c r="BE4682" s="3">
        <f t="shared" ca="1" si="661"/>
        <v>0.38995000000000002</v>
      </c>
      <c r="BF4682" s="3">
        <f t="shared" ca="1" si="663"/>
        <v>-0.2794493539703507</v>
      </c>
      <c r="BG4682" s="9">
        <f t="shared" ca="1" si="664"/>
        <v>6</v>
      </c>
      <c r="BH4682" s="6">
        <f ca="1">IF(ISNUMBER('Descriptive Stats'!BF4682),'Descriptive Stats'!BF4682,#N/A)</f>
        <v>-0.2794493539703507</v>
      </c>
      <c r="BI4682" s="6">
        <f ca="1">IF(ISNUMBER('Descriptive Stats'!E4682),'Descriptive Stats'!E4682,#N/A)</f>
        <v>6</v>
      </c>
    </row>
    <row r="4683" spans="1:61" ht="14.4" x14ac:dyDescent="0.3">
      <c r="A4683" s="2">
        <f>ROW()</f>
        <v>4683</v>
      </c>
      <c r="C4683" s="8">
        <f t="shared" ca="1" si="657"/>
        <v>2</v>
      </c>
      <c r="D4683" s="8">
        <f t="shared" ca="1" si="658"/>
        <v>6</v>
      </c>
      <c r="E4683" s="50">
        <f t="shared" ca="1" si="660"/>
        <v>2</v>
      </c>
      <c r="F4683" s="2" t="str">
        <f t="shared" ca="1" si="659"/>
        <v/>
      </c>
      <c r="BD4683" s="49">
        <f t="shared" ca="1" si="662"/>
        <v>2595</v>
      </c>
      <c r="BE4683" s="3">
        <f t="shared" ca="1" si="661"/>
        <v>0.25945000000000001</v>
      </c>
      <c r="BF4683" s="3">
        <f t="shared" ca="1" si="663"/>
        <v>-0.6450419512753276</v>
      </c>
      <c r="BG4683" s="9">
        <f t="shared" ca="1" si="664"/>
        <v>2</v>
      </c>
      <c r="BH4683" s="6">
        <f ca="1">IF(ISNUMBER('Descriptive Stats'!BF4683),'Descriptive Stats'!BF4683,#N/A)</f>
        <v>-0.6450419512753276</v>
      </c>
      <c r="BI4683" s="6">
        <f ca="1">IF(ISNUMBER('Descriptive Stats'!E4683),'Descriptive Stats'!E4683,#N/A)</f>
        <v>2</v>
      </c>
    </row>
    <row r="4684" spans="1:61" ht="14.4" x14ac:dyDescent="0.3">
      <c r="A4684" s="2">
        <f>ROW()</f>
        <v>4684</v>
      </c>
      <c r="C4684" s="8">
        <f t="shared" ca="1" si="657"/>
        <v>21</v>
      </c>
      <c r="D4684" s="8">
        <f t="shared" ca="1" si="658"/>
        <v>2</v>
      </c>
      <c r="E4684" s="50">
        <f t="shared" ca="1" si="660"/>
        <v>2</v>
      </c>
      <c r="F4684" s="2" t="str">
        <f t="shared" ca="1" si="659"/>
        <v/>
      </c>
      <c r="BD4684" s="49">
        <f t="shared" ca="1" si="662"/>
        <v>2595</v>
      </c>
      <c r="BE4684" s="3">
        <f t="shared" ca="1" si="661"/>
        <v>0.25945000000000001</v>
      </c>
      <c r="BF4684" s="3">
        <f t="shared" ca="1" si="663"/>
        <v>-0.6450419512753276</v>
      </c>
      <c r="BG4684" s="9">
        <f t="shared" ca="1" si="664"/>
        <v>2</v>
      </c>
      <c r="BH4684" s="6">
        <f ca="1">IF(ISNUMBER('Descriptive Stats'!BF4684),'Descriptive Stats'!BF4684,#N/A)</f>
        <v>-0.6450419512753276</v>
      </c>
      <c r="BI4684" s="6">
        <f ca="1">IF(ISNUMBER('Descriptive Stats'!E4684),'Descriptive Stats'!E4684,#N/A)</f>
        <v>2</v>
      </c>
    </row>
    <row r="4685" spans="1:61" ht="14.4" x14ac:dyDescent="0.3">
      <c r="A4685" s="2">
        <f>ROW()</f>
        <v>4685</v>
      </c>
      <c r="C4685" s="8">
        <f t="shared" ca="1" si="657"/>
        <v>21</v>
      </c>
      <c r="D4685" s="8">
        <f t="shared" ca="1" si="658"/>
        <v>2</v>
      </c>
      <c r="E4685" s="50">
        <f t="shared" ca="1" si="660"/>
        <v>1</v>
      </c>
      <c r="F4685" s="2" t="str">
        <f t="shared" ca="1" si="659"/>
        <v/>
      </c>
      <c r="BD4685" s="49">
        <f t="shared" ca="1" si="662"/>
        <v>1871</v>
      </c>
      <c r="BE4685" s="3">
        <f t="shared" ca="1" si="661"/>
        <v>0.18704999999999999</v>
      </c>
      <c r="BF4685" s="3">
        <f t="shared" ca="1" si="663"/>
        <v>-0.88881967520906158</v>
      </c>
      <c r="BG4685" s="9">
        <f t="shared" ca="1" si="664"/>
        <v>1</v>
      </c>
      <c r="BH4685" s="6">
        <f ca="1">IF(ISNUMBER('Descriptive Stats'!BF4685),'Descriptive Stats'!BF4685,#N/A)</f>
        <v>-0.88881967520906158</v>
      </c>
      <c r="BI4685" s="6">
        <f ca="1">IF(ISNUMBER('Descriptive Stats'!E4685),'Descriptive Stats'!E4685,#N/A)</f>
        <v>1</v>
      </c>
    </row>
    <row r="4686" spans="1:61" ht="14.4" x14ac:dyDescent="0.3">
      <c r="A4686" s="2">
        <f>ROW()</f>
        <v>4686</v>
      </c>
      <c r="C4686" s="8">
        <f t="shared" ca="1" si="657"/>
        <v>12</v>
      </c>
      <c r="D4686" s="8">
        <f t="shared" ca="1" si="658"/>
        <v>1</v>
      </c>
      <c r="E4686" s="50">
        <f t="shared" ca="1" si="660"/>
        <v>7</v>
      </c>
      <c r="F4686" s="2" t="str">
        <f t="shared" ca="1" si="659"/>
        <v/>
      </c>
      <c r="BD4686" s="49">
        <f t="shared" ca="1" si="662"/>
        <v>4473.5</v>
      </c>
      <c r="BE4686" s="3">
        <f t="shared" ca="1" si="661"/>
        <v>0.44729999999999998</v>
      </c>
      <c r="BF4686" s="3">
        <f t="shared" ca="1" si="663"/>
        <v>-0.13248586824472414</v>
      </c>
      <c r="BG4686" s="9">
        <f t="shared" ca="1" si="664"/>
        <v>7</v>
      </c>
      <c r="BH4686" s="6">
        <f ca="1">IF(ISNUMBER('Descriptive Stats'!BF4686),'Descriptive Stats'!BF4686,#N/A)</f>
        <v>-0.13248586824472414</v>
      </c>
      <c r="BI4686" s="6">
        <f ca="1">IF(ISNUMBER('Descriptive Stats'!E4686),'Descriptive Stats'!E4686,#N/A)</f>
        <v>7</v>
      </c>
    </row>
    <row r="4687" spans="1:61" ht="14.4" x14ac:dyDescent="0.3">
      <c r="A4687" s="2">
        <f>ROW()</f>
        <v>4687</v>
      </c>
      <c r="C4687" s="8">
        <f t="shared" ca="1" si="657"/>
        <v>19</v>
      </c>
      <c r="D4687" s="8">
        <f t="shared" ca="1" si="658"/>
        <v>7</v>
      </c>
      <c r="E4687" s="50">
        <f t="shared" ca="1" si="660"/>
        <v>0</v>
      </c>
      <c r="F4687" s="2" t="str">
        <f t="shared" ca="1" si="659"/>
        <v/>
      </c>
      <c r="BD4687" s="49">
        <f t="shared" ca="1" si="662"/>
        <v>815.5</v>
      </c>
      <c r="BE4687" s="3">
        <f t="shared" ca="1" si="661"/>
        <v>8.1500000000000003E-2</v>
      </c>
      <c r="BF4687" s="3">
        <f t="shared" ca="1" si="663"/>
        <v>-1.3950525282585462</v>
      </c>
      <c r="BG4687" s="9">
        <f t="shared" ca="1" si="664"/>
        <v>0</v>
      </c>
      <c r="BH4687" s="6">
        <f ca="1">IF(ISNUMBER('Descriptive Stats'!BF4687),'Descriptive Stats'!BF4687,#N/A)</f>
        <v>-1.3950525282585462</v>
      </c>
      <c r="BI4687" s="6">
        <f ca="1">IF(ISNUMBER('Descriptive Stats'!E4687),'Descriptive Stats'!E4687,#N/A)</f>
        <v>0</v>
      </c>
    </row>
    <row r="4688" spans="1:61" ht="14.4" x14ac:dyDescent="0.3">
      <c r="A4688" s="2">
        <f>ROW()</f>
        <v>4688</v>
      </c>
      <c r="C4688" s="8">
        <f t="shared" ca="1" si="657"/>
        <v>22</v>
      </c>
      <c r="D4688" s="8">
        <f t="shared" ca="1" si="658"/>
        <v>0</v>
      </c>
      <c r="E4688" s="50">
        <f t="shared" ca="1" si="660"/>
        <v>7</v>
      </c>
      <c r="F4688" s="2" t="str">
        <f t="shared" ca="1" si="659"/>
        <v/>
      </c>
      <c r="BD4688" s="49">
        <f t="shared" ca="1" si="662"/>
        <v>4473.5</v>
      </c>
      <c r="BE4688" s="3">
        <f t="shared" ca="1" si="661"/>
        <v>0.44729999999999998</v>
      </c>
      <c r="BF4688" s="3">
        <f t="shared" ca="1" si="663"/>
        <v>-0.13248586824472414</v>
      </c>
      <c r="BG4688" s="9">
        <f t="shared" ca="1" si="664"/>
        <v>7</v>
      </c>
      <c r="BH4688" s="6">
        <f ca="1">IF(ISNUMBER('Descriptive Stats'!BF4688),'Descriptive Stats'!BF4688,#N/A)</f>
        <v>-0.13248586824472414</v>
      </c>
      <c r="BI4688" s="6">
        <f ca="1">IF(ISNUMBER('Descriptive Stats'!E4688),'Descriptive Stats'!E4688,#N/A)</f>
        <v>7</v>
      </c>
    </row>
    <row r="4689" spans="1:61" ht="14.4" x14ac:dyDescent="0.3">
      <c r="A4689" s="2">
        <f>ROW()</f>
        <v>4689</v>
      </c>
      <c r="C4689" s="8">
        <f t="shared" ref="C4689:C4752" ca="1" si="665">RANDBETWEEN(2,COUNT(B:B))</f>
        <v>19</v>
      </c>
      <c r="D4689" s="8">
        <f t="shared" ref="D4689:D4752" ca="1" si="666">VLOOKUP(C4689,A:B,2,TRUE)</f>
        <v>7</v>
      </c>
      <c r="E4689" s="50">
        <f t="shared" ca="1" si="660"/>
        <v>0</v>
      </c>
      <c r="F4689" s="2" t="str">
        <f t="shared" ref="F4689:F4752" ca="1" si="667">IF(ISNUMBER(E4689),IF(OR(E4689&lt;$K$16,E4689&gt;$K$14),"X",""),"")</f>
        <v/>
      </c>
      <c r="BD4689" s="49">
        <f t="shared" ca="1" si="662"/>
        <v>815.5</v>
      </c>
      <c r="BE4689" s="3">
        <f t="shared" ca="1" si="661"/>
        <v>8.1500000000000003E-2</v>
      </c>
      <c r="BF4689" s="3">
        <f t="shared" ca="1" si="663"/>
        <v>-1.3950525282585462</v>
      </c>
      <c r="BG4689" s="9">
        <f t="shared" ca="1" si="664"/>
        <v>0</v>
      </c>
      <c r="BH4689" s="6">
        <f ca="1">IF(ISNUMBER('Descriptive Stats'!BF4689),'Descriptive Stats'!BF4689,#N/A)</f>
        <v>-1.3950525282585462</v>
      </c>
      <c r="BI4689" s="6">
        <f ca="1">IF(ISNUMBER('Descriptive Stats'!E4689),'Descriptive Stats'!E4689,#N/A)</f>
        <v>0</v>
      </c>
    </row>
    <row r="4690" spans="1:61" ht="14.4" x14ac:dyDescent="0.3">
      <c r="A4690" s="2">
        <f>ROW()</f>
        <v>4690</v>
      </c>
      <c r="C4690" s="8">
        <f t="shared" ca="1" si="665"/>
        <v>22</v>
      </c>
      <c r="D4690" s="8">
        <f t="shared" ca="1" si="666"/>
        <v>0</v>
      </c>
      <c r="E4690" s="50">
        <f t="shared" ca="1" si="660"/>
        <v>6</v>
      </c>
      <c r="F4690" s="2" t="str">
        <f t="shared" ca="1" si="667"/>
        <v/>
      </c>
      <c r="BD4690" s="49">
        <f t="shared" ca="1" si="662"/>
        <v>3900</v>
      </c>
      <c r="BE4690" s="3">
        <f t="shared" ca="1" si="661"/>
        <v>0.38995000000000002</v>
      </c>
      <c r="BF4690" s="3">
        <f t="shared" ca="1" si="663"/>
        <v>-0.2794493539703507</v>
      </c>
      <c r="BG4690" s="9">
        <f t="shared" ca="1" si="664"/>
        <v>6</v>
      </c>
      <c r="BH4690" s="6">
        <f ca="1">IF(ISNUMBER('Descriptive Stats'!BF4690),'Descriptive Stats'!BF4690,#N/A)</f>
        <v>-0.2794493539703507</v>
      </c>
      <c r="BI4690" s="6">
        <f ca="1">IF(ISNUMBER('Descriptive Stats'!E4690),'Descriptive Stats'!E4690,#N/A)</f>
        <v>6</v>
      </c>
    </row>
    <row r="4691" spans="1:61" ht="14.4" x14ac:dyDescent="0.3">
      <c r="A4691" s="2">
        <f>ROW()</f>
        <v>4691</v>
      </c>
      <c r="C4691" s="8">
        <f t="shared" ca="1" si="665"/>
        <v>2</v>
      </c>
      <c r="D4691" s="8">
        <f t="shared" ca="1" si="666"/>
        <v>6</v>
      </c>
      <c r="E4691" s="50">
        <f t="shared" ca="1" si="660"/>
        <v>3</v>
      </c>
      <c r="F4691" s="2" t="str">
        <f t="shared" ca="1" si="667"/>
        <v/>
      </c>
      <c r="BD4691" s="49">
        <f t="shared" ca="1" si="662"/>
        <v>3200</v>
      </c>
      <c r="BE4691" s="3">
        <f t="shared" ca="1" si="661"/>
        <v>0.31995000000000001</v>
      </c>
      <c r="BF4691" s="3">
        <f t="shared" ca="1" si="663"/>
        <v>-0.46783862043457014</v>
      </c>
      <c r="BG4691" s="9">
        <f t="shared" ca="1" si="664"/>
        <v>3</v>
      </c>
      <c r="BH4691" s="6">
        <f ca="1">IF(ISNUMBER('Descriptive Stats'!BF4691),'Descriptive Stats'!BF4691,#N/A)</f>
        <v>-0.46783862043457014</v>
      </c>
      <c r="BI4691" s="6">
        <f ca="1">IF(ISNUMBER('Descriptive Stats'!E4691),'Descriptive Stats'!E4691,#N/A)</f>
        <v>3</v>
      </c>
    </row>
    <row r="4692" spans="1:61" ht="14.4" x14ac:dyDescent="0.3">
      <c r="A4692" s="2">
        <f>ROW()</f>
        <v>4692</v>
      </c>
      <c r="C4692" s="8">
        <f t="shared" ca="1" si="665"/>
        <v>10</v>
      </c>
      <c r="D4692" s="8">
        <f t="shared" ca="1" si="666"/>
        <v>3</v>
      </c>
      <c r="E4692" s="50">
        <f t="shared" ca="1" si="660"/>
        <v>6</v>
      </c>
      <c r="F4692" s="2" t="str">
        <f t="shared" ca="1" si="667"/>
        <v/>
      </c>
      <c r="BD4692" s="49">
        <f t="shared" ca="1" si="662"/>
        <v>3900</v>
      </c>
      <c r="BE4692" s="3">
        <f t="shared" ca="1" si="661"/>
        <v>0.38995000000000002</v>
      </c>
      <c r="BF4692" s="3">
        <f t="shared" ca="1" si="663"/>
        <v>-0.2794493539703507</v>
      </c>
      <c r="BG4692" s="9">
        <f t="shared" ca="1" si="664"/>
        <v>6</v>
      </c>
      <c r="BH4692" s="6">
        <f ca="1">IF(ISNUMBER('Descriptive Stats'!BF4692),'Descriptive Stats'!BF4692,#N/A)</f>
        <v>-0.2794493539703507</v>
      </c>
      <c r="BI4692" s="6">
        <f ca="1">IF(ISNUMBER('Descriptive Stats'!E4692),'Descriptive Stats'!E4692,#N/A)</f>
        <v>6</v>
      </c>
    </row>
    <row r="4693" spans="1:61" ht="14.4" x14ac:dyDescent="0.3">
      <c r="A4693" s="2">
        <f>ROW()</f>
        <v>4693</v>
      </c>
      <c r="C4693" s="8">
        <f t="shared" ca="1" si="665"/>
        <v>16</v>
      </c>
      <c r="D4693" s="8">
        <f t="shared" ca="1" si="666"/>
        <v>6</v>
      </c>
      <c r="E4693" s="50">
        <f t="shared" ca="1" si="660"/>
        <v>4</v>
      </c>
      <c r="F4693" s="2" t="str">
        <f t="shared" ca="1" si="667"/>
        <v/>
      </c>
      <c r="BD4693" s="49">
        <f t="shared" ca="1" si="662"/>
        <v>3442</v>
      </c>
      <c r="BE4693" s="3">
        <f t="shared" ca="1" si="661"/>
        <v>0.34415000000000001</v>
      </c>
      <c r="BF4693" s="3">
        <f t="shared" ca="1" si="663"/>
        <v>-0.40116316278173481</v>
      </c>
      <c r="BG4693" s="9">
        <f t="shared" ca="1" si="664"/>
        <v>4</v>
      </c>
      <c r="BH4693" s="6">
        <f ca="1">IF(ISNUMBER('Descriptive Stats'!BF4693),'Descriptive Stats'!BF4693,#N/A)</f>
        <v>-0.40116316278173481</v>
      </c>
      <c r="BI4693" s="6">
        <f ca="1">IF(ISNUMBER('Descriptive Stats'!E4693),'Descriptive Stats'!E4693,#N/A)</f>
        <v>4</v>
      </c>
    </row>
    <row r="4694" spans="1:61" ht="14.4" x14ac:dyDescent="0.3">
      <c r="A4694" s="2">
        <f>ROW()</f>
        <v>4694</v>
      </c>
      <c r="C4694" s="8">
        <f t="shared" ca="1" si="665"/>
        <v>13</v>
      </c>
      <c r="D4694" s="8">
        <f t="shared" ca="1" si="666"/>
        <v>4</v>
      </c>
      <c r="E4694" s="50">
        <f t="shared" ca="1" si="660"/>
        <v>4</v>
      </c>
      <c r="F4694" s="2" t="str">
        <f t="shared" ca="1" si="667"/>
        <v/>
      </c>
      <c r="BD4694" s="49">
        <f t="shared" ca="1" si="662"/>
        <v>3442</v>
      </c>
      <c r="BE4694" s="3">
        <f t="shared" ca="1" si="661"/>
        <v>0.34415000000000001</v>
      </c>
      <c r="BF4694" s="3">
        <f t="shared" ca="1" si="663"/>
        <v>-0.40116316278173481</v>
      </c>
      <c r="BG4694" s="9">
        <f t="shared" ca="1" si="664"/>
        <v>4</v>
      </c>
      <c r="BH4694" s="6">
        <f ca="1">IF(ISNUMBER('Descriptive Stats'!BF4694),'Descriptive Stats'!BF4694,#N/A)</f>
        <v>-0.40116316278173481</v>
      </c>
      <c r="BI4694" s="6">
        <f ca="1">IF(ISNUMBER('Descriptive Stats'!E4694),'Descriptive Stats'!E4694,#N/A)</f>
        <v>4</v>
      </c>
    </row>
    <row r="4695" spans="1:61" ht="14.4" x14ac:dyDescent="0.3">
      <c r="A4695" s="2">
        <f>ROW()</f>
        <v>4695</v>
      </c>
      <c r="C4695" s="8">
        <f t="shared" ca="1" si="665"/>
        <v>13</v>
      </c>
      <c r="D4695" s="8">
        <f t="shared" ca="1" si="666"/>
        <v>4</v>
      </c>
      <c r="E4695" s="50">
        <f t="shared" ca="1" si="660"/>
        <v>0</v>
      </c>
      <c r="F4695" s="2" t="str">
        <f t="shared" ca="1" si="667"/>
        <v/>
      </c>
      <c r="BD4695" s="49">
        <f t="shared" ca="1" si="662"/>
        <v>815.5</v>
      </c>
      <c r="BE4695" s="3">
        <f t="shared" ca="1" si="661"/>
        <v>8.1500000000000003E-2</v>
      </c>
      <c r="BF4695" s="3">
        <f t="shared" ca="1" si="663"/>
        <v>-1.3950525282585462</v>
      </c>
      <c r="BG4695" s="9">
        <f t="shared" ca="1" si="664"/>
        <v>0</v>
      </c>
      <c r="BH4695" s="6">
        <f ca="1">IF(ISNUMBER('Descriptive Stats'!BF4695),'Descriptive Stats'!BF4695,#N/A)</f>
        <v>-1.3950525282585462</v>
      </c>
      <c r="BI4695" s="6">
        <f ca="1">IF(ISNUMBER('Descriptive Stats'!E4695),'Descriptive Stats'!E4695,#N/A)</f>
        <v>0</v>
      </c>
    </row>
    <row r="4696" spans="1:61" ht="14.4" x14ac:dyDescent="0.3">
      <c r="A4696" s="2">
        <f>ROW()</f>
        <v>4696</v>
      </c>
      <c r="C4696" s="8">
        <f t="shared" ca="1" si="665"/>
        <v>15</v>
      </c>
      <c r="D4696" s="8">
        <f t="shared" ca="1" si="666"/>
        <v>0</v>
      </c>
      <c r="E4696" s="50">
        <f t="shared" ca="1" si="660"/>
        <v>0</v>
      </c>
      <c r="F4696" s="2" t="str">
        <f t="shared" ca="1" si="667"/>
        <v/>
      </c>
      <c r="BD4696" s="49">
        <f t="shared" ca="1" si="662"/>
        <v>815.5</v>
      </c>
      <c r="BE4696" s="3">
        <f t="shared" ca="1" si="661"/>
        <v>8.1500000000000003E-2</v>
      </c>
      <c r="BF4696" s="3">
        <f t="shared" ca="1" si="663"/>
        <v>-1.3950525282585462</v>
      </c>
      <c r="BG4696" s="9">
        <f t="shared" ca="1" si="664"/>
        <v>0</v>
      </c>
      <c r="BH4696" s="6">
        <f ca="1">IF(ISNUMBER('Descriptive Stats'!BF4696),'Descriptive Stats'!BF4696,#N/A)</f>
        <v>-1.3950525282585462</v>
      </c>
      <c r="BI4696" s="6">
        <f ca="1">IF(ISNUMBER('Descriptive Stats'!E4696),'Descriptive Stats'!E4696,#N/A)</f>
        <v>0</v>
      </c>
    </row>
    <row r="4697" spans="1:61" ht="14.4" x14ac:dyDescent="0.3">
      <c r="A4697" s="2">
        <f>ROW()</f>
        <v>4697</v>
      </c>
      <c r="C4697" s="8">
        <f t="shared" ca="1" si="665"/>
        <v>11</v>
      </c>
      <c r="D4697" s="8">
        <f t="shared" ca="1" si="666"/>
        <v>0</v>
      </c>
      <c r="E4697" s="50">
        <f t="shared" ca="1" si="660"/>
        <v>3</v>
      </c>
      <c r="F4697" s="2" t="str">
        <f t="shared" ca="1" si="667"/>
        <v/>
      </c>
      <c r="BD4697" s="49">
        <f t="shared" ca="1" si="662"/>
        <v>3200</v>
      </c>
      <c r="BE4697" s="3">
        <f t="shared" ca="1" si="661"/>
        <v>0.31995000000000001</v>
      </c>
      <c r="BF4697" s="3">
        <f t="shared" ca="1" si="663"/>
        <v>-0.46783862043457014</v>
      </c>
      <c r="BG4697" s="9">
        <f t="shared" ca="1" si="664"/>
        <v>3</v>
      </c>
      <c r="BH4697" s="6">
        <f ca="1">IF(ISNUMBER('Descriptive Stats'!BF4697),'Descriptive Stats'!BF4697,#N/A)</f>
        <v>-0.46783862043457014</v>
      </c>
      <c r="BI4697" s="6">
        <f ca="1">IF(ISNUMBER('Descriptive Stats'!E4697),'Descriptive Stats'!E4697,#N/A)</f>
        <v>3</v>
      </c>
    </row>
    <row r="4698" spans="1:61" ht="14.4" x14ac:dyDescent="0.3">
      <c r="A4698" s="2">
        <f>ROW()</f>
        <v>4698</v>
      </c>
      <c r="C4698" s="8">
        <f t="shared" ca="1" si="665"/>
        <v>10</v>
      </c>
      <c r="D4698" s="8">
        <f t="shared" ca="1" si="666"/>
        <v>3</v>
      </c>
      <c r="E4698" s="50">
        <f t="shared" ca="1" si="660"/>
        <v>0</v>
      </c>
      <c r="F4698" s="2" t="str">
        <f t="shared" ca="1" si="667"/>
        <v/>
      </c>
      <c r="BD4698" s="49">
        <f t="shared" ca="1" si="662"/>
        <v>815.5</v>
      </c>
      <c r="BE4698" s="3">
        <f t="shared" ca="1" si="661"/>
        <v>8.1500000000000003E-2</v>
      </c>
      <c r="BF4698" s="3">
        <f t="shared" ca="1" si="663"/>
        <v>-1.3950525282585462</v>
      </c>
      <c r="BG4698" s="9">
        <f t="shared" ca="1" si="664"/>
        <v>0</v>
      </c>
      <c r="BH4698" s="6">
        <f ca="1">IF(ISNUMBER('Descriptive Stats'!BF4698),'Descriptive Stats'!BF4698,#N/A)</f>
        <v>-1.3950525282585462</v>
      </c>
      <c r="BI4698" s="6">
        <f ca="1">IF(ISNUMBER('Descriptive Stats'!E4698),'Descriptive Stats'!E4698,#N/A)</f>
        <v>0</v>
      </c>
    </row>
    <row r="4699" spans="1:61" ht="14.4" x14ac:dyDescent="0.3">
      <c r="A4699" s="2">
        <f>ROW()</f>
        <v>4699</v>
      </c>
      <c r="C4699" s="8">
        <f t="shared" ca="1" si="665"/>
        <v>20</v>
      </c>
      <c r="D4699" s="8">
        <f t="shared" ca="1" si="666"/>
        <v>0</v>
      </c>
      <c r="E4699" s="50">
        <f t="shared" ca="1" si="660"/>
        <v>19</v>
      </c>
      <c r="F4699" s="2" t="str">
        <f t="shared" ca="1" si="667"/>
        <v>X</v>
      </c>
      <c r="BD4699" s="49">
        <f t="shared" ca="1" si="662"/>
        <v>5294</v>
      </c>
      <c r="BE4699" s="3">
        <f t="shared" ca="1" si="661"/>
        <v>0.52934999999999999</v>
      </c>
      <c r="BF4699" s="3">
        <f t="shared" ca="1" si="663"/>
        <v>7.3636031452008061E-2</v>
      </c>
      <c r="BG4699" s="9">
        <f t="shared" ca="1" si="664"/>
        <v>19</v>
      </c>
      <c r="BH4699" s="6">
        <f ca="1">IF(ISNUMBER('Descriptive Stats'!BF4699),'Descriptive Stats'!BF4699,#N/A)</f>
        <v>7.3636031452008061E-2</v>
      </c>
      <c r="BI4699" s="6">
        <f ca="1">IF(ISNUMBER('Descriptive Stats'!E4699),'Descriptive Stats'!E4699,#N/A)</f>
        <v>19</v>
      </c>
    </row>
    <row r="4700" spans="1:61" ht="14.4" x14ac:dyDescent="0.3">
      <c r="A4700" s="2">
        <f>ROW()</f>
        <v>4700</v>
      </c>
      <c r="C4700" s="8">
        <f t="shared" ca="1" si="665"/>
        <v>7</v>
      </c>
      <c r="D4700" s="8">
        <f t="shared" ca="1" si="666"/>
        <v>19</v>
      </c>
      <c r="E4700" s="50">
        <f t="shared" ca="1" si="660"/>
        <v>6</v>
      </c>
      <c r="F4700" s="2" t="str">
        <f t="shared" ca="1" si="667"/>
        <v/>
      </c>
      <c r="BD4700" s="49">
        <f t="shared" ca="1" si="662"/>
        <v>3900</v>
      </c>
      <c r="BE4700" s="3">
        <f t="shared" ca="1" si="661"/>
        <v>0.38995000000000002</v>
      </c>
      <c r="BF4700" s="3">
        <f t="shared" ca="1" si="663"/>
        <v>-0.2794493539703507</v>
      </c>
      <c r="BG4700" s="9">
        <f t="shared" ca="1" si="664"/>
        <v>6</v>
      </c>
      <c r="BH4700" s="6">
        <f ca="1">IF(ISNUMBER('Descriptive Stats'!BF4700),'Descriptive Stats'!BF4700,#N/A)</f>
        <v>-0.2794493539703507</v>
      </c>
      <c r="BI4700" s="6">
        <f ca="1">IF(ISNUMBER('Descriptive Stats'!E4700),'Descriptive Stats'!E4700,#N/A)</f>
        <v>6</v>
      </c>
    </row>
    <row r="4701" spans="1:61" ht="14.4" x14ac:dyDescent="0.3">
      <c r="A4701" s="2">
        <f>ROW()</f>
        <v>4701</v>
      </c>
      <c r="C4701" s="8">
        <f t="shared" ca="1" si="665"/>
        <v>16</v>
      </c>
      <c r="D4701" s="8">
        <f t="shared" ca="1" si="666"/>
        <v>6</v>
      </c>
      <c r="E4701" s="50">
        <f t="shared" ca="1" si="660"/>
        <v>6</v>
      </c>
      <c r="F4701" s="2" t="str">
        <f t="shared" ca="1" si="667"/>
        <v/>
      </c>
      <c r="BD4701" s="49">
        <f t="shared" ca="1" si="662"/>
        <v>3900</v>
      </c>
      <c r="BE4701" s="3">
        <f t="shared" ca="1" si="661"/>
        <v>0.38995000000000002</v>
      </c>
      <c r="BF4701" s="3">
        <f t="shared" ca="1" si="663"/>
        <v>-0.2794493539703507</v>
      </c>
      <c r="BG4701" s="9">
        <f t="shared" ca="1" si="664"/>
        <v>6</v>
      </c>
      <c r="BH4701" s="6">
        <f ca="1">IF(ISNUMBER('Descriptive Stats'!BF4701),'Descriptive Stats'!BF4701,#N/A)</f>
        <v>-0.2794493539703507</v>
      </c>
      <c r="BI4701" s="6">
        <f ca="1">IF(ISNUMBER('Descriptive Stats'!E4701),'Descriptive Stats'!E4701,#N/A)</f>
        <v>6</v>
      </c>
    </row>
    <row r="4702" spans="1:61" ht="14.4" x14ac:dyDescent="0.3">
      <c r="A4702" s="2">
        <f>ROW()</f>
        <v>4702</v>
      </c>
      <c r="C4702" s="8">
        <f t="shared" ca="1" si="665"/>
        <v>16</v>
      </c>
      <c r="D4702" s="8">
        <f t="shared" ca="1" si="666"/>
        <v>6</v>
      </c>
      <c r="E4702" s="50">
        <f t="shared" ca="1" si="660"/>
        <v>6</v>
      </c>
      <c r="F4702" s="2" t="str">
        <f t="shared" ca="1" si="667"/>
        <v/>
      </c>
      <c r="BD4702" s="49">
        <f t="shared" ca="1" si="662"/>
        <v>3900</v>
      </c>
      <c r="BE4702" s="3">
        <f t="shared" ca="1" si="661"/>
        <v>0.38995000000000002</v>
      </c>
      <c r="BF4702" s="3">
        <f t="shared" ca="1" si="663"/>
        <v>-0.2794493539703507</v>
      </c>
      <c r="BG4702" s="9">
        <f t="shared" ca="1" si="664"/>
        <v>6</v>
      </c>
      <c r="BH4702" s="6">
        <f ca="1">IF(ISNUMBER('Descriptive Stats'!BF4702),'Descriptive Stats'!BF4702,#N/A)</f>
        <v>-0.2794493539703507</v>
      </c>
      <c r="BI4702" s="6">
        <f ca="1">IF(ISNUMBER('Descriptive Stats'!E4702),'Descriptive Stats'!E4702,#N/A)</f>
        <v>6</v>
      </c>
    </row>
    <row r="4703" spans="1:61" ht="14.4" x14ac:dyDescent="0.3">
      <c r="A4703" s="2">
        <f>ROW()</f>
        <v>4703</v>
      </c>
      <c r="C4703" s="8">
        <f t="shared" ca="1" si="665"/>
        <v>2</v>
      </c>
      <c r="D4703" s="8">
        <f t="shared" ca="1" si="666"/>
        <v>6</v>
      </c>
      <c r="E4703" s="50">
        <f t="shared" ca="1" si="660"/>
        <v>2</v>
      </c>
      <c r="F4703" s="2" t="str">
        <f t="shared" ca="1" si="667"/>
        <v/>
      </c>
      <c r="BD4703" s="49">
        <f t="shared" ca="1" si="662"/>
        <v>2595</v>
      </c>
      <c r="BE4703" s="3">
        <f t="shared" ca="1" si="661"/>
        <v>0.25945000000000001</v>
      </c>
      <c r="BF4703" s="3">
        <f t="shared" ca="1" si="663"/>
        <v>-0.6450419512753276</v>
      </c>
      <c r="BG4703" s="9">
        <f t="shared" ca="1" si="664"/>
        <v>2</v>
      </c>
      <c r="BH4703" s="6">
        <f ca="1">IF(ISNUMBER('Descriptive Stats'!BF4703),'Descriptive Stats'!BF4703,#N/A)</f>
        <v>-0.6450419512753276</v>
      </c>
      <c r="BI4703" s="6">
        <f ca="1">IF(ISNUMBER('Descriptive Stats'!E4703),'Descriptive Stats'!E4703,#N/A)</f>
        <v>2</v>
      </c>
    </row>
    <row r="4704" spans="1:61" ht="14.4" x14ac:dyDescent="0.3">
      <c r="A4704" s="2">
        <f>ROW()</f>
        <v>4704</v>
      </c>
      <c r="C4704" s="8">
        <f t="shared" ca="1" si="665"/>
        <v>17</v>
      </c>
      <c r="D4704" s="8">
        <f t="shared" ca="1" si="666"/>
        <v>2</v>
      </c>
      <c r="E4704" s="50">
        <f t="shared" ca="1" si="660"/>
        <v>1</v>
      </c>
      <c r="F4704" s="2" t="str">
        <f t="shared" ca="1" si="667"/>
        <v/>
      </c>
      <c r="BD4704" s="49">
        <f t="shared" ca="1" si="662"/>
        <v>1871</v>
      </c>
      <c r="BE4704" s="3">
        <f t="shared" ca="1" si="661"/>
        <v>0.18704999999999999</v>
      </c>
      <c r="BF4704" s="3">
        <f t="shared" ca="1" si="663"/>
        <v>-0.88881967520906158</v>
      </c>
      <c r="BG4704" s="9">
        <f t="shared" ca="1" si="664"/>
        <v>1</v>
      </c>
      <c r="BH4704" s="6">
        <f ca="1">IF(ISNUMBER('Descriptive Stats'!BF4704),'Descriptive Stats'!BF4704,#N/A)</f>
        <v>-0.88881967520906158</v>
      </c>
      <c r="BI4704" s="6">
        <f ca="1">IF(ISNUMBER('Descriptive Stats'!E4704),'Descriptive Stats'!E4704,#N/A)</f>
        <v>1</v>
      </c>
    </row>
    <row r="4705" spans="1:61" ht="14.4" x14ac:dyDescent="0.3">
      <c r="A4705" s="2">
        <f>ROW()</f>
        <v>4705</v>
      </c>
      <c r="C4705" s="8">
        <f t="shared" ca="1" si="665"/>
        <v>12</v>
      </c>
      <c r="D4705" s="8">
        <f t="shared" ca="1" si="666"/>
        <v>1</v>
      </c>
      <c r="E4705" s="50">
        <f t="shared" ca="1" si="660"/>
        <v>0</v>
      </c>
      <c r="F4705" s="2" t="str">
        <f t="shared" ca="1" si="667"/>
        <v/>
      </c>
      <c r="BD4705" s="49">
        <f t="shared" ca="1" si="662"/>
        <v>815.5</v>
      </c>
      <c r="BE4705" s="3">
        <f t="shared" ca="1" si="661"/>
        <v>8.1500000000000003E-2</v>
      </c>
      <c r="BF4705" s="3">
        <f t="shared" ca="1" si="663"/>
        <v>-1.3950525282585462</v>
      </c>
      <c r="BG4705" s="9">
        <f t="shared" ca="1" si="664"/>
        <v>0</v>
      </c>
      <c r="BH4705" s="6">
        <f ca="1">IF(ISNUMBER('Descriptive Stats'!BF4705),'Descriptive Stats'!BF4705,#N/A)</f>
        <v>-1.3950525282585462</v>
      </c>
      <c r="BI4705" s="6">
        <f ca="1">IF(ISNUMBER('Descriptive Stats'!E4705),'Descriptive Stats'!E4705,#N/A)</f>
        <v>0</v>
      </c>
    </row>
    <row r="4706" spans="1:61" ht="14.4" x14ac:dyDescent="0.3">
      <c r="A4706" s="2">
        <f>ROW()</f>
        <v>4706</v>
      </c>
      <c r="C4706" s="8">
        <f t="shared" ca="1" si="665"/>
        <v>4</v>
      </c>
      <c r="D4706" s="8">
        <f t="shared" ca="1" si="666"/>
        <v>0</v>
      </c>
      <c r="E4706" s="50">
        <f t="shared" ca="1" si="660"/>
        <v>1</v>
      </c>
      <c r="F4706" s="2" t="str">
        <f t="shared" ca="1" si="667"/>
        <v/>
      </c>
      <c r="BD4706" s="49">
        <f t="shared" ca="1" si="662"/>
        <v>1871</v>
      </c>
      <c r="BE4706" s="3">
        <f t="shared" ca="1" si="661"/>
        <v>0.18704999999999999</v>
      </c>
      <c r="BF4706" s="3">
        <f t="shared" ca="1" si="663"/>
        <v>-0.88881967520906158</v>
      </c>
      <c r="BG4706" s="9">
        <f t="shared" ca="1" si="664"/>
        <v>1</v>
      </c>
      <c r="BH4706" s="6">
        <f ca="1">IF(ISNUMBER('Descriptive Stats'!BF4706),'Descriptive Stats'!BF4706,#N/A)</f>
        <v>-0.88881967520906158</v>
      </c>
      <c r="BI4706" s="6">
        <f ca="1">IF(ISNUMBER('Descriptive Stats'!E4706),'Descriptive Stats'!E4706,#N/A)</f>
        <v>1</v>
      </c>
    </row>
    <row r="4707" spans="1:61" ht="14.4" x14ac:dyDescent="0.3">
      <c r="A4707" s="2">
        <f>ROW()</f>
        <v>4707</v>
      </c>
      <c r="C4707" s="8">
        <f t="shared" ca="1" si="665"/>
        <v>8</v>
      </c>
      <c r="D4707" s="8">
        <f t="shared" ca="1" si="666"/>
        <v>1</v>
      </c>
      <c r="E4707" s="50">
        <f t="shared" ca="1" si="660"/>
        <v>15</v>
      </c>
      <c r="F4707" s="2" t="str">
        <f t="shared" ca="1" si="667"/>
        <v/>
      </c>
      <c r="BD4707" s="49">
        <f t="shared" ca="1" si="662"/>
        <v>5051.5</v>
      </c>
      <c r="BE4707" s="3">
        <f t="shared" ca="1" si="661"/>
        <v>0.50509999999999999</v>
      </c>
      <c r="BF4707" s="3">
        <f t="shared" ca="1" si="663"/>
        <v>1.2784152420787677E-2</v>
      </c>
      <c r="BG4707" s="9">
        <f t="shared" ca="1" si="664"/>
        <v>15</v>
      </c>
      <c r="BH4707" s="6">
        <f ca="1">IF(ISNUMBER('Descriptive Stats'!BF4707),'Descriptive Stats'!BF4707,#N/A)</f>
        <v>1.2784152420787677E-2</v>
      </c>
      <c r="BI4707" s="6">
        <f ca="1">IF(ISNUMBER('Descriptive Stats'!E4707),'Descriptive Stats'!E4707,#N/A)</f>
        <v>15</v>
      </c>
    </row>
    <row r="4708" spans="1:61" ht="14.4" x14ac:dyDescent="0.3">
      <c r="A4708" s="2">
        <f>ROW()</f>
        <v>4708</v>
      </c>
      <c r="C4708" s="8">
        <f t="shared" ca="1" si="665"/>
        <v>24</v>
      </c>
      <c r="D4708" s="8">
        <f t="shared" ca="1" si="666"/>
        <v>15</v>
      </c>
      <c r="E4708" s="50">
        <f t="shared" ca="1" si="660"/>
        <v>2</v>
      </c>
      <c r="F4708" s="2" t="str">
        <f t="shared" ca="1" si="667"/>
        <v/>
      </c>
      <c r="BD4708" s="49">
        <f t="shared" ca="1" si="662"/>
        <v>2595</v>
      </c>
      <c r="BE4708" s="3">
        <f t="shared" ca="1" si="661"/>
        <v>0.25945000000000001</v>
      </c>
      <c r="BF4708" s="3">
        <f t="shared" ca="1" si="663"/>
        <v>-0.6450419512753276</v>
      </c>
      <c r="BG4708" s="9">
        <f t="shared" ca="1" si="664"/>
        <v>2</v>
      </c>
      <c r="BH4708" s="6">
        <f ca="1">IF(ISNUMBER('Descriptive Stats'!BF4708),'Descriptive Stats'!BF4708,#N/A)</f>
        <v>-0.6450419512753276</v>
      </c>
      <c r="BI4708" s="6">
        <f ca="1">IF(ISNUMBER('Descriptive Stats'!E4708),'Descriptive Stats'!E4708,#N/A)</f>
        <v>2</v>
      </c>
    </row>
    <row r="4709" spans="1:61" ht="14.4" x14ac:dyDescent="0.3">
      <c r="A4709" s="2">
        <f>ROW()</f>
        <v>4709</v>
      </c>
      <c r="C4709" s="8">
        <f t="shared" ca="1" si="665"/>
        <v>17</v>
      </c>
      <c r="D4709" s="8">
        <f t="shared" ca="1" si="666"/>
        <v>2</v>
      </c>
      <c r="E4709" s="50">
        <f t="shared" ca="1" si="660"/>
        <v>7</v>
      </c>
      <c r="F4709" s="2" t="str">
        <f t="shared" ca="1" si="667"/>
        <v/>
      </c>
      <c r="BD4709" s="49">
        <f t="shared" ca="1" si="662"/>
        <v>4473.5</v>
      </c>
      <c r="BE4709" s="3">
        <f t="shared" ca="1" si="661"/>
        <v>0.44729999999999998</v>
      </c>
      <c r="BF4709" s="3">
        <f t="shared" ca="1" si="663"/>
        <v>-0.13248586824472414</v>
      </c>
      <c r="BG4709" s="9">
        <f t="shared" ca="1" si="664"/>
        <v>7</v>
      </c>
      <c r="BH4709" s="6">
        <f ca="1">IF(ISNUMBER('Descriptive Stats'!BF4709),'Descriptive Stats'!BF4709,#N/A)</f>
        <v>-0.13248586824472414</v>
      </c>
      <c r="BI4709" s="6">
        <f ca="1">IF(ISNUMBER('Descriptive Stats'!E4709),'Descriptive Stats'!E4709,#N/A)</f>
        <v>7</v>
      </c>
    </row>
    <row r="4710" spans="1:61" ht="14.4" x14ac:dyDescent="0.3">
      <c r="A4710" s="2">
        <f>ROW()</f>
        <v>4710</v>
      </c>
      <c r="C4710" s="8">
        <f t="shared" ca="1" si="665"/>
        <v>6</v>
      </c>
      <c r="D4710" s="8">
        <f t="shared" ca="1" si="666"/>
        <v>7</v>
      </c>
      <c r="E4710" s="50">
        <f t="shared" ca="1" si="660"/>
        <v>2</v>
      </c>
      <c r="F4710" s="2" t="str">
        <f t="shared" ca="1" si="667"/>
        <v/>
      </c>
      <c r="BD4710" s="49">
        <f t="shared" ca="1" si="662"/>
        <v>2595</v>
      </c>
      <c r="BE4710" s="3">
        <f t="shared" ca="1" si="661"/>
        <v>0.25945000000000001</v>
      </c>
      <c r="BF4710" s="3">
        <f t="shared" ca="1" si="663"/>
        <v>-0.6450419512753276</v>
      </c>
      <c r="BG4710" s="9">
        <f t="shared" ca="1" si="664"/>
        <v>2</v>
      </c>
      <c r="BH4710" s="6">
        <f ca="1">IF(ISNUMBER('Descriptive Stats'!BF4710),'Descriptive Stats'!BF4710,#N/A)</f>
        <v>-0.6450419512753276</v>
      </c>
      <c r="BI4710" s="6">
        <f ca="1">IF(ISNUMBER('Descriptive Stats'!E4710),'Descriptive Stats'!E4710,#N/A)</f>
        <v>2</v>
      </c>
    </row>
    <row r="4711" spans="1:61" ht="14.4" x14ac:dyDescent="0.3">
      <c r="A4711" s="2">
        <f>ROW()</f>
        <v>4711</v>
      </c>
      <c r="C4711" s="8">
        <f t="shared" ca="1" si="665"/>
        <v>21</v>
      </c>
      <c r="D4711" s="8">
        <f t="shared" ca="1" si="666"/>
        <v>2</v>
      </c>
      <c r="E4711" s="50">
        <f t="shared" ca="1" si="660"/>
        <v>7</v>
      </c>
      <c r="F4711" s="2" t="str">
        <f t="shared" ca="1" si="667"/>
        <v/>
      </c>
      <c r="BD4711" s="49">
        <f t="shared" ca="1" si="662"/>
        <v>4473.5</v>
      </c>
      <c r="BE4711" s="3">
        <f t="shared" ca="1" si="661"/>
        <v>0.44729999999999998</v>
      </c>
      <c r="BF4711" s="3">
        <f t="shared" ca="1" si="663"/>
        <v>-0.13248586824472414</v>
      </c>
      <c r="BG4711" s="9">
        <f t="shared" ca="1" si="664"/>
        <v>7</v>
      </c>
      <c r="BH4711" s="6">
        <f ca="1">IF(ISNUMBER('Descriptive Stats'!BF4711),'Descriptive Stats'!BF4711,#N/A)</f>
        <v>-0.13248586824472414</v>
      </c>
      <c r="BI4711" s="6">
        <f ca="1">IF(ISNUMBER('Descriptive Stats'!E4711),'Descriptive Stats'!E4711,#N/A)</f>
        <v>7</v>
      </c>
    </row>
    <row r="4712" spans="1:61" ht="14.4" x14ac:dyDescent="0.3">
      <c r="A4712" s="2">
        <f>ROW()</f>
        <v>4712</v>
      </c>
      <c r="C4712" s="8">
        <f t="shared" ca="1" si="665"/>
        <v>6</v>
      </c>
      <c r="D4712" s="8">
        <f t="shared" ca="1" si="666"/>
        <v>7</v>
      </c>
      <c r="E4712" s="50">
        <f t="shared" ca="1" si="660"/>
        <v>6</v>
      </c>
      <c r="F4712" s="2" t="str">
        <f t="shared" ca="1" si="667"/>
        <v/>
      </c>
      <c r="BD4712" s="49">
        <f t="shared" ca="1" si="662"/>
        <v>3900</v>
      </c>
      <c r="BE4712" s="3">
        <f t="shared" ca="1" si="661"/>
        <v>0.38995000000000002</v>
      </c>
      <c r="BF4712" s="3">
        <f t="shared" ca="1" si="663"/>
        <v>-0.2794493539703507</v>
      </c>
      <c r="BG4712" s="9">
        <f t="shared" ca="1" si="664"/>
        <v>6</v>
      </c>
      <c r="BH4712" s="6">
        <f ca="1">IF(ISNUMBER('Descriptive Stats'!BF4712),'Descriptive Stats'!BF4712,#N/A)</f>
        <v>-0.2794493539703507</v>
      </c>
      <c r="BI4712" s="6">
        <f ca="1">IF(ISNUMBER('Descriptive Stats'!E4712),'Descriptive Stats'!E4712,#N/A)</f>
        <v>6</v>
      </c>
    </row>
    <row r="4713" spans="1:61" ht="14.4" x14ac:dyDescent="0.3">
      <c r="A4713" s="2">
        <f>ROW()</f>
        <v>4713</v>
      </c>
      <c r="C4713" s="8">
        <f t="shared" ca="1" si="665"/>
        <v>2</v>
      </c>
      <c r="D4713" s="8">
        <f t="shared" ca="1" si="666"/>
        <v>6</v>
      </c>
      <c r="E4713" s="50">
        <f t="shared" ca="1" si="660"/>
        <v>2</v>
      </c>
      <c r="F4713" s="2" t="str">
        <f t="shared" ca="1" si="667"/>
        <v/>
      </c>
      <c r="BD4713" s="49">
        <f t="shared" ca="1" si="662"/>
        <v>2595</v>
      </c>
      <c r="BE4713" s="3">
        <f t="shared" ca="1" si="661"/>
        <v>0.25945000000000001</v>
      </c>
      <c r="BF4713" s="3">
        <f t="shared" ca="1" si="663"/>
        <v>-0.6450419512753276</v>
      </c>
      <c r="BG4713" s="9">
        <f t="shared" ca="1" si="664"/>
        <v>2</v>
      </c>
      <c r="BH4713" s="6">
        <f ca="1">IF(ISNUMBER('Descriptive Stats'!BF4713),'Descriptive Stats'!BF4713,#N/A)</f>
        <v>-0.6450419512753276</v>
      </c>
      <c r="BI4713" s="6">
        <f ca="1">IF(ISNUMBER('Descriptive Stats'!E4713),'Descriptive Stats'!E4713,#N/A)</f>
        <v>2</v>
      </c>
    </row>
    <row r="4714" spans="1:61" ht="14.4" x14ac:dyDescent="0.3">
      <c r="A4714" s="2">
        <f>ROW()</f>
        <v>4714</v>
      </c>
      <c r="C4714" s="8">
        <f t="shared" ca="1" si="665"/>
        <v>21</v>
      </c>
      <c r="D4714" s="8">
        <f t="shared" ca="1" si="666"/>
        <v>2</v>
      </c>
      <c r="E4714" s="50">
        <f t="shared" ca="1" si="660"/>
        <v>0</v>
      </c>
      <c r="F4714" s="2" t="str">
        <f t="shared" ca="1" si="667"/>
        <v/>
      </c>
      <c r="BD4714" s="49">
        <f t="shared" ca="1" si="662"/>
        <v>815.5</v>
      </c>
      <c r="BE4714" s="3">
        <f t="shared" ca="1" si="661"/>
        <v>8.1500000000000003E-2</v>
      </c>
      <c r="BF4714" s="3">
        <f t="shared" ca="1" si="663"/>
        <v>-1.3950525282585462</v>
      </c>
      <c r="BG4714" s="9">
        <f t="shared" ca="1" si="664"/>
        <v>0</v>
      </c>
      <c r="BH4714" s="6">
        <f ca="1">IF(ISNUMBER('Descriptive Stats'!BF4714),'Descriptive Stats'!BF4714,#N/A)</f>
        <v>-1.3950525282585462</v>
      </c>
      <c r="BI4714" s="6">
        <f ca="1">IF(ISNUMBER('Descriptive Stats'!E4714),'Descriptive Stats'!E4714,#N/A)</f>
        <v>0</v>
      </c>
    </row>
    <row r="4715" spans="1:61" ht="14.4" x14ac:dyDescent="0.3">
      <c r="A4715" s="2">
        <f>ROW()</f>
        <v>4715</v>
      </c>
      <c r="C4715" s="8">
        <f t="shared" ca="1" si="665"/>
        <v>18</v>
      </c>
      <c r="D4715" s="8">
        <f t="shared" ca="1" si="666"/>
        <v>0</v>
      </c>
      <c r="E4715" s="50">
        <f t="shared" ca="1" si="660"/>
        <v>1</v>
      </c>
      <c r="F4715" s="2" t="str">
        <f t="shared" ca="1" si="667"/>
        <v/>
      </c>
      <c r="BD4715" s="49">
        <f t="shared" ca="1" si="662"/>
        <v>1871</v>
      </c>
      <c r="BE4715" s="3">
        <f t="shared" ca="1" si="661"/>
        <v>0.18704999999999999</v>
      </c>
      <c r="BF4715" s="3">
        <f t="shared" ca="1" si="663"/>
        <v>-0.88881967520906158</v>
      </c>
      <c r="BG4715" s="9">
        <f t="shared" ca="1" si="664"/>
        <v>1</v>
      </c>
      <c r="BH4715" s="6">
        <f ca="1">IF(ISNUMBER('Descriptive Stats'!BF4715),'Descriptive Stats'!BF4715,#N/A)</f>
        <v>-0.88881967520906158</v>
      </c>
      <c r="BI4715" s="6">
        <f ca="1">IF(ISNUMBER('Descriptive Stats'!E4715),'Descriptive Stats'!E4715,#N/A)</f>
        <v>1</v>
      </c>
    </row>
    <row r="4716" spans="1:61" ht="14.4" x14ac:dyDescent="0.3">
      <c r="A4716" s="2">
        <f>ROW()</f>
        <v>4716</v>
      </c>
      <c r="C4716" s="8">
        <f t="shared" ca="1" si="665"/>
        <v>8</v>
      </c>
      <c r="D4716" s="8">
        <f t="shared" ca="1" si="666"/>
        <v>1</v>
      </c>
      <c r="E4716" s="50">
        <f t="shared" ca="1" si="660"/>
        <v>19</v>
      </c>
      <c r="F4716" s="2" t="str">
        <f t="shared" ca="1" si="667"/>
        <v>X</v>
      </c>
      <c r="BD4716" s="49">
        <f t="shared" ca="1" si="662"/>
        <v>5294</v>
      </c>
      <c r="BE4716" s="3">
        <f t="shared" ca="1" si="661"/>
        <v>0.52934999999999999</v>
      </c>
      <c r="BF4716" s="3">
        <f t="shared" ca="1" si="663"/>
        <v>7.3636031452008061E-2</v>
      </c>
      <c r="BG4716" s="9">
        <f t="shared" ca="1" si="664"/>
        <v>19</v>
      </c>
      <c r="BH4716" s="6">
        <f ca="1">IF(ISNUMBER('Descriptive Stats'!BF4716),'Descriptive Stats'!BF4716,#N/A)</f>
        <v>7.3636031452008061E-2</v>
      </c>
      <c r="BI4716" s="6">
        <f ca="1">IF(ISNUMBER('Descriptive Stats'!E4716),'Descriptive Stats'!E4716,#N/A)</f>
        <v>19</v>
      </c>
    </row>
    <row r="4717" spans="1:61" ht="14.4" x14ac:dyDescent="0.3">
      <c r="A4717" s="2">
        <f>ROW()</f>
        <v>4717</v>
      </c>
      <c r="C4717" s="8">
        <f t="shared" ca="1" si="665"/>
        <v>7</v>
      </c>
      <c r="D4717" s="8">
        <f t="shared" ca="1" si="666"/>
        <v>19</v>
      </c>
      <c r="E4717" s="50">
        <f t="shared" ca="1" si="660"/>
        <v>6</v>
      </c>
      <c r="F4717" s="2" t="str">
        <f t="shared" ca="1" si="667"/>
        <v/>
      </c>
      <c r="BD4717" s="49">
        <f t="shared" ca="1" si="662"/>
        <v>3900</v>
      </c>
      <c r="BE4717" s="3">
        <f t="shared" ca="1" si="661"/>
        <v>0.38995000000000002</v>
      </c>
      <c r="BF4717" s="3">
        <f t="shared" ca="1" si="663"/>
        <v>-0.2794493539703507</v>
      </c>
      <c r="BG4717" s="9">
        <f t="shared" ca="1" si="664"/>
        <v>6</v>
      </c>
      <c r="BH4717" s="6">
        <f ca="1">IF(ISNUMBER('Descriptive Stats'!BF4717),'Descriptive Stats'!BF4717,#N/A)</f>
        <v>-0.2794493539703507</v>
      </c>
      <c r="BI4717" s="6">
        <f ca="1">IF(ISNUMBER('Descriptive Stats'!E4717),'Descriptive Stats'!E4717,#N/A)</f>
        <v>6</v>
      </c>
    </row>
    <row r="4718" spans="1:61" ht="14.4" x14ac:dyDescent="0.3">
      <c r="A4718" s="2">
        <f>ROW()</f>
        <v>4718</v>
      </c>
      <c r="C4718" s="8">
        <f t="shared" ca="1" si="665"/>
        <v>2</v>
      </c>
      <c r="D4718" s="8">
        <f t="shared" ca="1" si="666"/>
        <v>6</v>
      </c>
      <c r="E4718" s="50">
        <f t="shared" ca="1" si="660"/>
        <v>0</v>
      </c>
      <c r="F4718" s="2" t="str">
        <f t="shared" ca="1" si="667"/>
        <v/>
      </c>
      <c r="BD4718" s="49">
        <f t="shared" ca="1" si="662"/>
        <v>815.5</v>
      </c>
      <c r="BE4718" s="3">
        <f t="shared" ca="1" si="661"/>
        <v>8.1500000000000003E-2</v>
      </c>
      <c r="BF4718" s="3">
        <f t="shared" ca="1" si="663"/>
        <v>-1.3950525282585462</v>
      </c>
      <c r="BG4718" s="9">
        <f t="shared" ca="1" si="664"/>
        <v>0</v>
      </c>
      <c r="BH4718" s="6">
        <f ca="1">IF(ISNUMBER('Descriptive Stats'!BF4718),'Descriptive Stats'!BF4718,#N/A)</f>
        <v>-1.3950525282585462</v>
      </c>
      <c r="BI4718" s="6">
        <f ca="1">IF(ISNUMBER('Descriptive Stats'!E4718),'Descriptive Stats'!E4718,#N/A)</f>
        <v>0</v>
      </c>
    </row>
    <row r="4719" spans="1:61" ht="14.4" x14ac:dyDescent="0.3">
      <c r="A4719" s="2">
        <f>ROW()</f>
        <v>4719</v>
      </c>
      <c r="C4719" s="8">
        <f t="shared" ca="1" si="665"/>
        <v>22</v>
      </c>
      <c r="D4719" s="8">
        <f t="shared" ca="1" si="666"/>
        <v>0</v>
      </c>
      <c r="E4719" s="50">
        <f t="shared" ca="1" si="660"/>
        <v>9</v>
      </c>
      <c r="F4719" s="2" t="str">
        <f t="shared" ca="1" si="667"/>
        <v/>
      </c>
      <c r="BD4719" s="49">
        <f t="shared" ca="1" si="662"/>
        <v>4819</v>
      </c>
      <c r="BE4719" s="3">
        <f t="shared" ca="1" si="661"/>
        <v>0.48185</v>
      </c>
      <c r="BF4719" s="3">
        <f t="shared" ca="1" si="663"/>
        <v>-4.5511009098988427E-2</v>
      </c>
      <c r="BG4719" s="9">
        <f t="shared" ca="1" si="664"/>
        <v>9</v>
      </c>
      <c r="BH4719" s="6">
        <f ca="1">IF(ISNUMBER('Descriptive Stats'!BF4719),'Descriptive Stats'!BF4719,#N/A)</f>
        <v>-4.5511009098988427E-2</v>
      </c>
      <c r="BI4719" s="6">
        <f ca="1">IF(ISNUMBER('Descriptive Stats'!E4719),'Descriptive Stats'!E4719,#N/A)</f>
        <v>9</v>
      </c>
    </row>
    <row r="4720" spans="1:61" ht="14.4" x14ac:dyDescent="0.3">
      <c r="A4720" s="2">
        <f>ROW()</f>
        <v>4720</v>
      </c>
      <c r="C4720" s="8">
        <f t="shared" ca="1" si="665"/>
        <v>23</v>
      </c>
      <c r="D4720" s="8">
        <f t="shared" ca="1" si="666"/>
        <v>9</v>
      </c>
      <c r="E4720" s="50">
        <f t="shared" ca="1" si="660"/>
        <v>6</v>
      </c>
      <c r="F4720" s="2" t="str">
        <f t="shared" ca="1" si="667"/>
        <v/>
      </c>
      <c r="BD4720" s="49">
        <f t="shared" ca="1" si="662"/>
        <v>3900</v>
      </c>
      <c r="BE4720" s="3">
        <f t="shared" ca="1" si="661"/>
        <v>0.38995000000000002</v>
      </c>
      <c r="BF4720" s="3">
        <f t="shared" ca="1" si="663"/>
        <v>-0.2794493539703507</v>
      </c>
      <c r="BG4720" s="9">
        <f t="shared" ca="1" si="664"/>
        <v>6</v>
      </c>
      <c r="BH4720" s="6">
        <f ca="1">IF(ISNUMBER('Descriptive Stats'!BF4720),'Descriptive Stats'!BF4720,#N/A)</f>
        <v>-0.2794493539703507</v>
      </c>
      <c r="BI4720" s="6">
        <f ca="1">IF(ISNUMBER('Descriptive Stats'!E4720),'Descriptive Stats'!E4720,#N/A)</f>
        <v>6</v>
      </c>
    </row>
    <row r="4721" spans="1:61" ht="14.4" x14ac:dyDescent="0.3">
      <c r="A4721" s="2">
        <f>ROW()</f>
        <v>4721</v>
      </c>
      <c r="C4721" s="8">
        <f t="shared" ca="1" si="665"/>
        <v>5</v>
      </c>
      <c r="D4721" s="8">
        <f t="shared" ca="1" si="666"/>
        <v>6</v>
      </c>
      <c r="E4721" s="50">
        <f t="shared" ca="1" si="660"/>
        <v>15</v>
      </c>
      <c r="F4721" s="2" t="str">
        <f t="shared" ca="1" si="667"/>
        <v/>
      </c>
      <c r="BD4721" s="49">
        <f t="shared" ca="1" si="662"/>
        <v>5051.5</v>
      </c>
      <c r="BE4721" s="3">
        <f t="shared" ca="1" si="661"/>
        <v>0.50509999999999999</v>
      </c>
      <c r="BF4721" s="3">
        <f t="shared" ca="1" si="663"/>
        <v>1.2784152420787677E-2</v>
      </c>
      <c r="BG4721" s="9">
        <f t="shared" ca="1" si="664"/>
        <v>15</v>
      </c>
      <c r="BH4721" s="6">
        <f ca="1">IF(ISNUMBER('Descriptive Stats'!BF4721),'Descriptive Stats'!BF4721,#N/A)</f>
        <v>1.2784152420787677E-2</v>
      </c>
      <c r="BI4721" s="6">
        <f ca="1">IF(ISNUMBER('Descriptive Stats'!E4721),'Descriptive Stats'!E4721,#N/A)</f>
        <v>15</v>
      </c>
    </row>
    <row r="4722" spans="1:61" ht="14.4" x14ac:dyDescent="0.3">
      <c r="A4722" s="2">
        <f>ROW()</f>
        <v>4722</v>
      </c>
      <c r="C4722" s="8">
        <f t="shared" ca="1" si="665"/>
        <v>24</v>
      </c>
      <c r="D4722" s="8">
        <f t="shared" ca="1" si="666"/>
        <v>15</v>
      </c>
      <c r="E4722" s="50">
        <f t="shared" ca="1" si="660"/>
        <v>6</v>
      </c>
      <c r="F4722" s="2" t="str">
        <f t="shared" ca="1" si="667"/>
        <v/>
      </c>
      <c r="BD4722" s="49">
        <f t="shared" ca="1" si="662"/>
        <v>3900</v>
      </c>
      <c r="BE4722" s="3">
        <f t="shared" ca="1" si="661"/>
        <v>0.38995000000000002</v>
      </c>
      <c r="BF4722" s="3">
        <f t="shared" ca="1" si="663"/>
        <v>-0.2794493539703507</v>
      </c>
      <c r="BG4722" s="9">
        <f t="shared" ca="1" si="664"/>
        <v>6</v>
      </c>
      <c r="BH4722" s="6">
        <f ca="1">IF(ISNUMBER('Descriptive Stats'!BF4722),'Descriptive Stats'!BF4722,#N/A)</f>
        <v>-0.2794493539703507</v>
      </c>
      <c r="BI4722" s="6">
        <f ca="1">IF(ISNUMBER('Descriptive Stats'!E4722),'Descriptive Stats'!E4722,#N/A)</f>
        <v>6</v>
      </c>
    </row>
    <row r="4723" spans="1:61" ht="14.4" x14ac:dyDescent="0.3">
      <c r="A4723" s="2">
        <f>ROW()</f>
        <v>4723</v>
      </c>
      <c r="C4723" s="8">
        <f t="shared" ca="1" si="665"/>
        <v>2</v>
      </c>
      <c r="D4723" s="8">
        <f t="shared" ca="1" si="666"/>
        <v>6</v>
      </c>
      <c r="E4723" s="50">
        <f t="shared" ca="1" si="660"/>
        <v>0</v>
      </c>
      <c r="F4723" s="2" t="str">
        <f t="shared" ca="1" si="667"/>
        <v/>
      </c>
      <c r="BD4723" s="49">
        <f t="shared" ca="1" si="662"/>
        <v>815.5</v>
      </c>
      <c r="BE4723" s="3">
        <f t="shared" ca="1" si="661"/>
        <v>8.1500000000000003E-2</v>
      </c>
      <c r="BF4723" s="3">
        <f t="shared" ca="1" si="663"/>
        <v>-1.3950525282585462</v>
      </c>
      <c r="BG4723" s="9">
        <f t="shared" ca="1" si="664"/>
        <v>0</v>
      </c>
      <c r="BH4723" s="6">
        <f ca="1">IF(ISNUMBER('Descriptive Stats'!BF4723),'Descriptive Stats'!BF4723,#N/A)</f>
        <v>-1.3950525282585462</v>
      </c>
      <c r="BI4723" s="6">
        <f ca="1">IF(ISNUMBER('Descriptive Stats'!E4723),'Descriptive Stats'!E4723,#N/A)</f>
        <v>0</v>
      </c>
    </row>
    <row r="4724" spans="1:61" ht="14.4" x14ac:dyDescent="0.3">
      <c r="A4724" s="2">
        <f>ROW()</f>
        <v>4724</v>
      </c>
      <c r="C4724" s="8">
        <f t="shared" ca="1" si="665"/>
        <v>20</v>
      </c>
      <c r="D4724" s="8">
        <f t="shared" ca="1" si="666"/>
        <v>0</v>
      </c>
      <c r="E4724" s="50">
        <f t="shared" ca="1" si="660"/>
        <v>6</v>
      </c>
      <c r="F4724" s="2" t="str">
        <f t="shared" ca="1" si="667"/>
        <v/>
      </c>
      <c r="BD4724" s="49">
        <f t="shared" ca="1" si="662"/>
        <v>3900</v>
      </c>
      <c r="BE4724" s="3">
        <f t="shared" ca="1" si="661"/>
        <v>0.38995000000000002</v>
      </c>
      <c r="BF4724" s="3">
        <f t="shared" ca="1" si="663"/>
        <v>-0.2794493539703507</v>
      </c>
      <c r="BG4724" s="9">
        <f t="shared" ca="1" si="664"/>
        <v>6</v>
      </c>
      <c r="BH4724" s="6">
        <f ca="1">IF(ISNUMBER('Descriptive Stats'!BF4724),'Descriptive Stats'!BF4724,#N/A)</f>
        <v>-0.2794493539703507</v>
      </c>
      <c r="BI4724" s="6">
        <f ca="1">IF(ISNUMBER('Descriptive Stats'!E4724),'Descriptive Stats'!E4724,#N/A)</f>
        <v>6</v>
      </c>
    </row>
    <row r="4725" spans="1:61" ht="14.4" x14ac:dyDescent="0.3">
      <c r="A4725" s="2">
        <f>ROW()</f>
        <v>4725</v>
      </c>
      <c r="C4725" s="8">
        <f t="shared" ca="1" si="665"/>
        <v>16</v>
      </c>
      <c r="D4725" s="8">
        <f t="shared" ca="1" si="666"/>
        <v>6</v>
      </c>
      <c r="E4725" s="50">
        <f t="shared" ca="1" si="660"/>
        <v>0</v>
      </c>
      <c r="F4725" s="2" t="str">
        <f t="shared" ca="1" si="667"/>
        <v/>
      </c>
      <c r="BD4725" s="49">
        <f t="shared" ca="1" si="662"/>
        <v>815.5</v>
      </c>
      <c r="BE4725" s="3">
        <f t="shared" ca="1" si="661"/>
        <v>8.1500000000000003E-2</v>
      </c>
      <c r="BF4725" s="3">
        <f t="shared" ca="1" si="663"/>
        <v>-1.3950525282585462</v>
      </c>
      <c r="BG4725" s="9">
        <f t="shared" ca="1" si="664"/>
        <v>0</v>
      </c>
      <c r="BH4725" s="6">
        <f ca="1">IF(ISNUMBER('Descriptive Stats'!BF4725),'Descriptive Stats'!BF4725,#N/A)</f>
        <v>-1.3950525282585462</v>
      </c>
      <c r="BI4725" s="6">
        <f ca="1">IF(ISNUMBER('Descriptive Stats'!E4725),'Descriptive Stats'!E4725,#N/A)</f>
        <v>0</v>
      </c>
    </row>
    <row r="4726" spans="1:61" ht="14.4" x14ac:dyDescent="0.3">
      <c r="A4726" s="2">
        <f>ROW()</f>
        <v>4726</v>
      </c>
      <c r="C4726" s="8">
        <f t="shared" ca="1" si="665"/>
        <v>20</v>
      </c>
      <c r="D4726" s="8">
        <f t="shared" ca="1" si="666"/>
        <v>0</v>
      </c>
      <c r="E4726" s="50">
        <f t="shared" ca="1" si="660"/>
        <v>2</v>
      </c>
      <c r="F4726" s="2" t="str">
        <f t="shared" ca="1" si="667"/>
        <v/>
      </c>
      <c r="BD4726" s="49">
        <f t="shared" ca="1" si="662"/>
        <v>2595</v>
      </c>
      <c r="BE4726" s="3">
        <f t="shared" ca="1" si="661"/>
        <v>0.25945000000000001</v>
      </c>
      <c r="BF4726" s="3">
        <f t="shared" ca="1" si="663"/>
        <v>-0.6450419512753276</v>
      </c>
      <c r="BG4726" s="9">
        <f t="shared" ca="1" si="664"/>
        <v>2</v>
      </c>
      <c r="BH4726" s="6">
        <f ca="1">IF(ISNUMBER('Descriptive Stats'!BF4726),'Descriptive Stats'!BF4726,#N/A)</f>
        <v>-0.6450419512753276</v>
      </c>
      <c r="BI4726" s="6">
        <f ca="1">IF(ISNUMBER('Descriptive Stats'!E4726),'Descriptive Stats'!E4726,#N/A)</f>
        <v>2</v>
      </c>
    </row>
    <row r="4727" spans="1:61" ht="14.4" x14ac:dyDescent="0.3">
      <c r="A4727" s="2">
        <f>ROW()</f>
        <v>4727</v>
      </c>
      <c r="C4727" s="8">
        <f t="shared" ca="1" si="665"/>
        <v>3</v>
      </c>
      <c r="D4727" s="8">
        <f t="shared" ca="1" si="666"/>
        <v>2</v>
      </c>
      <c r="E4727" s="50">
        <f t="shared" ca="1" si="660"/>
        <v>9</v>
      </c>
      <c r="F4727" s="2" t="str">
        <f t="shared" ca="1" si="667"/>
        <v/>
      </c>
      <c r="BD4727" s="49">
        <f t="shared" ca="1" si="662"/>
        <v>4819</v>
      </c>
      <c r="BE4727" s="3">
        <f t="shared" ca="1" si="661"/>
        <v>0.48185</v>
      </c>
      <c r="BF4727" s="3">
        <f t="shared" ca="1" si="663"/>
        <v>-4.5511009098988427E-2</v>
      </c>
      <c r="BG4727" s="9">
        <f t="shared" ca="1" si="664"/>
        <v>9</v>
      </c>
      <c r="BH4727" s="6">
        <f ca="1">IF(ISNUMBER('Descriptive Stats'!BF4727),'Descriptive Stats'!BF4727,#N/A)</f>
        <v>-4.5511009098988427E-2</v>
      </c>
      <c r="BI4727" s="6">
        <f ca="1">IF(ISNUMBER('Descriptive Stats'!E4727),'Descriptive Stats'!E4727,#N/A)</f>
        <v>9</v>
      </c>
    </row>
    <row r="4728" spans="1:61" ht="14.4" x14ac:dyDescent="0.3">
      <c r="A4728" s="2">
        <f>ROW()</f>
        <v>4728</v>
      </c>
      <c r="C4728" s="8">
        <f t="shared" ca="1" si="665"/>
        <v>23</v>
      </c>
      <c r="D4728" s="8">
        <f t="shared" ca="1" si="666"/>
        <v>9</v>
      </c>
      <c r="E4728" s="50">
        <f t="shared" ca="1" si="660"/>
        <v>0</v>
      </c>
      <c r="F4728" s="2" t="str">
        <f t="shared" ca="1" si="667"/>
        <v/>
      </c>
      <c r="BD4728" s="49">
        <f t="shared" ca="1" si="662"/>
        <v>815.5</v>
      </c>
      <c r="BE4728" s="3">
        <f t="shared" ca="1" si="661"/>
        <v>8.1500000000000003E-2</v>
      </c>
      <c r="BF4728" s="3">
        <f t="shared" ca="1" si="663"/>
        <v>-1.3950525282585462</v>
      </c>
      <c r="BG4728" s="9">
        <f t="shared" ca="1" si="664"/>
        <v>0</v>
      </c>
      <c r="BH4728" s="6">
        <f ca="1">IF(ISNUMBER('Descriptive Stats'!BF4728),'Descriptive Stats'!BF4728,#N/A)</f>
        <v>-1.3950525282585462</v>
      </c>
      <c r="BI4728" s="6">
        <f ca="1">IF(ISNUMBER('Descriptive Stats'!E4728),'Descriptive Stats'!E4728,#N/A)</f>
        <v>0</v>
      </c>
    </row>
    <row r="4729" spans="1:61" ht="14.4" x14ac:dyDescent="0.3">
      <c r="A4729" s="2">
        <f>ROW()</f>
        <v>4729</v>
      </c>
      <c r="C4729" s="8">
        <f t="shared" ca="1" si="665"/>
        <v>20</v>
      </c>
      <c r="D4729" s="8">
        <f t="shared" ca="1" si="666"/>
        <v>0</v>
      </c>
      <c r="E4729" s="50">
        <f t="shared" ca="1" si="660"/>
        <v>0</v>
      </c>
      <c r="F4729" s="2" t="str">
        <f t="shared" ca="1" si="667"/>
        <v/>
      </c>
      <c r="BD4729" s="49">
        <f t="shared" ca="1" si="662"/>
        <v>815.5</v>
      </c>
      <c r="BE4729" s="3">
        <f t="shared" ca="1" si="661"/>
        <v>8.1500000000000003E-2</v>
      </c>
      <c r="BF4729" s="3">
        <f t="shared" ca="1" si="663"/>
        <v>-1.3950525282585462</v>
      </c>
      <c r="BG4729" s="9">
        <f t="shared" ca="1" si="664"/>
        <v>0</v>
      </c>
      <c r="BH4729" s="6">
        <f ca="1">IF(ISNUMBER('Descriptive Stats'!BF4729),'Descriptive Stats'!BF4729,#N/A)</f>
        <v>-1.3950525282585462</v>
      </c>
      <c r="BI4729" s="6">
        <f ca="1">IF(ISNUMBER('Descriptive Stats'!E4729),'Descriptive Stats'!E4729,#N/A)</f>
        <v>0</v>
      </c>
    </row>
    <row r="4730" spans="1:61" ht="14.4" x14ac:dyDescent="0.3">
      <c r="A4730" s="2">
        <f>ROW()</f>
        <v>4730</v>
      </c>
      <c r="C4730" s="8">
        <f t="shared" ca="1" si="665"/>
        <v>20</v>
      </c>
      <c r="D4730" s="8">
        <f t="shared" ca="1" si="666"/>
        <v>0</v>
      </c>
      <c r="E4730" s="50">
        <f t="shared" ca="1" si="660"/>
        <v>7</v>
      </c>
      <c r="F4730" s="2" t="str">
        <f t="shared" ca="1" si="667"/>
        <v/>
      </c>
      <c r="BD4730" s="49">
        <f t="shared" ca="1" si="662"/>
        <v>4473.5</v>
      </c>
      <c r="BE4730" s="3">
        <f t="shared" ca="1" si="661"/>
        <v>0.44729999999999998</v>
      </c>
      <c r="BF4730" s="3">
        <f t="shared" ca="1" si="663"/>
        <v>-0.13248586824472414</v>
      </c>
      <c r="BG4730" s="9">
        <f t="shared" ca="1" si="664"/>
        <v>7</v>
      </c>
      <c r="BH4730" s="6">
        <f ca="1">IF(ISNUMBER('Descriptive Stats'!BF4730),'Descriptive Stats'!BF4730,#N/A)</f>
        <v>-0.13248586824472414</v>
      </c>
      <c r="BI4730" s="6">
        <f ca="1">IF(ISNUMBER('Descriptive Stats'!E4730),'Descriptive Stats'!E4730,#N/A)</f>
        <v>7</v>
      </c>
    </row>
    <row r="4731" spans="1:61" ht="14.4" x14ac:dyDescent="0.3">
      <c r="A4731" s="2">
        <f>ROW()</f>
        <v>4731</v>
      </c>
      <c r="C4731" s="8">
        <f t="shared" ca="1" si="665"/>
        <v>19</v>
      </c>
      <c r="D4731" s="8">
        <f t="shared" ca="1" si="666"/>
        <v>7</v>
      </c>
      <c r="E4731" s="50">
        <f t="shared" ca="1" si="660"/>
        <v>19</v>
      </c>
      <c r="F4731" s="2" t="str">
        <f t="shared" ca="1" si="667"/>
        <v>X</v>
      </c>
      <c r="BD4731" s="49">
        <f t="shared" ca="1" si="662"/>
        <v>5294</v>
      </c>
      <c r="BE4731" s="3">
        <f t="shared" ca="1" si="661"/>
        <v>0.52934999999999999</v>
      </c>
      <c r="BF4731" s="3">
        <f t="shared" ca="1" si="663"/>
        <v>7.3636031452008061E-2</v>
      </c>
      <c r="BG4731" s="9">
        <f t="shared" ca="1" si="664"/>
        <v>19</v>
      </c>
      <c r="BH4731" s="6">
        <f ca="1">IF(ISNUMBER('Descriptive Stats'!BF4731),'Descriptive Stats'!BF4731,#N/A)</f>
        <v>7.3636031452008061E-2</v>
      </c>
      <c r="BI4731" s="6">
        <f ca="1">IF(ISNUMBER('Descriptive Stats'!E4731),'Descriptive Stats'!E4731,#N/A)</f>
        <v>19</v>
      </c>
    </row>
    <row r="4732" spans="1:61" ht="14.4" x14ac:dyDescent="0.3">
      <c r="A4732" s="2">
        <f>ROW()</f>
        <v>4732</v>
      </c>
      <c r="C4732" s="8">
        <f t="shared" ca="1" si="665"/>
        <v>7</v>
      </c>
      <c r="D4732" s="8">
        <f t="shared" ca="1" si="666"/>
        <v>19</v>
      </c>
      <c r="E4732" s="50">
        <f t="shared" ca="1" si="660"/>
        <v>1</v>
      </c>
      <c r="F4732" s="2" t="str">
        <f t="shared" ca="1" si="667"/>
        <v/>
      </c>
      <c r="BD4732" s="49">
        <f t="shared" ca="1" si="662"/>
        <v>1871</v>
      </c>
      <c r="BE4732" s="3">
        <f t="shared" ca="1" si="661"/>
        <v>0.18704999999999999</v>
      </c>
      <c r="BF4732" s="3">
        <f t="shared" ca="1" si="663"/>
        <v>-0.88881967520906158</v>
      </c>
      <c r="BG4732" s="9">
        <f t="shared" ca="1" si="664"/>
        <v>1</v>
      </c>
      <c r="BH4732" s="6">
        <f ca="1">IF(ISNUMBER('Descriptive Stats'!BF4732),'Descriptive Stats'!BF4732,#N/A)</f>
        <v>-0.88881967520906158</v>
      </c>
      <c r="BI4732" s="6">
        <f ca="1">IF(ISNUMBER('Descriptive Stats'!E4732),'Descriptive Stats'!E4732,#N/A)</f>
        <v>1</v>
      </c>
    </row>
    <row r="4733" spans="1:61" ht="14.4" x14ac:dyDescent="0.3">
      <c r="A4733" s="2">
        <f>ROW()</f>
        <v>4733</v>
      </c>
      <c r="C4733" s="8">
        <f t="shared" ca="1" si="665"/>
        <v>12</v>
      </c>
      <c r="D4733" s="8">
        <f t="shared" ca="1" si="666"/>
        <v>1</v>
      </c>
      <c r="E4733" s="50">
        <f t="shared" ca="1" si="660"/>
        <v>2</v>
      </c>
      <c r="F4733" s="2" t="str">
        <f t="shared" ca="1" si="667"/>
        <v/>
      </c>
      <c r="BD4733" s="49">
        <f t="shared" ca="1" si="662"/>
        <v>2595</v>
      </c>
      <c r="BE4733" s="3">
        <f t="shared" ca="1" si="661"/>
        <v>0.25945000000000001</v>
      </c>
      <c r="BF4733" s="3">
        <f t="shared" ca="1" si="663"/>
        <v>-0.6450419512753276</v>
      </c>
      <c r="BG4733" s="9">
        <f t="shared" ca="1" si="664"/>
        <v>2</v>
      </c>
      <c r="BH4733" s="6">
        <f ca="1">IF(ISNUMBER('Descriptive Stats'!BF4733),'Descriptive Stats'!BF4733,#N/A)</f>
        <v>-0.6450419512753276</v>
      </c>
      <c r="BI4733" s="6">
        <f ca="1">IF(ISNUMBER('Descriptive Stats'!E4733),'Descriptive Stats'!E4733,#N/A)</f>
        <v>2</v>
      </c>
    </row>
    <row r="4734" spans="1:61" ht="14.4" x14ac:dyDescent="0.3">
      <c r="A4734" s="2">
        <f>ROW()</f>
        <v>4734</v>
      </c>
      <c r="C4734" s="8">
        <f t="shared" ca="1" si="665"/>
        <v>21</v>
      </c>
      <c r="D4734" s="8">
        <f t="shared" ca="1" si="666"/>
        <v>2</v>
      </c>
      <c r="E4734" s="50">
        <f t="shared" ca="1" si="660"/>
        <v>6</v>
      </c>
      <c r="F4734" s="2" t="str">
        <f t="shared" ca="1" si="667"/>
        <v/>
      </c>
      <c r="BD4734" s="49">
        <f t="shared" ca="1" si="662"/>
        <v>3900</v>
      </c>
      <c r="BE4734" s="3">
        <f t="shared" ca="1" si="661"/>
        <v>0.38995000000000002</v>
      </c>
      <c r="BF4734" s="3">
        <f t="shared" ca="1" si="663"/>
        <v>-0.2794493539703507</v>
      </c>
      <c r="BG4734" s="9">
        <f t="shared" ca="1" si="664"/>
        <v>6</v>
      </c>
      <c r="BH4734" s="6">
        <f ca="1">IF(ISNUMBER('Descriptive Stats'!BF4734),'Descriptive Stats'!BF4734,#N/A)</f>
        <v>-0.2794493539703507</v>
      </c>
      <c r="BI4734" s="6">
        <f ca="1">IF(ISNUMBER('Descriptive Stats'!E4734),'Descriptive Stats'!E4734,#N/A)</f>
        <v>6</v>
      </c>
    </row>
    <row r="4735" spans="1:61" ht="14.4" x14ac:dyDescent="0.3">
      <c r="A4735" s="2">
        <f>ROW()</f>
        <v>4735</v>
      </c>
      <c r="C4735" s="8">
        <f t="shared" ca="1" si="665"/>
        <v>5</v>
      </c>
      <c r="D4735" s="8">
        <f t="shared" ca="1" si="666"/>
        <v>6</v>
      </c>
      <c r="E4735" s="50">
        <f t="shared" ca="1" si="660"/>
        <v>7</v>
      </c>
      <c r="F4735" s="2" t="str">
        <f t="shared" ca="1" si="667"/>
        <v/>
      </c>
      <c r="BD4735" s="49">
        <f t="shared" ca="1" si="662"/>
        <v>4473.5</v>
      </c>
      <c r="BE4735" s="3">
        <f t="shared" ca="1" si="661"/>
        <v>0.44729999999999998</v>
      </c>
      <c r="BF4735" s="3">
        <f t="shared" ca="1" si="663"/>
        <v>-0.13248586824472414</v>
      </c>
      <c r="BG4735" s="9">
        <f t="shared" ca="1" si="664"/>
        <v>7</v>
      </c>
      <c r="BH4735" s="6">
        <f ca="1">IF(ISNUMBER('Descriptive Stats'!BF4735),'Descriptive Stats'!BF4735,#N/A)</f>
        <v>-0.13248586824472414</v>
      </c>
      <c r="BI4735" s="6">
        <f ca="1">IF(ISNUMBER('Descriptive Stats'!E4735),'Descriptive Stats'!E4735,#N/A)</f>
        <v>7</v>
      </c>
    </row>
    <row r="4736" spans="1:61" ht="14.4" x14ac:dyDescent="0.3">
      <c r="A4736" s="2">
        <f>ROW()</f>
        <v>4736</v>
      </c>
      <c r="C4736" s="8">
        <f t="shared" ca="1" si="665"/>
        <v>6</v>
      </c>
      <c r="D4736" s="8">
        <f t="shared" ca="1" si="666"/>
        <v>7</v>
      </c>
      <c r="E4736" s="50">
        <f t="shared" ca="1" si="660"/>
        <v>15</v>
      </c>
      <c r="F4736" s="2" t="str">
        <f t="shared" ca="1" si="667"/>
        <v/>
      </c>
      <c r="BD4736" s="49">
        <f t="shared" ca="1" si="662"/>
        <v>5051.5</v>
      </c>
      <c r="BE4736" s="3">
        <f t="shared" ca="1" si="661"/>
        <v>0.50509999999999999</v>
      </c>
      <c r="BF4736" s="3">
        <f t="shared" ca="1" si="663"/>
        <v>1.2784152420787677E-2</v>
      </c>
      <c r="BG4736" s="9">
        <f t="shared" ca="1" si="664"/>
        <v>15</v>
      </c>
      <c r="BH4736" s="6">
        <f ca="1">IF(ISNUMBER('Descriptive Stats'!BF4736),'Descriptive Stats'!BF4736,#N/A)</f>
        <v>1.2784152420787677E-2</v>
      </c>
      <c r="BI4736" s="6">
        <f ca="1">IF(ISNUMBER('Descriptive Stats'!E4736),'Descriptive Stats'!E4736,#N/A)</f>
        <v>15</v>
      </c>
    </row>
    <row r="4737" spans="1:61" ht="14.4" x14ac:dyDescent="0.3">
      <c r="A4737" s="2">
        <f>ROW()</f>
        <v>4737</v>
      </c>
      <c r="C4737" s="8">
        <f t="shared" ca="1" si="665"/>
        <v>24</v>
      </c>
      <c r="D4737" s="8">
        <f t="shared" ca="1" si="666"/>
        <v>15</v>
      </c>
      <c r="E4737" s="50">
        <f t="shared" ca="1" si="660"/>
        <v>15</v>
      </c>
      <c r="F4737" s="2" t="str">
        <f t="shared" ca="1" si="667"/>
        <v/>
      </c>
      <c r="BD4737" s="49">
        <f t="shared" ca="1" si="662"/>
        <v>5051.5</v>
      </c>
      <c r="BE4737" s="3">
        <f t="shared" ca="1" si="661"/>
        <v>0.50509999999999999</v>
      </c>
      <c r="BF4737" s="3">
        <f t="shared" ca="1" si="663"/>
        <v>1.2784152420787677E-2</v>
      </c>
      <c r="BG4737" s="9">
        <f t="shared" ca="1" si="664"/>
        <v>15</v>
      </c>
      <c r="BH4737" s="6">
        <f ca="1">IF(ISNUMBER('Descriptive Stats'!BF4737),'Descriptive Stats'!BF4737,#N/A)</f>
        <v>1.2784152420787677E-2</v>
      </c>
      <c r="BI4737" s="6">
        <f ca="1">IF(ISNUMBER('Descriptive Stats'!E4737),'Descriptive Stats'!E4737,#N/A)</f>
        <v>15</v>
      </c>
    </row>
    <row r="4738" spans="1:61" ht="14.4" x14ac:dyDescent="0.3">
      <c r="A4738" s="2">
        <f>ROW()</f>
        <v>4738</v>
      </c>
      <c r="C4738" s="8">
        <f t="shared" ca="1" si="665"/>
        <v>24</v>
      </c>
      <c r="D4738" s="8">
        <f t="shared" ca="1" si="666"/>
        <v>15</v>
      </c>
      <c r="E4738" s="50">
        <f t="shared" ca="1" si="660"/>
        <v>9</v>
      </c>
      <c r="F4738" s="2" t="str">
        <f t="shared" ca="1" si="667"/>
        <v/>
      </c>
      <c r="BD4738" s="49">
        <f t="shared" ca="1" si="662"/>
        <v>4819</v>
      </c>
      <c r="BE4738" s="3">
        <f t="shared" ca="1" si="661"/>
        <v>0.48185</v>
      </c>
      <c r="BF4738" s="3">
        <f t="shared" ca="1" si="663"/>
        <v>-4.5511009098988427E-2</v>
      </c>
      <c r="BG4738" s="9">
        <f t="shared" ca="1" si="664"/>
        <v>9</v>
      </c>
      <c r="BH4738" s="6">
        <f ca="1">IF(ISNUMBER('Descriptive Stats'!BF4738),'Descriptive Stats'!BF4738,#N/A)</f>
        <v>-4.5511009098988427E-2</v>
      </c>
      <c r="BI4738" s="6">
        <f ca="1">IF(ISNUMBER('Descriptive Stats'!E4738),'Descriptive Stats'!E4738,#N/A)</f>
        <v>9</v>
      </c>
    </row>
    <row r="4739" spans="1:61" ht="14.4" x14ac:dyDescent="0.3">
      <c r="A4739" s="2">
        <f>ROW()</f>
        <v>4739</v>
      </c>
      <c r="C4739" s="8">
        <f t="shared" ca="1" si="665"/>
        <v>23</v>
      </c>
      <c r="D4739" s="8">
        <f t="shared" ca="1" si="666"/>
        <v>9</v>
      </c>
      <c r="E4739" s="50">
        <f t="shared" ref="E4739:E4802" ca="1" si="668">IF(0=MOD(ROW(),$J$1),AVERAGE(OFFSET($D$2,ROW()-$J$1,0,$J$1,1)),"")</f>
        <v>7</v>
      </c>
      <c r="F4739" s="2" t="str">
        <f t="shared" ca="1" si="667"/>
        <v/>
      </c>
      <c r="BD4739" s="49">
        <f t="shared" ca="1" si="662"/>
        <v>4473.5</v>
      </c>
      <c r="BE4739" s="3">
        <f t="shared" ca="1" si="661"/>
        <v>0.44729999999999998</v>
      </c>
      <c r="BF4739" s="3">
        <f t="shared" ca="1" si="663"/>
        <v>-0.13248586824472414</v>
      </c>
      <c r="BG4739" s="9">
        <f t="shared" ca="1" si="664"/>
        <v>7</v>
      </c>
      <c r="BH4739" s="6">
        <f ca="1">IF(ISNUMBER('Descriptive Stats'!BF4739),'Descriptive Stats'!BF4739,#N/A)</f>
        <v>-0.13248586824472414</v>
      </c>
      <c r="BI4739" s="6">
        <f ca="1">IF(ISNUMBER('Descriptive Stats'!E4739),'Descriptive Stats'!E4739,#N/A)</f>
        <v>7</v>
      </c>
    </row>
    <row r="4740" spans="1:61" ht="14.4" x14ac:dyDescent="0.3">
      <c r="A4740" s="2">
        <f>ROW()</f>
        <v>4740</v>
      </c>
      <c r="C4740" s="8">
        <f t="shared" ca="1" si="665"/>
        <v>19</v>
      </c>
      <c r="D4740" s="8">
        <f t="shared" ca="1" si="666"/>
        <v>7</v>
      </c>
      <c r="E4740" s="50">
        <f t="shared" ca="1" si="668"/>
        <v>0</v>
      </c>
      <c r="F4740" s="2" t="str">
        <f t="shared" ca="1" si="667"/>
        <v/>
      </c>
      <c r="BD4740" s="49">
        <f t="shared" ca="1" si="662"/>
        <v>815.5</v>
      </c>
      <c r="BE4740" s="3">
        <f t="shared" ca="1" si="661"/>
        <v>8.1500000000000003E-2</v>
      </c>
      <c r="BF4740" s="3">
        <f t="shared" ca="1" si="663"/>
        <v>-1.3950525282585462</v>
      </c>
      <c r="BG4740" s="9">
        <f t="shared" ca="1" si="664"/>
        <v>0</v>
      </c>
      <c r="BH4740" s="6">
        <f ca="1">IF(ISNUMBER('Descriptive Stats'!BF4740),'Descriptive Stats'!BF4740,#N/A)</f>
        <v>-1.3950525282585462</v>
      </c>
      <c r="BI4740" s="6">
        <f ca="1">IF(ISNUMBER('Descriptive Stats'!E4740),'Descriptive Stats'!E4740,#N/A)</f>
        <v>0</v>
      </c>
    </row>
    <row r="4741" spans="1:61" ht="14.4" x14ac:dyDescent="0.3">
      <c r="A4741" s="2">
        <f>ROW()</f>
        <v>4741</v>
      </c>
      <c r="C4741" s="8">
        <f t="shared" ca="1" si="665"/>
        <v>4</v>
      </c>
      <c r="D4741" s="8">
        <f t="shared" ca="1" si="666"/>
        <v>0</v>
      </c>
      <c r="E4741" s="50">
        <f t="shared" ca="1" si="668"/>
        <v>3</v>
      </c>
      <c r="F4741" s="2" t="str">
        <f t="shared" ca="1" si="667"/>
        <v/>
      </c>
      <c r="BD4741" s="49">
        <f t="shared" ca="1" si="662"/>
        <v>3200</v>
      </c>
      <c r="BE4741" s="3">
        <f t="shared" ca="1" si="661"/>
        <v>0.31995000000000001</v>
      </c>
      <c r="BF4741" s="3">
        <f t="shared" ca="1" si="663"/>
        <v>-0.46783862043457014</v>
      </c>
      <c r="BG4741" s="9">
        <f t="shared" ca="1" si="664"/>
        <v>3</v>
      </c>
      <c r="BH4741" s="6">
        <f ca="1">IF(ISNUMBER('Descriptive Stats'!BF4741),'Descriptive Stats'!BF4741,#N/A)</f>
        <v>-0.46783862043457014</v>
      </c>
      <c r="BI4741" s="6">
        <f ca="1">IF(ISNUMBER('Descriptive Stats'!E4741),'Descriptive Stats'!E4741,#N/A)</f>
        <v>3</v>
      </c>
    </row>
    <row r="4742" spans="1:61" ht="14.4" x14ac:dyDescent="0.3">
      <c r="A4742" s="2">
        <f>ROW()</f>
        <v>4742</v>
      </c>
      <c r="C4742" s="8">
        <f t="shared" ca="1" si="665"/>
        <v>10</v>
      </c>
      <c r="D4742" s="8">
        <f t="shared" ca="1" si="666"/>
        <v>3</v>
      </c>
      <c r="E4742" s="50">
        <f t="shared" ca="1" si="668"/>
        <v>15</v>
      </c>
      <c r="F4742" s="2" t="str">
        <f t="shared" ca="1" si="667"/>
        <v/>
      </c>
      <c r="BD4742" s="49">
        <f t="shared" ca="1" si="662"/>
        <v>5051.5</v>
      </c>
      <c r="BE4742" s="3">
        <f t="shared" ca="1" si="661"/>
        <v>0.50509999999999999</v>
      </c>
      <c r="BF4742" s="3">
        <f t="shared" ca="1" si="663"/>
        <v>1.2784152420787677E-2</v>
      </c>
      <c r="BG4742" s="9">
        <f t="shared" ca="1" si="664"/>
        <v>15</v>
      </c>
      <c r="BH4742" s="6">
        <f ca="1">IF(ISNUMBER('Descriptive Stats'!BF4742),'Descriptive Stats'!BF4742,#N/A)</f>
        <v>1.2784152420787677E-2</v>
      </c>
      <c r="BI4742" s="6">
        <f ca="1">IF(ISNUMBER('Descriptive Stats'!E4742),'Descriptive Stats'!E4742,#N/A)</f>
        <v>15</v>
      </c>
    </row>
    <row r="4743" spans="1:61" ht="14.4" x14ac:dyDescent="0.3">
      <c r="A4743" s="2">
        <f>ROW()</f>
        <v>4743</v>
      </c>
      <c r="C4743" s="8">
        <f t="shared" ca="1" si="665"/>
        <v>24</v>
      </c>
      <c r="D4743" s="8">
        <f t="shared" ca="1" si="666"/>
        <v>15</v>
      </c>
      <c r="E4743" s="50">
        <f t="shared" ca="1" si="668"/>
        <v>0</v>
      </c>
      <c r="F4743" s="2" t="str">
        <f t="shared" ca="1" si="667"/>
        <v/>
      </c>
      <c r="BD4743" s="49">
        <f t="shared" ca="1" si="662"/>
        <v>815.5</v>
      </c>
      <c r="BE4743" s="3">
        <f t="shared" ref="BE4743:BE4806" ca="1" si="669">IF(ISNUMBER(BD4743),(BD4743-0.5)/$BK$4,"")</f>
        <v>8.1500000000000003E-2</v>
      </c>
      <c r="BF4743" s="3">
        <f t="shared" ca="1" si="663"/>
        <v>-1.3950525282585462</v>
      </c>
      <c r="BG4743" s="9">
        <f t="shared" ca="1" si="664"/>
        <v>0</v>
      </c>
      <c r="BH4743" s="6">
        <f ca="1">IF(ISNUMBER('Descriptive Stats'!BF4743),'Descriptive Stats'!BF4743,#N/A)</f>
        <v>-1.3950525282585462</v>
      </c>
      <c r="BI4743" s="6">
        <f ca="1">IF(ISNUMBER('Descriptive Stats'!E4743),'Descriptive Stats'!E4743,#N/A)</f>
        <v>0</v>
      </c>
    </row>
    <row r="4744" spans="1:61" ht="14.4" x14ac:dyDescent="0.3">
      <c r="A4744" s="2">
        <f>ROW()</f>
        <v>4744</v>
      </c>
      <c r="C4744" s="8">
        <f t="shared" ca="1" si="665"/>
        <v>14</v>
      </c>
      <c r="D4744" s="8">
        <f t="shared" ca="1" si="666"/>
        <v>0</v>
      </c>
      <c r="E4744" s="50">
        <f t="shared" ca="1" si="668"/>
        <v>19</v>
      </c>
      <c r="F4744" s="2" t="str">
        <f t="shared" ca="1" si="667"/>
        <v>X</v>
      </c>
      <c r="BD4744" s="49">
        <f t="shared" ref="BD4744:BD4807" ca="1" si="670">IF(ISNUMBER(BG4744),_xlfn.RANK.AVG(BG4744,$BG$2:$BG$5414,1),"")</f>
        <v>5294</v>
      </c>
      <c r="BE4744" s="3">
        <f t="shared" ca="1" si="669"/>
        <v>0.52934999999999999</v>
      </c>
      <c r="BF4744" s="3">
        <f t="shared" ca="1" si="663"/>
        <v>7.3636031452008061E-2</v>
      </c>
      <c r="BG4744" s="9">
        <f t="shared" ca="1" si="664"/>
        <v>19</v>
      </c>
      <c r="BH4744" s="6">
        <f ca="1">IF(ISNUMBER('Descriptive Stats'!BF4744),'Descriptive Stats'!BF4744,#N/A)</f>
        <v>7.3636031452008061E-2</v>
      </c>
      <c r="BI4744" s="6">
        <f ca="1">IF(ISNUMBER('Descriptive Stats'!E4744),'Descriptive Stats'!E4744,#N/A)</f>
        <v>19</v>
      </c>
    </row>
    <row r="4745" spans="1:61" ht="14.4" x14ac:dyDescent="0.3">
      <c r="A4745" s="2">
        <f>ROW()</f>
        <v>4745</v>
      </c>
      <c r="C4745" s="8">
        <f t="shared" ca="1" si="665"/>
        <v>7</v>
      </c>
      <c r="D4745" s="8">
        <f t="shared" ca="1" si="666"/>
        <v>19</v>
      </c>
      <c r="E4745" s="50">
        <f t="shared" ca="1" si="668"/>
        <v>0</v>
      </c>
      <c r="F4745" s="2" t="str">
        <f t="shared" ca="1" si="667"/>
        <v/>
      </c>
      <c r="BD4745" s="49">
        <f t="shared" ca="1" si="670"/>
        <v>815.5</v>
      </c>
      <c r="BE4745" s="3">
        <f t="shared" ca="1" si="669"/>
        <v>8.1500000000000003E-2</v>
      </c>
      <c r="BF4745" s="3">
        <f t="shared" ref="BF4745:BF4808" ca="1" si="671">IF(ISNUMBER(BE4745),_xlfn.NORM.INV(BE4745,0,1),"")</f>
        <v>-1.3950525282585462</v>
      </c>
      <c r="BG4745" s="9">
        <f t="shared" ref="BG4745:BG4808" ca="1" si="672">IF(ISNUMBER(E4745),E4745,"")</f>
        <v>0</v>
      </c>
      <c r="BH4745" s="6">
        <f ca="1">IF(ISNUMBER('Descriptive Stats'!BF4745),'Descriptive Stats'!BF4745,#N/A)</f>
        <v>-1.3950525282585462</v>
      </c>
      <c r="BI4745" s="6">
        <f ca="1">IF(ISNUMBER('Descriptive Stats'!E4745),'Descriptive Stats'!E4745,#N/A)</f>
        <v>0</v>
      </c>
    </row>
    <row r="4746" spans="1:61" ht="14.4" x14ac:dyDescent="0.3">
      <c r="A4746" s="2">
        <f>ROW()</f>
        <v>4746</v>
      </c>
      <c r="C4746" s="8">
        <f t="shared" ca="1" si="665"/>
        <v>18</v>
      </c>
      <c r="D4746" s="8">
        <f t="shared" ca="1" si="666"/>
        <v>0</v>
      </c>
      <c r="E4746" s="50">
        <f t="shared" ca="1" si="668"/>
        <v>6</v>
      </c>
      <c r="F4746" s="2" t="str">
        <f t="shared" ca="1" si="667"/>
        <v/>
      </c>
      <c r="BD4746" s="49">
        <f t="shared" ca="1" si="670"/>
        <v>3900</v>
      </c>
      <c r="BE4746" s="3">
        <f t="shared" ca="1" si="669"/>
        <v>0.38995000000000002</v>
      </c>
      <c r="BF4746" s="3">
        <f t="shared" ca="1" si="671"/>
        <v>-0.2794493539703507</v>
      </c>
      <c r="BG4746" s="9">
        <f t="shared" ca="1" si="672"/>
        <v>6</v>
      </c>
      <c r="BH4746" s="6">
        <f ca="1">IF(ISNUMBER('Descriptive Stats'!BF4746),'Descriptive Stats'!BF4746,#N/A)</f>
        <v>-0.2794493539703507</v>
      </c>
      <c r="BI4746" s="6">
        <f ca="1">IF(ISNUMBER('Descriptive Stats'!E4746),'Descriptive Stats'!E4746,#N/A)</f>
        <v>6</v>
      </c>
    </row>
    <row r="4747" spans="1:61" ht="14.4" x14ac:dyDescent="0.3">
      <c r="A4747" s="2">
        <f>ROW()</f>
        <v>4747</v>
      </c>
      <c r="C4747" s="8">
        <f t="shared" ca="1" si="665"/>
        <v>2</v>
      </c>
      <c r="D4747" s="8">
        <f t="shared" ca="1" si="666"/>
        <v>6</v>
      </c>
      <c r="E4747" s="50">
        <f t="shared" ca="1" si="668"/>
        <v>0</v>
      </c>
      <c r="F4747" s="2" t="str">
        <f t="shared" ca="1" si="667"/>
        <v/>
      </c>
      <c r="BD4747" s="49">
        <f t="shared" ca="1" si="670"/>
        <v>815.5</v>
      </c>
      <c r="BE4747" s="3">
        <f t="shared" ca="1" si="669"/>
        <v>8.1500000000000003E-2</v>
      </c>
      <c r="BF4747" s="3">
        <f t="shared" ca="1" si="671"/>
        <v>-1.3950525282585462</v>
      </c>
      <c r="BG4747" s="9">
        <f t="shared" ca="1" si="672"/>
        <v>0</v>
      </c>
      <c r="BH4747" s="6">
        <f ca="1">IF(ISNUMBER('Descriptive Stats'!BF4747),'Descriptive Stats'!BF4747,#N/A)</f>
        <v>-1.3950525282585462</v>
      </c>
      <c r="BI4747" s="6">
        <f ca="1">IF(ISNUMBER('Descriptive Stats'!E4747),'Descriptive Stats'!E4747,#N/A)</f>
        <v>0</v>
      </c>
    </row>
    <row r="4748" spans="1:61" ht="14.4" x14ac:dyDescent="0.3">
      <c r="A4748" s="2">
        <f>ROW()</f>
        <v>4748</v>
      </c>
      <c r="C4748" s="8">
        <f t="shared" ca="1" si="665"/>
        <v>20</v>
      </c>
      <c r="D4748" s="8">
        <f t="shared" ca="1" si="666"/>
        <v>0</v>
      </c>
      <c r="E4748" s="50">
        <f t="shared" ca="1" si="668"/>
        <v>0</v>
      </c>
      <c r="F4748" s="2" t="str">
        <f t="shared" ca="1" si="667"/>
        <v/>
      </c>
      <c r="BD4748" s="49">
        <f t="shared" ca="1" si="670"/>
        <v>815.5</v>
      </c>
      <c r="BE4748" s="3">
        <f t="shared" ca="1" si="669"/>
        <v>8.1500000000000003E-2</v>
      </c>
      <c r="BF4748" s="3">
        <f t="shared" ca="1" si="671"/>
        <v>-1.3950525282585462</v>
      </c>
      <c r="BG4748" s="9">
        <f t="shared" ca="1" si="672"/>
        <v>0</v>
      </c>
      <c r="BH4748" s="6">
        <f ca="1">IF(ISNUMBER('Descriptive Stats'!BF4748),'Descriptive Stats'!BF4748,#N/A)</f>
        <v>-1.3950525282585462</v>
      </c>
      <c r="BI4748" s="6">
        <f ca="1">IF(ISNUMBER('Descriptive Stats'!E4748),'Descriptive Stats'!E4748,#N/A)</f>
        <v>0</v>
      </c>
    </row>
    <row r="4749" spans="1:61" ht="14.4" x14ac:dyDescent="0.3">
      <c r="A4749" s="2">
        <f>ROW()</f>
        <v>4749</v>
      </c>
      <c r="C4749" s="8">
        <f t="shared" ca="1" si="665"/>
        <v>14</v>
      </c>
      <c r="D4749" s="8">
        <f t="shared" ca="1" si="666"/>
        <v>0</v>
      </c>
      <c r="E4749" s="50">
        <f t="shared" ca="1" si="668"/>
        <v>0</v>
      </c>
      <c r="F4749" s="2" t="str">
        <f t="shared" ca="1" si="667"/>
        <v/>
      </c>
      <c r="BD4749" s="49">
        <f t="shared" ca="1" si="670"/>
        <v>815.5</v>
      </c>
      <c r="BE4749" s="3">
        <f t="shared" ca="1" si="669"/>
        <v>8.1500000000000003E-2</v>
      </c>
      <c r="BF4749" s="3">
        <f t="shared" ca="1" si="671"/>
        <v>-1.3950525282585462</v>
      </c>
      <c r="BG4749" s="9">
        <f t="shared" ca="1" si="672"/>
        <v>0</v>
      </c>
      <c r="BH4749" s="6">
        <f ca="1">IF(ISNUMBER('Descriptive Stats'!BF4749),'Descriptive Stats'!BF4749,#N/A)</f>
        <v>-1.3950525282585462</v>
      </c>
      <c r="BI4749" s="6">
        <f ca="1">IF(ISNUMBER('Descriptive Stats'!E4749),'Descriptive Stats'!E4749,#N/A)</f>
        <v>0</v>
      </c>
    </row>
    <row r="4750" spans="1:61" ht="14.4" x14ac:dyDescent="0.3">
      <c r="A4750" s="2">
        <f>ROW()</f>
        <v>4750</v>
      </c>
      <c r="C4750" s="8">
        <f t="shared" ca="1" si="665"/>
        <v>4</v>
      </c>
      <c r="D4750" s="8">
        <f t="shared" ca="1" si="666"/>
        <v>0</v>
      </c>
      <c r="E4750" s="50">
        <f t="shared" ca="1" si="668"/>
        <v>0</v>
      </c>
      <c r="F4750" s="2" t="str">
        <f t="shared" ca="1" si="667"/>
        <v/>
      </c>
      <c r="BD4750" s="49">
        <f t="shared" ca="1" si="670"/>
        <v>815.5</v>
      </c>
      <c r="BE4750" s="3">
        <f t="shared" ca="1" si="669"/>
        <v>8.1500000000000003E-2</v>
      </c>
      <c r="BF4750" s="3">
        <f t="shared" ca="1" si="671"/>
        <v>-1.3950525282585462</v>
      </c>
      <c r="BG4750" s="9">
        <f t="shared" ca="1" si="672"/>
        <v>0</v>
      </c>
      <c r="BH4750" s="6">
        <f ca="1">IF(ISNUMBER('Descriptive Stats'!BF4750),'Descriptive Stats'!BF4750,#N/A)</f>
        <v>-1.3950525282585462</v>
      </c>
      <c r="BI4750" s="6">
        <f ca="1">IF(ISNUMBER('Descriptive Stats'!E4750),'Descriptive Stats'!E4750,#N/A)</f>
        <v>0</v>
      </c>
    </row>
    <row r="4751" spans="1:61" ht="14.4" x14ac:dyDescent="0.3">
      <c r="A4751" s="2">
        <f>ROW()</f>
        <v>4751</v>
      </c>
      <c r="C4751" s="8">
        <f t="shared" ca="1" si="665"/>
        <v>11</v>
      </c>
      <c r="D4751" s="8">
        <f t="shared" ca="1" si="666"/>
        <v>0</v>
      </c>
      <c r="E4751" s="50">
        <f t="shared" ca="1" si="668"/>
        <v>1</v>
      </c>
      <c r="F4751" s="2" t="str">
        <f t="shared" ca="1" si="667"/>
        <v/>
      </c>
      <c r="BD4751" s="49">
        <f t="shared" ca="1" si="670"/>
        <v>1871</v>
      </c>
      <c r="BE4751" s="3">
        <f t="shared" ca="1" si="669"/>
        <v>0.18704999999999999</v>
      </c>
      <c r="BF4751" s="3">
        <f t="shared" ca="1" si="671"/>
        <v>-0.88881967520906158</v>
      </c>
      <c r="BG4751" s="9">
        <f t="shared" ca="1" si="672"/>
        <v>1</v>
      </c>
      <c r="BH4751" s="6">
        <f ca="1">IF(ISNUMBER('Descriptive Stats'!BF4751),'Descriptive Stats'!BF4751,#N/A)</f>
        <v>-0.88881967520906158</v>
      </c>
      <c r="BI4751" s="6">
        <f ca="1">IF(ISNUMBER('Descriptive Stats'!E4751),'Descriptive Stats'!E4751,#N/A)</f>
        <v>1</v>
      </c>
    </row>
    <row r="4752" spans="1:61" ht="14.4" x14ac:dyDescent="0.3">
      <c r="A4752" s="2">
        <f>ROW()</f>
        <v>4752</v>
      </c>
      <c r="C4752" s="8">
        <f t="shared" ca="1" si="665"/>
        <v>8</v>
      </c>
      <c r="D4752" s="8">
        <f t="shared" ca="1" si="666"/>
        <v>1</v>
      </c>
      <c r="E4752" s="50">
        <f t="shared" ca="1" si="668"/>
        <v>6</v>
      </c>
      <c r="F4752" s="2" t="str">
        <f t="shared" ca="1" si="667"/>
        <v/>
      </c>
      <c r="BD4752" s="49">
        <f t="shared" ca="1" si="670"/>
        <v>3900</v>
      </c>
      <c r="BE4752" s="3">
        <f t="shared" ca="1" si="669"/>
        <v>0.38995000000000002</v>
      </c>
      <c r="BF4752" s="3">
        <f t="shared" ca="1" si="671"/>
        <v>-0.2794493539703507</v>
      </c>
      <c r="BG4752" s="9">
        <f t="shared" ca="1" si="672"/>
        <v>6</v>
      </c>
      <c r="BH4752" s="6">
        <f ca="1">IF(ISNUMBER('Descriptive Stats'!BF4752),'Descriptive Stats'!BF4752,#N/A)</f>
        <v>-0.2794493539703507</v>
      </c>
      <c r="BI4752" s="6">
        <f ca="1">IF(ISNUMBER('Descriptive Stats'!E4752),'Descriptive Stats'!E4752,#N/A)</f>
        <v>6</v>
      </c>
    </row>
    <row r="4753" spans="1:61" ht="14.4" x14ac:dyDescent="0.3">
      <c r="A4753" s="2">
        <f>ROW()</f>
        <v>4753</v>
      </c>
      <c r="C4753" s="8">
        <f t="shared" ref="C4753:C4816" ca="1" si="673">RANDBETWEEN(2,COUNT(B:B))</f>
        <v>2</v>
      </c>
      <c r="D4753" s="8">
        <f t="shared" ref="D4753:D4816" ca="1" si="674">VLOOKUP(C4753,A:B,2,TRUE)</f>
        <v>6</v>
      </c>
      <c r="E4753" s="50">
        <f t="shared" ca="1" si="668"/>
        <v>7</v>
      </c>
      <c r="F4753" s="2" t="str">
        <f t="shared" ref="F4753:F4816" ca="1" si="675">IF(ISNUMBER(E4753),IF(OR(E4753&lt;$K$16,E4753&gt;$K$14),"X",""),"")</f>
        <v/>
      </c>
      <c r="BD4753" s="49">
        <f t="shared" ca="1" si="670"/>
        <v>4473.5</v>
      </c>
      <c r="BE4753" s="3">
        <f t="shared" ca="1" si="669"/>
        <v>0.44729999999999998</v>
      </c>
      <c r="BF4753" s="3">
        <f t="shared" ca="1" si="671"/>
        <v>-0.13248586824472414</v>
      </c>
      <c r="BG4753" s="9">
        <f t="shared" ca="1" si="672"/>
        <v>7</v>
      </c>
      <c r="BH4753" s="6">
        <f ca="1">IF(ISNUMBER('Descriptive Stats'!BF4753),'Descriptive Stats'!BF4753,#N/A)</f>
        <v>-0.13248586824472414</v>
      </c>
      <c r="BI4753" s="6">
        <f ca="1">IF(ISNUMBER('Descriptive Stats'!E4753),'Descriptive Stats'!E4753,#N/A)</f>
        <v>7</v>
      </c>
    </row>
    <row r="4754" spans="1:61" ht="14.4" x14ac:dyDescent="0.3">
      <c r="A4754" s="2">
        <f>ROW()</f>
        <v>4754</v>
      </c>
      <c r="C4754" s="8">
        <f t="shared" ca="1" si="673"/>
        <v>6</v>
      </c>
      <c r="D4754" s="8">
        <f t="shared" ca="1" si="674"/>
        <v>7</v>
      </c>
      <c r="E4754" s="50">
        <f t="shared" ca="1" si="668"/>
        <v>7</v>
      </c>
      <c r="F4754" s="2" t="str">
        <f t="shared" ca="1" si="675"/>
        <v/>
      </c>
      <c r="BD4754" s="49">
        <f t="shared" ca="1" si="670"/>
        <v>4473.5</v>
      </c>
      <c r="BE4754" s="3">
        <f t="shared" ca="1" si="669"/>
        <v>0.44729999999999998</v>
      </c>
      <c r="BF4754" s="3">
        <f t="shared" ca="1" si="671"/>
        <v>-0.13248586824472414</v>
      </c>
      <c r="BG4754" s="9">
        <f t="shared" ca="1" si="672"/>
        <v>7</v>
      </c>
      <c r="BH4754" s="6">
        <f ca="1">IF(ISNUMBER('Descriptive Stats'!BF4754),'Descriptive Stats'!BF4754,#N/A)</f>
        <v>-0.13248586824472414</v>
      </c>
      <c r="BI4754" s="6">
        <f ca="1">IF(ISNUMBER('Descriptive Stats'!E4754),'Descriptive Stats'!E4754,#N/A)</f>
        <v>7</v>
      </c>
    </row>
    <row r="4755" spans="1:61" ht="14.4" x14ac:dyDescent="0.3">
      <c r="A4755" s="2">
        <f>ROW()</f>
        <v>4755</v>
      </c>
      <c r="C4755" s="8">
        <f t="shared" ca="1" si="673"/>
        <v>19</v>
      </c>
      <c r="D4755" s="8">
        <f t="shared" ca="1" si="674"/>
        <v>7</v>
      </c>
      <c r="E4755" s="50">
        <f t="shared" ca="1" si="668"/>
        <v>6</v>
      </c>
      <c r="F4755" s="2" t="str">
        <f t="shared" ca="1" si="675"/>
        <v/>
      </c>
      <c r="BD4755" s="49">
        <f t="shared" ca="1" si="670"/>
        <v>3900</v>
      </c>
      <c r="BE4755" s="3">
        <f t="shared" ca="1" si="669"/>
        <v>0.38995000000000002</v>
      </c>
      <c r="BF4755" s="3">
        <f t="shared" ca="1" si="671"/>
        <v>-0.2794493539703507</v>
      </c>
      <c r="BG4755" s="9">
        <f t="shared" ca="1" si="672"/>
        <v>6</v>
      </c>
      <c r="BH4755" s="6">
        <f ca="1">IF(ISNUMBER('Descriptive Stats'!BF4755),'Descriptive Stats'!BF4755,#N/A)</f>
        <v>-0.2794493539703507</v>
      </c>
      <c r="BI4755" s="6">
        <f ca="1">IF(ISNUMBER('Descriptive Stats'!E4755),'Descriptive Stats'!E4755,#N/A)</f>
        <v>6</v>
      </c>
    </row>
    <row r="4756" spans="1:61" ht="14.4" x14ac:dyDescent="0.3">
      <c r="A4756" s="2">
        <f>ROW()</f>
        <v>4756</v>
      </c>
      <c r="C4756" s="8">
        <f t="shared" ca="1" si="673"/>
        <v>2</v>
      </c>
      <c r="D4756" s="8">
        <f t="shared" ca="1" si="674"/>
        <v>6</v>
      </c>
      <c r="E4756" s="50">
        <f t="shared" ca="1" si="668"/>
        <v>0</v>
      </c>
      <c r="F4756" s="2" t="str">
        <f t="shared" ca="1" si="675"/>
        <v/>
      </c>
      <c r="BD4756" s="49">
        <f t="shared" ca="1" si="670"/>
        <v>815.5</v>
      </c>
      <c r="BE4756" s="3">
        <f t="shared" ca="1" si="669"/>
        <v>8.1500000000000003E-2</v>
      </c>
      <c r="BF4756" s="3">
        <f t="shared" ca="1" si="671"/>
        <v>-1.3950525282585462</v>
      </c>
      <c r="BG4756" s="9">
        <f t="shared" ca="1" si="672"/>
        <v>0</v>
      </c>
      <c r="BH4756" s="6">
        <f ca="1">IF(ISNUMBER('Descriptive Stats'!BF4756),'Descriptive Stats'!BF4756,#N/A)</f>
        <v>-1.3950525282585462</v>
      </c>
      <c r="BI4756" s="6">
        <f ca="1">IF(ISNUMBER('Descriptive Stats'!E4756),'Descriptive Stats'!E4756,#N/A)</f>
        <v>0</v>
      </c>
    </row>
    <row r="4757" spans="1:61" ht="14.4" x14ac:dyDescent="0.3">
      <c r="A4757" s="2">
        <f>ROW()</f>
        <v>4757</v>
      </c>
      <c r="C4757" s="8">
        <f t="shared" ca="1" si="673"/>
        <v>22</v>
      </c>
      <c r="D4757" s="8">
        <f t="shared" ca="1" si="674"/>
        <v>0</v>
      </c>
      <c r="E4757" s="50">
        <f t="shared" ca="1" si="668"/>
        <v>19</v>
      </c>
      <c r="F4757" s="2" t="str">
        <f t="shared" ca="1" si="675"/>
        <v>X</v>
      </c>
      <c r="BD4757" s="49">
        <f t="shared" ca="1" si="670"/>
        <v>5294</v>
      </c>
      <c r="BE4757" s="3">
        <f t="shared" ca="1" si="669"/>
        <v>0.52934999999999999</v>
      </c>
      <c r="BF4757" s="3">
        <f t="shared" ca="1" si="671"/>
        <v>7.3636031452008061E-2</v>
      </c>
      <c r="BG4757" s="9">
        <f t="shared" ca="1" si="672"/>
        <v>19</v>
      </c>
      <c r="BH4757" s="6">
        <f ca="1">IF(ISNUMBER('Descriptive Stats'!BF4757),'Descriptive Stats'!BF4757,#N/A)</f>
        <v>7.3636031452008061E-2</v>
      </c>
      <c r="BI4757" s="6">
        <f ca="1">IF(ISNUMBER('Descriptive Stats'!E4757),'Descriptive Stats'!E4757,#N/A)</f>
        <v>19</v>
      </c>
    </row>
    <row r="4758" spans="1:61" ht="14.4" x14ac:dyDescent="0.3">
      <c r="A4758" s="2">
        <f>ROW()</f>
        <v>4758</v>
      </c>
      <c r="C4758" s="8">
        <f t="shared" ca="1" si="673"/>
        <v>7</v>
      </c>
      <c r="D4758" s="8">
        <f t="shared" ca="1" si="674"/>
        <v>19</v>
      </c>
      <c r="E4758" s="50">
        <f t="shared" ca="1" si="668"/>
        <v>6</v>
      </c>
      <c r="F4758" s="2" t="str">
        <f t="shared" ca="1" si="675"/>
        <v/>
      </c>
      <c r="BD4758" s="49">
        <f t="shared" ca="1" si="670"/>
        <v>3900</v>
      </c>
      <c r="BE4758" s="3">
        <f t="shared" ca="1" si="669"/>
        <v>0.38995000000000002</v>
      </c>
      <c r="BF4758" s="3">
        <f t="shared" ca="1" si="671"/>
        <v>-0.2794493539703507</v>
      </c>
      <c r="BG4758" s="9">
        <f t="shared" ca="1" si="672"/>
        <v>6</v>
      </c>
      <c r="BH4758" s="6">
        <f ca="1">IF(ISNUMBER('Descriptive Stats'!BF4758),'Descriptive Stats'!BF4758,#N/A)</f>
        <v>-0.2794493539703507</v>
      </c>
      <c r="BI4758" s="6">
        <f ca="1">IF(ISNUMBER('Descriptive Stats'!E4758),'Descriptive Stats'!E4758,#N/A)</f>
        <v>6</v>
      </c>
    </row>
    <row r="4759" spans="1:61" ht="14.4" x14ac:dyDescent="0.3">
      <c r="A4759" s="2">
        <f>ROW()</f>
        <v>4759</v>
      </c>
      <c r="C4759" s="8">
        <f t="shared" ca="1" si="673"/>
        <v>2</v>
      </c>
      <c r="D4759" s="8">
        <f t="shared" ca="1" si="674"/>
        <v>6</v>
      </c>
      <c r="E4759" s="50">
        <f t="shared" ca="1" si="668"/>
        <v>6</v>
      </c>
      <c r="F4759" s="2" t="str">
        <f t="shared" ca="1" si="675"/>
        <v/>
      </c>
      <c r="BD4759" s="49">
        <f t="shared" ca="1" si="670"/>
        <v>3900</v>
      </c>
      <c r="BE4759" s="3">
        <f t="shared" ca="1" si="669"/>
        <v>0.38995000000000002</v>
      </c>
      <c r="BF4759" s="3">
        <f t="shared" ca="1" si="671"/>
        <v>-0.2794493539703507</v>
      </c>
      <c r="BG4759" s="9">
        <f t="shared" ca="1" si="672"/>
        <v>6</v>
      </c>
      <c r="BH4759" s="6">
        <f ca="1">IF(ISNUMBER('Descriptive Stats'!BF4759),'Descriptive Stats'!BF4759,#N/A)</f>
        <v>-0.2794493539703507</v>
      </c>
      <c r="BI4759" s="6">
        <f ca="1">IF(ISNUMBER('Descriptive Stats'!E4759),'Descriptive Stats'!E4759,#N/A)</f>
        <v>6</v>
      </c>
    </row>
    <row r="4760" spans="1:61" ht="14.4" x14ac:dyDescent="0.3">
      <c r="A4760" s="2">
        <f>ROW()</f>
        <v>4760</v>
      </c>
      <c r="C4760" s="8">
        <f t="shared" ca="1" si="673"/>
        <v>5</v>
      </c>
      <c r="D4760" s="8">
        <f t="shared" ca="1" si="674"/>
        <v>6</v>
      </c>
      <c r="E4760" s="50">
        <f t="shared" ca="1" si="668"/>
        <v>2</v>
      </c>
      <c r="F4760" s="2" t="str">
        <f t="shared" ca="1" si="675"/>
        <v/>
      </c>
      <c r="BD4760" s="49">
        <f t="shared" ca="1" si="670"/>
        <v>2595</v>
      </c>
      <c r="BE4760" s="3">
        <f t="shared" ca="1" si="669"/>
        <v>0.25945000000000001</v>
      </c>
      <c r="BF4760" s="3">
        <f t="shared" ca="1" si="671"/>
        <v>-0.6450419512753276</v>
      </c>
      <c r="BG4760" s="9">
        <f t="shared" ca="1" si="672"/>
        <v>2</v>
      </c>
      <c r="BH4760" s="6">
        <f ca="1">IF(ISNUMBER('Descriptive Stats'!BF4760),'Descriptive Stats'!BF4760,#N/A)</f>
        <v>-0.6450419512753276</v>
      </c>
      <c r="BI4760" s="6">
        <f ca="1">IF(ISNUMBER('Descriptive Stats'!E4760),'Descriptive Stats'!E4760,#N/A)</f>
        <v>2</v>
      </c>
    </row>
    <row r="4761" spans="1:61" ht="14.4" x14ac:dyDescent="0.3">
      <c r="A4761" s="2">
        <f>ROW()</f>
        <v>4761</v>
      </c>
      <c r="C4761" s="8">
        <f t="shared" ca="1" si="673"/>
        <v>17</v>
      </c>
      <c r="D4761" s="8">
        <f t="shared" ca="1" si="674"/>
        <v>2</v>
      </c>
      <c r="E4761" s="50">
        <f t="shared" ca="1" si="668"/>
        <v>1</v>
      </c>
      <c r="F4761" s="2" t="str">
        <f t="shared" ca="1" si="675"/>
        <v/>
      </c>
      <c r="BD4761" s="49">
        <f t="shared" ca="1" si="670"/>
        <v>1871</v>
      </c>
      <c r="BE4761" s="3">
        <f t="shared" ca="1" si="669"/>
        <v>0.18704999999999999</v>
      </c>
      <c r="BF4761" s="3">
        <f t="shared" ca="1" si="671"/>
        <v>-0.88881967520906158</v>
      </c>
      <c r="BG4761" s="9">
        <f t="shared" ca="1" si="672"/>
        <v>1</v>
      </c>
      <c r="BH4761" s="6">
        <f ca="1">IF(ISNUMBER('Descriptive Stats'!BF4761),'Descriptive Stats'!BF4761,#N/A)</f>
        <v>-0.88881967520906158</v>
      </c>
      <c r="BI4761" s="6">
        <f ca="1">IF(ISNUMBER('Descriptive Stats'!E4761),'Descriptive Stats'!E4761,#N/A)</f>
        <v>1</v>
      </c>
    </row>
    <row r="4762" spans="1:61" ht="14.4" x14ac:dyDescent="0.3">
      <c r="A4762" s="2">
        <f>ROW()</f>
        <v>4762</v>
      </c>
      <c r="C4762" s="8">
        <f t="shared" ca="1" si="673"/>
        <v>12</v>
      </c>
      <c r="D4762" s="8">
        <f t="shared" ca="1" si="674"/>
        <v>1</v>
      </c>
      <c r="E4762" s="50">
        <f t="shared" ca="1" si="668"/>
        <v>1</v>
      </c>
      <c r="F4762" s="2" t="str">
        <f t="shared" ca="1" si="675"/>
        <v/>
      </c>
      <c r="BD4762" s="49">
        <f t="shared" ca="1" si="670"/>
        <v>1871</v>
      </c>
      <c r="BE4762" s="3">
        <f t="shared" ca="1" si="669"/>
        <v>0.18704999999999999</v>
      </c>
      <c r="BF4762" s="3">
        <f t="shared" ca="1" si="671"/>
        <v>-0.88881967520906158</v>
      </c>
      <c r="BG4762" s="9">
        <f t="shared" ca="1" si="672"/>
        <v>1</v>
      </c>
      <c r="BH4762" s="6">
        <f ca="1">IF(ISNUMBER('Descriptive Stats'!BF4762),'Descriptive Stats'!BF4762,#N/A)</f>
        <v>-0.88881967520906158</v>
      </c>
      <c r="BI4762" s="6">
        <f ca="1">IF(ISNUMBER('Descriptive Stats'!E4762),'Descriptive Stats'!E4762,#N/A)</f>
        <v>1</v>
      </c>
    </row>
    <row r="4763" spans="1:61" ht="14.4" x14ac:dyDescent="0.3">
      <c r="A4763" s="2">
        <f>ROW()</f>
        <v>4763</v>
      </c>
      <c r="C4763" s="8">
        <f t="shared" ca="1" si="673"/>
        <v>12</v>
      </c>
      <c r="D4763" s="8">
        <f t="shared" ca="1" si="674"/>
        <v>1</v>
      </c>
      <c r="E4763" s="50">
        <f t="shared" ca="1" si="668"/>
        <v>0</v>
      </c>
      <c r="F4763" s="2" t="str">
        <f t="shared" ca="1" si="675"/>
        <v/>
      </c>
      <c r="BD4763" s="49">
        <f t="shared" ca="1" si="670"/>
        <v>815.5</v>
      </c>
      <c r="BE4763" s="3">
        <f t="shared" ca="1" si="669"/>
        <v>8.1500000000000003E-2</v>
      </c>
      <c r="BF4763" s="3">
        <f t="shared" ca="1" si="671"/>
        <v>-1.3950525282585462</v>
      </c>
      <c r="BG4763" s="9">
        <f t="shared" ca="1" si="672"/>
        <v>0</v>
      </c>
      <c r="BH4763" s="6">
        <f ca="1">IF(ISNUMBER('Descriptive Stats'!BF4763),'Descriptive Stats'!BF4763,#N/A)</f>
        <v>-1.3950525282585462</v>
      </c>
      <c r="BI4763" s="6">
        <f ca="1">IF(ISNUMBER('Descriptive Stats'!E4763),'Descriptive Stats'!E4763,#N/A)</f>
        <v>0</v>
      </c>
    </row>
    <row r="4764" spans="1:61" ht="14.4" x14ac:dyDescent="0.3">
      <c r="A4764" s="2">
        <f>ROW()</f>
        <v>4764</v>
      </c>
      <c r="C4764" s="8">
        <f t="shared" ca="1" si="673"/>
        <v>15</v>
      </c>
      <c r="D4764" s="8">
        <f t="shared" ca="1" si="674"/>
        <v>0</v>
      </c>
      <c r="E4764" s="50">
        <f t="shared" ca="1" si="668"/>
        <v>6</v>
      </c>
      <c r="F4764" s="2" t="str">
        <f t="shared" ca="1" si="675"/>
        <v/>
      </c>
      <c r="BD4764" s="49">
        <f t="shared" ca="1" si="670"/>
        <v>3900</v>
      </c>
      <c r="BE4764" s="3">
        <f t="shared" ca="1" si="669"/>
        <v>0.38995000000000002</v>
      </c>
      <c r="BF4764" s="3">
        <f t="shared" ca="1" si="671"/>
        <v>-0.2794493539703507</v>
      </c>
      <c r="BG4764" s="9">
        <f t="shared" ca="1" si="672"/>
        <v>6</v>
      </c>
      <c r="BH4764" s="6">
        <f ca="1">IF(ISNUMBER('Descriptive Stats'!BF4764),'Descriptive Stats'!BF4764,#N/A)</f>
        <v>-0.2794493539703507</v>
      </c>
      <c r="BI4764" s="6">
        <f ca="1">IF(ISNUMBER('Descriptive Stats'!E4764),'Descriptive Stats'!E4764,#N/A)</f>
        <v>6</v>
      </c>
    </row>
    <row r="4765" spans="1:61" ht="14.4" x14ac:dyDescent="0.3">
      <c r="A4765" s="2">
        <f>ROW()</f>
        <v>4765</v>
      </c>
      <c r="C4765" s="8">
        <f t="shared" ca="1" si="673"/>
        <v>16</v>
      </c>
      <c r="D4765" s="8">
        <f t="shared" ca="1" si="674"/>
        <v>6</v>
      </c>
      <c r="E4765" s="50">
        <f t="shared" ca="1" si="668"/>
        <v>19</v>
      </c>
      <c r="F4765" s="2" t="str">
        <f t="shared" ca="1" si="675"/>
        <v>X</v>
      </c>
      <c r="BD4765" s="49">
        <f t="shared" ca="1" si="670"/>
        <v>5294</v>
      </c>
      <c r="BE4765" s="3">
        <f t="shared" ca="1" si="669"/>
        <v>0.52934999999999999</v>
      </c>
      <c r="BF4765" s="3">
        <f t="shared" ca="1" si="671"/>
        <v>7.3636031452008061E-2</v>
      </c>
      <c r="BG4765" s="9">
        <f t="shared" ca="1" si="672"/>
        <v>19</v>
      </c>
      <c r="BH4765" s="6">
        <f ca="1">IF(ISNUMBER('Descriptive Stats'!BF4765),'Descriptive Stats'!BF4765,#N/A)</f>
        <v>7.3636031452008061E-2</v>
      </c>
      <c r="BI4765" s="6">
        <f ca="1">IF(ISNUMBER('Descriptive Stats'!E4765),'Descriptive Stats'!E4765,#N/A)</f>
        <v>19</v>
      </c>
    </row>
    <row r="4766" spans="1:61" ht="14.4" x14ac:dyDescent="0.3">
      <c r="A4766" s="2">
        <f>ROW()</f>
        <v>4766</v>
      </c>
      <c r="C4766" s="8">
        <f t="shared" ca="1" si="673"/>
        <v>7</v>
      </c>
      <c r="D4766" s="8">
        <f t="shared" ca="1" si="674"/>
        <v>19</v>
      </c>
      <c r="E4766" s="50">
        <f t="shared" ca="1" si="668"/>
        <v>0</v>
      </c>
      <c r="F4766" s="2" t="str">
        <f t="shared" ca="1" si="675"/>
        <v/>
      </c>
      <c r="BD4766" s="49">
        <f t="shared" ca="1" si="670"/>
        <v>815.5</v>
      </c>
      <c r="BE4766" s="3">
        <f t="shared" ca="1" si="669"/>
        <v>8.1500000000000003E-2</v>
      </c>
      <c r="BF4766" s="3">
        <f t="shared" ca="1" si="671"/>
        <v>-1.3950525282585462</v>
      </c>
      <c r="BG4766" s="9">
        <f t="shared" ca="1" si="672"/>
        <v>0</v>
      </c>
      <c r="BH4766" s="6">
        <f ca="1">IF(ISNUMBER('Descriptive Stats'!BF4766),'Descriptive Stats'!BF4766,#N/A)</f>
        <v>-1.3950525282585462</v>
      </c>
      <c r="BI4766" s="6">
        <f ca="1">IF(ISNUMBER('Descriptive Stats'!E4766),'Descriptive Stats'!E4766,#N/A)</f>
        <v>0</v>
      </c>
    </row>
    <row r="4767" spans="1:61" ht="14.4" x14ac:dyDescent="0.3">
      <c r="A4767" s="2">
        <f>ROW()</f>
        <v>4767</v>
      </c>
      <c r="C4767" s="8">
        <f t="shared" ca="1" si="673"/>
        <v>15</v>
      </c>
      <c r="D4767" s="8">
        <f t="shared" ca="1" si="674"/>
        <v>0</v>
      </c>
      <c r="E4767" s="50">
        <f t="shared" ca="1" si="668"/>
        <v>1</v>
      </c>
      <c r="F4767" s="2" t="str">
        <f t="shared" ca="1" si="675"/>
        <v/>
      </c>
      <c r="BD4767" s="49">
        <f t="shared" ca="1" si="670"/>
        <v>1871</v>
      </c>
      <c r="BE4767" s="3">
        <f t="shared" ca="1" si="669"/>
        <v>0.18704999999999999</v>
      </c>
      <c r="BF4767" s="3">
        <f t="shared" ca="1" si="671"/>
        <v>-0.88881967520906158</v>
      </c>
      <c r="BG4767" s="9">
        <f t="shared" ca="1" si="672"/>
        <v>1</v>
      </c>
      <c r="BH4767" s="6">
        <f ca="1">IF(ISNUMBER('Descriptive Stats'!BF4767),'Descriptive Stats'!BF4767,#N/A)</f>
        <v>-0.88881967520906158</v>
      </c>
      <c r="BI4767" s="6">
        <f ca="1">IF(ISNUMBER('Descriptive Stats'!E4767),'Descriptive Stats'!E4767,#N/A)</f>
        <v>1</v>
      </c>
    </row>
    <row r="4768" spans="1:61" ht="14.4" x14ac:dyDescent="0.3">
      <c r="A4768" s="2">
        <f>ROW()</f>
        <v>4768</v>
      </c>
      <c r="C4768" s="8">
        <f t="shared" ca="1" si="673"/>
        <v>8</v>
      </c>
      <c r="D4768" s="8">
        <f t="shared" ca="1" si="674"/>
        <v>1</v>
      </c>
      <c r="E4768" s="50">
        <f t="shared" ca="1" si="668"/>
        <v>2</v>
      </c>
      <c r="F4768" s="2" t="str">
        <f t="shared" ca="1" si="675"/>
        <v/>
      </c>
      <c r="BD4768" s="49">
        <f t="shared" ca="1" si="670"/>
        <v>2595</v>
      </c>
      <c r="BE4768" s="3">
        <f t="shared" ca="1" si="669"/>
        <v>0.25945000000000001</v>
      </c>
      <c r="BF4768" s="3">
        <f t="shared" ca="1" si="671"/>
        <v>-0.6450419512753276</v>
      </c>
      <c r="BG4768" s="9">
        <f t="shared" ca="1" si="672"/>
        <v>2</v>
      </c>
      <c r="BH4768" s="6">
        <f ca="1">IF(ISNUMBER('Descriptive Stats'!BF4768),'Descriptive Stats'!BF4768,#N/A)</f>
        <v>-0.6450419512753276</v>
      </c>
      <c r="BI4768" s="6">
        <f ca="1">IF(ISNUMBER('Descriptive Stats'!E4768),'Descriptive Stats'!E4768,#N/A)</f>
        <v>2</v>
      </c>
    </row>
    <row r="4769" spans="1:61" ht="14.4" x14ac:dyDescent="0.3">
      <c r="A4769" s="2">
        <f>ROW()</f>
        <v>4769</v>
      </c>
      <c r="C4769" s="8">
        <f t="shared" ca="1" si="673"/>
        <v>17</v>
      </c>
      <c r="D4769" s="8">
        <f t="shared" ca="1" si="674"/>
        <v>2</v>
      </c>
      <c r="E4769" s="50">
        <f t="shared" ca="1" si="668"/>
        <v>0</v>
      </c>
      <c r="F4769" s="2" t="str">
        <f t="shared" ca="1" si="675"/>
        <v/>
      </c>
      <c r="BD4769" s="49">
        <f t="shared" ca="1" si="670"/>
        <v>815.5</v>
      </c>
      <c r="BE4769" s="3">
        <f t="shared" ca="1" si="669"/>
        <v>8.1500000000000003E-2</v>
      </c>
      <c r="BF4769" s="3">
        <f t="shared" ca="1" si="671"/>
        <v>-1.3950525282585462</v>
      </c>
      <c r="BG4769" s="9">
        <f t="shared" ca="1" si="672"/>
        <v>0</v>
      </c>
      <c r="BH4769" s="6">
        <f ca="1">IF(ISNUMBER('Descriptive Stats'!BF4769),'Descriptive Stats'!BF4769,#N/A)</f>
        <v>-1.3950525282585462</v>
      </c>
      <c r="BI4769" s="6">
        <f ca="1">IF(ISNUMBER('Descriptive Stats'!E4769),'Descriptive Stats'!E4769,#N/A)</f>
        <v>0</v>
      </c>
    </row>
    <row r="4770" spans="1:61" ht="14.4" x14ac:dyDescent="0.3">
      <c r="A4770" s="2">
        <f>ROW()</f>
        <v>4770</v>
      </c>
      <c r="C4770" s="8">
        <f t="shared" ca="1" si="673"/>
        <v>4</v>
      </c>
      <c r="D4770" s="8">
        <f t="shared" ca="1" si="674"/>
        <v>0</v>
      </c>
      <c r="E4770" s="50">
        <f t="shared" ca="1" si="668"/>
        <v>2</v>
      </c>
      <c r="F4770" s="2" t="str">
        <f t="shared" ca="1" si="675"/>
        <v/>
      </c>
      <c r="BD4770" s="49">
        <f t="shared" ca="1" si="670"/>
        <v>2595</v>
      </c>
      <c r="BE4770" s="3">
        <f t="shared" ca="1" si="669"/>
        <v>0.25945000000000001</v>
      </c>
      <c r="BF4770" s="3">
        <f t="shared" ca="1" si="671"/>
        <v>-0.6450419512753276</v>
      </c>
      <c r="BG4770" s="9">
        <f t="shared" ca="1" si="672"/>
        <v>2</v>
      </c>
      <c r="BH4770" s="6">
        <f ca="1">IF(ISNUMBER('Descriptive Stats'!BF4770),'Descriptive Stats'!BF4770,#N/A)</f>
        <v>-0.6450419512753276</v>
      </c>
      <c r="BI4770" s="6">
        <f ca="1">IF(ISNUMBER('Descriptive Stats'!E4770),'Descriptive Stats'!E4770,#N/A)</f>
        <v>2</v>
      </c>
    </row>
    <row r="4771" spans="1:61" ht="14.4" x14ac:dyDescent="0.3">
      <c r="A4771" s="2">
        <f>ROW()</f>
        <v>4771</v>
      </c>
      <c r="C4771" s="8">
        <f t="shared" ca="1" si="673"/>
        <v>3</v>
      </c>
      <c r="D4771" s="8">
        <f t="shared" ca="1" si="674"/>
        <v>2</v>
      </c>
      <c r="E4771" s="50">
        <f t="shared" ca="1" si="668"/>
        <v>0</v>
      </c>
      <c r="F4771" s="2" t="str">
        <f t="shared" ca="1" si="675"/>
        <v/>
      </c>
      <c r="BD4771" s="49">
        <f t="shared" ca="1" si="670"/>
        <v>815.5</v>
      </c>
      <c r="BE4771" s="3">
        <f t="shared" ca="1" si="669"/>
        <v>8.1500000000000003E-2</v>
      </c>
      <c r="BF4771" s="3">
        <f t="shared" ca="1" si="671"/>
        <v>-1.3950525282585462</v>
      </c>
      <c r="BG4771" s="9">
        <f t="shared" ca="1" si="672"/>
        <v>0</v>
      </c>
      <c r="BH4771" s="6">
        <f ca="1">IF(ISNUMBER('Descriptive Stats'!BF4771),'Descriptive Stats'!BF4771,#N/A)</f>
        <v>-1.3950525282585462</v>
      </c>
      <c r="BI4771" s="6">
        <f ca="1">IF(ISNUMBER('Descriptive Stats'!E4771),'Descriptive Stats'!E4771,#N/A)</f>
        <v>0</v>
      </c>
    </row>
    <row r="4772" spans="1:61" ht="14.4" x14ac:dyDescent="0.3">
      <c r="A4772" s="2">
        <f>ROW()</f>
        <v>4772</v>
      </c>
      <c r="C4772" s="8">
        <f t="shared" ca="1" si="673"/>
        <v>20</v>
      </c>
      <c r="D4772" s="8">
        <f t="shared" ca="1" si="674"/>
        <v>0</v>
      </c>
      <c r="E4772" s="50">
        <f t="shared" ca="1" si="668"/>
        <v>6</v>
      </c>
      <c r="F4772" s="2" t="str">
        <f t="shared" ca="1" si="675"/>
        <v/>
      </c>
      <c r="BD4772" s="49">
        <f t="shared" ca="1" si="670"/>
        <v>3900</v>
      </c>
      <c r="BE4772" s="3">
        <f t="shared" ca="1" si="669"/>
        <v>0.38995000000000002</v>
      </c>
      <c r="BF4772" s="3">
        <f t="shared" ca="1" si="671"/>
        <v>-0.2794493539703507</v>
      </c>
      <c r="BG4772" s="9">
        <f t="shared" ca="1" si="672"/>
        <v>6</v>
      </c>
      <c r="BH4772" s="6">
        <f ca="1">IF(ISNUMBER('Descriptive Stats'!BF4772),'Descriptive Stats'!BF4772,#N/A)</f>
        <v>-0.2794493539703507</v>
      </c>
      <c r="BI4772" s="6">
        <f ca="1">IF(ISNUMBER('Descriptive Stats'!E4772),'Descriptive Stats'!E4772,#N/A)</f>
        <v>6</v>
      </c>
    </row>
    <row r="4773" spans="1:61" ht="14.4" x14ac:dyDescent="0.3">
      <c r="A4773" s="2">
        <f>ROW()</f>
        <v>4773</v>
      </c>
      <c r="C4773" s="8">
        <f t="shared" ca="1" si="673"/>
        <v>2</v>
      </c>
      <c r="D4773" s="8">
        <f t="shared" ca="1" si="674"/>
        <v>6</v>
      </c>
      <c r="E4773" s="50">
        <f t="shared" ca="1" si="668"/>
        <v>0</v>
      </c>
      <c r="F4773" s="2" t="str">
        <f t="shared" ca="1" si="675"/>
        <v/>
      </c>
      <c r="BD4773" s="49">
        <f t="shared" ca="1" si="670"/>
        <v>815.5</v>
      </c>
      <c r="BE4773" s="3">
        <f t="shared" ca="1" si="669"/>
        <v>8.1500000000000003E-2</v>
      </c>
      <c r="BF4773" s="3">
        <f t="shared" ca="1" si="671"/>
        <v>-1.3950525282585462</v>
      </c>
      <c r="BG4773" s="9">
        <f t="shared" ca="1" si="672"/>
        <v>0</v>
      </c>
      <c r="BH4773" s="6">
        <f ca="1">IF(ISNUMBER('Descriptive Stats'!BF4773),'Descriptive Stats'!BF4773,#N/A)</f>
        <v>-1.3950525282585462</v>
      </c>
      <c r="BI4773" s="6">
        <f ca="1">IF(ISNUMBER('Descriptive Stats'!E4773),'Descriptive Stats'!E4773,#N/A)</f>
        <v>0</v>
      </c>
    </row>
    <row r="4774" spans="1:61" ht="14.4" x14ac:dyDescent="0.3">
      <c r="A4774" s="2">
        <f>ROW()</f>
        <v>4774</v>
      </c>
      <c r="C4774" s="8">
        <f t="shared" ca="1" si="673"/>
        <v>11</v>
      </c>
      <c r="D4774" s="8">
        <f t="shared" ca="1" si="674"/>
        <v>0</v>
      </c>
      <c r="E4774" s="50">
        <f t="shared" ca="1" si="668"/>
        <v>0</v>
      </c>
      <c r="F4774" s="2" t="str">
        <f t="shared" ca="1" si="675"/>
        <v/>
      </c>
      <c r="BD4774" s="49">
        <f t="shared" ca="1" si="670"/>
        <v>815.5</v>
      </c>
      <c r="BE4774" s="3">
        <f t="shared" ca="1" si="669"/>
        <v>8.1500000000000003E-2</v>
      </c>
      <c r="BF4774" s="3">
        <f t="shared" ca="1" si="671"/>
        <v>-1.3950525282585462</v>
      </c>
      <c r="BG4774" s="9">
        <f t="shared" ca="1" si="672"/>
        <v>0</v>
      </c>
      <c r="BH4774" s="6">
        <f ca="1">IF(ISNUMBER('Descriptive Stats'!BF4774),'Descriptive Stats'!BF4774,#N/A)</f>
        <v>-1.3950525282585462</v>
      </c>
      <c r="BI4774" s="6">
        <f ca="1">IF(ISNUMBER('Descriptive Stats'!E4774),'Descriptive Stats'!E4774,#N/A)</f>
        <v>0</v>
      </c>
    </row>
    <row r="4775" spans="1:61" ht="14.4" x14ac:dyDescent="0.3">
      <c r="A4775" s="2">
        <f>ROW()</f>
        <v>4775</v>
      </c>
      <c r="C4775" s="8">
        <f t="shared" ca="1" si="673"/>
        <v>14</v>
      </c>
      <c r="D4775" s="8">
        <f t="shared" ca="1" si="674"/>
        <v>0</v>
      </c>
      <c r="E4775" s="50">
        <f t="shared" ca="1" si="668"/>
        <v>2</v>
      </c>
      <c r="F4775" s="2" t="str">
        <f t="shared" ca="1" si="675"/>
        <v/>
      </c>
      <c r="BD4775" s="49">
        <f t="shared" ca="1" si="670"/>
        <v>2595</v>
      </c>
      <c r="BE4775" s="3">
        <f t="shared" ca="1" si="669"/>
        <v>0.25945000000000001</v>
      </c>
      <c r="BF4775" s="3">
        <f t="shared" ca="1" si="671"/>
        <v>-0.6450419512753276</v>
      </c>
      <c r="BG4775" s="9">
        <f t="shared" ca="1" si="672"/>
        <v>2</v>
      </c>
      <c r="BH4775" s="6">
        <f ca="1">IF(ISNUMBER('Descriptive Stats'!BF4775),'Descriptive Stats'!BF4775,#N/A)</f>
        <v>-0.6450419512753276</v>
      </c>
      <c r="BI4775" s="6">
        <f ca="1">IF(ISNUMBER('Descriptive Stats'!E4775),'Descriptive Stats'!E4775,#N/A)</f>
        <v>2</v>
      </c>
    </row>
    <row r="4776" spans="1:61" ht="14.4" x14ac:dyDescent="0.3">
      <c r="A4776" s="2">
        <f>ROW()</f>
        <v>4776</v>
      </c>
      <c r="C4776" s="8">
        <f t="shared" ca="1" si="673"/>
        <v>9</v>
      </c>
      <c r="D4776" s="8">
        <f t="shared" ca="1" si="674"/>
        <v>2</v>
      </c>
      <c r="E4776" s="50">
        <f t="shared" ca="1" si="668"/>
        <v>0</v>
      </c>
      <c r="F4776" s="2" t="str">
        <f t="shared" ca="1" si="675"/>
        <v/>
      </c>
      <c r="BD4776" s="49">
        <f t="shared" ca="1" si="670"/>
        <v>815.5</v>
      </c>
      <c r="BE4776" s="3">
        <f t="shared" ca="1" si="669"/>
        <v>8.1500000000000003E-2</v>
      </c>
      <c r="BF4776" s="3">
        <f t="shared" ca="1" si="671"/>
        <v>-1.3950525282585462</v>
      </c>
      <c r="BG4776" s="9">
        <f t="shared" ca="1" si="672"/>
        <v>0</v>
      </c>
      <c r="BH4776" s="6">
        <f ca="1">IF(ISNUMBER('Descriptive Stats'!BF4776),'Descriptive Stats'!BF4776,#N/A)</f>
        <v>-1.3950525282585462</v>
      </c>
      <c r="BI4776" s="6">
        <f ca="1">IF(ISNUMBER('Descriptive Stats'!E4776),'Descriptive Stats'!E4776,#N/A)</f>
        <v>0</v>
      </c>
    </row>
    <row r="4777" spans="1:61" ht="14.4" x14ac:dyDescent="0.3">
      <c r="A4777" s="2">
        <f>ROW()</f>
        <v>4777</v>
      </c>
      <c r="C4777" s="8">
        <f t="shared" ca="1" si="673"/>
        <v>15</v>
      </c>
      <c r="D4777" s="8">
        <f t="shared" ca="1" si="674"/>
        <v>0</v>
      </c>
      <c r="E4777" s="50">
        <f t="shared" ca="1" si="668"/>
        <v>2</v>
      </c>
      <c r="F4777" s="2" t="str">
        <f t="shared" ca="1" si="675"/>
        <v/>
      </c>
      <c r="BD4777" s="49">
        <f t="shared" ca="1" si="670"/>
        <v>2595</v>
      </c>
      <c r="BE4777" s="3">
        <f t="shared" ca="1" si="669"/>
        <v>0.25945000000000001</v>
      </c>
      <c r="BF4777" s="3">
        <f t="shared" ca="1" si="671"/>
        <v>-0.6450419512753276</v>
      </c>
      <c r="BG4777" s="9">
        <f t="shared" ca="1" si="672"/>
        <v>2</v>
      </c>
      <c r="BH4777" s="6">
        <f ca="1">IF(ISNUMBER('Descriptive Stats'!BF4777),'Descriptive Stats'!BF4777,#N/A)</f>
        <v>-0.6450419512753276</v>
      </c>
      <c r="BI4777" s="6">
        <f ca="1">IF(ISNUMBER('Descriptive Stats'!E4777),'Descriptive Stats'!E4777,#N/A)</f>
        <v>2</v>
      </c>
    </row>
    <row r="4778" spans="1:61" ht="14.4" x14ac:dyDescent="0.3">
      <c r="A4778" s="2">
        <f>ROW()</f>
        <v>4778</v>
      </c>
      <c r="C4778" s="8">
        <f t="shared" ca="1" si="673"/>
        <v>21</v>
      </c>
      <c r="D4778" s="8">
        <f t="shared" ca="1" si="674"/>
        <v>2</v>
      </c>
      <c r="E4778" s="50">
        <f t="shared" ca="1" si="668"/>
        <v>9</v>
      </c>
      <c r="F4778" s="2" t="str">
        <f t="shared" ca="1" si="675"/>
        <v/>
      </c>
      <c r="BD4778" s="49">
        <f t="shared" ca="1" si="670"/>
        <v>4819</v>
      </c>
      <c r="BE4778" s="3">
        <f t="shared" ca="1" si="669"/>
        <v>0.48185</v>
      </c>
      <c r="BF4778" s="3">
        <f t="shared" ca="1" si="671"/>
        <v>-4.5511009098988427E-2</v>
      </c>
      <c r="BG4778" s="9">
        <f t="shared" ca="1" si="672"/>
        <v>9</v>
      </c>
      <c r="BH4778" s="6">
        <f ca="1">IF(ISNUMBER('Descriptive Stats'!BF4778),'Descriptive Stats'!BF4778,#N/A)</f>
        <v>-4.5511009098988427E-2</v>
      </c>
      <c r="BI4778" s="6">
        <f ca="1">IF(ISNUMBER('Descriptive Stats'!E4778),'Descriptive Stats'!E4778,#N/A)</f>
        <v>9</v>
      </c>
    </row>
    <row r="4779" spans="1:61" ht="14.4" x14ac:dyDescent="0.3">
      <c r="A4779" s="2">
        <f>ROW()</f>
        <v>4779</v>
      </c>
      <c r="C4779" s="8">
        <f t="shared" ca="1" si="673"/>
        <v>23</v>
      </c>
      <c r="D4779" s="8">
        <f t="shared" ca="1" si="674"/>
        <v>9</v>
      </c>
      <c r="E4779" s="50">
        <f t="shared" ca="1" si="668"/>
        <v>2</v>
      </c>
      <c r="F4779" s="2" t="str">
        <f t="shared" ca="1" si="675"/>
        <v/>
      </c>
      <c r="BD4779" s="49">
        <f t="shared" ca="1" si="670"/>
        <v>2595</v>
      </c>
      <c r="BE4779" s="3">
        <f t="shared" ca="1" si="669"/>
        <v>0.25945000000000001</v>
      </c>
      <c r="BF4779" s="3">
        <f t="shared" ca="1" si="671"/>
        <v>-0.6450419512753276</v>
      </c>
      <c r="BG4779" s="9">
        <f t="shared" ca="1" si="672"/>
        <v>2</v>
      </c>
      <c r="BH4779" s="6">
        <f ca="1">IF(ISNUMBER('Descriptive Stats'!BF4779),'Descriptive Stats'!BF4779,#N/A)</f>
        <v>-0.6450419512753276</v>
      </c>
      <c r="BI4779" s="6">
        <f ca="1">IF(ISNUMBER('Descriptive Stats'!E4779),'Descriptive Stats'!E4779,#N/A)</f>
        <v>2</v>
      </c>
    </row>
    <row r="4780" spans="1:61" ht="14.4" x14ac:dyDescent="0.3">
      <c r="A4780" s="2">
        <f>ROW()</f>
        <v>4780</v>
      </c>
      <c r="C4780" s="8">
        <f t="shared" ca="1" si="673"/>
        <v>9</v>
      </c>
      <c r="D4780" s="8">
        <f t="shared" ca="1" si="674"/>
        <v>2</v>
      </c>
      <c r="E4780" s="50">
        <f t="shared" ca="1" si="668"/>
        <v>7</v>
      </c>
      <c r="F4780" s="2" t="str">
        <f t="shared" ca="1" si="675"/>
        <v/>
      </c>
      <c r="BD4780" s="49">
        <f t="shared" ca="1" si="670"/>
        <v>4473.5</v>
      </c>
      <c r="BE4780" s="3">
        <f t="shared" ca="1" si="669"/>
        <v>0.44729999999999998</v>
      </c>
      <c r="BF4780" s="3">
        <f t="shared" ca="1" si="671"/>
        <v>-0.13248586824472414</v>
      </c>
      <c r="BG4780" s="9">
        <f t="shared" ca="1" si="672"/>
        <v>7</v>
      </c>
      <c r="BH4780" s="6">
        <f ca="1">IF(ISNUMBER('Descriptive Stats'!BF4780),'Descriptive Stats'!BF4780,#N/A)</f>
        <v>-0.13248586824472414</v>
      </c>
      <c r="BI4780" s="6">
        <f ca="1">IF(ISNUMBER('Descriptive Stats'!E4780),'Descriptive Stats'!E4780,#N/A)</f>
        <v>7</v>
      </c>
    </row>
    <row r="4781" spans="1:61" ht="14.4" x14ac:dyDescent="0.3">
      <c r="A4781" s="2">
        <f>ROW()</f>
        <v>4781</v>
      </c>
      <c r="C4781" s="8">
        <f t="shared" ca="1" si="673"/>
        <v>19</v>
      </c>
      <c r="D4781" s="8">
        <f t="shared" ca="1" si="674"/>
        <v>7</v>
      </c>
      <c r="E4781" s="50">
        <f t="shared" ca="1" si="668"/>
        <v>3</v>
      </c>
      <c r="F4781" s="2" t="str">
        <f t="shared" ca="1" si="675"/>
        <v/>
      </c>
      <c r="BD4781" s="49">
        <f t="shared" ca="1" si="670"/>
        <v>3200</v>
      </c>
      <c r="BE4781" s="3">
        <f t="shared" ca="1" si="669"/>
        <v>0.31995000000000001</v>
      </c>
      <c r="BF4781" s="3">
        <f t="shared" ca="1" si="671"/>
        <v>-0.46783862043457014</v>
      </c>
      <c r="BG4781" s="9">
        <f t="shared" ca="1" si="672"/>
        <v>3</v>
      </c>
      <c r="BH4781" s="6">
        <f ca="1">IF(ISNUMBER('Descriptive Stats'!BF4781),'Descriptive Stats'!BF4781,#N/A)</f>
        <v>-0.46783862043457014</v>
      </c>
      <c r="BI4781" s="6">
        <f ca="1">IF(ISNUMBER('Descriptive Stats'!E4781),'Descriptive Stats'!E4781,#N/A)</f>
        <v>3</v>
      </c>
    </row>
    <row r="4782" spans="1:61" ht="14.4" x14ac:dyDescent="0.3">
      <c r="A4782" s="2">
        <f>ROW()</f>
        <v>4782</v>
      </c>
      <c r="C4782" s="8">
        <f t="shared" ca="1" si="673"/>
        <v>10</v>
      </c>
      <c r="D4782" s="8">
        <f t="shared" ca="1" si="674"/>
        <v>3</v>
      </c>
      <c r="E4782" s="50">
        <f t="shared" ca="1" si="668"/>
        <v>2</v>
      </c>
      <c r="F4782" s="2" t="str">
        <f t="shared" ca="1" si="675"/>
        <v/>
      </c>
      <c r="BD4782" s="49">
        <f t="shared" ca="1" si="670"/>
        <v>2595</v>
      </c>
      <c r="BE4782" s="3">
        <f t="shared" ca="1" si="669"/>
        <v>0.25945000000000001</v>
      </c>
      <c r="BF4782" s="3">
        <f t="shared" ca="1" si="671"/>
        <v>-0.6450419512753276</v>
      </c>
      <c r="BG4782" s="9">
        <f t="shared" ca="1" si="672"/>
        <v>2</v>
      </c>
      <c r="BH4782" s="6">
        <f ca="1">IF(ISNUMBER('Descriptive Stats'!BF4782),'Descriptive Stats'!BF4782,#N/A)</f>
        <v>-0.6450419512753276</v>
      </c>
      <c r="BI4782" s="6">
        <f ca="1">IF(ISNUMBER('Descriptive Stats'!E4782),'Descriptive Stats'!E4782,#N/A)</f>
        <v>2</v>
      </c>
    </row>
    <row r="4783" spans="1:61" ht="14.4" x14ac:dyDescent="0.3">
      <c r="A4783" s="2">
        <f>ROW()</f>
        <v>4783</v>
      </c>
      <c r="C4783" s="8">
        <f t="shared" ca="1" si="673"/>
        <v>21</v>
      </c>
      <c r="D4783" s="8">
        <f t="shared" ca="1" si="674"/>
        <v>2</v>
      </c>
      <c r="E4783" s="50">
        <f t="shared" ca="1" si="668"/>
        <v>2</v>
      </c>
      <c r="F4783" s="2" t="str">
        <f t="shared" ca="1" si="675"/>
        <v/>
      </c>
      <c r="BD4783" s="49">
        <f t="shared" ca="1" si="670"/>
        <v>2595</v>
      </c>
      <c r="BE4783" s="3">
        <f t="shared" ca="1" si="669"/>
        <v>0.25945000000000001</v>
      </c>
      <c r="BF4783" s="3">
        <f t="shared" ca="1" si="671"/>
        <v>-0.6450419512753276</v>
      </c>
      <c r="BG4783" s="9">
        <f t="shared" ca="1" si="672"/>
        <v>2</v>
      </c>
      <c r="BH4783" s="6">
        <f ca="1">IF(ISNUMBER('Descriptive Stats'!BF4783),'Descriptive Stats'!BF4783,#N/A)</f>
        <v>-0.6450419512753276</v>
      </c>
      <c r="BI4783" s="6">
        <f ca="1">IF(ISNUMBER('Descriptive Stats'!E4783),'Descriptive Stats'!E4783,#N/A)</f>
        <v>2</v>
      </c>
    </row>
    <row r="4784" spans="1:61" ht="14.4" x14ac:dyDescent="0.3">
      <c r="A4784" s="2">
        <f>ROW()</f>
        <v>4784</v>
      </c>
      <c r="C4784" s="8">
        <f t="shared" ca="1" si="673"/>
        <v>17</v>
      </c>
      <c r="D4784" s="8">
        <f t="shared" ca="1" si="674"/>
        <v>2</v>
      </c>
      <c r="E4784" s="50">
        <f t="shared" ca="1" si="668"/>
        <v>3</v>
      </c>
      <c r="F4784" s="2" t="str">
        <f t="shared" ca="1" si="675"/>
        <v/>
      </c>
      <c r="BD4784" s="49">
        <f t="shared" ca="1" si="670"/>
        <v>3200</v>
      </c>
      <c r="BE4784" s="3">
        <f t="shared" ca="1" si="669"/>
        <v>0.31995000000000001</v>
      </c>
      <c r="BF4784" s="3">
        <f t="shared" ca="1" si="671"/>
        <v>-0.46783862043457014</v>
      </c>
      <c r="BG4784" s="9">
        <f t="shared" ca="1" si="672"/>
        <v>3</v>
      </c>
      <c r="BH4784" s="6">
        <f ca="1">IF(ISNUMBER('Descriptive Stats'!BF4784),'Descriptive Stats'!BF4784,#N/A)</f>
        <v>-0.46783862043457014</v>
      </c>
      <c r="BI4784" s="6">
        <f ca="1">IF(ISNUMBER('Descriptive Stats'!E4784),'Descriptive Stats'!E4784,#N/A)</f>
        <v>3</v>
      </c>
    </row>
    <row r="4785" spans="1:61" ht="14.4" x14ac:dyDescent="0.3">
      <c r="A4785" s="2">
        <f>ROW()</f>
        <v>4785</v>
      </c>
      <c r="C4785" s="8">
        <f t="shared" ca="1" si="673"/>
        <v>10</v>
      </c>
      <c r="D4785" s="8">
        <f t="shared" ca="1" si="674"/>
        <v>3</v>
      </c>
      <c r="E4785" s="50">
        <f t="shared" ca="1" si="668"/>
        <v>0</v>
      </c>
      <c r="F4785" s="2" t="str">
        <f t="shared" ca="1" si="675"/>
        <v/>
      </c>
      <c r="BD4785" s="49">
        <f t="shared" ca="1" si="670"/>
        <v>815.5</v>
      </c>
      <c r="BE4785" s="3">
        <f t="shared" ca="1" si="669"/>
        <v>8.1500000000000003E-2</v>
      </c>
      <c r="BF4785" s="3">
        <f t="shared" ca="1" si="671"/>
        <v>-1.3950525282585462</v>
      </c>
      <c r="BG4785" s="9">
        <f t="shared" ca="1" si="672"/>
        <v>0</v>
      </c>
      <c r="BH4785" s="6">
        <f ca="1">IF(ISNUMBER('Descriptive Stats'!BF4785),'Descriptive Stats'!BF4785,#N/A)</f>
        <v>-1.3950525282585462</v>
      </c>
      <c r="BI4785" s="6">
        <f ca="1">IF(ISNUMBER('Descriptive Stats'!E4785),'Descriptive Stats'!E4785,#N/A)</f>
        <v>0</v>
      </c>
    </row>
    <row r="4786" spans="1:61" ht="14.4" x14ac:dyDescent="0.3">
      <c r="A4786" s="2">
        <f>ROW()</f>
        <v>4786</v>
      </c>
      <c r="C4786" s="8">
        <f t="shared" ca="1" si="673"/>
        <v>15</v>
      </c>
      <c r="D4786" s="8">
        <f t="shared" ca="1" si="674"/>
        <v>0</v>
      </c>
      <c r="E4786" s="50">
        <f t="shared" ca="1" si="668"/>
        <v>9</v>
      </c>
      <c r="F4786" s="2" t="str">
        <f t="shared" ca="1" si="675"/>
        <v/>
      </c>
      <c r="BD4786" s="49">
        <f t="shared" ca="1" si="670"/>
        <v>4819</v>
      </c>
      <c r="BE4786" s="3">
        <f t="shared" ca="1" si="669"/>
        <v>0.48185</v>
      </c>
      <c r="BF4786" s="3">
        <f t="shared" ca="1" si="671"/>
        <v>-4.5511009098988427E-2</v>
      </c>
      <c r="BG4786" s="9">
        <f t="shared" ca="1" si="672"/>
        <v>9</v>
      </c>
      <c r="BH4786" s="6">
        <f ca="1">IF(ISNUMBER('Descriptive Stats'!BF4786),'Descriptive Stats'!BF4786,#N/A)</f>
        <v>-4.5511009098988427E-2</v>
      </c>
      <c r="BI4786" s="6">
        <f ca="1">IF(ISNUMBER('Descriptive Stats'!E4786),'Descriptive Stats'!E4786,#N/A)</f>
        <v>9</v>
      </c>
    </row>
    <row r="4787" spans="1:61" ht="14.4" x14ac:dyDescent="0.3">
      <c r="A4787" s="2">
        <f>ROW()</f>
        <v>4787</v>
      </c>
      <c r="C4787" s="8">
        <f t="shared" ca="1" si="673"/>
        <v>23</v>
      </c>
      <c r="D4787" s="8">
        <f t="shared" ca="1" si="674"/>
        <v>9</v>
      </c>
      <c r="E4787" s="50">
        <f t="shared" ca="1" si="668"/>
        <v>2</v>
      </c>
      <c r="F4787" s="2" t="str">
        <f t="shared" ca="1" si="675"/>
        <v/>
      </c>
      <c r="BD4787" s="49">
        <f t="shared" ca="1" si="670"/>
        <v>2595</v>
      </c>
      <c r="BE4787" s="3">
        <f t="shared" ca="1" si="669"/>
        <v>0.25945000000000001</v>
      </c>
      <c r="BF4787" s="3">
        <f t="shared" ca="1" si="671"/>
        <v>-0.6450419512753276</v>
      </c>
      <c r="BG4787" s="9">
        <f t="shared" ca="1" si="672"/>
        <v>2</v>
      </c>
      <c r="BH4787" s="6">
        <f ca="1">IF(ISNUMBER('Descriptive Stats'!BF4787),'Descriptive Stats'!BF4787,#N/A)</f>
        <v>-0.6450419512753276</v>
      </c>
      <c r="BI4787" s="6">
        <f ca="1">IF(ISNUMBER('Descriptive Stats'!E4787),'Descriptive Stats'!E4787,#N/A)</f>
        <v>2</v>
      </c>
    </row>
    <row r="4788" spans="1:61" ht="14.4" x14ac:dyDescent="0.3">
      <c r="A4788" s="2">
        <f>ROW()</f>
        <v>4788</v>
      </c>
      <c r="C4788" s="8">
        <f t="shared" ca="1" si="673"/>
        <v>17</v>
      </c>
      <c r="D4788" s="8">
        <f t="shared" ca="1" si="674"/>
        <v>2</v>
      </c>
      <c r="E4788" s="50">
        <f t="shared" ca="1" si="668"/>
        <v>6</v>
      </c>
      <c r="F4788" s="2" t="str">
        <f t="shared" ca="1" si="675"/>
        <v/>
      </c>
      <c r="BD4788" s="49">
        <f t="shared" ca="1" si="670"/>
        <v>3900</v>
      </c>
      <c r="BE4788" s="3">
        <f t="shared" ca="1" si="669"/>
        <v>0.38995000000000002</v>
      </c>
      <c r="BF4788" s="3">
        <f t="shared" ca="1" si="671"/>
        <v>-0.2794493539703507</v>
      </c>
      <c r="BG4788" s="9">
        <f t="shared" ca="1" si="672"/>
        <v>6</v>
      </c>
      <c r="BH4788" s="6">
        <f ca="1">IF(ISNUMBER('Descriptive Stats'!BF4788),'Descriptive Stats'!BF4788,#N/A)</f>
        <v>-0.2794493539703507</v>
      </c>
      <c r="BI4788" s="6">
        <f ca="1">IF(ISNUMBER('Descriptive Stats'!E4788),'Descriptive Stats'!E4788,#N/A)</f>
        <v>6</v>
      </c>
    </row>
    <row r="4789" spans="1:61" ht="14.4" x14ac:dyDescent="0.3">
      <c r="A4789" s="2">
        <f>ROW()</f>
        <v>4789</v>
      </c>
      <c r="C4789" s="8">
        <f t="shared" ca="1" si="673"/>
        <v>2</v>
      </c>
      <c r="D4789" s="8">
        <f t="shared" ca="1" si="674"/>
        <v>6</v>
      </c>
      <c r="E4789" s="50">
        <f t="shared" ca="1" si="668"/>
        <v>0</v>
      </c>
      <c r="F4789" s="2" t="str">
        <f t="shared" ca="1" si="675"/>
        <v/>
      </c>
      <c r="BD4789" s="49">
        <f t="shared" ca="1" si="670"/>
        <v>815.5</v>
      </c>
      <c r="BE4789" s="3">
        <f t="shared" ca="1" si="669"/>
        <v>8.1500000000000003E-2</v>
      </c>
      <c r="BF4789" s="3">
        <f t="shared" ca="1" si="671"/>
        <v>-1.3950525282585462</v>
      </c>
      <c r="BG4789" s="9">
        <f t="shared" ca="1" si="672"/>
        <v>0</v>
      </c>
      <c r="BH4789" s="6">
        <f ca="1">IF(ISNUMBER('Descriptive Stats'!BF4789),'Descriptive Stats'!BF4789,#N/A)</f>
        <v>-1.3950525282585462</v>
      </c>
      <c r="BI4789" s="6">
        <f ca="1">IF(ISNUMBER('Descriptive Stats'!E4789),'Descriptive Stats'!E4789,#N/A)</f>
        <v>0</v>
      </c>
    </row>
    <row r="4790" spans="1:61" ht="14.4" x14ac:dyDescent="0.3">
      <c r="A4790" s="2">
        <f>ROW()</f>
        <v>4790</v>
      </c>
      <c r="C4790" s="8">
        <f t="shared" ca="1" si="673"/>
        <v>18</v>
      </c>
      <c r="D4790" s="8">
        <f t="shared" ca="1" si="674"/>
        <v>0</v>
      </c>
      <c r="E4790" s="50">
        <f t="shared" ca="1" si="668"/>
        <v>3</v>
      </c>
      <c r="F4790" s="2" t="str">
        <f t="shared" ca="1" si="675"/>
        <v/>
      </c>
      <c r="BD4790" s="49">
        <f t="shared" ca="1" si="670"/>
        <v>3200</v>
      </c>
      <c r="BE4790" s="3">
        <f t="shared" ca="1" si="669"/>
        <v>0.31995000000000001</v>
      </c>
      <c r="BF4790" s="3">
        <f t="shared" ca="1" si="671"/>
        <v>-0.46783862043457014</v>
      </c>
      <c r="BG4790" s="9">
        <f t="shared" ca="1" si="672"/>
        <v>3</v>
      </c>
      <c r="BH4790" s="6">
        <f ca="1">IF(ISNUMBER('Descriptive Stats'!BF4790),'Descriptive Stats'!BF4790,#N/A)</f>
        <v>-0.46783862043457014</v>
      </c>
      <c r="BI4790" s="6">
        <f ca="1">IF(ISNUMBER('Descriptive Stats'!E4790),'Descriptive Stats'!E4790,#N/A)</f>
        <v>3</v>
      </c>
    </row>
    <row r="4791" spans="1:61" ht="14.4" x14ac:dyDescent="0.3">
      <c r="A4791" s="2">
        <f>ROW()</f>
        <v>4791</v>
      </c>
      <c r="C4791" s="8">
        <f t="shared" ca="1" si="673"/>
        <v>10</v>
      </c>
      <c r="D4791" s="8">
        <f t="shared" ca="1" si="674"/>
        <v>3</v>
      </c>
      <c r="E4791" s="50">
        <f t="shared" ca="1" si="668"/>
        <v>2</v>
      </c>
      <c r="F4791" s="2" t="str">
        <f t="shared" ca="1" si="675"/>
        <v/>
      </c>
      <c r="BD4791" s="49">
        <f t="shared" ca="1" si="670"/>
        <v>2595</v>
      </c>
      <c r="BE4791" s="3">
        <f t="shared" ca="1" si="669"/>
        <v>0.25945000000000001</v>
      </c>
      <c r="BF4791" s="3">
        <f t="shared" ca="1" si="671"/>
        <v>-0.6450419512753276</v>
      </c>
      <c r="BG4791" s="9">
        <f t="shared" ca="1" si="672"/>
        <v>2</v>
      </c>
      <c r="BH4791" s="6">
        <f ca="1">IF(ISNUMBER('Descriptive Stats'!BF4791),'Descriptive Stats'!BF4791,#N/A)</f>
        <v>-0.6450419512753276</v>
      </c>
      <c r="BI4791" s="6">
        <f ca="1">IF(ISNUMBER('Descriptive Stats'!E4791),'Descriptive Stats'!E4791,#N/A)</f>
        <v>2</v>
      </c>
    </row>
    <row r="4792" spans="1:61" ht="14.4" x14ac:dyDescent="0.3">
      <c r="A4792" s="2">
        <f>ROW()</f>
        <v>4792</v>
      </c>
      <c r="C4792" s="8">
        <f t="shared" ca="1" si="673"/>
        <v>3</v>
      </c>
      <c r="D4792" s="8">
        <f t="shared" ca="1" si="674"/>
        <v>2</v>
      </c>
      <c r="E4792" s="50">
        <f t="shared" ca="1" si="668"/>
        <v>0</v>
      </c>
      <c r="F4792" s="2" t="str">
        <f t="shared" ca="1" si="675"/>
        <v/>
      </c>
      <c r="BD4792" s="49">
        <f t="shared" ca="1" si="670"/>
        <v>815.5</v>
      </c>
      <c r="BE4792" s="3">
        <f t="shared" ca="1" si="669"/>
        <v>8.1500000000000003E-2</v>
      </c>
      <c r="BF4792" s="3">
        <f t="shared" ca="1" si="671"/>
        <v>-1.3950525282585462</v>
      </c>
      <c r="BG4792" s="9">
        <f t="shared" ca="1" si="672"/>
        <v>0</v>
      </c>
      <c r="BH4792" s="6">
        <f ca="1">IF(ISNUMBER('Descriptive Stats'!BF4792),'Descriptive Stats'!BF4792,#N/A)</f>
        <v>-1.3950525282585462</v>
      </c>
      <c r="BI4792" s="6">
        <f ca="1">IF(ISNUMBER('Descriptive Stats'!E4792),'Descriptive Stats'!E4792,#N/A)</f>
        <v>0</v>
      </c>
    </row>
    <row r="4793" spans="1:61" ht="14.4" x14ac:dyDescent="0.3">
      <c r="A4793" s="2">
        <f>ROW()</f>
        <v>4793</v>
      </c>
      <c r="C4793" s="8">
        <f t="shared" ca="1" si="673"/>
        <v>18</v>
      </c>
      <c r="D4793" s="8">
        <f t="shared" ca="1" si="674"/>
        <v>0</v>
      </c>
      <c r="E4793" s="50">
        <f t="shared" ca="1" si="668"/>
        <v>0</v>
      </c>
      <c r="F4793" s="2" t="str">
        <f t="shared" ca="1" si="675"/>
        <v/>
      </c>
      <c r="BD4793" s="49">
        <f t="shared" ca="1" si="670"/>
        <v>815.5</v>
      </c>
      <c r="BE4793" s="3">
        <f t="shared" ca="1" si="669"/>
        <v>8.1500000000000003E-2</v>
      </c>
      <c r="BF4793" s="3">
        <f t="shared" ca="1" si="671"/>
        <v>-1.3950525282585462</v>
      </c>
      <c r="BG4793" s="9">
        <f t="shared" ca="1" si="672"/>
        <v>0</v>
      </c>
      <c r="BH4793" s="6">
        <f ca="1">IF(ISNUMBER('Descriptive Stats'!BF4793),'Descriptive Stats'!BF4793,#N/A)</f>
        <v>-1.3950525282585462</v>
      </c>
      <c r="BI4793" s="6">
        <f ca="1">IF(ISNUMBER('Descriptive Stats'!E4793),'Descriptive Stats'!E4793,#N/A)</f>
        <v>0</v>
      </c>
    </row>
    <row r="4794" spans="1:61" ht="14.4" x14ac:dyDescent="0.3">
      <c r="A4794" s="2">
        <f>ROW()</f>
        <v>4794</v>
      </c>
      <c r="C4794" s="8">
        <f t="shared" ca="1" si="673"/>
        <v>15</v>
      </c>
      <c r="D4794" s="8">
        <f t="shared" ca="1" si="674"/>
        <v>0</v>
      </c>
      <c r="E4794" s="50">
        <f t="shared" ca="1" si="668"/>
        <v>6</v>
      </c>
      <c r="F4794" s="2" t="str">
        <f t="shared" ca="1" si="675"/>
        <v/>
      </c>
      <c r="BD4794" s="49">
        <f t="shared" ca="1" si="670"/>
        <v>3900</v>
      </c>
      <c r="BE4794" s="3">
        <f t="shared" ca="1" si="669"/>
        <v>0.38995000000000002</v>
      </c>
      <c r="BF4794" s="3">
        <f t="shared" ca="1" si="671"/>
        <v>-0.2794493539703507</v>
      </c>
      <c r="BG4794" s="9">
        <f t="shared" ca="1" si="672"/>
        <v>6</v>
      </c>
      <c r="BH4794" s="6">
        <f ca="1">IF(ISNUMBER('Descriptive Stats'!BF4794),'Descriptive Stats'!BF4794,#N/A)</f>
        <v>-0.2794493539703507</v>
      </c>
      <c r="BI4794" s="6">
        <f ca="1">IF(ISNUMBER('Descriptive Stats'!E4794),'Descriptive Stats'!E4794,#N/A)</f>
        <v>6</v>
      </c>
    </row>
    <row r="4795" spans="1:61" ht="14.4" x14ac:dyDescent="0.3">
      <c r="A4795" s="2">
        <f>ROW()</f>
        <v>4795</v>
      </c>
      <c r="C4795" s="8">
        <f t="shared" ca="1" si="673"/>
        <v>2</v>
      </c>
      <c r="D4795" s="8">
        <f t="shared" ca="1" si="674"/>
        <v>6</v>
      </c>
      <c r="E4795" s="50">
        <f t="shared" ca="1" si="668"/>
        <v>6</v>
      </c>
      <c r="F4795" s="2" t="str">
        <f t="shared" ca="1" si="675"/>
        <v/>
      </c>
      <c r="BD4795" s="49">
        <f t="shared" ca="1" si="670"/>
        <v>3900</v>
      </c>
      <c r="BE4795" s="3">
        <f t="shared" ca="1" si="669"/>
        <v>0.38995000000000002</v>
      </c>
      <c r="BF4795" s="3">
        <f t="shared" ca="1" si="671"/>
        <v>-0.2794493539703507</v>
      </c>
      <c r="BG4795" s="9">
        <f t="shared" ca="1" si="672"/>
        <v>6</v>
      </c>
      <c r="BH4795" s="6">
        <f ca="1">IF(ISNUMBER('Descriptive Stats'!BF4795),'Descriptive Stats'!BF4795,#N/A)</f>
        <v>-0.2794493539703507</v>
      </c>
      <c r="BI4795" s="6">
        <f ca="1">IF(ISNUMBER('Descriptive Stats'!E4795),'Descriptive Stats'!E4795,#N/A)</f>
        <v>6</v>
      </c>
    </row>
    <row r="4796" spans="1:61" ht="14.4" x14ac:dyDescent="0.3">
      <c r="A4796" s="2">
        <f>ROW()</f>
        <v>4796</v>
      </c>
      <c r="C4796" s="8">
        <f t="shared" ca="1" si="673"/>
        <v>2</v>
      </c>
      <c r="D4796" s="8">
        <f t="shared" ca="1" si="674"/>
        <v>6</v>
      </c>
      <c r="E4796" s="50">
        <f t="shared" ca="1" si="668"/>
        <v>2</v>
      </c>
      <c r="F4796" s="2" t="str">
        <f t="shared" ca="1" si="675"/>
        <v/>
      </c>
      <c r="BD4796" s="49">
        <f t="shared" ca="1" si="670"/>
        <v>2595</v>
      </c>
      <c r="BE4796" s="3">
        <f t="shared" ca="1" si="669"/>
        <v>0.25945000000000001</v>
      </c>
      <c r="BF4796" s="3">
        <f t="shared" ca="1" si="671"/>
        <v>-0.6450419512753276</v>
      </c>
      <c r="BG4796" s="9">
        <f t="shared" ca="1" si="672"/>
        <v>2</v>
      </c>
      <c r="BH4796" s="6">
        <f ca="1">IF(ISNUMBER('Descriptive Stats'!BF4796),'Descriptive Stats'!BF4796,#N/A)</f>
        <v>-0.6450419512753276</v>
      </c>
      <c r="BI4796" s="6">
        <f ca="1">IF(ISNUMBER('Descriptive Stats'!E4796),'Descriptive Stats'!E4796,#N/A)</f>
        <v>2</v>
      </c>
    </row>
    <row r="4797" spans="1:61" ht="14.4" x14ac:dyDescent="0.3">
      <c r="A4797" s="2">
        <f>ROW()</f>
        <v>4797</v>
      </c>
      <c r="C4797" s="8">
        <f t="shared" ca="1" si="673"/>
        <v>17</v>
      </c>
      <c r="D4797" s="8">
        <f t="shared" ca="1" si="674"/>
        <v>2</v>
      </c>
      <c r="E4797" s="50">
        <f t="shared" ca="1" si="668"/>
        <v>1</v>
      </c>
      <c r="F4797" s="2" t="str">
        <f t="shared" ca="1" si="675"/>
        <v/>
      </c>
      <c r="BD4797" s="49">
        <f t="shared" ca="1" si="670"/>
        <v>1871</v>
      </c>
      <c r="BE4797" s="3">
        <f t="shared" ca="1" si="669"/>
        <v>0.18704999999999999</v>
      </c>
      <c r="BF4797" s="3">
        <f t="shared" ca="1" si="671"/>
        <v>-0.88881967520906158</v>
      </c>
      <c r="BG4797" s="9">
        <f t="shared" ca="1" si="672"/>
        <v>1</v>
      </c>
      <c r="BH4797" s="6">
        <f ca="1">IF(ISNUMBER('Descriptive Stats'!BF4797),'Descriptive Stats'!BF4797,#N/A)</f>
        <v>-0.88881967520906158</v>
      </c>
      <c r="BI4797" s="6">
        <f ca="1">IF(ISNUMBER('Descriptive Stats'!E4797),'Descriptive Stats'!E4797,#N/A)</f>
        <v>1</v>
      </c>
    </row>
    <row r="4798" spans="1:61" ht="14.4" x14ac:dyDescent="0.3">
      <c r="A4798" s="2">
        <f>ROW()</f>
        <v>4798</v>
      </c>
      <c r="C4798" s="8">
        <f t="shared" ca="1" si="673"/>
        <v>8</v>
      </c>
      <c r="D4798" s="8">
        <f t="shared" ca="1" si="674"/>
        <v>1</v>
      </c>
      <c r="E4798" s="50">
        <f t="shared" ca="1" si="668"/>
        <v>3</v>
      </c>
      <c r="F4798" s="2" t="str">
        <f t="shared" ca="1" si="675"/>
        <v/>
      </c>
      <c r="BD4798" s="49">
        <f t="shared" ca="1" si="670"/>
        <v>3200</v>
      </c>
      <c r="BE4798" s="3">
        <f t="shared" ca="1" si="669"/>
        <v>0.31995000000000001</v>
      </c>
      <c r="BF4798" s="3">
        <f t="shared" ca="1" si="671"/>
        <v>-0.46783862043457014</v>
      </c>
      <c r="BG4798" s="9">
        <f t="shared" ca="1" si="672"/>
        <v>3</v>
      </c>
      <c r="BH4798" s="6">
        <f ca="1">IF(ISNUMBER('Descriptive Stats'!BF4798),'Descriptive Stats'!BF4798,#N/A)</f>
        <v>-0.46783862043457014</v>
      </c>
      <c r="BI4798" s="6">
        <f ca="1">IF(ISNUMBER('Descriptive Stats'!E4798),'Descriptive Stats'!E4798,#N/A)</f>
        <v>3</v>
      </c>
    </row>
    <row r="4799" spans="1:61" ht="14.4" x14ac:dyDescent="0.3">
      <c r="A4799" s="2">
        <f>ROW()</f>
        <v>4799</v>
      </c>
      <c r="C4799" s="8">
        <f t="shared" ca="1" si="673"/>
        <v>10</v>
      </c>
      <c r="D4799" s="8">
        <f t="shared" ca="1" si="674"/>
        <v>3</v>
      </c>
      <c r="E4799" s="50">
        <f t="shared" ca="1" si="668"/>
        <v>0</v>
      </c>
      <c r="F4799" s="2" t="str">
        <f t="shared" ca="1" si="675"/>
        <v/>
      </c>
      <c r="BD4799" s="49">
        <f t="shared" ca="1" si="670"/>
        <v>815.5</v>
      </c>
      <c r="BE4799" s="3">
        <f t="shared" ca="1" si="669"/>
        <v>8.1500000000000003E-2</v>
      </c>
      <c r="BF4799" s="3">
        <f t="shared" ca="1" si="671"/>
        <v>-1.3950525282585462</v>
      </c>
      <c r="BG4799" s="9">
        <f t="shared" ca="1" si="672"/>
        <v>0</v>
      </c>
      <c r="BH4799" s="6">
        <f ca="1">IF(ISNUMBER('Descriptive Stats'!BF4799),'Descriptive Stats'!BF4799,#N/A)</f>
        <v>-1.3950525282585462</v>
      </c>
      <c r="BI4799" s="6">
        <f ca="1">IF(ISNUMBER('Descriptive Stats'!E4799),'Descriptive Stats'!E4799,#N/A)</f>
        <v>0</v>
      </c>
    </row>
    <row r="4800" spans="1:61" ht="14.4" x14ac:dyDescent="0.3">
      <c r="A4800" s="2">
        <f>ROW()</f>
        <v>4800</v>
      </c>
      <c r="C4800" s="8">
        <f t="shared" ca="1" si="673"/>
        <v>14</v>
      </c>
      <c r="D4800" s="8">
        <f t="shared" ca="1" si="674"/>
        <v>0</v>
      </c>
      <c r="E4800" s="50">
        <f t="shared" ca="1" si="668"/>
        <v>2</v>
      </c>
      <c r="F4800" s="2" t="str">
        <f t="shared" ca="1" si="675"/>
        <v/>
      </c>
      <c r="BD4800" s="49">
        <f t="shared" ca="1" si="670"/>
        <v>2595</v>
      </c>
      <c r="BE4800" s="3">
        <f t="shared" ca="1" si="669"/>
        <v>0.25945000000000001</v>
      </c>
      <c r="BF4800" s="3">
        <f t="shared" ca="1" si="671"/>
        <v>-0.6450419512753276</v>
      </c>
      <c r="BG4800" s="9">
        <f t="shared" ca="1" si="672"/>
        <v>2</v>
      </c>
      <c r="BH4800" s="6">
        <f ca="1">IF(ISNUMBER('Descriptive Stats'!BF4800),'Descriptive Stats'!BF4800,#N/A)</f>
        <v>-0.6450419512753276</v>
      </c>
      <c r="BI4800" s="6">
        <f ca="1">IF(ISNUMBER('Descriptive Stats'!E4800),'Descriptive Stats'!E4800,#N/A)</f>
        <v>2</v>
      </c>
    </row>
    <row r="4801" spans="1:61" ht="14.4" x14ac:dyDescent="0.3">
      <c r="A4801" s="2">
        <f>ROW()</f>
        <v>4801</v>
      </c>
      <c r="C4801" s="8">
        <f t="shared" ca="1" si="673"/>
        <v>3</v>
      </c>
      <c r="D4801" s="8">
        <f t="shared" ca="1" si="674"/>
        <v>2</v>
      </c>
      <c r="E4801" s="50">
        <f t="shared" ca="1" si="668"/>
        <v>2</v>
      </c>
      <c r="F4801" s="2" t="str">
        <f t="shared" ca="1" si="675"/>
        <v/>
      </c>
      <c r="BD4801" s="49">
        <f t="shared" ca="1" si="670"/>
        <v>2595</v>
      </c>
      <c r="BE4801" s="3">
        <f t="shared" ca="1" si="669"/>
        <v>0.25945000000000001</v>
      </c>
      <c r="BF4801" s="3">
        <f t="shared" ca="1" si="671"/>
        <v>-0.6450419512753276</v>
      </c>
      <c r="BG4801" s="9">
        <f t="shared" ca="1" si="672"/>
        <v>2</v>
      </c>
      <c r="BH4801" s="6">
        <f ca="1">IF(ISNUMBER('Descriptive Stats'!BF4801),'Descriptive Stats'!BF4801,#N/A)</f>
        <v>-0.6450419512753276</v>
      </c>
      <c r="BI4801" s="6">
        <f ca="1">IF(ISNUMBER('Descriptive Stats'!E4801),'Descriptive Stats'!E4801,#N/A)</f>
        <v>2</v>
      </c>
    </row>
    <row r="4802" spans="1:61" ht="14.4" x14ac:dyDescent="0.3">
      <c r="A4802" s="2">
        <f>ROW()</f>
        <v>4802</v>
      </c>
      <c r="C4802" s="8">
        <f t="shared" ca="1" si="673"/>
        <v>9</v>
      </c>
      <c r="D4802" s="8">
        <f t="shared" ca="1" si="674"/>
        <v>2</v>
      </c>
      <c r="E4802" s="50">
        <f t="shared" ca="1" si="668"/>
        <v>0</v>
      </c>
      <c r="F4802" s="2" t="str">
        <f t="shared" ca="1" si="675"/>
        <v/>
      </c>
      <c r="BD4802" s="49">
        <f t="shared" ca="1" si="670"/>
        <v>815.5</v>
      </c>
      <c r="BE4802" s="3">
        <f t="shared" ca="1" si="669"/>
        <v>8.1500000000000003E-2</v>
      </c>
      <c r="BF4802" s="3">
        <f t="shared" ca="1" si="671"/>
        <v>-1.3950525282585462</v>
      </c>
      <c r="BG4802" s="9">
        <f t="shared" ca="1" si="672"/>
        <v>0</v>
      </c>
      <c r="BH4802" s="6">
        <f ca="1">IF(ISNUMBER('Descriptive Stats'!BF4802),'Descriptive Stats'!BF4802,#N/A)</f>
        <v>-1.3950525282585462</v>
      </c>
      <c r="BI4802" s="6">
        <f ca="1">IF(ISNUMBER('Descriptive Stats'!E4802),'Descriptive Stats'!E4802,#N/A)</f>
        <v>0</v>
      </c>
    </row>
    <row r="4803" spans="1:61" ht="14.4" x14ac:dyDescent="0.3">
      <c r="A4803" s="2">
        <f>ROW()</f>
        <v>4803</v>
      </c>
      <c r="C4803" s="8">
        <f t="shared" ca="1" si="673"/>
        <v>14</v>
      </c>
      <c r="D4803" s="8">
        <f t="shared" ca="1" si="674"/>
        <v>0</v>
      </c>
      <c r="E4803" s="50">
        <f t="shared" ref="E4803:E4866" ca="1" si="676">IF(0=MOD(ROW(),$J$1),AVERAGE(OFFSET($D$2,ROW()-$J$1,0,$J$1,1)),"")</f>
        <v>7</v>
      </c>
      <c r="F4803" s="2" t="str">
        <f t="shared" ca="1" si="675"/>
        <v/>
      </c>
      <c r="BD4803" s="49">
        <f t="shared" ca="1" si="670"/>
        <v>4473.5</v>
      </c>
      <c r="BE4803" s="3">
        <f t="shared" ca="1" si="669"/>
        <v>0.44729999999999998</v>
      </c>
      <c r="BF4803" s="3">
        <f t="shared" ca="1" si="671"/>
        <v>-0.13248586824472414</v>
      </c>
      <c r="BG4803" s="9">
        <f t="shared" ca="1" si="672"/>
        <v>7</v>
      </c>
      <c r="BH4803" s="6">
        <f ca="1">IF(ISNUMBER('Descriptive Stats'!BF4803),'Descriptive Stats'!BF4803,#N/A)</f>
        <v>-0.13248586824472414</v>
      </c>
      <c r="BI4803" s="6">
        <f ca="1">IF(ISNUMBER('Descriptive Stats'!E4803),'Descriptive Stats'!E4803,#N/A)</f>
        <v>7</v>
      </c>
    </row>
    <row r="4804" spans="1:61" ht="14.4" x14ac:dyDescent="0.3">
      <c r="A4804" s="2">
        <f>ROW()</f>
        <v>4804</v>
      </c>
      <c r="C4804" s="8">
        <f t="shared" ca="1" si="673"/>
        <v>19</v>
      </c>
      <c r="D4804" s="8">
        <f t="shared" ca="1" si="674"/>
        <v>7</v>
      </c>
      <c r="E4804" s="50">
        <f t="shared" ca="1" si="676"/>
        <v>0</v>
      </c>
      <c r="F4804" s="2" t="str">
        <f t="shared" ca="1" si="675"/>
        <v/>
      </c>
      <c r="BD4804" s="49">
        <f t="shared" ca="1" si="670"/>
        <v>815.5</v>
      </c>
      <c r="BE4804" s="3">
        <f t="shared" ca="1" si="669"/>
        <v>8.1500000000000003E-2</v>
      </c>
      <c r="BF4804" s="3">
        <f t="shared" ca="1" si="671"/>
        <v>-1.3950525282585462</v>
      </c>
      <c r="BG4804" s="9">
        <f t="shared" ca="1" si="672"/>
        <v>0</v>
      </c>
      <c r="BH4804" s="6">
        <f ca="1">IF(ISNUMBER('Descriptive Stats'!BF4804),'Descriptive Stats'!BF4804,#N/A)</f>
        <v>-1.3950525282585462</v>
      </c>
      <c r="BI4804" s="6">
        <f ca="1">IF(ISNUMBER('Descriptive Stats'!E4804),'Descriptive Stats'!E4804,#N/A)</f>
        <v>0</v>
      </c>
    </row>
    <row r="4805" spans="1:61" ht="14.4" x14ac:dyDescent="0.3">
      <c r="A4805" s="2">
        <f>ROW()</f>
        <v>4805</v>
      </c>
      <c r="C4805" s="8">
        <f t="shared" ca="1" si="673"/>
        <v>4</v>
      </c>
      <c r="D4805" s="8">
        <f t="shared" ca="1" si="674"/>
        <v>0</v>
      </c>
      <c r="E4805" s="50">
        <f t="shared" ca="1" si="676"/>
        <v>0</v>
      </c>
      <c r="F4805" s="2" t="str">
        <f t="shared" ca="1" si="675"/>
        <v/>
      </c>
      <c r="BD4805" s="49">
        <f t="shared" ca="1" si="670"/>
        <v>815.5</v>
      </c>
      <c r="BE4805" s="3">
        <f t="shared" ca="1" si="669"/>
        <v>8.1500000000000003E-2</v>
      </c>
      <c r="BF4805" s="3">
        <f t="shared" ca="1" si="671"/>
        <v>-1.3950525282585462</v>
      </c>
      <c r="BG4805" s="9">
        <f t="shared" ca="1" si="672"/>
        <v>0</v>
      </c>
      <c r="BH4805" s="6">
        <f ca="1">IF(ISNUMBER('Descriptive Stats'!BF4805),'Descriptive Stats'!BF4805,#N/A)</f>
        <v>-1.3950525282585462</v>
      </c>
      <c r="BI4805" s="6">
        <f ca="1">IF(ISNUMBER('Descriptive Stats'!E4805),'Descriptive Stats'!E4805,#N/A)</f>
        <v>0</v>
      </c>
    </row>
    <row r="4806" spans="1:61" ht="14.4" x14ac:dyDescent="0.3">
      <c r="A4806" s="2">
        <f>ROW()</f>
        <v>4806</v>
      </c>
      <c r="C4806" s="8">
        <f t="shared" ca="1" si="673"/>
        <v>14</v>
      </c>
      <c r="D4806" s="8">
        <f t="shared" ca="1" si="674"/>
        <v>0</v>
      </c>
      <c r="E4806" s="50">
        <f t="shared" ca="1" si="676"/>
        <v>0</v>
      </c>
      <c r="F4806" s="2" t="str">
        <f t="shared" ca="1" si="675"/>
        <v/>
      </c>
      <c r="BD4806" s="49">
        <f t="shared" ca="1" si="670"/>
        <v>815.5</v>
      </c>
      <c r="BE4806" s="3">
        <f t="shared" ca="1" si="669"/>
        <v>8.1500000000000003E-2</v>
      </c>
      <c r="BF4806" s="3">
        <f t="shared" ca="1" si="671"/>
        <v>-1.3950525282585462</v>
      </c>
      <c r="BG4806" s="9">
        <f t="shared" ca="1" si="672"/>
        <v>0</v>
      </c>
      <c r="BH4806" s="6">
        <f ca="1">IF(ISNUMBER('Descriptive Stats'!BF4806),'Descriptive Stats'!BF4806,#N/A)</f>
        <v>-1.3950525282585462</v>
      </c>
      <c r="BI4806" s="6">
        <f ca="1">IF(ISNUMBER('Descriptive Stats'!E4806),'Descriptive Stats'!E4806,#N/A)</f>
        <v>0</v>
      </c>
    </row>
    <row r="4807" spans="1:61" ht="14.4" x14ac:dyDescent="0.3">
      <c r="A4807" s="2">
        <f>ROW()</f>
        <v>4807</v>
      </c>
      <c r="C4807" s="8">
        <f t="shared" ca="1" si="673"/>
        <v>4</v>
      </c>
      <c r="D4807" s="8">
        <f t="shared" ca="1" si="674"/>
        <v>0</v>
      </c>
      <c r="E4807" s="50">
        <f t="shared" ca="1" si="676"/>
        <v>2</v>
      </c>
      <c r="F4807" s="2" t="str">
        <f t="shared" ca="1" si="675"/>
        <v/>
      </c>
      <c r="BD4807" s="49">
        <f t="shared" ca="1" si="670"/>
        <v>2595</v>
      </c>
      <c r="BE4807" s="3">
        <f t="shared" ref="BE4807:BE4870" ca="1" si="677">IF(ISNUMBER(BD4807),(BD4807-0.5)/$BK$4,"")</f>
        <v>0.25945000000000001</v>
      </c>
      <c r="BF4807" s="3">
        <f t="shared" ca="1" si="671"/>
        <v>-0.6450419512753276</v>
      </c>
      <c r="BG4807" s="9">
        <f t="shared" ca="1" si="672"/>
        <v>2</v>
      </c>
      <c r="BH4807" s="6">
        <f ca="1">IF(ISNUMBER('Descriptive Stats'!BF4807),'Descriptive Stats'!BF4807,#N/A)</f>
        <v>-0.6450419512753276</v>
      </c>
      <c r="BI4807" s="6">
        <f ca="1">IF(ISNUMBER('Descriptive Stats'!E4807),'Descriptive Stats'!E4807,#N/A)</f>
        <v>2</v>
      </c>
    </row>
    <row r="4808" spans="1:61" ht="14.4" x14ac:dyDescent="0.3">
      <c r="A4808" s="2">
        <f>ROW()</f>
        <v>4808</v>
      </c>
      <c r="C4808" s="8">
        <f t="shared" ca="1" si="673"/>
        <v>3</v>
      </c>
      <c r="D4808" s="8">
        <f t="shared" ca="1" si="674"/>
        <v>2</v>
      </c>
      <c r="E4808" s="50">
        <f t="shared" ca="1" si="676"/>
        <v>1</v>
      </c>
      <c r="F4808" s="2" t="str">
        <f t="shared" ca="1" si="675"/>
        <v/>
      </c>
      <c r="BD4808" s="49">
        <f t="shared" ref="BD4808:BD4871" ca="1" si="678">IF(ISNUMBER(BG4808),_xlfn.RANK.AVG(BG4808,$BG$2:$BG$5414,1),"")</f>
        <v>1871</v>
      </c>
      <c r="BE4808" s="3">
        <f t="shared" ca="1" si="677"/>
        <v>0.18704999999999999</v>
      </c>
      <c r="BF4808" s="3">
        <f t="shared" ca="1" si="671"/>
        <v>-0.88881967520906158</v>
      </c>
      <c r="BG4808" s="9">
        <f t="shared" ca="1" si="672"/>
        <v>1</v>
      </c>
      <c r="BH4808" s="6">
        <f ca="1">IF(ISNUMBER('Descriptive Stats'!BF4808),'Descriptive Stats'!BF4808,#N/A)</f>
        <v>-0.88881967520906158</v>
      </c>
      <c r="BI4808" s="6">
        <f ca="1">IF(ISNUMBER('Descriptive Stats'!E4808),'Descriptive Stats'!E4808,#N/A)</f>
        <v>1</v>
      </c>
    </row>
    <row r="4809" spans="1:61" ht="14.4" x14ac:dyDescent="0.3">
      <c r="A4809" s="2">
        <f>ROW()</f>
        <v>4809</v>
      </c>
      <c r="C4809" s="8">
        <f t="shared" ca="1" si="673"/>
        <v>12</v>
      </c>
      <c r="D4809" s="8">
        <f t="shared" ca="1" si="674"/>
        <v>1</v>
      </c>
      <c r="E4809" s="50">
        <f t="shared" ca="1" si="676"/>
        <v>0</v>
      </c>
      <c r="F4809" s="2" t="str">
        <f t="shared" ca="1" si="675"/>
        <v/>
      </c>
      <c r="BD4809" s="49">
        <f t="shared" ca="1" si="678"/>
        <v>815.5</v>
      </c>
      <c r="BE4809" s="3">
        <f t="shared" ca="1" si="677"/>
        <v>8.1500000000000003E-2</v>
      </c>
      <c r="BF4809" s="3">
        <f t="shared" ref="BF4809:BF4872" ca="1" si="679">IF(ISNUMBER(BE4809),_xlfn.NORM.INV(BE4809,0,1),"")</f>
        <v>-1.3950525282585462</v>
      </c>
      <c r="BG4809" s="9">
        <f t="shared" ref="BG4809:BG4872" ca="1" si="680">IF(ISNUMBER(E4809),E4809,"")</f>
        <v>0</v>
      </c>
      <c r="BH4809" s="6">
        <f ca="1">IF(ISNUMBER('Descriptive Stats'!BF4809),'Descriptive Stats'!BF4809,#N/A)</f>
        <v>-1.3950525282585462</v>
      </c>
      <c r="BI4809" s="6">
        <f ca="1">IF(ISNUMBER('Descriptive Stats'!E4809),'Descriptive Stats'!E4809,#N/A)</f>
        <v>0</v>
      </c>
    </row>
    <row r="4810" spans="1:61" ht="14.4" x14ac:dyDescent="0.3">
      <c r="A4810" s="2">
        <f>ROW()</f>
        <v>4810</v>
      </c>
      <c r="C4810" s="8">
        <f t="shared" ca="1" si="673"/>
        <v>22</v>
      </c>
      <c r="D4810" s="8">
        <f t="shared" ca="1" si="674"/>
        <v>0</v>
      </c>
      <c r="E4810" s="50">
        <f t="shared" ca="1" si="676"/>
        <v>0</v>
      </c>
      <c r="F4810" s="2" t="str">
        <f t="shared" ca="1" si="675"/>
        <v/>
      </c>
      <c r="BD4810" s="49">
        <f t="shared" ca="1" si="678"/>
        <v>815.5</v>
      </c>
      <c r="BE4810" s="3">
        <f t="shared" ca="1" si="677"/>
        <v>8.1500000000000003E-2</v>
      </c>
      <c r="BF4810" s="3">
        <f t="shared" ca="1" si="679"/>
        <v>-1.3950525282585462</v>
      </c>
      <c r="BG4810" s="9">
        <f t="shared" ca="1" si="680"/>
        <v>0</v>
      </c>
      <c r="BH4810" s="6">
        <f ca="1">IF(ISNUMBER('Descriptive Stats'!BF4810),'Descriptive Stats'!BF4810,#N/A)</f>
        <v>-1.3950525282585462</v>
      </c>
      <c r="BI4810" s="6">
        <f ca="1">IF(ISNUMBER('Descriptive Stats'!E4810),'Descriptive Stats'!E4810,#N/A)</f>
        <v>0</v>
      </c>
    </row>
    <row r="4811" spans="1:61" ht="14.4" x14ac:dyDescent="0.3">
      <c r="A4811" s="2">
        <f>ROW()</f>
        <v>4811</v>
      </c>
      <c r="C4811" s="8">
        <f t="shared" ca="1" si="673"/>
        <v>4</v>
      </c>
      <c r="D4811" s="8">
        <f t="shared" ca="1" si="674"/>
        <v>0</v>
      </c>
      <c r="E4811" s="50">
        <f t="shared" ca="1" si="676"/>
        <v>6</v>
      </c>
      <c r="F4811" s="2" t="str">
        <f t="shared" ca="1" si="675"/>
        <v/>
      </c>
      <c r="BD4811" s="49">
        <f t="shared" ca="1" si="678"/>
        <v>3900</v>
      </c>
      <c r="BE4811" s="3">
        <f t="shared" ca="1" si="677"/>
        <v>0.38995000000000002</v>
      </c>
      <c r="BF4811" s="3">
        <f t="shared" ca="1" si="679"/>
        <v>-0.2794493539703507</v>
      </c>
      <c r="BG4811" s="9">
        <f t="shared" ca="1" si="680"/>
        <v>6</v>
      </c>
      <c r="BH4811" s="6">
        <f ca="1">IF(ISNUMBER('Descriptive Stats'!BF4811),'Descriptive Stats'!BF4811,#N/A)</f>
        <v>-0.2794493539703507</v>
      </c>
      <c r="BI4811" s="6">
        <f ca="1">IF(ISNUMBER('Descriptive Stats'!E4811),'Descriptive Stats'!E4811,#N/A)</f>
        <v>6</v>
      </c>
    </row>
    <row r="4812" spans="1:61" ht="14.4" x14ac:dyDescent="0.3">
      <c r="A4812" s="2">
        <f>ROW()</f>
        <v>4812</v>
      </c>
      <c r="C4812" s="8">
        <f t="shared" ca="1" si="673"/>
        <v>16</v>
      </c>
      <c r="D4812" s="8">
        <f t="shared" ca="1" si="674"/>
        <v>6</v>
      </c>
      <c r="E4812" s="50">
        <f t="shared" ca="1" si="676"/>
        <v>0</v>
      </c>
      <c r="F4812" s="2" t="str">
        <f t="shared" ca="1" si="675"/>
        <v/>
      </c>
      <c r="BD4812" s="49">
        <f t="shared" ca="1" si="678"/>
        <v>815.5</v>
      </c>
      <c r="BE4812" s="3">
        <f t="shared" ca="1" si="677"/>
        <v>8.1500000000000003E-2</v>
      </c>
      <c r="BF4812" s="3">
        <f t="shared" ca="1" si="679"/>
        <v>-1.3950525282585462</v>
      </c>
      <c r="BG4812" s="9">
        <f t="shared" ca="1" si="680"/>
        <v>0</v>
      </c>
      <c r="BH4812" s="6">
        <f ca="1">IF(ISNUMBER('Descriptive Stats'!BF4812),'Descriptive Stats'!BF4812,#N/A)</f>
        <v>-1.3950525282585462</v>
      </c>
      <c r="BI4812" s="6">
        <f ca="1">IF(ISNUMBER('Descriptive Stats'!E4812),'Descriptive Stats'!E4812,#N/A)</f>
        <v>0</v>
      </c>
    </row>
    <row r="4813" spans="1:61" ht="14.4" x14ac:dyDescent="0.3">
      <c r="A4813" s="2">
        <f>ROW()</f>
        <v>4813</v>
      </c>
      <c r="C4813" s="8">
        <f t="shared" ca="1" si="673"/>
        <v>18</v>
      </c>
      <c r="D4813" s="8">
        <f t="shared" ca="1" si="674"/>
        <v>0</v>
      </c>
      <c r="E4813" s="50">
        <f t="shared" ca="1" si="676"/>
        <v>0</v>
      </c>
      <c r="F4813" s="2" t="str">
        <f t="shared" ca="1" si="675"/>
        <v/>
      </c>
      <c r="BD4813" s="49">
        <f t="shared" ca="1" si="678"/>
        <v>815.5</v>
      </c>
      <c r="BE4813" s="3">
        <f t="shared" ca="1" si="677"/>
        <v>8.1500000000000003E-2</v>
      </c>
      <c r="BF4813" s="3">
        <f t="shared" ca="1" si="679"/>
        <v>-1.3950525282585462</v>
      </c>
      <c r="BG4813" s="9">
        <f t="shared" ca="1" si="680"/>
        <v>0</v>
      </c>
      <c r="BH4813" s="6">
        <f ca="1">IF(ISNUMBER('Descriptive Stats'!BF4813),'Descriptive Stats'!BF4813,#N/A)</f>
        <v>-1.3950525282585462</v>
      </c>
      <c r="BI4813" s="6">
        <f ca="1">IF(ISNUMBER('Descriptive Stats'!E4813),'Descriptive Stats'!E4813,#N/A)</f>
        <v>0</v>
      </c>
    </row>
    <row r="4814" spans="1:61" ht="14.4" x14ac:dyDescent="0.3">
      <c r="A4814" s="2">
        <f>ROW()</f>
        <v>4814</v>
      </c>
      <c r="C4814" s="8">
        <f t="shared" ca="1" si="673"/>
        <v>11</v>
      </c>
      <c r="D4814" s="8">
        <f t="shared" ca="1" si="674"/>
        <v>0</v>
      </c>
      <c r="E4814" s="50">
        <f t="shared" ca="1" si="676"/>
        <v>6</v>
      </c>
      <c r="F4814" s="2" t="str">
        <f t="shared" ca="1" si="675"/>
        <v/>
      </c>
      <c r="BD4814" s="49">
        <f t="shared" ca="1" si="678"/>
        <v>3900</v>
      </c>
      <c r="BE4814" s="3">
        <f t="shared" ca="1" si="677"/>
        <v>0.38995000000000002</v>
      </c>
      <c r="BF4814" s="3">
        <f t="shared" ca="1" si="679"/>
        <v>-0.2794493539703507</v>
      </c>
      <c r="BG4814" s="9">
        <f t="shared" ca="1" si="680"/>
        <v>6</v>
      </c>
      <c r="BH4814" s="6">
        <f ca="1">IF(ISNUMBER('Descriptive Stats'!BF4814),'Descriptive Stats'!BF4814,#N/A)</f>
        <v>-0.2794493539703507</v>
      </c>
      <c r="BI4814" s="6">
        <f ca="1">IF(ISNUMBER('Descriptive Stats'!E4814),'Descriptive Stats'!E4814,#N/A)</f>
        <v>6</v>
      </c>
    </row>
    <row r="4815" spans="1:61" ht="14.4" x14ac:dyDescent="0.3">
      <c r="A4815" s="2">
        <f>ROW()</f>
        <v>4815</v>
      </c>
      <c r="C4815" s="8">
        <f t="shared" ca="1" si="673"/>
        <v>2</v>
      </c>
      <c r="D4815" s="8">
        <f t="shared" ca="1" si="674"/>
        <v>6</v>
      </c>
      <c r="E4815" s="50">
        <f t="shared" ca="1" si="676"/>
        <v>7</v>
      </c>
      <c r="F4815" s="2" t="str">
        <f t="shared" ca="1" si="675"/>
        <v/>
      </c>
      <c r="BD4815" s="49">
        <f t="shared" ca="1" si="678"/>
        <v>4473.5</v>
      </c>
      <c r="BE4815" s="3">
        <f t="shared" ca="1" si="677"/>
        <v>0.44729999999999998</v>
      </c>
      <c r="BF4815" s="3">
        <f t="shared" ca="1" si="679"/>
        <v>-0.13248586824472414</v>
      </c>
      <c r="BG4815" s="9">
        <f t="shared" ca="1" si="680"/>
        <v>7</v>
      </c>
      <c r="BH4815" s="6">
        <f ca="1">IF(ISNUMBER('Descriptive Stats'!BF4815),'Descriptive Stats'!BF4815,#N/A)</f>
        <v>-0.13248586824472414</v>
      </c>
      <c r="BI4815" s="6">
        <f ca="1">IF(ISNUMBER('Descriptive Stats'!E4815),'Descriptive Stats'!E4815,#N/A)</f>
        <v>7</v>
      </c>
    </row>
    <row r="4816" spans="1:61" ht="14.4" x14ac:dyDescent="0.3">
      <c r="A4816" s="2">
        <f>ROW()</f>
        <v>4816</v>
      </c>
      <c r="C4816" s="8">
        <f t="shared" ca="1" si="673"/>
        <v>6</v>
      </c>
      <c r="D4816" s="8">
        <f t="shared" ca="1" si="674"/>
        <v>7</v>
      </c>
      <c r="E4816" s="50">
        <f t="shared" ca="1" si="676"/>
        <v>2</v>
      </c>
      <c r="F4816" s="2" t="str">
        <f t="shared" ca="1" si="675"/>
        <v/>
      </c>
      <c r="BD4816" s="49">
        <f t="shared" ca="1" si="678"/>
        <v>2595</v>
      </c>
      <c r="BE4816" s="3">
        <f t="shared" ca="1" si="677"/>
        <v>0.25945000000000001</v>
      </c>
      <c r="BF4816" s="3">
        <f t="shared" ca="1" si="679"/>
        <v>-0.6450419512753276</v>
      </c>
      <c r="BG4816" s="9">
        <f t="shared" ca="1" si="680"/>
        <v>2</v>
      </c>
      <c r="BH4816" s="6">
        <f ca="1">IF(ISNUMBER('Descriptive Stats'!BF4816),'Descriptive Stats'!BF4816,#N/A)</f>
        <v>-0.6450419512753276</v>
      </c>
      <c r="BI4816" s="6">
        <f ca="1">IF(ISNUMBER('Descriptive Stats'!E4816),'Descriptive Stats'!E4816,#N/A)</f>
        <v>2</v>
      </c>
    </row>
    <row r="4817" spans="1:61" ht="14.4" x14ac:dyDescent="0.3">
      <c r="A4817" s="2">
        <f>ROW()</f>
        <v>4817</v>
      </c>
      <c r="C4817" s="8">
        <f t="shared" ref="C4817:C4880" ca="1" si="681">RANDBETWEEN(2,COUNT(B:B))</f>
        <v>21</v>
      </c>
      <c r="D4817" s="8">
        <f t="shared" ref="D4817:D4880" ca="1" si="682">VLOOKUP(C4817,A:B,2,TRUE)</f>
        <v>2</v>
      </c>
      <c r="E4817" s="50">
        <f t="shared" ca="1" si="676"/>
        <v>3</v>
      </c>
      <c r="F4817" s="2" t="str">
        <f t="shared" ref="F4817:F4880" ca="1" si="683">IF(ISNUMBER(E4817),IF(OR(E4817&lt;$K$16,E4817&gt;$K$14),"X",""),"")</f>
        <v/>
      </c>
      <c r="BD4817" s="49">
        <f t="shared" ca="1" si="678"/>
        <v>3200</v>
      </c>
      <c r="BE4817" s="3">
        <f t="shared" ca="1" si="677"/>
        <v>0.31995000000000001</v>
      </c>
      <c r="BF4817" s="3">
        <f t="shared" ca="1" si="679"/>
        <v>-0.46783862043457014</v>
      </c>
      <c r="BG4817" s="9">
        <f t="shared" ca="1" si="680"/>
        <v>3</v>
      </c>
      <c r="BH4817" s="6">
        <f ca="1">IF(ISNUMBER('Descriptive Stats'!BF4817),'Descriptive Stats'!BF4817,#N/A)</f>
        <v>-0.46783862043457014</v>
      </c>
      <c r="BI4817" s="6">
        <f ca="1">IF(ISNUMBER('Descriptive Stats'!E4817),'Descriptive Stats'!E4817,#N/A)</f>
        <v>3</v>
      </c>
    </row>
    <row r="4818" spans="1:61" ht="14.4" x14ac:dyDescent="0.3">
      <c r="A4818" s="2">
        <f>ROW()</f>
        <v>4818</v>
      </c>
      <c r="C4818" s="8">
        <f t="shared" ca="1" si="681"/>
        <v>10</v>
      </c>
      <c r="D4818" s="8">
        <f t="shared" ca="1" si="682"/>
        <v>3</v>
      </c>
      <c r="E4818" s="50">
        <f t="shared" ca="1" si="676"/>
        <v>0</v>
      </c>
      <c r="F4818" s="2" t="str">
        <f t="shared" ca="1" si="683"/>
        <v/>
      </c>
      <c r="BD4818" s="49">
        <f t="shared" ca="1" si="678"/>
        <v>815.5</v>
      </c>
      <c r="BE4818" s="3">
        <f t="shared" ca="1" si="677"/>
        <v>8.1500000000000003E-2</v>
      </c>
      <c r="BF4818" s="3">
        <f t="shared" ca="1" si="679"/>
        <v>-1.3950525282585462</v>
      </c>
      <c r="BG4818" s="9">
        <f t="shared" ca="1" si="680"/>
        <v>0</v>
      </c>
      <c r="BH4818" s="6">
        <f ca="1">IF(ISNUMBER('Descriptive Stats'!BF4818),'Descriptive Stats'!BF4818,#N/A)</f>
        <v>-1.3950525282585462</v>
      </c>
      <c r="BI4818" s="6">
        <f ca="1">IF(ISNUMBER('Descriptive Stats'!E4818),'Descriptive Stats'!E4818,#N/A)</f>
        <v>0</v>
      </c>
    </row>
    <row r="4819" spans="1:61" ht="14.4" x14ac:dyDescent="0.3">
      <c r="A4819" s="2">
        <f>ROW()</f>
        <v>4819</v>
      </c>
      <c r="C4819" s="8">
        <f t="shared" ca="1" si="681"/>
        <v>14</v>
      </c>
      <c r="D4819" s="8">
        <f t="shared" ca="1" si="682"/>
        <v>0</v>
      </c>
      <c r="E4819" s="50">
        <f t="shared" ca="1" si="676"/>
        <v>4</v>
      </c>
      <c r="F4819" s="2" t="str">
        <f t="shared" ca="1" si="683"/>
        <v/>
      </c>
      <c r="BD4819" s="49">
        <f t="shared" ca="1" si="678"/>
        <v>3442</v>
      </c>
      <c r="BE4819" s="3">
        <f t="shared" ca="1" si="677"/>
        <v>0.34415000000000001</v>
      </c>
      <c r="BF4819" s="3">
        <f t="shared" ca="1" si="679"/>
        <v>-0.40116316278173481</v>
      </c>
      <c r="BG4819" s="9">
        <f t="shared" ca="1" si="680"/>
        <v>4</v>
      </c>
      <c r="BH4819" s="6">
        <f ca="1">IF(ISNUMBER('Descriptive Stats'!BF4819),'Descriptive Stats'!BF4819,#N/A)</f>
        <v>-0.40116316278173481</v>
      </c>
      <c r="BI4819" s="6">
        <f ca="1">IF(ISNUMBER('Descriptive Stats'!E4819),'Descriptive Stats'!E4819,#N/A)</f>
        <v>4</v>
      </c>
    </row>
    <row r="4820" spans="1:61" ht="14.4" x14ac:dyDescent="0.3">
      <c r="A4820" s="2">
        <f>ROW()</f>
        <v>4820</v>
      </c>
      <c r="C4820" s="8">
        <f t="shared" ca="1" si="681"/>
        <v>13</v>
      </c>
      <c r="D4820" s="8">
        <f t="shared" ca="1" si="682"/>
        <v>4</v>
      </c>
      <c r="E4820" s="50">
        <f t="shared" ca="1" si="676"/>
        <v>7</v>
      </c>
      <c r="F4820" s="2" t="str">
        <f t="shared" ca="1" si="683"/>
        <v/>
      </c>
      <c r="BD4820" s="49">
        <f t="shared" ca="1" si="678"/>
        <v>4473.5</v>
      </c>
      <c r="BE4820" s="3">
        <f t="shared" ca="1" si="677"/>
        <v>0.44729999999999998</v>
      </c>
      <c r="BF4820" s="3">
        <f t="shared" ca="1" si="679"/>
        <v>-0.13248586824472414</v>
      </c>
      <c r="BG4820" s="9">
        <f t="shared" ca="1" si="680"/>
        <v>7</v>
      </c>
      <c r="BH4820" s="6">
        <f ca="1">IF(ISNUMBER('Descriptive Stats'!BF4820),'Descriptive Stats'!BF4820,#N/A)</f>
        <v>-0.13248586824472414</v>
      </c>
      <c r="BI4820" s="6">
        <f ca="1">IF(ISNUMBER('Descriptive Stats'!E4820),'Descriptive Stats'!E4820,#N/A)</f>
        <v>7</v>
      </c>
    </row>
    <row r="4821" spans="1:61" ht="14.4" x14ac:dyDescent="0.3">
      <c r="A4821" s="2">
        <f>ROW()</f>
        <v>4821</v>
      </c>
      <c r="C4821" s="8">
        <f t="shared" ca="1" si="681"/>
        <v>19</v>
      </c>
      <c r="D4821" s="8">
        <f t="shared" ca="1" si="682"/>
        <v>7</v>
      </c>
      <c r="E4821" s="50">
        <f t="shared" ca="1" si="676"/>
        <v>9</v>
      </c>
      <c r="F4821" s="2" t="str">
        <f t="shared" ca="1" si="683"/>
        <v/>
      </c>
      <c r="BD4821" s="49">
        <f t="shared" ca="1" si="678"/>
        <v>4819</v>
      </c>
      <c r="BE4821" s="3">
        <f t="shared" ca="1" si="677"/>
        <v>0.48185</v>
      </c>
      <c r="BF4821" s="3">
        <f t="shared" ca="1" si="679"/>
        <v>-4.5511009098988427E-2</v>
      </c>
      <c r="BG4821" s="9">
        <f t="shared" ca="1" si="680"/>
        <v>9</v>
      </c>
      <c r="BH4821" s="6">
        <f ca="1">IF(ISNUMBER('Descriptive Stats'!BF4821),'Descriptive Stats'!BF4821,#N/A)</f>
        <v>-4.5511009098988427E-2</v>
      </c>
      <c r="BI4821" s="6">
        <f ca="1">IF(ISNUMBER('Descriptive Stats'!E4821),'Descriptive Stats'!E4821,#N/A)</f>
        <v>9</v>
      </c>
    </row>
    <row r="4822" spans="1:61" ht="14.4" x14ac:dyDescent="0.3">
      <c r="A4822" s="2">
        <f>ROW()</f>
        <v>4822</v>
      </c>
      <c r="C4822" s="8">
        <f t="shared" ca="1" si="681"/>
        <v>23</v>
      </c>
      <c r="D4822" s="8">
        <f t="shared" ca="1" si="682"/>
        <v>9</v>
      </c>
      <c r="E4822" s="50">
        <f t="shared" ca="1" si="676"/>
        <v>2</v>
      </c>
      <c r="F4822" s="2" t="str">
        <f t="shared" ca="1" si="683"/>
        <v/>
      </c>
      <c r="BD4822" s="49">
        <f t="shared" ca="1" si="678"/>
        <v>2595</v>
      </c>
      <c r="BE4822" s="3">
        <f t="shared" ca="1" si="677"/>
        <v>0.25945000000000001</v>
      </c>
      <c r="BF4822" s="3">
        <f t="shared" ca="1" si="679"/>
        <v>-0.6450419512753276</v>
      </c>
      <c r="BG4822" s="9">
        <f t="shared" ca="1" si="680"/>
        <v>2</v>
      </c>
      <c r="BH4822" s="6">
        <f ca="1">IF(ISNUMBER('Descriptive Stats'!BF4822),'Descriptive Stats'!BF4822,#N/A)</f>
        <v>-0.6450419512753276</v>
      </c>
      <c r="BI4822" s="6">
        <f ca="1">IF(ISNUMBER('Descriptive Stats'!E4822),'Descriptive Stats'!E4822,#N/A)</f>
        <v>2</v>
      </c>
    </row>
    <row r="4823" spans="1:61" ht="14.4" x14ac:dyDescent="0.3">
      <c r="A4823" s="2">
        <f>ROW()</f>
        <v>4823</v>
      </c>
      <c r="C4823" s="8">
        <f t="shared" ca="1" si="681"/>
        <v>21</v>
      </c>
      <c r="D4823" s="8">
        <f t="shared" ca="1" si="682"/>
        <v>2</v>
      </c>
      <c r="E4823" s="50">
        <f t="shared" ca="1" si="676"/>
        <v>2</v>
      </c>
      <c r="F4823" s="2" t="str">
        <f t="shared" ca="1" si="683"/>
        <v/>
      </c>
      <c r="BD4823" s="49">
        <f t="shared" ca="1" si="678"/>
        <v>2595</v>
      </c>
      <c r="BE4823" s="3">
        <f t="shared" ca="1" si="677"/>
        <v>0.25945000000000001</v>
      </c>
      <c r="BF4823" s="3">
        <f t="shared" ca="1" si="679"/>
        <v>-0.6450419512753276</v>
      </c>
      <c r="BG4823" s="9">
        <f t="shared" ca="1" si="680"/>
        <v>2</v>
      </c>
      <c r="BH4823" s="6">
        <f ca="1">IF(ISNUMBER('Descriptive Stats'!BF4823),'Descriptive Stats'!BF4823,#N/A)</f>
        <v>-0.6450419512753276</v>
      </c>
      <c r="BI4823" s="6">
        <f ca="1">IF(ISNUMBER('Descriptive Stats'!E4823),'Descriptive Stats'!E4823,#N/A)</f>
        <v>2</v>
      </c>
    </row>
    <row r="4824" spans="1:61" ht="14.4" x14ac:dyDescent="0.3">
      <c r="A4824" s="2">
        <f>ROW()</f>
        <v>4824</v>
      </c>
      <c r="C4824" s="8">
        <f t="shared" ca="1" si="681"/>
        <v>3</v>
      </c>
      <c r="D4824" s="8">
        <f t="shared" ca="1" si="682"/>
        <v>2</v>
      </c>
      <c r="E4824" s="50">
        <f t="shared" ca="1" si="676"/>
        <v>2</v>
      </c>
      <c r="F4824" s="2" t="str">
        <f t="shared" ca="1" si="683"/>
        <v/>
      </c>
      <c r="BD4824" s="49">
        <f t="shared" ca="1" si="678"/>
        <v>2595</v>
      </c>
      <c r="BE4824" s="3">
        <f t="shared" ca="1" si="677"/>
        <v>0.25945000000000001</v>
      </c>
      <c r="BF4824" s="3">
        <f t="shared" ca="1" si="679"/>
        <v>-0.6450419512753276</v>
      </c>
      <c r="BG4824" s="9">
        <f t="shared" ca="1" si="680"/>
        <v>2</v>
      </c>
      <c r="BH4824" s="6">
        <f ca="1">IF(ISNUMBER('Descriptive Stats'!BF4824),'Descriptive Stats'!BF4824,#N/A)</f>
        <v>-0.6450419512753276</v>
      </c>
      <c r="BI4824" s="6">
        <f ca="1">IF(ISNUMBER('Descriptive Stats'!E4824),'Descriptive Stats'!E4824,#N/A)</f>
        <v>2</v>
      </c>
    </row>
    <row r="4825" spans="1:61" ht="14.4" x14ac:dyDescent="0.3">
      <c r="A4825" s="2">
        <f>ROW()</f>
        <v>4825</v>
      </c>
      <c r="C4825" s="8">
        <f t="shared" ca="1" si="681"/>
        <v>3</v>
      </c>
      <c r="D4825" s="8">
        <f t="shared" ca="1" si="682"/>
        <v>2</v>
      </c>
      <c r="E4825" s="50">
        <f t="shared" ca="1" si="676"/>
        <v>6</v>
      </c>
      <c r="F4825" s="2" t="str">
        <f t="shared" ca="1" si="683"/>
        <v/>
      </c>
      <c r="BD4825" s="49">
        <f t="shared" ca="1" si="678"/>
        <v>3900</v>
      </c>
      <c r="BE4825" s="3">
        <f t="shared" ca="1" si="677"/>
        <v>0.38995000000000002</v>
      </c>
      <c r="BF4825" s="3">
        <f t="shared" ca="1" si="679"/>
        <v>-0.2794493539703507</v>
      </c>
      <c r="BG4825" s="9">
        <f t="shared" ca="1" si="680"/>
        <v>6</v>
      </c>
      <c r="BH4825" s="6">
        <f ca="1">IF(ISNUMBER('Descriptive Stats'!BF4825),'Descriptive Stats'!BF4825,#N/A)</f>
        <v>-0.2794493539703507</v>
      </c>
      <c r="BI4825" s="6">
        <f ca="1">IF(ISNUMBER('Descriptive Stats'!E4825),'Descriptive Stats'!E4825,#N/A)</f>
        <v>6</v>
      </c>
    </row>
    <row r="4826" spans="1:61" ht="14.4" x14ac:dyDescent="0.3">
      <c r="A4826" s="2">
        <f>ROW()</f>
        <v>4826</v>
      </c>
      <c r="C4826" s="8">
        <f t="shared" ca="1" si="681"/>
        <v>16</v>
      </c>
      <c r="D4826" s="8">
        <f t="shared" ca="1" si="682"/>
        <v>6</v>
      </c>
      <c r="E4826" s="50">
        <f t="shared" ca="1" si="676"/>
        <v>15</v>
      </c>
      <c r="F4826" s="2" t="str">
        <f t="shared" ca="1" si="683"/>
        <v/>
      </c>
      <c r="BD4826" s="49">
        <f t="shared" ca="1" si="678"/>
        <v>5051.5</v>
      </c>
      <c r="BE4826" s="3">
        <f t="shared" ca="1" si="677"/>
        <v>0.50509999999999999</v>
      </c>
      <c r="BF4826" s="3">
        <f t="shared" ca="1" si="679"/>
        <v>1.2784152420787677E-2</v>
      </c>
      <c r="BG4826" s="9">
        <f t="shared" ca="1" si="680"/>
        <v>15</v>
      </c>
      <c r="BH4826" s="6">
        <f ca="1">IF(ISNUMBER('Descriptive Stats'!BF4826),'Descriptive Stats'!BF4826,#N/A)</f>
        <v>1.2784152420787677E-2</v>
      </c>
      <c r="BI4826" s="6">
        <f ca="1">IF(ISNUMBER('Descriptive Stats'!E4826),'Descriptive Stats'!E4826,#N/A)</f>
        <v>15</v>
      </c>
    </row>
    <row r="4827" spans="1:61" ht="14.4" x14ac:dyDescent="0.3">
      <c r="A4827" s="2">
        <f>ROW()</f>
        <v>4827</v>
      </c>
      <c r="C4827" s="8">
        <f t="shared" ca="1" si="681"/>
        <v>24</v>
      </c>
      <c r="D4827" s="8">
        <f t="shared" ca="1" si="682"/>
        <v>15</v>
      </c>
      <c r="E4827" s="50">
        <f t="shared" ca="1" si="676"/>
        <v>2</v>
      </c>
      <c r="F4827" s="2" t="str">
        <f t="shared" ca="1" si="683"/>
        <v/>
      </c>
      <c r="BD4827" s="49">
        <f t="shared" ca="1" si="678"/>
        <v>2595</v>
      </c>
      <c r="BE4827" s="3">
        <f t="shared" ca="1" si="677"/>
        <v>0.25945000000000001</v>
      </c>
      <c r="BF4827" s="3">
        <f t="shared" ca="1" si="679"/>
        <v>-0.6450419512753276</v>
      </c>
      <c r="BG4827" s="9">
        <f t="shared" ca="1" si="680"/>
        <v>2</v>
      </c>
      <c r="BH4827" s="6">
        <f ca="1">IF(ISNUMBER('Descriptive Stats'!BF4827),'Descriptive Stats'!BF4827,#N/A)</f>
        <v>-0.6450419512753276</v>
      </c>
      <c r="BI4827" s="6">
        <f ca="1">IF(ISNUMBER('Descriptive Stats'!E4827),'Descriptive Stats'!E4827,#N/A)</f>
        <v>2</v>
      </c>
    </row>
    <row r="4828" spans="1:61" ht="14.4" x14ac:dyDescent="0.3">
      <c r="A4828" s="2">
        <f>ROW()</f>
        <v>4828</v>
      </c>
      <c r="C4828" s="8">
        <f t="shared" ca="1" si="681"/>
        <v>17</v>
      </c>
      <c r="D4828" s="8">
        <f t="shared" ca="1" si="682"/>
        <v>2</v>
      </c>
      <c r="E4828" s="50">
        <f t="shared" ca="1" si="676"/>
        <v>7</v>
      </c>
      <c r="F4828" s="2" t="str">
        <f t="shared" ca="1" si="683"/>
        <v/>
      </c>
      <c r="BD4828" s="49">
        <f t="shared" ca="1" si="678"/>
        <v>4473.5</v>
      </c>
      <c r="BE4828" s="3">
        <f t="shared" ca="1" si="677"/>
        <v>0.44729999999999998</v>
      </c>
      <c r="BF4828" s="3">
        <f t="shared" ca="1" si="679"/>
        <v>-0.13248586824472414</v>
      </c>
      <c r="BG4828" s="9">
        <f t="shared" ca="1" si="680"/>
        <v>7</v>
      </c>
      <c r="BH4828" s="6">
        <f ca="1">IF(ISNUMBER('Descriptive Stats'!BF4828),'Descriptive Stats'!BF4828,#N/A)</f>
        <v>-0.13248586824472414</v>
      </c>
      <c r="BI4828" s="6">
        <f ca="1">IF(ISNUMBER('Descriptive Stats'!E4828),'Descriptive Stats'!E4828,#N/A)</f>
        <v>7</v>
      </c>
    </row>
    <row r="4829" spans="1:61" ht="14.4" x14ac:dyDescent="0.3">
      <c r="A4829" s="2">
        <f>ROW()</f>
        <v>4829</v>
      </c>
      <c r="C4829" s="8">
        <f t="shared" ca="1" si="681"/>
        <v>6</v>
      </c>
      <c r="D4829" s="8">
        <f t="shared" ca="1" si="682"/>
        <v>7</v>
      </c>
      <c r="E4829" s="50">
        <f t="shared" ca="1" si="676"/>
        <v>2</v>
      </c>
      <c r="F4829" s="2" t="str">
        <f t="shared" ca="1" si="683"/>
        <v/>
      </c>
      <c r="BD4829" s="49">
        <f t="shared" ca="1" si="678"/>
        <v>2595</v>
      </c>
      <c r="BE4829" s="3">
        <f t="shared" ca="1" si="677"/>
        <v>0.25945000000000001</v>
      </c>
      <c r="BF4829" s="3">
        <f t="shared" ca="1" si="679"/>
        <v>-0.6450419512753276</v>
      </c>
      <c r="BG4829" s="9">
        <f t="shared" ca="1" si="680"/>
        <v>2</v>
      </c>
      <c r="BH4829" s="6">
        <f ca="1">IF(ISNUMBER('Descriptive Stats'!BF4829),'Descriptive Stats'!BF4829,#N/A)</f>
        <v>-0.6450419512753276</v>
      </c>
      <c r="BI4829" s="6">
        <f ca="1">IF(ISNUMBER('Descriptive Stats'!E4829),'Descriptive Stats'!E4829,#N/A)</f>
        <v>2</v>
      </c>
    </row>
    <row r="4830" spans="1:61" ht="14.4" x14ac:dyDescent="0.3">
      <c r="A4830" s="2">
        <f>ROW()</f>
        <v>4830</v>
      </c>
      <c r="C4830" s="8">
        <f t="shared" ca="1" si="681"/>
        <v>9</v>
      </c>
      <c r="D4830" s="8">
        <f t="shared" ca="1" si="682"/>
        <v>2</v>
      </c>
      <c r="E4830" s="50">
        <f t="shared" ca="1" si="676"/>
        <v>2</v>
      </c>
      <c r="F4830" s="2" t="str">
        <f t="shared" ca="1" si="683"/>
        <v/>
      </c>
      <c r="BD4830" s="49">
        <f t="shared" ca="1" si="678"/>
        <v>2595</v>
      </c>
      <c r="BE4830" s="3">
        <f t="shared" ca="1" si="677"/>
        <v>0.25945000000000001</v>
      </c>
      <c r="BF4830" s="3">
        <f t="shared" ca="1" si="679"/>
        <v>-0.6450419512753276</v>
      </c>
      <c r="BG4830" s="9">
        <f t="shared" ca="1" si="680"/>
        <v>2</v>
      </c>
      <c r="BH4830" s="6">
        <f ca="1">IF(ISNUMBER('Descriptive Stats'!BF4830),'Descriptive Stats'!BF4830,#N/A)</f>
        <v>-0.6450419512753276</v>
      </c>
      <c r="BI4830" s="6">
        <f ca="1">IF(ISNUMBER('Descriptive Stats'!E4830),'Descriptive Stats'!E4830,#N/A)</f>
        <v>2</v>
      </c>
    </row>
    <row r="4831" spans="1:61" ht="14.4" x14ac:dyDescent="0.3">
      <c r="A4831" s="2">
        <f>ROW()</f>
        <v>4831</v>
      </c>
      <c r="C4831" s="8">
        <f t="shared" ca="1" si="681"/>
        <v>9</v>
      </c>
      <c r="D4831" s="8">
        <f t="shared" ca="1" si="682"/>
        <v>2</v>
      </c>
      <c r="E4831" s="50">
        <f t="shared" ca="1" si="676"/>
        <v>0</v>
      </c>
      <c r="F4831" s="2" t="str">
        <f t="shared" ca="1" si="683"/>
        <v/>
      </c>
      <c r="BD4831" s="49">
        <f t="shared" ca="1" si="678"/>
        <v>815.5</v>
      </c>
      <c r="BE4831" s="3">
        <f t="shared" ca="1" si="677"/>
        <v>8.1500000000000003E-2</v>
      </c>
      <c r="BF4831" s="3">
        <f t="shared" ca="1" si="679"/>
        <v>-1.3950525282585462</v>
      </c>
      <c r="BG4831" s="9">
        <f t="shared" ca="1" si="680"/>
        <v>0</v>
      </c>
      <c r="BH4831" s="6">
        <f ca="1">IF(ISNUMBER('Descriptive Stats'!BF4831),'Descriptive Stats'!BF4831,#N/A)</f>
        <v>-1.3950525282585462</v>
      </c>
      <c r="BI4831" s="6">
        <f ca="1">IF(ISNUMBER('Descriptive Stats'!E4831),'Descriptive Stats'!E4831,#N/A)</f>
        <v>0</v>
      </c>
    </row>
    <row r="4832" spans="1:61" ht="14.4" x14ac:dyDescent="0.3">
      <c r="A4832" s="2">
        <f>ROW()</f>
        <v>4832</v>
      </c>
      <c r="C4832" s="8">
        <f t="shared" ca="1" si="681"/>
        <v>11</v>
      </c>
      <c r="D4832" s="8">
        <f t="shared" ca="1" si="682"/>
        <v>0</v>
      </c>
      <c r="E4832" s="50">
        <f t="shared" ca="1" si="676"/>
        <v>2</v>
      </c>
      <c r="F4832" s="2" t="str">
        <f t="shared" ca="1" si="683"/>
        <v/>
      </c>
      <c r="BD4832" s="49">
        <f t="shared" ca="1" si="678"/>
        <v>2595</v>
      </c>
      <c r="BE4832" s="3">
        <f t="shared" ca="1" si="677"/>
        <v>0.25945000000000001</v>
      </c>
      <c r="BF4832" s="3">
        <f t="shared" ca="1" si="679"/>
        <v>-0.6450419512753276</v>
      </c>
      <c r="BG4832" s="9">
        <f t="shared" ca="1" si="680"/>
        <v>2</v>
      </c>
      <c r="BH4832" s="6">
        <f ca="1">IF(ISNUMBER('Descriptive Stats'!BF4832),'Descriptive Stats'!BF4832,#N/A)</f>
        <v>-0.6450419512753276</v>
      </c>
      <c r="BI4832" s="6">
        <f ca="1">IF(ISNUMBER('Descriptive Stats'!E4832),'Descriptive Stats'!E4832,#N/A)</f>
        <v>2</v>
      </c>
    </row>
    <row r="4833" spans="1:61" ht="14.4" x14ac:dyDescent="0.3">
      <c r="A4833" s="2">
        <f>ROW()</f>
        <v>4833</v>
      </c>
      <c r="C4833" s="8">
        <f t="shared" ca="1" si="681"/>
        <v>9</v>
      </c>
      <c r="D4833" s="8">
        <f t="shared" ca="1" si="682"/>
        <v>2</v>
      </c>
      <c r="E4833" s="50">
        <f t="shared" ca="1" si="676"/>
        <v>2</v>
      </c>
      <c r="F4833" s="2" t="str">
        <f t="shared" ca="1" si="683"/>
        <v/>
      </c>
      <c r="BD4833" s="49">
        <f t="shared" ca="1" si="678"/>
        <v>2595</v>
      </c>
      <c r="BE4833" s="3">
        <f t="shared" ca="1" si="677"/>
        <v>0.25945000000000001</v>
      </c>
      <c r="BF4833" s="3">
        <f t="shared" ca="1" si="679"/>
        <v>-0.6450419512753276</v>
      </c>
      <c r="BG4833" s="9">
        <f t="shared" ca="1" si="680"/>
        <v>2</v>
      </c>
      <c r="BH4833" s="6">
        <f ca="1">IF(ISNUMBER('Descriptive Stats'!BF4833),'Descriptive Stats'!BF4833,#N/A)</f>
        <v>-0.6450419512753276</v>
      </c>
      <c r="BI4833" s="6">
        <f ca="1">IF(ISNUMBER('Descriptive Stats'!E4833),'Descriptive Stats'!E4833,#N/A)</f>
        <v>2</v>
      </c>
    </row>
    <row r="4834" spans="1:61" ht="14.4" x14ac:dyDescent="0.3">
      <c r="A4834" s="2">
        <f>ROW()</f>
        <v>4834</v>
      </c>
      <c r="C4834" s="8">
        <f t="shared" ca="1" si="681"/>
        <v>3</v>
      </c>
      <c r="D4834" s="8">
        <f t="shared" ca="1" si="682"/>
        <v>2</v>
      </c>
      <c r="E4834" s="50">
        <f t="shared" ca="1" si="676"/>
        <v>2</v>
      </c>
      <c r="F4834" s="2" t="str">
        <f t="shared" ca="1" si="683"/>
        <v/>
      </c>
      <c r="BD4834" s="49">
        <f t="shared" ca="1" si="678"/>
        <v>2595</v>
      </c>
      <c r="BE4834" s="3">
        <f t="shared" ca="1" si="677"/>
        <v>0.25945000000000001</v>
      </c>
      <c r="BF4834" s="3">
        <f t="shared" ca="1" si="679"/>
        <v>-0.6450419512753276</v>
      </c>
      <c r="BG4834" s="9">
        <f t="shared" ca="1" si="680"/>
        <v>2</v>
      </c>
      <c r="BH4834" s="6">
        <f ca="1">IF(ISNUMBER('Descriptive Stats'!BF4834),'Descriptive Stats'!BF4834,#N/A)</f>
        <v>-0.6450419512753276</v>
      </c>
      <c r="BI4834" s="6">
        <f ca="1">IF(ISNUMBER('Descriptive Stats'!E4834),'Descriptive Stats'!E4834,#N/A)</f>
        <v>2</v>
      </c>
    </row>
    <row r="4835" spans="1:61" ht="14.4" x14ac:dyDescent="0.3">
      <c r="A4835" s="2">
        <f>ROW()</f>
        <v>4835</v>
      </c>
      <c r="C4835" s="8">
        <f t="shared" ca="1" si="681"/>
        <v>3</v>
      </c>
      <c r="D4835" s="8">
        <f t="shared" ca="1" si="682"/>
        <v>2</v>
      </c>
      <c r="E4835" s="50">
        <f t="shared" ca="1" si="676"/>
        <v>2</v>
      </c>
      <c r="F4835" s="2" t="str">
        <f t="shared" ca="1" si="683"/>
        <v/>
      </c>
      <c r="BD4835" s="49">
        <f t="shared" ca="1" si="678"/>
        <v>2595</v>
      </c>
      <c r="BE4835" s="3">
        <f t="shared" ca="1" si="677"/>
        <v>0.25945000000000001</v>
      </c>
      <c r="BF4835" s="3">
        <f t="shared" ca="1" si="679"/>
        <v>-0.6450419512753276</v>
      </c>
      <c r="BG4835" s="9">
        <f t="shared" ca="1" si="680"/>
        <v>2</v>
      </c>
      <c r="BH4835" s="6">
        <f ca="1">IF(ISNUMBER('Descriptive Stats'!BF4835),'Descriptive Stats'!BF4835,#N/A)</f>
        <v>-0.6450419512753276</v>
      </c>
      <c r="BI4835" s="6">
        <f ca="1">IF(ISNUMBER('Descriptive Stats'!E4835),'Descriptive Stats'!E4835,#N/A)</f>
        <v>2</v>
      </c>
    </row>
    <row r="4836" spans="1:61" ht="14.4" x14ac:dyDescent="0.3">
      <c r="A4836" s="2">
        <f>ROW()</f>
        <v>4836</v>
      </c>
      <c r="C4836" s="8">
        <f t="shared" ca="1" si="681"/>
        <v>9</v>
      </c>
      <c r="D4836" s="8">
        <f t="shared" ca="1" si="682"/>
        <v>2</v>
      </c>
      <c r="E4836" s="50">
        <f t="shared" ca="1" si="676"/>
        <v>2</v>
      </c>
      <c r="F4836" s="2" t="str">
        <f t="shared" ca="1" si="683"/>
        <v/>
      </c>
      <c r="BD4836" s="49">
        <f t="shared" ca="1" si="678"/>
        <v>2595</v>
      </c>
      <c r="BE4836" s="3">
        <f t="shared" ca="1" si="677"/>
        <v>0.25945000000000001</v>
      </c>
      <c r="BF4836" s="3">
        <f t="shared" ca="1" si="679"/>
        <v>-0.6450419512753276</v>
      </c>
      <c r="BG4836" s="9">
        <f t="shared" ca="1" si="680"/>
        <v>2</v>
      </c>
      <c r="BH4836" s="6">
        <f ca="1">IF(ISNUMBER('Descriptive Stats'!BF4836),'Descriptive Stats'!BF4836,#N/A)</f>
        <v>-0.6450419512753276</v>
      </c>
      <c r="BI4836" s="6">
        <f ca="1">IF(ISNUMBER('Descriptive Stats'!E4836),'Descriptive Stats'!E4836,#N/A)</f>
        <v>2</v>
      </c>
    </row>
    <row r="4837" spans="1:61" ht="14.4" x14ac:dyDescent="0.3">
      <c r="A4837" s="2">
        <f>ROW()</f>
        <v>4837</v>
      </c>
      <c r="C4837" s="8">
        <f t="shared" ca="1" si="681"/>
        <v>9</v>
      </c>
      <c r="D4837" s="8">
        <f t="shared" ca="1" si="682"/>
        <v>2</v>
      </c>
      <c r="E4837" s="50">
        <f t="shared" ca="1" si="676"/>
        <v>2</v>
      </c>
      <c r="F4837" s="2" t="str">
        <f t="shared" ca="1" si="683"/>
        <v/>
      </c>
      <c r="BD4837" s="49">
        <f t="shared" ca="1" si="678"/>
        <v>2595</v>
      </c>
      <c r="BE4837" s="3">
        <f t="shared" ca="1" si="677"/>
        <v>0.25945000000000001</v>
      </c>
      <c r="BF4837" s="3">
        <f t="shared" ca="1" si="679"/>
        <v>-0.6450419512753276</v>
      </c>
      <c r="BG4837" s="9">
        <f t="shared" ca="1" si="680"/>
        <v>2</v>
      </c>
      <c r="BH4837" s="6">
        <f ca="1">IF(ISNUMBER('Descriptive Stats'!BF4837),'Descriptive Stats'!BF4837,#N/A)</f>
        <v>-0.6450419512753276</v>
      </c>
      <c r="BI4837" s="6">
        <f ca="1">IF(ISNUMBER('Descriptive Stats'!E4837),'Descriptive Stats'!E4837,#N/A)</f>
        <v>2</v>
      </c>
    </row>
    <row r="4838" spans="1:61" ht="14.4" x14ac:dyDescent="0.3">
      <c r="A4838" s="2">
        <f>ROW()</f>
        <v>4838</v>
      </c>
      <c r="C4838" s="8">
        <f t="shared" ca="1" si="681"/>
        <v>21</v>
      </c>
      <c r="D4838" s="8">
        <f t="shared" ca="1" si="682"/>
        <v>2</v>
      </c>
      <c r="E4838" s="50">
        <f t="shared" ca="1" si="676"/>
        <v>1</v>
      </c>
      <c r="F4838" s="2" t="str">
        <f t="shared" ca="1" si="683"/>
        <v/>
      </c>
      <c r="BD4838" s="49">
        <f t="shared" ca="1" si="678"/>
        <v>1871</v>
      </c>
      <c r="BE4838" s="3">
        <f t="shared" ca="1" si="677"/>
        <v>0.18704999999999999</v>
      </c>
      <c r="BF4838" s="3">
        <f t="shared" ca="1" si="679"/>
        <v>-0.88881967520906158</v>
      </c>
      <c r="BG4838" s="9">
        <f t="shared" ca="1" si="680"/>
        <v>1</v>
      </c>
      <c r="BH4838" s="6">
        <f ca="1">IF(ISNUMBER('Descriptive Stats'!BF4838),'Descriptive Stats'!BF4838,#N/A)</f>
        <v>-0.88881967520906158</v>
      </c>
      <c r="BI4838" s="6">
        <f ca="1">IF(ISNUMBER('Descriptive Stats'!E4838),'Descriptive Stats'!E4838,#N/A)</f>
        <v>1</v>
      </c>
    </row>
    <row r="4839" spans="1:61" ht="14.4" x14ac:dyDescent="0.3">
      <c r="A4839" s="2">
        <f>ROW()</f>
        <v>4839</v>
      </c>
      <c r="C4839" s="8">
        <f t="shared" ca="1" si="681"/>
        <v>12</v>
      </c>
      <c r="D4839" s="8">
        <f t="shared" ca="1" si="682"/>
        <v>1</v>
      </c>
      <c r="E4839" s="50">
        <f t="shared" ca="1" si="676"/>
        <v>0</v>
      </c>
      <c r="F4839" s="2" t="str">
        <f t="shared" ca="1" si="683"/>
        <v/>
      </c>
      <c r="BD4839" s="49">
        <f t="shared" ca="1" si="678"/>
        <v>815.5</v>
      </c>
      <c r="BE4839" s="3">
        <f t="shared" ca="1" si="677"/>
        <v>8.1500000000000003E-2</v>
      </c>
      <c r="BF4839" s="3">
        <f t="shared" ca="1" si="679"/>
        <v>-1.3950525282585462</v>
      </c>
      <c r="BG4839" s="9">
        <f t="shared" ca="1" si="680"/>
        <v>0</v>
      </c>
      <c r="BH4839" s="6">
        <f ca="1">IF(ISNUMBER('Descriptive Stats'!BF4839),'Descriptive Stats'!BF4839,#N/A)</f>
        <v>-1.3950525282585462</v>
      </c>
      <c r="BI4839" s="6">
        <f ca="1">IF(ISNUMBER('Descriptive Stats'!E4839),'Descriptive Stats'!E4839,#N/A)</f>
        <v>0</v>
      </c>
    </row>
    <row r="4840" spans="1:61" ht="14.4" x14ac:dyDescent="0.3">
      <c r="A4840" s="2">
        <f>ROW()</f>
        <v>4840</v>
      </c>
      <c r="C4840" s="8">
        <f t="shared" ca="1" si="681"/>
        <v>15</v>
      </c>
      <c r="D4840" s="8">
        <f t="shared" ca="1" si="682"/>
        <v>0</v>
      </c>
      <c r="E4840" s="50">
        <f t="shared" ca="1" si="676"/>
        <v>4</v>
      </c>
      <c r="F4840" s="2" t="str">
        <f t="shared" ca="1" si="683"/>
        <v/>
      </c>
      <c r="BD4840" s="49">
        <f t="shared" ca="1" si="678"/>
        <v>3442</v>
      </c>
      <c r="BE4840" s="3">
        <f t="shared" ca="1" si="677"/>
        <v>0.34415000000000001</v>
      </c>
      <c r="BF4840" s="3">
        <f t="shared" ca="1" si="679"/>
        <v>-0.40116316278173481</v>
      </c>
      <c r="BG4840" s="9">
        <f t="shared" ca="1" si="680"/>
        <v>4</v>
      </c>
      <c r="BH4840" s="6">
        <f ca="1">IF(ISNUMBER('Descriptive Stats'!BF4840),'Descriptive Stats'!BF4840,#N/A)</f>
        <v>-0.40116316278173481</v>
      </c>
      <c r="BI4840" s="6">
        <f ca="1">IF(ISNUMBER('Descriptive Stats'!E4840),'Descriptive Stats'!E4840,#N/A)</f>
        <v>4</v>
      </c>
    </row>
    <row r="4841" spans="1:61" ht="14.4" x14ac:dyDescent="0.3">
      <c r="A4841" s="2">
        <f>ROW()</f>
        <v>4841</v>
      </c>
      <c r="C4841" s="8">
        <f t="shared" ca="1" si="681"/>
        <v>13</v>
      </c>
      <c r="D4841" s="8">
        <f t="shared" ca="1" si="682"/>
        <v>4</v>
      </c>
      <c r="E4841" s="50">
        <f t="shared" ca="1" si="676"/>
        <v>0</v>
      </c>
      <c r="F4841" s="2" t="str">
        <f t="shared" ca="1" si="683"/>
        <v/>
      </c>
      <c r="BD4841" s="49">
        <f t="shared" ca="1" si="678"/>
        <v>815.5</v>
      </c>
      <c r="BE4841" s="3">
        <f t="shared" ca="1" si="677"/>
        <v>8.1500000000000003E-2</v>
      </c>
      <c r="BF4841" s="3">
        <f t="shared" ca="1" si="679"/>
        <v>-1.3950525282585462</v>
      </c>
      <c r="BG4841" s="9">
        <f t="shared" ca="1" si="680"/>
        <v>0</v>
      </c>
      <c r="BH4841" s="6">
        <f ca="1">IF(ISNUMBER('Descriptive Stats'!BF4841),'Descriptive Stats'!BF4841,#N/A)</f>
        <v>-1.3950525282585462</v>
      </c>
      <c r="BI4841" s="6">
        <f ca="1">IF(ISNUMBER('Descriptive Stats'!E4841),'Descriptive Stats'!E4841,#N/A)</f>
        <v>0</v>
      </c>
    </row>
    <row r="4842" spans="1:61" ht="14.4" x14ac:dyDescent="0.3">
      <c r="A4842" s="2">
        <f>ROW()</f>
        <v>4842</v>
      </c>
      <c r="C4842" s="8">
        <f t="shared" ca="1" si="681"/>
        <v>15</v>
      </c>
      <c r="D4842" s="8">
        <f t="shared" ca="1" si="682"/>
        <v>0</v>
      </c>
      <c r="E4842" s="50">
        <f t="shared" ca="1" si="676"/>
        <v>4</v>
      </c>
      <c r="F4842" s="2" t="str">
        <f t="shared" ca="1" si="683"/>
        <v/>
      </c>
      <c r="BD4842" s="49">
        <f t="shared" ca="1" si="678"/>
        <v>3442</v>
      </c>
      <c r="BE4842" s="3">
        <f t="shared" ca="1" si="677"/>
        <v>0.34415000000000001</v>
      </c>
      <c r="BF4842" s="3">
        <f t="shared" ca="1" si="679"/>
        <v>-0.40116316278173481</v>
      </c>
      <c r="BG4842" s="9">
        <f t="shared" ca="1" si="680"/>
        <v>4</v>
      </c>
      <c r="BH4842" s="6">
        <f ca="1">IF(ISNUMBER('Descriptive Stats'!BF4842),'Descriptive Stats'!BF4842,#N/A)</f>
        <v>-0.40116316278173481</v>
      </c>
      <c r="BI4842" s="6">
        <f ca="1">IF(ISNUMBER('Descriptive Stats'!E4842),'Descriptive Stats'!E4842,#N/A)</f>
        <v>4</v>
      </c>
    </row>
    <row r="4843" spans="1:61" ht="14.4" x14ac:dyDescent="0.3">
      <c r="A4843" s="2">
        <f>ROW()</f>
        <v>4843</v>
      </c>
      <c r="C4843" s="8">
        <f t="shared" ca="1" si="681"/>
        <v>13</v>
      </c>
      <c r="D4843" s="8">
        <f t="shared" ca="1" si="682"/>
        <v>4</v>
      </c>
      <c r="E4843" s="50">
        <f t="shared" ca="1" si="676"/>
        <v>0</v>
      </c>
      <c r="F4843" s="2" t="str">
        <f t="shared" ca="1" si="683"/>
        <v/>
      </c>
      <c r="BD4843" s="49">
        <f t="shared" ca="1" si="678"/>
        <v>815.5</v>
      </c>
      <c r="BE4843" s="3">
        <f t="shared" ca="1" si="677"/>
        <v>8.1500000000000003E-2</v>
      </c>
      <c r="BF4843" s="3">
        <f t="shared" ca="1" si="679"/>
        <v>-1.3950525282585462</v>
      </c>
      <c r="BG4843" s="9">
        <f t="shared" ca="1" si="680"/>
        <v>0</v>
      </c>
      <c r="BH4843" s="6">
        <f ca="1">IF(ISNUMBER('Descriptive Stats'!BF4843),'Descriptive Stats'!BF4843,#N/A)</f>
        <v>-1.3950525282585462</v>
      </c>
      <c r="BI4843" s="6">
        <f ca="1">IF(ISNUMBER('Descriptive Stats'!E4843),'Descriptive Stats'!E4843,#N/A)</f>
        <v>0</v>
      </c>
    </row>
    <row r="4844" spans="1:61" ht="14.4" x14ac:dyDescent="0.3">
      <c r="A4844" s="2">
        <f>ROW()</f>
        <v>4844</v>
      </c>
      <c r="C4844" s="8">
        <f t="shared" ca="1" si="681"/>
        <v>20</v>
      </c>
      <c r="D4844" s="8">
        <f t="shared" ca="1" si="682"/>
        <v>0</v>
      </c>
      <c r="E4844" s="50">
        <f t="shared" ca="1" si="676"/>
        <v>6</v>
      </c>
      <c r="F4844" s="2" t="str">
        <f t="shared" ca="1" si="683"/>
        <v/>
      </c>
      <c r="BD4844" s="49">
        <f t="shared" ca="1" si="678"/>
        <v>3900</v>
      </c>
      <c r="BE4844" s="3">
        <f t="shared" ca="1" si="677"/>
        <v>0.38995000000000002</v>
      </c>
      <c r="BF4844" s="3">
        <f t="shared" ca="1" si="679"/>
        <v>-0.2794493539703507</v>
      </c>
      <c r="BG4844" s="9">
        <f t="shared" ca="1" si="680"/>
        <v>6</v>
      </c>
      <c r="BH4844" s="6">
        <f ca="1">IF(ISNUMBER('Descriptive Stats'!BF4844),'Descriptive Stats'!BF4844,#N/A)</f>
        <v>-0.2794493539703507</v>
      </c>
      <c r="BI4844" s="6">
        <f ca="1">IF(ISNUMBER('Descriptive Stats'!E4844),'Descriptive Stats'!E4844,#N/A)</f>
        <v>6</v>
      </c>
    </row>
    <row r="4845" spans="1:61" ht="14.4" x14ac:dyDescent="0.3">
      <c r="A4845" s="2">
        <f>ROW()</f>
        <v>4845</v>
      </c>
      <c r="C4845" s="8">
        <f t="shared" ca="1" si="681"/>
        <v>16</v>
      </c>
      <c r="D4845" s="8">
        <f t="shared" ca="1" si="682"/>
        <v>6</v>
      </c>
      <c r="E4845" s="50">
        <f t="shared" ca="1" si="676"/>
        <v>2</v>
      </c>
      <c r="F4845" s="2" t="str">
        <f t="shared" ca="1" si="683"/>
        <v/>
      </c>
      <c r="BD4845" s="49">
        <f t="shared" ca="1" si="678"/>
        <v>2595</v>
      </c>
      <c r="BE4845" s="3">
        <f t="shared" ca="1" si="677"/>
        <v>0.25945000000000001</v>
      </c>
      <c r="BF4845" s="3">
        <f t="shared" ca="1" si="679"/>
        <v>-0.6450419512753276</v>
      </c>
      <c r="BG4845" s="9">
        <f t="shared" ca="1" si="680"/>
        <v>2</v>
      </c>
      <c r="BH4845" s="6">
        <f ca="1">IF(ISNUMBER('Descriptive Stats'!BF4845),'Descriptive Stats'!BF4845,#N/A)</f>
        <v>-0.6450419512753276</v>
      </c>
      <c r="BI4845" s="6">
        <f ca="1">IF(ISNUMBER('Descriptive Stats'!E4845),'Descriptive Stats'!E4845,#N/A)</f>
        <v>2</v>
      </c>
    </row>
    <row r="4846" spans="1:61" ht="14.4" x14ac:dyDescent="0.3">
      <c r="A4846" s="2">
        <f>ROW()</f>
        <v>4846</v>
      </c>
      <c r="C4846" s="8">
        <f t="shared" ca="1" si="681"/>
        <v>21</v>
      </c>
      <c r="D4846" s="8">
        <f t="shared" ca="1" si="682"/>
        <v>2</v>
      </c>
      <c r="E4846" s="50">
        <f t="shared" ca="1" si="676"/>
        <v>4</v>
      </c>
      <c r="F4846" s="2" t="str">
        <f t="shared" ca="1" si="683"/>
        <v/>
      </c>
      <c r="BD4846" s="49">
        <f t="shared" ca="1" si="678"/>
        <v>3442</v>
      </c>
      <c r="BE4846" s="3">
        <f t="shared" ca="1" si="677"/>
        <v>0.34415000000000001</v>
      </c>
      <c r="BF4846" s="3">
        <f t="shared" ca="1" si="679"/>
        <v>-0.40116316278173481</v>
      </c>
      <c r="BG4846" s="9">
        <f t="shared" ca="1" si="680"/>
        <v>4</v>
      </c>
      <c r="BH4846" s="6">
        <f ca="1">IF(ISNUMBER('Descriptive Stats'!BF4846),'Descriptive Stats'!BF4846,#N/A)</f>
        <v>-0.40116316278173481</v>
      </c>
      <c r="BI4846" s="6">
        <f ca="1">IF(ISNUMBER('Descriptive Stats'!E4846),'Descriptive Stats'!E4846,#N/A)</f>
        <v>4</v>
      </c>
    </row>
    <row r="4847" spans="1:61" ht="14.4" x14ac:dyDescent="0.3">
      <c r="A4847" s="2">
        <f>ROW()</f>
        <v>4847</v>
      </c>
      <c r="C4847" s="8">
        <f t="shared" ca="1" si="681"/>
        <v>13</v>
      </c>
      <c r="D4847" s="8">
        <f t="shared" ca="1" si="682"/>
        <v>4</v>
      </c>
      <c r="E4847" s="50">
        <f t="shared" ca="1" si="676"/>
        <v>1</v>
      </c>
      <c r="F4847" s="2" t="str">
        <f t="shared" ca="1" si="683"/>
        <v/>
      </c>
      <c r="BD4847" s="49">
        <f t="shared" ca="1" si="678"/>
        <v>1871</v>
      </c>
      <c r="BE4847" s="3">
        <f t="shared" ca="1" si="677"/>
        <v>0.18704999999999999</v>
      </c>
      <c r="BF4847" s="3">
        <f t="shared" ca="1" si="679"/>
        <v>-0.88881967520906158</v>
      </c>
      <c r="BG4847" s="9">
        <f t="shared" ca="1" si="680"/>
        <v>1</v>
      </c>
      <c r="BH4847" s="6">
        <f ca="1">IF(ISNUMBER('Descriptive Stats'!BF4847),'Descriptive Stats'!BF4847,#N/A)</f>
        <v>-0.88881967520906158</v>
      </c>
      <c r="BI4847" s="6">
        <f ca="1">IF(ISNUMBER('Descriptive Stats'!E4847),'Descriptive Stats'!E4847,#N/A)</f>
        <v>1</v>
      </c>
    </row>
    <row r="4848" spans="1:61" ht="14.4" x14ac:dyDescent="0.3">
      <c r="A4848" s="2">
        <f>ROW()</f>
        <v>4848</v>
      </c>
      <c r="C4848" s="8">
        <f t="shared" ca="1" si="681"/>
        <v>8</v>
      </c>
      <c r="D4848" s="8">
        <f t="shared" ca="1" si="682"/>
        <v>1</v>
      </c>
      <c r="E4848" s="50">
        <f t="shared" ca="1" si="676"/>
        <v>7</v>
      </c>
      <c r="F4848" s="2" t="str">
        <f t="shared" ca="1" si="683"/>
        <v/>
      </c>
      <c r="BD4848" s="49">
        <f t="shared" ca="1" si="678"/>
        <v>4473.5</v>
      </c>
      <c r="BE4848" s="3">
        <f t="shared" ca="1" si="677"/>
        <v>0.44729999999999998</v>
      </c>
      <c r="BF4848" s="3">
        <f t="shared" ca="1" si="679"/>
        <v>-0.13248586824472414</v>
      </c>
      <c r="BG4848" s="9">
        <f t="shared" ca="1" si="680"/>
        <v>7</v>
      </c>
      <c r="BH4848" s="6">
        <f ca="1">IF(ISNUMBER('Descriptive Stats'!BF4848),'Descriptive Stats'!BF4848,#N/A)</f>
        <v>-0.13248586824472414</v>
      </c>
      <c r="BI4848" s="6">
        <f ca="1">IF(ISNUMBER('Descriptive Stats'!E4848),'Descriptive Stats'!E4848,#N/A)</f>
        <v>7</v>
      </c>
    </row>
    <row r="4849" spans="1:61" ht="14.4" x14ac:dyDescent="0.3">
      <c r="A4849" s="2">
        <f>ROW()</f>
        <v>4849</v>
      </c>
      <c r="C4849" s="8">
        <f t="shared" ca="1" si="681"/>
        <v>6</v>
      </c>
      <c r="D4849" s="8">
        <f t="shared" ca="1" si="682"/>
        <v>7</v>
      </c>
      <c r="E4849" s="50">
        <f t="shared" ca="1" si="676"/>
        <v>7</v>
      </c>
      <c r="F4849" s="2" t="str">
        <f t="shared" ca="1" si="683"/>
        <v/>
      </c>
      <c r="BD4849" s="49">
        <f t="shared" ca="1" si="678"/>
        <v>4473.5</v>
      </c>
      <c r="BE4849" s="3">
        <f t="shared" ca="1" si="677"/>
        <v>0.44729999999999998</v>
      </c>
      <c r="BF4849" s="3">
        <f t="shared" ca="1" si="679"/>
        <v>-0.13248586824472414</v>
      </c>
      <c r="BG4849" s="9">
        <f t="shared" ca="1" si="680"/>
        <v>7</v>
      </c>
      <c r="BH4849" s="6">
        <f ca="1">IF(ISNUMBER('Descriptive Stats'!BF4849),'Descriptive Stats'!BF4849,#N/A)</f>
        <v>-0.13248586824472414</v>
      </c>
      <c r="BI4849" s="6">
        <f ca="1">IF(ISNUMBER('Descriptive Stats'!E4849),'Descriptive Stats'!E4849,#N/A)</f>
        <v>7</v>
      </c>
    </row>
    <row r="4850" spans="1:61" ht="14.4" x14ac:dyDescent="0.3">
      <c r="A4850" s="2">
        <f>ROW()</f>
        <v>4850</v>
      </c>
      <c r="C4850" s="8">
        <f t="shared" ca="1" si="681"/>
        <v>19</v>
      </c>
      <c r="D4850" s="8">
        <f t="shared" ca="1" si="682"/>
        <v>7</v>
      </c>
      <c r="E4850" s="50">
        <f t="shared" ca="1" si="676"/>
        <v>0</v>
      </c>
      <c r="F4850" s="2" t="str">
        <f t="shared" ca="1" si="683"/>
        <v/>
      </c>
      <c r="BD4850" s="49">
        <f t="shared" ca="1" si="678"/>
        <v>815.5</v>
      </c>
      <c r="BE4850" s="3">
        <f t="shared" ca="1" si="677"/>
        <v>8.1500000000000003E-2</v>
      </c>
      <c r="BF4850" s="3">
        <f t="shared" ca="1" si="679"/>
        <v>-1.3950525282585462</v>
      </c>
      <c r="BG4850" s="9">
        <f t="shared" ca="1" si="680"/>
        <v>0</v>
      </c>
      <c r="BH4850" s="6">
        <f ca="1">IF(ISNUMBER('Descriptive Stats'!BF4850),'Descriptive Stats'!BF4850,#N/A)</f>
        <v>-1.3950525282585462</v>
      </c>
      <c r="BI4850" s="6">
        <f ca="1">IF(ISNUMBER('Descriptive Stats'!E4850),'Descriptive Stats'!E4850,#N/A)</f>
        <v>0</v>
      </c>
    </row>
    <row r="4851" spans="1:61" ht="14.4" x14ac:dyDescent="0.3">
      <c r="A4851" s="2">
        <f>ROW()</f>
        <v>4851</v>
      </c>
      <c r="C4851" s="8">
        <f t="shared" ca="1" si="681"/>
        <v>4</v>
      </c>
      <c r="D4851" s="8">
        <f t="shared" ca="1" si="682"/>
        <v>0</v>
      </c>
      <c r="E4851" s="50">
        <f t="shared" ca="1" si="676"/>
        <v>2</v>
      </c>
      <c r="F4851" s="2" t="str">
        <f t="shared" ca="1" si="683"/>
        <v/>
      </c>
      <c r="BD4851" s="49">
        <f t="shared" ca="1" si="678"/>
        <v>2595</v>
      </c>
      <c r="BE4851" s="3">
        <f t="shared" ca="1" si="677"/>
        <v>0.25945000000000001</v>
      </c>
      <c r="BF4851" s="3">
        <f t="shared" ca="1" si="679"/>
        <v>-0.6450419512753276</v>
      </c>
      <c r="BG4851" s="9">
        <f t="shared" ca="1" si="680"/>
        <v>2</v>
      </c>
      <c r="BH4851" s="6">
        <f ca="1">IF(ISNUMBER('Descriptive Stats'!BF4851),'Descriptive Stats'!BF4851,#N/A)</f>
        <v>-0.6450419512753276</v>
      </c>
      <c r="BI4851" s="6">
        <f ca="1">IF(ISNUMBER('Descriptive Stats'!E4851),'Descriptive Stats'!E4851,#N/A)</f>
        <v>2</v>
      </c>
    </row>
    <row r="4852" spans="1:61" ht="14.4" x14ac:dyDescent="0.3">
      <c r="A4852" s="2">
        <f>ROW()</f>
        <v>4852</v>
      </c>
      <c r="C4852" s="8">
        <f t="shared" ca="1" si="681"/>
        <v>3</v>
      </c>
      <c r="D4852" s="8">
        <f t="shared" ca="1" si="682"/>
        <v>2</v>
      </c>
      <c r="E4852" s="50">
        <f t="shared" ca="1" si="676"/>
        <v>3</v>
      </c>
      <c r="F4852" s="2" t="str">
        <f t="shared" ca="1" si="683"/>
        <v/>
      </c>
      <c r="BD4852" s="49">
        <f t="shared" ca="1" si="678"/>
        <v>3200</v>
      </c>
      <c r="BE4852" s="3">
        <f t="shared" ca="1" si="677"/>
        <v>0.31995000000000001</v>
      </c>
      <c r="BF4852" s="3">
        <f t="shared" ca="1" si="679"/>
        <v>-0.46783862043457014</v>
      </c>
      <c r="BG4852" s="9">
        <f t="shared" ca="1" si="680"/>
        <v>3</v>
      </c>
      <c r="BH4852" s="6">
        <f ca="1">IF(ISNUMBER('Descriptive Stats'!BF4852),'Descriptive Stats'!BF4852,#N/A)</f>
        <v>-0.46783862043457014</v>
      </c>
      <c r="BI4852" s="6">
        <f ca="1">IF(ISNUMBER('Descriptive Stats'!E4852),'Descriptive Stats'!E4852,#N/A)</f>
        <v>3</v>
      </c>
    </row>
    <row r="4853" spans="1:61" ht="14.4" x14ac:dyDescent="0.3">
      <c r="A4853" s="2">
        <f>ROW()</f>
        <v>4853</v>
      </c>
      <c r="C4853" s="8">
        <f t="shared" ca="1" si="681"/>
        <v>10</v>
      </c>
      <c r="D4853" s="8">
        <f t="shared" ca="1" si="682"/>
        <v>3</v>
      </c>
      <c r="E4853" s="50">
        <f t="shared" ca="1" si="676"/>
        <v>2</v>
      </c>
      <c r="F4853" s="2" t="str">
        <f t="shared" ca="1" si="683"/>
        <v/>
      </c>
      <c r="BD4853" s="49">
        <f t="shared" ca="1" si="678"/>
        <v>2595</v>
      </c>
      <c r="BE4853" s="3">
        <f t="shared" ca="1" si="677"/>
        <v>0.25945000000000001</v>
      </c>
      <c r="BF4853" s="3">
        <f t="shared" ca="1" si="679"/>
        <v>-0.6450419512753276</v>
      </c>
      <c r="BG4853" s="9">
        <f t="shared" ca="1" si="680"/>
        <v>2</v>
      </c>
      <c r="BH4853" s="6">
        <f ca="1">IF(ISNUMBER('Descriptive Stats'!BF4853),'Descriptive Stats'!BF4853,#N/A)</f>
        <v>-0.6450419512753276</v>
      </c>
      <c r="BI4853" s="6">
        <f ca="1">IF(ISNUMBER('Descriptive Stats'!E4853),'Descriptive Stats'!E4853,#N/A)</f>
        <v>2</v>
      </c>
    </row>
    <row r="4854" spans="1:61" ht="14.4" x14ac:dyDescent="0.3">
      <c r="A4854" s="2">
        <f>ROW()</f>
        <v>4854</v>
      </c>
      <c r="C4854" s="8">
        <f t="shared" ca="1" si="681"/>
        <v>3</v>
      </c>
      <c r="D4854" s="8">
        <f t="shared" ca="1" si="682"/>
        <v>2</v>
      </c>
      <c r="E4854" s="50">
        <f t="shared" ca="1" si="676"/>
        <v>6</v>
      </c>
      <c r="F4854" s="2" t="str">
        <f t="shared" ca="1" si="683"/>
        <v/>
      </c>
      <c r="BD4854" s="49">
        <f t="shared" ca="1" si="678"/>
        <v>3900</v>
      </c>
      <c r="BE4854" s="3">
        <f t="shared" ca="1" si="677"/>
        <v>0.38995000000000002</v>
      </c>
      <c r="BF4854" s="3">
        <f t="shared" ca="1" si="679"/>
        <v>-0.2794493539703507</v>
      </c>
      <c r="BG4854" s="9">
        <f t="shared" ca="1" si="680"/>
        <v>6</v>
      </c>
      <c r="BH4854" s="6">
        <f ca="1">IF(ISNUMBER('Descriptive Stats'!BF4854),'Descriptive Stats'!BF4854,#N/A)</f>
        <v>-0.2794493539703507</v>
      </c>
      <c r="BI4854" s="6">
        <f ca="1">IF(ISNUMBER('Descriptive Stats'!E4854),'Descriptive Stats'!E4854,#N/A)</f>
        <v>6</v>
      </c>
    </row>
    <row r="4855" spans="1:61" ht="14.4" x14ac:dyDescent="0.3">
      <c r="A4855" s="2">
        <f>ROW()</f>
        <v>4855</v>
      </c>
      <c r="C4855" s="8">
        <f t="shared" ca="1" si="681"/>
        <v>5</v>
      </c>
      <c r="D4855" s="8">
        <f t="shared" ca="1" si="682"/>
        <v>6</v>
      </c>
      <c r="E4855" s="50">
        <f t="shared" ca="1" si="676"/>
        <v>0</v>
      </c>
      <c r="F4855" s="2" t="str">
        <f t="shared" ca="1" si="683"/>
        <v/>
      </c>
      <c r="BD4855" s="49">
        <f t="shared" ca="1" si="678"/>
        <v>815.5</v>
      </c>
      <c r="BE4855" s="3">
        <f t="shared" ca="1" si="677"/>
        <v>8.1500000000000003E-2</v>
      </c>
      <c r="BF4855" s="3">
        <f t="shared" ca="1" si="679"/>
        <v>-1.3950525282585462</v>
      </c>
      <c r="BG4855" s="9">
        <f t="shared" ca="1" si="680"/>
        <v>0</v>
      </c>
      <c r="BH4855" s="6">
        <f ca="1">IF(ISNUMBER('Descriptive Stats'!BF4855),'Descriptive Stats'!BF4855,#N/A)</f>
        <v>-1.3950525282585462</v>
      </c>
      <c r="BI4855" s="6">
        <f ca="1">IF(ISNUMBER('Descriptive Stats'!E4855),'Descriptive Stats'!E4855,#N/A)</f>
        <v>0</v>
      </c>
    </row>
    <row r="4856" spans="1:61" ht="14.4" x14ac:dyDescent="0.3">
      <c r="A4856" s="2">
        <f>ROW()</f>
        <v>4856</v>
      </c>
      <c r="C4856" s="8">
        <f t="shared" ca="1" si="681"/>
        <v>18</v>
      </c>
      <c r="D4856" s="8">
        <f t="shared" ca="1" si="682"/>
        <v>0</v>
      </c>
      <c r="E4856" s="50">
        <f t="shared" ca="1" si="676"/>
        <v>4</v>
      </c>
      <c r="F4856" s="2" t="str">
        <f t="shared" ca="1" si="683"/>
        <v/>
      </c>
      <c r="BD4856" s="49">
        <f t="shared" ca="1" si="678"/>
        <v>3442</v>
      </c>
      <c r="BE4856" s="3">
        <f t="shared" ca="1" si="677"/>
        <v>0.34415000000000001</v>
      </c>
      <c r="BF4856" s="3">
        <f t="shared" ca="1" si="679"/>
        <v>-0.40116316278173481</v>
      </c>
      <c r="BG4856" s="9">
        <f t="shared" ca="1" si="680"/>
        <v>4</v>
      </c>
      <c r="BH4856" s="6">
        <f ca="1">IF(ISNUMBER('Descriptive Stats'!BF4856),'Descriptive Stats'!BF4856,#N/A)</f>
        <v>-0.40116316278173481</v>
      </c>
      <c r="BI4856" s="6">
        <f ca="1">IF(ISNUMBER('Descriptive Stats'!E4856),'Descriptive Stats'!E4856,#N/A)</f>
        <v>4</v>
      </c>
    </row>
    <row r="4857" spans="1:61" ht="14.4" x14ac:dyDescent="0.3">
      <c r="A4857" s="2">
        <f>ROW()</f>
        <v>4857</v>
      </c>
      <c r="C4857" s="8">
        <f t="shared" ca="1" si="681"/>
        <v>13</v>
      </c>
      <c r="D4857" s="8">
        <f t="shared" ca="1" si="682"/>
        <v>4</v>
      </c>
      <c r="E4857" s="50">
        <f t="shared" ca="1" si="676"/>
        <v>9</v>
      </c>
      <c r="F4857" s="2" t="str">
        <f t="shared" ca="1" si="683"/>
        <v/>
      </c>
      <c r="BD4857" s="49">
        <f t="shared" ca="1" si="678"/>
        <v>4819</v>
      </c>
      <c r="BE4857" s="3">
        <f t="shared" ca="1" si="677"/>
        <v>0.48185</v>
      </c>
      <c r="BF4857" s="3">
        <f t="shared" ca="1" si="679"/>
        <v>-4.5511009098988427E-2</v>
      </c>
      <c r="BG4857" s="9">
        <f t="shared" ca="1" si="680"/>
        <v>9</v>
      </c>
      <c r="BH4857" s="6">
        <f ca="1">IF(ISNUMBER('Descriptive Stats'!BF4857),'Descriptive Stats'!BF4857,#N/A)</f>
        <v>-4.5511009098988427E-2</v>
      </c>
      <c r="BI4857" s="6">
        <f ca="1">IF(ISNUMBER('Descriptive Stats'!E4857),'Descriptive Stats'!E4857,#N/A)</f>
        <v>9</v>
      </c>
    </row>
    <row r="4858" spans="1:61" ht="14.4" x14ac:dyDescent="0.3">
      <c r="A4858" s="2">
        <f>ROW()</f>
        <v>4858</v>
      </c>
      <c r="C4858" s="8">
        <f t="shared" ca="1" si="681"/>
        <v>23</v>
      </c>
      <c r="D4858" s="8">
        <f t="shared" ca="1" si="682"/>
        <v>9</v>
      </c>
      <c r="E4858" s="50">
        <f t="shared" ca="1" si="676"/>
        <v>7</v>
      </c>
      <c r="F4858" s="2" t="str">
        <f t="shared" ca="1" si="683"/>
        <v/>
      </c>
      <c r="BD4858" s="49">
        <f t="shared" ca="1" si="678"/>
        <v>4473.5</v>
      </c>
      <c r="BE4858" s="3">
        <f t="shared" ca="1" si="677"/>
        <v>0.44729999999999998</v>
      </c>
      <c r="BF4858" s="3">
        <f t="shared" ca="1" si="679"/>
        <v>-0.13248586824472414</v>
      </c>
      <c r="BG4858" s="9">
        <f t="shared" ca="1" si="680"/>
        <v>7</v>
      </c>
      <c r="BH4858" s="6">
        <f ca="1">IF(ISNUMBER('Descriptive Stats'!BF4858),'Descriptive Stats'!BF4858,#N/A)</f>
        <v>-0.13248586824472414</v>
      </c>
      <c r="BI4858" s="6">
        <f ca="1">IF(ISNUMBER('Descriptive Stats'!E4858),'Descriptive Stats'!E4858,#N/A)</f>
        <v>7</v>
      </c>
    </row>
    <row r="4859" spans="1:61" ht="14.4" x14ac:dyDescent="0.3">
      <c r="A4859" s="2">
        <f>ROW()</f>
        <v>4859</v>
      </c>
      <c r="C4859" s="8">
        <f t="shared" ca="1" si="681"/>
        <v>19</v>
      </c>
      <c r="D4859" s="8">
        <f t="shared" ca="1" si="682"/>
        <v>7</v>
      </c>
      <c r="E4859" s="50">
        <f t="shared" ca="1" si="676"/>
        <v>7</v>
      </c>
      <c r="F4859" s="2" t="str">
        <f t="shared" ca="1" si="683"/>
        <v/>
      </c>
      <c r="BD4859" s="49">
        <f t="shared" ca="1" si="678"/>
        <v>4473.5</v>
      </c>
      <c r="BE4859" s="3">
        <f t="shared" ca="1" si="677"/>
        <v>0.44729999999999998</v>
      </c>
      <c r="BF4859" s="3">
        <f t="shared" ca="1" si="679"/>
        <v>-0.13248586824472414</v>
      </c>
      <c r="BG4859" s="9">
        <f t="shared" ca="1" si="680"/>
        <v>7</v>
      </c>
      <c r="BH4859" s="6">
        <f ca="1">IF(ISNUMBER('Descriptive Stats'!BF4859),'Descriptive Stats'!BF4859,#N/A)</f>
        <v>-0.13248586824472414</v>
      </c>
      <c r="BI4859" s="6">
        <f ca="1">IF(ISNUMBER('Descriptive Stats'!E4859),'Descriptive Stats'!E4859,#N/A)</f>
        <v>7</v>
      </c>
    </row>
    <row r="4860" spans="1:61" ht="14.4" x14ac:dyDescent="0.3">
      <c r="A4860" s="2">
        <f>ROW()</f>
        <v>4860</v>
      </c>
      <c r="C4860" s="8">
        <f t="shared" ca="1" si="681"/>
        <v>19</v>
      </c>
      <c r="D4860" s="8">
        <f t="shared" ca="1" si="682"/>
        <v>7</v>
      </c>
      <c r="E4860" s="50">
        <f t="shared" ca="1" si="676"/>
        <v>1</v>
      </c>
      <c r="F4860" s="2" t="str">
        <f t="shared" ca="1" si="683"/>
        <v/>
      </c>
      <c r="BD4860" s="49">
        <f t="shared" ca="1" si="678"/>
        <v>1871</v>
      </c>
      <c r="BE4860" s="3">
        <f t="shared" ca="1" si="677"/>
        <v>0.18704999999999999</v>
      </c>
      <c r="BF4860" s="3">
        <f t="shared" ca="1" si="679"/>
        <v>-0.88881967520906158</v>
      </c>
      <c r="BG4860" s="9">
        <f t="shared" ca="1" si="680"/>
        <v>1</v>
      </c>
      <c r="BH4860" s="6">
        <f ca="1">IF(ISNUMBER('Descriptive Stats'!BF4860),'Descriptive Stats'!BF4860,#N/A)</f>
        <v>-0.88881967520906158</v>
      </c>
      <c r="BI4860" s="6">
        <f ca="1">IF(ISNUMBER('Descriptive Stats'!E4860),'Descriptive Stats'!E4860,#N/A)</f>
        <v>1</v>
      </c>
    </row>
    <row r="4861" spans="1:61" ht="14.4" x14ac:dyDescent="0.3">
      <c r="A4861" s="2">
        <f>ROW()</f>
        <v>4861</v>
      </c>
      <c r="C4861" s="8">
        <f t="shared" ca="1" si="681"/>
        <v>8</v>
      </c>
      <c r="D4861" s="8">
        <f t="shared" ca="1" si="682"/>
        <v>1</v>
      </c>
      <c r="E4861" s="50">
        <f t="shared" ca="1" si="676"/>
        <v>2</v>
      </c>
      <c r="F4861" s="2" t="str">
        <f t="shared" ca="1" si="683"/>
        <v/>
      </c>
      <c r="BD4861" s="49">
        <f t="shared" ca="1" si="678"/>
        <v>2595</v>
      </c>
      <c r="BE4861" s="3">
        <f t="shared" ca="1" si="677"/>
        <v>0.25945000000000001</v>
      </c>
      <c r="BF4861" s="3">
        <f t="shared" ca="1" si="679"/>
        <v>-0.6450419512753276</v>
      </c>
      <c r="BG4861" s="9">
        <f t="shared" ca="1" si="680"/>
        <v>2</v>
      </c>
      <c r="BH4861" s="6">
        <f ca="1">IF(ISNUMBER('Descriptive Stats'!BF4861),'Descriptive Stats'!BF4861,#N/A)</f>
        <v>-0.6450419512753276</v>
      </c>
      <c r="BI4861" s="6">
        <f ca="1">IF(ISNUMBER('Descriptive Stats'!E4861),'Descriptive Stats'!E4861,#N/A)</f>
        <v>2</v>
      </c>
    </row>
    <row r="4862" spans="1:61" ht="14.4" x14ac:dyDescent="0.3">
      <c r="A4862" s="2">
        <f>ROW()</f>
        <v>4862</v>
      </c>
      <c r="C4862" s="8">
        <f t="shared" ca="1" si="681"/>
        <v>17</v>
      </c>
      <c r="D4862" s="8">
        <f t="shared" ca="1" si="682"/>
        <v>2</v>
      </c>
      <c r="E4862" s="50">
        <f t="shared" ca="1" si="676"/>
        <v>6</v>
      </c>
      <c r="F4862" s="2" t="str">
        <f t="shared" ca="1" si="683"/>
        <v/>
      </c>
      <c r="BD4862" s="49">
        <f t="shared" ca="1" si="678"/>
        <v>3900</v>
      </c>
      <c r="BE4862" s="3">
        <f t="shared" ca="1" si="677"/>
        <v>0.38995000000000002</v>
      </c>
      <c r="BF4862" s="3">
        <f t="shared" ca="1" si="679"/>
        <v>-0.2794493539703507</v>
      </c>
      <c r="BG4862" s="9">
        <f t="shared" ca="1" si="680"/>
        <v>6</v>
      </c>
      <c r="BH4862" s="6">
        <f ca="1">IF(ISNUMBER('Descriptive Stats'!BF4862),'Descriptive Stats'!BF4862,#N/A)</f>
        <v>-0.2794493539703507</v>
      </c>
      <c r="BI4862" s="6">
        <f ca="1">IF(ISNUMBER('Descriptive Stats'!E4862),'Descriptive Stats'!E4862,#N/A)</f>
        <v>6</v>
      </c>
    </row>
    <row r="4863" spans="1:61" ht="14.4" x14ac:dyDescent="0.3">
      <c r="A4863" s="2">
        <f>ROW()</f>
        <v>4863</v>
      </c>
      <c r="C4863" s="8">
        <f t="shared" ca="1" si="681"/>
        <v>5</v>
      </c>
      <c r="D4863" s="8">
        <f t="shared" ca="1" si="682"/>
        <v>6</v>
      </c>
      <c r="E4863" s="50">
        <f t="shared" ca="1" si="676"/>
        <v>7</v>
      </c>
      <c r="F4863" s="2" t="str">
        <f t="shared" ca="1" si="683"/>
        <v/>
      </c>
      <c r="BD4863" s="49">
        <f t="shared" ca="1" si="678"/>
        <v>4473.5</v>
      </c>
      <c r="BE4863" s="3">
        <f t="shared" ca="1" si="677"/>
        <v>0.44729999999999998</v>
      </c>
      <c r="BF4863" s="3">
        <f t="shared" ca="1" si="679"/>
        <v>-0.13248586824472414</v>
      </c>
      <c r="BG4863" s="9">
        <f t="shared" ca="1" si="680"/>
        <v>7</v>
      </c>
      <c r="BH4863" s="6">
        <f ca="1">IF(ISNUMBER('Descriptive Stats'!BF4863),'Descriptive Stats'!BF4863,#N/A)</f>
        <v>-0.13248586824472414</v>
      </c>
      <c r="BI4863" s="6">
        <f ca="1">IF(ISNUMBER('Descriptive Stats'!E4863),'Descriptive Stats'!E4863,#N/A)</f>
        <v>7</v>
      </c>
    </row>
    <row r="4864" spans="1:61" ht="14.4" x14ac:dyDescent="0.3">
      <c r="A4864" s="2">
        <f>ROW()</f>
        <v>4864</v>
      </c>
      <c r="C4864" s="8">
        <f t="shared" ca="1" si="681"/>
        <v>6</v>
      </c>
      <c r="D4864" s="8">
        <f t="shared" ca="1" si="682"/>
        <v>7</v>
      </c>
      <c r="E4864" s="50">
        <f t="shared" ca="1" si="676"/>
        <v>0</v>
      </c>
      <c r="F4864" s="2" t="str">
        <f t="shared" ca="1" si="683"/>
        <v/>
      </c>
      <c r="BD4864" s="49">
        <f t="shared" ca="1" si="678"/>
        <v>815.5</v>
      </c>
      <c r="BE4864" s="3">
        <f t="shared" ca="1" si="677"/>
        <v>8.1500000000000003E-2</v>
      </c>
      <c r="BF4864" s="3">
        <f t="shared" ca="1" si="679"/>
        <v>-1.3950525282585462</v>
      </c>
      <c r="BG4864" s="9">
        <f t="shared" ca="1" si="680"/>
        <v>0</v>
      </c>
      <c r="BH4864" s="6">
        <f ca="1">IF(ISNUMBER('Descriptive Stats'!BF4864),'Descriptive Stats'!BF4864,#N/A)</f>
        <v>-1.3950525282585462</v>
      </c>
      <c r="BI4864" s="6">
        <f ca="1">IF(ISNUMBER('Descriptive Stats'!E4864),'Descriptive Stats'!E4864,#N/A)</f>
        <v>0</v>
      </c>
    </row>
    <row r="4865" spans="1:61" ht="14.4" x14ac:dyDescent="0.3">
      <c r="A4865" s="2">
        <f>ROW()</f>
        <v>4865</v>
      </c>
      <c r="C4865" s="8">
        <f t="shared" ca="1" si="681"/>
        <v>15</v>
      </c>
      <c r="D4865" s="8">
        <f t="shared" ca="1" si="682"/>
        <v>0</v>
      </c>
      <c r="E4865" s="50">
        <f t="shared" ca="1" si="676"/>
        <v>4</v>
      </c>
      <c r="F4865" s="2" t="str">
        <f t="shared" ca="1" si="683"/>
        <v/>
      </c>
      <c r="BD4865" s="49">
        <f t="shared" ca="1" si="678"/>
        <v>3442</v>
      </c>
      <c r="BE4865" s="3">
        <f t="shared" ca="1" si="677"/>
        <v>0.34415000000000001</v>
      </c>
      <c r="BF4865" s="3">
        <f t="shared" ca="1" si="679"/>
        <v>-0.40116316278173481</v>
      </c>
      <c r="BG4865" s="9">
        <f t="shared" ca="1" si="680"/>
        <v>4</v>
      </c>
      <c r="BH4865" s="6">
        <f ca="1">IF(ISNUMBER('Descriptive Stats'!BF4865),'Descriptive Stats'!BF4865,#N/A)</f>
        <v>-0.40116316278173481</v>
      </c>
      <c r="BI4865" s="6">
        <f ca="1">IF(ISNUMBER('Descriptive Stats'!E4865),'Descriptive Stats'!E4865,#N/A)</f>
        <v>4</v>
      </c>
    </row>
    <row r="4866" spans="1:61" ht="14.4" x14ac:dyDescent="0.3">
      <c r="A4866" s="2">
        <f>ROW()</f>
        <v>4866</v>
      </c>
      <c r="C4866" s="8">
        <f t="shared" ca="1" si="681"/>
        <v>13</v>
      </c>
      <c r="D4866" s="8">
        <f t="shared" ca="1" si="682"/>
        <v>4</v>
      </c>
      <c r="E4866" s="50">
        <f t="shared" ca="1" si="676"/>
        <v>15</v>
      </c>
      <c r="F4866" s="2" t="str">
        <f t="shared" ca="1" si="683"/>
        <v/>
      </c>
      <c r="BD4866" s="49">
        <f t="shared" ca="1" si="678"/>
        <v>5051.5</v>
      </c>
      <c r="BE4866" s="3">
        <f t="shared" ca="1" si="677"/>
        <v>0.50509999999999999</v>
      </c>
      <c r="BF4866" s="3">
        <f t="shared" ca="1" si="679"/>
        <v>1.2784152420787677E-2</v>
      </c>
      <c r="BG4866" s="9">
        <f t="shared" ca="1" si="680"/>
        <v>15</v>
      </c>
      <c r="BH4866" s="6">
        <f ca="1">IF(ISNUMBER('Descriptive Stats'!BF4866),'Descriptive Stats'!BF4866,#N/A)</f>
        <v>1.2784152420787677E-2</v>
      </c>
      <c r="BI4866" s="6">
        <f ca="1">IF(ISNUMBER('Descriptive Stats'!E4866),'Descriptive Stats'!E4866,#N/A)</f>
        <v>15</v>
      </c>
    </row>
    <row r="4867" spans="1:61" ht="14.4" x14ac:dyDescent="0.3">
      <c r="A4867" s="2">
        <f>ROW()</f>
        <v>4867</v>
      </c>
      <c r="C4867" s="8">
        <f t="shared" ca="1" si="681"/>
        <v>24</v>
      </c>
      <c r="D4867" s="8">
        <f t="shared" ca="1" si="682"/>
        <v>15</v>
      </c>
      <c r="E4867" s="50">
        <f t="shared" ref="E4867:E4930" ca="1" si="684">IF(0=MOD(ROW(),$J$1),AVERAGE(OFFSET($D$2,ROW()-$J$1,0,$J$1,1)),"")</f>
        <v>0</v>
      </c>
      <c r="F4867" s="2" t="str">
        <f t="shared" ca="1" si="683"/>
        <v/>
      </c>
      <c r="BD4867" s="49">
        <f t="shared" ca="1" si="678"/>
        <v>815.5</v>
      </c>
      <c r="BE4867" s="3">
        <f t="shared" ca="1" si="677"/>
        <v>8.1500000000000003E-2</v>
      </c>
      <c r="BF4867" s="3">
        <f t="shared" ca="1" si="679"/>
        <v>-1.3950525282585462</v>
      </c>
      <c r="BG4867" s="9">
        <f t="shared" ca="1" si="680"/>
        <v>0</v>
      </c>
      <c r="BH4867" s="6">
        <f ca="1">IF(ISNUMBER('Descriptive Stats'!BF4867),'Descriptive Stats'!BF4867,#N/A)</f>
        <v>-1.3950525282585462</v>
      </c>
      <c r="BI4867" s="6">
        <f ca="1">IF(ISNUMBER('Descriptive Stats'!E4867),'Descriptive Stats'!E4867,#N/A)</f>
        <v>0</v>
      </c>
    </row>
    <row r="4868" spans="1:61" ht="14.4" x14ac:dyDescent="0.3">
      <c r="A4868" s="2">
        <f>ROW()</f>
        <v>4868</v>
      </c>
      <c r="C4868" s="8">
        <f t="shared" ca="1" si="681"/>
        <v>15</v>
      </c>
      <c r="D4868" s="8">
        <f t="shared" ca="1" si="682"/>
        <v>0</v>
      </c>
      <c r="E4868" s="50">
        <f t="shared" ca="1" si="684"/>
        <v>0</v>
      </c>
      <c r="F4868" s="2" t="str">
        <f t="shared" ca="1" si="683"/>
        <v/>
      </c>
      <c r="BD4868" s="49">
        <f t="shared" ca="1" si="678"/>
        <v>815.5</v>
      </c>
      <c r="BE4868" s="3">
        <f t="shared" ca="1" si="677"/>
        <v>8.1500000000000003E-2</v>
      </c>
      <c r="BF4868" s="3">
        <f t="shared" ca="1" si="679"/>
        <v>-1.3950525282585462</v>
      </c>
      <c r="BG4868" s="9">
        <f t="shared" ca="1" si="680"/>
        <v>0</v>
      </c>
      <c r="BH4868" s="6">
        <f ca="1">IF(ISNUMBER('Descriptive Stats'!BF4868),'Descriptive Stats'!BF4868,#N/A)</f>
        <v>-1.3950525282585462</v>
      </c>
      <c r="BI4868" s="6">
        <f ca="1">IF(ISNUMBER('Descriptive Stats'!E4868),'Descriptive Stats'!E4868,#N/A)</f>
        <v>0</v>
      </c>
    </row>
    <row r="4869" spans="1:61" ht="14.4" x14ac:dyDescent="0.3">
      <c r="A4869" s="2">
        <f>ROW()</f>
        <v>4869</v>
      </c>
      <c r="C4869" s="8">
        <f t="shared" ca="1" si="681"/>
        <v>18</v>
      </c>
      <c r="D4869" s="8">
        <f t="shared" ca="1" si="682"/>
        <v>0</v>
      </c>
      <c r="E4869" s="50">
        <f t="shared" ca="1" si="684"/>
        <v>0</v>
      </c>
      <c r="F4869" s="2" t="str">
        <f t="shared" ca="1" si="683"/>
        <v/>
      </c>
      <c r="BD4869" s="49">
        <f t="shared" ca="1" si="678"/>
        <v>815.5</v>
      </c>
      <c r="BE4869" s="3">
        <f t="shared" ca="1" si="677"/>
        <v>8.1500000000000003E-2</v>
      </c>
      <c r="BF4869" s="3">
        <f t="shared" ca="1" si="679"/>
        <v>-1.3950525282585462</v>
      </c>
      <c r="BG4869" s="9">
        <f t="shared" ca="1" si="680"/>
        <v>0</v>
      </c>
      <c r="BH4869" s="6">
        <f ca="1">IF(ISNUMBER('Descriptive Stats'!BF4869),'Descriptive Stats'!BF4869,#N/A)</f>
        <v>-1.3950525282585462</v>
      </c>
      <c r="BI4869" s="6">
        <f ca="1">IF(ISNUMBER('Descriptive Stats'!E4869),'Descriptive Stats'!E4869,#N/A)</f>
        <v>0</v>
      </c>
    </row>
    <row r="4870" spans="1:61" ht="14.4" x14ac:dyDescent="0.3">
      <c r="A4870" s="2">
        <f>ROW()</f>
        <v>4870</v>
      </c>
      <c r="C4870" s="8">
        <f t="shared" ca="1" si="681"/>
        <v>18</v>
      </c>
      <c r="D4870" s="8">
        <f t="shared" ca="1" si="682"/>
        <v>0</v>
      </c>
      <c r="E4870" s="50">
        <f t="shared" ca="1" si="684"/>
        <v>15</v>
      </c>
      <c r="F4870" s="2" t="str">
        <f t="shared" ca="1" si="683"/>
        <v/>
      </c>
      <c r="BD4870" s="49">
        <f t="shared" ca="1" si="678"/>
        <v>5051.5</v>
      </c>
      <c r="BE4870" s="3">
        <f t="shared" ca="1" si="677"/>
        <v>0.50509999999999999</v>
      </c>
      <c r="BF4870" s="3">
        <f t="shared" ca="1" si="679"/>
        <v>1.2784152420787677E-2</v>
      </c>
      <c r="BG4870" s="9">
        <f t="shared" ca="1" si="680"/>
        <v>15</v>
      </c>
      <c r="BH4870" s="6">
        <f ca="1">IF(ISNUMBER('Descriptive Stats'!BF4870),'Descriptive Stats'!BF4870,#N/A)</f>
        <v>1.2784152420787677E-2</v>
      </c>
      <c r="BI4870" s="6">
        <f ca="1">IF(ISNUMBER('Descriptive Stats'!E4870),'Descriptive Stats'!E4870,#N/A)</f>
        <v>15</v>
      </c>
    </row>
    <row r="4871" spans="1:61" ht="14.4" x14ac:dyDescent="0.3">
      <c r="A4871" s="2">
        <f>ROW()</f>
        <v>4871</v>
      </c>
      <c r="C4871" s="8">
        <f t="shared" ca="1" si="681"/>
        <v>24</v>
      </c>
      <c r="D4871" s="8">
        <f t="shared" ca="1" si="682"/>
        <v>15</v>
      </c>
      <c r="E4871" s="50">
        <f t="shared" ca="1" si="684"/>
        <v>2</v>
      </c>
      <c r="F4871" s="2" t="str">
        <f t="shared" ca="1" si="683"/>
        <v/>
      </c>
      <c r="BD4871" s="49">
        <f t="shared" ca="1" si="678"/>
        <v>2595</v>
      </c>
      <c r="BE4871" s="3">
        <f t="shared" ref="BE4871:BE4934" ca="1" si="685">IF(ISNUMBER(BD4871),(BD4871-0.5)/$BK$4,"")</f>
        <v>0.25945000000000001</v>
      </c>
      <c r="BF4871" s="3">
        <f t="shared" ca="1" si="679"/>
        <v>-0.6450419512753276</v>
      </c>
      <c r="BG4871" s="9">
        <f t="shared" ca="1" si="680"/>
        <v>2</v>
      </c>
      <c r="BH4871" s="6">
        <f ca="1">IF(ISNUMBER('Descriptive Stats'!BF4871),'Descriptive Stats'!BF4871,#N/A)</f>
        <v>-0.6450419512753276</v>
      </c>
      <c r="BI4871" s="6">
        <f ca="1">IF(ISNUMBER('Descriptive Stats'!E4871),'Descriptive Stats'!E4871,#N/A)</f>
        <v>2</v>
      </c>
    </row>
    <row r="4872" spans="1:61" ht="14.4" x14ac:dyDescent="0.3">
      <c r="A4872" s="2">
        <f>ROW()</f>
        <v>4872</v>
      </c>
      <c r="C4872" s="8">
        <f t="shared" ca="1" si="681"/>
        <v>3</v>
      </c>
      <c r="D4872" s="8">
        <f t="shared" ca="1" si="682"/>
        <v>2</v>
      </c>
      <c r="E4872" s="50">
        <f t="shared" ca="1" si="684"/>
        <v>4</v>
      </c>
      <c r="F4872" s="2" t="str">
        <f t="shared" ca="1" si="683"/>
        <v/>
      </c>
      <c r="BD4872" s="49">
        <f t="shared" ref="BD4872:BD4935" ca="1" si="686">IF(ISNUMBER(BG4872),_xlfn.RANK.AVG(BG4872,$BG$2:$BG$5414,1),"")</f>
        <v>3442</v>
      </c>
      <c r="BE4872" s="3">
        <f t="shared" ca="1" si="685"/>
        <v>0.34415000000000001</v>
      </c>
      <c r="BF4872" s="3">
        <f t="shared" ca="1" si="679"/>
        <v>-0.40116316278173481</v>
      </c>
      <c r="BG4872" s="9">
        <f t="shared" ca="1" si="680"/>
        <v>4</v>
      </c>
      <c r="BH4872" s="6">
        <f ca="1">IF(ISNUMBER('Descriptive Stats'!BF4872),'Descriptive Stats'!BF4872,#N/A)</f>
        <v>-0.40116316278173481</v>
      </c>
      <c r="BI4872" s="6">
        <f ca="1">IF(ISNUMBER('Descriptive Stats'!E4872),'Descriptive Stats'!E4872,#N/A)</f>
        <v>4</v>
      </c>
    </row>
    <row r="4873" spans="1:61" ht="14.4" x14ac:dyDescent="0.3">
      <c r="A4873" s="2">
        <f>ROW()</f>
        <v>4873</v>
      </c>
      <c r="C4873" s="8">
        <f t="shared" ca="1" si="681"/>
        <v>13</v>
      </c>
      <c r="D4873" s="8">
        <f t="shared" ca="1" si="682"/>
        <v>4</v>
      </c>
      <c r="E4873" s="50">
        <f t="shared" ca="1" si="684"/>
        <v>0</v>
      </c>
      <c r="F4873" s="2" t="str">
        <f t="shared" ca="1" si="683"/>
        <v/>
      </c>
      <c r="BD4873" s="49">
        <f t="shared" ca="1" si="686"/>
        <v>815.5</v>
      </c>
      <c r="BE4873" s="3">
        <f t="shared" ca="1" si="685"/>
        <v>8.1500000000000003E-2</v>
      </c>
      <c r="BF4873" s="3">
        <f t="shared" ref="BF4873:BF4936" ca="1" si="687">IF(ISNUMBER(BE4873),_xlfn.NORM.INV(BE4873,0,1),"")</f>
        <v>-1.3950525282585462</v>
      </c>
      <c r="BG4873" s="9">
        <f t="shared" ref="BG4873:BG4936" ca="1" si="688">IF(ISNUMBER(E4873),E4873,"")</f>
        <v>0</v>
      </c>
      <c r="BH4873" s="6">
        <f ca="1">IF(ISNUMBER('Descriptive Stats'!BF4873),'Descriptive Stats'!BF4873,#N/A)</f>
        <v>-1.3950525282585462</v>
      </c>
      <c r="BI4873" s="6">
        <f ca="1">IF(ISNUMBER('Descriptive Stats'!E4873),'Descriptive Stats'!E4873,#N/A)</f>
        <v>0</v>
      </c>
    </row>
    <row r="4874" spans="1:61" ht="14.4" x14ac:dyDescent="0.3">
      <c r="A4874" s="2">
        <f>ROW()</f>
        <v>4874</v>
      </c>
      <c r="C4874" s="8">
        <f t="shared" ca="1" si="681"/>
        <v>20</v>
      </c>
      <c r="D4874" s="8">
        <f t="shared" ca="1" si="682"/>
        <v>0</v>
      </c>
      <c r="E4874" s="50">
        <f t="shared" ca="1" si="684"/>
        <v>4</v>
      </c>
      <c r="F4874" s="2" t="str">
        <f t="shared" ca="1" si="683"/>
        <v/>
      </c>
      <c r="BD4874" s="49">
        <f t="shared" ca="1" si="686"/>
        <v>3442</v>
      </c>
      <c r="BE4874" s="3">
        <f t="shared" ca="1" si="685"/>
        <v>0.34415000000000001</v>
      </c>
      <c r="BF4874" s="3">
        <f t="shared" ca="1" si="687"/>
        <v>-0.40116316278173481</v>
      </c>
      <c r="BG4874" s="9">
        <f t="shared" ca="1" si="688"/>
        <v>4</v>
      </c>
      <c r="BH4874" s="6">
        <f ca="1">IF(ISNUMBER('Descriptive Stats'!BF4874),'Descriptive Stats'!BF4874,#N/A)</f>
        <v>-0.40116316278173481</v>
      </c>
      <c r="BI4874" s="6">
        <f ca="1">IF(ISNUMBER('Descriptive Stats'!E4874),'Descriptive Stats'!E4874,#N/A)</f>
        <v>4</v>
      </c>
    </row>
    <row r="4875" spans="1:61" ht="14.4" x14ac:dyDescent="0.3">
      <c r="A4875" s="2">
        <f>ROW()</f>
        <v>4875</v>
      </c>
      <c r="C4875" s="8">
        <f t="shared" ca="1" si="681"/>
        <v>13</v>
      </c>
      <c r="D4875" s="8">
        <f t="shared" ca="1" si="682"/>
        <v>4</v>
      </c>
      <c r="E4875" s="50">
        <f t="shared" ca="1" si="684"/>
        <v>0</v>
      </c>
      <c r="F4875" s="2" t="str">
        <f t="shared" ca="1" si="683"/>
        <v/>
      </c>
      <c r="BD4875" s="49">
        <f t="shared" ca="1" si="686"/>
        <v>815.5</v>
      </c>
      <c r="BE4875" s="3">
        <f t="shared" ca="1" si="685"/>
        <v>8.1500000000000003E-2</v>
      </c>
      <c r="BF4875" s="3">
        <f t="shared" ca="1" si="687"/>
        <v>-1.3950525282585462</v>
      </c>
      <c r="BG4875" s="9">
        <f t="shared" ca="1" si="688"/>
        <v>0</v>
      </c>
      <c r="BH4875" s="6">
        <f ca="1">IF(ISNUMBER('Descriptive Stats'!BF4875),'Descriptive Stats'!BF4875,#N/A)</f>
        <v>-1.3950525282585462</v>
      </c>
      <c r="BI4875" s="6">
        <f ca="1">IF(ISNUMBER('Descriptive Stats'!E4875),'Descriptive Stats'!E4875,#N/A)</f>
        <v>0</v>
      </c>
    </row>
    <row r="4876" spans="1:61" ht="14.4" x14ac:dyDescent="0.3">
      <c r="A4876" s="2">
        <f>ROW()</f>
        <v>4876</v>
      </c>
      <c r="C4876" s="8">
        <f t="shared" ca="1" si="681"/>
        <v>20</v>
      </c>
      <c r="D4876" s="8">
        <f t="shared" ca="1" si="682"/>
        <v>0</v>
      </c>
      <c r="E4876" s="50">
        <f t="shared" ca="1" si="684"/>
        <v>6</v>
      </c>
      <c r="F4876" s="2" t="str">
        <f t="shared" ca="1" si="683"/>
        <v/>
      </c>
      <c r="BD4876" s="49">
        <f t="shared" ca="1" si="686"/>
        <v>3900</v>
      </c>
      <c r="BE4876" s="3">
        <f t="shared" ca="1" si="685"/>
        <v>0.38995000000000002</v>
      </c>
      <c r="BF4876" s="3">
        <f t="shared" ca="1" si="687"/>
        <v>-0.2794493539703507</v>
      </c>
      <c r="BG4876" s="9">
        <f t="shared" ca="1" si="688"/>
        <v>6</v>
      </c>
      <c r="BH4876" s="6">
        <f ca="1">IF(ISNUMBER('Descriptive Stats'!BF4876),'Descriptive Stats'!BF4876,#N/A)</f>
        <v>-0.2794493539703507</v>
      </c>
      <c r="BI4876" s="6">
        <f ca="1">IF(ISNUMBER('Descriptive Stats'!E4876),'Descriptive Stats'!E4876,#N/A)</f>
        <v>6</v>
      </c>
    </row>
    <row r="4877" spans="1:61" ht="14.4" x14ac:dyDescent="0.3">
      <c r="A4877" s="2">
        <f>ROW()</f>
        <v>4877</v>
      </c>
      <c r="C4877" s="8">
        <f t="shared" ca="1" si="681"/>
        <v>5</v>
      </c>
      <c r="D4877" s="8">
        <f t="shared" ca="1" si="682"/>
        <v>6</v>
      </c>
      <c r="E4877" s="50">
        <f t="shared" ca="1" si="684"/>
        <v>2</v>
      </c>
      <c r="F4877" s="2" t="str">
        <f t="shared" ca="1" si="683"/>
        <v/>
      </c>
      <c r="BD4877" s="49">
        <f t="shared" ca="1" si="686"/>
        <v>2595</v>
      </c>
      <c r="BE4877" s="3">
        <f t="shared" ca="1" si="685"/>
        <v>0.25945000000000001</v>
      </c>
      <c r="BF4877" s="3">
        <f t="shared" ca="1" si="687"/>
        <v>-0.6450419512753276</v>
      </c>
      <c r="BG4877" s="9">
        <f t="shared" ca="1" si="688"/>
        <v>2</v>
      </c>
      <c r="BH4877" s="6">
        <f ca="1">IF(ISNUMBER('Descriptive Stats'!BF4877),'Descriptive Stats'!BF4877,#N/A)</f>
        <v>-0.6450419512753276</v>
      </c>
      <c r="BI4877" s="6">
        <f ca="1">IF(ISNUMBER('Descriptive Stats'!E4877),'Descriptive Stats'!E4877,#N/A)</f>
        <v>2</v>
      </c>
    </row>
    <row r="4878" spans="1:61" ht="14.4" x14ac:dyDescent="0.3">
      <c r="A4878" s="2">
        <f>ROW()</f>
        <v>4878</v>
      </c>
      <c r="C4878" s="8">
        <f t="shared" ca="1" si="681"/>
        <v>9</v>
      </c>
      <c r="D4878" s="8">
        <f t="shared" ca="1" si="682"/>
        <v>2</v>
      </c>
      <c r="E4878" s="50">
        <f t="shared" ca="1" si="684"/>
        <v>6</v>
      </c>
      <c r="F4878" s="2" t="str">
        <f t="shared" ca="1" si="683"/>
        <v/>
      </c>
      <c r="BD4878" s="49">
        <f t="shared" ca="1" si="686"/>
        <v>3900</v>
      </c>
      <c r="BE4878" s="3">
        <f t="shared" ca="1" si="685"/>
        <v>0.38995000000000002</v>
      </c>
      <c r="BF4878" s="3">
        <f t="shared" ca="1" si="687"/>
        <v>-0.2794493539703507</v>
      </c>
      <c r="BG4878" s="9">
        <f t="shared" ca="1" si="688"/>
        <v>6</v>
      </c>
      <c r="BH4878" s="6">
        <f ca="1">IF(ISNUMBER('Descriptive Stats'!BF4878),'Descriptive Stats'!BF4878,#N/A)</f>
        <v>-0.2794493539703507</v>
      </c>
      <c r="BI4878" s="6">
        <f ca="1">IF(ISNUMBER('Descriptive Stats'!E4878),'Descriptive Stats'!E4878,#N/A)</f>
        <v>6</v>
      </c>
    </row>
    <row r="4879" spans="1:61" ht="14.4" x14ac:dyDescent="0.3">
      <c r="A4879" s="2">
        <f>ROW()</f>
        <v>4879</v>
      </c>
      <c r="C4879" s="8">
        <f t="shared" ca="1" si="681"/>
        <v>2</v>
      </c>
      <c r="D4879" s="8">
        <f t="shared" ca="1" si="682"/>
        <v>6</v>
      </c>
      <c r="E4879" s="50">
        <f t="shared" ca="1" si="684"/>
        <v>0</v>
      </c>
      <c r="F4879" s="2" t="str">
        <f t="shared" ca="1" si="683"/>
        <v/>
      </c>
      <c r="BD4879" s="49">
        <f t="shared" ca="1" si="686"/>
        <v>815.5</v>
      </c>
      <c r="BE4879" s="3">
        <f t="shared" ca="1" si="685"/>
        <v>8.1500000000000003E-2</v>
      </c>
      <c r="BF4879" s="3">
        <f t="shared" ca="1" si="687"/>
        <v>-1.3950525282585462</v>
      </c>
      <c r="BG4879" s="9">
        <f t="shared" ca="1" si="688"/>
        <v>0</v>
      </c>
      <c r="BH4879" s="6">
        <f ca="1">IF(ISNUMBER('Descriptive Stats'!BF4879),'Descriptive Stats'!BF4879,#N/A)</f>
        <v>-1.3950525282585462</v>
      </c>
      <c r="BI4879" s="6">
        <f ca="1">IF(ISNUMBER('Descriptive Stats'!E4879),'Descriptive Stats'!E4879,#N/A)</f>
        <v>0</v>
      </c>
    </row>
    <row r="4880" spans="1:61" ht="14.4" x14ac:dyDescent="0.3">
      <c r="A4880" s="2">
        <f>ROW()</f>
        <v>4880</v>
      </c>
      <c r="C4880" s="8">
        <f t="shared" ca="1" si="681"/>
        <v>22</v>
      </c>
      <c r="D4880" s="8">
        <f t="shared" ca="1" si="682"/>
        <v>0</v>
      </c>
      <c r="E4880" s="50">
        <f t="shared" ca="1" si="684"/>
        <v>0</v>
      </c>
      <c r="F4880" s="2" t="str">
        <f t="shared" ca="1" si="683"/>
        <v/>
      </c>
      <c r="BD4880" s="49">
        <f t="shared" ca="1" si="686"/>
        <v>815.5</v>
      </c>
      <c r="BE4880" s="3">
        <f t="shared" ca="1" si="685"/>
        <v>8.1500000000000003E-2</v>
      </c>
      <c r="BF4880" s="3">
        <f t="shared" ca="1" si="687"/>
        <v>-1.3950525282585462</v>
      </c>
      <c r="BG4880" s="9">
        <f t="shared" ca="1" si="688"/>
        <v>0</v>
      </c>
      <c r="BH4880" s="6">
        <f ca="1">IF(ISNUMBER('Descriptive Stats'!BF4880),'Descriptive Stats'!BF4880,#N/A)</f>
        <v>-1.3950525282585462</v>
      </c>
      <c r="BI4880" s="6">
        <f ca="1">IF(ISNUMBER('Descriptive Stats'!E4880),'Descriptive Stats'!E4880,#N/A)</f>
        <v>0</v>
      </c>
    </row>
    <row r="4881" spans="1:61" ht="14.4" x14ac:dyDescent="0.3">
      <c r="A4881" s="2">
        <f>ROW()</f>
        <v>4881</v>
      </c>
      <c r="C4881" s="8">
        <f t="shared" ref="C4881:C4944" ca="1" si="689">RANDBETWEEN(2,COUNT(B:B))</f>
        <v>15</v>
      </c>
      <c r="D4881" s="8">
        <f t="shared" ref="D4881:D4944" ca="1" si="690">VLOOKUP(C4881,A:B,2,TRUE)</f>
        <v>0</v>
      </c>
      <c r="E4881" s="50">
        <f t="shared" ca="1" si="684"/>
        <v>0</v>
      </c>
      <c r="F4881" s="2" t="str">
        <f t="shared" ref="F4881:F4944" ca="1" si="691">IF(ISNUMBER(E4881),IF(OR(E4881&lt;$K$16,E4881&gt;$K$14),"X",""),"")</f>
        <v/>
      </c>
      <c r="BD4881" s="49">
        <f t="shared" ca="1" si="686"/>
        <v>815.5</v>
      </c>
      <c r="BE4881" s="3">
        <f t="shared" ca="1" si="685"/>
        <v>8.1500000000000003E-2</v>
      </c>
      <c r="BF4881" s="3">
        <f t="shared" ca="1" si="687"/>
        <v>-1.3950525282585462</v>
      </c>
      <c r="BG4881" s="9">
        <f t="shared" ca="1" si="688"/>
        <v>0</v>
      </c>
      <c r="BH4881" s="6">
        <f ca="1">IF(ISNUMBER('Descriptive Stats'!BF4881),'Descriptive Stats'!BF4881,#N/A)</f>
        <v>-1.3950525282585462</v>
      </c>
      <c r="BI4881" s="6">
        <f ca="1">IF(ISNUMBER('Descriptive Stats'!E4881),'Descriptive Stats'!E4881,#N/A)</f>
        <v>0</v>
      </c>
    </row>
    <row r="4882" spans="1:61" ht="14.4" x14ac:dyDescent="0.3">
      <c r="A4882" s="2">
        <f>ROW()</f>
        <v>4882</v>
      </c>
      <c r="C4882" s="8">
        <f t="shared" ca="1" si="689"/>
        <v>20</v>
      </c>
      <c r="D4882" s="8">
        <f t="shared" ca="1" si="690"/>
        <v>0</v>
      </c>
      <c r="E4882" s="50">
        <f t="shared" ca="1" si="684"/>
        <v>15</v>
      </c>
      <c r="F4882" s="2" t="str">
        <f t="shared" ca="1" si="691"/>
        <v/>
      </c>
      <c r="BD4882" s="49">
        <f t="shared" ca="1" si="686"/>
        <v>5051.5</v>
      </c>
      <c r="BE4882" s="3">
        <f t="shared" ca="1" si="685"/>
        <v>0.50509999999999999</v>
      </c>
      <c r="BF4882" s="3">
        <f t="shared" ca="1" si="687"/>
        <v>1.2784152420787677E-2</v>
      </c>
      <c r="BG4882" s="9">
        <f t="shared" ca="1" si="688"/>
        <v>15</v>
      </c>
      <c r="BH4882" s="6">
        <f ca="1">IF(ISNUMBER('Descriptive Stats'!BF4882),'Descriptive Stats'!BF4882,#N/A)</f>
        <v>1.2784152420787677E-2</v>
      </c>
      <c r="BI4882" s="6">
        <f ca="1">IF(ISNUMBER('Descriptive Stats'!E4882),'Descriptive Stats'!E4882,#N/A)</f>
        <v>15</v>
      </c>
    </row>
    <row r="4883" spans="1:61" ht="14.4" x14ac:dyDescent="0.3">
      <c r="A4883" s="2">
        <f>ROW()</f>
        <v>4883</v>
      </c>
      <c r="C4883" s="8">
        <f t="shared" ca="1" si="689"/>
        <v>24</v>
      </c>
      <c r="D4883" s="8">
        <f t="shared" ca="1" si="690"/>
        <v>15</v>
      </c>
      <c r="E4883" s="50">
        <f t="shared" ca="1" si="684"/>
        <v>4</v>
      </c>
      <c r="F4883" s="2" t="str">
        <f t="shared" ca="1" si="691"/>
        <v/>
      </c>
      <c r="BD4883" s="49">
        <f t="shared" ca="1" si="686"/>
        <v>3442</v>
      </c>
      <c r="BE4883" s="3">
        <f t="shared" ca="1" si="685"/>
        <v>0.34415000000000001</v>
      </c>
      <c r="BF4883" s="3">
        <f t="shared" ca="1" si="687"/>
        <v>-0.40116316278173481</v>
      </c>
      <c r="BG4883" s="9">
        <f t="shared" ca="1" si="688"/>
        <v>4</v>
      </c>
      <c r="BH4883" s="6">
        <f ca="1">IF(ISNUMBER('Descriptive Stats'!BF4883),'Descriptive Stats'!BF4883,#N/A)</f>
        <v>-0.40116316278173481</v>
      </c>
      <c r="BI4883" s="6">
        <f ca="1">IF(ISNUMBER('Descriptive Stats'!E4883),'Descriptive Stats'!E4883,#N/A)</f>
        <v>4</v>
      </c>
    </row>
    <row r="4884" spans="1:61" ht="14.4" x14ac:dyDescent="0.3">
      <c r="A4884" s="2">
        <f>ROW()</f>
        <v>4884</v>
      </c>
      <c r="C4884" s="8">
        <f t="shared" ca="1" si="689"/>
        <v>13</v>
      </c>
      <c r="D4884" s="8">
        <f t="shared" ca="1" si="690"/>
        <v>4</v>
      </c>
      <c r="E4884" s="50">
        <f t="shared" ca="1" si="684"/>
        <v>0</v>
      </c>
      <c r="F4884" s="2" t="str">
        <f t="shared" ca="1" si="691"/>
        <v/>
      </c>
      <c r="BD4884" s="49">
        <f t="shared" ca="1" si="686"/>
        <v>815.5</v>
      </c>
      <c r="BE4884" s="3">
        <f t="shared" ca="1" si="685"/>
        <v>8.1500000000000003E-2</v>
      </c>
      <c r="BF4884" s="3">
        <f t="shared" ca="1" si="687"/>
        <v>-1.3950525282585462</v>
      </c>
      <c r="BG4884" s="9">
        <f t="shared" ca="1" si="688"/>
        <v>0</v>
      </c>
      <c r="BH4884" s="6">
        <f ca="1">IF(ISNUMBER('Descriptive Stats'!BF4884),'Descriptive Stats'!BF4884,#N/A)</f>
        <v>-1.3950525282585462</v>
      </c>
      <c r="BI4884" s="6">
        <f ca="1">IF(ISNUMBER('Descriptive Stats'!E4884),'Descriptive Stats'!E4884,#N/A)</f>
        <v>0</v>
      </c>
    </row>
    <row r="4885" spans="1:61" ht="14.4" x14ac:dyDescent="0.3">
      <c r="A4885" s="2">
        <f>ROW()</f>
        <v>4885</v>
      </c>
      <c r="C4885" s="8">
        <f t="shared" ca="1" si="689"/>
        <v>4</v>
      </c>
      <c r="D4885" s="8">
        <f t="shared" ca="1" si="690"/>
        <v>0</v>
      </c>
      <c r="E4885" s="50">
        <f t="shared" ca="1" si="684"/>
        <v>0</v>
      </c>
      <c r="F4885" s="2" t="str">
        <f t="shared" ca="1" si="691"/>
        <v/>
      </c>
      <c r="BD4885" s="49">
        <f t="shared" ca="1" si="686"/>
        <v>815.5</v>
      </c>
      <c r="BE4885" s="3">
        <f t="shared" ca="1" si="685"/>
        <v>8.1500000000000003E-2</v>
      </c>
      <c r="BF4885" s="3">
        <f t="shared" ca="1" si="687"/>
        <v>-1.3950525282585462</v>
      </c>
      <c r="BG4885" s="9">
        <f t="shared" ca="1" si="688"/>
        <v>0</v>
      </c>
      <c r="BH4885" s="6">
        <f ca="1">IF(ISNUMBER('Descriptive Stats'!BF4885),'Descriptive Stats'!BF4885,#N/A)</f>
        <v>-1.3950525282585462</v>
      </c>
      <c r="BI4885" s="6">
        <f ca="1">IF(ISNUMBER('Descriptive Stats'!E4885),'Descriptive Stats'!E4885,#N/A)</f>
        <v>0</v>
      </c>
    </row>
    <row r="4886" spans="1:61" ht="14.4" x14ac:dyDescent="0.3">
      <c r="A4886" s="2">
        <f>ROW()</f>
        <v>4886</v>
      </c>
      <c r="C4886" s="8">
        <f t="shared" ca="1" si="689"/>
        <v>18</v>
      </c>
      <c r="D4886" s="8">
        <f t="shared" ca="1" si="690"/>
        <v>0</v>
      </c>
      <c r="E4886" s="50">
        <f t="shared" ca="1" si="684"/>
        <v>1</v>
      </c>
      <c r="F4886" s="2" t="str">
        <f t="shared" ca="1" si="691"/>
        <v/>
      </c>
      <c r="BD4886" s="49">
        <f t="shared" ca="1" si="686"/>
        <v>1871</v>
      </c>
      <c r="BE4886" s="3">
        <f t="shared" ca="1" si="685"/>
        <v>0.18704999999999999</v>
      </c>
      <c r="BF4886" s="3">
        <f t="shared" ca="1" si="687"/>
        <v>-0.88881967520906158</v>
      </c>
      <c r="BG4886" s="9">
        <f t="shared" ca="1" si="688"/>
        <v>1</v>
      </c>
      <c r="BH4886" s="6">
        <f ca="1">IF(ISNUMBER('Descriptive Stats'!BF4886),'Descriptive Stats'!BF4886,#N/A)</f>
        <v>-0.88881967520906158</v>
      </c>
      <c r="BI4886" s="6">
        <f ca="1">IF(ISNUMBER('Descriptive Stats'!E4886),'Descriptive Stats'!E4886,#N/A)</f>
        <v>1</v>
      </c>
    </row>
    <row r="4887" spans="1:61" ht="14.4" x14ac:dyDescent="0.3">
      <c r="A4887" s="2">
        <f>ROW()</f>
        <v>4887</v>
      </c>
      <c r="C4887" s="8">
        <f t="shared" ca="1" si="689"/>
        <v>12</v>
      </c>
      <c r="D4887" s="8">
        <f t="shared" ca="1" si="690"/>
        <v>1</v>
      </c>
      <c r="E4887" s="50">
        <f t="shared" ca="1" si="684"/>
        <v>1</v>
      </c>
      <c r="F4887" s="2" t="str">
        <f t="shared" ca="1" si="691"/>
        <v/>
      </c>
      <c r="BD4887" s="49">
        <f t="shared" ca="1" si="686"/>
        <v>1871</v>
      </c>
      <c r="BE4887" s="3">
        <f t="shared" ca="1" si="685"/>
        <v>0.18704999999999999</v>
      </c>
      <c r="BF4887" s="3">
        <f t="shared" ca="1" si="687"/>
        <v>-0.88881967520906158</v>
      </c>
      <c r="BG4887" s="9">
        <f t="shared" ca="1" si="688"/>
        <v>1</v>
      </c>
      <c r="BH4887" s="6">
        <f ca="1">IF(ISNUMBER('Descriptive Stats'!BF4887),'Descriptive Stats'!BF4887,#N/A)</f>
        <v>-0.88881967520906158</v>
      </c>
      <c r="BI4887" s="6">
        <f ca="1">IF(ISNUMBER('Descriptive Stats'!E4887),'Descriptive Stats'!E4887,#N/A)</f>
        <v>1</v>
      </c>
    </row>
    <row r="4888" spans="1:61" ht="14.4" x14ac:dyDescent="0.3">
      <c r="A4888" s="2">
        <f>ROW()</f>
        <v>4888</v>
      </c>
      <c r="C4888" s="8">
        <f t="shared" ca="1" si="689"/>
        <v>8</v>
      </c>
      <c r="D4888" s="8">
        <f t="shared" ca="1" si="690"/>
        <v>1</v>
      </c>
      <c r="E4888" s="50">
        <f t="shared" ca="1" si="684"/>
        <v>1</v>
      </c>
      <c r="F4888" s="2" t="str">
        <f t="shared" ca="1" si="691"/>
        <v/>
      </c>
      <c r="BD4888" s="49">
        <f t="shared" ca="1" si="686"/>
        <v>1871</v>
      </c>
      <c r="BE4888" s="3">
        <f t="shared" ca="1" si="685"/>
        <v>0.18704999999999999</v>
      </c>
      <c r="BF4888" s="3">
        <f t="shared" ca="1" si="687"/>
        <v>-0.88881967520906158</v>
      </c>
      <c r="BG4888" s="9">
        <f t="shared" ca="1" si="688"/>
        <v>1</v>
      </c>
      <c r="BH4888" s="6">
        <f ca="1">IF(ISNUMBER('Descriptive Stats'!BF4888),'Descriptive Stats'!BF4888,#N/A)</f>
        <v>-0.88881967520906158</v>
      </c>
      <c r="BI4888" s="6">
        <f ca="1">IF(ISNUMBER('Descriptive Stats'!E4888),'Descriptive Stats'!E4888,#N/A)</f>
        <v>1</v>
      </c>
    </row>
    <row r="4889" spans="1:61" ht="14.4" x14ac:dyDescent="0.3">
      <c r="A4889" s="2">
        <f>ROW()</f>
        <v>4889</v>
      </c>
      <c r="C4889" s="8">
        <f t="shared" ca="1" si="689"/>
        <v>12</v>
      </c>
      <c r="D4889" s="8">
        <f t="shared" ca="1" si="690"/>
        <v>1</v>
      </c>
      <c r="E4889" s="50">
        <f t="shared" ca="1" si="684"/>
        <v>19</v>
      </c>
      <c r="F4889" s="2" t="str">
        <f t="shared" ca="1" si="691"/>
        <v>X</v>
      </c>
      <c r="BD4889" s="49">
        <f t="shared" ca="1" si="686"/>
        <v>5294</v>
      </c>
      <c r="BE4889" s="3">
        <f t="shared" ca="1" si="685"/>
        <v>0.52934999999999999</v>
      </c>
      <c r="BF4889" s="3">
        <f t="shared" ca="1" si="687"/>
        <v>7.3636031452008061E-2</v>
      </c>
      <c r="BG4889" s="9">
        <f t="shared" ca="1" si="688"/>
        <v>19</v>
      </c>
      <c r="BH4889" s="6">
        <f ca="1">IF(ISNUMBER('Descriptive Stats'!BF4889),'Descriptive Stats'!BF4889,#N/A)</f>
        <v>7.3636031452008061E-2</v>
      </c>
      <c r="BI4889" s="6">
        <f ca="1">IF(ISNUMBER('Descriptive Stats'!E4889),'Descriptive Stats'!E4889,#N/A)</f>
        <v>19</v>
      </c>
    </row>
    <row r="4890" spans="1:61" ht="14.4" x14ac:dyDescent="0.3">
      <c r="A4890" s="2">
        <f>ROW()</f>
        <v>4890</v>
      </c>
      <c r="C4890" s="8">
        <f t="shared" ca="1" si="689"/>
        <v>7</v>
      </c>
      <c r="D4890" s="8">
        <f t="shared" ca="1" si="690"/>
        <v>19</v>
      </c>
      <c r="E4890" s="50">
        <f t="shared" ca="1" si="684"/>
        <v>7</v>
      </c>
      <c r="F4890" s="2" t="str">
        <f t="shared" ca="1" si="691"/>
        <v/>
      </c>
      <c r="BD4890" s="49">
        <f t="shared" ca="1" si="686"/>
        <v>4473.5</v>
      </c>
      <c r="BE4890" s="3">
        <f t="shared" ca="1" si="685"/>
        <v>0.44729999999999998</v>
      </c>
      <c r="BF4890" s="3">
        <f t="shared" ca="1" si="687"/>
        <v>-0.13248586824472414</v>
      </c>
      <c r="BG4890" s="9">
        <f t="shared" ca="1" si="688"/>
        <v>7</v>
      </c>
      <c r="BH4890" s="6">
        <f ca="1">IF(ISNUMBER('Descriptive Stats'!BF4890),'Descriptive Stats'!BF4890,#N/A)</f>
        <v>-0.13248586824472414</v>
      </c>
      <c r="BI4890" s="6">
        <f ca="1">IF(ISNUMBER('Descriptive Stats'!E4890),'Descriptive Stats'!E4890,#N/A)</f>
        <v>7</v>
      </c>
    </row>
    <row r="4891" spans="1:61" ht="14.4" x14ac:dyDescent="0.3">
      <c r="A4891" s="2">
        <f>ROW()</f>
        <v>4891</v>
      </c>
      <c r="C4891" s="8">
        <f t="shared" ca="1" si="689"/>
        <v>6</v>
      </c>
      <c r="D4891" s="8">
        <f t="shared" ca="1" si="690"/>
        <v>7</v>
      </c>
      <c r="E4891" s="50">
        <f t="shared" ca="1" si="684"/>
        <v>0</v>
      </c>
      <c r="F4891" s="2" t="str">
        <f t="shared" ca="1" si="691"/>
        <v/>
      </c>
      <c r="BD4891" s="49">
        <f t="shared" ca="1" si="686"/>
        <v>815.5</v>
      </c>
      <c r="BE4891" s="3">
        <f t="shared" ca="1" si="685"/>
        <v>8.1500000000000003E-2</v>
      </c>
      <c r="BF4891" s="3">
        <f t="shared" ca="1" si="687"/>
        <v>-1.3950525282585462</v>
      </c>
      <c r="BG4891" s="9">
        <f t="shared" ca="1" si="688"/>
        <v>0</v>
      </c>
      <c r="BH4891" s="6">
        <f ca="1">IF(ISNUMBER('Descriptive Stats'!BF4891),'Descriptive Stats'!BF4891,#N/A)</f>
        <v>-1.3950525282585462</v>
      </c>
      <c r="BI4891" s="6">
        <f ca="1">IF(ISNUMBER('Descriptive Stats'!E4891),'Descriptive Stats'!E4891,#N/A)</f>
        <v>0</v>
      </c>
    </row>
    <row r="4892" spans="1:61" ht="14.4" x14ac:dyDescent="0.3">
      <c r="A4892" s="2">
        <f>ROW()</f>
        <v>4892</v>
      </c>
      <c r="C4892" s="8">
        <f t="shared" ca="1" si="689"/>
        <v>11</v>
      </c>
      <c r="D4892" s="8">
        <f t="shared" ca="1" si="690"/>
        <v>0</v>
      </c>
      <c r="E4892" s="50">
        <f t="shared" ca="1" si="684"/>
        <v>0</v>
      </c>
      <c r="F4892" s="2" t="str">
        <f t="shared" ca="1" si="691"/>
        <v/>
      </c>
      <c r="BD4892" s="49">
        <f t="shared" ca="1" si="686"/>
        <v>815.5</v>
      </c>
      <c r="BE4892" s="3">
        <f t="shared" ca="1" si="685"/>
        <v>8.1500000000000003E-2</v>
      </c>
      <c r="BF4892" s="3">
        <f t="shared" ca="1" si="687"/>
        <v>-1.3950525282585462</v>
      </c>
      <c r="BG4892" s="9">
        <f t="shared" ca="1" si="688"/>
        <v>0</v>
      </c>
      <c r="BH4892" s="6">
        <f ca="1">IF(ISNUMBER('Descriptive Stats'!BF4892),'Descriptive Stats'!BF4892,#N/A)</f>
        <v>-1.3950525282585462</v>
      </c>
      <c r="BI4892" s="6">
        <f ca="1">IF(ISNUMBER('Descriptive Stats'!E4892),'Descriptive Stats'!E4892,#N/A)</f>
        <v>0</v>
      </c>
    </row>
    <row r="4893" spans="1:61" ht="14.4" x14ac:dyDescent="0.3">
      <c r="A4893" s="2">
        <f>ROW()</f>
        <v>4893</v>
      </c>
      <c r="C4893" s="8">
        <f t="shared" ca="1" si="689"/>
        <v>4</v>
      </c>
      <c r="D4893" s="8">
        <f t="shared" ca="1" si="690"/>
        <v>0</v>
      </c>
      <c r="E4893" s="50">
        <f t="shared" ca="1" si="684"/>
        <v>2</v>
      </c>
      <c r="F4893" s="2" t="str">
        <f t="shared" ca="1" si="691"/>
        <v/>
      </c>
      <c r="BD4893" s="49">
        <f t="shared" ca="1" si="686"/>
        <v>2595</v>
      </c>
      <c r="BE4893" s="3">
        <f t="shared" ca="1" si="685"/>
        <v>0.25945000000000001</v>
      </c>
      <c r="BF4893" s="3">
        <f t="shared" ca="1" si="687"/>
        <v>-0.6450419512753276</v>
      </c>
      <c r="BG4893" s="9">
        <f t="shared" ca="1" si="688"/>
        <v>2</v>
      </c>
      <c r="BH4893" s="6">
        <f ca="1">IF(ISNUMBER('Descriptive Stats'!BF4893),'Descriptive Stats'!BF4893,#N/A)</f>
        <v>-0.6450419512753276</v>
      </c>
      <c r="BI4893" s="6">
        <f ca="1">IF(ISNUMBER('Descriptive Stats'!E4893),'Descriptive Stats'!E4893,#N/A)</f>
        <v>2</v>
      </c>
    </row>
    <row r="4894" spans="1:61" ht="14.4" x14ac:dyDescent="0.3">
      <c r="A4894" s="2">
        <f>ROW()</f>
        <v>4894</v>
      </c>
      <c r="C4894" s="8">
        <f t="shared" ca="1" si="689"/>
        <v>17</v>
      </c>
      <c r="D4894" s="8">
        <f t="shared" ca="1" si="690"/>
        <v>2</v>
      </c>
      <c r="E4894" s="50">
        <f t="shared" ca="1" si="684"/>
        <v>7</v>
      </c>
      <c r="F4894" s="2" t="str">
        <f t="shared" ca="1" si="691"/>
        <v/>
      </c>
      <c r="BD4894" s="49">
        <f t="shared" ca="1" si="686"/>
        <v>4473.5</v>
      </c>
      <c r="BE4894" s="3">
        <f t="shared" ca="1" si="685"/>
        <v>0.44729999999999998</v>
      </c>
      <c r="BF4894" s="3">
        <f t="shared" ca="1" si="687"/>
        <v>-0.13248586824472414</v>
      </c>
      <c r="BG4894" s="9">
        <f t="shared" ca="1" si="688"/>
        <v>7</v>
      </c>
      <c r="BH4894" s="6">
        <f ca="1">IF(ISNUMBER('Descriptive Stats'!BF4894),'Descriptive Stats'!BF4894,#N/A)</f>
        <v>-0.13248586824472414</v>
      </c>
      <c r="BI4894" s="6">
        <f ca="1">IF(ISNUMBER('Descriptive Stats'!E4894),'Descriptive Stats'!E4894,#N/A)</f>
        <v>7</v>
      </c>
    </row>
    <row r="4895" spans="1:61" ht="14.4" x14ac:dyDescent="0.3">
      <c r="A4895" s="2">
        <f>ROW()</f>
        <v>4895</v>
      </c>
      <c r="C4895" s="8">
        <f t="shared" ca="1" si="689"/>
        <v>6</v>
      </c>
      <c r="D4895" s="8">
        <f t="shared" ca="1" si="690"/>
        <v>7</v>
      </c>
      <c r="E4895" s="50">
        <f t="shared" ca="1" si="684"/>
        <v>2</v>
      </c>
      <c r="F4895" s="2" t="str">
        <f t="shared" ca="1" si="691"/>
        <v/>
      </c>
      <c r="BD4895" s="49">
        <f t="shared" ca="1" si="686"/>
        <v>2595</v>
      </c>
      <c r="BE4895" s="3">
        <f t="shared" ca="1" si="685"/>
        <v>0.25945000000000001</v>
      </c>
      <c r="BF4895" s="3">
        <f t="shared" ca="1" si="687"/>
        <v>-0.6450419512753276</v>
      </c>
      <c r="BG4895" s="9">
        <f t="shared" ca="1" si="688"/>
        <v>2</v>
      </c>
      <c r="BH4895" s="6">
        <f ca="1">IF(ISNUMBER('Descriptive Stats'!BF4895),'Descriptive Stats'!BF4895,#N/A)</f>
        <v>-0.6450419512753276</v>
      </c>
      <c r="BI4895" s="6">
        <f ca="1">IF(ISNUMBER('Descriptive Stats'!E4895),'Descriptive Stats'!E4895,#N/A)</f>
        <v>2</v>
      </c>
    </row>
    <row r="4896" spans="1:61" ht="14.4" x14ac:dyDescent="0.3">
      <c r="A4896" s="2">
        <f>ROW()</f>
        <v>4896</v>
      </c>
      <c r="C4896" s="8">
        <f t="shared" ca="1" si="689"/>
        <v>17</v>
      </c>
      <c r="D4896" s="8">
        <f t="shared" ca="1" si="690"/>
        <v>2</v>
      </c>
      <c r="E4896" s="50">
        <f t="shared" ca="1" si="684"/>
        <v>6</v>
      </c>
      <c r="F4896" s="2" t="str">
        <f t="shared" ca="1" si="691"/>
        <v/>
      </c>
      <c r="BD4896" s="49">
        <f t="shared" ca="1" si="686"/>
        <v>3900</v>
      </c>
      <c r="BE4896" s="3">
        <f t="shared" ca="1" si="685"/>
        <v>0.38995000000000002</v>
      </c>
      <c r="BF4896" s="3">
        <f t="shared" ca="1" si="687"/>
        <v>-0.2794493539703507</v>
      </c>
      <c r="BG4896" s="9">
        <f t="shared" ca="1" si="688"/>
        <v>6</v>
      </c>
      <c r="BH4896" s="6">
        <f ca="1">IF(ISNUMBER('Descriptive Stats'!BF4896),'Descriptive Stats'!BF4896,#N/A)</f>
        <v>-0.2794493539703507</v>
      </c>
      <c r="BI4896" s="6">
        <f ca="1">IF(ISNUMBER('Descriptive Stats'!E4896),'Descriptive Stats'!E4896,#N/A)</f>
        <v>6</v>
      </c>
    </row>
    <row r="4897" spans="1:61" ht="14.4" x14ac:dyDescent="0.3">
      <c r="A4897" s="2">
        <f>ROW()</f>
        <v>4897</v>
      </c>
      <c r="C4897" s="8">
        <f t="shared" ca="1" si="689"/>
        <v>16</v>
      </c>
      <c r="D4897" s="8">
        <f t="shared" ca="1" si="690"/>
        <v>6</v>
      </c>
      <c r="E4897" s="50">
        <f t="shared" ca="1" si="684"/>
        <v>6</v>
      </c>
      <c r="F4897" s="2" t="str">
        <f t="shared" ca="1" si="691"/>
        <v/>
      </c>
      <c r="BD4897" s="49">
        <f t="shared" ca="1" si="686"/>
        <v>3900</v>
      </c>
      <c r="BE4897" s="3">
        <f t="shared" ca="1" si="685"/>
        <v>0.38995000000000002</v>
      </c>
      <c r="BF4897" s="3">
        <f t="shared" ca="1" si="687"/>
        <v>-0.2794493539703507</v>
      </c>
      <c r="BG4897" s="9">
        <f t="shared" ca="1" si="688"/>
        <v>6</v>
      </c>
      <c r="BH4897" s="6">
        <f ca="1">IF(ISNUMBER('Descriptive Stats'!BF4897),'Descriptive Stats'!BF4897,#N/A)</f>
        <v>-0.2794493539703507</v>
      </c>
      <c r="BI4897" s="6">
        <f ca="1">IF(ISNUMBER('Descriptive Stats'!E4897),'Descriptive Stats'!E4897,#N/A)</f>
        <v>6</v>
      </c>
    </row>
    <row r="4898" spans="1:61" ht="14.4" x14ac:dyDescent="0.3">
      <c r="A4898" s="2">
        <f>ROW()</f>
        <v>4898</v>
      </c>
      <c r="C4898" s="8">
        <f t="shared" ca="1" si="689"/>
        <v>5</v>
      </c>
      <c r="D4898" s="8">
        <f t="shared" ca="1" si="690"/>
        <v>6</v>
      </c>
      <c r="E4898" s="50">
        <f t="shared" ca="1" si="684"/>
        <v>2</v>
      </c>
      <c r="F4898" s="2" t="str">
        <f t="shared" ca="1" si="691"/>
        <v/>
      </c>
      <c r="BD4898" s="49">
        <f t="shared" ca="1" si="686"/>
        <v>2595</v>
      </c>
      <c r="BE4898" s="3">
        <f t="shared" ca="1" si="685"/>
        <v>0.25945000000000001</v>
      </c>
      <c r="BF4898" s="3">
        <f t="shared" ca="1" si="687"/>
        <v>-0.6450419512753276</v>
      </c>
      <c r="BG4898" s="9">
        <f t="shared" ca="1" si="688"/>
        <v>2</v>
      </c>
      <c r="BH4898" s="6">
        <f ca="1">IF(ISNUMBER('Descriptive Stats'!BF4898),'Descriptive Stats'!BF4898,#N/A)</f>
        <v>-0.6450419512753276</v>
      </c>
      <c r="BI4898" s="6">
        <f ca="1">IF(ISNUMBER('Descriptive Stats'!E4898),'Descriptive Stats'!E4898,#N/A)</f>
        <v>2</v>
      </c>
    </row>
    <row r="4899" spans="1:61" ht="14.4" x14ac:dyDescent="0.3">
      <c r="A4899" s="2">
        <f>ROW()</f>
        <v>4899</v>
      </c>
      <c r="C4899" s="8">
        <f t="shared" ca="1" si="689"/>
        <v>17</v>
      </c>
      <c r="D4899" s="8">
        <f t="shared" ca="1" si="690"/>
        <v>2</v>
      </c>
      <c r="E4899" s="50">
        <f t="shared" ca="1" si="684"/>
        <v>3</v>
      </c>
      <c r="F4899" s="2" t="str">
        <f t="shared" ca="1" si="691"/>
        <v/>
      </c>
      <c r="BD4899" s="49">
        <f t="shared" ca="1" si="686"/>
        <v>3200</v>
      </c>
      <c r="BE4899" s="3">
        <f t="shared" ca="1" si="685"/>
        <v>0.31995000000000001</v>
      </c>
      <c r="BF4899" s="3">
        <f t="shared" ca="1" si="687"/>
        <v>-0.46783862043457014</v>
      </c>
      <c r="BG4899" s="9">
        <f t="shared" ca="1" si="688"/>
        <v>3</v>
      </c>
      <c r="BH4899" s="6">
        <f ca="1">IF(ISNUMBER('Descriptive Stats'!BF4899),'Descriptive Stats'!BF4899,#N/A)</f>
        <v>-0.46783862043457014</v>
      </c>
      <c r="BI4899" s="6">
        <f ca="1">IF(ISNUMBER('Descriptive Stats'!E4899),'Descriptive Stats'!E4899,#N/A)</f>
        <v>3</v>
      </c>
    </row>
    <row r="4900" spans="1:61" ht="14.4" x14ac:dyDescent="0.3">
      <c r="A4900" s="2">
        <f>ROW()</f>
        <v>4900</v>
      </c>
      <c r="C4900" s="8">
        <f t="shared" ca="1" si="689"/>
        <v>10</v>
      </c>
      <c r="D4900" s="8">
        <f t="shared" ca="1" si="690"/>
        <v>3</v>
      </c>
      <c r="E4900" s="50">
        <f t="shared" ca="1" si="684"/>
        <v>6</v>
      </c>
      <c r="F4900" s="2" t="str">
        <f t="shared" ca="1" si="691"/>
        <v/>
      </c>
      <c r="BD4900" s="49">
        <f t="shared" ca="1" si="686"/>
        <v>3900</v>
      </c>
      <c r="BE4900" s="3">
        <f t="shared" ca="1" si="685"/>
        <v>0.38995000000000002</v>
      </c>
      <c r="BF4900" s="3">
        <f t="shared" ca="1" si="687"/>
        <v>-0.2794493539703507</v>
      </c>
      <c r="BG4900" s="9">
        <f t="shared" ca="1" si="688"/>
        <v>6</v>
      </c>
      <c r="BH4900" s="6">
        <f ca="1">IF(ISNUMBER('Descriptive Stats'!BF4900),'Descriptive Stats'!BF4900,#N/A)</f>
        <v>-0.2794493539703507</v>
      </c>
      <c r="BI4900" s="6">
        <f ca="1">IF(ISNUMBER('Descriptive Stats'!E4900),'Descriptive Stats'!E4900,#N/A)</f>
        <v>6</v>
      </c>
    </row>
    <row r="4901" spans="1:61" ht="14.4" x14ac:dyDescent="0.3">
      <c r="A4901" s="2">
        <f>ROW()</f>
        <v>4901</v>
      </c>
      <c r="C4901" s="8">
        <f t="shared" ca="1" si="689"/>
        <v>5</v>
      </c>
      <c r="D4901" s="8">
        <f t="shared" ca="1" si="690"/>
        <v>6</v>
      </c>
      <c r="E4901" s="50">
        <f t="shared" ca="1" si="684"/>
        <v>3</v>
      </c>
      <c r="F4901" s="2" t="str">
        <f t="shared" ca="1" si="691"/>
        <v/>
      </c>
      <c r="BD4901" s="49">
        <f t="shared" ca="1" si="686"/>
        <v>3200</v>
      </c>
      <c r="BE4901" s="3">
        <f t="shared" ca="1" si="685"/>
        <v>0.31995000000000001</v>
      </c>
      <c r="BF4901" s="3">
        <f t="shared" ca="1" si="687"/>
        <v>-0.46783862043457014</v>
      </c>
      <c r="BG4901" s="9">
        <f t="shared" ca="1" si="688"/>
        <v>3</v>
      </c>
      <c r="BH4901" s="6">
        <f ca="1">IF(ISNUMBER('Descriptive Stats'!BF4901),'Descriptive Stats'!BF4901,#N/A)</f>
        <v>-0.46783862043457014</v>
      </c>
      <c r="BI4901" s="6">
        <f ca="1">IF(ISNUMBER('Descriptive Stats'!E4901),'Descriptive Stats'!E4901,#N/A)</f>
        <v>3</v>
      </c>
    </row>
    <row r="4902" spans="1:61" ht="14.4" x14ac:dyDescent="0.3">
      <c r="A4902" s="2">
        <f>ROW()</f>
        <v>4902</v>
      </c>
      <c r="C4902" s="8">
        <f t="shared" ca="1" si="689"/>
        <v>10</v>
      </c>
      <c r="D4902" s="8">
        <f t="shared" ca="1" si="690"/>
        <v>3</v>
      </c>
      <c r="E4902" s="50">
        <f t="shared" ca="1" si="684"/>
        <v>0</v>
      </c>
      <c r="F4902" s="2" t="str">
        <f t="shared" ca="1" si="691"/>
        <v/>
      </c>
      <c r="BD4902" s="49">
        <f t="shared" ca="1" si="686"/>
        <v>815.5</v>
      </c>
      <c r="BE4902" s="3">
        <f t="shared" ca="1" si="685"/>
        <v>8.1500000000000003E-2</v>
      </c>
      <c r="BF4902" s="3">
        <f t="shared" ca="1" si="687"/>
        <v>-1.3950525282585462</v>
      </c>
      <c r="BG4902" s="9">
        <f t="shared" ca="1" si="688"/>
        <v>0</v>
      </c>
      <c r="BH4902" s="6">
        <f ca="1">IF(ISNUMBER('Descriptive Stats'!BF4902),'Descriptive Stats'!BF4902,#N/A)</f>
        <v>-1.3950525282585462</v>
      </c>
      <c r="BI4902" s="6">
        <f ca="1">IF(ISNUMBER('Descriptive Stats'!E4902),'Descriptive Stats'!E4902,#N/A)</f>
        <v>0</v>
      </c>
    </row>
    <row r="4903" spans="1:61" ht="14.4" x14ac:dyDescent="0.3">
      <c r="A4903" s="2">
        <f>ROW()</f>
        <v>4903</v>
      </c>
      <c r="C4903" s="8">
        <f t="shared" ca="1" si="689"/>
        <v>20</v>
      </c>
      <c r="D4903" s="8">
        <f t="shared" ca="1" si="690"/>
        <v>0</v>
      </c>
      <c r="E4903" s="50">
        <f t="shared" ca="1" si="684"/>
        <v>0</v>
      </c>
      <c r="F4903" s="2" t="str">
        <f t="shared" ca="1" si="691"/>
        <v/>
      </c>
      <c r="BD4903" s="49">
        <f t="shared" ca="1" si="686"/>
        <v>815.5</v>
      </c>
      <c r="BE4903" s="3">
        <f t="shared" ca="1" si="685"/>
        <v>8.1500000000000003E-2</v>
      </c>
      <c r="BF4903" s="3">
        <f t="shared" ca="1" si="687"/>
        <v>-1.3950525282585462</v>
      </c>
      <c r="BG4903" s="9">
        <f t="shared" ca="1" si="688"/>
        <v>0</v>
      </c>
      <c r="BH4903" s="6">
        <f ca="1">IF(ISNUMBER('Descriptive Stats'!BF4903),'Descriptive Stats'!BF4903,#N/A)</f>
        <v>-1.3950525282585462</v>
      </c>
      <c r="BI4903" s="6">
        <f ca="1">IF(ISNUMBER('Descriptive Stats'!E4903),'Descriptive Stats'!E4903,#N/A)</f>
        <v>0</v>
      </c>
    </row>
    <row r="4904" spans="1:61" ht="14.4" x14ac:dyDescent="0.3">
      <c r="A4904" s="2">
        <f>ROW()</f>
        <v>4904</v>
      </c>
      <c r="C4904" s="8">
        <f t="shared" ca="1" si="689"/>
        <v>4</v>
      </c>
      <c r="D4904" s="8">
        <f t="shared" ca="1" si="690"/>
        <v>0</v>
      </c>
      <c r="E4904" s="50">
        <f t="shared" ca="1" si="684"/>
        <v>0</v>
      </c>
      <c r="F4904" s="2" t="str">
        <f t="shared" ca="1" si="691"/>
        <v/>
      </c>
      <c r="BD4904" s="49">
        <f t="shared" ca="1" si="686"/>
        <v>815.5</v>
      </c>
      <c r="BE4904" s="3">
        <f t="shared" ca="1" si="685"/>
        <v>8.1500000000000003E-2</v>
      </c>
      <c r="BF4904" s="3">
        <f t="shared" ca="1" si="687"/>
        <v>-1.3950525282585462</v>
      </c>
      <c r="BG4904" s="9">
        <f t="shared" ca="1" si="688"/>
        <v>0</v>
      </c>
      <c r="BH4904" s="6">
        <f ca="1">IF(ISNUMBER('Descriptive Stats'!BF4904),'Descriptive Stats'!BF4904,#N/A)</f>
        <v>-1.3950525282585462</v>
      </c>
      <c r="BI4904" s="6">
        <f ca="1">IF(ISNUMBER('Descriptive Stats'!E4904),'Descriptive Stats'!E4904,#N/A)</f>
        <v>0</v>
      </c>
    </row>
    <row r="4905" spans="1:61" ht="14.4" x14ac:dyDescent="0.3">
      <c r="A4905" s="2">
        <f>ROW()</f>
        <v>4905</v>
      </c>
      <c r="C4905" s="8">
        <f t="shared" ca="1" si="689"/>
        <v>14</v>
      </c>
      <c r="D4905" s="8">
        <f t="shared" ca="1" si="690"/>
        <v>0</v>
      </c>
      <c r="E4905" s="50">
        <f t="shared" ca="1" si="684"/>
        <v>0</v>
      </c>
      <c r="F4905" s="2" t="str">
        <f t="shared" ca="1" si="691"/>
        <v/>
      </c>
      <c r="BD4905" s="49">
        <f t="shared" ca="1" si="686"/>
        <v>815.5</v>
      </c>
      <c r="BE4905" s="3">
        <f t="shared" ca="1" si="685"/>
        <v>8.1500000000000003E-2</v>
      </c>
      <c r="BF4905" s="3">
        <f t="shared" ca="1" si="687"/>
        <v>-1.3950525282585462</v>
      </c>
      <c r="BG4905" s="9">
        <f t="shared" ca="1" si="688"/>
        <v>0</v>
      </c>
      <c r="BH4905" s="6">
        <f ca="1">IF(ISNUMBER('Descriptive Stats'!BF4905),'Descriptive Stats'!BF4905,#N/A)</f>
        <v>-1.3950525282585462</v>
      </c>
      <c r="BI4905" s="6">
        <f ca="1">IF(ISNUMBER('Descriptive Stats'!E4905),'Descriptive Stats'!E4905,#N/A)</f>
        <v>0</v>
      </c>
    </row>
    <row r="4906" spans="1:61" ht="14.4" x14ac:dyDescent="0.3">
      <c r="A4906" s="2">
        <f>ROW()</f>
        <v>4906</v>
      </c>
      <c r="C4906" s="8">
        <f t="shared" ca="1" si="689"/>
        <v>22</v>
      </c>
      <c r="D4906" s="8">
        <f t="shared" ca="1" si="690"/>
        <v>0</v>
      </c>
      <c r="E4906" s="50">
        <f t="shared" ca="1" si="684"/>
        <v>9</v>
      </c>
      <c r="F4906" s="2" t="str">
        <f t="shared" ca="1" si="691"/>
        <v/>
      </c>
      <c r="BD4906" s="49">
        <f t="shared" ca="1" si="686"/>
        <v>4819</v>
      </c>
      <c r="BE4906" s="3">
        <f t="shared" ca="1" si="685"/>
        <v>0.48185</v>
      </c>
      <c r="BF4906" s="3">
        <f t="shared" ca="1" si="687"/>
        <v>-4.5511009098988427E-2</v>
      </c>
      <c r="BG4906" s="9">
        <f t="shared" ca="1" si="688"/>
        <v>9</v>
      </c>
      <c r="BH4906" s="6">
        <f ca="1">IF(ISNUMBER('Descriptive Stats'!BF4906),'Descriptive Stats'!BF4906,#N/A)</f>
        <v>-4.5511009098988427E-2</v>
      </c>
      <c r="BI4906" s="6">
        <f ca="1">IF(ISNUMBER('Descriptive Stats'!E4906),'Descriptive Stats'!E4906,#N/A)</f>
        <v>9</v>
      </c>
    </row>
    <row r="4907" spans="1:61" ht="14.4" x14ac:dyDescent="0.3">
      <c r="A4907" s="2">
        <f>ROW()</f>
        <v>4907</v>
      </c>
      <c r="C4907" s="8">
        <f t="shared" ca="1" si="689"/>
        <v>23</v>
      </c>
      <c r="D4907" s="8">
        <f t="shared" ca="1" si="690"/>
        <v>9</v>
      </c>
      <c r="E4907" s="50">
        <f t="shared" ca="1" si="684"/>
        <v>0</v>
      </c>
      <c r="F4907" s="2" t="str">
        <f t="shared" ca="1" si="691"/>
        <v/>
      </c>
      <c r="BD4907" s="49">
        <f t="shared" ca="1" si="686"/>
        <v>815.5</v>
      </c>
      <c r="BE4907" s="3">
        <f t="shared" ca="1" si="685"/>
        <v>8.1500000000000003E-2</v>
      </c>
      <c r="BF4907" s="3">
        <f t="shared" ca="1" si="687"/>
        <v>-1.3950525282585462</v>
      </c>
      <c r="BG4907" s="9">
        <f t="shared" ca="1" si="688"/>
        <v>0</v>
      </c>
      <c r="BH4907" s="6">
        <f ca="1">IF(ISNUMBER('Descriptive Stats'!BF4907),'Descriptive Stats'!BF4907,#N/A)</f>
        <v>-1.3950525282585462</v>
      </c>
      <c r="BI4907" s="6">
        <f ca="1">IF(ISNUMBER('Descriptive Stats'!E4907),'Descriptive Stats'!E4907,#N/A)</f>
        <v>0</v>
      </c>
    </row>
    <row r="4908" spans="1:61" ht="14.4" x14ac:dyDescent="0.3">
      <c r="A4908" s="2">
        <f>ROW()</f>
        <v>4908</v>
      </c>
      <c r="C4908" s="8">
        <f t="shared" ca="1" si="689"/>
        <v>20</v>
      </c>
      <c r="D4908" s="8">
        <f t="shared" ca="1" si="690"/>
        <v>0</v>
      </c>
      <c r="E4908" s="50">
        <f t="shared" ca="1" si="684"/>
        <v>6</v>
      </c>
      <c r="F4908" s="2" t="str">
        <f t="shared" ca="1" si="691"/>
        <v/>
      </c>
      <c r="BD4908" s="49">
        <f t="shared" ca="1" si="686"/>
        <v>3900</v>
      </c>
      <c r="BE4908" s="3">
        <f t="shared" ca="1" si="685"/>
        <v>0.38995000000000002</v>
      </c>
      <c r="BF4908" s="3">
        <f t="shared" ca="1" si="687"/>
        <v>-0.2794493539703507</v>
      </c>
      <c r="BG4908" s="9">
        <f t="shared" ca="1" si="688"/>
        <v>6</v>
      </c>
      <c r="BH4908" s="6">
        <f ca="1">IF(ISNUMBER('Descriptive Stats'!BF4908),'Descriptive Stats'!BF4908,#N/A)</f>
        <v>-0.2794493539703507</v>
      </c>
      <c r="BI4908" s="6">
        <f ca="1">IF(ISNUMBER('Descriptive Stats'!E4908),'Descriptive Stats'!E4908,#N/A)</f>
        <v>6</v>
      </c>
    </row>
    <row r="4909" spans="1:61" ht="14.4" x14ac:dyDescent="0.3">
      <c r="A4909" s="2">
        <f>ROW()</f>
        <v>4909</v>
      </c>
      <c r="C4909" s="8">
        <f t="shared" ca="1" si="689"/>
        <v>5</v>
      </c>
      <c r="D4909" s="8">
        <f t="shared" ca="1" si="690"/>
        <v>6</v>
      </c>
      <c r="E4909" s="50">
        <f t="shared" ca="1" si="684"/>
        <v>3</v>
      </c>
      <c r="F4909" s="2" t="str">
        <f t="shared" ca="1" si="691"/>
        <v/>
      </c>
      <c r="BD4909" s="49">
        <f t="shared" ca="1" si="686"/>
        <v>3200</v>
      </c>
      <c r="BE4909" s="3">
        <f t="shared" ca="1" si="685"/>
        <v>0.31995000000000001</v>
      </c>
      <c r="BF4909" s="3">
        <f t="shared" ca="1" si="687"/>
        <v>-0.46783862043457014</v>
      </c>
      <c r="BG4909" s="9">
        <f t="shared" ca="1" si="688"/>
        <v>3</v>
      </c>
      <c r="BH4909" s="6">
        <f ca="1">IF(ISNUMBER('Descriptive Stats'!BF4909),'Descriptive Stats'!BF4909,#N/A)</f>
        <v>-0.46783862043457014</v>
      </c>
      <c r="BI4909" s="6">
        <f ca="1">IF(ISNUMBER('Descriptive Stats'!E4909),'Descriptive Stats'!E4909,#N/A)</f>
        <v>3</v>
      </c>
    </row>
    <row r="4910" spans="1:61" ht="14.4" x14ac:dyDescent="0.3">
      <c r="A4910" s="2">
        <f>ROW()</f>
        <v>4910</v>
      </c>
      <c r="C4910" s="8">
        <f t="shared" ca="1" si="689"/>
        <v>10</v>
      </c>
      <c r="D4910" s="8">
        <f t="shared" ca="1" si="690"/>
        <v>3</v>
      </c>
      <c r="E4910" s="50">
        <f t="shared" ca="1" si="684"/>
        <v>1</v>
      </c>
      <c r="F4910" s="2" t="str">
        <f t="shared" ca="1" si="691"/>
        <v/>
      </c>
      <c r="BD4910" s="49">
        <f t="shared" ca="1" si="686"/>
        <v>1871</v>
      </c>
      <c r="BE4910" s="3">
        <f t="shared" ca="1" si="685"/>
        <v>0.18704999999999999</v>
      </c>
      <c r="BF4910" s="3">
        <f t="shared" ca="1" si="687"/>
        <v>-0.88881967520906158</v>
      </c>
      <c r="BG4910" s="9">
        <f t="shared" ca="1" si="688"/>
        <v>1</v>
      </c>
      <c r="BH4910" s="6">
        <f ca="1">IF(ISNUMBER('Descriptive Stats'!BF4910),'Descriptive Stats'!BF4910,#N/A)</f>
        <v>-0.88881967520906158</v>
      </c>
      <c r="BI4910" s="6">
        <f ca="1">IF(ISNUMBER('Descriptive Stats'!E4910),'Descriptive Stats'!E4910,#N/A)</f>
        <v>1</v>
      </c>
    </row>
    <row r="4911" spans="1:61" ht="14.4" x14ac:dyDescent="0.3">
      <c r="A4911" s="2">
        <f>ROW()</f>
        <v>4911</v>
      </c>
      <c r="C4911" s="8">
        <f t="shared" ca="1" si="689"/>
        <v>12</v>
      </c>
      <c r="D4911" s="8">
        <f t="shared" ca="1" si="690"/>
        <v>1</v>
      </c>
      <c r="E4911" s="50">
        <f t="shared" ca="1" si="684"/>
        <v>9</v>
      </c>
      <c r="F4911" s="2" t="str">
        <f t="shared" ca="1" si="691"/>
        <v/>
      </c>
      <c r="BD4911" s="49">
        <f t="shared" ca="1" si="686"/>
        <v>4819</v>
      </c>
      <c r="BE4911" s="3">
        <f t="shared" ca="1" si="685"/>
        <v>0.48185</v>
      </c>
      <c r="BF4911" s="3">
        <f t="shared" ca="1" si="687"/>
        <v>-4.5511009098988427E-2</v>
      </c>
      <c r="BG4911" s="9">
        <f t="shared" ca="1" si="688"/>
        <v>9</v>
      </c>
      <c r="BH4911" s="6">
        <f ca="1">IF(ISNUMBER('Descriptive Stats'!BF4911),'Descriptive Stats'!BF4911,#N/A)</f>
        <v>-4.5511009098988427E-2</v>
      </c>
      <c r="BI4911" s="6">
        <f ca="1">IF(ISNUMBER('Descriptive Stats'!E4911),'Descriptive Stats'!E4911,#N/A)</f>
        <v>9</v>
      </c>
    </row>
    <row r="4912" spans="1:61" ht="14.4" x14ac:dyDescent="0.3">
      <c r="A4912" s="2">
        <f>ROW()</f>
        <v>4912</v>
      </c>
      <c r="C4912" s="8">
        <f t="shared" ca="1" si="689"/>
        <v>23</v>
      </c>
      <c r="D4912" s="8">
        <f t="shared" ca="1" si="690"/>
        <v>9</v>
      </c>
      <c r="E4912" s="50">
        <f t="shared" ca="1" si="684"/>
        <v>0</v>
      </c>
      <c r="F4912" s="2" t="str">
        <f t="shared" ca="1" si="691"/>
        <v/>
      </c>
      <c r="BD4912" s="49">
        <f t="shared" ca="1" si="686"/>
        <v>815.5</v>
      </c>
      <c r="BE4912" s="3">
        <f t="shared" ca="1" si="685"/>
        <v>8.1500000000000003E-2</v>
      </c>
      <c r="BF4912" s="3">
        <f t="shared" ca="1" si="687"/>
        <v>-1.3950525282585462</v>
      </c>
      <c r="BG4912" s="9">
        <f t="shared" ca="1" si="688"/>
        <v>0</v>
      </c>
      <c r="BH4912" s="6">
        <f ca="1">IF(ISNUMBER('Descriptive Stats'!BF4912),'Descriptive Stats'!BF4912,#N/A)</f>
        <v>-1.3950525282585462</v>
      </c>
      <c r="BI4912" s="6">
        <f ca="1">IF(ISNUMBER('Descriptive Stats'!E4912),'Descriptive Stats'!E4912,#N/A)</f>
        <v>0</v>
      </c>
    </row>
    <row r="4913" spans="1:61" ht="14.4" x14ac:dyDescent="0.3">
      <c r="A4913" s="2">
        <f>ROW()</f>
        <v>4913</v>
      </c>
      <c r="C4913" s="8">
        <f t="shared" ca="1" si="689"/>
        <v>4</v>
      </c>
      <c r="D4913" s="8">
        <f t="shared" ca="1" si="690"/>
        <v>0</v>
      </c>
      <c r="E4913" s="50">
        <f t="shared" ca="1" si="684"/>
        <v>0</v>
      </c>
      <c r="F4913" s="2" t="str">
        <f t="shared" ca="1" si="691"/>
        <v/>
      </c>
      <c r="BD4913" s="49">
        <f t="shared" ca="1" si="686"/>
        <v>815.5</v>
      </c>
      <c r="BE4913" s="3">
        <f t="shared" ca="1" si="685"/>
        <v>8.1500000000000003E-2</v>
      </c>
      <c r="BF4913" s="3">
        <f t="shared" ca="1" si="687"/>
        <v>-1.3950525282585462</v>
      </c>
      <c r="BG4913" s="9">
        <f t="shared" ca="1" si="688"/>
        <v>0</v>
      </c>
      <c r="BH4913" s="6">
        <f ca="1">IF(ISNUMBER('Descriptive Stats'!BF4913),'Descriptive Stats'!BF4913,#N/A)</f>
        <v>-1.3950525282585462</v>
      </c>
      <c r="BI4913" s="6">
        <f ca="1">IF(ISNUMBER('Descriptive Stats'!E4913),'Descriptive Stats'!E4913,#N/A)</f>
        <v>0</v>
      </c>
    </row>
    <row r="4914" spans="1:61" ht="14.4" x14ac:dyDescent="0.3">
      <c r="A4914" s="2">
        <f>ROW()</f>
        <v>4914</v>
      </c>
      <c r="C4914" s="8">
        <f t="shared" ca="1" si="689"/>
        <v>20</v>
      </c>
      <c r="D4914" s="8">
        <f t="shared" ca="1" si="690"/>
        <v>0</v>
      </c>
      <c r="E4914" s="50">
        <f t="shared" ca="1" si="684"/>
        <v>19</v>
      </c>
      <c r="F4914" s="2" t="str">
        <f t="shared" ca="1" si="691"/>
        <v>X</v>
      </c>
      <c r="BD4914" s="49">
        <f t="shared" ca="1" si="686"/>
        <v>5294</v>
      </c>
      <c r="BE4914" s="3">
        <f t="shared" ca="1" si="685"/>
        <v>0.52934999999999999</v>
      </c>
      <c r="BF4914" s="3">
        <f t="shared" ca="1" si="687"/>
        <v>7.3636031452008061E-2</v>
      </c>
      <c r="BG4914" s="9">
        <f t="shared" ca="1" si="688"/>
        <v>19</v>
      </c>
      <c r="BH4914" s="6">
        <f ca="1">IF(ISNUMBER('Descriptive Stats'!BF4914),'Descriptive Stats'!BF4914,#N/A)</f>
        <v>7.3636031452008061E-2</v>
      </c>
      <c r="BI4914" s="6">
        <f ca="1">IF(ISNUMBER('Descriptive Stats'!E4914),'Descriptive Stats'!E4914,#N/A)</f>
        <v>19</v>
      </c>
    </row>
    <row r="4915" spans="1:61" ht="14.4" x14ac:dyDescent="0.3">
      <c r="A4915" s="2">
        <f>ROW()</f>
        <v>4915</v>
      </c>
      <c r="C4915" s="8">
        <f t="shared" ca="1" si="689"/>
        <v>7</v>
      </c>
      <c r="D4915" s="8">
        <f t="shared" ca="1" si="690"/>
        <v>19</v>
      </c>
      <c r="E4915" s="50">
        <f t="shared" ca="1" si="684"/>
        <v>15</v>
      </c>
      <c r="F4915" s="2" t="str">
        <f t="shared" ca="1" si="691"/>
        <v/>
      </c>
      <c r="BD4915" s="49">
        <f t="shared" ca="1" si="686"/>
        <v>5051.5</v>
      </c>
      <c r="BE4915" s="3">
        <f t="shared" ca="1" si="685"/>
        <v>0.50509999999999999</v>
      </c>
      <c r="BF4915" s="3">
        <f t="shared" ca="1" si="687"/>
        <v>1.2784152420787677E-2</v>
      </c>
      <c r="BG4915" s="9">
        <f t="shared" ca="1" si="688"/>
        <v>15</v>
      </c>
      <c r="BH4915" s="6">
        <f ca="1">IF(ISNUMBER('Descriptive Stats'!BF4915),'Descriptive Stats'!BF4915,#N/A)</f>
        <v>1.2784152420787677E-2</v>
      </c>
      <c r="BI4915" s="6">
        <f ca="1">IF(ISNUMBER('Descriptive Stats'!E4915),'Descriptive Stats'!E4915,#N/A)</f>
        <v>15</v>
      </c>
    </row>
    <row r="4916" spans="1:61" ht="14.4" x14ac:dyDescent="0.3">
      <c r="A4916" s="2">
        <f>ROW()</f>
        <v>4916</v>
      </c>
      <c r="C4916" s="8">
        <f t="shared" ca="1" si="689"/>
        <v>24</v>
      </c>
      <c r="D4916" s="8">
        <f t="shared" ca="1" si="690"/>
        <v>15</v>
      </c>
      <c r="E4916" s="50">
        <f t="shared" ca="1" si="684"/>
        <v>19</v>
      </c>
      <c r="F4916" s="2" t="str">
        <f t="shared" ca="1" si="691"/>
        <v>X</v>
      </c>
      <c r="BD4916" s="49">
        <f t="shared" ca="1" si="686"/>
        <v>5294</v>
      </c>
      <c r="BE4916" s="3">
        <f t="shared" ca="1" si="685"/>
        <v>0.52934999999999999</v>
      </c>
      <c r="BF4916" s="3">
        <f t="shared" ca="1" si="687"/>
        <v>7.3636031452008061E-2</v>
      </c>
      <c r="BG4916" s="9">
        <f t="shared" ca="1" si="688"/>
        <v>19</v>
      </c>
      <c r="BH4916" s="6">
        <f ca="1">IF(ISNUMBER('Descriptive Stats'!BF4916),'Descriptive Stats'!BF4916,#N/A)</f>
        <v>7.3636031452008061E-2</v>
      </c>
      <c r="BI4916" s="6">
        <f ca="1">IF(ISNUMBER('Descriptive Stats'!E4916),'Descriptive Stats'!E4916,#N/A)</f>
        <v>19</v>
      </c>
    </row>
    <row r="4917" spans="1:61" ht="14.4" x14ac:dyDescent="0.3">
      <c r="A4917" s="2">
        <f>ROW()</f>
        <v>4917</v>
      </c>
      <c r="C4917" s="8">
        <f t="shared" ca="1" si="689"/>
        <v>7</v>
      </c>
      <c r="D4917" s="8">
        <f t="shared" ca="1" si="690"/>
        <v>19</v>
      </c>
      <c r="E4917" s="50">
        <f t="shared" ca="1" si="684"/>
        <v>6</v>
      </c>
      <c r="F4917" s="2" t="str">
        <f t="shared" ca="1" si="691"/>
        <v/>
      </c>
      <c r="BD4917" s="49">
        <f t="shared" ca="1" si="686"/>
        <v>3900</v>
      </c>
      <c r="BE4917" s="3">
        <f t="shared" ca="1" si="685"/>
        <v>0.38995000000000002</v>
      </c>
      <c r="BF4917" s="3">
        <f t="shared" ca="1" si="687"/>
        <v>-0.2794493539703507</v>
      </c>
      <c r="BG4917" s="9">
        <f t="shared" ca="1" si="688"/>
        <v>6</v>
      </c>
      <c r="BH4917" s="6">
        <f ca="1">IF(ISNUMBER('Descriptive Stats'!BF4917),'Descriptive Stats'!BF4917,#N/A)</f>
        <v>-0.2794493539703507</v>
      </c>
      <c r="BI4917" s="6">
        <f ca="1">IF(ISNUMBER('Descriptive Stats'!E4917),'Descriptive Stats'!E4917,#N/A)</f>
        <v>6</v>
      </c>
    </row>
    <row r="4918" spans="1:61" ht="14.4" x14ac:dyDescent="0.3">
      <c r="A4918" s="2">
        <f>ROW()</f>
        <v>4918</v>
      </c>
      <c r="C4918" s="8">
        <f t="shared" ca="1" si="689"/>
        <v>5</v>
      </c>
      <c r="D4918" s="8">
        <f t="shared" ca="1" si="690"/>
        <v>6</v>
      </c>
      <c r="E4918" s="50">
        <f t="shared" ca="1" si="684"/>
        <v>15</v>
      </c>
      <c r="F4918" s="2" t="str">
        <f t="shared" ca="1" si="691"/>
        <v/>
      </c>
      <c r="BD4918" s="49">
        <f t="shared" ca="1" si="686"/>
        <v>5051.5</v>
      </c>
      <c r="BE4918" s="3">
        <f t="shared" ca="1" si="685"/>
        <v>0.50509999999999999</v>
      </c>
      <c r="BF4918" s="3">
        <f t="shared" ca="1" si="687"/>
        <v>1.2784152420787677E-2</v>
      </c>
      <c r="BG4918" s="9">
        <f t="shared" ca="1" si="688"/>
        <v>15</v>
      </c>
      <c r="BH4918" s="6">
        <f ca="1">IF(ISNUMBER('Descriptive Stats'!BF4918),'Descriptive Stats'!BF4918,#N/A)</f>
        <v>1.2784152420787677E-2</v>
      </c>
      <c r="BI4918" s="6">
        <f ca="1">IF(ISNUMBER('Descriptive Stats'!E4918),'Descriptive Stats'!E4918,#N/A)</f>
        <v>15</v>
      </c>
    </row>
    <row r="4919" spans="1:61" ht="14.4" x14ac:dyDescent="0.3">
      <c r="A4919" s="2">
        <f>ROW()</f>
        <v>4919</v>
      </c>
      <c r="C4919" s="8">
        <f t="shared" ca="1" si="689"/>
        <v>24</v>
      </c>
      <c r="D4919" s="8">
        <f t="shared" ca="1" si="690"/>
        <v>15</v>
      </c>
      <c r="E4919" s="50">
        <f t="shared" ca="1" si="684"/>
        <v>9</v>
      </c>
      <c r="F4919" s="2" t="str">
        <f t="shared" ca="1" si="691"/>
        <v/>
      </c>
      <c r="BD4919" s="49">
        <f t="shared" ca="1" si="686"/>
        <v>4819</v>
      </c>
      <c r="BE4919" s="3">
        <f t="shared" ca="1" si="685"/>
        <v>0.48185</v>
      </c>
      <c r="BF4919" s="3">
        <f t="shared" ca="1" si="687"/>
        <v>-4.5511009098988427E-2</v>
      </c>
      <c r="BG4919" s="9">
        <f t="shared" ca="1" si="688"/>
        <v>9</v>
      </c>
      <c r="BH4919" s="6">
        <f ca="1">IF(ISNUMBER('Descriptive Stats'!BF4919),'Descriptive Stats'!BF4919,#N/A)</f>
        <v>-4.5511009098988427E-2</v>
      </c>
      <c r="BI4919" s="6">
        <f ca="1">IF(ISNUMBER('Descriptive Stats'!E4919),'Descriptive Stats'!E4919,#N/A)</f>
        <v>9</v>
      </c>
    </row>
    <row r="4920" spans="1:61" ht="14.4" x14ac:dyDescent="0.3">
      <c r="A4920" s="2">
        <f>ROW()</f>
        <v>4920</v>
      </c>
      <c r="C4920" s="8">
        <f t="shared" ca="1" si="689"/>
        <v>23</v>
      </c>
      <c r="D4920" s="8">
        <f t="shared" ca="1" si="690"/>
        <v>9</v>
      </c>
      <c r="E4920" s="50">
        <f t="shared" ca="1" si="684"/>
        <v>2</v>
      </c>
      <c r="F4920" s="2" t="str">
        <f t="shared" ca="1" si="691"/>
        <v/>
      </c>
      <c r="BD4920" s="49">
        <f t="shared" ca="1" si="686"/>
        <v>2595</v>
      </c>
      <c r="BE4920" s="3">
        <f t="shared" ca="1" si="685"/>
        <v>0.25945000000000001</v>
      </c>
      <c r="BF4920" s="3">
        <f t="shared" ca="1" si="687"/>
        <v>-0.6450419512753276</v>
      </c>
      <c r="BG4920" s="9">
        <f t="shared" ca="1" si="688"/>
        <v>2</v>
      </c>
      <c r="BH4920" s="6">
        <f ca="1">IF(ISNUMBER('Descriptive Stats'!BF4920),'Descriptive Stats'!BF4920,#N/A)</f>
        <v>-0.6450419512753276</v>
      </c>
      <c r="BI4920" s="6">
        <f ca="1">IF(ISNUMBER('Descriptive Stats'!E4920),'Descriptive Stats'!E4920,#N/A)</f>
        <v>2</v>
      </c>
    </row>
    <row r="4921" spans="1:61" ht="14.4" x14ac:dyDescent="0.3">
      <c r="A4921" s="2">
        <f>ROW()</f>
        <v>4921</v>
      </c>
      <c r="C4921" s="8">
        <f t="shared" ca="1" si="689"/>
        <v>9</v>
      </c>
      <c r="D4921" s="8">
        <f t="shared" ca="1" si="690"/>
        <v>2</v>
      </c>
      <c r="E4921" s="50">
        <f t="shared" ca="1" si="684"/>
        <v>0</v>
      </c>
      <c r="F4921" s="2" t="str">
        <f t="shared" ca="1" si="691"/>
        <v/>
      </c>
      <c r="BD4921" s="49">
        <f t="shared" ca="1" si="686"/>
        <v>815.5</v>
      </c>
      <c r="BE4921" s="3">
        <f t="shared" ca="1" si="685"/>
        <v>8.1500000000000003E-2</v>
      </c>
      <c r="BF4921" s="3">
        <f t="shared" ca="1" si="687"/>
        <v>-1.3950525282585462</v>
      </c>
      <c r="BG4921" s="9">
        <f t="shared" ca="1" si="688"/>
        <v>0</v>
      </c>
      <c r="BH4921" s="6">
        <f ca="1">IF(ISNUMBER('Descriptive Stats'!BF4921),'Descriptive Stats'!BF4921,#N/A)</f>
        <v>-1.3950525282585462</v>
      </c>
      <c r="BI4921" s="6">
        <f ca="1">IF(ISNUMBER('Descriptive Stats'!E4921),'Descriptive Stats'!E4921,#N/A)</f>
        <v>0</v>
      </c>
    </row>
    <row r="4922" spans="1:61" ht="14.4" x14ac:dyDescent="0.3">
      <c r="A4922" s="2">
        <f>ROW()</f>
        <v>4922</v>
      </c>
      <c r="C4922" s="8">
        <f t="shared" ca="1" si="689"/>
        <v>11</v>
      </c>
      <c r="D4922" s="8">
        <f t="shared" ca="1" si="690"/>
        <v>0</v>
      </c>
      <c r="E4922" s="50">
        <f t="shared" ca="1" si="684"/>
        <v>0</v>
      </c>
      <c r="F4922" s="2" t="str">
        <f t="shared" ca="1" si="691"/>
        <v/>
      </c>
      <c r="BD4922" s="49">
        <f t="shared" ca="1" si="686"/>
        <v>815.5</v>
      </c>
      <c r="BE4922" s="3">
        <f t="shared" ca="1" si="685"/>
        <v>8.1500000000000003E-2</v>
      </c>
      <c r="BF4922" s="3">
        <f t="shared" ca="1" si="687"/>
        <v>-1.3950525282585462</v>
      </c>
      <c r="BG4922" s="9">
        <f t="shared" ca="1" si="688"/>
        <v>0</v>
      </c>
      <c r="BH4922" s="6">
        <f ca="1">IF(ISNUMBER('Descriptive Stats'!BF4922),'Descriptive Stats'!BF4922,#N/A)</f>
        <v>-1.3950525282585462</v>
      </c>
      <c r="BI4922" s="6">
        <f ca="1">IF(ISNUMBER('Descriptive Stats'!E4922),'Descriptive Stats'!E4922,#N/A)</f>
        <v>0</v>
      </c>
    </row>
    <row r="4923" spans="1:61" ht="14.4" x14ac:dyDescent="0.3">
      <c r="A4923" s="2">
        <f>ROW()</f>
        <v>4923</v>
      </c>
      <c r="C4923" s="8">
        <f t="shared" ca="1" si="689"/>
        <v>14</v>
      </c>
      <c r="D4923" s="8">
        <f t="shared" ca="1" si="690"/>
        <v>0</v>
      </c>
      <c r="E4923" s="50">
        <f t="shared" ca="1" si="684"/>
        <v>9</v>
      </c>
      <c r="F4923" s="2" t="str">
        <f t="shared" ca="1" si="691"/>
        <v/>
      </c>
      <c r="BD4923" s="49">
        <f t="shared" ca="1" si="686"/>
        <v>4819</v>
      </c>
      <c r="BE4923" s="3">
        <f t="shared" ca="1" si="685"/>
        <v>0.48185</v>
      </c>
      <c r="BF4923" s="3">
        <f t="shared" ca="1" si="687"/>
        <v>-4.5511009098988427E-2</v>
      </c>
      <c r="BG4923" s="9">
        <f t="shared" ca="1" si="688"/>
        <v>9</v>
      </c>
      <c r="BH4923" s="6">
        <f ca="1">IF(ISNUMBER('Descriptive Stats'!BF4923),'Descriptive Stats'!BF4923,#N/A)</f>
        <v>-4.5511009098988427E-2</v>
      </c>
      <c r="BI4923" s="6">
        <f ca="1">IF(ISNUMBER('Descriptive Stats'!E4923),'Descriptive Stats'!E4923,#N/A)</f>
        <v>9</v>
      </c>
    </row>
    <row r="4924" spans="1:61" ht="14.4" x14ac:dyDescent="0.3">
      <c r="A4924" s="2">
        <f>ROW()</f>
        <v>4924</v>
      </c>
      <c r="C4924" s="8">
        <f t="shared" ca="1" si="689"/>
        <v>23</v>
      </c>
      <c r="D4924" s="8">
        <f t="shared" ca="1" si="690"/>
        <v>9</v>
      </c>
      <c r="E4924" s="50">
        <f t="shared" ca="1" si="684"/>
        <v>7</v>
      </c>
      <c r="F4924" s="2" t="str">
        <f t="shared" ca="1" si="691"/>
        <v/>
      </c>
      <c r="BD4924" s="49">
        <f t="shared" ca="1" si="686"/>
        <v>4473.5</v>
      </c>
      <c r="BE4924" s="3">
        <f t="shared" ca="1" si="685"/>
        <v>0.44729999999999998</v>
      </c>
      <c r="BF4924" s="3">
        <f t="shared" ca="1" si="687"/>
        <v>-0.13248586824472414</v>
      </c>
      <c r="BG4924" s="9">
        <f t="shared" ca="1" si="688"/>
        <v>7</v>
      </c>
      <c r="BH4924" s="6">
        <f ca="1">IF(ISNUMBER('Descriptive Stats'!BF4924),'Descriptive Stats'!BF4924,#N/A)</f>
        <v>-0.13248586824472414</v>
      </c>
      <c r="BI4924" s="6">
        <f ca="1">IF(ISNUMBER('Descriptive Stats'!E4924),'Descriptive Stats'!E4924,#N/A)</f>
        <v>7</v>
      </c>
    </row>
    <row r="4925" spans="1:61" ht="14.4" x14ac:dyDescent="0.3">
      <c r="A4925" s="2">
        <f>ROW()</f>
        <v>4925</v>
      </c>
      <c r="C4925" s="8">
        <f t="shared" ca="1" si="689"/>
        <v>19</v>
      </c>
      <c r="D4925" s="8">
        <f t="shared" ca="1" si="690"/>
        <v>7</v>
      </c>
      <c r="E4925" s="50">
        <f t="shared" ca="1" si="684"/>
        <v>9</v>
      </c>
      <c r="F4925" s="2" t="str">
        <f t="shared" ca="1" si="691"/>
        <v/>
      </c>
      <c r="BD4925" s="49">
        <f t="shared" ca="1" si="686"/>
        <v>4819</v>
      </c>
      <c r="BE4925" s="3">
        <f t="shared" ca="1" si="685"/>
        <v>0.48185</v>
      </c>
      <c r="BF4925" s="3">
        <f t="shared" ca="1" si="687"/>
        <v>-4.5511009098988427E-2</v>
      </c>
      <c r="BG4925" s="9">
        <f t="shared" ca="1" si="688"/>
        <v>9</v>
      </c>
      <c r="BH4925" s="6">
        <f ca="1">IF(ISNUMBER('Descriptive Stats'!BF4925),'Descriptive Stats'!BF4925,#N/A)</f>
        <v>-4.5511009098988427E-2</v>
      </c>
      <c r="BI4925" s="6">
        <f ca="1">IF(ISNUMBER('Descriptive Stats'!E4925),'Descriptive Stats'!E4925,#N/A)</f>
        <v>9</v>
      </c>
    </row>
    <row r="4926" spans="1:61" ht="14.4" x14ac:dyDescent="0.3">
      <c r="A4926" s="2">
        <f>ROW()</f>
        <v>4926</v>
      </c>
      <c r="C4926" s="8">
        <f t="shared" ca="1" si="689"/>
        <v>23</v>
      </c>
      <c r="D4926" s="8">
        <f t="shared" ca="1" si="690"/>
        <v>9</v>
      </c>
      <c r="E4926" s="50">
        <f t="shared" ca="1" si="684"/>
        <v>6</v>
      </c>
      <c r="F4926" s="2" t="str">
        <f t="shared" ca="1" si="691"/>
        <v/>
      </c>
      <c r="BD4926" s="49">
        <f t="shared" ca="1" si="686"/>
        <v>3900</v>
      </c>
      <c r="BE4926" s="3">
        <f t="shared" ca="1" si="685"/>
        <v>0.38995000000000002</v>
      </c>
      <c r="BF4926" s="3">
        <f t="shared" ca="1" si="687"/>
        <v>-0.2794493539703507</v>
      </c>
      <c r="BG4926" s="9">
        <f t="shared" ca="1" si="688"/>
        <v>6</v>
      </c>
      <c r="BH4926" s="6">
        <f ca="1">IF(ISNUMBER('Descriptive Stats'!BF4926),'Descriptive Stats'!BF4926,#N/A)</f>
        <v>-0.2794493539703507</v>
      </c>
      <c r="BI4926" s="6">
        <f ca="1">IF(ISNUMBER('Descriptive Stats'!E4926),'Descriptive Stats'!E4926,#N/A)</f>
        <v>6</v>
      </c>
    </row>
    <row r="4927" spans="1:61" ht="14.4" x14ac:dyDescent="0.3">
      <c r="A4927" s="2">
        <f>ROW()</f>
        <v>4927</v>
      </c>
      <c r="C4927" s="8">
        <f t="shared" ca="1" si="689"/>
        <v>5</v>
      </c>
      <c r="D4927" s="8">
        <f t="shared" ca="1" si="690"/>
        <v>6</v>
      </c>
      <c r="E4927" s="50">
        <f t="shared" ca="1" si="684"/>
        <v>0</v>
      </c>
      <c r="F4927" s="2" t="str">
        <f t="shared" ca="1" si="691"/>
        <v/>
      </c>
      <c r="BD4927" s="49">
        <f t="shared" ca="1" si="686"/>
        <v>815.5</v>
      </c>
      <c r="BE4927" s="3">
        <f t="shared" ca="1" si="685"/>
        <v>8.1500000000000003E-2</v>
      </c>
      <c r="BF4927" s="3">
        <f t="shared" ca="1" si="687"/>
        <v>-1.3950525282585462</v>
      </c>
      <c r="BG4927" s="9">
        <f t="shared" ca="1" si="688"/>
        <v>0</v>
      </c>
      <c r="BH4927" s="6">
        <f ca="1">IF(ISNUMBER('Descriptive Stats'!BF4927),'Descriptive Stats'!BF4927,#N/A)</f>
        <v>-1.3950525282585462</v>
      </c>
      <c r="BI4927" s="6">
        <f ca="1">IF(ISNUMBER('Descriptive Stats'!E4927),'Descriptive Stats'!E4927,#N/A)</f>
        <v>0</v>
      </c>
    </row>
    <row r="4928" spans="1:61" ht="14.4" x14ac:dyDescent="0.3">
      <c r="A4928" s="2">
        <f>ROW()</f>
        <v>4928</v>
      </c>
      <c r="C4928" s="8">
        <f t="shared" ca="1" si="689"/>
        <v>22</v>
      </c>
      <c r="D4928" s="8">
        <f t="shared" ca="1" si="690"/>
        <v>0</v>
      </c>
      <c r="E4928" s="50">
        <f t="shared" ca="1" si="684"/>
        <v>0</v>
      </c>
      <c r="F4928" s="2" t="str">
        <f t="shared" ca="1" si="691"/>
        <v/>
      </c>
      <c r="BD4928" s="49">
        <f t="shared" ca="1" si="686"/>
        <v>815.5</v>
      </c>
      <c r="BE4928" s="3">
        <f t="shared" ca="1" si="685"/>
        <v>8.1500000000000003E-2</v>
      </c>
      <c r="BF4928" s="3">
        <f t="shared" ca="1" si="687"/>
        <v>-1.3950525282585462</v>
      </c>
      <c r="BG4928" s="9">
        <f t="shared" ca="1" si="688"/>
        <v>0</v>
      </c>
      <c r="BH4928" s="6">
        <f ca="1">IF(ISNUMBER('Descriptive Stats'!BF4928),'Descriptive Stats'!BF4928,#N/A)</f>
        <v>-1.3950525282585462</v>
      </c>
      <c r="BI4928" s="6">
        <f ca="1">IF(ISNUMBER('Descriptive Stats'!E4928),'Descriptive Stats'!E4928,#N/A)</f>
        <v>0</v>
      </c>
    </row>
    <row r="4929" spans="1:61" ht="14.4" x14ac:dyDescent="0.3">
      <c r="A4929" s="2">
        <f>ROW()</f>
        <v>4929</v>
      </c>
      <c r="C4929" s="8">
        <f t="shared" ca="1" si="689"/>
        <v>14</v>
      </c>
      <c r="D4929" s="8">
        <f t="shared" ca="1" si="690"/>
        <v>0</v>
      </c>
      <c r="E4929" s="50">
        <f t="shared" ca="1" si="684"/>
        <v>3</v>
      </c>
      <c r="F4929" s="2" t="str">
        <f t="shared" ca="1" si="691"/>
        <v/>
      </c>
      <c r="BD4929" s="49">
        <f t="shared" ca="1" si="686"/>
        <v>3200</v>
      </c>
      <c r="BE4929" s="3">
        <f t="shared" ca="1" si="685"/>
        <v>0.31995000000000001</v>
      </c>
      <c r="BF4929" s="3">
        <f t="shared" ca="1" si="687"/>
        <v>-0.46783862043457014</v>
      </c>
      <c r="BG4929" s="9">
        <f t="shared" ca="1" si="688"/>
        <v>3</v>
      </c>
      <c r="BH4929" s="6">
        <f ca="1">IF(ISNUMBER('Descriptive Stats'!BF4929),'Descriptive Stats'!BF4929,#N/A)</f>
        <v>-0.46783862043457014</v>
      </c>
      <c r="BI4929" s="6">
        <f ca="1">IF(ISNUMBER('Descriptive Stats'!E4929),'Descriptive Stats'!E4929,#N/A)</f>
        <v>3</v>
      </c>
    </row>
    <row r="4930" spans="1:61" ht="14.4" x14ac:dyDescent="0.3">
      <c r="A4930" s="2">
        <f>ROW()</f>
        <v>4930</v>
      </c>
      <c r="C4930" s="8">
        <f t="shared" ca="1" si="689"/>
        <v>10</v>
      </c>
      <c r="D4930" s="8">
        <f t="shared" ca="1" si="690"/>
        <v>3</v>
      </c>
      <c r="E4930" s="50">
        <f t="shared" ca="1" si="684"/>
        <v>0</v>
      </c>
      <c r="F4930" s="2" t="str">
        <f t="shared" ca="1" si="691"/>
        <v/>
      </c>
      <c r="BD4930" s="49">
        <f t="shared" ca="1" si="686"/>
        <v>815.5</v>
      </c>
      <c r="BE4930" s="3">
        <f t="shared" ca="1" si="685"/>
        <v>8.1500000000000003E-2</v>
      </c>
      <c r="BF4930" s="3">
        <f t="shared" ca="1" si="687"/>
        <v>-1.3950525282585462</v>
      </c>
      <c r="BG4930" s="9">
        <f t="shared" ca="1" si="688"/>
        <v>0</v>
      </c>
      <c r="BH4930" s="6">
        <f ca="1">IF(ISNUMBER('Descriptive Stats'!BF4930),'Descriptive Stats'!BF4930,#N/A)</f>
        <v>-1.3950525282585462</v>
      </c>
      <c r="BI4930" s="6">
        <f ca="1">IF(ISNUMBER('Descriptive Stats'!E4930),'Descriptive Stats'!E4930,#N/A)</f>
        <v>0</v>
      </c>
    </row>
    <row r="4931" spans="1:61" ht="14.4" x14ac:dyDescent="0.3">
      <c r="A4931" s="2">
        <f>ROW()</f>
        <v>4931</v>
      </c>
      <c r="C4931" s="8">
        <f t="shared" ca="1" si="689"/>
        <v>11</v>
      </c>
      <c r="D4931" s="8">
        <f t="shared" ca="1" si="690"/>
        <v>0</v>
      </c>
      <c r="E4931" s="50">
        <f t="shared" ref="E4931:E4994" ca="1" si="692">IF(0=MOD(ROW(),$J$1),AVERAGE(OFFSET($D$2,ROW()-$J$1,0,$J$1,1)),"")</f>
        <v>2</v>
      </c>
      <c r="F4931" s="2" t="str">
        <f t="shared" ca="1" si="691"/>
        <v/>
      </c>
      <c r="BD4931" s="49">
        <f t="shared" ca="1" si="686"/>
        <v>2595</v>
      </c>
      <c r="BE4931" s="3">
        <f t="shared" ca="1" si="685"/>
        <v>0.25945000000000001</v>
      </c>
      <c r="BF4931" s="3">
        <f t="shared" ca="1" si="687"/>
        <v>-0.6450419512753276</v>
      </c>
      <c r="BG4931" s="9">
        <f t="shared" ca="1" si="688"/>
        <v>2</v>
      </c>
      <c r="BH4931" s="6">
        <f ca="1">IF(ISNUMBER('Descriptive Stats'!BF4931),'Descriptive Stats'!BF4931,#N/A)</f>
        <v>-0.6450419512753276</v>
      </c>
      <c r="BI4931" s="6">
        <f ca="1">IF(ISNUMBER('Descriptive Stats'!E4931),'Descriptive Stats'!E4931,#N/A)</f>
        <v>2</v>
      </c>
    </row>
    <row r="4932" spans="1:61" ht="14.4" x14ac:dyDescent="0.3">
      <c r="A4932" s="2">
        <f>ROW()</f>
        <v>4932</v>
      </c>
      <c r="C4932" s="8">
        <f t="shared" ca="1" si="689"/>
        <v>9</v>
      </c>
      <c r="D4932" s="8">
        <f t="shared" ca="1" si="690"/>
        <v>2</v>
      </c>
      <c r="E4932" s="50">
        <f t="shared" ca="1" si="692"/>
        <v>2</v>
      </c>
      <c r="F4932" s="2" t="str">
        <f t="shared" ca="1" si="691"/>
        <v/>
      </c>
      <c r="BD4932" s="49">
        <f t="shared" ca="1" si="686"/>
        <v>2595</v>
      </c>
      <c r="BE4932" s="3">
        <f t="shared" ca="1" si="685"/>
        <v>0.25945000000000001</v>
      </c>
      <c r="BF4932" s="3">
        <f t="shared" ca="1" si="687"/>
        <v>-0.6450419512753276</v>
      </c>
      <c r="BG4932" s="9">
        <f t="shared" ca="1" si="688"/>
        <v>2</v>
      </c>
      <c r="BH4932" s="6">
        <f ca="1">IF(ISNUMBER('Descriptive Stats'!BF4932),'Descriptive Stats'!BF4932,#N/A)</f>
        <v>-0.6450419512753276</v>
      </c>
      <c r="BI4932" s="6">
        <f ca="1">IF(ISNUMBER('Descriptive Stats'!E4932),'Descriptive Stats'!E4932,#N/A)</f>
        <v>2</v>
      </c>
    </row>
    <row r="4933" spans="1:61" ht="14.4" x14ac:dyDescent="0.3">
      <c r="A4933" s="2">
        <f>ROW()</f>
        <v>4933</v>
      </c>
      <c r="C4933" s="8">
        <f t="shared" ca="1" si="689"/>
        <v>9</v>
      </c>
      <c r="D4933" s="8">
        <f t="shared" ca="1" si="690"/>
        <v>2</v>
      </c>
      <c r="E4933" s="50">
        <f t="shared" ca="1" si="692"/>
        <v>0</v>
      </c>
      <c r="F4933" s="2" t="str">
        <f t="shared" ca="1" si="691"/>
        <v/>
      </c>
      <c r="BD4933" s="49">
        <f t="shared" ca="1" si="686"/>
        <v>815.5</v>
      </c>
      <c r="BE4933" s="3">
        <f t="shared" ca="1" si="685"/>
        <v>8.1500000000000003E-2</v>
      </c>
      <c r="BF4933" s="3">
        <f t="shared" ca="1" si="687"/>
        <v>-1.3950525282585462</v>
      </c>
      <c r="BG4933" s="9">
        <f t="shared" ca="1" si="688"/>
        <v>0</v>
      </c>
      <c r="BH4933" s="6">
        <f ca="1">IF(ISNUMBER('Descriptive Stats'!BF4933),'Descriptive Stats'!BF4933,#N/A)</f>
        <v>-1.3950525282585462</v>
      </c>
      <c r="BI4933" s="6">
        <f ca="1">IF(ISNUMBER('Descriptive Stats'!E4933),'Descriptive Stats'!E4933,#N/A)</f>
        <v>0</v>
      </c>
    </row>
    <row r="4934" spans="1:61" ht="14.4" x14ac:dyDescent="0.3">
      <c r="A4934" s="2">
        <f>ROW()</f>
        <v>4934</v>
      </c>
      <c r="C4934" s="8">
        <f t="shared" ca="1" si="689"/>
        <v>15</v>
      </c>
      <c r="D4934" s="8">
        <f t="shared" ca="1" si="690"/>
        <v>0</v>
      </c>
      <c r="E4934" s="50">
        <f t="shared" ca="1" si="692"/>
        <v>0</v>
      </c>
      <c r="F4934" s="2" t="str">
        <f t="shared" ca="1" si="691"/>
        <v/>
      </c>
      <c r="BD4934" s="49">
        <f t="shared" ca="1" si="686"/>
        <v>815.5</v>
      </c>
      <c r="BE4934" s="3">
        <f t="shared" ca="1" si="685"/>
        <v>8.1500000000000003E-2</v>
      </c>
      <c r="BF4934" s="3">
        <f t="shared" ca="1" si="687"/>
        <v>-1.3950525282585462</v>
      </c>
      <c r="BG4934" s="9">
        <f t="shared" ca="1" si="688"/>
        <v>0</v>
      </c>
      <c r="BH4934" s="6">
        <f ca="1">IF(ISNUMBER('Descriptive Stats'!BF4934),'Descriptive Stats'!BF4934,#N/A)</f>
        <v>-1.3950525282585462</v>
      </c>
      <c r="BI4934" s="6">
        <f ca="1">IF(ISNUMBER('Descriptive Stats'!E4934),'Descriptive Stats'!E4934,#N/A)</f>
        <v>0</v>
      </c>
    </row>
    <row r="4935" spans="1:61" ht="14.4" x14ac:dyDescent="0.3">
      <c r="A4935" s="2">
        <f>ROW()</f>
        <v>4935</v>
      </c>
      <c r="C4935" s="8">
        <f t="shared" ca="1" si="689"/>
        <v>20</v>
      </c>
      <c r="D4935" s="8">
        <f t="shared" ca="1" si="690"/>
        <v>0</v>
      </c>
      <c r="E4935" s="50">
        <f t="shared" ca="1" si="692"/>
        <v>1</v>
      </c>
      <c r="F4935" s="2" t="str">
        <f t="shared" ca="1" si="691"/>
        <v/>
      </c>
      <c r="BD4935" s="49">
        <f t="shared" ca="1" si="686"/>
        <v>1871</v>
      </c>
      <c r="BE4935" s="3">
        <f t="shared" ref="BE4935:BE4997" ca="1" si="693">IF(ISNUMBER(BD4935),(BD4935-0.5)/$BK$4,"")</f>
        <v>0.18704999999999999</v>
      </c>
      <c r="BF4935" s="3">
        <f t="shared" ca="1" si="687"/>
        <v>-0.88881967520906158</v>
      </c>
      <c r="BG4935" s="9">
        <f t="shared" ca="1" si="688"/>
        <v>1</v>
      </c>
      <c r="BH4935" s="6">
        <f ca="1">IF(ISNUMBER('Descriptive Stats'!BF4935),'Descriptive Stats'!BF4935,#N/A)</f>
        <v>-0.88881967520906158</v>
      </c>
      <c r="BI4935" s="6">
        <f ca="1">IF(ISNUMBER('Descriptive Stats'!E4935),'Descriptive Stats'!E4935,#N/A)</f>
        <v>1</v>
      </c>
    </row>
    <row r="4936" spans="1:61" ht="14.4" x14ac:dyDescent="0.3">
      <c r="A4936" s="2">
        <f>ROW()</f>
        <v>4936</v>
      </c>
      <c r="C4936" s="8">
        <f t="shared" ca="1" si="689"/>
        <v>8</v>
      </c>
      <c r="D4936" s="8">
        <f t="shared" ca="1" si="690"/>
        <v>1</v>
      </c>
      <c r="E4936" s="50">
        <f t="shared" ca="1" si="692"/>
        <v>0</v>
      </c>
      <c r="F4936" s="2" t="str">
        <f t="shared" ca="1" si="691"/>
        <v/>
      </c>
      <c r="BD4936" s="49">
        <f t="shared" ref="BD4936:BD4997" ca="1" si="694">IF(ISNUMBER(BG4936),_xlfn.RANK.AVG(BG4936,$BG$2:$BG$5414,1),"")</f>
        <v>815.5</v>
      </c>
      <c r="BE4936" s="3">
        <f t="shared" ca="1" si="693"/>
        <v>8.1500000000000003E-2</v>
      </c>
      <c r="BF4936" s="3">
        <f t="shared" ca="1" si="687"/>
        <v>-1.3950525282585462</v>
      </c>
      <c r="BG4936" s="9">
        <f t="shared" ca="1" si="688"/>
        <v>0</v>
      </c>
      <c r="BH4936" s="6">
        <f ca="1">IF(ISNUMBER('Descriptive Stats'!BF4936),'Descriptive Stats'!BF4936,#N/A)</f>
        <v>-1.3950525282585462</v>
      </c>
      <c r="BI4936" s="6">
        <f ca="1">IF(ISNUMBER('Descriptive Stats'!E4936),'Descriptive Stats'!E4936,#N/A)</f>
        <v>0</v>
      </c>
    </row>
    <row r="4937" spans="1:61" ht="14.4" x14ac:dyDescent="0.3">
      <c r="A4937" s="2">
        <f>ROW()</f>
        <v>4937</v>
      </c>
      <c r="C4937" s="8">
        <f t="shared" ca="1" si="689"/>
        <v>4</v>
      </c>
      <c r="D4937" s="8">
        <f t="shared" ca="1" si="690"/>
        <v>0</v>
      </c>
      <c r="E4937" s="50">
        <f t="shared" ca="1" si="692"/>
        <v>0</v>
      </c>
      <c r="F4937" s="2" t="str">
        <f t="shared" ca="1" si="691"/>
        <v/>
      </c>
      <c r="BD4937" s="49">
        <f t="shared" ca="1" si="694"/>
        <v>815.5</v>
      </c>
      <c r="BE4937" s="3">
        <f t="shared" ca="1" si="693"/>
        <v>8.1500000000000003E-2</v>
      </c>
      <c r="BF4937" s="3">
        <f t="shared" ref="BF4937:BF4997" ca="1" si="695">IF(ISNUMBER(BE4937),_xlfn.NORM.INV(BE4937,0,1),"")</f>
        <v>-1.3950525282585462</v>
      </c>
      <c r="BG4937" s="9">
        <f t="shared" ref="BG4937:BG4997" ca="1" si="696">IF(ISNUMBER(E4937),E4937,"")</f>
        <v>0</v>
      </c>
      <c r="BH4937" s="6">
        <f ca="1">IF(ISNUMBER('Descriptive Stats'!BF4937),'Descriptive Stats'!BF4937,#N/A)</f>
        <v>-1.3950525282585462</v>
      </c>
      <c r="BI4937" s="6">
        <f ca="1">IF(ISNUMBER('Descriptive Stats'!E4937),'Descriptive Stats'!E4937,#N/A)</f>
        <v>0</v>
      </c>
    </row>
    <row r="4938" spans="1:61" ht="14.4" x14ac:dyDescent="0.3">
      <c r="A4938" s="2">
        <f>ROW()</f>
        <v>4938</v>
      </c>
      <c r="C4938" s="8">
        <f t="shared" ca="1" si="689"/>
        <v>22</v>
      </c>
      <c r="D4938" s="8">
        <f t="shared" ca="1" si="690"/>
        <v>0</v>
      </c>
      <c r="E4938" s="50">
        <f t="shared" ca="1" si="692"/>
        <v>19</v>
      </c>
      <c r="F4938" s="2" t="str">
        <f t="shared" ca="1" si="691"/>
        <v>X</v>
      </c>
      <c r="BD4938" s="49">
        <f t="shared" ca="1" si="694"/>
        <v>5294</v>
      </c>
      <c r="BE4938" s="3">
        <f t="shared" ca="1" si="693"/>
        <v>0.52934999999999999</v>
      </c>
      <c r="BF4938" s="3">
        <f t="shared" ca="1" si="695"/>
        <v>7.3636031452008061E-2</v>
      </c>
      <c r="BG4938" s="9">
        <f t="shared" ca="1" si="696"/>
        <v>19</v>
      </c>
      <c r="BH4938" s="6">
        <f ca="1">IF(ISNUMBER('Descriptive Stats'!BF4938),'Descriptive Stats'!BF4938,#N/A)</f>
        <v>7.3636031452008061E-2</v>
      </c>
      <c r="BI4938" s="6">
        <f ca="1">IF(ISNUMBER('Descriptive Stats'!E4938),'Descriptive Stats'!E4938,#N/A)</f>
        <v>19</v>
      </c>
    </row>
    <row r="4939" spans="1:61" ht="14.4" x14ac:dyDescent="0.3">
      <c r="A4939" s="2">
        <f>ROW()</f>
        <v>4939</v>
      </c>
      <c r="C4939" s="8">
        <f t="shared" ca="1" si="689"/>
        <v>7</v>
      </c>
      <c r="D4939" s="8">
        <f t="shared" ca="1" si="690"/>
        <v>19</v>
      </c>
      <c r="E4939" s="50">
        <f t="shared" ca="1" si="692"/>
        <v>0</v>
      </c>
      <c r="F4939" s="2" t="str">
        <f t="shared" ca="1" si="691"/>
        <v/>
      </c>
      <c r="BD4939" s="49">
        <f t="shared" ca="1" si="694"/>
        <v>815.5</v>
      </c>
      <c r="BE4939" s="3">
        <f t="shared" ca="1" si="693"/>
        <v>8.1500000000000003E-2</v>
      </c>
      <c r="BF4939" s="3">
        <f t="shared" ca="1" si="695"/>
        <v>-1.3950525282585462</v>
      </c>
      <c r="BG4939" s="9">
        <f t="shared" ca="1" si="696"/>
        <v>0</v>
      </c>
      <c r="BH4939" s="6">
        <f ca="1">IF(ISNUMBER('Descriptive Stats'!BF4939),'Descriptive Stats'!BF4939,#N/A)</f>
        <v>-1.3950525282585462</v>
      </c>
      <c r="BI4939" s="6">
        <f ca="1">IF(ISNUMBER('Descriptive Stats'!E4939),'Descriptive Stats'!E4939,#N/A)</f>
        <v>0</v>
      </c>
    </row>
    <row r="4940" spans="1:61" ht="14.4" x14ac:dyDescent="0.3">
      <c r="A4940" s="2">
        <f>ROW()</f>
        <v>4940</v>
      </c>
      <c r="C4940" s="8">
        <f t="shared" ca="1" si="689"/>
        <v>11</v>
      </c>
      <c r="D4940" s="8">
        <f t="shared" ca="1" si="690"/>
        <v>0</v>
      </c>
      <c r="E4940" s="50">
        <f t="shared" ca="1" si="692"/>
        <v>19</v>
      </c>
      <c r="F4940" s="2" t="str">
        <f t="shared" ca="1" si="691"/>
        <v>X</v>
      </c>
      <c r="BD4940" s="49">
        <f t="shared" ca="1" si="694"/>
        <v>5294</v>
      </c>
      <c r="BE4940" s="3">
        <f t="shared" ca="1" si="693"/>
        <v>0.52934999999999999</v>
      </c>
      <c r="BF4940" s="3">
        <f t="shared" ca="1" si="695"/>
        <v>7.3636031452008061E-2</v>
      </c>
      <c r="BG4940" s="9">
        <f t="shared" ca="1" si="696"/>
        <v>19</v>
      </c>
      <c r="BH4940" s="6">
        <f ca="1">IF(ISNUMBER('Descriptive Stats'!BF4940),'Descriptive Stats'!BF4940,#N/A)</f>
        <v>7.3636031452008061E-2</v>
      </c>
      <c r="BI4940" s="6">
        <f ca="1">IF(ISNUMBER('Descriptive Stats'!E4940),'Descriptive Stats'!E4940,#N/A)</f>
        <v>19</v>
      </c>
    </row>
    <row r="4941" spans="1:61" ht="14.4" x14ac:dyDescent="0.3">
      <c r="A4941" s="2">
        <f>ROW()</f>
        <v>4941</v>
      </c>
      <c r="C4941" s="8">
        <f t="shared" ca="1" si="689"/>
        <v>7</v>
      </c>
      <c r="D4941" s="8">
        <f t="shared" ca="1" si="690"/>
        <v>19</v>
      </c>
      <c r="E4941" s="50">
        <f t="shared" ca="1" si="692"/>
        <v>0</v>
      </c>
      <c r="F4941" s="2" t="str">
        <f t="shared" ca="1" si="691"/>
        <v/>
      </c>
      <c r="BD4941" s="49">
        <f t="shared" ca="1" si="694"/>
        <v>815.5</v>
      </c>
      <c r="BE4941" s="3">
        <f t="shared" ca="1" si="693"/>
        <v>8.1500000000000003E-2</v>
      </c>
      <c r="BF4941" s="3">
        <f t="shared" ca="1" si="695"/>
        <v>-1.3950525282585462</v>
      </c>
      <c r="BG4941" s="9">
        <f t="shared" ca="1" si="696"/>
        <v>0</v>
      </c>
      <c r="BH4941" s="6">
        <f ca="1">IF(ISNUMBER('Descriptive Stats'!BF4941),'Descriptive Stats'!BF4941,#N/A)</f>
        <v>-1.3950525282585462</v>
      </c>
      <c r="BI4941" s="6">
        <f ca="1">IF(ISNUMBER('Descriptive Stats'!E4941),'Descriptive Stats'!E4941,#N/A)</f>
        <v>0</v>
      </c>
    </row>
    <row r="4942" spans="1:61" ht="14.4" x14ac:dyDescent="0.3">
      <c r="A4942" s="2">
        <f>ROW()</f>
        <v>4942</v>
      </c>
      <c r="C4942" s="8">
        <f t="shared" ca="1" si="689"/>
        <v>18</v>
      </c>
      <c r="D4942" s="8">
        <f t="shared" ca="1" si="690"/>
        <v>0</v>
      </c>
      <c r="E4942" s="50">
        <f t="shared" ca="1" si="692"/>
        <v>4</v>
      </c>
      <c r="F4942" s="2" t="str">
        <f t="shared" ca="1" si="691"/>
        <v/>
      </c>
      <c r="BD4942" s="49">
        <f t="shared" ca="1" si="694"/>
        <v>3442</v>
      </c>
      <c r="BE4942" s="3">
        <f t="shared" ca="1" si="693"/>
        <v>0.34415000000000001</v>
      </c>
      <c r="BF4942" s="3">
        <f t="shared" ca="1" si="695"/>
        <v>-0.40116316278173481</v>
      </c>
      <c r="BG4942" s="9">
        <f t="shared" ca="1" si="696"/>
        <v>4</v>
      </c>
      <c r="BH4942" s="6">
        <f ca="1">IF(ISNUMBER('Descriptive Stats'!BF4942),'Descriptive Stats'!BF4942,#N/A)</f>
        <v>-0.40116316278173481</v>
      </c>
      <c r="BI4942" s="6">
        <f ca="1">IF(ISNUMBER('Descriptive Stats'!E4942),'Descriptive Stats'!E4942,#N/A)</f>
        <v>4</v>
      </c>
    </row>
    <row r="4943" spans="1:61" ht="14.4" x14ac:dyDescent="0.3">
      <c r="A4943" s="2">
        <f>ROW()</f>
        <v>4943</v>
      </c>
      <c r="C4943" s="8">
        <f t="shared" ca="1" si="689"/>
        <v>13</v>
      </c>
      <c r="D4943" s="8">
        <f t="shared" ca="1" si="690"/>
        <v>4</v>
      </c>
      <c r="E4943" s="50">
        <f t="shared" ca="1" si="692"/>
        <v>1</v>
      </c>
      <c r="F4943" s="2" t="str">
        <f t="shared" ca="1" si="691"/>
        <v/>
      </c>
      <c r="BD4943" s="49">
        <f t="shared" ca="1" si="694"/>
        <v>1871</v>
      </c>
      <c r="BE4943" s="3">
        <f t="shared" ca="1" si="693"/>
        <v>0.18704999999999999</v>
      </c>
      <c r="BF4943" s="3">
        <f t="shared" ca="1" si="695"/>
        <v>-0.88881967520906158</v>
      </c>
      <c r="BG4943" s="9">
        <f t="shared" ca="1" si="696"/>
        <v>1</v>
      </c>
      <c r="BH4943" s="6">
        <f ca="1">IF(ISNUMBER('Descriptive Stats'!BF4943),'Descriptive Stats'!BF4943,#N/A)</f>
        <v>-0.88881967520906158</v>
      </c>
      <c r="BI4943" s="6">
        <f ca="1">IF(ISNUMBER('Descriptive Stats'!E4943),'Descriptive Stats'!E4943,#N/A)</f>
        <v>1</v>
      </c>
    </row>
    <row r="4944" spans="1:61" ht="14.4" x14ac:dyDescent="0.3">
      <c r="A4944" s="2">
        <f>ROW()</f>
        <v>4944</v>
      </c>
      <c r="C4944" s="8">
        <f t="shared" ca="1" si="689"/>
        <v>12</v>
      </c>
      <c r="D4944" s="8">
        <f t="shared" ca="1" si="690"/>
        <v>1</v>
      </c>
      <c r="E4944" s="50">
        <f t="shared" ca="1" si="692"/>
        <v>6</v>
      </c>
      <c r="F4944" s="2" t="str">
        <f t="shared" ca="1" si="691"/>
        <v/>
      </c>
      <c r="BD4944" s="49">
        <f t="shared" ca="1" si="694"/>
        <v>3900</v>
      </c>
      <c r="BE4944" s="3">
        <f t="shared" ca="1" si="693"/>
        <v>0.38995000000000002</v>
      </c>
      <c r="BF4944" s="3">
        <f t="shared" ca="1" si="695"/>
        <v>-0.2794493539703507</v>
      </c>
      <c r="BG4944" s="9">
        <f t="shared" ca="1" si="696"/>
        <v>6</v>
      </c>
      <c r="BH4944" s="6">
        <f ca="1">IF(ISNUMBER('Descriptive Stats'!BF4944),'Descriptive Stats'!BF4944,#N/A)</f>
        <v>-0.2794493539703507</v>
      </c>
      <c r="BI4944" s="6">
        <f ca="1">IF(ISNUMBER('Descriptive Stats'!E4944),'Descriptive Stats'!E4944,#N/A)</f>
        <v>6</v>
      </c>
    </row>
    <row r="4945" spans="1:61" ht="14.4" x14ac:dyDescent="0.3">
      <c r="A4945" s="2">
        <f>ROW()</f>
        <v>4945</v>
      </c>
      <c r="C4945" s="8">
        <f t="shared" ref="C4945:C5008" ca="1" si="697">RANDBETWEEN(2,COUNT(B:B))</f>
        <v>2</v>
      </c>
      <c r="D4945" s="8">
        <f t="shared" ref="D4945:D5008" ca="1" si="698">VLOOKUP(C4945,A:B,2,TRUE)</f>
        <v>6</v>
      </c>
      <c r="E4945" s="50">
        <f t="shared" ca="1" si="692"/>
        <v>6</v>
      </c>
      <c r="F4945" s="2" t="str">
        <f t="shared" ref="F4945:F5008" ca="1" si="699">IF(ISNUMBER(E4945),IF(OR(E4945&lt;$K$16,E4945&gt;$K$14),"X",""),"")</f>
        <v/>
      </c>
      <c r="BD4945" s="49">
        <f t="shared" ca="1" si="694"/>
        <v>3900</v>
      </c>
      <c r="BE4945" s="3">
        <f t="shared" ca="1" si="693"/>
        <v>0.38995000000000002</v>
      </c>
      <c r="BF4945" s="3">
        <f t="shared" ca="1" si="695"/>
        <v>-0.2794493539703507</v>
      </c>
      <c r="BG4945" s="9">
        <f t="shared" ca="1" si="696"/>
        <v>6</v>
      </c>
      <c r="BH4945" s="6">
        <f ca="1">IF(ISNUMBER('Descriptive Stats'!BF4945),'Descriptive Stats'!BF4945,#N/A)</f>
        <v>-0.2794493539703507</v>
      </c>
      <c r="BI4945" s="6">
        <f ca="1">IF(ISNUMBER('Descriptive Stats'!E4945),'Descriptive Stats'!E4945,#N/A)</f>
        <v>6</v>
      </c>
    </row>
    <row r="4946" spans="1:61" ht="14.4" x14ac:dyDescent="0.3">
      <c r="A4946" s="2">
        <f>ROW()</f>
        <v>4946</v>
      </c>
      <c r="C4946" s="8">
        <f t="shared" ca="1" si="697"/>
        <v>16</v>
      </c>
      <c r="D4946" s="8">
        <f t="shared" ca="1" si="698"/>
        <v>6</v>
      </c>
      <c r="E4946" s="50">
        <f t="shared" ca="1" si="692"/>
        <v>9</v>
      </c>
      <c r="F4946" s="2" t="str">
        <f t="shared" ca="1" si="699"/>
        <v/>
      </c>
      <c r="BD4946" s="49">
        <f t="shared" ca="1" si="694"/>
        <v>4819</v>
      </c>
      <c r="BE4946" s="3">
        <f t="shared" ca="1" si="693"/>
        <v>0.48185</v>
      </c>
      <c r="BF4946" s="3">
        <f t="shared" ca="1" si="695"/>
        <v>-4.5511009098988427E-2</v>
      </c>
      <c r="BG4946" s="9">
        <f t="shared" ca="1" si="696"/>
        <v>9</v>
      </c>
      <c r="BH4946" s="6">
        <f ca="1">IF(ISNUMBER('Descriptive Stats'!BF4946),'Descriptive Stats'!BF4946,#N/A)</f>
        <v>-4.5511009098988427E-2</v>
      </c>
      <c r="BI4946" s="6">
        <f ca="1">IF(ISNUMBER('Descriptive Stats'!E4946),'Descriptive Stats'!E4946,#N/A)</f>
        <v>9</v>
      </c>
    </row>
    <row r="4947" spans="1:61" ht="14.4" x14ac:dyDescent="0.3">
      <c r="A4947" s="2">
        <f>ROW()</f>
        <v>4947</v>
      </c>
      <c r="C4947" s="8">
        <f t="shared" ca="1" si="697"/>
        <v>23</v>
      </c>
      <c r="D4947" s="8">
        <f t="shared" ca="1" si="698"/>
        <v>9</v>
      </c>
      <c r="E4947" s="50">
        <f t="shared" ca="1" si="692"/>
        <v>15</v>
      </c>
      <c r="F4947" s="2" t="str">
        <f t="shared" ca="1" si="699"/>
        <v/>
      </c>
      <c r="BD4947" s="49">
        <f t="shared" ca="1" si="694"/>
        <v>5051.5</v>
      </c>
      <c r="BE4947" s="3">
        <f t="shared" ca="1" si="693"/>
        <v>0.50509999999999999</v>
      </c>
      <c r="BF4947" s="3">
        <f t="shared" ca="1" si="695"/>
        <v>1.2784152420787677E-2</v>
      </c>
      <c r="BG4947" s="9">
        <f t="shared" ca="1" si="696"/>
        <v>15</v>
      </c>
      <c r="BH4947" s="6">
        <f ca="1">IF(ISNUMBER('Descriptive Stats'!BF4947),'Descriptive Stats'!BF4947,#N/A)</f>
        <v>1.2784152420787677E-2</v>
      </c>
      <c r="BI4947" s="6">
        <f ca="1">IF(ISNUMBER('Descriptive Stats'!E4947),'Descriptive Stats'!E4947,#N/A)</f>
        <v>15</v>
      </c>
    </row>
    <row r="4948" spans="1:61" ht="14.4" x14ac:dyDescent="0.3">
      <c r="A4948" s="2">
        <f>ROW()</f>
        <v>4948</v>
      </c>
      <c r="C4948" s="8">
        <f t="shared" ca="1" si="697"/>
        <v>24</v>
      </c>
      <c r="D4948" s="8">
        <f t="shared" ca="1" si="698"/>
        <v>15</v>
      </c>
      <c r="E4948" s="50">
        <f t="shared" ca="1" si="692"/>
        <v>0</v>
      </c>
      <c r="F4948" s="2" t="str">
        <f t="shared" ca="1" si="699"/>
        <v/>
      </c>
      <c r="BD4948" s="49">
        <f t="shared" ca="1" si="694"/>
        <v>815.5</v>
      </c>
      <c r="BE4948" s="3">
        <f t="shared" ca="1" si="693"/>
        <v>8.1500000000000003E-2</v>
      </c>
      <c r="BF4948" s="3">
        <f t="shared" ca="1" si="695"/>
        <v>-1.3950525282585462</v>
      </c>
      <c r="BG4948" s="9">
        <f t="shared" ca="1" si="696"/>
        <v>0</v>
      </c>
      <c r="BH4948" s="6">
        <f ca="1">IF(ISNUMBER('Descriptive Stats'!BF4948),'Descriptive Stats'!BF4948,#N/A)</f>
        <v>-1.3950525282585462</v>
      </c>
      <c r="BI4948" s="6">
        <f ca="1">IF(ISNUMBER('Descriptive Stats'!E4948),'Descriptive Stats'!E4948,#N/A)</f>
        <v>0</v>
      </c>
    </row>
    <row r="4949" spans="1:61" ht="14.4" x14ac:dyDescent="0.3">
      <c r="A4949" s="2">
        <f>ROW()</f>
        <v>4949</v>
      </c>
      <c r="C4949" s="8">
        <f t="shared" ca="1" si="697"/>
        <v>4</v>
      </c>
      <c r="D4949" s="8">
        <f t="shared" ca="1" si="698"/>
        <v>0</v>
      </c>
      <c r="E4949" s="50">
        <f t="shared" ca="1" si="692"/>
        <v>4</v>
      </c>
      <c r="F4949" s="2" t="str">
        <f t="shared" ca="1" si="699"/>
        <v/>
      </c>
      <c r="BD4949" s="49">
        <f t="shared" ca="1" si="694"/>
        <v>3442</v>
      </c>
      <c r="BE4949" s="3">
        <f t="shared" ca="1" si="693"/>
        <v>0.34415000000000001</v>
      </c>
      <c r="BF4949" s="3">
        <f t="shared" ca="1" si="695"/>
        <v>-0.40116316278173481</v>
      </c>
      <c r="BG4949" s="9">
        <f t="shared" ca="1" si="696"/>
        <v>4</v>
      </c>
      <c r="BH4949" s="6">
        <f ca="1">IF(ISNUMBER('Descriptive Stats'!BF4949),'Descriptive Stats'!BF4949,#N/A)</f>
        <v>-0.40116316278173481</v>
      </c>
      <c r="BI4949" s="6">
        <f ca="1">IF(ISNUMBER('Descriptive Stats'!E4949),'Descriptive Stats'!E4949,#N/A)</f>
        <v>4</v>
      </c>
    </row>
    <row r="4950" spans="1:61" ht="14.4" x14ac:dyDescent="0.3">
      <c r="A4950" s="2">
        <f>ROW()</f>
        <v>4950</v>
      </c>
      <c r="C4950" s="8">
        <f t="shared" ca="1" si="697"/>
        <v>13</v>
      </c>
      <c r="D4950" s="8">
        <f t="shared" ca="1" si="698"/>
        <v>4</v>
      </c>
      <c r="E4950" s="50">
        <f t="shared" ca="1" si="692"/>
        <v>2</v>
      </c>
      <c r="F4950" s="2" t="str">
        <f t="shared" ca="1" si="699"/>
        <v/>
      </c>
      <c r="BD4950" s="49">
        <f t="shared" ca="1" si="694"/>
        <v>2595</v>
      </c>
      <c r="BE4950" s="3">
        <f t="shared" ca="1" si="693"/>
        <v>0.25945000000000001</v>
      </c>
      <c r="BF4950" s="3">
        <f t="shared" ca="1" si="695"/>
        <v>-0.6450419512753276</v>
      </c>
      <c r="BG4950" s="9">
        <f t="shared" ca="1" si="696"/>
        <v>2</v>
      </c>
      <c r="BH4950" s="6">
        <f ca="1">IF(ISNUMBER('Descriptive Stats'!BF4950),'Descriptive Stats'!BF4950,#N/A)</f>
        <v>-0.6450419512753276</v>
      </c>
      <c r="BI4950" s="6">
        <f ca="1">IF(ISNUMBER('Descriptive Stats'!E4950),'Descriptive Stats'!E4950,#N/A)</f>
        <v>2</v>
      </c>
    </row>
    <row r="4951" spans="1:61" ht="14.4" x14ac:dyDescent="0.3">
      <c r="A4951" s="2">
        <f>ROW()</f>
        <v>4951</v>
      </c>
      <c r="C4951" s="8">
        <f t="shared" ca="1" si="697"/>
        <v>3</v>
      </c>
      <c r="D4951" s="8">
        <f t="shared" ca="1" si="698"/>
        <v>2</v>
      </c>
      <c r="E4951" s="50">
        <f t="shared" ca="1" si="692"/>
        <v>6</v>
      </c>
      <c r="F4951" s="2" t="str">
        <f t="shared" ca="1" si="699"/>
        <v/>
      </c>
      <c r="BD4951" s="49">
        <f t="shared" ca="1" si="694"/>
        <v>3900</v>
      </c>
      <c r="BE4951" s="3">
        <f t="shared" ca="1" si="693"/>
        <v>0.38995000000000002</v>
      </c>
      <c r="BF4951" s="3">
        <f t="shared" ca="1" si="695"/>
        <v>-0.2794493539703507</v>
      </c>
      <c r="BG4951" s="9">
        <f t="shared" ca="1" si="696"/>
        <v>6</v>
      </c>
      <c r="BH4951" s="6">
        <f ca="1">IF(ISNUMBER('Descriptive Stats'!BF4951),'Descriptive Stats'!BF4951,#N/A)</f>
        <v>-0.2794493539703507</v>
      </c>
      <c r="BI4951" s="6">
        <f ca="1">IF(ISNUMBER('Descriptive Stats'!E4951),'Descriptive Stats'!E4951,#N/A)</f>
        <v>6</v>
      </c>
    </row>
    <row r="4952" spans="1:61" ht="14.4" x14ac:dyDescent="0.3">
      <c r="A4952" s="2">
        <f>ROW()</f>
        <v>4952</v>
      </c>
      <c r="C4952" s="8">
        <f t="shared" ca="1" si="697"/>
        <v>16</v>
      </c>
      <c r="D4952" s="8">
        <f t="shared" ca="1" si="698"/>
        <v>6</v>
      </c>
      <c r="E4952" s="50">
        <f t="shared" ca="1" si="692"/>
        <v>0</v>
      </c>
      <c r="F4952" s="2" t="str">
        <f t="shared" ca="1" si="699"/>
        <v/>
      </c>
      <c r="BD4952" s="49">
        <f t="shared" ca="1" si="694"/>
        <v>815.5</v>
      </c>
      <c r="BE4952" s="3">
        <f t="shared" ca="1" si="693"/>
        <v>8.1500000000000003E-2</v>
      </c>
      <c r="BF4952" s="3">
        <f t="shared" ca="1" si="695"/>
        <v>-1.3950525282585462</v>
      </c>
      <c r="BG4952" s="9">
        <f t="shared" ca="1" si="696"/>
        <v>0</v>
      </c>
      <c r="BH4952" s="6">
        <f ca="1">IF(ISNUMBER('Descriptive Stats'!BF4952),'Descriptive Stats'!BF4952,#N/A)</f>
        <v>-1.3950525282585462</v>
      </c>
      <c r="BI4952" s="6">
        <f ca="1">IF(ISNUMBER('Descriptive Stats'!E4952),'Descriptive Stats'!E4952,#N/A)</f>
        <v>0</v>
      </c>
    </row>
    <row r="4953" spans="1:61" ht="14.4" x14ac:dyDescent="0.3">
      <c r="A4953" s="2">
        <f>ROW()</f>
        <v>4953</v>
      </c>
      <c r="C4953" s="8">
        <f t="shared" ca="1" si="697"/>
        <v>22</v>
      </c>
      <c r="D4953" s="8">
        <f t="shared" ca="1" si="698"/>
        <v>0</v>
      </c>
      <c r="E4953" s="50">
        <f t="shared" ca="1" si="692"/>
        <v>0</v>
      </c>
      <c r="F4953" s="2" t="str">
        <f t="shared" ca="1" si="699"/>
        <v/>
      </c>
      <c r="BD4953" s="49">
        <f t="shared" ca="1" si="694"/>
        <v>815.5</v>
      </c>
      <c r="BE4953" s="3">
        <f t="shared" ca="1" si="693"/>
        <v>8.1500000000000003E-2</v>
      </c>
      <c r="BF4953" s="3">
        <f t="shared" ca="1" si="695"/>
        <v>-1.3950525282585462</v>
      </c>
      <c r="BG4953" s="9">
        <f t="shared" ca="1" si="696"/>
        <v>0</v>
      </c>
      <c r="BH4953" s="6">
        <f ca="1">IF(ISNUMBER('Descriptive Stats'!BF4953),'Descriptive Stats'!BF4953,#N/A)</f>
        <v>-1.3950525282585462</v>
      </c>
      <c r="BI4953" s="6">
        <f ca="1">IF(ISNUMBER('Descriptive Stats'!E4953),'Descriptive Stats'!E4953,#N/A)</f>
        <v>0</v>
      </c>
    </row>
    <row r="4954" spans="1:61" ht="14.4" x14ac:dyDescent="0.3">
      <c r="A4954" s="2">
        <f>ROW()</f>
        <v>4954</v>
      </c>
      <c r="C4954" s="8">
        <f t="shared" ca="1" si="697"/>
        <v>4</v>
      </c>
      <c r="D4954" s="8">
        <f t="shared" ca="1" si="698"/>
        <v>0</v>
      </c>
      <c r="E4954" s="50">
        <f t="shared" ca="1" si="692"/>
        <v>6</v>
      </c>
      <c r="F4954" s="2" t="str">
        <f t="shared" ca="1" si="699"/>
        <v/>
      </c>
      <c r="BD4954" s="49">
        <f t="shared" ca="1" si="694"/>
        <v>3900</v>
      </c>
      <c r="BE4954" s="3">
        <f t="shared" ca="1" si="693"/>
        <v>0.38995000000000002</v>
      </c>
      <c r="BF4954" s="3">
        <f t="shared" ca="1" si="695"/>
        <v>-0.2794493539703507</v>
      </c>
      <c r="BG4954" s="9">
        <f t="shared" ca="1" si="696"/>
        <v>6</v>
      </c>
      <c r="BH4954" s="6">
        <f ca="1">IF(ISNUMBER('Descriptive Stats'!BF4954),'Descriptive Stats'!BF4954,#N/A)</f>
        <v>-0.2794493539703507</v>
      </c>
      <c r="BI4954" s="6">
        <f ca="1">IF(ISNUMBER('Descriptive Stats'!E4954),'Descriptive Stats'!E4954,#N/A)</f>
        <v>6</v>
      </c>
    </row>
    <row r="4955" spans="1:61" ht="14.4" x14ac:dyDescent="0.3">
      <c r="A4955" s="2">
        <f>ROW()</f>
        <v>4955</v>
      </c>
      <c r="C4955" s="8">
        <f t="shared" ca="1" si="697"/>
        <v>16</v>
      </c>
      <c r="D4955" s="8">
        <f t="shared" ca="1" si="698"/>
        <v>6</v>
      </c>
      <c r="E4955" s="50">
        <f t="shared" ca="1" si="692"/>
        <v>7</v>
      </c>
      <c r="F4955" s="2" t="str">
        <f t="shared" ca="1" si="699"/>
        <v/>
      </c>
      <c r="BD4955" s="49">
        <f t="shared" ca="1" si="694"/>
        <v>4473.5</v>
      </c>
      <c r="BE4955" s="3">
        <f t="shared" ca="1" si="693"/>
        <v>0.44729999999999998</v>
      </c>
      <c r="BF4955" s="3">
        <f t="shared" ca="1" si="695"/>
        <v>-0.13248586824472414</v>
      </c>
      <c r="BG4955" s="9">
        <f t="shared" ca="1" si="696"/>
        <v>7</v>
      </c>
      <c r="BH4955" s="6">
        <f ca="1">IF(ISNUMBER('Descriptive Stats'!BF4955),'Descriptive Stats'!BF4955,#N/A)</f>
        <v>-0.13248586824472414</v>
      </c>
      <c r="BI4955" s="6">
        <f ca="1">IF(ISNUMBER('Descriptive Stats'!E4955),'Descriptive Stats'!E4955,#N/A)</f>
        <v>7</v>
      </c>
    </row>
    <row r="4956" spans="1:61" ht="14.4" x14ac:dyDescent="0.3">
      <c r="A4956" s="2">
        <f>ROW()</f>
        <v>4956</v>
      </c>
      <c r="C4956" s="8">
        <f t="shared" ca="1" si="697"/>
        <v>19</v>
      </c>
      <c r="D4956" s="8">
        <f t="shared" ca="1" si="698"/>
        <v>7</v>
      </c>
      <c r="E4956" s="50">
        <f t="shared" ca="1" si="692"/>
        <v>9</v>
      </c>
      <c r="F4956" s="2" t="str">
        <f t="shared" ca="1" si="699"/>
        <v/>
      </c>
      <c r="BD4956" s="49">
        <f t="shared" ca="1" si="694"/>
        <v>4819</v>
      </c>
      <c r="BE4956" s="3">
        <f t="shared" ca="1" si="693"/>
        <v>0.48185</v>
      </c>
      <c r="BF4956" s="3">
        <f t="shared" ca="1" si="695"/>
        <v>-4.5511009098988427E-2</v>
      </c>
      <c r="BG4956" s="9">
        <f t="shared" ca="1" si="696"/>
        <v>9</v>
      </c>
      <c r="BH4956" s="6">
        <f ca="1">IF(ISNUMBER('Descriptive Stats'!BF4956),'Descriptive Stats'!BF4956,#N/A)</f>
        <v>-4.5511009098988427E-2</v>
      </c>
      <c r="BI4956" s="6">
        <f ca="1">IF(ISNUMBER('Descriptive Stats'!E4956),'Descriptive Stats'!E4956,#N/A)</f>
        <v>9</v>
      </c>
    </row>
    <row r="4957" spans="1:61" ht="14.4" x14ac:dyDescent="0.3">
      <c r="A4957" s="2">
        <f>ROW()</f>
        <v>4957</v>
      </c>
      <c r="C4957" s="8">
        <f t="shared" ca="1" si="697"/>
        <v>23</v>
      </c>
      <c r="D4957" s="8">
        <f t="shared" ca="1" si="698"/>
        <v>9</v>
      </c>
      <c r="E4957" s="50">
        <f t="shared" ca="1" si="692"/>
        <v>3</v>
      </c>
      <c r="F4957" s="2" t="str">
        <f t="shared" ca="1" si="699"/>
        <v/>
      </c>
      <c r="BD4957" s="49">
        <f t="shared" ca="1" si="694"/>
        <v>3200</v>
      </c>
      <c r="BE4957" s="3">
        <f t="shared" ca="1" si="693"/>
        <v>0.31995000000000001</v>
      </c>
      <c r="BF4957" s="3">
        <f t="shared" ca="1" si="695"/>
        <v>-0.46783862043457014</v>
      </c>
      <c r="BG4957" s="9">
        <f t="shared" ca="1" si="696"/>
        <v>3</v>
      </c>
      <c r="BH4957" s="6">
        <f ca="1">IF(ISNUMBER('Descriptive Stats'!BF4957),'Descriptive Stats'!BF4957,#N/A)</f>
        <v>-0.46783862043457014</v>
      </c>
      <c r="BI4957" s="6">
        <f ca="1">IF(ISNUMBER('Descriptive Stats'!E4957),'Descriptive Stats'!E4957,#N/A)</f>
        <v>3</v>
      </c>
    </row>
    <row r="4958" spans="1:61" ht="14.4" x14ac:dyDescent="0.3">
      <c r="A4958" s="2">
        <f>ROW()</f>
        <v>4958</v>
      </c>
      <c r="C4958" s="8">
        <f t="shared" ca="1" si="697"/>
        <v>10</v>
      </c>
      <c r="D4958" s="8">
        <f t="shared" ca="1" si="698"/>
        <v>3</v>
      </c>
      <c r="E4958" s="50">
        <f t="shared" ca="1" si="692"/>
        <v>0</v>
      </c>
      <c r="F4958" s="2" t="str">
        <f t="shared" ca="1" si="699"/>
        <v/>
      </c>
      <c r="BD4958" s="49">
        <f t="shared" ca="1" si="694"/>
        <v>815.5</v>
      </c>
      <c r="BE4958" s="3">
        <f t="shared" ca="1" si="693"/>
        <v>8.1500000000000003E-2</v>
      </c>
      <c r="BF4958" s="3">
        <f t="shared" ca="1" si="695"/>
        <v>-1.3950525282585462</v>
      </c>
      <c r="BG4958" s="9">
        <f t="shared" ca="1" si="696"/>
        <v>0</v>
      </c>
      <c r="BH4958" s="6">
        <f ca="1">IF(ISNUMBER('Descriptive Stats'!BF4958),'Descriptive Stats'!BF4958,#N/A)</f>
        <v>-1.3950525282585462</v>
      </c>
      <c r="BI4958" s="6">
        <f ca="1">IF(ISNUMBER('Descriptive Stats'!E4958),'Descriptive Stats'!E4958,#N/A)</f>
        <v>0</v>
      </c>
    </row>
    <row r="4959" spans="1:61" ht="14.4" x14ac:dyDescent="0.3">
      <c r="A4959" s="2">
        <f>ROW()</f>
        <v>4959</v>
      </c>
      <c r="C4959" s="8">
        <f t="shared" ca="1" si="697"/>
        <v>4</v>
      </c>
      <c r="D4959" s="8">
        <f t="shared" ca="1" si="698"/>
        <v>0</v>
      </c>
      <c r="E4959" s="50">
        <f t="shared" ca="1" si="692"/>
        <v>15</v>
      </c>
      <c r="F4959" s="2" t="str">
        <f t="shared" ca="1" si="699"/>
        <v/>
      </c>
      <c r="BD4959" s="49">
        <f t="shared" ca="1" si="694"/>
        <v>5051.5</v>
      </c>
      <c r="BE4959" s="3">
        <f t="shared" ca="1" si="693"/>
        <v>0.50509999999999999</v>
      </c>
      <c r="BF4959" s="3">
        <f t="shared" ca="1" si="695"/>
        <v>1.2784152420787677E-2</v>
      </c>
      <c r="BG4959" s="9">
        <f t="shared" ca="1" si="696"/>
        <v>15</v>
      </c>
      <c r="BH4959" s="6">
        <f ca="1">IF(ISNUMBER('Descriptive Stats'!BF4959),'Descriptive Stats'!BF4959,#N/A)</f>
        <v>1.2784152420787677E-2</v>
      </c>
      <c r="BI4959" s="6">
        <f ca="1">IF(ISNUMBER('Descriptive Stats'!E4959),'Descriptive Stats'!E4959,#N/A)</f>
        <v>15</v>
      </c>
    </row>
    <row r="4960" spans="1:61" ht="14.4" x14ac:dyDescent="0.3">
      <c r="A4960" s="2">
        <f>ROW()</f>
        <v>4960</v>
      </c>
      <c r="C4960" s="8">
        <f t="shared" ca="1" si="697"/>
        <v>24</v>
      </c>
      <c r="D4960" s="8">
        <f t="shared" ca="1" si="698"/>
        <v>15</v>
      </c>
      <c r="E4960" s="50">
        <f t="shared" ca="1" si="692"/>
        <v>0</v>
      </c>
      <c r="F4960" s="2" t="str">
        <f t="shared" ca="1" si="699"/>
        <v/>
      </c>
      <c r="BD4960" s="49">
        <f t="shared" ca="1" si="694"/>
        <v>815.5</v>
      </c>
      <c r="BE4960" s="3">
        <f t="shared" ca="1" si="693"/>
        <v>8.1500000000000003E-2</v>
      </c>
      <c r="BF4960" s="3">
        <f t="shared" ca="1" si="695"/>
        <v>-1.3950525282585462</v>
      </c>
      <c r="BG4960" s="9">
        <f t="shared" ca="1" si="696"/>
        <v>0</v>
      </c>
      <c r="BH4960" s="6">
        <f ca="1">IF(ISNUMBER('Descriptive Stats'!BF4960),'Descriptive Stats'!BF4960,#N/A)</f>
        <v>-1.3950525282585462</v>
      </c>
      <c r="BI4960" s="6">
        <f ca="1">IF(ISNUMBER('Descriptive Stats'!E4960),'Descriptive Stats'!E4960,#N/A)</f>
        <v>0</v>
      </c>
    </row>
    <row r="4961" spans="1:61" ht="14.4" x14ac:dyDescent="0.3">
      <c r="A4961" s="2">
        <f>ROW()</f>
        <v>4961</v>
      </c>
      <c r="C4961" s="8">
        <f t="shared" ca="1" si="697"/>
        <v>11</v>
      </c>
      <c r="D4961" s="8">
        <f t="shared" ca="1" si="698"/>
        <v>0</v>
      </c>
      <c r="E4961" s="50">
        <f t="shared" ca="1" si="692"/>
        <v>1</v>
      </c>
      <c r="F4961" s="2" t="str">
        <f t="shared" ca="1" si="699"/>
        <v/>
      </c>
      <c r="BD4961" s="49">
        <f t="shared" ca="1" si="694"/>
        <v>1871</v>
      </c>
      <c r="BE4961" s="3">
        <f t="shared" ca="1" si="693"/>
        <v>0.18704999999999999</v>
      </c>
      <c r="BF4961" s="3">
        <f t="shared" ca="1" si="695"/>
        <v>-0.88881967520906158</v>
      </c>
      <c r="BG4961" s="9">
        <f t="shared" ca="1" si="696"/>
        <v>1</v>
      </c>
      <c r="BH4961" s="6">
        <f ca="1">IF(ISNUMBER('Descriptive Stats'!BF4961),'Descriptive Stats'!BF4961,#N/A)</f>
        <v>-0.88881967520906158</v>
      </c>
      <c r="BI4961" s="6">
        <f ca="1">IF(ISNUMBER('Descriptive Stats'!E4961),'Descriptive Stats'!E4961,#N/A)</f>
        <v>1</v>
      </c>
    </row>
    <row r="4962" spans="1:61" ht="14.4" x14ac:dyDescent="0.3">
      <c r="A4962" s="2">
        <f>ROW()</f>
        <v>4962</v>
      </c>
      <c r="C4962" s="8">
        <f t="shared" ca="1" si="697"/>
        <v>12</v>
      </c>
      <c r="D4962" s="8">
        <f t="shared" ca="1" si="698"/>
        <v>1</v>
      </c>
      <c r="E4962" s="50">
        <f t="shared" ca="1" si="692"/>
        <v>2</v>
      </c>
      <c r="F4962" s="2" t="str">
        <f t="shared" ca="1" si="699"/>
        <v/>
      </c>
      <c r="BD4962" s="49">
        <f t="shared" ca="1" si="694"/>
        <v>2595</v>
      </c>
      <c r="BE4962" s="3">
        <f t="shared" ca="1" si="693"/>
        <v>0.25945000000000001</v>
      </c>
      <c r="BF4962" s="3">
        <f t="shared" ca="1" si="695"/>
        <v>-0.6450419512753276</v>
      </c>
      <c r="BG4962" s="9">
        <f t="shared" ca="1" si="696"/>
        <v>2</v>
      </c>
      <c r="BH4962" s="6">
        <f ca="1">IF(ISNUMBER('Descriptive Stats'!BF4962),'Descriptive Stats'!BF4962,#N/A)</f>
        <v>-0.6450419512753276</v>
      </c>
      <c r="BI4962" s="6">
        <f ca="1">IF(ISNUMBER('Descriptive Stats'!E4962),'Descriptive Stats'!E4962,#N/A)</f>
        <v>2</v>
      </c>
    </row>
    <row r="4963" spans="1:61" ht="14.4" x14ac:dyDescent="0.3">
      <c r="A4963" s="2">
        <f>ROW()</f>
        <v>4963</v>
      </c>
      <c r="C4963" s="8">
        <f t="shared" ca="1" si="697"/>
        <v>3</v>
      </c>
      <c r="D4963" s="8">
        <f t="shared" ca="1" si="698"/>
        <v>2</v>
      </c>
      <c r="E4963" s="50">
        <f t="shared" ca="1" si="692"/>
        <v>6</v>
      </c>
      <c r="F4963" s="2" t="str">
        <f t="shared" ca="1" si="699"/>
        <v/>
      </c>
      <c r="BD4963" s="49">
        <f t="shared" ca="1" si="694"/>
        <v>3900</v>
      </c>
      <c r="BE4963" s="3">
        <f t="shared" ca="1" si="693"/>
        <v>0.38995000000000002</v>
      </c>
      <c r="BF4963" s="3">
        <f t="shared" ca="1" si="695"/>
        <v>-0.2794493539703507</v>
      </c>
      <c r="BG4963" s="9">
        <f t="shared" ca="1" si="696"/>
        <v>6</v>
      </c>
      <c r="BH4963" s="6">
        <f ca="1">IF(ISNUMBER('Descriptive Stats'!BF4963),'Descriptive Stats'!BF4963,#N/A)</f>
        <v>-0.2794493539703507</v>
      </c>
      <c r="BI4963" s="6">
        <f ca="1">IF(ISNUMBER('Descriptive Stats'!E4963),'Descriptive Stats'!E4963,#N/A)</f>
        <v>6</v>
      </c>
    </row>
    <row r="4964" spans="1:61" ht="14.4" x14ac:dyDescent="0.3">
      <c r="A4964" s="2">
        <f>ROW()</f>
        <v>4964</v>
      </c>
      <c r="C4964" s="8">
        <f t="shared" ca="1" si="697"/>
        <v>16</v>
      </c>
      <c r="D4964" s="8">
        <f t="shared" ca="1" si="698"/>
        <v>6</v>
      </c>
      <c r="E4964" s="50">
        <f t="shared" ca="1" si="692"/>
        <v>0</v>
      </c>
      <c r="F4964" s="2" t="str">
        <f t="shared" ca="1" si="699"/>
        <v/>
      </c>
      <c r="BD4964" s="49">
        <f t="shared" ca="1" si="694"/>
        <v>815.5</v>
      </c>
      <c r="BE4964" s="3">
        <f t="shared" ca="1" si="693"/>
        <v>8.1500000000000003E-2</v>
      </c>
      <c r="BF4964" s="3">
        <f t="shared" ca="1" si="695"/>
        <v>-1.3950525282585462</v>
      </c>
      <c r="BG4964" s="9">
        <f t="shared" ca="1" si="696"/>
        <v>0</v>
      </c>
      <c r="BH4964" s="6">
        <f ca="1">IF(ISNUMBER('Descriptive Stats'!BF4964),'Descriptive Stats'!BF4964,#N/A)</f>
        <v>-1.3950525282585462</v>
      </c>
      <c r="BI4964" s="6">
        <f ca="1">IF(ISNUMBER('Descriptive Stats'!E4964),'Descriptive Stats'!E4964,#N/A)</f>
        <v>0</v>
      </c>
    </row>
    <row r="4965" spans="1:61" ht="14.4" x14ac:dyDescent="0.3">
      <c r="A4965" s="2">
        <f>ROW()</f>
        <v>4965</v>
      </c>
      <c r="C4965" s="8">
        <f t="shared" ca="1" si="697"/>
        <v>15</v>
      </c>
      <c r="D4965" s="8">
        <f t="shared" ca="1" si="698"/>
        <v>0</v>
      </c>
      <c r="E4965" s="50">
        <f t="shared" ca="1" si="692"/>
        <v>1</v>
      </c>
      <c r="F4965" s="2" t="str">
        <f t="shared" ca="1" si="699"/>
        <v/>
      </c>
      <c r="BD4965" s="49">
        <f t="shared" ca="1" si="694"/>
        <v>1871</v>
      </c>
      <c r="BE4965" s="3">
        <f t="shared" ca="1" si="693"/>
        <v>0.18704999999999999</v>
      </c>
      <c r="BF4965" s="3">
        <f t="shared" ca="1" si="695"/>
        <v>-0.88881967520906158</v>
      </c>
      <c r="BG4965" s="9">
        <f t="shared" ca="1" si="696"/>
        <v>1</v>
      </c>
      <c r="BH4965" s="6">
        <f ca="1">IF(ISNUMBER('Descriptive Stats'!BF4965),'Descriptive Stats'!BF4965,#N/A)</f>
        <v>-0.88881967520906158</v>
      </c>
      <c r="BI4965" s="6">
        <f ca="1">IF(ISNUMBER('Descriptive Stats'!E4965),'Descriptive Stats'!E4965,#N/A)</f>
        <v>1</v>
      </c>
    </row>
    <row r="4966" spans="1:61" ht="14.4" x14ac:dyDescent="0.3">
      <c r="A4966" s="2">
        <f>ROW()</f>
        <v>4966</v>
      </c>
      <c r="C4966" s="8">
        <f t="shared" ca="1" si="697"/>
        <v>8</v>
      </c>
      <c r="D4966" s="8">
        <f t="shared" ca="1" si="698"/>
        <v>1</v>
      </c>
      <c r="E4966" s="50">
        <f t="shared" ca="1" si="692"/>
        <v>15</v>
      </c>
      <c r="F4966" s="2" t="str">
        <f t="shared" ca="1" si="699"/>
        <v/>
      </c>
      <c r="BD4966" s="49">
        <f t="shared" ca="1" si="694"/>
        <v>5051.5</v>
      </c>
      <c r="BE4966" s="3">
        <f t="shared" ca="1" si="693"/>
        <v>0.50509999999999999</v>
      </c>
      <c r="BF4966" s="3">
        <f t="shared" ca="1" si="695"/>
        <v>1.2784152420787677E-2</v>
      </c>
      <c r="BG4966" s="9">
        <f t="shared" ca="1" si="696"/>
        <v>15</v>
      </c>
      <c r="BH4966" s="6">
        <f ca="1">IF(ISNUMBER('Descriptive Stats'!BF4966),'Descriptive Stats'!BF4966,#N/A)</f>
        <v>1.2784152420787677E-2</v>
      </c>
      <c r="BI4966" s="6">
        <f ca="1">IF(ISNUMBER('Descriptive Stats'!E4966),'Descriptive Stats'!E4966,#N/A)</f>
        <v>15</v>
      </c>
    </row>
    <row r="4967" spans="1:61" ht="14.4" x14ac:dyDescent="0.3">
      <c r="A4967" s="2">
        <f>ROW()</f>
        <v>4967</v>
      </c>
      <c r="C4967" s="8">
        <f t="shared" ca="1" si="697"/>
        <v>24</v>
      </c>
      <c r="D4967" s="8">
        <f t="shared" ca="1" si="698"/>
        <v>15</v>
      </c>
      <c r="E4967" s="50">
        <f t="shared" ca="1" si="692"/>
        <v>6</v>
      </c>
      <c r="F4967" s="2" t="str">
        <f t="shared" ca="1" si="699"/>
        <v/>
      </c>
      <c r="BD4967" s="49">
        <f t="shared" ca="1" si="694"/>
        <v>3900</v>
      </c>
      <c r="BE4967" s="3">
        <f t="shared" ca="1" si="693"/>
        <v>0.38995000000000002</v>
      </c>
      <c r="BF4967" s="3">
        <f t="shared" ca="1" si="695"/>
        <v>-0.2794493539703507</v>
      </c>
      <c r="BG4967" s="9">
        <f t="shared" ca="1" si="696"/>
        <v>6</v>
      </c>
      <c r="BH4967" s="6">
        <f ca="1">IF(ISNUMBER('Descriptive Stats'!BF4967),'Descriptive Stats'!BF4967,#N/A)</f>
        <v>-0.2794493539703507</v>
      </c>
      <c r="BI4967" s="6">
        <f ca="1">IF(ISNUMBER('Descriptive Stats'!E4967),'Descriptive Stats'!E4967,#N/A)</f>
        <v>6</v>
      </c>
    </row>
    <row r="4968" spans="1:61" ht="14.4" x14ac:dyDescent="0.3">
      <c r="A4968" s="2">
        <f>ROW()</f>
        <v>4968</v>
      </c>
      <c r="C4968" s="8">
        <f t="shared" ca="1" si="697"/>
        <v>16</v>
      </c>
      <c r="D4968" s="8">
        <f t="shared" ca="1" si="698"/>
        <v>6</v>
      </c>
      <c r="E4968" s="50">
        <f t="shared" ca="1" si="692"/>
        <v>15</v>
      </c>
      <c r="F4968" s="2" t="str">
        <f t="shared" ca="1" si="699"/>
        <v/>
      </c>
      <c r="BD4968" s="49">
        <f t="shared" ca="1" si="694"/>
        <v>5051.5</v>
      </c>
      <c r="BE4968" s="3">
        <f t="shared" ca="1" si="693"/>
        <v>0.50509999999999999</v>
      </c>
      <c r="BF4968" s="3">
        <f t="shared" ca="1" si="695"/>
        <v>1.2784152420787677E-2</v>
      </c>
      <c r="BG4968" s="9">
        <f t="shared" ca="1" si="696"/>
        <v>15</v>
      </c>
      <c r="BH4968" s="6">
        <f ca="1">IF(ISNUMBER('Descriptive Stats'!BF4968),'Descriptive Stats'!BF4968,#N/A)</f>
        <v>1.2784152420787677E-2</v>
      </c>
      <c r="BI4968" s="6">
        <f ca="1">IF(ISNUMBER('Descriptive Stats'!E4968),'Descriptive Stats'!E4968,#N/A)</f>
        <v>15</v>
      </c>
    </row>
    <row r="4969" spans="1:61" ht="14.4" x14ac:dyDescent="0.3">
      <c r="A4969" s="2">
        <f>ROW()</f>
        <v>4969</v>
      </c>
      <c r="C4969" s="8">
        <f t="shared" ca="1" si="697"/>
        <v>24</v>
      </c>
      <c r="D4969" s="8">
        <f t="shared" ca="1" si="698"/>
        <v>15</v>
      </c>
      <c r="E4969" s="50">
        <f t="shared" ca="1" si="692"/>
        <v>2</v>
      </c>
      <c r="F4969" s="2" t="str">
        <f t="shared" ca="1" si="699"/>
        <v/>
      </c>
      <c r="BD4969" s="49">
        <f t="shared" ca="1" si="694"/>
        <v>2595</v>
      </c>
      <c r="BE4969" s="3">
        <f t="shared" ca="1" si="693"/>
        <v>0.25945000000000001</v>
      </c>
      <c r="BF4969" s="3">
        <f t="shared" ca="1" si="695"/>
        <v>-0.6450419512753276</v>
      </c>
      <c r="BG4969" s="9">
        <f t="shared" ca="1" si="696"/>
        <v>2</v>
      </c>
      <c r="BH4969" s="6">
        <f ca="1">IF(ISNUMBER('Descriptive Stats'!BF4969),'Descriptive Stats'!BF4969,#N/A)</f>
        <v>-0.6450419512753276</v>
      </c>
      <c r="BI4969" s="6">
        <f ca="1">IF(ISNUMBER('Descriptive Stats'!E4969),'Descriptive Stats'!E4969,#N/A)</f>
        <v>2</v>
      </c>
    </row>
    <row r="4970" spans="1:61" ht="14.4" x14ac:dyDescent="0.3">
      <c r="A4970" s="2">
        <f>ROW()</f>
        <v>4970</v>
      </c>
      <c r="C4970" s="8">
        <f t="shared" ca="1" si="697"/>
        <v>21</v>
      </c>
      <c r="D4970" s="8">
        <f t="shared" ca="1" si="698"/>
        <v>2</v>
      </c>
      <c r="E4970" s="50">
        <f t="shared" ca="1" si="692"/>
        <v>6</v>
      </c>
      <c r="F4970" s="2" t="str">
        <f t="shared" ca="1" si="699"/>
        <v/>
      </c>
      <c r="BD4970" s="49">
        <f t="shared" ca="1" si="694"/>
        <v>3900</v>
      </c>
      <c r="BE4970" s="3">
        <f t="shared" ca="1" si="693"/>
        <v>0.38995000000000002</v>
      </c>
      <c r="BF4970" s="3">
        <f t="shared" ca="1" si="695"/>
        <v>-0.2794493539703507</v>
      </c>
      <c r="BG4970" s="9">
        <f t="shared" ca="1" si="696"/>
        <v>6</v>
      </c>
      <c r="BH4970" s="6">
        <f ca="1">IF(ISNUMBER('Descriptive Stats'!BF4970),'Descriptive Stats'!BF4970,#N/A)</f>
        <v>-0.2794493539703507</v>
      </c>
      <c r="BI4970" s="6">
        <f ca="1">IF(ISNUMBER('Descriptive Stats'!E4970),'Descriptive Stats'!E4970,#N/A)</f>
        <v>6</v>
      </c>
    </row>
    <row r="4971" spans="1:61" ht="14.4" x14ac:dyDescent="0.3">
      <c r="A4971" s="2">
        <f>ROW()</f>
        <v>4971</v>
      </c>
      <c r="C4971" s="8">
        <f t="shared" ca="1" si="697"/>
        <v>16</v>
      </c>
      <c r="D4971" s="8">
        <f t="shared" ca="1" si="698"/>
        <v>6</v>
      </c>
      <c r="E4971" s="50">
        <f t="shared" ca="1" si="692"/>
        <v>2</v>
      </c>
      <c r="F4971" s="2" t="str">
        <f t="shared" ca="1" si="699"/>
        <v/>
      </c>
      <c r="BD4971" s="49">
        <f t="shared" ca="1" si="694"/>
        <v>2595</v>
      </c>
      <c r="BE4971" s="3">
        <f t="shared" ca="1" si="693"/>
        <v>0.25945000000000001</v>
      </c>
      <c r="BF4971" s="3">
        <f t="shared" ca="1" si="695"/>
        <v>-0.6450419512753276</v>
      </c>
      <c r="BG4971" s="9">
        <f t="shared" ca="1" si="696"/>
        <v>2</v>
      </c>
      <c r="BH4971" s="6">
        <f ca="1">IF(ISNUMBER('Descriptive Stats'!BF4971),'Descriptive Stats'!BF4971,#N/A)</f>
        <v>-0.6450419512753276</v>
      </c>
      <c r="BI4971" s="6">
        <f ca="1">IF(ISNUMBER('Descriptive Stats'!E4971),'Descriptive Stats'!E4971,#N/A)</f>
        <v>2</v>
      </c>
    </row>
    <row r="4972" spans="1:61" ht="14.4" x14ac:dyDescent="0.3">
      <c r="A4972" s="2">
        <f>ROW()</f>
        <v>4972</v>
      </c>
      <c r="C4972" s="8">
        <f t="shared" ca="1" si="697"/>
        <v>21</v>
      </c>
      <c r="D4972" s="8">
        <f t="shared" ca="1" si="698"/>
        <v>2</v>
      </c>
      <c r="E4972" s="50">
        <f t="shared" ca="1" si="692"/>
        <v>1</v>
      </c>
      <c r="F4972" s="2" t="str">
        <f t="shared" ca="1" si="699"/>
        <v/>
      </c>
      <c r="BD4972" s="49">
        <f t="shared" ca="1" si="694"/>
        <v>1871</v>
      </c>
      <c r="BE4972" s="3">
        <f t="shared" ca="1" si="693"/>
        <v>0.18704999999999999</v>
      </c>
      <c r="BF4972" s="3">
        <f t="shared" ca="1" si="695"/>
        <v>-0.88881967520906158</v>
      </c>
      <c r="BG4972" s="9">
        <f t="shared" ca="1" si="696"/>
        <v>1</v>
      </c>
      <c r="BH4972" s="6">
        <f ca="1">IF(ISNUMBER('Descriptive Stats'!BF4972),'Descriptive Stats'!BF4972,#N/A)</f>
        <v>-0.88881967520906158</v>
      </c>
      <c r="BI4972" s="6">
        <f ca="1">IF(ISNUMBER('Descriptive Stats'!E4972),'Descriptive Stats'!E4972,#N/A)</f>
        <v>1</v>
      </c>
    </row>
    <row r="4973" spans="1:61" ht="14.4" x14ac:dyDescent="0.3">
      <c r="A4973" s="2">
        <f>ROW()</f>
        <v>4973</v>
      </c>
      <c r="C4973" s="8">
        <f t="shared" ca="1" si="697"/>
        <v>8</v>
      </c>
      <c r="D4973" s="8">
        <f t="shared" ca="1" si="698"/>
        <v>1</v>
      </c>
      <c r="E4973" s="50">
        <f t="shared" ca="1" si="692"/>
        <v>6</v>
      </c>
      <c r="F4973" s="2" t="str">
        <f t="shared" ca="1" si="699"/>
        <v/>
      </c>
      <c r="BD4973" s="49">
        <f t="shared" ca="1" si="694"/>
        <v>3900</v>
      </c>
      <c r="BE4973" s="3">
        <f t="shared" ca="1" si="693"/>
        <v>0.38995000000000002</v>
      </c>
      <c r="BF4973" s="3">
        <f t="shared" ca="1" si="695"/>
        <v>-0.2794493539703507</v>
      </c>
      <c r="BG4973" s="9">
        <f t="shared" ca="1" si="696"/>
        <v>6</v>
      </c>
      <c r="BH4973" s="6">
        <f ca="1">IF(ISNUMBER('Descriptive Stats'!BF4973),'Descriptive Stats'!BF4973,#N/A)</f>
        <v>-0.2794493539703507</v>
      </c>
      <c r="BI4973" s="6">
        <f ca="1">IF(ISNUMBER('Descriptive Stats'!E4973),'Descriptive Stats'!E4973,#N/A)</f>
        <v>6</v>
      </c>
    </row>
    <row r="4974" spans="1:61" ht="14.4" x14ac:dyDescent="0.3">
      <c r="A4974" s="2">
        <f>ROW()</f>
        <v>4974</v>
      </c>
      <c r="C4974" s="8">
        <f t="shared" ca="1" si="697"/>
        <v>5</v>
      </c>
      <c r="D4974" s="8">
        <f t="shared" ca="1" si="698"/>
        <v>6</v>
      </c>
      <c r="E4974" s="50">
        <f t="shared" ca="1" si="692"/>
        <v>9</v>
      </c>
      <c r="F4974" s="2" t="str">
        <f t="shared" ca="1" si="699"/>
        <v/>
      </c>
      <c r="BD4974" s="49">
        <f t="shared" ca="1" si="694"/>
        <v>4819</v>
      </c>
      <c r="BE4974" s="3">
        <f t="shared" ca="1" si="693"/>
        <v>0.48185</v>
      </c>
      <c r="BF4974" s="3">
        <f t="shared" ca="1" si="695"/>
        <v>-4.5511009098988427E-2</v>
      </c>
      <c r="BG4974" s="9">
        <f t="shared" ca="1" si="696"/>
        <v>9</v>
      </c>
      <c r="BH4974" s="6">
        <f ca="1">IF(ISNUMBER('Descriptive Stats'!BF4974),'Descriptive Stats'!BF4974,#N/A)</f>
        <v>-4.5511009098988427E-2</v>
      </c>
      <c r="BI4974" s="6">
        <f ca="1">IF(ISNUMBER('Descriptive Stats'!E4974),'Descriptive Stats'!E4974,#N/A)</f>
        <v>9</v>
      </c>
    </row>
    <row r="4975" spans="1:61" ht="14.4" x14ac:dyDescent="0.3">
      <c r="A4975" s="2">
        <f>ROW()</f>
        <v>4975</v>
      </c>
      <c r="C4975" s="8">
        <f t="shared" ca="1" si="697"/>
        <v>23</v>
      </c>
      <c r="D4975" s="8">
        <f t="shared" ca="1" si="698"/>
        <v>9</v>
      </c>
      <c r="E4975" s="50">
        <f t="shared" ca="1" si="692"/>
        <v>0</v>
      </c>
      <c r="F4975" s="2" t="str">
        <f t="shared" ca="1" si="699"/>
        <v/>
      </c>
      <c r="BD4975" s="49">
        <f t="shared" ca="1" si="694"/>
        <v>815.5</v>
      </c>
      <c r="BE4975" s="3">
        <f t="shared" ca="1" si="693"/>
        <v>8.1500000000000003E-2</v>
      </c>
      <c r="BF4975" s="3">
        <f t="shared" ca="1" si="695"/>
        <v>-1.3950525282585462</v>
      </c>
      <c r="BG4975" s="9">
        <f t="shared" ca="1" si="696"/>
        <v>0</v>
      </c>
      <c r="BH4975" s="6">
        <f ca="1">IF(ISNUMBER('Descriptive Stats'!BF4975),'Descriptive Stats'!BF4975,#N/A)</f>
        <v>-1.3950525282585462</v>
      </c>
      <c r="BI4975" s="6">
        <f ca="1">IF(ISNUMBER('Descriptive Stats'!E4975),'Descriptive Stats'!E4975,#N/A)</f>
        <v>0</v>
      </c>
    </row>
    <row r="4976" spans="1:61" ht="14.4" x14ac:dyDescent="0.3">
      <c r="A4976" s="2">
        <f>ROW()</f>
        <v>4976</v>
      </c>
      <c r="C4976" s="8">
        <f t="shared" ca="1" si="697"/>
        <v>22</v>
      </c>
      <c r="D4976" s="8">
        <f t="shared" ca="1" si="698"/>
        <v>0</v>
      </c>
      <c r="E4976" s="50">
        <f t="shared" ca="1" si="692"/>
        <v>2</v>
      </c>
      <c r="F4976" s="2" t="str">
        <f t="shared" ca="1" si="699"/>
        <v/>
      </c>
      <c r="BD4976" s="49">
        <f t="shared" ca="1" si="694"/>
        <v>2595</v>
      </c>
      <c r="BE4976" s="3">
        <f t="shared" ca="1" si="693"/>
        <v>0.25945000000000001</v>
      </c>
      <c r="BF4976" s="3">
        <f t="shared" ca="1" si="695"/>
        <v>-0.6450419512753276</v>
      </c>
      <c r="BG4976" s="9">
        <f t="shared" ca="1" si="696"/>
        <v>2</v>
      </c>
      <c r="BH4976" s="6">
        <f ca="1">IF(ISNUMBER('Descriptive Stats'!BF4976),'Descriptive Stats'!BF4976,#N/A)</f>
        <v>-0.6450419512753276</v>
      </c>
      <c r="BI4976" s="6">
        <f ca="1">IF(ISNUMBER('Descriptive Stats'!E4976),'Descriptive Stats'!E4976,#N/A)</f>
        <v>2</v>
      </c>
    </row>
    <row r="4977" spans="1:61" ht="14.4" x14ac:dyDescent="0.3">
      <c r="A4977" s="2">
        <f>ROW()</f>
        <v>4977</v>
      </c>
      <c r="C4977" s="8">
        <f t="shared" ca="1" si="697"/>
        <v>9</v>
      </c>
      <c r="D4977" s="8">
        <f t="shared" ca="1" si="698"/>
        <v>2</v>
      </c>
      <c r="E4977" s="50">
        <f t="shared" ca="1" si="692"/>
        <v>0</v>
      </c>
      <c r="F4977" s="2" t="str">
        <f t="shared" ca="1" si="699"/>
        <v/>
      </c>
      <c r="BD4977" s="49">
        <f t="shared" ca="1" si="694"/>
        <v>815.5</v>
      </c>
      <c r="BE4977" s="3">
        <f t="shared" ca="1" si="693"/>
        <v>8.1500000000000003E-2</v>
      </c>
      <c r="BF4977" s="3">
        <f t="shared" ca="1" si="695"/>
        <v>-1.3950525282585462</v>
      </c>
      <c r="BG4977" s="9">
        <f t="shared" ca="1" si="696"/>
        <v>0</v>
      </c>
      <c r="BH4977" s="6">
        <f ca="1">IF(ISNUMBER('Descriptive Stats'!BF4977),'Descriptive Stats'!BF4977,#N/A)</f>
        <v>-1.3950525282585462</v>
      </c>
      <c r="BI4977" s="6">
        <f ca="1">IF(ISNUMBER('Descriptive Stats'!E4977),'Descriptive Stats'!E4977,#N/A)</f>
        <v>0</v>
      </c>
    </row>
    <row r="4978" spans="1:61" ht="14.4" x14ac:dyDescent="0.3">
      <c r="A4978" s="2">
        <f>ROW()</f>
        <v>4978</v>
      </c>
      <c r="C4978" s="8">
        <f t="shared" ca="1" si="697"/>
        <v>15</v>
      </c>
      <c r="D4978" s="8">
        <f t="shared" ca="1" si="698"/>
        <v>0</v>
      </c>
      <c r="E4978" s="50">
        <f t="shared" ca="1" si="692"/>
        <v>4</v>
      </c>
      <c r="F4978" s="2" t="str">
        <f t="shared" ca="1" si="699"/>
        <v/>
      </c>
      <c r="BD4978" s="49">
        <f t="shared" ca="1" si="694"/>
        <v>3442</v>
      </c>
      <c r="BE4978" s="3">
        <f t="shared" ca="1" si="693"/>
        <v>0.34415000000000001</v>
      </c>
      <c r="BF4978" s="3">
        <f t="shared" ca="1" si="695"/>
        <v>-0.40116316278173481</v>
      </c>
      <c r="BG4978" s="9">
        <f t="shared" ca="1" si="696"/>
        <v>4</v>
      </c>
      <c r="BH4978" s="6">
        <f ca="1">IF(ISNUMBER('Descriptive Stats'!BF4978),'Descriptive Stats'!BF4978,#N/A)</f>
        <v>-0.40116316278173481</v>
      </c>
      <c r="BI4978" s="6">
        <f ca="1">IF(ISNUMBER('Descriptive Stats'!E4978),'Descriptive Stats'!E4978,#N/A)</f>
        <v>4</v>
      </c>
    </row>
    <row r="4979" spans="1:61" ht="14.4" x14ac:dyDescent="0.3">
      <c r="A4979" s="2">
        <f>ROW()</f>
        <v>4979</v>
      </c>
      <c r="C4979" s="8">
        <f t="shared" ca="1" si="697"/>
        <v>13</v>
      </c>
      <c r="D4979" s="8">
        <f t="shared" ca="1" si="698"/>
        <v>4</v>
      </c>
      <c r="E4979" s="50">
        <f t="shared" ca="1" si="692"/>
        <v>0</v>
      </c>
      <c r="F4979" s="2" t="str">
        <f t="shared" ca="1" si="699"/>
        <v/>
      </c>
      <c r="BD4979" s="49">
        <f t="shared" ca="1" si="694"/>
        <v>815.5</v>
      </c>
      <c r="BE4979" s="3">
        <f t="shared" ca="1" si="693"/>
        <v>8.1500000000000003E-2</v>
      </c>
      <c r="BF4979" s="3">
        <f t="shared" ca="1" si="695"/>
        <v>-1.3950525282585462</v>
      </c>
      <c r="BG4979" s="9">
        <f t="shared" ca="1" si="696"/>
        <v>0</v>
      </c>
      <c r="BH4979" s="6">
        <f ca="1">IF(ISNUMBER('Descriptive Stats'!BF4979),'Descriptive Stats'!BF4979,#N/A)</f>
        <v>-1.3950525282585462</v>
      </c>
      <c r="BI4979" s="6">
        <f ca="1">IF(ISNUMBER('Descriptive Stats'!E4979),'Descriptive Stats'!E4979,#N/A)</f>
        <v>0</v>
      </c>
    </row>
    <row r="4980" spans="1:61" ht="14.4" x14ac:dyDescent="0.3">
      <c r="A4980" s="2">
        <f>ROW()</f>
        <v>4980</v>
      </c>
      <c r="C4980" s="8">
        <f t="shared" ca="1" si="697"/>
        <v>14</v>
      </c>
      <c r="D4980" s="8">
        <f t="shared" ca="1" si="698"/>
        <v>0</v>
      </c>
      <c r="E4980" s="50">
        <f t="shared" ca="1" si="692"/>
        <v>6</v>
      </c>
      <c r="F4980" s="2" t="str">
        <f t="shared" ca="1" si="699"/>
        <v/>
      </c>
      <c r="BD4980" s="49">
        <f t="shared" ca="1" si="694"/>
        <v>3900</v>
      </c>
      <c r="BE4980" s="3">
        <f t="shared" ca="1" si="693"/>
        <v>0.38995000000000002</v>
      </c>
      <c r="BF4980" s="3">
        <f t="shared" ca="1" si="695"/>
        <v>-0.2794493539703507</v>
      </c>
      <c r="BG4980" s="9">
        <f t="shared" ca="1" si="696"/>
        <v>6</v>
      </c>
      <c r="BH4980" s="6">
        <f ca="1">IF(ISNUMBER('Descriptive Stats'!BF4980),'Descriptive Stats'!BF4980,#N/A)</f>
        <v>-0.2794493539703507</v>
      </c>
      <c r="BI4980" s="6">
        <f ca="1">IF(ISNUMBER('Descriptive Stats'!E4980),'Descriptive Stats'!E4980,#N/A)</f>
        <v>6</v>
      </c>
    </row>
    <row r="4981" spans="1:61" ht="14.4" x14ac:dyDescent="0.3">
      <c r="A4981" s="2">
        <f>ROW()</f>
        <v>4981</v>
      </c>
      <c r="C4981" s="8">
        <f t="shared" ca="1" si="697"/>
        <v>5</v>
      </c>
      <c r="D4981" s="8">
        <f t="shared" ca="1" si="698"/>
        <v>6</v>
      </c>
      <c r="E4981" s="50">
        <f t="shared" ca="1" si="692"/>
        <v>4</v>
      </c>
      <c r="F4981" s="2" t="str">
        <f t="shared" ca="1" si="699"/>
        <v/>
      </c>
      <c r="BD4981" s="49">
        <f t="shared" ca="1" si="694"/>
        <v>3442</v>
      </c>
      <c r="BE4981" s="3">
        <f t="shared" ca="1" si="693"/>
        <v>0.34415000000000001</v>
      </c>
      <c r="BF4981" s="3">
        <f t="shared" ca="1" si="695"/>
        <v>-0.40116316278173481</v>
      </c>
      <c r="BG4981" s="9">
        <f t="shared" ca="1" si="696"/>
        <v>4</v>
      </c>
      <c r="BH4981" s="6">
        <f ca="1">IF(ISNUMBER('Descriptive Stats'!BF4981),'Descriptive Stats'!BF4981,#N/A)</f>
        <v>-0.40116316278173481</v>
      </c>
      <c r="BI4981" s="6">
        <f ca="1">IF(ISNUMBER('Descriptive Stats'!E4981),'Descriptive Stats'!E4981,#N/A)</f>
        <v>4</v>
      </c>
    </row>
    <row r="4982" spans="1:61" ht="14.4" x14ac:dyDescent="0.3">
      <c r="A4982" s="2">
        <f>ROW()</f>
        <v>4982</v>
      </c>
      <c r="C4982" s="8">
        <f t="shared" ca="1" si="697"/>
        <v>13</v>
      </c>
      <c r="D4982" s="8">
        <f t="shared" ca="1" si="698"/>
        <v>4</v>
      </c>
      <c r="E4982" s="50">
        <f t="shared" ca="1" si="692"/>
        <v>0</v>
      </c>
      <c r="F4982" s="2" t="str">
        <f t="shared" ca="1" si="699"/>
        <v/>
      </c>
      <c r="BD4982" s="49">
        <f t="shared" ca="1" si="694"/>
        <v>815.5</v>
      </c>
      <c r="BE4982" s="3">
        <f t="shared" ca="1" si="693"/>
        <v>8.1500000000000003E-2</v>
      </c>
      <c r="BF4982" s="3">
        <f t="shared" ca="1" si="695"/>
        <v>-1.3950525282585462</v>
      </c>
      <c r="BG4982" s="9">
        <f t="shared" ca="1" si="696"/>
        <v>0</v>
      </c>
      <c r="BH4982" s="6">
        <f ca="1">IF(ISNUMBER('Descriptive Stats'!BF4982),'Descriptive Stats'!BF4982,#N/A)</f>
        <v>-1.3950525282585462</v>
      </c>
      <c r="BI4982" s="6">
        <f ca="1">IF(ISNUMBER('Descriptive Stats'!E4982),'Descriptive Stats'!E4982,#N/A)</f>
        <v>0</v>
      </c>
    </row>
    <row r="4983" spans="1:61" ht="14.4" x14ac:dyDescent="0.3">
      <c r="A4983" s="2">
        <f>ROW()</f>
        <v>4983</v>
      </c>
      <c r="C4983" s="8">
        <f t="shared" ca="1" si="697"/>
        <v>15</v>
      </c>
      <c r="D4983" s="8">
        <f t="shared" ca="1" si="698"/>
        <v>0</v>
      </c>
      <c r="E4983" s="50">
        <f t="shared" ca="1" si="692"/>
        <v>7</v>
      </c>
      <c r="F4983" s="2" t="str">
        <f t="shared" ca="1" si="699"/>
        <v/>
      </c>
      <c r="BD4983" s="49">
        <f t="shared" ca="1" si="694"/>
        <v>4473.5</v>
      </c>
      <c r="BE4983" s="3">
        <f t="shared" ca="1" si="693"/>
        <v>0.44729999999999998</v>
      </c>
      <c r="BF4983" s="3">
        <f t="shared" ca="1" si="695"/>
        <v>-0.13248586824472414</v>
      </c>
      <c r="BG4983" s="9">
        <f t="shared" ca="1" si="696"/>
        <v>7</v>
      </c>
      <c r="BH4983" s="6">
        <f ca="1">IF(ISNUMBER('Descriptive Stats'!BF4983),'Descriptive Stats'!BF4983,#N/A)</f>
        <v>-0.13248586824472414</v>
      </c>
      <c r="BI4983" s="6">
        <f ca="1">IF(ISNUMBER('Descriptive Stats'!E4983),'Descriptive Stats'!E4983,#N/A)</f>
        <v>7</v>
      </c>
    </row>
    <row r="4984" spans="1:61" ht="14.4" x14ac:dyDescent="0.3">
      <c r="A4984" s="2">
        <f>ROW()</f>
        <v>4984</v>
      </c>
      <c r="C4984" s="8">
        <f t="shared" ca="1" si="697"/>
        <v>6</v>
      </c>
      <c r="D4984" s="8">
        <f t="shared" ca="1" si="698"/>
        <v>7</v>
      </c>
      <c r="E4984" s="50">
        <f t="shared" ca="1" si="692"/>
        <v>4</v>
      </c>
      <c r="F4984" s="2" t="str">
        <f t="shared" ca="1" si="699"/>
        <v/>
      </c>
      <c r="BD4984" s="49">
        <f t="shared" ca="1" si="694"/>
        <v>3442</v>
      </c>
      <c r="BE4984" s="3">
        <f t="shared" ca="1" si="693"/>
        <v>0.34415000000000001</v>
      </c>
      <c r="BF4984" s="3">
        <f t="shared" ca="1" si="695"/>
        <v>-0.40116316278173481</v>
      </c>
      <c r="BG4984" s="9">
        <f t="shared" ca="1" si="696"/>
        <v>4</v>
      </c>
      <c r="BH4984" s="6">
        <f ca="1">IF(ISNUMBER('Descriptive Stats'!BF4984),'Descriptive Stats'!BF4984,#N/A)</f>
        <v>-0.40116316278173481</v>
      </c>
      <c r="BI4984" s="6">
        <f ca="1">IF(ISNUMBER('Descriptive Stats'!E4984),'Descriptive Stats'!E4984,#N/A)</f>
        <v>4</v>
      </c>
    </row>
    <row r="4985" spans="1:61" ht="14.4" x14ac:dyDescent="0.3">
      <c r="A4985" s="2">
        <f>ROW()</f>
        <v>4985</v>
      </c>
      <c r="C4985" s="8">
        <f t="shared" ca="1" si="697"/>
        <v>13</v>
      </c>
      <c r="D4985" s="8">
        <f t="shared" ca="1" si="698"/>
        <v>4</v>
      </c>
      <c r="E4985" s="50">
        <f t="shared" ca="1" si="692"/>
        <v>0</v>
      </c>
      <c r="F4985" s="2" t="str">
        <f t="shared" ca="1" si="699"/>
        <v/>
      </c>
      <c r="BD4985" s="49">
        <f t="shared" ca="1" si="694"/>
        <v>815.5</v>
      </c>
      <c r="BE4985" s="3">
        <f t="shared" ca="1" si="693"/>
        <v>8.1500000000000003E-2</v>
      </c>
      <c r="BF4985" s="3">
        <f t="shared" ca="1" si="695"/>
        <v>-1.3950525282585462</v>
      </c>
      <c r="BG4985" s="9">
        <f t="shared" ca="1" si="696"/>
        <v>0</v>
      </c>
      <c r="BH4985" s="6">
        <f ca="1">IF(ISNUMBER('Descriptive Stats'!BF4985),'Descriptive Stats'!BF4985,#N/A)</f>
        <v>-1.3950525282585462</v>
      </c>
      <c r="BI4985" s="6">
        <f ca="1">IF(ISNUMBER('Descriptive Stats'!E4985),'Descriptive Stats'!E4985,#N/A)</f>
        <v>0</v>
      </c>
    </row>
    <row r="4986" spans="1:61" ht="14.4" x14ac:dyDescent="0.3">
      <c r="A4986" s="2">
        <f>ROW()</f>
        <v>4986</v>
      </c>
      <c r="C4986" s="8">
        <f t="shared" ca="1" si="697"/>
        <v>4</v>
      </c>
      <c r="D4986" s="8">
        <f t="shared" ca="1" si="698"/>
        <v>0</v>
      </c>
      <c r="E4986" s="50">
        <f t="shared" ca="1" si="692"/>
        <v>0</v>
      </c>
      <c r="F4986" s="2" t="str">
        <f t="shared" ca="1" si="699"/>
        <v/>
      </c>
      <c r="BD4986" s="49">
        <f t="shared" ca="1" si="694"/>
        <v>815.5</v>
      </c>
      <c r="BE4986" s="3">
        <f t="shared" ca="1" si="693"/>
        <v>8.1500000000000003E-2</v>
      </c>
      <c r="BF4986" s="3">
        <f t="shared" ca="1" si="695"/>
        <v>-1.3950525282585462</v>
      </c>
      <c r="BG4986" s="9">
        <f t="shared" ca="1" si="696"/>
        <v>0</v>
      </c>
      <c r="BH4986" s="6">
        <f ca="1">IF(ISNUMBER('Descriptive Stats'!BF4986),'Descriptive Stats'!BF4986,#N/A)</f>
        <v>-1.3950525282585462</v>
      </c>
      <c r="BI4986" s="6">
        <f ca="1">IF(ISNUMBER('Descriptive Stats'!E4986),'Descriptive Stats'!E4986,#N/A)</f>
        <v>0</v>
      </c>
    </row>
    <row r="4987" spans="1:61" ht="14.4" x14ac:dyDescent="0.3">
      <c r="A4987" s="2">
        <f>ROW()</f>
        <v>4987</v>
      </c>
      <c r="C4987" s="8">
        <f t="shared" ca="1" si="697"/>
        <v>14</v>
      </c>
      <c r="D4987" s="8">
        <f t="shared" ca="1" si="698"/>
        <v>0</v>
      </c>
      <c r="E4987" s="50">
        <f t="shared" ca="1" si="692"/>
        <v>6</v>
      </c>
      <c r="F4987" s="2" t="str">
        <f t="shared" ca="1" si="699"/>
        <v/>
      </c>
      <c r="BD4987" s="49">
        <f t="shared" ca="1" si="694"/>
        <v>3900</v>
      </c>
      <c r="BE4987" s="3">
        <f t="shared" ca="1" si="693"/>
        <v>0.38995000000000002</v>
      </c>
      <c r="BF4987" s="3">
        <f t="shared" ca="1" si="695"/>
        <v>-0.2794493539703507</v>
      </c>
      <c r="BG4987" s="9">
        <f t="shared" ca="1" si="696"/>
        <v>6</v>
      </c>
      <c r="BH4987" s="6">
        <f ca="1">IF(ISNUMBER('Descriptive Stats'!BF4987),'Descriptive Stats'!BF4987,#N/A)</f>
        <v>-0.2794493539703507</v>
      </c>
      <c r="BI4987" s="6">
        <f ca="1">IF(ISNUMBER('Descriptive Stats'!E4987),'Descriptive Stats'!E4987,#N/A)</f>
        <v>6</v>
      </c>
    </row>
    <row r="4988" spans="1:61" ht="14.4" x14ac:dyDescent="0.3">
      <c r="A4988" s="2">
        <f>ROW()</f>
        <v>4988</v>
      </c>
      <c r="C4988" s="8">
        <f t="shared" ca="1" si="697"/>
        <v>2</v>
      </c>
      <c r="D4988" s="8">
        <f t="shared" ca="1" si="698"/>
        <v>6</v>
      </c>
      <c r="E4988" s="50">
        <f t="shared" ca="1" si="692"/>
        <v>0</v>
      </c>
      <c r="F4988" s="2" t="str">
        <f t="shared" ca="1" si="699"/>
        <v/>
      </c>
      <c r="BD4988" s="49">
        <f t="shared" ca="1" si="694"/>
        <v>815.5</v>
      </c>
      <c r="BE4988" s="3">
        <f t="shared" ca="1" si="693"/>
        <v>8.1500000000000003E-2</v>
      </c>
      <c r="BF4988" s="3">
        <f t="shared" ca="1" si="695"/>
        <v>-1.3950525282585462</v>
      </c>
      <c r="BG4988" s="9">
        <f t="shared" ca="1" si="696"/>
        <v>0</v>
      </c>
      <c r="BH4988" s="6">
        <f ca="1">IF(ISNUMBER('Descriptive Stats'!BF4988),'Descriptive Stats'!BF4988,#N/A)</f>
        <v>-1.3950525282585462</v>
      </c>
      <c r="BI4988" s="6">
        <f ca="1">IF(ISNUMBER('Descriptive Stats'!E4988),'Descriptive Stats'!E4988,#N/A)</f>
        <v>0</v>
      </c>
    </row>
    <row r="4989" spans="1:61" ht="14.4" x14ac:dyDescent="0.3">
      <c r="A4989" s="2">
        <f>ROW()</f>
        <v>4989</v>
      </c>
      <c r="C4989" s="8">
        <f t="shared" ca="1" si="697"/>
        <v>14</v>
      </c>
      <c r="D4989" s="8">
        <f t="shared" ca="1" si="698"/>
        <v>0</v>
      </c>
      <c r="E4989" s="50">
        <f t="shared" ca="1" si="692"/>
        <v>0</v>
      </c>
      <c r="F4989" s="2" t="str">
        <f t="shared" ca="1" si="699"/>
        <v/>
      </c>
      <c r="BD4989" s="49">
        <f t="shared" ca="1" si="694"/>
        <v>815.5</v>
      </c>
      <c r="BE4989" s="3">
        <f t="shared" ca="1" si="693"/>
        <v>8.1500000000000003E-2</v>
      </c>
      <c r="BF4989" s="3">
        <f t="shared" ca="1" si="695"/>
        <v>-1.3950525282585462</v>
      </c>
      <c r="BG4989" s="9">
        <f t="shared" ca="1" si="696"/>
        <v>0</v>
      </c>
      <c r="BH4989" s="6">
        <f ca="1">IF(ISNUMBER('Descriptive Stats'!BF4989),'Descriptive Stats'!BF4989,#N/A)</f>
        <v>-1.3950525282585462</v>
      </c>
      <c r="BI4989" s="6">
        <f ca="1">IF(ISNUMBER('Descriptive Stats'!E4989),'Descriptive Stats'!E4989,#N/A)</f>
        <v>0</v>
      </c>
    </row>
    <row r="4990" spans="1:61" ht="14.4" x14ac:dyDescent="0.3">
      <c r="A4990" s="2">
        <f>ROW()</f>
        <v>4990</v>
      </c>
      <c r="C4990" s="8">
        <f t="shared" ca="1" si="697"/>
        <v>11</v>
      </c>
      <c r="D4990" s="8">
        <f t="shared" ca="1" si="698"/>
        <v>0</v>
      </c>
      <c r="E4990" s="50">
        <f t="shared" ca="1" si="692"/>
        <v>0</v>
      </c>
      <c r="F4990" s="2" t="str">
        <f t="shared" ca="1" si="699"/>
        <v/>
      </c>
      <c r="BD4990" s="49">
        <f t="shared" ca="1" si="694"/>
        <v>815.5</v>
      </c>
      <c r="BE4990" s="3">
        <f t="shared" ca="1" si="693"/>
        <v>8.1500000000000003E-2</v>
      </c>
      <c r="BF4990" s="3">
        <f t="shared" ca="1" si="695"/>
        <v>-1.3950525282585462</v>
      </c>
      <c r="BG4990" s="9">
        <f t="shared" ca="1" si="696"/>
        <v>0</v>
      </c>
      <c r="BH4990" s="6">
        <f ca="1">IF(ISNUMBER('Descriptive Stats'!BF4990),'Descriptive Stats'!BF4990,#N/A)</f>
        <v>-1.3950525282585462</v>
      </c>
      <c r="BI4990" s="6">
        <f ca="1">IF(ISNUMBER('Descriptive Stats'!E4990),'Descriptive Stats'!E4990,#N/A)</f>
        <v>0</v>
      </c>
    </row>
    <row r="4991" spans="1:61" ht="14.4" x14ac:dyDescent="0.3">
      <c r="A4991" s="2">
        <f>ROW()</f>
        <v>4991</v>
      </c>
      <c r="C4991" s="8">
        <f t="shared" ca="1" si="697"/>
        <v>15</v>
      </c>
      <c r="D4991" s="8">
        <f t="shared" ca="1" si="698"/>
        <v>0</v>
      </c>
      <c r="E4991" s="50">
        <f t="shared" ca="1" si="692"/>
        <v>3</v>
      </c>
      <c r="F4991" s="2" t="str">
        <f t="shared" ca="1" si="699"/>
        <v/>
      </c>
      <c r="BD4991" s="49">
        <f t="shared" ca="1" si="694"/>
        <v>3200</v>
      </c>
      <c r="BE4991" s="3">
        <f t="shared" ca="1" si="693"/>
        <v>0.31995000000000001</v>
      </c>
      <c r="BF4991" s="3">
        <f t="shared" ca="1" si="695"/>
        <v>-0.46783862043457014</v>
      </c>
      <c r="BG4991" s="9">
        <f t="shared" ca="1" si="696"/>
        <v>3</v>
      </c>
      <c r="BH4991" s="6">
        <f ca="1">IF(ISNUMBER('Descriptive Stats'!BF4991),'Descriptive Stats'!BF4991,#N/A)</f>
        <v>-0.46783862043457014</v>
      </c>
      <c r="BI4991" s="6">
        <f ca="1">IF(ISNUMBER('Descriptive Stats'!E4991),'Descriptive Stats'!E4991,#N/A)</f>
        <v>3</v>
      </c>
    </row>
    <row r="4992" spans="1:61" ht="14.4" x14ac:dyDescent="0.3">
      <c r="A4992" s="2">
        <f>ROW()</f>
        <v>4992</v>
      </c>
      <c r="C4992" s="8">
        <f t="shared" ca="1" si="697"/>
        <v>10</v>
      </c>
      <c r="D4992" s="8">
        <f t="shared" ca="1" si="698"/>
        <v>3</v>
      </c>
      <c r="E4992" s="50">
        <f t="shared" ca="1" si="692"/>
        <v>0</v>
      </c>
      <c r="F4992" s="2" t="str">
        <f t="shared" ca="1" si="699"/>
        <v/>
      </c>
      <c r="BD4992" s="49">
        <f t="shared" ca="1" si="694"/>
        <v>815.5</v>
      </c>
      <c r="BE4992" s="3">
        <f t="shared" ca="1" si="693"/>
        <v>8.1500000000000003E-2</v>
      </c>
      <c r="BF4992" s="3">
        <f t="shared" ca="1" si="695"/>
        <v>-1.3950525282585462</v>
      </c>
      <c r="BG4992" s="9">
        <f t="shared" ca="1" si="696"/>
        <v>0</v>
      </c>
      <c r="BH4992" s="6">
        <f ca="1">IF(ISNUMBER('Descriptive Stats'!BF4992),'Descriptive Stats'!BF4992,#N/A)</f>
        <v>-1.3950525282585462</v>
      </c>
      <c r="BI4992" s="6">
        <f ca="1">IF(ISNUMBER('Descriptive Stats'!E4992),'Descriptive Stats'!E4992,#N/A)</f>
        <v>0</v>
      </c>
    </row>
    <row r="4993" spans="1:61" ht="14.4" x14ac:dyDescent="0.3">
      <c r="A4993" s="2">
        <f>ROW()</f>
        <v>4993</v>
      </c>
      <c r="C4993" s="8">
        <f t="shared" ca="1" si="697"/>
        <v>18</v>
      </c>
      <c r="D4993" s="8">
        <f t="shared" ca="1" si="698"/>
        <v>0</v>
      </c>
      <c r="E4993" s="50">
        <f t="shared" ca="1" si="692"/>
        <v>0</v>
      </c>
      <c r="F4993" s="2" t="str">
        <f t="shared" ca="1" si="699"/>
        <v/>
      </c>
      <c r="BD4993" s="49">
        <f t="shared" ca="1" si="694"/>
        <v>815.5</v>
      </c>
      <c r="BE4993" s="3">
        <f t="shared" ca="1" si="693"/>
        <v>8.1500000000000003E-2</v>
      </c>
      <c r="BF4993" s="3">
        <f t="shared" ca="1" si="695"/>
        <v>-1.3950525282585462</v>
      </c>
      <c r="BG4993" s="9">
        <f t="shared" ca="1" si="696"/>
        <v>0</v>
      </c>
      <c r="BH4993" s="6">
        <f ca="1">IF(ISNUMBER('Descriptive Stats'!BF4993),'Descriptive Stats'!BF4993,#N/A)</f>
        <v>-1.3950525282585462</v>
      </c>
      <c r="BI4993" s="6">
        <f ca="1">IF(ISNUMBER('Descriptive Stats'!E4993),'Descriptive Stats'!E4993,#N/A)</f>
        <v>0</v>
      </c>
    </row>
    <row r="4994" spans="1:61" ht="14.4" x14ac:dyDescent="0.3">
      <c r="A4994" s="2">
        <f>ROW()</f>
        <v>4994</v>
      </c>
      <c r="C4994" s="8">
        <f t="shared" ca="1" si="697"/>
        <v>11</v>
      </c>
      <c r="D4994" s="8">
        <f t="shared" ca="1" si="698"/>
        <v>0</v>
      </c>
      <c r="E4994" s="50">
        <f t="shared" ca="1" si="692"/>
        <v>0</v>
      </c>
      <c r="F4994" s="2" t="str">
        <f t="shared" ca="1" si="699"/>
        <v/>
      </c>
      <c r="BD4994" s="49">
        <f t="shared" ca="1" si="694"/>
        <v>815.5</v>
      </c>
      <c r="BE4994" s="3">
        <f t="shared" ca="1" si="693"/>
        <v>8.1500000000000003E-2</v>
      </c>
      <c r="BF4994" s="3">
        <f t="shared" ca="1" si="695"/>
        <v>-1.3950525282585462</v>
      </c>
      <c r="BG4994" s="9">
        <f t="shared" ca="1" si="696"/>
        <v>0</v>
      </c>
      <c r="BH4994" s="6">
        <f ca="1">IF(ISNUMBER('Descriptive Stats'!BF4994),'Descriptive Stats'!BF4994,#N/A)</f>
        <v>-1.3950525282585462</v>
      </c>
      <c r="BI4994" s="6">
        <f ca="1">IF(ISNUMBER('Descriptive Stats'!E4994),'Descriptive Stats'!E4994,#N/A)</f>
        <v>0</v>
      </c>
    </row>
    <row r="4995" spans="1:61" ht="14.4" x14ac:dyDescent="0.3">
      <c r="A4995" s="2">
        <f>ROW()</f>
        <v>4995</v>
      </c>
      <c r="C4995" s="8">
        <f t="shared" ca="1" si="697"/>
        <v>4</v>
      </c>
      <c r="D4995" s="8">
        <f t="shared" ca="1" si="698"/>
        <v>0</v>
      </c>
      <c r="E4995" s="50">
        <f t="shared" ref="E4995:E5058" ca="1" si="700">IF(0=MOD(ROW(),$J$1),AVERAGE(OFFSET($D$2,ROW()-$J$1,0,$J$1,1)),"")</f>
        <v>2</v>
      </c>
      <c r="F4995" s="2" t="str">
        <f t="shared" ca="1" si="699"/>
        <v/>
      </c>
      <c r="BD4995" s="49">
        <f t="shared" ca="1" si="694"/>
        <v>2595</v>
      </c>
      <c r="BE4995" s="3">
        <f t="shared" ca="1" si="693"/>
        <v>0.25945000000000001</v>
      </c>
      <c r="BF4995" s="3">
        <f t="shared" ca="1" si="695"/>
        <v>-0.6450419512753276</v>
      </c>
      <c r="BG4995" s="9">
        <f t="shared" ca="1" si="696"/>
        <v>2</v>
      </c>
      <c r="BH4995" s="6">
        <f ca="1">IF(ISNUMBER('Descriptive Stats'!BF4995),'Descriptive Stats'!BF4995,#N/A)</f>
        <v>-0.6450419512753276</v>
      </c>
      <c r="BI4995" s="6">
        <f ca="1">IF(ISNUMBER('Descriptive Stats'!E4995),'Descriptive Stats'!E4995,#N/A)</f>
        <v>2</v>
      </c>
    </row>
    <row r="4996" spans="1:61" ht="14.4" x14ac:dyDescent="0.3">
      <c r="A4996" s="2">
        <f>ROW()</f>
        <v>4996</v>
      </c>
      <c r="C4996" s="8">
        <f t="shared" ca="1" si="697"/>
        <v>17</v>
      </c>
      <c r="D4996" s="8">
        <f t="shared" ca="1" si="698"/>
        <v>2</v>
      </c>
      <c r="E4996" s="50">
        <f t="shared" ca="1" si="700"/>
        <v>3</v>
      </c>
      <c r="F4996" s="2" t="str">
        <f t="shared" ca="1" si="699"/>
        <v/>
      </c>
      <c r="BD4996" s="49">
        <f t="shared" ca="1" si="694"/>
        <v>3200</v>
      </c>
      <c r="BE4996" s="3">
        <f t="shared" ca="1" si="693"/>
        <v>0.31995000000000001</v>
      </c>
      <c r="BF4996" s="3">
        <f t="shared" ca="1" si="695"/>
        <v>-0.46783862043457014</v>
      </c>
      <c r="BG4996" s="9">
        <f t="shared" ca="1" si="696"/>
        <v>3</v>
      </c>
      <c r="BH4996" s="6">
        <f ca="1">IF(ISNUMBER('Descriptive Stats'!BF4996),'Descriptive Stats'!BF4996,#N/A)</f>
        <v>-0.46783862043457014</v>
      </c>
      <c r="BI4996" s="6">
        <f ca="1">IF(ISNUMBER('Descriptive Stats'!E4996),'Descriptive Stats'!E4996,#N/A)</f>
        <v>3</v>
      </c>
    </row>
    <row r="4997" spans="1:61" ht="14.4" x14ac:dyDescent="0.3">
      <c r="A4997" s="2">
        <f>ROW()</f>
        <v>4997</v>
      </c>
      <c r="C4997" s="8">
        <f t="shared" ca="1" si="697"/>
        <v>10</v>
      </c>
      <c r="D4997" s="8">
        <f t="shared" ca="1" si="698"/>
        <v>3</v>
      </c>
      <c r="E4997" s="50">
        <f t="shared" ca="1" si="700"/>
        <v>3</v>
      </c>
      <c r="F4997" s="2" t="str">
        <f t="shared" ca="1" si="699"/>
        <v/>
      </c>
      <c r="BD4997" s="49">
        <f t="shared" ca="1" si="694"/>
        <v>3200</v>
      </c>
      <c r="BE4997" s="3">
        <f t="shared" ca="1" si="693"/>
        <v>0.31995000000000001</v>
      </c>
      <c r="BF4997" s="3">
        <f t="shared" ca="1" si="695"/>
        <v>-0.46783862043457014</v>
      </c>
      <c r="BG4997" s="9">
        <f t="shared" ca="1" si="696"/>
        <v>3</v>
      </c>
      <c r="BH4997" s="6">
        <f ca="1">IF(ISNUMBER('Descriptive Stats'!BF4997),'Descriptive Stats'!BF4997,#N/A)</f>
        <v>-0.46783862043457014</v>
      </c>
      <c r="BI4997" s="6">
        <f ca="1">IF(ISNUMBER('Descriptive Stats'!E4997),'Descriptive Stats'!E4997,#N/A)</f>
        <v>3</v>
      </c>
    </row>
    <row r="4998" spans="1:61" ht="14.4" x14ac:dyDescent="0.3">
      <c r="A4998" s="2">
        <f>ROW()</f>
        <v>4998</v>
      </c>
      <c r="C4998" s="8">
        <f t="shared" ca="1" si="697"/>
        <v>10</v>
      </c>
      <c r="D4998" s="8">
        <f t="shared" ca="1" si="698"/>
        <v>3</v>
      </c>
      <c r="E4998" s="50">
        <f t="shared" ca="1" si="700"/>
        <v>2</v>
      </c>
      <c r="F4998" s="2" t="str">
        <f t="shared" ca="1" si="699"/>
        <v/>
      </c>
      <c r="BD4998" s="49">
        <f t="shared" ref="BD4998:BD5001" ca="1" si="701">IF(ISNUMBER(BG4998),_xlfn.RANK.AVG(BG4998,$BG$2:$BG$5414,1),"")</f>
        <v>2595</v>
      </c>
      <c r="BE4998" s="3">
        <f t="shared" ref="BE4998:BE5001" ca="1" si="702">IF(ISNUMBER(BD4998),(BD4998-0.5)/$BK$4,"")</f>
        <v>0.25945000000000001</v>
      </c>
      <c r="BF4998" s="3">
        <f t="shared" ref="BF4998:BF5001" ca="1" si="703">IF(ISNUMBER(BE4998),_xlfn.NORM.INV(BE4998,0,1),"")</f>
        <v>-0.6450419512753276</v>
      </c>
      <c r="BG4998" s="9">
        <f t="shared" ref="BG4998:BG5001" ca="1" si="704">IF(ISNUMBER(E4998),E4998,"")</f>
        <v>2</v>
      </c>
      <c r="BH4998" s="6">
        <f ca="1">IF(ISNUMBER('Descriptive Stats'!BF4998),'Descriptive Stats'!BF4998,#N/A)</f>
        <v>-0.6450419512753276</v>
      </c>
      <c r="BI4998" s="6">
        <f ca="1">IF(ISNUMBER('Descriptive Stats'!E4998),'Descriptive Stats'!E4998,#N/A)</f>
        <v>2</v>
      </c>
    </row>
    <row r="4999" spans="1:61" ht="14.4" x14ac:dyDescent="0.3">
      <c r="A4999" s="2">
        <f>ROW()</f>
        <v>4999</v>
      </c>
      <c r="C4999" s="8">
        <f t="shared" ca="1" si="697"/>
        <v>3</v>
      </c>
      <c r="D4999" s="8">
        <f t="shared" ca="1" si="698"/>
        <v>2</v>
      </c>
      <c r="E4999" s="50">
        <f t="shared" ca="1" si="700"/>
        <v>2</v>
      </c>
      <c r="F4999" s="2" t="str">
        <f t="shared" ca="1" si="699"/>
        <v/>
      </c>
      <c r="BD4999" s="49">
        <f t="shared" ca="1" si="701"/>
        <v>2595</v>
      </c>
      <c r="BE4999" s="3">
        <f t="shared" ca="1" si="702"/>
        <v>0.25945000000000001</v>
      </c>
      <c r="BF4999" s="3">
        <f t="shared" ca="1" si="703"/>
        <v>-0.6450419512753276</v>
      </c>
      <c r="BG4999" s="9">
        <f t="shared" ca="1" si="704"/>
        <v>2</v>
      </c>
      <c r="BH4999" s="6">
        <f ca="1">IF(ISNUMBER('Descriptive Stats'!BF4999),'Descriptive Stats'!BF4999,#N/A)</f>
        <v>-0.6450419512753276</v>
      </c>
      <c r="BI4999" s="6">
        <f ca="1">IF(ISNUMBER('Descriptive Stats'!E4999),'Descriptive Stats'!E4999,#N/A)</f>
        <v>2</v>
      </c>
    </row>
    <row r="5000" spans="1:61" ht="14.4" x14ac:dyDescent="0.3">
      <c r="A5000" s="2">
        <f>ROW()</f>
        <v>5000</v>
      </c>
      <c r="C5000" s="8">
        <f t="shared" ca="1" si="697"/>
        <v>21</v>
      </c>
      <c r="D5000" s="8">
        <f t="shared" ca="1" si="698"/>
        <v>2</v>
      </c>
      <c r="E5000" s="50">
        <f t="shared" ca="1" si="700"/>
        <v>0</v>
      </c>
      <c r="F5000" s="2" t="str">
        <f t="shared" ca="1" si="699"/>
        <v/>
      </c>
      <c r="BD5000" s="49">
        <f t="shared" ca="1" si="701"/>
        <v>815.5</v>
      </c>
      <c r="BE5000" s="3">
        <f t="shared" ca="1" si="702"/>
        <v>8.1500000000000003E-2</v>
      </c>
      <c r="BF5000" s="3">
        <f t="shared" ca="1" si="703"/>
        <v>-1.3950525282585462</v>
      </c>
      <c r="BG5000" s="9">
        <f t="shared" ca="1" si="704"/>
        <v>0</v>
      </c>
      <c r="BH5000" s="6">
        <f ca="1">IF(ISNUMBER('Descriptive Stats'!BF5000),'Descriptive Stats'!BF5000,#N/A)</f>
        <v>-1.3950525282585462</v>
      </c>
      <c r="BI5000" s="6">
        <f ca="1">IF(ISNUMBER('Descriptive Stats'!E5000),'Descriptive Stats'!E5000,#N/A)</f>
        <v>0</v>
      </c>
    </row>
    <row r="5001" spans="1:61" ht="14.4" x14ac:dyDescent="0.3">
      <c r="A5001" s="2">
        <f>ROW()</f>
        <v>5001</v>
      </c>
      <c r="C5001" s="8">
        <f t="shared" ca="1" si="697"/>
        <v>15</v>
      </c>
      <c r="D5001" s="8">
        <f t="shared" ca="1" si="698"/>
        <v>0</v>
      </c>
      <c r="E5001" s="50">
        <f t="shared" ca="1" si="700"/>
        <v>0</v>
      </c>
      <c r="F5001" s="2" t="str">
        <f t="shared" ca="1" si="699"/>
        <v/>
      </c>
      <c r="BD5001" s="49">
        <f t="shared" ca="1" si="701"/>
        <v>815.5</v>
      </c>
      <c r="BE5001" s="3">
        <f t="shared" ca="1" si="702"/>
        <v>8.1500000000000003E-2</v>
      </c>
      <c r="BF5001" s="3">
        <f t="shared" ca="1" si="703"/>
        <v>-1.3950525282585462</v>
      </c>
      <c r="BG5001" s="9">
        <f t="shared" ca="1" si="704"/>
        <v>0</v>
      </c>
      <c r="BH5001" s="6">
        <f ca="1">IF(ISNUMBER('Descriptive Stats'!BF5001),'Descriptive Stats'!BF5001,#N/A)</f>
        <v>-1.3950525282585462</v>
      </c>
      <c r="BI5001" s="6">
        <f ca="1">IF(ISNUMBER('Descriptive Stats'!E5001),'Descriptive Stats'!E5001,#N/A)</f>
        <v>0</v>
      </c>
    </row>
    <row r="5002" spans="1:61" ht="14.4" x14ac:dyDescent="0.3">
      <c r="A5002" s="2">
        <f>ROW()</f>
        <v>5002</v>
      </c>
      <c r="C5002" s="8">
        <f t="shared" ca="1" si="697"/>
        <v>20</v>
      </c>
      <c r="D5002" s="8">
        <f t="shared" ca="1" si="698"/>
        <v>0</v>
      </c>
      <c r="E5002" s="50">
        <f t="shared" ca="1" si="700"/>
        <v>6</v>
      </c>
      <c r="F5002" s="2" t="str">
        <f t="shared" ca="1" si="699"/>
        <v/>
      </c>
      <c r="BD5002" s="49">
        <f t="shared" ref="BD5002:BD5065" ca="1" si="705">IF(ISNUMBER(BG5002),_xlfn.RANK.AVG(BG5002,$BG$2:$BG$5414,1),"")</f>
        <v>3900</v>
      </c>
      <c r="BE5002" s="3">
        <f t="shared" ref="BE5002:BE5064" ca="1" si="706">IF(ISNUMBER(BD5002),(BD5002-0.5)/$BK$4,"")</f>
        <v>0.38995000000000002</v>
      </c>
      <c r="BF5002" s="3">
        <f t="shared" ref="BF5002:BF5064" ca="1" si="707">IF(ISNUMBER(BE5002),_xlfn.NORM.INV(BE5002,0,1),"")</f>
        <v>-0.2794493539703507</v>
      </c>
      <c r="BG5002" s="9">
        <f t="shared" ref="BG5002:BG5064" ca="1" si="708">IF(ISNUMBER(E5002),E5002,"")</f>
        <v>6</v>
      </c>
      <c r="BH5002" s="6">
        <f ca="1">IF(ISNUMBER('Descriptive Stats'!BF5002),'Descriptive Stats'!BF5002,#N/A)</f>
        <v>-0.2794493539703507</v>
      </c>
      <c r="BI5002" s="6">
        <f ca="1">IF(ISNUMBER('Descriptive Stats'!E5002),'Descriptive Stats'!E5002,#N/A)</f>
        <v>6</v>
      </c>
    </row>
    <row r="5003" spans="1:61" ht="14.4" x14ac:dyDescent="0.3">
      <c r="A5003" s="2">
        <f>ROW()</f>
        <v>5003</v>
      </c>
      <c r="C5003" s="8">
        <f t="shared" ca="1" si="697"/>
        <v>16</v>
      </c>
      <c r="D5003" s="8">
        <f t="shared" ca="1" si="698"/>
        <v>6</v>
      </c>
      <c r="E5003" s="50">
        <f t="shared" ca="1" si="700"/>
        <v>0</v>
      </c>
      <c r="F5003" s="2" t="str">
        <f t="shared" ca="1" si="699"/>
        <v/>
      </c>
      <c r="BD5003" s="49">
        <f t="shared" ca="1" si="705"/>
        <v>815.5</v>
      </c>
      <c r="BE5003" s="3">
        <f t="shared" ca="1" si="706"/>
        <v>8.1500000000000003E-2</v>
      </c>
      <c r="BF5003" s="3">
        <f t="shared" ca="1" si="707"/>
        <v>-1.3950525282585462</v>
      </c>
      <c r="BG5003" s="9">
        <f t="shared" ca="1" si="708"/>
        <v>0</v>
      </c>
      <c r="BH5003" s="6">
        <f ca="1">IF(ISNUMBER('Descriptive Stats'!BF5003),'Descriptive Stats'!BF5003,#N/A)</f>
        <v>-1.3950525282585462</v>
      </c>
      <c r="BI5003" s="6">
        <f ca="1">IF(ISNUMBER('Descriptive Stats'!E5003),'Descriptive Stats'!E5003,#N/A)</f>
        <v>0</v>
      </c>
    </row>
    <row r="5004" spans="1:61" ht="14.4" x14ac:dyDescent="0.3">
      <c r="A5004" s="2">
        <f>ROW()</f>
        <v>5004</v>
      </c>
      <c r="C5004" s="8">
        <f t="shared" ca="1" si="697"/>
        <v>22</v>
      </c>
      <c r="D5004" s="8">
        <f t="shared" ca="1" si="698"/>
        <v>0</v>
      </c>
      <c r="E5004" s="50">
        <f t="shared" ca="1" si="700"/>
        <v>0</v>
      </c>
      <c r="F5004" s="2" t="str">
        <f t="shared" ca="1" si="699"/>
        <v/>
      </c>
      <c r="BD5004" s="49">
        <f t="shared" ca="1" si="705"/>
        <v>815.5</v>
      </c>
      <c r="BE5004" s="3">
        <f t="shared" ca="1" si="706"/>
        <v>8.1500000000000003E-2</v>
      </c>
      <c r="BF5004" s="3">
        <f t="shared" ca="1" si="707"/>
        <v>-1.3950525282585462</v>
      </c>
      <c r="BG5004" s="9">
        <f t="shared" ca="1" si="708"/>
        <v>0</v>
      </c>
      <c r="BH5004" s="6">
        <f ca="1">IF(ISNUMBER('Descriptive Stats'!BF5004),'Descriptive Stats'!BF5004,#N/A)</f>
        <v>-1.3950525282585462</v>
      </c>
      <c r="BI5004" s="6">
        <f ca="1">IF(ISNUMBER('Descriptive Stats'!E5004),'Descriptive Stats'!E5004,#N/A)</f>
        <v>0</v>
      </c>
    </row>
    <row r="5005" spans="1:61" ht="14.4" x14ac:dyDescent="0.3">
      <c r="A5005" s="2">
        <f>ROW()</f>
        <v>5005</v>
      </c>
      <c r="C5005" s="8">
        <f t="shared" ca="1" si="697"/>
        <v>22</v>
      </c>
      <c r="D5005" s="8">
        <f t="shared" ca="1" si="698"/>
        <v>0</v>
      </c>
      <c r="E5005" s="50">
        <f t="shared" ca="1" si="700"/>
        <v>1</v>
      </c>
      <c r="F5005" s="2" t="str">
        <f t="shared" ca="1" si="699"/>
        <v/>
      </c>
      <c r="BD5005" s="49">
        <f t="shared" ca="1" si="705"/>
        <v>1871</v>
      </c>
      <c r="BE5005" s="3">
        <f t="shared" ca="1" si="706"/>
        <v>0.18704999999999999</v>
      </c>
      <c r="BF5005" s="3">
        <f t="shared" ca="1" si="707"/>
        <v>-0.88881967520906158</v>
      </c>
      <c r="BG5005" s="9">
        <f t="shared" ca="1" si="708"/>
        <v>1</v>
      </c>
      <c r="BH5005" s="6">
        <f ca="1">IF(ISNUMBER('Descriptive Stats'!BF5005),'Descriptive Stats'!BF5005,#N/A)</f>
        <v>-0.88881967520906158</v>
      </c>
      <c r="BI5005" s="6">
        <f ca="1">IF(ISNUMBER('Descriptive Stats'!E5005),'Descriptive Stats'!E5005,#N/A)</f>
        <v>1</v>
      </c>
    </row>
    <row r="5006" spans="1:61" ht="14.4" x14ac:dyDescent="0.3">
      <c r="A5006" s="2">
        <f>ROW()</f>
        <v>5006</v>
      </c>
      <c r="C5006" s="8">
        <f t="shared" ca="1" si="697"/>
        <v>8</v>
      </c>
      <c r="D5006" s="8">
        <f t="shared" ca="1" si="698"/>
        <v>1</v>
      </c>
      <c r="E5006" s="50">
        <f t="shared" ca="1" si="700"/>
        <v>6</v>
      </c>
      <c r="F5006" s="2" t="str">
        <f t="shared" ca="1" si="699"/>
        <v/>
      </c>
      <c r="BD5006" s="49">
        <f t="shared" ca="1" si="705"/>
        <v>3900</v>
      </c>
      <c r="BE5006" s="3">
        <f t="shared" ca="1" si="706"/>
        <v>0.38995000000000002</v>
      </c>
      <c r="BF5006" s="3">
        <f t="shared" ca="1" si="707"/>
        <v>-0.2794493539703507</v>
      </c>
      <c r="BG5006" s="9">
        <f t="shared" ca="1" si="708"/>
        <v>6</v>
      </c>
      <c r="BH5006" s="6">
        <f ca="1">IF(ISNUMBER('Descriptive Stats'!BF5006),'Descriptive Stats'!BF5006,#N/A)</f>
        <v>-0.2794493539703507</v>
      </c>
      <c r="BI5006" s="6">
        <f ca="1">IF(ISNUMBER('Descriptive Stats'!E5006),'Descriptive Stats'!E5006,#N/A)</f>
        <v>6</v>
      </c>
    </row>
    <row r="5007" spans="1:61" ht="14.4" x14ac:dyDescent="0.3">
      <c r="A5007" s="2">
        <f>ROW()</f>
        <v>5007</v>
      </c>
      <c r="C5007" s="8">
        <f t="shared" ca="1" si="697"/>
        <v>16</v>
      </c>
      <c r="D5007" s="8">
        <f t="shared" ca="1" si="698"/>
        <v>6</v>
      </c>
      <c r="E5007" s="50">
        <f t="shared" ca="1" si="700"/>
        <v>6</v>
      </c>
      <c r="F5007" s="2" t="str">
        <f t="shared" ca="1" si="699"/>
        <v/>
      </c>
      <c r="BD5007" s="49">
        <f t="shared" ca="1" si="705"/>
        <v>3900</v>
      </c>
      <c r="BE5007" s="3">
        <f t="shared" ca="1" si="706"/>
        <v>0.38995000000000002</v>
      </c>
      <c r="BF5007" s="3">
        <f t="shared" ca="1" si="707"/>
        <v>-0.2794493539703507</v>
      </c>
      <c r="BG5007" s="9">
        <f t="shared" ca="1" si="708"/>
        <v>6</v>
      </c>
      <c r="BH5007" s="6">
        <f ca="1">IF(ISNUMBER('Descriptive Stats'!BF5007),'Descriptive Stats'!BF5007,#N/A)</f>
        <v>-0.2794493539703507</v>
      </c>
      <c r="BI5007" s="6">
        <f ca="1">IF(ISNUMBER('Descriptive Stats'!E5007),'Descriptive Stats'!E5007,#N/A)</f>
        <v>6</v>
      </c>
    </row>
    <row r="5008" spans="1:61" ht="14.4" x14ac:dyDescent="0.3">
      <c r="A5008" s="2">
        <f>ROW()</f>
        <v>5008</v>
      </c>
      <c r="C5008" s="8">
        <f t="shared" ca="1" si="697"/>
        <v>16</v>
      </c>
      <c r="D5008" s="8">
        <f t="shared" ca="1" si="698"/>
        <v>6</v>
      </c>
      <c r="E5008" s="50">
        <f t="shared" ca="1" si="700"/>
        <v>4</v>
      </c>
      <c r="F5008" s="2" t="str">
        <f t="shared" ca="1" si="699"/>
        <v/>
      </c>
      <c r="BD5008" s="49">
        <f t="shared" ca="1" si="705"/>
        <v>3442</v>
      </c>
      <c r="BE5008" s="3">
        <f t="shared" ca="1" si="706"/>
        <v>0.34415000000000001</v>
      </c>
      <c r="BF5008" s="3">
        <f t="shared" ca="1" si="707"/>
        <v>-0.40116316278173481</v>
      </c>
      <c r="BG5008" s="9">
        <f t="shared" ca="1" si="708"/>
        <v>4</v>
      </c>
      <c r="BH5008" s="6">
        <f ca="1">IF(ISNUMBER('Descriptive Stats'!BF5008),'Descriptive Stats'!BF5008,#N/A)</f>
        <v>-0.40116316278173481</v>
      </c>
      <c r="BI5008" s="6">
        <f ca="1">IF(ISNUMBER('Descriptive Stats'!E5008),'Descriptive Stats'!E5008,#N/A)</f>
        <v>4</v>
      </c>
    </row>
    <row r="5009" spans="1:61" ht="14.4" x14ac:dyDescent="0.3">
      <c r="A5009" s="2">
        <f>ROW()</f>
        <v>5009</v>
      </c>
      <c r="C5009" s="8">
        <f t="shared" ref="C5009:C5072" ca="1" si="709">RANDBETWEEN(2,COUNT(B:B))</f>
        <v>13</v>
      </c>
      <c r="D5009" s="8">
        <f t="shared" ref="D5009:D5072" ca="1" si="710">VLOOKUP(C5009,A:B,2,TRUE)</f>
        <v>4</v>
      </c>
      <c r="E5009" s="50">
        <f t="shared" ca="1" si="700"/>
        <v>0</v>
      </c>
      <c r="F5009" s="2" t="str">
        <f t="shared" ref="F5009:F5072" ca="1" si="711">IF(ISNUMBER(E5009),IF(OR(E5009&lt;$K$16,E5009&gt;$K$14),"X",""),"")</f>
        <v/>
      </c>
      <c r="BD5009" s="49">
        <f t="shared" ca="1" si="705"/>
        <v>815.5</v>
      </c>
      <c r="BE5009" s="3">
        <f t="shared" ca="1" si="706"/>
        <v>8.1500000000000003E-2</v>
      </c>
      <c r="BF5009" s="3">
        <f t="shared" ca="1" si="707"/>
        <v>-1.3950525282585462</v>
      </c>
      <c r="BG5009" s="9">
        <f t="shared" ca="1" si="708"/>
        <v>0</v>
      </c>
      <c r="BH5009" s="6">
        <f ca="1">IF(ISNUMBER('Descriptive Stats'!BF5009),'Descriptive Stats'!BF5009,#N/A)</f>
        <v>-1.3950525282585462</v>
      </c>
      <c r="BI5009" s="6">
        <f ca="1">IF(ISNUMBER('Descriptive Stats'!E5009),'Descriptive Stats'!E5009,#N/A)</f>
        <v>0</v>
      </c>
    </row>
    <row r="5010" spans="1:61" ht="14.4" x14ac:dyDescent="0.3">
      <c r="A5010" s="2">
        <f>ROW()</f>
        <v>5010</v>
      </c>
      <c r="C5010" s="8">
        <f t="shared" ca="1" si="709"/>
        <v>11</v>
      </c>
      <c r="D5010" s="8">
        <f t="shared" ca="1" si="710"/>
        <v>0</v>
      </c>
      <c r="E5010" s="50">
        <f t="shared" ca="1" si="700"/>
        <v>3</v>
      </c>
      <c r="F5010" s="2" t="str">
        <f t="shared" ca="1" si="711"/>
        <v/>
      </c>
      <c r="BD5010" s="49">
        <f t="shared" ca="1" si="705"/>
        <v>3200</v>
      </c>
      <c r="BE5010" s="3">
        <f t="shared" ca="1" si="706"/>
        <v>0.31995000000000001</v>
      </c>
      <c r="BF5010" s="3">
        <f t="shared" ca="1" si="707"/>
        <v>-0.46783862043457014</v>
      </c>
      <c r="BG5010" s="9">
        <f t="shared" ca="1" si="708"/>
        <v>3</v>
      </c>
      <c r="BH5010" s="6">
        <f ca="1">IF(ISNUMBER('Descriptive Stats'!BF5010),'Descriptive Stats'!BF5010,#N/A)</f>
        <v>-0.46783862043457014</v>
      </c>
      <c r="BI5010" s="6">
        <f ca="1">IF(ISNUMBER('Descriptive Stats'!E5010),'Descriptive Stats'!E5010,#N/A)</f>
        <v>3</v>
      </c>
    </row>
    <row r="5011" spans="1:61" ht="14.4" x14ac:dyDescent="0.3">
      <c r="A5011" s="2">
        <f>ROW()</f>
        <v>5011</v>
      </c>
      <c r="C5011" s="8">
        <f t="shared" ca="1" si="709"/>
        <v>10</v>
      </c>
      <c r="D5011" s="8">
        <f t="shared" ca="1" si="710"/>
        <v>3</v>
      </c>
      <c r="E5011" s="50">
        <f t="shared" ca="1" si="700"/>
        <v>15</v>
      </c>
      <c r="F5011" s="2" t="str">
        <f t="shared" ca="1" si="711"/>
        <v/>
      </c>
      <c r="BD5011" s="49">
        <f t="shared" ca="1" si="705"/>
        <v>5051.5</v>
      </c>
      <c r="BE5011" s="3">
        <f t="shared" ca="1" si="706"/>
        <v>0.50509999999999999</v>
      </c>
      <c r="BF5011" s="3">
        <f t="shared" ca="1" si="707"/>
        <v>1.2784152420787677E-2</v>
      </c>
      <c r="BG5011" s="9">
        <f t="shared" ca="1" si="708"/>
        <v>15</v>
      </c>
      <c r="BH5011" s="6">
        <f ca="1">IF(ISNUMBER('Descriptive Stats'!BF5011),'Descriptive Stats'!BF5011,#N/A)</f>
        <v>1.2784152420787677E-2</v>
      </c>
      <c r="BI5011" s="6">
        <f ca="1">IF(ISNUMBER('Descriptive Stats'!E5011),'Descriptive Stats'!E5011,#N/A)</f>
        <v>15</v>
      </c>
    </row>
    <row r="5012" spans="1:61" ht="14.4" x14ac:dyDescent="0.3">
      <c r="A5012" s="2">
        <f>ROW()</f>
        <v>5012</v>
      </c>
      <c r="C5012" s="8">
        <f t="shared" ca="1" si="709"/>
        <v>24</v>
      </c>
      <c r="D5012" s="8">
        <f t="shared" ca="1" si="710"/>
        <v>15</v>
      </c>
      <c r="E5012" s="50">
        <f t="shared" ca="1" si="700"/>
        <v>0</v>
      </c>
      <c r="F5012" s="2" t="str">
        <f t="shared" ca="1" si="711"/>
        <v/>
      </c>
      <c r="BD5012" s="49">
        <f t="shared" ca="1" si="705"/>
        <v>815.5</v>
      </c>
      <c r="BE5012" s="3">
        <f t="shared" ca="1" si="706"/>
        <v>8.1500000000000003E-2</v>
      </c>
      <c r="BF5012" s="3">
        <f t="shared" ca="1" si="707"/>
        <v>-1.3950525282585462</v>
      </c>
      <c r="BG5012" s="9">
        <f t="shared" ca="1" si="708"/>
        <v>0</v>
      </c>
      <c r="BH5012" s="6">
        <f ca="1">IF(ISNUMBER('Descriptive Stats'!BF5012),'Descriptive Stats'!BF5012,#N/A)</f>
        <v>-1.3950525282585462</v>
      </c>
      <c r="BI5012" s="6">
        <f ca="1">IF(ISNUMBER('Descriptive Stats'!E5012),'Descriptive Stats'!E5012,#N/A)</f>
        <v>0</v>
      </c>
    </row>
    <row r="5013" spans="1:61" ht="14.4" x14ac:dyDescent="0.3">
      <c r="A5013" s="2">
        <f>ROW()</f>
        <v>5013</v>
      </c>
      <c r="C5013" s="8">
        <f t="shared" ca="1" si="709"/>
        <v>14</v>
      </c>
      <c r="D5013" s="8">
        <f t="shared" ca="1" si="710"/>
        <v>0</v>
      </c>
      <c r="E5013" s="50">
        <f t="shared" ca="1" si="700"/>
        <v>15</v>
      </c>
      <c r="F5013" s="2" t="str">
        <f t="shared" ca="1" si="711"/>
        <v/>
      </c>
      <c r="BD5013" s="49">
        <f t="shared" ca="1" si="705"/>
        <v>5051.5</v>
      </c>
      <c r="BE5013" s="3">
        <f t="shared" ca="1" si="706"/>
        <v>0.50509999999999999</v>
      </c>
      <c r="BF5013" s="3">
        <f t="shared" ca="1" si="707"/>
        <v>1.2784152420787677E-2</v>
      </c>
      <c r="BG5013" s="9">
        <f t="shared" ca="1" si="708"/>
        <v>15</v>
      </c>
      <c r="BH5013" s="6">
        <f ca="1">IF(ISNUMBER('Descriptive Stats'!BF5013),'Descriptive Stats'!BF5013,#N/A)</f>
        <v>1.2784152420787677E-2</v>
      </c>
      <c r="BI5013" s="6">
        <f ca="1">IF(ISNUMBER('Descriptive Stats'!E5013),'Descriptive Stats'!E5013,#N/A)</f>
        <v>15</v>
      </c>
    </row>
    <row r="5014" spans="1:61" ht="14.4" x14ac:dyDescent="0.3">
      <c r="A5014" s="2">
        <f>ROW()</f>
        <v>5014</v>
      </c>
      <c r="C5014" s="8">
        <f t="shared" ca="1" si="709"/>
        <v>24</v>
      </c>
      <c r="D5014" s="8">
        <f t="shared" ca="1" si="710"/>
        <v>15</v>
      </c>
      <c r="E5014" s="50">
        <f t="shared" ca="1" si="700"/>
        <v>0</v>
      </c>
      <c r="F5014" s="2" t="str">
        <f t="shared" ca="1" si="711"/>
        <v/>
      </c>
      <c r="BD5014" s="49">
        <f t="shared" ca="1" si="705"/>
        <v>815.5</v>
      </c>
      <c r="BE5014" s="3">
        <f t="shared" ca="1" si="706"/>
        <v>8.1500000000000003E-2</v>
      </c>
      <c r="BF5014" s="3">
        <f t="shared" ca="1" si="707"/>
        <v>-1.3950525282585462</v>
      </c>
      <c r="BG5014" s="9">
        <f t="shared" ca="1" si="708"/>
        <v>0</v>
      </c>
      <c r="BH5014" s="6">
        <f ca="1">IF(ISNUMBER('Descriptive Stats'!BF5014),'Descriptive Stats'!BF5014,#N/A)</f>
        <v>-1.3950525282585462</v>
      </c>
      <c r="BI5014" s="6">
        <f ca="1">IF(ISNUMBER('Descriptive Stats'!E5014),'Descriptive Stats'!E5014,#N/A)</f>
        <v>0</v>
      </c>
    </row>
    <row r="5015" spans="1:61" ht="14.4" x14ac:dyDescent="0.3">
      <c r="A5015" s="2">
        <f>ROW()</f>
        <v>5015</v>
      </c>
      <c r="C5015" s="8">
        <f t="shared" ca="1" si="709"/>
        <v>22</v>
      </c>
      <c r="D5015" s="8">
        <f t="shared" ca="1" si="710"/>
        <v>0</v>
      </c>
      <c r="E5015" s="50">
        <f t="shared" ca="1" si="700"/>
        <v>4</v>
      </c>
      <c r="F5015" s="2" t="str">
        <f t="shared" ca="1" si="711"/>
        <v/>
      </c>
      <c r="BD5015" s="49">
        <f t="shared" ca="1" si="705"/>
        <v>3442</v>
      </c>
      <c r="BE5015" s="3">
        <f t="shared" ca="1" si="706"/>
        <v>0.34415000000000001</v>
      </c>
      <c r="BF5015" s="3">
        <f t="shared" ca="1" si="707"/>
        <v>-0.40116316278173481</v>
      </c>
      <c r="BG5015" s="9">
        <f t="shared" ca="1" si="708"/>
        <v>4</v>
      </c>
      <c r="BH5015" s="6">
        <f ca="1">IF(ISNUMBER('Descriptive Stats'!BF5015),'Descriptive Stats'!BF5015,#N/A)</f>
        <v>-0.40116316278173481</v>
      </c>
      <c r="BI5015" s="6">
        <f ca="1">IF(ISNUMBER('Descriptive Stats'!E5015),'Descriptive Stats'!E5015,#N/A)</f>
        <v>4</v>
      </c>
    </row>
    <row r="5016" spans="1:61" ht="14.4" x14ac:dyDescent="0.3">
      <c r="A5016" s="2">
        <f>ROW()</f>
        <v>5016</v>
      </c>
      <c r="C5016" s="8">
        <f t="shared" ca="1" si="709"/>
        <v>13</v>
      </c>
      <c r="D5016" s="8">
        <f t="shared" ca="1" si="710"/>
        <v>4</v>
      </c>
      <c r="E5016" s="50">
        <f t="shared" ca="1" si="700"/>
        <v>2</v>
      </c>
      <c r="F5016" s="2" t="str">
        <f t="shared" ca="1" si="711"/>
        <v/>
      </c>
      <c r="BD5016" s="49">
        <f t="shared" ca="1" si="705"/>
        <v>2595</v>
      </c>
      <c r="BE5016" s="3">
        <f t="shared" ca="1" si="706"/>
        <v>0.25945000000000001</v>
      </c>
      <c r="BF5016" s="3">
        <f t="shared" ca="1" si="707"/>
        <v>-0.6450419512753276</v>
      </c>
      <c r="BG5016" s="9">
        <f t="shared" ca="1" si="708"/>
        <v>2</v>
      </c>
      <c r="BH5016" s="6">
        <f ca="1">IF(ISNUMBER('Descriptive Stats'!BF5016),'Descriptive Stats'!BF5016,#N/A)</f>
        <v>-0.6450419512753276</v>
      </c>
      <c r="BI5016" s="6">
        <f ca="1">IF(ISNUMBER('Descriptive Stats'!E5016),'Descriptive Stats'!E5016,#N/A)</f>
        <v>2</v>
      </c>
    </row>
    <row r="5017" spans="1:61" ht="14.4" x14ac:dyDescent="0.3">
      <c r="A5017" s="2">
        <f>ROW()</f>
        <v>5017</v>
      </c>
      <c r="C5017" s="8">
        <f t="shared" ca="1" si="709"/>
        <v>21</v>
      </c>
      <c r="D5017" s="8">
        <f t="shared" ca="1" si="710"/>
        <v>2</v>
      </c>
      <c r="E5017" s="50">
        <f t="shared" ca="1" si="700"/>
        <v>9</v>
      </c>
      <c r="F5017" s="2" t="str">
        <f t="shared" ca="1" si="711"/>
        <v/>
      </c>
      <c r="BD5017" s="49">
        <f t="shared" ca="1" si="705"/>
        <v>4819</v>
      </c>
      <c r="BE5017" s="3">
        <f t="shared" ca="1" si="706"/>
        <v>0.48185</v>
      </c>
      <c r="BF5017" s="3">
        <f t="shared" ca="1" si="707"/>
        <v>-4.5511009098988427E-2</v>
      </c>
      <c r="BG5017" s="9">
        <f t="shared" ca="1" si="708"/>
        <v>9</v>
      </c>
      <c r="BH5017" s="6">
        <f ca="1">IF(ISNUMBER('Descriptive Stats'!BF5017),'Descriptive Stats'!BF5017,#N/A)</f>
        <v>-4.5511009098988427E-2</v>
      </c>
      <c r="BI5017" s="6">
        <f ca="1">IF(ISNUMBER('Descriptive Stats'!E5017),'Descriptive Stats'!E5017,#N/A)</f>
        <v>9</v>
      </c>
    </row>
    <row r="5018" spans="1:61" ht="14.4" x14ac:dyDescent="0.3">
      <c r="A5018" s="2">
        <f>ROW()</f>
        <v>5018</v>
      </c>
      <c r="C5018" s="8">
        <f t="shared" ca="1" si="709"/>
        <v>23</v>
      </c>
      <c r="D5018" s="8">
        <f t="shared" ca="1" si="710"/>
        <v>9</v>
      </c>
      <c r="E5018" s="50">
        <f t="shared" ca="1" si="700"/>
        <v>0</v>
      </c>
      <c r="F5018" s="2" t="str">
        <f t="shared" ca="1" si="711"/>
        <v/>
      </c>
      <c r="BD5018" s="49">
        <f t="shared" ca="1" si="705"/>
        <v>815.5</v>
      </c>
      <c r="BE5018" s="3">
        <f t="shared" ca="1" si="706"/>
        <v>8.1500000000000003E-2</v>
      </c>
      <c r="BF5018" s="3">
        <f t="shared" ca="1" si="707"/>
        <v>-1.3950525282585462</v>
      </c>
      <c r="BG5018" s="9">
        <f t="shared" ca="1" si="708"/>
        <v>0</v>
      </c>
      <c r="BH5018" s="6">
        <f ca="1">IF(ISNUMBER('Descriptive Stats'!BF5018),'Descriptive Stats'!BF5018,#N/A)</f>
        <v>-1.3950525282585462</v>
      </c>
      <c r="BI5018" s="6">
        <f ca="1">IF(ISNUMBER('Descriptive Stats'!E5018),'Descriptive Stats'!E5018,#N/A)</f>
        <v>0</v>
      </c>
    </row>
    <row r="5019" spans="1:61" ht="14.4" x14ac:dyDescent="0.3">
      <c r="A5019" s="2">
        <f>ROW()</f>
        <v>5019</v>
      </c>
      <c r="C5019" s="8">
        <f t="shared" ca="1" si="709"/>
        <v>20</v>
      </c>
      <c r="D5019" s="8">
        <f t="shared" ca="1" si="710"/>
        <v>0</v>
      </c>
      <c r="E5019" s="50">
        <f t="shared" ca="1" si="700"/>
        <v>0</v>
      </c>
      <c r="F5019" s="2" t="str">
        <f t="shared" ca="1" si="711"/>
        <v/>
      </c>
      <c r="BD5019" s="49">
        <f t="shared" ca="1" si="705"/>
        <v>815.5</v>
      </c>
      <c r="BE5019" s="3">
        <f t="shared" ca="1" si="706"/>
        <v>8.1500000000000003E-2</v>
      </c>
      <c r="BF5019" s="3">
        <f t="shared" ca="1" si="707"/>
        <v>-1.3950525282585462</v>
      </c>
      <c r="BG5019" s="9">
        <f t="shared" ca="1" si="708"/>
        <v>0</v>
      </c>
      <c r="BH5019" s="6">
        <f ca="1">IF(ISNUMBER('Descriptive Stats'!BF5019),'Descriptive Stats'!BF5019,#N/A)</f>
        <v>-1.3950525282585462</v>
      </c>
      <c r="BI5019" s="6">
        <f ca="1">IF(ISNUMBER('Descriptive Stats'!E5019),'Descriptive Stats'!E5019,#N/A)</f>
        <v>0</v>
      </c>
    </row>
    <row r="5020" spans="1:61" ht="14.4" x14ac:dyDescent="0.3">
      <c r="A5020" s="2">
        <f>ROW()</f>
        <v>5020</v>
      </c>
      <c r="C5020" s="8">
        <f t="shared" ca="1" si="709"/>
        <v>22</v>
      </c>
      <c r="D5020" s="8">
        <f t="shared" ca="1" si="710"/>
        <v>0</v>
      </c>
      <c r="E5020" s="50">
        <f t="shared" ca="1" si="700"/>
        <v>0</v>
      </c>
      <c r="F5020" s="2" t="str">
        <f t="shared" ca="1" si="711"/>
        <v/>
      </c>
      <c r="BD5020" s="49">
        <f t="shared" ca="1" si="705"/>
        <v>815.5</v>
      </c>
      <c r="BE5020" s="3">
        <f t="shared" ca="1" si="706"/>
        <v>8.1500000000000003E-2</v>
      </c>
      <c r="BF5020" s="3">
        <f t="shared" ca="1" si="707"/>
        <v>-1.3950525282585462</v>
      </c>
      <c r="BG5020" s="9">
        <f t="shared" ca="1" si="708"/>
        <v>0</v>
      </c>
      <c r="BH5020" s="6">
        <f ca="1">IF(ISNUMBER('Descriptive Stats'!BF5020),'Descriptive Stats'!BF5020,#N/A)</f>
        <v>-1.3950525282585462</v>
      </c>
      <c r="BI5020" s="6">
        <f ca="1">IF(ISNUMBER('Descriptive Stats'!E5020),'Descriptive Stats'!E5020,#N/A)</f>
        <v>0</v>
      </c>
    </row>
    <row r="5021" spans="1:61" ht="14.4" x14ac:dyDescent="0.3">
      <c r="A5021" s="2">
        <f>ROW()</f>
        <v>5021</v>
      </c>
      <c r="C5021" s="8">
        <f t="shared" ca="1" si="709"/>
        <v>18</v>
      </c>
      <c r="D5021" s="8">
        <f t="shared" ca="1" si="710"/>
        <v>0</v>
      </c>
      <c r="E5021" s="50">
        <f t="shared" ca="1" si="700"/>
        <v>19</v>
      </c>
      <c r="F5021" s="2" t="str">
        <f t="shared" ca="1" si="711"/>
        <v>X</v>
      </c>
      <c r="BD5021" s="49">
        <f t="shared" ca="1" si="705"/>
        <v>5294</v>
      </c>
      <c r="BE5021" s="3">
        <f t="shared" ca="1" si="706"/>
        <v>0.52934999999999999</v>
      </c>
      <c r="BF5021" s="3">
        <f t="shared" ca="1" si="707"/>
        <v>7.3636031452008061E-2</v>
      </c>
      <c r="BG5021" s="9">
        <f t="shared" ca="1" si="708"/>
        <v>19</v>
      </c>
      <c r="BH5021" s="6">
        <f ca="1">IF(ISNUMBER('Descriptive Stats'!BF5021),'Descriptive Stats'!BF5021,#N/A)</f>
        <v>7.3636031452008061E-2</v>
      </c>
      <c r="BI5021" s="6">
        <f ca="1">IF(ISNUMBER('Descriptive Stats'!E5021),'Descriptive Stats'!E5021,#N/A)</f>
        <v>19</v>
      </c>
    </row>
    <row r="5022" spans="1:61" ht="14.4" x14ac:dyDescent="0.3">
      <c r="A5022" s="2">
        <f>ROW()</f>
        <v>5022</v>
      </c>
      <c r="C5022" s="8">
        <f t="shared" ca="1" si="709"/>
        <v>7</v>
      </c>
      <c r="D5022" s="8">
        <f t="shared" ca="1" si="710"/>
        <v>19</v>
      </c>
      <c r="E5022" s="50">
        <f t="shared" ca="1" si="700"/>
        <v>0</v>
      </c>
      <c r="F5022" s="2" t="str">
        <f t="shared" ca="1" si="711"/>
        <v/>
      </c>
      <c r="BD5022" s="49">
        <f t="shared" ca="1" si="705"/>
        <v>815.5</v>
      </c>
      <c r="BE5022" s="3">
        <f t="shared" ca="1" si="706"/>
        <v>8.1500000000000003E-2</v>
      </c>
      <c r="BF5022" s="3">
        <f t="shared" ca="1" si="707"/>
        <v>-1.3950525282585462</v>
      </c>
      <c r="BG5022" s="9">
        <f t="shared" ca="1" si="708"/>
        <v>0</v>
      </c>
      <c r="BH5022" s="6">
        <f ca="1">IF(ISNUMBER('Descriptive Stats'!BF5022),'Descriptive Stats'!BF5022,#N/A)</f>
        <v>-1.3950525282585462</v>
      </c>
      <c r="BI5022" s="6">
        <f ca="1">IF(ISNUMBER('Descriptive Stats'!E5022),'Descriptive Stats'!E5022,#N/A)</f>
        <v>0</v>
      </c>
    </row>
    <row r="5023" spans="1:61" ht="14.4" x14ac:dyDescent="0.3">
      <c r="A5023" s="2">
        <f>ROW()</f>
        <v>5023</v>
      </c>
      <c r="C5023" s="8">
        <f t="shared" ca="1" si="709"/>
        <v>22</v>
      </c>
      <c r="D5023" s="8">
        <f t="shared" ca="1" si="710"/>
        <v>0</v>
      </c>
      <c r="E5023" s="50">
        <f t="shared" ca="1" si="700"/>
        <v>2</v>
      </c>
      <c r="F5023" s="2" t="str">
        <f t="shared" ca="1" si="711"/>
        <v/>
      </c>
      <c r="BD5023" s="49">
        <f t="shared" ca="1" si="705"/>
        <v>2595</v>
      </c>
      <c r="BE5023" s="3">
        <f t="shared" ca="1" si="706"/>
        <v>0.25945000000000001</v>
      </c>
      <c r="BF5023" s="3">
        <f t="shared" ca="1" si="707"/>
        <v>-0.6450419512753276</v>
      </c>
      <c r="BG5023" s="9">
        <f t="shared" ca="1" si="708"/>
        <v>2</v>
      </c>
      <c r="BH5023" s="6">
        <f ca="1">IF(ISNUMBER('Descriptive Stats'!BF5023),'Descriptive Stats'!BF5023,#N/A)</f>
        <v>-0.6450419512753276</v>
      </c>
      <c r="BI5023" s="6">
        <f ca="1">IF(ISNUMBER('Descriptive Stats'!E5023),'Descriptive Stats'!E5023,#N/A)</f>
        <v>2</v>
      </c>
    </row>
    <row r="5024" spans="1:61" ht="14.4" x14ac:dyDescent="0.3">
      <c r="A5024" s="2">
        <f>ROW()</f>
        <v>5024</v>
      </c>
      <c r="C5024" s="8">
        <f t="shared" ca="1" si="709"/>
        <v>21</v>
      </c>
      <c r="D5024" s="8">
        <f t="shared" ca="1" si="710"/>
        <v>2</v>
      </c>
      <c r="E5024" s="50">
        <f t="shared" ca="1" si="700"/>
        <v>0</v>
      </c>
      <c r="F5024" s="2" t="str">
        <f t="shared" ca="1" si="711"/>
        <v/>
      </c>
      <c r="BD5024" s="49">
        <f t="shared" ca="1" si="705"/>
        <v>815.5</v>
      </c>
      <c r="BE5024" s="3">
        <f t="shared" ca="1" si="706"/>
        <v>8.1500000000000003E-2</v>
      </c>
      <c r="BF5024" s="3">
        <f t="shared" ca="1" si="707"/>
        <v>-1.3950525282585462</v>
      </c>
      <c r="BG5024" s="9">
        <f t="shared" ca="1" si="708"/>
        <v>0</v>
      </c>
      <c r="BH5024" s="6">
        <f ca="1">IF(ISNUMBER('Descriptive Stats'!BF5024),'Descriptive Stats'!BF5024,#N/A)</f>
        <v>-1.3950525282585462</v>
      </c>
      <c r="BI5024" s="6">
        <f ca="1">IF(ISNUMBER('Descriptive Stats'!E5024),'Descriptive Stats'!E5024,#N/A)</f>
        <v>0</v>
      </c>
    </row>
    <row r="5025" spans="1:61" ht="14.4" x14ac:dyDescent="0.3">
      <c r="A5025" s="2">
        <f>ROW()</f>
        <v>5025</v>
      </c>
      <c r="C5025" s="8">
        <f t="shared" ca="1" si="709"/>
        <v>11</v>
      </c>
      <c r="D5025" s="8">
        <f t="shared" ca="1" si="710"/>
        <v>0</v>
      </c>
      <c r="E5025" s="50">
        <f t="shared" ca="1" si="700"/>
        <v>2</v>
      </c>
      <c r="F5025" s="2" t="str">
        <f t="shared" ca="1" si="711"/>
        <v/>
      </c>
      <c r="BD5025" s="49">
        <f t="shared" ca="1" si="705"/>
        <v>2595</v>
      </c>
      <c r="BE5025" s="3">
        <f t="shared" ca="1" si="706"/>
        <v>0.25945000000000001</v>
      </c>
      <c r="BF5025" s="3">
        <f t="shared" ca="1" si="707"/>
        <v>-0.6450419512753276</v>
      </c>
      <c r="BG5025" s="9">
        <f t="shared" ca="1" si="708"/>
        <v>2</v>
      </c>
      <c r="BH5025" s="6">
        <f ca="1">IF(ISNUMBER('Descriptive Stats'!BF5025),'Descriptive Stats'!BF5025,#N/A)</f>
        <v>-0.6450419512753276</v>
      </c>
      <c r="BI5025" s="6">
        <f ca="1">IF(ISNUMBER('Descriptive Stats'!E5025),'Descriptive Stats'!E5025,#N/A)</f>
        <v>2</v>
      </c>
    </row>
    <row r="5026" spans="1:61" ht="14.4" x14ac:dyDescent="0.3">
      <c r="A5026" s="2">
        <f>ROW()</f>
        <v>5026</v>
      </c>
      <c r="C5026" s="8">
        <f t="shared" ca="1" si="709"/>
        <v>9</v>
      </c>
      <c r="D5026" s="8">
        <f t="shared" ca="1" si="710"/>
        <v>2</v>
      </c>
      <c r="E5026" s="50">
        <f t="shared" ca="1" si="700"/>
        <v>3</v>
      </c>
      <c r="F5026" s="2" t="str">
        <f t="shared" ca="1" si="711"/>
        <v/>
      </c>
      <c r="BD5026" s="49">
        <f t="shared" ca="1" si="705"/>
        <v>3200</v>
      </c>
      <c r="BE5026" s="3">
        <f t="shared" ca="1" si="706"/>
        <v>0.31995000000000001</v>
      </c>
      <c r="BF5026" s="3">
        <f t="shared" ca="1" si="707"/>
        <v>-0.46783862043457014</v>
      </c>
      <c r="BG5026" s="9">
        <f t="shared" ca="1" si="708"/>
        <v>3</v>
      </c>
      <c r="BH5026" s="6">
        <f ca="1">IF(ISNUMBER('Descriptive Stats'!BF5026),'Descriptive Stats'!BF5026,#N/A)</f>
        <v>-0.46783862043457014</v>
      </c>
      <c r="BI5026" s="6">
        <f ca="1">IF(ISNUMBER('Descriptive Stats'!E5026),'Descriptive Stats'!E5026,#N/A)</f>
        <v>3</v>
      </c>
    </row>
    <row r="5027" spans="1:61" ht="14.4" x14ac:dyDescent="0.3">
      <c r="A5027" s="2">
        <f>ROW()</f>
        <v>5027</v>
      </c>
      <c r="C5027" s="8">
        <f t="shared" ca="1" si="709"/>
        <v>10</v>
      </c>
      <c r="D5027" s="8">
        <f t="shared" ca="1" si="710"/>
        <v>3</v>
      </c>
      <c r="E5027" s="50">
        <f t="shared" ca="1" si="700"/>
        <v>0</v>
      </c>
      <c r="F5027" s="2" t="str">
        <f t="shared" ca="1" si="711"/>
        <v/>
      </c>
      <c r="BD5027" s="49">
        <f t="shared" ca="1" si="705"/>
        <v>815.5</v>
      </c>
      <c r="BE5027" s="3">
        <f t="shared" ca="1" si="706"/>
        <v>8.1500000000000003E-2</v>
      </c>
      <c r="BF5027" s="3">
        <f t="shared" ca="1" si="707"/>
        <v>-1.3950525282585462</v>
      </c>
      <c r="BG5027" s="9">
        <f t="shared" ca="1" si="708"/>
        <v>0</v>
      </c>
      <c r="BH5027" s="6">
        <f ca="1">IF(ISNUMBER('Descriptive Stats'!BF5027),'Descriptive Stats'!BF5027,#N/A)</f>
        <v>-1.3950525282585462</v>
      </c>
      <c r="BI5027" s="6">
        <f ca="1">IF(ISNUMBER('Descriptive Stats'!E5027),'Descriptive Stats'!E5027,#N/A)</f>
        <v>0</v>
      </c>
    </row>
    <row r="5028" spans="1:61" ht="14.4" x14ac:dyDescent="0.3">
      <c r="A5028" s="2">
        <f>ROW()</f>
        <v>5028</v>
      </c>
      <c r="C5028" s="8">
        <f t="shared" ca="1" si="709"/>
        <v>14</v>
      </c>
      <c r="D5028" s="8">
        <f t="shared" ca="1" si="710"/>
        <v>0</v>
      </c>
      <c r="E5028" s="50">
        <f t="shared" ca="1" si="700"/>
        <v>2</v>
      </c>
      <c r="F5028" s="2" t="str">
        <f t="shared" ca="1" si="711"/>
        <v/>
      </c>
      <c r="BD5028" s="49">
        <f t="shared" ca="1" si="705"/>
        <v>2595</v>
      </c>
      <c r="BE5028" s="3">
        <f t="shared" ca="1" si="706"/>
        <v>0.25945000000000001</v>
      </c>
      <c r="BF5028" s="3">
        <f t="shared" ca="1" si="707"/>
        <v>-0.6450419512753276</v>
      </c>
      <c r="BG5028" s="9">
        <f t="shared" ca="1" si="708"/>
        <v>2</v>
      </c>
      <c r="BH5028" s="6">
        <f ca="1">IF(ISNUMBER('Descriptive Stats'!BF5028),'Descriptive Stats'!BF5028,#N/A)</f>
        <v>-0.6450419512753276</v>
      </c>
      <c r="BI5028" s="6">
        <f ca="1">IF(ISNUMBER('Descriptive Stats'!E5028),'Descriptive Stats'!E5028,#N/A)</f>
        <v>2</v>
      </c>
    </row>
    <row r="5029" spans="1:61" ht="14.4" x14ac:dyDescent="0.3">
      <c r="A5029" s="2">
        <f>ROW()</f>
        <v>5029</v>
      </c>
      <c r="C5029" s="8">
        <f t="shared" ca="1" si="709"/>
        <v>3</v>
      </c>
      <c r="D5029" s="8">
        <f t="shared" ca="1" si="710"/>
        <v>2</v>
      </c>
      <c r="E5029" s="50">
        <f t="shared" ca="1" si="700"/>
        <v>1</v>
      </c>
      <c r="F5029" s="2" t="str">
        <f t="shared" ca="1" si="711"/>
        <v/>
      </c>
      <c r="BD5029" s="49">
        <f t="shared" ca="1" si="705"/>
        <v>1871</v>
      </c>
      <c r="BE5029" s="3">
        <f t="shared" ca="1" si="706"/>
        <v>0.18704999999999999</v>
      </c>
      <c r="BF5029" s="3">
        <f t="shared" ca="1" si="707"/>
        <v>-0.88881967520906158</v>
      </c>
      <c r="BG5029" s="9">
        <f t="shared" ca="1" si="708"/>
        <v>1</v>
      </c>
      <c r="BH5029" s="6">
        <f ca="1">IF(ISNUMBER('Descriptive Stats'!BF5029),'Descriptive Stats'!BF5029,#N/A)</f>
        <v>-0.88881967520906158</v>
      </c>
      <c r="BI5029" s="6">
        <f ca="1">IF(ISNUMBER('Descriptive Stats'!E5029),'Descriptive Stats'!E5029,#N/A)</f>
        <v>1</v>
      </c>
    </row>
    <row r="5030" spans="1:61" ht="14.4" x14ac:dyDescent="0.3">
      <c r="A5030" s="2">
        <f>ROW()</f>
        <v>5030</v>
      </c>
      <c r="C5030" s="8">
        <f t="shared" ca="1" si="709"/>
        <v>12</v>
      </c>
      <c r="D5030" s="8">
        <f t="shared" ca="1" si="710"/>
        <v>1</v>
      </c>
      <c r="E5030" s="50">
        <f t="shared" ca="1" si="700"/>
        <v>2</v>
      </c>
      <c r="F5030" s="2" t="str">
        <f t="shared" ca="1" si="711"/>
        <v/>
      </c>
      <c r="BD5030" s="49">
        <f t="shared" ca="1" si="705"/>
        <v>2595</v>
      </c>
      <c r="BE5030" s="3">
        <f t="shared" ca="1" si="706"/>
        <v>0.25945000000000001</v>
      </c>
      <c r="BF5030" s="3">
        <f t="shared" ca="1" si="707"/>
        <v>-0.6450419512753276</v>
      </c>
      <c r="BG5030" s="9">
        <f t="shared" ca="1" si="708"/>
        <v>2</v>
      </c>
      <c r="BH5030" s="6">
        <f ca="1">IF(ISNUMBER('Descriptive Stats'!BF5030),'Descriptive Stats'!BF5030,#N/A)</f>
        <v>-0.6450419512753276</v>
      </c>
      <c r="BI5030" s="6">
        <f ca="1">IF(ISNUMBER('Descriptive Stats'!E5030),'Descriptive Stats'!E5030,#N/A)</f>
        <v>2</v>
      </c>
    </row>
    <row r="5031" spans="1:61" ht="14.4" x14ac:dyDescent="0.3">
      <c r="A5031" s="2">
        <f>ROW()</f>
        <v>5031</v>
      </c>
      <c r="C5031" s="8">
        <f t="shared" ca="1" si="709"/>
        <v>17</v>
      </c>
      <c r="D5031" s="8">
        <f t="shared" ca="1" si="710"/>
        <v>2</v>
      </c>
      <c r="E5031" s="50">
        <f t="shared" ca="1" si="700"/>
        <v>7</v>
      </c>
      <c r="F5031" s="2" t="str">
        <f t="shared" ca="1" si="711"/>
        <v/>
      </c>
      <c r="BD5031" s="49">
        <f t="shared" ca="1" si="705"/>
        <v>4473.5</v>
      </c>
      <c r="BE5031" s="3">
        <f t="shared" ca="1" si="706"/>
        <v>0.44729999999999998</v>
      </c>
      <c r="BF5031" s="3">
        <f t="shared" ca="1" si="707"/>
        <v>-0.13248586824472414</v>
      </c>
      <c r="BG5031" s="9">
        <f t="shared" ca="1" si="708"/>
        <v>7</v>
      </c>
      <c r="BH5031" s="6">
        <f ca="1">IF(ISNUMBER('Descriptive Stats'!BF5031),'Descriptive Stats'!BF5031,#N/A)</f>
        <v>-0.13248586824472414</v>
      </c>
      <c r="BI5031" s="6">
        <f ca="1">IF(ISNUMBER('Descriptive Stats'!E5031),'Descriptive Stats'!E5031,#N/A)</f>
        <v>7</v>
      </c>
    </row>
    <row r="5032" spans="1:61" ht="14.4" x14ac:dyDescent="0.3">
      <c r="A5032" s="2">
        <f>ROW()</f>
        <v>5032</v>
      </c>
      <c r="C5032" s="8">
        <f t="shared" ca="1" si="709"/>
        <v>19</v>
      </c>
      <c r="D5032" s="8">
        <f t="shared" ca="1" si="710"/>
        <v>7</v>
      </c>
      <c r="E5032" s="50">
        <f t="shared" ca="1" si="700"/>
        <v>9</v>
      </c>
      <c r="F5032" s="2" t="str">
        <f t="shared" ca="1" si="711"/>
        <v/>
      </c>
      <c r="BD5032" s="49">
        <f t="shared" ca="1" si="705"/>
        <v>4819</v>
      </c>
      <c r="BE5032" s="3">
        <f t="shared" ca="1" si="706"/>
        <v>0.48185</v>
      </c>
      <c r="BF5032" s="3">
        <f t="shared" ca="1" si="707"/>
        <v>-4.5511009098988427E-2</v>
      </c>
      <c r="BG5032" s="9">
        <f t="shared" ca="1" si="708"/>
        <v>9</v>
      </c>
      <c r="BH5032" s="6">
        <f ca="1">IF(ISNUMBER('Descriptive Stats'!BF5032),'Descriptive Stats'!BF5032,#N/A)</f>
        <v>-4.5511009098988427E-2</v>
      </c>
      <c r="BI5032" s="6">
        <f ca="1">IF(ISNUMBER('Descriptive Stats'!E5032),'Descriptive Stats'!E5032,#N/A)</f>
        <v>9</v>
      </c>
    </row>
    <row r="5033" spans="1:61" ht="14.4" x14ac:dyDescent="0.3">
      <c r="A5033" s="2">
        <f>ROW()</f>
        <v>5033</v>
      </c>
      <c r="C5033" s="8">
        <f t="shared" ca="1" si="709"/>
        <v>23</v>
      </c>
      <c r="D5033" s="8">
        <f t="shared" ca="1" si="710"/>
        <v>9</v>
      </c>
      <c r="E5033" s="50">
        <f t="shared" ca="1" si="700"/>
        <v>4</v>
      </c>
      <c r="F5033" s="2" t="str">
        <f t="shared" ca="1" si="711"/>
        <v/>
      </c>
      <c r="BD5033" s="49">
        <f t="shared" ca="1" si="705"/>
        <v>3442</v>
      </c>
      <c r="BE5033" s="3">
        <f t="shared" ca="1" si="706"/>
        <v>0.34415000000000001</v>
      </c>
      <c r="BF5033" s="3">
        <f t="shared" ca="1" si="707"/>
        <v>-0.40116316278173481</v>
      </c>
      <c r="BG5033" s="9">
        <f t="shared" ca="1" si="708"/>
        <v>4</v>
      </c>
      <c r="BH5033" s="6">
        <f ca="1">IF(ISNUMBER('Descriptive Stats'!BF5033),'Descriptive Stats'!BF5033,#N/A)</f>
        <v>-0.40116316278173481</v>
      </c>
      <c r="BI5033" s="6">
        <f ca="1">IF(ISNUMBER('Descriptive Stats'!E5033),'Descriptive Stats'!E5033,#N/A)</f>
        <v>4</v>
      </c>
    </row>
    <row r="5034" spans="1:61" ht="14.4" x14ac:dyDescent="0.3">
      <c r="A5034" s="2">
        <f>ROW()</f>
        <v>5034</v>
      </c>
      <c r="C5034" s="8">
        <f t="shared" ca="1" si="709"/>
        <v>13</v>
      </c>
      <c r="D5034" s="8">
        <f t="shared" ca="1" si="710"/>
        <v>4</v>
      </c>
      <c r="E5034" s="50">
        <f t="shared" ca="1" si="700"/>
        <v>15</v>
      </c>
      <c r="F5034" s="2" t="str">
        <f t="shared" ca="1" si="711"/>
        <v/>
      </c>
      <c r="BD5034" s="49">
        <f t="shared" ca="1" si="705"/>
        <v>5051.5</v>
      </c>
      <c r="BE5034" s="3">
        <f t="shared" ca="1" si="706"/>
        <v>0.50509999999999999</v>
      </c>
      <c r="BF5034" s="3">
        <f t="shared" ca="1" si="707"/>
        <v>1.2784152420787677E-2</v>
      </c>
      <c r="BG5034" s="9">
        <f t="shared" ca="1" si="708"/>
        <v>15</v>
      </c>
      <c r="BH5034" s="6">
        <f ca="1">IF(ISNUMBER('Descriptive Stats'!BF5034),'Descriptive Stats'!BF5034,#N/A)</f>
        <v>1.2784152420787677E-2</v>
      </c>
      <c r="BI5034" s="6">
        <f ca="1">IF(ISNUMBER('Descriptive Stats'!E5034),'Descriptive Stats'!E5034,#N/A)</f>
        <v>15</v>
      </c>
    </row>
    <row r="5035" spans="1:61" ht="14.4" x14ac:dyDescent="0.3">
      <c r="A5035" s="2">
        <f>ROW()</f>
        <v>5035</v>
      </c>
      <c r="C5035" s="8">
        <f t="shared" ca="1" si="709"/>
        <v>24</v>
      </c>
      <c r="D5035" s="8">
        <f t="shared" ca="1" si="710"/>
        <v>15</v>
      </c>
      <c r="E5035" s="50">
        <f t="shared" ca="1" si="700"/>
        <v>0</v>
      </c>
      <c r="F5035" s="2" t="str">
        <f t="shared" ca="1" si="711"/>
        <v/>
      </c>
      <c r="BD5035" s="49">
        <f t="shared" ca="1" si="705"/>
        <v>815.5</v>
      </c>
      <c r="BE5035" s="3">
        <f t="shared" ca="1" si="706"/>
        <v>8.1500000000000003E-2</v>
      </c>
      <c r="BF5035" s="3">
        <f t="shared" ca="1" si="707"/>
        <v>-1.3950525282585462</v>
      </c>
      <c r="BG5035" s="9">
        <f t="shared" ca="1" si="708"/>
        <v>0</v>
      </c>
      <c r="BH5035" s="6">
        <f ca="1">IF(ISNUMBER('Descriptive Stats'!BF5035),'Descriptive Stats'!BF5035,#N/A)</f>
        <v>-1.3950525282585462</v>
      </c>
      <c r="BI5035" s="6">
        <f ca="1">IF(ISNUMBER('Descriptive Stats'!E5035),'Descriptive Stats'!E5035,#N/A)</f>
        <v>0</v>
      </c>
    </row>
    <row r="5036" spans="1:61" ht="14.4" x14ac:dyDescent="0.3">
      <c r="A5036" s="2">
        <f>ROW()</f>
        <v>5036</v>
      </c>
      <c r="C5036" s="8">
        <f t="shared" ca="1" si="709"/>
        <v>20</v>
      </c>
      <c r="D5036" s="8">
        <f t="shared" ca="1" si="710"/>
        <v>0</v>
      </c>
      <c r="E5036" s="50">
        <f t="shared" ca="1" si="700"/>
        <v>0</v>
      </c>
      <c r="F5036" s="2" t="str">
        <f t="shared" ca="1" si="711"/>
        <v/>
      </c>
      <c r="BD5036" s="49">
        <f t="shared" ca="1" si="705"/>
        <v>815.5</v>
      </c>
      <c r="BE5036" s="3">
        <f t="shared" ca="1" si="706"/>
        <v>8.1500000000000003E-2</v>
      </c>
      <c r="BF5036" s="3">
        <f t="shared" ca="1" si="707"/>
        <v>-1.3950525282585462</v>
      </c>
      <c r="BG5036" s="9">
        <f t="shared" ca="1" si="708"/>
        <v>0</v>
      </c>
      <c r="BH5036" s="6">
        <f ca="1">IF(ISNUMBER('Descriptive Stats'!BF5036),'Descriptive Stats'!BF5036,#N/A)</f>
        <v>-1.3950525282585462</v>
      </c>
      <c r="BI5036" s="6">
        <f ca="1">IF(ISNUMBER('Descriptive Stats'!E5036),'Descriptive Stats'!E5036,#N/A)</f>
        <v>0</v>
      </c>
    </row>
    <row r="5037" spans="1:61" ht="14.4" x14ac:dyDescent="0.3">
      <c r="A5037" s="2">
        <f>ROW()</f>
        <v>5037</v>
      </c>
      <c r="C5037" s="8">
        <f t="shared" ca="1" si="709"/>
        <v>11</v>
      </c>
      <c r="D5037" s="8">
        <f t="shared" ca="1" si="710"/>
        <v>0</v>
      </c>
      <c r="E5037" s="50">
        <f t="shared" ca="1" si="700"/>
        <v>3</v>
      </c>
      <c r="F5037" s="2" t="str">
        <f t="shared" ca="1" si="711"/>
        <v/>
      </c>
      <c r="BD5037" s="49">
        <f t="shared" ca="1" si="705"/>
        <v>3200</v>
      </c>
      <c r="BE5037" s="3">
        <f t="shared" ca="1" si="706"/>
        <v>0.31995000000000001</v>
      </c>
      <c r="BF5037" s="3">
        <f t="shared" ca="1" si="707"/>
        <v>-0.46783862043457014</v>
      </c>
      <c r="BG5037" s="9">
        <f t="shared" ca="1" si="708"/>
        <v>3</v>
      </c>
      <c r="BH5037" s="6">
        <f ca="1">IF(ISNUMBER('Descriptive Stats'!BF5037),'Descriptive Stats'!BF5037,#N/A)</f>
        <v>-0.46783862043457014</v>
      </c>
      <c r="BI5037" s="6">
        <f ca="1">IF(ISNUMBER('Descriptive Stats'!E5037),'Descriptive Stats'!E5037,#N/A)</f>
        <v>3</v>
      </c>
    </row>
    <row r="5038" spans="1:61" ht="14.4" x14ac:dyDescent="0.3">
      <c r="A5038" s="2">
        <f>ROW()</f>
        <v>5038</v>
      </c>
      <c r="C5038" s="8">
        <f t="shared" ca="1" si="709"/>
        <v>10</v>
      </c>
      <c r="D5038" s="8">
        <f t="shared" ca="1" si="710"/>
        <v>3</v>
      </c>
      <c r="E5038" s="50">
        <f t="shared" ca="1" si="700"/>
        <v>1</v>
      </c>
      <c r="F5038" s="2" t="str">
        <f t="shared" ca="1" si="711"/>
        <v/>
      </c>
      <c r="BD5038" s="49">
        <f t="shared" ca="1" si="705"/>
        <v>1871</v>
      </c>
      <c r="BE5038" s="3">
        <f t="shared" ca="1" si="706"/>
        <v>0.18704999999999999</v>
      </c>
      <c r="BF5038" s="3">
        <f t="shared" ca="1" si="707"/>
        <v>-0.88881967520906158</v>
      </c>
      <c r="BG5038" s="9">
        <f t="shared" ca="1" si="708"/>
        <v>1</v>
      </c>
      <c r="BH5038" s="6">
        <f ca="1">IF(ISNUMBER('Descriptive Stats'!BF5038),'Descriptive Stats'!BF5038,#N/A)</f>
        <v>-0.88881967520906158</v>
      </c>
      <c r="BI5038" s="6">
        <f ca="1">IF(ISNUMBER('Descriptive Stats'!E5038),'Descriptive Stats'!E5038,#N/A)</f>
        <v>1</v>
      </c>
    </row>
    <row r="5039" spans="1:61" ht="14.4" x14ac:dyDescent="0.3">
      <c r="A5039" s="2">
        <f>ROW()</f>
        <v>5039</v>
      </c>
      <c r="C5039" s="8">
        <f t="shared" ca="1" si="709"/>
        <v>12</v>
      </c>
      <c r="D5039" s="8">
        <f t="shared" ca="1" si="710"/>
        <v>1</v>
      </c>
      <c r="E5039" s="50">
        <f t="shared" ca="1" si="700"/>
        <v>1</v>
      </c>
      <c r="F5039" s="2" t="str">
        <f t="shared" ca="1" si="711"/>
        <v/>
      </c>
      <c r="BD5039" s="49">
        <f t="shared" ca="1" si="705"/>
        <v>1871</v>
      </c>
      <c r="BE5039" s="3">
        <f t="shared" ca="1" si="706"/>
        <v>0.18704999999999999</v>
      </c>
      <c r="BF5039" s="3">
        <f t="shared" ca="1" si="707"/>
        <v>-0.88881967520906158</v>
      </c>
      <c r="BG5039" s="9">
        <f t="shared" ca="1" si="708"/>
        <v>1</v>
      </c>
      <c r="BH5039" s="6">
        <f ca="1">IF(ISNUMBER('Descriptive Stats'!BF5039),'Descriptive Stats'!BF5039,#N/A)</f>
        <v>-0.88881967520906158</v>
      </c>
      <c r="BI5039" s="6">
        <f ca="1">IF(ISNUMBER('Descriptive Stats'!E5039),'Descriptive Stats'!E5039,#N/A)</f>
        <v>1</v>
      </c>
    </row>
    <row r="5040" spans="1:61" ht="14.4" x14ac:dyDescent="0.3">
      <c r="A5040" s="2">
        <f>ROW()</f>
        <v>5040</v>
      </c>
      <c r="C5040" s="8">
        <f t="shared" ca="1" si="709"/>
        <v>12</v>
      </c>
      <c r="D5040" s="8">
        <f t="shared" ca="1" si="710"/>
        <v>1</v>
      </c>
      <c r="E5040" s="50">
        <f t="shared" ca="1" si="700"/>
        <v>2</v>
      </c>
      <c r="F5040" s="2" t="str">
        <f t="shared" ca="1" si="711"/>
        <v/>
      </c>
      <c r="BD5040" s="49">
        <f t="shared" ca="1" si="705"/>
        <v>2595</v>
      </c>
      <c r="BE5040" s="3">
        <f t="shared" ca="1" si="706"/>
        <v>0.25945000000000001</v>
      </c>
      <c r="BF5040" s="3">
        <f t="shared" ca="1" si="707"/>
        <v>-0.6450419512753276</v>
      </c>
      <c r="BG5040" s="9">
        <f t="shared" ca="1" si="708"/>
        <v>2</v>
      </c>
      <c r="BH5040" s="6">
        <f ca="1">IF(ISNUMBER('Descriptive Stats'!BF5040),'Descriptive Stats'!BF5040,#N/A)</f>
        <v>-0.6450419512753276</v>
      </c>
      <c r="BI5040" s="6">
        <f ca="1">IF(ISNUMBER('Descriptive Stats'!E5040),'Descriptive Stats'!E5040,#N/A)</f>
        <v>2</v>
      </c>
    </row>
    <row r="5041" spans="1:61" ht="14.4" x14ac:dyDescent="0.3">
      <c r="A5041" s="2">
        <f>ROW()</f>
        <v>5041</v>
      </c>
      <c r="C5041" s="8">
        <f t="shared" ca="1" si="709"/>
        <v>9</v>
      </c>
      <c r="D5041" s="8">
        <f t="shared" ca="1" si="710"/>
        <v>2</v>
      </c>
      <c r="E5041" s="50">
        <f t="shared" ca="1" si="700"/>
        <v>19</v>
      </c>
      <c r="F5041" s="2" t="str">
        <f t="shared" ca="1" si="711"/>
        <v>X</v>
      </c>
      <c r="BD5041" s="49">
        <f t="shared" ca="1" si="705"/>
        <v>5294</v>
      </c>
      <c r="BE5041" s="3">
        <f t="shared" ca="1" si="706"/>
        <v>0.52934999999999999</v>
      </c>
      <c r="BF5041" s="3">
        <f t="shared" ca="1" si="707"/>
        <v>7.3636031452008061E-2</v>
      </c>
      <c r="BG5041" s="9">
        <f t="shared" ca="1" si="708"/>
        <v>19</v>
      </c>
      <c r="BH5041" s="6">
        <f ca="1">IF(ISNUMBER('Descriptive Stats'!BF5041),'Descriptive Stats'!BF5041,#N/A)</f>
        <v>7.3636031452008061E-2</v>
      </c>
      <c r="BI5041" s="6">
        <f ca="1">IF(ISNUMBER('Descriptive Stats'!E5041),'Descriptive Stats'!E5041,#N/A)</f>
        <v>19</v>
      </c>
    </row>
    <row r="5042" spans="1:61" ht="14.4" x14ac:dyDescent="0.3">
      <c r="A5042" s="2">
        <f>ROW()</f>
        <v>5042</v>
      </c>
      <c r="C5042" s="8">
        <f t="shared" ca="1" si="709"/>
        <v>7</v>
      </c>
      <c r="D5042" s="8">
        <f t="shared" ca="1" si="710"/>
        <v>19</v>
      </c>
      <c r="E5042" s="50">
        <f t="shared" ca="1" si="700"/>
        <v>0</v>
      </c>
      <c r="F5042" s="2" t="str">
        <f t="shared" ca="1" si="711"/>
        <v/>
      </c>
      <c r="BD5042" s="49">
        <f t="shared" ca="1" si="705"/>
        <v>815.5</v>
      </c>
      <c r="BE5042" s="3">
        <f t="shared" ca="1" si="706"/>
        <v>8.1500000000000003E-2</v>
      </c>
      <c r="BF5042" s="3">
        <f t="shared" ca="1" si="707"/>
        <v>-1.3950525282585462</v>
      </c>
      <c r="BG5042" s="9">
        <f t="shared" ca="1" si="708"/>
        <v>0</v>
      </c>
      <c r="BH5042" s="6">
        <f ca="1">IF(ISNUMBER('Descriptive Stats'!BF5042),'Descriptive Stats'!BF5042,#N/A)</f>
        <v>-1.3950525282585462</v>
      </c>
      <c r="BI5042" s="6">
        <f ca="1">IF(ISNUMBER('Descriptive Stats'!E5042),'Descriptive Stats'!E5042,#N/A)</f>
        <v>0</v>
      </c>
    </row>
    <row r="5043" spans="1:61" ht="14.4" x14ac:dyDescent="0.3">
      <c r="A5043" s="2">
        <f>ROW()</f>
        <v>5043</v>
      </c>
      <c r="C5043" s="8">
        <f t="shared" ca="1" si="709"/>
        <v>4</v>
      </c>
      <c r="D5043" s="8">
        <f t="shared" ca="1" si="710"/>
        <v>0</v>
      </c>
      <c r="E5043" s="50">
        <f t="shared" ca="1" si="700"/>
        <v>0</v>
      </c>
      <c r="F5043" s="2" t="str">
        <f t="shared" ca="1" si="711"/>
        <v/>
      </c>
      <c r="BD5043" s="49">
        <f t="shared" ca="1" si="705"/>
        <v>815.5</v>
      </c>
      <c r="BE5043" s="3">
        <f t="shared" ca="1" si="706"/>
        <v>8.1500000000000003E-2</v>
      </c>
      <c r="BF5043" s="3">
        <f t="shared" ca="1" si="707"/>
        <v>-1.3950525282585462</v>
      </c>
      <c r="BG5043" s="9">
        <f t="shared" ca="1" si="708"/>
        <v>0</v>
      </c>
      <c r="BH5043" s="6">
        <f ca="1">IF(ISNUMBER('Descriptive Stats'!BF5043),'Descriptive Stats'!BF5043,#N/A)</f>
        <v>-1.3950525282585462</v>
      </c>
      <c r="BI5043" s="6">
        <f ca="1">IF(ISNUMBER('Descriptive Stats'!E5043),'Descriptive Stats'!E5043,#N/A)</f>
        <v>0</v>
      </c>
    </row>
    <row r="5044" spans="1:61" ht="14.4" x14ac:dyDescent="0.3">
      <c r="A5044" s="2">
        <f>ROW()</f>
        <v>5044</v>
      </c>
      <c r="C5044" s="8">
        <f t="shared" ca="1" si="709"/>
        <v>11</v>
      </c>
      <c r="D5044" s="8">
        <f t="shared" ca="1" si="710"/>
        <v>0</v>
      </c>
      <c r="E5044" s="50">
        <f t="shared" ca="1" si="700"/>
        <v>2</v>
      </c>
      <c r="F5044" s="2" t="str">
        <f t="shared" ca="1" si="711"/>
        <v/>
      </c>
      <c r="BD5044" s="49">
        <f t="shared" ca="1" si="705"/>
        <v>2595</v>
      </c>
      <c r="BE5044" s="3">
        <f t="shared" ca="1" si="706"/>
        <v>0.25945000000000001</v>
      </c>
      <c r="BF5044" s="3">
        <f t="shared" ca="1" si="707"/>
        <v>-0.6450419512753276</v>
      </c>
      <c r="BG5044" s="9">
        <f t="shared" ca="1" si="708"/>
        <v>2</v>
      </c>
      <c r="BH5044" s="6">
        <f ca="1">IF(ISNUMBER('Descriptive Stats'!BF5044),'Descriptive Stats'!BF5044,#N/A)</f>
        <v>-0.6450419512753276</v>
      </c>
      <c r="BI5044" s="6">
        <f ca="1">IF(ISNUMBER('Descriptive Stats'!E5044),'Descriptive Stats'!E5044,#N/A)</f>
        <v>2</v>
      </c>
    </row>
    <row r="5045" spans="1:61" ht="14.4" x14ac:dyDescent="0.3">
      <c r="A5045" s="2">
        <f>ROW()</f>
        <v>5045</v>
      </c>
      <c r="C5045" s="8">
        <f t="shared" ca="1" si="709"/>
        <v>17</v>
      </c>
      <c r="D5045" s="8">
        <f t="shared" ca="1" si="710"/>
        <v>2</v>
      </c>
      <c r="E5045" s="50">
        <f t="shared" ca="1" si="700"/>
        <v>0</v>
      </c>
      <c r="F5045" s="2" t="str">
        <f t="shared" ca="1" si="711"/>
        <v/>
      </c>
      <c r="BD5045" s="49">
        <f t="shared" ca="1" si="705"/>
        <v>815.5</v>
      </c>
      <c r="BE5045" s="3">
        <f t="shared" ca="1" si="706"/>
        <v>8.1500000000000003E-2</v>
      </c>
      <c r="BF5045" s="3">
        <f t="shared" ca="1" si="707"/>
        <v>-1.3950525282585462</v>
      </c>
      <c r="BG5045" s="9">
        <f t="shared" ca="1" si="708"/>
        <v>0</v>
      </c>
      <c r="BH5045" s="6">
        <f ca="1">IF(ISNUMBER('Descriptive Stats'!BF5045),'Descriptive Stats'!BF5045,#N/A)</f>
        <v>-1.3950525282585462</v>
      </c>
      <c r="BI5045" s="6">
        <f ca="1">IF(ISNUMBER('Descriptive Stats'!E5045),'Descriptive Stats'!E5045,#N/A)</f>
        <v>0</v>
      </c>
    </row>
    <row r="5046" spans="1:61" ht="14.4" x14ac:dyDescent="0.3">
      <c r="A5046" s="2">
        <f>ROW()</f>
        <v>5046</v>
      </c>
      <c r="C5046" s="8">
        <f t="shared" ca="1" si="709"/>
        <v>11</v>
      </c>
      <c r="D5046" s="8">
        <f t="shared" ca="1" si="710"/>
        <v>0</v>
      </c>
      <c r="E5046" s="50">
        <f t="shared" ca="1" si="700"/>
        <v>0</v>
      </c>
      <c r="F5046" s="2" t="str">
        <f t="shared" ca="1" si="711"/>
        <v/>
      </c>
      <c r="BD5046" s="49">
        <f t="shared" ca="1" si="705"/>
        <v>815.5</v>
      </c>
      <c r="BE5046" s="3">
        <f t="shared" ca="1" si="706"/>
        <v>8.1500000000000003E-2</v>
      </c>
      <c r="BF5046" s="3">
        <f t="shared" ca="1" si="707"/>
        <v>-1.3950525282585462</v>
      </c>
      <c r="BG5046" s="9">
        <f t="shared" ca="1" si="708"/>
        <v>0</v>
      </c>
      <c r="BH5046" s="6">
        <f ca="1">IF(ISNUMBER('Descriptive Stats'!BF5046),'Descriptive Stats'!BF5046,#N/A)</f>
        <v>-1.3950525282585462</v>
      </c>
      <c r="BI5046" s="6">
        <f ca="1">IF(ISNUMBER('Descriptive Stats'!E5046),'Descriptive Stats'!E5046,#N/A)</f>
        <v>0</v>
      </c>
    </row>
    <row r="5047" spans="1:61" ht="14.4" x14ac:dyDescent="0.3">
      <c r="A5047" s="2">
        <f>ROW()</f>
        <v>5047</v>
      </c>
      <c r="C5047" s="8">
        <f t="shared" ca="1" si="709"/>
        <v>15</v>
      </c>
      <c r="D5047" s="8">
        <f t="shared" ca="1" si="710"/>
        <v>0</v>
      </c>
      <c r="E5047" s="50">
        <f t="shared" ca="1" si="700"/>
        <v>0</v>
      </c>
      <c r="F5047" s="2" t="str">
        <f t="shared" ca="1" si="711"/>
        <v/>
      </c>
      <c r="BD5047" s="49">
        <f t="shared" ca="1" si="705"/>
        <v>815.5</v>
      </c>
      <c r="BE5047" s="3">
        <f t="shared" ca="1" si="706"/>
        <v>8.1500000000000003E-2</v>
      </c>
      <c r="BF5047" s="3">
        <f t="shared" ca="1" si="707"/>
        <v>-1.3950525282585462</v>
      </c>
      <c r="BG5047" s="9">
        <f t="shared" ca="1" si="708"/>
        <v>0</v>
      </c>
      <c r="BH5047" s="6">
        <f ca="1">IF(ISNUMBER('Descriptive Stats'!BF5047),'Descriptive Stats'!BF5047,#N/A)</f>
        <v>-1.3950525282585462</v>
      </c>
      <c r="BI5047" s="6">
        <f ca="1">IF(ISNUMBER('Descriptive Stats'!E5047),'Descriptive Stats'!E5047,#N/A)</f>
        <v>0</v>
      </c>
    </row>
    <row r="5048" spans="1:61" ht="14.4" x14ac:dyDescent="0.3">
      <c r="A5048" s="2">
        <f>ROW()</f>
        <v>5048</v>
      </c>
      <c r="C5048" s="8">
        <f t="shared" ca="1" si="709"/>
        <v>11</v>
      </c>
      <c r="D5048" s="8">
        <f t="shared" ca="1" si="710"/>
        <v>0</v>
      </c>
      <c r="E5048" s="50">
        <f t="shared" ca="1" si="700"/>
        <v>0</v>
      </c>
      <c r="F5048" s="2" t="str">
        <f t="shared" ca="1" si="711"/>
        <v/>
      </c>
      <c r="BD5048" s="49">
        <f t="shared" ca="1" si="705"/>
        <v>815.5</v>
      </c>
      <c r="BE5048" s="3">
        <f t="shared" ca="1" si="706"/>
        <v>8.1500000000000003E-2</v>
      </c>
      <c r="BF5048" s="3">
        <f t="shared" ca="1" si="707"/>
        <v>-1.3950525282585462</v>
      </c>
      <c r="BG5048" s="9">
        <f t="shared" ca="1" si="708"/>
        <v>0</v>
      </c>
      <c r="BH5048" s="6">
        <f ca="1">IF(ISNUMBER('Descriptive Stats'!BF5048),'Descriptive Stats'!BF5048,#N/A)</f>
        <v>-1.3950525282585462</v>
      </c>
      <c r="BI5048" s="6">
        <f ca="1">IF(ISNUMBER('Descriptive Stats'!E5048),'Descriptive Stats'!E5048,#N/A)</f>
        <v>0</v>
      </c>
    </row>
    <row r="5049" spans="1:61" ht="14.4" x14ac:dyDescent="0.3">
      <c r="A5049" s="2">
        <f>ROW()</f>
        <v>5049</v>
      </c>
      <c r="C5049" s="8">
        <f t="shared" ca="1" si="709"/>
        <v>11</v>
      </c>
      <c r="D5049" s="8">
        <f t="shared" ca="1" si="710"/>
        <v>0</v>
      </c>
      <c r="E5049" s="50">
        <f t="shared" ca="1" si="700"/>
        <v>0</v>
      </c>
      <c r="F5049" s="2" t="str">
        <f t="shared" ca="1" si="711"/>
        <v/>
      </c>
      <c r="BD5049" s="49">
        <f t="shared" ca="1" si="705"/>
        <v>815.5</v>
      </c>
      <c r="BE5049" s="3">
        <f t="shared" ca="1" si="706"/>
        <v>8.1500000000000003E-2</v>
      </c>
      <c r="BF5049" s="3">
        <f t="shared" ca="1" si="707"/>
        <v>-1.3950525282585462</v>
      </c>
      <c r="BG5049" s="9">
        <f t="shared" ca="1" si="708"/>
        <v>0</v>
      </c>
      <c r="BH5049" s="6">
        <f ca="1">IF(ISNUMBER('Descriptive Stats'!BF5049),'Descriptive Stats'!BF5049,#N/A)</f>
        <v>-1.3950525282585462</v>
      </c>
      <c r="BI5049" s="6">
        <f ca="1">IF(ISNUMBER('Descriptive Stats'!E5049),'Descriptive Stats'!E5049,#N/A)</f>
        <v>0</v>
      </c>
    </row>
    <row r="5050" spans="1:61" ht="14.4" x14ac:dyDescent="0.3">
      <c r="A5050" s="2">
        <f>ROW()</f>
        <v>5050</v>
      </c>
      <c r="C5050" s="8">
        <f t="shared" ca="1" si="709"/>
        <v>15</v>
      </c>
      <c r="D5050" s="8">
        <f t="shared" ca="1" si="710"/>
        <v>0</v>
      </c>
      <c r="E5050" s="50">
        <f t="shared" ca="1" si="700"/>
        <v>2</v>
      </c>
      <c r="F5050" s="2" t="str">
        <f t="shared" ca="1" si="711"/>
        <v/>
      </c>
      <c r="BD5050" s="49">
        <f t="shared" ca="1" si="705"/>
        <v>2595</v>
      </c>
      <c r="BE5050" s="3">
        <f t="shared" ca="1" si="706"/>
        <v>0.25945000000000001</v>
      </c>
      <c r="BF5050" s="3">
        <f t="shared" ca="1" si="707"/>
        <v>-0.6450419512753276</v>
      </c>
      <c r="BG5050" s="9">
        <f t="shared" ca="1" si="708"/>
        <v>2</v>
      </c>
      <c r="BH5050" s="6">
        <f ca="1">IF(ISNUMBER('Descriptive Stats'!BF5050),'Descriptive Stats'!BF5050,#N/A)</f>
        <v>-0.6450419512753276</v>
      </c>
      <c r="BI5050" s="6">
        <f ca="1">IF(ISNUMBER('Descriptive Stats'!E5050),'Descriptive Stats'!E5050,#N/A)</f>
        <v>2</v>
      </c>
    </row>
    <row r="5051" spans="1:61" ht="14.4" x14ac:dyDescent="0.3">
      <c r="A5051" s="2">
        <f>ROW()</f>
        <v>5051</v>
      </c>
      <c r="C5051" s="8">
        <f t="shared" ca="1" si="709"/>
        <v>3</v>
      </c>
      <c r="D5051" s="8">
        <f t="shared" ca="1" si="710"/>
        <v>2</v>
      </c>
      <c r="E5051" s="50">
        <f t="shared" ca="1" si="700"/>
        <v>0</v>
      </c>
      <c r="F5051" s="2" t="str">
        <f t="shared" ca="1" si="711"/>
        <v/>
      </c>
      <c r="BD5051" s="49">
        <f t="shared" ca="1" si="705"/>
        <v>815.5</v>
      </c>
      <c r="BE5051" s="3">
        <f t="shared" ca="1" si="706"/>
        <v>8.1500000000000003E-2</v>
      </c>
      <c r="BF5051" s="3">
        <f t="shared" ca="1" si="707"/>
        <v>-1.3950525282585462</v>
      </c>
      <c r="BG5051" s="9">
        <f t="shared" ca="1" si="708"/>
        <v>0</v>
      </c>
      <c r="BH5051" s="6">
        <f ca="1">IF(ISNUMBER('Descriptive Stats'!BF5051),'Descriptive Stats'!BF5051,#N/A)</f>
        <v>-1.3950525282585462</v>
      </c>
      <c r="BI5051" s="6">
        <f ca="1">IF(ISNUMBER('Descriptive Stats'!E5051),'Descriptive Stats'!E5051,#N/A)</f>
        <v>0</v>
      </c>
    </row>
    <row r="5052" spans="1:61" ht="14.4" x14ac:dyDescent="0.3">
      <c r="A5052" s="2">
        <f>ROW()</f>
        <v>5052</v>
      </c>
      <c r="C5052" s="8">
        <f t="shared" ca="1" si="709"/>
        <v>4</v>
      </c>
      <c r="D5052" s="8">
        <f t="shared" ca="1" si="710"/>
        <v>0</v>
      </c>
      <c r="E5052" s="50">
        <f t="shared" ca="1" si="700"/>
        <v>0</v>
      </c>
      <c r="F5052" s="2" t="str">
        <f t="shared" ca="1" si="711"/>
        <v/>
      </c>
      <c r="BD5052" s="49">
        <f t="shared" ca="1" si="705"/>
        <v>815.5</v>
      </c>
      <c r="BE5052" s="3">
        <f t="shared" ca="1" si="706"/>
        <v>8.1500000000000003E-2</v>
      </c>
      <c r="BF5052" s="3">
        <f t="shared" ca="1" si="707"/>
        <v>-1.3950525282585462</v>
      </c>
      <c r="BG5052" s="9">
        <f t="shared" ca="1" si="708"/>
        <v>0</v>
      </c>
      <c r="BH5052" s="6">
        <f ca="1">IF(ISNUMBER('Descriptive Stats'!BF5052),'Descriptive Stats'!BF5052,#N/A)</f>
        <v>-1.3950525282585462</v>
      </c>
      <c r="BI5052" s="6">
        <f ca="1">IF(ISNUMBER('Descriptive Stats'!E5052),'Descriptive Stats'!E5052,#N/A)</f>
        <v>0</v>
      </c>
    </row>
    <row r="5053" spans="1:61" ht="14.4" x14ac:dyDescent="0.3">
      <c r="A5053" s="2">
        <f>ROW()</f>
        <v>5053</v>
      </c>
      <c r="C5053" s="8">
        <f t="shared" ca="1" si="709"/>
        <v>14</v>
      </c>
      <c r="D5053" s="8">
        <f t="shared" ca="1" si="710"/>
        <v>0</v>
      </c>
      <c r="E5053" s="50">
        <f t="shared" ca="1" si="700"/>
        <v>6</v>
      </c>
      <c r="F5053" s="2" t="str">
        <f t="shared" ca="1" si="711"/>
        <v/>
      </c>
      <c r="BD5053" s="49">
        <f t="shared" ca="1" si="705"/>
        <v>3900</v>
      </c>
      <c r="BE5053" s="3">
        <f t="shared" ca="1" si="706"/>
        <v>0.38995000000000002</v>
      </c>
      <c r="BF5053" s="3">
        <f t="shared" ca="1" si="707"/>
        <v>-0.2794493539703507</v>
      </c>
      <c r="BG5053" s="9">
        <f t="shared" ca="1" si="708"/>
        <v>6</v>
      </c>
      <c r="BH5053" s="6">
        <f ca="1">IF(ISNUMBER('Descriptive Stats'!BF5053),'Descriptive Stats'!BF5053,#N/A)</f>
        <v>-0.2794493539703507</v>
      </c>
      <c r="BI5053" s="6">
        <f ca="1">IF(ISNUMBER('Descriptive Stats'!E5053),'Descriptive Stats'!E5053,#N/A)</f>
        <v>6</v>
      </c>
    </row>
    <row r="5054" spans="1:61" ht="14.4" x14ac:dyDescent="0.3">
      <c r="A5054" s="2">
        <f>ROW()</f>
        <v>5054</v>
      </c>
      <c r="C5054" s="8">
        <f t="shared" ca="1" si="709"/>
        <v>5</v>
      </c>
      <c r="D5054" s="8">
        <f t="shared" ca="1" si="710"/>
        <v>6</v>
      </c>
      <c r="E5054" s="50">
        <f t="shared" ca="1" si="700"/>
        <v>0</v>
      </c>
      <c r="F5054" s="2" t="str">
        <f t="shared" ca="1" si="711"/>
        <v/>
      </c>
      <c r="BD5054" s="49">
        <f t="shared" ca="1" si="705"/>
        <v>815.5</v>
      </c>
      <c r="BE5054" s="3">
        <f t="shared" ca="1" si="706"/>
        <v>8.1500000000000003E-2</v>
      </c>
      <c r="BF5054" s="3">
        <f t="shared" ca="1" si="707"/>
        <v>-1.3950525282585462</v>
      </c>
      <c r="BG5054" s="9">
        <f t="shared" ca="1" si="708"/>
        <v>0</v>
      </c>
      <c r="BH5054" s="6">
        <f ca="1">IF(ISNUMBER('Descriptive Stats'!BF5054),'Descriptive Stats'!BF5054,#N/A)</f>
        <v>-1.3950525282585462</v>
      </c>
      <c r="BI5054" s="6">
        <f ca="1">IF(ISNUMBER('Descriptive Stats'!E5054),'Descriptive Stats'!E5054,#N/A)</f>
        <v>0</v>
      </c>
    </row>
    <row r="5055" spans="1:61" ht="14.4" x14ac:dyDescent="0.3">
      <c r="A5055" s="2">
        <f>ROW()</f>
        <v>5055</v>
      </c>
      <c r="C5055" s="8">
        <f t="shared" ca="1" si="709"/>
        <v>4</v>
      </c>
      <c r="D5055" s="8">
        <f t="shared" ca="1" si="710"/>
        <v>0</v>
      </c>
      <c r="E5055" s="50">
        <f t="shared" ca="1" si="700"/>
        <v>15</v>
      </c>
      <c r="F5055" s="2" t="str">
        <f t="shared" ca="1" si="711"/>
        <v/>
      </c>
      <c r="BD5055" s="49">
        <f t="shared" ca="1" si="705"/>
        <v>5051.5</v>
      </c>
      <c r="BE5055" s="3">
        <f t="shared" ca="1" si="706"/>
        <v>0.50509999999999999</v>
      </c>
      <c r="BF5055" s="3">
        <f t="shared" ca="1" si="707"/>
        <v>1.2784152420787677E-2</v>
      </c>
      <c r="BG5055" s="9">
        <f t="shared" ca="1" si="708"/>
        <v>15</v>
      </c>
      <c r="BH5055" s="6">
        <f ca="1">IF(ISNUMBER('Descriptive Stats'!BF5055),'Descriptive Stats'!BF5055,#N/A)</f>
        <v>1.2784152420787677E-2</v>
      </c>
      <c r="BI5055" s="6">
        <f ca="1">IF(ISNUMBER('Descriptive Stats'!E5055),'Descriptive Stats'!E5055,#N/A)</f>
        <v>15</v>
      </c>
    </row>
    <row r="5056" spans="1:61" ht="14.4" x14ac:dyDescent="0.3">
      <c r="A5056" s="2">
        <f>ROW()</f>
        <v>5056</v>
      </c>
      <c r="C5056" s="8">
        <f t="shared" ca="1" si="709"/>
        <v>24</v>
      </c>
      <c r="D5056" s="8">
        <f t="shared" ca="1" si="710"/>
        <v>15</v>
      </c>
      <c r="E5056" s="50">
        <f t="shared" ca="1" si="700"/>
        <v>0</v>
      </c>
      <c r="F5056" s="2" t="str">
        <f t="shared" ca="1" si="711"/>
        <v/>
      </c>
      <c r="BD5056" s="49">
        <f t="shared" ca="1" si="705"/>
        <v>815.5</v>
      </c>
      <c r="BE5056" s="3">
        <f t="shared" ca="1" si="706"/>
        <v>8.1500000000000003E-2</v>
      </c>
      <c r="BF5056" s="3">
        <f t="shared" ca="1" si="707"/>
        <v>-1.3950525282585462</v>
      </c>
      <c r="BG5056" s="9">
        <f t="shared" ca="1" si="708"/>
        <v>0</v>
      </c>
      <c r="BH5056" s="6">
        <f ca="1">IF(ISNUMBER('Descriptive Stats'!BF5056),'Descriptive Stats'!BF5056,#N/A)</f>
        <v>-1.3950525282585462</v>
      </c>
      <c r="BI5056" s="6">
        <f ca="1">IF(ISNUMBER('Descriptive Stats'!E5056),'Descriptive Stats'!E5056,#N/A)</f>
        <v>0</v>
      </c>
    </row>
    <row r="5057" spans="1:61" ht="14.4" x14ac:dyDescent="0.3">
      <c r="A5057" s="2">
        <f>ROW()</f>
        <v>5057</v>
      </c>
      <c r="C5057" s="8">
        <f t="shared" ca="1" si="709"/>
        <v>4</v>
      </c>
      <c r="D5057" s="8">
        <f t="shared" ca="1" si="710"/>
        <v>0</v>
      </c>
      <c r="E5057" s="50">
        <f t="shared" ca="1" si="700"/>
        <v>0</v>
      </c>
      <c r="F5057" s="2" t="str">
        <f t="shared" ca="1" si="711"/>
        <v/>
      </c>
      <c r="BD5057" s="49">
        <f t="shared" ca="1" si="705"/>
        <v>815.5</v>
      </c>
      <c r="BE5057" s="3">
        <f t="shared" ca="1" si="706"/>
        <v>8.1500000000000003E-2</v>
      </c>
      <c r="BF5057" s="3">
        <f t="shared" ca="1" si="707"/>
        <v>-1.3950525282585462</v>
      </c>
      <c r="BG5057" s="9">
        <f t="shared" ca="1" si="708"/>
        <v>0</v>
      </c>
      <c r="BH5057" s="6">
        <f ca="1">IF(ISNUMBER('Descriptive Stats'!BF5057),'Descriptive Stats'!BF5057,#N/A)</f>
        <v>-1.3950525282585462</v>
      </c>
      <c r="BI5057" s="6">
        <f ca="1">IF(ISNUMBER('Descriptive Stats'!E5057),'Descriptive Stats'!E5057,#N/A)</f>
        <v>0</v>
      </c>
    </row>
    <row r="5058" spans="1:61" ht="14.4" x14ac:dyDescent="0.3">
      <c r="A5058" s="2">
        <f>ROW()</f>
        <v>5058</v>
      </c>
      <c r="C5058" s="8">
        <f t="shared" ca="1" si="709"/>
        <v>11</v>
      </c>
      <c r="D5058" s="8">
        <f t="shared" ca="1" si="710"/>
        <v>0</v>
      </c>
      <c r="E5058" s="50">
        <f t="shared" ca="1" si="700"/>
        <v>0</v>
      </c>
      <c r="F5058" s="2" t="str">
        <f t="shared" ca="1" si="711"/>
        <v/>
      </c>
      <c r="BD5058" s="49">
        <f t="shared" ca="1" si="705"/>
        <v>815.5</v>
      </c>
      <c r="BE5058" s="3">
        <f t="shared" ca="1" si="706"/>
        <v>8.1500000000000003E-2</v>
      </c>
      <c r="BF5058" s="3">
        <f t="shared" ca="1" si="707"/>
        <v>-1.3950525282585462</v>
      </c>
      <c r="BG5058" s="9">
        <f t="shared" ca="1" si="708"/>
        <v>0</v>
      </c>
      <c r="BH5058" s="6">
        <f ca="1">IF(ISNUMBER('Descriptive Stats'!BF5058),'Descriptive Stats'!BF5058,#N/A)</f>
        <v>-1.3950525282585462</v>
      </c>
      <c r="BI5058" s="6">
        <f ca="1">IF(ISNUMBER('Descriptive Stats'!E5058),'Descriptive Stats'!E5058,#N/A)</f>
        <v>0</v>
      </c>
    </row>
    <row r="5059" spans="1:61" ht="14.4" x14ac:dyDescent="0.3">
      <c r="A5059" s="2">
        <f>ROW()</f>
        <v>5059</v>
      </c>
      <c r="C5059" s="8">
        <f t="shared" ca="1" si="709"/>
        <v>20</v>
      </c>
      <c r="D5059" s="8">
        <f t="shared" ca="1" si="710"/>
        <v>0</v>
      </c>
      <c r="E5059" s="50">
        <f t="shared" ref="E5059:E5122" ca="1" si="712">IF(0=MOD(ROW(),$J$1),AVERAGE(OFFSET($D$2,ROW()-$J$1,0,$J$1,1)),"")</f>
        <v>7</v>
      </c>
      <c r="F5059" s="2" t="str">
        <f t="shared" ca="1" si="711"/>
        <v/>
      </c>
      <c r="BD5059" s="49">
        <f t="shared" ca="1" si="705"/>
        <v>4473.5</v>
      </c>
      <c r="BE5059" s="3">
        <f t="shared" ca="1" si="706"/>
        <v>0.44729999999999998</v>
      </c>
      <c r="BF5059" s="3">
        <f t="shared" ca="1" si="707"/>
        <v>-0.13248586824472414</v>
      </c>
      <c r="BG5059" s="9">
        <f t="shared" ca="1" si="708"/>
        <v>7</v>
      </c>
      <c r="BH5059" s="6">
        <f ca="1">IF(ISNUMBER('Descriptive Stats'!BF5059),'Descriptive Stats'!BF5059,#N/A)</f>
        <v>-0.13248586824472414</v>
      </c>
      <c r="BI5059" s="6">
        <f ca="1">IF(ISNUMBER('Descriptive Stats'!E5059),'Descriptive Stats'!E5059,#N/A)</f>
        <v>7</v>
      </c>
    </row>
    <row r="5060" spans="1:61" ht="14.4" x14ac:dyDescent="0.3">
      <c r="A5060" s="2">
        <f>ROW()</f>
        <v>5060</v>
      </c>
      <c r="C5060" s="8">
        <f t="shared" ca="1" si="709"/>
        <v>19</v>
      </c>
      <c r="D5060" s="8">
        <f t="shared" ca="1" si="710"/>
        <v>7</v>
      </c>
      <c r="E5060" s="50">
        <f t="shared" ca="1" si="712"/>
        <v>2</v>
      </c>
      <c r="F5060" s="2" t="str">
        <f t="shared" ca="1" si="711"/>
        <v/>
      </c>
      <c r="BD5060" s="49">
        <f t="shared" ca="1" si="705"/>
        <v>2595</v>
      </c>
      <c r="BE5060" s="3">
        <f t="shared" ca="1" si="706"/>
        <v>0.25945000000000001</v>
      </c>
      <c r="BF5060" s="3">
        <f t="shared" ca="1" si="707"/>
        <v>-0.6450419512753276</v>
      </c>
      <c r="BG5060" s="9">
        <f t="shared" ca="1" si="708"/>
        <v>2</v>
      </c>
      <c r="BH5060" s="6">
        <f ca="1">IF(ISNUMBER('Descriptive Stats'!BF5060),'Descriptive Stats'!BF5060,#N/A)</f>
        <v>-0.6450419512753276</v>
      </c>
      <c r="BI5060" s="6">
        <f ca="1">IF(ISNUMBER('Descriptive Stats'!E5060),'Descriptive Stats'!E5060,#N/A)</f>
        <v>2</v>
      </c>
    </row>
    <row r="5061" spans="1:61" ht="14.4" x14ac:dyDescent="0.3">
      <c r="A5061" s="2">
        <f>ROW()</f>
        <v>5061</v>
      </c>
      <c r="C5061" s="8">
        <f t="shared" ca="1" si="709"/>
        <v>21</v>
      </c>
      <c r="D5061" s="8">
        <f t="shared" ca="1" si="710"/>
        <v>2</v>
      </c>
      <c r="E5061" s="50">
        <f t="shared" ca="1" si="712"/>
        <v>0</v>
      </c>
      <c r="F5061" s="2" t="str">
        <f t="shared" ca="1" si="711"/>
        <v/>
      </c>
      <c r="BD5061" s="49">
        <f t="shared" ca="1" si="705"/>
        <v>815.5</v>
      </c>
      <c r="BE5061" s="3">
        <f t="shared" ca="1" si="706"/>
        <v>8.1500000000000003E-2</v>
      </c>
      <c r="BF5061" s="3">
        <f t="shared" ca="1" si="707"/>
        <v>-1.3950525282585462</v>
      </c>
      <c r="BG5061" s="9">
        <f t="shared" ca="1" si="708"/>
        <v>0</v>
      </c>
      <c r="BH5061" s="6">
        <f ca="1">IF(ISNUMBER('Descriptive Stats'!BF5061),'Descriptive Stats'!BF5061,#N/A)</f>
        <v>-1.3950525282585462</v>
      </c>
      <c r="BI5061" s="6">
        <f ca="1">IF(ISNUMBER('Descriptive Stats'!E5061),'Descriptive Stats'!E5061,#N/A)</f>
        <v>0</v>
      </c>
    </row>
    <row r="5062" spans="1:61" ht="14.4" x14ac:dyDescent="0.3">
      <c r="A5062" s="2">
        <f>ROW()</f>
        <v>5062</v>
      </c>
      <c r="C5062" s="8">
        <f t="shared" ca="1" si="709"/>
        <v>14</v>
      </c>
      <c r="D5062" s="8">
        <f t="shared" ca="1" si="710"/>
        <v>0</v>
      </c>
      <c r="E5062" s="50">
        <f t="shared" ca="1" si="712"/>
        <v>0</v>
      </c>
      <c r="F5062" s="2" t="str">
        <f t="shared" ca="1" si="711"/>
        <v/>
      </c>
      <c r="BD5062" s="49">
        <f t="shared" ca="1" si="705"/>
        <v>815.5</v>
      </c>
      <c r="BE5062" s="3">
        <f t="shared" ca="1" si="706"/>
        <v>8.1500000000000003E-2</v>
      </c>
      <c r="BF5062" s="3">
        <f t="shared" ca="1" si="707"/>
        <v>-1.3950525282585462</v>
      </c>
      <c r="BG5062" s="9">
        <f t="shared" ca="1" si="708"/>
        <v>0</v>
      </c>
      <c r="BH5062" s="6">
        <f ca="1">IF(ISNUMBER('Descriptive Stats'!BF5062),'Descriptive Stats'!BF5062,#N/A)</f>
        <v>-1.3950525282585462</v>
      </c>
      <c r="BI5062" s="6">
        <f ca="1">IF(ISNUMBER('Descriptive Stats'!E5062),'Descriptive Stats'!E5062,#N/A)</f>
        <v>0</v>
      </c>
    </row>
    <row r="5063" spans="1:61" ht="14.4" x14ac:dyDescent="0.3">
      <c r="A5063" s="2">
        <f>ROW()</f>
        <v>5063</v>
      </c>
      <c r="C5063" s="8">
        <f t="shared" ca="1" si="709"/>
        <v>22</v>
      </c>
      <c r="D5063" s="8">
        <f t="shared" ca="1" si="710"/>
        <v>0</v>
      </c>
      <c r="E5063" s="50">
        <f t="shared" ca="1" si="712"/>
        <v>0</v>
      </c>
      <c r="F5063" s="2" t="str">
        <f t="shared" ca="1" si="711"/>
        <v/>
      </c>
      <c r="BD5063" s="49">
        <f t="shared" ca="1" si="705"/>
        <v>815.5</v>
      </c>
      <c r="BE5063" s="3">
        <f t="shared" ca="1" si="706"/>
        <v>8.1500000000000003E-2</v>
      </c>
      <c r="BF5063" s="3">
        <f t="shared" ca="1" si="707"/>
        <v>-1.3950525282585462</v>
      </c>
      <c r="BG5063" s="9">
        <f t="shared" ca="1" si="708"/>
        <v>0</v>
      </c>
      <c r="BH5063" s="6">
        <f ca="1">IF(ISNUMBER('Descriptive Stats'!BF5063),'Descriptive Stats'!BF5063,#N/A)</f>
        <v>-1.3950525282585462</v>
      </c>
      <c r="BI5063" s="6">
        <f ca="1">IF(ISNUMBER('Descriptive Stats'!E5063),'Descriptive Stats'!E5063,#N/A)</f>
        <v>0</v>
      </c>
    </row>
    <row r="5064" spans="1:61" ht="14.4" x14ac:dyDescent="0.3">
      <c r="A5064" s="2">
        <f>ROW()</f>
        <v>5064</v>
      </c>
      <c r="C5064" s="8">
        <f t="shared" ca="1" si="709"/>
        <v>20</v>
      </c>
      <c r="D5064" s="8">
        <f t="shared" ca="1" si="710"/>
        <v>0</v>
      </c>
      <c r="E5064" s="50">
        <f t="shared" ca="1" si="712"/>
        <v>6</v>
      </c>
      <c r="F5064" s="2" t="str">
        <f t="shared" ca="1" si="711"/>
        <v/>
      </c>
      <c r="BD5064" s="49">
        <f t="shared" ca="1" si="705"/>
        <v>3900</v>
      </c>
      <c r="BE5064" s="3">
        <f t="shared" ca="1" si="706"/>
        <v>0.38995000000000002</v>
      </c>
      <c r="BF5064" s="3">
        <f t="shared" ca="1" si="707"/>
        <v>-0.2794493539703507</v>
      </c>
      <c r="BG5064" s="9">
        <f t="shared" ca="1" si="708"/>
        <v>6</v>
      </c>
      <c r="BH5064" s="6">
        <f ca="1">IF(ISNUMBER('Descriptive Stats'!BF5064),'Descriptive Stats'!BF5064,#N/A)</f>
        <v>-0.2794493539703507</v>
      </c>
      <c r="BI5064" s="6">
        <f ca="1">IF(ISNUMBER('Descriptive Stats'!E5064),'Descriptive Stats'!E5064,#N/A)</f>
        <v>6</v>
      </c>
    </row>
    <row r="5065" spans="1:61" ht="14.4" x14ac:dyDescent="0.3">
      <c r="A5065" s="2">
        <f>ROW()</f>
        <v>5065</v>
      </c>
      <c r="C5065" s="8">
        <f t="shared" ca="1" si="709"/>
        <v>5</v>
      </c>
      <c r="D5065" s="8">
        <f t="shared" ca="1" si="710"/>
        <v>6</v>
      </c>
      <c r="E5065" s="50">
        <f t="shared" ca="1" si="712"/>
        <v>6</v>
      </c>
      <c r="F5065" s="2" t="str">
        <f t="shared" ca="1" si="711"/>
        <v/>
      </c>
      <c r="BD5065" s="49">
        <f t="shared" ca="1" si="705"/>
        <v>3900</v>
      </c>
      <c r="BE5065" s="3">
        <f t="shared" ref="BE5065:BE5128" ca="1" si="713">IF(ISNUMBER(BD5065),(BD5065-0.5)/$BK$4,"")</f>
        <v>0.38995000000000002</v>
      </c>
      <c r="BF5065" s="3">
        <f t="shared" ref="BF5065:BF5128" ca="1" si="714">IF(ISNUMBER(BE5065),_xlfn.NORM.INV(BE5065,0,1),"")</f>
        <v>-0.2794493539703507</v>
      </c>
      <c r="BG5065" s="9">
        <f t="shared" ref="BG5065:BG5128" ca="1" si="715">IF(ISNUMBER(E5065),E5065,"")</f>
        <v>6</v>
      </c>
      <c r="BH5065" s="6">
        <f ca="1">IF(ISNUMBER('Descriptive Stats'!BF5065),'Descriptive Stats'!BF5065,#N/A)</f>
        <v>-0.2794493539703507</v>
      </c>
      <c r="BI5065" s="6">
        <f ca="1">IF(ISNUMBER('Descriptive Stats'!E5065),'Descriptive Stats'!E5065,#N/A)</f>
        <v>6</v>
      </c>
    </row>
    <row r="5066" spans="1:61" ht="14.4" x14ac:dyDescent="0.3">
      <c r="A5066" s="2">
        <f>ROW()</f>
        <v>5066</v>
      </c>
      <c r="C5066" s="8">
        <f t="shared" ca="1" si="709"/>
        <v>16</v>
      </c>
      <c r="D5066" s="8">
        <f t="shared" ca="1" si="710"/>
        <v>6</v>
      </c>
      <c r="E5066" s="50">
        <f t="shared" ca="1" si="712"/>
        <v>1</v>
      </c>
      <c r="F5066" s="2" t="str">
        <f t="shared" ca="1" si="711"/>
        <v/>
      </c>
      <c r="BD5066" s="49">
        <f t="shared" ref="BD5066:BD5129" ca="1" si="716">IF(ISNUMBER(BG5066),_xlfn.RANK.AVG(BG5066,$BG$2:$BG$5414,1),"")</f>
        <v>1871</v>
      </c>
      <c r="BE5066" s="3">
        <f t="shared" ca="1" si="713"/>
        <v>0.18704999999999999</v>
      </c>
      <c r="BF5066" s="3">
        <f t="shared" ca="1" si="714"/>
        <v>-0.88881967520906158</v>
      </c>
      <c r="BG5066" s="9">
        <f t="shared" ca="1" si="715"/>
        <v>1</v>
      </c>
      <c r="BH5066" s="6">
        <f ca="1">IF(ISNUMBER('Descriptive Stats'!BF5066),'Descriptive Stats'!BF5066,#N/A)</f>
        <v>-0.88881967520906158</v>
      </c>
      <c r="BI5066" s="6">
        <f ca="1">IF(ISNUMBER('Descriptive Stats'!E5066),'Descriptive Stats'!E5066,#N/A)</f>
        <v>1</v>
      </c>
    </row>
    <row r="5067" spans="1:61" ht="14.4" x14ac:dyDescent="0.3">
      <c r="A5067" s="2">
        <f>ROW()</f>
        <v>5067</v>
      </c>
      <c r="C5067" s="8">
        <f t="shared" ca="1" si="709"/>
        <v>12</v>
      </c>
      <c r="D5067" s="8">
        <f t="shared" ca="1" si="710"/>
        <v>1</v>
      </c>
      <c r="E5067" s="50">
        <f t="shared" ca="1" si="712"/>
        <v>2</v>
      </c>
      <c r="F5067" s="2" t="str">
        <f t="shared" ca="1" si="711"/>
        <v/>
      </c>
      <c r="BD5067" s="49">
        <f t="shared" ca="1" si="716"/>
        <v>2595</v>
      </c>
      <c r="BE5067" s="3">
        <f t="shared" ca="1" si="713"/>
        <v>0.25945000000000001</v>
      </c>
      <c r="BF5067" s="3">
        <f t="shared" ca="1" si="714"/>
        <v>-0.6450419512753276</v>
      </c>
      <c r="BG5067" s="9">
        <f t="shared" ca="1" si="715"/>
        <v>2</v>
      </c>
      <c r="BH5067" s="6">
        <f ca="1">IF(ISNUMBER('Descriptive Stats'!BF5067),'Descriptive Stats'!BF5067,#N/A)</f>
        <v>-0.6450419512753276</v>
      </c>
      <c r="BI5067" s="6">
        <f ca="1">IF(ISNUMBER('Descriptive Stats'!E5067),'Descriptive Stats'!E5067,#N/A)</f>
        <v>2</v>
      </c>
    </row>
    <row r="5068" spans="1:61" ht="14.4" x14ac:dyDescent="0.3">
      <c r="A5068" s="2">
        <f>ROW()</f>
        <v>5068</v>
      </c>
      <c r="C5068" s="8">
        <f t="shared" ca="1" si="709"/>
        <v>9</v>
      </c>
      <c r="D5068" s="8">
        <f t="shared" ca="1" si="710"/>
        <v>2</v>
      </c>
      <c r="E5068" s="50">
        <f t="shared" ca="1" si="712"/>
        <v>6</v>
      </c>
      <c r="F5068" s="2" t="str">
        <f t="shared" ca="1" si="711"/>
        <v/>
      </c>
      <c r="BD5068" s="49">
        <f t="shared" ca="1" si="716"/>
        <v>3900</v>
      </c>
      <c r="BE5068" s="3">
        <f t="shared" ca="1" si="713"/>
        <v>0.38995000000000002</v>
      </c>
      <c r="BF5068" s="3">
        <f t="shared" ca="1" si="714"/>
        <v>-0.2794493539703507</v>
      </c>
      <c r="BG5068" s="9">
        <f t="shared" ca="1" si="715"/>
        <v>6</v>
      </c>
      <c r="BH5068" s="6">
        <f ca="1">IF(ISNUMBER('Descriptive Stats'!BF5068),'Descriptive Stats'!BF5068,#N/A)</f>
        <v>-0.2794493539703507</v>
      </c>
      <c r="BI5068" s="6">
        <f ca="1">IF(ISNUMBER('Descriptive Stats'!E5068),'Descriptive Stats'!E5068,#N/A)</f>
        <v>6</v>
      </c>
    </row>
    <row r="5069" spans="1:61" ht="14.4" x14ac:dyDescent="0.3">
      <c r="A5069" s="2">
        <f>ROW()</f>
        <v>5069</v>
      </c>
      <c r="C5069" s="8">
        <f t="shared" ca="1" si="709"/>
        <v>2</v>
      </c>
      <c r="D5069" s="8">
        <f t="shared" ca="1" si="710"/>
        <v>6</v>
      </c>
      <c r="E5069" s="50">
        <f t="shared" ca="1" si="712"/>
        <v>6</v>
      </c>
      <c r="F5069" s="2" t="str">
        <f t="shared" ca="1" si="711"/>
        <v/>
      </c>
      <c r="BD5069" s="49">
        <f t="shared" ca="1" si="716"/>
        <v>3900</v>
      </c>
      <c r="BE5069" s="3">
        <f t="shared" ca="1" si="713"/>
        <v>0.38995000000000002</v>
      </c>
      <c r="BF5069" s="3">
        <f t="shared" ca="1" si="714"/>
        <v>-0.2794493539703507</v>
      </c>
      <c r="BG5069" s="9">
        <f t="shared" ca="1" si="715"/>
        <v>6</v>
      </c>
      <c r="BH5069" s="6">
        <f ca="1">IF(ISNUMBER('Descriptive Stats'!BF5069),'Descriptive Stats'!BF5069,#N/A)</f>
        <v>-0.2794493539703507</v>
      </c>
      <c r="BI5069" s="6">
        <f ca="1">IF(ISNUMBER('Descriptive Stats'!E5069),'Descriptive Stats'!E5069,#N/A)</f>
        <v>6</v>
      </c>
    </row>
    <row r="5070" spans="1:61" ht="14.4" x14ac:dyDescent="0.3">
      <c r="A5070" s="2">
        <f>ROW()</f>
        <v>5070</v>
      </c>
      <c r="C5070" s="8">
        <f t="shared" ca="1" si="709"/>
        <v>5</v>
      </c>
      <c r="D5070" s="8">
        <f t="shared" ca="1" si="710"/>
        <v>6</v>
      </c>
      <c r="E5070" s="50">
        <f t="shared" ca="1" si="712"/>
        <v>19</v>
      </c>
      <c r="F5070" s="2" t="str">
        <f t="shared" ca="1" si="711"/>
        <v>X</v>
      </c>
      <c r="BD5070" s="49">
        <f t="shared" ca="1" si="716"/>
        <v>5294</v>
      </c>
      <c r="BE5070" s="3">
        <f t="shared" ca="1" si="713"/>
        <v>0.52934999999999999</v>
      </c>
      <c r="BF5070" s="3">
        <f t="shared" ca="1" si="714"/>
        <v>7.3636031452008061E-2</v>
      </c>
      <c r="BG5070" s="9">
        <f t="shared" ca="1" si="715"/>
        <v>19</v>
      </c>
      <c r="BH5070" s="6">
        <f ca="1">IF(ISNUMBER('Descriptive Stats'!BF5070),'Descriptive Stats'!BF5070,#N/A)</f>
        <v>7.3636031452008061E-2</v>
      </c>
      <c r="BI5070" s="6">
        <f ca="1">IF(ISNUMBER('Descriptive Stats'!E5070),'Descriptive Stats'!E5070,#N/A)</f>
        <v>19</v>
      </c>
    </row>
    <row r="5071" spans="1:61" ht="14.4" x14ac:dyDescent="0.3">
      <c r="A5071" s="2">
        <f>ROW()</f>
        <v>5071</v>
      </c>
      <c r="C5071" s="8">
        <f t="shared" ca="1" si="709"/>
        <v>7</v>
      </c>
      <c r="D5071" s="8">
        <f t="shared" ca="1" si="710"/>
        <v>19</v>
      </c>
      <c r="E5071" s="50">
        <f t="shared" ca="1" si="712"/>
        <v>7</v>
      </c>
      <c r="F5071" s="2" t="str">
        <f t="shared" ca="1" si="711"/>
        <v/>
      </c>
      <c r="BD5071" s="49">
        <f t="shared" ca="1" si="716"/>
        <v>4473.5</v>
      </c>
      <c r="BE5071" s="3">
        <f t="shared" ca="1" si="713"/>
        <v>0.44729999999999998</v>
      </c>
      <c r="BF5071" s="3">
        <f t="shared" ca="1" si="714"/>
        <v>-0.13248586824472414</v>
      </c>
      <c r="BG5071" s="9">
        <f t="shared" ca="1" si="715"/>
        <v>7</v>
      </c>
      <c r="BH5071" s="6">
        <f ca="1">IF(ISNUMBER('Descriptive Stats'!BF5071),'Descriptive Stats'!BF5071,#N/A)</f>
        <v>-0.13248586824472414</v>
      </c>
      <c r="BI5071" s="6">
        <f ca="1">IF(ISNUMBER('Descriptive Stats'!E5071),'Descriptive Stats'!E5071,#N/A)</f>
        <v>7</v>
      </c>
    </row>
    <row r="5072" spans="1:61" ht="14.4" x14ac:dyDescent="0.3">
      <c r="A5072" s="2">
        <f>ROW()</f>
        <v>5072</v>
      </c>
      <c r="C5072" s="8">
        <f t="shared" ca="1" si="709"/>
        <v>6</v>
      </c>
      <c r="D5072" s="8">
        <f t="shared" ca="1" si="710"/>
        <v>7</v>
      </c>
      <c r="E5072" s="50">
        <f t="shared" ca="1" si="712"/>
        <v>2</v>
      </c>
      <c r="F5072" s="2" t="str">
        <f t="shared" ca="1" si="711"/>
        <v/>
      </c>
      <c r="BD5072" s="49">
        <f t="shared" ca="1" si="716"/>
        <v>2595</v>
      </c>
      <c r="BE5072" s="3">
        <f t="shared" ca="1" si="713"/>
        <v>0.25945000000000001</v>
      </c>
      <c r="BF5072" s="3">
        <f t="shared" ca="1" si="714"/>
        <v>-0.6450419512753276</v>
      </c>
      <c r="BG5072" s="9">
        <f t="shared" ca="1" si="715"/>
        <v>2</v>
      </c>
      <c r="BH5072" s="6">
        <f ca="1">IF(ISNUMBER('Descriptive Stats'!BF5072),'Descriptive Stats'!BF5072,#N/A)</f>
        <v>-0.6450419512753276</v>
      </c>
      <c r="BI5072" s="6">
        <f ca="1">IF(ISNUMBER('Descriptive Stats'!E5072),'Descriptive Stats'!E5072,#N/A)</f>
        <v>2</v>
      </c>
    </row>
    <row r="5073" spans="1:61" ht="14.4" x14ac:dyDescent="0.3">
      <c r="A5073" s="2">
        <f>ROW()</f>
        <v>5073</v>
      </c>
      <c r="C5073" s="8">
        <f t="shared" ref="C5073:C5136" ca="1" si="717">RANDBETWEEN(2,COUNT(B:B))</f>
        <v>17</v>
      </c>
      <c r="D5073" s="8">
        <f t="shared" ref="D5073:D5136" ca="1" si="718">VLOOKUP(C5073,A:B,2,TRUE)</f>
        <v>2</v>
      </c>
      <c r="E5073" s="50">
        <f t="shared" ca="1" si="712"/>
        <v>7</v>
      </c>
      <c r="F5073" s="2" t="str">
        <f t="shared" ref="F5073:F5136" ca="1" si="719">IF(ISNUMBER(E5073),IF(OR(E5073&lt;$K$16,E5073&gt;$K$14),"X",""),"")</f>
        <v/>
      </c>
      <c r="BD5073" s="49">
        <f t="shared" ca="1" si="716"/>
        <v>4473.5</v>
      </c>
      <c r="BE5073" s="3">
        <f t="shared" ca="1" si="713"/>
        <v>0.44729999999999998</v>
      </c>
      <c r="BF5073" s="3">
        <f t="shared" ca="1" si="714"/>
        <v>-0.13248586824472414</v>
      </c>
      <c r="BG5073" s="9">
        <f t="shared" ca="1" si="715"/>
        <v>7</v>
      </c>
      <c r="BH5073" s="6">
        <f ca="1">IF(ISNUMBER('Descriptive Stats'!BF5073),'Descriptive Stats'!BF5073,#N/A)</f>
        <v>-0.13248586824472414</v>
      </c>
      <c r="BI5073" s="6">
        <f ca="1">IF(ISNUMBER('Descriptive Stats'!E5073),'Descriptive Stats'!E5073,#N/A)</f>
        <v>7</v>
      </c>
    </row>
    <row r="5074" spans="1:61" ht="14.4" x14ac:dyDescent="0.3">
      <c r="A5074" s="2">
        <f>ROW()</f>
        <v>5074</v>
      </c>
      <c r="C5074" s="8">
        <f t="shared" ca="1" si="717"/>
        <v>6</v>
      </c>
      <c r="D5074" s="8">
        <f t="shared" ca="1" si="718"/>
        <v>7</v>
      </c>
      <c r="E5074" s="50">
        <f t="shared" ca="1" si="712"/>
        <v>0</v>
      </c>
      <c r="F5074" s="2" t="str">
        <f t="shared" ca="1" si="719"/>
        <v/>
      </c>
      <c r="BD5074" s="49">
        <f t="shared" ca="1" si="716"/>
        <v>815.5</v>
      </c>
      <c r="BE5074" s="3">
        <f t="shared" ca="1" si="713"/>
        <v>8.1500000000000003E-2</v>
      </c>
      <c r="BF5074" s="3">
        <f t="shared" ca="1" si="714"/>
        <v>-1.3950525282585462</v>
      </c>
      <c r="BG5074" s="9">
        <f t="shared" ca="1" si="715"/>
        <v>0</v>
      </c>
      <c r="BH5074" s="6">
        <f ca="1">IF(ISNUMBER('Descriptive Stats'!BF5074),'Descriptive Stats'!BF5074,#N/A)</f>
        <v>-1.3950525282585462</v>
      </c>
      <c r="BI5074" s="6">
        <f ca="1">IF(ISNUMBER('Descriptive Stats'!E5074),'Descriptive Stats'!E5074,#N/A)</f>
        <v>0</v>
      </c>
    </row>
    <row r="5075" spans="1:61" ht="14.4" x14ac:dyDescent="0.3">
      <c r="A5075" s="2">
        <f>ROW()</f>
        <v>5075</v>
      </c>
      <c r="C5075" s="8">
        <f t="shared" ca="1" si="717"/>
        <v>22</v>
      </c>
      <c r="D5075" s="8">
        <f t="shared" ca="1" si="718"/>
        <v>0</v>
      </c>
      <c r="E5075" s="50">
        <f t="shared" ca="1" si="712"/>
        <v>2</v>
      </c>
      <c r="F5075" s="2" t="str">
        <f t="shared" ca="1" si="719"/>
        <v/>
      </c>
      <c r="BD5075" s="49">
        <f t="shared" ca="1" si="716"/>
        <v>2595</v>
      </c>
      <c r="BE5075" s="3">
        <f t="shared" ca="1" si="713"/>
        <v>0.25945000000000001</v>
      </c>
      <c r="BF5075" s="3">
        <f t="shared" ca="1" si="714"/>
        <v>-0.6450419512753276</v>
      </c>
      <c r="BG5075" s="9">
        <f t="shared" ca="1" si="715"/>
        <v>2</v>
      </c>
      <c r="BH5075" s="6">
        <f ca="1">IF(ISNUMBER('Descriptive Stats'!BF5075),'Descriptive Stats'!BF5075,#N/A)</f>
        <v>-0.6450419512753276</v>
      </c>
      <c r="BI5075" s="6">
        <f ca="1">IF(ISNUMBER('Descriptive Stats'!E5075),'Descriptive Stats'!E5075,#N/A)</f>
        <v>2</v>
      </c>
    </row>
    <row r="5076" spans="1:61" ht="14.4" x14ac:dyDescent="0.3">
      <c r="A5076" s="2">
        <f>ROW()</f>
        <v>5076</v>
      </c>
      <c r="C5076" s="8">
        <f t="shared" ca="1" si="717"/>
        <v>9</v>
      </c>
      <c r="D5076" s="8">
        <f t="shared" ca="1" si="718"/>
        <v>2</v>
      </c>
      <c r="E5076" s="50">
        <f t="shared" ca="1" si="712"/>
        <v>2</v>
      </c>
      <c r="F5076" s="2" t="str">
        <f t="shared" ca="1" si="719"/>
        <v/>
      </c>
      <c r="BD5076" s="49">
        <f t="shared" ca="1" si="716"/>
        <v>2595</v>
      </c>
      <c r="BE5076" s="3">
        <f t="shared" ca="1" si="713"/>
        <v>0.25945000000000001</v>
      </c>
      <c r="BF5076" s="3">
        <f t="shared" ca="1" si="714"/>
        <v>-0.6450419512753276</v>
      </c>
      <c r="BG5076" s="9">
        <f t="shared" ca="1" si="715"/>
        <v>2</v>
      </c>
      <c r="BH5076" s="6">
        <f ca="1">IF(ISNUMBER('Descriptive Stats'!BF5076),'Descriptive Stats'!BF5076,#N/A)</f>
        <v>-0.6450419512753276</v>
      </c>
      <c r="BI5076" s="6">
        <f ca="1">IF(ISNUMBER('Descriptive Stats'!E5076),'Descriptive Stats'!E5076,#N/A)</f>
        <v>2</v>
      </c>
    </row>
    <row r="5077" spans="1:61" ht="14.4" x14ac:dyDescent="0.3">
      <c r="A5077" s="2">
        <f>ROW()</f>
        <v>5077</v>
      </c>
      <c r="C5077" s="8">
        <f t="shared" ca="1" si="717"/>
        <v>17</v>
      </c>
      <c r="D5077" s="8">
        <f t="shared" ca="1" si="718"/>
        <v>2</v>
      </c>
      <c r="E5077" s="50">
        <f t="shared" ca="1" si="712"/>
        <v>2</v>
      </c>
      <c r="F5077" s="2" t="str">
        <f t="shared" ca="1" si="719"/>
        <v/>
      </c>
      <c r="BD5077" s="49">
        <f t="shared" ca="1" si="716"/>
        <v>2595</v>
      </c>
      <c r="BE5077" s="3">
        <f t="shared" ca="1" si="713"/>
        <v>0.25945000000000001</v>
      </c>
      <c r="BF5077" s="3">
        <f t="shared" ca="1" si="714"/>
        <v>-0.6450419512753276</v>
      </c>
      <c r="BG5077" s="9">
        <f t="shared" ca="1" si="715"/>
        <v>2</v>
      </c>
      <c r="BH5077" s="6">
        <f ca="1">IF(ISNUMBER('Descriptive Stats'!BF5077),'Descriptive Stats'!BF5077,#N/A)</f>
        <v>-0.6450419512753276</v>
      </c>
      <c r="BI5077" s="6">
        <f ca="1">IF(ISNUMBER('Descriptive Stats'!E5077),'Descriptive Stats'!E5077,#N/A)</f>
        <v>2</v>
      </c>
    </row>
    <row r="5078" spans="1:61" ht="14.4" x14ac:dyDescent="0.3">
      <c r="A5078" s="2">
        <f>ROW()</f>
        <v>5078</v>
      </c>
      <c r="C5078" s="8">
        <f t="shared" ca="1" si="717"/>
        <v>21</v>
      </c>
      <c r="D5078" s="8">
        <f t="shared" ca="1" si="718"/>
        <v>2</v>
      </c>
      <c r="E5078" s="50">
        <f t="shared" ca="1" si="712"/>
        <v>7</v>
      </c>
      <c r="F5078" s="2" t="str">
        <f t="shared" ca="1" si="719"/>
        <v/>
      </c>
      <c r="BD5078" s="49">
        <f t="shared" ca="1" si="716"/>
        <v>4473.5</v>
      </c>
      <c r="BE5078" s="3">
        <f t="shared" ca="1" si="713"/>
        <v>0.44729999999999998</v>
      </c>
      <c r="BF5078" s="3">
        <f t="shared" ca="1" si="714"/>
        <v>-0.13248586824472414</v>
      </c>
      <c r="BG5078" s="9">
        <f t="shared" ca="1" si="715"/>
        <v>7</v>
      </c>
      <c r="BH5078" s="6">
        <f ca="1">IF(ISNUMBER('Descriptive Stats'!BF5078),'Descriptive Stats'!BF5078,#N/A)</f>
        <v>-0.13248586824472414</v>
      </c>
      <c r="BI5078" s="6">
        <f ca="1">IF(ISNUMBER('Descriptive Stats'!E5078),'Descriptive Stats'!E5078,#N/A)</f>
        <v>7</v>
      </c>
    </row>
    <row r="5079" spans="1:61" ht="14.4" x14ac:dyDescent="0.3">
      <c r="A5079" s="2">
        <f>ROW()</f>
        <v>5079</v>
      </c>
      <c r="C5079" s="8">
        <f t="shared" ca="1" si="717"/>
        <v>6</v>
      </c>
      <c r="D5079" s="8">
        <f t="shared" ca="1" si="718"/>
        <v>7</v>
      </c>
      <c r="E5079" s="50">
        <f t="shared" ca="1" si="712"/>
        <v>2</v>
      </c>
      <c r="F5079" s="2" t="str">
        <f t="shared" ca="1" si="719"/>
        <v/>
      </c>
      <c r="BD5079" s="49">
        <f t="shared" ca="1" si="716"/>
        <v>2595</v>
      </c>
      <c r="BE5079" s="3">
        <f t="shared" ca="1" si="713"/>
        <v>0.25945000000000001</v>
      </c>
      <c r="BF5079" s="3">
        <f t="shared" ca="1" si="714"/>
        <v>-0.6450419512753276</v>
      </c>
      <c r="BG5079" s="9">
        <f t="shared" ca="1" si="715"/>
        <v>2</v>
      </c>
      <c r="BH5079" s="6">
        <f ca="1">IF(ISNUMBER('Descriptive Stats'!BF5079),'Descriptive Stats'!BF5079,#N/A)</f>
        <v>-0.6450419512753276</v>
      </c>
      <c r="BI5079" s="6">
        <f ca="1">IF(ISNUMBER('Descriptive Stats'!E5079),'Descriptive Stats'!E5079,#N/A)</f>
        <v>2</v>
      </c>
    </row>
    <row r="5080" spans="1:61" ht="14.4" x14ac:dyDescent="0.3">
      <c r="A5080" s="2">
        <f>ROW()</f>
        <v>5080</v>
      </c>
      <c r="C5080" s="8">
        <f t="shared" ca="1" si="717"/>
        <v>9</v>
      </c>
      <c r="D5080" s="8">
        <f t="shared" ca="1" si="718"/>
        <v>2</v>
      </c>
      <c r="E5080" s="50">
        <f t="shared" ca="1" si="712"/>
        <v>6</v>
      </c>
      <c r="F5080" s="2" t="str">
        <f t="shared" ca="1" si="719"/>
        <v/>
      </c>
      <c r="BD5080" s="49">
        <f t="shared" ca="1" si="716"/>
        <v>3900</v>
      </c>
      <c r="BE5080" s="3">
        <f t="shared" ca="1" si="713"/>
        <v>0.38995000000000002</v>
      </c>
      <c r="BF5080" s="3">
        <f t="shared" ca="1" si="714"/>
        <v>-0.2794493539703507</v>
      </c>
      <c r="BG5080" s="9">
        <f t="shared" ca="1" si="715"/>
        <v>6</v>
      </c>
      <c r="BH5080" s="6">
        <f ca="1">IF(ISNUMBER('Descriptive Stats'!BF5080),'Descriptive Stats'!BF5080,#N/A)</f>
        <v>-0.2794493539703507</v>
      </c>
      <c r="BI5080" s="6">
        <f ca="1">IF(ISNUMBER('Descriptive Stats'!E5080),'Descriptive Stats'!E5080,#N/A)</f>
        <v>6</v>
      </c>
    </row>
    <row r="5081" spans="1:61" ht="14.4" x14ac:dyDescent="0.3">
      <c r="A5081" s="2">
        <f>ROW()</f>
        <v>5081</v>
      </c>
      <c r="C5081" s="8">
        <f t="shared" ca="1" si="717"/>
        <v>2</v>
      </c>
      <c r="D5081" s="8">
        <f t="shared" ca="1" si="718"/>
        <v>6</v>
      </c>
      <c r="E5081" s="50">
        <f t="shared" ca="1" si="712"/>
        <v>7</v>
      </c>
      <c r="F5081" s="2" t="str">
        <f t="shared" ca="1" si="719"/>
        <v/>
      </c>
      <c r="BD5081" s="49">
        <f t="shared" ca="1" si="716"/>
        <v>4473.5</v>
      </c>
      <c r="BE5081" s="3">
        <f t="shared" ca="1" si="713"/>
        <v>0.44729999999999998</v>
      </c>
      <c r="BF5081" s="3">
        <f t="shared" ca="1" si="714"/>
        <v>-0.13248586824472414</v>
      </c>
      <c r="BG5081" s="9">
        <f t="shared" ca="1" si="715"/>
        <v>7</v>
      </c>
      <c r="BH5081" s="6">
        <f ca="1">IF(ISNUMBER('Descriptive Stats'!BF5081),'Descriptive Stats'!BF5081,#N/A)</f>
        <v>-0.13248586824472414</v>
      </c>
      <c r="BI5081" s="6">
        <f ca="1">IF(ISNUMBER('Descriptive Stats'!E5081),'Descriptive Stats'!E5081,#N/A)</f>
        <v>7</v>
      </c>
    </row>
    <row r="5082" spans="1:61" ht="14.4" x14ac:dyDescent="0.3">
      <c r="A5082" s="2">
        <f>ROW()</f>
        <v>5082</v>
      </c>
      <c r="C5082" s="8">
        <f t="shared" ca="1" si="717"/>
        <v>19</v>
      </c>
      <c r="D5082" s="8">
        <f t="shared" ca="1" si="718"/>
        <v>7</v>
      </c>
      <c r="E5082" s="50">
        <f t="shared" ca="1" si="712"/>
        <v>0</v>
      </c>
      <c r="F5082" s="2" t="str">
        <f t="shared" ca="1" si="719"/>
        <v/>
      </c>
      <c r="BD5082" s="49">
        <f t="shared" ca="1" si="716"/>
        <v>815.5</v>
      </c>
      <c r="BE5082" s="3">
        <f t="shared" ca="1" si="713"/>
        <v>8.1500000000000003E-2</v>
      </c>
      <c r="BF5082" s="3">
        <f t="shared" ca="1" si="714"/>
        <v>-1.3950525282585462</v>
      </c>
      <c r="BG5082" s="9">
        <f t="shared" ca="1" si="715"/>
        <v>0</v>
      </c>
      <c r="BH5082" s="6">
        <f ca="1">IF(ISNUMBER('Descriptive Stats'!BF5082),'Descriptive Stats'!BF5082,#N/A)</f>
        <v>-1.3950525282585462</v>
      </c>
      <c r="BI5082" s="6">
        <f ca="1">IF(ISNUMBER('Descriptive Stats'!E5082),'Descriptive Stats'!E5082,#N/A)</f>
        <v>0</v>
      </c>
    </row>
    <row r="5083" spans="1:61" ht="14.4" x14ac:dyDescent="0.3">
      <c r="A5083" s="2">
        <f>ROW()</f>
        <v>5083</v>
      </c>
      <c r="C5083" s="8">
        <f t="shared" ca="1" si="717"/>
        <v>15</v>
      </c>
      <c r="D5083" s="8">
        <f t="shared" ca="1" si="718"/>
        <v>0</v>
      </c>
      <c r="E5083" s="50">
        <f t="shared" ca="1" si="712"/>
        <v>6</v>
      </c>
      <c r="F5083" s="2" t="str">
        <f t="shared" ca="1" si="719"/>
        <v/>
      </c>
      <c r="BD5083" s="49">
        <f t="shared" ca="1" si="716"/>
        <v>3900</v>
      </c>
      <c r="BE5083" s="3">
        <f t="shared" ca="1" si="713"/>
        <v>0.38995000000000002</v>
      </c>
      <c r="BF5083" s="3">
        <f t="shared" ca="1" si="714"/>
        <v>-0.2794493539703507</v>
      </c>
      <c r="BG5083" s="9">
        <f t="shared" ca="1" si="715"/>
        <v>6</v>
      </c>
      <c r="BH5083" s="6">
        <f ca="1">IF(ISNUMBER('Descriptive Stats'!BF5083),'Descriptive Stats'!BF5083,#N/A)</f>
        <v>-0.2794493539703507</v>
      </c>
      <c r="BI5083" s="6">
        <f ca="1">IF(ISNUMBER('Descriptive Stats'!E5083),'Descriptive Stats'!E5083,#N/A)</f>
        <v>6</v>
      </c>
    </row>
    <row r="5084" spans="1:61" ht="14.4" x14ac:dyDescent="0.3">
      <c r="A5084" s="2">
        <f>ROW()</f>
        <v>5084</v>
      </c>
      <c r="C5084" s="8">
        <f t="shared" ca="1" si="717"/>
        <v>5</v>
      </c>
      <c r="D5084" s="8">
        <f t="shared" ca="1" si="718"/>
        <v>6</v>
      </c>
      <c r="E5084" s="50">
        <f t="shared" ca="1" si="712"/>
        <v>19</v>
      </c>
      <c r="F5084" s="2" t="str">
        <f t="shared" ca="1" si="719"/>
        <v>X</v>
      </c>
      <c r="BD5084" s="49">
        <f t="shared" ca="1" si="716"/>
        <v>5294</v>
      </c>
      <c r="BE5084" s="3">
        <f t="shared" ca="1" si="713"/>
        <v>0.52934999999999999</v>
      </c>
      <c r="BF5084" s="3">
        <f t="shared" ca="1" si="714"/>
        <v>7.3636031452008061E-2</v>
      </c>
      <c r="BG5084" s="9">
        <f t="shared" ca="1" si="715"/>
        <v>19</v>
      </c>
      <c r="BH5084" s="6">
        <f ca="1">IF(ISNUMBER('Descriptive Stats'!BF5084),'Descriptive Stats'!BF5084,#N/A)</f>
        <v>7.3636031452008061E-2</v>
      </c>
      <c r="BI5084" s="6">
        <f ca="1">IF(ISNUMBER('Descriptive Stats'!E5084),'Descriptive Stats'!E5084,#N/A)</f>
        <v>19</v>
      </c>
    </row>
    <row r="5085" spans="1:61" ht="14.4" x14ac:dyDescent="0.3">
      <c r="A5085" s="2">
        <f>ROW()</f>
        <v>5085</v>
      </c>
      <c r="C5085" s="8">
        <f t="shared" ca="1" si="717"/>
        <v>7</v>
      </c>
      <c r="D5085" s="8">
        <f t="shared" ca="1" si="718"/>
        <v>19</v>
      </c>
      <c r="E5085" s="50">
        <f t="shared" ca="1" si="712"/>
        <v>4</v>
      </c>
      <c r="F5085" s="2" t="str">
        <f t="shared" ca="1" si="719"/>
        <v/>
      </c>
      <c r="BD5085" s="49">
        <f t="shared" ca="1" si="716"/>
        <v>3442</v>
      </c>
      <c r="BE5085" s="3">
        <f t="shared" ca="1" si="713"/>
        <v>0.34415000000000001</v>
      </c>
      <c r="BF5085" s="3">
        <f t="shared" ca="1" si="714"/>
        <v>-0.40116316278173481</v>
      </c>
      <c r="BG5085" s="9">
        <f t="shared" ca="1" si="715"/>
        <v>4</v>
      </c>
      <c r="BH5085" s="6">
        <f ca="1">IF(ISNUMBER('Descriptive Stats'!BF5085),'Descriptive Stats'!BF5085,#N/A)</f>
        <v>-0.40116316278173481</v>
      </c>
      <c r="BI5085" s="6">
        <f ca="1">IF(ISNUMBER('Descriptive Stats'!E5085),'Descriptive Stats'!E5085,#N/A)</f>
        <v>4</v>
      </c>
    </row>
    <row r="5086" spans="1:61" ht="14.4" x14ac:dyDescent="0.3">
      <c r="A5086" s="2">
        <f>ROW()</f>
        <v>5086</v>
      </c>
      <c r="C5086" s="8">
        <f t="shared" ca="1" si="717"/>
        <v>13</v>
      </c>
      <c r="D5086" s="8">
        <f t="shared" ca="1" si="718"/>
        <v>4</v>
      </c>
      <c r="E5086" s="50">
        <f t="shared" ca="1" si="712"/>
        <v>6</v>
      </c>
      <c r="F5086" s="2" t="str">
        <f t="shared" ca="1" si="719"/>
        <v/>
      </c>
      <c r="BD5086" s="49">
        <f t="shared" ca="1" si="716"/>
        <v>3900</v>
      </c>
      <c r="BE5086" s="3">
        <f t="shared" ca="1" si="713"/>
        <v>0.38995000000000002</v>
      </c>
      <c r="BF5086" s="3">
        <f t="shared" ca="1" si="714"/>
        <v>-0.2794493539703507</v>
      </c>
      <c r="BG5086" s="9">
        <f t="shared" ca="1" si="715"/>
        <v>6</v>
      </c>
      <c r="BH5086" s="6">
        <f ca="1">IF(ISNUMBER('Descriptive Stats'!BF5086),'Descriptive Stats'!BF5086,#N/A)</f>
        <v>-0.2794493539703507</v>
      </c>
      <c r="BI5086" s="6">
        <f ca="1">IF(ISNUMBER('Descriptive Stats'!E5086),'Descriptive Stats'!E5086,#N/A)</f>
        <v>6</v>
      </c>
    </row>
    <row r="5087" spans="1:61" ht="14.4" x14ac:dyDescent="0.3">
      <c r="A5087" s="2">
        <f>ROW()</f>
        <v>5087</v>
      </c>
      <c r="C5087" s="8">
        <f t="shared" ca="1" si="717"/>
        <v>2</v>
      </c>
      <c r="D5087" s="8">
        <f t="shared" ca="1" si="718"/>
        <v>6</v>
      </c>
      <c r="E5087" s="50">
        <f t="shared" ca="1" si="712"/>
        <v>2</v>
      </c>
      <c r="F5087" s="2" t="str">
        <f t="shared" ca="1" si="719"/>
        <v/>
      </c>
      <c r="BD5087" s="49">
        <f t="shared" ca="1" si="716"/>
        <v>2595</v>
      </c>
      <c r="BE5087" s="3">
        <f t="shared" ca="1" si="713"/>
        <v>0.25945000000000001</v>
      </c>
      <c r="BF5087" s="3">
        <f t="shared" ca="1" si="714"/>
        <v>-0.6450419512753276</v>
      </c>
      <c r="BG5087" s="9">
        <f t="shared" ca="1" si="715"/>
        <v>2</v>
      </c>
      <c r="BH5087" s="6">
        <f ca="1">IF(ISNUMBER('Descriptive Stats'!BF5087),'Descriptive Stats'!BF5087,#N/A)</f>
        <v>-0.6450419512753276</v>
      </c>
      <c r="BI5087" s="6">
        <f ca="1">IF(ISNUMBER('Descriptive Stats'!E5087),'Descriptive Stats'!E5087,#N/A)</f>
        <v>2</v>
      </c>
    </row>
    <row r="5088" spans="1:61" ht="14.4" x14ac:dyDescent="0.3">
      <c r="A5088" s="2">
        <f>ROW()</f>
        <v>5088</v>
      </c>
      <c r="C5088" s="8">
        <f t="shared" ca="1" si="717"/>
        <v>21</v>
      </c>
      <c r="D5088" s="8">
        <f t="shared" ca="1" si="718"/>
        <v>2</v>
      </c>
      <c r="E5088" s="50">
        <f t="shared" ca="1" si="712"/>
        <v>7</v>
      </c>
      <c r="F5088" s="2" t="str">
        <f t="shared" ca="1" si="719"/>
        <v/>
      </c>
      <c r="BD5088" s="49">
        <f t="shared" ca="1" si="716"/>
        <v>4473.5</v>
      </c>
      <c r="BE5088" s="3">
        <f t="shared" ca="1" si="713"/>
        <v>0.44729999999999998</v>
      </c>
      <c r="BF5088" s="3">
        <f t="shared" ca="1" si="714"/>
        <v>-0.13248586824472414</v>
      </c>
      <c r="BG5088" s="9">
        <f t="shared" ca="1" si="715"/>
        <v>7</v>
      </c>
      <c r="BH5088" s="6">
        <f ca="1">IF(ISNUMBER('Descriptive Stats'!BF5088),'Descriptive Stats'!BF5088,#N/A)</f>
        <v>-0.13248586824472414</v>
      </c>
      <c r="BI5088" s="6">
        <f ca="1">IF(ISNUMBER('Descriptive Stats'!E5088),'Descriptive Stats'!E5088,#N/A)</f>
        <v>7</v>
      </c>
    </row>
    <row r="5089" spans="1:61" ht="14.4" x14ac:dyDescent="0.3">
      <c r="A5089" s="2">
        <f>ROW()</f>
        <v>5089</v>
      </c>
      <c r="C5089" s="8">
        <f t="shared" ca="1" si="717"/>
        <v>19</v>
      </c>
      <c r="D5089" s="8">
        <f t="shared" ca="1" si="718"/>
        <v>7</v>
      </c>
      <c r="E5089" s="50">
        <f t="shared" ca="1" si="712"/>
        <v>0</v>
      </c>
      <c r="F5089" s="2" t="str">
        <f t="shared" ca="1" si="719"/>
        <v/>
      </c>
      <c r="BD5089" s="49">
        <f t="shared" ca="1" si="716"/>
        <v>815.5</v>
      </c>
      <c r="BE5089" s="3">
        <f t="shared" ca="1" si="713"/>
        <v>8.1500000000000003E-2</v>
      </c>
      <c r="BF5089" s="3">
        <f t="shared" ca="1" si="714"/>
        <v>-1.3950525282585462</v>
      </c>
      <c r="BG5089" s="9">
        <f t="shared" ca="1" si="715"/>
        <v>0</v>
      </c>
      <c r="BH5089" s="6">
        <f ca="1">IF(ISNUMBER('Descriptive Stats'!BF5089),'Descriptive Stats'!BF5089,#N/A)</f>
        <v>-1.3950525282585462</v>
      </c>
      <c r="BI5089" s="6">
        <f ca="1">IF(ISNUMBER('Descriptive Stats'!E5089),'Descriptive Stats'!E5089,#N/A)</f>
        <v>0</v>
      </c>
    </row>
    <row r="5090" spans="1:61" ht="14.4" x14ac:dyDescent="0.3">
      <c r="A5090" s="2">
        <f>ROW()</f>
        <v>5090</v>
      </c>
      <c r="C5090" s="8">
        <f t="shared" ca="1" si="717"/>
        <v>20</v>
      </c>
      <c r="D5090" s="8">
        <f t="shared" ca="1" si="718"/>
        <v>0</v>
      </c>
      <c r="E5090" s="50">
        <f t="shared" ca="1" si="712"/>
        <v>4</v>
      </c>
      <c r="F5090" s="2" t="str">
        <f t="shared" ca="1" si="719"/>
        <v/>
      </c>
      <c r="BD5090" s="49">
        <f t="shared" ca="1" si="716"/>
        <v>3442</v>
      </c>
      <c r="BE5090" s="3">
        <f t="shared" ca="1" si="713"/>
        <v>0.34415000000000001</v>
      </c>
      <c r="BF5090" s="3">
        <f t="shared" ca="1" si="714"/>
        <v>-0.40116316278173481</v>
      </c>
      <c r="BG5090" s="9">
        <f t="shared" ca="1" si="715"/>
        <v>4</v>
      </c>
      <c r="BH5090" s="6">
        <f ca="1">IF(ISNUMBER('Descriptive Stats'!BF5090),'Descriptive Stats'!BF5090,#N/A)</f>
        <v>-0.40116316278173481</v>
      </c>
      <c r="BI5090" s="6">
        <f ca="1">IF(ISNUMBER('Descriptive Stats'!E5090),'Descriptive Stats'!E5090,#N/A)</f>
        <v>4</v>
      </c>
    </row>
    <row r="5091" spans="1:61" ht="14.4" x14ac:dyDescent="0.3">
      <c r="A5091" s="2">
        <f>ROW()</f>
        <v>5091</v>
      </c>
      <c r="C5091" s="8">
        <f t="shared" ca="1" si="717"/>
        <v>13</v>
      </c>
      <c r="D5091" s="8">
        <f t="shared" ca="1" si="718"/>
        <v>4</v>
      </c>
      <c r="E5091" s="50">
        <f t="shared" ca="1" si="712"/>
        <v>0</v>
      </c>
      <c r="F5091" s="2" t="str">
        <f t="shared" ca="1" si="719"/>
        <v/>
      </c>
      <c r="BD5091" s="49">
        <f t="shared" ca="1" si="716"/>
        <v>815.5</v>
      </c>
      <c r="BE5091" s="3">
        <f t="shared" ca="1" si="713"/>
        <v>8.1500000000000003E-2</v>
      </c>
      <c r="BF5091" s="3">
        <f t="shared" ca="1" si="714"/>
        <v>-1.3950525282585462</v>
      </c>
      <c r="BG5091" s="9">
        <f t="shared" ca="1" si="715"/>
        <v>0</v>
      </c>
      <c r="BH5091" s="6">
        <f ca="1">IF(ISNUMBER('Descriptive Stats'!BF5091),'Descriptive Stats'!BF5091,#N/A)</f>
        <v>-1.3950525282585462</v>
      </c>
      <c r="BI5091" s="6">
        <f ca="1">IF(ISNUMBER('Descriptive Stats'!E5091),'Descriptive Stats'!E5091,#N/A)</f>
        <v>0</v>
      </c>
    </row>
    <row r="5092" spans="1:61" ht="14.4" x14ac:dyDescent="0.3">
      <c r="A5092" s="2">
        <f>ROW()</f>
        <v>5092</v>
      </c>
      <c r="C5092" s="8">
        <f t="shared" ca="1" si="717"/>
        <v>15</v>
      </c>
      <c r="D5092" s="8">
        <f t="shared" ca="1" si="718"/>
        <v>0</v>
      </c>
      <c r="E5092" s="50">
        <f t="shared" ca="1" si="712"/>
        <v>7</v>
      </c>
      <c r="F5092" s="2" t="str">
        <f t="shared" ca="1" si="719"/>
        <v/>
      </c>
      <c r="BD5092" s="49">
        <f t="shared" ca="1" si="716"/>
        <v>4473.5</v>
      </c>
      <c r="BE5092" s="3">
        <f t="shared" ca="1" si="713"/>
        <v>0.44729999999999998</v>
      </c>
      <c r="BF5092" s="3">
        <f t="shared" ca="1" si="714"/>
        <v>-0.13248586824472414</v>
      </c>
      <c r="BG5092" s="9">
        <f t="shared" ca="1" si="715"/>
        <v>7</v>
      </c>
      <c r="BH5092" s="6">
        <f ca="1">IF(ISNUMBER('Descriptive Stats'!BF5092),'Descriptive Stats'!BF5092,#N/A)</f>
        <v>-0.13248586824472414</v>
      </c>
      <c r="BI5092" s="6">
        <f ca="1">IF(ISNUMBER('Descriptive Stats'!E5092),'Descriptive Stats'!E5092,#N/A)</f>
        <v>7</v>
      </c>
    </row>
    <row r="5093" spans="1:61" ht="14.4" x14ac:dyDescent="0.3">
      <c r="A5093" s="2">
        <f>ROW()</f>
        <v>5093</v>
      </c>
      <c r="C5093" s="8">
        <f t="shared" ca="1" si="717"/>
        <v>19</v>
      </c>
      <c r="D5093" s="8">
        <f t="shared" ca="1" si="718"/>
        <v>7</v>
      </c>
      <c r="E5093" s="50">
        <f t="shared" ca="1" si="712"/>
        <v>4</v>
      </c>
      <c r="F5093" s="2" t="str">
        <f t="shared" ca="1" si="719"/>
        <v/>
      </c>
      <c r="BD5093" s="49">
        <f t="shared" ca="1" si="716"/>
        <v>3442</v>
      </c>
      <c r="BE5093" s="3">
        <f t="shared" ca="1" si="713"/>
        <v>0.34415000000000001</v>
      </c>
      <c r="BF5093" s="3">
        <f t="shared" ca="1" si="714"/>
        <v>-0.40116316278173481</v>
      </c>
      <c r="BG5093" s="9">
        <f t="shared" ca="1" si="715"/>
        <v>4</v>
      </c>
      <c r="BH5093" s="6">
        <f ca="1">IF(ISNUMBER('Descriptive Stats'!BF5093),'Descriptive Stats'!BF5093,#N/A)</f>
        <v>-0.40116316278173481</v>
      </c>
      <c r="BI5093" s="6">
        <f ca="1">IF(ISNUMBER('Descriptive Stats'!E5093),'Descriptive Stats'!E5093,#N/A)</f>
        <v>4</v>
      </c>
    </row>
    <row r="5094" spans="1:61" ht="14.4" x14ac:dyDescent="0.3">
      <c r="A5094" s="2">
        <f>ROW()</f>
        <v>5094</v>
      </c>
      <c r="C5094" s="8">
        <f t="shared" ca="1" si="717"/>
        <v>13</v>
      </c>
      <c r="D5094" s="8">
        <f t="shared" ca="1" si="718"/>
        <v>4</v>
      </c>
      <c r="E5094" s="50">
        <f t="shared" ca="1" si="712"/>
        <v>0</v>
      </c>
      <c r="F5094" s="2" t="str">
        <f t="shared" ca="1" si="719"/>
        <v/>
      </c>
      <c r="BD5094" s="49">
        <f t="shared" ca="1" si="716"/>
        <v>815.5</v>
      </c>
      <c r="BE5094" s="3">
        <f t="shared" ca="1" si="713"/>
        <v>8.1500000000000003E-2</v>
      </c>
      <c r="BF5094" s="3">
        <f t="shared" ca="1" si="714"/>
        <v>-1.3950525282585462</v>
      </c>
      <c r="BG5094" s="9">
        <f t="shared" ca="1" si="715"/>
        <v>0</v>
      </c>
      <c r="BH5094" s="6">
        <f ca="1">IF(ISNUMBER('Descriptive Stats'!BF5094),'Descriptive Stats'!BF5094,#N/A)</f>
        <v>-1.3950525282585462</v>
      </c>
      <c r="BI5094" s="6">
        <f ca="1">IF(ISNUMBER('Descriptive Stats'!E5094),'Descriptive Stats'!E5094,#N/A)</f>
        <v>0</v>
      </c>
    </row>
    <row r="5095" spans="1:61" ht="14.4" x14ac:dyDescent="0.3">
      <c r="A5095" s="2">
        <f>ROW()</f>
        <v>5095</v>
      </c>
      <c r="C5095" s="8">
        <f t="shared" ca="1" si="717"/>
        <v>15</v>
      </c>
      <c r="D5095" s="8">
        <f t="shared" ca="1" si="718"/>
        <v>0</v>
      </c>
      <c r="E5095" s="50">
        <f t="shared" ca="1" si="712"/>
        <v>0</v>
      </c>
      <c r="F5095" s="2" t="str">
        <f t="shared" ca="1" si="719"/>
        <v/>
      </c>
      <c r="BD5095" s="49">
        <f t="shared" ca="1" si="716"/>
        <v>815.5</v>
      </c>
      <c r="BE5095" s="3">
        <f t="shared" ca="1" si="713"/>
        <v>8.1500000000000003E-2</v>
      </c>
      <c r="BF5095" s="3">
        <f t="shared" ca="1" si="714"/>
        <v>-1.3950525282585462</v>
      </c>
      <c r="BG5095" s="9">
        <f t="shared" ca="1" si="715"/>
        <v>0</v>
      </c>
      <c r="BH5095" s="6">
        <f ca="1">IF(ISNUMBER('Descriptive Stats'!BF5095),'Descriptive Stats'!BF5095,#N/A)</f>
        <v>-1.3950525282585462</v>
      </c>
      <c r="BI5095" s="6">
        <f ca="1">IF(ISNUMBER('Descriptive Stats'!E5095),'Descriptive Stats'!E5095,#N/A)</f>
        <v>0</v>
      </c>
    </row>
    <row r="5096" spans="1:61" ht="14.4" x14ac:dyDescent="0.3">
      <c r="A5096" s="2">
        <f>ROW()</f>
        <v>5096</v>
      </c>
      <c r="C5096" s="8">
        <f t="shared" ca="1" si="717"/>
        <v>15</v>
      </c>
      <c r="D5096" s="8">
        <f t="shared" ca="1" si="718"/>
        <v>0</v>
      </c>
      <c r="E5096" s="50">
        <f t="shared" ca="1" si="712"/>
        <v>19</v>
      </c>
      <c r="F5096" s="2" t="str">
        <f t="shared" ca="1" si="719"/>
        <v>X</v>
      </c>
      <c r="BD5096" s="49">
        <f t="shared" ca="1" si="716"/>
        <v>5294</v>
      </c>
      <c r="BE5096" s="3">
        <f t="shared" ca="1" si="713"/>
        <v>0.52934999999999999</v>
      </c>
      <c r="BF5096" s="3">
        <f t="shared" ca="1" si="714"/>
        <v>7.3636031452008061E-2</v>
      </c>
      <c r="BG5096" s="9">
        <f t="shared" ca="1" si="715"/>
        <v>19</v>
      </c>
      <c r="BH5096" s="6">
        <f ca="1">IF(ISNUMBER('Descriptive Stats'!BF5096),'Descriptive Stats'!BF5096,#N/A)</f>
        <v>7.3636031452008061E-2</v>
      </c>
      <c r="BI5096" s="6">
        <f ca="1">IF(ISNUMBER('Descriptive Stats'!E5096),'Descriptive Stats'!E5096,#N/A)</f>
        <v>19</v>
      </c>
    </row>
    <row r="5097" spans="1:61" ht="14.4" x14ac:dyDescent="0.3">
      <c r="A5097" s="2">
        <f>ROW()</f>
        <v>5097</v>
      </c>
      <c r="C5097" s="8">
        <f t="shared" ca="1" si="717"/>
        <v>7</v>
      </c>
      <c r="D5097" s="8">
        <f t="shared" ca="1" si="718"/>
        <v>19</v>
      </c>
      <c r="E5097" s="50">
        <f t="shared" ca="1" si="712"/>
        <v>2</v>
      </c>
      <c r="F5097" s="2" t="str">
        <f t="shared" ca="1" si="719"/>
        <v/>
      </c>
      <c r="BD5097" s="49">
        <f t="shared" ca="1" si="716"/>
        <v>2595</v>
      </c>
      <c r="BE5097" s="3">
        <f t="shared" ca="1" si="713"/>
        <v>0.25945000000000001</v>
      </c>
      <c r="BF5097" s="3">
        <f t="shared" ca="1" si="714"/>
        <v>-0.6450419512753276</v>
      </c>
      <c r="BG5097" s="9">
        <f t="shared" ca="1" si="715"/>
        <v>2</v>
      </c>
      <c r="BH5097" s="6">
        <f ca="1">IF(ISNUMBER('Descriptive Stats'!BF5097),'Descriptive Stats'!BF5097,#N/A)</f>
        <v>-0.6450419512753276</v>
      </c>
      <c r="BI5097" s="6">
        <f ca="1">IF(ISNUMBER('Descriptive Stats'!E5097),'Descriptive Stats'!E5097,#N/A)</f>
        <v>2</v>
      </c>
    </row>
    <row r="5098" spans="1:61" ht="14.4" x14ac:dyDescent="0.3">
      <c r="A5098" s="2">
        <f>ROW()</f>
        <v>5098</v>
      </c>
      <c r="C5098" s="8">
        <f t="shared" ca="1" si="717"/>
        <v>21</v>
      </c>
      <c r="D5098" s="8">
        <f t="shared" ca="1" si="718"/>
        <v>2</v>
      </c>
      <c r="E5098" s="50">
        <f t="shared" ca="1" si="712"/>
        <v>6</v>
      </c>
      <c r="F5098" s="2" t="str">
        <f t="shared" ca="1" si="719"/>
        <v/>
      </c>
      <c r="BD5098" s="49">
        <f t="shared" ca="1" si="716"/>
        <v>3900</v>
      </c>
      <c r="BE5098" s="3">
        <f t="shared" ca="1" si="713"/>
        <v>0.38995000000000002</v>
      </c>
      <c r="BF5098" s="3">
        <f t="shared" ca="1" si="714"/>
        <v>-0.2794493539703507</v>
      </c>
      <c r="BG5098" s="9">
        <f t="shared" ca="1" si="715"/>
        <v>6</v>
      </c>
      <c r="BH5098" s="6">
        <f ca="1">IF(ISNUMBER('Descriptive Stats'!BF5098),'Descriptive Stats'!BF5098,#N/A)</f>
        <v>-0.2794493539703507</v>
      </c>
      <c r="BI5098" s="6">
        <f ca="1">IF(ISNUMBER('Descriptive Stats'!E5098),'Descriptive Stats'!E5098,#N/A)</f>
        <v>6</v>
      </c>
    </row>
    <row r="5099" spans="1:61" ht="14.4" x14ac:dyDescent="0.3">
      <c r="A5099" s="2">
        <f>ROW()</f>
        <v>5099</v>
      </c>
      <c r="C5099" s="8">
        <f t="shared" ca="1" si="717"/>
        <v>16</v>
      </c>
      <c r="D5099" s="8">
        <f t="shared" ca="1" si="718"/>
        <v>6</v>
      </c>
      <c r="E5099" s="50">
        <f t="shared" ca="1" si="712"/>
        <v>2</v>
      </c>
      <c r="F5099" s="2" t="str">
        <f t="shared" ca="1" si="719"/>
        <v/>
      </c>
      <c r="BD5099" s="49">
        <f t="shared" ca="1" si="716"/>
        <v>2595</v>
      </c>
      <c r="BE5099" s="3">
        <f t="shared" ca="1" si="713"/>
        <v>0.25945000000000001</v>
      </c>
      <c r="BF5099" s="3">
        <f t="shared" ca="1" si="714"/>
        <v>-0.6450419512753276</v>
      </c>
      <c r="BG5099" s="9">
        <f t="shared" ca="1" si="715"/>
        <v>2</v>
      </c>
      <c r="BH5099" s="6">
        <f ca="1">IF(ISNUMBER('Descriptive Stats'!BF5099),'Descriptive Stats'!BF5099,#N/A)</f>
        <v>-0.6450419512753276</v>
      </c>
      <c r="BI5099" s="6">
        <f ca="1">IF(ISNUMBER('Descriptive Stats'!E5099),'Descriptive Stats'!E5099,#N/A)</f>
        <v>2</v>
      </c>
    </row>
    <row r="5100" spans="1:61" ht="14.4" x14ac:dyDescent="0.3">
      <c r="A5100" s="2">
        <f>ROW()</f>
        <v>5100</v>
      </c>
      <c r="C5100" s="8">
        <f t="shared" ca="1" si="717"/>
        <v>3</v>
      </c>
      <c r="D5100" s="8">
        <f t="shared" ca="1" si="718"/>
        <v>2</v>
      </c>
      <c r="E5100" s="50">
        <f t="shared" ca="1" si="712"/>
        <v>3</v>
      </c>
      <c r="F5100" s="2" t="str">
        <f t="shared" ca="1" si="719"/>
        <v/>
      </c>
      <c r="BD5100" s="49">
        <f t="shared" ca="1" si="716"/>
        <v>3200</v>
      </c>
      <c r="BE5100" s="3">
        <f t="shared" ca="1" si="713"/>
        <v>0.31995000000000001</v>
      </c>
      <c r="BF5100" s="3">
        <f t="shared" ca="1" si="714"/>
        <v>-0.46783862043457014</v>
      </c>
      <c r="BG5100" s="9">
        <f t="shared" ca="1" si="715"/>
        <v>3</v>
      </c>
      <c r="BH5100" s="6">
        <f ca="1">IF(ISNUMBER('Descriptive Stats'!BF5100),'Descriptive Stats'!BF5100,#N/A)</f>
        <v>-0.46783862043457014</v>
      </c>
      <c r="BI5100" s="6">
        <f ca="1">IF(ISNUMBER('Descriptive Stats'!E5100),'Descriptive Stats'!E5100,#N/A)</f>
        <v>3</v>
      </c>
    </row>
    <row r="5101" spans="1:61" ht="14.4" x14ac:dyDescent="0.3">
      <c r="A5101" s="2">
        <f>ROW()</f>
        <v>5101</v>
      </c>
      <c r="C5101" s="8">
        <f t="shared" ca="1" si="717"/>
        <v>10</v>
      </c>
      <c r="D5101" s="8">
        <f t="shared" ca="1" si="718"/>
        <v>3</v>
      </c>
      <c r="E5101" s="50">
        <f t="shared" ca="1" si="712"/>
        <v>0</v>
      </c>
      <c r="F5101" s="2" t="str">
        <f t="shared" ca="1" si="719"/>
        <v/>
      </c>
      <c r="BD5101" s="49">
        <f t="shared" ca="1" si="716"/>
        <v>815.5</v>
      </c>
      <c r="BE5101" s="3">
        <f t="shared" ca="1" si="713"/>
        <v>8.1500000000000003E-2</v>
      </c>
      <c r="BF5101" s="3">
        <f t="shared" ca="1" si="714"/>
        <v>-1.3950525282585462</v>
      </c>
      <c r="BG5101" s="9">
        <f t="shared" ca="1" si="715"/>
        <v>0</v>
      </c>
      <c r="BH5101" s="6">
        <f ca="1">IF(ISNUMBER('Descriptive Stats'!BF5101),'Descriptive Stats'!BF5101,#N/A)</f>
        <v>-1.3950525282585462</v>
      </c>
      <c r="BI5101" s="6">
        <f ca="1">IF(ISNUMBER('Descriptive Stats'!E5101),'Descriptive Stats'!E5101,#N/A)</f>
        <v>0</v>
      </c>
    </row>
    <row r="5102" spans="1:61" ht="14.4" x14ac:dyDescent="0.3">
      <c r="A5102" s="2">
        <f>ROW()</f>
        <v>5102</v>
      </c>
      <c r="C5102" s="8">
        <f t="shared" ca="1" si="717"/>
        <v>15</v>
      </c>
      <c r="D5102" s="8">
        <f t="shared" ca="1" si="718"/>
        <v>0</v>
      </c>
      <c r="E5102" s="50">
        <f t="shared" ca="1" si="712"/>
        <v>6</v>
      </c>
      <c r="F5102" s="2" t="str">
        <f t="shared" ca="1" si="719"/>
        <v/>
      </c>
      <c r="BD5102" s="49">
        <f t="shared" ca="1" si="716"/>
        <v>3900</v>
      </c>
      <c r="BE5102" s="3">
        <f t="shared" ca="1" si="713"/>
        <v>0.38995000000000002</v>
      </c>
      <c r="BF5102" s="3">
        <f t="shared" ca="1" si="714"/>
        <v>-0.2794493539703507</v>
      </c>
      <c r="BG5102" s="9">
        <f t="shared" ca="1" si="715"/>
        <v>6</v>
      </c>
      <c r="BH5102" s="6">
        <f ca="1">IF(ISNUMBER('Descriptive Stats'!BF5102),'Descriptive Stats'!BF5102,#N/A)</f>
        <v>-0.2794493539703507</v>
      </c>
      <c r="BI5102" s="6">
        <f ca="1">IF(ISNUMBER('Descriptive Stats'!E5102),'Descriptive Stats'!E5102,#N/A)</f>
        <v>6</v>
      </c>
    </row>
    <row r="5103" spans="1:61" ht="14.4" x14ac:dyDescent="0.3">
      <c r="A5103" s="2">
        <f>ROW()</f>
        <v>5103</v>
      </c>
      <c r="C5103" s="8">
        <f t="shared" ca="1" si="717"/>
        <v>16</v>
      </c>
      <c r="D5103" s="8">
        <f t="shared" ca="1" si="718"/>
        <v>6</v>
      </c>
      <c r="E5103" s="50">
        <f t="shared" ca="1" si="712"/>
        <v>15</v>
      </c>
      <c r="F5103" s="2" t="str">
        <f t="shared" ca="1" si="719"/>
        <v/>
      </c>
      <c r="BD5103" s="49">
        <f t="shared" ca="1" si="716"/>
        <v>5051.5</v>
      </c>
      <c r="BE5103" s="3">
        <f t="shared" ca="1" si="713"/>
        <v>0.50509999999999999</v>
      </c>
      <c r="BF5103" s="3">
        <f t="shared" ca="1" si="714"/>
        <v>1.2784152420787677E-2</v>
      </c>
      <c r="BG5103" s="9">
        <f t="shared" ca="1" si="715"/>
        <v>15</v>
      </c>
      <c r="BH5103" s="6">
        <f ca="1">IF(ISNUMBER('Descriptive Stats'!BF5103),'Descriptive Stats'!BF5103,#N/A)</f>
        <v>1.2784152420787677E-2</v>
      </c>
      <c r="BI5103" s="6">
        <f ca="1">IF(ISNUMBER('Descriptive Stats'!E5103),'Descriptive Stats'!E5103,#N/A)</f>
        <v>15</v>
      </c>
    </row>
    <row r="5104" spans="1:61" ht="14.4" x14ac:dyDescent="0.3">
      <c r="A5104" s="2">
        <f>ROW()</f>
        <v>5104</v>
      </c>
      <c r="C5104" s="8">
        <f t="shared" ca="1" si="717"/>
        <v>24</v>
      </c>
      <c r="D5104" s="8">
        <f t="shared" ca="1" si="718"/>
        <v>15</v>
      </c>
      <c r="E5104" s="50">
        <f t="shared" ca="1" si="712"/>
        <v>0</v>
      </c>
      <c r="F5104" s="2" t="str">
        <f t="shared" ca="1" si="719"/>
        <v/>
      </c>
      <c r="BD5104" s="49">
        <f t="shared" ca="1" si="716"/>
        <v>815.5</v>
      </c>
      <c r="BE5104" s="3">
        <f t="shared" ca="1" si="713"/>
        <v>8.1500000000000003E-2</v>
      </c>
      <c r="BF5104" s="3">
        <f t="shared" ca="1" si="714"/>
        <v>-1.3950525282585462</v>
      </c>
      <c r="BG5104" s="9">
        <f t="shared" ca="1" si="715"/>
        <v>0</v>
      </c>
      <c r="BH5104" s="6">
        <f ca="1">IF(ISNUMBER('Descriptive Stats'!BF5104),'Descriptive Stats'!BF5104,#N/A)</f>
        <v>-1.3950525282585462</v>
      </c>
      <c r="BI5104" s="6">
        <f ca="1">IF(ISNUMBER('Descriptive Stats'!E5104),'Descriptive Stats'!E5104,#N/A)</f>
        <v>0</v>
      </c>
    </row>
    <row r="5105" spans="1:61" ht="14.4" x14ac:dyDescent="0.3">
      <c r="A5105" s="2">
        <f>ROW()</f>
        <v>5105</v>
      </c>
      <c r="C5105" s="8">
        <f t="shared" ca="1" si="717"/>
        <v>4</v>
      </c>
      <c r="D5105" s="8">
        <f t="shared" ca="1" si="718"/>
        <v>0</v>
      </c>
      <c r="E5105" s="50">
        <f t="shared" ca="1" si="712"/>
        <v>19</v>
      </c>
      <c r="F5105" s="2" t="str">
        <f t="shared" ca="1" si="719"/>
        <v>X</v>
      </c>
      <c r="BD5105" s="49">
        <f t="shared" ca="1" si="716"/>
        <v>5294</v>
      </c>
      <c r="BE5105" s="3">
        <f t="shared" ca="1" si="713"/>
        <v>0.52934999999999999</v>
      </c>
      <c r="BF5105" s="3">
        <f t="shared" ca="1" si="714"/>
        <v>7.3636031452008061E-2</v>
      </c>
      <c r="BG5105" s="9">
        <f t="shared" ca="1" si="715"/>
        <v>19</v>
      </c>
      <c r="BH5105" s="6">
        <f ca="1">IF(ISNUMBER('Descriptive Stats'!BF5105),'Descriptive Stats'!BF5105,#N/A)</f>
        <v>7.3636031452008061E-2</v>
      </c>
      <c r="BI5105" s="6">
        <f ca="1">IF(ISNUMBER('Descriptive Stats'!E5105),'Descriptive Stats'!E5105,#N/A)</f>
        <v>19</v>
      </c>
    </row>
    <row r="5106" spans="1:61" ht="14.4" x14ac:dyDescent="0.3">
      <c r="A5106" s="2">
        <f>ROW()</f>
        <v>5106</v>
      </c>
      <c r="C5106" s="8">
        <f t="shared" ca="1" si="717"/>
        <v>7</v>
      </c>
      <c r="D5106" s="8">
        <f t="shared" ca="1" si="718"/>
        <v>19</v>
      </c>
      <c r="E5106" s="50">
        <f t="shared" ca="1" si="712"/>
        <v>1</v>
      </c>
      <c r="F5106" s="2" t="str">
        <f t="shared" ca="1" si="719"/>
        <v/>
      </c>
      <c r="BD5106" s="49">
        <f t="shared" ca="1" si="716"/>
        <v>1871</v>
      </c>
      <c r="BE5106" s="3">
        <f t="shared" ca="1" si="713"/>
        <v>0.18704999999999999</v>
      </c>
      <c r="BF5106" s="3">
        <f t="shared" ca="1" si="714"/>
        <v>-0.88881967520906158</v>
      </c>
      <c r="BG5106" s="9">
        <f t="shared" ca="1" si="715"/>
        <v>1</v>
      </c>
      <c r="BH5106" s="6">
        <f ca="1">IF(ISNUMBER('Descriptive Stats'!BF5106),'Descriptive Stats'!BF5106,#N/A)</f>
        <v>-0.88881967520906158</v>
      </c>
      <c r="BI5106" s="6">
        <f ca="1">IF(ISNUMBER('Descriptive Stats'!E5106),'Descriptive Stats'!E5106,#N/A)</f>
        <v>1</v>
      </c>
    </row>
    <row r="5107" spans="1:61" ht="14.4" x14ac:dyDescent="0.3">
      <c r="A5107" s="2">
        <f>ROW()</f>
        <v>5107</v>
      </c>
      <c r="C5107" s="8">
        <f t="shared" ca="1" si="717"/>
        <v>8</v>
      </c>
      <c r="D5107" s="8">
        <f t="shared" ca="1" si="718"/>
        <v>1</v>
      </c>
      <c r="E5107" s="50">
        <f t="shared" ca="1" si="712"/>
        <v>7</v>
      </c>
      <c r="F5107" s="2" t="str">
        <f t="shared" ca="1" si="719"/>
        <v/>
      </c>
      <c r="BD5107" s="49">
        <f t="shared" ca="1" si="716"/>
        <v>4473.5</v>
      </c>
      <c r="BE5107" s="3">
        <f t="shared" ca="1" si="713"/>
        <v>0.44729999999999998</v>
      </c>
      <c r="BF5107" s="3">
        <f t="shared" ca="1" si="714"/>
        <v>-0.13248586824472414</v>
      </c>
      <c r="BG5107" s="9">
        <f t="shared" ca="1" si="715"/>
        <v>7</v>
      </c>
      <c r="BH5107" s="6">
        <f ca="1">IF(ISNUMBER('Descriptive Stats'!BF5107),'Descriptive Stats'!BF5107,#N/A)</f>
        <v>-0.13248586824472414</v>
      </c>
      <c r="BI5107" s="6">
        <f ca="1">IF(ISNUMBER('Descriptive Stats'!E5107),'Descriptive Stats'!E5107,#N/A)</f>
        <v>7</v>
      </c>
    </row>
    <row r="5108" spans="1:61" ht="14.4" x14ac:dyDescent="0.3">
      <c r="A5108" s="2">
        <f>ROW()</f>
        <v>5108</v>
      </c>
      <c r="C5108" s="8">
        <f t="shared" ca="1" si="717"/>
        <v>6</v>
      </c>
      <c r="D5108" s="8">
        <f t="shared" ca="1" si="718"/>
        <v>7</v>
      </c>
      <c r="E5108" s="50">
        <f t="shared" ca="1" si="712"/>
        <v>4</v>
      </c>
      <c r="F5108" s="2" t="str">
        <f t="shared" ca="1" si="719"/>
        <v/>
      </c>
      <c r="BD5108" s="49">
        <f t="shared" ca="1" si="716"/>
        <v>3442</v>
      </c>
      <c r="BE5108" s="3">
        <f t="shared" ca="1" si="713"/>
        <v>0.34415000000000001</v>
      </c>
      <c r="BF5108" s="3">
        <f t="shared" ca="1" si="714"/>
        <v>-0.40116316278173481</v>
      </c>
      <c r="BG5108" s="9">
        <f t="shared" ca="1" si="715"/>
        <v>4</v>
      </c>
      <c r="BH5108" s="6">
        <f ca="1">IF(ISNUMBER('Descriptive Stats'!BF5108),'Descriptive Stats'!BF5108,#N/A)</f>
        <v>-0.40116316278173481</v>
      </c>
      <c r="BI5108" s="6">
        <f ca="1">IF(ISNUMBER('Descriptive Stats'!E5108),'Descriptive Stats'!E5108,#N/A)</f>
        <v>4</v>
      </c>
    </row>
    <row r="5109" spans="1:61" ht="14.4" x14ac:dyDescent="0.3">
      <c r="A5109" s="2">
        <f>ROW()</f>
        <v>5109</v>
      </c>
      <c r="C5109" s="8">
        <f t="shared" ca="1" si="717"/>
        <v>13</v>
      </c>
      <c r="D5109" s="8">
        <f t="shared" ca="1" si="718"/>
        <v>4</v>
      </c>
      <c r="E5109" s="50">
        <f t="shared" ca="1" si="712"/>
        <v>2</v>
      </c>
      <c r="F5109" s="2" t="str">
        <f t="shared" ca="1" si="719"/>
        <v/>
      </c>
      <c r="BD5109" s="49">
        <f t="shared" ca="1" si="716"/>
        <v>2595</v>
      </c>
      <c r="BE5109" s="3">
        <f t="shared" ca="1" si="713"/>
        <v>0.25945000000000001</v>
      </c>
      <c r="BF5109" s="3">
        <f t="shared" ca="1" si="714"/>
        <v>-0.6450419512753276</v>
      </c>
      <c r="BG5109" s="9">
        <f t="shared" ca="1" si="715"/>
        <v>2</v>
      </c>
      <c r="BH5109" s="6">
        <f ca="1">IF(ISNUMBER('Descriptive Stats'!BF5109),'Descriptive Stats'!BF5109,#N/A)</f>
        <v>-0.6450419512753276</v>
      </c>
      <c r="BI5109" s="6">
        <f ca="1">IF(ISNUMBER('Descriptive Stats'!E5109),'Descriptive Stats'!E5109,#N/A)</f>
        <v>2</v>
      </c>
    </row>
    <row r="5110" spans="1:61" ht="14.4" x14ac:dyDescent="0.3">
      <c r="A5110" s="2">
        <f>ROW()</f>
        <v>5110</v>
      </c>
      <c r="C5110" s="8">
        <f t="shared" ca="1" si="717"/>
        <v>21</v>
      </c>
      <c r="D5110" s="8">
        <f t="shared" ca="1" si="718"/>
        <v>2</v>
      </c>
      <c r="E5110" s="50">
        <f t="shared" ca="1" si="712"/>
        <v>2</v>
      </c>
      <c r="F5110" s="2" t="str">
        <f t="shared" ca="1" si="719"/>
        <v/>
      </c>
      <c r="BD5110" s="49">
        <f t="shared" ca="1" si="716"/>
        <v>2595</v>
      </c>
      <c r="BE5110" s="3">
        <f t="shared" ca="1" si="713"/>
        <v>0.25945000000000001</v>
      </c>
      <c r="BF5110" s="3">
        <f t="shared" ca="1" si="714"/>
        <v>-0.6450419512753276</v>
      </c>
      <c r="BG5110" s="9">
        <f t="shared" ca="1" si="715"/>
        <v>2</v>
      </c>
      <c r="BH5110" s="6">
        <f ca="1">IF(ISNUMBER('Descriptive Stats'!BF5110),'Descriptive Stats'!BF5110,#N/A)</f>
        <v>-0.6450419512753276</v>
      </c>
      <c r="BI5110" s="6">
        <f ca="1">IF(ISNUMBER('Descriptive Stats'!E5110),'Descriptive Stats'!E5110,#N/A)</f>
        <v>2</v>
      </c>
    </row>
    <row r="5111" spans="1:61" ht="14.4" x14ac:dyDescent="0.3">
      <c r="A5111" s="2">
        <f>ROW()</f>
        <v>5111</v>
      </c>
      <c r="C5111" s="8">
        <f t="shared" ca="1" si="717"/>
        <v>3</v>
      </c>
      <c r="D5111" s="8">
        <f t="shared" ca="1" si="718"/>
        <v>2</v>
      </c>
      <c r="E5111" s="50">
        <f t="shared" ca="1" si="712"/>
        <v>6</v>
      </c>
      <c r="F5111" s="2" t="str">
        <f t="shared" ca="1" si="719"/>
        <v/>
      </c>
      <c r="BD5111" s="49">
        <f t="shared" ca="1" si="716"/>
        <v>3900</v>
      </c>
      <c r="BE5111" s="3">
        <f t="shared" ca="1" si="713"/>
        <v>0.38995000000000002</v>
      </c>
      <c r="BF5111" s="3">
        <f t="shared" ca="1" si="714"/>
        <v>-0.2794493539703507</v>
      </c>
      <c r="BG5111" s="9">
        <f t="shared" ca="1" si="715"/>
        <v>6</v>
      </c>
      <c r="BH5111" s="6">
        <f ca="1">IF(ISNUMBER('Descriptive Stats'!BF5111),'Descriptive Stats'!BF5111,#N/A)</f>
        <v>-0.2794493539703507</v>
      </c>
      <c r="BI5111" s="6">
        <f ca="1">IF(ISNUMBER('Descriptive Stats'!E5111),'Descriptive Stats'!E5111,#N/A)</f>
        <v>6</v>
      </c>
    </row>
    <row r="5112" spans="1:61" ht="14.4" x14ac:dyDescent="0.3">
      <c r="A5112" s="2">
        <f>ROW()</f>
        <v>5112</v>
      </c>
      <c r="C5112" s="8">
        <f t="shared" ca="1" si="717"/>
        <v>16</v>
      </c>
      <c r="D5112" s="8">
        <f t="shared" ca="1" si="718"/>
        <v>6</v>
      </c>
      <c r="E5112" s="50">
        <f t="shared" ca="1" si="712"/>
        <v>2</v>
      </c>
      <c r="F5112" s="2" t="str">
        <f t="shared" ca="1" si="719"/>
        <v/>
      </c>
      <c r="BD5112" s="49">
        <f t="shared" ca="1" si="716"/>
        <v>2595</v>
      </c>
      <c r="BE5112" s="3">
        <f t="shared" ca="1" si="713"/>
        <v>0.25945000000000001</v>
      </c>
      <c r="BF5112" s="3">
        <f t="shared" ca="1" si="714"/>
        <v>-0.6450419512753276</v>
      </c>
      <c r="BG5112" s="9">
        <f t="shared" ca="1" si="715"/>
        <v>2</v>
      </c>
      <c r="BH5112" s="6">
        <f ca="1">IF(ISNUMBER('Descriptive Stats'!BF5112),'Descriptive Stats'!BF5112,#N/A)</f>
        <v>-0.6450419512753276</v>
      </c>
      <c r="BI5112" s="6">
        <f ca="1">IF(ISNUMBER('Descriptive Stats'!E5112),'Descriptive Stats'!E5112,#N/A)</f>
        <v>2</v>
      </c>
    </row>
    <row r="5113" spans="1:61" ht="14.4" x14ac:dyDescent="0.3">
      <c r="A5113" s="2">
        <f>ROW()</f>
        <v>5113</v>
      </c>
      <c r="C5113" s="8">
        <f t="shared" ca="1" si="717"/>
        <v>9</v>
      </c>
      <c r="D5113" s="8">
        <f t="shared" ca="1" si="718"/>
        <v>2</v>
      </c>
      <c r="E5113" s="50">
        <f t="shared" ca="1" si="712"/>
        <v>0</v>
      </c>
      <c r="F5113" s="2" t="str">
        <f t="shared" ca="1" si="719"/>
        <v/>
      </c>
      <c r="BD5113" s="49">
        <f t="shared" ca="1" si="716"/>
        <v>815.5</v>
      </c>
      <c r="BE5113" s="3">
        <f t="shared" ca="1" si="713"/>
        <v>8.1500000000000003E-2</v>
      </c>
      <c r="BF5113" s="3">
        <f t="shared" ca="1" si="714"/>
        <v>-1.3950525282585462</v>
      </c>
      <c r="BG5113" s="9">
        <f t="shared" ca="1" si="715"/>
        <v>0</v>
      </c>
      <c r="BH5113" s="6">
        <f ca="1">IF(ISNUMBER('Descriptive Stats'!BF5113),'Descriptive Stats'!BF5113,#N/A)</f>
        <v>-1.3950525282585462</v>
      </c>
      <c r="BI5113" s="6">
        <f ca="1">IF(ISNUMBER('Descriptive Stats'!E5113),'Descriptive Stats'!E5113,#N/A)</f>
        <v>0</v>
      </c>
    </row>
    <row r="5114" spans="1:61" ht="14.4" x14ac:dyDescent="0.3">
      <c r="A5114" s="2">
        <f>ROW()</f>
        <v>5114</v>
      </c>
      <c r="C5114" s="8">
        <f t="shared" ca="1" si="717"/>
        <v>18</v>
      </c>
      <c r="D5114" s="8">
        <f t="shared" ca="1" si="718"/>
        <v>0</v>
      </c>
      <c r="E5114" s="50">
        <f t="shared" ca="1" si="712"/>
        <v>0</v>
      </c>
      <c r="F5114" s="2" t="str">
        <f t="shared" ca="1" si="719"/>
        <v/>
      </c>
      <c r="BD5114" s="49">
        <f t="shared" ca="1" si="716"/>
        <v>815.5</v>
      </c>
      <c r="BE5114" s="3">
        <f t="shared" ca="1" si="713"/>
        <v>8.1500000000000003E-2</v>
      </c>
      <c r="BF5114" s="3">
        <f t="shared" ca="1" si="714"/>
        <v>-1.3950525282585462</v>
      </c>
      <c r="BG5114" s="9">
        <f t="shared" ca="1" si="715"/>
        <v>0</v>
      </c>
      <c r="BH5114" s="6">
        <f ca="1">IF(ISNUMBER('Descriptive Stats'!BF5114),'Descriptive Stats'!BF5114,#N/A)</f>
        <v>-1.3950525282585462</v>
      </c>
      <c r="BI5114" s="6">
        <f ca="1">IF(ISNUMBER('Descriptive Stats'!E5114),'Descriptive Stats'!E5114,#N/A)</f>
        <v>0</v>
      </c>
    </row>
    <row r="5115" spans="1:61" ht="14.4" x14ac:dyDescent="0.3">
      <c r="A5115" s="2">
        <f>ROW()</f>
        <v>5115</v>
      </c>
      <c r="C5115" s="8">
        <f t="shared" ca="1" si="717"/>
        <v>4</v>
      </c>
      <c r="D5115" s="8">
        <f t="shared" ca="1" si="718"/>
        <v>0</v>
      </c>
      <c r="E5115" s="50">
        <f t="shared" ca="1" si="712"/>
        <v>0</v>
      </c>
      <c r="F5115" s="2" t="str">
        <f t="shared" ca="1" si="719"/>
        <v/>
      </c>
      <c r="BD5115" s="49">
        <f t="shared" ca="1" si="716"/>
        <v>815.5</v>
      </c>
      <c r="BE5115" s="3">
        <f t="shared" ca="1" si="713"/>
        <v>8.1500000000000003E-2</v>
      </c>
      <c r="BF5115" s="3">
        <f t="shared" ca="1" si="714"/>
        <v>-1.3950525282585462</v>
      </c>
      <c r="BG5115" s="9">
        <f t="shared" ca="1" si="715"/>
        <v>0</v>
      </c>
      <c r="BH5115" s="6">
        <f ca="1">IF(ISNUMBER('Descriptive Stats'!BF5115),'Descriptive Stats'!BF5115,#N/A)</f>
        <v>-1.3950525282585462</v>
      </c>
      <c r="BI5115" s="6">
        <f ca="1">IF(ISNUMBER('Descriptive Stats'!E5115),'Descriptive Stats'!E5115,#N/A)</f>
        <v>0</v>
      </c>
    </row>
    <row r="5116" spans="1:61" ht="14.4" x14ac:dyDescent="0.3">
      <c r="A5116" s="2">
        <f>ROW()</f>
        <v>5116</v>
      </c>
      <c r="C5116" s="8">
        <f t="shared" ca="1" si="717"/>
        <v>15</v>
      </c>
      <c r="D5116" s="8">
        <f t="shared" ca="1" si="718"/>
        <v>0</v>
      </c>
      <c r="E5116" s="50">
        <f t="shared" ca="1" si="712"/>
        <v>15</v>
      </c>
      <c r="F5116" s="2" t="str">
        <f t="shared" ca="1" si="719"/>
        <v/>
      </c>
      <c r="BD5116" s="49">
        <f t="shared" ca="1" si="716"/>
        <v>5051.5</v>
      </c>
      <c r="BE5116" s="3">
        <f t="shared" ca="1" si="713"/>
        <v>0.50509999999999999</v>
      </c>
      <c r="BF5116" s="3">
        <f t="shared" ca="1" si="714"/>
        <v>1.2784152420787677E-2</v>
      </c>
      <c r="BG5116" s="9">
        <f t="shared" ca="1" si="715"/>
        <v>15</v>
      </c>
      <c r="BH5116" s="6">
        <f ca="1">IF(ISNUMBER('Descriptive Stats'!BF5116),'Descriptive Stats'!BF5116,#N/A)</f>
        <v>1.2784152420787677E-2</v>
      </c>
      <c r="BI5116" s="6">
        <f ca="1">IF(ISNUMBER('Descriptive Stats'!E5116),'Descriptive Stats'!E5116,#N/A)</f>
        <v>15</v>
      </c>
    </row>
    <row r="5117" spans="1:61" ht="14.4" x14ac:dyDescent="0.3">
      <c r="A5117" s="2">
        <f>ROW()</f>
        <v>5117</v>
      </c>
      <c r="C5117" s="8">
        <f t="shared" ca="1" si="717"/>
        <v>24</v>
      </c>
      <c r="D5117" s="8">
        <f t="shared" ca="1" si="718"/>
        <v>15</v>
      </c>
      <c r="E5117" s="50">
        <f t="shared" ca="1" si="712"/>
        <v>1</v>
      </c>
      <c r="F5117" s="2" t="str">
        <f t="shared" ca="1" si="719"/>
        <v/>
      </c>
      <c r="BD5117" s="49">
        <f t="shared" ca="1" si="716"/>
        <v>1871</v>
      </c>
      <c r="BE5117" s="3">
        <f t="shared" ca="1" si="713"/>
        <v>0.18704999999999999</v>
      </c>
      <c r="BF5117" s="3">
        <f t="shared" ca="1" si="714"/>
        <v>-0.88881967520906158</v>
      </c>
      <c r="BG5117" s="9">
        <f t="shared" ca="1" si="715"/>
        <v>1</v>
      </c>
      <c r="BH5117" s="6">
        <f ca="1">IF(ISNUMBER('Descriptive Stats'!BF5117),'Descriptive Stats'!BF5117,#N/A)</f>
        <v>-0.88881967520906158</v>
      </c>
      <c r="BI5117" s="6">
        <f ca="1">IF(ISNUMBER('Descriptive Stats'!E5117),'Descriptive Stats'!E5117,#N/A)</f>
        <v>1</v>
      </c>
    </row>
    <row r="5118" spans="1:61" ht="14.4" x14ac:dyDescent="0.3">
      <c r="A5118" s="2">
        <f>ROW()</f>
        <v>5118</v>
      </c>
      <c r="C5118" s="8">
        <f t="shared" ca="1" si="717"/>
        <v>8</v>
      </c>
      <c r="D5118" s="8">
        <f t="shared" ca="1" si="718"/>
        <v>1</v>
      </c>
      <c r="E5118" s="50">
        <f t="shared" ca="1" si="712"/>
        <v>1</v>
      </c>
      <c r="F5118" s="2" t="str">
        <f t="shared" ca="1" si="719"/>
        <v/>
      </c>
      <c r="BD5118" s="49">
        <f t="shared" ca="1" si="716"/>
        <v>1871</v>
      </c>
      <c r="BE5118" s="3">
        <f t="shared" ca="1" si="713"/>
        <v>0.18704999999999999</v>
      </c>
      <c r="BF5118" s="3">
        <f t="shared" ca="1" si="714"/>
        <v>-0.88881967520906158</v>
      </c>
      <c r="BG5118" s="9">
        <f t="shared" ca="1" si="715"/>
        <v>1</v>
      </c>
      <c r="BH5118" s="6">
        <f ca="1">IF(ISNUMBER('Descriptive Stats'!BF5118),'Descriptive Stats'!BF5118,#N/A)</f>
        <v>-0.88881967520906158</v>
      </c>
      <c r="BI5118" s="6">
        <f ca="1">IF(ISNUMBER('Descriptive Stats'!E5118),'Descriptive Stats'!E5118,#N/A)</f>
        <v>1</v>
      </c>
    </row>
    <row r="5119" spans="1:61" ht="14.4" x14ac:dyDescent="0.3">
      <c r="A5119" s="2">
        <f>ROW()</f>
        <v>5119</v>
      </c>
      <c r="C5119" s="8">
        <f t="shared" ca="1" si="717"/>
        <v>12</v>
      </c>
      <c r="D5119" s="8">
        <f t="shared" ca="1" si="718"/>
        <v>1</v>
      </c>
      <c r="E5119" s="50">
        <f t="shared" ca="1" si="712"/>
        <v>0</v>
      </c>
      <c r="F5119" s="2" t="str">
        <f t="shared" ca="1" si="719"/>
        <v/>
      </c>
      <c r="BD5119" s="49">
        <f t="shared" ca="1" si="716"/>
        <v>815.5</v>
      </c>
      <c r="BE5119" s="3">
        <f t="shared" ca="1" si="713"/>
        <v>8.1500000000000003E-2</v>
      </c>
      <c r="BF5119" s="3">
        <f t="shared" ca="1" si="714"/>
        <v>-1.3950525282585462</v>
      </c>
      <c r="BG5119" s="9">
        <f t="shared" ca="1" si="715"/>
        <v>0</v>
      </c>
      <c r="BH5119" s="6">
        <f ca="1">IF(ISNUMBER('Descriptive Stats'!BF5119),'Descriptive Stats'!BF5119,#N/A)</f>
        <v>-1.3950525282585462</v>
      </c>
      <c r="BI5119" s="6">
        <f ca="1">IF(ISNUMBER('Descriptive Stats'!E5119),'Descriptive Stats'!E5119,#N/A)</f>
        <v>0</v>
      </c>
    </row>
    <row r="5120" spans="1:61" ht="14.4" x14ac:dyDescent="0.3">
      <c r="A5120" s="2">
        <f>ROW()</f>
        <v>5120</v>
      </c>
      <c r="C5120" s="8">
        <f t="shared" ca="1" si="717"/>
        <v>15</v>
      </c>
      <c r="D5120" s="8">
        <f t="shared" ca="1" si="718"/>
        <v>0</v>
      </c>
      <c r="E5120" s="50">
        <f t="shared" ca="1" si="712"/>
        <v>9</v>
      </c>
      <c r="F5120" s="2" t="str">
        <f t="shared" ca="1" si="719"/>
        <v/>
      </c>
      <c r="BD5120" s="49">
        <f t="shared" ca="1" si="716"/>
        <v>4819</v>
      </c>
      <c r="BE5120" s="3">
        <f t="shared" ca="1" si="713"/>
        <v>0.48185</v>
      </c>
      <c r="BF5120" s="3">
        <f t="shared" ca="1" si="714"/>
        <v>-4.5511009098988427E-2</v>
      </c>
      <c r="BG5120" s="9">
        <f t="shared" ca="1" si="715"/>
        <v>9</v>
      </c>
      <c r="BH5120" s="6">
        <f ca="1">IF(ISNUMBER('Descriptive Stats'!BF5120),'Descriptive Stats'!BF5120,#N/A)</f>
        <v>-4.5511009098988427E-2</v>
      </c>
      <c r="BI5120" s="6">
        <f ca="1">IF(ISNUMBER('Descriptive Stats'!E5120),'Descriptive Stats'!E5120,#N/A)</f>
        <v>9</v>
      </c>
    </row>
    <row r="5121" spans="1:61" ht="14.4" x14ac:dyDescent="0.3">
      <c r="A5121" s="2">
        <f>ROW()</f>
        <v>5121</v>
      </c>
      <c r="C5121" s="8">
        <f t="shared" ca="1" si="717"/>
        <v>23</v>
      </c>
      <c r="D5121" s="8">
        <f t="shared" ca="1" si="718"/>
        <v>9</v>
      </c>
      <c r="E5121" s="50">
        <f t="shared" ca="1" si="712"/>
        <v>0</v>
      </c>
      <c r="F5121" s="2" t="str">
        <f t="shared" ca="1" si="719"/>
        <v/>
      </c>
      <c r="BD5121" s="49">
        <f t="shared" ca="1" si="716"/>
        <v>815.5</v>
      </c>
      <c r="BE5121" s="3">
        <f t="shared" ca="1" si="713"/>
        <v>8.1500000000000003E-2</v>
      </c>
      <c r="BF5121" s="3">
        <f t="shared" ca="1" si="714"/>
        <v>-1.3950525282585462</v>
      </c>
      <c r="BG5121" s="9">
        <f t="shared" ca="1" si="715"/>
        <v>0</v>
      </c>
      <c r="BH5121" s="6">
        <f ca="1">IF(ISNUMBER('Descriptive Stats'!BF5121),'Descriptive Stats'!BF5121,#N/A)</f>
        <v>-1.3950525282585462</v>
      </c>
      <c r="BI5121" s="6">
        <f ca="1">IF(ISNUMBER('Descriptive Stats'!E5121),'Descriptive Stats'!E5121,#N/A)</f>
        <v>0</v>
      </c>
    </row>
    <row r="5122" spans="1:61" ht="14.4" x14ac:dyDescent="0.3">
      <c r="A5122" s="2">
        <f>ROW()</f>
        <v>5122</v>
      </c>
      <c r="C5122" s="8">
        <f t="shared" ca="1" si="717"/>
        <v>22</v>
      </c>
      <c r="D5122" s="8">
        <f t="shared" ca="1" si="718"/>
        <v>0</v>
      </c>
      <c r="E5122" s="50">
        <f t="shared" ca="1" si="712"/>
        <v>0</v>
      </c>
      <c r="F5122" s="2" t="str">
        <f t="shared" ca="1" si="719"/>
        <v/>
      </c>
      <c r="BD5122" s="49">
        <f t="shared" ca="1" si="716"/>
        <v>815.5</v>
      </c>
      <c r="BE5122" s="3">
        <f t="shared" ca="1" si="713"/>
        <v>8.1500000000000003E-2</v>
      </c>
      <c r="BF5122" s="3">
        <f t="shared" ca="1" si="714"/>
        <v>-1.3950525282585462</v>
      </c>
      <c r="BG5122" s="9">
        <f t="shared" ca="1" si="715"/>
        <v>0</v>
      </c>
      <c r="BH5122" s="6">
        <f ca="1">IF(ISNUMBER('Descriptive Stats'!BF5122),'Descriptive Stats'!BF5122,#N/A)</f>
        <v>-1.3950525282585462</v>
      </c>
      <c r="BI5122" s="6">
        <f ca="1">IF(ISNUMBER('Descriptive Stats'!E5122),'Descriptive Stats'!E5122,#N/A)</f>
        <v>0</v>
      </c>
    </row>
    <row r="5123" spans="1:61" ht="14.4" x14ac:dyDescent="0.3">
      <c r="A5123" s="2">
        <f>ROW()</f>
        <v>5123</v>
      </c>
      <c r="C5123" s="8">
        <f t="shared" ca="1" si="717"/>
        <v>4</v>
      </c>
      <c r="D5123" s="8">
        <f t="shared" ca="1" si="718"/>
        <v>0</v>
      </c>
      <c r="E5123" s="50">
        <f t="shared" ref="E5123:E5186" ca="1" si="720">IF(0=MOD(ROW(),$J$1),AVERAGE(OFFSET($D$2,ROW()-$J$1,0,$J$1,1)),"")</f>
        <v>4</v>
      </c>
      <c r="F5123" s="2" t="str">
        <f t="shared" ca="1" si="719"/>
        <v/>
      </c>
      <c r="BD5123" s="49">
        <f t="shared" ca="1" si="716"/>
        <v>3442</v>
      </c>
      <c r="BE5123" s="3">
        <f t="shared" ca="1" si="713"/>
        <v>0.34415000000000001</v>
      </c>
      <c r="BF5123" s="3">
        <f t="shared" ca="1" si="714"/>
        <v>-0.40116316278173481</v>
      </c>
      <c r="BG5123" s="9">
        <f t="shared" ca="1" si="715"/>
        <v>4</v>
      </c>
      <c r="BH5123" s="6">
        <f ca="1">IF(ISNUMBER('Descriptive Stats'!BF5123),'Descriptive Stats'!BF5123,#N/A)</f>
        <v>-0.40116316278173481</v>
      </c>
      <c r="BI5123" s="6">
        <f ca="1">IF(ISNUMBER('Descriptive Stats'!E5123),'Descriptive Stats'!E5123,#N/A)</f>
        <v>4</v>
      </c>
    </row>
    <row r="5124" spans="1:61" ht="14.4" x14ac:dyDescent="0.3">
      <c r="A5124" s="2">
        <f>ROW()</f>
        <v>5124</v>
      </c>
      <c r="C5124" s="8">
        <f t="shared" ca="1" si="717"/>
        <v>13</v>
      </c>
      <c r="D5124" s="8">
        <f t="shared" ca="1" si="718"/>
        <v>4</v>
      </c>
      <c r="E5124" s="50">
        <f t="shared" ca="1" si="720"/>
        <v>6</v>
      </c>
      <c r="F5124" s="2" t="str">
        <f t="shared" ca="1" si="719"/>
        <v/>
      </c>
      <c r="BD5124" s="49">
        <f t="shared" ca="1" si="716"/>
        <v>3900</v>
      </c>
      <c r="BE5124" s="3">
        <f t="shared" ca="1" si="713"/>
        <v>0.38995000000000002</v>
      </c>
      <c r="BF5124" s="3">
        <f t="shared" ca="1" si="714"/>
        <v>-0.2794493539703507</v>
      </c>
      <c r="BG5124" s="9">
        <f t="shared" ca="1" si="715"/>
        <v>6</v>
      </c>
      <c r="BH5124" s="6">
        <f ca="1">IF(ISNUMBER('Descriptive Stats'!BF5124),'Descriptive Stats'!BF5124,#N/A)</f>
        <v>-0.2794493539703507</v>
      </c>
      <c r="BI5124" s="6">
        <f ca="1">IF(ISNUMBER('Descriptive Stats'!E5124),'Descriptive Stats'!E5124,#N/A)</f>
        <v>6</v>
      </c>
    </row>
    <row r="5125" spans="1:61" ht="14.4" x14ac:dyDescent="0.3">
      <c r="A5125" s="2">
        <f>ROW()</f>
        <v>5125</v>
      </c>
      <c r="C5125" s="8">
        <f t="shared" ca="1" si="717"/>
        <v>5</v>
      </c>
      <c r="D5125" s="8">
        <f t="shared" ca="1" si="718"/>
        <v>6</v>
      </c>
      <c r="E5125" s="50">
        <f t="shared" ca="1" si="720"/>
        <v>4</v>
      </c>
      <c r="F5125" s="2" t="str">
        <f t="shared" ca="1" si="719"/>
        <v/>
      </c>
      <c r="BD5125" s="49">
        <f t="shared" ca="1" si="716"/>
        <v>3442</v>
      </c>
      <c r="BE5125" s="3">
        <f t="shared" ca="1" si="713"/>
        <v>0.34415000000000001</v>
      </c>
      <c r="BF5125" s="3">
        <f t="shared" ca="1" si="714"/>
        <v>-0.40116316278173481</v>
      </c>
      <c r="BG5125" s="9">
        <f t="shared" ca="1" si="715"/>
        <v>4</v>
      </c>
      <c r="BH5125" s="6">
        <f ca="1">IF(ISNUMBER('Descriptive Stats'!BF5125),'Descriptive Stats'!BF5125,#N/A)</f>
        <v>-0.40116316278173481</v>
      </c>
      <c r="BI5125" s="6">
        <f ca="1">IF(ISNUMBER('Descriptive Stats'!E5125),'Descriptive Stats'!E5125,#N/A)</f>
        <v>4</v>
      </c>
    </row>
    <row r="5126" spans="1:61" ht="14.4" x14ac:dyDescent="0.3">
      <c r="A5126" s="2">
        <f>ROW()</f>
        <v>5126</v>
      </c>
      <c r="C5126" s="8">
        <f t="shared" ca="1" si="717"/>
        <v>13</v>
      </c>
      <c r="D5126" s="8">
        <f t="shared" ca="1" si="718"/>
        <v>4</v>
      </c>
      <c r="E5126" s="50">
        <f t="shared" ca="1" si="720"/>
        <v>6</v>
      </c>
      <c r="F5126" s="2" t="str">
        <f t="shared" ca="1" si="719"/>
        <v/>
      </c>
      <c r="BD5126" s="49">
        <f t="shared" ca="1" si="716"/>
        <v>3900</v>
      </c>
      <c r="BE5126" s="3">
        <f t="shared" ca="1" si="713"/>
        <v>0.38995000000000002</v>
      </c>
      <c r="BF5126" s="3">
        <f t="shared" ca="1" si="714"/>
        <v>-0.2794493539703507</v>
      </c>
      <c r="BG5126" s="9">
        <f t="shared" ca="1" si="715"/>
        <v>6</v>
      </c>
      <c r="BH5126" s="6">
        <f ca="1">IF(ISNUMBER('Descriptive Stats'!BF5126),'Descriptive Stats'!BF5126,#N/A)</f>
        <v>-0.2794493539703507</v>
      </c>
      <c r="BI5126" s="6">
        <f ca="1">IF(ISNUMBER('Descriptive Stats'!E5126),'Descriptive Stats'!E5126,#N/A)</f>
        <v>6</v>
      </c>
    </row>
    <row r="5127" spans="1:61" ht="14.4" x14ac:dyDescent="0.3">
      <c r="A5127" s="2">
        <f>ROW()</f>
        <v>5127</v>
      </c>
      <c r="C5127" s="8">
        <f t="shared" ca="1" si="717"/>
        <v>2</v>
      </c>
      <c r="D5127" s="8">
        <f t="shared" ca="1" si="718"/>
        <v>6</v>
      </c>
      <c r="E5127" s="50">
        <f t="shared" ca="1" si="720"/>
        <v>3</v>
      </c>
      <c r="F5127" s="2" t="str">
        <f t="shared" ca="1" si="719"/>
        <v/>
      </c>
      <c r="BD5127" s="49">
        <f t="shared" ca="1" si="716"/>
        <v>3200</v>
      </c>
      <c r="BE5127" s="3">
        <f t="shared" ca="1" si="713"/>
        <v>0.31995000000000001</v>
      </c>
      <c r="BF5127" s="3">
        <f t="shared" ca="1" si="714"/>
        <v>-0.46783862043457014</v>
      </c>
      <c r="BG5127" s="9">
        <f t="shared" ca="1" si="715"/>
        <v>3</v>
      </c>
      <c r="BH5127" s="6">
        <f ca="1">IF(ISNUMBER('Descriptive Stats'!BF5127),'Descriptive Stats'!BF5127,#N/A)</f>
        <v>-0.46783862043457014</v>
      </c>
      <c r="BI5127" s="6">
        <f ca="1">IF(ISNUMBER('Descriptive Stats'!E5127),'Descriptive Stats'!E5127,#N/A)</f>
        <v>3</v>
      </c>
    </row>
    <row r="5128" spans="1:61" ht="14.4" x14ac:dyDescent="0.3">
      <c r="A5128" s="2">
        <f>ROW()</f>
        <v>5128</v>
      </c>
      <c r="C5128" s="8">
        <f t="shared" ca="1" si="717"/>
        <v>10</v>
      </c>
      <c r="D5128" s="8">
        <f t="shared" ca="1" si="718"/>
        <v>3</v>
      </c>
      <c r="E5128" s="50">
        <f t="shared" ca="1" si="720"/>
        <v>7</v>
      </c>
      <c r="F5128" s="2" t="str">
        <f t="shared" ca="1" si="719"/>
        <v/>
      </c>
      <c r="BD5128" s="49">
        <f t="shared" ca="1" si="716"/>
        <v>4473.5</v>
      </c>
      <c r="BE5128" s="3">
        <f t="shared" ca="1" si="713"/>
        <v>0.44729999999999998</v>
      </c>
      <c r="BF5128" s="3">
        <f t="shared" ca="1" si="714"/>
        <v>-0.13248586824472414</v>
      </c>
      <c r="BG5128" s="9">
        <f t="shared" ca="1" si="715"/>
        <v>7</v>
      </c>
      <c r="BH5128" s="6">
        <f ca="1">IF(ISNUMBER('Descriptive Stats'!BF5128),'Descriptive Stats'!BF5128,#N/A)</f>
        <v>-0.13248586824472414</v>
      </c>
      <c r="BI5128" s="6">
        <f ca="1">IF(ISNUMBER('Descriptive Stats'!E5128),'Descriptive Stats'!E5128,#N/A)</f>
        <v>7</v>
      </c>
    </row>
    <row r="5129" spans="1:61" ht="14.4" x14ac:dyDescent="0.3">
      <c r="A5129" s="2">
        <f>ROW()</f>
        <v>5129</v>
      </c>
      <c r="C5129" s="8">
        <f t="shared" ca="1" si="717"/>
        <v>19</v>
      </c>
      <c r="D5129" s="8">
        <f t="shared" ca="1" si="718"/>
        <v>7</v>
      </c>
      <c r="E5129" s="50">
        <f t="shared" ca="1" si="720"/>
        <v>0</v>
      </c>
      <c r="F5129" s="2" t="str">
        <f t="shared" ca="1" si="719"/>
        <v/>
      </c>
      <c r="BD5129" s="49">
        <f t="shared" ca="1" si="716"/>
        <v>815.5</v>
      </c>
      <c r="BE5129" s="3">
        <f t="shared" ref="BE5129:BE5192" ca="1" si="721">IF(ISNUMBER(BD5129),(BD5129-0.5)/$BK$4,"")</f>
        <v>8.1500000000000003E-2</v>
      </c>
      <c r="BF5129" s="3">
        <f t="shared" ref="BF5129:BF5192" ca="1" si="722">IF(ISNUMBER(BE5129),_xlfn.NORM.INV(BE5129,0,1),"")</f>
        <v>-1.3950525282585462</v>
      </c>
      <c r="BG5129" s="9">
        <f t="shared" ref="BG5129:BG5192" ca="1" si="723">IF(ISNUMBER(E5129),E5129,"")</f>
        <v>0</v>
      </c>
      <c r="BH5129" s="6">
        <f ca="1">IF(ISNUMBER('Descriptive Stats'!BF5129),'Descriptive Stats'!BF5129,#N/A)</f>
        <v>-1.3950525282585462</v>
      </c>
      <c r="BI5129" s="6">
        <f ca="1">IF(ISNUMBER('Descriptive Stats'!E5129),'Descriptive Stats'!E5129,#N/A)</f>
        <v>0</v>
      </c>
    </row>
    <row r="5130" spans="1:61" ht="14.4" x14ac:dyDescent="0.3">
      <c r="A5130" s="2">
        <f>ROW()</f>
        <v>5130</v>
      </c>
      <c r="C5130" s="8">
        <f t="shared" ca="1" si="717"/>
        <v>20</v>
      </c>
      <c r="D5130" s="8">
        <f t="shared" ca="1" si="718"/>
        <v>0</v>
      </c>
      <c r="E5130" s="50">
        <f t="shared" ca="1" si="720"/>
        <v>2</v>
      </c>
      <c r="F5130" s="2" t="str">
        <f t="shared" ca="1" si="719"/>
        <v/>
      </c>
      <c r="BD5130" s="49">
        <f t="shared" ref="BD5130:BD5193" ca="1" si="724">IF(ISNUMBER(BG5130),_xlfn.RANK.AVG(BG5130,$BG$2:$BG$5414,1),"")</f>
        <v>2595</v>
      </c>
      <c r="BE5130" s="3">
        <f t="shared" ca="1" si="721"/>
        <v>0.25945000000000001</v>
      </c>
      <c r="BF5130" s="3">
        <f t="shared" ca="1" si="722"/>
        <v>-0.6450419512753276</v>
      </c>
      <c r="BG5130" s="9">
        <f t="shared" ca="1" si="723"/>
        <v>2</v>
      </c>
      <c r="BH5130" s="6">
        <f ca="1">IF(ISNUMBER('Descriptive Stats'!BF5130),'Descriptive Stats'!BF5130,#N/A)</f>
        <v>-0.6450419512753276</v>
      </c>
      <c r="BI5130" s="6">
        <f ca="1">IF(ISNUMBER('Descriptive Stats'!E5130),'Descriptive Stats'!E5130,#N/A)</f>
        <v>2</v>
      </c>
    </row>
    <row r="5131" spans="1:61" ht="14.4" x14ac:dyDescent="0.3">
      <c r="A5131" s="2">
        <f>ROW()</f>
        <v>5131</v>
      </c>
      <c r="C5131" s="8">
        <f t="shared" ca="1" si="717"/>
        <v>9</v>
      </c>
      <c r="D5131" s="8">
        <f t="shared" ca="1" si="718"/>
        <v>2</v>
      </c>
      <c r="E5131" s="50">
        <f t="shared" ca="1" si="720"/>
        <v>0</v>
      </c>
      <c r="F5131" s="2" t="str">
        <f t="shared" ca="1" si="719"/>
        <v/>
      </c>
      <c r="BD5131" s="49">
        <f t="shared" ca="1" si="724"/>
        <v>815.5</v>
      </c>
      <c r="BE5131" s="3">
        <f t="shared" ca="1" si="721"/>
        <v>8.1500000000000003E-2</v>
      </c>
      <c r="BF5131" s="3">
        <f t="shared" ca="1" si="722"/>
        <v>-1.3950525282585462</v>
      </c>
      <c r="BG5131" s="9">
        <f t="shared" ca="1" si="723"/>
        <v>0</v>
      </c>
      <c r="BH5131" s="6">
        <f ca="1">IF(ISNUMBER('Descriptive Stats'!BF5131),'Descriptive Stats'!BF5131,#N/A)</f>
        <v>-1.3950525282585462</v>
      </c>
      <c r="BI5131" s="6">
        <f ca="1">IF(ISNUMBER('Descriptive Stats'!E5131),'Descriptive Stats'!E5131,#N/A)</f>
        <v>0</v>
      </c>
    </row>
    <row r="5132" spans="1:61" ht="14.4" x14ac:dyDescent="0.3">
      <c r="A5132" s="2">
        <f>ROW()</f>
        <v>5132</v>
      </c>
      <c r="C5132" s="8">
        <f t="shared" ca="1" si="717"/>
        <v>18</v>
      </c>
      <c r="D5132" s="8">
        <f t="shared" ca="1" si="718"/>
        <v>0</v>
      </c>
      <c r="E5132" s="50">
        <f t="shared" ca="1" si="720"/>
        <v>7</v>
      </c>
      <c r="F5132" s="2" t="str">
        <f t="shared" ca="1" si="719"/>
        <v/>
      </c>
      <c r="BD5132" s="49">
        <f t="shared" ca="1" si="724"/>
        <v>4473.5</v>
      </c>
      <c r="BE5132" s="3">
        <f t="shared" ca="1" si="721"/>
        <v>0.44729999999999998</v>
      </c>
      <c r="BF5132" s="3">
        <f t="shared" ca="1" si="722"/>
        <v>-0.13248586824472414</v>
      </c>
      <c r="BG5132" s="9">
        <f t="shared" ca="1" si="723"/>
        <v>7</v>
      </c>
      <c r="BH5132" s="6">
        <f ca="1">IF(ISNUMBER('Descriptive Stats'!BF5132),'Descriptive Stats'!BF5132,#N/A)</f>
        <v>-0.13248586824472414</v>
      </c>
      <c r="BI5132" s="6">
        <f ca="1">IF(ISNUMBER('Descriptive Stats'!E5132),'Descriptive Stats'!E5132,#N/A)</f>
        <v>7</v>
      </c>
    </row>
    <row r="5133" spans="1:61" ht="14.4" x14ac:dyDescent="0.3">
      <c r="A5133" s="2">
        <f>ROW()</f>
        <v>5133</v>
      </c>
      <c r="C5133" s="8">
        <f t="shared" ca="1" si="717"/>
        <v>19</v>
      </c>
      <c r="D5133" s="8">
        <f t="shared" ca="1" si="718"/>
        <v>7</v>
      </c>
      <c r="E5133" s="50">
        <f t="shared" ca="1" si="720"/>
        <v>15</v>
      </c>
      <c r="F5133" s="2" t="str">
        <f t="shared" ca="1" si="719"/>
        <v/>
      </c>
      <c r="BD5133" s="49">
        <f t="shared" ca="1" si="724"/>
        <v>5051.5</v>
      </c>
      <c r="BE5133" s="3">
        <f t="shared" ca="1" si="721"/>
        <v>0.50509999999999999</v>
      </c>
      <c r="BF5133" s="3">
        <f t="shared" ca="1" si="722"/>
        <v>1.2784152420787677E-2</v>
      </c>
      <c r="BG5133" s="9">
        <f t="shared" ca="1" si="723"/>
        <v>15</v>
      </c>
      <c r="BH5133" s="6">
        <f ca="1">IF(ISNUMBER('Descriptive Stats'!BF5133),'Descriptive Stats'!BF5133,#N/A)</f>
        <v>1.2784152420787677E-2</v>
      </c>
      <c r="BI5133" s="6">
        <f ca="1">IF(ISNUMBER('Descriptive Stats'!E5133),'Descriptive Stats'!E5133,#N/A)</f>
        <v>15</v>
      </c>
    </row>
    <row r="5134" spans="1:61" ht="14.4" x14ac:dyDescent="0.3">
      <c r="A5134" s="2">
        <f>ROW()</f>
        <v>5134</v>
      </c>
      <c r="C5134" s="8">
        <f t="shared" ca="1" si="717"/>
        <v>24</v>
      </c>
      <c r="D5134" s="8">
        <f t="shared" ca="1" si="718"/>
        <v>15</v>
      </c>
      <c r="E5134" s="50">
        <f t="shared" ca="1" si="720"/>
        <v>2</v>
      </c>
      <c r="F5134" s="2" t="str">
        <f t="shared" ca="1" si="719"/>
        <v/>
      </c>
      <c r="BD5134" s="49">
        <f t="shared" ca="1" si="724"/>
        <v>2595</v>
      </c>
      <c r="BE5134" s="3">
        <f t="shared" ca="1" si="721"/>
        <v>0.25945000000000001</v>
      </c>
      <c r="BF5134" s="3">
        <f t="shared" ca="1" si="722"/>
        <v>-0.6450419512753276</v>
      </c>
      <c r="BG5134" s="9">
        <f t="shared" ca="1" si="723"/>
        <v>2</v>
      </c>
      <c r="BH5134" s="6">
        <f ca="1">IF(ISNUMBER('Descriptive Stats'!BF5134),'Descriptive Stats'!BF5134,#N/A)</f>
        <v>-0.6450419512753276</v>
      </c>
      <c r="BI5134" s="6">
        <f ca="1">IF(ISNUMBER('Descriptive Stats'!E5134),'Descriptive Stats'!E5134,#N/A)</f>
        <v>2</v>
      </c>
    </row>
    <row r="5135" spans="1:61" ht="14.4" x14ac:dyDescent="0.3">
      <c r="A5135" s="2">
        <f>ROW()</f>
        <v>5135</v>
      </c>
      <c r="C5135" s="8">
        <f t="shared" ca="1" si="717"/>
        <v>21</v>
      </c>
      <c r="D5135" s="8">
        <f t="shared" ca="1" si="718"/>
        <v>2</v>
      </c>
      <c r="E5135" s="50">
        <f t="shared" ca="1" si="720"/>
        <v>0</v>
      </c>
      <c r="F5135" s="2" t="str">
        <f t="shared" ca="1" si="719"/>
        <v/>
      </c>
      <c r="BD5135" s="49">
        <f t="shared" ca="1" si="724"/>
        <v>815.5</v>
      </c>
      <c r="BE5135" s="3">
        <f t="shared" ca="1" si="721"/>
        <v>8.1500000000000003E-2</v>
      </c>
      <c r="BF5135" s="3">
        <f t="shared" ca="1" si="722"/>
        <v>-1.3950525282585462</v>
      </c>
      <c r="BG5135" s="9">
        <f t="shared" ca="1" si="723"/>
        <v>0</v>
      </c>
      <c r="BH5135" s="6">
        <f ca="1">IF(ISNUMBER('Descriptive Stats'!BF5135),'Descriptive Stats'!BF5135,#N/A)</f>
        <v>-1.3950525282585462</v>
      </c>
      <c r="BI5135" s="6">
        <f ca="1">IF(ISNUMBER('Descriptive Stats'!E5135),'Descriptive Stats'!E5135,#N/A)</f>
        <v>0</v>
      </c>
    </row>
    <row r="5136" spans="1:61" ht="14.4" x14ac:dyDescent="0.3">
      <c r="A5136" s="2">
        <f>ROW()</f>
        <v>5136</v>
      </c>
      <c r="C5136" s="8">
        <f t="shared" ca="1" si="717"/>
        <v>20</v>
      </c>
      <c r="D5136" s="8">
        <f t="shared" ca="1" si="718"/>
        <v>0</v>
      </c>
      <c r="E5136" s="50">
        <f t="shared" ca="1" si="720"/>
        <v>6</v>
      </c>
      <c r="F5136" s="2" t="str">
        <f t="shared" ca="1" si="719"/>
        <v/>
      </c>
      <c r="BD5136" s="49">
        <f t="shared" ca="1" si="724"/>
        <v>3900</v>
      </c>
      <c r="BE5136" s="3">
        <f t="shared" ca="1" si="721"/>
        <v>0.38995000000000002</v>
      </c>
      <c r="BF5136" s="3">
        <f t="shared" ca="1" si="722"/>
        <v>-0.2794493539703507</v>
      </c>
      <c r="BG5136" s="9">
        <f t="shared" ca="1" si="723"/>
        <v>6</v>
      </c>
      <c r="BH5136" s="6">
        <f ca="1">IF(ISNUMBER('Descriptive Stats'!BF5136),'Descriptive Stats'!BF5136,#N/A)</f>
        <v>-0.2794493539703507</v>
      </c>
      <c r="BI5136" s="6">
        <f ca="1">IF(ISNUMBER('Descriptive Stats'!E5136),'Descriptive Stats'!E5136,#N/A)</f>
        <v>6</v>
      </c>
    </row>
    <row r="5137" spans="1:61" ht="14.4" x14ac:dyDescent="0.3">
      <c r="A5137" s="2">
        <f>ROW()</f>
        <v>5137</v>
      </c>
      <c r="C5137" s="8">
        <f t="shared" ref="C5137:C5200" ca="1" si="725">RANDBETWEEN(2,COUNT(B:B))</f>
        <v>16</v>
      </c>
      <c r="D5137" s="8">
        <f t="shared" ref="D5137:D5200" ca="1" si="726">VLOOKUP(C5137,A:B,2,TRUE)</f>
        <v>6</v>
      </c>
      <c r="E5137" s="50">
        <f t="shared" ca="1" si="720"/>
        <v>7</v>
      </c>
      <c r="F5137" s="2" t="str">
        <f t="shared" ref="F5137:F5200" ca="1" si="727">IF(ISNUMBER(E5137),IF(OR(E5137&lt;$K$16,E5137&gt;$K$14),"X",""),"")</f>
        <v/>
      </c>
      <c r="BD5137" s="49">
        <f t="shared" ca="1" si="724"/>
        <v>4473.5</v>
      </c>
      <c r="BE5137" s="3">
        <f t="shared" ca="1" si="721"/>
        <v>0.44729999999999998</v>
      </c>
      <c r="BF5137" s="3">
        <f t="shared" ca="1" si="722"/>
        <v>-0.13248586824472414</v>
      </c>
      <c r="BG5137" s="9">
        <f t="shared" ca="1" si="723"/>
        <v>7</v>
      </c>
      <c r="BH5137" s="6">
        <f ca="1">IF(ISNUMBER('Descriptive Stats'!BF5137),'Descriptive Stats'!BF5137,#N/A)</f>
        <v>-0.13248586824472414</v>
      </c>
      <c r="BI5137" s="6">
        <f ca="1">IF(ISNUMBER('Descriptive Stats'!E5137),'Descriptive Stats'!E5137,#N/A)</f>
        <v>7</v>
      </c>
    </row>
    <row r="5138" spans="1:61" ht="14.4" x14ac:dyDescent="0.3">
      <c r="A5138" s="2">
        <f>ROW()</f>
        <v>5138</v>
      </c>
      <c r="C5138" s="8">
        <f t="shared" ca="1" si="725"/>
        <v>19</v>
      </c>
      <c r="D5138" s="8">
        <f t="shared" ca="1" si="726"/>
        <v>7</v>
      </c>
      <c r="E5138" s="50">
        <f t="shared" ca="1" si="720"/>
        <v>0</v>
      </c>
      <c r="F5138" s="2" t="str">
        <f t="shared" ca="1" si="727"/>
        <v/>
      </c>
      <c r="BD5138" s="49">
        <f t="shared" ca="1" si="724"/>
        <v>815.5</v>
      </c>
      <c r="BE5138" s="3">
        <f t="shared" ca="1" si="721"/>
        <v>8.1500000000000003E-2</v>
      </c>
      <c r="BF5138" s="3">
        <f t="shared" ca="1" si="722"/>
        <v>-1.3950525282585462</v>
      </c>
      <c r="BG5138" s="9">
        <f t="shared" ca="1" si="723"/>
        <v>0</v>
      </c>
      <c r="BH5138" s="6">
        <f ca="1">IF(ISNUMBER('Descriptive Stats'!BF5138),'Descriptive Stats'!BF5138,#N/A)</f>
        <v>-1.3950525282585462</v>
      </c>
      <c r="BI5138" s="6">
        <f ca="1">IF(ISNUMBER('Descriptive Stats'!E5138),'Descriptive Stats'!E5138,#N/A)</f>
        <v>0</v>
      </c>
    </row>
    <row r="5139" spans="1:61" ht="14.4" x14ac:dyDescent="0.3">
      <c r="A5139" s="2">
        <f>ROW()</f>
        <v>5139</v>
      </c>
      <c r="C5139" s="8">
        <f t="shared" ca="1" si="725"/>
        <v>11</v>
      </c>
      <c r="D5139" s="8">
        <f t="shared" ca="1" si="726"/>
        <v>0</v>
      </c>
      <c r="E5139" s="50">
        <f t="shared" ca="1" si="720"/>
        <v>1</v>
      </c>
      <c r="F5139" s="2" t="str">
        <f t="shared" ca="1" si="727"/>
        <v/>
      </c>
      <c r="BD5139" s="49">
        <f t="shared" ca="1" si="724"/>
        <v>1871</v>
      </c>
      <c r="BE5139" s="3">
        <f t="shared" ca="1" si="721"/>
        <v>0.18704999999999999</v>
      </c>
      <c r="BF5139" s="3">
        <f t="shared" ca="1" si="722"/>
        <v>-0.88881967520906158</v>
      </c>
      <c r="BG5139" s="9">
        <f t="shared" ca="1" si="723"/>
        <v>1</v>
      </c>
      <c r="BH5139" s="6">
        <f ca="1">IF(ISNUMBER('Descriptive Stats'!BF5139),'Descriptive Stats'!BF5139,#N/A)</f>
        <v>-0.88881967520906158</v>
      </c>
      <c r="BI5139" s="6">
        <f ca="1">IF(ISNUMBER('Descriptive Stats'!E5139),'Descriptive Stats'!E5139,#N/A)</f>
        <v>1</v>
      </c>
    </row>
    <row r="5140" spans="1:61" ht="14.4" x14ac:dyDescent="0.3">
      <c r="A5140" s="2">
        <f>ROW()</f>
        <v>5140</v>
      </c>
      <c r="C5140" s="8">
        <f t="shared" ca="1" si="725"/>
        <v>8</v>
      </c>
      <c r="D5140" s="8">
        <f t="shared" ca="1" si="726"/>
        <v>1</v>
      </c>
      <c r="E5140" s="50">
        <f t="shared" ca="1" si="720"/>
        <v>2</v>
      </c>
      <c r="F5140" s="2" t="str">
        <f t="shared" ca="1" si="727"/>
        <v/>
      </c>
      <c r="BD5140" s="49">
        <f t="shared" ca="1" si="724"/>
        <v>2595</v>
      </c>
      <c r="BE5140" s="3">
        <f t="shared" ca="1" si="721"/>
        <v>0.25945000000000001</v>
      </c>
      <c r="BF5140" s="3">
        <f t="shared" ca="1" si="722"/>
        <v>-0.6450419512753276</v>
      </c>
      <c r="BG5140" s="9">
        <f t="shared" ca="1" si="723"/>
        <v>2</v>
      </c>
      <c r="BH5140" s="6">
        <f ca="1">IF(ISNUMBER('Descriptive Stats'!BF5140),'Descriptive Stats'!BF5140,#N/A)</f>
        <v>-0.6450419512753276</v>
      </c>
      <c r="BI5140" s="6">
        <f ca="1">IF(ISNUMBER('Descriptive Stats'!E5140),'Descriptive Stats'!E5140,#N/A)</f>
        <v>2</v>
      </c>
    </row>
    <row r="5141" spans="1:61" ht="14.4" x14ac:dyDescent="0.3">
      <c r="A5141" s="2">
        <f>ROW()</f>
        <v>5141</v>
      </c>
      <c r="C5141" s="8">
        <f t="shared" ca="1" si="725"/>
        <v>17</v>
      </c>
      <c r="D5141" s="8">
        <f t="shared" ca="1" si="726"/>
        <v>2</v>
      </c>
      <c r="E5141" s="50">
        <f t="shared" ca="1" si="720"/>
        <v>2</v>
      </c>
      <c r="F5141" s="2" t="str">
        <f t="shared" ca="1" si="727"/>
        <v/>
      </c>
      <c r="BD5141" s="49">
        <f t="shared" ca="1" si="724"/>
        <v>2595</v>
      </c>
      <c r="BE5141" s="3">
        <f t="shared" ca="1" si="721"/>
        <v>0.25945000000000001</v>
      </c>
      <c r="BF5141" s="3">
        <f t="shared" ca="1" si="722"/>
        <v>-0.6450419512753276</v>
      </c>
      <c r="BG5141" s="9">
        <f t="shared" ca="1" si="723"/>
        <v>2</v>
      </c>
      <c r="BH5141" s="6">
        <f ca="1">IF(ISNUMBER('Descriptive Stats'!BF5141),'Descriptive Stats'!BF5141,#N/A)</f>
        <v>-0.6450419512753276</v>
      </c>
      <c r="BI5141" s="6">
        <f ca="1">IF(ISNUMBER('Descriptive Stats'!E5141),'Descriptive Stats'!E5141,#N/A)</f>
        <v>2</v>
      </c>
    </row>
    <row r="5142" spans="1:61" ht="14.4" x14ac:dyDescent="0.3">
      <c r="A5142" s="2">
        <f>ROW()</f>
        <v>5142</v>
      </c>
      <c r="C5142" s="8">
        <f t="shared" ca="1" si="725"/>
        <v>17</v>
      </c>
      <c r="D5142" s="8">
        <f t="shared" ca="1" si="726"/>
        <v>2</v>
      </c>
      <c r="E5142" s="50">
        <f t="shared" ca="1" si="720"/>
        <v>7</v>
      </c>
      <c r="F5142" s="2" t="str">
        <f t="shared" ca="1" si="727"/>
        <v/>
      </c>
      <c r="BD5142" s="49">
        <f t="shared" ca="1" si="724"/>
        <v>4473.5</v>
      </c>
      <c r="BE5142" s="3">
        <f t="shared" ca="1" si="721"/>
        <v>0.44729999999999998</v>
      </c>
      <c r="BF5142" s="3">
        <f t="shared" ca="1" si="722"/>
        <v>-0.13248586824472414</v>
      </c>
      <c r="BG5142" s="9">
        <f t="shared" ca="1" si="723"/>
        <v>7</v>
      </c>
      <c r="BH5142" s="6">
        <f ca="1">IF(ISNUMBER('Descriptive Stats'!BF5142),'Descriptive Stats'!BF5142,#N/A)</f>
        <v>-0.13248586824472414</v>
      </c>
      <c r="BI5142" s="6">
        <f ca="1">IF(ISNUMBER('Descriptive Stats'!E5142),'Descriptive Stats'!E5142,#N/A)</f>
        <v>7</v>
      </c>
    </row>
    <row r="5143" spans="1:61" ht="14.4" x14ac:dyDescent="0.3">
      <c r="A5143" s="2">
        <f>ROW()</f>
        <v>5143</v>
      </c>
      <c r="C5143" s="8">
        <f t="shared" ca="1" si="725"/>
        <v>19</v>
      </c>
      <c r="D5143" s="8">
        <f t="shared" ca="1" si="726"/>
        <v>7</v>
      </c>
      <c r="E5143" s="50">
        <f t="shared" ca="1" si="720"/>
        <v>0</v>
      </c>
      <c r="F5143" s="2" t="str">
        <f t="shared" ca="1" si="727"/>
        <v/>
      </c>
      <c r="BD5143" s="49">
        <f t="shared" ca="1" si="724"/>
        <v>815.5</v>
      </c>
      <c r="BE5143" s="3">
        <f t="shared" ca="1" si="721"/>
        <v>8.1500000000000003E-2</v>
      </c>
      <c r="BF5143" s="3">
        <f t="shared" ca="1" si="722"/>
        <v>-1.3950525282585462</v>
      </c>
      <c r="BG5143" s="9">
        <f t="shared" ca="1" si="723"/>
        <v>0</v>
      </c>
      <c r="BH5143" s="6">
        <f ca="1">IF(ISNUMBER('Descriptive Stats'!BF5143),'Descriptive Stats'!BF5143,#N/A)</f>
        <v>-1.3950525282585462</v>
      </c>
      <c r="BI5143" s="6">
        <f ca="1">IF(ISNUMBER('Descriptive Stats'!E5143),'Descriptive Stats'!E5143,#N/A)</f>
        <v>0</v>
      </c>
    </row>
    <row r="5144" spans="1:61" ht="14.4" x14ac:dyDescent="0.3">
      <c r="A5144" s="2">
        <f>ROW()</f>
        <v>5144</v>
      </c>
      <c r="C5144" s="8">
        <f t="shared" ca="1" si="725"/>
        <v>18</v>
      </c>
      <c r="D5144" s="8">
        <f t="shared" ca="1" si="726"/>
        <v>0</v>
      </c>
      <c r="E5144" s="50">
        <f t="shared" ca="1" si="720"/>
        <v>2</v>
      </c>
      <c r="F5144" s="2" t="str">
        <f t="shared" ca="1" si="727"/>
        <v/>
      </c>
      <c r="BD5144" s="49">
        <f t="shared" ca="1" si="724"/>
        <v>2595</v>
      </c>
      <c r="BE5144" s="3">
        <f t="shared" ca="1" si="721"/>
        <v>0.25945000000000001</v>
      </c>
      <c r="BF5144" s="3">
        <f t="shared" ca="1" si="722"/>
        <v>-0.6450419512753276</v>
      </c>
      <c r="BG5144" s="9">
        <f t="shared" ca="1" si="723"/>
        <v>2</v>
      </c>
      <c r="BH5144" s="6">
        <f ca="1">IF(ISNUMBER('Descriptive Stats'!BF5144),'Descriptive Stats'!BF5144,#N/A)</f>
        <v>-0.6450419512753276</v>
      </c>
      <c r="BI5144" s="6">
        <f ca="1">IF(ISNUMBER('Descriptive Stats'!E5144),'Descriptive Stats'!E5144,#N/A)</f>
        <v>2</v>
      </c>
    </row>
    <row r="5145" spans="1:61" ht="14.4" x14ac:dyDescent="0.3">
      <c r="A5145" s="2">
        <f>ROW()</f>
        <v>5145</v>
      </c>
      <c r="C5145" s="8">
        <f t="shared" ca="1" si="725"/>
        <v>17</v>
      </c>
      <c r="D5145" s="8">
        <f t="shared" ca="1" si="726"/>
        <v>2</v>
      </c>
      <c r="E5145" s="50">
        <f t="shared" ca="1" si="720"/>
        <v>4</v>
      </c>
      <c r="F5145" s="2" t="str">
        <f t="shared" ca="1" si="727"/>
        <v/>
      </c>
      <c r="BD5145" s="49">
        <f t="shared" ca="1" si="724"/>
        <v>3442</v>
      </c>
      <c r="BE5145" s="3">
        <f t="shared" ca="1" si="721"/>
        <v>0.34415000000000001</v>
      </c>
      <c r="BF5145" s="3">
        <f t="shared" ca="1" si="722"/>
        <v>-0.40116316278173481</v>
      </c>
      <c r="BG5145" s="9">
        <f t="shared" ca="1" si="723"/>
        <v>4</v>
      </c>
      <c r="BH5145" s="6">
        <f ca="1">IF(ISNUMBER('Descriptive Stats'!BF5145),'Descriptive Stats'!BF5145,#N/A)</f>
        <v>-0.40116316278173481</v>
      </c>
      <c r="BI5145" s="6">
        <f ca="1">IF(ISNUMBER('Descriptive Stats'!E5145),'Descriptive Stats'!E5145,#N/A)</f>
        <v>4</v>
      </c>
    </row>
    <row r="5146" spans="1:61" ht="14.4" x14ac:dyDescent="0.3">
      <c r="A5146" s="2">
        <f>ROW()</f>
        <v>5146</v>
      </c>
      <c r="C5146" s="8">
        <f t="shared" ca="1" si="725"/>
        <v>13</v>
      </c>
      <c r="D5146" s="8">
        <f t="shared" ca="1" si="726"/>
        <v>4</v>
      </c>
      <c r="E5146" s="50">
        <f t="shared" ca="1" si="720"/>
        <v>2</v>
      </c>
      <c r="F5146" s="2" t="str">
        <f t="shared" ca="1" si="727"/>
        <v/>
      </c>
      <c r="BD5146" s="49">
        <f t="shared" ca="1" si="724"/>
        <v>2595</v>
      </c>
      <c r="BE5146" s="3">
        <f t="shared" ca="1" si="721"/>
        <v>0.25945000000000001</v>
      </c>
      <c r="BF5146" s="3">
        <f t="shared" ca="1" si="722"/>
        <v>-0.6450419512753276</v>
      </c>
      <c r="BG5146" s="9">
        <f t="shared" ca="1" si="723"/>
        <v>2</v>
      </c>
      <c r="BH5146" s="6">
        <f ca="1">IF(ISNUMBER('Descriptive Stats'!BF5146),'Descriptive Stats'!BF5146,#N/A)</f>
        <v>-0.6450419512753276</v>
      </c>
      <c r="BI5146" s="6">
        <f ca="1">IF(ISNUMBER('Descriptive Stats'!E5146),'Descriptive Stats'!E5146,#N/A)</f>
        <v>2</v>
      </c>
    </row>
    <row r="5147" spans="1:61" ht="14.4" x14ac:dyDescent="0.3">
      <c r="A5147" s="2">
        <f>ROW()</f>
        <v>5147</v>
      </c>
      <c r="C5147" s="8">
        <f t="shared" ca="1" si="725"/>
        <v>3</v>
      </c>
      <c r="D5147" s="8">
        <f t="shared" ca="1" si="726"/>
        <v>2</v>
      </c>
      <c r="E5147" s="50">
        <f t="shared" ca="1" si="720"/>
        <v>0</v>
      </c>
      <c r="F5147" s="2" t="str">
        <f t="shared" ca="1" si="727"/>
        <v/>
      </c>
      <c r="BD5147" s="49">
        <f t="shared" ca="1" si="724"/>
        <v>815.5</v>
      </c>
      <c r="BE5147" s="3">
        <f t="shared" ca="1" si="721"/>
        <v>8.1500000000000003E-2</v>
      </c>
      <c r="BF5147" s="3">
        <f t="shared" ca="1" si="722"/>
        <v>-1.3950525282585462</v>
      </c>
      <c r="BG5147" s="9">
        <f t="shared" ca="1" si="723"/>
        <v>0</v>
      </c>
      <c r="BH5147" s="6">
        <f ca="1">IF(ISNUMBER('Descriptive Stats'!BF5147),'Descriptive Stats'!BF5147,#N/A)</f>
        <v>-1.3950525282585462</v>
      </c>
      <c r="BI5147" s="6">
        <f ca="1">IF(ISNUMBER('Descriptive Stats'!E5147),'Descriptive Stats'!E5147,#N/A)</f>
        <v>0</v>
      </c>
    </row>
    <row r="5148" spans="1:61" ht="14.4" x14ac:dyDescent="0.3">
      <c r="A5148" s="2">
        <f>ROW()</f>
        <v>5148</v>
      </c>
      <c r="C5148" s="8">
        <f t="shared" ca="1" si="725"/>
        <v>11</v>
      </c>
      <c r="D5148" s="8">
        <f t="shared" ca="1" si="726"/>
        <v>0</v>
      </c>
      <c r="E5148" s="50">
        <f t="shared" ca="1" si="720"/>
        <v>0</v>
      </c>
      <c r="F5148" s="2" t="str">
        <f t="shared" ca="1" si="727"/>
        <v/>
      </c>
      <c r="BD5148" s="49">
        <f t="shared" ca="1" si="724"/>
        <v>815.5</v>
      </c>
      <c r="BE5148" s="3">
        <f t="shared" ca="1" si="721"/>
        <v>8.1500000000000003E-2</v>
      </c>
      <c r="BF5148" s="3">
        <f t="shared" ca="1" si="722"/>
        <v>-1.3950525282585462</v>
      </c>
      <c r="BG5148" s="9">
        <f t="shared" ca="1" si="723"/>
        <v>0</v>
      </c>
      <c r="BH5148" s="6">
        <f ca="1">IF(ISNUMBER('Descriptive Stats'!BF5148),'Descriptive Stats'!BF5148,#N/A)</f>
        <v>-1.3950525282585462</v>
      </c>
      <c r="BI5148" s="6">
        <f ca="1">IF(ISNUMBER('Descriptive Stats'!E5148),'Descriptive Stats'!E5148,#N/A)</f>
        <v>0</v>
      </c>
    </row>
    <row r="5149" spans="1:61" ht="14.4" x14ac:dyDescent="0.3">
      <c r="A5149" s="2">
        <f>ROW()</f>
        <v>5149</v>
      </c>
      <c r="C5149" s="8">
        <f t="shared" ca="1" si="725"/>
        <v>14</v>
      </c>
      <c r="D5149" s="8">
        <f t="shared" ca="1" si="726"/>
        <v>0</v>
      </c>
      <c r="E5149" s="50">
        <f t="shared" ca="1" si="720"/>
        <v>4</v>
      </c>
      <c r="F5149" s="2" t="str">
        <f t="shared" ca="1" si="727"/>
        <v/>
      </c>
      <c r="BD5149" s="49">
        <f t="shared" ca="1" si="724"/>
        <v>3442</v>
      </c>
      <c r="BE5149" s="3">
        <f t="shared" ca="1" si="721"/>
        <v>0.34415000000000001</v>
      </c>
      <c r="BF5149" s="3">
        <f t="shared" ca="1" si="722"/>
        <v>-0.40116316278173481</v>
      </c>
      <c r="BG5149" s="9">
        <f t="shared" ca="1" si="723"/>
        <v>4</v>
      </c>
      <c r="BH5149" s="6">
        <f ca="1">IF(ISNUMBER('Descriptive Stats'!BF5149),'Descriptive Stats'!BF5149,#N/A)</f>
        <v>-0.40116316278173481</v>
      </c>
      <c r="BI5149" s="6">
        <f ca="1">IF(ISNUMBER('Descriptive Stats'!E5149),'Descriptive Stats'!E5149,#N/A)</f>
        <v>4</v>
      </c>
    </row>
    <row r="5150" spans="1:61" ht="14.4" x14ac:dyDescent="0.3">
      <c r="A5150" s="2">
        <f>ROW()</f>
        <v>5150</v>
      </c>
      <c r="C5150" s="8">
        <f t="shared" ca="1" si="725"/>
        <v>13</v>
      </c>
      <c r="D5150" s="8">
        <f t="shared" ca="1" si="726"/>
        <v>4</v>
      </c>
      <c r="E5150" s="50">
        <f t="shared" ca="1" si="720"/>
        <v>19</v>
      </c>
      <c r="F5150" s="2" t="str">
        <f t="shared" ca="1" si="727"/>
        <v>X</v>
      </c>
      <c r="BD5150" s="49">
        <f t="shared" ca="1" si="724"/>
        <v>5294</v>
      </c>
      <c r="BE5150" s="3">
        <f t="shared" ca="1" si="721"/>
        <v>0.52934999999999999</v>
      </c>
      <c r="BF5150" s="3">
        <f t="shared" ca="1" si="722"/>
        <v>7.3636031452008061E-2</v>
      </c>
      <c r="BG5150" s="9">
        <f t="shared" ca="1" si="723"/>
        <v>19</v>
      </c>
      <c r="BH5150" s="6">
        <f ca="1">IF(ISNUMBER('Descriptive Stats'!BF5150),'Descriptive Stats'!BF5150,#N/A)</f>
        <v>7.3636031452008061E-2</v>
      </c>
      <c r="BI5150" s="6">
        <f ca="1">IF(ISNUMBER('Descriptive Stats'!E5150),'Descriptive Stats'!E5150,#N/A)</f>
        <v>19</v>
      </c>
    </row>
    <row r="5151" spans="1:61" ht="14.4" x14ac:dyDescent="0.3">
      <c r="A5151" s="2">
        <f>ROW()</f>
        <v>5151</v>
      </c>
      <c r="C5151" s="8">
        <f t="shared" ca="1" si="725"/>
        <v>7</v>
      </c>
      <c r="D5151" s="8">
        <f t="shared" ca="1" si="726"/>
        <v>19</v>
      </c>
      <c r="E5151" s="50">
        <f t="shared" ca="1" si="720"/>
        <v>3</v>
      </c>
      <c r="F5151" s="2" t="str">
        <f t="shared" ca="1" si="727"/>
        <v/>
      </c>
      <c r="BD5151" s="49">
        <f t="shared" ca="1" si="724"/>
        <v>3200</v>
      </c>
      <c r="BE5151" s="3">
        <f t="shared" ca="1" si="721"/>
        <v>0.31995000000000001</v>
      </c>
      <c r="BF5151" s="3">
        <f t="shared" ca="1" si="722"/>
        <v>-0.46783862043457014</v>
      </c>
      <c r="BG5151" s="9">
        <f t="shared" ca="1" si="723"/>
        <v>3</v>
      </c>
      <c r="BH5151" s="6">
        <f ca="1">IF(ISNUMBER('Descriptive Stats'!BF5151),'Descriptive Stats'!BF5151,#N/A)</f>
        <v>-0.46783862043457014</v>
      </c>
      <c r="BI5151" s="6">
        <f ca="1">IF(ISNUMBER('Descriptive Stats'!E5151),'Descriptive Stats'!E5151,#N/A)</f>
        <v>3</v>
      </c>
    </row>
    <row r="5152" spans="1:61" ht="14.4" x14ac:dyDescent="0.3">
      <c r="A5152" s="2">
        <f>ROW()</f>
        <v>5152</v>
      </c>
      <c r="C5152" s="8">
        <f t="shared" ca="1" si="725"/>
        <v>10</v>
      </c>
      <c r="D5152" s="8">
        <f t="shared" ca="1" si="726"/>
        <v>3</v>
      </c>
      <c r="E5152" s="50">
        <f t="shared" ca="1" si="720"/>
        <v>3</v>
      </c>
      <c r="F5152" s="2" t="str">
        <f t="shared" ca="1" si="727"/>
        <v/>
      </c>
      <c r="BD5152" s="49">
        <f t="shared" ca="1" si="724"/>
        <v>3200</v>
      </c>
      <c r="BE5152" s="3">
        <f t="shared" ca="1" si="721"/>
        <v>0.31995000000000001</v>
      </c>
      <c r="BF5152" s="3">
        <f t="shared" ca="1" si="722"/>
        <v>-0.46783862043457014</v>
      </c>
      <c r="BG5152" s="9">
        <f t="shared" ca="1" si="723"/>
        <v>3</v>
      </c>
      <c r="BH5152" s="6">
        <f ca="1">IF(ISNUMBER('Descriptive Stats'!BF5152),'Descriptive Stats'!BF5152,#N/A)</f>
        <v>-0.46783862043457014</v>
      </c>
      <c r="BI5152" s="6">
        <f ca="1">IF(ISNUMBER('Descriptive Stats'!E5152),'Descriptive Stats'!E5152,#N/A)</f>
        <v>3</v>
      </c>
    </row>
    <row r="5153" spans="1:61" ht="14.4" x14ac:dyDescent="0.3">
      <c r="A5153" s="2">
        <f>ROW()</f>
        <v>5153</v>
      </c>
      <c r="C5153" s="8">
        <f t="shared" ca="1" si="725"/>
        <v>10</v>
      </c>
      <c r="D5153" s="8">
        <f t="shared" ca="1" si="726"/>
        <v>3</v>
      </c>
      <c r="E5153" s="50">
        <f t="shared" ca="1" si="720"/>
        <v>6</v>
      </c>
      <c r="F5153" s="2" t="str">
        <f t="shared" ca="1" si="727"/>
        <v/>
      </c>
      <c r="BD5153" s="49">
        <f t="shared" ca="1" si="724"/>
        <v>3900</v>
      </c>
      <c r="BE5153" s="3">
        <f t="shared" ca="1" si="721"/>
        <v>0.38995000000000002</v>
      </c>
      <c r="BF5153" s="3">
        <f t="shared" ca="1" si="722"/>
        <v>-0.2794493539703507</v>
      </c>
      <c r="BG5153" s="9">
        <f t="shared" ca="1" si="723"/>
        <v>6</v>
      </c>
      <c r="BH5153" s="6">
        <f ca="1">IF(ISNUMBER('Descriptive Stats'!BF5153),'Descriptive Stats'!BF5153,#N/A)</f>
        <v>-0.2794493539703507</v>
      </c>
      <c r="BI5153" s="6">
        <f ca="1">IF(ISNUMBER('Descriptive Stats'!E5153),'Descriptive Stats'!E5153,#N/A)</f>
        <v>6</v>
      </c>
    </row>
    <row r="5154" spans="1:61" ht="14.4" x14ac:dyDescent="0.3">
      <c r="A5154" s="2">
        <f>ROW()</f>
        <v>5154</v>
      </c>
      <c r="C5154" s="8">
        <f t="shared" ca="1" si="725"/>
        <v>2</v>
      </c>
      <c r="D5154" s="8">
        <f t="shared" ca="1" si="726"/>
        <v>6</v>
      </c>
      <c r="E5154" s="50">
        <f t="shared" ca="1" si="720"/>
        <v>2</v>
      </c>
      <c r="F5154" s="2" t="str">
        <f t="shared" ca="1" si="727"/>
        <v/>
      </c>
      <c r="BD5154" s="49">
        <f t="shared" ca="1" si="724"/>
        <v>2595</v>
      </c>
      <c r="BE5154" s="3">
        <f t="shared" ca="1" si="721"/>
        <v>0.25945000000000001</v>
      </c>
      <c r="BF5154" s="3">
        <f t="shared" ca="1" si="722"/>
        <v>-0.6450419512753276</v>
      </c>
      <c r="BG5154" s="9">
        <f t="shared" ca="1" si="723"/>
        <v>2</v>
      </c>
      <c r="BH5154" s="6">
        <f ca="1">IF(ISNUMBER('Descriptive Stats'!BF5154),'Descriptive Stats'!BF5154,#N/A)</f>
        <v>-0.6450419512753276</v>
      </c>
      <c r="BI5154" s="6">
        <f ca="1">IF(ISNUMBER('Descriptive Stats'!E5154),'Descriptive Stats'!E5154,#N/A)</f>
        <v>2</v>
      </c>
    </row>
    <row r="5155" spans="1:61" ht="14.4" x14ac:dyDescent="0.3">
      <c r="A5155" s="2">
        <f>ROW()</f>
        <v>5155</v>
      </c>
      <c r="C5155" s="8">
        <f t="shared" ca="1" si="725"/>
        <v>21</v>
      </c>
      <c r="D5155" s="8">
        <f t="shared" ca="1" si="726"/>
        <v>2</v>
      </c>
      <c r="E5155" s="50">
        <f t="shared" ca="1" si="720"/>
        <v>2</v>
      </c>
      <c r="F5155" s="2" t="str">
        <f t="shared" ca="1" si="727"/>
        <v/>
      </c>
      <c r="BD5155" s="49">
        <f t="shared" ca="1" si="724"/>
        <v>2595</v>
      </c>
      <c r="BE5155" s="3">
        <f t="shared" ca="1" si="721"/>
        <v>0.25945000000000001</v>
      </c>
      <c r="BF5155" s="3">
        <f t="shared" ca="1" si="722"/>
        <v>-0.6450419512753276</v>
      </c>
      <c r="BG5155" s="9">
        <f t="shared" ca="1" si="723"/>
        <v>2</v>
      </c>
      <c r="BH5155" s="6">
        <f ca="1">IF(ISNUMBER('Descriptive Stats'!BF5155),'Descriptive Stats'!BF5155,#N/A)</f>
        <v>-0.6450419512753276</v>
      </c>
      <c r="BI5155" s="6">
        <f ca="1">IF(ISNUMBER('Descriptive Stats'!E5155),'Descriptive Stats'!E5155,#N/A)</f>
        <v>2</v>
      </c>
    </row>
    <row r="5156" spans="1:61" ht="14.4" x14ac:dyDescent="0.3">
      <c r="A5156" s="2">
        <f>ROW()</f>
        <v>5156</v>
      </c>
      <c r="C5156" s="8">
        <f t="shared" ca="1" si="725"/>
        <v>3</v>
      </c>
      <c r="D5156" s="8">
        <f t="shared" ca="1" si="726"/>
        <v>2</v>
      </c>
      <c r="E5156" s="50">
        <f t="shared" ca="1" si="720"/>
        <v>0</v>
      </c>
      <c r="F5156" s="2" t="str">
        <f t="shared" ca="1" si="727"/>
        <v/>
      </c>
      <c r="BD5156" s="49">
        <f t="shared" ca="1" si="724"/>
        <v>815.5</v>
      </c>
      <c r="BE5156" s="3">
        <f t="shared" ca="1" si="721"/>
        <v>8.1500000000000003E-2</v>
      </c>
      <c r="BF5156" s="3">
        <f t="shared" ca="1" si="722"/>
        <v>-1.3950525282585462</v>
      </c>
      <c r="BG5156" s="9">
        <f t="shared" ca="1" si="723"/>
        <v>0</v>
      </c>
      <c r="BH5156" s="6">
        <f ca="1">IF(ISNUMBER('Descriptive Stats'!BF5156),'Descriptive Stats'!BF5156,#N/A)</f>
        <v>-1.3950525282585462</v>
      </c>
      <c r="BI5156" s="6">
        <f ca="1">IF(ISNUMBER('Descriptive Stats'!E5156),'Descriptive Stats'!E5156,#N/A)</f>
        <v>0</v>
      </c>
    </row>
    <row r="5157" spans="1:61" ht="14.4" x14ac:dyDescent="0.3">
      <c r="A5157" s="2">
        <f>ROW()</f>
        <v>5157</v>
      </c>
      <c r="C5157" s="8">
        <f t="shared" ca="1" si="725"/>
        <v>4</v>
      </c>
      <c r="D5157" s="8">
        <f t="shared" ca="1" si="726"/>
        <v>0</v>
      </c>
      <c r="E5157" s="50">
        <f t="shared" ca="1" si="720"/>
        <v>0</v>
      </c>
      <c r="F5157" s="2" t="str">
        <f t="shared" ca="1" si="727"/>
        <v/>
      </c>
      <c r="BD5157" s="49">
        <f t="shared" ca="1" si="724"/>
        <v>815.5</v>
      </c>
      <c r="BE5157" s="3">
        <f t="shared" ca="1" si="721"/>
        <v>8.1500000000000003E-2</v>
      </c>
      <c r="BF5157" s="3">
        <f t="shared" ca="1" si="722"/>
        <v>-1.3950525282585462</v>
      </c>
      <c r="BG5157" s="9">
        <f t="shared" ca="1" si="723"/>
        <v>0</v>
      </c>
      <c r="BH5157" s="6">
        <f ca="1">IF(ISNUMBER('Descriptive Stats'!BF5157),'Descriptive Stats'!BF5157,#N/A)</f>
        <v>-1.3950525282585462</v>
      </c>
      <c r="BI5157" s="6">
        <f ca="1">IF(ISNUMBER('Descriptive Stats'!E5157),'Descriptive Stats'!E5157,#N/A)</f>
        <v>0</v>
      </c>
    </row>
    <row r="5158" spans="1:61" ht="14.4" x14ac:dyDescent="0.3">
      <c r="A5158" s="2">
        <f>ROW()</f>
        <v>5158</v>
      </c>
      <c r="C5158" s="8">
        <f t="shared" ca="1" si="725"/>
        <v>15</v>
      </c>
      <c r="D5158" s="8">
        <f t="shared" ca="1" si="726"/>
        <v>0</v>
      </c>
      <c r="E5158" s="50">
        <f t="shared" ca="1" si="720"/>
        <v>0</v>
      </c>
      <c r="F5158" s="2" t="str">
        <f t="shared" ca="1" si="727"/>
        <v/>
      </c>
      <c r="BD5158" s="49">
        <f t="shared" ca="1" si="724"/>
        <v>815.5</v>
      </c>
      <c r="BE5158" s="3">
        <f t="shared" ca="1" si="721"/>
        <v>8.1500000000000003E-2</v>
      </c>
      <c r="BF5158" s="3">
        <f t="shared" ca="1" si="722"/>
        <v>-1.3950525282585462</v>
      </c>
      <c r="BG5158" s="9">
        <f t="shared" ca="1" si="723"/>
        <v>0</v>
      </c>
      <c r="BH5158" s="6">
        <f ca="1">IF(ISNUMBER('Descriptive Stats'!BF5158),'Descriptive Stats'!BF5158,#N/A)</f>
        <v>-1.3950525282585462</v>
      </c>
      <c r="BI5158" s="6">
        <f ca="1">IF(ISNUMBER('Descriptive Stats'!E5158),'Descriptive Stats'!E5158,#N/A)</f>
        <v>0</v>
      </c>
    </row>
    <row r="5159" spans="1:61" ht="14.4" x14ac:dyDescent="0.3">
      <c r="A5159" s="2">
        <f>ROW()</f>
        <v>5159</v>
      </c>
      <c r="C5159" s="8">
        <f t="shared" ca="1" si="725"/>
        <v>11</v>
      </c>
      <c r="D5159" s="8">
        <f t="shared" ca="1" si="726"/>
        <v>0</v>
      </c>
      <c r="E5159" s="50">
        <f t="shared" ca="1" si="720"/>
        <v>0</v>
      </c>
      <c r="F5159" s="2" t="str">
        <f t="shared" ca="1" si="727"/>
        <v/>
      </c>
      <c r="BD5159" s="49">
        <f t="shared" ca="1" si="724"/>
        <v>815.5</v>
      </c>
      <c r="BE5159" s="3">
        <f t="shared" ca="1" si="721"/>
        <v>8.1500000000000003E-2</v>
      </c>
      <c r="BF5159" s="3">
        <f t="shared" ca="1" si="722"/>
        <v>-1.3950525282585462</v>
      </c>
      <c r="BG5159" s="9">
        <f t="shared" ca="1" si="723"/>
        <v>0</v>
      </c>
      <c r="BH5159" s="6">
        <f ca="1">IF(ISNUMBER('Descriptive Stats'!BF5159),'Descriptive Stats'!BF5159,#N/A)</f>
        <v>-1.3950525282585462</v>
      </c>
      <c r="BI5159" s="6">
        <f ca="1">IF(ISNUMBER('Descriptive Stats'!E5159),'Descriptive Stats'!E5159,#N/A)</f>
        <v>0</v>
      </c>
    </row>
    <row r="5160" spans="1:61" ht="14.4" x14ac:dyDescent="0.3">
      <c r="A5160" s="2">
        <f>ROW()</f>
        <v>5160</v>
      </c>
      <c r="C5160" s="8">
        <f t="shared" ca="1" si="725"/>
        <v>14</v>
      </c>
      <c r="D5160" s="8">
        <f t="shared" ca="1" si="726"/>
        <v>0</v>
      </c>
      <c r="E5160" s="50">
        <f t="shared" ca="1" si="720"/>
        <v>6</v>
      </c>
      <c r="F5160" s="2" t="str">
        <f t="shared" ca="1" si="727"/>
        <v/>
      </c>
      <c r="BD5160" s="49">
        <f t="shared" ca="1" si="724"/>
        <v>3900</v>
      </c>
      <c r="BE5160" s="3">
        <f t="shared" ca="1" si="721"/>
        <v>0.38995000000000002</v>
      </c>
      <c r="BF5160" s="3">
        <f t="shared" ca="1" si="722"/>
        <v>-0.2794493539703507</v>
      </c>
      <c r="BG5160" s="9">
        <f t="shared" ca="1" si="723"/>
        <v>6</v>
      </c>
      <c r="BH5160" s="6">
        <f ca="1">IF(ISNUMBER('Descriptive Stats'!BF5160),'Descriptive Stats'!BF5160,#N/A)</f>
        <v>-0.2794493539703507</v>
      </c>
      <c r="BI5160" s="6">
        <f ca="1">IF(ISNUMBER('Descriptive Stats'!E5160),'Descriptive Stats'!E5160,#N/A)</f>
        <v>6</v>
      </c>
    </row>
    <row r="5161" spans="1:61" ht="14.4" x14ac:dyDescent="0.3">
      <c r="A5161" s="2">
        <f>ROW()</f>
        <v>5161</v>
      </c>
      <c r="C5161" s="8">
        <f t="shared" ca="1" si="725"/>
        <v>5</v>
      </c>
      <c r="D5161" s="8">
        <f t="shared" ca="1" si="726"/>
        <v>6</v>
      </c>
      <c r="E5161" s="50">
        <f t="shared" ca="1" si="720"/>
        <v>0</v>
      </c>
      <c r="F5161" s="2" t="str">
        <f t="shared" ca="1" si="727"/>
        <v/>
      </c>
      <c r="BD5161" s="49">
        <f t="shared" ca="1" si="724"/>
        <v>815.5</v>
      </c>
      <c r="BE5161" s="3">
        <f t="shared" ca="1" si="721"/>
        <v>8.1500000000000003E-2</v>
      </c>
      <c r="BF5161" s="3">
        <f t="shared" ca="1" si="722"/>
        <v>-1.3950525282585462</v>
      </c>
      <c r="BG5161" s="9">
        <f t="shared" ca="1" si="723"/>
        <v>0</v>
      </c>
      <c r="BH5161" s="6">
        <f ca="1">IF(ISNUMBER('Descriptive Stats'!BF5161),'Descriptive Stats'!BF5161,#N/A)</f>
        <v>-1.3950525282585462</v>
      </c>
      <c r="BI5161" s="6">
        <f ca="1">IF(ISNUMBER('Descriptive Stats'!E5161),'Descriptive Stats'!E5161,#N/A)</f>
        <v>0</v>
      </c>
    </row>
    <row r="5162" spans="1:61" ht="14.4" x14ac:dyDescent="0.3">
      <c r="A5162" s="2">
        <f>ROW()</f>
        <v>5162</v>
      </c>
      <c r="C5162" s="8">
        <f t="shared" ca="1" si="725"/>
        <v>20</v>
      </c>
      <c r="D5162" s="8">
        <f t="shared" ca="1" si="726"/>
        <v>0</v>
      </c>
      <c r="E5162" s="50">
        <f t="shared" ca="1" si="720"/>
        <v>19</v>
      </c>
      <c r="F5162" s="2" t="str">
        <f t="shared" ca="1" si="727"/>
        <v>X</v>
      </c>
      <c r="BD5162" s="49">
        <f t="shared" ca="1" si="724"/>
        <v>5294</v>
      </c>
      <c r="BE5162" s="3">
        <f t="shared" ca="1" si="721"/>
        <v>0.52934999999999999</v>
      </c>
      <c r="BF5162" s="3">
        <f t="shared" ca="1" si="722"/>
        <v>7.3636031452008061E-2</v>
      </c>
      <c r="BG5162" s="9">
        <f t="shared" ca="1" si="723"/>
        <v>19</v>
      </c>
      <c r="BH5162" s="6">
        <f ca="1">IF(ISNUMBER('Descriptive Stats'!BF5162),'Descriptive Stats'!BF5162,#N/A)</f>
        <v>7.3636031452008061E-2</v>
      </c>
      <c r="BI5162" s="6">
        <f ca="1">IF(ISNUMBER('Descriptive Stats'!E5162),'Descriptive Stats'!E5162,#N/A)</f>
        <v>19</v>
      </c>
    </row>
    <row r="5163" spans="1:61" ht="14.4" x14ac:dyDescent="0.3">
      <c r="A5163" s="2">
        <f>ROW()</f>
        <v>5163</v>
      </c>
      <c r="C5163" s="8">
        <f t="shared" ca="1" si="725"/>
        <v>7</v>
      </c>
      <c r="D5163" s="8">
        <f t="shared" ca="1" si="726"/>
        <v>19</v>
      </c>
      <c r="E5163" s="50">
        <f t="shared" ca="1" si="720"/>
        <v>0</v>
      </c>
      <c r="F5163" s="2" t="str">
        <f t="shared" ca="1" si="727"/>
        <v/>
      </c>
      <c r="BD5163" s="49">
        <f t="shared" ca="1" si="724"/>
        <v>815.5</v>
      </c>
      <c r="BE5163" s="3">
        <f t="shared" ca="1" si="721"/>
        <v>8.1500000000000003E-2</v>
      </c>
      <c r="BF5163" s="3">
        <f t="shared" ca="1" si="722"/>
        <v>-1.3950525282585462</v>
      </c>
      <c r="BG5163" s="9">
        <f t="shared" ca="1" si="723"/>
        <v>0</v>
      </c>
      <c r="BH5163" s="6">
        <f ca="1">IF(ISNUMBER('Descriptive Stats'!BF5163),'Descriptive Stats'!BF5163,#N/A)</f>
        <v>-1.3950525282585462</v>
      </c>
      <c r="BI5163" s="6">
        <f ca="1">IF(ISNUMBER('Descriptive Stats'!E5163),'Descriptive Stats'!E5163,#N/A)</f>
        <v>0</v>
      </c>
    </row>
    <row r="5164" spans="1:61" ht="14.4" x14ac:dyDescent="0.3">
      <c r="A5164" s="2">
        <f>ROW()</f>
        <v>5164</v>
      </c>
      <c r="C5164" s="8">
        <f t="shared" ca="1" si="725"/>
        <v>18</v>
      </c>
      <c r="D5164" s="8">
        <f t="shared" ca="1" si="726"/>
        <v>0</v>
      </c>
      <c r="E5164" s="50">
        <f t="shared" ca="1" si="720"/>
        <v>0</v>
      </c>
      <c r="F5164" s="2" t="str">
        <f t="shared" ca="1" si="727"/>
        <v/>
      </c>
      <c r="BD5164" s="49">
        <f t="shared" ca="1" si="724"/>
        <v>815.5</v>
      </c>
      <c r="BE5164" s="3">
        <f t="shared" ca="1" si="721"/>
        <v>8.1500000000000003E-2</v>
      </c>
      <c r="BF5164" s="3">
        <f t="shared" ca="1" si="722"/>
        <v>-1.3950525282585462</v>
      </c>
      <c r="BG5164" s="9">
        <f t="shared" ca="1" si="723"/>
        <v>0</v>
      </c>
      <c r="BH5164" s="6">
        <f ca="1">IF(ISNUMBER('Descriptive Stats'!BF5164),'Descriptive Stats'!BF5164,#N/A)</f>
        <v>-1.3950525282585462</v>
      </c>
      <c r="BI5164" s="6">
        <f ca="1">IF(ISNUMBER('Descriptive Stats'!E5164),'Descriptive Stats'!E5164,#N/A)</f>
        <v>0</v>
      </c>
    </row>
    <row r="5165" spans="1:61" ht="14.4" x14ac:dyDescent="0.3">
      <c r="A5165" s="2">
        <f>ROW()</f>
        <v>5165</v>
      </c>
      <c r="C5165" s="8">
        <f t="shared" ca="1" si="725"/>
        <v>15</v>
      </c>
      <c r="D5165" s="8">
        <f t="shared" ca="1" si="726"/>
        <v>0</v>
      </c>
      <c r="E5165" s="50">
        <f t="shared" ca="1" si="720"/>
        <v>1</v>
      </c>
      <c r="F5165" s="2" t="str">
        <f t="shared" ca="1" si="727"/>
        <v/>
      </c>
      <c r="BD5165" s="49">
        <f t="shared" ca="1" si="724"/>
        <v>1871</v>
      </c>
      <c r="BE5165" s="3">
        <f t="shared" ca="1" si="721"/>
        <v>0.18704999999999999</v>
      </c>
      <c r="BF5165" s="3">
        <f t="shared" ca="1" si="722"/>
        <v>-0.88881967520906158</v>
      </c>
      <c r="BG5165" s="9">
        <f t="shared" ca="1" si="723"/>
        <v>1</v>
      </c>
      <c r="BH5165" s="6">
        <f ca="1">IF(ISNUMBER('Descriptive Stats'!BF5165),'Descriptive Stats'!BF5165,#N/A)</f>
        <v>-0.88881967520906158</v>
      </c>
      <c r="BI5165" s="6">
        <f ca="1">IF(ISNUMBER('Descriptive Stats'!E5165),'Descriptive Stats'!E5165,#N/A)</f>
        <v>1</v>
      </c>
    </row>
    <row r="5166" spans="1:61" ht="14.4" x14ac:dyDescent="0.3">
      <c r="A5166" s="2">
        <f>ROW()</f>
        <v>5166</v>
      </c>
      <c r="C5166" s="8">
        <f t="shared" ca="1" si="725"/>
        <v>8</v>
      </c>
      <c r="D5166" s="8">
        <f t="shared" ca="1" si="726"/>
        <v>1</v>
      </c>
      <c r="E5166" s="50">
        <f t="shared" ca="1" si="720"/>
        <v>1</v>
      </c>
      <c r="F5166" s="2" t="str">
        <f t="shared" ca="1" si="727"/>
        <v/>
      </c>
      <c r="BD5166" s="49">
        <f t="shared" ca="1" si="724"/>
        <v>1871</v>
      </c>
      <c r="BE5166" s="3">
        <f t="shared" ca="1" si="721"/>
        <v>0.18704999999999999</v>
      </c>
      <c r="BF5166" s="3">
        <f t="shared" ca="1" si="722"/>
        <v>-0.88881967520906158</v>
      </c>
      <c r="BG5166" s="9">
        <f t="shared" ca="1" si="723"/>
        <v>1</v>
      </c>
      <c r="BH5166" s="6">
        <f ca="1">IF(ISNUMBER('Descriptive Stats'!BF5166),'Descriptive Stats'!BF5166,#N/A)</f>
        <v>-0.88881967520906158</v>
      </c>
      <c r="BI5166" s="6">
        <f ca="1">IF(ISNUMBER('Descriptive Stats'!E5166),'Descriptive Stats'!E5166,#N/A)</f>
        <v>1</v>
      </c>
    </row>
    <row r="5167" spans="1:61" ht="14.4" x14ac:dyDescent="0.3">
      <c r="A5167" s="2">
        <f>ROW()</f>
        <v>5167</v>
      </c>
      <c r="C5167" s="8">
        <f t="shared" ca="1" si="725"/>
        <v>12</v>
      </c>
      <c r="D5167" s="8">
        <f t="shared" ca="1" si="726"/>
        <v>1</v>
      </c>
      <c r="E5167" s="50">
        <f t="shared" ca="1" si="720"/>
        <v>0</v>
      </c>
      <c r="F5167" s="2" t="str">
        <f t="shared" ca="1" si="727"/>
        <v/>
      </c>
      <c r="BD5167" s="49">
        <f t="shared" ca="1" si="724"/>
        <v>815.5</v>
      </c>
      <c r="BE5167" s="3">
        <f t="shared" ca="1" si="721"/>
        <v>8.1500000000000003E-2</v>
      </c>
      <c r="BF5167" s="3">
        <f t="shared" ca="1" si="722"/>
        <v>-1.3950525282585462</v>
      </c>
      <c r="BG5167" s="9">
        <f t="shared" ca="1" si="723"/>
        <v>0</v>
      </c>
      <c r="BH5167" s="6">
        <f ca="1">IF(ISNUMBER('Descriptive Stats'!BF5167),'Descriptive Stats'!BF5167,#N/A)</f>
        <v>-1.3950525282585462</v>
      </c>
      <c r="BI5167" s="6">
        <f ca="1">IF(ISNUMBER('Descriptive Stats'!E5167),'Descriptive Stats'!E5167,#N/A)</f>
        <v>0</v>
      </c>
    </row>
    <row r="5168" spans="1:61" ht="14.4" x14ac:dyDescent="0.3">
      <c r="A5168" s="2">
        <f>ROW()</f>
        <v>5168</v>
      </c>
      <c r="C5168" s="8">
        <f t="shared" ca="1" si="725"/>
        <v>15</v>
      </c>
      <c r="D5168" s="8">
        <f t="shared" ca="1" si="726"/>
        <v>0</v>
      </c>
      <c r="E5168" s="50">
        <f t="shared" ca="1" si="720"/>
        <v>3</v>
      </c>
      <c r="F5168" s="2" t="str">
        <f t="shared" ca="1" si="727"/>
        <v/>
      </c>
      <c r="BD5168" s="49">
        <f t="shared" ca="1" si="724"/>
        <v>3200</v>
      </c>
      <c r="BE5168" s="3">
        <f t="shared" ca="1" si="721"/>
        <v>0.31995000000000001</v>
      </c>
      <c r="BF5168" s="3">
        <f t="shared" ca="1" si="722"/>
        <v>-0.46783862043457014</v>
      </c>
      <c r="BG5168" s="9">
        <f t="shared" ca="1" si="723"/>
        <v>3</v>
      </c>
      <c r="BH5168" s="6">
        <f ca="1">IF(ISNUMBER('Descriptive Stats'!BF5168),'Descriptive Stats'!BF5168,#N/A)</f>
        <v>-0.46783862043457014</v>
      </c>
      <c r="BI5168" s="6">
        <f ca="1">IF(ISNUMBER('Descriptive Stats'!E5168),'Descriptive Stats'!E5168,#N/A)</f>
        <v>3</v>
      </c>
    </row>
    <row r="5169" spans="1:61" ht="14.4" x14ac:dyDescent="0.3">
      <c r="A5169" s="2">
        <f>ROW()</f>
        <v>5169</v>
      </c>
      <c r="C5169" s="8">
        <f t="shared" ca="1" si="725"/>
        <v>10</v>
      </c>
      <c r="D5169" s="8">
        <f t="shared" ca="1" si="726"/>
        <v>3</v>
      </c>
      <c r="E5169" s="50">
        <f t="shared" ca="1" si="720"/>
        <v>1</v>
      </c>
      <c r="F5169" s="2" t="str">
        <f t="shared" ca="1" si="727"/>
        <v/>
      </c>
      <c r="BD5169" s="49">
        <f t="shared" ca="1" si="724"/>
        <v>1871</v>
      </c>
      <c r="BE5169" s="3">
        <f t="shared" ca="1" si="721"/>
        <v>0.18704999999999999</v>
      </c>
      <c r="BF5169" s="3">
        <f t="shared" ca="1" si="722"/>
        <v>-0.88881967520906158</v>
      </c>
      <c r="BG5169" s="9">
        <f t="shared" ca="1" si="723"/>
        <v>1</v>
      </c>
      <c r="BH5169" s="6">
        <f ca="1">IF(ISNUMBER('Descriptive Stats'!BF5169),'Descriptive Stats'!BF5169,#N/A)</f>
        <v>-0.88881967520906158</v>
      </c>
      <c r="BI5169" s="6">
        <f ca="1">IF(ISNUMBER('Descriptive Stats'!E5169),'Descriptive Stats'!E5169,#N/A)</f>
        <v>1</v>
      </c>
    </row>
    <row r="5170" spans="1:61" ht="14.4" x14ac:dyDescent="0.3">
      <c r="A5170" s="2">
        <f>ROW()</f>
        <v>5170</v>
      </c>
      <c r="C5170" s="8">
        <f t="shared" ca="1" si="725"/>
        <v>8</v>
      </c>
      <c r="D5170" s="8">
        <f t="shared" ca="1" si="726"/>
        <v>1</v>
      </c>
      <c r="E5170" s="50">
        <f t="shared" ca="1" si="720"/>
        <v>2</v>
      </c>
      <c r="F5170" s="2" t="str">
        <f t="shared" ca="1" si="727"/>
        <v/>
      </c>
      <c r="BD5170" s="49">
        <f t="shared" ca="1" si="724"/>
        <v>2595</v>
      </c>
      <c r="BE5170" s="3">
        <f t="shared" ca="1" si="721"/>
        <v>0.25945000000000001</v>
      </c>
      <c r="BF5170" s="3">
        <f t="shared" ca="1" si="722"/>
        <v>-0.6450419512753276</v>
      </c>
      <c r="BG5170" s="9">
        <f t="shared" ca="1" si="723"/>
        <v>2</v>
      </c>
      <c r="BH5170" s="6">
        <f ca="1">IF(ISNUMBER('Descriptive Stats'!BF5170),'Descriptive Stats'!BF5170,#N/A)</f>
        <v>-0.6450419512753276</v>
      </c>
      <c r="BI5170" s="6">
        <f ca="1">IF(ISNUMBER('Descriptive Stats'!E5170),'Descriptive Stats'!E5170,#N/A)</f>
        <v>2</v>
      </c>
    </row>
    <row r="5171" spans="1:61" ht="14.4" x14ac:dyDescent="0.3">
      <c r="A5171" s="2">
        <f>ROW()</f>
        <v>5171</v>
      </c>
      <c r="C5171" s="8">
        <f t="shared" ca="1" si="725"/>
        <v>3</v>
      </c>
      <c r="D5171" s="8">
        <f t="shared" ca="1" si="726"/>
        <v>2</v>
      </c>
      <c r="E5171" s="50">
        <f t="shared" ca="1" si="720"/>
        <v>6</v>
      </c>
      <c r="F5171" s="2" t="str">
        <f t="shared" ca="1" si="727"/>
        <v/>
      </c>
      <c r="BD5171" s="49">
        <f t="shared" ca="1" si="724"/>
        <v>3900</v>
      </c>
      <c r="BE5171" s="3">
        <f t="shared" ca="1" si="721"/>
        <v>0.38995000000000002</v>
      </c>
      <c r="BF5171" s="3">
        <f t="shared" ca="1" si="722"/>
        <v>-0.2794493539703507</v>
      </c>
      <c r="BG5171" s="9">
        <f t="shared" ca="1" si="723"/>
        <v>6</v>
      </c>
      <c r="BH5171" s="6">
        <f ca="1">IF(ISNUMBER('Descriptive Stats'!BF5171),'Descriptive Stats'!BF5171,#N/A)</f>
        <v>-0.2794493539703507</v>
      </c>
      <c r="BI5171" s="6">
        <f ca="1">IF(ISNUMBER('Descriptive Stats'!E5171),'Descriptive Stats'!E5171,#N/A)</f>
        <v>6</v>
      </c>
    </row>
    <row r="5172" spans="1:61" ht="14.4" x14ac:dyDescent="0.3">
      <c r="A5172" s="2">
        <f>ROW()</f>
        <v>5172</v>
      </c>
      <c r="C5172" s="8">
        <f t="shared" ca="1" si="725"/>
        <v>5</v>
      </c>
      <c r="D5172" s="8">
        <f t="shared" ca="1" si="726"/>
        <v>6</v>
      </c>
      <c r="E5172" s="50">
        <f t="shared" ca="1" si="720"/>
        <v>1</v>
      </c>
      <c r="F5172" s="2" t="str">
        <f t="shared" ca="1" si="727"/>
        <v/>
      </c>
      <c r="BD5172" s="49">
        <f t="shared" ca="1" si="724"/>
        <v>1871</v>
      </c>
      <c r="BE5172" s="3">
        <f t="shared" ca="1" si="721"/>
        <v>0.18704999999999999</v>
      </c>
      <c r="BF5172" s="3">
        <f t="shared" ca="1" si="722"/>
        <v>-0.88881967520906158</v>
      </c>
      <c r="BG5172" s="9">
        <f t="shared" ca="1" si="723"/>
        <v>1</v>
      </c>
      <c r="BH5172" s="6">
        <f ca="1">IF(ISNUMBER('Descriptive Stats'!BF5172),'Descriptive Stats'!BF5172,#N/A)</f>
        <v>-0.88881967520906158</v>
      </c>
      <c r="BI5172" s="6">
        <f ca="1">IF(ISNUMBER('Descriptive Stats'!E5172),'Descriptive Stats'!E5172,#N/A)</f>
        <v>1</v>
      </c>
    </row>
    <row r="5173" spans="1:61" ht="14.4" x14ac:dyDescent="0.3">
      <c r="A5173" s="2">
        <f>ROW()</f>
        <v>5173</v>
      </c>
      <c r="C5173" s="8">
        <f t="shared" ca="1" si="725"/>
        <v>12</v>
      </c>
      <c r="D5173" s="8">
        <f t="shared" ca="1" si="726"/>
        <v>1</v>
      </c>
      <c r="E5173" s="50">
        <f t="shared" ca="1" si="720"/>
        <v>0</v>
      </c>
      <c r="F5173" s="2" t="str">
        <f t="shared" ca="1" si="727"/>
        <v/>
      </c>
      <c r="BD5173" s="49">
        <f t="shared" ca="1" si="724"/>
        <v>815.5</v>
      </c>
      <c r="BE5173" s="3">
        <f t="shared" ca="1" si="721"/>
        <v>8.1500000000000003E-2</v>
      </c>
      <c r="BF5173" s="3">
        <f t="shared" ca="1" si="722"/>
        <v>-1.3950525282585462</v>
      </c>
      <c r="BG5173" s="9">
        <f t="shared" ca="1" si="723"/>
        <v>0</v>
      </c>
      <c r="BH5173" s="6">
        <f ca="1">IF(ISNUMBER('Descriptive Stats'!BF5173),'Descriptive Stats'!BF5173,#N/A)</f>
        <v>-1.3950525282585462</v>
      </c>
      <c r="BI5173" s="6">
        <f ca="1">IF(ISNUMBER('Descriptive Stats'!E5173),'Descriptive Stats'!E5173,#N/A)</f>
        <v>0</v>
      </c>
    </row>
    <row r="5174" spans="1:61" ht="14.4" x14ac:dyDescent="0.3">
      <c r="A5174" s="2">
        <f>ROW()</f>
        <v>5174</v>
      </c>
      <c r="C5174" s="8">
        <f t="shared" ca="1" si="725"/>
        <v>14</v>
      </c>
      <c r="D5174" s="8">
        <f t="shared" ca="1" si="726"/>
        <v>0</v>
      </c>
      <c r="E5174" s="50">
        <f t="shared" ca="1" si="720"/>
        <v>2</v>
      </c>
      <c r="F5174" s="2" t="str">
        <f t="shared" ca="1" si="727"/>
        <v/>
      </c>
      <c r="BD5174" s="49">
        <f t="shared" ca="1" si="724"/>
        <v>2595</v>
      </c>
      <c r="BE5174" s="3">
        <f t="shared" ca="1" si="721"/>
        <v>0.25945000000000001</v>
      </c>
      <c r="BF5174" s="3">
        <f t="shared" ca="1" si="722"/>
        <v>-0.6450419512753276</v>
      </c>
      <c r="BG5174" s="9">
        <f t="shared" ca="1" si="723"/>
        <v>2</v>
      </c>
      <c r="BH5174" s="6">
        <f ca="1">IF(ISNUMBER('Descriptive Stats'!BF5174),'Descriptive Stats'!BF5174,#N/A)</f>
        <v>-0.6450419512753276</v>
      </c>
      <c r="BI5174" s="6">
        <f ca="1">IF(ISNUMBER('Descriptive Stats'!E5174),'Descriptive Stats'!E5174,#N/A)</f>
        <v>2</v>
      </c>
    </row>
    <row r="5175" spans="1:61" ht="14.4" x14ac:dyDescent="0.3">
      <c r="A5175" s="2">
        <f>ROW()</f>
        <v>5175</v>
      </c>
      <c r="C5175" s="8">
        <f t="shared" ca="1" si="725"/>
        <v>21</v>
      </c>
      <c r="D5175" s="8">
        <f t="shared" ca="1" si="726"/>
        <v>2</v>
      </c>
      <c r="E5175" s="50">
        <f t="shared" ca="1" si="720"/>
        <v>0</v>
      </c>
      <c r="F5175" s="2" t="str">
        <f t="shared" ca="1" si="727"/>
        <v/>
      </c>
      <c r="BD5175" s="49">
        <f t="shared" ca="1" si="724"/>
        <v>815.5</v>
      </c>
      <c r="BE5175" s="3">
        <f t="shared" ca="1" si="721"/>
        <v>8.1500000000000003E-2</v>
      </c>
      <c r="BF5175" s="3">
        <f t="shared" ca="1" si="722"/>
        <v>-1.3950525282585462</v>
      </c>
      <c r="BG5175" s="9">
        <f t="shared" ca="1" si="723"/>
        <v>0</v>
      </c>
      <c r="BH5175" s="6">
        <f ca="1">IF(ISNUMBER('Descriptive Stats'!BF5175),'Descriptive Stats'!BF5175,#N/A)</f>
        <v>-1.3950525282585462</v>
      </c>
      <c r="BI5175" s="6">
        <f ca="1">IF(ISNUMBER('Descriptive Stats'!E5175),'Descriptive Stats'!E5175,#N/A)</f>
        <v>0</v>
      </c>
    </row>
    <row r="5176" spans="1:61" ht="14.4" x14ac:dyDescent="0.3">
      <c r="A5176" s="2">
        <f>ROW()</f>
        <v>5176</v>
      </c>
      <c r="C5176" s="8">
        <f t="shared" ca="1" si="725"/>
        <v>11</v>
      </c>
      <c r="D5176" s="8">
        <f t="shared" ca="1" si="726"/>
        <v>0</v>
      </c>
      <c r="E5176" s="50">
        <f t="shared" ca="1" si="720"/>
        <v>1</v>
      </c>
      <c r="F5176" s="2" t="str">
        <f t="shared" ca="1" si="727"/>
        <v/>
      </c>
      <c r="BD5176" s="49">
        <f t="shared" ca="1" si="724"/>
        <v>1871</v>
      </c>
      <c r="BE5176" s="3">
        <f t="shared" ca="1" si="721"/>
        <v>0.18704999999999999</v>
      </c>
      <c r="BF5176" s="3">
        <f t="shared" ca="1" si="722"/>
        <v>-0.88881967520906158</v>
      </c>
      <c r="BG5176" s="9">
        <f t="shared" ca="1" si="723"/>
        <v>1</v>
      </c>
      <c r="BH5176" s="6">
        <f ca="1">IF(ISNUMBER('Descriptive Stats'!BF5176),'Descriptive Stats'!BF5176,#N/A)</f>
        <v>-0.88881967520906158</v>
      </c>
      <c r="BI5176" s="6">
        <f ca="1">IF(ISNUMBER('Descriptive Stats'!E5176),'Descriptive Stats'!E5176,#N/A)</f>
        <v>1</v>
      </c>
    </row>
    <row r="5177" spans="1:61" ht="14.4" x14ac:dyDescent="0.3">
      <c r="A5177" s="2">
        <f>ROW()</f>
        <v>5177</v>
      </c>
      <c r="C5177" s="8">
        <f t="shared" ca="1" si="725"/>
        <v>8</v>
      </c>
      <c r="D5177" s="8">
        <f t="shared" ca="1" si="726"/>
        <v>1</v>
      </c>
      <c r="E5177" s="50">
        <f t="shared" ca="1" si="720"/>
        <v>2</v>
      </c>
      <c r="F5177" s="2" t="str">
        <f t="shared" ca="1" si="727"/>
        <v/>
      </c>
      <c r="BD5177" s="49">
        <f t="shared" ca="1" si="724"/>
        <v>2595</v>
      </c>
      <c r="BE5177" s="3">
        <f t="shared" ca="1" si="721"/>
        <v>0.25945000000000001</v>
      </c>
      <c r="BF5177" s="3">
        <f t="shared" ca="1" si="722"/>
        <v>-0.6450419512753276</v>
      </c>
      <c r="BG5177" s="9">
        <f t="shared" ca="1" si="723"/>
        <v>2</v>
      </c>
      <c r="BH5177" s="6">
        <f ca="1">IF(ISNUMBER('Descriptive Stats'!BF5177),'Descriptive Stats'!BF5177,#N/A)</f>
        <v>-0.6450419512753276</v>
      </c>
      <c r="BI5177" s="6">
        <f ca="1">IF(ISNUMBER('Descriptive Stats'!E5177),'Descriptive Stats'!E5177,#N/A)</f>
        <v>2</v>
      </c>
    </row>
    <row r="5178" spans="1:61" ht="14.4" x14ac:dyDescent="0.3">
      <c r="A5178" s="2">
        <f>ROW()</f>
        <v>5178</v>
      </c>
      <c r="C5178" s="8">
        <f t="shared" ca="1" si="725"/>
        <v>9</v>
      </c>
      <c r="D5178" s="8">
        <f t="shared" ca="1" si="726"/>
        <v>2</v>
      </c>
      <c r="E5178" s="50">
        <f t="shared" ca="1" si="720"/>
        <v>0</v>
      </c>
      <c r="F5178" s="2" t="str">
        <f t="shared" ca="1" si="727"/>
        <v/>
      </c>
      <c r="BD5178" s="49">
        <f t="shared" ca="1" si="724"/>
        <v>815.5</v>
      </c>
      <c r="BE5178" s="3">
        <f t="shared" ca="1" si="721"/>
        <v>8.1500000000000003E-2</v>
      </c>
      <c r="BF5178" s="3">
        <f t="shared" ca="1" si="722"/>
        <v>-1.3950525282585462</v>
      </c>
      <c r="BG5178" s="9">
        <f t="shared" ca="1" si="723"/>
        <v>0</v>
      </c>
      <c r="BH5178" s="6">
        <f ca="1">IF(ISNUMBER('Descriptive Stats'!BF5178),'Descriptive Stats'!BF5178,#N/A)</f>
        <v>-1.3950525282585462</v>
      </c>
      <c r="BI5178" s="6">
        <f ca="1">IF(ISNUMBER('Descriptive Stats'!E5178),'Descriptive Stats'!E5178,#N/A)</f>
        <v>0</v>
      </c>
    </row>
    <row r="5179" spans="1:61" ht="14.4" x14ac:dyDescent="0.3">
      <c r="A5179" s="2">
        <f>ROW()</f>
        <v>5179</v>
      </c>
      <c r="C5179" s="8">
        <f t="shared" ca="1" si="725"/>
        <v>4</v>
      </c>
      <c r="D5179" s="8">
        <f t="shared" ca="1" si="726"/>
        <v>0</v>
      </c>
      <c r="E5179" s="50">
        <f t="shared" ca="1" si="720"/>
        <v>0</v>
      </c>
      <c r="F5179" s="2" t="str">
        <f t="shared" ca="1" si="727"/>
        <v/>
      </c>
      <c r="BD5179" s="49">
        <f t="shared" ca="1" si="724"/>
        <v>815.5</v>
      </c>
      <c r="BE5179" s="3">
        <f t="shared" ca="1" si="721"/>
        <v>8.1500000000000003E-2</v>
      </c>
      <c r="BF5179" s="3">
        <f t="shared" ca="1" si="722"/>
        <v>-1.3950525282585462</v>
      </c>
      <c r="BG5179" s="9">
        <f t="shared" ca="1" si="723"/>
        <v>0</v>
      </c>
      <c r="BH5179" s="6">
        <f ca="1">IF(ISNUMBER('Descriptive Stats'!BF5179),'Descriptive Stats'!BF5179,#N/A)</f>
        <v>-1.3950525282585462</v>
      </c>
      <c r="BI5179" s="6">
        <f ca="1">IF(ISNUMBER('Descriptive Stats'!E5179),'Descriptive Stats'!E5179,#N/A)</f>
        <v>0</v>
      </c>
    </row>
    <row r="5180" spans="1:61" ht="14.4" x14ac:dyDescent="0.3">
      <c r="A5180" s="2">
        <f>ROW()</f>
        <v>5180</v>
      </c>
      <c r="C5180" s="8">
        <f t="shared" ca="1" si="725"/>
        <v>15</v>
      </c>
      <c r="D5180" s="8">
        <f t="shared" ca="1" si="726"/>
        <v>0</v>
      </c>
      <c r="E5180" s="50">
        <f t="shared" ca="1" si="720"/>
        <v>4</v>
      </c>
      <c r="F5180" s="2" t="str">
        <f t="shared" ca="1" si="727"/>
        <v/>
      </c>
      <c r="BD5180" s="49">
        <f t="shared" ca="1" si="724"/>
        <v>3442</v>
      </c>
      <c r="BE5180" s="3">
        <f t="shared" ca="1" si="721"/>
        <v>0.34415000000000001</v>
      </c>
      <c r="BF5180" s="3">
        <f t="shared" ca="1" si="722"/>
        <v>-0.40116316278173481</v>
      </c>
      <c r="BG5180" s="9">
        <f t="shared" ca="1" si="723"/>
        <v>4</v>
      </c>
      <c r="BH5180" s="6">
        <f ca="1">IF(ISNUMBER('Descriptive Stats'!BF5180),'Descriptive Stats'!BF5180,#N/A)</f>
        <v>-0.40116316278173481</v>
      </c>
      <c r="BI5180" s="6">
        <f ca="1">IF(ISNUMBER('Descriptive Stats'!E5180),'Descriptive Stats'!E5180,#N/A)</f>
        <v>4</v>
      </c>
    </row>
    <row r="5181" spans="1:61" ht="14.4" x14ac:dyDescent="0.3">
      <c r="A5181" s="2">
        <f>ROW()</f>
        <v>5181</v>
      </c>
      <c r="C5181" s="8">
        <f t="shared" ca="1" si="725"/>
        <v>13</v>
      </c>
      <c r="D5181" s="8">
        <f t="shared" ca="1" si="726"/>
        <v>4</v>
      </c>
      <c r="E5181" s="50">
        <f t="shared" ca="1" si="720"/>
        <v>7</v>
      </c>
      <c r="F5181" s="2" t="str">
        <f t="shared" ca="1" si="727"/>
        <v/>
      </c>
      <c r="BD5181" s="49">
        <f t="shared" ca="1" si="724"/>
        <v>4473.5</v>
      </c>
      <c r="BE5181" s="3">
        <f t="shared" ca="1" si="721"/>
        <v>0.44729999999999998</v>
      </c>
      <c r="BF5181" s="3">
        <f t="shared" ca="1" si="722"/>
        <v>-0.13248586824472414</v>
      </c>
      <c r="BG5181" s="9">
        <f t="shared" ca="1" si="723"/>
        <v>7</v>
      </c>
      <c r="BH5181" s="6">
        <f ca="1">IF(ISNUMBER('Descriptive Stats'!BF5181),'Descriptive Stats'!BF5181,#N/A)</f>
        <v>-0.13248586824472414</v>
      </c>
      <c r="BI5181" s="6">
        <f ca="1">IF(ISNUMBER('Descriptive Stats'!E5181),'Descriptive Stats'!E5181,#N/A)</f>
        <v>7</v>
      </c>
    </row>
    <row r="5182" spans="1:61" ht="14.4" x14ac:dyDescent="0.3">
      <c r="A5182" s="2">
        <f>ROW()</f>
        <v>5182</v>
      </c>
      <c r="C5182" s="8">
        <f t="shared" ca="1" si="725"/>
        <v>6</v>
      </c>
      <c r="D5182" s="8">
        <f t="shared" ca="1" si="726"/>
        <v>7</v>
      </c>
      <c r="E5182" s="50">
        <f t="shared" ca="1" si="720"/>
        <v>6</v>
      </c>
      <c r="F5182" s="2" t="str">
        <f t="shared" ca="1" si="727"/>
        <v/>
      </c>
      <c r="BD5182" s="49">
        <f t="shared" ca="1" si="724"/>
        <v>3900</v>
      </c>
      <c r="BE5182" s="3">
        <f t="shared" ca="1" si="721"/>
        <v>0.38995000000000002</v>
      </c>
      <c r="BF5182" s="3">
        <f t="shared" ca="1" si="722"/>
        <v>-0.2794493539703507</v>
      </c>
      <c r="BG5182" s="9">
        <f t="shared" ca="1" si="723"/>
        <v>6</v>
      </c>
      <c r="BH5182" s="6">
        <f ca="1">IF(ISNUMBER('Descriptive Stats'!BF5182),'Descriptive Stats'!BF5182,#N/A)</f>
        <v>-0.2794493539703507</v>
      </c>
      <c r="BI5182" s="6">
        <f ca="1">IF(ISNUMBER('Descriptive Stats'!E5182),'Descriptive Stats'!E5182,#N/A)</f>
        <v>6</v>
      </c>
    </row>
    <row r="5183" spans="1:61" ht="14.4" x14ac:dyDescent="0.3">
      <c r="A5183" s="2">
        <f>ROW()</f>
        <v>5183</v>
      </c>
      <c r="C5183" s="8">
        <f t="shared" ca="1" si="725"/>
        <v>16</v>
      </c>
      <c r="D5183" s="8">
        <f t="shared" ca="1" si="726"/>
        <v>6</v>
      </c>
      <c r="E5183" s="50">
        <f t="shared" ca="1" si="720"/>
        <v>7</v>
      </c>
      <c r="F5183" s="2" t="str">
        <f t="shared" ca="1" si="727"/>
        <v/>
      </c>
      <c r="BD5183" s="49">
        <f t="shared" ca="1" si="724"/>
        <v>4473.5</v>
      </c>
      <c r="BE5183" s="3">
        <f t="shared" ca="1" si="721"/>
        <v>0.44729999999999998</v>
      </c>
      <c r="BF5183" s="3">
        <f t="shared" ca="1" si="722"/>
        <v>-0.13248586824472414</v>
      </c>
      <c r="BG5183" s="9">
        <f t="shared" ca="1" si="723"/>
        <v>7</v>
      </c>
      <c r="BH5183" s="6">
        <f ca="1">IF(ISNUMBER('Descriptive Stats'!BF5183),'Descriptive Stats'!BF5183,#N/A)</f>
        <v>-0.13248586824472414</v>
      </c>
      <c r="BI5183" s="6">
        <f ca="1">IF(ISNUMBER('Descriptive Stats'!E5183),'Descriptive Stats'!E5183,#N/A)</f>
        <v>7</v>
      </c>
    </row>
    <row r="5184" spans="1:61" ht="14.4" x14ac:dyDescent="0.3">
      <c r="A5184" s="2">
        <f>ROW()</f>
        <v>5184</v>
      </c>
      <c r="C5184" s="8">
        <f t="shared" ca="1" si="725"/>
        <v>19</v>
      </c>
      <c r="D5184" s="8">
        <f t="shared" ca="1" si="726"/>
        <v>7</v>
      </c>
      <c r="E5184" s="50">
        <f t="shared" ca="1" si="720"/>
        <v>7</v>
      </c>
      <c r="F5184" s="2" t="str">
        <f t="shared" ca="1" si="727"/>
        <v/>
      </c>
      <c r="BD5184" s="49">
        <f t="shared" ca="1" si="724"/>
        <v>4473.5</v>
      </c>
      <c r="BE5184" s="3">
        <f t="shared" ca="1" si="721"/>
        <v>0.44729999999999998</v>
      </c>
      <c r="BF5184" s="3">
        <f t="shared" ca="1" si="722"/>
        <v>-0.13248586824472414</v>
      </c>
      <c r="BG5184" s="9">
        <f t="shared" ca="1" si="723"/>
        <v>7</v>
      </c>
      <c r="BH5184" s="6">
        <f ca="1">IF(ISNUMBER('Descriptive Stats'!BF5184),'Descriptive Stats'!BF5184,#N/A)</f>
        <v>-0.13248586824472414</v>
      </c>
      <c r="BI5184" s="6">
        <f ca="1">IF(ISNUMBER('Descriptive Stats'!E5184),'Descriptive Stats'!E5184,#N/A)</f>
        <v>7</v>
      </c>
    </row>
    <row r="5185" spans="1:61" ht="14.4" x14ac:dyDescent="0.3">
      <c r="A5185" s="2">
        <f>ROW()</f>
        <v>5185</v>
      </c>
      <c r="C5185" s="8">
        <f t="shared" ca="1" si="725"/>
        <v>6</v>
      </c>
      <c r="D5185" s="8">
        <f t="shared" ca="1" si="726"/>
        <v>7</v>
      </c>
      <c r="E5185" s="50">
        <f t="shared" ca="1" si="720"/>
        <v>2</v>
      </c>
      <c r="F5185" s="2" t="str">
        <f t="shared" ca="1" si="727"/>
        <v/>
      </c>
      <c r="BD5185" s="49">
        <f t="shared" ca="1" si="724"/>
        <v>2595</v>
      </c>
      <c r="BE5185" s="3">
        <f t="shared" ca="1" si="721"/>
        <v>0.25945000000000001</v>
      </c>
      <c r="BF5185" s="3">
        <f t="shared" ca="1" si="722"/>
        <v>-0.6450419512753276</v>
      </c>
      <c r="BG5185" s="9">
        <f t="shared" ca="1" si="723"/>
        <v>2</v>
      </c>
      <c r="BH5185" s="6">
        <f ca="1">IF(ISNUMBER('Descriptive Stats'!BF5185),'Descriptive Stats'!BF5185,#N/A)</f>
        <v>-0.6450419512753276</v>
      </c>
      <c r="BI5185" s="6">
        <f ca="1">IF(ISNUMBER('Descriptive Stats'!E5185),'Descriptive Stats'!E5185,#N/A)</f>
        <v>2</v>
      </c>
    </row>
    <row r="5186" spans="1:61" ht="14.4" x14ac:dyDescent="0.3">
      <c r="A5186" s="2">
        <f>ROW()</f>
        <v>5186</v>
      </c>
      <c r="C5186" s="8">
        <f t="shared" ca="1" si="725"/>
        <v>9</v>
      </c>
      <c r="D5186" s="8">
        <f t="shared" ca="1" si="726"/>
        <v>2</v>
      </c>
      <c r="E5186" s="50">
        <f t="shared" ca="1" si="720"/>
        <v>0</v>
      </c>
      <c r="F5186" s="2" t="str">
        <f t="shared" ca="1" si="727"/>
        <v/>
      </c>
      <c r="BD5186" s="49">
        <f t="shared" ca="1" si="724"/>
        <v>815.5</v>
      </c>
      <c r="BE5186" s="3">
        <f t="shared" ca="1" si="721"/>
        <v>8.1500000000000003E-2</v>
      </c>
      <c r="BF5186" s="3">
        <f t="shared" ca="1" si="722"/>
        <v>-1.3950525282585462</v>
      </c>
      <c r="BG5186" s="9">
        <f t="shared" ca="1" si="723"/>
        <v>0</v>
      </c>
      <c r="BH5186" s="6">
        <f ca="1">IF(ISNUMBER('Descriptive Stats'!BF5186),'Descriptive Stats'!BF5186,#N/A)</f>
        <v>-1.3950525282585462</v>
      </c>
      <c r="BI5186" s="6">
        <f ca="1">IF(ISNUMBER('Descriptive Stats'!E5186),'Descriptive Stats'!E5186,#N/A)</f>
        <v>0</v>
      </c>
    </row>
    <row r="5187" spans="1:61" ht="14.4" x14ac:dyDescent="0.3">
      <c r="A5187" s="2">
        <f>ROW()</f>
        <v>5187</v>
      </c>
      <c r="C5187" s="8">
        <f t="shared" ca="1" si="725"/>
        <v>18</v>
      </c>
      <c r="D5187" s="8">
        <f t="shared" ca="1" si="726"/>
        <v>0</v>
      </c>
      <c r="E5187" s="50">
        <f t="shared" ref="E5187:E5250" ca="1" si="728">IF(0=MOD(ROW(),$J$1),AVERAGE(OFFSET($D$2,ROW()-$J$1,0,$J$1,1)),"")</f>
        <v>0</v>
      </c>
      <c r="F5187" s="2" t="str">
        <f t="shared" ca="1" si="727"/>
        <v/>
      </c>
      <c r="BD5187" s="49">
        <f t="shared" ca="1" si="724"/>
        <v>815.5</v>
      </c>
      <c r="BE5187" s="3">
        <f t="shared" ca="1" si="721"/>
        <v>8.1500000000000003E-2</v>
      </c>
      <c r="BF5187" s="3">
        <f t="shared" ca="1" si="722"/>
        <v>-1.3950525282585462</v>
      </c>
      <c r="BG5187" s="9">
        <f t="shared" ca="1" si="723"/>
        <v>0</v>
      </c>
      <c r="BH5187" s="6">
        <f ca="1">IF(ISNUMBER('Descriptive Stats'!BF5187),'Descriptive Stats'!BF5187,#N/A)</f>
        <v>-1.3950525282585462</v>
      </c>
      <c r="BI5187" s="6">
        <f ca="1">IF(ISNUMBER('Descriptive Stats'!E5187),'Descriptive Stats'!E5187,#N/A)</f>
        <v>0</v>
      </c>
    </row>
    <row r="5188" spans="1:61" ht="14.4" x14ac:dyDescent="0.3">
      <c r="A5188" s="2">
        <f>ROW()</f>
        <v>5188</v>
      </c>
      <c r="C5188" s="8">
        <f t="shared" ca="1" si="725"/>
        <v>18</v>
      </c>
      <c r="D5188" s="8">
        <f t="shared" ca="1" si="726"/>
        <v>0</v>
      </c>
      <c r="E5188" s="50">
        <f t="shared" ca="1" si="728"/>
        <v>6</v>
      </c>
      <c r="F5188" s="2" t="str">
        <f t="shared" ca="1" si="727"/>
        <v/>
      </c>
      <c r="BD5188" s="49">
        <f t="shared" ca="1" si="724"/>
        <v>3900</v>
      </c>
      <c r="BE5188" s="3">
        <f t="shared" ca="1" si="721"/>
        <v>0.38995000000000002</v>
      </c>
      <c r="BF5188" s="3">
        <f t="shared" ca="1" si="722"/>
        <v>-0.2794493539703507</v>
      </c>
      <c r="BG5188" s="9">
        <f t="shared" ca="1" si="723"/>
        <v>6</v>
      </c>
      <c r="BH5188" s="6">
        <f ca="1">IF(ISNUMBER('Descriptive Stats'!BF5188),'Descriptive Stats'!BF5188,#N/A)</f>
        <v>-0.2794493539703507</v>
      </c>
      <c r="BI5188" s="6">
        <f ca="1">IF(ISNUMBER('Descriptive Stats'!E5188),'Descriptive Stats'!E5188,#N/A)</f>
        <v>6</v>
      </c>
    </row>
    <row r="5189" spans="1:61" ht="14.4" x14ac:dyDescent="0.3">
      <c r="A5189" s="2">
        <f>ROW()</f>
        <v>5189</v>
      </c>
      <c r="C5189" s="8">
        <f t="shared" ca="1" si="725"/>
        <v>5</v>
      </c>
      <c r="D5189" s="8">
        <f t="shared" ca="1" si="726"/>
        <v>6</v>
      </c>
      <c r="E5189" s="50">
        <f t="shared" ca="1" si="728"/>
        <v>7</v>
      </c>
      <c r="F5189" s="2" t="str">
        <f t="shared" ca="1" si="727"/>
        <v/>
      </c>
      <c r="BD5189" s="49">
        <f t="shared" ca="1" si="724"/>
        <v>4473.5</v>
      </c>
      <c r="BE5189" s="3">
        <f t="shared" ca="1" si="721"/>
        <v>0.44729999999999998</v>
      </c>
      <c r="BF5189" s="3">
        <f t="shared" ca="1" si="722"/>
        <v>-0.13248586824472414</v>
      </c>
      <c r="BG5189" s="9">
        <f t="shared" ca="1" si="723"/>
        <v>7</v>
      </c>
      <c r="BH5189" s="6">
        <f ca="1">IF(ISNUMBER('Descriptive Stats'!BF5189),'Descriptive Stats'!BF5189,#N/A)</f>
        <v>-0.13248586824472414</v>
      </c>
      <c r="BI5189" s="6">
        <f ca="1">IF(ISNUMBER('Descriptive Stats'!E5189),'Descriptive Stats'!E5189,#N/A)</f>
        <v>7</v>
      </c>
    </row>
    <row r="5190" spans="1:61" ht="14.4" x14ac:dyDescent="0.3">
      <c r="A5190" s="2">
        <f>ROW()</f>
        <v>5190</v>
      </c>
      <c r="C5190" s="8">
        <f t="shared" ca="1" si="725"/>
        <v>6</v>
      </c>
      <c r="D5190" s="8">
        <f t="shared" ca="1" si="726"/>
        <v>7</v>
      </c>
      <c r="E5190" s="50">
        <f t="shared" ca="1" si="728"/>
        <v>6</v>
      </c>
      <c r="F5190" s="2" t="str">
        <f t="shared" ca="1" si="727"/>
        <v/>
      </c>
      <c r="BD5190" s="49">
        <f t="shared" ca="1" si="724"/>
        <v>3900</v>
      </c>
      <c r="BE5190" s="3">
        <f t="shared" ca="1" si="721"/>
        <v>0.38995000000000002</v>
      </c>
      <c r="BF5190" s="3">
        <f t="shared" ca="1" si="722"/>
        <v>-0.2794493539703507</v>
      </c>
      <c r="BG5190" s="9">
        <f t="shared" ca="1" si="723"/>
        <v>6</v>
      </c>
      <c r="BH5190" s="6">
        <f ca="1">IF(ISNUMBER('Descriptive Stats'!BF5190),'Descriptive Stats'!BF5190,#N/A)</f>
        <v>-0.2794493539703507</v>
      </c>
      <c r="BI5190" s="6">
        <f ca="1">IF(ISNUMBER('Descriptive Stats'!E5190),'Descriptive Stats'!E5190,#N/A)</f>
        <v>6</v>
      </c>
    </row>
    <row r="5191" spans="1:61" ht="14.4" x14ac:dyDescent="0.3">
      <c r="A5191" s="2">
        <f>ROW()</f>
        <v>5191</v>
      </c>
      <c r="C5191" s="8">
        <f t="shared" ca="1" si="725"/>
        <v>5</v>
      </c>
      <c r="D5191" s="8">
        <f t="shared" ca="1" si="726"/>
        <v>6</v>
      </c>
      <c r="E5191" s="50">
        <f t="shared" ca="1" si="728"/>
        <v>0</v>
      </c>
      <c r="F5191" s="2" t="str">
        <f t="shared" ca="1" si="727"/>
        <v/>
      </c>
      <c r="BD5191" s="49">
        <f t="shared" ca="1" si="724"/>
        <v>815.5</v>
      </c>
      <c r="BE5191" s="3">
        <f t="shared" ca="1" si="721"/>
        <v>8.1500000000000003E-2</v>
      </c>
      <c r="BF5191" s="3">
        <f t="shared" ca="1" si="722"/>
        <v>-1.3950525282585462</v>
      </c>
      <c r="BG5191" s="9">
        <f t="shared" ca="1" si="723"/>
        <v>0</v>
      </c>
      <c r="BH5191" s="6">
        <f ca="1">IF(ISNUMBER('Descriptive Stats'!BF5191),'Descriptive Stats'!BF5191,#N/A)</f>
        <v>-1.3950525282585462</v>
      </c>
      <c r="BI5191" s="6">
        <f ca="1">IF(ISNUMBER('Descriptive Stats'!E5191),'Descriptive Stats'!E5191,#N/A)</f>
        <v>0</v>
      </c>
    </row>
    <row r="5192" spans="1:61" ht="14.4" x14ac:dyDescent="0.3">
      <c r="A5192" s="2">
        <f>ROW()</f>
        <v>5192</v>
      </c>
      <c r="C5192" s="8">
        <f t="shared" ca="1" si="725"/>
        <v>4</v>
      </c>
      <c r="D5192" s="8">
        <f t="shared" ca="1" si="726"/>
        <v>0</v>
      </c>
      <c r="E5192" s="50">
        <f t="shared" ca="1" si="728"/>
        <v>0</v>
      </c>
      <c r="F5192" s="2" t="str">
        <f t="shared" ca="1" si="727"/>
        <v/>
      </c>
      <c r="BD5192" s="49">
        <f t="shared" ca="1" si="724"/>
        <v>815.5</v>
      </c>
      <c r="BE5192" s="3">
        <f t="shared" ca="1" si="721"/>
        <v>8.1500000000000003E-2</v>
      </c>
      <c r="BF5192" s="3">
        <f t="shared" ca="1" si="722"/>
        <v>-1.3950525282585462</v>
      </c>
      <c r="BG5192" s="9">
        <f t="shared" ca="1" si="723"/>
        <v>0</v>
      </c>
      <c r="BH5192" s="6">
        <f ca="1">IF(ISNUMBER('Descriptive Stats'!BF5192),'Descriptive Stats'!BF5192,#N/A)</f>
        <v>-1.3950525282585462</v>
      </c>
      <c r="BI5192" s="6">
        <f ca="1">IF(ISNUMBER('Descriptive Stats'!E5192),'Descriptive Stats'!E5192,#N/A)</f>
        <v>0</v>
      </c>
    </row>
    <row r="5193" spans="1:61" ht="14.4" x14ac:dyDescent="0.3">
      <c r="A5193" s="2">
        <f>ROW()</f>
        <v>5193</v>
      </c>
      <c r="C5193" s="8">
        <f t="shared" ca="1" si="725"/>
        <v>4</v>
      </c>
      <c r="D5193" s="8">
        <f t="shared" ca="1" si="726"/>
        <v>0</v>
      </c>
      <c r="E5193" s="50">
        <f t="shared" ca="1" si="728"/>
        <v>7</v>
      </c>
      <c r="F5193" s="2" t="str">
        <f t="shared" ca="1" si="727"/>
        <v/>
      </c>
      <c r="BD5193" s="49">
        <f t="shared" ca="1" si="724"/>
        <v>4473.5</v>
      </c>
      <c r="BE5193" s="3">
        <f t="shared" ref="BE5193:BE5256" ca="1" si="729">IF(ISNUMBER(BD5193),(BD5193-0.5)/$BK$4,"")</f>
        <v>0.44729999999999998</v>
      </c>
      <c r="BF5193" s="3">
        <f t="shared" ref="BF5193:BF5256" ca="1" si="730">IF(ISNUMBER(BE5193),_xlfn.NORM.INV(BE5193,0,1),"")</f>
        <v>-0.13248586824472414</v>
      </c>
      <c r="BG5193" s="9">
        <f t="shared" ref="BG5193:BG5256" ca="1" si="731">IF(ISNUMBER(E5193),E5193,"")</f>
        <v>7</v>
      </c>
      <c r="BH5193" s="6">
        <f ca="1">IF(ISNUMBER('Descriptive Stats'!BF5193),'Descriptive Stats'!BF5193,#N/A)</f>
        <v>-0.13248586824472414</v>
      </c>
      <c r="BI5193" s="6">
        <f ca="1">IF(ISNUMBER('Descriptive Stats'!E5193),'Descriptive Stats'!E5193,#N/A)</f>
        <v>7</v>
      </c>
    </row>
    <row r="5194" spans="1:61" ht="14.4" x14ac:dyDescent="0.3">
      <c r="A5194" s="2">
        <f>ROW()</f>
        <v>5194</v>
      </c>
      <c r="C5194" s="8">
        <f t="shared" ca="1" si="725"/>
        <v>19</v>
      </c>
      <c r="D5194" s="8">
        <f t="shared" ca="1" si="726"/>
        <v>7</v>
      </c>
      <c r="E5194" s="50">
        <f t="shared" ca="1" si="728"/>
        <v>7</v>
      </c>
      <c r="F5194" s="2" t="str">
        <f t="shared" ca="1" si="727"/>
        <v/>
      </c>
      <c r="BD5194" s="49">
        <f t="shared" ref="BD5194:BD5257" ca="1" si="732">IF(ISNUMBER(BG5194),_xlfn.RANK.AVG(BG5194,$BG$2:$BG$5414,1),"")</f>
        <v>4473.5</v>
      </c>
      <c r="BE5194" s="3">
        <f t="shared" ca="1" si="729"/>
        <v>0.44729999999999998</v>
      </c>
      <c r="BF5194" s="3">
        <f t="shared" ca="1" si="730"/>
        <v>-0.13248586824472414</v>
      </c>
      <c r="BG5194" s="9">
        <f t="shared" ca="1" si="731"/>
        <v>7</v>
      </c>
      <c r="BH5194" s="6">
        <f ca="1">IF(ISNUMBER('Descriptive Stats'!BF5194),'Descriptive Stats'!BF5194,#N/A)</f>
        <v>-0.13248586824472414</v>
      </c>
      <c r="BI5194" s="6">
        <f ca="1">IF(ISNUMBER('Descriptive Stats'!E5194),'Descriptive Stats'!E5194,#N/A)</f>
        <v>7</v>
      </c>
    </row>
    <row r="5195" spans="1:61" ht="14.4" x14ac:dyDescent="0.3">
      <c r="A5195" s="2">
        <f>ROW()</f>
        <v>5195</v>
      </c>
      <c r="C5195" s="8">
        <f t="shared" ca="1" si="725"/>
        <v>19</v>
      </c>
      <c r="D5195" s="8">
        <f t="shared" ca="1" si="726"/>
        <v>7</v>
      </c>
      <c r="E5195" s="50">
        <f t="shared" ca="1" si="728"/>
        <v>0</v>
      </c>
      <c r="F5195" s="2" t="str">
        <f t="shared" ca="1" si="727"/>
        <v/>
      </c>
      <c r="BD5195" s="49">
        <f t="shared" ca="1" si="732"/>
        <v>815.5</v>
      </c>
      <c r="BE5195" s="3">
        <f t="shared" ca="1" si="729"/>
        <v>8.1500000000000003E-2</v>
      </c>
      <c r="BF5195" s="3">
        <f t="shared" ca="1" si="730"/>
        <v>-1.3950525282585462</v>
      </c>
      <c r="BG5195" s="9">
        <f t="shared" ca="1" si="731"/>
        <v>0</v>
      </c>
      <c r="BH5195" s="6">
        <f ca="1">IF(ISNUMBER('Descriptive Stats'!BF5195),'Descriptive Stats'!BF5195,#N/A)</f>
        <v>-1.3950525282585462</v>
      </c>
      <c r="BI5195" s="6">
        <f ca="1">IF(ISNUMBER('Descriptive Stats'!E5195),'Descriptive Stats'!E5195,#N/A)</f>
        <v>0</v>
      </c>
    </row>
    <row r="5196" spans="1:61" ht="14.4" x14ac:dyDescent="0.3">
      <c r="A5196" s="2">
        <f>ROW()</f>
        <v>5196</v>
      </c>
      <c r="C5196" s="8">
        <f t="shared" ca="1" si="725"/>
        <v>14</v>
      </c>
      <c r="D5196" s="8">
        <f t="shared" ca="1" si="726"/>
        <v>0</v>
      </c>
      <c r="E5196" s="50">
        <f t="shared" ca="1" si="728"/>
        <v>3</v>
      </c>
      <c r="F5196" s="2" t="str">
        <f t="shared" ca="1" si="727"/>
        <v/>
      </c>
      <c r="BD5196" s="49">
        <f t="shared" ca="1" si="732"/>
        <v>3200</v>
      </c>
      <c r="BE5196" s="3">
        <f t="shared" ca="1" si="729"/>
        <v>0.31995000000000001</v>
      </c>
      <c r="BF5196" s="3">
        <f t="shared" ca="1" si="730"/>
        <v>-0.46783862043457014</v>
      </c>
      <c r="BG5196" s="9">
        <f t="shared" ca="1" si="731"/>
        <v>3</v>
      </c>
      <c r="BH5196" s="6">
        <f ca="1">IF(ISNUMBER('Descriptive Stats'!BF5196),'Descriptive Stats'!BF5196,#N/A)</f>
        <v>-0.46783862043457014</v>
      </c>
      <c r="BI5196" s="6">
        <f ca="1">IF(ISNUMBER('Descriptive Stats'!E5196),'Descriptive Stats'!E5196,#N/A)</f>
        <v>3</v>
      </c>
    </row>
    <row r="5197" spans="1:61" ht="14.4" x14ac:dyDescent="0.3">
      <c r="A5197" s="2">
        <f>ROW()</f>
        <v>5197</v>
      </c>
      <c r="C5197" s="8">
        <f t="shared" ca="1" si="725"/>
        <v>10</v>
      </c>
      <c r="D5197" s="8">
        <f t="shared" ca="1" si="726"/>
        <v>3</v>
      </c>
      <c r="E5197" s="50">
        <f t="shared" ca="1" si="728"/>
        <v>0</v>
      </c>
      <c r="F5197" s="2" t="str">
        <f t="shared" ca="1" si="727"/>
        <v/>
      </c>
      <c r="BD5197" s="49">
        <f t="shared" ca="1" si="732"/>
        <v>815.5</v>
      </c>
      <c r="BE5197" s="3">
        <f t="shared" ca="1" si="729"/>
        <v>8.1500000000000003E-2</v>
      </c>
      <c r="BF5197" s="3">
        <f t="shared" ca="1" si="730"/>
        <v>-1.3950525282585462</v>
      </c>
      <c r="BG5197" s="9">
        <f t="shared" ca="1" si="731"/>
        <v>0</v>
      </c>
      <c r="BH5197" s="6">
        <f ca="1">IF(ISNUMBER('Descriptive Stats'!BF5197),'Descriptive Stats'!BF5197,#N/A)</f>
        <v>-1.3950525282585462</v>
      </c>
      <c r="BI5197" s="6">
        <f ca="1">IF(ISNUMBER('Descriptive Stats'!E5197),'Descriptive Stats'!E5197,#N/A)</f>
        <v>0</v>
      </c>
    </row>
    <row r="5198" spans="1:61" ht="14.4" x14ac:dyDescent="0.3">
      <c r="A5198" s="2">
        <f>ROW()</f>
        <v>5198</v>
      </c>
      <c r="C5198" s="8">
        <f t="shared" ca="1" si="725"/>
        <v>22</v>
      </c>
      <c r="D5198" s="8">
        <f t="shared" ca="1" si="726"/>
        <v>0</v>
      </c>
      <c r="E5198" s="50">
        <f t="shared" ca="1" si="728"/>
        <v>0</v>
      </c>
      <c r="F5198" s="2" t="str">
        <f t="shared" ca="1" si="727"/>
        <v/>
      </c>
      <c r="BD5198" s="49">
        <f t="shared" ca="1" si="732"/>
        <v>815.5</v>
      </c>
      <c r="BE5198" s="3">
        <f t="shared" ca="1" si="729"/>
        <v>8.1500000000000003E-2</v>
      </c>
      <c r="BF5198" s="3">
        <f t="shared" ca="1" si="730"/>
        <v>-1.3950525282585462</v>
      </c>
      <c r="BG5198" s="9">
        <f t="shared" ca="1" si="731"/>
        <v>0</v>
      </c>
      <c r="BH5198" s="6">
        <f ca="1">IF(ISNUMBER('Descriptive Stats'!BF5198),'Descriptive Stats'!BF5198,#N/A)</f>
        <v>-1.3950525282585462</v>
      </c>
      <c r="BI5198" s="6">
        <f ca="1">IF(ISNUMBER('Descriptive Stats'!E5198),'Descriptive Stats'!E5198,#N/A)</f>
        <v>0</v>
      </c>
    </row>
    <row r="5199" spans="1:61" ht="14.4" x14ac:dyDescent="0.3">
      <c r="A5199" s="2">
        <f>ROW()</f>
        <v>5199</v>
      </c>
      <c r="C5199" s="8">
        <f t="shared" ca="1" si="725"/>
        <v>11</v>
      </c>
      <c r="D5199" s="8">
        <f t="shared" ca="1" si="726"/>
        <v>0</v>
      </c>
      <c r="E5199" s="50">
        <f t="shared" ca="1" si="728"/>
        <v>0</v>
      </c>
      <c r="F5199" s="2" t="str">
        <f t="shared" ca="1" si="727"/>
        <v/>
      </c>
      <c r="BD5199" s="49">
        <f t="shared" ca="1" si="732"/>
        <v>815.5</v>
      </c>
      <c r="BE5199" s="3">
        <f t="shared" ca="1" si="729"/>
        <v>8.1500000000000003E-2</v>
      </c>
      <c r="BF5199" s="3">
        <f t="shared" ca="1" si="730"/>
        <v>-1.3950525282585462</v>
      </c>
      <c r="BG5199" s="9">
        <f t="shared" ca="1" si="731"/>
        <v>0</v>
      </c>
      <c r="BH5199" s="6">
        <f ca="1">IF(ISNUMBER('Descriptive Stats'!BF5199),'Descriptive Stats'!BF5199,#N/A)</f>
        <v>-1.3950525282585462</v>
      </c>
      <c r="BI5199" s="6">
        <f ca="1">IF(ISNUMBER('Descriptive Stats'!E5199),'Descriptive Stats'!E5199,#N/A)</f>
        <v>0</v>
      </c>
    </row>
    <row r="5200" spans="1:61" ht="14.4" x14ac:dyDescent="0.3">
      <c r="A5200" s="2">
        <f>ROW()</f>
        <v>5200</v>
      </c>
      <c r="C5200" s="8">
        <f t="shared" ca="1" si="725"/>
        <v>14</v>
      </c>
      <c r="D5200" s="8">
        <f t="shared" ca="1" si="726"/>
        <v>0</v>
      </c>
      <c r="E5200" s="50">
        <f t="shared" ca="1" si="728"/>
        <v>2</v>
      </c>
      <c r="F5200" s="2" t="str">
        <f t="shared" ca="1" si="727"/>
        <v/>
      </c>
      <c r="BD5200" s="49">
        <f t="shared" ca="1" si="732"/>
        <v>2595</v>
      </c>
      <c r="BE5200" s="3">
        <f t="shared" ca="1" si="729"/>
        <v>0.25945000000000001</v>
      </c>
      <c r="BF5200" s="3">
        <f t="shared" ca="1" si="730"/>
        <v>-0.6450419512753276</v>
      </c>
      <c r="BG5200" s="9">
        <f t="shared" ca="1" si="731"/>
        <v>2</v>
      </c>
      <c r="BH5200" s="6">
        <f ca="1">IF(ISNUMBER('Descriptive Stats'!BF5200),'Descriptive Stats'!BF5200,#N/A)</f>
        <v>-0.6450419512753276</v>
      </c>
      <c r="BI5200" s="6">
        <f ca="1">IF(ISNUMBER('Descriptive Stats'!E5200),'Descriptive Stats'!E5200,#N/A)</f>
        <v>2</v>
      </c>
    </row>
    <row r="5201" spans="1:61" ht="14.4" x14ac:dyDescent="0.3">
      <c r="A5201" s="2">
        <f>ROW()</f>
        <v>5201</v>
      </c>
      <c r="C5201" s="8">
        <f t="shared" ref="C5201:C5264" ca="1" si="733">RANDBETWEEN(2,COUNT(B:B))</f>
        <v>3</v>
      </c>
      <c r="D5201" s="8">
        <f t="shared" ref="D5201:D5264" ca="1" si="734">VLOOKUP(C5201,A:B,2,TRUE)</f>
        <v>2</v>
      </c>
      <c r="E5201" s="50">
        <f t="shared" ca="1" si="728"/>
        <v>0</v>
      </c>
      <c r="F5201" s="2" t="str">
        <f t="shared" ref="F5201:F5264" ca="1" si="735">IF(ISNUMBER(E5201),IF(OR(E5201&lt;$K$16,E5201&gt;$K$14),"X",""),"")</f>
        <v/>
      </c>
      <c r="BD5201" s="49">
        <f t="shared" ca="1" si="732"/>
        <v>815.5</v>
      </c>
      <c r="BE5201" s="3">
        <f t="shared" ca="1" si="729"/>
        <v>8.1500000000000003E-2</v>
      </c>
      <c r="BF5201" s="3">
        <f t="shared" ca="1" si="730"/>
        <v>-1.3950525282585462</v>
      </c>
      <c r="BG5201" s="9">
        <f t="shared" ca="1" si="731"/>
        <v>0</v>
      </c>
      <c r="BH5201" s="6">
        <f ca="1">IF(ISNUMBER('Descriptive Stats'!BF5201),'Descriptive Stats'!BF5201,#N/A)</f>
        <v>-1.3950525282585462</v>
      </c>
      <c r="BI5201" s="6">
        <f ca="1">IF(ISNUMBER('Descriptive Stats'!E5201),'Descriptive Stats'!E5201,#N/A)</f>
        <v>0</v>
      </c>
    </row>
    <row r="5202" spans="1:61" ht="14.4" x14ac:dyDescent="0.3">
      <c r="A5202" s="2">
        <f>ROW()</f>
        <v>5202</v>
      </c>
      <c r="C5202" s="8">
        <f t="shared" ca="1" si="733"/>
        <v>18</v>
      </c>
      <c r="D5202" s="8">
        <f t="shared" ca="1" si="734"/>
        <v>0</v>
      </c>
      <c r="E5202" s="50">
        <f t="shared" ca="1" si="728"/>
        <v>7</v>
      </c>
      <c r="F5202" s="2" t="str">
        <f t="shared" ca="1" si="735"/>
        <v/>
      </c>
      <c r="BD5202" s="49">
        <f t="shared" ca="1" si="732"/>
        <v>4473.5</v>
      </c>
      <c r="BE5202" s="3">
        <f t="shared" ca="1" si="729"/>
        <v>0.44729999999999998</v>
      </c>
      <c r="BF5202" s="3">
        <f t="shared" ca="1" si="730"/>
        <v>-0.13248586824472414</v>
      </c>
      <c r="BG5202" s="9">
        <f t="shared" ca="1" si="731"/>
        <v>7</v>
      </c>
      <c r="BH5202" s="6">
        <f ca="1">IF(ISNUMBER('Descriptive Stats'!BF5202),'Descriptive Stats'!BF5202,#N/A)</f>
        <v>-0.13248586824472414</v>
      </c>
      <c r="BI5202" s="6">
        <f ca="1">IF(ISNUMBER('Descriptive Stats'!E5202),'Descriptive Stats'!E5202,#N/A)</f>
        <v>7</v>
      </c>
    </row>
    <row r="5203" spans="1:61" ht="14.4" x14ac:dyDescent="0.3">
      <c r="A5203" s="2">
        <f>ROW()</f>
        <v>5203</v>
      </c>
      <c r="C5203" s="8">
        <f t="shared" ca="1" si="733"/>
        <v>6</v>
      </c>
      <c r="D5203" s="8">
        <f t="shared" ca="1" si="734"/>
        <v>7</v>
      </c>
      <c r="E5203" s="50">
        <f t="shared" ca="1" si="728"/>
        <v>0</v>
      </c>
      <c r="F5203" s="2" t="str">
        <f t="shared" ca="1" si="735"/>
        <v/>
      </c>
      <c r="BD5203" s="49">
        <f t="shared" ca="1" si="732"/>
        <v>815.5</v>
      </c>
      <c r="BE5203" s="3">
        <f t="shared" ca="1" si="729"/>
        <v>8.1500000000000003E-2</v>
      </c>
      <c r="BF5203" s="3">
        <f t="shared" ca="1" si="730"/>
        <v>-1.3950525282585462</v>
      </c>
      <c r="BG5203" s="9">
        <f t="shared" ca="1" si="731"/>
        <v>0</v>
      </c>
      <c r="BH5203" s="6">
        <f ca="1">IF(ISNUMBER('Descriptive Stats'!BF5203),'Descriptive Stats'!BF5203,#N/A)</f>
        <v>-1.3950525282585462</v>
      </c>
      <c r="BI5203" s="6">
        <f ca="1">IF(ISNUMBER('Descriptive Stats'!E5203),'Descriptive Stats'!E5203,#N/A)</f>
        <v>0</v>
      </c>
    </row>
    <row r="5204" spans="1:61" ht="14.4" x14ac:dyDescent="0.3">
      <c r="A5204" s="2">
        <f>ROW()</f>
        <v>5204</v>
      </c>
      <c r="C5204" s="8">
        <f t="shared" ca="1" si="733"/>
        <v>15</v>
      </c>
      <c r="D5204" s="8">
        <f t="shared" ca="1" si="734"/>
        <v>0</v>
      </c>
      <c r="E5204" s="50">
        <f t="shared" ca="1" si="728"/>
        <v>15</v>
      </c>
      <c r="F5204" s="2" t="str">
        <f t="shared" ca="1" si="735"/>
        <v/>
      </c>
      <c r="BD5204" s="49">
        <f t="shared" ca="1" si="732"/>
        <v>5051.5</v>
      </c>
      <c r="BE5204" s="3">
        <f t="shared" ca="1" si="729"/>
        <v>0.50509999999999999</v>
      </c>
      <c r="BF5204" s="3">
        <f t="shared" ca="1" si="730"/>
        <v>1.2784152420787677E-2</v>
      </c>
      <c r="BG5204" s="9">
        <f t="shared" ca="1" si="731"/>
        <v>15</v>
      </c>
      <c r="BH5204" s="6">
        <f ca="1">IF(ISNUMBER('Descriptive Stats'!BF5204),'Descriptive Stats'!BF5204,#N/A)</f>
        <v>1.2784152420787677E-2</v>
      </c>
      <c r="BI5204" s="6">
        <f ca="1">IF(ISNUMBER('Descriptive Stats'!E5204),'Descriptive Stats'!E5204,#N/A)</f>
        <v>15</v>
      </c>
    </row>
    <row r="5205" spans="1:61" ht="14.4" x14ac:dyDescent="0.3">
      <c r="A5205" s="2">
        <f>ROW()</f>
        <v>5205</v>
      </c>
      <c r="C5205" s="8">
        <f t="shared" ca="1" si="733"/>
        <v>24</v>
      </c>
      <c r="D5205" s="8">
        <f t="shared" ca="1" si="734"/>
        <v>15</v>
      </c>
      <c r="E5205" s="50">
        <f t="shared" ca="1" si="728"/>
        <v>2</v>
      </c>
      <c r="F5205" s="2" t="str">
        <f t="shared" ca="1" si="735"/>
        <v/>
      </c>
      <c r="BD5205" s="49">
        <f t="shared" ca="1" si="732"/>
        <v>2595</v>
      </c>
      <c r="BE5205" s="3">
        <f t="shared" ca="1" si="729"/>
        <v>0.25945000000000001</v>
      </c>
      <c r="BF5205" s="3">
        <f t="shared" ca="1" si="730"/>
        <v>-0.6450419512753276</v>
      </c>
      <c r="BG5205" s="9">
        <f t="shared" ca="1" si="731"/>
        <v>2</v>
      </c>
      <c r="BH5205" s="6">
        <f ca="1">IF(ISNUMBER('Descriptive Stats'!BF5205),'Descriptive Stats'!BF5205,#N/A)</f>
        <v>-0.6450419512753276</v>
      </c>
      <c r="BI5205" s="6">
        <f ca="1">IF(ISNUMBER('Descriptive Stats'!E5205),'Descriptive Stats'!E5205,#N/A)</f>
        <v>2</v>
      </c>
    </row>
    <row r="5206" spans="1:61" ht="14.4" x14ac:dyDescent="0.3">
      <c r="A5206" s="2">
        <f>ROW()</f>
        <v>5206</v>
      </c>
      <c r="C5206" s="8">
        <f t="shared" ca="1" si="733"/>
        <v>3</v>
      </c>
      <c r="D5206" s="8">
        <f t="shared" ca="1" si="734"/>
        <v>2</v>
      </c>
      <c r="E5206" s="50">
        <f t="shared" ca="1" si="728"/>
        <v>9</v>
      </c>
      <c r="F5206" s="2" t="str">
        <f t="shared" ca="1" si="735"/>
        <v/>
      </c>
      <c r="BD5206" s="49">
        <f t="shared" ca="1" si="732"/>
        <v>4819</v>
      </c>
      <c r="BE5206" s="3">
        <f t="shared" ca="1" si="729"/>
        <v>0.48185</v>
      </c>
      <c r="BF5206" s="3">
        <f t="shared" ca="1" si="730"/>
        <v>-4.5511009098988427E-2</v>
      </c>
      <c r="BG5206" s="9">
        <f t="shared" ca="1" si="731"/>
        <v>9</v>
      </c>
      <c r="BH5206" s="6">
        <f ca="1">IF(ISNUMBER('Descriptive Stats'!BF5206),'Descriptive Stats'!BF5206,#N/A)</f>
        <v>-4.5511009098988427E-2</v>
      </c>
      <c r="BI5206" s="6">
        <f ca="1">IF(ISNUMBER('Descriptive Stats'!E5206),'Descriptive Stats'!E5206,#N/A)</f>
        <v>9</v>
      </c>
    </row>
    <row r="5207" spans="1:61" ht="14.4" x14ac:dyDescent="0.3">
      <c r="A5207" s="2">
        <f>ROW()</f>
        <v>5207</v>
      </c>
      <c r="C5207" s="8">
        <f t="shared" ca="1" si="733"/>
        <v>23</v>
      </c>
      <c r="D5207" s="8">
        <f t="shared" ca="1" si="734"/>
        <v>9</v>
      </c>
      <c r="E5207" s="50">
        <f t="shared" ca="1" si="728"/>
        <v>15</v>
      </c>
      <c r="F5207" s="2" t="str">
        <f t="shared" ca="1" si="735"/>
        <v/>
      </c>
      <c r="BD5207" s="49">
        <f t="shared" ca="1" si="732"/>
        <v>5051.5</v>
      </c>
      <c r="BE5207" s="3">
        <f t="shared" ca="1" si="729"/>
        <v>0.50509999999999999</v>
      </c>
      <c r="BF5207" s="3">
        <f t="shared" ca="1" si="730"/>
        <v>1.2784152420787677E-2</v>
      </c>
      <c r="BG5207" s="9">
        <f t="shared" ca="1" si="731"/>
        <v>15</v>
      </c>
      <c r="BH5207" s="6">
        <f ca="1">IF(ISNUMBER('Descriptive Stats'!BF5207),'Descriptive Stats'!BF5207,#N/A)</f>
        <v>1.2784152420787677E-2</v>
      </c>
      <c r="BI5207" s="6">
        <f ca="1">IF(ISNUMBER('Descriptive Stats'!E5207),'Descriptive Stats'!E5207,#N/A)</f>
        <v>15</v>
      </c>
    </row>
    <row r="5208" spans="1:61" ht="14.4" x14ac:dyDescent="0.3">
      <c r="A5208" s="2">
        <f>ROW()</f>
        <v>5208</v>
      </c>
      <c r="C5208" s="8">
        <f t="shared" ca="1" si="733"/>
        <v>24</v>
      </c>
      <c r="D5208" s="8">
        <f t="shared" ca="1" si="734"/>
        <v>15</v>
      </c>
      <c r="E5208" s="50">
        <f t="shared" ca="1" si="728"/>
        <v>7</v>
      </c>
      <c r="F5208" s="2" t="str">
        <f t="shared" ca="1" si="735"/>
        <v/>
      </c>
      <c r="BD5208" s="49">
        <f t="shared" ca="1" si="732"/>
        <v>4473.5</v>
      </c>
      <c r="BE5208" s="3">
        <f t="shared" ca="1" si="729"/>
        <v>0.44729999999999998</v>
      </c>
      <c r="BF5208" s="3">
        <f t="shared" ca="1" si="730"/>
        <v>-0.13248586824472414</v>
      </c>
      <c r="BG5208" s="9">
        <f t="shared" ca="1" si="731"/>
        <v>7</v>
      </c>
      <c r="BH5208" s="6">
        <f ca="1">IF(ISNUMBER('Descriptive Stats'!BF5208),'Descriptive Stats'!BF5208,#N/A)</f>
        <v>-0.13248586824472414</v>
      </c>
      <c r="BI5208" s="6">
        <f ca="1">IF(ISNUMBER('Descriptive Stats'!E5208),'Descriptive Stats'!E5208,#N/A)</f>
        <v>7</v>
      </c>
    </row>
    <row r="5209" spans="1:61" ht="14.4" x14ac:dyDescent="0.3">
      <c r="A5209" s="2">
        <f>ROW()</f>
        <v>5209</v>
      </c>
      <c r="C5209" s="8">
        <f t="shared" ca="1" si="733"/>
        <v>6</v>
      </c>
      <c r="D5209" s="8">
        <f t="shared" ca="1" si="734"/>
        <v>7</v>
      </c>
      <c r="E5209" s="50">
        <f t="shared" ca="1" si="728"/>
        <v>2</v>
      </c>
      <c r="F5209" s="2" t="str">
        <f t="shared" ca="1" si="735"/>
        <v/>
      </c>
      <c r="BD5209" s="49">
        <f t="shared" ca="1" si="732"/>
        <v>2595</v>
      </c>
      <c r="BE5209" s="3">
        <f t="shared" ca="1" si="729"/>
        <v>0.25945000000000001</v>
      </c>
      <c r="BF5209" s="3">
        <f t="shared" ca="1" si="730"/>
        <v>-0.6450419512753276</v>
      </c>
      <c r="BG5209" s="9">
        <f t="shared" ca="1" si="731"/>
        <v>2</v>
      </c>
      <c r="BH5209" s="6">
        <f ca="1">IF(ISNUMBER('Descriptive Stats'!BF5209),'Descriptive Stats'!BF5209,#N/A)</f>
        <v>-0.6450419512753276</v>
      </c>
      <c r="BI5209" s="6">
        <f ca="1">IF(ISNUMBER('Descriptive Stats'!E5209),'Descriptive Stats'!E5209,#N/A)</f>
        <v>2</v>
      </c>
    </row>
    <row r="5210" spans="1:61" ht="14.4" x14ac:dyDescent="0.3">
      <c r="A5210" s="2">
        <f>ROW()</f>
        <v>5210</v>
      </c>
      <c r="C5210" s="8">
        <f t="shared" ca="1" si="733"/>
        <v>3</v>
      </c>
      <c r="D5210" s="8">
        <f t="shared" ca="1" si="734"/>
        <v>2</v>
      </c>
      <c r="E5210" s="50">
        <f t="shared" ca="1" si="728"/>
        <v>1</v>
      </c>
      <c r="F5210" s="2" t="str">
        <f t="shared" ca="1" si="735"/>
        <v/>
      </c>
      <c r="BD5210" s="49">
        <f t="shared" ca="1" si="732"/>
        <v>1871</v>
      </c>
      <c r="BE5210" s="3">
        <f t="shared" ca="1" si="729"/>
        <v>0.18704999999999999</v>
      </c>
      <c r="BF5210" s="3">
        <f t="shared" ca="1" si="730"/>
        <v>-0.88881967520906158</v>
      </c>
      <c r="BG5210" s="9">
        <f t="shared" ca="1" si="731"/>
        <v>1</v>
      </c>
      <c r="BH5210" s="6">
        <f ca="1">IF(ISNUMBER('Descriptive Stats'!BF5210),'Descriptive Stats'!BF5210,#N/A)</f>
        <v>-0.88881967520906158</v>
      </c>
      <c r="BI5210" s="6">
        <f ca="1">IF(ISNUMBER('Descriptive Stats'!E5210),'Descriptive Stats'!E5210,#N/A)</f>
        <v>1</v>
      </c>
    </row>
    <row r="5211" spans="1:61" ht="14.4" x14ac:dyDescent="0.3">
      <c r="A5211" s="2">
        <f>ROW()</f>
        <v>5211</v>
      </c>
      <c r="C5211" s="8">
        <f t="shared" ca="1" si="733"/>
        <v>12</v>
      </c>
      <c r="D5211" s="8">
        <f t="shared" ca="1" si="734"/>
        <v>1</v>
      </c>
      <c r="E5211" s="50">
        <f t="shared" ca="1" si="728"/>
        <v>2</v>
      </c>
      <c r="F5211" s="2" t="str">
        <f t="shared" ca="1" si="735"/>
        <v/>
      </c>
      <c r="BD5211" s="49">
        <f t="shared" ca="1" si="732"/>
        <v>2595</v>
      </c>
      <c r="BE5211" s="3">
        <f t="shared" ca="1" si="729"/>
        <v>0.25945000000000001</v>
      </c>
      <c r="BF5211" s="3">
        <f t="shared" ca="1" si="730"/>
        <v>-0.6450419512753276</v>
      </c>
      <c r="BG5211" s="9">
        <f t="shared" ca="1" si="731"/>
        <v>2</v>
      </c>
      <c r="BH5211" s="6">
        <f ca="1">IF(ISNUMBER('Descriptive Stats'!BF5211),'Descriptive Stats'!BF5211,#N/A)</f>
        <v>-0.6450419512753276</v>
      </c>
      <c r="BI5211" s="6">
        <f ca="1">IF(ISNUMBER('Descriptive Stats'!E5211),'Descriptive Stats'!E5211,#N/A)</f>
        <v>2</v>
      </c>
    </row>
    <row r="5212" spans="1:61" ht="14.4" x14ac:dyDescent="0.3">
      <c r="A5212" s="2">
        <f>ROW()</f>
        <v>5212</v>
      </c>
      <c r="C5212" s="8">
        <f t="shared" ca="1" si="733"/>
        <v>21</v>
      </c>
      <c r="D5212" s="8">
        <f t="shared" ca="1" si="734"/>
        <v>2</v>
      </c>
      <c r="E5212" s="50">
        <f t="shared" ca="1" si="728"/>
        <v>0</v>
      </c>
      <c r="F5212" s="2" t="str">
        <f t="shared" ca="1" si="735"/>
        <v/>
      </c>
      <c r="BD5212" s="49">
        <f t="shared" ca="1" si="732"/>
        <v>815.5</v>
      </c>
      <c r="BE5212" s="3">
        <f t="shared" ca="1" si="729"/>
        <v>8.1500000000000003E-2</v>
      </c>
      <c r="BF5212" s="3">
        <f t="shared" ca="1" si="730"/>
        <v>-1.3950525282585462</v>
      </c>
      <c r="BG5212" s="9">
        <f t="shared" ca="1" si="731"/>
        <v>0</v>
      </c>
      <c r="BH5212" s="6">
        <f ca="1">IF(ISNUMBER('Descriptive Stats'!BF5212),'Descriptive Stats'!BF5212,#N/A)</f>
        <v>-1.3950525282585462</v>
      </c>
      <c r="BI5212" s="6">
        <f ca="1">IF(ISNUMBER('Descriptive Stats'!E5212),'Descriptive Stats'!E5212,#N/A)</f>
        <v>0</v>
      </c>
    </row>
    <row r="5213" spans="1:61" ht="14.4" x14ac:dyDescent="0.3">
      <c r="A5213" s="2">
        <f>ROW()</f>
        <v>5213</v>
      </c>
      <c r="C5213" s="8">
        <f t="shared" ca="1" si="733"/>
        <v>22</v>
      </c>
      <c r="D5213" s="8">
        <f t="shared" ca="1" si="734"/>
        <v>0</v>
      </c>
      <c r="E5213" s="50">
        <f t="shared" ca="1" si="728"/>
        <v>15</v>
      </c>
      <c r="F5213" s="2" t="str">
        <f t="shared" ca="1" si="735"/>
        <v/>
      </c>
      <c r="BD5213" s="49">
        <f t="shared" ca="1" si="732"/>
        <v>5051.5</v>
      </c>
      <c r="BE5213" s="3">
        <f t="shared" ca="1" si="729"/>
        <v>0.50509999999999999</v>
      </c>
      <c r="BF5213" s="3">
        <f t="shared" ca="1" si="730"/>
        <v>1.2784152420787677E-2</v>
      </c>
      <c r="BG5213" s="9">
        <f t="shared" ca="1" si="731"/>
        <v>15</v>
      </c>
      <c r="BH5213" s="6">
        <f ca="1">IF(ISNUMBER('Descriptive Stats'!BF5213),'Descriptive Stats'!BF5213,#N/A)</f>
        <v>1.2784152420787677E-2</v>
      </c>
      <c r="BI5213" s="6">
        <f ca="1">IF(ISNUMBER('Descriptive Stats'!E5213),'Descriptive Stats'!E5213,#N/A)</f>
        <v>15</v>
      </c>
    </row>
    <row r="5214" spans="1:61" ht="14.4" x14ac:dyDescent="0.3">
      <c r="A5214" s="2">
        <f>ROW()</f>
        <v>5214</v>
      </c>
      <c r="C5214" s="8">
        <f t="shared" ca="1" si="733"/>
        <v>24</v>
      </c>
      <c r="D5214" s="8">
        <f t="shared" ca="1" si="734"/>
        <v>15</v>
      </c>
      <c r="E5214" s="50">
        <f t="shared" ca="1" si="728"/>
        <v>2</v>
      </c>
      <c r="F5214" s="2" t="str">
        <f t="shared" ca="1" si="735"/>
        <v/>
      </c>
      <c r="BD5214" s="49">
        <f t="shared" ca="1" si="732"/>
        <v>2595</v>
      </c>
      <c r="BE5214" s="3">
        <f t="shared" ca="1" si="729"/>
        <v>0.25945000000000001</v>
      </c>
      <c r="BF5214" s="3">
        <f t="shared" ca="1" si="730"/>
        <v>-0.6450419512753276</v>
      </c>
      <c r="BG5214" s="9">
        <f t="shared" ca="1" si="731"/>
        <v>2</v>
      </c>
      <c r="BH5214" s="6">
        <f ca="1">IF(ISNUMBER('Descriptive Stats'!BF5214),'Descriptive Stats'!BF5214,#N/A)</f>
        <v>-0.6450419512753276</v>
      </c>
      <c r="BI5214" s="6">
        <f ca="1">IF(ISNUMBER('Descriptive Stats'!E5214),'Descriptive Stats'!E5214,#N/A)</f>
        <v>2</v>
      </c>
    </row>
    <row r="5215" spans="1:61" ht="14.4" x14ac:dyDescent="0.3">
      <c r="A5215" s="2">
        <f>ROW()</f>
        <v>5215</v>
      </c>
      <c r="C5215" s="8">
        <f t="shared" ca="1" si="733"/>
        <v>3</v>
      </c>
      <c r="D5215" s="8">
        <f t="shared" ca="1" si="734"/>
        <v>2</v>
      </c>
      <c r="E5215" s="50">
        <f t="shared" ca="1" si="728"/>
        <v>19</v>
      </c>
      <c r="F5215" s="2" t="str">
        <f t="shared" ca="1" si="735"/>
        <v>X</v>
      </c>
      <c r="BD5215" s="49">
        <f t="shared" ca="1" si="732"/>
        <v>5294</v>
      </c>
      <c r="BE5215" s="3">
        <f t="shared" ca="1" si="729"/>
        <v>0.52934999999999999</v>
      </c>
      <c r="BF5215" s="3">
        <f t="shared" ca="1" si="730"/>
        <v>7.3636031452008061E-2</v>
      </c>
      <c r="BG5215" s="9">
        <f t="shared" ca="1" si="731"/>
        <v>19</v>
      </c>
      <c r="BH5215" s="6">
        <f ca="1">IF(ISNUMBER('Descriptive Stats'!BF5215),'Descriptive Stats'!BF5215,#N/A)</f>
        <v>7.3636031452008061E-2</v>
      </c>
      <c r="BI5215" s="6">
        <f ca="1">IF(ISNUMBER('Descriptive Stats'!E5215),'Descriptive Stats'!E5215,#N/A)</f>
        <v>19</v>
      </c>
    </row>
    <row r="5216" spans="1:61" ht="14.4" x14ac:dyDescent="0.3">
      <c r="A5216" s="2">
        <f>ROW()</f>
        <v>5216</v>
      </c>
      <c r="C5216" s="8">
        <f t="shared" ca="1" si="733"/>
        <v>7</v>
      </c>
      <c r="D5216" s="8">
        <f t="shared" ca="1" si="734"/>
        <v>19</v>
      </c>
      <c r="E5216" s="50">
        <f t="shared" ca="1" si="728"/>
        <v>0</v>
      </c>
      <c r="F5216" s="2" t="str">
        <f t="shared" ca="1" si="735"/>
        <v/>
      </c>
      <c r="BD5216" s="49">
        <f t="shared" ca="1" si="732"/>
        <v>815.5</v>
      </c>
      <c r="BE5216" s="3">
        <f t="shared" ca="1" si="729"/>
        <v>8.1500000000000003E-2</v>
      </c>
      <c r="BF5216" s="3">
        <f t="shared" ca="1" si="730"/>
        <v>-1.3950525282585462</v>
      </c>
      <c r="BG5216" s="9">
        <f t="shared" ca="1" si="731"/>
        <v>0</v>
      </c>
      <c r="BH5216" s="6">
        <f ca="1">IF(ISNUMBER('Descriptive Stats'!BF5216),'Descriptive Stats'!BF5216,#N/A)</f>
        <v>-1.3950525282585462</v>
      </c>
      <c r="BI5216" s="6">
        <f ca="1">IF(ISNUMBER('Descriptive Stats'!E5216),'Descriptive Stats'!E5216,#N/A)</f>
        <v>0</v>
      </c>
    </row>
    <row r="5217" spans="1:61" ht="14.4" x14ac:dyDescent="0.3">
      <c r="A5217" s="2">
        <f>ROW()</f>
        <v>5217</v>
      </c>
      <c r="C5217" s="8">
        <f t="shared" ca="1" si="733"/>
        <v>15</v>
      </c>
      <c r="D5217" s="8">
        <f t="shared" ca="1" si="734"/>
        <v>0</v>
      </c>
      <c r="E5217" s="50">
        <f t="shared" ca="1" si="728"/>
        <v>4</v>
      </c>
      <c r="F5217" s="2" t="str">
        <f t="shared" ca="1" si="735"/>
        <v/>
      </c>
      <c r="BD5217" s="49">
        <f t="shared" ca="1" si="732"/>
        <v>3442</v>
      </c>
      <c r="BE5217" s="3">
        <f t="shared" ca="1" si="729"/>
        <v>0.34415000000000001</v>
      </c>
      <c r="BF5217" s="3">
        <f t="shared" ca="1" si="730"/>
        <v>-0.40116316278173481</v>
      </c>
      <c r="BG5217" s="9">
        <f t="shared" ca="1" si="731"/>
        <v>4</v>
      </c>
      <c r="BH5217" s="6">
        <f ca="1">IF(ISNUMBER('Descriptive Stats'!BF5217),'Descriptive Stats'!BF5217,#N/A)</f>
        <v>-0.40116316278173481</v>
      </c>
      <c r="BI5217" s="6">
        <f ca="1">IF(ISNUMBER('Descriptive Stats'!E5217),'Descriptive Stats'!E5217,#N/A)</f>
        <v>4</v>
      </c>
    </row>
    <row r="5218" spans="1:61" ht="14.4" x14ac:dyDescent="0.3">
      <c r="A5218" s="2">
        <f>ROW()</f>
        <v>5218</v>
      </c>
      <c r="C5218" s="8">
        <f t="shared" ca="1" si="733"/>
        <v>13</v>
      </c>
      <c r="D5218" s="8">
        <f t="shared" ca="1" si="734"/>
        <v>4</v>
      </c>
      <c r="E5218" s="50">
        <f t="shared" ca="1" si="728"/>
        <v>3</v>
      </c>
      <c r="F5218" s="2" t="str">
        <f t="shared" ca="1" si="735"/>
        <v/>
      </c>
      <c r="BD5218" s="49">
        <f t="shared" ca="1" si="732"/>
        <v>3200</v>
      </c>
      <c r="BE5218" s="3">
        <f t="shared" ca="1" si="729"/>
        <v>0.31995000000000001</v>
      </c>
      <c r="BF5218" s="3">
        <f t="shared" ca="1" si="730"/>
        <v>-0.46783862043457014</v>
      </c>
      <c r="BG5218" s="9">
        <f t="shared" ca="1" si="731"/>
        <v>3</v>
      </c>
      <c r="BH5218" s="6">
        <f ca="1">IF(ISNUMBER('Descriptive Stats'!BF5218),'Descriptive Stats'!BF5218,#N/A)</f>
        <v>-0.46783862043457014</v>
      </c>
      <c r="BI5218" s="6">
        <f ca="1">IF(ISNUMBER('Descriptive Stats'!E5218),'Descriptive Stats'!E5218,#N/A)</f>
        <v>3</v>
      </c>
    </row>
    <row r="5219" spans="1:61" ht="14.4" x14ac:dyDescent="0.3">
      <c r="A5219" s="2">
        <f>ROW()</f>
        <v>5219</v>
      </c>
      <c r="C5219" s="8">
        <f t="shared" ca="1" si="733"/>
        <v>10</v>
      </c>
      <c r="D5219" s="8">
        <f t="shared" ca="1" si="734"/>
        <v>3</v>
      </c>
      <c r="E5219" s="50">
        <f t="shared" ca="1" si="728"/>
        <v>9</v>
      </c>
      <c r="F5219" s="2" t="str">
        <f t="shared" ca="1" si="735"/>
        <v/>
      </c>
      <c r="BD5219" s="49">
        <f t="shared" ca="1" si="732"/>
        <v>4819</v>
      </c>
      <c r="BE5219" s="3">
        <f t="shared" ca="1" si="729"/>
        <v>0.48185</v>
      </c>
      <c r="BF5219" s="3">
        <f t="shared" ca="1" si="730"/>
        <v>-4.5511009098988427E-2</v>
      </c>
      <c r="BG5219" s="9">
        <f t="shared" ca="1" si="731"/>
        <v>9</v>
      </c>
      <c r="BH5219" s="6">
        <f ca="1">IF(ISNUMBER('Descriptive Stats'!BF5219),'Descriptive Stats'!BF5219,#N/A)</f>
        <v>-4.5511009098988427E-2</v>
      </c>
      <c r="BI5219" s="6">
        <f ca="1">IF(ISNUMBER('Descriptive Stats'!E5219),'Descriptive Stats'!E5219,#N/A)</f>
        <v>9</v>
      </c>
    </row>
    <row r="5220" spans="1:61" ht="14.4" x14ac:dyDescent="0.3">
      <c r="A5220" s="2">
        <f>ROW()</f>
        <v>5220</v>
      </c>
      <c r="C5220" s="8">
        <f t="shared" ca="1" si="733"/>
        <v>23</v>
      </c>
      <c r="D5220" s="8">
        <f t="shared" ca="1" si="734"/>
        <v>9</v>
      </c>
      <c r="E5220" s="50">
        <f t="shared" ca="1" si="728"/>
        <v>0</v>
      </c>
      <c r="F5220" s="2" t="str">
        <f t="shared" ca="1" si="735"/>
        <v/>
      </c>
      <c r="BD5220" s="49">
        <f t="shared" ca="1" si="732"/>
        <v>815.5</v>
      </c>
      <c r="BE5220" s="3">
        <f t="shared" ca="1" si="729"/>
        <v>8.1500000000000003E-2</v>
      </c>
      <c r="BF5220" s="3">
        <f t="shared" ca="1" si="730"/>
        <v>-1.3950525282585462</v>
      </c>
      <c r="BG5220" s="9">
        <f t="shared" ca="1" si="731"/>
        <v>0</v>
      </c>
      <c r="BH5220" s="6">
        <f ca="1">IF(ISNUMBER('Descriptive Stats'!BF5220),'Descriptive Stats'!BF5220,#N/A)</f>
        <v>-1.3950525282585462</v>
      </c>
      <c r="BI5220" s="6">
        <f ca="1">IF(ISNUMBER('Descriptive Stats'!E5220),'Descriptive Stats'!E5220,#N/A)</f>
        <v>0</v>
      </c>
    </row>
    <row r="5221" spans="1:61" ht="14.4" x14ac:dyDescent="0.3">
      <c r="A5221" s="2">
        <f>ROW()</f>
        <v>5221</v>
      </c>
      <c r="C5221" s="8">
        <f t="shared" ca="1" si="733"/>
        <v>15</v>
      </c>
      <c r="D5221" s="8">
        <f t="shared" ca="1" si="734"/>
        <v>0</v>
      </c>
      <c r="E5221" s="50">
        <f t="shared" ca="1" si="728"/>
        <v>0</v>
      </c>
      <c r="F5221" s="2" t="str">
        <f t="shared" ca="1" si="735"/>
        <v/>
      </c>
      <c r="BD5221" s="49">
        <f t="shared" ca="1" si="732"/>
        <v>815.5</v>
      </c>
      <c r="BE5221" s="3">
        <f t="shared" ca="1" si="729"/>
        <v>8.1500000000000003E-2</v>
      </c>
      <c r="BF5221" s="3">
        <f t="shared" ca="1" si="730"/>
        <v>-1.3950525282585462</v>
      </c>
      <c r="BG5221" s="9">
        <f t="shared" ca="1" si="731"/>
        <v>0</v>
      </c>
      <c r="BH5221" s="6">
        <f ca="1">IF(ISNUMBER('Descriptive Stats'!BF5221),'Descriptive Stats'!BF5221,#N/A)</f>
        <v>-1.3950525282585462</v>
      </c>
      <c r="BI5221" s="6">
        <f ca="1">IF(ISNUMBER('Descriptive Stats'!E5221),'Descriptive Stats'!E5221,#N/A)</f>
        <v>0</v>
      </c>
    </row>
    <row r="5222" spans="1:61" ht="14.4" x14ac:dyDescent="0.3">
      <c r="A5222" s="2">
        <f>ROW()</f>
        <v>5222</v>
      </c>
      <c r="C5222" s="8">
        <f t="shared" ca="1" si="733"/>
        <v>15</v>
      </c>
      <c r="D5222" s="8">
        <f t="shared" ca="1" si="734"/>
        <v>0</v>
      </c>
      <c r="E5222" s="50">
        <f t="shared" ca="1" si="728"/>
        <v>4</v>
      </c>
      <c r="F5222" s="2" t="str">
        <f t="shared" ca="1" si="735"/>
        <v/>
      </c>
      <c r="BD5222" s="49">
        <f t="shared" ca="1" si="732"/>
        <v>3442</v>
      </c>
      <c r="BE5222" s="3">
        <f t="shared" ca="1" si="729"/>
        <v>0.34415000000000001</v>
      </c>
      <c r="BF5222" s="3">
        <f t="shared" ca="1" si="730"/>
        <v>-0.40116316278173481</v>
      </c>
      <c r="BG5222" s="9">
        <f t="shared" ca="1" si="731"/>
        <v>4</v>
      </c>
      <c r="BH5222" s="6">
        <f ca="1">IF(ISNUMBER('Descriptive Stats'!BF5222),'Descriptive Stats'!BF5222,#N/A)</f>
        <v>-0.40116316278173481</v>
      </c>
      <c r="BI5222" s="6">
        <f ca="1">IF(ISNUMBER('Descriptive Stats'!E5222),'Descriptive Stats'!E5222,#N/A)</f>
        <v>4</v>
      </c>
    </row>
    <row r="5223" spans="1:61" ht="14.4" x14ac:dyDescent="0.3">
      <c r="A5223" s="2">
        <f>ROW()</f>
        <v>5223</v>
      </c>
      <c r="C5223" s="8">
        <f t="shared" ca="1" si="733"/>
        <v>13</v>
      </c>
      <c r="D5223" s="8">
        <f t="shared" ca="1" si="734"/>
        <v>4</v>
      </c>
      <c r="E5223" s="50">
        <f t="shared" ca="1" si="728"/>
        <v>4</v>
      </c>
      <c r="F5223" s="2" t="str">
        <f t="shared" ca="1" si="735"/>
        <v/>
      </c>
      <c r="BD5223" s="49">
        <f t="shared" ca="1" si="732"/>
        <v>3442</v>
      </c>
      <c r="BE5223" s="3">
        <f t="shared" ca="1" si="729"/>
        <v>0.34415000000000001</v>
      </c>
      <c r="BF5223" s="3">
        <f t="shared" ca="1" si="730"/>
        <v>-0.40116316278173481</v>
      </c>
      <c r="BG5223" s="9">
        <f t="shared" ca="1" si="731"/>
        <v>4</v>
      </c>
      <c r="BH5223" s="6">
        <f ca="1">IF(ISNUMBER('Descriptive Stats'!BF5223),'Descriptive Stats'!BF5223,#N/A)</f>
        <v>-0.40116316278173481</v>
      </c>
      <c r="BI5223" s="6">
        <f ca="1">IF(ISNUMBER('Descriptive Stats'!E5223),'Descriptive Stats'!E5223,#N/A)</f>
        <v>4</v>
      </c>
    </row>
    <row r="5224" spans="1:61" ht="14.4" x14ac:dyDescent="0.3">
      <c r="A5224" s="2">
        <f>ROW()</f>
        <v>5224</v>
      </c>
      <c r="C5224" s="8">
        <f t="shared" ca="1" si="733"/>
        <v>13</v>
      </c>
      <c r="D5224" s="8">
        <f t="shared" ca="1" si="734"/>
        <v>4</v>
      </c>
      <c r="E5224" s="50">
        <f t="shared" ca="1" si="728"/>
        <v>6</v>
      </c>
      <c r="F5224" s="2" t="str">
        <f t="shared" ca="1" si="735"/>
        <v/>
      </c>
      <c r="BD5224" s="49">
        <f t="shared" ca="1" si="732"/>
        <v>3900</v>
      </c>
      <c r="BE5224" s="3">
        <f t="shared" ca="1" si="729"/>
        <v>0.38995000000000002</v>
      </c>
      <c r="BF5224" s="3">
        <f t="shared" ca="1" si="730"/>
        <v>-0.2794493539703507</v>
      </c>
      <c r="BG5224" s="9">
        <f t="shared" ca="1" si="731"/>
        <v>6</v>
      </c>
      <c r="BH5224" s="6">
        <f ca="1">IF(ISNUMBER('Descriptive Stats'!BF5224),'Descriptive Stats'!BF5224,#N/A)</f>
        <v>-0.2794493539703507</v>
      </c>
      <c r="BI5224" s="6">
        <f ca="1">IF(ISNUMBER('Descriptive Stats'!E5224),'Descriptive Stats'!E5224,#N/A)</f>
        <v>6</v>
      </c>
    </row>
    <row r="5225" spans="1:61" ht="14.4" x14ac:dyDescent="0.3">
      <c r="A5225" s="2">
        <f>ROW()</f>
        <v>5225</v>
      </c>
      <c r="C5225" s="8">
        <f t="shared" ca="1" si="733"/>
        <v>5</v>
      </c>
      <c r="D5225" s="8">
        <f t="shared" ca="1" si="734"/>
        <v>6</v>
      </c>
      <c r="E5225" s="50">
        <f t="shared" ca="1" si="728"/>
        <v>2</v>
      </c>
      <c r="F5225" s="2" t="str">
        <f t="shared" ca="1" si="735"/>
        <v/>
      </c>
      <c r="BD5225" s="49">
        <f t="shared" ca="1" si="732"/>
        <v>2595</v>
      </c>
      <c r="BE5225" s="3">
        <f t="shared" ca="1" si="729"/>
        <v>0.25945000000000001</v>
      </c>
      <c r="BF5225" s="3">
        <f t="shared" ca="1" si="730"/>
        <v>-0.6450419512753276</v>
      </c>
      <c r="BG5225" s="9">
        <f t="shared" ca="1" si="731"/>
        <v>2</v>
      </c>
      <c r="BH5225" s="6">
        <f ca="1">IF(ISNUMBER('Descriptive Stats'!BF5225),'Descriptive Stats'!BF5225,#N/A)</f>
        <v>-0.6450419512753276</v>
      </c>
      <c r="BI5225" s="6">
        <f ca="1">IF(ISNUMBER('Descriptive Stats'!E5225),'Descriptive Stats'!E5225,#N/A)</f>
        <v>2</v>
      </c>
    </row>
    <row r="5226" spans="1:61" ht="14.4" x14ac:dyDescent="0.3">
      <c r="A5226" s="2">
        <f>ROW()</f>
        <v>5226</v>
      </c>
      <c r="C5226" s="8">
        <f t="shared" ca="1" si="733"/>
        <v>17</v>
      </c>
      <c r="D5226" s="8">
        <f t="shared" ca="1" si="734"/>
        <v>2</v>
      </c>
      <c r="E5226" s="50">
        <f t="shared" ca="1" si="728"/>
        <v>19</v>
      </c>
      <c r="F5226" s="2" t="str">
        <f t="shared" ca="1" si="735"/>
        <v>X</v>
      </c>
      <c r="BD5226" s="49">
        <f t="shared" ca="1" si="732"/>
        <v>5294</v>
      </c>
      <c r="BE5226" s="3">
        <f t="shared" ca="1" si="729"/>
        <v>0.52934999999999999</v>
      </c>
      <c r="BF5226" s="3">
        <f t="shared" ca="1" si="730"/>
        <v>7.3636031452008061E-2</v>
      </c>
      <c r="BG5226" s="9">
        <f t="shared" ca="1" si="731"/>
        <v>19</v>
      </c>
      <c r="BH5226" s="6">
        <f ca="1">IF(ISNUMBER('Descriptive Stats'!BF5226),'Descriptive Stats'!BF5226,#N/A)</f>
        <v>7.3636031452008061E-2</v>
      </c>
      <c r="BI5226" s="6">
        <f ca="1">IF(ISNUMBER('Descriptive Stats'!E5226),'Descriptive Stats'!E5226,#N/A)</f>
        <v>19</v>
      </c>
    </row>
    <row r="5227" spans="1:61" ht="14.4" x14ac:dyDescent="0.3">
      <c r="A5227" s="2">
        <f>ROW()</f>
        <v>5227</v>
      </c>
      <c r="C5227" s="8">
        <f t="shared" ca="1" si="733"/>
        <v>7</v>
      </c>
      <c r="D5227" s="8">
        <f t="shared" ca="1" si="734"/>
        <v>19</v>
      </c>
      <c r="E5227" s="50">
        <f t="shared" ca="1" si="728"/>
        <v>19</v>
      </c>
      <c r="F5227" s="2" t="str">
        <f t="shared" ca="1" si="735"/>
        <v>X</v>
      </c>
      <c r="BD5227" s="49">
        <f t="shared" ca="1" si="732"/>
        <v>5294</v>
      </c>
      <c r="BE5227" s="3">
        <f t="shared" ca="1" si="729"/>
        <v>0.52934999999999999</v>
      </c>
      <c r="BF5227" s="3">
        <f t="shared" ca="1" si="730"/>
        <v>7.3636031452008061E-2</v>
      </c>
      <c r="BG5227" s="9">
        <f t="shared" ca="1" si="731"/>
        <v>19</v>
      </c>
      <c r="BH5227" s="6">
        <f ca="1">IF(ISNUMBER('Descriptive Stats'!BF5227),'Descriptive Stats'!BF5227,#N/A)</f>
        <v>7.3636031452008061E-2</v>
      </c>
      <c r="BI5227" s="6">
        <f ca="1">IF(ISNUMBER('Descriptive Stats'!E5227),'Descriptive Stats'!E5227,#N/A)</f>
        <v>19</v>
      </c>
    </row>
    <row r="5228" spans="1:61" ht="14.4" x14ac:dyDescent="0.3">
      <c r="A5228" s="2">
        <f>ROW()</f>
        <v>5228</v>
      </c>
      <c r="C5228" s="8">
        <f t="shared" ca="1" si="733"/>
        <v>7</v>
      </c>
      <c r="D5228" s="8">
        <f t="shared" ca="1" si="734"/>
        <v>19</v>
      </c>
      <c r="E5228" s="50">
        <f t="shared" ca="1" si="728"/>
        <v>15</v>
      </c>
      <c r="F5228" s="2" t="str">
        <f t="shared" ca="1" si="735"/>
        <v/>
      </c>
      <c r="BD5228" s="49">
        <f t="shared" ca="1" si="732"/>
        <v>5051.5</v>
      </c>
      <c r="BE5228" s="3">
        <f t="shared" ca="1" si="729"/>
        <v>0.50509999999999999</v>
      </c>
      <c r="BF5228" s="3">
        <f t="shared" ca="1" si="730"/>
        <v>1.2784152420787677E-2</v>
      </c>
      <c r="BG5228" s="9">
        <f t="shared" ca="1" si="731"/>
        <v>15</v>
      </c>
      <c r="BH5228" s="6">
        <f ca="1">IF(ISNUMBER('Descriptive Stats'!BF5228),'Descriptive Stats'!BF5228,#N/A)</f>
        <v>1.2784152420787677E-2</v>
      </c>
      <c r="BI5228" s="6">
        <f ca="1">IF(ISNUMBER('Descriptive Stats'!E5228),'Descriptive Stats'!E5228,#N/A)</f>
        <v>15</v>
      </c>
    </row>
    <row r="5229" spans="1:61" ht="14.4" x14ac:dyDescent="0.3">
      <c r="A5229" s="2">
        <f>ROW()</f>
        <v>5229</v>
      </c>
      <c r="C5229" s="8">
        <f t="shared" ca="1" si="733"/>
        <v>24</v>
      </c>
      <c r="D5229" s="8">
        <f t="shared" ca="1" si="734"/>
        <v>15</v>
      </c>
      <c r="E5229" s="50">
        <f t="shared" ca="1" si="728"/>
        <v>2</v>
      </c>
      <c r="F5229" s="2" t="str">
        <f t="shared" ca="1" si="735"/>
        <v/>
      </c>
      <c r="BD5229" s="49">
        <f t="shared" ca="1" si="732"/>
        <v>2595</v>
      </c>
      <c r="BE5229" s="3">
        <f t="shared" ca="1" si="729"/>
        <v>0.25945000000000001</v>
      </c>
      <c r="BF5229" s="3">
        <f t="shared" ca="1" si="730"/>
        <v>-0.6450419512753276</v>
      </c>
      <c r="BG5229" s="9">
        <f t="shared" ca="1" si="731"/>
        <v>2</v>
      </c>
      <c r="BH5229" s="6">
        <f ca="1">IF(ISNUMBER('Descriptive Stats'!BF5229),'Descriptive Stats'!BF5229,#N/A)</f>
        <v>-0.6450419512753276</v>
      </c>
      <c r="BI5229" s="6">
        <f ca="1">IF(ISNUMBER('Descriptive Stats'!E5229),'Descriptive Stats'!E5229,#N/A)</f>
        <v>2</v>
      </c>
    </row>
    <row r="5230" spans="1:61" ht="14.4" x14ac:dyDescent="0.3">
      <c r="A5230" s="2">
        <f>ROW()</f>
        <v>5230</v>
      </c>
      <c r="C5230" s="8">
        <f t="shared" ca="1" si="733"/>
        <v>21</v>
      </c>
      <c r="D5230" s="8">
        <f t="shared" ca="1" si="734"/>
        <v>2</v>
      </c>
      <c r="E5230" s="50">
        <f t="shared" ca="1" si="728"/>
        <v>2</v>
      </c>
      <c r="F5230" s="2" t="str">
        <f t="shared" ca="1" si="735"/>
        <v/>
      </c>
      <c r="BD5230" s="49">
        <f t="shared" ca="1" si="732"/>
        <v>2595</v>
      </c>
      <c r="BE5230" s="3">
        <f t="shared" ca="1" si="729"/>
        <v>0.25945000000000001</v>
      </c>
      <c r="BF5230" s="3">
        <f t="shared" ca="1" si="730"/>
        <v>-0.6450419512753276</v>
      </c>
      <c r="BG5230" s="9">
        <f t="shared" ca="1" si="731"/>
        <v>2</v>
      </c>
      <c r="BH5230" s="6">
        <f ca="1">IF(ISNUMBER('Descriptive Stats'!BF5230),'Descriptive Stats'!BF5230,#N/A)</f>
        <v>-0.6450419512753276</v>
      </c>
      <c r="BI5230" s="6">
        <f ca="1">IF(ISNUMBER('Descriptive Stats'!E5230),'Descriptive Stats'!E5230,#N/A)</f>
        <v>2</v>
      </c>
    </row>
    <row r="5231" spans="1:61" ht="14.4" x14ac:dyDescent="0.3">
      <c r="A5231" s="2">
        <f>ROW()</f>
        <v>5231</v>
      </c>
      <c r="C5231" s="8">
        <f t="shared" ca="1" si="733"/>
        <v>17</v>
      </c>
      <c r="D5231" s="8">
        <f t="shared" ca="1" si="734"/>
        <v>2</v>
      </c>
      <c r="E5231" s="50">
        <f t="shared" ca="1" si="728"/>
        <v>0</v>
      </c>
      <c r="F5231" s="2" t="str">
        <f t="shared" ca="1" si="735"/>
        <v/>
      </c>
      <c r="BD5231" s="49">
        <f t="shared" ca="1" si="732"/>
        <v>815.5</v>
      </c>
      <c r="BE5231" s="3">
        <f t="shared" ca="1" si="729"/>
        <v>8.1500000000000003E-2</v>
      </c>
      <c r="BF5231" s="3">
        <f t="shared" ca="1" si="730"/>
        <v>-1.3950525282585462</v>
      </c>
      <c r="BG5231" s="9">
        <f t="shared" ca="1" si="731"/>
        <v>0</v>
      </c>
      <c r="BH5231" s="6">
        <f ca="1">IF(ISNUMBER('Descriptive Stats'!BF5231),'Descriptive Stats'!BF5231,#N/A)</f>
        <v>-1.3950525282585462</v>
      </c>
      <c r="BI5231" s="6">
        <f ca="1">IF(ISNUMBER('Descriptive Stats'!E5231),'Descriptive Stats'!E5231,#N/A)</f>
        <v>0</v>
      </c>
    </row>
    <row r="5232" spans="1:61" ht="14.4" x14ac:dyDescent="0.3">
      <c r="A5232" s="2">
        <f>ROW()</f>
        <v>5232</v>
      </c>
      <c r="C5232" s="8">
        <f t="shared" ca="1" si="733"/>
        <v>20</v>
      </c>
      <c r="D5232" s="8">
        <f t="shared" ca="1" si="734"/>
        <v>0</v>
      </c>
      <c r="E5232" s="50">
        <f t="shared" ca="1" si="728"/>
        <v>6</v>
      </c>
      <c r="F5232" s="2" t="str">
        <f t="shared" ca="1" si="735"/>
        <v/>
      </c>
      <c r="BD5232" s="49">
        <f t="shared" ca="1" si="732"/>
        <v>3900</v>
      </c>
      <c r="BE5232" s="3">
        <f t="shared" ca="1" si="729"/>
        <v>0.38995000000000002</v>
      </c>
      <c r="BF5232" s="3">
        <f t="shared" ca="1" si="730"/>
        <v>-0.2794493539703507</v>
      </c>
      <c r="BG5232" s="9">
        <f t="shared" ca="1" si="731"/>
        <v>6</v>
      </c>
      <c r="BH5232" s="6">
        <f ca="1">IF(ISNUMBER('Descriptive Stats'!BF5232),'Descriptive Stats'!BF5232,#N/A)</f>
        <v>-0.2794493539703507</v>
      </c>
      <c r="BI5232" s="6">
        <f ca="1">IF(ISNUMBER('Descriptive Stats'!E5232),'Descriptive Stats'!E5232,#N/A)</f>
        <v>6</v>
      </c>
    </row>
    <row r="5233" spans="1:61" ht="14.4" x14ac:dyDescent="0.3">
      <c r="A5233" s="2">
        <f>ROW()</f>
        <v>5233</v>
      </c>
      <c r="C5233" s="8">
        <f t="shared" ca="1" si="733"/>
        <v>2</v>
      </c>
      <c r="D5233" s="8">
        <f t="shared" ca="1" si="734"/>
        <v>6</v>
      </c>
      <c r="E5233" s="50">
        <f t="shared" ca="1" si="728"/>
        <v>2</v>
      </c>
      <c r="F5233" s="2" t="str">
        <f t="shared" ca="1" si="735"/>
        <v/>
      </c>
      <c r="BD5233" s="49">
        <f t="shared" ca="1" si="732"/>
        <v>2595</v>
      </c>
      <c r="BE5233" s="3">
        <f t="shared" ca="1" si="729"/>
        <v>0.25945000000000001</v>
      </c>
      <c r="BF5233" s="3">
        <f t="shared" ca="1" si="730"/>
        <v>-0.6450419512753276</v>
      </c>
      <c r="BG5233" s="9">
        <f t="shared" ca="1" si="731"/>
        <v>2</v>
      </c>
      <c r="BH5233" s="6">
        <f ca="1">IF(ISNUMBER('Descriptive Stats'!BF5233),'Descriptive Stats'!BF5233,#N/A)</f>
        <v>-0.6450419512753276</v>
      </c>
      <c r="BI5233" s="6">
        <f ca="1">IF(ISNUMBER('Descriptive Stats'!E5233),'Descriptive Stats'!E5233,#N/A)</f>
        <v>2</v>
      </c>
    </row>
    <row r="5234" spans="1:61" ht="14.4" x14ac:dyDescent="0.3">
      <c r="A5234" s="2">
        <f>ROW()</f>
        <v>5234</v>
      </c>
      <c r="C5234" s="8">
        <f t="shared" ca="1" si="733"/>
        <v>21</v>
      </c>
      <c r="D5234" s="8">
        <f t="shared" ca="1" si="734"/>
        <v>2</v>
      </c>
      <c r="E5234" s="50">
        <f t="shared" ca="1" si="728"/>
        <v>0</v>
      </c>
      <c r="F5234" s="2" t="str">
        <f t="shared" ca="1" si="735"/>
        <v/>
      </c>
      <c r="BD5234" s="49">
        <f t="shared" ca="1" si="732"/>
        <v>815.5</v>
      </c>
      <c r="BE5234" s="3">
        <f t="shared" ca="1" si="729"/>
        <v>8.1500000000000003E-2</v>
      </c>
      <c r="BF5234" s="3">
        <f t="shared" ca="1" si="730"/>
        <v>-1.3950525282585462</v>
      </c>
      <c r="BG5234" s="9">
        <f t="shared" ca="1" si="731"/>
        <v>0</v>
      </c>
      <c r="BH5234" s="6">
        <f ca="1">IF(ISNUMBER('Descriptive Stats'!BF5234),'Descriptive Stats'!BF5234,#N/A)</f>
        <v>-1.3950525282585462</v>
      </c>
      <c r="BI5234" s="6">
        <f ca="1">IF(ISNUMBER('Descriptive Stats'!E5234),'Descriptive Stats'!E5234,#N/A)</f>
        <v>0</v>
      </c>
    </row>
    <row r="5235" spans="1:61" ht="14.4" x14ac:dyDescent="0.3">
      <c r="A5235" s="2">
        <f>ROW()</f>
        <v>5235</v>
      </c>
      <c r="C5235" s="8">
        <f t="shared" ca="1" si="733"/>
        <v>15</v>
      </c>
      <c r="D5235" s="8">
        <f t="shared" ca="1" si="734"/>
        <v>0</v>
      </c>
      <c r="E5235" s="50">
        <f t="shared" ca="1" si="728"/>
        <v>19</v>
      </c>
      <c r="F5235" s="2" t="str">
        <f t="shared" ca="1" si="735"/>
        <v>X</v>
      </c>
      <c r="BD5235" s="49">
        <f t="shared" ca="1" si="732"/>
        <v>5294</v>
      </c>
      <c r="BE5235" s="3">
        <f t="shared" ca="1" si="729"/>
        <v>0.52934999999999999</v>
      </c>
      <c r="BF5235" s="3">
        <f t="shared" ca="1" si="730"/>
        <v>7.3636031452008061E-2</v>
      </c>
      <c r="BG5235" s="9">
        <f t="shared" ca="1" si="731"/>
        <v>19</v>
      </c>
      <c r="BH5235" s="6">
        <f ca="1">IF(ISNUMBER('Descriptive Stats'!BF5235),'Descriptive Stats'!BF5235,#N/A)</f>
        <v>7.3636031452008061E-2</v>
      </c>
      <c r="BI5235" s="6">
        <f ca="1">IF(ISNUMBER('Descriptive Stats'!E5235),'Descriptive Stats'!E5235,#N/A)</f>
        <v>19</v>
      </c>
    </row>
    <row r="5236" spans="1:61" ht="14.4" x14ac:dyDescent="0.3">
      <c r="A5236" s="2">
        <f>ROW()</f>
        <v>5236</v>
      </c>
      <c r="C5236" s="8">
        <f t="shared" ca="1" si="733"/>
        <v>7</v>
      </c>
      <c r="D5236" s="8">
        <f t="shared" ca="1" si="734"/>
        <v>19</v>
      </c>
      <c r="E5236" s="50">
        <f t="shared" ca="1" si="728"/>
        <v>7</v>
      </c>
      <c r="F5236" s="2" t="str">
        <f t="shared" ca="1" si="735"/>
        <v/>
      </c>
      <c r="BD5236" s="49">
        <f t="shared" ca="1" si="732"/>
        <v>4473.5</v>
      </c>
      <c r="BE5236" s="3">
        <f t="shared" ca="1" si="729"/>
        <v>0.44729999999999998</v>
      </c>
      <c r="BF5236" s="3">
        <f t="shared" ca="1" si="730"/>
        <v>-0.13248586824472414</v>
      </c>
      <c r="BG5236" s="9">
        <f t="shared" ca="1" si="731"/>
        <v>7</v>
      </c>
      <c r="BH5236" s="6">
        <f ca="1">IF(ISNUMBER('Descriptive Stats'!BF5236),'Descriptive Stats'!BF5236,#N/A)</f>
        <v>-0.13248586824472414</v>
      </c>
      <c r="BI5236" s="6">
        <f ca="1">IF(ISNUMBER('Descriptive Stats'!E5236),'Descriptive Stats'!E5236,#N/A)</f>
        <v>7</v>
      </c>
    </row>
    <row r="5237" spans="1:61" ht="14.4" x14ac:dyDescent="0.3">
      <c r="A5237" s="2">
        <f>ROW()</f>
        <v>5237</v>
      </c>
      <c r="C5237" s="8">
        <f t="shared" ca="1" si="733"/>
        <v>6</v>
      </c>
      <c r="D5237" s="8">
        <f t="shared" ca="1" si="734"/>
        <v>7</v>
      </c>
      <c r="E5237" s="50">
        <f t="shared" ca="1" si="728"/>
        <v>0</v>
      </c>
      <c r="F5237" s="2" t="str">
        <f t="shared" ca="1" si="735"/>
        <v/>
      </c>
      <c r="BD5237" s="49">
        <f t="shared" ca="1" si="732"/>
        <v>815.5</v>
      </c>
      <c r="BE5237" s="3">
        <f t="shared" ca="1" si="729"/>
        <v>8.1500000000000003E-2</v>
      </c>
      <c r="BF5237" s="3">
        <f t="shared" ca="1" si="730"/>
        <v>-1.3950525282585462</v>
      </c>
      <c r="BG5237" s="9">
        <f t="shared" ca="1" si="731"/>
        <v>0</v>
      </c>
      <c r="BH5237" s="6">
        <f ca="1">IF(ISNUMBER('Descriptive Stats'!BF5237),'Descriptive Stats'!BF5237,#N/A)</f>
        <v>-1.3950525282585462</v>
      </c>
      <c r="BI5237" s="6">
        <f ca="1">IF(ISNUMBER('Descriptive Stats'!E5237),'Descriptive Stats'!E5237,#N/A)</f>
        <v>0</v>
      </c>
    </row>
    <row r="5238" spans="1:61" ht="14.4" x14ac:dyDescent="0.3">
      <c r="A5238" s="2">
        <f>ROW()</f>
        <v>5238</v>
      </c>
      <c r="C5238" s="8">
        <f t="shared" ca="1" si="733"/>
        <v>11</v>
      </c>
      <c r="D5238" s="8">
        <f t="shared" ca="1" si="734"/>
        <v>0</v>
      </c>
      <c r="E5238" s="50">
        <f t="shared" ca="1" si="728"/>
        <v>0</v>
      </c>
      <c r="F5238" s="2" t="str">
        <f t="shared" ca="1" si="735"/>
        <v/>
      </c>
      <c r="BD5238" s="49">
        <f t="shared" ca="1" si="732"/>
        <v>815.5</v>
      </c>
      <c r="BE5238" s="3">
        <f t="shared" ca="1" si="729"/>
        <v>8.1500000000000003E-2</v>
      </c>
      <c r="BF5238" s="3">
        <f t="shared" ca="1" si="730"/>
        <v>-1.3950525282585462</v>
      </c>
      <c r="BG5238" s="9">
        <f t="shared" ca="1" si="731"/>
        <v>0</v>
      </c>
      <c r="BH5238" s="6">
        <f ca="1">IF(ISNUMBER('Descriptive Stats'!BF5238),'Descriptive Stats'!BF5238,#N/A)</f>
        <v>-1.3950525282585462</v>
      </c>
      <c r="BI5238" s="6">
        <f ca="1">IF(ISNUMBER('Descriptive Stats'!E5238),'Descriptive Stats'!E5238,#N/A)</f>
        <v>0</v>
      </c>
    </row>
    <row r="5239" spans="1:61" ht="14.4" x14ac:dyDescent="0.3">
      <c r="A5239" s="2">
        <f>ROW()</f>
        <v>5239</v>
      </c>
      <c r="C5239" s="8">
        <f t="shared" ca="1" si="733"/>
        <v>14</v>
      </c>
      <c r="D5239" s="8">
        <f t="shared" ca="1" si="734"/>
        <v>0</v>
      </c>
      <c r="E5239" s="50">
        <f t="shared" ca="1" si="728"/>
        <v>15</v>
      </c>
      <c r="F5239" s="2" t="str">
        <f t="shared" ca="1" si="735"/>
        <v/>
      </c>
      <c r="BD5239" s="49">
        <f t="shared" ca="1" si="732"/>
        <v>5051.5</v>
      </c>
      <c r="BE5239" s="3">
        <f t="shared" ca="1" si="729"/>
        <v>0.50509999999999999</v>
      </c>
      <c r="BF5239" s="3">
        <f t="shared" ca="1" si="730"/>
        <v>1.2784152420787677E-2</v>
      </c>
      <c r="BG5239" s="9">
        <f t="shared" ca="1" si="731"/>
        <v>15</v>
      </c>
      <c r="BH5239" s="6">
        <f ca="1">IF(ISNUMBER('Descriptive Stats'!BF5239),'Descriptive Stats'!BF5239,#N/A)</f>
        <v>1.2784152420787677E-2</v>
      </c>
      <c r="BI5239" s="6">
        <f ca="1">IF(ISNUMBER('Descriptive Stats'!E5239),'Descriptive Stats'!E5239,#N/A)</f>
        <v>15</v>
      </c>
    </row>
    <row r="5240" spans="1:61" ht="14.4" x14ac:dyDescent="0.3">
      <c r="A5240" s="2">
        <f>ROW()</f>
        <v>5240</v>
      </c>
      <c r="C5240" s="8">
        <f t="shared" ca="1" si="733"/>
        <v>24</v>
      </c>
      <c r="D5240" s="8">
        <f t="shared" ca="1" si="734"/>
        <v>15</v>
      </c>
      <c r="E5240" s="50">
        <f t="shared" ca="1" si="728"/>
        <v>2</v>
      </c>
      <c r="F5240" s="2" t="str">
        <f t="shared" ca="1" si="735"/>
        <v/>
      </c>
      <c r="BD5240" s="49">
        <f t="shared" ca="1" si="732"/>
        <v>2595</v>
      </c>
      <c r="BE5240" s="3">
        <f t="shared" ca="1" si="729"/>
        <v>0.25945000000000001</v>
      </c>
      <c r="BF5240" s="3">
        <f t="shared" ca="1" si="730"/>
        <v>-0.6450419512753276</v>
      </c>
      <c r="BG5240" s="9">
        <f t="shared" ca="1" si="731"/>
        <v>2</v>
      </c>
      <c r="BH5240" s="6">
        <f ca="1">IF(ISNUMBER('Descriptive Stats'!BF5240),'Descriptive Stats'!BF5240,#N/A)</f>
        <v>-0.6450419512753276</v>
      </c>
      <c r="BI5240" s="6">
        <f ca="1">IF(ISNUMBER('Descriptive Stats'!E5240),'Descriptive Stats'!E5240,#N/A)</f>
        <v>2</v>
      </c>
    </row>
    <row r="5241" spans="1:61" ht="14.4" x14ac:dyDescent="0.3">
      <c r="A5241" s="2">
        <f>ROW()</f>
        <v>5241</v>
      </c>
      <c r="C5241" s="8">
        <f t="shared" ca="1" si="733"/>
        <v>9</v>
      </c>
      <c r="D5241" s="8">
        <f t="shared" ca="1" si="734"/>
        <v>2</v>
      </c>
      <c r="E5241" s="50">
        <f t="shared" ca="1" si="728"/>
        <v>6</v>
      </c>
      <c r="F5241" s="2" t="str">
        <f t="shared" ca="1" si="735"/>
        <v/>
      </c>
      <c r="BD5241" s="49">
        <f t="shared" ca="1" si="732"/>
        <v>3900</v>
      </c>
      <c r="BE5241" s="3">
        <f t="shared" ca="1" si="729"/>
        <v>0.38995000000000002</v>
      </c>
      <c r="BF5241" s="3">
        <f t="shared" ca="1" si="730"/>
        <v>-0.2794493539703507</v>
      </c>
      <c r="BG5241" s="9">
        <f t="shared" ca="1" si="731"/>
        <v>6</v>
      </c>
      <c r="BH5241" s="6">
        <f ca="1">IF(ISNUMBER('Descriptive Stats'!BF5241),'Descriptive Stats'!BF5241,#N/A)</f>
        <v>-0.2794493539703507</v>
      </c>
      <c r="BI5241" s="6">
        <f ca="1">IF(ISNUMBER('Descriptive Stats'!E5241),'Descriptive Stats'!E5241,#N/A)</f>
        <v>6</v>
      </c>
    </row>
    <row r="5242" spans="1:61" ht="14.4" x14ac:dyDescent="0.3">
      <c r="A5242" s="2">
        <f>ROW()</f>
        <v>5242</v>
      </c>
      <c r="C5242" s="8">
        <f t="shared" ca="1" si="733"/>
        <v>2</v>
      </c>
      <c r="D5242" s="8">
        <f t="shared" ca="1" si="734"/>
        <v>6</v>
      </c>
      <c r="E5242" s="50">
        <f t="shared" ca="1" si="728"/>
        <v>0</v>
      </c>
      <c r="F5242" s="2" t="str">
        <f t="shared" ca="1" si="735"/>
        <v/>
      </c>
      <c r="BD5242" s="49">
        <f t="shared" ca="1" si="732"/>
        <v>815.5</v>
      </c>
      <c r="BE5242" s="3">
        <f t="shared" ca="1" si="729"/>
        <v>8.1500000000000003E-2</v>
      </c>
      <c r="BF5242" s="3">
        <f t="shared" ca="1" si="730"/>
        <v>-1.3950525282585462</v>
      </c>
      <c r="BG5242" s="9">
        <f t="shared" ca="1" si="731"/>
        <v>0</v>
      </c>
      <c r="BH5242" s="6">
        <f ca="1">IF(ISNUMBER('Descriptive Stats'!BF5242),'Descriptive Stats'!BF5242,#N/A)</f>
        <v>-1.3950525282585462</v>
      </c>
      <c r="BI5242" s="6">
        <f ca="1">IF(ISNUMBER('Descriptive Stats'!E5242),'Descriptive Stats'!E5242,#N/A)</f>
        <v>0</v>
      </c>
    </row>
    <row r="5243" spans="1:61" ht="14.4" x14ac:dyDescent="0.3">
      <c r="A5243" s="2">
        <f>ROW()</f>
        <v>5243</v>
      </c>
      <c r="C5243" s="8">
        <f t="shared" ca="1" si="733"/>
        <v>4</v>
      </c>
      <c r="D5243" s="8">
        <f t="shared" ca="1" si="734"/>
        <v>0</v>
      </c>
      <c r="E5243" s="50">
        <f t="shared" ca="1" si="728"/>
        <v>15</v>
      </c>
      <c r="F5243" s="2" t="str">
        <f t="shared" ca="1" si="735"/>
        <v/>
      </c>
      <c r="BD5243" s="49">
        <f t="shared" ca="1" si="732"/>
        <v>5051.5</v>
      </c>
      <c r="BE5243" s="3">
        <f t="shared" ca="1" si="729"/>
        <v>0.50509999999999999</v>
      </c>
      <c r="BF5243" s="3">
        <f t="shared" ca="1" si="730"/>
        <v>1.2784152420787677E-2</v>
      </c>
      <c r="BG5243" s="9">
        <f t="shared" ca="1" si="731"/>
        <v>15</v>
      </c>
      <c r="BH5243" s="6">
        <f ca="1">IF(ISNUMBER('Descriptive Stats'!BF5243),'Descriptive Stats'!BF5243,#N/A)</f>
        <v>1.2784152420787677E-2</v>
      </c>
      <c r="BI5243" s="6">
        <f ca="1">IF(ISNUMBER('Descriptive Stats'!E5243),'Descriptive Stats'!E5243,#N/A)</f>
        <v>15</v>
      </c>
    </row>
    <row r="5244" spans="1:61" ht="14.4" x14ac:dyDescent="0.3">
      <c r="A5244" s="2">
        <f>ROW()</f>
        <v>5244</v>
      </c>
      <c r="C5244" s="8">
        <f t="shared" ca="1" si="733"/>
        <v>24</v>
      </c>
      <c r="D5244" s="8">
        <f t="shared" ca="1" si="734"/>
        <v>15</v>
      </c>
      <c r="E5244" s="50">
        <f t="shared" ca="1" si="728"/>
        <v>0</v>
      </c>
      <c r="F5244" s="2" t="str">
        <f t="shared" ca="1" si="735"/>
        <v/>
      </c>
      <c r="BD5244" s="49">
        <f t="shared" ca="1" si="732"/>
        <v>815.5</v>
      </c>
      <c r="BE5244" s="3">
        <f t="shared" ca="1" si="729"/>
        <v>8.1500000000000003E-2</v>
      </c>
      <c r="BF5244" s="3">
        <f t="shared" ca="1" si="730"/>
        <v>-1.3950525282585462</v>
      </c>
      <c r="BG5244" s="9">
        <f t="shared" ca="1" si="731"/>
        <v>0</v>
      </c>
      <c r="BH5244" s="6">
        <f ca="1">IF(ISNUMBER('Descriptive Stats'!BF5244),'Descriptive Stats'!BF5244,#N/A)</f>
        <v>-1.3950525282585462</v>
      </c>
      <c r="BI5244" s="6">
        <f ca="1">IF(ISNUMBER('Descriptive Stats'!E5244),'Descriptive Stats'!E5244,#N/A)</f>
        <v>0</v>
      </c>
    </row>
    <row r="5245" spans="1:61" ht="14.4" x14ac:dyDescent="0.3">
      <c r="A5245" s="2">
        <f>ROW()</f>
        <v>5245</v>
      </c>
      <c r="C5245" s="8">
        <f t="shared" ca="1" si="733"/>
        <v>4</v>
      </c>
      <c r="D5245" s="8">
        <f t="shared" ca="1" si="734"/>
        <v>0</v>
      </c>
      <c r="E5245" s="50">
        <f t="shared" ca="1" si="728"/>
        <v>0</v>
      </c>
      <c r="F5245" s="2" t="str">
        <f t="shared" ca="1" si="735"/>
        <v/>
      </c>
      <c r="BD5245" s="49">
        <f t="shared" ca="1" si="732"/>
        <v>815.5</v>
      </c>
      <c r="BE5245" s="3">
        <f t="shared" ca="1" si="729"/>
        <v>8.1500000000000003E-2</v>
      </c>
      <c r="BF5245" s="3">
        <f t="shared" ca="1" si="730"/>
        <v>-1.3950525282585462</v>
      </c>
      <c r="BG5245" s="9">
        <f t="shared" ca="1" si="731"/>
        <v>0</v>
      </c>
      <c r="BH5245" s="6">
        <f ca="1">IF(ISNUMBER('Descriptive Stats'!BF5245),'Descriptive Stats'!BF5245,#N/A)</f>
        <v>-1.3950525282585462</v>
      </c>
      <c r="BI5245" s="6">
        <f ca="1">IF(ISNUMBER('Descriptive Stats'!E5245),'Descriptive Stats'!E5245,#N/A)</f>
        <v>0</v>
      </c>
    </row>
    <row r="5246" spans="1:61" ht="14.4" x14ac:dyDescent="0.3">
      <c r="A5246" s="2">
        <f>ROW()</f>
        <v>5246</v>
      </c>
      <c r="C5246" s="8">
        <f t="shared" ca="1" si="733"/>
        <v>18</v>
      </c>
      <c r="D5246" s="8">
        <f t="shared" ca="1" si="734"/>
        <v>0</v>
      </c>
      <c r="E5246" s="50">
        <f t="shared" ca="1" si="728"/>
        <v>15</v>
      </c>
      <c r="F5246" s="2" t="str">
        <f t="shared" ca="1" si="735"/>
        <v/>
      </c>
      <c r="BD5246" s="49">
        <f t="shared" ca="1" si="732"/>
        <v>5051.5</v>
      </c>
      <c r="BE5246" s="3">
        <f t="shared" ca="1" si="729"/>
        <v>0.50509999999999999</v>
      </c>
      <c r="BF5246" s="3">
        <f t="shared" ca="1" si="730"/>
        <v>1.2784152420787677E-2</v>
      </c>
      <c r="BG5246" s="9">
        <f t="shared" ca="1" si="731"/>
        <v>15</v>
      </c>
      <c r="BH5246" s="6">
        <f ca="1">IF(ISNUMBER('Descriptive Stats'!BF5246),'Descriptive Stats'!BF5246,#N/A)</f>
        <v>1.2784152420787677E-2</v>
      </c>
      <c r="BI5246" s="6">
        <f ca="1">IF(ISNUMBER('Descriptive Stats'!E5246),'Descriptive Stats'!E5246,#N/A)</f>
        <v>15</v>
      </c>
    </row>
    <row r="5247" spans="1:61" ht="14.4" x14ac:dyDescent="0.3">
      <c r="A5247" s="2">
        <f>ROW()</f>
        <v>5247</v>
      </c>
      <c r="C5247" s="8">
        <f t="shared" ca="1" si="733"/>
        <v>24</v>
      </c>
      <c r="D5247" s="8">
        <f t="shared" ca="1" si="734"/>
        <v>15</v>
      </c>
      <c r="E5247" s="50">
        <f t="shared" ca="1" si="728"/>
        <v>1</v>
      </c>
      <c r="F5247" s="2" t="str">
        <f t="shared" ca="1" si="735"/>
        <v/>
      </c>
      <c r="BD5247" s="49">
        <f t="shared" ca="1" si="732"/>
        <v>1871</v>
      </c>
      <c r="BE5247" s="3">
        <f t="shared" ca="1" si="729"/>
        <v>0.18704999999999999</v>
      </c>
      <c r="BF5247" s="3">
        <f t="shared" ca="1" si="730"/>
        <v>-0.88881967520906158</v>
      </c>
      <c r="BG5247" s="9">
        <f t="shared" ca="1" si="731"/>
        <v>1</v>
      </c>
      <c r="BH5247" s="6">
        <f ca="1">IF(ISNUMBER('Descriptive Stats'!BF5247),'Descriptive Stats'!BF5247,#N/A)</f>
        <v>-0.88881967520906158</v>
      </c>
      <c r="BI5247" s="6">
        <f ca="1">IF(ISNUMBER('Descriptive Stats'!E5247),'Descriptive Stats'!E5247,#N/A)</f>
        <v>1</v>
      </c>
    </row>
    <row r="5248" spans="1:61" ht="14.4" x14ac:dyDescent="0.3">
      <c r="A5248" s="2">
        <f>ROW()</f>
        <v>5248</v>
      </c>
      <c r="C5248" s="8">
        <f t="shared" ca="1" si="733"/>
        <v>12</v>
      </c>
      <c r="D5248" s="8">
        <f t="shared" ca="1" si="734"/>
        <v>1</v>
      </c>
      <c r="E5248" s="50">
        <f t="shared" ca="1" si="728"/>
        <v>0</v>
      </c>
      <c r="F5248" s="2" t="str">
        <f t="shared" ca="1" si="735"/>
        <v/>
      </c>
      <c r="BD5248" s="49">
        <f t="shared" ca="1" si="732"/>
        <v>815.5</v>
      </c>
      <c r="BE5248" s="3">
        <f t="shared" ca="1" si="729"/>
        <v>8.1500000000000003E-2</v>
      </c>
      <c r="BF5248" s="3">
        <f t="shared" ca="1" si="730"/>
        <v>-1.3950525282585462</v>
      </c>
      <c r="BG5248" s="9">
        <f t="shared" ca="1" si="731"/>
        <v>0</v>
      </c>
      <c r="BH5248" s="6">
        <f ca="1">IF(ISNUMBER('Descriptive Stats'!BF5248),'Descriptive Stats'!BF5248,#N/A)</f>
        <v>-1.3950525282585462</v>
      </c>
      <c r="BI5248" s="6">
        <f ca="1">IF(ISNUMBER('Descriptive Stats'!E5248),'Descriptive Stats'!E5248,#N/A)</f>
        <v>0</v>
      </c>
    </row>
    <row r="5249" spans="1:61" ht="14.4" x14ac:dyDescent="0.3">
      <c r="A5249" s="2">
        <f>ROW()</f>
        <v>5249</v>
      </c>
      <c r="C5249" s="8">
        <f t="shared" ca="1" si="733"/>
        <v>18</v>
      </c>
      <c r="D5249" s="8">
        <f t="shared" ca="1" si="734"/>
        <v>0</v>
      </c>
      <c r="E5249" s="50">
        <f t="shared" ca="1" si="728"/>
        <v>1</v>
      </c>
      <c r="F5249" s="2" t="str">
        <f t="shared" ca="1" si="735"/>
        <v/>
      </c>
      <c r="BD5249" s="49">
        <f t="shared" ca="1" si="732"/>
        <v>1871</v>
      </c>
      <c r="BE5249" s="3">
        <f t="shared" ca="1" si="729"/>
        <v>0.18704999999999999</v>
      </c>
      <c r="BF5249" s="3">
        <f t="shared" ca="1" si="730"/>
        <v>-0.88881967520906158</v>
      </c>
      <c r="BG5249" s="9">
        <f t="shared" ca="1" si="731"/>
        <v>1</v>
      </c>
      <c r="BH5249" s="6">
        <f ca="1">IF(ISNUMBER('Descriptive Stats'!BF5249),'Descriptive Stats'!BF5249,#N/A)</f>
        <v>-0.88881967520906158</v>
      </c>
      <c r="BI5249" s="6">
        <f ca="1">IF(ISNUMBER('Descriptive Stats'!E5249),'Descriptive Stats'!E5249,#N/A)</f>
        <v>1</v>
      </c>
    </row>
    <row r="5250" spans="1:61" ht="14.4" x14ac:dyDescent="0.3">
      <c r="A5250" s="2">
        <f>ROW()</f>
        <v>5250</v>
      </c>
      <c r="C5250" s="8">
        <f t="shared" ca="1" si="733"/>
        <v>12</v>
      </c>
      <c r="D5250" s="8">
        <f t="shared" ca="1" si="734"/>
        <v>1</v>
      </c>
      <c r="E5250" s="50">
        <f t="shared" ca="1" si="728"/>
        <v>0</v>
      </c>
      <c r="F5250" s="2" t="str">
        <f t="shared" ca="1" si="735"/>
        <v/>
      </c>
      <c r="BD5250" s="49">
        <f t="shared" ca="1" si="732"/>
        <v>815.5</v>
      </c>
      <c r="BE5250" s="3">
        <f t="shared" ca="1" si="729"/>
        <v>8.1500000000000003E-2</v>
      </c>
      <c r="BF5250" s="3">
        <f t="shared" ca="1" si="730"/>
        <v>-1.3950525282585462</v>
      </c>
      <c r="BG5250" s="9">
        <f t="shared" ca="1" si="731"/>
        <v>0</v>
      </c>
      <c r="BH5250" s="6">
        <f ca="1">IF(ISNUMBER('Descriptive Stats'!BF5250),'Descriptive Stats'!BF5250,#N/A)</f>
        <v>-1.3950525282585462</v>
      </c>
      <c r="BI5250" s="6">
        <f ca="1">IF(ISNUMBER('Descriptive Stats'!E5250),'Descriptive Stats'!E5250,#N/A)</f>
        <v>0</v>
      </c>
    </row>
    <row r="5251" spans="1:61" ht="14.4" x14ac:dyDescent="0.3">
      <c r="A5251" s="2">
        <f>ROW()</f>
        <v>5251</v>
      </c>
      <c r="C5251" s="8">
        <f t="shared" ca="1" si="733"/>
        <v>14</v>
      </c>
      <c r="D5251" s="8">
        <f t="shared" ca="1" si="734"/>
        <v>0</v>
      </c>
      <c r="E5251" s="50">
        <f t="shared" ref="E5251:E5314" ca="1" si="736">IF(0=MOD(ROW(),$J$1),AVERAGE(OFFSET($D$2,ROW()-$J$1,0,$J$1,1)),"")</f>
        <v>0</v>
      </c>
      <c r="F5251" s="2" t="str">
        <f t="shared" ca="1" si="735"/>
        <v/>
      </c>
      <c r="BD5251" s="49">
        <f t="shared" ca="1" si="732"/>
        <v>815.5</v>
      </c>
      <c r="BE5251" s="3">
        <f t="shared" ca="1" si="729"/>
        <v>8.1500000000000003E-2</v>
      </c>
      <c r="BF5251" s="3">
        <f t="shared" ca="1" si="730"/>
        <v>-1.3950525282585462</v>
      </c>
      <c r="BG5251" s="9">
        <f t="shared" ca="1" si="731"/>
        <v>0</v>
      </c>
      <c r="BH5251" s="6">
        <f ca="1">IF(ISNUMBER('Descriptive Stats'!BF5251),'Descriptive Stats'!BF5251,#N/A)</f>
        <v>-1.3950525282585462</v>
      </c>
      <c r="BI5251" s="6">
        <f ca="1">IF(ISNUMBER('Descriptive Stats'!E5251),'Descriptive Stats'!E5251,#N/A)</f>
        <v>0</v>
      </c>
    </row>
    <row r="5252" spans="1:61" ht="14.4" x14ac:dyDescent="0.3">
      <c r="A5252" s="2">
        <f>ROW()</f>
        <v>5252</v>
      </c>
      <c r="C5252" s="8">
        <f t="shared" ca="1" si="733"/>
        <v>15</v>
      </c>
      <c r="D5252" s="8">
        <f t="shared" ca="1" si="734"/>
        <v>0</v>
      </c>
      <c r="E5252" s="50">
        <f t="shared" ca="1" si="736"/>
        <v>0</v>
      </c>
      <c r="F5252" s="2" t="str">
        <f t="shared" ca="1" si="735"/>
        <v/>
      </c>
      <c r="BD5252" s="49">
        <f t="shared" ca="1" si="732"/>
        <v>815.5</v>
      </c>
      <c r="BE5252" s="3">
        <f t="shared" ca="1" si="729"/>
        <v>8.1500000000000003E-2</v>
      </c>
      <c r="BF5252" s="3">
        <f t="shared" ca="1" si="730"/>
        <v>-1.3950525282585462</v>
      </c>
      <c r="BG5252" s="9">
        <f t="shared" ca="1" si="731"/>
        <v>0</v>
      </c>
      <c r="BH5252" s="6">
        <f ca="1">IF(ISNUMBER('Descriptive Stats'!BF5252),'Descriptive Stats'!BF5252,#N/A)</f>
        <v>-1.3950525282585462</v>
      </c>
      <c r="BI5252" s="6">
        <f ca="1">IF(ISNUMBER('Descriptive Stats'!E5252),'Descriptive Stats'!E5252,#N/A)</f>
        <v>0</v>
      </c>
    </row>
    <row r="5253" spans="1:61" ht="14.4" x14ac:dyDescent="0.3">
      <c r="A5253" s="2">
        <f>ROW()</f>
        <v>5253</v>
      </c>
      <c r="C5253" s="8">
        <f t="shared" ca="1" si="733"/>
        <v>11</v>
      </c>
      <c r="D5253" s="8">
        <f t="shared" ca="1" si="734"/>
        <v>0</v>
      </c>
      <c r="E5253" s="50">
        <f t="shared" ca="1" si="736"/>
        <v>2</v>
      </c>
      <c r="F5253" s="2" t="str">
        <f t="shared" ca="1" si="735"/>
        <v/>
      </c>
      <c r="BD5253" s="49">
        <f t="shared" ca="1" si="732"/>
        <v>2595</v>
      </c>
      <c r="BE5253" s="3">
        <f t="shared" ca="1" si="729"/>
        <v>0.25945000000000001</v>
      </c>
      <c r="BF5253" s="3">
        <f t="shared" ca="1" si="730"/>
        <v>-0.6450419512753276</v>
      </c>
      <c r="BG5253" s="9">
        <f t="shared" ca="1" si="731"/>
        <v>2</v>
      </c>
      <c r="BH5253" s="6">
        <f ca="1">IF(ISNUMBER('Descriptive Stats'!BF5253),'Descriptive Stats'!BF5253,#N/A)</f>
        <v>-0.6450419512753276</v>
      </c>
      <c r="BI5253" s="6">
        <f ca="1">IF(ISNUMBER('Descriptive Stats'!E5253),'Descriptive Stats'!E5253,#N/A)</f>
        <v>2</v>
      </c>
    </row>
    <row r="5254" spans="1:61" ht="14.4" x14ac:dyDescent="0.3">
      <c r="A5254" s="2">
        <f>ROW()</f>
        <v>5254</v>
      </c>
      <c r="C5254" s="8">
        <f t="shared" ca="1" si="733"/>
        <v>21</v>
      </c>
      <c r="D5254" s="8">
        <f t="shared" ca="1" si="734"/>
        <v>2</v>
      </c>
      <c r="E5254" s="50">
        <f t="shared" ca="1" si="736"/>
        <v>6</v>
      </c>
      <c r="F5254" s="2" t="str">
        <f t="shared" ca="1" si="735"/>
        <v/>
      </c>
      <c r="BD5254" s="49">
        <f t="shared" ca="1" si="732"/>
        <v>3900</v>
      </c>
      <c r="BE5254" s="3">
        <f t="shared" ca="1" si="729"/>
        <v>0.38995000000000002</v>
      </c>
      <c r="BF5254" s="3">
        <f t="shared" ca="1" si="730"/>
        <v>-0.2794493539703507</v>
      </c>
      <c r="BG5254" s="9">
        <f t="shared" ca="1" si="731"/>
        <v>6</v>
      </c>
      <c r="BH5254" s="6">
        <f ca="1">IF(ISNUMBER('Descriptive Stats'!BF5254),'Descriptive Stats'!BF5254,#N/A)</f>
        <v>-0.2794493539703507</v>
      </c>
      <c r="BI5254" s="6">
        <f ca="1">IF(ISNUMBER('Descriptive Stats'!E5254),'Descriptive Stats'!E5254,#N/A)</f>
        <v>6</v>
      </c>
    </row>
    <row r="5255" spans="1:61" ht="14.4" x14ac:dyDescent="0.3">
      <c r="A5255" s="2">
        <f>ROW()</f>
        <v>5255</v>
      </c>
      <c r="C5255" s="8">
        <f t="shared" ca="1" si="733"/>
        <v>16</v>
      </c>
      <c r="D5255" s="8">
        <f t="shared" ca="1" si="734"/>
        <v>6</v>
      </c>
      <c r="E5255" s="50">
        <f t="shared" ca="1" si="736"/>
        <v>2</v>
      </c>
      <c r="F5255" s="2" t="str">
        <f t="shared" ca="1" si="735"/>
        <v/>
      </c>
      <c r="BD5255" s="49">
        <f t="shared" ca="1" si="732"/>
        <v>2595</v>
      </c>
      <c r="BE5255" s="3">
        <f t="shared" ca="1" si="729"/>
        <v>0.25945000000000001</v>
      </c>
      <c r="BF5255" s="3">
        <f t="shared" ca="1" si="730"/>
        <v>-0.6450419512753276</v>
      </c>
      <c r="BG5255" s="9">
        <f t="shared" ca="1" si="731"/>
        <v>2</v>
      </c>
      <c r="BH5255" s="6">
        <f ca="1">IF(ISNUMBER('Descriptive Stats'!BF5255),'Descriptive Stats'!BF5255,#N/A)</f>
        <v>-0.6450419512753276</v>
      </c>
      <c r="BI5255" s="6">
        <f ca="1">IF(ISNUMBER('Descriptive Stats'!E5255),'Descriptive Stats'!E5255,#N/A)</f>
        <v>2</v>
      </c>
    </row>
    <row r="5256" spans="1:61" ht="14.4" x14ac:dyDescent="0.3">
      <c r="A5256" s="2">
        <f>ROW()</f>
        <v>5256</v>
      </c>
      <c r="C5256" s="8">
        <f t="shared" ca="1" si="733"/>
        <v>9</v>
      </c>
      <c r="D5256" s="8">
        <f t="shared" ca="1" si="734"/>
        <v>2</v>
      </c>
      <c r="E5256" s="50">
        <f t="shared" ca="1" si="736"/>
        <v>1</v>
      </c>
      <c r="F5256" s="2" t="str">
        <f t="shared" ca="1" si="735"/>
        <v/>
      </c>
      <c r="BD5256" s="49">
        <f t="shared" ca="1" si="732"/>
        <v>1871</v>
      </c>
      <c r="BE5256" s="3">
        <f t="shared" ca="1" si="729"/>
        <v>0.18704999999999999</v>
      </c>
      <c r="BF5256" s="3">
        <f t="shared" ca="1" si="730"/>
        <v>-0.88881967520906158</v>
      </c>
      <c r="BG5256" s="9">
        <f t="shared" ca="1" si="731"/>
        <v>1</v>
      </c>
      <c r="BH5256" s="6">
        <f ca="1">IF(ISNUMBER('Descriptive Stats'!BF5256),'Descriptive Stats'!BF5256,#N/A)</f>
        <v>-0.88881967520906158</v>
      </c>
      <c r="BI5256" s="6">
        <f ca="1">IF(ISNUMBER('Descriptive Stats'!E5256),'Descriptive Stats'!E5256,#N/A)</f>
        <v>1</v>
      </c>
    </row>
    <row r="5257" spans="1:61" ht="14.4" x14ac:dyDescent="0.3">
      <c r="A5257" s="2">
        <f>ROW()</f>
        <v>5257</v>
      </c>
      <c r="C5257" s="8">
        <f t="shared" ca="1" si="733"/>
        <v>8</v>
      </c>
      <c r="D5257" s="8">
        <f t="shared" ca="1" si="734"/>
        <v>1</v>
      </c>
      <c r="E5257" s="50">
        <f t="shared" ca="1" si="736"/>
        <v>6</v>
      </c>
      <c r="F5257" s="2" t="str">
        <f t="shared" ca="1" si="735"/>
        <v/>
      </c>
      <c r="BD5257" s="49">
        <f t="shared" ca="1" si="732"/>
        <v>3900</v>
      </c>
      <c r="BE5257" s="3">
        <f t="shared" ref="BE5257:BE5320" ca="1" si="737">IF(ISNUMBER(BD5257),(BD5257-0.5)/$BK$4,"")</f>
        <v>0.38995000000000002</v>
      </c>
      <c r="BF5257" s="3">
        <f t="shared" ref="BF5257:BF5320" ca="1" si="738">IF(ISNUMBER(BE5257),_xlfn.NORM.INV(BE5257,0,1),"")</f>
        <v>-0.2794493539703507</v>
      </c>
      <c r="BG5257" s="9">
        <f t="shared" ref="BG5257:BG5320" ca="1" si="739">IF(ISNUMBER(E5257),E5257,"")</f>
        <v>6</v>
      </c>
      <c r="BH5257" s="6">
        <f ca="1">IF(ISNUMBER('Descriptive Stats'!BF5257),'Descriptive Stats'!BF5257,#N/A)</f>
        <v>-0.2794493539703507</v>
      </c>
      <c r="BI5257" s="6">
        <f ca="1">IF(ISNUMBER('Descriptive Stats'!E5257),'Descriptive Stats'!E5257,#N/A)</f>
        <v>6</v>
      </c>
    </row>
    <row r="5258" spans="1:61" ht="14.4" x14ac:dyDescent="0.3">
      <c r="A5258" s="2">
        <f>ROW()</f>
        <v>5258</v>
      </c>
      <c r="C5258" s="8">
        <f t="shared" ca="1" si="733"/>
        <v>5</v>
      </c>
      <c r="D5258" s="8">
        <f t="shared" ca="1" si="734"/>
        <v>6</v>
      </c>
      <c r="E5258" s="50">
        <f t="shared" ca="1" si="736"/>
        <v>2</v>
      </c>
      <c r="F5258" s="2" t="str">
        <f t="shared" ca="1" si="735"/>
        <v/>
      </c>
      <c r="BD5258" s="49">
        <f t="shared" ref="BD5258:BD5321" ca="1" si="740">IF(ISNUMBER(BG5258),_xlfn.RANK.AVG(BG5258,$BG$2:$BG$5414,1),"")</f>
        <v>2595</v>
      </c>
      <c r="BE5258" s="3">
        <f t="shared" ca="1" si="737"/>
        <v>0.25945000000000001</v>
      </c>
      <c r="BF5258" s="3">
        <f t="shared" ca="1" si="738"/>
        <v>-0.6450419512753276</v>
      </c>
      <c r="BG5258" s="9">
        <f t="shared" ca="1" si="739"/>
        <v>2</v>
      </c>
      <c r="BH5258" s="6">
        <f ca="1">IF(ISNUMBER('Descriptive Stats'!BF5258),'Descriptive Stats'!BF5258,#N/A)</f>
        <v>-0.6450419512753276</v>
      </c>
      <c r="BI5258" s="6">
        <f ca="1">IF(ISNUMBER('Descriptive Stats'!E5258),'Descriptive Stats'!E5258,#N/A)</f>
        <v>2</v>
      </c>
    </row>
    <row r="5259" spans="1:61" ht="14.4" x14ac:dyDescent="0.3">
      <c r="A5259" s="2">
        <f>ROW()</f>
        <v>5259</v>
      </c>
      <c r="C5259" s="8">
        <f t="shared" ca="1" si="733"/>
        <v>21</v>
      </c>
      <c r="D5259" s="8">
        <f t="shared" ca="1" si="734"/>
        <v>2</v>
      </c>
      <c r="E5259" s="50">
        <f t="shared" ca="1" si="736"/>
        <v>9</v>
      </c>
      <c r="F5259" s="2" t="str">
        <f t="shared" ca="1" si="735"/>
        <v/>
      </c>
      <c r="BD5259" s="49">
        <f t="shared" ca="1" si="740"/>
        <v>4819</v>
      </c>
      <c r="BE5259" s="3">
        <f t="shared" ca="1" si="737"/>
        <v>0.48185</v>
      </c>
      <c r="BF5259" s="3">
        <f t="shared" ca="1" si="738"/>
        <v>-4.5511009098988427E-2</v>
      </c>
      <c r="BG5259" s="9">
        <f t="shared" ca="1" si="739"/>
        <v>9</v>
      </c>
      <c r="BH5259" s="6">
        <f ca="1">IF(ISNUMBER('Descriptive Stats'!BF5259),'Descriptive Stats'!BF5259,#N/A)</f>
        <v>-4.5511009098988427E-2</v>
      </c>
      <c r="BI5259" s="6">
        <f ca="1">IF(ISNUMBER('Descriptive Stats'!E5259),'Descriptive Stats'!E5259,#N/A)</f>
        <v>9</v>
      </c>
    </row>
    <row r="5260" spans="1:61" ht="14.4" x14ac:dyDescent="0.3">
      <c r="A5260" s="2">
        <f>ROW()</f>
        <v>5260</v>
      </c>
      <c r="C5260" s="8">
        <f t="shared" ca="1" si="733"/>
        <v>23</v>
      </c>
      <c r="D5260" s="8">
        <f t="shared" ca="1" si="734"/>
        <v>9</v>
      </c>
      <c r="E5260" s="50">
        <f t="shared" ca="1" si="736"/>
        <v>6</v>
      </c>
      <c r="F5260" s="2" t="str">
        <f t="shared" ca="1" si="735"/>
        <v/>
      </c>
      <c r="BD5260" s="49">
        <f t="shared" ca="1" si="740"/>
        <v>3900</v>
      </c>
      <c r="BE5260" s="3">
        <f t="shared" ca="1" si="737"/>
        <v>0.38995000000000002</v>
      </c>
      <c r="BF5260" s="3">
        <f t="shared" ca="1" si="738"/>
        <v>-0.2794493539703507</v>
      </c>
      <c r="BG5260" s="9">
        <f t="shared" ca="1" si="739"/>
        <v>6</v>
      </c>
      <c r="BH5260" s="6">
        <f ca="1">IF(ISNUMBER('Descriptive Stats'!BF5260),'Descriptive Stats'!BF5260,#N/A)</f>
        <v>-0.2794493539703507</v>
      </c>
      <c r="BI5260" s="6">
        <f ca="1">IF(ISNUMBER('Descriptive Stats'!E5260),'Descriptive Stats'!E5260,#N/A)</f>
        <v>6</v>
      </c>
    </row>
    <row r="5261" spans="1:61" ht="14.4" x14ac:dyDescent="0.3">
      <c r="A5261" s="2">
        <f>ROW()</f>
        <v>5261</v>
      </c>
      <c r="C5261" s="8">
        <f t="shared" ca="1" si="733"/>
        <v>5</v>
      </c>
      <c r="D5261" s="8">
        <f t="shared" ca="1" si="734"/>
        <v>6</v>
      </c>
      <c r="E5261" s="50">
        <f t="shared" ca="1" si="736"/>
        <v>6</v>
      </c>
      <c r="F5261" s="2" t="str">
        <f t="shared" ca="1" si="735"/>
        <v/>
      </c>
      <c r="BD5261" s="49">
        <f t="shared" ca="1" si="740"/>
        <v>3900</v>
      </c>
      <c r="BE5261" s="3">
        <f t="shared" ca="1" si="737"/>
        <v>0.38995000000000002</v>
      </c>
      <c r="BF5261" s="3">
        <f t="shared" ca="1" si="738"/>
        <v>-0.2794493539703507</v>
      </c>
      <c r="BG5261" s="9">
        <f t="shared" ca="1" si="739"/>
        <v>6</v>
      </c>
      <c r="BH5261" s="6">
        <f ca="1">IF(ISNUMBER('Descriptive Stats'!BF5261),'Descriptive Stats'!BF5261,#N/A)</f>
        <v>-0.2794493539703507</v>
      </c>
      <c r="BI5261" s="6">
        <f ca="1">IF(ISNUMBER('Descriptive Stats'!E5261),'Descriptive Stats'!E5261,#N/A)</f>
        <v>6</v>
      </c>
    </row>
    <row r="5262" spans="1:61" ht="14.4" x14ac:dyDescent="0.3">
      <c r="A5262" s="2">
        <f>ROW()</f>
        <v>5262</v>
      </c>
      <c r="C5262" s="8">
        <f t="shared" ca="1" si="733"/>
        <v>2</v>
      </c>
      <c r="D5262" s="8">
        <f t="shared" ca="1" si="734"/>
        <v>6</v>
      </c>
      <c r="E5262" s="50">
        <f t="shared" ca="1" si="736"/>
        <v>6</v>
      </c>
      <c r="F5262" s="2" t="str">
        <f t="shared" ca="1" si="735"/>
        <v/>
      </c>
      <c r="BD5262" s="49">
        <f t="shared" ca="1" si="740"/>
        <v>3900</v>
      </c>
      <c r="BE5262" s="3">
        <f t="shared" ca="1" si="737"/>
        <v>0.38995000000000002</v>
      </c>
      <c r="BF5262" s="3">
        <f t="shared" ca="1" si="738"/>
        <v>-0.2794493539703507</v>
      </c>
      <c r="BG5262" s="9">
        <f t="shared" ca="1" si="739"/>
        <v>6</v>
      </c>
      <c r="BH5262" s="6">
        <f ca="1">IF(ISNUMBER('Descriptive Stats'!BF5262),'Descriptive Stats'!BF5262,#N/A)</f>
        <v>-0.2794493539703507</v>
      </c>
      <c r="BI5262" s="6">
        <f ca="1">IF(ISNUMBER('Descriptive Stats'!E5262),'Descriptive Stats'!E5262,#N/A)</f>
        <v>6</v>
      </c>
    </row>
    <row r="5263" spans="1:61" ht="14.4" x14ac:dyDescent="0.3">
      <c r="A5263" s="2">
        <f>ROW()</f>
        <v>5263</v>
      </c>
      <c r="C5263" s="8">
        <f t="shared" ca="1" si="733"/>
        <v>2</v>
      </c>
      <c r="D5263" s="8">
        <f t="shared" ca="1" si="734"/>
        <v>6</v>
      </c>
      <c r="E5263" s="50">
        <f t="shared" ca="1" si="736"/>
        <v>6</v>
      </c>
      <c r="F5263" s="2" t="str">
        <f t="shared" ca="1" si="735"/>
        <v/>
      </c>
      <c r="BD5263" s="49">
        <f t="shared" ca="1" si="740"/>
        <v>3900</v>
      </c>
      <c r="BE5263" s="3">
        <f t="shared" ca="1" si="737"/>
        <v>0.38995000000000002</v>
      </c>
      <c r="BF5263" s="3">
        <f t="shared" ca="1" si="738"/>
        <v>-0.2794493539703507</v>
      </c>
      <c r="BG5263" s="9">
        <f t="shared" ca="1" si="739"/>
        <v>6</v>
      </c>
      <c r="BH5263" s="6">
        <f ca="1">IF(ISNUMBER('Descriptive Stats'!BF5263),'Descriptive Stats'!BF5263,#N/A)</f>
        <v>-0.2794493539703507</v>
      </c>
      <c r="BI5263" s="6">
        <f ca="1">IF(ISNUMBER('Descriptive Stats'!E5263),'Descriptive Stats'!E5263,#N/A)</f>
        <v>6</v>
      </c>
    </row>
    <row r="5264" spans="1:61" ht="14.4" x14ac:dyDescent="0.3">
      <c r="A5264" s="2">
        <f>ROW()</f>
        <v>5264</v>
      </c>
      <c r="C5264" s="8">
        <f t="shared" ca="1" si="733"/>
        <v>16</v>
      </c>
      <c r="D5264" s="8">
        <f t="shared" ca="1" si="734"/>
        <v>6</v>
      </c>
      <c r="E5264" s="50">
        <f t="shared" ca="1" si="736"/>
        <v>6</v>
      </c>
      <c r="F5264" s="2" t="str">
        <f t="shared" ca="1" si="735"/>
        <v/>
      </c>
      <c r="BD5264" s="49">
        <f t="shared" ca="1" si="740"/>
        <v>3900</v>
      </c>
      <c r="BE5264" s="3">
        <f t="shared" ca="1" si="737"/>
        <v>0.38995000000000002</v>
      </c>
      <c r="BF5264" s="3">
        <f t="shared" ca="1" si="738"/>
        <v>-0.2794493539703507</v>
      </c>
      <c r="BG5264" s="9">
        <f t="shared" ca="1" si="739"/>
        <v>6</v>
      </c>
      <c r="BH5264" s="6">
        <f ca="1">IF(ISNUMBER('Descriptive Stats'!BF5264),'Descriptive Stats'!BF5264,#N/A)</f>
        <v>-0.2794493539703507</v>
      </c>
      <c r="BI5264" s="6">
        <f ca="1">IF(ISNUMBER('Descriptive Stats'!E5264),'Descriptive Stats'!E5264,#N/A)</f>
        <v>6</v>
      </c>
    </row>
    <row r="5265" spans="1:61" ht="14.4" x14ac:dyDescent="0.3">
      <c r="A5265" s="2">
        <f>ROW()</f>
        <v>5265</v>
      </c>
      <c r="C5265" s="8">
        <f t="shared" ref="C5265:C5328" ca="1" si="741">RANDBETWEEN(2,COUNT(B:B))</f>
        <v>5</v>
      </c>
      <c r="D5265" s="8">
        <f t="shared" ref="D5265:D5328" ca="1" si="742">VLOOKUP(C5265,A:B,2,TRUE)</f>
        <v>6</v>
      </c>
      <c r="E5265" s="50">
        <f t="shared" ca="1" si="736"/>
        <v>19</v>
      </c>
      <c r="F5265" s="2" t="str">
        <f t="shared" ref="F5265:F5328" ca="1" si="743">IF(ISNUMBER(E5265),IF(OR(E5265&lt;$K$16,E5265&gt;$K$14),"X",""),"")</f>
        <v>X</v>
      </c>
      <c r="BD5265" s="49">
        <f t="shared" ca="1" si="740"/>
        <v>5294</v>
      </c>
      <c r="BE5265" s="3">
        <f t="shared" ca="1" si="737"/>
        <v>0.52934999999999999</v>
      </c>
      <c r="BF5265" s="3">
        <f t="shared" ca="1" si="738"/>
        <v>7.3636031452008061E-2</v>
      </c>
      <c r="BG5265" s="9">
        <f t="shared" ca="1" si="739"/>
        <v>19</v>
      </c>
      <c r="BH5265" s="6">
        <f ca="1">IF(ISNUMBER('Descriptive Stats'!BF5265),'Descriptive Stats'!BF5265,#N/A)</f>
        <v>7.3636031452008061E-2</v>
      </c>
      <c r="BI5265" s="6">
        <f ca="1">IF(ISNUMBER('Descriptive Stats'!E5265),'Descriptive Stats'!E5265,#N/A)</f>
        <v>19</v>
      </c>
    </row>
    <row r="5266" spans="1:61" ht="14.4" x14ac:dyDescent="0.3">
      <c r="A5266" s="2">
        <f>ROW()</f>
        <v>5266</v>
      </c>
      <c r="C5266" s="8">
        <f t="shared" ca="1" si="741"/>
        <v>7</v>
      </c>
      <c r="D5266" s="8">
        <f t="shared" ca="1" si="742"/>
        <v>19</v>
      </c>
      <c r="E5266" s="50">
        <f t="shared" ca="1" si="736"/>
        <v>6</v>
      </c>
      <c r="F5266" s="2" t="str">
        <f t="shared" ca="1" si="743"/>
        <v/>
      </c>
      <c r="BD5266" s="49">
        <f t="shared" ca="1" si="740"/>
        <v>3900</v>
      </c>
      <c r="BE5266" s="3">
        <f t="shared" ca="1" si="737"/>
        <v>0.38995000000000002</v>
      </c>
      <c r="BF5266" s="3">
        <f t="shared" ca="1" si="738"/>
        <v>-0.2794493539703507</v>
      </c>
      <c r="BG5266" s="9">
        <f t="shared" ca="1" si="739"/>
        <v>6</v>
      </c>
      <c r="BH5266" s="6">
        <f ca="1">IF(ISNUMBER('Descriptive Stats'!BF5266),'Descriptive Stats'!BF5266,#N/A)</f>
        <v>-0.2794493539703507</v>
      </c>
      <c r="BI5266" s="6">
        <f ca="1">IF(ISNUMBER('Descriptive Stats'!E5266),'Descriptive Stats'!E5266,#N/A)</f>
        <v>6</v>
      </c>
    </row>
    <row r="5267" spans="1:61" ht="14.4" x14ac:dyDescent="0.3">
      <c r="A5267" s="2">
        <f>ROW()</f>
        <v>5267</v>
      </c>
      <c r="C5267" s="8">
        <f t="shared" ca="1" si="741"/>
        <v>5</v>
      </c>
      <c r="D5267" s="8">
        <f t="shared" ca="1" si="742"/>
        <v>6</v>
      </c>
      <c r="E5267" s="50">
        <f t="shared" ca="1" si="736"/>
        <v>0</v>
      </c>
      <c r="F5267" s="2" t="str">
        <f t="shared" ca="1" si="743"/>
        <v/>
      </c>
      <c r="BD5267" s="49">
        <f t="shared" ca="1" si="740"/>
        <v>815.5</v>
      </c>
      <c r="BE5267" s="3">
        <f t="shared" ca="1" si="737"/>
        <v>8.1500000000000003E-2</v>
      </c>
      <c r="BF5267" s="3">
        <f t="shared" ca="1" si="738"/>
        <v>-1.3950525282585462</v>
      </c>
      <c r="BG5267" s="9">
        <f t="shared" ca="1" si="739"/>
        <v>0</v>
      </c>
      <c r="BH5267" s="6">
        <f ca="1">IF(ISNUMBER('Descriptive Stats'!BF5267),'Descriptive Stats'!BF5267,#N/A)</f>
        <v>-1.3950525282585462</v>
      </c>
      <c r="BI5267" s="6">
        <f ca="1">IF(ISNUMBER('Descriptive Stats'!E5267),'Descriptive Stats'!E5267,#N/A)</f>
        <v>0</v>
      </c>
    </row>
    <row r="5268" spans="1:61" ht="14.4" x14ac:dyDescent="0.3">
      <c r="A5268" s="2">
        <f>ROW()</f>
        <v>5268</v>
      </c>
      <c r="C5268" s="8">
        <f t="shared" ca="1" si="741"/>
        <v>18</v>
      </c>
      <c r="D5268" s="8">
        <f t="shared" ca="1" si="742"/>
        <v>0</v>
      </c>
      <c r="E5268" s="50">
        <f t="shared" ca="1" si="736"/>
        <v>0</v>
      </c>
      <c r="F5268" s="2" t="str">
        <f t="shared" ca="1" si="743"/>
        <v/>
      </c>
      <c r="BD5268" s="49">
        <f t="shared" ca="1" si="740"/>
        <v>815.5</v>
      </c>
      <c r="BE5268" s="3">
        <f t="shared" ca="1" si="737"/>
        <v>8.1500000000000003E-2</v>
      </c>
      <c r="BF5268" s="3">
        <f t="shared" ca="1" si="738"/>
        <v>-1.3950525282585462</v>
      </c>
      <c r="BG5268" s="9">
        <f t="shared" ca="1" si="739"/>
        <v>0</v>
      </c>
      <c r="BH5268" s="6">
        <f ca="1">IF(ISNUMBER('Descriptive Stats'!BF5268),'Descriptive Stats'!BF5268,#N/A)</f>
        <v>-1.3950525282585462</v>
      </c>
      <c r="BI5268" s="6">
        <f ca="1">IF(ISNUMBER('Descriptive Stats'!E5268),'Descriptive Stats'!E5268,#N/A)</f>
        <v>0</v>
      </c>
    </row>
    <row r="5269" spans="1:61" ht="14.4" x14ac:dyDescent="0.3">
      <c r="A5269" s="2">
        <f>ROW()</f>
        <v>5269</v>
      </c>
      <c r="C5269" s="8">
        <f t="shared" ca="1" si="741"/>
        <v>18</v>
      </c>
      <c r="D5269" s="8">
        <f t="shared" ca="1" si="742"/>
        <v>0</v>
      </c>
      <c r="E5269" s="50">
        <f t="shared" ca="1" si="736"/>
        <v>15</v>
      </c>
      <c r="F5269" s="2" t="str">
        <f t="shared" ca="1" si="743"/>
        <v/>
      </c>
      <c r="BD5269" s="49">
        <f t="shared" ca="1" si="740"/>
        <v>5051.5</v>
      </c>
      <c r="BE5269" s="3">
        <f t="shared" ca="1" si="737"/>
        <v>0.50509999999999999</v>
      </c>
      <c r="BF5269" s="3">
        <f t="shared" ca="1" si="738"/>
        <v>1.2784152420787677E-2</v>
      </c>
      <c r="BG5269" s="9">
        <f t="shared" ca="1" si="739"/>
        <v>15</v>
      </c>
      <c r="BH5269" s="6">
        <f ca="1">IF(ISNUMBER('Descriptive Stats'!BF5269),'Descriptive Stats'!BF5269,#N/A)</f>
        <v>1.2784152420787677E-2</v>
      </c>
      <c r="BI5269" s="6">
        <f ca="1">IF(ISNUMBER('Descriptive Stats'!E5269),'Descriptive Stats'!E5269,#N/A)</f>
        <v>15</v>
      </c>
    </row>
    <row r="5270" spans="1:61" ht="14.4" x14ac:dyDescent="0.3">
      <c r="A5270" s="2">
        <f>ROW()</f>
        <v>5270</v>
      </c>
      <c r="C5270" s="8">
        <f t="shared" ca="1" si="741"/>
        <v>24</v>
      </c>
      <c r="D5270" s="8">
        <f t="shared" ca="1" si="742"/>
        <v>15</v>
      </c>
      <c r="E5270" s="50">
        <f t="shared" ca="1" si="736"/>
        <v>2</v>
      </c>
      <c r="F5270" s="2" t="str">
        <f t="shared" ca="1" si="743"/>
        <v/>
      </c>
      <c r="BD5270" s="49">
        <f t="shared" ca="1" si="740"/>
        <v>2595</v>
      </c>
      <c r="BE5270" s="3">
        <f t="shared" ca="1" si="737"/>
        <v>0.25945000000000001</v>
      </c>
      <c r="BF5270" s="3">
        <f t="shared" ca="1" si="738"/>
        <v>-0.6450419512753276</v>
      </c>
      <c r="BG5270" s="9">
        <f t="shared" ca="1" si="739"/>
        <v>2</v>
      </c>
      <c r="BH5270" s="6">
        <f ca="1">IF(ISNUMBER('Descriptive Stats'!BF5270),'Descriptive Stats'!BF5270,#N/A)</f>
        <v>-0.6450419512753276</v>
      </c>
      <c r="BI5270" s="6">
        <f ca="1">IF(ISNUMBER('Descriptive Stats'!E5270),'Descriptive Stats'!E5270,#N/A)</f>
        <v>2</v>
      </c>
    </row>
    <row r="5271" spans="1:61" ht="14.4" x14ac:dyDescent="0.3">
      <c r="A5271" s="2">
        <f>ROW()</f>
        <v>5271</v>
      </c>
      <c r="C5271" s="8">
        <f t="shared" ca="1" si="741"/>
        <v>21</v>
      </c>
      <c r="D5271" s="8">
        <f t="shared" ca="1" si="742"/>
        <v>2</v>
      </c>
      <c r="E5271" s="50">
        <f t="shared" ca="1" si="736"/>
        <v>1</v>
      </c>
      <c r="F5271" s="2" t="str">
        <f t="shared" ca="1" si="743"/>
        <v/>
      </c>
      <c r="BD5271" s="49">
        <f t="shared" ca="1" si="740"/>
        <v>1871</v>
      </c>
      <c r="BE5271" s="3">
        <f t="shared" ca="1" si="737"/>
        <v>0.18704999999999999</v>
      </c>
      <c r="BF5271" s="3">
        <f t="shared" ca="1" si="738"/>
        <v>-0.88881967520906158</v>
      </c>
      <c r="BG5271" s="9">
        <f t="shared" ca="1" si="739"/>
        <v>1</v>
      </c>
      <c r="BH5271" s="6">
        <f ca="1">IF(ISNUMBER('Descriptive Stats'!BF5271),'Descriptive Stats'!BF5271,#N/A)</f>
        <v>-0.88881967520906158</v>
      </c>
      <c r="BI5271" s="6">
        <f ca="1">IF(ISNUMBER('Descriptive Stats'!E5271),'Descriptive Stats'!E5271,#N/A)</f>
        <v>1</v>
      </c>
    </row>
    <row r="5272" spans="1:61" ht="14.4" x14ac:dyDescent="0.3">
      <c r="A5272" s="2">
        <f>ROW()</f>
        <v>5272</v>
      </c>
      <c r="C5272" s="8">
        <f t="shared" ca="1" si="741"/>
        <v>8</v>
      </c>
      <c r="D5272" s="8">
        <f t="shared" ca="1" si="742"/>
        <v>1</v>
      </c>
      <c r="E5272" s="50">
        <f t="shared" ca="1" si="736"/>
        <v>2</v>
      </c>
      <c r="F5272" s="2" t="str">
        <f t="shared" ca="1" si="743"/>
        <v/>
      </c>
      <c r="BD5272" s="49">
        <f t="shared" ca="1" si="740"/>
        <v>2595</v>
      </c>
      <c r="BE5272" s="3">
        <f t="shared" ca="1" si="737"/>
        <v>0.25945000000000001</v>
      </c>
      <c r="BF5272" s="3">
        <f t="shared" ca="1" si="738"/>
        <v>-0.6450419512753276</v>
      </c>
      <c r="BG5272" s="9">
        <f t="shared" ca="1" si="739"/>
        <v>2</v>
      </c>
      <c r="BH5272" s="6">
        <f ca="1">IF(ISNUMBER('Descriptive Stats'!BF5272),'Descriptive Stats'!BF5272,#N/A)</f>
        <v>-0.6450419512753276</v>
      </c>
      <c r="BI5272" s="6">
        <f ca="1">IF(ISNUMBER('Descriptive Stats'!E5272),'Descriptive Stats'!E5272,#N/A)</f>
        <v>2</v>
      </c>
    </row>
    <row r="5273" spans="1:61" ht="14.4" x14ac:dyDescent="0.3">
      <c r="A5273" s="2">
        <f>ROW()</f>
        <v>5273</v>
      </c>
      <c r="C5273" s="8">
        <f t="shared" ca="1" si="741"/>
        <v>21</v>
      </c>
      <c r="D5273" s="8">
        <f t="shared" ca="1" si="742"/>
        <v>2</v>
      </c>
      <c r="E5273" s="50">
        <f t="shared" ca="1" si="736"/>
        <v>9</v>
      </c>
      <c r="F5273" s="2" t="str">
        <f t="shared" ca="1" si="743"/>
        <v/>
      </c>
      <c r="BD5273" s="49">
        <f t="shared" ca="1" si="740"/>
        <v>4819</v>
      </c>
      <c r="BE5273" s="3">
        <f t="shared" ca="1" si="737"/>
        <v>0.48185</v>
      </c>
      <c r="BF5273" s="3">
        <f t="shared" ca="1" si="738"/>
        <v>-4.5511009098988427E-2</v>
      </c>
      <c r="BG5273" s="9">
        <f t="shared" ca="1" si="739"/>
        <v>9</v>
      </c>
      <c r="BH5273" s="6">
        <f ca="1">IF(ISNUMBER('Descriptive Stats'!BF5273),'Descriptive Stats'!BF5273,#N/A)</f>
        <v>-4.5511009098988427E-2</v>
      </c>
      <c r="BI5273" s="6">
        <f ca="1">IF(ISNUMBER('Descriptive Stats'!E5273),'Descriptive Stats'!E5273,#N/A)</f>
        <v>9</v>
      </c>
    </row>
    <row r="5274" spans="1:61" ht="14.4" x14ac:dyDescent="0.3">
      <c r="A5274" s="2">
        <f>ROW()</f>
        <v>5274</v>
      </c>
      <c r="C5274" s="8">
        <f t="shared" ca="1" si="741"/>
        <v>23</v>
      </c>
      <c r="D5274" s="8">
        <f t="shared" ca="1" si="742"/>
        <v>9</v>
      </c>
      <c r="E5274" s="50">
        <f t="shared" ca="1" si="736"/>
        <v>0</v>
      </c>
      <c r="F5274" s="2" t="str">
        <f t="shared" ca="1" si="743"/>
        <v/>
      </c>
      <c r="BD5274" s="49">
        <f t="shared" ca="1" si="740"/>
        <v>815.5</v>
      </c>
      <c r="BE5274" s="3">
        <f t="shared" ca="1" si="737"/>
        <v>8.1500000000000003E-2</v>
      </c>
      <c r="BF5274" s="3">
        <f t="shared" ca="1" si="738"/>
        <v>-1.3950525282585462</v>
      </c>
      <c r="BG5274" s="9">
        <f t="shared" ca="1" si="739"/>
        <v>0</v>
      </c>
      <c r="BH5274" s="6">
        <f ca="1">IF(ISNUMBER('Descriptive Stats'!BF5274),'Descriptive Stats'!BF5274,#N/A)</f>
        <v>-1.3950525282585462</v>
      </c>
      <c r="BI5274" s="6">
        <f ca="1">IF(ISNUMBER('Descriptive Stats'!E5274),'Descriptive Stats'!E5274,#N/A)</f>
        <v>0</v>
      </c>
    </row>
    <row r="5275" spans="1:61" ht="14.4" x14ac:dyDescent="0.3">
      <c r="A5275" s="2">
        <f>ROW()</f>
        <v>5275</v>
      </c>
      <c r="C5275" s="8">
        <f t="shared" ca="1" si="741"/>
        <v>20</v>
      </c>
      <c r="D5275" s="8">
        <f t="shared" ca="1" si="742"/>
        <v>0</v>
      </c>
      <c r="E5275" s="50">
        <f t="shared" ca="1" si="736"/>
        <v>0</v>
      </c>
      <c r="F5275" s="2" t="str">
        <f t="shared" ca="1" si="743"/>
        <v/>
      </c>
      <c r="BD5275" s="49">
        <f t="shared" ca="1" si="740"/>
        <v>815.5</v>
      </c>
      <c r="BE5275" s="3">
        <f t="shared" ca="1" si="737"/>
        <v>8.1500000000000003E-2</v>
      </c>
      <c r="BF5275" s="3">
        <f t="shared" ca="1" si="738"/>
        <v>-1.3950525282585462</v>
      </c>
      <c r="BG5275" s="9">
        <f t="shared" ca="1" si="739"/>
        <v>0</v>
      </c>
      <c r="BH5275" s="6">
        <f ca="1">IF(ISNUMBER('Descriptive Stats'!BF5275),'Descriptive Stats'!BF5275,#N/A)</f>
        <v>-1.3950525282585462</v>
      </c>
      <c r="BI5275" s="6">
        <f ca="1">IF(ISNUMBER('Descriptive Stats'!E5275),'Descriptive Stats'!E5275,#N/A)</f>
        <v>0</v>
      </c>
    </row>
    <row r="5276" spans="1:61" ht="14.4" x14ac:dyDescent="0.3">
      <c r="A5276" s="2">
        <f>ROW()</f>
        <v>5276</v>
      </c>
      <c r="C5276" s="8">
        <f t="shared" ca="1" si="741"/>
        <v>22</v>
      </c>
      <c r="D5276" s="8">
        <f t="shared" ca="1" si="742"/>
        <v>0</v>
      </c>
      <c r="E5276" s="50">
        <f t="shared" ca="1" si="736"/>
        <v>2</v>
      </c>
      <c r="F5276" s="2" t="str">
        <f t="shared" ca="1" si="743"/>
        <v/>
      </c>
      <c r="BD5276" s="49">
        <f t="shared" ca="1" si="740"/>
        <v>2595</v>
      </c>
      <c r="BE5276" s="3">
        <f t="shared" ca="1" si="737"/>
        <v>0.25945000000000001</v>
      </c>
      <c r="BF5276" s="3">
        <f t="shared" ca="1" si="738"/>
        <v>-0.6450419512753276</v>
      </c>
      <c r="BG5276" s="9">
        <f t="shared" ca="1" si="739"/>
        <v>2</v>
      </c>
      <c r="BH5276" s="6">
        <f ca="1">IF(ISNUMBER('Descriptive Stats'!BF5276),'Descriptive Stats'!BF5276,#N/A)</f>
        <v>-0.6450419512753276</v>
      </c>
      <c r="BI5276" s="6">
        <f ca="1">IF(ISNUMBER('Descriptive Stats'!E5276),'Descriptive Stats'!E5276,#N/A)</f>
        <v>2</v>
      </c>
    </row>
    <row r="5277" spans="1:61" ht="14.4" x14ac:dyDescent="0.3">
      <c r="A5277" s="2">
        <f>ROW()</f>
        <v>5277</v>
      </c>
      <c r="C5277" s="8">
        <f t="shared" ca="1" si="741"/>
        <v>3</v>
      </c>
      <c r="D5277" s="8">
        <f t="shared" ca="1" si="742"/>
        <v>2</v>
      </c>
      <c r="E5277" s="50">
        <f t="shared" ca="1" si="736"/>
        <v>2</v>
      </c>
      <c r="F5277" s="2" t="str">
        <f t="shared" ca="1" si="743"/>
        <v/>
      </c>
      <c r="BD5277" s="49">
        <f t="shared" ca="1" si="740"/>
        <v>2595</v>
      </c>
      <c r="BE5277" s="3">
        <f t="shared" ca="1" si="737"/>
        <v>0.25945000000000001</v>
      </c>
      <c r="BF5277" s="3">
        <f t="shared" ca="1" si="738"/>
        <v>-0.6450419512753276</v>
      </c>
      <c r="BG5277" s="9">
        <f t="shared" ca="1" si="739"/>
        <v>2</v>
      </c>
      <c r="BH5277" s="6">
        <f ca="1">IF(ISNUMBER('Descriptive Stats'!BF5277),'Descriptive Stats'!BF5277,#N/A)</f>
        <v>-0.6450419512753276</v>
      </c>
      <c r="BI5277" s="6">
        <f ca="1">IF(ISNUMBER('Descriptive Stats'!E5277),'Descriptive Stats'!E5277,#N/A)</f>
        <v>2</v>
      </c>
    </row>
    <row r="5278" spans="1:61" ht="14.4" x14ac:dyDescent="0.3">
      <c r="A5278" s="2">
        <f>ROW()</f>
        <v>5278</v>
      </c>
      <c r="C5278" s="8">
        <f t="shared" ca="1" si="741"/>
        <v>21</v>
      </c>
      <c r="D5278" s="8">
        <f t="shared" ca="1" si="742"/>
        <v>2</v>
      </c>
      <c r="E5278" s="50">
        <f t="shared" ca="1" si="736"/>
        <v>4</v>
      </c>
      <c r="F5278" s="2" t="str">
        <f t="shared" ca="1" si="743"/>
        <v/>
      </c>
      <c r="BD5278" s="49">
        <f t="shared" ca="1" si="740"/>
        <v>3442</v>
      </c>
      <c r="BE5278" s="3">
        <f t="shared" ca="1" si="737"/>
        <v>0.34415000000000001</v>
      </c>
      <c r="BF5278" s="3">
        <f t="shared" ca="1" si="738"/>
        <v>-0.40116316278173481</v>
      </c>
      <c r="BG5278" s="9">
        <f t="shared" ca="1" si="739"/>
        <v>4</v>
      </c>
      <c r="BH5278" s="6">
        <f ca="1">IF(ISNUMBER('Descriptive Stats'!BF5278),'Descriptive Stats'!BF5278,#N/A)</f>
        <v>-0.40116316278173481</v>
      </c>
      <c r="BI5278" s="6">
        <f ca="1">IF(ISNUMBER('Descriptive Stats'!E5278),'Descriptive Stats'!E5278,#N/A)</f>
        <v>4</v>
      </c>
    </row>
    <row r="5279" spans="1:61" ht="14.4" x14ac:dyDescent="0.3">
      <c r="A5279" s="2">
        <f>ROW()</f>
        <v>5279</v>
      </c>
      <c r="C5279" s="8">
        <f t="shared" ca="1" si="741"/>
        <v>13</v>
      </c>
      <c r="D5279" s="8">
        <f t="shared" ca="1" si="742"/>
        <v>4</v>
      </c>
      <c r="E5279" s="50">
        <f t="shared" ca="1" si="736"/>
        <v>0</v>
      </c>
      <c r="F5279" s="2" t="str">
        <f t="shared" ca="1" si="743"/>
        <v/>
      </c>
      <c r="BD5279" s="49">
        <f t="shared" ca="1" si="740"/>
        <v>815.5</v>
      </c>
      <c r="BE5279" s="3">
        <f t="shared" ca="1" si="737"/>
        <v>8.1500000000000003E-2</v>
      </c>
      <c r="BF5279" s="3">
        <f t="shared" ca="1" si="738"/>
        <v>-1.3950525282585462</v>
      </c>
      <c r="BG5279" s="9">
        <f t="shared" ca="1" si="739"/>
        <v>0</v>
      </c>
      <c r="BH5279" s="6">
        <f ca="1">IF(ISNUMBER('Descriptive Stats'!BF5279),'Descriptive Stats'!BF5279,#N/A)</f>
        <v>-1.3950525282585462</v>
      </c>
      <c r="BI5279" s="6">
        <f ca="1">IF(ISNUMBER('Descriptive Stats'!E5279),'Descriptive Stats'!E5279,#N/A)</f>
        <v>0</v>
      </c>
    </row>
    <row r="5280" spans="1:61" ht="14.4" x14ac:dyDescent="0.3">
      <c r="A5280" s="2">
        <f>ROW()</f>
        <v>5280</v>
      </c>
      <c r="C5280" s="8">
        <f t="shared" ca="1" si="741"/>
        <v>14</v>
      </c>
      <c r="D5280" s="8">
        <f t="shared" ca="1" si="742"/>
        <v>0</v>
      </c>
      <c r="E5280" s="50">
        <f t="shared" ca="1" si="736"/>
        <v>4</v>
      </c>
      <c r="F5280" s="2" t="str">
        <f t="shared" ca="1" si="743"/>
        <v/>
      </c>
      <c r="BD5280" s="49">
        <f t="shared" ca="1" si="740"/>
        <v>3442</v>
      </c>
      <c r="BE5280" s="3">
        <f t="shared" ca="1" si="737"/>
        <v>0.34415000000000001</v>
      </c>
      <c r="BF5280" s="3">
        <f t="shared" ca="1" si="738"/>
        <v>-0.40116316278173481</v>
      </c>
      <c r="BG5280" s="9">
        <f t="shared" ca="1" si="739"/>
        <v>4</v>
      </c>
      <c r="BH5280" s="6">
        <f ca="1">IF(ISNUMBER('Descriptive Stats'!BF5280),'Descriptive Stats'!BF5280,#N/A)</f>
        <v>-0.40116316278173481</v>
      </c>
      <c r="BI5280" s="6">
        <f ca="1">IF(ISNUMBER('Descriptive Stats'!E5280),'Descriptive Stats'!E5280,#N/A)</f>
        <v>4</v>
      </c>
    </row>
    <row r="5281" spans="1:61" ht="14.4" x14ac:dyDescent="0.3">
      <c r="A5281" s="2">
        <f>ROW()</f>
        <v>5281</v>
      </c>
      <c r="C5281" s="8">
        <f t="shared" ca="1" si="741"/>
        <v>13</v>
      </c>
      <c r="D5281" s="8">
        <f t="shared" ca="1" si="742"/>
        <v>4</v>
      </c>
      <c r="E5281" s="50">
        <f t="shared" ca="1" si="736"/>
        <v>1</v>
      </c>
      <c r="F5281" s="2" t="str">
        <f t="shared" ca="1" si="743"/>
        <v/>
      </c>
      <c r="BD5281" s="49">
        <f t="shared" ca="1" si="740"/>
        <v>1871</v>
      </c>
      <c r="BE5281" s="3">
        <f t="shared" ca="1" si="737"/>
        <v>0.18704999999999999</v>
      </c>
      <c r="BF5281" s="3">
        <f t="shared" ca="1" si="738"/>
        <v>-0.88881967520906158</v>
      </c>
      <c r="BG5281" s="9">
        <f t="shared" ca="1" si="739"/>
        <v>1</v>
      </c>
      <c r="BH5281" s="6">
        <f ca="1">IF(ISNUMBER('Descriptive Stats'!BF5281),'Descriptive Stats'!BF5281,#N/A)</f>
        <v>-0.88881967520906158</v>
      </c>
      <c r="BI5281" s="6">
        <f ca="1">IF(ISNUMBER('Descriptive Stats'!E5281),'Descriptive Stats'!E5281,#N/A)</f>
        <v>1</v>
      </c>
    </row>
    <row r="5282" spans="1:61" ht="14.4" x14ac:dyDescent="0.3">
      <c r="A5282" s="2">
        <f>ROW()</f>
        <v>5282</v>
      </c>
      <c r="C5282" s="8">
        <f t="shared" ca="1" si="741"/>
        <v>12</v>
      </c>
      <c r="D5282" s="8">
        <f t="shared" ca="1" si="742"/>
        <v>1</v>
      </c>
      <c r="E5282" s="50">
        <f t="shared" ca="1" si="736"/>
        <v>2</v>
      </c>
      <c r="F5282" s="2" t="str">
        <f t="shared" ca="1" si="743"/>
        <v/>
      </c>
      <c r="BD5282" s="49">
        <f t="shared" ca="1" si="740"/>
        <v>2595</v>
      </c>
      <c r="BE5282" s="3">
        <f t="shared" ca="1" si="737"/>
        <v>0.25945000000000001</v>
      </c>
      <c r="BF5282" s="3">
        <f t="shared" ca="1" si="738"/>
        <v>-0.6450419512753276</v>
      </c>
      <c r="BG5282" s="9">
        <f t="shared" ca="1" si="739"/>
        <v>2</v>
      </c>
      <c r="BH5282" s="6">
        <f ca="1">IF(ISNUMBER('Descriptive Stats'!BF5282),'Descriptive Stats'!BF5282,#N/A)</f>
        <v>-0.6450419512753276</v>
      </c>
      <c r="BI5282" s="6">
        <f ca="1">IF(ISNUMBER('Descriptive Stats'!E5282),'Descriptive Stats'!E5282,#N/A)</f>
        <v>2</v>
      </c>
    </row>
    <row r="5283" spans="1:61" ht="14.4" x14ac:dyDescent="0.3">
      <c r="A5283" s="2">
        <f>ROW()</f>
        <v>5283</v>
      </c>
      <c r="C5283" s="8">
        <f t="shared" ca="1" si="741"/>
        <v>17</v>
      </c>
      <c r="D5283" s="8">
        <f t="shared" ca="1" si="742"/>
        <v>2</v>
      </c>
      <c r="E5283" s="50">
        <f t="shared" ca="1" si="736"/>
        <v>0</v>
      </c>
      <c r="F5283" s="2" t="str">
        <f t="shared" ca="1" si="743"/>
        <v/>
      </c>
      <c r="BD5283" s="49">
        <f t="shared" ca="1" si="740"/>
        <v>815.5</v>
      </c>
      <c r="BE5283" s="3">
        <f t="shared" ca="1" si="737"/>
        <v>8.1500000000000003E-2</v>
      </c>
      <c r="BF5283" s="3">
        <f t="shared" ca="1" si="738"/>
        <v>-1.3950525282585462</v>
      </c>
      <c r="BG5283" s="9">
        <f t="shared" ca="1" si="739"/>
        <v>0</v>
      </c>
      <c r="BH5283" s="6">
        <f ca="1">IF(ISNUMBER('Descriptive Stats'!BF5283),'Descriptive Stats'!BF5283,#N/A)</f>
        <v>-1.3950525282585462</v>
      </c>
      <c r="BI5283" s="6">
        <f ca="1">IF(ISNUMBER('Descriptive Stats'!E5283),'Descriptive Stats'!E5283,#N/A)</f>
        <v>0</v>
      </c>
    </row>
    <row r="5284" spans="1:61" ht="14.4" x14ac:dyDescent="0.3">
      <c r="A5284" s="2">
        <f>ROW()</f>
        <v>5284</v>
      </c>
      <c r="C5284" s="8">
        <f t="shared" ca="1" si="741"/>
        <v>4</v>
      </c>
      <c r="D5284" s="8">
        <f t="shared" ca="1" si="742"/>
        <v>0</v>
      </c>
      <c r="E5284" s="50">
        <f t="shared" ca="1" si="736"/>
        <v>6</v>
      </c>
      <c r="F5284" s="2" t="str">
        <f t="shared" ca="1" si="743"/>
        <v/>
      </c>
      <c r="BD5284" s="49">
        <f t="shared" ca="1" si="740"/>
        <v>3900</v>
      </c>
      <c r="BE5284" s="3">
        <f t="shared" ca="1" si="737"/>
        <v>0.38995000000000002</v>
      </c>
      <c r="BF5284" s="3">
        <f t="shared" ca="1" si="738"/>
        <v>-0.2794493539703507</v>
      </c>
      <c r="BG5284" s="9">
        <f t="shared" ca="1" si="739"/>
        <v>6</v>
      </c>
      <c r="BH5284" s="6">
        <f ca="1">IF(ISNUMBER('Descriptive Stats'!BF5284),'Descriptive Stats'!BF5284,#N/A)</f>
        <v>-0.2794493539703507</v>
      </c>
      <c r="BI5284" s="6">
        <f ca="1">IF(ISNUMBER('Descriptive Stats'!E5284),'Descriptive Stats'!E5284,#N/A)</f>
        <v>6</v>
      </c>
    </row>
    <row r="5285" spans="1:61" ht="14.4" x14ac:dyDescent="0.3">
      <c r="A5285" s="2">
        <f>ROW()</f>
        <v>5285</v>
      </c>
      <c r="C5285" s="8">
        <f t="shared" ca="1" si="741"/>
        <v>16</v>
      </c>
      <c r="D5285" s="8">
        <f t="shared" ca="1" si="742"/>
        <v>6</v>
      </c>
      <c r="E5285" s="50">
        <f t="shared" ca="1" si="736"/>
        <v>9</v>
      </c>
      <c r="F5285" s="2" t="str">
        <f t="shared" ca="1" si="743"/>
        <v/>
      </c>
      <c r="BD5285" s="49">
        <f t="shared" ca="1" si="740"/>
        <v>4819</v>
      </c>
      <c r="BE5285" s="3">
        <f t="shared" ca="1" si="737"/>
        <v>0.48185</v>
      </c>
      <c r="BF5285" s="3">
        <f t="shared" ca="1" si="738"/>
        <v>-4.5511009098988427E-2</v>
      </c>
      <c r="BG5285" s="9">
        <f t="shared" ca="1" si="739"/>
        <v>9</v>
      </c>
      <c r="BH5285" s="6">
        <f ca="1">IF(ISNUMBER('Descriptive Stats'!BF5285),'Descriptive Stats'!BF5285,#N/A)</f>
        <v>-4.5511009098988427E-2</v>
      </c>
      <c r="BI5285" s="6">
        <f ca="1">IF(ISNUMBER('Descriptive Stats'!E5285),'Descriptive Stats'!E5285,#N/A)</f>
        <v>9</v>
      </c>
    </row>
    <row r="5286" spans="1:61" ht="14.4" x14ac:dyDescent="0.3">
      <c r="A5286" s="2">
        <f>ROW()</f>
        <v>5286</v>
      </c>
      <c r="C5286" s="8">
        <f t="shared" ca="1" si="741"/>
        <v>23</v>
      </c>
      <c r="D5286" s="8">
        <f t="shared" ca="1" si="742"/>
        <v>9</v>
      </c>
      <c r="E5286" s="50">
        <f t="shared" ca="1" si="736"/>
        <v>0</v>
      </c>
      <c r="F5286" s="2" t="str">
        <f t="shared" ca="1" si="743"/>
        <v/>
      </c>
      <c r="BD5286" s="49">
        <f t="shared" ca="1" si="740"/>
        <v>815.5</v>
      </c>
      <c r="BE5286" s="3">
        <f t="shared" ca="1" si="737"/>
        <v>8.1500000000000003E-2</v>
      </c>
      <c r="BF5286" s="3">
        <f t="shared" ca="1" si="738"/>
        <v>-1.3950525282585462</v>
      </c>
      <c r="BG5286" s="9">
        <f t="shared" ca="1" si="739"/>
        <v>0</v>
      </c>
      <c r="BH5286" s="6">
        <f ca="1">IF(ISNUMBER('Descriptive Stats'!BF5286),'Descriptive Stats'!BF5286,#N/A)</f>
        <v>-1.3950525282585462</v>
      </c>
      <c r="BI5286" s="6">
        <f ca="1">IF(ISNUMBER('Descriptive Stats'!E5286),'Descriptive Stats'!E5286,#N/A)</f>
        <v>0</v>
      </c>
    </row>
    <row r="5287" spans="1:61" ht="14.4" x14ac:dyDescent="0.3">
      <c r="A5287" s="2">
        <f>ROW()</f>
        <v>5287</v>
      </c>
      <c r="C5287" s="8">
        <f t="shared" ca="1" si="741"/>
        <v>11</v>
      </c>
      <c r="D5287" s="8">
        <f t="shared" ca="1" si="742"/>
        <v>0</v>
      </c>
      <c r="E5287" s="50">
        <f t="shared" ca="1" si="736"/>
        <v>7</v>
      </c>
      <c r="F5287" s="2" t="str">
        <f t="shared" ca="1" si="743"/>
        <v/>
      </c>
      <c r="BD5287" s="49">
        <f t="shared" ca="1" si="740"/>
        <v>4473.5</v>
      </c>
      <c r="BE5287" s="3">
        <f t="shared" ca="1" si="737"/>
        <v>0.44729999999999998</v>
      </c>
      <c r="BF5287" s="3">
        <f t="shared" ca="1" si="738"/>
        <v>-0.13248586824472414</v>
      </c>
      <c r="BG5287" s="9">
        <f t="shared" ca="1" si="739"/>
        <v>7</v>
      </c>
      <c r="BH5287" s="6">
        <f ca="1">IF(ISNUMBER('Descriptive Stats'!BF5287),'Descriptive Stats'!BF5287,#N/A)</f>
        <v>-0.13248586824472414</v>
      </c>
      <c r="BI5287" s="6">
        <f ca="1">IF(ISNUMBER('Descriptive Stats'!E5287),'Descriptive Stats'!E5287,#N/A)</f>
        <v>7</v>
      </c>
    </row>
    <row r="5288" spans="1:61" ht="14.4" x14ac:dyDescent="0.3">
      <c r="A5288" s="2">
        <f>ROW()</f>
        <v>5288</v>
      </c>
      <c r="C5288" s="8">
        <f t="shared" ca="1" si="741"/>
        <v>6</v>
      </c>
      <c r="D5288" s="8">
        <f t="shared" ca="1" si="742"/>
        <v>7</v>
      </c>
      <c r="E5288" s="50">
        <f t="shared" ca="1" si="736"/>
        <v>1</v>
      </c>
      <c r="F5288" s="2" t="str">
        <f t="shared" ca="1" si="743"/>
        <v/>
      </c>
      <c r="BD5288" s="49">
        <f t="shared" ca="1" si="740"/>
        <v>1871</v>
      </c>
      <c r="BE5288" s="3">
        <f t="shared" ca="1" si="737"/>
        <v>0.18704999999999999</v>
      </c>
      <c r="BF5288" s="3">
        <f t="shared" ca="1" si="738"/>
        <v>-0.88881967520906158</v>
      </c>
      <c r="BG5288" s="9">
        <f t="shared" ca="1" si="739"/>
        <v>1</v>
      </c>
      <c r="BH5288" s="6">
        <f ca="1">IF(ISNUMBER('Descriptive Stats'!BF5288),'Descriptive Stats'!BF5288,#N/A)</f>
        <v>-0.88881967520906158</v>
      </c>
      <c r="BI5288" s="6">
        <f ca="1">IF(ISNUMBER('Descriptive Stats'!E5288),'Descriptive Stats'!E5288,#N/A)</f>
        <v>1</v>
      </c>
    </row>
    <row r="5289" spans="1:61" ht="14.4" x14ac:dyDescent="0.3">
      <c r="A5289" s="2">
        <f>ROW()</f>
        <v>5289</v>
      </c>
      <c r="C5289" s="8">
        <f t="shared" ca="1" si="741"/>
        <v>12</v>
      </c>
      <c r="D5289" s="8">
        <f t="shared" ca="1" si="742"/>
        <v>1</v>
      </c>
      <c r="E5289" s="50">
        <f t="shared" ca="1" si="736"/>
        <v>0</v>
      </c>
      <c r="F5289" s="2" t="str">
        <f t="shared" ca="1" si="743"/>
        <v/>
      </c>
      <c r="BD5289" s="49">
        <f t="shared" ca="1" si="740"/>
        <v>815.5</v>
      </c>
      <c r="BE5289" s="3">
        <f t="shared" ca="1" si="737"/>
        <v>8.1500000000000003E-2</v>
      </c>
      <c r="BF5289" s="3">
        <f t="shared" ca="1" si="738"/>
        <v>-1.3950525282585462</v>
      </c>
      <c r="BG5289" s="9">
        <f t="shared" ca="1" si="739"/>
        <v>0</v>
      </c>
      <c r="BH5289" s="6">
        <f ca="1">IF(ISNUMBER('Descriptive Stats'!BF5289),'Descriptive Stats'!BF5289,#N/A)</f>
        <v>-1.3950525282585462</v>
      </c>
      <c r="BI5289" s="6">
        <f ca="1">IF(ISNUMBER('Descriptive Stats'!E5289),'Descriptive Stats'!E5289,#N/A)</f>
        <v>0</v>
      </c>
    </row>
    <row r="5290" spans="1:61" ht="14.4" x14ac:dyDescent="0.3">
      <c r="A5290" s="2">
        <f>ROW()</f>
        <v>5290</v>
      </c>
      <c r="C5290" s="8">
        <f t="shared" ca="1" si="741"/>
        <v>20</v>
      </c>
      <c r="D5290" s="8">
        <f t="shared" ca="1" si="742"/>
        <v>0</v>
      </c>
      <c r="E5290" s="50">
        <f t="shared" ca="1" si="736"/>
        <v>19</v>
      </c>
      <c r="F5290" s="2" t="str">
        <f t="shared" ca="1" si="743"/>
        <v>X</v>
      </c>
      <c r="BD5290" s="49">
        <f t="shared" ca="1" si="740"/>
        <v>5294</v>
      </c>
      <c r="BE5290" s="3">
        <f t="shared" ca="1" si="737"/>
        <v>0.52934999999999999</v>
      </c>
      <c r="BF5290" s="3">
        <f t="shared" ca="1" si="738"/>
        <v>7.3636031452008061E-2</v>
      </c>
      <c r="BG5290" s="9">
        <f t="shared" ca="1" si="739"/>
        <v>19</v>
      </c>
      <c r="BH5290" s="6">
        <f ca="1">IF(ISNUMBER('Descriptive Stats'!BF5290),'Descriptive Stats'!BF5290,#N/A)</f>
        <v>7.3636031452008061E-2</v>
      </c>
      <c r="BI5290" s="6">
        <f ca="1">IF(ISNUMBER('Descriptive Stats'!E5290),'Descriptive Stats'!E5290,#N/A)</f>
        <v>19</v>
      </c>
    </row>
    <row r="5291" spans="1:61" ht="14.4" x14ac:dyDescent="0.3">
      <c r="A5291" s="2">
        <f>ROW()</f>
        <v>5291</v>
      </c>
      <c r="C5291" s="8">
        <f t="shared" ca="1" si="741"/>
        <v>7</v>
      </c>
      <c r="D5291" s="8">
        <f t="shared" ca="1" si="742"/>
        <v>19</v>
      </c>
      <c r="E5291" s="50">
        <f t="shared" ca="1" si="736"/>
        <v>9</v>
      </c>
      <c r="F5291" s="2" t="str">
        <f t="shared" ca="1" si="743"/>
        <v/>
      </c>
      <c r="BD5291" s="49">
        <f t="shared" ca="1" si="740"/>
        <v>4819</v>
      </c>
      <c r="BE5291" s="3">
        <f t="shared" ca="1" si="737"/>
        <v>0.48185</v>
      </c>
      <c r="BF5291" s="3">
        <f t="shared" ca="1" si="738"/>
        <v>-4.5511009098988427E-2</v>
      </c>
      <c r="BG5291" s="9">
        <f t="shared" ca="1" si="739"/>
        <v>9</v>
      </c>
      <c r="BH5291" s="6">
        <f ca="1">IF(ISNUMBER('Descriptive Stats'!BF5291),'Descriptive Stats'!BF5291,#N/A)</f>
        <v>-4.5511009098988427E-2</v>
      </c>
      <c r="BI5291" s="6">
        <f ca="1">IF(ISNUMBER('Descriptive Stats'!E5291),'Descriptive Stats'!E5291,#N/A)</f>
        <v>9</v>
      </c>
    </row>
    <row r="5292" spans="1:61" ht="14.4" x14ac:dyDescent="0.3">
      <c r="A5292" s="2">
        <f>ROW()</f>
        <v>5292</v>
      </c>
      <c r="C5292" s="8">
        <f t="shared" ca="1" si="741"/>
        <v>23</v>
      </c>
      <c r="D5292" s="8">
        <f t="shared" ca="1" si="742"/>
        <v>9</v>
      </c>
      <c r="E5292" s="50">
        <f t="shared" ca="1" si="736"/>
        <v>4</v>
      </c>
      <c r="F5292" s="2" t="str">
        <f t="shared" ca="1" si="743"/>
        <v/>
      </c>
      <c r="BD5292" s="49">
        <f t="shared" ca="1" si="740"/>
        <v>3442</v>
      </c>
      <c r="BE5292" s="3">
        <f t="shared" ca="1" si="737"/>
        <v>0.34415000000000001</v>
      </c>
      <c r="BF5292" s="3">
        <f t="shared" ca="1" si="738"/>
        <v>-0.40116316278173481</v>
      </c>
      <c r="BG5292" s="9">
        <f t="shared" ca="1" si="739"/>
        <v>4</v>
      </c>
      <c r="BH5292" s="6">
        <f ca="1">IF(ISNUMBER('Descriptive Stats'!BF5292),'Descriptive Stats'!BF5292,#N/A)</f>
        <v>-0.40116316278173481</v>
      </c>
      <c r="BI5292" s="6">
        <f ca="1">IF(ISNUMBER('Descriptive Stats'!E5292),'Descriptive Stats'!E5292,#N/A)</f>
        <v>4</v>
      </c>
    </row>
    <row r="5293" spans="1:61" ht="14.4" x14ac:dyDescent="0.3">
      <c r="A5293" s="2">
        <f>ROW()</f>
        <v>5293</v>
      </c>
      <c r="C5293" s="8">
        <f t="shared" ca="1" si="741"/>
        <v>13</v>
      </c>
      <c r="D5293" s="8">
        <f t="shared" ca="1" si="742"/>
        <v>4</v>
      </c>
      <c r="E5293" s="50">
        <f t="shared" ca="1" si="736"/>
        <v>15</v>
      </c>
      <c r="F5293" s="2" t="str">
        <f t="shared" ca="1" si="743"/>
        <v/>
      </c>
      <c r="BD5293" s="49">
        <f t="shared" ca="1" si="740"/>
        <v>5051.5</v>
      </c>
      <c r="BE5293" s="3">
        <f t="shared" ca="1" si="737"/>
        <v>0.50509999999999999</v>
      </c>
      <c r="BF5293" s="3">
        <f t="shared" ca="1" si="738"/>
        <v>1.2784152420787677E-2</v>
      </c>
      <c r="BG5293" s="9">
        <f t="shared" ca="1" si="739"/>
        <v>15</v>
      </c>
      <c r="BH5293" s="6">
        <f ca="1">IF(ISNUMBER('Descriptive Stats'!BF5293),'Descriptive Stats'!BF5293,#N/A)</f>
        <v>1.2784152420787677E-2</v>
      </c>
      <c r="BI5293" s="6">
        <f ca="1">IF(ISNUMBER('Descriptive Stats'!E5293),'Descriptive Stats'!E5293,#N/A)</f>
        <v>15</v>
      </c>
    </row>
    <row r="5294" spans="1:61" ht="14.4" x14ac:dyDescent="0.3">
      <c r="A5294" s="2">
        <f>ROW()</f>
        <v>5294</v>
      </c>
      <c r="C5294" s="8">
        <f t="shared" ca="1" si="741"/>
        <v>24</v>
      </c>
      <c r="D5294" s="8">
        <f t="shared" ca="1" si="742"/>
        <v>15</v>
      </c>
      <c r="E5294" s="50">
        <f t="shared" ca="1" si="736"/>
        <v>1</v>
      </c>
      <c r="F5294" s="2" t="str">
        <f t="shared" ca="1" si="743"/>
        <v/>
      </c>
      <c r="BD5294" s="49">
        <f t="shared" ca="1" si="740"/>
        <v>1871</v>
      </c>
      <c r="BE5294" s="3">
        <f t="shared" ca="1" si="737"/>
        <v>0.18704999999999999</v>
      </c>
      <c r="BF5294" s="3">
        <f t="shared" ca="1" si="738"/>
        <v>-0.88881967520906158</v>
      </c>
      <c r="BG5294" s="9">
        <f t="shared" ca="1" si="739"/>
        <v>1</v>
      </c>
      <c r="BH5294" s="6">
        <f ca="1">IF(ISNUMBER('Descriptive Stats'!BF5294),'Descriptive Stats'!BF5294,#N/A)</f>
        <v>-0.88881967520906158</v>
      </c>
      <c r="BI5294" s="6">
        <f ca="1">IF(ISNUMBER('Descriptive Stats'!E5294),'Descriptive Stats'!E5294,#N/A)</f>
        <v>1</v>
      </c>
    </row>
    <row r="5295" spans="1:61" ht="14.4" x14ac:dyDescent="0.3">
      <c r="A5295" s="2">
        <f>ROW()</f>
        <v>5295</v>
      </c>
      <c r="C5295" s="8">
        <f t="shared" ca="1" si="741"/>
        <v>8</v>
      </c>
      <c r="D5295" s="8">
        <f t="shared" ca="1" si="742"/>
        <v>1</v>
      </c>
      <c r="E5295" s="50">
        <f t="shared" ca="1" si="736"/>
        <v>9</v>
      </c>
      <c r="F5295" s="2" t="str">
        <f t="shared" ca="1" si="743"/>
        <v/>
      </c>
      <c r="BD5295" s="49">
        <f t="shared" ca="1" si="740"/>
        <v>4819</v>
      </c>
      <c r="BE5295" s="3">
        <f t="shared" ca="1" si="737"/>
        <v>0.48185</v>
      </c>
      <c r="BF5295" s="3">
        <f t="shared" ca="1" si="738"/>
        <v>-4.5511009098988427E-2</v>
      </c>
      <c r="BG5295" s="9">
        <f t="shared" ca="1" si="739"/>
        <v>9</v>
      </c>
      <c r="BH5295" s="6">
        <f ca="1">IF(ISNUMBER('Descriptive Stats'!BF5295),'Descriptive Stats'!BF5295,#N/A)</f>
        <v>-4.5511009098988427E-2</v>
      </c>
      <c r="BI5295" s="6">
        <f ca="1">IF(ISNUMBER('Descriptive Stats'!E5295),'Descriptive Stats'!E5295,#N/A)</f>
        <v>9</v>
      </c>
    </row>
    <row r="5296" spans="1:61" ht="14.4" x14ac:dyDescent="0.3">
      <c r="A5296" s="2">
        <f>ROW()</f>
        <v>5296</v>
      </c>
      <c r="C5296" s="8">
        <f t="shared" ca="1" si="741"/>
        <v>23</v>
      </c>
      <c r="D5296" s="8">
        <f t="shared" ca="1" si="742"/>
        <v>9</v>
      </c>
      <c r="E5296" s="50">
        <f t="shared" ca="1" si="736"/>
        <v>2</v>
      </c>
      <c r="F5296" s="2" t="str">
        <f t="shared" ca="1" si="743"/>
        <v/>
      </c>
      <c r="BD5296" s="49">
        <f t="shared" ca="1" si="740"/>
        <v>2595</v>
      </c>
      <c r="BE5296" s="3">
        <f t="shared" ca="1" si="737"/>
        <v>0.25945000000000001</v>
      </c>
      <c r="BF5296" s="3">
        <f t="shared" ca="1" si="738"/>
        <v>-0.6450419512753276</v>
      </c>
      <c r="BG5296" s="9">
        <f t="shared" ca="1" si="739"/>
        <v>2</v>
      </c>
      <c r="BH5296" s="6">
        <f ca="1">IF(ISNUMBER('Descriptive Stats'!BF5296),'Descriptive Stats'!BF5296,#N/A)</f>
        <v>-0.6450419512753276</v>
      </c>
      <c r="BI5296" s="6">
        <f ca="1">IF(ISNUMBER('Descriptive Stats'!E5296),'Descriptive Stats'!E5296,#N/A)</f>
        <v>2</v>
      </c>
    </row>
    <row r="5297" spans="1:61" ht="14.4" x14ac:dyDescent="0.3">
      <c r="A5297" s="2">
        <f>ROW()</f>
        <v>5297</v>
      </c>
      <c r="C5297" s="8">
        <f t="shared" ca="1" si="741"/>
        <v>9</v>
      </c>
      <c r="D5297" s="8">
        <f t="shared" ca="1" si="742"/>
        <v>2</v>
      </c>
      <c r="E5297" s="50">
        <f t="shared" ca="1" si="736"/>
        <v>3</v>
      </c>
      <c r="F5297" s="2" t="str">
        <f t="shared" ca="1" si="743"/>
        <v/>
      </c>
      <c r="BD5297" s="49">
        <f t="shared" ca="1" si="740"/>
        <v>3200</v>
      </c>
      <c r="BE5297" s="3">
        <f t="shared" ca="1" si="737"/>
        <v>0.31995000000000001</v>
      </c>
      <c r="BF5297" s="3">
        <f t="shared" ca="1" si="738"/>
        <v>-0.46783862043457014</v>
      </c>
      <c r="BG5297" s="9">
        <f t="shared" ca="1" si="739"/>
        <v>3</v>
      </c>
      <c r="BH5297" s="6">
        <f ca="1">IF(ISNUMBER('Descriptive Stats'!BF5297),'Descriptive Stats'!BF5297,#N/A)</f>
        <v>-0.46783862043457014</v>
      </c>
      <c r="BI5297" s="6">
        <f ca="1">IF(ISNUMBER('Descriptive Stats'!E5297),'Descriptive Stats'!E5297,#N/A)</f>
        <v>3</v>
      </c>
    </row>
    <row r="5298" spans="1:61" ht="14.4" x14ac:dyDescent="0.3">
      <c r="A5298" s="2">
        <f>ROW()</f>
        <v>5298</v>
      </c>
      <c r="C5298" s="8">
        <f t="shared" ca="1" si="741"/>
        <v>10</v>
      </c>
      <c r="D5298" s="8">
        <f t="shared" ca="1" si="742"/>
        <v>3</v>
      </c>
      <c r="E5298" s="50">
        <f t="shared" ca="1" si="736"/>
        <v>6</v>
      </c>
      <c r="F5298" s="2" t="str">
        <f t="shared" ca="1" si="743"/>
        <v/>
      </c>
      <c r="BD5298" s="49">
        <f t="shared" ca="1" si="740"/>
        <v>3900</v>
      </c>
      <c r="BE5298" s="3">
        <f t="shared" ca="1" si="737"/>
        <v>0.38995000000000002</v>
      </c>
      <c r="BF5298" s="3">
        <f t="shared" ca="1" si="738"/>
        <v>-0.2794493539703507</v>
      </c>
      <c r="BG5298" s="9">
        <f t="shared" ca="1" si="739"/>
        <v>6</v>
      </c>
      <c r="BH5298" s="6">
        <f ca="1">IF(ISNUMBER('Descriptive Stats'!BF5298),'Descriptive Stats'!BF5298,#N/A)</f>
        <v>-0.2794493539703507</v>
      </c>
      <c r="BI5298" s="6">
        <f ca="1">IF(ISNUMBER('Descriptive Stats'!E5298),'Descriptive Stats'!E5298,#N/A)</f>
        <v>6</v>
      </c>
    </row>
    <row r="5299" spans="1:61" ht="14.4" x14ac:dyDescent="0.3">
      <c r="A5299" s="2">
        <f>ROW()</f>
        <v>5299</v>
      </c>
      <c r="C5299" s="8">
        <f t="shared" ca="1" si="741"/>
        <v>5</v>
      </c>
      <c r="D5299" s="8">
        <f t="shared" ca="1" si="742"/>
        <v>6</v>
      </c>
      <c r="E5299" s="50">
        <f t="shared" ca="1" si="736"/>
        <v>0</v>
      </c>
      <c r="F5299" s="2" t="str">
        <f t="shared" ca="1" si="743"/>
        <v/>
      </c>
      <c r="BD5299" s="49">
        <f t="shared" ca="1" si="740"/>
        <v>815.5</v>
      </c>
      <c r="BE5299" s="3">
        <f t="shared" ca="1" si="737"/>
        <v>8.1500000000000003E-2</v>
      </c>
      <c r="BF5299" s="3">
        <f t="shared" ca="1" si="738"/>
        <v>-1.3950525282585462</v>
      </c>
      <c r="BG5299" s="9">
        <f t="shared" ca="1" si="739"/>
        <v>0</v>
      </c>
      <c r="BH5299" s="6">
        <f ca="1">IF(ISNUMBER('Descriptive Stats'!BF5299),'Descriptive Stats'!BF5299,#N/A)</f>
        <v>-1.3950525282585462</v>
      </c>
      <c r="BI5299" s="6">
        <f ca="1">IF(ISNUMBER('Descriptive Stats'!E5299),'Descriptive Stats'!E5299,#N/A)</f>
        <v>0</v>
      </c>
    </row>
    <row r="5300" spans="1:61" ht="14.4" x14ac:dyDescent="0.3">
      <c r="A5300" s="2">
        <f>ROW()</f>
        <v>5300</v>
      </c>
      <c r="C5300" s="8">
        <f t="shared" ca="1" si="741"/>
        <v>15</v>
      </c>
      <c r="D5300" s="8">
        <f t="shared" ca="1" si="742"/>
        <v>0</v>
      </c>
      <c r="E5300" s="50">
        <f t="shared" ca="1" si="736"/>
        <v>6</v>
      </c>
      <c r="F5300" s="2" t="str">
        <f t="shared" ca="1" si="743"/>
        <v/>
      </c>
      <c r="BD5300" s="49">
        <f t="shared" ca="1" si="740"/>
        <v>3900</v>
      </c>
      <c r="BE5300" s="3">
        <f t="shared" ca="1" si="737"/>
        <v>0.38995000000000002</v>
      </c>
      <c r="BF5300" s="3">
        <f t="shared" ca="1" si="738"/>
        <v>-0.2794493539703507</v>
      </c>
      <c r="BG5300" s="9">
        <f t="shared" ca="1" si="739"/>
        <v>6</v>
      </c>
      <c r="BH5300" s="6">
        <f ca="1">IF(ISNUMBER('Descriptive Stats'!BF5300),'Descriptive Stats'!BF5300,#N/A)</f>
        <v>-0.2794493539703507</v>
      </c>
      <c r="BI5300" s="6">
        <f ca="1">IF(ISNUMBER('Descriptive Stats'!E5300),'Descriptive Stats'!E5300,#N/A)</f>
        <v>6</v>
      </c>
    </row>
    <row r="5301" spans="1:61" ht="14.4" x14ac:dyDescent="0.3">
      <c r="A5301" s="2">
        <f>ROW()</f>
        <v>5301</v>
      </c>
      <c r="C5301" s="8">
        <f t="shared" ca="1" si="741"/>
        <v>2</v>
      </c>
      <c r="D5301" s="8">
        <f t="shared" ca="1" si="742"/>
        <v>6</v>
      </c>
      <c r="E5301" s="50">
        <f t="shared" ca="1" si="736"/>
        <v>2</v>
      </c>
      <c r="F5301" s="2" t="str">
        <f t="shared" ca="1" si="743"/>
        <v/>
      </c>
      <c r="BD5301" s="49">
        <f t="shared" ca="1" si="740"/>
        <v>2595</v>
      </c>
      <c r="BE5301" s="3">
        <f t="shared" ca="1" si="737"/>
        <v>0.25945000000000001</v>
      </c>
      <c r="BF5301" s="3">
        <f t="shared" ca="1" si="738"/>
        <v>-0.6450419512753276</v>
      </c>
      <c r="BG5301" s="9">
        <f t="shared" ca="1" si="739"/>
        <v>2</v>
      </c>
      <c r="BH5301" s="6">
        <f ca="1">IF(ISNUMBER('Descriptive Stats'!BF5301),'Descriptive Stats'!BF5301,#N/A)</f>
        <v>-0.6450419512753276</v>
      </c>
      <c r="BI5301" s="6">
        <f ca="1">IF(ISNUMBER('Descriptive Stats'!E5301),'Descriptive Stats'!E5301,#N/A)</f>
        <v>2</v>
      </c>
    </row>
    <row r="5302" spans="1:61" ht="14.4" x14ac:dyDescent="0.3">
      <c r="A5302" s="2">
        <f>ROW()</f>
        <v>5302</v>
      </c>
      <c r="C5302" s="8">
        <f t="shared" ca="1" si="741"/>
        <v>17</v>
      </c>
      <c r="D5302" s="8">
        <f t="shared" ca="1" si="742"/>
        <v>2</v>
      </c>
      <c r="E5302" s="50">
        <f t="shared" ca="1" si="736"/>
        <v>0</v>
      </c>
      <c r="F5302" s="2" t="str">
        <f t="shared" ca="1" si="743"/>
        <v/>
      </c>
      <c r="BD5302" s="49">
        <f t="shared" ca="1" si="740"/>
        <v>815.5</v>
      </c>
      <c r="BE5302" s="3">
        <f t="shared" ca="1" si="737"/>
        <v>8.1500000000000003E-2</v>
      </c>
      <c r="BF5302" s="3">
        <f t="shared" ca="1" si="738"/>
        <v>-1.3950525282585462</v>
      </c>
      <c r="BG5302" s="9">
        <f t="shared" ca="1" si="739"/>
        <v>0</v>
      </c>
      <c r="BH5302" s="6">
        <f ca="1">IF(ISNUMBER('Descriptive Stats'!BF5302),'Descriptive Stats'!BF5302,#N/A)</f>
        <v>-1.3950525282585462</v>
      </c>
      <c r="BI5302" s="6">
        <f ca="1">IF(ISNUMBER('Descriptive Stats'!E5302),'Descriptive Stats'!E5302,#N/A)</f>
        <v>0</v>
      </c>
    </row>
    <row r="5303" spans="1:61" ht="14.4" x14ac:dyDescent="0.3">
      <c r="A5303" s="2">
        <f>ROW()</f>
        <v>5303</v>
      </c>
      <c r="C5303" s="8">
        <f t="shared" ca="1" si="741"/>
        <v>18</v>
      </c>
      <c r="D5303" s="8">
        <f t="shared" ca="1" si="742"/>
        <v>0</v>
      </c>
      <c r="E5303" s="50">
        <f t="shared" ca="1" si="736"/>
        <v>19</v>
      </c>
      <c r="F5303" s="2" t="str">
        <f t="shared" ca="1" si="743"/>
        <v>X</v>
      </c>
      <c r="BD5303" s="49">
        <f t="shared" ca="1" si="740"/>
        <v>5294</v>
      </c>
      <c r="BE5303" s="3">
        <f t="shared" ca="1" si="737"/>
        <v>0.52934999999999999</v>
      </c>
      <c r="BF5303" s="3">
        <f t="shared" ca="1" si="738"/>
        <v>7.3636031452008061E-2</v>
      </c>
      <c r="BG5303" s="9">
        <f t="shared" ca="1" si="739"/>
        <v>19</v>
      </c>
      <c r="BH5303" s="6">
        <f ca="1">IF(ISNUMBER('Descriptive Stats'!BF5303),'Descriptive Stats'!BF5303,#N/A)</f>
        <v>7.3636031452008061E-2</v>
      </c>
      <c r="BI5303" s="6">
        <f ca="1">IF(ISNUMBER('Descriptive Stats'!E5303),'Descriptive Stats'!E5303,#N/A)</f>
        <v>19</v>
      </c>
    </row>
    <row r="5304" spans="1:61" ht="14.4" x14ac:dyDescent="0.3">
      <c r="A5304" s="2">
        <f>ROW()</f>
        <v>5304</v>
      </c>
      <c r="C5304" s="8">
        <f t="shared" ca="1" si="741"/>
        <v>7</v>
      </c>
      <c r="D5304" s="8">
        <f t="shared" ca="1" si="742"/>
        <v>19</v>
      </c>
      <c r="E5304" s="50">
        <f t="shared" ca="1" si="736"/>
        <v>0</v>
      </c>
      <c r="F5304" s="2" t="str">
        <f t="shared" ca="1" si="743"/>
        <v/>
      </c>
      <c r="BD5304" s="49">
        <f t="shared" ca="1" si="740"/>
        <v>815.5</v>
      </c>
      <c r="BE5304" s="3">
        <f t="shared" ca="1" si="737"/>
        <v>8.1500000000000003E-2</v>
      </c>
      <c r="BF5304" s="3">
        <f t="shared" ca="1" si="738"/>
        <v>-1.3950525282585462</v>
      </c>
      <c r="BG5304" s="9">
        <f t="shared" ca="1" si="739"/>
        <v>0</v>
      </c>
      <c r="BH5304" s="6">
        <f ca="1">IF(ISNUMBER('Descriptive Stats'!BF5304),'Descriptive Stats'!BF5304,#N/A)</f>
        <v>-1.3950525282585462</v>
      </c>
      <c r="BI5304" s="6">
        <f ca="1">IF(ISNUMBER('Descriptive Stats'!E5304),'Descriptive Stats'!E5304,#N/A)</f>
        <v>0</v>
      </c>
    </row>
    <row r="5305" spans="1:61" ht="14.4" x14ac:dyDescent="0.3">
      <c r="A5305" s="2">
        <f>ROW()</f>
        <v>5305</v>
      </c>
      <c r="C5305" s="8">
        <f t="shared" ca="1" si="741"/>
        <v>14</v>
      </c>
      <c r="D5305" s="8">
        <f t="shared" ca="1" si="742"/>
        <v>0</v>
      </c>
      <c r="E5305" s="50">
        <f t="shared" ca="1" si="736"/>
        <v>2</v>
      </c>
      <c r="F5305" s="2" t="str">
        <f t="shared" ca="1" si="743"/>
        <v/>
      </c>
      <c r="BD5305" s="49">
        <f t="shared" ca="1" si="740"/>
        <v>2595</v>
      </c>
      <c r="BE5305" s="3">
        <f t="shared" ca="1" si="737"/>
        <v>0.25945000000000001</v>
      </c>
      <c r="BF5305" s="3">
        <f t="shared" ca="1" si="738"/>
        <v>-0.6450419512753276</v>
      </c>
      <c r="BG5305" s="9">
        <f t="shared" ca="1" si="739"/>
        <v>2</v>
      </c>
      <c r="BH5305" s="6">
        <f ca="1">IF(ISNUMBER('Descriptive Stats'!BF5305),'Descriptive Stats'!BF5305,#N/A)</f>
        <v>-0.6450419512753276</v>
      </c>
      <c r="BI5305" s="6">
        <f ca="1">IF(ISNUMBER('Descriptive Stats'!E5305),'Descriptive Stats'!E5305,#N/A)</f>
        <v>2</v>
      </c>
    </row>
    <row r="5306" spans="1:61" ht="14.4" x14ac:dyDescent="0.3">
      <c r="A5306" s="2">
        <f>ROW()</f>
        <v>5306</v>
      </c>
      <c r="C5306" s="8">
        <f t="shared" ca="1" si="741"/>
        <v>21</v>
      </c>
      <c r="D5306" s="8">
        <f t="shared" ca="1" si="742"/>
        <v>2</v>
      </c>
      <c r="E5306" s="50">
        <f t="shared" ca="1" si="736"/>
        <v>0</v>
      </c>
      <c r="F5306" s="2" t="str">
        <f t="shared" ca="1" si="743"/>
        <v/>
      </c>
      <c r="BD5306" s="49">
        <f t="shared" ca="1" si="740"/>
        <v>815.5</v>
      </c>
      <c r="BE5306" s="3">
        <f t="shared" ca="1" si="737"/>
        <v>8.1500000000000003E-2</v>
      </c>
      <c r="BF5306" s="3">
        <f t="shared" ca="1" si="738"/>
        <v>-1.3950525282585462</v>
      </c>
      <c r="BG5306" s="9">
        <f t="shared" ca="1" si="739"/>
        <v>0</v>
      </c>
      <c r="BH5306" s="6">
        <f ca="1">IF(ISNUMBER('Descriptive Stats'!BF5306),'Descriptive Stats'!BF5306,#N/A)</f>
        <v>-1.3950525282585462</v>
      </c>
      <c r="BI5306" s="6">
        <f ca="1">IF(ISNUMBER('Descriptive Stats'!E5306),'Descriptive Stats'!E5306,#N/A)</f>
        <v>0</v>
      </c>
    </row>
    <row r="5307" spans="1:61" ht="14.4" x14ac:dyDescent="0.3">
      <c r="A5307" s="2">
        <f>ROW()</f>
        <v>5307</v>
      </c>
      <c r="C5307" s="8">
        <f t="shared" ca="1" si="741"/>
        <v>22</v>
      </c>
      <c r="D5307" s="8">
        <f t="shared" ca="1" si="742"/>
        <v>0</v>
      </c>
      <c r="E5307" s="50">
        <f t="shared" ca="1" si="736"/>
        <v>15</v>
      </c>
      <c r="F5307" s="2" t="str">
        <f t="shared" ca="1" si="743"/>
        <v/>
      </c>
      <c r="BD5307" s="49">
        <f t="shared" ca="1" si="740"/>
        <v>5051.5</v>
      </c>
      <c r="BE5307" s="3">
        <f t="shared" ca="1" si="737"/>
        <v>0.50509999999999999</v>
      </c>
      <c r="BF5307" s="3">
        <f t="shared" ca="1" si="738"/>
        <v>1.2784152420787677E-2</v>
      </c>
      <c r="BG5307" s="9">
        <f t="shared" ca="1" si="739"/>
        <v>15</v>
      </c>
      <c r="BH5307" s="6">
        <f ca="1">IF(ISNUMBER('Descriptive Stats'!BF5307),'Descriptive Stats'!BF5307,#N/A)</f>
        <v>1.2784152420787677E-2</v>
      </c>
      <c r="BI5307" s="6">
        <f ca="1">IF(ISNUMBER('Descriptive Stats'!E5307),'Descriptive Stats'!E5307,#N/A)</f>
        <v>15</v>
      </c>
    </row>
    <row r="5308" spans="1:61" ht="14.4" x14ac:dyDescent="0.3">
      <c r="A5308" s="2">
        <f>ROW()</f>
        <v>5308</v>
      </c>
      <c r="C5308" s="8">
        <f t="shared" ca="1" si="741"/>
        <v>24</v>
      </c>
      <c r="D5308" s="8">
        <f t="shared" ca="1" si="742"/>
        <v>15</v>
      </c>
      <c r="E5308" s="50">
        <f t="shared" ca="1" si="736"/>
        <v>19</v>
      </c>
      <c r="F5308" s="2" t="str">
        <f t="shared" ca="1" si="743"/>
        <v>X</v>
      </c>
      <c r="BD5308" s="49">
        <f t="shared" ca="1" si="740"/>
        <v>5294</v>
      </c>
      <c r="BE5308" s="3">
        <f t="shared" ca="1" si="737"/>
        <v>0.52934999999999999</v>
      </c>
      <c r="BF5308" s="3">
        <f t="shared" ca="1" si="738"/>
        <v>7.3636031452008061E-2</v>
      </c>
      <c r="BG5308" s="9">
        <f t="shared" ca="1" si="739"/>
        <v>19</v>
      </c>
      <c r="BH5308" s="6">
        <f ca="1">IF(ISNUMBER('Descriptive Stats'!BF5308),'Descriptive Stats'!BF5308,#N/A)</f>
        <v>7.3636031452008061E-2</v>
      </c>
      <c r="BI5308" s="6">
        <f ca="1">IF(ISNUMBER('Descriptive Stats'!E5308),'Descriptive Stats'!E5308,#N/A)</f>
        <v>19</v>
      </c>
    </row>
    <row r="5309" spans="1:61" ht="14.4" x14ac:dyDescent="0.3">
      <c r="A5309" s="2">
        <f>ROW()</f>
        <v>5309</v>
      </c>
      <c r="C5309" s="8">
        <f t="shared" ca="1" si="741"/>
        <v>7</v>
      </c>
      <c r="D5309" s="8">
        <f t="shared" ca="1" si="742"/>
        <v>19</v>
      </c>
      <c r="E5309" s="50">
        <f t="shared" ca="1" si="736"/>
        <v>9</v>
      </c>
      <c r="F5309" s="2" t="str">
        <f t="shared" ca="1" si="743"/>
        <v/>
      </c>
      <c r="BD5309" s="49">
        <f t="shared" ca="1" si="740"/>
        <v>4819</v>
      </c>
      <c r="BE5309" s="3">
        <f t="shared" ca="1" si="737"/>
        <v>0.48185</v>
      </c>
      <c r="BF5309" s="3">
        <f t="shared" ca="1" si="738"/>
        <v>-4.5511009098988427E-2</v>
      </c>
      <c r="BG5309" s="9">
        <f t="shared" ca="1" si="739"/>
        <v>9</v>
      </c>
      <c r="BH5309" s="6">
        <f ca="1">IF(ISNUMBER('Descriptive Stats'!BF5309),'Descriptive Stats'!BF5309,#N/A)</f>
        <v>-4.5511009098988427E-2</v>
      </c>
      <c r="BI5309" s="6">
        <f ca="1">IF(ISNUMBER('Descriptive Stats'!E5309),'Descriptive Stats'!E5309,#N/A)</f>
        <v>9</v>
      </c>
    </row>
    <row r="5310" spans="1:61" ht="14.4" x14ac:dyDescent="0.3">
      <c r="A5310" s="2">
        <f>ROW()</f>
        <v>5310</v>
      </c>
      <c r="C5310" s="8">
        <f t="shared" ca="1" si="741"/>
        <v>23</v>
      </c>
      <c r="D5310" s="8">
        <f t="shared" ca="1" si="742"/>
        <v>9</v>
      </c>
      <c r="E5310" s="50">
        <f t="shared" ca="1" si="736"/>
        <v>4</v>
      </c>
      <c r="F5310" s="2" t="str">
        <f t="shared" ca="1" si="743"/>
        <v/>
      </c>
      <c r="BD5310" s="49">
        <f t="shared" ca="1" si="740"/>
        <v>3442</v>
      </c>
      <c r="BE5310" s="3">
        <f t="shared" ca="1" si="737"/>
        <v>0.34415000000000001</v>
      </c>
      <c r="BF5310" s="3">
        <f t="shared" ca="1" si="738"/>
        <v>-0.40116316278173481</v>
      </c>
      <c r="BG5310" s="9">
        <f t="shared" ca="1" si="739"/>
        <v>4</v>
      </c>
      <c r="BH5310" s="6">
        <f ca="1">IF(ISNUMBER('Descriptive Stats'!BF5310),'Descriptive Stats'!BF5310,#N/A)</f>
        <v>-0.40116316278173481</v>
      </c>
      <c r="BI5310" s="6">
        <f ca="1">IF(ISNUMBER('Descriptive Stats'!E5310),'Descriptive Stats'!E5310,#N/A)</f>
        <v>4</v>
      </c>
    </row>
    <row r="5311" spans="1:61" ht="14.4" x14ac:dyDescent="0.3">
      <c r="A5311" s="2">
        <f>ROW()</f>
        <v>5311</v>
      </c>
      <c r="C5311" s="8">
        <f t="shared" ca="1" si="741"/>
        <v>13</v>
      </c>
      <c r="D5311" s="8">
        <f t="shared" ca="1" si="742"/>
        <v>4</v>
      </c>
      <c r="E5311" s="50">
        <f t="shared" ca="1" si="736"/>
        <v>2</v>
      </c>
      <c r="F5311" s="2" t="str">
        <f t="shared" ca="1" si="743"/>
        <v/>
      </c>
      <c r="BD5311" s="49">
        <f t="shared" ca="1" si="740"/>
        <v>2595</v>
      </c>
      <c r="BE5311" s="3">
        <f t="shared" ca="1" si="737"/>
        <v>0.25945000000000001</v>
      </c>
      <c r="BF5311" s="3">
        <f t="shared" ca="1" si="738"/>
        <v>-0.6450419512753276</v>
      </c>
      <c r="BG5311" s="9">
        <f t="shared" ca="1" si="739"/>
        <v>2</v>
      </c>
      <c r="BH5311" s="6">
        <f ca="1">IF(ISNUMBER('Descriptive Stats'!BF5311),'Descriptive Stats'!BF5311,#N/A)</f>
        <v>-0.6450419512753276</v>
      </c>
      <c r="BI5311" s="6">
        <f ca="1">IF(ISNUMBER('Descriptive Stats'!E5311),'Descriptive Stats'!E5311,#N/A)</f>
        <v>2</v>
      </c>
    </row>
    <row r="5312" spans="1:61" ht="14.4" x14ac:dyDescent="0.3">
      <c r="A5312" s="2">
        <f>ROW()</f>
        <v>5312</v>
      </c>
      <c r="C5312" s="8">
        <f t="shared" ca="1" si="741"/>
        <v>9</v>
      </c>
      <c r="D5312" s="8">
        <f t="shared" ca="1" si="742"/>
        <v>2</v>
      </c>
      <c r="E5312" s="50">
        <f t="shared" ca="1" si="736"/>
        <v>15</v>
      </c>
      <c r="F5312" s="2" t="str">
        <f t="shared" ca="1" si="743"/>
        <v/>
      </c>
      <c r="BD5312" s="49">
        <f t="shared" ca="1" si="740"/>
        <v>5051.5</v>
      </c>
      <c r="BE5312" s="3">
        <f t="shared" ca="1" si="737"/>
        <v>0.50509999999999999</v>
      </c>
      <c r="BF5312" s="3">
        <f t="shared" ca="1" si="738"/>
        <v>1.2784152420787677E-2</v>
      </c>
      <c r="BG5312" s="9">
        <f t="shared" ca="1" si="739"/>
        <v>15</v>
      </c>
      <c r="BH5312" s="6">
        <f ca="1">IF(ISNUMBER('Descriptive Stats'!BF5312),'Descriptive Stats'!BF5312,#N/A)</f>
        <v>1.2784152420787677E-2</v>
      </c>
      <c r="BI5312" s="6">
        <f ca="1">IF(ISNUMBER('Descriptive Stats'!E5312),'Descriptive Stats'!E5312,#N/A)</f>
        <v>15</v>
      </c>
    </row>
    <row r="5313" spans="1:61" ht="14.4" x14ac:dyDescent="0.3">
      <c r="A5313" s="2">
        <f>ROW()</f>
        <v>5313</v>
      </c>
      <c r="C5313" s="8">
        <f t="shared" ca="1" si="741"/>
        <v>24</v>
      </c>
      <c r="D5313" s="8">
        <f t="shared" ca="1" si="742"/>
        <v>15</v>
      </c>
      <c r="E5313" s="50">
        <f t="shared" ca="1" si="736"/>
        <v>6</v>
      </c>
      <c r="F5313" s="2" t="str">
        <f t="shared" ca="1" si="743"/>
        <v/>
      </c>
      <c r="BD5313" s="49">
        <f t="shared" ca="1" si="740"/>
        <v>3900</v>
      </c>
      <c r="BE5313" s="3">
        <f t="shared" ca="1" si="737"/>
        <v>0.38995000000000002</v>
      </c>
      <c r="BF5313" s="3">
        <f t="shared" ca="1" si="738"/>
        <v>-0.2794493539703507</v>
      </c>
      <c r="BG5313" s="9">
        <f t="shared" ca="1" si="739"/>
        <v>6</v>
      </c>
      <c r="BH5313" s="6">
        <f ca="1">IF(ISNUMBER('Descriptive Stats'!BF5313),'Descriptive Stats'!BF5313,#N/A)</f>
        <v>-0.2794493539703507</v>
      </c>
      <c r="BI5313" s="6">
        <f ca="1">IF(ISNUMBER('Descriptive Stats'!E5313),'Descriptive Stats'!E5313,#N/A)</f>
        <v>6</v>
      </c>
    </row>
    <row r="5314" spans="1:61" ht="14.4" x14ac:dyDescent="0.3">
      <c r="A5314" s="2">
        <f>ROW()</f>
        <v>5314</v>
      </c>
      <c r="C5314" s="8">
        <f t="shared" ca="1" si="741"/>
        <v>2</v>
      </c>
      <c r="D5314" s="8">
        <f t="shared" ca="1" si="742"/>
        <v>6</v>
      </c>
      <c r="E5314" s="50">
        <f t="shared" ca="1" si="736"/>
        <v>19</v>
      </c>
      <c r="F5314" s="2" t="str">
        <f t="shared" ca="1" si="743"/>
        <v>X</v>
      </c>
      <c r="BD5314" s="49">
        <f t="shared" ca="1" si="740"/>
        <v>5294</v>
      </c>
      <c r="BE5314" s="3">
        <f t="shared" ca="1" si="737"/>
        <v>0.52934999999999999</v>
      </c>
      <c r="BF5314" s="3">
        <f t="shared" ca="1" si="738"/>
        <v>7.3636031452008061E-2</v>
      </c>
      <c r="BG5314" s="9">
        <f t="shared" ca="1" si="739"/>
        <v>19</v>
      </c>
      <c r="BH5314" s="6">
        <f ca="1">IF(ISNUMBER('Descriptive Stats'!BF5314),'Descriptive Stats'!BF5314,#N/A)</f>
        <v>7.3636031452008061E-2</v>
      </c>
      <c r="BI5314" s="6">
        <f ca="1">IF(ISNUMBER('Descriptive Stats'!E5314),'Descriptive Stats'!E5314,#N/A)</f>
        <v>19</v>
      </c>
    </row>
    <row r="5315" spans="1:61" ht="14.4" x14ac:dyDescent="0.3">
      <c r="A5315" s="2">
        <f>ROW()</f>
        <v>5315</v>
      </c>
      <c r="C5315" s="8">
        <f t="shared" ca="1" si="741"/>
        <v>7</v>
      </c>
      <c r="D5315" s="8">
        <f t="shared" ca="1" si="742"/>
        <v>19</v>
      </c>
      <c r="E5315" s="50">
        <f t="shared" ref="E5315:E5378" ca="1" si="744">IF(0=MOD(ROW(),$J$1),AVERAGE(OFFSET($D$2,ROW()-$J$1,0,$J$1,1)),"")</f>
        <v>1</v>
      </c>
      <c r="F5315" s="2" t="str">
        <f t="shared" ca="1" si="743"/>
        <v/>
      </c>
      <c r="BD5315" s="49">
        <f t="shared" ca="1" si="740"/>
        <v>1871</v>
      </c>
      <c r="BE5315" s="3">
        <f t="shared" ca="1" si="737"/>
        <v>0.18704999999999999</v>
      </c>
      <c r="BF5315" s="3">
        <f t="shared" ca="1" si="738"/>
        <v>-0.88881967520906158</v>
      </c>
      <c r="BG5315" s="9">
        <f t="shared" ca="1" si="739"/>
        <v>1</v>
      </c>
      <c r="BH5315" s="6">
        <f ca="1">IF(ISNUMBER('Descriptive Stats'!BF5315),'Descriptive Stats'!BF5315,#N/A)</f>
        <v>-0.88881967520906158</v>
      </c>
      <c r="BI5315" s="6">
        <f ca="1">IF(ISNUMBER('Descriptive Stats'!E5315),'Descriptive Stats'!E5315,#N/A)</f>
        <v>1</v>
      </c>
    </row>
    <row r="5316" spans="1:61" ht="14.4" x14ac:dyDescent="0.3">
      <c r="A5316" s="2">
        <f>ROW()</f>
        <v>5316</v>
      </c>
      <c r="C5316" s="8">
        <f t="shared" ca="1" si="741"/>
        <v>12</v>
      </c>
      <c r="D5316" s="8">
        <f t="shared" ca="1" si="742"/>
        <v>1</v>
      </c>
      <c r="E5316" s="50">
        <f t="shared" ca="1" si="744"/>
        <v>2</v>
      </c>
      <c r="F5316" s="2" t="str">
        <f t="shared" ca="1" si="743"/>
        <v/>
      </c>
      <c r="BD5316" s="49">
        <f t="shared" ca="1" si="740"/>
        <v>2595</v>
      </c>
      <c r="BE5316" s="3">
        <f t="shared" ca="1" si="737"/>
        <v>0.25945000000000001</v>
      </c>
      <c r="BF5316" s="3">
        <f t="shared" ca="1" si="738"/>
        <v>-0.6450419512753276</v>
      </c>
      <c r="BG5316" s="9">
        <f t="shared" ca="1" si="739"/>
        <v>2</v>
      </c>
      <c r="BH5316" s="6">
        <f ca="1">IF(ISNUMBER('Descriptive Stats'!BF5316),'Descriptive Stats'!BF5316,#N/A)</f>
        <v>-0.6450419512753276</v>
      </c>
      <c r="BI5316" s="6">
        <f ca="1">IF(ISNUMBER('Descriptive Stats'!E5316),'Descriptive Stats'!E5316,#N/A)</f>
        <v>2</v>
      </c>
    </row>
    <row r="5317" spans="1:61" ht="14.4" x14ac:dyDescent="0.3">
      <c r="A5317" s="2">
        <f>ROW()</f>
        <v>5317</v>
      </c>
      <c r="C5317" s="8">
        <f t="shared" ca="1" si="741"/>
        <v>21</v>
      </c>
      <c r="D5317" s="8">
        <f t="shared" ca="1" si="742"/>
        <v>2</v>
      </c>
      <c r="E5317" s="50">
        <f t="shared" ca="1" si="744"/>
        <v>1</v>
      </c>
      <c r="F5317" s="2" t="str">
        <f t="shared" ca="1" si="743"/>
        <v/>
      </c>
      <c r="BD5317" s="49">
        <f t="shared" ca="1" si="740"/>
        <v>1871</v>
      </c>
      <c r="BE5317" s="3">
        <f t="shared" ca="1" si="737"/>
        <v>0.18704999999999999</v>
      </c>
      <c r="BF5317" s="3">
        <f t="shared" ca="1" si="738"/>
        <v>-0.88881967520906158</v>
      </c>
      <c r="BG5317" s="9">
        <f t="shared" ca="1" si="739"/>
        <v>1</v>
      </c>
      <c r="BH5317" s="6">
        <f ca="1">IF(ISNUMBER('Descriptive Stats'!BF5317),'Descriptive Stats'!BF5317,#N/A)</f>
        <v>-0.88881967520906158</v>
      </c>
      <c r="BI5317" s="6">
        <f ca="1">IF(ISNUMBER('Descriptive Stats'!E5317),'Descriptive Stats'!E5317,#N/A)</f>
        <v>1</v>
      </c>
    </row>
    <row r="5318" spans="1:61" ht="14.4" x14ac:dyDescent="0.3">
      <c r="A5318" s="2">
        <f>ROW()</f>
        <v>5318</v>
      </c>
      <c r="C5318" s="8">
        <f t="shared" ca="1" si="741"/>
        <v>8</v>
      </c>
      <c r="D5318" s="8">
        <f t="shared" ca="1" si="742"/>
        <v>1</v>
      </c>
      <c r="E5318" s="50">
        <f t="shared" ca="1" si="744"/>
        <v>6</v>
      </c>
      <c r="F5318" s="2" t="str">
        <f t="shared" ca="1" si="743"/>
        <v/>
      </c>
      <c r="BD5318" s="49">
        <f t="shared" ca="1" si="740"/>
        <v>3900</v>
      </c>
      <c r="BE5318" s="3">
        <f t="shared" ca="1" si="737"/>
        <v>0.38995000000000002</v>
      </c>
      <c r="BF5318" s="3">
        <f t="shared" ca="1" si="738"/>
        <v>-0.2794493539703507</v>
      </c>
      <c r="BG5318" s="9">
        <f t="shared" ca="1" si="739"/>
        <v>6</v>
      </c>
      <c r="BH5318" s="6">
        <f ca="1">IF(ISNUMBER('Descriptive Stats'!BF5318),'Descriptive Stats'!BF5318,#N/A)</f>
        <v>-0.2794493539703507</v>
      </c>
      <c r="BI5318" s="6">
        <f ca="1">IF(ISNUMBER('Descriptive Stats'!E5318),'Descriptive Stats'!E5318,#N/A)</f>
        <v>6</v>
      </c>
    </row>
    <row r="5319" spans="1:61" ht="14.4" x14ac:dyDescent="0.3">
      <c r="A5319" s="2">
        <f>ROW()</f>
        <v>5319</v>
      </c>
      <c r="C5319" s="8">
        <f t="shared" ca="1" si="741"/>
        <v>16</v>
      </c>
      <c r="D5319" s="8">
        <f t="shared" ca="1" si="742"/>
        <v>6</v>
      </c>
      <c r="E5319" s="50">
        <f t="shared" ca="1" si="744"/>
        <v>15</v>
      </c>
      <c r="F5319" s="2" t="str">
        <f t="shared" ca="1" si="743"/>
        <v/>
      </c>
      <c r="BD5319" s="49">
        <f t="shared" ca="1" si="740"/>
        <v>5051.5</v>
      </c>
      <c r="BE5319" s="3">
        <f t="shared" ca="1" si="737"/>
        <v>0.50509999999999999</v>
      </c>
      <c r="BF5319" s="3">
        <f t="shared" ca="1" si="738"/>
        <v>1.2784152420787677E-2</v>
      </c>
      <c r="BG5319" s="9">
        <f t="shared" ca="1" si="739"/>
        <v>15</v>
      </c>
      <c r="BH5319" s="6">
        <f ca="1">IF(ISNUMBER('Descriptive Stats'!BF5319),'Descriptive Stats'!BF5319,#N/A)</f>
        <v>1.2784152420787677E-2</v>
      </c>
      <c r="BI5319" s="6">
        <f ca="1">IF(ISNUMBER('Descriptive Stats'!E5319),'Descriptive Stats'!E5319,#N/A)</f>
        <v>15</v>
      </c>
    </row>
    <row r="5320" spans="1:61" ht="14.4" x14ac:dyDescent="0.3">
      <c r="A5320" s="2">
        <f>ROW()</f>
        <v>5320</v>
      </c>
      <c r="C5320" s="8">
        <f t="shared" ca="1" si="741"/>
        <v>24</v>
      </c>
      <c r="D5320" s="8">
        <f t="shared" ca="1" si="742"/>
        <v>15</v>
      </c>
      <c r="E5320" s="50">
        <f t="shared" ca="1" si="744"/>
        <v>7</v>
      </c>
      <c r="F5320" s="2" t="str">
        <f t="shared" ca="1" si="743"/>
        <v/>
      </c>
      <c r="BD5320" s="49">
        <f t="shared" ca="1" si="740"/>
        <v>4473.5</v>
      </c>
      <c r="BE5320" s="3">
        <f t="shared" ca="1" si="737"/>
        <v>0.44729999999999998</v>
      </c>
      <c r="BF5320" s="3">
        <f t="shared" ca="1" si="738"/>
        <v>-0.13248586824472414</v>
      </c>
      <c r="BG5320" s="9">
        <f t="shared" ca="1" si="739"/>
        <v>7</v>
      </c>
      <c r="BH5320" s="6">
        <f ca="1">IF(ISNUMBER('Descriptive Stats'!BF5320),'Descriptive Stats'!BF5320,#N/A)</f>
        <v>-0.13248586824472414</v>
      </c>
      <c r="BI5320" s="6">
        <f ca="1">IF(ISNUMBER('Descriptive Stats'!E5320),'Descriptive Stats'!E5320,#N/A)</f>
        <v>7</v>
      </c>
    </row>
    <row r="5321" spans="1:61" ht="14.4" x14ac:dyDescent="0.3">
      <c r="A5321" s="2">
        <f>ROW()</f>
        <v>5321</v>
      </c>
      <c r="C5321" s="8">
        <f t="shared" ca="1" si="741"/>
        <v>6</v>
      </c>
      <c r="D5321" s="8">
        <f t="shared" ca="1" si="742"/>
        <v>7</v>
      </c>
      <c r="E5321" s="50">
        <f t="shared" ca="1" si="744"/>
        <v>1</v>
      </c>
      <c r="F5321" s="2" t="str">
        <f t="shared" ca="1" si="743"/>
        <v/>
      </c>
      <c r="BD5321" s="49">
        <f t="shared" ca="1" si="740"/>
        <v>1871</v>
      </c>
      <c r="BE5321" s="3">
        <f t="shared" ref="BE5321:BE5384" ca="1" si="745">IF(ISNUMBER(BD5321),(BD5321-0.5)/$BK$4,"")</f>
        <v>0.18704999999999999</v>
      </c>
      <c r="BF5321" s="3">
        <f t="shared" ref="BF5321:BF5384" ca="1" si="746">IF(ISNUMBER(BE5321),_xlfn.NORM.INV(BE5321,0,1),"")</f>
        <v>-0.88881967520906158</v>
      </c>
      <c r="BG5321" s="9">
        <f t="shared" ref="BG5321:BG5384" ca="1" si="747">IF(ISNUMBER(E5321),E5321,"")</f>
        <v>1</v>
      </c>
      <c r="BH5321" s="6">
        <f ca="1">IF(ISNUMBER('Descriptive Stats'!BF5321),'Descriptive Stats'!BF5321,#N/A)</f>
        <v>-0.88881967520906158</v>
      </c>
      <c r="BI5321" s="6">
        <f ca="1">IF(ISNUMBER('Descriptive Stats'!E5321),'Descriptive Stats'!E5321,#N/A)</f>
        <v>1</v>
      </c>
    </row>
    <row r="5322" spans="1:61" ht="14.4" x14ac:dyDescent="0.3">
      <c r="A5322" s="2">
        <f>ROW()</f>
        <v>5322</v>
      </c>
      <c r="C5322" s="8">
        <f t="shared" ca="1" si="741"/>
        <v>8</v>
      </c>
      <c r="D5322" s="8">
        <f t="shared" ca="1" si="742"/>
        <v>1</v>
      </c>
      <c r="E5322" s="50">
        <f t="shared" ca="1" si="744"/>
        <v>0</v>
      </c>
      <c r="F5322" s="2" t="str">
        <f t="shared" ca="1" si="743"/>
        <v/>
      </c>
      <c r="BD5322" s="49">
        <f t="shared" ref="BD5322:BD5385" ca="1" si="748">IF(ISNUMBER(BG5322),_xlfn.RANK.AVG(BG5322,$BG$2:$BG$5414,1),"")</f>
        <v>815.5</v>
      </c>
      <c r="BE5322" s="3">
        <f t="shared" ca="1" si="745"/>
        <v>8.1500000000000003E-2</v>
      </c>
      <c r="BF5322" s="3">
        <f t="shared" ca="1" si="746"/>
        <v>-1.3950525282585462</v>
      </c>
      <c r="BG5322" s="9">
        <f t="shared" ca="1" si="747"/>
        <v>0</v>
      </c>
      <c r="BH5322" s="6">
        <f ca="1">IF(ISNUMBER('Descriptive Stats'!BF5322),'Descriptive Stats'!BF5322,#N/A)</f>
        <v>-1.3950525282585462</v>
      </c>
      <c r="BI5322" s="6">
        <f ca="1">IF(ISNUMBER('Descriptive Stats'!E5322),'Descriptive Stats'!E5322,#N/A)</f>
        <v>0</v>
      </c>
    </row>
    <row r="5323" spans="1:61" ht="14.4" x14ac:dyDescent="0.3">
      <c r="A5323" s="2">
        <f>ROW()</f>
        <v>5323</v>
      </c>
      <c r="C5323" s="8">
        <f t="shared" ca="1" si="741"/>
        <v>18</v>
      </c>
      <c r="D5323" s="8">
        <f t="shared" ca="1" si="742"/>
        <v>0</v>
      </c>
      <c r="E5323" s="50">
        <f t="shared" ca="1" si="744"/>
        <v>4</v>
      </c>
      <c r="F5323" s="2" t="str">
        <f t="shared" ca="1" si="743"/>
        <v/>
      </c>
      <c r="BD5323" s="49">
        <f t="shared" ca="1" si="748"/>
        <v>3442</v>
      </c>
      <c r="BE5323" s="3">
        <f t="shared" ca="1" si="745"/>
        <v>0.34415000000000001</v>
      </c>
      <c r="BF5323" s="3">
        <f t="shared" ca="1" si="746"/>
        <v>-0.40116316278173481</v>
      </c>
      <c r="BG5323" s="9">
        <f t="shared" ca="1" si="747"/>
        <v>4</v>
      </c>
      <c r="BH5323" s="6">
        <f ca="1">IF(ISNUMBER('Descriptive Stats'!BF5323),'Descriptive Stats'!BF5323,#N/A)</f>
        <v>-0.40116316278173481</v>
      </c>
      <c r="BI5323" s="6">
        <f ca="1">IF(ISNUMBER('Descriptive Stats'!E5323),'Descriptive Stats'!E5323,#N/A)</f>
        <v>4</v>
      </c>
    </row>
    <row r="5324" spans="1:61" ht="14.4" x14ac:dyDescent="0.3">
      <c r="A5324" s="2">
        <f>ROW()</f>
        <v>5324</v>
      </c>
      <c r="C5324" s="8">
        <f t="shared" ca="1" si="741"/>
        <v>13</v>
      </c>
      <c r="D5324" s="8">
        <f t="shared" ca="1" si="742"/>
        <v>4</v>
      </c>
      <c r="E5324" s="50">
        <f t="shared" ca="1" si="744"/>
        <v>2</v>
      </c>
      <c r="F5324" s="2" t="str">
        <f t="shared" ca="1" si="743"/>
        <v/>
      </c>
      <c r="BD5324" s="49">
        <f t="shared" ca="1" si="748"/>
        <v>2595</v>
      </c>
      <c r="BE5324" s="3">
        <f t="shared" ca="1" si="745"/>
        <v>0.25945000000000001</v>
      </c>
      <c r="BF5324" s="3">
        <f t="shared" ca="1" si="746"/>
        <v>-0.6450419512753276</v>
      </c>
      <c r="BG5324" s="9">
        <f t="shared" ca="1" si="747"/>
        <v>2</v>
      </c>
      <c r="BH5324" s="6">
        <f ca="1">IF(ISNUMBER('Descriptive Stats'!BF5324),'Descriptive Stats'!BF5324,#N/A)</f>
        <v>-0.6450419512753276</v>
      </c>
      <c r="BI5324" s="6">
        <f ca="1">IF(ISNUMBER('Descriptive Stats'!E5324),'Descriptive Stats'!E5324,#N/A)</f>
        <v>2</v>
      </c>
    </row>
    <row r="5325" spans="1:61" ht="14.4" x14ac:dyDescent="0.3">
      <c r="A5325" s="2">
        <f>ROW()</f>
        <v>5325</v>
      </c>
      <c r="C5325" s="8">
        <f t="shared" ca="1" si="741"/>
        <v>21</v>
      </c>
      <c r="D5325" s="8">
        <f t="shared" ca="1" si="742"/>
        <v>2</v>
      </c>
      <c r="E5325" s="50">
        <f t="shared" ca="1" si="744"/>
        <v>2</v>
      </c>
      <c r="F5325" s="2" t="str">
        <f t="shared" ca="1" si="743"/>
        <v/>
      </c>
      <c r="BD5325" s="49">
        <f t="shared" ca="1" si="748"/>
        <v>2595</v>
      </c>
      <c r="BE5325" s="3">
        <f t="shared" ca="1" si="745"/>
        <v>0.25945000000000001</v>
      </c>
      <c r="BF5325" s="3">
        <f t="shared" ca="1" si="746"/>
        <v>-0.6450419512753276</v>
      </c>
      <c r="BG5325" s="9">
        <f t="shared" ca="1" si="747"/>
        <v>2</v>
      </c>
      <c r="BH5325" s="6">
        <f ca="1">IF(ISNUMBER('Descriptive Stats'!BF5325),'Descriptive Stats'!BF5325,#N/A)</f>
        <v>-0.6450419512753276</v>
      </c>
      <c r="BI5325" s="6">
        <f ca="1">IF(ISNUMBER('Descriptive Stats'!E5325),'Descriptive Stats'!E5325,#N/A)</f>
        <v>2</v>
      </c>
    </row>
    <row r="5326" spans="1:61" ht="14.4" x14ac:dyDescent="0.3">
      <c r="A5326" s="2">
        <f>ROW()</f>
        <v>5326</v>
      </c>
      <c r="C5326" s="8">
        <f t="shared" ca="1" si="741"/>
        <v>21</v>
      </c>
      <c r="D5326" s="8">
        <f t="shared" ca="1" si="742"/>
        <v>2</v>
      </c>
      <c r="E5326" s="50">
        <f t="shared" ca="1" si="744"/>
        <v>0</v>
      </c>
      <c r="F5326" s="2" t="str">
        <f t="shared" ca="1" si="743"/>
        <v/>
      </c>
      <c r="BD5326" s="49">
        <f t="shared" ca="1" si="748"/>
        <v>815.5</v>
      </c>
      <c r="BE5326" s="3">
        <f t="shared" ca="1" si="745"/>
        <v>8.1500000000000003E-2</v>
      </c>
      <c r="BF5326" s="3">
        <f t="shared" ca="1" si="746"/>
        <v>-1.3950525282585462</v>
      </c>
      <c r="BG5326" s="9">
        <f t="shared" ca="1" si="747"/>
        <v>0</v>
      </c>
      <c r="BH5326" s="6">
        <f ca="1">IF(ISNUMBER('Descriptive Stats'!BF5326),'Descriptive Stats'!BF5326,#N/A)</f>
        <v>-1.3950525282585462</v>
      </c>
      <c r="BI5326" s="6">
        <f ca="1">IF(ISNUMBER('Descriptive Stats'!E5326),'Descriptive Stats'!E5326,#N/A)</f>
        <v>0</v>
      </c>
    </row>
    <row r="5327" spans="1:61" ht="14.4" x14ac:dyDescent="0.3">
      <c r="A5327" s="2">
        <f>ROW()</f>
        <v>5327</v>
      </c>
      <c r="C5327" s="8">
        <f t="shared" ca="1" si="741"/>
        <v>15</v>
      </c>
      <c r="D5327" s="8">
        <f t="shared" ca="1" si="742"/>
        <v>0</v>
      </c>
      <c r="E5327" s="50">
        <f t="shared" ca="1" si="744"/>
        <v>2</v>
      </c>
      <c r="F5327" s="2" t="str">
        <f t="shared" ca="1" si="743"/>
        <v/>
      </c>
      <c r="BD5327" s="49">
        <f t="shared" ca="1" si="748"/>
        <v>2595</v>
      </c>
      <c r="BE5327" s="3">
        <f t="shared" ca="1" si="745"/>
        <v>0.25945000000000001</v>
      </c>
      <c r="BF5327" s="3">
        <f t="shared" ca="1" si="746"/>
        <v>-0.6450419512753276</v>
      </c>
      <c r="BG5327" s="9">
        <f t="shared" ca="1" si="747"/>
        <v>2</v>
      </c>
      <c r="BH5327" s="6">
        <f ca="1">IF(ISNUMBER('Descriptive Stats'!BF5327),'Descriptive Stats'!BF5327,#N/A)</f>
        <v>-0.6450419512753276</v>
      </c>
      <c r="BI5327" s="6">
        <f ca="1">IF(ISNUMBER('Descriptive Stats'!E5327),'Descriptive Stats'!E5327,#N/A)</f>
        <v>2</v>
      </c>
    </row>
    <row r="5328" spans="1:61" ht="14.4" x14ac:dyDescent="0.3">
      <c r="A5328" s="2">
        <f>ROW()</f>
        <v>5328</v>
      </c>
      <c r="C5328" s="8">
        <f t="shared" ca="1" si="741"/>
        <v>9</v>
      </c>
      <c r="D5328" s="8">
        <f t="shared" ca="1" si="742"/>
        <v>2</v>
      </c>
      <c r="E5328" s="50">
        <f t="shared" ca="1" si="744"/>
        <v>6</v>
      </c>
      <c r="F5328" s="2" t="str">
        <f t="shared" ca="1" si="743"/>
        <v/>
      </c>
      <c r="BD5328" s="49">
        <f t="shared" ca="1" si="748"/>
        <v>3900</v>
      </c>
      <c r="BE5328" s="3">
        <f t="shared" ca="1" si="745"/>
        <v>0.38995000000000002</v>
      </c>
      <c r="BF5328" s="3">
        <f t="shared" ca="1" si="746"/>
        <v>-0.2794493539703507</v>
      </c>
      <c r="BG5328" s="9">
        <f t="shared" ca="1" si="747"/>
        <v>6</v>
      </c>
      <c r="BH5328" s="6">
        <f ca="1">IF(ISNUMBER('Descriptive Stats'!BF5328),'Descriptive Stats'!BF5328,#N/A)</f>
        <v>-0.2794493539703507</v>
      </c>
      <c r="BI5328" s="6">
        <f ca="1">IF(ISNUMBER('Descriptive Stats'!E5328),'Descriptive Stats'!E5328,#N/A)</f>
        <v>6</v>
      </c>
    </row>
    <row r="5329" spans="1:61" ht="14.4" x14ac:dyDescent="0.3">
      <c r="A5329" s="2">
        <f>ROW()</f>
        <v>5329</v>
      </c>
      <c r="C5329" s="8">
        <f t="shared" ref="C5329:C5392" ca="1" si="749">RANDBETWEEN(2,COUNT(B:B))</f>
        <v>16</v>
      </c>
      <c r="D5329" s="8">
        <f t="shared" ref="D5329:D5392" ca="1" si="750">VLOOKUP(C5329,A:B,2,TRUE)</f>
        <v>6</v>
      </c>
      <c r="E5329" s="50">
        <f t="shared" ca="1" si="744"/>
        <v>0</v>
      </c>
      <c r="F5329" s="2" t="str">
        <f t="shared" ref="F5329:F5392" ca="1" si="751">IF(ISNUMBER(E5329),IF(OR(E5329&lt;$K$16,E5329&gt;$K$14),"X",""),"")</f>
        <v/>
      </c>
      <c r="BD5329" s="49">
        <f t="shared" ca="1" si="748"/>
        <v>815.5</v>
      </c>
      <c r="BE5329" s="3">
        <f t="shared" ca="1" si="745"/>
        <v>8.1500000000000003E-2</v>
      </c>
      <c r="BF5329" s="3">
        <f t="shared" ca="1" si="746"/>
        <v>-1.3950525282585462</v>
      </c>
      <c r="BG5329" s="9">
        <f t="shared" ca="1" si="747"/>
        <v>0</v>
      </c>
      <c r="BH5329" s="6">
        <f ca="1">IF(ISNUMBER('Descriptive Stats'!BF5329),'Descriptive Stats'!BF5329,#N/A)</f>
        <v>-1.3950525282585462</v>
      </c>
      <c r="BI5329" s="6">
        <f ca="1">IF(ISNUMBER('Descriptive Stats'!E5329),'Descriptive Stats'!E5329,#N/A)</f>
        <v>0</v>
      </c>
    </row>
    <row r="5330" spans="1:61" ht="14.4" x14ac:dyDescent="0.3">
      <c r="A5330" s="2">
        <f>ROW()</f>
        <v>5330</v>
      </c>
      <c r="C5330" s="8">
        <f t="shared" ca="1" si="749"/>
        <v>4</v>
      </c>
      <c r="D5330" s="8">
        <f t="shared" ca="1" si="750"/>
        <v>0</v>
      </c>
      <c r="E5330" s="50">
        <f t="shared" ca="1" si="744"/>
        <v>0</v>
      </c>
      <c r="F5330" s="2" t="str">
        <f t="shared" ca="1" si="751"/>
        <v/>
      </c>
      <c r="BD5330" s="49">
        <f t="shared" ca="1" si="748"/>
        <v>815.5</v>
      </c>
      <c r="BE5330" s="3">
        <f t="shared" ca="1" si="745"/>
        <v>8.1500000000000003E-2</v>
      </c>
      <c r="BF5330" s="3">
        <f t="shared" ca="1" si="746"/>
        <v>-1.3950525282585462</v>
      </c>
      <c r="BG5330" s="9">
        <f t="shared" ca="1" si="747"/>
        <v>0</v>
      </c>
      <c r="BH5330" s="6">
        <f ca="1">IF(ISNUMBER('Descriptive Stats'!BF5330),'Descriptive Stats'!BF5330,#N/A)</f>
        <v>-1.3950525282585462</v>
      </c>
      <c r="BI5330" s="6">
        <f ca="1">IF(ISNUMBER('Descriptive Stats'!E5330),'Descriptive Stats'!E5330,#N/A)</f>
        <v>0</v>
      </c>
    </row>
    <row r="5331" spans="1:61" ht="14.4" x14ac:dyDescent="0.3">
      <c r="A5331" s="2">
        <f>ROW()</f>
        <v>5331</v>
      </c>
      <c r="C5331" s="8">
        <f t="shared" ca="1" si="749"/>
        <v>15</v>
      </c>
      <c r="D5331" s="8">
        <f t="shared" ca="1" si="750"/>
        <v>0</v>
      </c>
      <c r="E5331" s="50">
        <f t="shared" ca="1" si="744"/>
        <v>0</v>
      </c>
      <c r="F5331" s="2" t="str">
        <f t="shared" ca="1" si="751"/>
        <v/>
      </c>
      <c r="BD5331" s="49">
        <f t="shared" ca="1" si="748"/>
        <v>815.5</v>
      </c>
      <c r="BE5331" s="3">
        <f t="shared" ca="1" si="745"/>
        <v>8.1500000000000003E-2</v>
      </c>
      <c r="BF5331" s="3">
        <f t="shared" ca="1" si="746"/>
        <v>-1.3950525282585462</v>
      </c>
      <c r="BG5331" s="9">
        <f t="shared" ca="1" si="747"/>
        <v>0</v>
      </c>
      <c r="BH5331" s="6">
        <f ca="1">IF(ISNUMBER('Descriptive Stats'!BF5331),'Descriptive Stats'!BF5331,#N/A)</f>
        <v>-1.3950525282585462</v>
      </c>
      <c r="BI5331" s="6">
        <f ca="1">IF(ISNUMBER('Descriptive Stats'!E5331),'Descriptive Stats'!E5331,#N/A)</f>
        <v>0</v>
      </c>
    </row>
    <row r="5332" spans="1:61" ht="14.4" x14ac:dyDescent="0.3">
      <c r="A5332" s="2">
        <f>ROW()</f>
        <v>5332</v>
      </c>
      <c r="C5332" s="8">
        <f t="shared" ca="1" si="749"/>
        <v>22</v>
      </c>
      <c r="D5332" s="8">
        <f t="shared" ca="1" si="750"/>
        <v>0</v>
      </c>
      <c r="E5332" s="50">
        <f t="shared" ca="1" si="744"/>
        <v>7</v>
      </c>
      <c r="F5332" s="2" t="str">
        <f t="shared" ca="1" si="751"/>
        <v/>
      </c>
      <c r="BD5332" s="49">
        <f t="shared" ca="1" si="748"/>
        <v>4473.5</v>
      </c>
      <c r="BE5332" s="3">
        <f t="shared" ca="1" si="745"/>
        <v>0.44729999999999998</v>
      </c>
      <c r="BF5332" s="3">
        <f t="shared" ca="1" si="746"/>
        <v>-0.13248586824472414</v>
      </c>
      <c r="BG5332" s="9">
        <f t="shared" ca="1" si="747"/>
        <v>7</v>
      </c>
      <c r="BH5332" s="6">
        <f ca="1">IF(ISNUMBER('Descriptive Stats'!BF5332),'Descriptive Stats'!BF5332,#N/A)</f>
        <v>-0.13248586824472414</v>
      </c>
      <c r="BI5332" s="6">
        <f ca="1">IF(ISNUMBER('Descriptive Stats'!E5332),'Descriptive Stats'!E5332,#N/A)</f>
        <v>7</v>
      </c>
    </row>
    <row r="5333" spans="1:61" ht="14.4" x14ac:dyDescent="0.3">
      <c r="A5333" s="2">
        <f>ROW()</f>
        <v>5333</v>
      </c>
      <c r="C5333" s="8">
        <f t="shared" ca="1" si="749"/>
        <v>6</v>
      </c>
      <c r="D5333" s="8">
        <f t="shared" ca="1" si="750"/>
        <v>7</v>
      </c>
      <c r="E5333" s="50">
        <f t="shared" ca="1" si="744"/>
        <v>2</v>
      </c>
      <c r="F5333" s="2" t="str">
        <f t="shared" ca="1" si="751"/>
        <v/>
      </c>
      <c r="BD5333" s="49">
        <f t="shared" ca="1" si="748"/>
        <v>2595</v>
      </c>
      <c r="BE5333" s="3">
        <f t="shared" ca="1" si="745"/>
        <v>0.25945000000000001</v>
      </c>
      <c r="BF5333" s="3">
        <f t="shared" ca="1" si="746"/>
        <v>-0.6450419512753276</v>
      </c>
      <c r="BG5333" s="9">
        <f t="shared" ca="1" si="747"/>
        <v>2</v>
      </c>
      <c r="BH5333" s="6">
        <f ca="1">IF(ISNUMBER('Descriptive Stats'!BF5333),'Descriptive Stats'!BF5333,#N/A)</f>
        <v>-0.6450419512753276</v>
      </c>
      <c r="BI5333" s="6">
        <f ca="1">IF(ISNUMBER('Descriptive Stats'!E5333),'Descriptive Stats'!E5333,#N/A)</f>
        <v>2</v>
      </c>
    </row>
    <row r="5334" spans="1:61" ht="14.4" x14ac:dyDescent="0.3">
      <c r="A5334" s="2">
        <f>ROW()</f>
        <v>5334</v>
      </c>
      <c r="C5334" s="8">
        <f t="shared" ca="1" si="749"/>
        <v>9</v>
      </c>
      <c r="D5334" s="8">
        <f t="shared" ca="1" si="750"/>
        <v>2</v>
      </c>
      <c r="E5334" s="50">
        <f t="shared" ca="1" si="744"/>
        <v>1</v>
      </c>
      <c r="F5334" s="2" t="str">
        <f t="shared" ca="1" si="751"/>
        <v/>
      </c>
      <c r="BD5334" s="49">
        <f t="shared" ca="1" si="748"/>
        <v>1871</v>
      </c>
      <c r="BE5334" s="3">
        <f t="shared" ca="1" si="745"/>
        <v>0.18704999999999999</v>
      </c>
      <c r="BF5334" s="3">
        <f t="shared" ca="1" si="746"/>
        <v>-0.88881967520906158</v>
      </c>
      <c r="BG5334" s="9">
        <f t="shared" ca="1" si="747"/>
        <v>1</v>
      </c>
      <c r="BH5334" s="6">
        <f ca="1">IF(ISNUMBER('Descriptive Stats'!BF5334),'Descriptive Stats'!BF5334,#N/A)</f>
        <v>-0.88881967520906158</v>
      </c>
      <c r="BI5334" s="6">
        <f ca="1">IF(ISNUMBER('Descriptive Stats'!E5334),'Descriptive Stats'!E5334,#N/A)</f>
        <v>1</v>
      </c>
    </row>
    <row r="5335" spans="1:61" ht="14.4" x14ac:dyDescent="0.3">
      <c r="A5335" s="2">
        <f>ROW()</f>
        <v>5335</v>
      </c>
      <c r="C5335" s="8">
        <f t="shared" ca="1" si="749"/>
        <v>12</v>
      </c>
      <c r="D5335" s="8">
        <f t="shared" ca="1" si="750"/>
        <v>1</v>
      </c>
      <c r="E5335" s="50">
        <f t="shared" ca="1" si="744"/>
        <v>0</v>
      </c>
      <c r="F5335" s="2" t="str">
        <f t="shared" ca="1" si="751"/>
        <v/>
      </c>
      <c r="BD5335" s="49">
        <f t="shared" ca="1" si="748"/>
        <v>815.5</v>
      </c>
      <c r="BE5335" s="3">
        <f t="shared" ca="1" si="745"/>
        <v>8.1500000000000003E-2</v>
      </c>
      <c r="BF5335" s="3">
        <f t="shared" ca="1" si="746"/>
        <v>-1.3950525282585462</v>
      </c>
      <c r="BG5335" s="9">
        <f t="shared" ca="1" si="747"/>
        <v>0</v>
      </c>
      <c r="BH5335" s="6">
        <f ca="1">IF(ISNUMBER('Descriptive Stats'!BF5335),'Descriptive Stats'!BF5335,#N/A)</f>
        <v>-1.3950525282585462</v>
      </c>
      <c r="BI5335" s="6">
        <f ca="1">IF(ISNUMBER('Descriptive Stats'!E5335),'Descriptive Stats'!E5335,#N/A)</f>
        <v>0</v>
      </c>
    </row>
    <row r="5336" spans="1:61" ht="14.4" x14ac:dyDescent="0.3">
      <c r="A5336" s="2">
        <f>ROW()</f>
        <v>5336</v>
      </c>
      <c r="C5336" s="8">
        <f t="shared" ca="1" si="749"/>
        <v>18</v>
      </c>
      <c r="D5336" s="8">
        <f t="shared" ca="1" si="750"/>
        <v>0</v>
      </c>
      <c r="E5336" s="50">
        <f t="shared" ca="1" si="744"/>
        <v>1</v>
      </c>
      <c r="F5336" s="2" t="str">
        <f t="shared" ca="1" si="751"/>
        <v/>
      </c>
      <c r="BD5336" s="49">
        <f t="shared" ca="1" si="748"/>
        <v>1871</v>
      </c>
      <c r="BE5336" s="3">
        <f t="shared" ca="1" si="745"/>
        <v>0.18704999999999999</v>
      </c>
      <c r="BF5336" s="3">
        <f t="shared" ca="1" si="746"/>
        <v>-0.88881967520906158</v>
      </c>
      <c r="BG5336" s="9">
        <f t="shared" ca="1" si="747"/>
        <v>1</v>
      </c>
      <c r="BH5336" s="6">
        <f ca="1">IF(ISNUMBER('Descriptive Stats'!BF5336),'Descriptive Stats'!BF5336,#N/A)</f>
        <v>-0.88881967520906158</v>
      </c>
      <c r="BI5336" s="6">
        <f ca="1">IF(ISNUMBER('Descriptive Stats'!E5336),'Descriptive Stats'!E5336,#N/A)</f>
        <v>1</v>
      </c>
    </row>
    <row r="5337" spans="1:61" ht="14.4" x14ac:dyDescent="0.3">
      <c r="A5337" s="2">
        <f>ROW()</f>
        <v>5337</v>
      </c>
      <c r="C5337" s="8">
        <f t="shared" ca="1" si="749"/>
        <v>12</v>
      </c>
      <c r="D5337" s="8">
        <f t="shared" ca="1" si="750"/>
        <v>1</v>
      </c>
      <c r="E5337" s="50">
        <f t="shared" ca="1" si="744"/>
        <v>1</v>
      </c>
      <c r="F5337" s="2" t="str">
        <f t="shared" ca="1" si="751"/>
        <v/>
      </c>
      <c r="BD5337" s="49">
        <f t="shared" ca="1" si="748"/>
        <v>1871</v>
      </c>
      <c r="BE5337" s="3">
        <f t="shared" ca="1" si="745"/>
        <v>0.18704999999999999</v>
      </c>
      <c r="BF5337" s="3">
        <f t="shared" ca="1" si="746"/>
        <v>-0.88881967520906158</v>
      </c>
      <c r="BG5337" s="9">
        <f t="shared" ca="1" si="747"/>
        <v>1</v>
      </c>
      <c r="BH5337" s="6">
        <f ca="1">IF(ISNUMBER('Descriptive Stats'!BF5337),'Descriptive Stats'!BF5337,#N/A)</f>
        <v>-0.88881967520906158</v>
      </c>
      <c r="BI5337" s="6">
        <f ca="1">IF(ISNUMBER('Descriptive Stats'!E5337),'Descriptive Stats'!E5337,#N/A)</f>
        <v>1</v>
      </c>
    </row>
    <row r="5338" spans="1:61" ht="14.4" x14ac:dyDescent="0.3">
      <c r="A5338" s="2">
        <f>ROW()</f>
        <v>5338</v>
      </c>
      <c r="C5338" s="8">
        <f t="shared" ca="1" si="749"/>
        <v>12</v>
      </c>
      <c r="D5338" s="8">
        <f t="shared" ca="1" si="750"/>
        <v>1</v>
      </c>
      <c r="E5338" s="50">
        <f t="shared" ca="1" si="744"/>
        <v>6</v>
      </c>
      <c r="F5338" s="2" t="str">
        <f t="shared" ca="1" si="751"/>
        <v/>
      </c>
      <c r="BD5338" s="49">
        <f t="shared" ca="1" si="748"/>
        <v>3900</v>
      </c>
      <c r="BE5338" s="3">
        <f t="shared" ca="1" si="745"/>
        <v>0.38995000000000002</v>
      </c>
      <c r="BF5338" s="3">
        <f t="shared" ca="1" si="746"/>
        <v>-0.2794493539703507</v>
      </c>
      <c r="BG5338" s="9">
        <f t="shared" ca="1" si="747"/>
        <v>6</v>
      </c>
      <c r="BH5338" s="6">
        <f ca="1">IF(ISNUMBER('Descriptive Stats'!BF5338),'Descriptive Stats'!BF5338,#N/A)</f>
        <v>-0.2794493539703507</v>
      </c>
      <c r="BI5338" s="6">
        <f ca="1">IF(ISNUMBER('Descriptive Stats'!E5338),'Descriptive Stats'!E5338,#N/A)</f>
        <v>6</v>
      </c>
    </row>
    <row r="5339" spans="1:61" ht="14.4" x14ac:dyDescent="0.3">
      <c r="A5339" s="2">
        <f>ROW()</f>
        <v>5339</v>
      </c>
      <c r="C5339" s="8">
        <f t="shared" ca="1" si="749"/>
        <v>2</v>
      </c>
      <c r="D5339" s="8">
        <f t="shared" ca="1" si="750"/>
        <v>6</v>
      </c>
      <c r="E5339" s="50">
        <f t="shared" ca="1" si="744"/>
        <v>3</v>
      </c>
      <c r="F5339" s="2" t="str">
        <f t="shared" ca="1" si="751"/>
        <v/>
      </c>
      <c r="BD5339" s="49">
        <f t="shared" ca="1" si="748"/>
        <v>3200</v>
      </c>
      <c r="BE5339" s="3">
        <f t="shared" ca="1" si="745"/>
        <v>0.31995000000000001</v>
      </c>
      <c r="BF5339" s="3">
        <f t="shared" ca="1" si="746"/>
        <v>-0.46783862043457014</v>
      </c>
      <c r="BG5339" s="9">
        <f t="shared" ca="1" si="747"/>
        <v>3</v>
      </c>
      <c r="BH5339" s="6">
        <f ca="1">IF(ISNUMBER('Descriptive Stats'!BF5339),'Descriptive Stats'!BF5339,#N/A)</f>
        <v>-0.46783862043457014</v>
      </c>
      <c r="BI5339" s="6">
        <f ca="1">IF(ISNUMBER('Descriptive Stats'!E5339),'Descriptive Stats'!E5339,#N/A)</f>
        <v>3</v>
      </c>
    </row>
    <row r="5340" spans="1:61" ht="14.4" x14ac:dyDescent="0.3">
      <c r="A5340" s="2">
        <f>ROW()</f>
        <v>5340</v>
      </c>
      <c r="C5340" s="8">
        <f t="shared" ca="1" si="749"/>
        <v>10</v>
      </c>
      <c r="D5340" s="8">
        <f t="shared" ca="1" si="750"/>
        <v>3</v>
      </c>
      <c r="E5340" s="50">
        <f t="shared" ca="1" si="744"/>
        <v>0</v>
      </c>
      <c r="F5340" s="2" t="str">
        <f t="shared" ca="1" si="751"/>
        <v/>
      </c>
      <c r="BD5340" s="49">
        <f t="shared" ca="1" si="748"/>
        <v>815.5</v>
      </c>
      <c r="BE5340" s="3">
        <f t="shared" ca="1" si="745"/>
        <v>8.1500000000000003E-2</v>
      </c>
      <c r="BF5340" s="3">
        <f t="shared" ca="1" si="746"/>
        <v>-1.3950525282585462</v>
      </c>
      <c r="BG5340" s="9">
        <f t="shared" ca="1" si="747"/>
        <v>0</v>
      </c>
      <c r="BH5340" s="6">
        <f ca="1">IF(ISNUMBER('Descriptive Stats'!BF5340),'Descriptive Stats'!BF5340,#N/A)</f>
        <v>-1.3950525282585462</v>
      </c>
      <c r="BI5340" s="6">
        <f ca="1">IF(ISNUMBER('Descriptive Stats'!E5340),'Descriptive Stats'!E5340,#N/A)</f>
        <v>0</v>
      </c>
    </row>
    <row r="5341" spans="1:61" ht="14.4" x14ac:dyDescent="0.3">
      <c r="A5341" s="2">
        <f>ROW()</f>
        <v>5341</v>
      </c>
      <c r="C5341" s="8">
        <f t="shared" ca="1" si="749"/>
        <v>11</v>
      </c>
      <c r="D5341" s="8">
        <f t="shared" ca="1" si="750"/>
        <v>0</v>
      </c>
      <c r="E5341" s="50">
        <f t="shared" ca="1" si="744"/>
        <v>3</v>
      </c>
      <c r="F5341" s="2" t="str">
        <f t="shared" ca="1" si="751"/>
        <v/>
      </c>
      <c r="BD5341" s="49">
        <f t="shared" ca="1" si="748"/>
        <v>3200</v>
      </c>
      <c r="BE5341" s="3">
        <f t="shared" ca="1" si="745"/>
        <v>0.31995000000000001</v>
      </c>
      <c r="BF5341" s="3">
        <f t="shared" ca="1" si="746"/>
        <v>-0.46783862043457014</v>
      </c>
      <c r="BG5341" s="9">
        <f t="shared" ca="1" si="747"/>
        <v>3</v>
      </c>
      <c r="BH5341" s="6">
        <f ca="1">IF(ISNUMBER('Descriptive Stats'!BF5341),'Descriptive Stats'!BF5341,#N/A)</f>
        <v>-0.46783862043457014</v>
      </c>
      <c r="BI5341" s="6">
        <f ca="1">IF(ISNUMBER('Descriptive Stats'!E5341),'Descriptive Stats'!E5341,#N/A)</f>
        <v>3</v>
      </c>
    </row>
    <row r="5342" spans="1:61" ht="14.4" x14ac:dyDescent="0.3">
      <c r="A5342" s="2">
        <f>ROW()</f>
        <v>5342</v>
      </c>
      <c r="C5342" s="8">
        <f t="shared" ca="1" si="749"/>
        <v>10</v>
      </c>
      <c r="D5342" s="8">
        <f t="shared" ca="1" si="750"/>
        <v>3</v>
      </c>
      <c r="E5342" s="50">
        <f t="shared" ca="1" si="744"/>
        <v>3</v>
      </c>
      <c r="F5342" s="2" t="str">
        <f t="shared" ca="1" si="751"/>
        <v/>
      </c>
      <c r="BD5342" s="49">
        <f t="shared" ca="1" si="748"/>
        <v>3200</v>
      </c>
      <c r="BE5342" s="3">
        <f t="shared" ca="1" si="745"/>
        <v>0.31995000000000001</v>
      </c>
      <c r="BF5342" s="3">
        <f t="shared" ca="1" si="746"/>
        <v>-0.46783862043457014</v>
      </c>
      <c r="BG5342" s="9">
        <f t="shared" ca="1" si="747"/>
        <v>3</v>
      </c>
      <c r="BH5342" s="6">
        <f ca="1">IF(ISNUMBER('Descriptive Stats'!BF5342),'Descriptive Stats'!BF5342,#N/A)</f>
        <v>-0.46783862043457014</v>
      </c>
      <c r="BI5342" s="6">
        <f ca="1">IF(ISNUMBER('Descriptive Stats'!E5342),'Descriptive Stats'!E5342,#N/A)</f>
        <v>3</v>
      </c>
    </row>
    <row r="5343" spans="1:61" ht="14.4" x14ac:dyDescent="0.3">
      <c r="A5343" s="2">
        <f>ROW()</f>
        <v>5343</v>
      </c>
      <c r="C5343" s="8">
        <f t="shared" ca="1" si="749"/>
        <v>10</v>
      </c>
      <c r="D5343" s="8">
        <f t="shared" ca="1" si="750"/>
        <v>3</v>
      </c>
      <c r="E5343" s="50">
        <f t="shared" ca="1" si="744"/>
        <v>19</v>
      </c>
      <c r="F5343" s="2" t="str">
        <f t="shared" ca="1" si="751"/>
        <v>X</v>
      </c>
      <c r="BD5343" s="49">
        <f t="shared" ca="1" si="748"/>
        <v>5294</v>
      </c>
      <c r="BE5343" s="3">
        <f t="shared" ca="1" si="745"/>
        <v>0.52934999999999999</v>
      </c>
      <c r="BF5343" s="3">
        <f t="shared" ca="1" si="746"/>
        <v>7.3636031452008061E-2</v>
      </c>
      <c r="BG5343" s="9">
        <f t="shared" ca="1" si="747"/>
        <v>19</v>
      </c>
      <c r="BH5343" s="6">
        <f ca="1">IF(ISNUMBER('Descriptive Stats'!BF5343),'Descriptive Stats'!BF5343,#N/A)</f>
        <v>7.3636031452008061E-2</v>
      </c>
      <c r="BI5343" s="6">
        <f ca="1">IF(ISNUMBER('Descriptive Stats'!E5343),'Descriptive Stats'!E5343,#N/A)</f>
        <v>19</v>
      </c>
    </row>
    <row r="5344" spans="1:61" ht="14.4" x14ac:dyDescent="0.3">
      <c r="A5344" s="2">
        <f>ROW()</f>
        <v>5344</v>
      </c>
      <c r="C5344" s="8">
        <f t="shared" ca="1" si="749"/>
        <v>7</v>
      </c>
      <c r="D5344" s="8">
        <f t="shared" ca="1" si="750"/>
        <v>19</v>
      </c>
      <c r="E5344" s="50">
        <f t="shared" ca="1" si="744"/>
        <v>2</v>
      </c>
      <c r="F5344" s="2" t="str">
        <f t="shared" ca="1" si="751"/>
        <v/>
      </c>
      <c r="BD5344" s="49">
        <f t="shared" ca="1" si="748"/>
        <v>2595</v>
      </c>
      <c r="BE5344" s="3">
        <f t="shared" ca="1" si="745"/>
        <v>0.25945000000000001</v>
      </c>
      <c r="BF5344" s="3">
        <f t="shared" ca="1" si="746"/>
        <v>-0.6450419512753276</v>
      </c>
      <c r="BG5344" s="9">
        <f t="shared" ca="1" si="747"/>
        <v>2</v>
      </c>
      <c r="BH5344" s="6">
        <f ca="1">IF(ISNUMBER('Descriptive Stats'!BF5344),'Descriptive Stats'!BF5344,#N/A)</f>
        <v>-0.6450419512753276</v>
      </c>
      <c r="BI5344" s="6">
        <f ca="1">IF(ISNUMBER('Descriptive Stats'!E5344),'Descriptive Stats'!E5344,#N/A)</f>
        <v>2</v>
      </c>
    </row>
    <row r="5345" spans="1:61" ht="14.4" x14ac:dyDescent="0.3">
      <c r="A5345" s="2">
        <f>ROW()</f>
        <v>5345</v>
      </c>
      <c r="C5345" s="8">
        <f t="shared" ca="1" si="749"/>
        <v>3</v>
      </c>
      <c r="D5345" s="8">
        <f t="shared" ca="1" si="750"/>
        <v>2</v>
      </c>
      <c r="E5345" s="50">
        <f t="shared" ca="1" si="744"/>
        <v>6</v>
      </c>
      <c r="F5345" s="2" t="str">
        <f t="shared" ca="1" si="751"/>
        <v/>
      </c>
      <c r="BD5345" s="49">
        <f t="shared" ca="1" si="748"/>
        <v>3900</v>
      </c>
      <c r="BE5345" s="3">
        <f t="shared" ca="1" si="745"/>
        <v>0.38995000000000002</v>
      </c>
      <c r="BF5345" s="3">
        <f t="shared" ca="1" si="746"/>
        <v>-0.2794493539703507</v>
      </c>
      <c r="BG5345" s="9">
        <f t="shared" ca="1" si="747"/>
        <v>6</v>
      </c>
      <c r="BH5345" s="6">
        <f ca="1">IF(ISNUMBER('Descriptive Stats'!BF5345),'Descriptive Stats'!BF5345,#N/A)</f>
        <v>-0.2794493539703507</v>
      </c>
      <c r="BI5345" s="6">
        <f ca="1">IF(ISNUMBER('Descriptive Stats'!E5345),'Descriptive Stats'!E5345,#N/A)</f>
        <v>6</v>
      </c>
    </row>
    <row r="5346" spans="1:61" ht="14.4" x14ac:dyDescent="0.3">
      <c r="A5346" s="2">
        <f>ROW()</f>
        <v>5346</v>
      </c>
      <c r="C5346" s="8">
        <f t="shared" ca="1" si="749"/>
        <v>5</v>
      </c>
      <c r="D5346" s="8">
        <f t="shared" ca="1" si="750"/>
        <v>6</v>
      </c>
      <c r="E5346" s="50">
        <f t="shared" ca="1" si="744"/>
        <v>6</v>
      </c>
      <c r="F5346" s="2" t="str">
        <f t="shared" ca="1" si="751"/>
        <v/>
      </c>
      <c r="BD5346" s="49">
        <f t="shared" ca="1" si="748"/>
        <v>3900</v>
      </c>
      <c r="BE5346" s="3">
        <f t="shared" ca="1" si="745"/>
        <v>0.38995000000000002</v>
      </c>
      <c r="BF5346" s="3">
        <f t="shared" ca="1" si="746"/>
        <v>-0.2794493539703507</v>
      </c>
      <c r="BG5346" s="9">
        <f t="shared" ca="1" si="747"/>
        <v>6</v>
      </c>
      <c r="BH5346" s="6">
        <f ca="1">IF(ISNUMBER('Descriptive Stats'!BF5346),'Descriptive Stats'!BF5346,#N/A)</f>
        <v>-0.2794493539703507</v>
      </c>
      <c r="BI5346" s="6">
        <f ca="1">IF(ISNUMBER('Descriptive Stats'!E5346),'Descriptive Stats'!E5346,#N/A)</f>
        <v>6</v>
      </c>
    </row>
    <row r="5347" spans="1:61" ht="14.4" x14ac:dyDescent="0.3">
      <c r="A5347" s="2">
        <f>ROW()</f>
        <v>5347</v>
      </c>
      <c r="C5347" s="8">
        <f t="shared" ca="1" si="749"/>
        <v>2</v>
      </c>
      <c r="D5347" s="8">
        <f t="shared" ca="1" si="750"/>
        <v>6</v>
      </c>
      <c r="E5347" s="50">
        <f t="shared" ca="1" si="744"/>
        <v>2</v>
      </c>
      <c r="F5347" s="2" t="str">
        <f t="shared" ca="1" si="751"/>
        <v/>
      </c>
      <c r="BD5347" s="49">
        <f t="shared" ca="1" si="748"/>
        <v>2595</v>
      </c>
      <c r="BE5347" s="3">
        <f t="shared" ca="1" si="745"/>
        <v>0.25945000000000001</v>
      </c>
      <c r="BF5347" s="3">
        <f t="shared" ca="1" si="746"/>
        <v>-0.6450419512753276</v>
      </c>
      <c r="BG5347" s="9">
        <f t="shared" ca="1" si="747"/>
        <v>2</v>
      </c>
      <c r="BH5347" s="6">
        <f ca="1">IF(ISNUMBER('Descriptive Stats'!BF5347),'Descriptive Stats'!BF5347,#N/A)</f>
        <v>-0.6450419512753276</v>
      </c>
      <c r="BI5347" s="6">
        <f ca="1">IF(ISNUMBER('Descriptive Stats'!E5347),'Descriptive Stats'!E5347,#N/A)</f>
        <v>2</v>
      </c>
    </row>
    <row r="5348" spans="1:61" ht="14.4" x14ac:dyDescent="0.3">
      <c r="A5348" s="2">
        <f>ROW()</f>
        <v>5348</v>
      </c>
      <c r="C5348" s="8">
        <f t="shared" ca="1" si="749"/>
        <v>21</v>
      </c>
      <c r="D5348" s="8">
        <f t="shared" ca="1" si="750"/>
        <v>2</v>
      </c>
      <c r="E5348" s="50">
        <f t="shared" ca="1" si="744"/>
        <v>6</v>
      </c>
      <c r="F5348" s="2" t="str">
        <f t="shared" ca="1" si="751"/>
        <v/>
      </c>
      <c r="BD5348" s="49">
        <f t="shared" ca="1" si="748"/>
        <v>3900</v>
      </c>
      <c r="BE5348" s="3">
        <f t="shared" ca="1" si="745"/>
        <v>0.38995000000000002</v>
      </c>
      <c r="BF5348" s="3">
        <f t="shared" ca="1" si="746"/>
        <v>-0.2794493539703507</v>
      </c>
      <c r="BG5348" s="9">
        <f t="shared" ca="1" si="747"/>
        <v>6</v>
      </c>
      <c r="BH5348" s="6">
        <f ca="1">IF(ISNUMBER('Descriptive Stats'!BF5348),'Descriptive Stats'!BF5348,#N/A)</f>
        <v>-0.2794493539703507</v>
      </c>
      <c r="BI5348" s="6">
        <f ca="1">IF(ISNUMBER('Descriptive Stats'!E5348),'Descriptive Stats'!E5348,#N/A)</f>
        <v>6</v>
      </c>
    </row>
    <row r="5349" spans="1:61" ht="14.4" x14ac:dyDescent="0.3">
      <c r="A5349" s="2">
        <f>ROW()</f>
        <v>5349</v>
      </c>
      <c r="C5349" s="8">
        <f t="shared" ca="1" si="749"/>
        <v>16</v>
      </c>
      <c r="D5349" s="8">
        <f t="shared" ca="1" si="750"/>
        <v>6</v>
      </c>
      <c r="E5349" s="50">
        <f t="shared" ca="1" si="744"/>
        <v>0</v>
      </c>
      <c r="F5349" s="2" t="str">
        <f t="shared" ca="1" si="751"/>
        <v/>
      </c>
      <c r="BD5349" s="49">
        <f t="shared" ca="1" si="748"/>
        <v>815.5</v>
      </c>
      <c r="BE5349" s="3">
        <f t="shared" ca="1" si="745"/>
        <v>8.1500000000000003E-2</v>
      </c>
      <c r="BF5349" s="3">
        <f t="shared" ca="1" si="746"/>
        <v>-1.3950525282585462</v>
      </c>
      <c r="BG5349" s="9">
        <f t="shared" ca="1" si="747"/>
        <v>0</v>
      </c>
      <c r="BH5349" s="6">
        <f ca="1">IF(ISNUMBER('Descriptive Stats'!BF5349),'Descriptive Stats'!BF5349,#N/A)</f>
        <v>-1.3950525282585462</v>
      </c>
      <c r="BI5349" s="6">
        <f ca="1">IF(ISNUMBER('Descriptive Stats'!E5349),'Descriptive Stats'!E5349,#N/A)</f>
        <v>0</v>
      </c>
    </row>
    <row r="5350" spans="1:61" ht="14.4" x14ac:dyDescent="0.3">
      <c r="A5350" s="2">
        <f>ROW()</f>
        <v>5350</v>
      </c>
      <c r="C5350" s="8">
        <f t="shared" ca="1" si="749"/>
        <v>20</v>
      </c>
      <c r="D5350" s="8">
        <f t="shared" ca="1" si="750"/>
        <v>0</v>
      </c>
      <c r="E5350" s="50">
        <f t="shared" ca="1" si="744"/>
        <v>1</v>
      </c>
      <c r="F5350" s="2" t="str">
        <f t="shared" ca="1" si="751"/>
        <v/>
      </c>
      <c r="BD5350" s="49">
        <f t="shared" ca="1" si="748"/>
        <v>1871</v>
      </c>
      <c r="BE5350" s="3">
        <f t="shared" ca="1" si="745"/>
        <v>0.18704999999999999</v>
      </c>
      <c r="BF5350" s="3">
        <f t="shared" ca="1" si="746"/>
        <v>-0.88881967520906158</v>
      </c>
      <c r="BG5350" s="9">
        <f t="shared" ca="1" si="747"/>
        <v>1</v>
      </c>
      <c r="BH5350" s="6">
        <f ca="1">IF(ISNUMBER('Descriptive Stats'!BF5350),'Descriptive Stats'!BF5350,#N/A)</f>
        <v>-0.88881967520906158</v>
      </c>
      <c r="BI5350" s="6">
        <f ca="1">IF(ISNUMBER('Descriptive Stats'!E5350),'Descriptive Stats'!E5350,#N/A)</f>
        <v>1</v>
      </c>
    </row>
    <row r="5351" spans="1:61" ht="14.4" x14ac:dyDescent="0.3">
      <c r="A5351" s="2">
        <f>ROW()</f>
        <v>5351</v>
      </c>
      <c r="C5351" s="8">
        <f t="shared" ca="1" si="749"/>
        <v>8</v>
      </c>
      <c r="D5351" s="8">
        <f t="shared" ca="1" si="750"/>
        <v>1</v>
      </c>
      <c r="E5351" s="50">
        <f t="shared" ca="1" si="744"/>
        <v>3</v>
      </c>
      <c r="F5351" s="2" t="str">
        <f t="shared" ca="1" si="751"/>
        <v/>
      </c>
      <c r="BD5351" s="49">
        <f t="shared" ca="1" si="748"/>
        <v>3200</v>
      </c>
      <c r="BE5351" s="3">
        <f t="shared" ca="1" si="745"/>
        <v>0.31995000000000001</v>
      </c>
      <c r="BF5351" s="3">
        <f t="shared" ca="1" si="746"/>
        <v>-0.46783862043457014</v>
      </c>
      <c r="BG5351" s="9">
        <f t="shared" ca="1" si="747"/>
        <v>3</v>
      </c>
      <c r="BH5351" s="6">
        <f ca="1">IF(ISNUMBER('Descriptive Stats'!BF5351),'Descriptive Stats'!BF5351,#N/A)</f>
        <v>-0.46783862043457014</v>
      </c>
      <c r="BI5351" s="6">
        <f ca="1">IF(ISNUMBER('Descriptive Stats'!E5351),'Descriptive Stats'!E5351,#N/A)</f>
        <v>3</v>
      </c>
    </row>
    <row r="5352" spans="1:61" ht="14.4" x14ac:dyDescent="0.3">
      <c r="A5352" s="2">
        <f>ROW()</f>
        <v>5352</v>
      </c>
      <c r="C5352" s="8">
        <f t="shared" ca="1" si="749"/>
        <v>10</v>
      </c>
      <c r="D5352" s="8">
        <f t="shared" ca="1" si="750"/>
        <v>3</v>
      </c>
      <c r="E5352" s="50">
        <f t="shared" ca="1" si="744"/>
        <v>2</v>
      </c>
      <c r="F5352" s="2" t="str">
        <f t="shared" ca="1" si="751"/>
        <v/>
      </c>
      <c r="BD5352" s="49">
        <f t="shared" ca="1" si="748"/>
        <v>2595</v>
      </c>
      <c r="BE5352" s="3">
        <f t="shared" ca="1" si="745"/>
        <v>0.25945000000000001</v>
      </c>
      <c r="BF5352" s="3">
        <f t="shared" ca="1" si="746"/>
        <v>-0.6450419512753276</v>
      </c>
      <c r="BG5352" s="9">
        <f t="shared" ca="1" si="747"/>
        <v>2</v>
      </c>
      <c r="BH5352" s="6">
        <f ca="1">IF(ISNUMBER('Descriptive Stats'!BF5352),'Descriptive Stats'!BF5352,#N/A)</f>
        <v>-0.6450419512753276</v>
      </c>
      <c r="BI5352" s="6">
        <f ca="1">IF(ISNUMBER('Descriptive Stats'!E5352),'Descriptive Stats'!E5352,#N/A)</f>
        <v>2</v>
      </c>
    </row>
    <row r="5353" spans="1:61" ht="14.4" x14ac:dyDescent="0.3">
      <c r="A5353" s="2">
        <f>ROW()</f>
        <v>5353</v>
      </c>
      <c r="C5353" s="8">
        <f t="shared" ca="1" si="749"/>
        <v>17</v>
      </c>
      <c r="D5353" s="8">
        <f t="shared" ca="1" si="750"/>
        <v>2</v>
      </c>
      <c r="E5353" s="50">
        <f t="shared" ca="1" si="744"/>
        <v>0</v>
      </c>
      <c r="F5353" s="2" t="str">
        <f t="shared" ca="1" si="751"/>
        <v/>
      </c>
      <c r="BD5353" s="49">
        <f t="shared" ca="1" si="748"/>
        <v>815.5</v>
      </c>
      <c r="BE5353" s="3">
        <f t="shared" ca="1" si="745"/>
        <v>8.1500000000000003E-2</v>
      </c>
      <c r="BF5353" s="3">
        <f t="shared" ca="1" si="746"/>
        <v>-1.3950525282585462</v>
      </c>
      <c r="BG5353" s="9">
        <f t="shared" ca="1" si="747"/>
        <v>0</v>
      </c>
      <c r="BH5353" s="6">
        <f ca="1">IF(ISNUMBER('Descriptive Stats'!BF5353),'Descriptive Stats'!BF5353,#N/A)</f>
        <v>-1.3950525282585462</v>
      </c>
      <c r="BI5353" s="6">
        <f ca="1">IF(ISNUMBER('Descriptive Stats'!E5353),'Descriptive Stats'!E5353,#N/A)</f>
        <v>0</v>
      </c>
    </row>
    <row r="5354" spans="1:61" ht="14.4" x14ac:dyDescent="0.3">
      <c r="A5354" s="2">
        <f>ROW()</f>
        <v>5354</v>
      </c>
      <c r="C5354" s="8">
        <f t="shared" ca="1" si="749"/>
        <v>4</v>
      </c>
      <c r="D5354" s="8">
        <f t="shared" ca="1" si="750"/>
        <v>0</v>
      </c>
      <c r="E5354" s="50">
        <f t="shared" ca="1" si="744"/>
        <v>0</v>
      </c>
      <c r="F5354" s="2" t="str">
        <f t="shared" ca="1" si="751"/>
        <v/>
      </c>
      <c r="BD5354" s="49">
        <f t="shared" ca="1" si="748"/>
        <v>815.5</v>
      </c>
      <c r="BE5354" s="3">
        <f t="shared" ca="1" si="745"/>
        <v>8.1500000000000003E-2</v>
      </c>
      <c r="BF5354" s="3">
        <f t="shared" ca="1" si="746"/>
        <v>-1.3950525282585462</v>
      </c>
      <c r="BG5354" s="9">
        <f t="shared" ca="1" si="747"/>
        <v>0</v>
      </c>
      <c r="BH5354" s="6">
        <f ca="1">IF(ISNUMBER('Descriptive Stats'!BF5354),'Descriptive Stats'!BF5354,#N/A)</f>
        <v>-1.3950525282585462</v>
      </c>
      <c r="BI5354" s="6">
        <f ca="1">IF(ISNUMBER('Descriptive Stats'!E5354),'Descriptive Stats'!E5354,#N/A)</f>
        <v>0</v>
      </c>
    </row>
    <row r="5355" spans="1:61" ht="14.4" x14ac:dyDescent="0.3">
      <c r="A5355" s="2">
        <f>ROW()</f>
        <v>5355</v>
      </c>
      <c r="C5355" s="8">
        <f t="shared" ca="1" si="749"/>
        <v>11</v>
      </c>
      <c r="D5355" s="8">
        <f t="shared" ca="1" si="750"/>
        <v>0</v>
      </c>
      <c r="E5355" s="50">
        <f t="shared" ca="1" si="744"/>
        <v>0</v>
      </c>
      <c r="F5355" s="2" t="str">
        <f t="shared" ca="1" si="751"/>
        <v/>
      </c>
      <c r="BD5355" s="49">
        <f t="shared" ca="1" si="748"/>
        <v>815.5</v>
      </c>
      <c r="BE5355" s="3">
        <f t="shared" ca="1" si="745"/>
        <v>8.1500000000000003E-2</v>
      </c>
      <c r="BF5355" s="3">
        <f t="shared" ca="1" si="746"/>
        <v>-1.3950525282585462</v>
      </c>
      <c r="BG5355" s="9">
        <f t="shared" ca="1" si="747"/>
        <v>0</v>
      </c>
      <c r="BH5355" s="6">
        <f ca="1">IF(ISNUMBER('Descriptive Stats'!BF5355),'Descriptive Stats'!BF5355,#N/A)</f>
        <v>-1.3950525282585462</v>
      </c>
      <c r="BI5355" s="6">
        <f ca="1">IF(ISNUMBER('Descriptive Stats'!E5355),'Descriptive Stats'!E5355,#N/A)</f>
        <v>0</v>
      </c>
    </row>
    <row r="5356" spans="1:61" ht="14.4" x14ac:dyDescent="0.3">
      <c r="A5356" s="2">
        <f>ROW()</f>
        <v>5356</v>
      </c>
      <c r="C5356" s="8">
        <f t="shared" ca="1" si="749"/>
        <v>18</v>
      </c>
      <c r="D5356" s="8">
        <f t="shared" ca="1" si="750"/>
        <v>0</v>
      </c>
      <c r="E5356" s="50">
        <f t="shared" ca="1" si="744"/>
        <v>1</v>
      </c>
      <c r="F5356" s="2" t="str">
        <f t="shared" ca="1" si="751"/>
        <v/>
      </c>
      <c r="BD5356" s="49">
        <f t="shared" ca="1" si="748"/>
        <v>1871</v>
      </c>
      <c r="BE5356" s="3">
        <f t="shared" ca="1" si="745"/>
        <v>0.18704999999999999</v>
      </c>
      <c r="BF5356" s="3">
        <f t="shared" ca="1" si="746"/>
        <v>-0.88881967520906158</v>
      </c>
      <c r="BG5356" s="9">
        <f t="shared" ca="1" si="747"/>
        <v>1</v>
      </c>
      <c r="BH5356" s="6">
        <f ca="1">IF(ISNUMBER('Descriptive Stats'!BF5356),'Descriptive Stats'!BF5356,#N/A)</f>
        <v>-0.88881967520906158</v>
      </c>
      <c r="BI5356" s="6">
        <f ca="1">IF(ISNUMBER('Descriptive Stats'!E5356),'Descriptive Stats'!E5356,#N/A)</f>
        <v>1</v>
      </c>
    </row>
    <row r="5357" spans="1:61" ht="14.4" x14ac:dyDescent="0.3">
      <c r="A5357" s="2">
        <f>ROW()</f>
        <v>5357</v>
      </c>
      <c r="C5357" s="8">
        <f t="shared" ca="1" si="749"/>
        <v>8</v>
      </c>
      <c r="D5357" s="8">
        <f t="shared" ca="1" si="750"/>
        <v>1</v>
      </c>
      <c r="E5357" s="50">
        <f t="shared" ca="1" si="744"/>
        <v>0</v>
      </c>
      <c r="F5357" s="2" t="str">
        <f t="shared" ca="1" si="751"/>
        <v/>
      </c>
      <c r="BD5357" s="49">
        <f t="shared" ca="1" si="748"/>
        <v>815.5</v>
      </c>
      <c r="BE5357" s="3">
        <f t="shared" ca="1" si="745"/>
        <v>8.1500000000000003E-2</v>
      </c>
      <c r="BF5357" s="3">
        <f t="shared" ca="1" si="746"/>
        <v>-1.3950525282585462</v>
      </c>
      <c r="BG5357" s="9">
        <f t="shared" ca="1" si="747"/>
        <v>0</v>
      </c>
      <c r="BH5357" s="6">
        <f ca="1">IF(ISNUMBER('Descriptive Stats'!BF5357),'Descriptive Stats'!BF5357,#N/A)</f>
        <v>-1.3950525282585462</v>
      </c>
      <c r="BI5357" s="6">
        <f ca="1">IF(ISNUMBER('Descriptive Stats'!E5357),'Descriptive Stats'!E5357,#N/A)</f>
        <v>0</v>
      </c>
    </row>
    <row r="5358" spans="1:61" ht="14.4" x14ac:dyDescent="0.3">
      <c r="A5358" s="2">
        <f>ROW()</f>
        <v>5358</v>
      </c>
      <c r="C5358" s="8">
        <f t="shared" ca="1" si="749"/>
        <v>4</v>
      </c>
      <c r="D5358" s="8">
        <f t="shared" ca="1" si="750"/>
        <v>0</v>
      </c>
      <c r="E5358" s="50">
        <f t="shared" ca="1" si="744"/>
        <v>3</v>
      </c>
      <c r="F5358" s="2" t="str">
        <f t="shared" ca="1" si="751"/>
        <v/>
      </c>
      <c r="BD5358" s="49">
        <f t="shared" ca="1" si="748"/>
        <v>3200</v>
      </c>
      <c r="BE5358" s="3">
        <f t="shared" ca="1" si="745"/>
        <v>0.31995000000000001</v>
      </c>
      <c r="BF5358" s="3">
        <f t="shared" ca="1" si="746"/>
        <v>-0.46783862043457014</v>
      </c>
      <c r="BG5358" s="9">
        <f t="shared" ca="1" si="747"/>
        <v>3</v>
      </c>
      <c r="BH5358" s="6">
        <f ca="1">IF(ISNUMBER('Descriptive Stats'!BF5358),'Descriptive Stats'!BF5358,#N/A)</f>
        <v>-0.46783862043457014</v>
      </c>
      <c r="BI5358" s="6">
        <f ca="1">IF(ISNUMBER('Descriptive Stats'!E5358),'Descriptive Stats'!E5358,#N/A)</f>
        <v>3</v>
      </c>
    </row>
    <row r="5359" spans="1:61" ht="14.4" x14ac:dyDescent="0.3">
      <c r="A5359" s="2">
        <f>ROW()</f>
        <v>5359</v>
      </c>
      <c r="C5359" s="8">
        <f t="shared" ca="1" si="749"/>
        <v>10</v>
      </c>
      <c r="D5359" s="8">
        <f t="shared" ca="1" si="750"/>
        <v>3</v>
      </c>
      <c r="E5359" s="50">
        <f t="shared" ca="1" si="744"/>
        <v>0</v>
      </c>
      <c r="F5359" s="2" t="str">
        <f t="shared" ca="1" si="751"/>
        <v/>
      </c>
      <c r="BD5359" s="49">
        <f t="shared" ca="1" si="748"/>
        <v>815.5</v>
      </c>
      <c r="BE5359" s="3">
        <f t="shared" ca="1" si="745"/>
        <v>8.1500000000000003E-2</v>
      </c>
      <c r="BF5359" s="3">
        <f t="shared" ca="1" si="746"/>
        <v>-1.3950525282585462</v>
      </c>
      <c r="BG5359" s="9">
        <f t="shared" ca="1" si="747"/>
        <v>0</v>
      </c>
      <c r="BH5359" s="6">
        <f ca="1">IF(ISNUMBER('Descriptive Stats'!BF5359),'Descriptive Stats'!BF5359,#N/A)</f>
        <v>-1.3950525282585462</v>
      </c>
      <c r="BI5359" s="6">
        <f ca="1">IF(ISNUMBER('Descriptive Stats'!E5359),'Descriptive Stats'!E5359,#N/A)</f>
        <v>0</v>
      </c>
    </row>
    <row r="5360" spans="1:61" ht="14.4" x14ac:dyDescent="0.3">
      <c r="A5360" s="2">
        <f>ROW()</f>
        <v>5360</v>
      </c>
      <c r="C5360" s="8">
        <f t="shared" ca="1" si="749"/>
        <v>4</v>
      </c>
      <c r="D5360" s="8">
        <f t="shared" ca="1" si="750"/>
        <v>0</v>
      </c>
      <c r="E5360" s="50">
        <f t="shared" ca="1" si="744"/>
        <v>9</v>
      </c>
      <c r="F5360" s="2" t="str">
        <f t="shared" ca="1" si="751"/>
        <v/>
      </c>
      <c r="BD5360" s="49">
        <f t="shared" ca="1" si="748"/>
        <v>4819</v>
      </c>
      <c r="BE5360" s="3">
        <f t="shared" ca="1" si="745"/>
        <v>0.48185</v>
      </c>
      <c r="BF5360" s="3">
        <f t="shared" ca="1" si="746"/>
        <v>-4.5511009098988427E-2</v>
      </c>
      <c r="BG5360" s="9">
        <f t="shared" ca="1" si="747"/>
        <v>9</v>
      </c>
      <c r="BH5360" s="6">
        <f ca="1">IF(ISNUMBER('Descriptive Stats'!BF5360),'Descriptive Stats'!BF5360,#N/A)</f>
        <v>-4.5511009098988427E-2</v>
      </c>
      <c r="BI5360" s="6">
        <f ca="1">IF(ISNUMBER('Descriptive Stats'!E5360),'Descriptive Stats'!E5360,#N/A)</f>
        <v>9</v>
      </c>
    </row>
    <row r="5361" spans="1:61" ht="14.4" x14ac:dyDescent="0.3">
      <c r="A5361" s="2">
        <f>ROW()</f>
        <v>5361</v>
      </c>
      <c r="C5361" s="8">
        <f t="shared" ca="1" si="749"/>
        <v>23</v>
      </c>
      <c r="D5361" s="8">
        <f t="shared" ca="1" si="750"/>
        <v>9</v>
      </c>
      <c r="E5361" s="50">
        <f t="shared" ca="1" si="744"/>
        <v>0</v>
      </c>
      <c r="F5361" s="2" t="str">
        <f t="shared" ca="1" si="751"/>
        <v/>
      </c>
      <c r="BD5361" s="49">
        <f t="shared" ca="1" si="748"/>
        <v>815.5</v>
      </c>
      <c r="BE5361" s="3">
        <f t="shared" ca="1" si="745"/>
        <v>8.1500000000000003E-2</v>
      </c>
      <c r="BF5361" s="3">
        <f t="shared" ca="1" si="746"/>
        <v>-1.3950525282585462</v>
      </c>
      <c r="BG5361" s="9">
        <f t="shared" ca="1" si="747"/>
        <v>0</v>
      </c>
      <c r="BH5361" s="6">
        <f ca="1">IF(ISNUMBER('Descriptive Stats'!BF5361),'Descriptive Stats'!BF5361,#N/A)</f>
        <v>-1.3950525282585462</v>
      </c>
      <c r="BI5361" s="6">
        <f ca="1">IF(ISNUMBER('Descriptive Stats'!E5361),'Descriptive Stats'!E5361,#N/A)</f>
        <v>0</v>
      </c>
    </row>
    <row r="5362" spans="1:61" ht="14.4" x14ac:dyDescent="0.3">
      <c r="A5362" s="2">
        <f>ROW()</f>
        <v>5362</v>
      </c>
      <c r="C5362" s="8">
        <f t="shared" ca="1" si="749"/>
        <v>14</v>
      </c>
      <c r="D5362" s="8">
        <f t="shared" ca="1" si="750"/>
        <v>0</v>
      </c>
      <c r="E5362" s="50">
        <f t="shared" ca="1" si="744"/>
        <v>0</v>
      </c>
      <c r="F5362" s="2" t="str">
        <f t="shared" ca="1" si="751"/>
        <v/>
      </c>
      <c r="BD5362" s="49">
        <f t="shared" ca="1" si="748"/>
        <v>815.5</v>
      </c>
      <c r="BE5362" s="3">
        <f t="shared" ca="1" si="745"/>
        <v>8.1500000000000003E-2</v>
      </c>
      <c r="BF5362" s="3">
        <f t="shared" ca="1" si="746"/>
        <v>-1.3950525282585462</v>
      </c>
      <c r="BG5362" s="9">
        <f t="shared" ca="1" si="747"/>
        <v>0</v>
      </c>
      <c r="BH5362" s="6">
        <f ca="1">IF(ISNUMBER('Descriptive Stats'!BF5362),'Descriptive Stats'!BF5362,#N/A)</f>
        <v>-1.3950525282585462</v>
      </c>
      <c r="BI5362" s="6">
        <f ca="1">IF(ISNUMBER('Descriptive Stats'!E5362),'Descriptive Stats'!E5362,#N/A)</f>
        <v>0</v>
      </c>
    </row>
    <row r="5363" spans="1:61" ht="14.4" x14ac:dyDescent="0.3">
      <c r="A5363" s="2">
        <f>ROW()</f>
        <v>5363</v>
      </c>
      <c r="C5363" s="8">
        <f t="shared" ca="1" si="749"/>
        <v>20</v>
      </c>
      <c r="D5363" s="8">
        <f t="shared" ca="1" si="750"/>
        <v>0</v>
      </c>
      <c r="E5363" s="50">
        <f t="shared" ca="1" si="744"/>
        <v>9</v>
      </c>
      <c r="F5363" s="2" t="str">
        <f t="shared" ca="1" si="751"/>
        <v/>
      </c>
      <c r="BD5363" s="49">
        <f t="shared" ca="1" si="748"/>
        <v>4819</v>
      </c>
      <c r="BE5363" s="3">
        <f t="shared" ca="1" si="745"/>
        <v>0.48185</v>
      </c>
      <c r="BF5363" s="3">
        <f t="shared" ca="1" si="746"/>
        <v>-4.5511009098988427E-2</v>
      </c>
      <c r="BG5363" s="9">
        <f t="shared" ca="1" si="747"/>
        <v>9</v>
      </c>
      <c r="BH5363" s="6">
        <f ca="1">IF(ISNUMBER('Descriptive Stats'!BF5363),'Descriptive Stats'!BF5363,#N/A)</f>
        <v>-4.5511009098988427E-2</v>
      </c>
      <c r="BI5363" s="6">
        <f ca="1">IF(ISNUMBER('Descriptive Stats'!E5363),'Descriptive Stats'!E5363,#N/A)</f>
        <v>9</v>
      </c>
    </row>
    <row r="5364" spans="1:61" ht="14.4" x14ac:dyDescent="0.3">
      <c r="A5364" s="2">
        <f>ROW()</f>
        <v>5364</v>
      </c>
      <c r="C5364" s="8">
        <f t="shared" ca="1" si="749"/>
        <v>23</v>
      </c>
      <c r="D5364" s="8">
        <f t="shared" ca="1" si="750"/>
        <v>9</v>
      </c>
      <c r="E5364" s="50">
        <f t="shared" ca="1" si="744"/>
        <v>0</v>
      </c>
      <c r="F5364" s="2" t="str">
        <f t="shared" ca="1" si="751"/>
        <v/>
      </c>
      <c r="BD5364" s="49">
        <f t="shared" ca="1" si="748"/>
        <v>815.5</v>
      </c>
      <c r="BE5364" s="3">
        <f t="shared" ca="1" si="745"/>
        <v>8.1500000000000003E-2</v>
      </c>
      <c r="BF5364" s="3">
        <f t="shared" ca="1" si="746"/>
        <v>-1.3950525282585462</v>
      </c>
      <c r="BG5364" s="9">
        <f t="shared" ca="1" si="747"/>
        <v>0</v>
      </c>
      <c r="BH5364" s="6">
        <f ca="1">IF(ISNUMBER('Descriptive Stats'!BF5364),'Descriptive Stats'!BF5364,#N/A)</f>
        <v>-1.3950525282585462</v>
      </c>
      <c r="BI5364" s="6">
        <f ca="1">IF(ISNUMBER('Descriptive Stats'!E5364),'Descriptive Stats'!E5364,#N/A)</f>
        <v>0</v>
      </c>
    </row>
    <row r="5365" spans="1:61" ht="14.4" x14ac:dyDescent="0.3">
      <c r="A5365" s="2">
        <f>ROW()</f>
        <v>5365</v>
      </c>
      <c r="C5365" s="8">
        <f t="shared" ca="1" si="749"/>
        <v>4</v>
      </c>
      <c r="D5365" s="8">
        <f t="shared" ca="1" si="750"/>
        <v>0</v>
      </c>
      <c r="E5365" s="50">
        <f t="shared" ca="1" si="744"/>
        <v>2</v>
      </c>
      <c r="F5365" s="2" t="str">
        <f t="shared" ca="1" si="751"/>
        <v/>
      </c>
      <c r="BD5365" s="49">
        <f t="shared" ca="1" si="748"/>
        <v>2595</v>
      </c>
      <c r="BE5365" s="3">
        <f t="shared" ca="1" si="745"/>
        <v>0.25945000000000001</v>
      </c>
      <c r="BF5365" s="3">
        <f t="shared" ca="1" si="746"/>
        <v>-0.6450419512753276</v>
      </c>
      <c r="BG5365" s="9">
        <f t="shared" ca="1" si="747"/>
        <v>2</v>
      </c>
      <c r="BH5365" s="6">
        <f ca="1">IF(ISNUMBER('Descriptive Stats'!BF5365),'Descriptive Stats'!BF5365,#N/A)</f>
        <v>-0.6450419512753276</v>
      </c>
      <c r="BI5365" s="6">
        <f ca="1">IF(ISNUMBER('Descriptive Stats'!E5365),'Descriptive Stats'!E5365,#N/A)</f>
        <v>2</v>
      </c>
    </row>
    <row r="5366" spans="1:61" ht="14.4" x14ac:dyDescent="0.3">
      <c r="A5366" s="2">
        <f>ROW()</f>
        <v>5366</v>
      </c>
      <c r="C5366" s="8">
        <f t="shared" ca="1" si="749"/>
        <v>9</v>
      </c>
      <c r="D5366" s="8">
        <f t="shared" ca="1" si="750"/>
        <v>2</v>
      </c>
      <c r="E5366" s="50">
        <f t="shared" ca="1" si="744"/>
        <v>2</v>
      </c>
      <c r="F5366" s="2" t="str">
        <f t="shared" ca="1" si="751"/>
        <v/>
      </c>
      <c r="BD5366" s="49">
        <f t="shared" ca="1" si="748"/>
        <v>2595</v>
      </c>
      <c r="BE5366" s="3">
        <f t="shared" ca="1" si="745"/>
        <v>0.25945000000000001</v>
      </c>
      <c r="BF5366" s="3">
        <f t="shared" ca="1" si="746"/>
        <v>-0.6450419512753276</v>
      </c>
      <c r="BG5366" s="9">
        <f t="shared" ca="1" si="747"/>
        <v>2</v>
      </c>
      <c r="BH5366" s="6">
        <f ca="1">IF(ISNUMBER('Descriptive Stats'!BF5366),'Descriptive Stats'!BF5366,#N/A)</f>
        <v>-0.6450419512753276</v>
      </c>
      <c r="BI5366" s="6">
        <f ca="1">IF(ISNUMBER('Descriptive Stats'!E5366),'Descriptive Stats'!E5366,#N/A)</f>
        <v>2</v>
      </c>
    </row>
    <row r="5367" spans="1:61" ht="14.4" x14ac:dyDescent="0.3">
      <c r="A5367" s="2">
        <f>ROW()</f>
        <v>5367</v>
      </c>
      <c r="C5367" s="8">
        <f t="shared" ca="1" si="749"/>
        <v>3</v>
      </c>
      <c r="D5367" s="8">
        <f t="shared" ca="1" si="750"/>
        <v>2</v>
      </c>
      <c r="E5367" s="50">
        <f t="shared" ca="1" si="744"/>
        <v>0</v>
      </c>
      <c r="F5367" s="2" t="str">
        <f t="shared" ca="1" si="751"/>
        <v/>
      </c>
      <c r="BD5367" s="49">
        <f t="shared" ca="1" si="748"/>
        <v>815.5</v>
      </c>
      <c r="BE5367" s="3">
        <f t="shared" ca="1" si="745"/>
        <v>8.1500000000000003E-2</v>
      </c>
      <c r="BF5367" s="3">
        <f t="shared" ca="1" si="746"/>
        <v>-1.3950525282585462</v>
      </c>
      <c r="BG5367" s="9">
        <f t="shared" ca="1" si="747"/>
        <v>0</v>
      </c>
      <c r="BH5367" s="6">
        <f ca="1">IF(ISNUMBER('Descriptive Stats'!BF5367),'Descriptive Stats'!BF5367,#N/A)</f>
        <v>-1.3950525282585462</v>
      </c>
      <c r="BI5367" s="6">
        <f ca="1">IF(ISNUMBER('Descriptive Stats'!E5367),'Descriptive Stats'!E5367,#N/A)</f>
        <v>0</v>
      </c>
    </row>
    <row r="5368" spans="1:61" ht="14.4" x14ac:dyDescent="0.3">
      <c r="A5368" s="2">
        <f>ROW()</f>
        <v>5368</v>
      </c>
      <c r="C5368" s="8">
        <f t="shared" ca="1" si="749"/>
        <v>14</v>
      </c>
      <c r="D5368" s="8">
        <f t="shared" ca="1" si="750"/>
        <v>0</v>
      </c>
      <c r="E5368" s="50">
        <f t="shared" ca="1" si="744"/>
        <v>2</v>
      </c>
      <c r="F5368" s="2" t="str">
        <f t="shared" ca="1" si="751"/>
        <v/>
      </c>
      <c r="BD5368" s="49">
        <f t="shared" ca="1" si="748"/>
        <v>2595</v>
      </c>
      <c r="BE5368" s="3">
        <f t="shared" ca="1" si="745"/>
        <v>0.25945000000000001</v>
      </c>
      <c r="BF5368" s="3">
        <f t="shared" ca="1" si="746"/>
        <v>-0.6450419512753276</v>
      </c>
      <c r="BG5368" s="9">
        <f t="shared" ca="1" si="747"/>
        <v>2</v>
      </c>
      <c r="BH5368" s="6">
        <f ca="1">IF(ISNUMBER('Descriptive Stats'!BF5368),'Descriptive Stats'!BF5368,#N/A)</f>
        <v>-0.6450419512753276</v>
      </c>
      <c r="BI5368" s="6">
        <f ca="1">IF(ISNUMBER('Descriptive Stats'!E5368),'Descriptive Stats'!E5368,#N/A)</f>
        <v>2</v>
      </c>
    </row>
    <row r="5369" spans="1:61" ht="14.4" x14ac:dyDescent="0.3">
      <c r="A5369" s="2">
        <f>ROW()</f>
        <v>5369</v>
      </c>
      <c r="C5369" s="8">
        <f t="shared" ca="1" si="749"/>
        <v>17</v>
      </c>
      <c r="D5369" s="8">
        <f t="shared" ca="1" si="750"/>
        <v>2</v>
      </c>
      <c r="E5369" s="50">
        <f t="shared" ca="1" si="744"/>
        <v>4</v>
      </c>
      <c r="F5369" s="2" t="str">
        <f t="shared" ca="1" si="751"/>
        <v/>
      </c>
      <c r="BD5369" s="49">
        <f t="shared" ca="1" si="748"/>
        <v>3442</v>
      </c>
      <c r="BE5369" s="3">
        <f t="shared" ca="1" si="745"/>
        <v>0.34415000000000001</v>
      </c>
      <c r="BF5369" s="3">
        <f t="shared" ca="1" si="746"/>
        <v>-0.40116316278173481</v>
      </c>
      <c r="BG5369" s="9">
        <f t="shared" ca="1" si="747"/>
        <v>4</v>
      </c>
      <c r="BH5369" s="6">
        <f ca="1">IF(ISNUMBER('Descriptive Stats'!BF5369),'Descriptive Stats'!BF5369,#N/A)</f>
        <v>-0.40116316278173481</v>
      </c>
      <c r="BI5369" s="6">
        <f ca="1">IF(ISNUMBER('Descriptive Stats'!E5369),'Descriptive Stats'!E5369,#N/A)</f>
        <v>4</v>
      </c>
    </row>
    <row r="5370" spans="1:61" ht="14.4" x14ac:dyDescent="0.3">
      <c r="A5370" s="2">
        <f>ROW()</f>
        <v>5370</v>
      </c>
      <c r="C5370" s="8">
        <f t="shared" ca="1" si="749"/>
        <v>13</v>
      </c>
      <c r="D5370" s="8">
        <f t="shared" ca="1" si="750"/>
        <v>4</v>
      </c>
      <c r="E5370" s="50">
        <f t="shared" ca="1" si="744"/>
        <v>7</v>
      </c>
      <c r="F5370" s="2" t="str">
        <f t="shared" ca="1" si="751"/>
        <v/>
      </c>
      <c r="BD5370" s="49">
        <f t="shared" ca="1" si="748"/>
        <v>4473.5</v>
      </c>
      <c r="BE5370" s="3">
        <f t="shared" ca="1" si="745"/>
        <v>0.44729999999999998</v>
      </c>
      <c r="BF5370" s="3">
        <f t="shared" ca="1" si="746"/>
        <v>-0.13248586824472414</v>
      </c>
      <c r="BG5370" s="9">
        <f t="shared" ca="1" si="747"/>
        <v>7</v>
      </c>
      <c r="BH5370" s="6">
        <f ca="1">IF(ISNUMBER('Descriptive Stats'!BF5370),'Descriptive Stats'!BF5370,#N/A)</f>
        <v>-0.13248586824472414</v>
      </c>
      <c r="BI5370" s="6">
        <f ca="1">IF(ISNUMBER('Descriptive Stats'!E5370),'Descriptive Stats'!E5370,#N/A)</f>
        <v>7</v>
      </c>
    </row>
    <row r="5371" spans="1:61" ht="14.4" x14ac:dyDescent="0.3">
      <c r="A5371" s="2">
        <f>ROW()</f>
        <v>5371</v>
      </c>
      <c r="C5371" s="8">
        <f t="shared" ca="1" si="749"/>
        <v>6</v>
      </c>
      <c r="D5371" s="8">
        <f t="shared" ca="1" si="750"/>
        <v>7</v>
      </c>
      <c r="E5371" s="50">
        <f t="shared" ca="1" si="744"/>
        <v>1</v>
      </c>
      <c r="F5371" s="2" t="str">
        <f t="shared" ca="1" si="751"/>
        <v/>
      </c>
      <c r="BD5371" s="49">
        <f t="shared" ca="1" si="748"/>
        <v>1871</v>
      </c>
      <c r="BE5371" s="3">
        <f t="shared" ca="1" si="745"/>
        <v>0.18704999999999999</v>
      </c>
      <c r="BF5371" s="3">
        <f t="shared" ca="1" si="746"/>
        <v>-0.88881967520906158</v>
      </c>
      <c r="BG5371" s="9">
        <f t="shared" ca="1" si="747"/>
        <v>1</v>
      </c>
      <c r="BH5371" s="6">
        <f ca="1">IF(ISNUMBER('Descriptive Stats'!BF5371),'Descriptive Stats'!BF5371,#N/A)</f>
        <v>-0.88881967520906158</v>
      </c>
      <c r="BI5371" s="6">
        <f ca="1">IF(ISNUMBER('Descriptive Stats'!E5371),'Descriptive Stats'!E5371,#N/A)</f>
        <v>1</v>
      </c>
    </row>
    <row r="5372" spans="1:61" ht="14.4" x14ac:dyDescent="0.3">
      <c r="A5372" s="2">
        <f>ROW()</f>
        <v>5372</v>
      </c>
      <c r="C5372" s="8">
        <f t="shared" ca="1" si="749"/>
        <v>12</v>
      </c>
      <c r="D5372" s="8">
        <f t="shared" ca="1" si="750"/>
        <v>1</v>
      </c>
      <c r="E5372" s="50">
        <f t="shared" ca="1" si="744"/>
        <v>6</v>
      </c>
      <c r="F5372" s="2" t="str">
        <f t="shared" ca="1" si="751"/>
        <v/>
      </c>
      <c r="BD5372" s="49">
        <f t="shared" ca="1" si="748"/>
        <v>3900</v>
      </c>
      <c r="BE5372" s="3">
        <f t="shared" ca="1" si="745"/>
        <v>0.38995000000000002</v>
      </c>
      <c r="BF5372" s="3">
        <f t="shared" ca="1" si="746"/>
        <v>-0.2794493539703507</v>
      </c>
      <c r="BG5372" s="9">
        <f t="shared" ca="1" si="747"/>
        <v>6</v>
      </c>
      <c r="BH5372" s="6">
        <f ca="1">IF(ISNUMBER('Descriptive Stats'!BF5372),'Descriptive Stats'!BF5372,#N/A)</f>
        <v>-0.2794493539703507</v>
      </c>
      <c r="BI5372" s="6">
        <f ca="1">IF(ISNUMBER('Descriptive Stats'!E5372),'Descriptive Stats'!E5372,#N/A)</f>
        <v>6</v>
      </c>
    </row>
    <row r="5373" spans="1:61" ht="14.4" x14ac:dyDescent="0.3">
      <c r="A5373" s="2">
        <f>ROW()</f>
        <v>5373</v>
      </c>
      <c r="C5373" s="8">
        <f t="shared" ca="1" si="749"/>
        <v>2</v>
      </c>
      <c r="D5373" s="8">
        <f t="shared" ca="1" si="750"/>
        <v>6</v>
      </c>
      <c r="E5373" s="50">
        <f t="shared" ca="1" si="744"/>
        <v>3</v>
      </c>
      <c r="F5373" s="2" t="str">
        <f t="shared" ca="1" si="751"/>
        <v/>
      </c>
      <c r="BD5373" s="49">
        <f t="shared" ca="1" si="748"/>
        <v>3200</v>
      </c>
      <c r="BE5373" s="3">
        <f t="shared" ca="1" si="745"/>
        <v>0.31995000000000001</v>
      </c>
      <c r="BF5373" s="3">
        <f t="shared" ca="1" si="746"/>
        <v>-0.46783862043457014</v>
      </c>
      <c r="BG5373" s="9">
        <f t="shared" ca="1" si="747"/>
        <v>3</v>
      </c>
      <c r="BH5373" s="6">
        <f ca="1">IF(ISNUMBER('Descriptive Stats'!BF5373),'Descriptive Stats'!BF5373,#N/A)</f>
        <v>-0.46783862043457014</v>
      </c>
      <c r="BI5373" s="6">
        <f ca="1">IF(ISNUMBER('Descriptive Stats'!E5373),'Descriptive Stats'!E5373,#N/A)</f>
        <v>3</v>
      </c>
    </row>
    <row r="5374" spans="1:61" ht="14.4" x14ac:dyDescent="0.3">
      <c r="A5374" s="2">
        <f>ROW()</f>
        <v>5374</v>
      </c>
      <c r="C5374" s="8">
        <f t="shared" ca="1" si="749"/>
        <v>10</v>
      </c>
      <c r="D5374" s="8">
        <f t="shared" ca="1" si="750"/>
        <v>3</v>
      </c>
      <c r="E5374" s="50">
        <f t="shared" ca="1" si="744"/>
        <v>6</v>
      </c>
      <c r="F5374" s="2" t="str">
        <f t="shared" ca="1" si="751"/>
        <v/>
      </c>
      <c r="BD5374" s="49">
        <f t="shared" ca="1" si="748"/>
        <v>3900</v>
      </c>
      <c r="BE5374" s="3">
        <f t="shared" ca="1" si="745"/>
        <v>0.38995000000000002</v>
      </c>
      <c r="BF5374" s="3">
        <f t="shared" ca="1" si="746"/>
        <v>-0.2794493539703507</v>
      </c>
      <c r="BG5374" s="9">
        <f t="shared" ca="1" si="747"/>
        <v>6</v>
      </c>
      <c r="BH5374" s="6">
        <f ca="1">IF(ISNUMBER('Descriptive Stats'!BF5374),'Descriptive Stats'!BF5374,#N/A)</f>
        <v>-0.2794493539703507</v>
      </c>
      <c r="BI5374" s="6">
        <f ca="1">IF(ISNUMBER('Descriptive Stats'!E5374),'Descriptive Stats'!E5374,#N/A)</f>
        <v>6</v>
      </c>
    </row>
    <row r="5375" spans="1:61" ht="14.4" x14ac:dyDescent="0.3">
      <c r="A5375" s="2">
        <f>ROW()</f>
        <v>5375</v>
      </c>
      <c r="C5375" s="8">
        <f t="shared" ca="1" si="749"/>
        <v>2</v>
      </c>
      <c r="D5375" s="8">
        <f t="shared" ca="1" si="750"/>
        <v>6</v>
      </c>
      <c r="E5375" s="50">
        <f t="shared" ca="1" si="744"/>
        <v>2</v>
      </c>
      <c r="F5375" s="2" t="str">
        <f t="shared" ca="1" si="751"/>
        <v/>
      </c>
      <c r="BD5375" s="49">
        <f t="shared" ca="1" si="748"/>
        <v>2595</v>
      </c>
      <c r="BE5375" s="3">
        <f t="shared" ca="1" si="745"/>
        <v>0.25945000000000001</v>
      </c>
      <c r="BF5375" s="3">
        <f t="shared" ca="1" si="746"/>
        <v>-0.6450419512753276</v>
      </c>
      <c r="BG5375" s="9">
        <f t="shared" ca="1" si="747"/>
        <v>2</v>
      </c>
      <c r="BH5375" s="6">
        <f ca="1">IF(ISNUMBER('Descriptive Stats'!BF5375),'Descriptive Stats'!BF5375,#N/A)</f>
        <v>-0.6450419512753276</v>
      </c>
      <c r="BI5375" s="6">
        <f ca="1">IF(ISNUMBER('Descriptive Stats'!E5375),'Descriptive Stats'!E5375,#N/A)</f>
        <v>2</v>
      </c>
    </row>
    <row r="5376" spans="1:61" ht="14.4" x14ac:dyDescent="0.3">
      <c r="A5376" s="2">
        <f>ROW()</f>
        <v>5376</v>
      </c>
      <c r="C5376" s="8">
        <f t="shared" ca="1" si="749"/>
        <v>17</v>
      </c>
      <c r="D5376" s="8">
        <f t="shared" ca="1" si="750"/>
        <v>2</v>
      </c>
      <c r="E5376" s="50">
        <f t="shared" ca="1" si="744"/>
        <v>2</v>
      </c>
      <c r="F5376" s="2" t="str">
        <f t="shared" ca="1" si="751"/>
        <v/>
      </c>
      <c r="BD5376" s="49">
        <f t="shared" ca="1" si="748"/>
        <v>2595</v>
      </c>
      <c r="BE5376" s="3">
        <f t="shared" ca="1" si="745"/>
        <v>0.25945000000000001</v>
      </c>
      <c r="BF5376" s="3">
        <f t="shared" ca="1" si="746"/>
        <v>-0.6450419512753276</v>
      </c>
      <c r="BG5376" s="9">
        <f t="shared" ca="1" si="747"/>
        <v>2</v>
      </c>
      <c r="BH5376" s="6">
        <f ca="1">IF(ISNUMBER('Descriptive Stats'!BF5376),'Descriptive Stats'!BF5376,#N/A)</f>
        <v>-0.6450419512753276</v>
      </c>
      <c r="BI5376" s="6">
        <f ca="1">IF(ISNUMBER('Descriptive Stats'!E5376),'Descriptive Stats'!E5376,#N/A)</f>
        <v>2</v>
      </c>
    </row>
    <row r="5377" spans="1:61" ht="14.4" x14ac:dyDescent="0.3">
      <c r="A5377" s="2">
        <f>ROW()</f>
        <v>5377</v>
      </c>
      <c r="C5377" s="8">
        <f t="shared" ca="1" si="749"/>
        <v>17</v>
      </c>
      <c r="D5377" s="8">
        <f t="shared" ca="1" si="750"/>
        <v>2</v>
      </c>
      <c r="E5377" s="50">
        <f t="shared" ca="1" si="744"/>
        <v>7</v>
      </c>
      <c r="F5377" s="2" t="str">
        <f t="shared" ca="1" si="751"/>
        <v/>
      </c>
      <c r="BD5377" s="49">
        <f t="shared" ca="1" si="748"/>
        <v>4473.5</v>
      </c>
      <c r="BE5377" s="3">
        <f t="shared" ca="1" si="745"/>
        <v>0.44729999999999998</v>
      </c>
      <c r="BF5377" s="3">
        <f t="shared" ca="1" si="746"/>
        <v>-0.13248586824472414</v>
      </c>
      <c r="BG5377" s="9">
        <f t="shared" ca="1" si="747"/>
        <v>7</v>
      </c>
      <c r="BH5377" s="6">
        <f ca="1">IF(ISNUMBER('Descriptive Stats'!BF5377),'Descriptive Stats'!BF5377,#N/A)</f>
        <v>-0.13248586824472414</v>
      </c>
      <c r="BI5377" s="6">
        <f ca="1">IF(ISNUMBER('Descriptive Stats'!E5377),'Descriptive Stats'!E5377,#N/A)</f>
        <v>7</v>
      </c>
    </row>
    <row r="5378" spans="1:61" ht="14.4" x14ac:dyDescent="0.3">
      <c r="A5378" s="2">
        <f>ROW()</f>
        <v>5378</v>
      </c>
      <c r="C5378" s="8">
        <f t="shared" ca="1" si="749"/>
        <v>19</v>
      </c>
      <c r="D5378" s="8">
        <f t="shared" ca="1" si="750"/>
        <v>7</v>
      </c>
      <c r="E5378" s="50">
        <f t="shared" ca="1" si="744"/>
        <v>6</v>
      </c>
      <c r="F5378" s="2" t="str">
        <f t="shared" ca="1" si="751"/>
        <v/>
      </c>
      <c r="BD5378" s="49">
        <f t="shared" ca="1" si="748"/>
        <v>3900</v>
      </c>
      <c r="BE5378" s="3">
        <f t="shared" ca="1" si="745"/>
        <v>0.38995000000000002</v>
      </c>
      <c r="BF5378" s="3">
        <f t="shared" ca="1" si="746"/>
        <v>-0.2794493539703507</v>
      </c>
      <c r="BG5378" s="9">
        <f t="shared" ca="1" si="747"/>
        <v>6</v>
      </c>
      <c r="BH5378" s="6">
        <f ca="1">IF(ISNUMBER('Descriptive Stats'!BF5378),'Descriptive Stats'!BF5378,#N/A)</f>
        <v>-0.2794493539703507</v>
      </c>
      <c r="BI5378" s="6">
        <f ca="1">IF(ISNUMBER('Descriptive Stats'!E5378),'Descriptive Stats'!E5378,#N/A)</f>
        <v>6</v>
      </c>
    </row>
    <row r="5379" spans="1:61" ht="14.4" x14ac:dyDescent="0.3">
      <c r="A5379" s="2">
        <f>ROW()</f>
        <v>5379</v>
      </c>
      <c r="C5379" s="8">
        <f t="shared" ca="1" si="749"/>
        <v>16</v>
      </c>
      <c r="D5379" s="8">
        <f t="shared" ca="1" si="750"/>
        <v>6</v>
      </c>
      <c r="E5379" s="50">
        <f t="shared" ref="E5379:E5442" ca="1" si="752">IF(0=MOD(ROW(),$J$1),AVERAGE(OFFSET($D$2,ROW()-$J$1,0,$J$1,1)),"")</f>
        <v>0</v>
      </c>
      <c r="F5379" s="2" t="str">
        <f t="shared" ca="1" si="751"/>
        <v/>
      </c>
      <c r="BD5379" s="49">
        <f t="shared" ca="1" si="748"/>
        <v>815.5</v>
      </c>
      <c r="BE5379" s="3">
        <f t="shared" ca="1" si="745"/>
        <v>8.1500000000000003E-2</v>
      </c>
      <c r="BF5379" s="3">
        <f t="shared" ca="1" si="746"/>
        <v>-1.3950525282585462</v>
      </c>
      <c r="BG5379" s="9">
        <f t="shared" ca="1" si="747"/>
        <v>0</v>
      </c>
      <c r="BH5379" s="6">
        <f ca="1">IF(ISNUMBER('Descriptive Stats'!BF5379),'Descriptive Stats'!BF5379,#N/A)</f>
        <v>-1.3950525282585462</v>
      </c>
      <c r="BI5379" s="6">
        <f ca="1">IF(ISNUMBER('Descriptive Stats'!E5379),'Descriptive Stats'!E5379,#N/A)</f>
        <v>0</v>
      </c>
    </row>
    <row r="5380" spans="1:61" ht="14.4" x14ac:dyDescent="0.3">
      <c r="A5380" s="2">
        <f>ROW()</f>
        <v>5380</v>
      </c>
      <c r="C5380" s="8">
        <f t="shared" ca="1" si="749"/>
        <v>22</v>
      </c>
      <c r="D5380" s="8">
        <f t="shared" ca="1" si="750"/>
        <v>0</v>
      </c>
      <c r="E5380" s="50">
        <f t="shared" ca="1" si="752"/>
        <v>0</v>
      </c>
      <c r="F5380" s="2" t="str">
        <f t="shared" ca="1" si="751"/>
        <v/>
      </c>
      <c r="BD5380" s="49">
        <f t="shared" ca="1" si="748"/>
        <v>815.5</v>
      </c>
      <c r="BE5380" s="3">
        <f t="shared" ca="1" si="745"/>
        <v>8.1500000000000003E-2</v>
      </c>
      <c r="BF5380" s="3">
        <f t="shared" ca="1" si="746"/>
        <v>-1.3950525282585462</v>
      </c>
      <c r="BG5380" s="9">
        <f t="shared" ca="1" si="747"/>
        <v>0</v>
      </c>
      <c r="BH5380" s="6">
        <f ca="1">IF(ISNUMBER('Descriptive Stats'!BF5380),'Descriptive Stats'!BF5380,#N/A)</f>
        <v>-1.3950525282585462</v>
      </c>
      <c r="BI5380" s="6">
        <f ca="1">IF(ISNUMBER('Descriptive Stats'!E5380),'Descriptive Stats'!E5380,#N/A)</f>
        <v>0</v>
      </c>
    </row>
    <row r="5381" spans="1:61" ht="14.4" x14ac:dyDescent="0.3">
      <c r="A5381" s="2">
        <f>ROW()</f>
        <v>5381</v>
      </c>
      <c r="C5381" s="8">
        <f t="shared" ca="1" si="749"/>
        <v>11</v>
      </c>
      <c r="D5381" s="8">
        <f t="shared" ca="1" si="750"/>
        <v>0</v>
      </c>
      <c r="E5381" s="50">
        <f t="shared" ca="1" si="752"/>
        <v>0</v>
      </c>
      <c r="F5381" s="2" t="str">
        <f t="shared" ca="1" si="751"/>
        <v/>
      </c>
      <c r="BD5381" s="49">
        <f t="shared" ca="1" si="748"/>
        <v>815.5</v>
      </c>
      <c r="BE5381" s="3">
        <f t="shared" ca="1" si="745"/>
        <v>8.1500000000000003E-2</v>
      </c>
      <c r="BF5381" s="3">
        <f t="shared" ca="1" si="746"/>
        <v>-1.3950525282585462</v>
      </c>
      <c r="BG5381" s="9">
        <f t="shared" ca="1" si="747"/>
        <v>0</v>
      </c>
      <c r="BH5381" s="6">
        <f ca="1">IF(ISNUMBER('Descriptive Stats'!BF5381),'Descriptive Stats'!BF5381,#N/A)</f>
        <v>-1.3950525282585462</v>
      </c>
      <c r="BI5381" s="6">
        <f ca="1">IF(ISNUMBER('Descriptive Stats'!E5381),'Descriptive Stats'!E5381,#N/A)</f>
        <v>0</v>
      </c>
    </row>
    <row r="5382" spans="1:61" ht="14.4" x14ac:dyDescent="0.3">
      <c r="A5382" s="2">
        <f>ROW()</f>
        <v>5382</v>
      </c>
      <c r="C5382" s="8">
        <f t="shared" ca="1" si="749"/>
        <v>20</v>
      </c>
      <c r="D5382" s="8">
        <f t="shared" ca="1" si="750"/>
        <v>0</v>
      </c>
      <c r="E5382" s="50">
        <f t="shared" ca="1" si="752"/>
        <v>7</v>
      </c>
      <c r="F5382" s="2" t="str">
        <f t="shared" ca="1" si="751"/>
        <v/>
      </c>
      <c r="BD5382" s="49">
        <f t="shared" ca="1" si="748"/>
        <v>4473.5</v>
      </c>
      <c r="BE5382" s="3">
        <f t="shared" ca="1" si="745"/>
        <v>0.44729999999999998</v>
      </c>
      <c r="BF5382" s="3">
        <f t="shared" ca="1" si="746"/>
        <v>-0.13248586824472414</v>
      </c>
      <c r="BG5382" s="9">
        <f t="shared" ca="1" si="747"/>
        <v>7</v>
      </c>
      <c r="BH5382" s="6">
        <f ca="1">IF(ISNUMBER('Descriptive Stats'!BF5382),'Descriptive Stats'!BF5382,#N/A)</f>
        <v>-0.13248586824472414</v>
      </c>
      <c r="BI5382" s="6">
        <f ca="1">IF(ISNUMBER('Descriptive Stats'!E5382),'Descriptive Stats'!E5382,#N/A)</f>
        <v>7</v>
      </c>
    </row>
    <row r="5383" spans="1:61" ht="14.4" x14ac:dyDescent="0.3">
      <c r="A5383" s="2">
        <f>ROW()</f>
        <v>5383</v>
      </c>
      <c r="C5383" s="8">
        <f t="shared" ca="1" si="749"/>
        <v>6</v>
      </c>
      <c r="D5383" s="8">
        <f t="shared" ca="1" si="750"/>
        <v>7</v>
      </c>
      <c r="E5383" s="50">
        <f t="shared" ca="1" si="752"/>
        <v>2</v>
      </c>
      <c r="F5383" s="2" t="str">
        <f t="shared" ca="1" si="751"/>
        <v/>
      </c>
      <c r="BD5383" s="49">
        <f t="shared" ca="1" si="748"/>
        <v>2595</v>
      </c>
      <c r="BE5383" s="3">
        <f t="shared" ca="1" si="745"/>
        <v>0.25945000000000001</v>
      </c>
      <c r="BF5383" s="3">
        <f t="shared" ca="1" si="746"/>
        <v>-0.6450419512753276</v>
      </c>
      <c r="BG5383" s="9">
        <f t="shared" ca="1" si="747"/>
        <v>2</v>
      </c>
      <c r="BH5383" s="6">
        <f ca="1">IF(ISNUMBER('Descriptive Stats'!BF5383),'Descriptive Stats'!BF5383,#N/A)</f>
        <v>-0.6450419512753276</v>
      </c>
      <c r="BI5383" s="6">
        <f ca="1">IF(ISNUMBER('Descriptive Stats'!E5383),'Descriptive Stats'!E5383,#N/A)</f>
        <v>2</v>
      </c>
    </row>
    <row r="5384" spans="1:61" ht="14.4" x14ac:dyDescent="0.3">
      <c r="A5384" s="2">
        <f>ROW()</f>
        <v>5384</v>
      </c>
      <c r="C5384" s="8">
        <f t="shared" ca="1" si="749"/>
        <v>9</v>
      </c>
      <c r="D5384" s="8">
        <f t="shared" ca="1" si="750"/>
        <v>2</v>
      </c>
      <c r="E5384" s="50">
        <f t="shared" ca="1" si="752"/>
        <v>9</v>
      </c>
      <c r="F5384" s="2" t="str">
        <f t="shared" ca="1" si="751"/>
        <v/>
      </c>
      <c r="BD5384" s="49">
        <f t="shared" ca="1" si="748"/>
        <v>4819</v>
      </c>
      <c r="BE5384" s="3">
        <f t="shared" ca="1" si="745"/>
        <v>0.48185</v>
      </c>
      <c r="BF5384" s="3">
        <f t="shared" ca="1" si="746"/>
        <v>-4.5511009098988427E-2</v>
      </c>
      <c r="BG5384" s="9">
        <f t="shared" ca="1" si="747"/>
        <v>9</v>
      </c>
      <c r="BH5384" s="6">
        <f ca="1">IF(ISNUMBER('Descriptive Stats'!BF5384),'Descriptive Stats'!BF5384,#N/A)</f>
        <v>-4.5511009098988427E-2</v>
      </c>
      <c r="BI5384" s="6">
        <f ca="1">IF(ISNUMBER('Descriptive Stats'!E5384),'Descriptive Stats'!E5384,#N/A)</f>
        <v>9</v>
      </c>
    </row>
    <row r="5385" spans="1:61" ht="14.4" x14ac:dyDescent="0.3">
      <c r="A5385" s="2">
        <f>ROW()</f>
        <v>5385</v>
      </c>
      <c r="C5385" s="8">
        <f t="shared" ca="1" si="749"/>
        <v>23</v>
      </c>
      <c r="D5385" s="8">
        <f t="shared" ca="1" si="750"/>
        <v>9</v>
      </c>
      <c r="E5385" s="50">
        <f t="shared" ca="1" si="752"/>
        <v>0</v>
      </c>
      <c r="F5385" s="2" t="str">
        <f t="shared" ca="1" si="751"/>
        <v/>
      </c>
      <c r="BD5385" s="49">
        <f t="shared" ca="1" si="748"/>
        <v>815.5</v>
      </c>
      <c r="BE5385" s="3">
        <f t="shared" ref="BE5385:BE5448" ca="1" si="753">IF(ISNUMBER(BD5385),(BD5385-0.5)/$BK$4,"")</f>
        <v>8.1500000000000003E-2</v>
      </c>
      <c r="BF5385" s="3">
        <f t="shared" ref="BF5385:BF5448" ca="1" si="754">IF(ISNUMBER(BE5385),_xlfn.NORM.INV(BE5385,0,1),"")</f>
        <v>-1.3950525282585462</v>
      </c>
      <c r="BG5385" s="9">
        <f t="shared" ref="BG5385:BG5448" ca="1" si="755">IF(ISNUMBER(E5385),E5385,"")</f>
        <v>0</v>
      </c>
      <c r="BH5385" s="6">
        <f ca="1">IF(ISNUMBER('Descriptive Stats'!BF5385),'Descriptive Stats'!BF5385,#N/A)</f>
        <v>-1.3950525282585462</v>
      </c>
      <c r="BI5385" s="6">
        <f ca="1">IF(ISNUMBER('Descriptive Stats'!E5385),'Descriptive Stats'!E5385,#N/A)</f>
        <v>0</v>
      </c>
    </row>
    <row r="5386" spans="1:61" ht="14.4" x14ac:dyDescent="0.3">
      <c r="A5386" s="2">
        <f>ROW()</f>
        <v>5386</v>
      </c>
      <c r="C5386" s="8">
        <f t="shared" ca="1" si="749"/>
        <v>20</v>
      </c>
      <c r="D5386" s="8">
        <f t="shared" ca="1" si="750"/>
        <v>0</v>
      </c>
      <c r="E5386" s="50">
        <f t="shared" ca="1" si="752"/>
        <v>7</v>
      </c>
      <c r="F5386" s="2" t="str">
        <f t="shared" ca="1" si="751"/>
        <v/>
      </c>
      <c r="BD5386" s="49">
        <f t="shared" ref="BD5386:BD5449" ca="1" si="756">IF(ISNUMBER(BG5386),_xlfn.RANK.AVG(BG5386,$BG$2:$BG$5414,1),"")</f>
        <v>4473.5</v>
      </c>
      <c r="BE5386" s="3">
        <f t="shared" ca="1" si="753"/>
        <v>0.44729999999999998</v>
      </c>
      <c r="BF5386" s="3">
        <f t="shared" ca="1" si="754"/>
        <v>-0.13248586824472414</v>
      </c>
      <c r="BG5386" s="9">
        <f t="shared" ca="1" si="755"/>
        <v>7</v>
      </c>
      <c r="BH5386" s="6">
        <f ca="1">IF(ISNUMBER('Descriptive Stats'!BF5386),'Descriptive Stats'!BF5386,#N/A)</f>
        <v>-0.13248586824472414</v>
      </c>
      <c r="BI5386" s="6">
        <f ca="1">IF(ISNUMBER('Descriptive Stats'!E5386),'Descriptive Stats'!E5386,#N/A)</f>
        <v>7</v>
      </c>
    </row>
    <row r="5387" spans="1:61" ht="14.4" x14ac:dyDescent="0.3">
      <c r="A5387" s="2">
        <f>ROW()</f>
        <v>5387</v>
      </c>
      <c r="C5387" s="8">
        <f t="shared" ca="1" si="749"/>
        <v>6</v>
      </c>
      <c r="D5387" s="8">
        <f t="shared" ca="1" si="750"/>
        <v>7</v>
      </c>
      <c r="E5387" s="50">
        <f t="shared" ca="1" si="752"/>
        <v>15</v>
      </c>
      <c r="F5387" s="2" t="str">
        <f t="shared" ca="1" si="751"/>
        <v/>
      </c>
      <c r="BD5387" s="49">
        <f t="shared" ca="1" si="756"/>
        <v>5051.5</v>
      </c>
      <c r="BE5387" s="3">
        <f t="shared" ca="1" si="753"/>
        <v>0.50509999999999999</v>
      </c>
      <c r="BF5387" s="3">
        <f t="shared" ca="1" si="754"/>
        <v>1.2784152420787677E-2</v>
      </c>
      <c r="BG5387" s="9">
        <f t="shared" ca="1" si="755"/>
        <v>15</v>
      </c>
      <c r="BH5387" s="6">
        <f ca="1">IF(ISNUMBER('Descriptive Stats'!BF5387),'Descriptive Stats'!BF5387,#N/A)</f>
        <v>1.2784152420787677E-2</v>
      </c>
      <c r="BI5387" s="6">
        <f ca="1">IF(ISNUMBER('Descriptive Stats'!E5387),'Descriptive Stats'!E5387,#N/A)</f>
        <v>15</v>
      </c>
    </row>
    <row r="5388" spans="1:61" ht="14.4" x14ac:dyDescent="0.3">
      <c r="A5388" s="2">
        <f>ROW()</f>
        <v>5388</v>
      </c>
      <c r="C5388" s="8">
        <f t="shared" ca="1" si="749"/>
        <v>24</v>
      </c>
      <c r="D5388" s="8">
        <f t="shared" ca="1" si="750"/>
        <v>15</v>
      </c>
      <c r="E5388" s="50">
        <f t="shared" ca="1" si="752"/>
        <v>1</v>
      </c>
      <c r="F5388" s="2" t="str">
        <f t="shared" ca="1" si="751"/>
        <v/>
      </c>
      <c r="BD5388" s="49">
        <f t="shared" ca="1" si="756"/>
        <v>1871</v>
      </c>
      <c r="BE5388" s="3">
        <f t="shared" ca="1" si="753"/>
        <v>0.18704999999999999</v>
      </c>
      <c r="BF5388" s="3">
        <f t="shared" ca="1" si="754"/>
        <v>-0.88881967520906158</v>
      </c>
      <c r="BG5388" s="9">
        <f t="shared" ca="1" si="755"/>
        <v>1</v>
      </c>
      <c r="BH5388" s="6">
        <f ca="1">IF(ISNUMBER('Descriptive Stats'!BF5388),'Descriptive Stats'!BF5388,#N/A)</f>
        <v>-0.88881967520906158</v>
      </c>
      <c r="BI5388" s="6">
        <f ca="1">IF(ISNUMBER('Descriptive Stats'!E5388),'Descriptive Stats'!E5388,#N/A)</f>
        <v>1</v>
      </c>
    </row>
    <row r="5389" spans="1:61" ht="14.4" x14ac:dyDescent="0.3">
      <c r="A5389" s="2">
        <f>ROW()</f>
        <v>5389</v>
      </c>
      <c r="C5389" s="8">
        <f t="shared" ca="1" si="749"/>
        <v>8</v>
      </c>
      <c r="D5389" s="8">
        <f t="shared" ca="1" si="750"/>
        <v>1</v>
      </c>
      <c r="E5389" s="50">
        <f t="shared" ca="1" si="752"/>
        <v>1</v>
      </c>
      <c r="F5389" s="2" t="str">
        <f t="shared" ca="1" si="751"/>
        <v/>
      </c>
      <c r="BD5389" s="49">
        <f t="shared" ca="1" si="756"/>
        <v>1871</v>
      </c>
      <c r="BE5389" s="3">
        <f t="shared" ca="1" si="753"/>
        <v>0.18704999999999999</v>
      </c>
      <c r="BF5389" s="3">
        <f t="shared" ca="1" si="754"/>
        <v>-0.88881967520906158</v>
      </c>
      <c r="BG5389" s="9">
        <f t="shared" ca="1" si="755"/>
        <v>1</v>
      </c>
      <c r="BH5389" s="6">
        <f ca="1">IF(ISNUMBER('Descriptive Stats'!BF5389),'Descriptive Stats'!BF5389,#N/A)</f>
        <v>-0.88881967520906158</v>
      </c>
      <c r="BI5389" s="6">
        <f ca="1">IF(ISNUMBER('Descriptive Stats'!E5389),'Descriptive Stats'!E5389,#N/A)</f>
        <v>1</v>
      </c>
    </row>
    <row r="5390" spans="1:61" ht="14.4" x14ac:dyDescent="0.3">
      <c r="A5390" s="2">
        <f>ROW()</f>
        <v>5390</v>
      </c>
      <c r="C5390" s="8">
        <f t="shared" ca="1" si="749"/>
        <v>12</v>
      </c>
      <c r="D5390" s="8">
        <f t="shared" ca="1" si="750"/>
        <v>1</v>
      </c>
      <c r="E5390" s="50">
        <f t="shared" ca="1" si="752"/>
        <v>0</v>
      </c>
      <c r="F5390" s="2" t="str">
        <f t="shared" ca="1" si="751"/>
        <v/>
      </c>
      <c r="BD5390" s="49">
        <f t="shared" ca="1" si="756"/>
        <v>815.5</v>
      </c>
      <c r="BE5390" s="3">
        <f t="shared" ca="1" si="753"/>
        <v>8.1500000000000003E-2</v>
      </c>
      <c r="BF5390" s="3">
        <f t="shared" ca="1" si="754"/>
        <v>-1.3950525282585462</v>
      </c>
      <c r="BG5390" s="9">
        <f t="shared" ca="1" si="755"/>
        <v>0</v>
      </c>
      <c r="BH5390" s="6">
        <f ca="1">IF(ISNUMBER('Descriptive Stats'!BF5390),'Descriptive Stats'!BF5390,#N/A)</f>
        <v>-1.3950525282585462</v>
      </c>
      <c r="BI5390" s="6">
        <f ca="1">IF(ISNUMBER('Descriptive Stats'!E5390),'Descriptive Stats'!E5390,#N/A)</f>
        <v>0</v>
      </c>
    </row>
    <row r="5391" spans="1:61" ht="14.4" x14ac:dyDescent="0.3">
      <c r="A5391" s="2">
        <f>ROW()</f>
        <v>5391</v>
      </c>
      <c r="C5391" s="8">
        <f t="shared" ca="1" si="749"/>
        <v>22</v>
      </c>
      <c r="D5391" s="8">
        <f t="shared" ca="1" si="750"/>
        <v>0</v>
      </c>
      <c r="E5391" s="50">
        <f t="shared" ca="1" si="752"/>
        <v>1</v>
      </c>
      <c r="F5391" s="2" t="str">
        <f t="shared" ca="1" si="751"/>
        <v/>
      </c>
      <c r="BD5391" s="49">
        <f t="shared" ca="1" si="756"/>
        <v>1871</v>
      </c>
      <c r="BE5391" s="3">
        <f t="shared" ca="1" si="753"/>
        <v>0.18704999999999999</v>
      </c>
      <c r="BF5391" s="3">
        <f t="shared" ca="1" si="754"/>
        <v>-0.88881967520906158</v>
      </c>
      <c r="BG5391" s="9">
        <f t="shared" ca="1" si="755"/>
        <v>1</v>
      </c>
      <c r="BH5391" s="6">
        <f ca="1">IF(ISNUMBER('Descriptive Stats'!BF5391),'Descriptive Stats'!BF5391,#N/A)</f>
        <v>-0.88881967520906158</v>
      </c>
      <c r="BI5391" s="6">
        <f ca="1">IF(ISNUMBER('Descriptive Stats'!E5391),'Descriptive Stats'!E5391,#N/A)</f>
        <v>1</v>
      </c>
    </row>
    <row r="5392" spans="1:61" ht="14.4" x14ac:dyDescent="0.3">
      <c r="A5392" s="2">
        <f>ROW()</f>
        <v>5392</v>
      </c>
      <c r="C5392" s="8">
        <f t="shared" ca="1" si="749"/>
        <v>8</v>
      </c>
      <c r="D5392" s="8">
        <f t="shared" ca="1" si="750"/>
        <v>1</v>
      </c>
      <c r="E5392" s="50">
        <f t="shared" ca="1" si="752"/>
        <v>2</v>
      </c>
      <c r="F5392" s="2" t="str">
        <f t="shared" ca="1" si="751"/>
        <v/>
      </c>
      <c r="BD5392" s="49">
        <f t="shared" ca="1" si="756"/>
        <v>2595</v>
      </c>
      <c r="BE5392" s="3">
        <f t="shared" ca="1" si="753"/>
        <v>0.25945000000000001</v>
      </c>
      <c r="BF5392" s="3">
        <f t="shared" ca="1" si="754"/>
        <v>-0.6450419512753276</v>
      </c>
      <c r="BG5392" s="9">
        <f t="shared" ca="1" si="755"/>
        <v>2</v>
      </c>
      <c r="BH5392" s="6">
        <f ca="1">IF(ISNUMBER('Descriptive Stats'!BF5392),'Descriptive Stats'!BF5392,#N/A)</f>
        <v>-0.6450419512753276</v>
      </c>
      <c r="BI5392" s="6">
        <f ca="1">IF(ISNUMBER('Descriptive Stats'!E5392),'Descriptive Stats'!E5392,#N/A)</f>
        <v>2</v>
      </c>
    </row>
    <row r="5393" spans="1:61" ht="14.4" x14ac:dyDescent="0.3">
      <c r="A5393" s="2">
        <f>ROW()</f>
        <v>5393</v>
      </c>
      <c r="C5393" s="8">
        <f t="shared" ref="C5393:C5456" ca="1" si="757">RANDBETWEEN(2,COUNT(B:B))</f>
        <v>21</v>
      </c>
      <c r="D5393" s="8">
        <f t="shared" ref="D5393:D5456" ca="1" si="758">VLOOKUP(C5393,A:B,2,TRUE)</f>
        <v>2</v>
      </c>
      <c r="E5393" s="50">
        <f t="shared" ca="1" si="752"/>
        <v>4</v>
      </c>
      <c r="F5393" s="2" t="str">
        <f t="shared" ref="F5393:F5456" ca="1" si="759">IF(ISNUMBER(E5393),IF(OR(E5393&lt;$K$16,E5393&gt;$K$14),"X",""),"")</f>
        <v/>
      </c>
      <c r="BD5393" s="49">
        <f t="shared" ca="1" si="756"/>
        <v>3442</v>
      </c>
      <c r="BE5393" s="3">
        <f t="shared" ca="1" si="753"/>
        <v>0.34415000000000001</v>
      </c>
      <c r="BF5393" s="3">
        <f t="shared" ca="1" si="754"/>
        <v>-0.40116316278173481</v>
      </c>
      <c r="BG5393" s="9">
        <f t="shared" ca="1" si="755"/>
        <v>4</v>
      </c>
      <c r="BH5393" s="6">
        <f ca="1">IF(ISNUMBER('Descriptive Stats'!BF5393),'Descriptive Stats'!BF5393,#N/A)</f>
        <v>-0.40116316278173481</v>
      </c>
      <c r="BI5393" s="6">
        <f ca="1">IF(ISNUMBER('Descriptive Stats'!E5393),'Descriptive Stats'!E5393,#N/A)</f>
        <v>4</v>
      </c>
    </row>
    <row r="5394" spans="1:61" ht="14.4" x14ac:dyDescent="0.3">
      <c r="A5394" s="2">
        <f>ROW()</f>
        <v>5394</v>
      </c>
      <c r="C5394" s="8">
        <f t="shared" ca="1" si="757"/>
        <v>13</v>
      </c>
      <c r="D5394" s="8">
        <f t="shared" ca="1" si="758"/>
        <v>4</v>
      </c>
      <c r="E5394" s="50">
        <f t="shared" ca="1" si="752"/>
        <v>6</v>
      </c>
      <c r="F5394" s="2" t="str">
        <f t="shared" ca="1" si="759"/>
        <v/>
      </c>
      <c r="BD5394" s="49">
        <f t="shared" ca="1" si="756"/>
        <v>3900</v>
      </c>
      <c r="BE5394" s="3">
        <f t="shared" ca="1" si="753"/>
        <v>0.38995000000000002</v>
      </c>
      <c r="BF5394" s="3">
        <f t="shared" ca="1" si="754"/>
        <v>-0.2794493539703507</v>
      </c>
      <c r="BG5394" s="9">
        <f t="shared" ca="1" si="755"/>
        <v>6</v>
      </c>
      <c r="BH5394" s="6">
        <f ca="1">IF(ISNUMBER('Descriptive Stats'!BF5394),'Descriptive Stats'!BF5394,#N/A)</f>
        <v>-0.2794493539703507</v>
      </c>
      <c r="BI5394" s="6">
        <f ca="1">IF(ISNUMBER('Descriptive Stats'!E5394),'Descriptive Stats'!E5394,#N/A)</f>
        <v>6</v>
      </c>
    </row>
    <row r="5395" spans="1:61" ht="14.4" x14ac:dyDescent="0.3">
      <c r="A5395" s="2">
        <f>ROW()</f>
        <v>5395</v>
      </c>
      <c r="C5395" s="8">
        <f t="shared" ca="1" si="757"/>
        <v>2</v>
      </c>
      <c r="D5395" s="8">
        <f t="shared" ca="1" si="758"/>
        <v>6</v>
      </c>
      <c r="E5395" s="50">
        <f t="shared" ca="1" si="752"/>
        <v>7</v>
      </c>
      <c r="F5395" s="2" t="str">
        <f t="shared" ca="1" si="759"/>
        <v/>
      </c>
      <c r="BD5395" s="49">
        <f t="shared" ca="1" si="756"/>
        <v>4473.5</v>
      </c>
      <c r="BE5395" s="3">
        <f t="shared" ca="1" si="753"/>
        <v>0.44729999999999998</v>
      </c>
      <c r="BF5395" s="3">
        <f t="shared" ca="1" si="754"/>
        <v>-0.13248586824472414</v>
      </c>
      <c r="BG5395" s="9">
        <f t="shared" ca="1" si="755"/>
        <v>7</v>
      </c>
      <c r="BH5395" s="6">
        <f ca="1">IF(ISNUMBER('Descriptive Stats'!BF5395),'Descriptive Stats'!BF5395,#N/A)</f>
        <v>-0.13248586824472414</v>
      </c>
      <c r="BI5395" s="6">
        <f ca="1">IF(ISNUMBER('Descriptive Stats'!E5395),'Descriptive Stats'!E5395,#N/A)</f>
        <v>7</v>
      </c>
    </row>
    <row r="5396" spans="1:61" ht="14.4" x14ac:dyDescent="0.3">
      <c r="A5396" s="2">
        <f>ROW()</f>
        <v>5396</v>
      </c>
      <c r="C5396" s="8">
        <f t="shared" ca="1" si="757"/>
        <v>19</v>
      </c>
      <c r="D5396" s="8">
        <f t="shared" ca="1" si="758"/>
        <v>7</v>
      </c>
      <c r="E5396" s="50">
        <f t="shared" ca="1" si="752"/>
        <v>2</v>
      </c>
      <c r="F5396" s="2" t="str">
        <f t="shared" ca="1" si="759"/>
        <v/>
      </c>
      <c r="BD5396" s="49">
        <f t="shared" ca="1" si="756"/>
        <v>2595</v>
      </c>
      <c r="BE5396" s="3">
        <f t="shared" ca="1" si="753"/>
        <v>0.25945000000000001</v>
      </c>
      <c r="BF5396" s="3">
        <f t="shared" ca="1" si="754"/>
        <v>-0.6450419512753276</v>
      </c>
      <c r="BG5396" s="9">
        <f t="shared" ca="1" si="755"/>
        <v>2</v>
      </c>
      <c r="BH5396" s="6">
        <f ca="1">IF(ISNUMBER('Descriptive Stats'!BF5396),'Descriptive Stats'!BF5396,#N/A)</f>
        <v>-0.6450419512753276</v>
      </c>
      <c r="BI5396" s="6">
        <f ca="1">IF(ISNUMBER('Descriptive Stats'!E5396),'Descriptive Stats'!E5396,#N/A)</f>
        <v>2</v>
      </c>
    </row>
    <row r="5397" spans="1:61" ht="14.4" x14ac:dyDescent="0.3">
      <c r="A5397" s="2">
        <f>ROW()</f>
        <v>5397</v>
      </c>
      <c r="C5397" s="8">
        <f t="shared" ca="1" si="757"/>
        <v>21</v>
      </c>
      <c r="D5397" s="8">
        <f t="shared" ca="1" si="758"/>
        <v>2</v>
      </c>
      <c r="E5397" s="50">
        <f t="shared" ca="1" si="752"/>
        <v>2</v>
      </c>
      <c r="F5397" s="2" t="str">
        <f t="shared" ca="1" si="759"/>
        <v/>
      </c>
      <c r="BD5397" s="49">
        <f t="shared" ca="1" si="756"/>
        <v>2595</v>
      </c>
      <c r="BE5397" s="3">
        <f t="shared" ca="1" si="753"/>
        <v>0.25945000000000001</v>
      </c>
      <c r="BF5397" s="3">
        <f t="shared" ca="1" si="754"/>
        <v>-0.6450419512753276</v>
      </c>
      <c r="BG5397" s="9">
        <f t="shared" ca="1" si="755"/>
        <v>2</v>
      </c>
      <c r="BH5397" s="6">
        <f ca="1">IF(ISNUMBER('Descriptive Stats'!BF5397),'Descriptive Stats'!BF5397,#N/A)</f>
        <v>-0.6450419512753276</v>
      </c>
      <c r="BI5397" s="6">
        <f ca="1">IF(ISNUMBER('Descriptive Stats'!E5397),'Descriptive Stats'!E5397,#N/A)</f>
        <v>2</v>
      </c>
    </row>
    <row r="5398" spans="1:61" ht="14.4" x14ac:dyDescent="0.3">
      <c r="A5398" s="2">
        <f>ROW()</f>
        <v>5398</v>
      </c>
      <c r="C5398" s="8">
        <f t="shared" ca="1" si="757"/>
        <v>21</v>
      </c>
      <c r="D5398" s="8">
        <f t="shared" ca="1" si="758"/>
        <v>2</v>
      </c>
      <c r="E5398" s="50">
        <f t="shared" ca="1" si="752"/>
        <v>19</v>
      </c>
      <c r="F5398" s="2" t="str">
        <f t="shared" ca="1" si="759"/>
        <v>X</v>
      </c>
      <c r="BD5398" s="49">
        <f t="shared" ca="1" si="756"/>
        <v>5294</v>
      </c>
      <c r="BE5398" s="3">
        <f t="shared" ca="1" si="753"/>
        <v>0.52934999999999999</v>
      </c>
      <c r="BF5398" s="3">
        <f t="shared" ca="1" si="754"/>
        <v>7.3636031452008061E-2</v>
      </c>
      <c r="BG5398" s="9">
        <f t="shared" ca="1" si="755"/>
        <v>19</v>
      </c>
      <c r="BH5398" s="6">
        <f ca="1">IF(ISNUMBER('Descriptive Stats'!BF5398),'Descriptive Stats'!BF5398,#N/A)</f>
        <v>7.3636031452008061E-2</v>
      </c>
      <c r="BI5398" s="6">
        <f ca="1">IF(ISNUMBER('Descriptive Stats'!E5398),'Descriptive Stats'!E5398,#N/A)</f>
        <v>19</v>
      </c>
    </row>
    <row r="5399" spans="1:61" ht="14.4" x14ac:dyDescent="0.3">
      <c r="A5399" s="2">
        <f>ROW()</f>
        <v>5399</v>
      </c>
      <c r="C5399" s="8">
        <f t="shared" ca="1" si="757"/>
        <v>7</v>
      </c>
      <c r="D5399" s="8">
        <f t="shared" ca="1" si="758"/>
        <v>19</v>
      </c>
      <c r="E5399" s="50">
        <f t="shared" ca="1" si="752"/>
        <v>15</v>
      </c>
      <c r="F5399" s="2" t="str">
        <f t="shared" ca="1" si="759"/>
        <v/>
      </c>
      <c r="BD5399" s="49">
        <f t="shared" ca="1" si="756"/>
        <v>5051.5</v>
      </c>
      <c r="BE5399" s="3">
        <f t="shared" ca="1" si="753"/>
        <v>0.50509999999999999</v>
      </c>
      <c r="BF5399" s="3">
        <f t="shared" ca="1" si="754"/>
        <v>1.2784152420787677E-2</v>
      </c>
      <c r="BG5399" s="9">
        <f t="shared" ca="1" si="755"/>
        <v>15</v>
      </c>
      <c r="BH5399" s="6">
        <f ca="1">IF(ISNUMBER('Descriptive Stats'!BF5399),'Descriptive Stats'!BF5399,#N/A)</f>
        <v>1.2784152420787677E-2</v>
      </c>
      <c r="BI5399" s="6">
        <f ca="1">IF(ISNUMBER('Descriptive Stats'!E5399),'Descriptive Stats'!E5399,#N/A)</f>
        <v>15</v>
      </c>
    </row>
    <row r="5400" spans="1:61" ht="14.4" x14ac:dyDescent="0.3">
      <c r="A5400" s="2">
        <f>ROW()</f>
        <v>5400</v>
      </c>
      <c r="C5400" s="8">
        <f t="shared" ca="1" si="757"/>
        <v>24</v>
      </c>
      <c r="D5400" s="8">
        <f t="shared" ca="1" si="758"/>
        <v>15</v>
      </c>
      <c r="E5400" s="50">
        <f t="shared" ca="1" si="752"/>
        <v>2</v>
      </c>
      <c r="F5400" s="2" t="str">
        <f t="shared" ca="1" si="759"/>
        <v/>
      </c>
      <c r="BD5400" s="49">
        <f t="shared" ca="1" si="756"/>
        <v>2595</v>
      </c>
      <c r="BE5400" s="3">
        <f t="shared" ca="1" si="753"/>
        <v>0.25945000000000001</v>
      </c>
      <c r="BF5400" s="3">
        <f t="shared" ca="1" si="754"/>
        <v>-0.6450419512753276</v>
      </c>
      <c r="BG5400" s="9">
        <f t="shared" ca="1" si="755"/>
        <v>2</v>
      </c>
      <c r="BH5400" s="6">
        <f ca="1">IF(ISNUMBER('Descriptive Stats'!BF5400),'Descriptive Stats'!BF5400,#N/A)</f>
        <v>-0.6450419512753276</v>
      </c>
      <c r="BI5400" s="6">
        <f ca="1">IF(ISNUMBER('Descriptive Stats'!E5400),'Descriptive Stats'!E5400,#N/A)</f>
        <v>2</v>
      </c>
    </row>
    <row r="5401" spans="1:61" ht="14.4" x14ac:dyDescent="0.3">
      <c r="A5401" s="2">
        <f>ROW()</f>
        <v>5401</v>
      </c>
      <c r="C5401" s="8">
        <f t="shared" ca="1" si="757"/>
        <v>9</v>
      </c>
      <c r="D5401" s="8">
        <f t="shared" ca="1" si="758"/>
        <v>2</v>
      </c>
      <c r="E5401" s="50">
        <f t="shared" ca="1" si="752"/>
        <v>0</v>
      </c>
      <c r="F5401" s="2" t="str">
        <f t="shared" ca="1" si="759"/>
        <v/>
      </c>
      <c r="BD5401" s="49">
        <f t="shared" ca="1" si="756"/>
        <v>815.5</v>
      </c>
      <c r="BE5401" s="3">
        <f t="shared" ca="1" si="753"/>
        <v>8.1500000000000003E-2</v>
      </c>
      <c r="BF5401" s="3">
        <f t="shared" ca="1" si="754"/>
        <v>-1.3950525282585462</v>
      </c>
      <c r="BG5401" s="9">
        <f t="shared" ca="1" si="755"/>
        <v>0</v>
      </c>
      <c r="BH5401" s="6">
        <f ca="1">IF(ISNUMBER('Descriptive Stats'!BF5401),'Descriptive Stats'!BF5401,#N/A)</f>
        <v>-1.3950525282585462</v>
      </c>
      <c r="BI5401" s="6">
        <f ca="1">IF(ISNUMBER('Descriptive Stats'!E5401),'Descriptive Stats'!E5401,#N/A)</f>
        <v>0</v>
      </c>
    </row>
    <row r="5402" spans="1:61" ht="14.4" x14ac:dyDescent="0.3">
      <c r="A5402" s="2">
        <f>ROW()</f>
        <v>5402</v>
      </c>
      <c r="C5402" s="8">
        <f t="shared" ca="1" si="757"/>
        <v>15</v>
      </c>
      <c r="D5402" s="8">
        <f t="shared" ca="1" si="758"/>
        <v>0</v>
      </c>
      <c r="E5402" s="50">
        <f t="shared" ca="1" si="752"/>
        <v>3</v>
      </c>
      <c r="F5402" s="2" t="str">
        <f t="shared" ca="1" si="759"/>
        <v/>
      </c>
      <c r="BD5402" s="49">
        <f t="shared" ca="1" si="756"/>
        <v>3200</v>
      </c>
      <c r="BE5402" s="3">
        <f t="shared" ca="1" si="753"/>
        <v>0.31995000000000001</v>
      </c>
      <c r="BF5402" s="3">
        <f t="shared" ca="1" si="754"/>
        <v>-0.46783862043457014</v>
      </c>
      <c r="BG5402" s="9">
        <f t="shared" ca="1" si="755"/>
        <v>3</v>
      </c>
      <c r="BH5402" s="6">
        <f ca="1">IF(ISNUMBER('Descriptive Stats'!BF5402),'Descriptive Stats'!BF5402,#N/A)</f>
        <v>-0.46783862043457014</v>
      </c>
      <c r="BI5402" s="6">
        <f ca="1">IF(ISNUMBER('Descriptive Stats'!E5402),'Descriptive Stats'!E5402,#N/A)</f>
        <v>3</v>
      </c>
    </row>
    <row r="5403" spans="1:61" ht="14.4" x14ac:dyDescent="0.3">
      <c r="A5403" s="2">
        <f>ROW()</f>
        <v>5403</v>
      </c>
      <c r="C5403" s="8">
        <f t="shared" ca="1" si="757"/>
        <v>10</v>
      </c>
      <c r="D5403" s="8">
        <f t="shared" ca="1" si="758"/>
        <v>3</v>
      </c>
      <c r="E5403" s="50">
        <f t="shared" ca="1" si="752"/>
        <v>0</v>
      </c>
      <c r="F5403" s="2" t="str">
        <f t="shared" ca="1" si="759"/>
        <v/>
      </c>
      <c r="BD5403" s="49">
        <f t="shared" ca="1" si="756"/>
        <v>815.5</v>
      </c>
      <c r="BE5403" s="3">
        <f t="shared" ca="1" si="753"/>
        <v>8.1500000000000003E-2</v>
      </c>
      <c r="BF5403" s="3">
        <f t="shared" ca="1" si="754"/>
        <v>-1.3950525282585462</v>
      </c>
      <c r="BG5403" s="9">
        <f t="shared" ca="1" si="755"/>
        <v>0</v>
      </c>
      <c r="BH5403" s="6">
        <f ca="1">IF(ISNUMBER('Descriptive Stats'!BF5403),'Descriptive Stats'!BF5403,#N/A)</f>
        <v>-1.3950525282585462</v>
      </c>
      <c r="BI5403" s="6">
        <f ca="1">IF(ISNUMBER('Descriptive Stats'!E5403),'Descriptive Stats'!E5403,#N/A)</f>
        <v>0</v>
      </c>
    </row>
    <row r="5404" spans="1:61" ht="14.4" x14ac:dyDescent="0.3">
      <c r="A5404" s="2">
        <f>ROW()</f>
        <v>5404</v>
      </c>
      <c r="C5404" s="8">
        <f t="shared" ca="1" si="757"/>
        <v>22</v>
      </c>
      <c r="D5404" s="8">
        <f t="shared" ca="1" si="758"/>
        <v>0</v>
      </c>
      <c r="E5404" s="50">
        <f t="shared" ca="1" si="752"/>
        <v>15</v>
      </c>
      <c r="F5404" s="2" t="str">
        <f t="shared" ca="1" si="759"/>
        <v/>
      </c>
      <c r="BD5404" s="49">
        <f t="shared" ca="1" si="756"/>
        <v>5051.5</v>
      </c>
      <c r="BE5404" s="3">
        <f t="shared" ca="1" si="753"/>
        <v>0.50509999999999999</v>
      </c>
      <c r="BF5404" s="3">
        <f t="shared" ca="1" si="754"/>
        <v>1.2784152420787677E-2</v>
      </c>
      <c r="BG5404" s="9">
        <f t="shared" ca="1" si="755"/>
        <v>15</v>
      </c>
      <c r="BH5404" s="6">
        <f ca="1">IF(ISNUMBER('Descriptive Stats'!BF5404),'Descriptive Stats'!BF5404,#N/A)</f>
        <v>1.2784152420787677E-2</v>
      </c>
      <c r="BI5404" s="6">
        <f ca="1">IF(ISNUMBER('Descriptive Stats'!E5404),'Descriptive Stats'!E5404,#N/A)</f>
        <v>15</v>
      </c>
    </row>
    <row r="5405" spans="1:61" ht="14.4" x14ac:dyDescent="0.3">
      <c r="A5405" s="2">
        <f>ROW()</f>
        <v>5405</v>
      </c>
      <c r="C5405" s="8">
        <f t="shared" ca="1" si="757"/>
        <v>24</v>
      </c>
      <c r="D5405" s="8">
        <f t="shared" ca="1" si="758"/>
        <v>15</v>
      </c>
      <c r="E5405" s="50">
        <f t="shared" ca="1" si="752"/>
        <v>6</v>
      </c>
      <c r="F5405" s="2" t="str">
        <f t="shared" ca="1" si="759"/>
        <v/>
      </c>
      <c r="BD5405" s="49">
        <f t="shared" ca="1" si="756"/>
        <v>3900</v>
      </c>
      <c r="BE5405" s="3">
        <f t="shared" ca="1" si="753"/>
        <v>0.38995000000000002</v>
      </c>
      <c r="BF5405" s="3">
        <f t="shared" ca="1" si="754"/>
        <v>-0.2794493539703507</v>
      </c>
      <c r="BG5405" s="9">
        <f t="shared" ca="1" si="755"/>
        <v>6</v>
      </c>
      <c r="BH5405" s="6">
        <f ca="1">IF(ISNUMBER('Descriptive Stats'!BF5405),'Descriptive Stats'!BF5405,#N/A)</f>
        <v>-0.2794493539703507</v>
      </c>
      <c r="BI5405" s="6">
        <f ca="1">IF(ISNUMBER('Descriptive Stats'!E5405),'Descriptive Stats'!E5405,#N/A)</f>
        <v>6</v>
      </c>
    </row>
    <row r="5406" spans="1:61" ht="14.4" x14ac:dyDescent="0.3">
      <c r="A5406" s="2">
        <f>ROW()</f>
        <v>5406</v>
      </c>
      <c r="C5406" s="8">
        <f t="shared" ca="1" si="757"/>
        <v>5</v>
      </c>
      <c r="D5406" s="8">
        <f t="shared" ca="1" si="758"/>
        <v>6</v>
      </c>
      <c r="E5406" s="50">
        <f t="shared" ca="1" si="752"/>
        <v>0</v>
      </c>
      <c r="F5406" s="2" t="str">
        <f t="shared" ca="1" si="759"/>
        <v/>
      </c>
      <c r="BD5406" s="49">
        <f t="shared" ca="1" si="756"/>
        <v>815.5</v>
      </c>
      <c r="BE5406" s="3">
        <f t="shared" ca="1" si="753"/>
        <v>8.1500000000000003E-2</v>
      </c>
      <c r="BF5406" s="3">
        <f t="shared" ca="1" si="754"/>
        <v>-1.3950525282585462</v>
      </c>
      <c r="BG5406" s="9">
        <f t="shared" ca="1" si="755"/>
        <v>0</v>
      </c>
      <c r="BH5406" s="6">
        <f ca="1">IF(ISNUMBER('Descriptive Stats'!BF5406),'Descriptive Stats'!BF5406,#N/A)</f>
        <v>-1.3950525282585462</v>
      </c>
      <c r="BI5406" s="6">
        <f ca="1">IF(ISNUMBER('Descriptive Stats'!E5406),'Descriptive Stats'!E5406,#N/A)</f>
        <v>0</v>
      </c>
    </row>
    <row r="5407" spans="1:61" ht="14.4" x14ac:dyDescent="0.3">
      <c r="A5407" s="2">
        <f>ROW()</f>
        <v>5407</v>
      </c>
      <c r="C5407" s="8">
        <f t="shared" ca="1" si="757"/>
        <v>14</v>
      </c>
      <c r="D5407" s="8">
        <f t="shared" ca="1" si="758"/>
        <v>0</v>
      </c>
      <c r="E5407" s="50">
        <f t="shared" ca="1" si="752"/>
        <v>6</v>
      </c>
      <c r="F5407" s="2" t="str">
        <f t="shared" ca="1" si="759"/>
        <v/>
      </c>
      <c r="BD5407" s="49">
        <f t="shared" ca="1" si="756"/>
        <v>3900</v>
      </c>
      <c r="BE5407" s="3">
        <f t="shared" ca="1" si="753"/>
        <v>0.38995000000000002</v>
      </c>
      <c r="BF5407" s="3">
        <f t="shared" ca="1" si="754"/>
        <v>-0.2794493539703507</v>
      </c>
      <c r="BG5407" s="9">
        <f t="shared" ca="1" si="755"/>
        <v>6</v>
      </c>
      <c r="BH5407" s="6">
        <f ca="1">IF(ISNUMBER('Descriptive Stats'!BF5407),'Descriptive Stats'!BF5407,#N/A)</f>
        <v>-0.2794493539703507</v>
      </c>
      <c r="BI5407" s="6">
        <f ca="1">IF(ISNUMBER('Descriptive Stats'!E5407),'Descriptive Stats'!E5407,#N/A)</f>
        <v>6</v>
      </c>
    </row>
    <row r="5408" spans="1:61" ht="14.4" x14ac:dyDescent="0.3">
      <c r="A5408" s="2">
        <f>ROW()</f>
        <v>5408</v>
      </c>
      <c r="C5408" s="8">
        <f t="shared" ca="1" si="757"/>
        <v>16</v>
      </c>
      <c r="D5408" s="8">
        <f t="shared" ca="1" si="758"/>
        <v>6</v>
      </c>
      <c r="E5408" s="50">
        <f t="shared" ca="1" si="752"/>
        <v>19</v>
      </c>
      <c r="F5408" s="2" t="str">
        <f t="shared" ca="1" si="759"/>
        <v>X</v>
      </c>
      <c r="BD5408" s="49">
        <f t="shared" ca="1" si="756"/>
        <v>5294</v>
      </c>
      <c r="BE5408" s="3">
        <f t="shared" ca="1" si="753"/>
        <v>0.52934999999999999</v>
      </c>
      <c r="BF5408" s="3">
        <f t="shared" ca="1" si="754"/>
        <v>7.3636031452008061E-2</v>
      </c>
      <c r="BG5408" s="9">
        <f t="shared" ca="1" si="755"/>
        <v>19</v>
      </c>
      <c r="BH5408" s="6">
        <f ca="1">IF(ISNUMBER('Descriptive Stats'!BF5408),'Descriptive Stats'!BF5408,#N/A)</f>
        <v>7.3636031452008061E-2</v>
      </c>
      <c r="BI5408" s="6">
        <f ca="1">IF(ISNUMBER('Descriptive Stats'!E5408),'Descriptive Stats'!E5408,#N/A)</f>
        <v>19</v>
      </c>
    </row>
    <row r="5409" spans="1:61" ht="14.4" x14ac:dyDescent="0.3">
      <c r="A5409" s="2">
        <f>ROW()</f>
        <v>5409</v>
      </c>
      <c r="C5409" s="8">
        <f t="shared" ca="1" si="757"/>
        <v>7</v>
      </c>
      <c r="D5409" s="8">
        <f t="shared" ca="1" si="758"/>
        <v>19</v>
      </c>
      <c r="E5409" s="50">
        <f t="shared" ca="1" si="752"/>
        <v>0</v>
      </c>
      <c r="F5409" s="2" t="str">
        <f t="shared" ca="1" si="759"/>
        <v/>
      </c>
      <c r="BD5409" s="49">
        <f t="shared" ca="1" si="756"/>
        <v>815.5</v>
      </c>
      <c r="BE5409" s="3">
        <f t="shared" ca="1" si="753"/>
        <v>8.1500000000000003E-2</v>
      </c>
      <c r="BF5409" s="3">
        <f t="shared" ca="1" si="754"/>
        <v>-1.3950525282585462</v>
      </c>
      <c r="BG5409" s="9">
        <f t="shared" ca="1" si="755"/>
        <v>0</v>
      </c>
      <c r="BH5409" s="6">
        <f ca="1">IF(ISNUMBER('Descriptive Stats'!BF5409),'Descriptive Stats'!BF5409,#N/A)</f>
        <v>-1.3950525282585462</v>
      </c>
      <c r="BI5409" s="6">
        <f ca="1">IF(ISNUMBER('Descriptive Stats'!E5409),'Descriptive Stats'!E5409,#N/A)</f>
        <v>0</v>
      </c>
    </row>
    <row r="5410" spans="1:61" ht="14.4" x14ac:dyDescent="0.3">
      <c r="A5410" s="2">
        <f>ROW()</f>
        <v>5410</v>
      </c>
      <c r="C5410" s="8">
        <f t="shared" ca="1" si="757"/>
        <v>22</v>
      </c>
      <c r="D5410" s="8">
        <f t="shared" ca="1" si="758"/>
        <v>0</v>
      </c>
      <c r="E5410" s="50">
        <f t="shared" ca="1" si="752"/>
        <v>2</v>
      </c>
      <c r="F5410" s="2" t="str">
        <f t="shared" ca="1" si="759"/>
        <v/>
      </c>
      <c r="BD5410" s="49">
        <f t="shared" ca="1" si="756"/>
        <v>2595</v>
      </c>
      <c r="BE5410" s="3">
        <f t="shared" ca="1" si="753"/>
        <v>0.25945000000000001</v>
      </c>
      <c r="BF5410" s="3">
        <f t="shared" ca="1" si="754"/>
        <v>-0.6450419512753276</v>
      </c>
      <c r="BG5410" s="9">
        <f t="shared" ca="1" si="755"/>
        <v>2</v>
      </c>
      <c r="BH5410" s="6">
        <f ca="1">IF(ISNUMBER('Descriptive Stats'!BF5410),'Descriptive Stats'!BF5410,#N/A)</f>
        <v>-0.6450419512753276</v>
      </c>
      <c r="BI5410" s="6">
        <f ca="1">IF(ISNUMBER('Descriptive Stats'!E5410),'Descriptive Stats'!E5410,#N/A)</f>
        <v>2</v>
      </c>
    </row>
    <row r="5411" spans="1:61" ht="14.4" x14ac:dyDescent="0.3">
      <c r="A5411" s="2">
        <f>ROW()</f>
        <v>5411</v>
      </c>
      <c r="C5411" s="8">
        <f t="shared" ca="1" si="757"/>
        <v>21</v>
      </c>
      <c r="D5411" s="8">
        <f t="shared" ca="1" si="758"/>
        <v>2</v>
      </c>
      <c r="E5411" s="50">
        <f t="shared" ca="1" si="752"/>
        <v>7</v>
      </c>
      <c r="F5411" s="2" t="str">
        <f t="shared" ca="1" si="759"/>
        <v/>
      </c>
      <c r="BD5411" s="49">
        <f t="shared" ca="1" si="756"/>
        <v>4473.5</v>
      </c>
      <c r="BE5411" s="3">
        <f t="shared" ca="1" si="753"/>
        <v>0.44729999999999998</v>
      </c>
      <c r="BF5411" s="3">
        <f t="shared" ca="1" si="754"/>
        <v>-0.13248586824472414</v>
      </c>
      <c r="BG5411" s="9">
        <f t="shared" ca="1" si="755"/>
        <v>7</v>
      </c>
      <c r="BH5411" s="6">
        <f ca="1">IF(ISNUMBER('Descriptive Stats'!BF5411),'Descriptive Stats'!BF5411,#N/A)</f>
        <v>-0.13248586824472414</v>
      </c>
      <c r="BI5411" s="6">
        <f ca="1">IF(ISNUMBER('Descriptive Stats'!E5411),'Descriptive Stats'!E5411,#N/A)</f>
        <v>7</v>
      </c>
    </row>
    <row r="5412" spans="1:61" ht="14.4" x14ac:dyDescent="0.3">
      <c r="A5412" s="2">
        <f>ROW()</f>
        <v>5412</v>
      </c>
      <c r="C5412" s="8">
        <f t="shared" ca="1" si="757"/>
        <v>19</v>
      </c>
      <c r="D5412" s="8">
        <f t="shared" ca="1" si="758"/>
        <v>7</v>
      </c>
      <c r="E5412" s="50">
        <f t="shared" ca="1" si="752"/>
        <v>0</v>
      </c>
      <c r="F5412" s="2" t="str">
        <f t="shared" ca="1" si="759"/>
        <v/>
      </c>
      <c r="BD5412" s="49">
        <f t="shared" ca="1" si="756"/>
        <v>815.5</v>
      </c>
      <c r="BE5412" s="3">
        <f t="shared" ca="1" si="753"/>
        <v>8.1500000000000003E-2</v>
      </c>
      <c r="BF5412" s="3">
        <f t="shared" ca="1" si="754"/>
        <v>-1.3950525282585462</v>
      </c>
      <c r="BG5412" s="9">
        <f t="shared" ca="1" si="755"/>
        <v>0</v>
      </c>
      <c r="BH5412" s="6">
        <f ca="1">IF(ISNUMBER('Descriptive Stats'!BF5412),'Descriptive Stats'!BF5412,#N/A)</f>
        <v>-1.3950525282585462</v>
      </c>
      <c r="BI5412" s="6">
        <f ca="1">IF(ISNUMBER('Descriptive Stats'!E5412),'Descriptive Stats'!E5412,#N/A)</f>
        <v>0</v>
      </c>
    </row>
    <row r="5413" spans="1:61" ht="14.4" x14ac:dyDescent="0.3">
      <c r="A5413" s="2">
        <f>ROW()</f>
        <v>5413</v>
      </c>
      <c r="C5413" s="8">
        <f t="shared" ca="1" si="757"/>
        <v>11</v>
      </c>
      <c r="D5413" s="8">
        <f t="shared" ca="1" si="758"/>
        <v>0</v>
      </c>
      <c r="E5413" s="50">
        <f t="shared" ca="1" si="752"/>
        <v>2</v>
      </c>
      <c r="F5413" s="2" t="str">
        <f t="shared" ca="1" si="759"/>
        <v/>
      </c>
      <c r="BD5413" s="49">
        <f t="shared" ca="1" si="756"/>
        <v>2595</v>
      </c>
      <c r="BE5413" s="3">
        <f t="shared" ca="1" si="753"/>
        <v>0.25945000000000001</v>
      </c>
      <c r="BF5413" s="3">
        <f t="shared" ca="1" si="754"/>
        <v>-0.6450419512753276</v>
      </c>
      <c r="BG5413" s="9">
        <f t="shared" ca="1" si="755"/>
        <v>2</v>
      </c>
      <c r="BH5413" s="6">
        <f ca="1">IF(ISNUMBER('Descriptive Stats'!BF5413),'Descriptive Stats'!BF5413,#N/A)</f>
        <v>-0.6450419512753276</v>
      </c>
      <c r="BI5413" s="6">
        <f ca="1">IF(ISNUMBER('Descriptive Stats'!E5413),'Descriptive Stats'!E5413,#N/A)</f>
        <v>2</v>
      </c>
    </row>
    <row r="5414" spans="1:61" ht="14.4" x14ac:dyDescent="0.3">
      <c r="A5414" s="2">
        <f>ROW()</f>
        <v>5414</v>
      </c>
      <c r="C5414" s="8">
        <f t="shared" ca="1" si="757"/>
        <v>17</v>
      </c>
      <c r="D5414" s="8">
        <f t="shared" ca="1" si="758"/>
        <v>2</v>
      </c>
      <c r="E5414" s="50">
        <f t="shared" ca="1" si="752"/>
        <v>4</v>
      </c>
      <c r="F5414" s="2" t="str">
        <f t="shared" ca="1" si="759"/>
        <v/>
      </c>
      <c r="BD5414" s="49">
        <f t="shared" ca="1" si="756"/>
        <v>3442</v>
      </c>
      <c r="BE5414" s="3">
        <f t="shared" ca="1" si="753"/>
        <v>0.34415000000000001</v>
      </c>
      <c r="BF5414" s="3">
        <f t="shared" ca="1" si="754"/>
        <v>-0.40116316278173481</v>
      </c>
      <c r="BG5414" s="9">
        <f t="shared" ca="1" si="755"/>
        <v>4</v>
      </c>
      <c r="BH5414" s="6">
        <f ca="1">IF(ISNUMBER('Descriptive Stats'!BF5414),'Descriptive Stats'!BF5414,#N/A)</f>
        <v>-0.40116316278173481</v>
      </c>
      <c r="BI5414" s="6">
        <f ca="1">IF(ISNUMBER('Descriptive Stats'!E5414),'Descriptive Stats'!E5414,#N/A)</f>
        <v>4</v>
      </c>
    </row>
    <row r="5415" spans="1:61" ht="14.4" x14ac:dyDescent="0.3">
      <c r="A5415" s="2">
        <f>ROW()</f>
        <v>5415</v>
      </c>
      <c r="C5415" s="8">
        <f t="shared" ca="1" si="757"/>
        <v>13</v>
      </c>
      <c r="D5415" s="8">
        <f t="shared" ca="1" si="758"/>
        <v>4</v>
      </c>
      <c r="E5415" s="50">
        <f t="shared" ca="1" si="752"/>
        <v>0</v>
      </c>
      <c r="F5415" s="2" t="str">
        <f t="shared" ca="1" si="759"/>
        <v/>
      </c>
      <c r="BD5415" s="49">
        <f t="shared" ca="1" si="756"/>
        <v>815.5</v>
      </c>
      <c r="BE5415" s="3">
        <f t="shared" ca="1" si="753"/>
        <v>8.1500000000000003E-2</v>
      </c>
      <c r="BF5415" s="3">
        <f t="shared" ca="1" si="754"/>
        <v>-1.3950525282585462</v>
      </c>
      <c r="BG5415" s="9">
        <f t="shared" ca="1" si="755"/>
        <v>0</v>
      </c>
      <c r="BH5415" s="6">
        <f ca="1">IF(ISNUMBER('Descriptive Stats'!BF5415),'Descriptive Stats'!BF5415,#N/A)</f>
        <v>-1.3950525282585462</v>
      </c>
      <c r="BI5415" s="6">
        <f ca="1">IF(ISNUMBER('Descriptive Stats'!E5415),'Descriptive Stats'!E5415,#N/A)</f>
        <v>0</v>
      </c>
    </row>
    <row r="5416" spans="1:61" ht="14.4" x14ac:dyDescent="0.3">
      <c r="A5416" s="2">
        <f>ROW()</f>
        <v>5416</v>
      </c>
      <c r="C5416" s="8">
        <f t="shared" ca="1" si="757"/>
        <v>15</v>
      </c>
      <c r="D5416" s="8">
        <f t="shared" ca="1" si="758"/>
        <v>0</v>
      </c>
      <c r="E5416" s="50">
        <f t="shared" ca="1" si="752"/>
        <v>2</v>
      </c>
      <c r="F5416" s="2" t="str">
        <f t="shared" ca="1" si="759"/>
        <v/>
      </c>
      <c r="BD5416" s="49">
        <f t="shared" ca="1" si="756"/>
        <v>2595</v>
      </c>
      <c r="BE5416" s="3">
        <f t="shared" ca="1" si="753"/>
        <v>0.25945000000000001</v>
      </c>
      <c r="BF5416" s="3">
        <f t="shared" ca="1" si="754"/>
        <v>-0.6450419512753276</v>
      </c>
      <c r="BG5416" s="9">
        <f t="shared" ca="1" si="755"/>
        <v>2</v>
      </c>
      <c r="BH5416" s="6">
        <f ca="1">IF(ISNUMBER('Descriptive Stats'!BF5416),'Descriptive Stats'!BF5416,#N/A)</f>
        <v>-0.6450419512753276</v>
      </c>
      <c r="BI5416" s="6">
        <f ca="1">IF(ISNUMBER('Descriptive Stats'!E5416),'Descriptive Stats'!E5416,#N/A)</f>
        <v>2</v>
      </c>
    </row>
    <row r="5417" spans="1:61" ht="14.4" x14ac:dyDescent="0.3">
      <c r="A5417" s="2">
        <f>ROW()</f>
        <v>5417</v>
      </c>
      <c r="C5417" s="8">
        <f t="shared" ca="1" si="757"/>
        <v>9</v>
      </c>
      <c r="D5417" s="8">
        <f t="shared" ca="1" si="758"/>
        <v>2</v>
      </c>
      <c r="E5417" s="50">
        <f t="shared" ca="1" si="752"/>
        <v>0</v>
      </c>
      <c r="F5417" s="2" t="str">
        <f t="shared" ca="1" si="759"/>
        <v/>
      </c>
      <c r="BD5417" s="49">
        <f t="shared" ca="1" si="756"/>
        <v>815.5</v>
      </c>
      <c r="BE5417" s="3">
        <f t="shared" ca="1" si="753"/>
        <v>8.1500000000000003E-2</v>
      </c>
      <c r="BF5417" s="3">
        <f t="shared" ca="1" si="754"/>
        <v>-1.3950525282585462</v>
      </c>
      <c r="BG5417" s="9">
        <f t="shared" ca="1" si="755"/>
        <v>0</v>
      </c>
      <c r="BH5417" s="6">
        <f ca="1">IF(ISNUMBER('Descriptive Stats'!BF5417),'Descriptive Stats'!BF5417,#N/A)</f>
        <v>-1.3950525282585462</v>
      </c>
      <c r="BI5417" s="6">
        <f ca="1">IF(ISNUMBER('Descriptive Stats'!E5417),'Descriptive Stats'!E5417,#N/A)</f>
        <v>0</v>
      </c>
    </row>
    <row r="5418" spans="1:61" ht="14.4" x14ac:dyDescent="0.3">
      <c r="A5418" s="2">
        <f>ROW()</f>
        <v>5418</v>
      </c>
      <c r="C5418" s="8">
        <f t="shared" ca="1" si="757"/>
        <v>22</v>
      </c>
      <c r="D5418" s="8">
        <f t="shared" ca="1" si="758"/>
        <v>0</v>
      </c>
      <c r="E5418" s="50">
        <f t="shared" ca="1" si="752"/>
        <v>0</v>
      </c>
      <c r="F5418" s="2" t="str">
        <f t="shared" ca="1" si="759"/>
        <v/>
      </c>
      <c r="BD5418" s="49">
        <f t="shared" ca="1" si="756"/>
        <v>815.5</v>
      </c>
      <c r="BE5418" s="3">
        <f t="shared" ca="1" si="753"/>
        <v>8.1500000000000003E-2</v>
      </c>
      <c r="BF5418" s="3">
        <f t="shared" ca="1" si="754"/>
        <v>-1.3950525282585462</v>
      </c>
      <c r="BG5418" s="9">
        <f t="shared" ca="1" si="755"/>
        <v>0</v>
      </c>
      <c r="BH5418" s="6">
        <f ca="1">IF(ISNUMBER('Descriptive Stats'!BF5418),'Descriptive Stats'!BF5418,#N/A)</f>
        <v>-1.3950525282585462</v>
      </c>
      <c r="BI5418" s="6">
        <f ca="1">IF(ISNUMBER('Descriptive Stats'!E5418),'Descriptive Stats'!E5418,#N/A)</f>
        <v>0</v>
      </c>
    </row>
    <row r="5419" spans="1:61" ht="14.4" x14ac:dyDescent="0.3">
      <c r="A5419" s="2">
        <f>ROW()</f>
        <v>5419</v>
      </c>
      <c r="C5419" s="8">
        <f t="shared" ca="1" si="757"/>
        <v>4</v>
      </c>
      <c r="D5419" s="8">
        <f t="shared" ca="1" si="758"/>
        <v>0</v>
      </c>
      <c r="E5419" s="50">
        <f t="shared" ca="1" si="752"/>
        <v>0</v>
      </c>
      <c r="F5419" s="2" t="str">
        <f t="shared" ca="1" si="759"/>
        <v/>
      </c>
      <c r="BD5419" s="49">
        <f t="shared" ca="1" si="756"/>
        <v>815.5</v>
      </c>
      <c r="BE5419" s="3">
        <f t="shared" ca="1" si="753"/>
        <v>8.1500000000000003E-2</v>
      </c>
      <c r="BF5419" s="3">
        <f t="shared" ca="1" si="754"/>
        <v>-1.3950525282585462</v>
      </c>
      <c r="BG5419" s="9">
        <f t="shared" ca="1" si="755"/>
        <v>0</v>
      </c>
      <c r="BH5419" s="6">
        <f ca="1">IF(ISNUMBER('Descriptive Stats'!BF5419),'Descriptive Stats'!BF5419,#N/A)</f>
        <v>-1.3950525282585462</v>
      </c>
      <c r="BI5419" s="6">
        <f ca="1">IF(ISNUMBER('Descriptive Stats'!E5419),'Descriptive Stats'!E5419,#N/A)</f>
        <v>0</v>
      </c>
    </row>
    <row r="5420" spans="1:61" ht="14.4" x14ac:dyDescent="0.3">
      <c r="A5420" s="2">
        <f>ROW()</f>
        <v>5420</v>
      </c>
      <c r="C5420" s="8">
        <f t="shared" ca="1" si="757"/>
        <v>20</v>
      </c>
      <c r="D5420" s="8">
        <f t="shared" ca="1" si="758"/>
        <v>0</v>
      </c>
      <c r="E5420" s="50">
        <f t="shared" ca="1" si="752"/>
        <v>6</v>
      </c>
      <c r="F5420" s="2" t="str">
        <f t="shared" ca="1" si="759"/>
        <v/>
      </c>
      <c r="BD5420" s="49">
        <f t="shared" ca="1" si="756"/>
        <v>3900</v>
      </c>
      <c r="BE5420" s="3">
        <f t="shared" ca="1" si="753"/>
        <v>0.38995000000000002</v>
      </c>
      <c r="BF5420" s="3">
        <f t="shared" ca="1" si="754"/>
        <v>-0.2794493539703507</v>
      </c>
      <c r="BG5420" s="9">
        <f t="shared" ca="1" si="755"/>
        <v>6</v>
      </c>
      <c r="BH5420" s="6">
        <f ca="1">IF(ISNUMBER('Descriptive Stats'!BF5420),'Descriptive Stats'!BF5420,#N/A)</f>
        <v>-0.2794493539703507</v>
      </c>
      <c r="BI5420" s="6">
        <f ca="1">IF(ISNUMBER('Descriptive Stats'!E5420),'Descriptive Stats'!E5420,#N/A)</f>
        <v>6</v>
      </c>
    </row>
    <row r="5421" spans="1:61" ht="14.4" x14ac:dyDescent="0.3">
      <c r="A5421" s="2">
        <f>ROW()</f>
        <v>5421</v>
      </c>
      <c r="C5421" s="8">
        <f t="shared" ca="1" si="757"/>
        <v>2</v>
      </c>
      <c r="D5421" s="8">
        <f t="shared" ca="1" si="758"/>
        <v>6</v>
      </c>
      <c r="E5421" s="50">
        <f t="shared" ca="1" si="752"/>
        <v>0</v>
      </c>
      <c r="F5421" s="2" t="str">
        <f t="shared" ca="1" si="759"/>
        <v/>
      </c>
      <c r="BD5421" s="49">
        <f t="shared" ca="1" si="756"/>
        <v>815.5</v>
      </c>
      <c r="BE5421" s="3">
        <f t="shared" ca="1" si="753"/>
        <v>8.1500000000000003E-2</v>
      </c>
      <c r="BF5421" s="3">
        <f t="shared" ca="1" si="754"/>
        <v>-1.3950525282585462</v>
      </c>
      <c r="BG5421" s="9">
        <f t="shared" ca="1" si="755"/>
        <v>0</v>
      </c>
      <c r="BH5421" s="6">
        <f ca="1">IF(ISNUMBER('Descriptive Stats'!BF5421),'Descriptive Stats'!BF5421,#N/A)</f>
        <v>-1.3950525282585462</v>
      </c>
      <c r="BI5421" s="6">
        <f ca="1">IF(ISNUMBER('Descriptive Stats'!E5421),'Descriptive Stats'!E5421,#N/A)</f>
        <v>0</v>
      </c>
    </row>
    <row r="5422" spans="1:61" ht="14.4" x14ac:dyDescent="0.3">
      <c r="A5422" s="2">
        <f>ROW()</f>
        <v>5422</v>
      </c>
      <c r="C5422" s="8">
        <f t="shared" ca="1" si="757"/>
        <v>4</v>
      </c>
      <c r="D5422" s="8">
        <f t="shared" ca="1" si="758"/>
        <v>0</v>
      </c>
      <c r="E5422" s="50">
        <f t="shared" ca="1" si="752"/>
        <v>15</v>
      </c>
      <c r="F5422" s="2" t="str">
        <f t="shared" ca="1" si="759"/>
        <v/>
      </c>
      <c r="BD5422" s="49">
        <f t="shared" ca="1" si="756"/>
        <v>5051.5</v>
      </c>
      <c r="BE5422" s="3">
        <f t="shared" ca="1" si="753"/>
        <v>0.50509999999999999</v>
      </c>
      <c r="BF5422" s="3">
        <f t="shared" ca="1" si="754"/>
        <v>1.2784152420787677E-2</v>
      </c>
      <c r="BG5422" s="9">
        <f t="shared" ca="1" si="755"/>
        <v>15</v>
      </c>
      <c r="BH5422" s="6">
        <f ca="1">IF(ISNUMBER('Descriptive Stats'!BF5422),'Descriptive Stats'!BF5422,#N/A)</f>
        <v>1.2784152420787677E-2</v>
      </c>
      <c r="BI5422" s="6">
        <f ca="1">IF(ISNUMBER('Descriptive Stats'!E5422),'Descriptive Stats'!E5422,#N/A)</f>
        <v>15</v>
      </c>
    </row>
    <row r="5423" spans="1:61" ht="14.4" x14ac:dyDescent="0.3">
      <c r="A5423" s="2">
        <f>ROW()</f>
        <v>5423</v>
      </c>
      <c r="C5423" s="8">
        <f t="shared" ca="1" si="757"/>
        <v>24</v>
      </c>
      <c r="D5423" s="8">
        <f t="shared" ca="1" si="758"/>
        <v>15</v>
      </c>
      <c r="E5423" s="50">
        <f t="shared" ca="1" si="752"/>
        <v>3</v>
      </c>
      <c r="F5423" s="2" t="str">
        <f t="shared" ca="1" si="759"/>
        <v/>
      </c>
      <c r="BD5423" s="49">
        <f t="shared" ca="1" si="756"/>
        <v>3200</v>
      </c>
      <c r="BE5423" s="3">
        <f t="shared" ca="1" si="753"/>
        <v>0.31995000000000001</v>
      </c>
      <c r="BF5423" s="3">
        <f t="shared" ca="1" si="754"/>
        <v>-0.46783862043457014</v>
      </c>
      <c r="BG5423" s="9">
        <f t="shared" ca="1" si="755"/>
        <v>3</v>
      </c>
      <c r="BH5423" s="6">
        <f ca="1">IF(ISNUMBER('Descriptive Stats'!BF5423),'Descriptive Stats'!BF5423,#N/A)</f>
        <v>-0.46783862043457014</v>
      </c>
      <c r="BI5423" s="6">
        <f ca="1">IF(ISNUMBER('Descriptive Stats'!E5423),'Descriptive Stats'!E5423,#N/A)</f>
        <v>3</v>
      </c>
    </row>
    <row r="5424" spans="1:61" ht="14.4" x14ac:dyDescent="0.3">
      <c r="A5424" s="2">
        <f>ROW()</f>
        <v>5424</v>
      </c>
      <c r="C5424" s="8">
        <f t="shared" ca="1" si="757"/>
        <v>10</v>
      </c>
      <c r="D5424" s="8">
        <f t="shared" ca="1" si="758"/>
        <v>3</v>
      </c>
      <c r="E5424" s="50">
        <f t="shared" ca="1" si="752"/>
        <v>6</v>
      </c>
      <c r="F5424" s="2" t="str">
        <f t="shared" ca="1" si="759"/>
        <v/>
      </c>
      <c r="BD5424" s="49">
        <f t="shared" ca="1" si="756"/>
        <v>3900</v>
      </c>
      <c r="BE5424" s="3">
        <f t="shared" ca="1" si="753"/>
        <v>0.38995000000000002</v>
      </c>
      <c r="BF5424" s="3">
        <f t="shared" ca="1" si="754"/>
        <v>-0.2794493539703507</v>
      </c>
      <c r="BG5424" s="9">
        <f t="shared" ca="1" si="755"/>
        <v>6</v>
      </c>
      <c r="BH5424" s="6">
        <f ca="1">IF(ISNUMBER('Descriptive Stats'!BF5424),'Descriptive Stats'!BF5424,#N/A)</f>
        <v>-0.2794493539703507</v>
      </c>
      <c r="BI5424" s="6">
        <f ca="1">IF(ISNUMBER('Descriptive Stats'!E5424),'Descriptive Stats'!E5424,#N/A)</f>
        <v>6</v>
      </c>
    </row>
    <row r="5425" spans="1:61" ht="14.4" x14ac:dyDescent="0.3">
      <c r="A5425" s="2">
        <f>ROW()</f>
        <v>5425</v>
      </c>
      <c r="C5425" s="8">
        <f t="shared" ca="1" si="757"/>
        <v>16</v>
      </c>
      <c r="D5425" s="8">
        <f t="shared" ca="1" si="758"/>
        <v>6</v>
      </c>
      <c r="E5425" s="50">
        <f t="shared" ca="1" si="752"/>
        <v>2</v>
      </c>
      <c r="F5425" s="2" t="str">
        <f t="shared" ca="1" si="759"/>
        <v/>
      </c>
      <c r="BD5425" s="49">
        <f t="shared" ca="1" si="756"/>
        <v>2595</v>
      </c>
      <c r="BE5425" s="3">
        <f t="shared" ca="1" si="753"/>
        <v>0.25945000000000001</v>
      </c>
      <c r="BF5425" s="3">
        <f t="shared" ca="1" si="754"/>
        <v>-0.6450419512753276</v>
      </c>
      <c r="BG5425" s="9">
        <f t="shared" ca="1" si="755"/>
        <v>2</v>
      </c>
      <c r="BH5425" s="6">
        <f ca="1">IF(ISNUMBER('Descriptive Stats'!BF5425),'Descriptive Stats'!BF5425,#N/A)</f>
        <v>-0.6450419512753276</v>
      </c>
      <c r="BI5425" s="6">
        <f ca="1">IF(ISNUMBER('Descriptive Stats'!E5425),'Descriptive Stats'!E5425,#N/A)</f>
        <v>2</v>
      </c>
    </row>
    <row r="5426" spans="1:61" ht="14.4" x14ac:dyDescent="0.3">
      <c r="A5426" s="2">
        <f>ROW()</f>
        <v>5426</v>
      </c>
      <c r="C5426" s="8">
        <f t="shared" ca="1" si="757"/>
        <v>9</v>
      </c>
      <c r="D5426" s="8">
        <f t="shared" ca="1" si="758"/>
        <v>2</v>
      </c>
      <c r="E5426" s="50">
        <f t="shared" ca="1" si="752"/>
        <v>19</v>
      </c>
      <c r="F5426" s="2" t="str">
        <f t="shared" ca="1" si="759"/>
        <v>X</v>
      </c>
      <c r="BD5426" s="49">
        <f t="shared" ca="1" si="756"/>
        <v>5294</v>
      </c>
      <c r="BE5426" s="3">
        <f t="shared" ca="1" si="753"/>
        <v>0.52934999999999999</v>
      </c>
      <c r="BF5426" s="3">
        <f t="shared" ca="1" si="754"/>
        <v>7.3636031452008061E-2</v>
      </c>
      <c r="BG5426" s="9">
        <f t="shared" ca="1" si="755"/>
        <v>19</v>
      </c>
      <c r="BH5426" s="6">
        <f ca="1">IF(ISNUMBER('Descriptive Stats'!BF5426),'Descriptive Stats'!BF5426,#N/A)</f>
        <v>7.3636031452008061E-2</v>
      </c>
      <c r="BI5426" s="6">
        <f ca="1">IF(ISNUMBER('Descriptive Stats'!E5426),'Descriptive Stats'!E5426,#N/A)</f>
        <v>19</v>
      </c>
    </row>
    <row r="5427" spans="1:61" ht="14.4" x14ac:dyDescent="0.3">
      <c r="A5427" s="2">
        <f>ROW()</f>
        <v>5427</v>
      </c>
      <c r="C5427" s="8">
        <f t="shared" ca="1" si="757"/>
        <v>7</v>
      </c>
      <c r="D5427" s="8">
        <f t="shared" ca="1" si="758"/>
        <v>19</v>
      </c>
      <c r="E5427" s="50">
        <f t="shared" ca="1" si="752"/>
        <v>1</v>
      </c>
      <c r="F5427" s="2" t="str">
        <f t="shared" ca="1" si="759"/>
        <v/>
      </c>
      <c r="BD5427" s="49">
        <f t="shared" ca="1" si="756"/>
        <v>1871</v>
      </c>
      <c r="BE5427" s="3">
        <f t="shared" ca="1" si="753"/>
        <v>0.18704999999999999</v>
      </c>
      <c r="BF5427" s="3">
        <f t="shared" ca="1" si="754"/>
        <v>-0.88881967520906158</v>
      </c>
      <c r="BG5427" s="9">
        <f t="shared" ca="1" si="755"/>
        <v>1</v>
      </c>
      <c r="BH5427" s="6">
        <f ca="1">IF(ISNUMBER('Descriptive Stats'!BF5427),'Descriptive Stats'!BF5427,#N/A)</f>
        <v>-0.88881967520906158</v>
      </c>
      <c r="BI5427" s="6">
        <f ca="1">IF(ISNUMBER('Descriptive Stats'!E5427),'Descriptive Stats'!E5427,#N/A)</f>
        <v>1</v>
      </c>
    </row>
    <row r="5428" spans="1:61" ht="14.4" x14ac:dyDescent="0.3">
      <c r="A5428" s="2">
        <f>ROW()</f>
        <v>5428</v>
      </c>
      <c r="C5428" s="8">
        <f t="shared" ca="1" si="757"/>
        <v>8</v>
      </c>
      <c r="D5428" s="8">
        <f t="shared" ca="1" si="758"/>
        <v>1</v>
      </c>
      <c r="E5428" s="50">
        <f t="shared" ca="1" si="752"/>
        <v>2</v>
      </c>
      <c r="F5428" s="2" t="str">
        <f t="shared" ca="1" si="759"/>
        <v/>
      </c>
      <c r="BD5428" s="49">
        <f t="shared" ca="1" si="756"/>
        <v>2595</v>
      </c>
      <c r="BE5428" s="3">
        <f t="shared" ca="1" si="753"/>
        <v>0.25945000000000001</v>
      </c>
      <c r="BF5428" s="3">
        <f t="shared" ca="1" si="754"/>
        <v>-0.6450419512753276</v>
      </c>
      <c r="BG5428" s="9">
        <f t="shared" ca="1" si="755"/>
        <v>2</v>
      </c>
      <c r="BH5428" s="6">
        <f ca="1">IF(ISNUMBER('Descriptive Stats'!BF5428),'Descriptive Stats'!BF5428,#N/A)</f>
        <v>-0.6450419512753276</v>
      </c>
      <c r="BI5428" s="6">
        <f ca="1">IF(ISNUMBER('Descriptive Stats'!E5428),'Descriptive Stats'!E5428,#N/A)</f>
        <v>2</v>
      </c>
    </row>
    <row r="5429" spans="1:61" ht="14.4" x14ac:dyDescent="0.3">
      <c r="A5429" s="2">
        <f>ROW()</f>
        <v>5429</v>
      </c>
      <c r="C5429" s="8">
        <f t="shared" ca="1" si="757"/>
        <v>17</v>
      </c>
      <c r="D5429" s="8">
        <f t="shared" ca="1" si="758"/>
        <v>2</v>
      </c>
      <c r="E5429" s="50">
        <f t="shared" ca="1" si="752"/>
        <v>2</v>
      </c>
      <c r="F5429" s="2" t="str">
        <f t="shared" ca="1" si="759"/>
        <v/>
      </c>
      <c r="BD5429" s="49">
        <f t="shared" ca="1" si="756"/>
        <v>2595</v>
      </c>
      <c r="BE5429" s="3">
        <f t="shared" ca="1" si="753"/>
        <v>0.25945000000000001</v>
      </c>
      <c r="BF5429" s="3">
        <f t="shared" ca="1" si="754"/>
        <v>-0.6450419512753276</v>
      </c>
      <c r="BG5429" s="9">
        <f t="shared" ca="1" si="755"/>
        <v>2</v>
      </c>
      <c r="BH5429" s="6">
        <f ca="1">IF(ISNUMBER('Descriptive Stats'!BF5429),'Descriptive Stats'!BF5429,#N/A)</f>
        <v>-0.6450419512753276</v>
      </c>
      <c r="BI5429" s="6">
        <f ca="1">IF(ISNUMBER('Descriptive Stats'!E5429),'Descriptive Stats'!E5429,#N/A)</f>
        <v>2</v>
      </c>
    </row>
    <row r="5430" spans="1:61" ht="14.4" x14ac:dyDescent="0.3">
      <c r="A5430" s="2">
        <f>ROW()</f>
        <v>5430</v>
      </c>
      <c r="C5430" s="8">
        <f t="shared" ca="1" si="757"/>
        <v>3</v>
      </c>
      <c r="D5430" s="8">
        <f t="shared" ca="1" si="758"/>
        <v>2</v>
      </c>
      <c r="E5430" s="50">
        <f t="shared" ca="1" si="752"/>
        <v>0</v>
      </c>
      <c r="F5430" s="2" t="str">
        <f t="shared" ca="1" si="759"/>
        <v/>
      </c>
      <c r="BD5430" s="49">
        <f t="shared" ca="1" si="756"/>
        <v>815.5</v>
      </c>
      <c r="BE5430" s="3">
        <f t="shared" ca="1" si="753"/>
        <v>8.1500000000000003E-2</v>
      </c>
      <c r="BF5430" s="3">
        <f t="shared" ca="1" si="754"/>
        <v>-1.3950525282585462</v>
      </c>
      <c r="BG5430" s="9">
        <f t="shared" ca="1" si="755"/>
        <v>0</v>
      </c>
      <c r="BH5430" s="6">
        <f ca="1">IF(ISNUMBER('Descriptive Stats'!BF5430),'Descriptive Stats'!BF5430,#N/A)</f>
        <v>-1.3950525282585462</v>
      </c>
      <c r="BI5430" s="6">
        <f ca="1">IF(ISNUMBER('Descriptive Stats'!E5430),'Descriptive Stats'!E5430,#N/A)</f>
        <v>0</v>
      </c>
    </row>
    <row r="5431" spans="1:61" ht="14.4" x14ac:dyDescent="0.3">
      <c r="A5431" s="2">
        <f>ROW()</f>
        <v>5431</v>
      </c>
      <c r="C5431" s="8">
        <f t="shared" ca="1" si="757"/>
        <v>20</v>
      </c>
      <c r="D5431" s="8">
        <f t="shared" ca="1" si="758"/>
        <v>0</v>
      </c>
      <c r="E5431" s="50">
        <f t="shared" ca="1" si="752"/>
        <v>6</v>
      </c>
      <c r="F5431" s="2" t="str">
        <f t="shared" ca="1" si="759"/>
        <v/>
      </c>
      <c r="BD5431" s="49">
        <f t="shared" ca="1" si="756"/>
        <v>3900</v>
      </c>
      <c r="BE5431" s="3">
        <f t="shared" ca="1" si="753"/>
        <v>0.38995000000000002</v>
      </c>
      <c r="BF5431" s="3">
        <f t="shared" ca="1" si="754"/>
        <v>-0.2794493539703507</v>
      </c>
      <c r="BG5431" s="9">
        <f t="shared" ca="1" si="755"/>
        <v>6</v>
      </c>
      <c r="BH5431" s="6">
        <f ca="1">IF(ISNUMBER('Descriptive Stats'!BF5431),'Descriptive Stats'!BF5431,#N/A)</f>
        <v>-0.2794493539703507</v>
      </c>
      <c r="BI5431" s="6">
        <f ca="1">IF(ISNUMBER('Descriptive Stats'!E5431),'Descriptive Stats'!E5431,#N/A)</f>
        <v>6</v>
      </c>
    </row>
    <row r="5432" spans="1:61" ht="14.4" x14ac:dyDescent="0.3">
      <c r="A5432" s="2">
        <f>ROW()</f>
        <v>5432</v>
      </c>
      <c r="C5432" s="8">
        <f t="shared" ca="1" si="757"/>
        <v>2</v>
      </c>
      <c r="D5432" s="8">
        <f t="shared" ca="1" si="758"/>
        <v>6</v>
      </c>
      <c r="E5432" s="50">
        <f t="shared" ca="1" si="752"/>
        <v>15</v>
      </c>
      <c r="F5432" s="2" t="str">
        <f t="shared" ca="1" si="759"/>
        <v/>
      </c>
      <c r="BD5432" s="49">
        <f t="shared" ca="1" si="756"/>
        <v>5051.5</v>
      </c>
      <c r="BE5432" s="3">
        <f t="shared" ca="1" si="753"/>
        <v>0.50509999999999999</v>
      </c>
      <c r="BF5432" s="3">
        <f t="shared" ca="1" si="754"/>
        <v>1.2784152420787677E-2</v>
      </c>
      <c r="BG5432" s="9">
        <f t="shared" ca="1" si="755"/>
        <v>15</v>
      </c>
      <c r="BH5432" s="6">
        <f ca="1">IF(ISNUMBER('Descriptive Stats'!BF5432),'Descriptive Stats'!BF5432,#N/A)</f>
        <v>1.2784152420787677E-2</v>
      </c>
      <c r="BI5432" s="6">
        <f ca="1">IF(ISNUMBER('Descriptive Stats'!E5432),'Descriptive Stats'!E5432,#N/A)</f>
        <v>15</v>
      </c>
    </row>
    <row r="5433" spans="1:61" ht="14.4" x14ac:dyDescent="0.3">
      <c r="A5433" s="2">
        <f>ROW()</f>
        <v>5433</v>
      </c>
      <c r="C5433" s="8">
        <f t="shared" ca="1" si="757"/>
        <v>24</v>
      </c>
      <c r="D5433" s="8">
        <f t="shared" ca="1" si="758"/>
        <v>15</v>
      </c>
      <c r="E5433" s="50">
        <f t="shared" ca="1" si="752"/>
        <v>0</v>
      </c>
      <c r="F5433" s="2" t="str">
        <f t="shared" ca="1" si="759"/>
        <v/>
      </c>
      <c r="BD5433" s="49">
        <f t="shared" ca="1" si="756"/>
        <v>815.5</v>
      </c>
      <c r="BE5433" s="3">
        <f t="shared" ca="1" si="753"/>
        <v>8.1500000000000003E-2</v>
      </c>
      <c r="BF5433" s="3">
        <f t="shared" ca="1" si="754"/>
        <v>-1.3950525282585462</v>
      </c>
      <c r="BG5433" s="9">
        <f t="shared" ca="1" si="755"/>
        <v>0</v>
      </c>
      <c r="BH5433" s="6">
        <f ca="1">IF(ISNUMBER('Descriptive Stats'!BF5433),'Descriptive Stats'!BF5433,#N/A)</f>
        <v>-1.3950525282585462</v>
      </c>
      <c r="BI5433" s="6">
        <f ca="1">IF(ISNUMBER('Descriptive Stats'!E5433),'Descriptive Stats'!E5433,#N/A)</f>
        <v>0</v>
      </c>
    </row>
    <row r="5434" spans="1:61" ht="14.4" x14ac:dyDescent="0.3">
      <c r="A5434" s="2">
        <f>ROW()</f>
        <v>5434</v>
      </c>
      <c r="C5434" s="8">
        <f t="shared" ca="1" si="757"/>
        <v>22</v>
      </c>
      <c r="D5434" s="8">
        <f t="shared" ca="1" si="758"/>
        <v>0</v>
      </c>
      <c r="E5434" s="50">
        <f t="shared" ca="1" si="752"/>
        <v>0</v>
      </c>
      <c r="F5434" s="2" t="str">
        <f t="shared" ca="1" si="759"/>
        <v/>
      </c>
      <c r="BD5434" s="49">
        <f t="shared" ca="1" si="756"/>
        <v>815.5</v>
      </c>
      <c r="BE5434" s="3">
        <f t="shared" ca="1" si="753"/>
        <v>8.1500000000000003E-2</v>
      </c>
      <c r="BF5434" s="3">
        <f t="shared" ca="1" si="754"/>
        <v>-1.3950525282585462</v>
      </c>
      <c r="BG5434" s="9">
        <f t="shared" ca="1" si="755"/>
        <v>0</v>
      </c>
      <c r="BH5434" s="6">
        <f ca="1">IF(ISNUMBER('Descriptive Stats'!BF5434),'Descriptive Stats'!BF5434,#N/A)</f>
        <v>-1.3950525282585462</v>
      </c>
      <c r="BI5434" s="6">
        <f ca="1">IF(ISNUMBER('Descriptive Stats'!E5434),'Descriptive Stats'!E5434,#N/A)</f>
        <v>0</v>
      </c>
    </row>
    <row r="5435" spans="1:61" ht="14.4" x14ac:dyDescent="0.3">
      <c r="A5435" s="2">
        <f>ROW()</f>
        <v>5435</v>
      </c>
      <c r="C5435" s="8">
        <f t="shared" ca="1" si="757"/>
        <v>20</v>
      </c>
      <c r="D5435" s="8">
        <f t="shared" ca="1" si="758"/>
        <v>0</v>
      </c>
      <c r="E5435" s="50">
        <f t="shared" ca="1" si="752"/>
        <v>4</v>
      </c>
      <c r="F5435" s="2" t="str">
        <f t="shared" ca="1" si="759"/>
        <v/>
      </c>
      <c r="BD5435" s="49">
        <f t="shared" ca="1" si="756"/>
        <v>3442</v>
      </c>
      <c r="BE5435" s="3">
        <f t="shared" ca="1" si="753"/>
        <v>0.34415000000000001</v>
      </c>
      <c r="BF5435" s="3">
        <f t="shared" ca="1" si="754"/>
        <v>-0.40116316278173481</v>
      </c>
      <c r="BG5435" s="9">
        <f t="shared" ca="1" si="755"/>
        <v>4</v>
      </c>
      <c r="BH5435" s="6">
        <f ca="1">IF(ISNUMBER('Descriptive Stats'!BF5435),'Descriptive Stats'!BF5435,#N/A)</f>
        <v>-0.40116316278173481</v>
      </c>
      <c r="BI5435" s="6">
        <f ca="1">IF(ISNUMBER('Descriptive Stats'!E5435),'Descriptive Stats'!E5435,#N/A)</f>
        <v>4</v>
      </c>
    </row>
    <row r="5436" spans="1:61" ht="14.4" x14ac:dyDescent="0.3">
      <c r="A5436" s="2">
        <f>ROW()</f>
        <v>5436</v>
      </c>
      <c r="C5436" s="8">
        <f t="shared" ca="1" si="757"/>
        <v>13</v>
      </c>
      <c r="D5436" s="8">
        <f t="shared" ca="1" si="758"/>
        <v>4</v>
      </c>
      <c r="E5436" s="50">
        <f t="shared" ca="1" si="752"/>
        <v>0</v>
      </c>
      <c r="F5436" s="2" t="str">
        <f t="shared" ca="1" si="759"/>
        <v/>
      </c>
      <c r="BD5436" s="49">
        <f t="shared" ca="1" si="756"/>
        <v>815.5</v>
      </c>
      <c r="BE5436" s="3">
        <f t="shared" ca="1" si="753"/>
        <v>8.1500000000000003E-2</v>
      </c>
      <c r="BF5436" s="3">
        <f t="shared" ca="1" si="754"/>
        <v>-1.3950525282585462</v>
      </c>
      <c r="BG5436" s="9">
        <f t="shared" ca="1" si="755"/>
        <v>0</v>
      </c>
      <c r="BH5436" s="6">
        <f ca="1">IF(ISNUMBER('Descriptive Stats'!BF5436),'Descriptive Stats'!BF5436,#N/A)</f>
        <v>-1.3950525282585462</v>
      </c>
      <c r="BI5436" s="6">
        <f ca="1">IF(ISNUMBER('Descriptive Stats'!E5436),'Descriptive Stats'!E5436,#N/A)</f>
        <v>0</v>
      </c>
    </row>
    <row r="5437" spans="1:61" ht="14.4" x14ac:dyDescent="0.3">
      <c r="A5437" s="2">
        <f>ROW()</f>
        <v>5437</v>
      </c>
      <c r="C5437" s="8">
        <f t="shared" ca="1" si="757"/>
        <v>14</v>
      </c>
      <c r="D5437" s="8">
        <f t="shared" ca="1" si="758"/>
        <v>0</v>
      </c>
      <c r="E5437" s="50">
        <f t="shared" ca="1" si="752"/>
        <v>7</v>
      </c>
      <c r="F5437" s="2" t="str">
        <f t="shared" ca="1" si="759"/>
        <v/>
      </c>
      <c r="BD5437" s="49">
        <f t="shared" ca="1" si="756"/>
        <v>4473.5</v>
      </c>
      <c r="BE5437" s="3">
        <f t="shared" ca="1" si="753"/>
        <v>0.44729999999999998</v>
      </c>
      <c r="BF5437" s="3">
        <f t="shared" ca="1" si="754"/>
        <v>-0.13248586824472414</v>
      </c>
      <c r="BG5437" s="9">
        <f t="shared" ca="1" si="755"/>
        <v>7</v>
      </c>
      <c r="BH5437" s="6">
        <f ca="1">IF(ISNUMBER('Descriptive Stats'!BF5437),'Descriptive Stats'!BF5437,#N/A)</f>
        <v>-0.13248586824472414</v>
      </c>
      <c r="BI5437" s="6">
        <f ca="1">IF(ISNUMBER('Descriptive Stats'!E5437),'Descriptive Stats'!E5437,#N/A)</f>
        <v>7</v>
      </c>
    </row>
    <row r="5438" spans="1:61" ht="14.4" x14ac:dyDescent="0.3">
      <c r="A5438" s="2">
        <f>ROW()</f>
        <v>5438</v>
      </c>
      <c r="C5438" s="8">
        <f t="shared" ca="1" si="757"/>
        <v>19</v>
      </c>
      <c r="D5438" s="8">
        <f t="shared" ca="1" si="758"/>
        <v>7</v>
      </c>
      <c r="E5438" s="50">
        <f t="shared" ca="1" si="752"/>
        <v>2</v>
      </c>
      <c r="F5438" s="2" t="str">
        <f t="shared" ca="1" si="759"/>
        <v/>
      </c>
      <c r="BD5438" s="49">
        <f t="shared" ca="1" si="756"/>
        <v>2595</v>
      </c>
      <c r="BE5438" s="3">
        <f t="shared" ca="1" si="753"/>
        <v>0.25945000000000001</v>
      </c>
      <c r="BF5438" s="3">
        <f t="shared" ca="1" si="754"/>
        <v>-0.6450419512753276</v>
      </c>
      <c r="BG5438" s="9">
        <f t="shared" ca="1" si="755"/>
        <v>2</v>
      </c>
      <c r="BH5438" s="6">
        <f ca="1">IF(ISNUMBER('Descriptive Stats'!BF5438),'Descriptive Stats'!BF5438,#N/A)</f>
        <v>-0.6450419512753276</v>
      </c>
      <c r="BI5438" s="6">
        <f ca="1">IF(ISNUMBER('Descriptive Stats'!E5438),'Descriptive Stats'!E5438,#N/A)</f>
        <v>2</v>
      </c>
    </row>
    <row r="5439" spans="1:61" ht="14.4" x14ac:dyDescent="0.3">
      <c r="A5439" s="2">
        <f>ROW()</f>
        <v>5439</v>
      </c>
      <c r="C5439" s="8">
        <f t="shared" ca="1" si="757"/>
        <v>9</v>
      </c>
      <c r="D5439" s="8">
        <f t="shared" ca="1" si="758"/>
        <v>2</v>
      </c>
      <c r="E5439" s="50">
        <f t="shared" ca="1" si="752"/>
        <v>3</v>
      </c>
      <c r="F5439" s="2" t="str">
        <f t="shared" ca="1" si="759"/>
        <v/>
      </c>
      <c r="BD5439" s="49">
        <f t="shared" ca="1" si="756"/>
        <v>3200</v>
      </c>
      <c r="BE5439" s="3">
        <f t="shared" ca="1" si="753"/>
        <v>0.31995000000000001</v>
      </c>
      <c r="BF5439" s="3">
        <f t="shared" ca="1" si="754"/>
        <v>-0.46783862043457014</v>
      </c>
      <c r="BG5439" s="9">
        <f t="shared" ca="1" si="755"/>
        <v>3</v>
      </c>
      <c r="BH5439" s="6">
        <f ca="1">IF(ISNUMBER('Descriptive Stats'!BF5439),'Descriptive Stats'!BF5439,#N/A)</f>
        <v>-0.46783862043457014</v>
      </c>
      <c r="BI5439" s="6">
        <f ca="1">IF(ISNUMBER('Descriptive Stats'!E5439),'Descriptive Stats'!E5439,#N/A)</f>
        <v>3</v>
      </c>
    </row>
    <row r="5440" spans="1:61" ht="14.4" x14ac:dyDescent="0.3">
      <c r="A5440" s="2">
        <f>ROW()</f>
        <v>5440</v>
      </c>
      <c r="C5440" s="8">
        <f t="shared" ca="1" si="757"/>
        <v>10</v>
      </c>
      <c r="D5440" s="8">
        <f t="shared" ca="1" si="758"/>
        <v>3</v>
      </c>
      <c r="E5440" s="50">
        <f t="shared" ca="1" si="752"/>
        <v>0</v>
      </c>
      <c r="F5440" s="2" t="str">
        <f t="shared" ca="1" si="759"/>
        <v/>
      </c>
      <c r="BD5440" s="49">
        <f t="shared" ca="1" si="756"/>
        <v>815.5</v>
      </c>
      <c r="BE5440" s="3">
        <f t="shared" ca="1" si="753"/>
        <v>8.1500000000000003E-2</v>
      </c>
      <c r="BF5440" s="3">
        <f t="shared" ca="1" si="754"/>
        <v>-1.3950525282585462</v>
      </c>
      <c r="BG5440" s="9">
        <f t="shared" ca="1" si="755"/>
        <v>0</v>
      </c>
      <c r="BH5440" s="6">
        <f ca="1">IF(ISNUMBER('Descriptive Stats'!BF5440),'Descriptive Stats'!BF5440,#N/A)</f>
        <v>-1.3950525282585462</v>
      </c>
      <c r="BI5440" s="6">
        <f ca="1">IF(ISNUMBER('Descriptive Stats'!E5440),'Descriptive Stats'!E5440,#N/A)</f>
        <v>0</v>
      </c>
    </row>
    <row r="5441" spans="1:61" ht="14.4" x14ac:dyDescent="0.3">
      <c r="A5441" s="2">
        <f>ROW()</f>
        <v>5441</v>
      </c>
      <c r="C5441" s="8">
        <f t="shared" ca="1" si="757"/>
        <v>4</v>
      </c>
      <c r="D5441" s="8">
        <f t="shared" ca="1" si="758"/>
        <v>0</v>
      </c>
      <c r="E5441" s="50">
        <f t="shared" ca="1" si="752"/>
        <v>0</v>
      </c>
      <c r="F5441" s="2" t="str">
        <f t="shared" ca="1" si="759"/>
        <v/>
      </c>
      <c r="BD5441" s="49">
        <f t="shared" ca="1" si="756"/>
        <v>815.5</v>
      </c>
      <c r="BE5441" s="3">
        <f t="shared" ca="1" si="753"/>
        <v>8.1500000000000003E-2</v>
      </c>
      <c r="BF5441" s="3">
        <f t="shared" ca="1" si="754"/>
        <v>-1.3950525282585462</v>
      </c>
      <c r="BG5441" s="9">
        <f t="shared" ca="1" si="755"/>
        <v>0</v>
      </c>
      <c r="BH5441" s="6">
        <f ca="1">IF(ISNUMBER('Descriptive Stats'!BF5441),'Descriptive Stats'!BF5441,#N/A)</f>
        <v>-1.3950525282585462</v>
      </c>
      <c r="BI5441" s="6">
        <f ca="1">IF(ISNUMBER('Descriptive Stats'!E5441),'Descriptive Stats'!E5441,#N/A)</f>
        <v>0</v>
      </c>
    </row>
    <row r="5442" spans="1:61" ht="14.4" x14ac:dyDescent="0.3">
      <c r="A5442" s="2">
        <f>ROW()</f>
        <v>5442</v>
      </c>
      <c r="C5442" s="8">
        <f t="shared" ca="1" si="757"/>
        <v>18</v>
      </c>
      <c r="D5442" s="8">
        <f t="shared" ca="1" si="758"/>
        <v>0</v>
      </c>
      <c r="E5442" s="50">
        <f t="shared" ca="1" si="752"/>
        <v>4</v>
      </c>
      <c r="F5442" s="2" t="str">
        <f t="shared" ca="1" si="759"/>
        <v/>
      </c>
      <c r="BD5442" s="49">
        <f t="shared" ca="1" si="756"/>
        <v>3442</v>
      </c>
      <c r="BE5442" s="3">
        <f t="shared" ca="1" si="753"/>
        <v>0.34415000000000001</v>
      </c>
      <c r="BF5442" s="3">
        <f t="shared" ca="1" si="754"/>
        <v>-0.40116316278173481</v>
      </c>
      <c r="BG5442" s="9">
        <f t="shared" ca="1" si="755"/>
        <v>4</v>
      </c>
      <c r="BH5442" s="6">
        <f ca="1">IF(ISNUMBER('Descriptive Stats'!BF5442),'Descriptive Stats'!BF5442,#N/A)</f>
        <v>-0.40116316278173481</v>
      </c>
      <c r="BI5442" s="6">
        <f ca="1">IF(ISNUMBER('Descriptive Stats'!E5442),'Descriptive Stats'!E5442,#N/A)</f>
        <v>4</v>
      </c>
    </row>
    <row r="5443" spans="1:61" ht="14.4" x14ac:dyDescent="0.3">
      <c r="A5443" s="2">
        <f>ROW()</f>
        <v>5443</v>
      </c>
      <c r="C5443" s="8">
        <f t="shared" ca="1" si="757"/>
        <v>13</v>
      </c>
      <c r="D5443" s="8">
        <f t="shared" ca="1" si="758"/>
        <v>4</v>
      </c>
      <c r="E5443" s="50">
        <f t="shared" ref="E5443:E5506" ca="1" si="760">IF(0=MOD(ROW(),$J$1),AVERAGE(OFFSET($D$2,ROW()-$J$1,0,$J$1,1)),"")</f>
        <v>0</v>
      </c>
      <c r="F5443" s="2" t="str">
        <f t="shared" ca="1" si="759"/>
        <v/>
      </c>
      <c r="BD5443" s="49">
        <f t="shared" ca="1" si="756"/>
        <v>815.5</v>
      </c>
      <c r="BE5443" s="3">
        <f t="shared" ca="1" si="753"/>
        <v>8.1500000000000003E-2</v>
      </c>
      <c r="BF5443" s="3">
        <f t="shared" ca="1" si="754"/>
        <v>-1.3950525282585462</v>
      </c>
      <c r="BG5443" s="9">
        <f t="shared" ca="1" si="755"/>
        <v>0</v>
      </c>
      <c r="BH5443" s="6">
        <f ca="1">IF(ISNUMBER('Descriptive Stats'!BF5443),'Descriptive Stats'!BF5443,#N/A)</f>
        <v>-1.3950525282585462</v>
      </c>
      <c r="BI5443" s="6">
        <f ca="1">IF(ISNUMBER('Descriptive Stats'!E5443),'Descriptive Stats'!E5443,#N/A)</f>
        <v>0</v>
      </c>
    </row>
    <row r="5444" spans="1:61" ht="14.4" x14ac:dyDescent="0.3">
      <c r="A5444" s="2">
        <f>ROW()</f>
        <v>5444</v>
      </c>
      <c r="C5444" s="8">
        <f t="shared" ca="1" si="757"/>
        <v>20</v>
      </c>
      <c r="D5444" s="8">
        <f t="shared" ca="1" si="758"/>
        <v>0</v>
      </c>
      <c r="E5444" s="50">
        <f t="shared" ca="1" si="760"/>
        <v>0</v>
      </c>
      <c r="F5444" s="2" t="str">
        <f t="shared" ca="1" si="759"/>
        <v/>
      </c>
      <c r="BD5444" s="49">
        <f t="shared" ca="1" si="756"/>
        <v>815.5</v>
      </c>
      <c r="BE5444" s="3">
        <f t="shared" ca="1" si="753"/>
        <v>8.1500000000000003E-2</v>
      </c>
      <c r="BF5444" s="3">
        <f t="shared" ca="1" si="754"/>
        <v>-1.3950525282585462</v>
      </c>
      <c r="BG5444" s="9">
        <f t="shared" ca="1" si="755"/>
        <v>0</v>
      </c>
      <c r="BH5444" s="6">
        <f ca="1">IF(ISNUMBER('Descriptive Stats'!BF5444),'Descriptive Stats'!BF5444,#N/A)</f>
        <v>-1.3950525282585462</v>
      </c>
      <c r="BI5444" s="6">
        <f ca="1">IF(ISNUMBER('Descriptive Stats'!E5444),'Descriptive Stats'!E5444,#N/A)</f>
        <v>0</v>
      </c>
    </row>
    <row r="5445" spans="1:61" ht="14.4" x14ac:dyDescent="0.3">
      <c r="A5445" s="2">
        <f>ROW()</f>
        <v>5445</v>
      </c>
      <c r="C5445" s="8">
        <f t="shared" ca="1" si="757"/>
        <v>20</v>
      </c>
      <c r="D5445" s="8">
        <f t="shared" ca="1" si="758"/>
        <v>0</v>
      </c>
      <c r="E5445" s="50">
        <f t="shared" ca="1" si="760"/>
        <v>4</v>
      </c>
      <c r="F5445" s="2" t="str">
        <f t="shared" ca="1" si="759"/>
        <v/>
      </c>
      <c r="BD5445" s="49">
        <f t="shared" ca="1" si="756"/>
        <v>3442</v>
      </c>
      <c r="BE5445" s="3">
        <f t="shared" ca="1" si="753"/>
        <v>0.34415000000000001</v>
      </c>
      <c r="BF5445" s="3">
        <f t="shared" ca="1" si="754"/>
        <v>-0.40116316278173481</v>
      </c>
      <c r="BG5445" s="9">
        <f t="shared" ca="1" si="755"/>
        <v>4</v>
      </c>
      <c r="BH5445" s="6">
        <f ca="1">IF(ISNUMBER('Descriptive Stats'!BF5445),'Descriptive Stats'!BF5445,#N/A)</f>
        <v>-0.40116316278173481</v>
      </c>
      <c r="BI5445" s="6">
        <f ca="1">IF(ISNUMBER('Descriptive Stats'!E5445),'Descriptive Stats'!E5445,#N/A)</f>
        <v>4</v>
      </c>
    </row>
    <row r="5446" spans="1:61" ht="14.4" x14ac:dyDescent="0.3">
      <c r="A5446" s="2">
        <f>ROW()</f>
        <v>5446</v>
      </c>
      <c r="C5446" s="8">
        <f t="shared" ca="1" si="757"/>
        <v>13</v>
      </c>
      <c r="D5446" s="8">
        <f t="shared" ca="1" si="758"/>
        <v>4</v>
      </c>
      <c r="E5446" s="50">
        <f t="shared" ca="1" si="760"/>
        <v>7</v>
      </c>
      <c r="F5446" s="2" t="str">
        <f t="shared" ca="1" si="759"/>
        <v/>
      </c>
      <c r="BD5446" s="49">
        <f t="shared" ca="1" si="756"/>
        <v>4473.5</v>
      </c>
      <c r="BE5446" s="3">
        <f t="shared" ca="1" si="753"/>
        <v>0.44729999999999998</v>
      </c>
      <c r="BF5446" s="3">
        <f t="shared" ca="1" si="754"/>
        <v>-0.13248586824472414</v>
      </c>
      <c r="BG5446" s="9">
        <f t="shared" ca="1" si="755"/>
        <v>7</v>
      </c>
      <c r="BH5446" s="6">
        <f ca="1">IF(ISNUMBER('Descriptive Stats'!BF5446),'Descriptive Stats'!BF5446,#N/A)</f>
        <v>-0.13248586824472414</v>
      </c>
      <c r="BI5446" s="6">
        <f ca="1">IF(ISNUMBER('Descriptive Stats'!E5446),'Descriptive Stats'!E5446,#N/A)</f>
        <v>7</v>
      </c>
    </row>
    <row r="5447" spans="1:61" ht="14.4" x14ac:dyDescent="0.3">
      <c r="A5447" s="2">
        <f>ROW()</f>
        <v>5447</v>
      </c>
      <c r="C5447" s="8">
        <f t="shared" ca="1" si="757"/>
        <v>19</v>
      </c>
      <c r="D5447" s="8">
        <f t="shared" ca="1" si="758"/>
        <v>7</v>
      </c>
      <c r="E5447" s="50">
        <f t="shared" ca="1" si="760"/>
        <v>0</v>
      </c>
      <c r="F5447" s="2" t="str">
        <f t="shared" ca="1" si="759"/>
        <v/>
      </c>
      <c r="BD5447" s="49">
        <f t="shared" ca="1" si="756"/>
        <v>815.5</v>
      </c>
      <c r="BE5447" s="3">
        <f t="shared" ca="1" si="753"/>
        <v>8.1500000000000003E-2</v>
      </c>
      <c r="BF5447" s="3">
        <f t="shared" ca="1" si="754"/>
        <v>-1.3950525282585462</v>
      </c>
      <c r="BG5447" s="9">
        <f t="shared" ca="1" si="755"/>
        <v>0</v>
      </c>
      <c r="BH5447" s="6">
        <f ca="1">IF(ISNUMBER('Descriptive Stats'!BF5447),'Descriptive Stats'!BF5447,#N/A)</f>
        <v>-1.3950525282585462</v>
      </c>
      <c r="BI5447" s="6">
        <f ca="1">IF(ISNUMBER('Descriptive Stats'!E5447),'Descriptive Stats'!E5447,#N/A)</f>
        <v>0</v>
      </c>
    </row>
    <row r="5448" spans="1:61" ht="14.4" x14ac:dyDescent="0.3">
      <c r="A5448" s="2">
        <f>ROW()</f>
        <v>5448</v>
      </c>
      <c r="C5448" s="8">
        <f t="shared" ca="1" si="757"/>
        <v>11</v>
      </c>
      <c r="D5448" s="8">
        <f t="shared" ca="1" si="758"/>
        <v>0</v>
      </c>
      <c r="E5448" s="50">
        <f t="shared" ca="1" si="760"/>
        <v>2</v>
      </c>
      <c r="F5448" s="2" t="str">
        <f t="shared" ca="1" si="759"/>
        <v/>
      </c>
      <c r="BD5448" s="49">
        <f t="shared" ca="1" si="756"/>
        <v>2595</v>
      </c>
      <c r="BE5448" s="3">
        <f t="shared" ca="1" si="753"/>
        <v>0.25945000000000001</v>
      </c>
      <c r="BF5448" s="3">
        <f t="shared" ca="1" si="754"/>
        <v>-0.6450419512753276</v>
      </c>
      <c r="BG5448" s="9">
        <f t="shared" ca="1" si="755"/>
        <v>2</v>
      </c>
      <c r="BH5448" s="6">
        <f ca="1">IF(ISNUMBER('Descriptive Stats'!BF5448),'Descriptive Stats'!BF5448,#N/A)</f>
        <v>-0.6450419512753276</v>
      </c>
      <c r="BI5448" s="6">
        <f ca="1">IF(ISNUMBER('Descriptive Stats'!E5448),'Descriptive Stats'!E5448,#N/A)</f>
        <v>2</v>
      </c>
    </row>
    <row r="5449" spans="1:61" ht="14.4" x14ac:dyDescent="0.3">
      <c r="A5449" s="2">
        <f>ROW()</f>
        <v>5449</v>
      </c>
      <c r="C5449" s="8">
        <f t="shared" ca="1" si="757"/>
        <v>9</v>
      </c>
      <c r="D5449" s="8">
        <f t="shared" ca="1" si="758"/>
        <v>2</v>
      </c>
      <c r="E5449" s="50">
        <f t="shared" ca="1" si="760"/>
        <v>1</v>
      </c>
      <c r="F5449" s="2" t="str">
        <f t="shared" ca="1" si="759"/>
        <v/>
      </c>
      <c r="BD5449" s="49">
        <f t="shared" ca="1" si="756"/>
        <v>1871</v>
      </c>
      <c r="BE5449" s="3">
        <f t="shared" ref="BE5449:BE5512" ca="1" si="761">IF(ISNUMBER(BD5449),(BD5449-0.5)/$BK$4,"")</f>
        <v>0.18704999999999999</v>
      </c>
      <c r="BF5449" s="3">
        <f t="shared" ref="BF5449:BF5512" ca="1" si="762">IF(ISNUMBER(BE5449),_xlfn.NORM.INV(BE5449,0,1),"")</f>
        <v>-0.88881967520906158</v>
      </c>
      <c r="BG5449" s="9">
        <f t="shared" ref="BG5449:BG5512" ca="1" si="763">IF(ISNUMBER(E5449),E5449,"")</f>
        <v>1</v>
      </c>
      <c r="BH5449" s="6">
        <f ca="1">IF(ISNUMBER('Descriptive Stats'!BF5449),'Descriptive Stats'!BF5449,#N/A)</f>
        <v>-0.88881967520906158</v>
      </c>
      <c r="BI5449" s="6">
        <f ca="1">IF(ISNUMBER('Descriptive Stats'!E5449),'Descriptive Stats'!E5449,#N/A)</f>
        <v>1</v>
      </c>
    </row>
    <row r="5450" spans="1:61" ht="14.4" x14ac:dyDescent="0.3">
      <c r="A5450" s="2">
        <f>ROW()</f>
        <v>5450</v>
      </c>
      <c r="C5450" s="8">
        <f t="shared" ca="1" si="757"/>
        <v>12</v>
      </c>
      <c r="D5450" s="8">
        <f t="shared" ca="1" si="758"/>
        <v>1</v>
      </c>
      <c r="E5450" s="50">
        <f t="shared" ca="1" si="760"/>
        <v>7</v>
      </c>
      <c r="F5450" s="2" t="str">
        <f t="shared" ca="1" si="759"/>
        <v/>
      </c>
      <c r="BD5450" s="49">
        <f t="shared" ref="BD5450:BD5513" ca="1" si="764">IF(ISNUMBER(BG5450),_xlfn.RANK.AVG(BG5450,$BG$2:$BG$5414,1),"")</f>
        <v>4473.5</v>
      </c>
      <c r="BE5450" s="3">
        <f t="shared" ca="1" si="761"/>
        <v>0.44729999999999998</v>
      </c>
      <c r="BF5450" s="3">
        <f t="shared" ca="1" si="762"/>
        <v>-0.13248586824472414</v>
      </c>
      <c r="BG5450" s="9">
        <f t="shared" ca="1" si="763"/>
        <v>7</v>
      </c>
      <c r="BH5450" s="6">
        <f ca="1">IF(ISNUMBER('Descriptive Stats'!BF5450),'Descriptive Stats'!BF5450,#N/A)</f>
        <v>-0.13248586824472414</v>
      </c>
      <c r="BI5450" s="6">
        <f ca="1">IF(ISNUMBER('Descriptive Stats'!E5450),'Descriptive Stats'!E5450,#N/A)</f>
        <v>7</v>
      </c>
    </row>
    <row r="5451" spans="1:61" ht="14.4" x14ac:dyDescent="0.3">
      <c r="A5451" s="2">
        <f>ROW()</f>
        <v>5451</v>
      </c>
      <c r="C5451" s="8">
        <f t="shared" ca="1" si="757"/>
        <v>19</v>
      </c>
      <c r="D5451" s="8">
        <f t="shared" ca="1" si="758"/>
        <v>7</v>
      </c>
      <c r="E5451" s="50">
        <f t="shared" ca="1" si="760"/>
        <v>0</v>
      </c>
      <c r="F5451" s="2" t="str">
        <f t="shared" ca="1" si="759"/>
        <v/>
      </c>
      <c r="BD5451" s="49">
        <f t="shared" ca="1" si="764"/>
        <v>815.5</v>
      </c>
      <c r="BE5451" s="3">
        <f t="shared" ca="1" si="761"/>
        <v>8.1500000000000003E-2</v>
      </c>
      <c r="BF5451" s="3">
        <f t="shared" ca="1" si="762"/>
        <v>-1.3950525282585462</v>
      </c>
      <c r="BG5451" s="9">
        <f t="shared" ca="1" si="763"/>
        <v>0</v>
      </c>
      <c r="BH5451" s="6">
        <f ca="1">IF(ISNUMBER('Descriptive Stats'!BF5451),'Descriptive Stats'!BF5451,#N/A)</f>
        <v>-1.3950525282585462</v>
      </c>
      <c r="BI5451" s="6">
        <f ca="1">IF(ISNUMBER('Descriptive Stats'!E5451),'Descriptive Stats'!E5451,#N/A)</f>
        <v>0</v>
      </c>
    </row>
    <row r="5452" spans="1:61" ht="14.4" x14ac:dyDescent="0.3">
      <c r="A5452" s="2">
        <f>ROW()</f>
        <v>5452</v>
      </c>
      <c r="C5452" s="8">
        <f t="shared" ca="1" si="757"/>
        <v>22</v>
      </c>
      <c r="D5452" s="8">
        <f t="shared" ca="1" si="758"/>
        <v>0</v>
      </c>
      <c r="E5452" s="50">
        <f t="shared" ca="1" si="760"/>
        <v>2</v>
      </c>
      <c r="F5452" s="2" t="str">
        <f t="shared" ca="1" si="759"/>
        <v/>
      </c>
      <c r="BD5452" s="49">
        <f t="shared" ca="1" si="764"/>
        <v>2595</v>
      </c>
      <c r="BE5452" s="3">
        <f t="shared" ca="1" si="761"/>
        <v>0.25945000000000001</v>
      </c>
      <c r="BF5452" s="3">
        <f t="shared" ca="1" si="762"/>
        <v>-0.6450419512753276</v>
      </c>
      <c r="BG5452" s="9">
        <f t="shared" ca="1" si="763"/>
        <v>2</v>
      </c>
      <c r="BH5452" s="6">
        <f ca="1">IF(ISNUMBER('Descriptive Stats'!BF5452),'Descriptive Stats'!BF5452,#N/A)</f>
        <v>-0.6450419512753276</v>
      </c>
      <c r="BI5452" s="6">
        <f ca="1">IF(ISNUMBER('Descriptive Stats'!E5452),'Descriptive Stats'!E5452,#N/A)</f>
        <v>2</v>
      </c>
    </row>
    <row r="5453" spans="1:61" ht="14.4" x14ac:dyDescent="0.3">
      <c r="A5453" s="2">
        <f>ROW()</f>
        <v>5453</v>
      </c>
      <c r="C5453" s="8">
        <f t="shared" ca="1" si="757"/>
        <v>17</v>
      </c>
      <c r="D5453" s="8">
        <f t="shared" ca="1" si="758"/>
        <v>2</v>
      </c>
      <c r="E5453" s="50">
        <f t="shared" ca="1" si="760"/>
        <v>19</v>
      </c>
      <c r="F5453" s="2" t="str">
        <f t="shared" ca="1" si="759"/>
        <v>X</v>
      </c>
      <c r="BD5453" s="49">
        <f t="shared" ca="1" si="764"/>
        <v>5294</v>
      </c>
      <c r="BE5453" s="3">
        <f t="shared" ca="1" si="761"/>
        <v>0.52934999999999999</v>
      </c>
      <c r="BF5453" s="3">
        <f t="shared" ca="1" si="762"/>
        <v>7.3636031452008061E-2</v>
      </c>
      <c r="BG5453" s="9">
        <f t="shared" ca="1" si="763"/>
        <v>19</v>
      </c>
      <c r="BH5453" s="6">
        <f ca="1">IF(ISNUMBER('Descriptive Stats'!BF5453),'Descriptive Stats'!BF5453,#N/A)</f>
        <v>7.3636031452008061E-2</v>
      </c>
      <c r="BI5453" s="6">
        <f ca="1">IF(ISNUMBER('Descriptive Stats'!E5453),'Descriptive Stats'!E5453,#N/A)</f>
        <v>19</v>
      </c>
    </row>
    <row r="5454" spans="1:61" ht="14.4" x14ac:dyDescent="0.3">
      <c r="A5454" s="2">
        <f>ROW()</f>
        <v>5454</v>
      </c>
      <c r="C5454" s="8">
        <f t="shared" ca="1" si="757"/>
        <v>7</v>
      </c>
      <c r="D5454" s="8">
        <f t="shared" ca="1" si="758"/>
        <v>19</v>
      </c>
      <c r="E5454" s="50">
        <f t="shared" ca="1" si="760"/>
        <v>2</v>
      </c>
      <c r="F5454" s="2" t="str">
        <f t="shared" ca="1" si="759"/>
        <v/>
      </c>
      <c r="BD5454" s="49">
        <f t="shared" ca="1" si="764"/>
        <v>2595</v>
      </c>
      <c r="BE5454" s="3">
        <f t="shared" ca="1" si="761"/>
        <v>0.25945000000000001</v>
      </c>
      <c r="BF5454" s="3">
        <f t="shared" ca="1" si="762"/>
        <v>-0.6450419512753276</v>
      </c>
      <c r="BG5454" s="9">
        <f t="shared" ca="1" si="763"/>
        <v>2</v>
      </c>
      <c r="BH5454" s="6">
        <f ca="1">IF(ISNUMBER('Descriptive Stats'!BF5454),'Descriptive Stats'!BF5454,#N/A)</f>
        <v>-0.6450419512753276</v>
      </c>
      <c r="BI5454" s="6">
        <f ca="1">IF(ISNUMBER('Descriptive Stats'!E5454),'Descriptive Stats'!E5454,#N/A)</f>
        <v>2</v>
      </c>
    </row>
    <row r="5455" spans="1:61" ht="14.4" x14ac:dyDescent="0.3">
      <c r="A5455" s="2">
        <f>ROW()</f>
        <v>5455</v>
      </c>
      <c r="C5455" s="8">
        <f t="shared" ca="1" si="757"/>
        <v>3</v>
      </c>
      <c r="D5455" s="8">
        <f t="shared" ca="1" si="758"/>
        <v>2</v>
      </c>
      <c r="E5455" s="50">
        <f t="shared" ca="1" si="760"/>
        <v>0</v>
      </c>
      <c r="F5455" s="2" t="str">
        <f t="shared" ca="1" si="759"/>
        <v/>
      </c>
      <c r="BD5455" s="49">
        <f t="shared" ca="1" si="764"/>
        <v>815.5</v>
      </c>
      <c r="BE5455" s="3">
        <f t="shared" ca="1" si="761"/>
        <v>8.1500000000000003E-2</v>
      </c>
      <c r="BF5455" s="3">
        <f t="shared" ca="1" si="762"/>
        <v>-1.3950525282585462</v>
      </c>
      <c r="BG5455" s="9">
        <f t="shared" ca="1" si="763"/>
        <v>0</v>
      </c>
      <c r="BH5455" s="6">
        <f ca="1">IF(ISNUMBER('Descriptive Stats'!BF5455),'Descriptive Stats'!BF5455,#N/A)</f>
        <v>-1.3950525282585462</v>
      </c>
      <c r="BI5455" s="6">
        <f ca="1">IF(ISNUMBER('Descriptive Stats'!E5455),'Descriptive Stats'!E5455,#N/A)</f>
        <v>0</v>
      </c>
    </row>
    <row r="5456" spans="1:61" ht="14.4" x14ac:dyDescent="0.3">
      <c r="A5456" s="2">
        <f>ROW()</f>
        <v>5456</v>
      </c>
      <c r="C5456" s="8">
        <f t="shared" ca="1" si="757"/>
        <v>14</v>
      </c>
      <c r="D5456" s="8">
        <f t="shared" ca="1" si="758"/>
        <v>0</v>
      </c>
      <c r="E5456" s="50">
        <f t="shared" ca="1" si="760"/>
        <v>2</v>
      </c>
      <c r="F5456" s="2" t="str">
        <f t="shared" ca="1" si="759"/>
        <v/>
      </c>
      <c r="BD5456" s="49">
        <f t="shared" ca="1" si="764"/>
        <v>2595</v>
      </c>
      <c r="BE5456" s="3">
        <f t="shared" ca="1" si="761"/>
        <v>0.25945000000000001</v>
      </c>
      <c r="BF5456" s="3">
        <f t="shared" ca="1" si="762"/>
        <v>-0.6450419512753276</v>
      </c>
      <c r="BG5456" s="9">
        <f t="shared" ca="1" si="763"/>
        <v>2</v>
      </c>
      <c r="BH5456" s="6">
        <f ca="1">IF(ISNUMBER('Descriptive Stats'!BF5456),'Descriptive Stats'!BF5456,#N/A)</f>
        <v>-0.6450419512753276</v>
      </c>
      <c r="BI5456" s="6">
        <f ca="1">IF(ISNUMBER('Descriptive Stats'!E5456),'Descriptive Stats'!E5456,#N/A)</f>
        <v>2</v>
      </c>
    </row>
    <row r="5457" spans="1:61" ht="14.4" x14ac:dyDescent="0.3">
      <c r="A5457" s="2">
        <f>ROW()</f>
        <v>5457</v>
      </c>
      <c r="C5457" s="8">
        <f t="shared" ref="C5457:C5520" ca="1" si="765">RANDBETWEEN(2,COUNT(B:B))</f>
        <v>9</v>
      </c>
      <c r="D5457" s="8">
        <f t="shared" ref="D5457:D5520" ca="1" si="766">VLOOKUP(C5457,A:B,2,TRUE)</f>
        <v>2</v>
      </c>
      <c r="E5457" s="50">
        <f t="shared" ca="1" si="760"/>
        <v>0</v>
      </c>
      <c r="F5457" s="2" t="str">
        <f t="shared" ref="F5457:F5520" ca="1" si="767">IF(ISNUMBER(E5457),IF(OR(E5457&lt;$K$16,E5457&gt;$K$14),"X",""),"")</f>
        <v/>
      </c>
      <c r="BD5457" s="49">
        <f t="shared" ca="1" si="764"/>
        <v>815.5</v>
      </c>
      <c r="BE5457" s="3">
        <f t="shared" ca="1" si="761"/>
        <v>8.1500000000000003E-2</v>
      </c>
      <c r="BF5457" s="3">
        <f t="shared" ca="1" si="762"/>
        <v>-1.3950525282585462</v>
      </c>
      <c r="BG5457" s="9">
        <f t="shared" ca="1" si="763"/>
        <v>0</v>
      </c>
      <c r="BH5457" s="6">
        <f ca="1">IF(ISNUMBER('Descriptive Stats'!BF5457),'Descriptive Stats'!BF5457,#N/A)</f>
        <v>-1.3950525282585462</v>
      </c>
      <c r="BI5457" s="6">
        <f ca="1">IF(ISNUMBER('Descriptive Stats'!E5457),'Descriptive Stats'!E5457,#N/A)</f>
        <v>0</v>
      </c>
    </row>
    <row r="5458" spans="1:61" ht="14.4" x14ac:dyDescent="0.3">
      <c r="A5458" s="2">
        <f>ROW()</f>
        <v>5458</v>
      </c>
      <c r="C5458" s="8">
        <f t="shared" ca="1" si="765"/>
        <v>18</v>
      </c>
      <c r="D5458" s="8">
        <f t="shared" ca="1" si="766"/>
        <v>0</v>
      </c>
      <c r="E5458" s="50">
        <f t="shared" ca="1" si="760"/>
        <v>0</v>
      </c>
      <c r="F5458" s="2" t="str">
        <f t="shared" ca="1" si="767"/>
        <v/>
      </c>
      <c r="BD5458" s="49">
        <f t="shared" ca="1" si="764"/>
        <v>815.5</v>
      </c>
      <c r="BE5458" s="3">
        <f t="shared" ca="1" si="761"/>
        <v>8.1500000000000003E-2</v>
      </c>
      <c r="BF5458" s="3">
        <f t="shared" ca="1" si="762"/>
        <v>-1.3950525282585462</v>
      </c>
      <c r="BG5458" s="9">
        <f t="shared" ca="1" si="763"/>
        <v>0</v>
      </c>
      <c r="BH5458" s="6">
        <f ca="1">IF(ISNUMBER('Descriptive Stats'!BF5458),'Descriptive Stats'!BF5458,#N/A)</f>
        <v>-1.3950525282585462</v>
      </c>
      <c r="BI5458" s="6">
        <f ca="1">IF(ISNUMBER('Descriptive Stats'!E5458),'Descriptive Stats'!E5458,#N/A)</f>
        <v>0</v>
      </c>
    </row>
    <row r="5459" spans="1:61" ht="14.4" x14ac:dyDescent="0.3">
      <c r="A5459" s="2">
        <f>ROW()</f>
        <v>5459</v>
      </c>
      <c r="C5459" s="8">
        <f t="shared" ca="1" si="765"/>
        <v>11</v>
      </c>
      <c r="D5459" s="8">
        <f t="shared" ca="1" si="766"/>
        <v>0</v>
      </c>
      <c r="E5459" s="50">
        <f t="shared" ca="1" si="760"/>
        <v>4</v>
      </c>
      <c r="F5459" s="2" t="str">
        <f t="shared" ca="1" si="767"/>
        <v/>
      </c>
      <c r="BD5459" s="49">
        <f t="shared" ca="1" si="764"/>
        <v>3442</v>
      </c>
      <c r="BE5459" s="3">
        <f t="shared" ca="1" si="761"/>
        <v>0.34415000000000001</v>
      </c>
      <c r="BF5459" s="3">
        <f t="shared" ca="1" si="762"/>
        <v>-0.40116316278173481</v>
      </c>
      <c r="BG5459" s="9">
        <f t="shared" ca="1" si="763"/>
        <v>4</v>
      </c>
      <c r="BH5459" s="6">
        <f ca="1">IF(ISNUMBER('Descriptive Stats'!BF5459),'Descriptive Stats'!BF5459,#N/A)</f>
        <v>-0.40116316278173481</v>
      </c>
      <c r="BI5459" s="6">
        <f ca="1">IF(ISNUMBER('Descriptive Stats'!E5459),'Descriptive Stats'!E5459,#N/A)</f>
        <v>4</v>
      </c>
    </row>
    <row r="5460" spans="1:61" ht="14.4" x14ac:dyDescent="0.3">
      <c r="A5460" s="2">
        <f>ROW()</f>
        <v>5460</v>
      </c>
      <c r="C5460" s="8">
        <f t="shared" ca="1" si="765"/>
        <v>13</v>
      </c>
      <c r="D5460" s="8">
        <f t="shared" ca="1" si="766"/>
        <v>4</v>
      </c>
      <c r="E5460" s="50">
        <f t="shared" ca="1" si="760"/>
        <v>7</v>
      </c>
      <c r="F5460" s="2" t="str">
        <f t="shared" ca="1" si="767"/>
        <v/>
      </c>
      <c r="BD5460" s="49">
        <f t="shared" ca="1" si="764"/>
        <v>4473.5</v>
      </c>
      <c r="BE5460" s="3">
        <f t="shared" ca="1" si="761"/>
        <v>0.44729999999999998</v>
      </c>
      <c r="BF5460" s="3">
        <f t="shared" ca="1" si="762"/>
        <v>-0.13248586824472414</v>
      </c>
      <c r="BG5460" s="9">
        <f t="shared" ca="1" si="763"/>
        <v>7</v>
      </c>
      <c r="BH5460" s="6">
        <f ca="1">IF(ISNUMBER('Descriptive Stats'!BF5460),'Descriptive Stats'!BF5460,#N/A)</f>
        <v>-0.13248586824472414</v>
      </c>
      <c r="BI5460" s="6">
        <f ca="1">IF(ISNUMBER('Descriptive Stats'!E5460),'Descriptive Stats'!E5460,#N/A)</f>
        <v>7</v>
      </c>
    </row>
    <row r="5461" spans="1:61" ht="14.4" x14ac:dyDescent="0.3">
      <c r="A5461" s="2">
        <f>ROW()</f>
        <v>5461</v>
      </c>
      <c r="C5461" s="8">
        <f t="shared" ca="1" si="765"/>
        <v>6</v>
      </c>
      <c r="D5461" s="8">
        <f t="shared" ca="1" si="766"/>
        <v>7</v>
      </c>
      <c r="E5461" s="50">
        <f t="shared" ca="1" si="760"/>
        <v>7</v>
      </c>
      <c r="F5461" s="2" t="str">
        <f t="shared" ca="1" si="767"/>
        <v/>
      </c>
      <c r="BD5461" s="49">
        <f t="shared" ca="1" si="764"/>
        <v>4473.5</v>
      </c>
      <c r="BE5461" s="3">
        <f t="shared" ca="1" si="761"/>
        <v>0.44729999999999998</v>
      </c>
      <c r="BF5461" s="3">
        <f t="shared" ca="1" si="762"/>
        <v>-0.13248586824472414</v>
      </c>
      <c r="BG5461" s="9">
        <f t="shared" ca="1" si="763"/>
        <v>7</v>
      </c>
      <c r="BH5461" s="6">
        <f ca="1">IF(ISNUMBER('Descriptive Stats'!BF5461),'Descriptive Stats'!BF5461,#N/A)</f>
        <v>-0.13248586824472414</v>
      </c>
      <c r="BI5461" s="6">
        <f ca="1">IF(ISNUMBER('Descriptive Stats'!E5461),'Descriptive Stats'!E5461,#N/A)</f>
        <v>7</v>
      </c>
    </row>
    <row r="5462" spans="1:61" ht="14.4" x14ac:dyDescent="0.3">
      <c r="A5462" s="2">
        <f>ROW()</f>
        <v>5462</v>
      </c>
      <c r="C5462" s="8">
        <f t="shared" ca="1" si="765"/>
        <v>19</v>
      </c>
      <c r="D5462" s="8">
        <f t="shared" ca="1" si="766"/>
        <v>7</v>
      </c>
      <c r="E5462" s="50">
        <f t="shared" ca="1" si="760"/>
        <v>0</v>
      </c>
      <c r="F5462" s="2" t="str">
        <f t="shared" ca="1" si="767"/>
        <v/>
      </c>
      <c r="BD5462" s="49">
        <f t="shared" ca="1" si="764"/>
        <v>815.5</v>
      </c>
      <c r="BE5462" s="3">
        <f t="shared" ca="1" si="761"/>
        <v>8.1500000000000003E-2</v>
      </c>
      <c r="BF5462" s="3">
        <f t="shared" ca="1" si="762"/>
        <v>-1.3950525282585462</v>
      </c>
      <c r="BG5462" s="9">
        <f t="shared" ca="1" si="763"/>
        <v>0</v>
      </c>
      <c r="BH5462" s="6">
        <f ca="1">IF(ISNUMBER('Descriptive Stats'!BF5462),'Descriptive Stats'!BF5462,#N/A)</f>
        <v>-1.3950525282585462</v>
      </c>
      <c r="BI5462" s="6">
        <f ca="1">IF(ISNUMBER('Descriptive Stats'!E5462),'Descriptive Stats'!E5462,#N/A)</f>
        <v>0</v>
      </c>
    </row>
    <row r="5463" spans="1:61" ht="14.4" x14ac:dyDescent="0.3">
      <c r="A5463" s="2">
        <f>ROW()</f>
        <v>5463</v>
      </c>
      <c r="C5463" s="8">
        <f t="shared" ca="1" si="765"/>
        <v>4</v>
      </c>
      <c r="D5463" s="8">
        <f t="shared" ca="1" si="766"/>
        <v>0</v>
      </c>
      <c r="E5463" s="50">
        <f t="shared" ca="1" si="760"/>
        <v>15</v>
      </c>
      <c r="F5463" s="2" t="str">
        <f t="shared" ca="1" si="767"/>
        <v/>
      </c>
      <c r="BD5463" s="49">
        <f t="shared" ca="1" si="764"/>
        <v>5051.5</v>
      </c>
      <c r="BE5463" s="3">
        <f t="shared" ca="1" si="761"/>
        <v>0.50509999999999999</v>
      </c>
      <c r="BF5463" s="3">
        <f t="shared" ca="1" si="762"/>
        <v>1.2784152420787677E-2</v>
      </c>
      <c r="BG5463" s="9">
        <f t="shared" ca="1" si="763"/>
        <v>15</v>
      </c>
      <c r="BH5463" s="6">
        <f ca="1">IF(ISNUMBER('Descriptive Stats'!BF5463),'Descriptive Stats'!BF5463,#N/A)</f>
        <v>1.2784152420787677E-2</v>
      </c>
      <c r="BI5463" s="6">
        <f ca="1">IF(ISNUMBER('Descriptive Stats'!E5463),'Descriptive Stats'!E5463,#N/A)</f>
        <v>15</v>
      </c>
    </row>
    <row r="5464" spans="1:61" ht="14.4" x14ac:dyDescent="0.3">
      <c r="A5464" s="2">
        <f>ROW()</f>
        <v>5464</v>
      </c>
      <c r="C5464" s="8">
        <f t="shared" ca="1" si="765"/>
        <v>24</v>
      </c>
      <c r="D5464" s="8">
        <f t="shared" ca="1" si="766"/>
        <v>15</v>
      </c>
      <c r="E5464" s="50">
        <f t="shared" ca="1" si="760"/>
        <v>3</v>
      </c>
      <c r="F5464" s="2" t="str">
        <f t="shared" ca="1" si="767"/>
        <v/>
      </c>
      <c r="BD5464" s="49">
        <f t="shared" ca="1" si="764"/>
        <v>3200</v>
      </c>
      <c r="BE5464" s="3">
        <f t="shared" ca="1" si="761"/>
        <v>0.31995000000000001</v>
      </c>
      <c r="BF5464" s="3">
        <f t="shared" ca="1" si="762"/>
        <v>-0.46783862043457014</v>
      </c>
      <c r="BG5464" s="9">
        <f t="shared" ca="1" si="763"/>
        <v>3</v>
      </c>
      <c r="BH5464" s="6">
        <f ca="1">IF(ISNUMBER('Descriptive Stats'!BF5464),'Descriptive Stats'!BF5464,#N/A)</f>
        <v>-0.46783862043457014</v>
      </c>
      <c r="BI5464" s="6">
        <f ca="1">IF(ISNUMBER('Descriptive Stats'!E5464),'Descriptive Stats'!E5464,#N/A)</f>
        <v>3</v>
      </c>
    </row>
    <row r="5465" spans="1:61" ht="14.4" x14ac:dyDescent="0.3">
      <c r="A5465" s="2">
        <f>ROW()</f>
        <v>5465</v>
      </c>
      <c r="C5465" s="8">
        <f t="shared" ca="1" si="765"/>
        <v>10</v>
      </c>
      <c r="D5465" s="8">
        <f t="shared" ca="1" si="766"/>
        <v>3</v>
      </c>
      <c r="E5465" s="50">
        <f t="shared" ca="1" si="760"/>
        <v>6</v>
      </c>
      <c r="F5465" s="2" t="str">
        <f t="shared" ca="1" si="767"/>
        <v/>
      </c>
      <c r="BD5465" s="49">
        <f t="shared" ca="1" si="764"/>
        <v>3900</v>
      </c>
      <c r="BE5465" s="3">
        <f t="shared" ca="1" si="761"/>
        <v>0.38995000000000002</v>
      </c>
      <c r="BF5465" s="3">
        <f t="shared" ca="1" si="762"/>
        <v>-0.2794493539703507</v>
      </c>
      <c r="BG5465" s="9">
        <f t="shared" ca="1" si="763"/>
        <v>6</v>
      </c>
      <c r="BH5465" s="6">
        <f ca="1">IF(ISNUMBER('Descriptive Stats'!BF5465),'Descriptive Stats'!BF5465,#N/A)</f>
        <v>-0.2794493539703507</v>
      </c>
      <c r="BI5465" s="6">
        <f ca="1">IF(ISNUMBER('Descriptive Stats'!E5465),'Descriptive Stats'!E5465,#N/A)</f>
        <v>6</v>
      </c>
    </row>
    <row r="5466" spans="1:61" ht="14.4" x14ac:dyDescent="0.3">
      <c r="A5466" s="2">
        <f>ROW()</f>
        <v>5466</v>
      </c>
      <c r="C5466" s="8">
        <f t="shared" ca="1" si="765"/>
        <v>5</v>
      </c>
      <c r="D5466" s="8">
        <f t="shared" ca="1" si="766"/>
        <v>6</v>
      </c>
      <c r="E5466" s="50">
        <f t="shared" ca="1" si="760"/>
        <v>2</v>
      </c>
      <c r="F5466" s="2" t="str">
        <f t="shared" ca="1" si="767"/>
        <v/>
      </c>
      <c r="BD5466" s="49">
        <f t="shared" ca="1" si="764"/>
        <v>2595</v>
      </c>
      <c r="BE5466" s="3">
        <f t="shared" ca="1" si="761"/>
        <v>0.25945000000000001</v>
      </c>
      <c r="BF5466" s="3">
        <f t="shared" ca="1" si="762"/>
        <v>-0.6450419512753276</v>
      </c>
      <c r="BG5466" s="9">
        <f t="shared" ca="1" si="763"/>
        <v>2</v>
      </c>
      <c r="BH5466" s="6">
        <f ca="1">IF(ISNUMBER('Descriptive Stats'!BF5466),'Descriptive Stats'!BF5466,#N/A)</f>
        <v>-0.6450419512753276</v>
      </c>
      <c r="BI5466" s="6">
        <f ca="1">IF(ISNUMBER('Descriptive Stats'!E5466),'Descriptive Stats'!E5466,#N/A)</f>
        <v>2</v>
      </c>
    </row>
    <row r="5467" spans="1:61" ht="14.4" x14ac:dyDescent="0.3">
      <c r="A5467" s="2">
        <f>ROW()</f>
        <v>5467</v>
      </c>
      <c r="C5467" s="8">
        <f t="shared" ca="1" si="765"/>
        <v>17</v>
      </c>
      <c r="D5467" s="8">
        <f t="shared" ca="1" si="766"/>
        <v>2</v>
      </c>
      <c r="E5467" s="50">
        <f t="shared" ca="1" si="760"/>
        <v>2</v>
      </c>
      <c r="F5467" s="2" t="str">
        <f t="shared" ca="1" si="767"/>
        <v/>
      </c>
      <c r="BD5467" s="49">
        <f t="shared" ca="1" si="764"/>
        <v>2595</v>
      </c>
      <c r="BE5467" s="3">
        <f t="shared" ca="1" si="761"/>
        <v>0.25945000000000001</v>
      </c>
      <c r="BF5467" s="3">
        <f t="shared" ca="1" si="762"/>
        <v>-0.6450419512753276</v>
      </c>
      <c r="BG5467" s="9">
        <f t="shared" ca="1" si="763"/>
        <v>2</v>
      </c>
      <c r="BH5467" s="6">
        <f ca="1">IF(ISNUMBER('Descriptive Stats'!BF5467),'Descriptive Stats'!BF5467,#N/A)</f>
        <v>-0.6450419512753276</v>
      </c>
      <c r="BI5467" s="6">
        <f ca="1">IF(ISNUMBER('Descriptive Stats'!E5467),'Descriptive Stats'!E5467,#N/A)</f>
        <v>2</v>
      </c>
    </row>
    <row r="5468" spans="1:61" ht="14.4" x14ac:dyDescent="0.3">
      <c r="A5468" s="2">
        <f>ROW()</f>
        <v>5468</v>
      </c>
      <c r="C5468" s="8">
        <f t="shared" ca="1" si="765"/>
        <v>17</v>
      </c>
      <c r="D5468" s="8">
        <f t="shared" ca="1" si="766"/>
        <v>2</v>
      </c>
      <c r="E5468" s="50">
        <f t="shared" ca="1" si="760"/>
        <v>0</v>
      </c>
      <c r="F5468" s="2" t="str">
        <f t="shared" ca="1" si="767"/>
        <v/>
      </c>
      <c r="BD5468" s="49">
        <f t="shared" ca="1" si="764"/>
        <v>815.5</v>
      </c>
      <c r="BE5468" s="3">
        <f t="shared" ca="1" si="761"/>
        <v>8.1500000000000003E-2</v>
      </c>
      <c r="BF5468" s="3">
        <f t="shared" ca="1" si="762"/>
        <v>-1.3950525282585462</v>
      </c>
      <c r="BG5468" s="9">
        <f t="shared" ca="1" si="763"/>
        <v>0</v>
      </c>
      <c r="BH5468" s="6">
        <f ca="1">IF(ISNUMBER('Descriptive Stats'!BF5468),'Descriptive Stats'!BF5468,#N/A)</f>
        <v>-1.3950525282585462</v>
      </c>
      <c r="BI5468" s="6">
        <f ca="1">IF(ISNUMBER('Descriptive Stats'!E5468),'Descriptive Stats'!E5468,#N/A)</f>
        <v>0</v>
      </c>
    </row>
    <row r="5469" spans="1:61" ht="14.4" x14ac:dyDescent="0.3">
      <c r="A5469" s="2">
        <f>ROW()</f>
        <v>5469</v>
      </c>
      <c r="C5469" s="8">
        <f t="shared" ca="1" si="765"/>
        <v>14</v>
      </c>
      <c r="D5469" s="8">
        <f t="shared" ca="1" si="766"/>
        <v>0</v>
      </c>
      <c r="E5469" s="50">
        <f t="shared" ca="1" si="760"/>
        <v>15</v>
      </c>
      <c r="F5469" s="2" t="str">
        <f t="shared" ca="1" si="767"/>
        <v/>
      </c>
      <c r="BD5469" s="49">
        <f t="shared" ca="1" si="764"/>
        <v>5051.5</v>
      </c>
      <c r="BE5469" s="3">
        <f t="shared" ca="1" si="761"/>
        <v>0.50509999999999999</v>
      </c>
      <c r="BF5469" s="3">
        <f t="shared" ca="1" si="762"/>
        <v>1.2784152420787677E-2</v>
      </c>
      <c r="BG5469" s="9">
        <f t="shared" ca="1" si="763"/>
        <v>15</v>
      </c>
      <c r="BH5469" s="6">
        <f ca="1">IF(ISNUMBER('Descriptive Stats'!BF5469),'Descriptive Stats'!BF5469,#N/A)</f>
        <v>1.2784152420787677E-2</v>
      </c>
      <c r="BI5469" s="6">
        <f ca="1">IF(ISNUMBER('Descriptive Stats'!E5469),'Descriptive Stats'!E5469,#N/A)</f>
        <v>15</v>
      </c>
    </row>
    <row r="5470" spans="1:61" ht="14.4" x14ac:dyDescent="0.3">
      <c r="A5470" s="2">
        <f>ROW()</f>
        <v>5470</v>
      </c>
      <c r="C5470" s="8">
        <f t="shared" ca="1" si="765"/>
        <v>24</v>
      </c>
      <c r="D5470" s="8">
        <f t="shared" ca="1" si="766"/>
        <v>15</v>
      </c>
      <c r="E5470" s="50">
        <f t="shared" ca="1" si="760"/>
        <v>7</v>
      </c>
      <c r="F5470" s="2" t="str">
        <f t="shared" ca="1" si="767"/>
        <v/>
      </c>
      <c r="BD5470" s="49">
        <f t="shared" ca="1" si="764"/>
        <v>4473.5</v>
      </c>
      <c r="BE5470" s="3">
        <f t="shared" ca="1" si="761"/>
        <v>0.44729999999999998</v>
      </c>
      <c r="BF5470" s="3">
        <f t="shared" ca="1" si="762"/>
        <v>-0.13248586824472414</v>
      </c>
      <c r="BG5470" s="9">
        <f t="shared" ca="1" si="763"/>
        <v>7</v>
      </c>
      <c r="BH5470" s="6">
        <f ca="1">IF(ISNUMBER('Descriptive Stats'!BF5470),'Descriptive Stats'!BF5470,#N/A)</f>
        <v>-0.13248586824472414</v>
      </c>
      <c r="BI5470" s="6">
        <f ca="1">IF(ISNUMBER('Descriptive Stats'!E5470),'Descriptive Stats'!E5470,#N/A)</f>
        <v>7</v>
      </c>
    </row>
    <row r="5471" spans="1:61" ht="14.4" x14ac:dyDescent="0.3">
      <c r="A5471" s="2">
        <f>ROW()</f>
        <v>5471</v>
      </c>
      <c r="C5471" s="8">
        <f t="shared" ca="1" si="765"/>
        <v>6</v>
      </c>
      <c r="D5471" s="8">
        <f t="shared" ca="1" si="766"/>
        <v>7</v>
      </c>
      <c r="E5471" s="50">
        <f t="shared" ca="1" si="760"/>
        <v>1</v>
      </c>
      <c r="F5471" s="2" t="str">
        <f t="shared" ca="1" si="767"/>
        <v/>
      </c>
      <c r="BD5471" s="49">
        <f t="shared" ca="1" si="764"/>
        <v>1871</v>
      </c>
      <c r="BE5471" s="3">
        <f t="shared" ca="1" si="761"/>
        <v>0.18704999999999999</v>
      </c>
      <c r="BF5471" s="3">
        <f t="shared" ca="1" si="762"/>
        <v>-0.88881967520906158</v>
      </c>
      <c r="BG5471" s="9">
        <f t="shared" ca="1" si="763"/>
        <v>1</v>
      </c>
      <c r="BH5471" s="6">
        <f ca="1">IF(ISNUMBER('Descriptive Stats'!BF5471),'Descriptive Stats'!BF5471,#N/A)</f>
        <v>-0.88881967520906158</v>
      </c>
      <c r="BI5471" s="6">
        <f ca="1">IF(ISNUMBER('Descriptive Stats'!E5471),'Descriptive Stats'!E5471,#N/A)</f>
        <v>1</v>
      </c>
    </row>
    <row r="5472" spans="1:61" ht="14.4" x14ac:dyDescent="0.3">
      <c r="A5472" s="2">
        <f>ROW()</f>
        <v>5472</v>
      </c>
      <c r="C5472" s="8">
        <f t="shared" ca="1" si="765"/>
        <v>12</v>
      </c>
      <c r="D5472" s="8">
        <f t="shared" ca="1" si="766"/>
        <v>1</v>
      </c>
      <c r="E5472" s="50">
        <f t="shared" ca="1" si="760"/>
        <v>2</v>
      </c>
      <c r="F5472" s="2" t="str">
        <f t="shared" ca="1" si="767"/>
        <v/>
      </c>
      <c r="BD5472" s="49">
        <f t="shared" ca="1" si="764"/>
        <v>2595</v>
      </c>
      <c r="BE5472" s="3">
        <f t="shared" ca="1" si="761"/>
        <v>0.25945000000000001</v>
      </c>
      <c r="BF5472" s="3">
        <f t="shared" ca="1" si="762"/>
        <v>-0.6450419512753276</v>
      </c>
      <c r="BG5472" s="9">
        <f t="shared" ca="1" si="763"/>
        <v>2</v>
      </c>
      <c r="BH5472" s="6">
        <f ca="1">IF(ISNUMBER('Descriptive Stats'!BF5472),'Descriptive Stats'!BF5472,#N/A)</f>
        <v>-0.6450419512753276</v>
      </c>
      <c r="BI5472" s="6">
        <f ca="1">IF(ISNUMBER('Descriptive Stats'!E5472),'Descriptive Stats'!E5472,#N/A)</f>
        <v>2</v>
      </c>
    </row>
    <row r="5473" spans="1:61" ht="14.4" x14ac:dyDescent="0.3">
      <c r="A5473" s="2">
        <f>ROW()</f>
        <v>5473</v>
      </c>
      <c r="C5473" s="8">
        <f t="shared" ca="1" si="765"/>
        <v>3</v>
      </c>
      <c r="D5473" s="8">
        <f t="shared" ca="1" si="766"/>
        <v>2</v>
      </c>
      <c r="E5473" s="50">
        <f t="shared" ca="1" si="760"/>
        <v>2</v>
      </c>
      <c r="F5473" s="2" t="str">
        <f t="shared" ca="1" si="767"/>
        <v/>
      </c>
      <c r="BD5473" s="49">
        <f t="shared" ca="1" si="764"/>
        <v>2595</v>
      </c>
      <c r="BE5473" s="3">
        <f t="shared" ca="1" si="761"/>
        <v>0.25945000000000001</v>
      </c>
      <c r="BF5473" s="3">
        <f t="shared" ca="1" si="762"/>
        <v>-0.6450419512753276</v>
      </c>
      <c r="BG5473" s="9">
        <f t="shared" ca="1" si="763"/>
        <v>2</v>
      </c>
      <c r="BH5473" s="6">
        <f ca="1">IF(ISNUMBER('Descriptive Stats'!BF5473),'Descriptive Stats'!BF5473,#N/A)</f>
        <v>-0.6450419512753276</v>
      </c>
      <c r="BI5473" s="6">
        <f ca="1">IF(ISNUMBER('Descriptive Stats'!E5473),'Descriptive Stats'!E5473,#N/A)</f>
        <v>2</v>
      </c>
    </row>
    <row r="5474" spans="1:61" ht="14.4" x14ac:dyDescent="0.3">
      <c r="A5474" s="2">
        <f>ROW()</f>
        <v>5474</v>
      </c>
      <c r="C5474" s="8">
        <f t="shared" ca="1" si="765"/>
        <v>9</v>
      </c>
      <c r="D5474" s="8">
        <f t="shared" ca="1" si="766"/>
        <v>2</v>
      </c>
      <c r="E5474" s="50">
        <f t="shared" ca="1" si="760"/>
        <v>7</v>
      </c>
      <c r="F5474" s="2" t="str">
        <f t="shared" ca="1" si="767"/>
        <v/>
      </c>
      <c r="BD5474" s="49">
        <f t="shared" ca="1" si="764"/>
        <v>4473.5</v>
      </c>
      <c r="BE5474" s="3">
        <f t="shared" ca="1" si="761"/>
        <v>0.44729999999999998</v>
      </c>
      <c r="BF5474" s="3">
        <f t="shared" ca="1" si="762"/>
        <v>-0.13248586824472414</v>
      </c>
      <c r="BG5474" s="9">
        <f t="shared" ca="1" si="763"/>
        <v>7</v>
      </c>
      <c r="BH5474" s="6">
        <f ca="1">IF(ISNUMBER('Descriptive Stats'!BF5474),'Descriptive Stats'!BF5474,#N/A)</f>
        <v>-0.13248586824472414</v>
      </c>
      <c r="BI5474" s="6">
        <f ca="1">IF(ISNUMBER('Descriptive Stats'!E5474),'Descriptive Stats'!E5474,#N/A)</f>
        <v>7</v>
      </c>
    </row>
    <row r="5475" spans="1:61" ht="14.4" x14ac:dyDescent="0.3">
      <c r="A5475" s="2">
        <f>ROW()</f>
        <v>5475</v>
      </c>
      <c r="C5475" s="8">
        <f t="shared" ca="1" si="765"/>
        <v>19</v>
      </c>
      <c r="D5475" s="8">
        <f t="shared" ca="1" si="766"/>
        <v>7</v>
      </c>
      <c r="E5475" s="50">
        <f t="shared" ca="1" si="760"/>
        <v>7</v>
      </c>
      <c r="F5475" s="2" t="str">
        <f t="shared" ca="1" si="767"/>
        <v/>
      </c>
      <c r="BD5475" s="49">
        <f t="shared" ca="1" si="764"/>
        <v>4473.5</v>
      </c>
      <c r="BE5475" s="3">
        <f t="shared" ca="1" si="761"/>
        <v>0.44729999999999998</v>
      </c>
      <c r="BF5475" s="3">
        <f t="shared" ca="1" si="762"/>
        <v>-0.13248586824472414</v>
      </c>
      <c r="BG5475" s="9">
        <f t="shared" ca="1" si="763"/>
        <v>7</v>
      </c>
      <c r="BH5475" s="6">
        <f ca="1">IF(ISNUMBER('Descriptive Stats'!BF5475),'Descriptive Stats'!BF5475,#N/A)</f>
        <v>-0.13248586824472414</v>
      </c>
      <c r="BI5475" s="6">
        <f ca="1">IF(ISNUMBER('Descriptive Stats'!E5475),'Descriptive Stats'!E5475,#N/A)</f>
        <v>7</v>
      </c>
    </row>
    <row r="5476" spans="1:61" ht="14.4" x14ac:dyDescent="0.3">
      <c r="A5476" s="2">
        <f>ROW()</f>
        <v>5476</v>
      </c>
      <c r="C5476" s="8">
        <f t="shared" ca="1" si="765"/>
        <v>19</v>
      </c>
      <c r="D5476" s="8">
        <f t="shared" ca="1" si="766"/>
        <v>7</v>
      </c>
      <c r="E5476" s="50">
        <f t="shared" ca="1" si="760"/>
        <v>2</v>
      </c>
      <c r="F5476" s="2" t="str">
        <f t="shared" ca="1" si="767"/>
        <v/>
      </c>
      <c r="BD5476" s="49">
        <f t="shared" ca="1" si="764"/>
        <v>2595</v>
      </c>
      <c r="BE5476" s="3">
        <f t="shared" ca="1" si="761"/>
        <v>0.25945000000000001</v>
      </c>
      <c r="BF5476" s="3">
        <f t="shared" ca="1" si="762"/>
        <v>-0.6450419512753276</v>
      </c>
      <c r="BG5476" s="9">
        <f t="shared" ca="1" si="763"/>
        <v>2</v>
      </c>
      <c r="BH5476" s="6">
        <f ca="1">IF(ISNUMBER('Descriptive Stats'!BF5476),'Descriptive Stats'!BF5476,#N/A)</f>
        <v>-0.6450419512753276</v>
      </c>
      <c r="BI5476" s="6">
        <f ca="1">IF(ISNUMBER('Descriptive Stats'!E5476),'Descriptive Stats'!E5476,#N/A)</f>
        <v>2</v>
      </c>
    </row>
    <row r="5477" spans="1:61" ht="14.4" x14ac:dyDescent="0.3">
      <c r="A5477" s="2">
        <f>ROW()</f>
        <v>5477</v>
      </c>
      <c r="C5477" s="8">
        <f t="shared" ca="1" si="765"/>
        <v>9</v>
      </c>
      <c r="D5477" s="8">
        <f t="shared" ca="1" si="766"/>
        <v>2</v>
      </c>
      <c r="E5477" s="50">
        <f t="shared" ca="1" si="760"/>
        <v>9</v>
      </c>
      <c r="F5477" s="2" t="str">
        <f t="shared" ca="1" si="767"/>
        <v/>
      </c>
      <c r="BD5477" s="49">
        <f t="shared" ca="1" si="764"/>
        <v>4819</v>
      </c>
      <c r="BE5477" s="3">
        <f t="shared" ca="1" si="761"/>
        <v>0.48185</v>
      </c>
      <c r="BF5477" s="3">
        <f t="shared" ca="1" si="762"/>
        <v>-4.5511009098988427E-2</v>
      </c>
      <c r="BG5477" s="9">
        <f t="shared" ca="1" si="763"/>
        <v>9</v>
      </c>
      <c r="BH5477" s="6">
        <f ca="1">IF(ISNUMBER('Descriptive Stats'!BF5477),'Descriptive Stats'!BF5477,#N/A)</f>
        <v>-4.5511009098988427E-2</v>
      </c>
      <c r="BI5477" s="6">
        <f ca="1">IF(ISNUMBER('Descriptive Stats'!E5477),'Descriptive Stats'!E5477,#N/A)</f>
        <v>9</v>
      </c>
    </row>
    <row r="5478" spans="1:61" ht="14.4" x14ac:dyDescent="0.3">
      <c r="A5478" s="2">
        <f>ROW()</f>
        <v>5478</v>
      </c>
      <c r="C5478" s="8">
        <f t="shared" ca="1" si="765"/>
        <v>23</v>
      </c>
      <c r="D5478" s="8">
        <f t="shared" ca="1" si="766"/>
        <v>9</v>
      </c>
      <c r="E5478" s="50">
        <f t="shared" ca="1" si="760"/>
        <v>0</v>
      </c>
      <c r="F5478" s="2" t="str">
        <f t="shared" ca="1" si="767"/>
        <v/>
      </c>
      <c r="BD5478" s="49">
        <f t="shared" ca="1" si="764"/>
        <v>815.5</v>
      </c>
      <c r="BE5478" s="3">
        <f t="shared" ca="1" si="761"/>
        <v>8.1500000000000003E-2</v>
      </c>
      <c r="BF5478" s="3">
        <f t="shared" ca="1" si="762"/>
        <v>-1.3950525282585462</v>
      </c>
      <c r="BG5478" s="9">
        <f t="shared" ca="1" si="763"/>
        <v>0</v>
      </c>
      <c r="BH5478" s="6">
        <f ca="1">IF(ISNUMBER('Descriptive Stats'!BF5478),'Descriptive Stats'!BF5478,#N/A)</f>
        <v>-1.3950525282585462</v>
      </c>
      <c r="BI5478" s="6">
        <f ca="1">IF(ISNUMBER('Descriptive Stats'!E5478),'Descriptive Stats'!E5478,#N/A)</f>
        <v>0</v>
      </c>
    </row>
    <row r="5479" spans="1:61" ht="14.4" x14ac:dyDescent="0.3">
      <c r="A5479" s="2">
        <f>ROW()</f>
        <v>5479</v>
      </c>
      <c r="C5479" s="8">
        <f t="shared" ca="1" si="765"/>
        <v>20</v>
      </c>
      <c r="D5479" s="8">
        <f t="shared" ca="1" si="766"/>
        <v>0</v>
      </c>
      <c r="E5479" s="50">
        <f t="shared" ca="1" si="760"/>
        <v>1</v>
      </c>
      <c r="F5479" s="2" t="str">
        <f t="shared" ca="1" si="767"/>
        <v/>
      </c>
      <c r="BD5479" s="49">
        <f t="shared" ca="1" si="764"/>
        <v>1871</v>
      </c>
      <c r="BE5479" s="3">
        <f t="shared" ca="1" si="761"/>
        <v>0.18704999999999999</v>
      </c>
      <c r="BF5479" s="3">
        <f t="shared" ca="1" si="762"/>
        <v>-0.88881967520906158</v>
      </c>
      <c r="BG5479" s="9">
        <f t="shared" ca="1" si="763"/>
        <v>1</v>
      </c>
      <c r="BH5479" s="6">
        <f ca="1">IF(ISNUMBER('Descriptive Stats'!BF5479),'Descriptive Stats'!BF5479,#N/A)</f>
        <v>-0.88881967520906158</v>
      </c>
      <c r="BI5479" s="6">
        <f ca="1">IF(ISNUMBER('Descriptive Stats'!E5479),'Descriptive Stats'!E5479,#N/A)</f>
        <v>1</v>
      </c>
    </row>
    <row r="5480" spans="1:61" ht="14.4" x14ac:dyDescent="0.3">
      <c r="A5480" s="2">
        <f>ROW()</f>
        <v>5480</v>
      </c>
      <c r="C5480" s="8">
        <f t="shared" ca="1" si="765"/>
        <v>8</v>
      </c>
      <c r="D5480" s="8">
        <f t="shared" ca="1" si="766"/>
        <v>1</v>
      </c>
      <c r="E5480" s="50">
        <f t="shared" ca="1" si="760"/>
        <v>0</v>
      </c>
      <c r="F5480" s="2" t="str">
        <f t="shared" ca="1" si="767"/>
        <v/>
      </c>
      <c r="BD5480" s="49">
        <f t="shared" ca="1" si="764"/>
        <v>815.5</v>
      </c>
      <c r="BE5480" s="3">
        <f t="shared" ca="1" si="761"/>
        <v>8.1500000000000003E-2</v>
      </c>
      <c r="BF5480" s="3">
        <f t="shared" ca="1" si="762"/>
        <v>-1.3950525282585462</v>
      </c>
      <c r="BG5480" s="9">
        <f t="shared" ca="1" si="763"/>
        <v>0</v>
      </c>
      <c r="BH5480" s="6">
        <f ca="1">IF(ISNUMBER('Descriptive Stats'!BF5480),'Descriptive Stats'!BF5480,#N/A)</f>
        <v>-1.3950525282585462</v>
      </c>
      <c r="BI5480" s="6">
        <f ca="1">IF(ISNUMBER('Descriptive Stats'!E5480),'Descriptive Stats'!E5480,#N/A)</f>
        <v>0</v>
      </c>
    </row>
    <row r="5481" spans="1:61" ht="14.4" x14ac:dyDescent="0.3">
      <c r="A5481" s="2">
        <f>ROW()</f>
        <v>5481</v>
      </c>
      <c r="C5481" s="8">
        <f t="shared" ca="1" si="765"/>
        <v>22</v>
      </c>
      <c r="D5481" s="8">
        <f t="shared" ca="1" si="766"/>
        <v>0</v>
      </c>
      <c r="E5481" s="50">
        <f t="shared" ca="1" si="760"/>
        <v>7</v>
      </c>
      <c r="F5481" s="2" t="str">
        <f t="shared" ca="1" si="767"/>
        <v/>
      </c>
      <c r="BD5481" s="49">
        <f t="shared" ca="1" si="764"/>
        <v>4473.5</v>
      </c>
      <c r="BE5481" s="3">
        <f t="shared" ca="1" si="761"/>
        <v>0.44729999999999998</v>
      </c>
      <c r="BF5481" s="3">
        <f t="shared" ca="1" si="762"/>
        <v>-0.13248586824472414</v>
      </c>
      <c r="BG5481" s="9">
        <f t="shared" ca="1" si="763"/>
        <v>7</v>
      </c>
      <c r="BH5481" s="6">
        <f ca="1">IF(ISNUMBER('Descriptive Stats'!BF5481),'Descriptive Stats'!BF5481,#N/A)</f>
        <v>-0.13248586824472414</v>
      </c>
      <c r="BI5481" s="6">
        <f ca="1">IF(ISNUMBER('Descriptive Stats'!E5481),'Descriptive Stats'!E5481,#N/A)</f>
        <v>7</v>
      </c>
    </row>
    <row r="5482" spans="1:61" ht="14.4" x14ac:dyDescent="0.3">
      <c r="A5482" s="2">
        <f>ROW()</f>
        <v>5482</v>
      </c>
      <c r="C5482" s="8">
        <f t="shared" ca="1" si="765"/>
        <v>6</v>
      </c>
      <c r="D5482" s="8">
        <f t="shared" ca="1" si="766"/>
        <v>7</v>
      </c>
      <c r="E5482" s="50">
        <f t="shared" ca="1" si="760"/>
        <v>2</v>
      </c>
      <c r="F5482" s="2" t="str">
        <f t="shared" ca="1" si="767"/>
        <v/>
      </c>
      <c r="BD5482" s="49">
        <f t="shared" ca="1" si="764"/>
        <v>2595</v>
      </c>
      <c r="BE5482" s="3">
        <f t="shared" ca="1" si="761"/>
        <v>0.25945000000000001</v>
      </c>
      <c r="BF5482" s="3">
        <f t="shared" ca="1" si="762"/>
        <v>-0.6450419512753276</v>
      </c>
      <c r="BG5482" s="9">
        <f t="shared" ca="1" si="763"/>
        <v>2</v>
      </c>
      <c r="BH5482" s="6">
        <f ca="1">IF(ISNUMBER('Descriptive Stats'!BF5482),'Descriptive Stats'!BF5482,#N/A)</f>
        <v>-0.6450419512753276</v>
      </c>
      <c r="BI5482" s="6">
        <f ca="1">IF(ISNUMBER('Descriptive Stats'!E5482),'Descriptive Stats'!E5482,#N/A)</f>
        <v>2</v>
      </c>
    </row>
    <row r="5483" spans="1:61" ht="14.4" x14ac:dyDescent="0.3">
      <c r="A5483" s="2">
        <f>ROW()</f>
        <v>5483</v>
      </c>
      <c r="C5483" s="8">
        <f t="shared" ca="1" si="765"/>
        <v>3</v>
      </c>
      <c r="D5483" s="8">
        <f t="shared" ca="1" si="766"/>
        <v>2</v>
      </c>
      <c r="E5483" s="50">
        <f t="shared" ca="1" si="760"/>
        <v>4</v>
      </c>
      <c r="F5483" s="2" t="str">
        <f t="shared" ca="1" si="767"/>
        <v/>
      </c>
      <c r="BD5483" s="49">
        <f t="shared" ca="1" si="764"/>
        <v>3442</v>
      </c>
      <c r="BE5483" s="3">
        <f t="shared" ca="1" si="761"/>
        <v>0.34415000000000001</v>
      </c>
      <c r="BF5483" s="3">
        <f t="shared" ca="1" si="762"/>
        <v>-0.40116316278173481</v>
      </c>
      <c r="BG5483" s="9">
        <f t="shared" ca="1" si="763"/>
        <v>4</v>
      </c>
      <c r="BH5483" s="6">
        <f ca="1">IF(ISNUMBER('Descriptive Stats'!BF5483),'Descriptive Stats'!BF5483,#N/A)</f>
        <v>-0.40116316278173481</v>
      </c>
      <c r="BI5483" s="6">
        <f ca="1">IF(ISNUMBER('Descriptive Stats'!E5483),'Descriptive Stats'!E5483,#N/A)</f>
        <v>4</v>
      </c>
    </row>
    <row r="5484" spans="1:61" ht="14.4" x14ac:dyDescent="0.3">
      <c r="A5484" s="2">
        <f>ROW()</f>
        <v>5484</v>
      </c>
      <c r="C5484" s="8">
        <f t="shared" ca="1" si="765"/>
        <v>13</v>
      </c>
      <c r="D5484" s="8">
        <f t="shared" ca="1" si="766"/>
        <v>4</v>
      </c>
      <c r="E5484" s="50">
        <f t="shared" ca="1" si="760"/>
        <v>0</v>
      </c>
      <c r="F5484" s="2" t="str">
        <f t="shared" ca="1" si="767"/>
        <v/>
      </c>
      <c r="BD5484" s="49">
        <f t="shared" ca="1" si="764"/>
        <v>815.5</v>
      </c>
      <c r="BE5484" s="3">
        <f t="shared" ca="1" si="761"/>
        <v>8.1500000000000003E-2</v>
      </c>
      <c r="BF5484" s="3">
        <f t="shared" ca="1" si="762"/>
        <v>-1.3950525282585462</v>
      </c>
      <c r="BG5484" s="9">
        <f t="shared" ca="1" si="763"/>
        <v>0</v>
      </c>
      <c r="BH5484" s="6">
        <f ca="1">IF(ISNUMBER('Descriptive Stats'!BF5484),'Descriptive Stats'!BF5484,#N/A)</f>
        <v>-1.3950525282585462</v>
      </c>
      <c r="BI5484" s="6">
        <f ca="1">IF(ISNUMBER('Descriptive Stats'!E5484),'Descriptive Stats'!E5484,#N/A)</f>
        <v>0</v>
      </c>
    </row>
    <row r="5485" spans="1:61" ht="14.4" x14ac:dyDescent="0.3">
      <c r="A5485" s="2">
        <f>ROW()</f>
        <v>5485</v>
      </c>
      <c r="C5485" s="8">
        <f t="shared" ca="1" si="765"/>
        <v>20</v>
      </c>
      <c r="D5485" s="8">
        <f t="shared" ca="1" si="766"/>
        <v>0</v>
      </c>
      <c r="E5485" s="50">
        <f t="shared" ca="1" si="760"/>
        <v>1</v>
      </c>
      <c r="F5485" s="2" t="str">
        <f t="shared" ca="1" si="767"/>
        <v/>
      </c>
      <c r="BD5485" s="49">
        <f t="shared" ca="1" si="764"/>
        <v>1871</v>
      </c>
      <c r="BE5485" s="3">
        <f t="shared" ca="1" si="761"/>
        <v>0.18704999999999999</v>
      </c>
      <c r="BF5485" s="3">
        <f t="shared" ca="1" si="762"/>
        <v>-0.88881967520906158</v>
      </c>
      <c r="BG5485" s="9">
        <f t="shared" ca="1" si="763"/>
        <v>1</v>
      </c>
      <c r="BH5485" s="6">
        <f ca="1">IF(ISNUMBER('Descriptive Stats'!BF5485),'Descriptive Stats'!BF5485,#N/A)</f>
        <v>-0.88881967520906158</v>
      </c>
      <c r="BI5485" s="6">
        <f ca="1">IF(ISNUMBER('Descriptive Stats'!E5485),'Descriptive Stats'!E5485,#N/A)</f>
        <v>1</v>
      </c>
    </row>
    <row r="5486" spans="1:61" ht="14.4" x14ac:dyDescent="0.3">
      <c r="A5486" s="2">
        <f>ROW()</f>
        <v>5486</v>
      </c>
      <c r="C5486" s="8">
        <f t="shared" ca="1" si="765"/>
        <v>8</v>
      </c>
      <c r="D5486" s="8">
        <f t="shared" ca="1" si="766"/>
        <v>1</v>
      </c>
      <c r="E5486" s="50">
        <f t="shared" ca="1" si="760"/>
        <v>2</v>
      </c>
      <c r="F5486" s="2" t="str">
        <f t="shared" ca="1" si="767"/>
        <v/>
      </c>
      <c r="BD5486" s="49">
        <f t="shared" ca="1" si="764"/>
        <v>2595</v>
      </c>
      <c r="BE5486" s="3">
        <f t="shared" ca="1" si="761"/>
        <v>0.25945000000000001</v>
      </c>
      <c r="BF5486" s="3">
        <f t="shared" ca="1" si="762"/>
        <v>-0.6450419512753276</v>
      </c>
      <c r="BG5486" s="9">
        <f t="shared" ca="1" si="763"/>
        <v>2</v>
      </c>
      <c r="BH5486" s="6">
        <f ca="1">IF(ISNUMBER('Descriptive Stats'!BF5486),'Descriptive Stats'!BF5486,#N/A)</f>
        <v>-0.6450419512753276</v>
      </c>
      <c r="BI5486" s="6">
        <f ca="1">IF(ISNUMBER('Descriptive Stats'!E5486),'Descriptive Stats'!E5486,#N/A)</f>
        <v>2</v>
      </c>
    </row>
    <row r="5487" spans="1:61" ht="14.4" x14ac:dyDescent="0.3">
      <c r="A5487" s="2">
        <f>ROW()</f>
        <v>5487</v>
      </c>
      <c r="C5487" s="8">
        <f t="shared" ca="1" si="765"/>
        <v>3</v>
      </c>
      <c r="D5487" s="8">
        <f t="shared" ca="1" si="766"/>
        <v>2</v>
      </c>
      <c r="E5487" s="50">
        <f t="shared" ca="1" si="760"/>
        <v>1</v>
      </c>
      <c r="F5487" s="2" t="str">
        <f t="shared" ca="1" si="767"/>
        <v/>
      </c>
      <c r="BD5487" s="49">
        <f t="shared" ca="1" si="764"/>
        <v>1871</v>
      </c>
      <c r="BE5487" s="3">
        <f t="shared" ca="1" si="761"/>
        <v>0.18704999999999999</v>
      </c>
      <c r="BF5487" s="3">
        <f t="shared" ca="1" si="762"/>
        <v>-0.88881967520906158</v>
      </c>
      <c r="BG5487" s="9">
        <f t="shared" ca="1" si="763"/>
        <v>1</v>
      </c>
      <c r="BH5487" s="6">
        <f ca="1">IF(ISNUMBER('Descriptive Stats'!BF5487),'Descriptive Stats'!BF5487,#N/A)</f>
        <v>-0.88881967520906158</v>
      </c>
      <c r="BI5487" s="6">
        <f ca="1">IF(ISNUMBER('Descriptive Stats'!E5487),'Descriptive Stats'!E5487,#N/A)</f>
        <v>1</v>
      </c>
    </row>
    <row r="5488" spans="1:61" ht="14.4" x14ac:dyDescent="0.3">
      <c r="A5488" s="2">
        <f>ROW()</f>
        <v>5488</v>
      </c>
      <c r="C5488" s="8">
        <f t="shared" ca="1" si="765"/>
        <v>12</v>
      </c>
      <c r="D5488" s="8">
        <f t="shared" ca="1" si="766"/>
        <v>1</v>
      </c>
      <c r="E5488" s="50">
        <f t="shared" ca="1" si="760"/>
        <v>15</v>
      </c>
      <c r="F5488" s="2" t="str">
        <f t="shared" ca="1" si="767"/>
        <v/>
      </c>
      <c r="BD5488" s="49">
        <f t="shared" ca="1" si="764"/>
        <v>5051.5</v>
      </c>
      <c r="BE5488" s="3">
        <f t="shared" ca="1" si="761"/>
        <v>0.50509999999999999</v>
      </c>
      <c r="BF5488" s="3">
        <f t="shared" ca="1" si="762"/>
        <v>1.2784152420787677E-2</v>
      </c>
      <c r="BG5488" s="9">
        <f t="shared" ca="1" si="763"/>
        <v>15</v>
      </c>
      <c r="BH5488" s="6">
        <f ca="1">IF(ISNUMBER('Descriptive Stats'!BF5488),'Descriptive Stats'!BF5488,#N/A)</f>
        <v>1.2784152420787677E-2</v>
      </c>
      <c r="BI5488" s="6">
        <f ca="1">IF(ISNUMBER('Descriptive Stats'!E5488),'Descriptive Stats'!E5488,#N/A)</f>
        <v>15</v>
      </c>
    </row>
    <row r="5489" spans="1:61" ht="14.4" x14ac:dyDescent="0.3">
      <c r="A5489" s="2">
        <f>ROW()</f>
        <v>5489</v>
      </c>
      <c r="C5489" s="8">
        <f t="shared" ca="1" si="765"/>
        <v>24</v>
      </c>
      <c r="D5489" s="8">
        <f t="shared" ca="1" si="766"/>
        <v>15</v>
      </c>
      <c r="E5489" s="50">
        <f t="shared" ca="1" si="760"/>
        <v>6</v>
      </c>
      <c r="F5489" s="2" t="str">
        <f t="shared" ca="1" si="767"/>
        <v/>
      </c>
      <c r="BD5489" s="49">
        <f t="shared" ca="1" si="764"/>
        <v>3900</v>
      </c>
      <c r="BE5489" s="3">
        <f t="shared" ca="1" si="761"/>
        <v>0.38995000000000002</v>
      </c>
      <c r="BF5489" s="3">
        <f t="shared" ca="1" si="762"/>
        <v>-0.2794493539703507</v>
      </c>
      <c r="BG5489" s="9">
        <f t="shared" ca="1" si="763"/>
        <v>6</v>
      </c>
      <c r="BH5489" s="6">
        <f ca="1">IF(ISNUMBER('Descriptive Stats'!BF5489),'Descriptive Stats'!BF5489,#N/A)</f>
        <v>-0.2794493539703507</v>
      </c>
      <c r="BI5489" s="6">
        <f ca="1">IF(ISNUMBER('Descriptive Stats'!E5489),'Descriptive Stats'!E5489,#N/A)</f>
        <v>6</v>
      </c>
    </row>
    <row r="5490" spans="1:61" ht="14.4" x14ac:dyDescent="0.3">
      <c r="A5490" s="2">
        <f>ROW()</f>
        <v>5490</v>
      </c>
      <c r="C5490" s="8">
        <f t="shared" ca="1" si="765"/>
        <v>2</v>
      </c>
      <c r="D5490" s="8">
        <f t="shared" ca="1" si="766"/>
        <v>6</v>
      </c>
      <c r="E5490" s="50">
        <f t="shared" ca="1" si="760"/>
        <v>7</v>
      </c>
      <c r="F5490" s="2" t="str">
        <f t="shared" ca="1" si="767"/>
        <v/>
      </c>
      <c r="BD5490" s="49">
        <f t="shared" ca="1" si="764"/>
        <v>4473.5</v>
      </c>
      <c r="BE5490" s="3">
        <f t="shared" ca="1" si="761"/>
        <v>0.44729999999999998</v>
      </c>
      <c r="BF5490" s="3">
        <f t="shared" ca="1" si="762"/>
        <v>-0.13248586824472414</v>
      </c>
      <c r="BG5490" s="9">
        <f t="shared" ca="1" si="763"/>
        <v>7</v>
      </c>
      <c r="BH5490" s="6">
        <f ca="1">IF(ISNUMBER('Descriptive Stats'!BF5490),'Descriptive Stats'!BF5490,#N/A)</f>
        <v>-0.13248586824472414</v>
      </c>
      <c r="BI5490" s="6">
        <f ca="1">IF(ISNUMBER('Descriptive Stats'!E5490),'Descriptive Stats'!E5490,#N/A)</f>
        <v>7</v>
      </c>
    </row>
    <row r="5491" spans="1:61" ht="14.4" x14ac:dyDescent="0.3">
      <c r="A5491" s="2">
        <f>ROW()</f>
        <v>5491</v>
      </c>
      <c r="C5491" s="8">
        <f t="shared" ca="1" si="765"/>
        <v>19</v>
      </c>
      <c r="D5491" s="8">
        <f t="shared" ca="1" si="766"/>
        <v>7</v>
      </c>
      <c r="E5491" s="50">
        <f t="shared" ca="1" si="760"/>
        <v>2</v>
      </c>
      <c r="F5491" s="2" t="str">
        <f t="shared" ca="1" si="767"/>
        <v/>
      </c>
      <c r="BD5491" s="49">
        <f t="shared" ca="1" si="764"/>
        <v>2595</v>
      </c>
      <c r="BE5491" s="3">
        <f t="shared" ca="1" si="761"/>
        <v>0.25945000000000001</v>
      </c>
      <c r="BF5491" s="3">
        <f t="shared" ca="1" si="762"/>
        <v>-0.6450419512753276</v>
      </c>
      <c r="BG5491" s="9">
        <f t="shared" ca="1" si="763"/>
        <v>2</v>
      </c>
      <c r="BH5491" s="6">
        <f ca="1">IF(ISNUMBER('Descriptive Stats'!BF5491),'Descriptive Stats'!BF5491,#N/A)</f>
        <v>-0.6450419512753276</v>
      </c>
      <c r="BI5491" s="6">
        <f ca="1">IF(ISNUMBER('Descriptive Stats'!E5491),'Descriptive Stats'!E5491,#N/A)</f>
        <v>2</v>
      </c>
    </row>
    <row r="5492" spans="1:61" ht="14.4" x14ac:dyDescent="0.3">
      <c r="A5492" s="2">
        <f>ROW()</f>
        <v>5492</v>
      </c>
      <c r="C5492" s="8">
        <f t="shared" ca="1" si="765"/>
        <v>17</v>
      </c>
      <c r="D5492" s="8">
        <f t="shared" ca="1" si="766"/>
        <v>2</v>
      </c>
      <c r="E5492" s="50">
        <f t="shared" ca="1" si="760"/>
        <v>2</v>
      </c>
      <c r="F5492" s="2" t="str">
        <f t="shared" ca="1" si="767"/>
        <v/>
      </c>
      <c r="BD5492" s="49">
        <f t="shared" ca="1" si="764"/>
        <v>2595</v>
      </c>
      <c r="BE5492" s="3">
        <f t="shared" ca="1" si="761"/>
        <v>0.25945000000000001</v>
      </c>
      <c r="BF5492" s="3">
        <f t="shared" ca="1" si="762"/>
        <v>-0.6450419512753276</v>
      </c>
      <c r="BG5492" s="9">
        <f t="shared" ca="1" si="763"/>
        <v>2</v>
      </c>
      <c r="BH5492" s="6">
        <f ca="1">IF(ISNUMBER('Descriptive Stats'!BF5492),'Descriptive Stats'!BF5492,#N/A)</f>
        <v>-0.6450419512753276</v>
      </c>
      <c r="BI5492" s="6">
        <f ca="1">IF(ISNUMBER('Descriptive Stats'!E5492),'Descriptive Stats'!E5492,#N/A)</f>
        <v>2</v>
      </c>
    </row>
    <row r="5493" spans="1:61" ht="14.4" x14ac:dyDescent="0.3">
      <c r="A5493" s="2">
        <f>ROW()</f>
        <v>5493</v>
      </c>
      <c r="C5493" s="8">
        <f t="shared" ca="1" si="765"/>
        <v>17</v>
      </c>
      <c r="D5493" s="8">
        <f t="shared" ca="1" si="766"/>
        <v>2</v>
      </c>
      <c r="E5493" s="50">
        <f t="shared" ca="1" si="760"/>
        <v>1</v>
      </c>
      <c r="F5493" s="2" t="str">
        <f t="shared" ca="1" si="767"/>
        <v/>
      </c>
      <c r="BD5493" s="49">
        <f t="shared" ca="1" si="764"/>
        <v>1871</v>
      </c>
      <c r="BE5493" s="3">
        <f t="shared" ca="1" si="761"/>
        <v>0.18704999999999999</v>
      </c>
      <c r="BF5493" s="3">
        <f t="shared" ca="1" si="762"/>
        <v>-0.88881967520906158</v>
      </c>
      <c r="BG5493" s="9">
        <f t="shared" ca="1" si="763"/>
        <v>1</v>
      </c>
      <c r="BH5493" s="6">
        <f ca="1">IF(ISNUMBER('Descriptive Stats'!BF5493),'Descriptive Stats'!BF5493,#N/A)</f>
        <v>-0.88881967520906158</v>
      </c>
      <c r="BI5493" s="6">
        <f ca="1">IF(ISNUMBER('Descriptive Stats'!E5493),'Descriptive Stats'!E5493,#N/A)</f>
        <v>1</v>
      </c>
    </row>
    <row r="5494" spans="1:61" ht="14.4" x14ac:dyDescent="0.3">
      <c r="A5494" s="2">
        <f>ROW()</f>
        <v>5494</v>
      </c>
      <c r="C5494" s="8">
        <f t="shared" ca="1" si="765"/>
        <v>12</v>
      </c>
      <c r="D5494" s="8">
        <f t="shared" ca="1" si="766"/>
        <v>1</v>
      </c>
      <c r="E5494" s="50">
        <f t="shared" ca="1" si="760"/>
        <v>6</v>
      </c>
      <c r="F5494" s="2" t="str">
        <f t="shared" ca="1" si="767"/>
        <v/>
      </c>
      <c r="BD5494" s="49">
        <f t="shared" ca="1" si="764"/>
        <v>3900</v>
      </c>
      <c r="BE5494" s="3">
        <f t="shared" ca="1" si="761"/>
        <v>0.38995000000000002</v>
      </c>
      <c r="BF5494" s="3">
        <f t="shared" ca="1" si="762"/>
        <v>-0.2794493539703507</v>
      </c>
      <c r="BG5494" s="9">
        <f t="shared" ca="1" si="763"/>
        <v>6</v>
      </c>
      <c r="BH5494" s="6">
        <f ca="1">IF(ISNUMBER('Descriptive Stats'!BF5494),'Descriptive Stats'!BF5494,#N/A)</f>
        <v>-0.2794493539703507</v>
      </c>
      <c r="BI5494" s="6">
        <f ca="1">IF(ISNUMBER('Descriptive Stats'!E5494),'Descriptive Stats'!E5494,#N/A)</f>
        <v>6</v>
      </c>
    </row>
    <row r="5495" spans="1:61" ht="14.4" x14ac:dyDescent="0.3">
      <c r="A5495" s="2">
        <f>ROW()</f>
        <v>5495</v>
      </c>
      <c r="C5495" s="8">
        <f t="shared" ca="1" si="765"/>
        <v>2</v>
      </c>
      <c r="D5495" s="8">
        <f t="shared" ca="1" si="766"/>
        <v>6</v>
      </c>
      <c r="E5495" s="50">
        <f t="shared" ca="1" si="760"/>
        <v>3</v>
      </c>
      <c r="F5495" s="2" t="str">
        <f t="shared" ca="1" si="767"/>
        <v/>
      </c>
      <c r="BD5495" s="49">
        <f t="shared" ca="1" si="764"/>
        <v>3200</v>
      </c>
      <c r="BE5495" s="3">
        <f t="shared" ca="1" si="761"/>
        <v>0.31995000000000001</v>
      </c>
      <c r="BF5495" s="3">
        <f t="shared" ca="1" si="762"/>
        <v>-0.46783862043457014</v>
      </c>
      <c r="BG5495" s="9">
        <f t="shared" ca="1" si="763"/>
        <v>3</v>
      </c>
      <c r="BH5495" s="6">
        <f ca="1">IF(ISNUMBER('Descriptive Stats'!BF5495),'Descriptive Stats'!BF5495,#N/A)</f>
        <v>-0.46783862043457014</v>
      </c>
      <c r="BI5495" s="6">
        <f ca="1">IF(ISNUMBER('Descriptive Stats'!E5495),'Descriptive Stats'!E5495,#N/A)</f>
        <v>3</v>
      </c>
    </row>
    <row r="5496" spans="1:61" ht="14.4" x14ac:dyDescent="0.3">
      <c r="A5496" s="2">
        <f>ROW()</f>
        <v>5496</v>
      </c>
      <c r="C5496" s="8">
        <f t="shared" ca="1" si="765"/>
        <v>10</v>
      </c>
      <c r="D5496" s="8">
        <f t="shared" ca="1" si="766"/>
        <v>3</v>
      </c>
      <c r="E5496" s="50">
        <f t="shared" ca="1" si="760"/>
        <v>1</v>
      </c>
      <c r="F5496" s="2" t="str">
        <f t="shared" ca="1" si="767"/>
        <v/>
      </c>
      <c r="BD5496" s="49">
        <f t="shared" ca="1" si="764"/>
        <v>1871</v>
      </c>
      <c r="BE5496" s="3">
        <f t="shared" ca="1" si="761"/>
        <v>0.18704999999999999</v>
      </c>
      <c r="BF5496" s="3">
        <f t="shared" ca="1" si="762"/>
        <v>-0.88881967520906158</v>
      </c>
      <c r="BG5496" s="9">
        <f t="shared" ca="1" si="763"/>
        <v>1</v>
      </c>
      <c r="BH5496" s="6">
        <f ca="1">IF(ISNUMBER('Descriptive Stats'!BF5496),'Descriptive Stats'!BF5496,#N/A)</f>
        <v>-0.88881967520906158</v>
      </c>
      <c r="BI5496" s="6">
        <f ca="1">IF(ISNUMBER('Descriptive Stats'!E5496),'Descriptive Stats'!E5496,#N/A)</f>
        <v>1</v>
      </c>
    </row>
    <row r="5497" spans="1:61" ht="14.4" x14ac:dyDescent="0.3">
      <c r="A5497" s="2">
        <f>ROW()</f>
        <v>5497</v>
      </c>
      <c r="C5497" s="8">
        <f t="shared" ca="1" si="765"/>
        <v>8</v>
      </c>
      <c r="D5497" s="8">
        <f t="shared" ca="1" si="766"/>
        <v>1</v>
      </c>
      <c r="E5497" s="50">
        <f t="shared" ca="1" si="760"/>
        <v>6</v>
      </c>
      <c r="F5497" s="2" t="str">
        <f t="shared" ca="1" si="767"/>
        <v/>
      </c>
      <c r="BD5497" s="49">
        <f t="shared" ca="1" si="764"/>
        <v>3900</v>
      </c>
      <c r="BE5497" s="3">
        <f t="shared" ca="1" si="761"/>
        <v>0.38995000000000002</v>
      </c>
      <c r="BF5497" s="3">
        <f t="shared" ca="1" si="762"/>
        <v>-0.2794493539703507</v>
      </c>
      <c r="BG5497" s="9">
        <f t="shared" ca="1" si="763"/>
        <v>6</v>
      </c>
      <c r="BH5497" s="6">
        <f ca="1">IF(ISNUMBER('Descriptive Stats'!BF5497),'Descriptive Stats'!BF5497,#N/A)</f>
        <v>-0.2794493539703507</v>
      </c>
      <c r="BI5497" s="6">
        <f ca="1">IF(ISNUMBER('Descriptive Stats'!E5497),'Descriptive Stats'!E5497,#N/A)</f>
        <v>6</v>
      </c>
    </row>
    <row r="5498" spans="1:61" ht="14.4" x14ac:dyDescent="0.3">
      <c r="A5498" s="2">
        <f>ROW()</f>
        <v>5498</v>
      </c>
      <c r="C5498" s="8">
        <f t="shared" ca="1" si="765"/>
        <v>2</v>
      </c>
      <c r="D5498" s="8">
        <f t="shared" ca="1" si="766"/>
        <v>6</v>
      </c>
      <c r="E5498" s="50">
        <f t="shared" ca="1" si="760"/>
        <v>0</v>
      </c>
      <c r="F5498" s="2" t="str">
        <f t="shared" ca="1" si="767"/>
        <v/>
      </c>
      <c r="BD5498" s="49">
        <f t="shared" ca="1" si="764"/>
        <v>815.5</v>
      </c>
      <c r="BE5498" s="3">
        <f t="shared" ca="1" si="761"/>
        <v>8.1500000000000003E-2</v>
      </c>
      <c r="BF5498" s="3">
        <f t="shared" ca="1" si="762"/>
        <v>-1.3950525282585462</v>
      </c>
      <c r="BG5498" s="9">
        <f t="shared" ca="1" si="763"/>
        <v>0</v>
      </c>
      <c r="BH5498" s="6">
        <f ca="1">IF(ISNUMBER('Descriptive Stats'!BF5498),'Descriptive Stats'!BF5498,#N/A)</f>
        <v>-1.3950525282585462</v>
      </c>
      <c r="BI5498" s="6">
        <f ca="1">IF(ISNUMBER('Descriptive Stats'!E5498),'Descriptive Stats'!E5498,#N/A)</f>
        <v>0</v>
      </c>
    </row>
    <row r="5499" spans="1:61" ht="14.4" x14ac:dyDescent="0.3">
      <c r="A5499" s="2">
        <f>ROW()</f>
        <v>5499</v>
      </c>
      <c r="C5499" s="8">
        <f t="shared" ca="1" si="765"/>
        <v>18</v>
      </c>
      <c r="D5499" s="8">
        <f t="shared" ca="1" si="766"/>
        <v>0</v>
      </c>
      <c r="E5499" s="50">
        <f t="shared" ca="1" si="760"/>
        <v>4</v>
      </c>
      <c r="F5499" s="2" t="str">
        <f t="shared" ca="1" si="767"/>
        <v/>
      </c>
      <c r="BD5499" s="49">
        <f t="shared" ca="1" si="764"/>
        <v>3442</v>
      </c>
      <c r="BE5499" s="3">
        <f t="shared" ca="1" si="761"/>
        <v>0.34415000000000001</v>
      </c>
      <c r="BF5499" s="3">
        <f t="shared" ca="1" si="762"/>
        <v>-0.40116316278173481</v>
      </c>
      <c r="BG5499" s="9">
        <f t="shared" ca="1" si="763"/>
        <v>4</v>
      </c>
      <c r="BH5499" s="6">
        <f ca="1">IF(ISNUMBER('Descriptive Stats'!BF5499),'Descriptive Stats'!BF5499,#N/A)</f>
        <v>-0.40116316278173481</v>
      </c>
      <c r="BI5499" s="6">
        <f ca="1">IF(ISNUMBER('Descriptive Stats'!E5499),'Descriptive Stats'!E5499,#N/A)</f>
        <v>4</v>
      </c>
    </row>
    <row r="5500" spans="1:61" ht="14.4" x14ac:dyDescent="0.3">
      <c r="A5500" s="2">
        <f>ROW()</f>
        <v>5500</v>
      </c>
      <c r="C5500" s="8">
        <f t="shared" ca="1" si="765"/>
        <v>13</v>
      </c>
      <c r="D5500" s="8">
        <f t="shared" ca="1" si="766"/>
        <v>4</v>
      </c>
      <c r="E5500" s="50">
        <f t="shared" ca="1" si="760"/>
        <v>0</v>
      </c>
      <c r="F5500" s="2" t="str">
        <f t="shared" ca="1" si="767"/>
        <v/>
      </c>
      <c r="BD5500" s="49">
        <f t="shared" ca="1" si="764"/>
        <v>815.5</v>
      </c>
      <c r="BE5500" s="3">
        <f t="shared" ca="1" si="761"/>
        <v>8.1500000000000003E-2</v>
      </c>
      <c r="BF5500" s="3">
        <f t="shared" ca="1" si="762"/>
        <v>-1.3950525282585462</v>
      </c>
      <c r="BG5500" s="9">
        <f t="shared" ca="1" si="763"/>
        <v>0</v>
      </c>
      <c r="BH5500" s="6">
        <f ca="1">IF(ISNUMBER('Descriptive Stats'!BF5500),'Descriptive Stats'!BF5500,#N/A)</f>
        <v>-1.3950525282585462</v>
      </c>
      <c r="BI5500" s="6">
        <f ca="1">IF(ISNUMBER('Descriptive Stats'!E5500),'Descriptive Stats'!E5500,#N/A)</f>
        <v>0</v>
      </c>
    </row>
    <row r="5501" spans="1:61" ht="14.4" x14ac:dyDescent="0.3">
      <c r="A5501" s="2">
        <f>ROW()</f>
        <v>5501</v>
      </c>
      <c r="C5501" s="8">
        <f t="shared" ca="1" si="765"/>
        <v>4</v>
      </c>
      <c r="D5501" s="8">
        <f t="shared" ca="1" si="766"/>
        <v>0</v>
      </c>
      <c r="E5501" s="50">
        <f t="shared" ca="1" si="760"/>
        <v>7</v>
      </c>
      <c r="F5501" s="2" t="str">
        <f t="shared" ca="1" si="767"/>
        <v/>
      </c>
      <c r="BD5501" s="49">
        <f t="shared" ca="1" si="764"/>
        <v>4473.5</v>
      </c>
      <c r="BE5501" s="3">
        <f t="shared" ca="1" si="761"/>
        <v>0.44729999999999998</v>
      </c>
      <c r="BF5501" s="3">
        <f t="shared" ca="1" si="762"/>
        <v>-0.13248586824472414</v>
      </c>
      <c r="BG5501" s="9">
        <f t="shared" ca="1" si="763"/>
        <v>7</v>
      </c>
      <c r="BH5501" s="6">
        <f ca="1">IF(ISNUMBER('Descriptive Stats'!BF5501),'Descriptive Stats'!BF5501,#N/A)</f>
        <v>-0.13248586824472414</v>
      </c>
      <c r="BI5501" s="6">
        <f ca="1">IF(ISNUMBER('Descriptive Stats'!E5501),'Descriptive Stats'!E5501,#N/A)</f>
        <v>7</v>
      </c>
    </row>
    <row r="5502" spans="1:61" ht="14.4" x14ac:dyDescent="0.3">
      <c r="A5502" s="2">
        <f>ROW()</f>
        <v>5502</v>
      </c>
      <c r="C5502" s="8">
        <f t="shared" ca="1" si="765"/>
        <v>6</v>
      </c>
      <c r="D5502" s="8">
        <f t="shared" ca="1" si="766"/>
        <v>7</v>
      </c>
      <c r="E5502" s="50">
        <f t="shared" ca="1" si="760"/>
        <v>4</v>
      </c>
      <c r="F5502" s="2" t="str">
        <f t="shared" ca="1" si="767"/>
        <v/>
      </c>
      <c r="BD5502" s="49">
        <f t="shared" ca="1" si="764"/>
        <v>3442</v>
      </c>
      <c r="BE5502" s="3">
        <f t="shared" ca="1" si="761"/>
        <v>0.34415000000000001</v>
      </c>
      <c r="BF5502" s="3">
        <f t="shared" ca="1" si="762"/>
        <v>-0.40116316278173481</v>
      </c>
      <c r="BG5502" s="9">
        <f t="shared" ca="1" si="763"/>
        <v>4</v>
      </c>
      <c r="BH5502" s="6">
        <f ca="1">IF(ISNUMBER('Descriptive Stats'!BF5502),'Descriptive Stats'!BF5502,#N/A)</f>
        <v>-0.40116316278173481</v>
      </c>
      <c r="BI5502" s="6">
        <f ca="1">IF(ISNUMBER('Descriptive Stats'!E5502),'Descriptive Stats'!E5502,#N/A)</f>
        <v>4</v>
      </c>
    </row>
    <row r="5503" spans="1:61" ht="14.4" x14ac:dyDescent="0.3">
      <c r="A5503" s="2">
        <f>ROW()</f>
        <v>5503</v>
      </c>
      <c r="C5503" s="8">
        <f t="shared" ca="1" si="765"/>
        <v>13</v>
      </c>
      <c r="D5503" s="8">
        <f t="shared" ca="1" si="766"/>
        <v>4</v>
      </c>
      <c r="E5503" s="50">
        <f t="shared" ca="1" si="760"/>
        <v>15</v>
      </c>
      <c r="F5503" s="2" t="str">
        <f t="shared" ca="1" si="767"/>
        <v/>
      </c>
      <c r="BD5503" s="49">
        <f t="shared" ca="1" si="764"/>
        <v>5051.5</v>
      </c>
      <c r="BE5503" s="3">
        <f t="shared" ca="1" si="761"/>
        <v>0.50509999999999999</v>
      </c>
      <c r="BF5503" s="3">
        <f t="shared" ca="1" si="762"/>
        <v>1.2784152420787677E-2</v>
      </c>
      <c r="BG5503" s="9">
        <f t="shared" ca="1" si="763"/>
        <v>15</v>
      </c>
      <c r="BH5503" s="6">
        <f ca="1">IF(ISNUMBER('Descriptive Stats'!BF5503),'Descriptive Stats'!BF5503,#N/A)</f>
        <v>1.2784152420787677E-2</v>
      </c>
      <c r="BI5503" s="6">
        <f ca="1">IF(ISNUMBER('Descriptive Stats'!E5503),'Descriptive Stats'!E5503,#N/A)</f>
        <v>15</v>
      </c>
    </row>
    <row r="5504" spans="1:61" ht="14.4" x14ac:dyDescent="0.3">
      <c r="A5504" s="2">
        <f>ROW()</f>
        <v>5504</v>
      </c>
      <c r="C5504" s="8">
        <f t="shared" ca="1" si="765"/>
        <v>24</v>
      </c>
      <c r="D5504" s="8">
        <f t="shared" ca="1" si="766"/>
        <v>15</v>
      </c>
      <c r="E5504" s="50">
        <f t="shared" ca="1" si="760"/>
        <v>0</v>
      </c>
      <c r="F5504" s="2" t="str">
        <f t="shared" ca="1" si="767"/>
        <v/>
      </c>
      <c r="BD5504" s="49">
        <f t="shared" ca="1" si="764"/>
        <v>815.5</v>
      </c>
      <c r="BE5504" s="3">
        <f t="shared" ca="1" si="761"/>
        <v>8.1500000000000003E-2</v>
      </c>
      <c r="BF5504" s="3">
        <f t="shared" ca="1" si="762"/>
        <v>-1.3950525282585462</v>
      </c>
      <c r="BG5504" s="9">
        <f t="shared" ca="1" si="763"/>
        <v>0</v>
      </c>
      <c r="BH5504" s="6">
        <f ca="1">IF(ISNUMBER('Descriptive Stats'!BF5504),'Descriptive Stats'!BF5504,#N/A)</f>
        <v>-1.3950525282585462</v>
      </c>
      <c r="BI5504" s="6">
        <f ca="1">IF(ISNUMBER('Descriptive Stats'!E5504),'Descriptive Stats'!E5504,#N/A)</f>
        <v>0</v>
      </c>
    </row>
    <row r="5505" spans="1:61" ht="14.4" x14ac:dyDescent="0.3">
      <c r="A5505" s="2">
        <f>ROW()</f>
        <v>5505</v>
      </c>
      <c r="C5505" s="8">
        <f t="shared" ca="1" si="765"/>
        <v>15</v>
      </c>
      <c r="D5505" s="8">
        <f t="shared" ca="1" si="766"/>
        <v>0</v>
      </c>
      <c r="E5505" s="50">
        <f t="shared" ca="1" si="760"/>
        <v>6</v>
      </c>
      <c r="F5505" s="2" t="str">
        <f t="shared" ca="1" si="767"/>
        <v/>
      </c>
      <c r="BD5505" s="49">
        <f t="shared" ca="1" si="764"/>
        <v>3900</v>
      </c>
      <c r="BE5505" s="3">
        <f t="shared" ca="1" si="761"/>
        <v>0.38995000000000002</v>
      </c>
      <c r="BF5505" s="3">
        <f t="shared" ca="1" si="762"/>
        <v>-0.2794493539703507</v>
      </c>
      <c r="BG5505" s="9">
        <f t="shared" ca="1" si="763"/>
        <v>6</v>
      </c>
      <c r="BH5505" s="6">
        <f ca="1">IF(ISNUMBER('Descriptive Stats'!BF5505),'Descriptive Stats'!BF5505,#N/A)</f>
        <v>-0.2794493539703507</v>
      </c>
      <c r="BI5505" s="6">
        <f ca="1">IF(ISNUMBER('Descriptive Stats'!E5505),'Descriptive Stats'!E5505,#N/A)</f>
        <v>6</v>
      </c>
    </row>
    <row r="5506" spans="1:61" ht="14.4" x14ac:dyDescent="0.3">
      <c r="A5506" s="2">
        <f>ROW()</f>
        <v>5506</v>
      </c>
      <c r="C5506" s="8">
        <f t="shared" ca="1" si="765"/>
        <v>5</v>
      </c>
      <c r="D5506" s="8">
        <f t="shared" ca="1" si="766"/>
        <v>6</v>
      </c>
      <c r="E5506" s="50">
        <f t="shared" ca="1" si="760"/>
        <v>1</v>
      </c>
      <c r="F5506" s="2" t="str">
        <f t="shared" ca="1" si="767"/>
        <v/>
      </c>
      <c r="BD5506" s="49">
        <f t="shared" ca="1" si="764"/>
        <v>1871</v>
      </c>
      <c r="BE5506" s="3">
        <f t="shared" ca="1" si="761"/>
        <v>0.18704999999999999</v>
      </c>
      <c r="BF5506" s="3">
        <f t="shared" ca="1" si="762"/>
        <v>-0.88881967520906158</v>
      </c>
      <c r="BG5506" s="9">
        <f t="shared" ca="1" si="763"/>
        <v>1</v>
      </c>
      <c r="BH5506" s="6">
        <f ca="1">IF(ISNUMBER('Descriptive Stats'!BF5506),'Descriptive Stats'!BF5506,#N/A)</f>
        <v>-0.88881967520906158</v>
      </c>
      <c r="BI5506" s="6">
        <f ca="1">IF(ISNUMBER('Descriptive Stats'!E5506),'Descriptive Stats'!E5506,#N/A)</f>
        <v>1</v>
      </c>
    </row>
    <row r="5507" spans="1:61" ht="14.4" x14ac:dyDescent="0.3">
      <c r="A5507" s="2">
        <f>ROW()</f>
        <v>5507</v>
      </c>
      <c r="C5507" s="8">
        <f t="shared" ca="1" si="765"/>
        <v>12</v>
      </c>
      <c r="D5507" s="8">
        <f t="shared" ca="1" si="766"/>
        <v>1</v>
      </c>
      <c r="E5507" s="50">
        <f t="shared" ref="E5507:E5570" ca="1" si="768">IF(0=MOD(ROW(),$J$1),AVERAGE(OFFSET($D$2,ROW()-$J$1,0,$J$1,1)),"")</f>
        <v>0</v>
      </c>
      <c r="F5507" s="2" t="str">
        <f t="shared" ca="1" si="767"/>
        <v/>
      </c>
      <c r="BD5507" s="49">
        <f t="shared" ca="1" si="764"/>
        <v>815.5</v>
      </c>
      <c r="BE5507" s="3">
        <f t="shared" ca="1" si="761"/>
        <v>8.1500000000000003E-2</v>
      </c>
      <c r="BF5507" s="3">
        <f t="shared" ca="1" si="762"/>
        <v>-1.3950525282585462</v>
      </c>
      <c r="BG5507" s="9">
        <f t="shared" ca="1" si="763"/>
        <v>0</v>
      </c>
      <c r="BH5507" s="6">
        <f ca="1">IF(ISNUMBER('Descriptive Stats'!BF5507),'Descriptive Stats'!BF5507,#N/A)</f>
        <v>-1.3950525282585462</v>
      </c>
      <c r="BI5507" s="6">
        <f ca="1">IF(ISNUMBER('Descriptive Stats'!E5507),'Descriptive Stats'!E5507,#N/A)</f>
        <v>0</v>
      </c>
    </row>
    <row r="5508" spans="1:61" ht="14.4" x14ac:dyDescent="0.3">
      <c r="A5508" s="2">
        <f>ROW()</f>
        <v>5508</v>
      </c>
      <c r="C5508" s="8">
        <f t="shared" ca="1" si="765"/>
        <v>11</v>
      </c>
      <c r="D5508" s="8">
        <f t="shared" ca="1" si="766"/>
        <v>0</v>
      </c>
      <c r="E5508" s="50">
        <f t="shared" ca="1" si="768"/>
        <v>6</v>
      </c>
      <c r="F5508" s="2" t="str">
        <f t="shared" ca="1" si="767"/>
        <v/>
      </c>
      <c r="BD5508" s="49">
        <f t="shared" ca="1" si="764"/>
        <v>3900</v>
      </c>
      <c r="BE5508" s="3">
        <f t="shared" ca="1" si="761"/>
        <v>0.38995000000000002</v>
      </c>
      <c r="BF5508" s="3">
        <f t="shared" ca="1" si="762"/>
        <v>-0.2794493539703507</v>
      </c>
      <c r="BG5508" s="9">
        <f t="shared" ca="1" si="763"/>
        <v>6</v>
      </c>
      <c r="BH5508" s="6">
        <f ca="1">IF(ISNUMBER('Descriptive Stats'!BF5508),'Descriptive Stats'!BF5508,#N/A)</f>
        <v>-0.2794493539703507</v>
      </c>
      <c r="BI5508" s="6">
        <f ca="1">IF(ISNUMBER('Descriptive Stats'!E5508),'Descriptive Stats'!E5508,#N/A)</f>
        <v>6</v>
      </c>
    </row>
    <row r="5509" spans="1:61" ht="14.4" x14ac:dyDescent="0.3">
      <c r="A5509" s="2">
        <f>ROW()</f>
        <v>5509</v>
      </c>
      <c r="C5509" s="8">
        <f t="shared" ca="1" si="765"/>
        <v>16</v>
      </c>
      <c r="D5509" s="8">
        <f t="shared" ca="1" si="766"/>
        <v>6</v>
      </c>
      <c r="E5509" s="50">
        <f t="shared" ca="1" si="768"/>
        <v>2</v>
      </c>
      <c r="F5509" s="2" t="str">
        <f t="shared" ca="1" si="767"/>
        <v/>
      </c>
      <c r="BD5509" s="49">
        <f t="shared" ca="1" si="764"/>
        <v>2595</v>
      </c>
      <c r="BE5509" s="3">
        <f t="shared" ca="1" si="761"/>
        <v>0.25945000000000001</v>
      </c>
      <c r="BF5509" s="3">
        <f t="shared" ca="1" si="762"/>
        <v>-0.6450419512753276</v>
      </c>
      <c r="BG5509" s="9">
        <f t="shared" ca="1" si="763"/>
        <v>2</v>
      </c>
      <c r="BH5509" s="6">
        <f ca="1">IF(ISNUMBER('Descriptive Stats'!BF5509),'Descriptive Stats'!BF5509,#N/A)</f>
        <v>-0.6450419512753276</v>
      </c>
      <c r="BI5509" s="6">
        <f ca="1">IF(ISNUMBER('Descriptive Stats'!E5509),'Descriptive Stats'!E5509,#N/A)</f>
        <v>2</v>
      </c>
    </row>
    <row r="5510" spans="1:61" ht="14.4" x14ac:dyDescent="0.3">
      <c r="A5510" s="2">
        <f>ROW()</f>
        <v>5510</v>
      </c>
      <c r="C5510" s="8">
        <f t="shared" ca="1" si="765"/>
        <v>17</v>
      </c>
      <c r="D5510" s="8">
        <f t="shared" ca="1" si="766"/>
        <v>2</v>
      </c>
      <c r="E5510" s="50">
        <f t="shared" ca="1" si="768"/>
        <v>0</v>
      </c>
      <c r="F5510" s="2" t="str">
        <f t="shared" ca="1" si="767"/>
        <v/>
      </c>
      <c r="BD5510" s="49">
        <f t="shared" ca="1" si="764"/>
        <v>815.5</v>
      </c>
      <c r="BE5510" s="3">
        <f t="shared" ca="1" si="761"/>
        <v>8.1500000000000003E-2</v>
      </c>
      <c r="BF5510" s="3">
        <f t="shared" ca="1" si="762"/>
        <v>-1.3950525282585462</v>
      </c>
      <c r="BG5510" s="9">
        <f t="shared" ca="1" si="763"/>
        <v>0</v>
      </c>
      <c r="BH5510" s="6">
        <f ca="1">IF(ISNUMBER('Descriptive Stats'!BF5510),'Descriptive Stats'!BF5510,#N/A)</f>
        <v>-1.3950525282585462</v>
      </c>
      <c r="BI5510" s="6">
        <f ca="1">IF(ISNUMBER('Descriptive Stats'!E5510),'Descriptive Stats'!E5510,#N/A)</f>
        <v>0</v>
      </c>
    </row>
    <row r="5511" spans="1:61" ht="14.4" x14ac:dyDescent="0.3">
      <c r="A5511" s="2">
        <f>ROW()</f>
        <v>5511</v>
      </c>
      <c r="C5511" s="8">
        <f t="shared" ca="1" si="765"/>
        <v>22</v>
      </c>
      <c r="D5511" s="8">
        <f t="shared" ca="1" si="766"/>
        <v>0</v>
      </c>
      <c r="E5511" s="50">
        <f t="shared" ca="1" si="768"/>
        <v>0</v>
      </c>
      <c r="F5511" s="2" t="str">
        <f t="shared" ca="1" si="767"/>
        <v/>
      </c>
      <c r="BD5511" s="49">
        <f t="shared" ca="1" si="764"/>
        <v>815.5</v>
      </c>
      <c r="BE5511" s="3">
        <f t="shared" ca="1" si="761"/>
        <v>8.1500000000000003E-2</v>
      </c>
      <c r="BF5511" s="3">
        <f t="shared" ca="1" si="762"/>
        <v>-1.3950525282585462</v>
      </c>
      <c r="BG5511" s="9">
        <f t="shared" ca="1" si="763"/>
        <v>0</v>
      </c>
      <c r="BH5511" s="6">
        <f ca="1">IF(ISNUMBER('Descriptive Stats'!BF5511),'Descriptive Stats'!BF5511,#N/A)</f>
        <v>-1.3950525282585462</v>
      </c>
      <c r="BI5511" s="6">
        <f ca="1">IF(ISNUMBER('Descriptive Stats'!E5511),'Descriptive Stats'!E5511,#N/A)</f>
        <v>0</v>
      </c>
    </row>
    <row r="5512" spans="1:61" ht="14.4" x14ac:dyDescent="0.3">
      <c r="A5512" s="2">
        <f>ROW()</f>
        <v>5512</v>
      </c>
      <c r="C5512" s="8">
        <f t="shared" ca="1" si="765"/>
        <v>20</v>
      </c>
      <c r="D5512" s="8">
        <f t="shared" ca="1" si="766"/>
        <v>0</v>
      </c>
      <c r="E5512" s="50">
        <f t="shared" ca="1" si="768"/>
        <v>0</v>
      </c>
      <c r="F5512" s="2" t="str">
        <f t="shared" ca="1" si="767"/>
        <v/>
      </c>
      <c r="BD5512" s="49">
        <f t="shared" ca="1" si="764"/>
        <v>815.5</v>
      </c>
      <c r="BE5512" s="3">
        <f t="shared" ca="1" si="761"/>
        <v>8.1500000000000003E-2</v>
      </c>
      <c r="BF5512" s="3">
        <f t="shared" ca="1" si="762"/>
        <v>-1.3950525282585462</v>
      </c>
      <c r="BG5512" s="9">
        <f t="shared" ca="1" si="763"/>
        <v>0</v>
      </c>
      <c r="BH5512" s="6">
        <f ca="1">IF(ISNUMBER('Descriptive Stats'!BF5512),'Descriptive Stats'!BF5512,#N/A)</f>
        <v>-1.3950525282585462</v>
      </c>
      <c r="BI5512" s="6">
        <f ca="1">IF(ISNUMBER('Descriptive Stats'!E5512),'Descriptive Stats'!E5512,#N/A)</f>
        <v>0</v>
      </c>
    </row>
    <row r="5513" spans="1:61" ht="14.4" x14ac:dyDescent="0.3">
      <c r="A5513" s="2">
        <f>ROW()</f>
        <v>5513</v>
      </c>
      <c r="C5513" s="8">
        <f t="shared" ca="1" si="765"/>
        <v>22</v>
      </c>
      <c r="D5513" s="8">
        <f t="shared" ca="1" si="766"/>
        <v>0</v>
      </c>
      <c r="E5513" s="50">
        <f t="shared" ca="1" si="768"/>
        <v>0</v>
      </c>
      <c r="F5513" s="2" t="str">
        <f t="shared" ca="1" si="767"/>
        <v/>
      </c>
      <c r="BD5513" s="49">
        <f t="shared" ca="1" si="764"/>
        <v>815.5</v>
      </c>
      <c r="BE5513" s="3">
        <f t="shared" ref="BE5513:BE5576" ca="1" si="769">IF(ISNUMBER(BD5513),(BD5513-0.5)/$BK$4,"")</f>
        <v>8.1500000000000003E-2</v>
      </c>
      <c r="BF5513" s="3">
        <f t="shared" ref="BF5513:BF5576" ca="1" si="770">IF(ISNUMBER(BE5513),_xlfn.NORM.INV(BE5513,0,1),"")</f>
        <v>-1.3950525282585462</v>
      </c>
      <c r="BG5513" s="9">
        <f t="shared" ref="BG5513:BG5576" ca="1" si="771">IF(ISNUMBER(E5513),E5513,"")</f>
        <v>0</v>
      </c>
      <c r="BH5513" s="6">
        <f ca="1">IF(ISNUMBER('Descriptive Stats'!BF5513),'Descriptive Stats'!BF5513,#N/A)</f>
        <v>-1.3950525282585462</v>
      </c>
      <c r="BI5513" s="6">
        <f ca="1">IF(ISNUMBER('Descriptive Stats'!E5513),'Descriptive Stats'!E5513,#N/A)</f>
        <v>0</v>
      </c>
    </row>
    <row r="5514" spans="1:61" ht="14.4" x14ac:dyDescent="0.3">
      <c r="A5514" s="2">
        <f>ROW()</f>
        <v>5514</v>
      </c>
      <c r="C5514" s="8">
        <f t="shared" ca="1" si="765"/>
        <v>11</v>
      </c>
      <c r="D5514" s="8">
        <f t="shared" ca="1" si="766"/>
        <v>0</v>
      </c>
      <c r="E5514" s="50">
        <f t="shared" ca="1" si="768"/>
        <v>2</v>
      </c>
      <c r="F5514" s="2" t="str">
        <f t="shared" ca="1" si="767"/>
        <v/>
      </c>
      <c r="BD5514" s="49">
        <f t="shared" ref="BD5514:BD5577" ca="1" si="772">IF(ISNUMBER(BG5514),_xlfn.RANK.AVG(BG5514,$BG$2:$BG$5414,1),"")</f>
        <v>2595</v>
      </c>
      <c r="BE5514" s="3">
        <f t="shared" ca="1" si="769"/>
        <v>0.25945000000000001</v>
      </c>
      <c r="BF5514" s="3">
        <f t="shared" ca="1" si="770"/>
        <v>-0.6450419512753276</v>
      </c>
      <c r="BG5514" s="9">
        <f t="shared" ca="1" si="771"/>
        <v>2</v>
      </c>
      <c r="BH5514" s="6">
        <f ca="1">IF(ISNUMBER('Descriptive Stats'!BF5514),'Descriptive Stats'!BF5514,#N/A)</f>
        <v>-0.6450419512753276</v>
      </c>
      <c r="BI5514" s="6">
        <f ca="1">IF(ISNUMBER('Descriptive Stats'!E5514),'Descriptive Stats'!E5514,#N/A)</f>
        <v>2</v>
      </c>
    </row>
    <row r="5515" spans="1:61" ht="14.4" x14ac:dyDescent="0.3">
      <c r="A5515" s="2">
        <f>ROW()</f>
        <v>5515</v>
      </c>
      <c r="C5515" s="8">
        <f t="shared" ca="1" si="765"/>
        <v>17</v>
      </c>
      <c r="D5515" s="8">
        <f t="shared" ca="1" si="766"/>
        <v>2</v>
      </c>
      <c r="E5515" s="50">
        <f t="shared" ca="1" si="768"/>
        <v>1</v>
      </c>
      <c r="F5515" s="2" t="str">
        <f t="shared" ca="1" si="767"/>
        <v/>
      </c>
      <c r="BD5515" s="49">
        <f t="shared" ca="1" si="772"/>
        <v>1871</v>
      </c>
      <c r="BE5515" s="3">
        <f t="shared" ca="1" si="769"/>
        <v>0.18704999999999999</v>
      </c>
      <c r="BF5515" s="3">
        <f t="shared" ca="1" si="770"/>
        <v>-0.88881967520906158</v>
      </c>
      <c r="BG5515" s="9">
        <f t="shared" ca="1" si="771"/>
        <v>1</v>
      </c>
      <c r="BH5515" s="6">
        <f ca="1">IF(ISNUMBER('Descriptive Stats'!BF5515),'Descriptive Stats'!BF5515,#N/A)</f>
        <v>-0.88881967520906158</v>
      </c>
      <c r="BI5515" s="6">
        <f ca="1">IF(ISNUMBER('Descriptive Stats'!E5515),'Descriptive Stats'!E5515,#N/A)</f>
        <v>1</v>
      </c>
    </row>
    <row r="5516" spans="1:61" ht="14.4" x14ac:dyDescent="0.3">
      <c r="A5516" s="2">
        <f>ROW()</f>
        <v>5516</v>
      </c>
      <c r="C5516" s="8">
        <f t="shared" ca="1" si="765"/>
        <v>12</v>
      </c>
      <c r="D5516" s="8">
        <f t="shared" ca="1" si="766"/>
        <v>1</v>
      </c>
      <c r="E5516" s="50">
        <f t="shared" ca="1" si="768"/>
        <v>7</v>
      </c>
      <c r="F5516" s="2" t="str">
        <f t="shared" ca="1" si="767"/>
        <v/>
      </c>
      <c r="BD5516" s="49">
        <f t="shared" ca="1" si="772"/>
        <v>4473.5</v>
      </c>
      <c r="BE5516" s="3">
        <f t="shared" ca="1" si="769"/>
        <v>0.44729999999999998</v>
      </c>
      <c r="BF5516" s="3">
        <f t="shared" ca="1" si="770"/>
        <v>-0.13248586824472414</v>
      </c>
      <c r="BG5516" s="9">
        <f t="shared" ca="1" si="771"/>
        <v>7</v>
      </c>
      <c r="BH5516" s="6">
        <f ca="1">IF(ISNUMBER('Descriptive Stats'!BF5516),'Descriptive Stats'!BF5516,#N/A)</f>
        <v>-0.13248586824472414</v>
      </c>
      <c r="BI5516" s="6">
        <f ca="1">IF(ISNUMBER('Descriptive Stats'!E5516),'Descriptive Stats'!E5516,#N/A)</f>
        <v>7</v>
      </c>
    </row>
    <row r="5517" spans="1:61" ht="14.4" x14ac:dyDescent="0.3">
      <c r="A5517" s="2">
        <f>ROW()</f>
        <v>5517</v>
      </c>
      <c r="C5517" s="8">
        <f t="shared" ca="1" si="765"/>
        <v>19</v>
      </c>
      <c r="D5517" s="8">
        <f t="shared" ca="1" si="766"/>
        <v>7</v>
      </c>
      <c r="E5517" s="50">
        <f t="shared" ca="1" si="768"/>
        <v>1</v>
      </c>
      <c r="F5517" s="2" t="str">
        <f t="shared" ca="1" si="767"/>
        <v/>
      </c>
      <c r="BD5517" s="49">
        <f t="shared" ca="1" si="772"/>
        <v>1871</v>
      </c>
      <c r="BE5517" s="3">
        <f t="shared" ca="1" si="769"/>
        <v>0.18704999999999999</v>
      </c>
      <c r="BF5517" s="3">
        <f t="shared" ca="1" si="770"/>
        <v>-0.88881967520906158</v>
      </c>
      <c r="BG5517" s="9">
        <f t="shared" ca="1" si="771"/>
        <v>1</v>
      </c>
      <c r="BH5517" s="6">
        <f ca="1">IF(ISNUMBER('Descriptive Stats'!BF5517),'Descriptive Stats'!BF5517,#N/A)</f>
        <v>-0.88881967520906158</v>
      </c>
      <c r="BI5517" s="6">
        <f ca="1">IF(ISNUMBER('Descriptive Stats'!E5517),'Descriptive Stats'!E5517,#N/A)</f>
        <v>1</v>
      </c>
    </row>
    <row r="5518" spans="1:61" ht="14.4" x14ac:dyDescent="0.3">
      <c r="A5518" s="2">
        <f>ROW()</f>
        <v>5518</v>
      </c>
      <c r="C5518" s="8">
        <f t="shared" ca="1" si="765"/>
        <v>8</v>
      </c>
      <c r="D5518" s="8">
        <f t="shared" ca="1" si="766"/>
        <v>1</v>
      </c>
      <c r="E5518" s="50">
        <f t="shared" ca="1" si="768"/>
        <v>4</v>
      </c>
      <c r="F5518" s="2" t="str">
        <f t="shared" ca="1" si="767"/>
        <v/>
      </c>
      <c r="BD5518" s="49">
        <f t="shared" ca="1" si="772"/>
        <v>3442</v>
      </c>
      <c r="BE5518" s="3">
        <f t="shared" ca="1" si="769"/>
        <v>0.34415000000000001</v>
      </c>
      <c r="BF5518" s="3">
        <f t="shared" ca="1" si="770"/>
        <v>-0.40116316278173481</v>
      </c>
      <c r="BG5518" s="9">
        <f t="shared" ca="1" si="771"/>
        <v>4</v>
      </c>
      <c r="BH5518" s="6">
        <f ca="1">IF(ISNUMBER('Descriptive Stats'!BF5518),'Descriptive Stats'!BF5518,#N/A)</f>
        <v>-0.40116316278173481</v>
      </c>
      <c r="BI5518" s="6">
        <f ca="1">IF(ISNUMBER('Descriptive Stats'!E5518),'Descriptive Stats'!E5518,#N/A)</f>
        <v>4</v>
      </c>
    </row>
    <row r="5519" spans="1:61" ht="14.4" x14ac:dyDescent="0.3">
      <c r="A5519" s="2">
        <f>ROW()</f>
        <v>5519</v>
      </c>
      <c r="C5519" s="8">
        <f t="shared" ca="1" si="765"/>
        <v>13</v>
      </c>
      <c r="D5519" s="8">
        <f t="shared" ca="1" si="766"/>
        <v>4</v>
      </c>
      <c r="E5519" s="50">
        <f t="shared" ca="1" si="768"/>
        <v>1</v>
      </c>
      <c r="F5519" s="2" t="str">
        <f t="shared" ca="1" si="767"/>
        <v/>
      </c>
      <c r="BD5519" s="49">
        <f t="shared" ca="1" si="772"/>
        <v>1871</v>
      </c>
      <c r="BE5519" s="3">
        <f t="shared" ca="1" si="769"/>
        <v>0.18704999999999999</v>
      </c>
      <c r="BF5519" s="3">
        <f t="shared" ca="1" si="770"/>
        <v>-0.88881967520906158</v>
      </c>
      <c r="BG5519" s="9">
        <f t="shared" ca="1" si="771"/>
        <v>1</v>
      </c>
      <c r="BH5519" s="6">
        <f ca="1">IF(ISNUMBER('Descriptive Stats'!BF5519),'Descriptive Stats'!BF5519,#N/A)</f>
        <v>-0.88881967520906158</v>
      </c>
      <c r="BI5519" s="6">
        <f ca="1">IF(ISNUMBER('Descriptive Stats'!E5519),'Descriptive Stats'!E5519,#N/A)</f>
        <v>1</v>
      </c>
    </row>
    <row r="5520" spans="1:61" ht="14.4" x14ac:dyDescent="0.3">
      <c r="A5520" s="2">
        <f>ROW()</f>
        <v>5520</v>
      </c>
      <c r="C5520" s="8">
        <f t="shared" ca="1" si="765"/>
        <v>8</v>
      </c>
      <c r="D5520" s="8">
        <f t="shared" ca="1" si="766"/>
        <v>1</v>
      </c>
      <c r="E5520" s="50">
        <f t="shared" ca="1" si="768"/>
        <v>9</v>
      </c>
      <c r="F5520" s="2" t="str">
        <f t="shared" ca="1" si="767"/>
        <v/>
      </c>
      <c r="BD5520" s="49">
        <f t="shared" ca="1" si="772"/>
        <v>4819</v>
      </c>
      <c r="BE5520" s="3">
        <f t="shared" ca="1" si="769"/>
        <v>0.48185</v>
      </c>
      <c r="BF5520" s="3">
        <f t="shared" ca="1" si="770"/>
        <v>-4.5511009098988427E-2</v>
      </c>
      <c r="BG5520" s="9">
        <f t="shared" ca="1" si="771"/>
        <v>9</v>
      </c>
      <c r="BH5520" s="6">
        <f ca="1">IF(ISNUMBER('Descriptive Stats'!BF5520),'Descriptive Stats'!BF5520,#N/A)</f>
        <v>-4.5511009098988427E-2</v>
      </c>
      <c r="BI5520" s="6">
        <f ca="1">IF(ISNUMBER('Descriptive Stats'!E5520),'Descriptive Stats'!E5520,#N/A)</f>
        <v>9</v>
      </c>
    </row>
    <row r="5521" spans="1:61" ht="14.4" x14ac:dyDescent="0.3">
      <c r="A5521" s="2">
        <f>ROW()</f>
        <v>5521</v>
      </c>
      <c r="C5521" s="8">
        <f t="shared" ref="C5521:C5584" ca="1" si="773">RANDBETWEEN(2,COUNT(B:B))</f>
        <v>23</v>
      </c>
      <c r="D5521" s="8">
        <f t="shared" ref="D5521:D5584" ca="1" si="774">VLOOKUP(C5521,A:B,2,TRUE)</f>
        <v>9</v>
      </c>
      <c r="E5521" s="50">
        <f t="shared" ca="1" si="768"/>
        <v>15</v>
      </c>
      <c r="F5521" s="2" t="str">
        <f t="shared" ref="F5521:F5584" ca="1" si="775">IF(ISNUMBER(E5521),IF(OR(E5521&lt;$K$16,E5521&gt;$K$14),"X",""),"")</f>
        <v/>
      </c>
      <c r="BD5521" s="49">
        <f t="shared" ca="1" si="772"/>
        <v>5051.5</v>
      </c>
      <c r="BE5521" s="3">
        <f t="shared" ca="1" si="769"/>
        <v>0.50509999999999999</v>
      </c>
      <c r="BF5521" s="3">
        <f t="shared" ca="1" si="770"/>
        <v>1.2784152420787677E-2</v>
      </c>
      <c r="BG5521" s="9">
        <f t="shared" ca="1" si="771"/>
        <v>15</v>
      </c>
      <c r="BH5521" s="6">
        <f ca="1">IF(ISNUMBER('Descriptive Stats'!BF5521),'Descriptive Stats'!BF5521,#N/A)</f>
        <v>1.2784152420787677E-2</v>
      </c>
      <c r="BI5521" s="6">
        <f ca="1">IF(ISNUMBER('Descriptive Stats'!E5521),'Descriptive Stats'!E5521,#N/A)</f>
        <v>15</v>
      </c>
    </row>
    <row r="5522" spans="1:61" ht="14.4" x14ac:dyDescent="0.3">
      <c r="A5522" s="2">
        <f>ROW()</f>
        <v>5522</v>
      </c>
      <c r="C5522" s="8">
        <f t="shared" ca="1" si="773"/>
        <v>24</v>
      </c>
      <c r="D5522" s="8">
        <f t="shared" ca="1" si="774"/>
        <v>15</v>
      </c>
      <c r="E5522" s="50">
        <f t="shared" ca="1" si="768"/>
        <v>4</v>
      </c>
      <c r="F5522" s="2" t="str">
        <f t="shared" ca="1" si="775"/>
        <v/>
      </c>
      <c r="BD5522" s="49">
        <f t="shared" ca="1" si="772"/>
        <v>3442</v>
      </c>
      <c r="BE5522" s="3">
        <f t="shared" ca="1" si="769"/>
        <v>0.34415000000000001</v>
      </c>
      <c r="BF5522" s="3">
        <f t="shared" ca="1" si="770"/>
        <v>-0.40116316278173481</v>
      </c>
      <c r="BG5522" s="9">
        <f t="shared" ca="1" si="771"/>
        <v>4</v>
      </c>
      <c r="BH5522" s="6">
        <f ca="1">IF(ISNUMBER('Descriptive Stats'!BF5522),'Descriptive Stats'!BF5522,#N/A)</f>
        <v>-0.40116316278173481</v>
      </c>
      <c r="BI5522" s="6">
        <f ca="1">IF(ISNUMBER('Descriptive Stats'!E5522),'Descriptive Stats'!E5522,#N/A)</f>
        <v>4</v>
      </c>
    </row>
    <row r="5523" spans="1:61" ht="14.4" x14ac:dyDescent="0.3">
      <c r="A5523" s="2">
        <f>ROW()</f>
        <v>5523</v>
      </c>
      <c r="C5523" s="8">
        <f t="shared" ca="1" si="773"/>
        <v>13</v>
      </c>
      <c r="D5523" s="8">
        <f t="shared" ca="1" si="774"/>
        <v>4</v>
      </c>
      <c r="E5523" s="50">
        <f t="shared" ca="1" si="768"/>
        <v>1</v>
      </c>
      <c r="F5523" s="2" t="str">
        <f t="shared" ca="1" si="775"/>
        <v/>
      </c>
      <c r="BD5523" s="49">
        <f t="shared" ca="1" si="772"/>
        <v>1871</v>
      </c>
      <c r="BE5523" s="3">
        <f t="shared" ca="1" si="769"/>
        <v>0.18704999999999999</v>
      </c>
      <c r="BF5523" s="3">
        <f t="shared" ca="1" si="770"/>
        <v>-0.88881967520906158</v>
      </c>
      <c r="BG5523" s="9">
        <f t="shared" ca="1" si="771"/>
        <v>1</v>
      </c>
      <c r="BH5523" s="6">
        <f ca="1">IF(ISNUMBER('Descriptive Stats'!BF5523),'Descriptive Stats'!BF5523,#N/A)</f>
        <v>-0.88881967520906158</v>
      </c>
      <c r="BI5523" s="6">
        <f ca="1">IF(ISNUMBER('Descriptive Stats'!E5523),'Descriptive Stats'!E5523,#N/A)</f>
        <v>1</v>
      </c>
    </row>
    <row r="5524" spans="1:61" ht="14.4" x14ac:dyDescent="0.3">
      <c r="A5524" s="2">
        <f>ROW()</f>
        <v>5524</v>
      </c>
      <c r="C5524" s="8">
        <f t="shared" ca="1" si="773"/>
        <v>8</v>
      </c>
      <c r="D5524" s="8">
        <f t="shared" ca="1" si="774"/>
        <v>1</v>
      </c>
      <c r="E5524" s="50">
        <f t="shared" ca="1" si="768"/>
        <v>1</v>
      </c>
      <c r="F5524" s="2" t="str">
        <f t="shared" ca="1" si="775"/>
        <v/>
      </c>
      <c r="BD5524" s="49">
        <f t="shared" ca="1" si="772"/>
        <v>1871</v>
      </c>
      <c r="BE5524" s="3">
        <f t="shared" ca="1" si="769"/>
        <v>0.18704999999999999</v>
      </c>
      <c r="BF5524" s="3">
        <f t="shared" ca="1" si="770"/>
        <v>-0.88881967520906158</v>
      </c>
      <c r="BG5524" s="9">
        <f t="shared" ca="1" si="771"/>
        <v>1</v>
      </c>
      <c r="BH5524" s="6">
        <f ca="1">IF(ISNUMBER('Descriptive Stats'!BF5524),'Descriptive Stats'!BF5524,#N/A)</f>
        <v>-0.88881967520906158</v>
      </c>
      <c r="BI5524" s="6">
        <f ca="1">IF(ISNUMBER('Descriptive Stats'!E5524),'Descriptive Stats'!E5524,#N/A)</f>
        <v>1</v>
      </c>
    </row>
    <row r="5525" spans="1:61" ht="14.4" x14ac:dyDescent="0.3">
      <c r="A5525" s="2">
        <f>ROW()</f>
        <v>5525</v>
      </c>
      <c r="C5525" s="8">
        <f t="shared" ca="1" si="773"/>
        <v>12</v>
      </c>
      <c r="D5525" s="8">
        <f t="shared" ca="1" si="774"/>
        <v>1</v>
      </c>
      <c r="E5525" s="50">
        <f t="shared" ca="1" si="768"/>
        <v>0</v>
      </c>
      <c r="F5525" s="2" t="str">
        <f t="shared" ca="1" si="775"/>
        <v/>
      </c>
      <c r="BD5525" s="49">
        <f t="shared" ca="1" si="772"/>
        <v>815.5</v>
      </c>
      <c r="BE5525" s="3">
        <f t="shared" ca="1" si="769"/>
        <v>8.1500000000000003E-2</v>
      </c>
      <c r="BF5525" s="3">
        <f t="shared" ca="1" si="770"/>
        <v>-1.3950525282585462</v>
      </c>
      <c r="BG5525" s="9">
        <f t="shared" ca="1" si="771"/>
        <v>0</v>
      </c>
      <c r="BH5525" s="6">
        <f ca="1">IF(ISNUMBER('Descriptive Stats'!BF5525),'Descriptive Stats'!BF5525,#N/A)</f>
        <v>-1.3950525282585462</v>
      </c>
      <c r="BI5525" s="6">
        <f ca="1">IF(ISNUMBER('Descriptive Stats'!E5525),'Descriptive Stats'!E5525,#N/A)</f>
        <v>0</v>
      </c>
    </row>
    <row r="5526" spans="1:61" ht="14.4" x14ac:dyDescent="0.3">
      <c r="A5526" s="2">
        <f>ROW()</f>
        <v>5526</v>
      </c>
      <c r="C5526" s="8">
        <f t="shared" ca="1" si="773"/>
        <v>18</v>
      </c>
      <c r="D5526" s="8">
        <f t="shared" ca="1" si="774"/>
        <v>0</v>
      </c>
      <c r="E5526" s="50">
        <f t="shared" ca="1" si="768"/>
        <v>0</v>
      </c>
      <c r="F5526" s="2" t="str">
        <f t="shared" ca="1" si="775"/>
        <v/>
      </c>
      <c r="BD5526" s="49">
        <f t="shared" ca="1" si="772"/>
        <v>815.5</v>
      </c>
      <c r="BE5526" s="3">
        <f t="shared" ca="1" si="769"/>
        <v>8.1500000000000003E-2</v>
      </c>
      <c r="BF5526" s="3">
        <f t="shared" ca="1" si="770"/>
        <v>-1.3950525282585462</v>
      </c>
      <c r="BG5526" s="9">
        <f t="shared" ca="1" si="771"/>
        <v>0</v>
      </c>
      <c r="BH5526" s="6">
        <f ca="1">IF(ISNUMBER('Descriptive Stats'!BF5526),'Descriptive Stats'!BF5526,#N/A)</f>
        <v>-1.3950525282585462</v>
      </c>
      <c r="BI5526" s="6">
        <f ca="1">IF(ISNUMBER('Descriptive Stats'!E5526),'Descriptive Stats'!E5526,#N/A)</f>
        <v>0</v>
      </c>
    </row>
    <row r="5527" spans="1:61" ht="14.4" x14ac:dyDescent="0.3">
      <c r="A5527" s="2">
        <f>ROW()</f>
        <v>5527</v>
      </c>
      <c r="C5527" s="8">
        <f t="shared" ca="1" si="773"/>
        <v>18</v>
      </c>
      <c r="D5527" s="8">
        <f t="shared" ca="1" si="774"/>
        <v>0</v>
      </c>
      <c r="E5527" s="50">
        <f t="shared" ca="1" si="768"/>
        <v>2</v>
      </c>
      <c r="F5527" s="2" t="str">
        <f t="shared" ca="1" si="775"/>
        <v/>
      </c>
      <c r="BD5527" s="49">
        <f t="shared" ca="1" si="772"/>
        <v>2595</v>
      </c>
      <c r="BE5527" s="3">
        <f t="shared" ca="1" si="769"/>
        <v>0.25945000000000001</v>
      </c>
      <c r="BF5527" s="3">
        <f t="shared" ca="1" si="770"/>
        <v>-0.6450419512753276</v>
      </c>
      <c r="BG5527" s="9">
        <f t="shared" ca="1" si="771"/>
        <v>2</v>
      </c>
      <c r="BH5527" s="6">
        <f ca="1">IF(ISNUMBER('Descriptive Stats'!BF5527),'Descriptive Stats'!BF5527,#N/A)</f>
        <v>-0.6450419512753276</v>
      </c>
      <c r="BI5527" s="6">
        <f ca="1">IF(ISNUMBER('Descriptive Stats'!E5527),'Descriptive Stats'!E5527,#N/A)</f>
        <v>2</v>
      </c>
    </row>
    <row r="5528" spans="1:61" ht="14.4" x14ac:dyDescent="0.3">
      <c r="A5528" s="2">
        <f>ROW()</f>
        <v>5528</v>
      </c>
      <c r="C5528" s="8">
        <f t="shared" ca="1" si="773"/>
        <v>21</v>
      </c>
      <c r="D5528" s="8">
        <f t="shared" ca="1" si="774"/>
        <v>2</v>
      </c>
      <c r="E5528" s="50">
        <f t="shared" ca="1" si="768"/>
        <v>0</v>
      </c>
      <c r="F5528" s="2" t="str">
        <f t="shared" ca="1" si="775"/>
        <v/>
      </c>
      <c r="BD5528" s="49">
        <f t="shared" ca="1" si="772"/>
        <v>815.5</v>
      </c>
      <c r="BE5528" s="3">
        <f t="shared" ca="1" si="769"/>
        <v>8.1500000000000003E-2</v>
      </c>
      <c r="BF5528" s="3">
        <f t="shared" ca="1" si="770"/>
        <v>-1.3950525282585462</v>
      </c>
      <c r="BG5528" s="9">
        <f t="shared" ca="1" si="771"/>
        <v>0</v>
      </c>
      <c r="BH5528" s="6">
        <f ca="1">IF(ISNUMBER('Descriptive Stats'!BF5528),'Descriptive Stats'!BF5528,#N/A)</f>
        <v>-1.3950525282585462</v>
      </c>
      <c r="BI5528" s="6">
        <f ca="1">IF(ISNUMBER('Descriptive Stats'!E5528),'Descriptive Stats'!E5528,#N/A)</f>
        <v>0</v>
      </c>
    </row>
    <row r="5529" spans="1:61" ht="14.4" x14ac:dyDescent="0.3">
      <c r="A5529" s="2">
        <f>ROW()</f>
        <v>5529</v>
      </c>
      <c r="C5529" s="8">
        <f t="shared" ca="1" si="773"/>
        <v>15</v>
      </c>
      <c r="D5529" s="8">
        <f t="shared" ca="1" si="774"/>
        <v>0</v>
      </c>
      <c r="E5529" s="50">
        <f t="shared" ca="1" si="768"/>
        <v>1</v>
      </c>
      <c r="F5529" s="2" t="str">
        <f t="shared" ca="1" si="775"/>
        <v/>
      </c>
      <c r="BD5529" s="49">
        <f t="shared" ca="1" si="772"/>
        <v>1871</v>
      </c>
      <c r="BE5529" s="3">
        <f t="shared" ca="1" si="769"/>
        <v>0.18704999999999999</v>
      </c>
      <c r="BF5529" s="3">
        <f t="shared" ca="1" si="770"/>
        <v>-0.88881967520906158</v>
      </c>
      <c r="BG5529" s="9">
        <f t="shared" ca="1" si="771"/>
        <v>1</v>
      </c>
      <c r="BH5529" s="6">
        <f ca="1">IF(ISNUMBER('Descriptive Stats'!BF5529),'Descriptive Stats'!BF5529,#N/A)</f>
        <v>-0.88881967520906158</v>
      </c>
      <c r="BI5529" s="6">
        <f ca="1">IF(ISNUMBER('Descriptive Stats'!E5529),'Descriptive Stats'!E5529,#N/A)</f>
        <v>1</v>
      </c>
    </row>
    <row r="5530" spans="1:61" ht="14.4" x14ac:dyDescent="0.3">
      <c r="A5530" s="2">
        <f>ROW()</f>
        <v>5530</v>
      </c>
      <c r="C5530" s="8">
        <f t="shared" ca="1" si="773"/>
        <v>8</v>
      </c>
      <c r="D5530" s="8">
        <f t="shared" ca="1" si="774"/>
        <v>1</v>
      </c>
      <c r="E5530" s="50">
        <f t="shared" ca="1" si="768"/>
        <v>2</v>
      </c>
      <c r="F5530" s="2" t="str">
        <f t="shared" ca="1" si="775"/>
        <v/>
      </c>
      <c r="BD5530" s="49">
        <f t="shared" ca="1" si="772"/>
        <v>2595</v>
      </c>
      <c r="BE5530" s="3">
        <f t="shared" ca="1" si="769"/>
        <v>0.25945000000000001</v>
      </c>
      <c r="BF5530" s="3">
        <f t="shared" ca="1" si="770"/>
        <v>-0.6450419512753276</v>
      </c>
      <c r="BG5530" s="9">
        <f t="shared" ca="1" si="771"/>
        <v>2</v>
      </c>
      <c r="BH5530" s="6">
        <f ca="1">IF(ISNUMBER('Descriptive Stats'!BF5530),'Descriptive Stats'!BF5530,#N/A)</f>
        <v>-0.6450419512753276</v>
      </c>
      <c r="BI5530" s="6">
        <f ca="1">IF(ISNUMBER('Descriptive Stats'!E5530),'Descriptive Stats'!E5530,#N/A)</f>
        <v>2</v>
      </c>
    </row>
    <row r="5531" spans="1:61" ht="14.4" x14ac:dyDescent="0.3">
      <c r="A5531" s="2">
        <f>ROW()</f>
        <v>5531</v>
      </c>
      <c r="C5531" s="8">
        <f t="shared" ca="1" si="773"/>
        <v>9</v>
      </c>
      <c r="D5531" s="8">
        <f t="shared" ca="1" si="774"/>
        <v>2</v>
      </c>
      <c r="E5531" s="50">
        <f t="shared" ca="1" si="768"/>
        <v>6</v>
      </c>
      <c r="F5531" s="2" t="str">
        <f t="shared" ca="1" si="775"/>
        <v/>
      </c>
      <c r="BD5531" s="49">
        <f t="shared" ca="1" si="772"/>
        <v>3900</v>
      </c>
      <c r="BE5531" s="3">
        <f t="shared" ca="1" si="769"/>
        <v>0.38995000000000002</v>
      </c>
      <c r="BF5531" s="3">
        <f t="shared" ca="1" si="770"/>
        <v>-0.2794493539703507</v>
      </c>
      <c r="BG5531" s="9">
        <f t="shared" ca="1" si="771"/>
        <v>6</v>
      </c>
      <c r="BH5531" s="6">
        <f ca="1">IF(ISNUMBER('Descriptive Stats'!BF5531),'Descriptive Stats'!BF5531,#N/A)</f>
        <v>-0.2794493539703507</v>
      </c>
      <c r="BI5531" s="6">
        <f ca="1">IF(ISNUMBER('Descriptive Stats'!E5531),'Descriptive Stats'!E5531,#N/A)</f>
        <v>6</v>
      </c>
    </row>
    <row r="5532" spans="1:61" ht="14.4" x14ac:dyDescent="0.3">
      <c r="A5532" s="2">
        <f>ROW()</f>
        <v>5532</v>
      </c>
      <c r="C5532" s="8">
        <f t="shared" ca="1" si="773"/>
        <v>5</v>
      </c>
      <c r="D5532" s="8">
        <f t="shared" ca="1" si="774"/>
        <v>6</v>
      </c>
      <c r="E5532" s="50">
        <f t="shared" ca="1" si="768"/>
        <v>1</v>
      </c>
      <c r="F5532" s="2" t="str">
        <f t="shared" ca="1" si="775"/>
        <v/>
      </c>
      <c r="BD5532" s="49">
        <f t="shared" ca="1" si="772"/>
        <v>1871</v>
      </c>
      <c r="BE5532" s="3">
        <f t="shared" ca="1" si="769"/>
        <v>0.18704999999999999</v>
      </c>
      <c r="BF5532" s="3">
        <f t="shared" ca="1" si="770"/>
        <v>-0.88881967520906158</v>
      </c>
      <c r="BG5532" s="9">
        <f t="shared" ca="1" si="771"/>
        <v>1</v>
      </c>
      <c r="BH5532" s="6">
        <f ca="1">IF(ISNUMBER('Descriptive Stats'!BF5532),'Descriptive Stats'!BF5532,#N/A)</f>
        <v>-0.88881967520906158</v>
      </c>
      <c r="BI5532" s="6">
        <f ca="1">IF(ISNUMBER('Descriptive Stats'!E5532),'Descriptive Stats'!E5532,#N/A)</f>
        <v>1</v>
      </c>
    </row>
    <row r="5533" spans="1:61" ht="14.4" x14ac:dyDescent="0.3">
      <c r="A5533" s="2">
        <f>ROW()</f>
        <v>5533</v>
      </c>
      <c r="C5533" s="8">
        <f t="shared" ca="1" si="773"/>
        <v>12</v>
      </c>
      <c r="D5533" s="8">
        <f t="shared" ca="1" si="774"/>
        <v>1</v>
      </c>
      <c r="E5533" s="50">
        <f t="shared" ca="1" si="768"/>
        <v>0</v>
      </c>
      <c r="F5533" s="2" t="str">
        <f t="shared" ca="1" si="775"/>
        <v/>
      </c>
      <c r="BD5533" s="49">
        <f t="shared" ca="1" si="772"/>
        <v>815.5</v>
      </c>
      <c r="BE5533" s="3">
        <f t="shared" ca="1" si="769"/>
        <v>8.1500000000000003E-2</v>
      </c>
      <c r="BF5533" s="3">
        <f t="shared" ca="1" si="770"/>
        <v>-1.3950525282585462</v>
      </c>
      <c r="BG5533" s="9">
        <f t="shared" ca="1" si="771"/>
        <v>0</v>
      </c>
      <c r="BH5533" s="6">
        <f ca="1">IF(ISNUMBER('Descriptive Stats'!BF5533),'Descriptive Stats'!BF5533,#N/A)</f>
        <v>-1.3950525282585462</v>
      </c>
      <c r="BI5533" s="6">
        <f ca="1">IF(ISNUMBER('Descriptive Stats'!E5533),'Descriptive Stats'!E5533,#N/A)</f>
        <v>0</v>
      </c>
    </row>
    <row r="5534" spans="1:61" ht="14.4" x14ac:dyDescent="0.3">
      <c r="A5534" s="2">
        <f>ROW()</f>
        <v>5534</v>
      </c>
      <c r="C5534" s="8">
        <f t="shared" ca="1" si="773"/>
        <v>15</v>
      </c>
      <c r="D5534" s="8">
        <f t="shared" ca="1" si="774"/>
        <v>0</v>
      </c>
      <c r="E5534" s="50">
        <f t="shared" ca="1" si="768"/>
        <v>1</v>
      </c>
      <c r="F5534" s="2" t="str">
        <f t="shared" ca="1" si="775"/>
        <v/>
      </c>
      <c r="BD5534" s="49">
        <f t="shared" ca="1" si="772"/>
        <v>1871</v>
      </c>
      <c r="BE5534" s="3">
        <f t="shared" ca="1" si="769"/>
        <v>0.18704999999999999</v>
      </c>
      <c r="BF5534" s="3">
        <f t="shared" ca="1" si="770"/>
        <v>-0.88881967520906158</v>
      </c>
      <c r="BG5534" s="9">
        <f t="shared" ca="1" si="771"/>
        <v>1</v>
      </c>
      <c r="BH5534" s="6">
        <f ca="1">IF(ISNUMBER('Descriptive Stats'!BF5534),'Descriptive Stats'!BF5534,#N/A)</f>
        <v>-0.88881967520906158</v>
      </c>
      <c r="BI5534" s="6">
        <f ca="1">IF(ISNUMBER('Descriptive Stats'!E5534),'Descriptive Stats'!E5534,#N/A)</f>
        <v>1</v>
      </c>
    </row>
    <row r="5535" spans="1:61" ht="14.4" x14ac:dyDescent="0.3">
      <c r="A5535" s="2">
        <f>ROW()</f>
        <v>5535</v>
      </c>
      <c r="C5535" s="8">
        <f t="shared" ca="1" si="773"/>
        <v>12</v>
      </c>
      <c r="D5535" s="8">
        <f t="shared" ca="1" si="774"/>
        <v>1</v>
      </c>
      <c r="E5535" s="50">
        <f t="shared" ca="1" si="768"/>
        <v>0</v>
      </c>
      <c r="F5535" s="2" t="str">
        <f t="shared" ca="1" si="775"/>
        <v/>
      </c>
      <c r="BD5535" s="49">
        <f t="shared" ca="1" si="772"/>
        <v>815.5</v>
      </c>
      <c r="BE5535" s="3">
        <f t="shared" ca="1" si="769"/>
        <v>8.1500000000000003E-2</v>
      </c>
      <c r="BF5535" s="3">
        <f t="shared" ca="1" si="770"/>
        <v>-1.3950525282585462</v>
      </c>
      <c r="BG5535" s="9">
        <f t="shared" ca="1" si="771"/>
        <v>0</v>
      </c>
      <c r="BH5535" s="6">
        <f ca="1">IF(ISNUMBER('Descriptive Stats'!BF5535),'Descriptive Stats'!BF5535,#N/A)</f>
        <v>-1.3950525282585462</v>
      </c>
      <c r="BI5535" s="6">
        <f ca="1">IF(ISNUMBER('Descriptive Stats'!E5535),'Descriptive Stats'!E5535,#N/A)</f>
        <v>0</v>
      </c>
    </row>
    <row r="5536" spans="1:61" ht="14.4" x14ac:dyDescent="0.3">
      <c r="A5536" s="2">
        <f>ROW()</f>
        <v>5536</v>
      </c>
      <c r="C5536" s="8">
        <f t="shared" ca="1" si="773"/>
        <v>11</v>
      </c>
      <c r="D5536" s="8">
        <f t="shared" ca="1" si="774"/>
        <v>0</v>
      </c>
      <c r="E5536" s="50">
        <f t="shared" ca="1" si="768"/>
        <v>19</v>
      </c>
      <c r="F5536" s="2" t="str">
        <f t="shared" ca="1" si="775"/>
        <v>X</v>
      </c>
      <c r="BD5536" s="49">
        <f t="shared" ca="1" si="772"/>
        <v>5294</v>
      </c>
      <c r="BE5536" s="3">
        <f t="shared" ca="1" si="769"/>
        <v>0.52934999999999999</v>
      </c>
      <c r="BF5536" s="3">
        <f t="shared" ca="1" si="770"/>
        <v>7.3636031452008061E-2</v>
      </c>
      <c r="BG5536" s="9">
        <f t="shared" ca="1" si="771"/>
        <v>19</v>
      </c>
      <c r="BH5536" s="6">
        <f ca="1">IF(ISNUMBER('Descriptive Stats'!BF5536),'Descriptive Stats'!BF5536,#N/A)</f>
        <v>7.3636031452008061E-2</v>
      </c>
      <c r="BI5536" s="6">
        <f ca="1">IF(ISNUMBER('Descriptive Stats'!E5536),'Descriptive Stats'!E5536,#N/A)</f>
        <v>19</v>
      </c>
    </row>
    <row r="5537" spans="1:61" ht="14.4" x14ac:dyDescent="0.3">
      <c r="A5537" s="2">
        <f>ROW()</f>
        <v>5537</v>
      </c>
      <c r="C5537" s="8">
        <f t="shared" ca="1" si="773"/>
        <v>7</v>
      </c>
      <c r="D5537" s="8">
        <f t="shared" ca="1" si="774"/>
        <v>19</v>
      </c>
      <c r="E5537" s="50">
        <f t="shared" ca="1" si="768"/>
        <v>7</v>
      </c>
      <c r="F5537" s="2" t="str">
        <f t="shared" ca="1" si="775"/>
        <v/>
      </c>
      <c r="BD5537" s="49">
        <f t="shared" ca="1" si="772"/>
        <v>4473.5</v>
      </c>
      <c r="BE5537" s="3">
        <f t="shared" ca="1" si="769"/>
        <v>0.44729999999999998</v>
      </c>
      <c r="BF5537" s="3">
        <f t="shared" ca="1" si="770"/>
        <v>-0.13248586824472414</v>
      </c>
      <c r="BG5537" s="9">
        <f t="shared" ca="1" si="771"/>
        <v>7</v>
      </c>
      <c r="BH5537" s="6">
        <f ca="1">IF(ISNUMBER('Descriptive Stats'!BF5537),'Descriptive Stats'!BF5537,#N/A)</f>
        <v>-0.13248586824472414</v>
      </c>
      <c r="BI5537" s="6">
        <f ca="1">IF(ISNUMBER('Descriptive Stats'!E5537),'Descriptive Stats'!E5537,#N/A)</f>
        <v>7</v>
      </c>
    </row>
    <row r="5538" spans="1:61" ht="14.4" x14ac:dyDescent="0.3">
      <c r="A5538" s="2">
        <f>ROW()</f>
        <v>5538</v>
      </c>
      <c r="C5538" s="8">
        <f t="shared" ca="1" si="773"/>
        <v>6</v>
      </c>
      <c r="D5538" s="8">
        <f t="shared" ca="1" si="774"/>
        <v>7</v>
      </c>
      <c r="E5538" s="50">
        <f t="shared" ca="1" si="768"/>
        <v>2</v>
      </c>
      <c r="F5538" s="2" t="str">
        <f t="shared" ca="1" si="775"/>
        <v/>
      </c>
      <c r="BD5538" s="49">
        <f t="shared" ca="1" si="772"/>
        <v>2595</v>
      </c>
      <c r="BE5538" s="3">
        <f t="shared" ca="1" si="769"/>
        <v>0.25945000000000001</v>
      </c>
      <c r="BF5538" s="3">
        <f t="shared" ca="1" si="770"/>
        <v>-0.6450419512753276</v>
      </c>
      <c r="BG5538" s="9">
        <f t="shared" ca="1" si="771"/>
        <v>2</v>
      </c>
      <c r="BH5538" s="6">
        <f ca="1">IF(ISNUMBER('Descriptive Stats'!BF5538),'Descriptive Stats'!BF5538,#N/A)</f>
        <v>-0.6450419512753276</v>
      </c>
      <c r="BI5538" s="6">
        <f ca="1">IF(ISNUMBER('Descriptive Stats'!E5538),'Descriptive Stats'!E5538,#N/A)</f>
        <v>2</v>
      </c>
    </row>
    <row r="5539" spans="1:61" ht="14.4" x14ac:dyDescent="0.3">
      <c r="A5539" s="2">
        <f>ROW()</f>
        <v>5539</v>
      </c>
      <c r="C5539" s="8">
        <f t="shared" ca="1" si="773"/>
        <v>9</v>
      </c>
      <c r="D5539" s="8">
        <f t="shared" ca="1" si="774"/>
        <v>2</v>
      </c>
      <c r="E5539" s="50">
        <f t="shared" ca="1" si="768"/>
        <v>2</v>
      </c>
      <c r="F5539" s="2" t="str">
        <f t="shared" ca="1" si="775"/>
        <v/>
      </c>
      <c r="BD5539" s="49">
        <f t="shared" ca="1" si="772"/>
        <v>2595</v>
      </c>
      <c r="BE5539" s="3">
        <f t="shared" ca="1" si="769"/>
        <v>0.25945000000000001</v>
      </c>
      <c r="BF5539" s="3">
        <f t="shared" ca="1" si="770"/>
        <v>-0.6450419512753276</v>
      </c>
      <c r="BG5539" s="9">
        <f t="shared" ca="1" si="771"/>
        <v>2</v>
      </c>
      <c r="BH5539" s="6">
        <f ca="1">IF(ISNUMBER('Descriptive Stats'!BF5539),'Descriptive Stats'!BF5539,#N/A)</f>
        <v>-0.6450419512753276</v>
      </c>
      <c r="BI5539" s="6">
        <f ca="1">IF(ISNUMBER('Descriptive Stats'!E5539),'Descriptive Stats'!E5539,#N/A)</f>
        <v>2</v>
      </c>
    </row>
    <row r="5540" spans="1:61" ht="14.4" x14ac:dyDescent="0.3">
      <c r="A5540" s="2">
        <f>ROW()</f>
        <v>5540</v>
      </c>
      <c r="C5540" s="8">
        <f t="shared" ca="1" si="773"/>
        <v>3</v>
      </c>
      <c r="D5540" s="8">
        <f t="shared" ca="1" si="774"/>
        <v>2</v>
      </c>
      <c r="E5540" s="50">
        <f t="shared" ca="1" si="768"/>
        <v>7</v>
      </c>
      <c r="F5540" s="2" t="str">
        <f t="shared" ca="1" si="775"/>
        <v/>
      </c>
      <c r="BD5540" s="49">
        <f t="shared" ca="1" si="772"/>
        <v>4473.5</v>
      </c>
      <c r="BE5540" s="3">
        <f t="shared" ca="1" si="769"/>
        <v>0.44729999999999998</v>
      </c>
      <c r="BF5540" s="3">
        <f t="shared" ca="1" si="770"/>
        <v>-0.13248586824472414</v>
      </c>
      <c r="BG5540" s="9">
        <f t="shared" ca="1" si="771"/>
        <v>7</v>
      </c>
      <c r="BH5540" s="6">
        <f ca="1">IF(ISNUMBER('Descriptive Stats'!BF5540),'Descriptive Stats'!BF5540,#N/A)</f>
        <v>-0.13248586824472414</v>
      </c>
      <c r="BI5540" s="6">
        <f ca="1">IF(ISNUMBER('Descriptive Stats'!E5540),'Descriptive Stats'!E5540,#N/A)</f>
        <v>7</v>
      </c>
    </row>
    <row r="5541" spans="1:61" ht="14.4" x14ac:dyDescent="0.3">
      <c r="A5541" s="2">
        <f>ROW()</f>
        <v>5541</v>
      </c>
      <c r="C5541" s="8">
        <f t="shared" ca="1" si="773"/>
        <v>6</v>
      </c>
      <c r="D5541" s="8">
        <f t="shared" ca="1" si="774"/>
        <v>7</v>
      </c>
      <c r="E5541" s="50">
        <f t="shared" ca="1" si="768"/>
        <v>9</v>
      </c>
      <c r="F5541" s="2" t="str">
        <f t="shared" ca="1" si="775"/>
        <v/>
      </c>
      <c r="BD5541" s="49">
        <f t="shared" ca="1" si="772"/>
        <v>4819</v>
      </c>
      <c r="BE5541" s="3">
        <f t="shared" ca="1" si="769"/>
        <v>0.48185</v>
      </c>
      <c r="BF5541" s="3">
        <f t="shared" ca="1" si="770"/>
        <v>-4.5511009098988427E-2</v>
      </c>
      <c r="BG5541" s="9">
        <f t="shared" ca="1" si="771"/>
        <v>9</v>
      </c>
      <c r="BH5541" s="6">
        <f ca="1">IF(ISNUMBER('Descriptive Stats'!BF5541),'Descriptive Stats'!BF5541,#N/A)</f>
        <v>-4.5511009098988427E-2</v>
      </c>
      <c r="BI5541" s="6">
        <f ca="1">IF(ISNUMBER('Descriptive Stats'!E5541),'Descriptive Stats'!E5541,#N/A)</f>
        <v>9</v>
      </c>
    </row>
    <row r="5542" spans="1:61" ht="14.4" x14ac:dyDescent="0.3">
      <c r="A5542" s="2">
        <f>ROW()</f>
        <v>5542</v>
      </c>
      <c r="C5542" s="8">
        <f t="shared" ca="1" si="773"/>
        <v>23</v>
      </c>
      <c r="D5542" s="8">
        <f t="shared" ca="1" si="774"/>
        <v>9</v>
      </c>
      <c r="E5542" s="50">
        <f t="shared" ca="1" si="768"/>
        <v>1</v>
      </c>
      <c r="F5542" s="2" t="str">
        <f t="shared" ca="1" si="775"/>
        <v/>
      </c>
      <c r="BD5542" s="49">
        <f t="shared" ca="1" si="772"/>
        <v>1871</v>
      </c>
      <c r="BE5542" s="3">
        <f t="shared" ca="1" si="769"/>
        <v>0.18704999999999999</v>
      </c>
      <c r="BF5542" s="3">
        <f t="shared" ca="1" si="770"/>
        <v>-0.88881967520906158</v>
      </c>
      <c r="BG5542" s="9">
        <f t="shared" ca="1" si="771"/>
        <v>1</v>
      </c>
      <c r="BH5542" s="6">
        <f ca="1">IF(ISNUMBER('Descriptive Stats'!BF5542),'Descriptive Stats'!BF5542,#N/A)</f>
        <v>-0.88881967520906158</v>
      </c>
      <c r="BI5542" s="6">
        <f ca="1">IF(ISNUMBER('Descriptive Stats'!E5542),'Descriptive Stats'!E5542,#N/A)</f>
        <v>1</v>
      </c>
    </row>
    <row r="5543" spans="1:61" ht="14.4" x14ac:dyDescent="0.3">
      <c r="A5543" s="2">
        <f>ROW()</f>
        <v>5543</v>
      </c>
      <c r="C5543" s="8">
        <f t="shared" ca="1" si="773"/>
        <v>8</v>
      </c>
      <c r="D5543" s="8">
        <f t="shared" ca="1" si="774"/>
        <v>1</v>
      </c>
      <c r="E5543" s="50">
        <f t="shared" ca="1" si="768"/>
        <v>2</v>
      </c>
      <c r="F5543" s="2" t="str">
        <f t="shared" ca="1" si="775"/>
        <v/>
      </c>
      <c r="BD5543" s="49">
        <f t="shared" ca="1" si="772"/>
        <v>2595</v>
      </c>
      <c r="BE5543" s="3">
        <f t="shared" ca="1" si="769"/>
        <v>0.25945000000000001</v>
      </c>
      <c r="BF5543" s="3">
        <f t="shared" ca="1" si="770"/>
        <v>-0.6450419512753276</v>
      </c>
      <c r="BG5543" s="9">
        <f t="shared" ca="1" si="771"/>
        <v>2</v>
      </c>
      <c r="BH5543" s="6">
        <f ca="1">IF(ISNUMBER('Descriptive Stats'!BF5543),'Descriptive Stats'!BF5543,#N/A)</f>
        <v>-0.6450419512753276</v>
      </c>
      <c r="BI5543" s="6">
        <f ca="1">IF(ISNUMBER('Descriptive Stats'!E5543),'Descriptive Stats'!E5543,#N/A)</f>
        <v>2</v>
      </c>
    </row>
    <row r="5544" spans="1:61" ht="14.4" x14ac:dyDescent="0.3">
      <c r="A5544" s="2">
        <f>ROW()</f>
        <v>5544</v>
      </c>
      <c r="C5544" s="8">
        <f t="shared" ca="1" si="773"/>
        <v>21</v>
      </c>
      <c r="D5544" s="8">
        <f t="shared" ca="1" si="774"/>
        <v>2</v>
      </c>
      <c r="E5544" s="50">
        <f t="shared" ca="1" si="768"/>
        <v>4</v>
      </c>
      <c r="F5544" s="2" t="str">
        <f t="shared" ca="1" si="775"/>
        <v/>
      </c>
      <c r="BD5544" s="49">
        <f t="shared" ca="1" si="772"/>
        <v>3442</v>
      </c>
      <c r="BE5544" s="3">
        <f t="shared" ca="1" si="769"/>
        <v>0.34415000000000001</v>
      </c>
      <c r="BF5544" s="3">
        <f t="shared" ca="1" si="770"/>
        <v>-0.40116316278173481</v>
      </c>
      <c r="BG5544" s="9">
        <f t="shared" ca="1" si="771"/>
        <v>4</v>
      </c>
      <c r="BH5544" s="6">
        <f ca="1">IF(ISNUMBER('Descriptive Stats'!BF5544),'Descriptive Stats'!BF5544,#N/A)</f>
        <v>-0.40116316278173481</v>
      </c>
      <c r="BI5544" s="6">
        <f ca="1">IF(ISNUMBER('Descriptive Stats'!E5544),'Descriptive Stats'!E5544,#N/A)</f>
        <v>4</v>
      </c>
    </row>
    <row r="5545" spans="1:61" ht="14.4" x14ac:dyDescent="0.3">
      <c r="A5545" s="2">
        <f>ROW()</f>
        <v>5545</v>
      </c>
      <c r="C5545" s="8">
        <f t="shared" ca="1" si="773"/>
        <v>13</v>
      </c>
      <c r="D5545" s="8">
        <f t="shared" ca="1" si="774"/>
        <v>4</v>
      </c>
      <c r="E5545" s="50">
        <f t="shared" ca="1" si="768"/>
        <v>2</v>
      </c>
      <c r="F5545" s="2" t="str">
        <f t="shared" ca="1" si="775"/>
        <v/>
      </c>
      <c r="BD5545" s="49">
        <f t="shared" ca="1" si="772"/>
        <v>2595</v>
      </c>
      <c r="BE5545" s="3">
        <f t="shared" ca="1" si="769"/>
        <v>0.25945000000000001</v>
      </c>
      <c r="BF5545" s="3">
        <f t="shared" ca="1" si="770"/>
        <v>-0.6450419512753276</v>
      </c>
      <c r="BG5545" s="9">
        <f t="shared" ca="1" si="771"/>
        <v>2</v>
      </c>
      <c r="BH5545" s="6">
        <f ca="1">IF(ISNUMBER('Descriptive Stats'!BF5545),'Descriptive Stats'!BF5545,#N/A)</f>
        <v>-0.6450419512753276</v>
      </c>
      <c r="BI5545" s="6">
        <f ca="1">IF(ISNUMBER('Descriptive Stats'!E5545),'Descriptive Stats'!E5545,#N/A)</f>
        <v>2</v>
      </c>
    </row>
    <row r="5546" spans="1:61" ht="14.4" x14ac:dyDescent="0.3">
      <c r="A5546" s="2">
        <f>ROW()</f>
        <v>5546</v>
      </c>
      <c r="C5546" s="8">
        <f t="shared" ca="1" si="773"/>
        <v>17</v>
      </c>
      <c r="D5546" s="8">
        <f t="shared" ca="1" si="774"/>
        <v>2</v>
      </c>
      <c r="E5546" s="50">
        <f t="shared" ca="1" si="768"/>
        <v>0</v>
      </c>
      <c r="F5546" s="2" t="str">
        <f t="shared" ca="1" si="775"/>
        <v/>
      </c>
      <c r="BD5546" s="49">
        <f t="shared" ca="1" si="772"/>
        <v>815.5</v>
      </c>
      <c r="BE5546" s="3">
        <f t="shared" ca="1" si="769"/>
        <v>8.1500000000000003E-2</v>
      </c>
      <c r="BF5546" s="3">
        <f t="shared" ca="1" si="770"/>
        <v>-1.3950525282585462</v>
      </c>
      <c r="BG5546" s="9">
        <f t="shared" ca="1" si="771"/>
        <v>0</v>
      </c>
      <c r="BH5546" s="6">
        <f ca="1">IF(ISNUMBER('Descriptive Stats'!BF5546),'Descriptive Stats'!BF5546,#N/A)</f>
        <v>-1.3950525282585462</v>
      </c>
      <c r="BI5546" s="6">
        <f ca="1">IF(ISNUMBER('Descriptive Stats'!E5546),'Descriptive Stats'!E5546,#N/A)</f>
        <v>0</v>
      </c>
    </row>
    <row r="5547" spans="1:61" ht="14.4" x14ac:dyDescent="0.3">
      <c r="A5547" s="2">
        <f>ROW()</f>
        <v>5547</v>
      </c>
      <c r="C5547" s="8">
        <f t="shared" ca="1" si="773"/>
        <v>14</v>
      </c>
      <c r="D5547" s="8">
        <f t="shared" ca="1" si="774"/>
        <v>0</v>
      </c>
      <c r="E5547" s="50">
        <f t="shared" ca="1" si="768"/>
        <v>0</v>
      </c>
      <c r="F5547" s="2" t="str">
        <f t="shared" ca="1" si="775"/>
        <v/>
      </c>
      <c r="BD5547" s="49">
        <f t="shared" ca="1" si="772"/>
        <v>815.5</v>
      </c>
      <c r="BE5547" s="3">
        <f t="shared" ca="1" si="769"/>
        <v>8.1500000000000003E-2</v>
      </c>
      <c r="BF5547" s="3">
        <f t="shared" ca="1" si="770"/>
        <v>-1.3950525282585462</v>
      </c>
      <c r="BG5547" s="9">
        <f t="shared" ca="1" si="771"/>
        <v>0</v>
      </c>
      <c r="BH5547" s="6">
        <f ca="1">IF(ISNUMBER('Descriptive Stats'!BF5547),'Descriptive Stats'!BF5547,#N/A)</f>
        <v>-1.3950525282585462</v>
      </c>
      <c r="BI5547" s="6">
        <f ca="1">IF(ISNUMBER('Descriptive Stats'!E5547),'Descriptive Stats'!E5547,#N/A)</f>
        <v>0</v>
      </c>
    </row>
    <row r="5548" spans="1:61" ht="14.4" x14ac:dyDescent="0.3">
      <c r="A5548" s="2">
        <f>ROW()</f>
        <v>5548</v>
      </c>
      <c r="C5548" s="8">
        <f t="shared" ca="1" si="773"/>
        <v>22</v>
      </c>
      <c r="D5548" s="8">
        <f t="shared" ca="1" si="774"/>
        <v>0</v>
      </c>
      <c r="E5548" s="50">
        <f t="shared" ca="1" si="768"/>
        <v>0</v>
      </c>
      <c r="F5548" s="2" t="str">
        <f t="shared" ca="1" si="775"/>
        <v/>
      </c>
      <c r="BD5548" s="49">
        <f t="shared" ca="1" si="772"/>
        <v>815.5</v>
      </c>
      <c r="BE5548" s="3">
        <f t="shared" ca="1" si="769"/>
        <v>8.1500000000000003E-2</v>
      </c>
      <c r="BF5548" s="3">
        <f t="shared" ca="1" si="770"/>
        <v>-1.3950525282585462</v>
      </c>
      <c r="BG5548" s="9">
        <f t="shared" ca="1" si="771"/>
        <v>0</v>
      </c>
      <c r="BH5548" s="6">
        <f ca="1">IF(ISNUMBER('Descriptive Stats'!BF5548),'Descriptive Stats'!BF5548,#N/A)</f>
        <v>-1.3950525282585462</v>
      </c>
      <c r="BI5548" s="6">
        <f ca="1">IF(ISNUMBER('Descriptive Stats'!E5548),'Descriptive Stats'!E5548,#N/A)</f>
        <v>0</v>
      </c>
    </row>
    <row r="5549" spans="1:61" ht="14.4" x14ac:dyDescent="0.3">
      <c r="A5549" s="2">
        <f>ROW()</f>
        <v>5549</v>
      </c>
      <c r="C5549" s="8">
        <f t="shared" ca="1" si="773"/>
        <v>18</v>
      </c>
      <c r="D5549" s="8">
        <f t="shared" ca="1" si="774"/>
        <v>0</v>
      </c>
      <c r="E5549" s="50">
        <f t="shared" ca="1" si="768"/>
        <v>0</v>
      </c>
      <c r="F5549" s="2" t="str">
        <f t="shared" ca="1" si="775"/>
        <v/>
      </c>
      <c r="BD5549" s="49">
        <f t="shared" ca="1" si="772"/>
        <v>815.5</v>
      </c>
      <c r="BE5549" s="3">
        <f t="shared" ca="1" si="769"/>
        <v>8.1500000000000003E-2</v>
      </c>
      <c r="BF5549" s="3">
        <f t="shared" ca="1" si="770"/>
        <v>-1.3950525282585462</v>
      </c>
      <c r="BG5549" s="9">
        <f t="shared" ca="1" si="771"/>
        <v>0</v>
      </c>
      <c r="BH5549" s="6">
        <f ca="1">IF(ISNUMBER('Descriptive Stats'!BF5549),'Descriptive Stats'!BF5549,#N/A)</f>
        <v>-1.3950525282585462</v>
      </c>
      <c r="BI5549" s="6">
        <f ca="1">IF(ISNUMBER('Descriptive Stats'!E5549),'Descriptive Stats'!E5549,#N/A)</f>
        <v>0</v>
      </c>
    </row>
    <row r="5550" spans="1:61" ht="14.4" x14ac:dyDescent="0.3">
      <c r="A5550" s="2">
        <f>ROW()</f>
        <v>5550</v>
      </c>
      <c r="C5550" s="8">
        <f t="shared" ca="1" si="773"/>
        <v>18</v>
      </c>
      <c r="D5550" s="8">
        <f t="shared" ca="1" si="774"/>
        <v>0</v>
      </c>
      <c r="E5550" s="50">
        <f t="shared" ca="1" si="768"/>
        <v>0</v>
      </c>
      <c r="F5550" s="2" t="str">
        <f t="shared" ca="1" si="775"/>
        <v/>
      </c>
      <c r="BD5550" s="49">
        <f t="shared" ca="1" si="772"/>
        <v>815.5</v>
      </c>
      <c r="BE5550" s="3">
        <f t="shared" ca="1" si="769"/>
        <v>8.1500000000000003E-2</v>
      </c>
      <c r="BF5550" s="3">
        <f t="shared" ca="1" si="770"/>
        <v>-1.3950525282585462</v>
      </c>
      <c r="BG5550" s="9">
        <f t="shared" ca="1" si="771"/>
        <v>0</v>
      </c>
      <c r="BH5550" s="6">
        <f ca="1">IF(ISNUMBER('Descriptive Stats'!BF5550),'Descriptive Stats'!BF5550,#N/A)</f>
        <v>-1.3950525282585462</v>
      </c>
      <c r="BI5550" s="6">
        <f ca="1">IF(ISNUMBER('Descriptive Stats'!E5550),'Descriptive Stats'!E5550,#N/A)</f>
        <v>0</v>
      </c>
    </row>
    <row r="5551" spans="1:61" ht="14.4" x14ac:dyDescent="0.3">
      <c r="A5551" s="2">
        <f>ROW()</f>
        <v>5551</v>
      </c>
      <c r="C5551" s="8">
        <f t="shared" ca="1" si="773"/>
        <v>22</v>
      </c>
      <c r="D5551" s="8">
        <f t="shared" ca="1" si="774"/>
        <v>0</v>
      </c>
      <c r="E5551" s="50">
        <f t="shared" ca="1" si="768"/>
        <v>7</v>
      </c>
      <c r="F5551" s="2" t="str">
        <f t="shared" ca="1" si="775"/>
        <v/>
      </c>
      <c r="BD5551" s="49">
        <f t="shared" ca="1" si="772"/>
        <v>4473.5</v>
      </c>
      <c r="BE5551" s="3">
        <f t="shared" ca="1" si="769"/>
        <v>0.44729999999999998</v>
      </c>
      <c r="BF5551" s="3">
        <f t="shared" ca="1" si="770"/>
        <v>-0.13248586824472414</v>
      </c>
      <c r="BG5551" s="9">
        <f t="shared" ca="1" si="771"/>
        <v>7</v>
      </c>
      <c r="BH5551" s="6">
        <f ca="1">IF(ISNUMBER('Descriptive Stats'!BF5551),'Descriptive Stats'!BF5551,#N/A)</f>
        <v>-0.13248586824472414</v>
      </c>
      <c r="BI5551" s="6">
        <f ca="1">IF(ISNUMBER('Descriptive Stats'!E5551),'Descriptive Stats'!E5551,#N/A)</f>
        <v>7</v>
      </c>
    </row>
    <row r="5552" spans="1:61" ht="14.4" x14ac:dyDescent="0.3">
      <c r="A5552" s="2">
        <f>ROW()</f>
        <v>5552</v>
      </c>
      <c r="C5552" s="8">
        <f t="shared" ca="1" si="773"/>
        <v>6</v>
      </c>
      <c r="D5552" s="8">
        <f t="shared" ca="1" si="774"/>
        <v>7</v>
      </c>
      <c r="E5552" s="50">
        <f t="shared" ca="1" si="768"/>
        <v>0</v>
      </c>
      <c r="F5552" s="2" t="str">
        <f t="shared" ca="1" si="775"/>
        <v/>
      </c>
      <c r="BD5552" s="49">
        <f t="shared" ca="1" si="772"/>
        <v>815.5</v>
      </c>
      <c r="BE5552" s="3">
        <f t="shared" ca="1" si="769"/>
        <v>8.1500000000000003E-2</v>
      </c>
      <c r="BF5552" s="3">
        <f t="shared" ca="1" si="770"/>
        <v>-1.3950525282585462</v>
      </c>
      <c r="BG5552" s="9">
        <f t="shared" ca="1" si="771"/>
        <v>0</v>
      </c>
      <c r="BH5552" s="6">
        <f ca="1">IF(ISNUMBER('Descriptive Stats'!BF5552),'Descriptive Stats'!BF5552,#N/A)</f>
        <v>-1.3950525282585462</v>
      </c>
      <c r="BI5552" s="6">
        <f ca="1">IF(ISNUMBER('Descriptive Stats'!E5552),'Descriptive Stats'!E5552,#N/A)</f>
        <v>0</v>
      </c>
    </row>
    <row r="5553" spans="1:61" ht="14.4" x14ac:dyDescent="0.3">
      <c r="A5553" s="2">
        <f>ROW()</f>
        <v>5553</v>
      </c>
      <c r="C5553" s="8">
        <f t="shared" ca="1" si="773"/>
        <v>18</v>
      </c>
      <c r="D5553" s="8">
        <f t="shared" ca="1" si="774"/>
        <v>0</v>
      </c>
      <c r="E5553" s="50">
        <f t="shared" ca="1" si="768"/>
        <v>15</v>
      </c>
      <c r="F5553" s="2" t="str">
        <f t="shared" ca="1" si="775"/>
        <v/>
      </c>
      <c r="BD5553" s="49">
        <f t="shared" ca="1" si="772"/>
        <v>5051.5</v>
      </c>
      <c r="BE5553" s="3">
        <f t="shared" ca="1" si="769"/>
        <v>0.50509999999999999</v>
      </c>
      <c r="BF5553" s="3">
        <f t="shared" ca="1" si="770"/>
        <v>1.2784152420787677E-2</v>
      </c>
      <c r="BG5553" s="9">
        <f t="shared" ca="1" si="771"/>
        <v>15</v>
      </c>
      <c r="BH5553" s="6">
        <f ca="1">IF(ISNUMBER('Descriptive Stats'!BF5553),'Descriptive Stats'!BF5553,#N/A)</f>
        <v>1.2784152420787677E-2</v>
      </c>
      <c r="BI5553" s="6">
        <f ca="1">IF(ISNUMBER('Descriptive Stats'!E5553),'Descriptive Stats'!E5553,#N/A)</f>
        <v>15</v>
      </c>
    </row>
    <row r="5554" spans="1:61" ht="14.4" x14ac:dyDescent="0.3">
      <c r="A5554" s="2">
        <f>ROW()</f>
        <v>5554</v>
      </c>
      <c r="C5554" s="8">
        <f t="shared" ca="1" si="773"/>
        <v>24</v>
      </c>
      <c r="D5554" s="8">
        <f t="shared" ca="1" si="774"/>
        <v>15</v>
      </c>
      <c r="E5554" s="50">
        <f t="shared" ca="1" si="768"/>
        <v>0</v>
      </c>
      <c r="F5554" s="2" t="str">
        <f t="shared" ca="1" si="775"/>
        <v/>
      </c>
      <c r="BD5554" s="49">
        <f t="shared" ca="1" si="772"/>
        <v>815.5</v>
      </c>
      <c r="BE5554" s="3">
        <f t="shared" ca="1" si="769"/>
        <v>8.1500000000000003E-2</v>
      </c>
      <c r="BF5554" s="3">
        <f t="shared" ca="1" si="770"/>
        <v>-1.3950525282585462</v>
      </c>
      <c r="BG5554" s="9">
        <f t="shared" ca="1" si="771"/>
        <v>0</v>
      </c>
      <c r="BH5554" s="6">
        <f ca="1">IF(ISNUMBER('Descriptive Stats'!BF5554),'Descriptive Stats'!BF5554,#N/A)</f>
        <v>-1.3950525282585462</v>
      </c>
      <c r="BI5554" s="6">
        <f ca="1">IF(ISNUMBER('Descriptive Stats'!E5554),'Descriptive Stats'!E5554,#N/A)</f>
        <v>0</v>
      </c>
    </row>
    <row r="5555" spans="1:61" ht="14.4" x14ac:dyDescent="0.3">
      <c r="A5555" s="2">
        <f>ROW()</f>
        <v>5555</v>
      </c>
      <c r="C5555" s="8">
        <f t="shared" ca="1" si="773"/>
        <v>18</v>
      </c>
      <c r="D5555" s="8">
        <f t="shared" ca="1" si="774"/>
        <v>0</v>
      </c>
      <c r="E5555" s="50">
        <f t="shared" ca="1" si="768"/>
        <v>0</v>
      </c>
      <c r="F5555" s="2" t="str">
        <f t="shared" ca="1" si="775"/>
        <v/>
      </c>
      <c r="BD5555" s="49">
        <f t="shared" ca="1" si="772"/>
        <v>815.5</v>
      </c>
      <c r="BE5555" s="3">
        <f t="shared" ca="1" si="769"/>
        <v>8.1500000000000003E-2</v>
      </c>
      <c r="BF5555" s="3">
        <f t="shared" ca="1" si="770"/>
        <v>-1.3950525282585462</v>
      </c>
      <c r="BG5555" s="9">
        <f t="shared" ca="1" si="771"/>
        <v>0</v>
      </c>
      <c r="BH5555" s="6">
        <f ca="1">IF(ISNUMBER('Descriptive Stats'!BF5555),'Descriptive Stats'!BF5555,#N/A)</f>
        <v>-1.3950525282585462</v>
      </c>
      <c r="BI5555" s="6">
        <f ca="1">IF(ISNUMBER('Descriptive Stats'!E5555),'Descriptive Stats'!E5555,#N/A)</f>
        <v>0</v>
      </c>
    </row>
    <row r="5556" spans="1:61" ht="14.4" x14ac:dyDescent="0.3">
      <c r="A5556" s="2">
        <f>ROW()</f>
        <v>5556</v>
      </c>
      <c r="C5556" s="8">
        <f t="shared" ca="1" si="773"/>
        <v>15</v>
      </c>
      <c r="D5556" s="8">
        <f t="shared" ca="1" si="774"/>
        <v>0</v>
      </c>
      <c r="E5556" s="50">
        <f t="shared" ca="1" si="768"/>
        <v>2</v>
      </c>
      <c r="F5556" s="2" t="str">
        <f t="shared" ca="1" si="775"/>
        <v/>
      </c>
      <c r="BD5556" s="49">
        <f t="shared" ca="1" si="772"/>
        <v>2595</v>
      </c>
      <c r="BE5556" s="3">
        <f t="shared" ca="1" si="769"/>
        <v>0.25945000000000001</v>
      </c>
      <c r="BF5556" s="3">
        <f t="shared" ca="1" si="770"/>
        <v>-0.6450419512753276</v>
      </c>
      <c r="BG5556" s="9">
        <f t="shared" ca="1" si="771"/>
        <v>2</v>
      </c>
      <c r="BH5556" s="6">
        <f ca="1">IF(ISNUMBER('Descriptive Stats'!BF5556),'Descriptive Stats'!BF5556,#N/A)</f>
        <v>-0.6450419512753276</v>
      </c>
      <c r="BI5556" s="6">
        <f ca="1">IF(ISNUMBER('Descriptive Stats'!E5556),'Descriptive Stats'!E5556,#N/A)</f>
        <v>2</v>
      </c>
    </row>
    <row r="5557" spans="1:61" ht="14.4" x14ac:dyDescent="0.3">
      <c r="A5557" s="2">
        <f>ROW()</f>
        <v>5557</v>
      </c>
      <c r="C5557" s="8">
        <f t="shared" ca="1" si="773"/>
        <v>17</v>
      </c>
      <c r="D5557" s="8">
        <f t="shared" ca="1" si="774"/>
        <v>2</v>
      </c>
      <c r="E5557" s="50">
        <f t="shared" ca="1" si="768"/>
        <v>1</v>
      </c>
      <c r="F5557" s="2" t="str">
        <f t="shared" ca="1" si="775"/>
        <v/>
      </c>
      <c r="BD5557" s="49">
        <f t="shared" ca="1" si="772"/>
        <v>1871</v>
      </c>
      <c r="BE5557" s="3">
        <f t="shared" ca="1" si="769"/>
        <v>0.18704999999999999</v>
      </c>
      <c r="BF5557" s="3">
        <f t="shared" ca="1" si="770"/>
        <v>-0.88881967520906158</v>
      </c>
      <c r="BG5557" s="9">
        <f t="shared" ca="1" si="771"/>
        <v>1</v>
      </c>
      <c r="BH5557" s="6">
        <f ca="1">IF(ISNUMBER('Descriptive Stats'!BF5557),'Descriptive Stats'!BF5557,#N/A)</f>
        <v>-0.88881967520906158</v>
      </c>
      <c r="BI5557" s="6">
        <f ca="1">IF(ISNUMBER('Descriptive Stats'!E5557),'Descriptive Stats'!E5557,#N/A)</f>
        <v>1</v>
      </c>
    </row>
    <row r="5558" spans="1:61" ht="14.4" x14ac:dyDescent="0.3">
      <c r="A5558" s="2">
        <f>ROW()</f>
        <v>5558</v>
      </c>
      <c r="C5558" s="8">
        <f t="shared" ca="1" si="773"/>
        <v>8</v>
      </c>
      <c r="D5558" s="8">
        <f t="shared" ca="1" si="774"/>
        <v>1</v>
      </c>
      <c r="E5558" s="50">
        <f t="shared" ca="1" si="768"/>
        <v>6</v>
      </c>
      <c r="F5558" s="2" t="str">
        <f t="shared" ca="1" si="775"/>
        <v/>
      </c>
      <c r="BD5558" s="49">
        <f t="shared" ca="1" si="772"/>
        <v>3900</v>
      </c>
      <c r="BE5558" s="3">
        <f t="shared" ca="1" si="769"/>
        <v>0.38995000000000002</v>
      </c>
      <c r="BF5558" s="3">
        <f t="shared" ca="1" si="770"/>
        <v>-0.2794493539703507</v>
      </c>
      <c r="BG5558" s="9">
        <f t="shared" ca="1" si="771"/>
        <v>6</v>
      </c>
      <c r="BH5558" s="6">
        <f ca="1">IF(ISNUMBER('Descriptive Stats'!BF5558),'Descriptive Stats'!BF5558,#N/A)</f>
        <v>-0.2794493539703507</v>
      </c>
      <c r="BI5558" s="6">
        <f ca="1">IF(ISNUMBER('Descriptive Stats'!E5558),'Descriptive Stats'!E5558,#N/A)</f>
        <v>6</v>
      </c>
    </row>
    <row r="5559" spans="1:61" ht="14.4" x14ac:dyDescent="0.3">
      <c r="A5559" s="2">
        <f>ROW()</f>
        <v>5559</v>
      </c>
      <c r="C5559" s="8">
        <f t="shared" ca="1" si="773"/>
        <v>2</v>
      </c>
      <c r="D5559" s="8">
        <f t="shared" ca="1" si="774"/>
        <v>6</v>
      </c>
      <c r="E5559" s="50">
        <f t="shared" ca="1" si="768"/>
        <v>9</v>
      </c>
      <c r="F5559" s="2" t="str">
        <f t="shared" ca="1" si="775"/>
        <v/>
      </c>
      <c r="BD5559" s="49">
        <f t="shared" ca="1" si="772"/>
        <v>4819</v>
      </c>
      <c r="BE5559" s="3">
        <f t="shared" ca="1" si="769"/>
        <v>0.48185</v>
      </c>
      <c r="BF5559" s="3">
        <f t="shared" ca="1" si="770"/>
        <v>-4.5511009098988427E-2</v>
      </c>
      <c r="BG5559" s="9">
        <f t="shared" ca="1" si="771"/>
        <v>9</v>
      </c>
      <c r="BH5559" s="6">
        <f ca="1">IF(ISNUMBER('Descriptive Stats'!BF5559),'Descriptive Stats'!BF5559,#N/A)</f>
        <v>-4.5511009098988427E-2</v>
      </c>
      <c r="BI5559" s="6">
        <f ca="1">IF(ISNUMBER('Descriptive Stats'!E5559),'Descriptive Stats'!E5559,#N/A)</f>
        <v>9</v>
      </c>
    </row>
    <row r="5560" spans="1:61" ht="14.4" x14ac:dyDescent="0.3">
      <c r="A5560" s="2">
        <f>ROW()</f>
        <v>5560</v>
      </c>
      <c r="C5560" s="8">
        <f t="shared" ca="1" si="773"/>
        <v>23</v>
      </c>
      <c r="D5560" s="8">
        <f t="shared" ca="1" si="774"/>
        <v>9</v>
      </c>
      <c r="E5560" s="50">
        <f t="shared" ca="1" si="768"/>
        <v>7</v>
      </c>
      <c r="F5560" s="2" t="str">
        <f t="shared" ca="1" si="775"/>
        <v/>
      </c>
      <c r="BD5560" s="49">
        <f t="shared" ca="1" si="772"/>
        <v>4473.5</v>
      </c>
      <c r="BE5560" s="3">
        <f t="shared" ca="1" si="769"/>
        <v>0.44729999999999998</v>
      </c>
      <c r="BF5560" s="3">
        <f t="shared" ca="1" si="770"/>
        <v>-0.13248586824472414</v>
      </c>
      <c r="BG5560" s="9">
        <f t="shared" ca="1" si="771"/>
        <v>7</v>
      </c>
      <c r="BH5560" s="6">
        <f ca="1">IF(ISNUMBER('Descriptive Stats'!BF5560),'Descriptive Stats'!BF5560,#N/A)</f>
        <v>-0.13248586824472414</v>
      </c>
      <c r="BI5560" s="6">
        <f ca="1">IF(ISNUMBER('Descriptive Stats'!E5560),'Descriptive Stats'!E5560,#N/A)</f>
        <v>7</v>
      </c>
    </row>
    <row r="5561" spans="1:61" ht="14.4" x14ac:dyDescent="0.3">
      <c r="A5561" s="2">
        <f>ROW()</f>
        <v>5561</v>
      </c>
      <c r="C5561" s="8">
        <f t="shared" ca="1" si="773"/>
        <v>6</v>
      </c>
      <c r="D5561" s="8">
        <f t="shared" ca="1" si="774"/>
        <v>7</v>
      </c>
      <c r="E5561" s="50">
        <f t="shared" ca="1" si="768"/>
        <v>15</v>
      </c>
      <c r="F5561" s="2" t="str">
        <f t="shared" ca="1" si="775"/>
        <v/>
      </c>
      <c r="BD5561" s="49">
        <f t="shared" ca="1" si="772"/>
        <v>5051.5</v>
      </c>
      <c r="BE5561" s="3">
        <f t="shared" ca="1" si="769"/>
        <v>0.50509999999999999</v>
      </c>
      <c r="BF5561" s="3">
        <f t="shared" ca="1" si="770"/>
        <v>1.2784152420787677E-2</v>
      </c>
      <c r="BG5561" s="9">
        <f t="shared" ca="1" si="771"/>
        <v>15</v>
      </c>
      <c r="BH5561" s="6">
        <f ca="1">IF(ISNUMBER('Descriptive Stats'!BF5561),'Descriptive Stats'!BF5561,#N/A)</f>
        <v>1.2784152420787677E-2</v>
      </c>
      <c r="BI5561" s="6">
        <f ca="1">IF(ISNUMBER('Descriptive Stats'!E5561),'Descriptive Stats'!E5561,#N/A)</f>
        <v>15</v>
      </c>
    </row>
    <row r="5562" spans="1:61" ht="14.4" x14ac:dyDescent="0.3">
      <c r="A5562" s="2">
        <f>ROW()</f>
        <v>5562</v>
      </c>
      <c r="C5562" s="8">
        <f t="shared" ca="1" si="773"/>
        <v>24</v>
      </c>
      <c r="D5562" s="8">
        <f t="shared" ca="1" si="774"/>
        <v>15</v>
      </c>
      <c r="E5562" s="50">
        <f t="shared" ca="1" si="768"/>
        <v>2</v>
      </c>
      <c r="F5562" s="2" t="str">
        <f t="shared" ca="1" si="775"/>
        <v/>
      </c>
      <c r="BD5562" s="49">
        <f t="shared" ca="1" si="772"/>
        <v>2595</v>
      </c>
      <c r="BE5562" s="3">
        <f t="shared" ca="1" si="769"/>
        <v>0.25945000000000001</v>
      </c>
      <c r="BF5562" s="3">
        <f t="shared" ca="1" si="770"/>
        <v>-0.6450419512753276</v>
      </c>
      <c r="BG5562" s="9">
        <f t="shared" ca="1" si="771"/>
        <v>2</v>
      </c>
      <c r="BH5562" s="6">
        <f ca="1">IF(ISNUMBER('Descriptive Stats'!BF5562),'Descriptive Stats'!BF5562,#N/A)</f>
        <v>-0.6450419512753276</v>
      </c>
      <c r="BI5562" s="6">
        <f ca="1">IF(ISNUMBER('Descriptive Stats'!E5562),'Descriptive Stats'!E5562,#N/A)</f>
        <v>2</v>
      </c>
    </row>
    <row r="5563" spans="1:61" ht="14.4" x14ac:dyDescent="0.3">
      <c r="A5563" s="2">
        <f>ROW()</f>
        <v>5563</v>
      </c>
      <c r="C5563" s="8">
        <f t="shared" ca="1" si="773"/>
        <v>17</v>
      </c>
      <c r="D5563" s="8">
        <f t="shared" ca="1" si="774"/>
        <v>2</v>
      </c>
      <c r="E5563" s="50">
        <f t="shared" ca="1" si="768"/>
        <v>6</v>
      </c>
      <c r="F5563" s="2" t="str">
        <f t="shared" ca="1" si="775"/>
        <v/>
      </c>
      <c r="BD5563" s="49">
        <f t="shared" ca="1" si="772"/>
        <v>3900</v>
      </c>
      <c r="BE5563" s="3">
        <f t="shared" ca="1" si="769"/>
        <v>0.38995000000000002</v>
      </c>
      <c r="BF5563" s="3">
        <f t="shared" ca="1" si="770"/>
        <v>-0.2794493539703507</v>
      </c>
      <c r="BG5563" s="9">
        <f t="shared" ca="1" si="771"/>
        <v>6</v>
      </c>
      <c r="BH5563" s="6">
        <f ca="1">IF(ISNUMBER('Descriptive Stats'!BF5563),'Descriptive Stats'!BF5563,#N/A)</f>
        <v>-0.2794493539703507</v>
      </c>
      <c r="BI5563" s="6">
        <f ca="1">IF(ISNUMBER('Descriptive Stats'!E5563),'Descriptive Stats'!E5563,#N/A)</f>
        <v>6</v>
      </c>
    </row>
    <row r="5564" spans="1:61" ht="14.4" x14ac:dyDescent="0.3">
      <c r="A5564" s="2">
        <f>ROW()</f>
        <v>5564</v>
      </c>
      <c r="C5564" s="8">
        <f t="shared" ca="1" si="773"/>
        <v>5</v>
      </c>
      <c r="D5564" s="8">
        <f t="shared" ca="1" si="774"/>
        <v>6</v>
      </c>
      <c r="E5564" s="50">
        <f t="shared" ca="1" si="768"/>
        <v>15</v>
      </c>
      <c r="F5564" s="2" t="str">
        <f t="shared" ca="1" si="775"/>
        <v/>
      </c>
      <c r="BD5564" s="49">
        <f t="shared" ca="1" si="772"/>
        <v>5051.5</v>
      </c>
      <c r="BE5564" s="3">
        <f t="shared" ca="1" si="769"/>
        <v>0.50509999999999999</v>
      </c>
      <c r="BF5564" s="3">
        <f t="shared" ca="1" si="770"/>
        <v>1.2784152420787677E-2</v>
      </c>
      <c r="BG5564" s="9">
        <f t="shared" ca="1" si="771"/>
        <v>15</v>
      </c>
      <c r="BH5564" s="6">
        <f ca="1">IF(ISNUMBER('Descriptive Stats'!BF5564),'Descriptive Stats'!BF5564,#N/A)</f>
        <v>1.2784152420787677E-2</v>
      </c>
      <c r="BI5564" s="6">
        <f ca="1">IF(ISNUMBER('Descriptive Stats'!E5564),'Descriptive Stats'!E5564,#N/A)</f>
        <v>15</v>
      </c>
    </row>
    <row r="5565" spans="1:61" ht="14.4" x14ac:dyDescent="0.3">
      <c r="A5565" s="2">
        <f>ROW()</f>
        <v>5565</v>
      </c>
      <c r="C5565" s="8">
        <f t="shared" ca="1" si="773"/>
        <v>24</v>
      </c>
      <c r="D5565" s="8">
        <f t="shared" ca="1" si="774"/>
        <v>15</v>
      </c>
      <c r="E5565" s="50">
        <f t="shared" ca="1" si="768"/>
        <v>0</v>
      </c>
      <c r="F5565" s="2" t="str">
        <f t="shared" ca="1" si="775"/>
        <v/>
      </c>
      <c r="BD5565" s="49">
        <f t="shared" ca="1" si="772"/>
        <v>815.5</v>
      </c>
      <c r="BE5565" s="3">
        <f t="shared" ca="1" si="769"/>
        <v>8.1500000000000003E-2</v>
      </c>
      <c r="BF5565" s="3">
        <f t="shared" ca="1" si="770"/>
        <v>-1.3950525282585462</v>
      </c>
      <c r="BG5565" s="9">
        <f t="shared" ca="1" si="771"/>
        <v>0</v>
      </c>
      <c r="BH5565" s="6">
        <f ca="1">IF(ISNUMBER('Descriptive Stats'!BF5565),'Descriptive Stats'!BF5565,#N/A)</f>
        <v>-1.3950525282585462</v>
      </c>
      <c r="BI5565" s="6">
        <f ca="1">IF(ISNUMBER('Descriptive Stats'!E5565),'Descriptive Stats'!E5565,#N/A)</f>
        <v>0</v>
      </c>
    </row>
    <row r="5566" spans="1:61" ht="14.4" x14ac:dyDescent="0.3">
      <c r="A5566" s="2">
        <f>ROW()</f>
        <v>5566</v>
      </c>
      <c r="C5566" s="8">
        <f t="shared" ca="1" si="773"/>
        <v>22</v>
      </c>
      <c r="D5566" s="8">
        <f t="shared" ca="1" si="774"/>
        <v>0</v>
      </c>
      <c r="E5566" s="50">
        <f t="shared" ca="1" si="768"/>
        <v>0</v>
      </c>
      <c r="F5566" s="2" t="str">
        <f t="shared" ca="1" si="775"/>
        <v/>
      </c>
      <c r="BD5566" s="49">
        <f t="shared" ca="1" si="772"/>
        <v>815.5</v>
      </c>
      <c r="BE5566" s="3">
        <f t="shared" ca="1" si="769"/>
        <v>8.1500000000000003E-2</v>
      </c>
      <c r="BF5566" s="3">
        <f t="shared" ca="1" si="770"/>
        <v>-1.3950525282585462</v>
      </c>
      <c r="BG5566" s="9">
        <f t="shared" ca="1" si="771"/>
        <v>0</v>
      </c>
      <c r="BH5566" s="6">
        <f ca="1">IF(ISNUMBER('Descriptive Stats'!BF5566),'Descriptive Stats'!BF5566,#N/A)</f>
        <v>-1.3950525282585462</v>
      </c>
      <c r="BI5566" s="6">
        <f ca="1">IF(ISNUMBER('Descriptive Stats'!E5566),'Descriptive Stats'!E5566,#N/A)</f>
        <v>0</v>
      </c>
    </row>
    <row r="5567" spans="1:61" ht="14.4" x14ac:dyDescent="0.3">
      <c r="A5567" s="2">
        <f>ROW()</f>
        <v>5567</v>
      </c>
      <c r="C5567" s="8">
        <f t="shared" ca="1" si="773"/>
        <v>18</v>
      </c>
      <c r="D5567" s="8">
        <f t="shared" ca="1" si="774"/>
        <v>0</v>
      </c>
      <c r="E5567" s="50">
        <f t="shared" ca="1" si="768"/>
        <v>6</v>
      </c>
      <c r="F5567" s="2" t="str">
        <f t="shared" ca="1" si="775"/>
        <v/>
      </c>
      <c r="BD5567" s="49">
        <f t="shared" ca="1" si="772"/>
        <v>3900</v>
      </c>
      <c r="BE5567" s="3">
        <f t="shared" ca="1" si="769"/>
        <v>0.38995000000000002</v>
      </c>
      <c r="BF5567" s="3">
        <f t="shared" ca="1" si="770"/>
        <v>-0.2794493539703507</v>
      </c>
      <c r="BG5567" s="9">
        <f t="shared" ca="1" si="771"/>
        <v>6</v>
      </c>
      <c r="BH5567" s="6">
        <f ca="1">IF(ISNUMBER('Descriptive Stats'!BF5567),'Descriptive Stats'!BF5567,#N/A)</f>
        <v>-0.2794493539703507</v>
      </c>
      <c r="BI5567" s="6">
        <f ca="1">IF(ISNUMBER('Descriptive Stats'!E5567),'Descriptive Stats'!E5567,#N/A)</f>
        <v>6</v>
      </c>
    </row>
    <row r="5568" spans="1:61" ht="14.4" x14ac:dyDescent="0.3">
      <c r="A5568" s="2">
        <f>ROW()</f>
        <v>5568</v>
      </c>
      <c r="C5568" s="8">
        <f t="shared" ca="1" si="773"/>
        <v>16</v>
      </c>
      <c r="D5568" s="8">
        <f t="shared" ca="1" si="774"/>
        <v>6</v>
      </c>
      <c r="E5568" s="50">
        <f t="shared" ca="1" si="768"/>
        <v>6</v>
      </c>
      <c r="F5568" s="2" t="str">
        <f t="shared" ca="1" si="775"/>
        <v/>
      </c>
      <c r="BD5568" s="49">
        <f t="shared" ca="1" si="772"/>
        <v>3900</v>
      </c>
      <c r="BE5568" s="3">
        <f t="shared" ca="1" si="769"/>
        <v>0.38995000000000002</v>
      </c>
      <c r="BF5568" s="3">
        <f t="shared" ca="1" si="770"/>
        <v>-0.2794493539703507</v>
      </c>
      <c r="BG5568" s="9">
        <f t="shared" ca="1" si="771"/>
        <v>6</v>
      </c>
      <c r="BH5568" s="6">
        <f ca="1">IF(ISNUMBER('Descriptive Stats'!BF5568),'Descriptive Stats'!BF5568,#N/A)</f>
        <v>-0.2794493539703507</v>
      </c>
      <c r="BI5568" s="6">
        <f ca="1">IF(ISNUMBER('Descriptive Stats'!E5568),'Descriptive Stats'!E5568,#N/A)</f>
        <v>6</v>
      </c>
    </row>
    <row r="5569" spans="1:61" ht="14.4" x14ac:dyDescent="0.3">
      <c r="A5569" s="2">
        <f>ROW()</f>
        <v>5569</v>
      </c>
      <c r="C5569" s="8">
        <f t="shared" ca="1" si="773"/>
        <v>2</v>
      </c>
      <c r="D5569" s="8">
        <f t="shared" ca="1" si="774"/>
        <v>6</v>
      </c>
      <c r="E5569" s="50">
        <f t="shared" ca="1" si="768"/>
        <v>7</v>
      </c>
      <c r="F5569" s="2" t="str">
        <f t="shared" ca="1" si="775"/>
        <v/>
      </c>
      <c r="BD5569" s="49">
        <f t="shared" ca="1" si="772"/>
        <v>4473.5</v>
      </c>
      <c r="BE5569" s="3">
        <f t="shared" ca="1" si="769"/>
        <v>0.44729999999999998</v>
      </c>
      <c r="BF5569" s="3">
        <f t="shared" ca="1" si="770"/>
        <v>-0.13248586824472414</v>
      </c>
      <c r="BG5569" s="9">
        <f t="shared" ca="1" si="771"/>
        <v>7</v>
      </c>
      <c r="BH5569" s="6">
        <f ca="1">IF(ISNUMBER('Descriptive Stats'!BF5569),'Descriptive Stats'!BF5569,#N/A)</f>
        <v>-0.13248586824472414</v>
      </c>
      <c r="BI5569" s="6">
        <f ca="1">IF(ISNUMBER('Descriptive Stats'!E5569),'Descriptive Stats'!E5569,#N/A)</f>
        <v>7</v>
      </c>
    </row>
    <row r="5570" spans="1:61" ht="14.4" x14ac:dyDescent="0.3">
      <c r="A5570" s="2">
        <f>ROW()</f>
        <v>5570</v>
      </c>
      <c r="C5570" s="8">
        <f t="shared" ca="1" si="773"/>
        <v>6</v>
      </c>
      <c r="D5570" s="8">
        <f t="shared" ca="1" si="774"/>
        <v>7</v>
      </c>
      <c r="E5570" s="50">
        <f t="shared" ca="1" si="768"/>
        <v>15</v>
      </c>
      <c r="F5570" s="2" t="str">
        <f t="shared" ca="1" si="775"/>
        <v/>
      </c>
      <c r="BD5570" s="49">
        <f t="shared" ca="1" si="772"/>
        <v>5051.5</v>
      </c>
      <c r="BE5570" s="3">
        <f t="shared" ca="1" si="769"/>
        <v>0.50509999999999999</v>
      </c>
      <c r="BF5570" s="3">
        <f t="shared" ca="1" si="770"/>
        <v>1.2784152420787677E-2</v>
      </c>
      <c r="BG5570" s="9">
        <f t="shared" ca="1" si="771"/>
        <v>15</v>
      </c>
      <c r="BH5570" s="6">
        <f ca="1">IF(ISNUMBER('Descriptive Stats'!BF5570),'Descriptive Stats'!BF5570,#N/A)</f>
        <v>1.2784152420787677E-2</v>
      </c>
      <c r="BI5570" s="6">
        <f ca="1">IF(ISNUMBER('Descriptive Stats'!E5570),'Descriptive Stats'!E5570,#N/A)</f>
        <v>15</v>
      </c>
    </row>
    <row r="5571" spans="1:61" ht="14.4" x14ac:dyDescent="0.3">
      <c r="A5571" s="2">
        <f>ROW()</f>
        <v>5571</v>
      </c>
      <c r="C5571" s="8">
        <f t="shared" ca="1" si="773"/>
        <v>24</v>
      </c>
      <c r="D5571" s="8">
        <f t="shared" ca="1" si="774"/>
        <v>15</v>
      </c>
      <c r="E5571" s="50">
        <f t="shared" ref="E5571:E5634" ca="1" si="776">IF(0=MOD(ROW(),$J$1),AVERAGE(OFFSET($D$2,ROW()-$J$1,0,$J$1,1)),"")</f>
        <v>0</v>
      </c>
      <c r="F5571" s="2" t="str">
        <f t="shared" ca="1" si="775"/>
        <v/>
      </c>
      <c r="BD5571" s="49">
        <f t="shared" ca="1" si="772"/>
        <v>815.5</v>
      </c>
      <c r="BE5571" s="3">
        <f t="shared" ca="1" si="769"/>
        <v>8.1500000000000003E-2</v>
      </c>
      <c r="BF5571" s="3">
        <f t="shared" ca="1" si="770"/>
        <v>-1.3950525282585462</v>
      </c>
      <c r="BG5571" s="9">
        <f t="shared" ca="1" si="771"/>
        <v>0</v>
      </c>
      <c r="BH5571" s="6">
        <f ca="1">IF(ISNUMBER('Descriptive Stats'!BF5571),'Descriptive Stats'!BF5571,#N/A)</f>
        <v>-1.3950525282585462</v>
      </c>
      <c r="BI5571" s="6">
        <f ca="1">IF(ISNUMBER('Descriptive Stats'!E5571),'Descriptive Stats'!E5571,#N/A)</f>
        <v>0</v>
      </c>
    </row>
    <row r="5572" spans="1:61" ht="14.4" x14ac:dyDescent="0.3">
      <c r="A5572" s="2">
        <f>ROW()</f>
        <v>5572</v>
      </c>
      <c r="C5572" s="8">
        <f t="shared" ca="1" si="773"/>
        <v>22</v>
      </c>
      <c r="D5572" s="8">
        <f t="shared" ca="1" si="774"/>
        <v>0</v>
      </c>
      <c r="E5572" s="50">
        <f t="shared" ca="1" si="776"/>
        <v>6</v>
      </c>
      <c r="F5572" s="2" t="str">
        <f t="shared" ca="1" si="775"/>
        <v/>
      </c>
      <c r="BD5572" s="49">
        <f t="shared" ca="1" si="772"/>
        <v>3900</v>
      </c>
      <c r="BE5572" s="3">
        <f t="shared" ca="1" si="769"/>
        <v>0.38995000000000002</v>
      </c>
      <c r="BF5572" s="3">
        <f t="shared" ca="1" si="770"/>
        <v>-0.2794493539703507</v>
      </c>
      <c r="BG5572" s="9">
        <f t="shared" ca="1" si="771"/>
        <v>6</v>
      </c>
      <c r="BH5572" s="6">
        <f ca="1">IF(ISNUMBER('Descriptive Stats'!BF5572),'Descriptive Stats'!BF5572,#N/A)</f>
        <v>-0.2794493539703507</v>
      </c>
      <c r="BI5572" s="6">
        <f ca="1">IF(ISNUMBER('Descriptive Stats'!E5572),'Descriptive Stats'!E5572,#N/A)</f>
        <v>6</v>
      </c>
    </row>
    <row r="5573" spans="1:61" ht="14.4" x14ac:dyDescent="0.3">
      <c r="A5573" s="2">
        <f>ROW()</f>
        <v>5573</v>
      </c>
      <c r="C5573" s="8">
        <f t="shared" ca="1" si="773"/>
        <v>2</v>
      </c>
      <c r="D5573" s="8">
        <f t="shared" ca="1" si="774"/>
        <v>6</v>
      </c>
      <c r="E5573" s="50">
        <f t="shared" ca="1" si="776"/>
        <v>0</v>
      </c>
      <c r="F5573" s="2" t="str">
        <f t="shared" ca="1" si="775"/>
        <v/>
      </c>
      <c r="BD5573" s="49">
        <f t="shared" ca="1" si="772"/>
        <v>815.5</v>
      </c>
      <c r="BE5573" s="3">
        <f t="shared" ca="1" si="769"/>
        <v>8.1500000000000003E-2</v>
      </c>
      <c r="BF5573" s="3">
        <f t="shared" ca="1" si="770"/>
        <v>-1.3950525282585462</v>
      </c>
      <c r="BG5573" s="9">
        <f t="shared" ca="1" si="771"/>
        <v>0</v>
      </c>
      <c r="BH5573" s="6">
        <f ca="1">IF(ISNUMBER('Descriptive Stats'!BF5573),'Descriptive Stats'!BF5573,#N/A)</f>
        <v>-1.3950525282585462</v>
      </c>
      <c r="BI5573" s="6">
        <f ca="1">IF(ISNUMBER('Descriptive Stats'!E5573),'Descriptive Stats'!E5573,#N/A)</f>
        <v>0</v>
      </c>
    </row>
    <row r="5574" spans="1:61" ht="14.4" x14ac:dyDescent="0.3">
      <c r="A5574" s="2">
        <f>ROW()</f>
        <v>5574</v>
      </c>
      <c r="C5574" s="8">
        <f t="shared" ca="1" si="773"/>
        <v>4</v>
      </c>
      <c r="D5574" s="8">
        <f t="shared" ca="1" si="774"/>
        <v>0</v>
      </c>
      <c r="E5574" s="50">
        <f t="shared" ca="1" si="776"/>
        <v>2</v>
      </c>
      <c r="F5574" s="2" t="str">
        <f t="shared" ca="1" si="775"/>
        <v/>
      </c>
      <c r="BD5574" s="49">
        <f t="shared" ca="1" si="772"/>
        <v>2595</v>
      </c>
      <c r="BE5574" s="3">
        <f t="shared" ca="1" si="769"/>
        <v>0.25945000000000001</v>
      </c>
      <c r="BF5574" s="3">
        <f t="shared" ca="1" si="770"/>
        <v>-0.6450419512753276</v>
      </c>
      <c r="BG5574" s="9">
        <f t="shared" ca="1" si="771"/>
        <v>2</v>
      </c>
      <c r="BH5574" s="6">
        <f ca="1">IF(ISNUMBER('Descriptive Stats'!BF5574),'Descriptive Stats'!BF5574,#N/A)</f>
        <v>-0.6450419512753276</v>
      </c>
      <c r="BI5574" s="6">
        <f ca="1">IF(ISNUMBER('Descriptive Stats'!E5574),'Descriptive Stats'!E5574,#N/A)</f>
        <v>2</v>
      </c>
    </row>
    <row r="5575" spans="1:61" ht="14.4" x14ac:dyDescent="0.3">
      <c r="A5575" s="2">
        <f>ROW()</f>
        <v>5575</v>
      </c>
      <c r="C5575" s="8">
        <f t="shared" ca="1" si="773"/>
        <v>17</v>
      </c>
      <c r="D5575" s="8">
        <f t="shared" ca="1" si="774"/>
        <v>2</v>
      </c>
      <c r="E5575" s="50">
        <f t="shared" ca="1" si="776"/>
        <v>9</v>
      </c>
      <c r="F5575" s="2" t="str">
        <f t="shared" ca="1" si="775"/>
        <v/>
      </c>
      <c r="BD5575" s="49">
        <f t="shared" ca="1" si="772"/>
        <v>4819</v>
      </c>
      <c r="BE5575" s="3">
        <f t="shared" ca="1" si="769"/>
        <v>0.48185</v>
      </c>
      <c r="BF5575" s="3">
        <f t="shared" ca="1" si="770"/>
        <v>-4.5511009098988427E-2</v>
      </c>
      <c r="BG5575" s="9">
        <f t="shared" ca="1" si="771"/>
        <v>9</v>
      </c>
      <c r="BH5575" s="6">
        <f ca="1">IF(ISNUMBER('Descriptive Stats'!BF5575),'Descriptive Stats'!BF5575,#N/A)</f>
        <v>-4.5511009098988427E-2</v>
      </c>
      <c r="BI5575" s="6">
        <f ca="1">IF(ISNUMBER('Descriptive Stats'!E5575),'Descriptive Stats'!E5575,#N/A)</f>
        <v>9</v>
      </c>
    </row>
    <row r="5576" spans="1:61" ht="14.4" x14ac:dyDescent="0.3">
      <c r="A5576" s="2">
        <f>ROW()</f>
        <v>5576</v>
      </c>
      <c r="C5576" s="8">
        <f t="shared" ca="1" si="773"/>
        <v>23</v>
      </c>
      <c r="D5576" s="8">
        <f t="shared" ca="1" si="774"/>
        <v>9</v>
      </c>
      <c r="E5576" s="50">
        <f t="shared" ca="1" si="776"/>
        <v>2</v>
      </c>
      <c r="F5576" s="2" t="str">
        <f t="shared" ca="1" si="775"/>
        <v/>
      </c>
      <c r="BD5576" s="49">
        <f t="shared" ca="1" si="772"/>
        <v>2595</v>
      </c>
      <c r="BE5576" s="3">
        <f t="shared" ca="1" si="769"/>
        <v>0.25945000000000001</v>
      </c>
      <c r="BF5576" s="3">
        <f t="shared" ca="1" si="770"/>
        <v>-0.6450419512753276</v>
      </c>
      <c r="BG5576" s="9">
        <f t="shared" ca="1" si="771"/>
        <v>2</v>
      </c>
      <c r="BH5576" s="6">
        <f ca="1">IF(ISNUMBER('Descriptive Stats'!BF5576),'Descriptive Stats'!BF5576,#N/A)</f>
        <v>-0.6450419512753276</v>
      </c>
      <c r="BI5576" s="6">
        <f ca="1">IF(ISNUMBER('Descriptive Stats'!E5576),'Descriptive Stats'!E5576,#N/A)</f>
        <v>2</v>
      </c>
    </row>
    <row r="5577" spans="1:61" ht="14.4" x14ac:dyDescent="0.3">
      <c r="A5577" s="2">
        <f>ROW()</f>
        <v>5577</v>
      </c>
      <c r="C5577" s="8">
        <f t="shared" ca="1" si="773"/>
        <v>21</v>
      </c>
      <c r="D5577" s="8">
        <f t="shared" ca="1" si="774"/>
        <v>2</v>
      </c>
      <c r="E5577" s="50">
        <f t="shared" ca="1" si="776"/>
        <v>2</v>
      </c>
      <c r="F5577" s="2" t="str">
        <f t="shared" ca="1" si="775"/>
        <v/>
      </c>
      <c r="BD5577" s="49">
        <f t="shared" ca="1" si="772"/>
        <v>2595</v>
      </c>
      <c r="BE5577" s="3">
        <f t="shared" ref="BE5577:BE5640" ca="1" si="777">IF(ISNUMBER(BD5577),(BD5577-0.5)/$BK$4,"")</f>
        <v>0.25945000000000001</v>
      </c>
      <c r="BF5577" s="3">
        <f t="shared" ref="BF5577:BF5640" ca="1" si="778">IF(ISNUMBER(BE5577),_xlfn.NORM.INV(BE5577,0,1),"")</f>
        <v>-0.6450419512753276</v>
      </c>
      <c r="BG5577" s="9">
        <f t="shared" ref="BG5577:BG5640" ca="1" si="779">IF(ISNUMBER(E5577),E5577,"")</f>
        <v>2</v>
      </c>
      <c r="BH5577" s="6">
        <f ca="1">IF(ISNUMBER('Descriptive Stats'!BF5577),'Descriptive Stats'!BF5577,#N/A)</f>
        <v>-0.6450419512753276</v>
      </c>
      <c r="BI5577" s="6">
        <f ca="1">IF(ISNUMBER('Descriptive Stats'!E5577),'Descriptive Stats'!E5577,#N/A)</f>
        <v>2</v>
      </c>
    </row>
    <row r="5578" spans="1:61" ht="14.4" x14ac:dyDescent="0.3">
      <c r="A5578" s="2">
        <f>ROW()</f>
        <v>5578</v>
      </c>
      <c r="C5578" s="8">
        <f t="shared" ca="1" si="773"/>
        <v>9</v>
      </c>
      <c r="D5578" s="8">
        <f t="shared" ca="1" si="774"/>
        <v>2</v>
      </c>
      <c r="E5578" s="50">
        <f t="shared" ca="1" si="776"/>
        <v>0</v>
      </c>
      <c r="F5578" s="2" t="str">
        <f t="shared" ca="1" si="775"/>
        <v/>
      </c>
      <c r="BD5578" s="49">
        <f t="shared" ref="BD5578:BD5641" ca="1" si="780">IF(ISNUMBER(BG5578),_xlfn.RANK.AVG(BG5578,$BG$2:$BG$5414,1),"")</f>
        <v>815.5</v>
      </c>
      <c r="BE5578" s="3">
        <f t="shared" ca="1" si="777"/>
        <v>8.1500000000000003E-2</v>
      </c>
      <c r="BF5578" s="3">
        <f t="shared" ca="1" si="778"/>
        <v>-1.3950525282585462</v>
      </c>
      <c r="BG5578" s="9">
        <f t="shared" ca="1" si="779"/>
        <v>0</v>
      </c>
      <c r="BH5578" s="6">
        <f ca="1">IF(ISNUMBER('Descriptive Stats'!BF5578),'Descriptive Stats'!BF5578,#N/A)</f>
        <v>-1.3950525282585462</v>
      </c>
      <c r="BI5578" s="6">
        <f ca="1">IF(ISNUMBER('Descriptive Stats'!E5578),'Descriptive Stats'!E5578,#N/A)</f>
        <v>0</v>
      </c>
    </row>
    <row r="5579" spans="1:61" ht="14.4" x14ac:dyDescent="0.3">
      <c r="A5579" s="2">
        <f>ROW()</f>
        <v>5579</v>
      </c>
      <c r="C5579" s="8">
        <f t="shared" ca="1" si="773"/>
        <v>11</v>
      </c>
      <c r="D5579" s="8">
        <f t="shared" ca="1" si="774"/>
        <v>0</v>
      </c>
      <c r="E5579" s="50">
        <f t="shared" ca="1" si="776"/>
        <v>6</v>
      </c>
      <c r="F5579" s="2" t="str">
        <f t="shared" ca="1" si="775"/>
        <v/>
      </c>
      <c r="BD5579" s="49">
        <f t="shared" ca="1" si="780"/>
        <v>3900</v>
      </c>
      <c r="BE5579" s="3">
        <f t="shared" ca="1" si="777"/>
        <v>0.38995000000000002</v>
      </c>
      <c r="BF5579" s="3">
        <f t="shared" ca="1" si="778"/>
        <v>-0.2794493539703507</v>
      </c>
      <c r="BG5579" s="9">
        <f t="shared" ca="1" si="779"/>
        <v>6</v>
      </c>
      <c r="BH5579" s="6">
        <f ca="1">IF(ISNUMBER('Descriptive Stats'!BF5579),'Descriptive Stats'!BF5579,#N/A)</f>
        <v>-0.2794493539703507</v>
      </c>
      <c r="BI5579" s="6">
        <f ca="1">IF(ISNUMBER('Descriptive Stats'!E5579),'Descriptive Stats'!E5579,#N/A)</f>
        <v>6</v>
      </c>
    </row>
    <row r="5580" spans="1:61" ht="14.4" x14ac:dyDescent="0.3">
      <c r="A5580" s="2">
        <f>ROW()</f>
        <v>5580</v>
      </c>
      <c r="C5580" s="8">
        <f t="shared" ca="1" si="773"/>
        <v>5</v>
      </c>
      <c r="D5580" s="8">
        <f t="shared" ca="1" si="774"/>
        <v>6</v>
      </c>
      <c r="E5580" s="50">
        <f t="shared" ca="1" si="776"/>
        <v>0</v>
      </c>
      <c r="F5580" s="2" t="str">
        <f t="shared" ca="1" si="775"/>
        <v/>
      </c>
      <c r="BD5580" s="49">
        <f t="shared" ca="1" si="780"/>
        <v>815.5</v>
      </c>
      <c r="BE5580" s="3">
        <f t="shared" ca="1" si="777"/>
        <v>8.1500000000000003E-2</v>
      </c>
      <c r="BF5580" s="3">
        <f t="shared" ca="1" si="778"/>
        <v>-1.3950525282585462</v>
      </c>
      <c r="BG5580" s="9">
        <f t="shared" ca="1" si="779"/>
        <v>0</v>
      </c>
      <c r="BH5580" s="6">
        <f ca="1">IF(ISNUMBER('Descriptive Stats'!BF5580),'Descriptive Stats'!BF5580,#N/A)</f>
        <v>-1.3950525282585462</v>
      </c>
      <c r="BI5580" s="6">
        <f ca="1">IF(ISNUMBER('Descriptive Stats'!E5580),'Descriptive Stats'!E5580,#N/A)</f>
        <v>0</v>
      </c>
    </row>
    <row r="5581" spans="1:61" ht="14.4" x14ac:dyDescent="0.3">
      <c r="A5581" s="2">
        <f>ROW()</f>
        <v>5581</v>
      </c>
      <c r="C5581" s="8">
        <f t="shared" ca="1" si="773"/>
        <v>11</v>
      </c>
      <c r="D5581" s="8">
        <f t="shared" ca="1" si="774"/>
        <v>0</v>
      </c>
      <c r="E5581" s="50">
        <f t="shared" ca="1" si="776"/>
        <v>3</v>
      </c>
      <c r="F5581" s="2" t="str">
        <f t="shared" ca="1" si="775"/>
        <v/>
      </c>
      <c r="BD5581" s="49">
        <f t="shared" ca="1" si="780"/>
        <v>3200</v>
      </c>
      <c r="BE5581" s="3">
        <f t="shared" ca="1" si="777"/>
        <v>0.31995000000000001</v>
      </c>
      <c r="BF5581" s="3">
        <f t="shared" ca="1" si="778"/>
        <v>-0.46783862043457014</v>
      </c>
      <c r="BG5581" s="9">
        <f t="shared" ca="1" si="779"/>
        <v>3</v>
      </c>
      <c r="BH5581" s="6">
        <f ca="1">IF(ISNUMBER('Descriptive Stats'!BF5581),'Descriptive Stats'!BF5581,#N/A)</f>
        <v>-0.46783862043457014</v>
      </c>
      <c r="BI5581" s="6">
        <f ca="1">IF(ISNUMBER('Descriptive Stats'!E5581),'Descriptive Stats'!E5581,#N/A)</f>
        <v>3</v>
      </c>
    </row>
    <row r="5582" spans="1:61" ht="14.4" x14ac:dyDescent="0.3">
      <c r="A5582" s="2">
        <f>ROW()</f>
        <v>5582</v>
      </c>
      <c r="C5582" s="8">
        <f t="shared" ca="1" si="773"/>
        <v>10</v>
      </c>
      <c r="D5582" s="8">
        <f t="shared" ca="1" si="774"/>
        <v>3</v>
      </c>
      <c r="E5582" s="50">
        <f t="shared" ca="1" si="776"/>
        <v>0</v>
      </c>
      <c r="F5582" s="2" t="str">
        <f t="shared" ca="1" si="775"/>
        <v/>
      </c>
      <c r="BD5582" s="49">
        <f t="shared" ca="1" si="780"/>
        <v>815.5</v>
      </c>
      <c r="BE5582" s="3">
        <f t="shared" ca="1" si="777"/>
        <v>8.1500000000000003E-2</v>
      </c>
      <c r="BF5582" s="3">
        <f t="shared" ca="1" si="778"/>
        <v>-1.3950525282585462</v>
      </c>
      <c r="BG5582" s="9">
        <f t="shared" ca="1" si="779"/>
        <v>0</v>
      </c>
      <c r="BH5582" s="6">
        <f ca="1">IF(ISNUMBER('Descriptive Stats'!BF5582),'Descriptive Stats'!BF5582,#N/A)</f>
        <v>-1.3950525282585462</v>
      </c>
      <c r="BI5582" s="6">
        <f ca="1">IF(ISNUMBER('Descriptive Stats'!E5582),'Descriptive Stats'!E5582,#N/A)</f>
        <v>0</v>
      </c>
    </row>
    <row r="5583" spans="1:61" ht="14.4" x14ac:dyDescent="0.3">
      <c r="A5583" s="2">
        <f>ROW()</f>
        <v>5583</v>
      </c>
      <c r="C5583" s="8">
        <f t="shared" ca="1" si="773"/>
        <v>20</v>
      </c>
      <c r="D5583" s="8">
        <f t="shared" ca="1" si="774"/>
        <v>0</v>
      </c>
      <c r="E5583" s="50">
        <f t="shared" ca="1" si="776"/>
        <v>19</v>
      </c>
      <c r="F5583" s="2" t="str">
        <f t="shared" ca="1" si="775"/>
        <v>X</v>
      </c>
      <c r="BD5583" s="49">
        <f t="shared" ca="1" si="780"/>
        <v>5294</v>
      </c>
      <c r="BE5583" s="3">
        <f t="shared" ca="1" si="777"/>
        <v>0.52934999999999999</v>
      </c>
      <c r="BF5583" s="3">
        <f t="shared" ca="1" si="778"/>
        <v>7.3636031452008061E-2</v>
      </c>
      <c r="BG5583" s="9">
        <f t="shared" ca="1" si="779"/>
        <v>19</v>
      </c>
      <c r="BH5583" s="6">
        <f ca="1">IF(ISNUMBER('Descriptive Stats'!BF5583),'Descriptive Stats'!BF5583,#N/A)</f>
        <v>7.3636031452008061E-2</v>
      </c>
      <c r="BI5583" s="6">
        <f ca="1">IF(ISNUMBER('Descriptive Stats'!E5583),'Descriptive Stats'!E5583,#N/A)</f>
        <v>19</v>
      </c>
    </row>
    <row r="5584" spans="1:61" ht="14.4" x14ac:dyDescent="0.3">
      <c r="A5584" s="2">
        <f>ROW()</f>
        <v>5584</v>
      </c>
      <c r="C5584" s="8">
        <f t="shared" ca="1" si="773"/>
        <v>7</v>
      </c>
      <c r="D5584" s="8">
        <f t="shared" ca="1" si="774"/>
        <v>19</v>
      </c>
      <c r="E5584" s="50">
        <f t="shared" ca="1" si="776"/>
        <v>2</v>
      </c>
      <c r="F5584" s="2" t="str">
        <f t="shared" ca="1" si="775"/>
        <v/>
      </c>
      <c r="BD5584" s="49">
        <f t="shared" ca="1" si="780"/>
        <v>2595</v>
      </c>
      <c r="BE5584" s="3">
        <f t="shared" ca="1" si="777"/>
        <v>0.25945000000000001</v>
      </c>
      <c r="BF5584" s="3">
        <f t="shared" ca="1" si="778"/>
        <v>-0.6450419512753276</v>
      </c>
      <c r="BG5584" s="9">
        <f t="shared" ca="1" si="779"/>
        <v>2</v>
      </c>
      <c r="BH5584" s="6">
        <f ca="1">IF(ISNUMBER('Descriptive Stats'!BF5584),'Descriptive Stats'!BF5584,#N/A)</f>
        <v>-0.6450419512753276</v>
      </c>
      <c r="BI5584" s="6">
        <f ca="1">IF(ISNUMBER('Descriptive Stats'!E5584),'Descriptive Stats'!E5584,#N/A)</f>
        <v>2</v>
      </c>
    </row>
    <row r="5585" spans="1:61" ht="14.4" x14ac:dyDescent="0.3">
      <c r="A5585" s="2">
        <f>ROW()</f>
        <v>5585</v>
      </c>
      <c r="C5585" s="8">
        <f t="shared" ref="C5585:C5648" ca="1" si="781">RANDBETWEEN(2,COUNT(B:B))</f>
        <v>3</v>
      </c>
      <c r="D5585" s="8">
        <f t="shared" ref="D5585:D5648" ca="1" si="782">VLOOKUP(C5585,A:B,2,TRUE)</f>
        <v>2</v>
      </c>
      <c r="E5585" s="50">
        <f t="shared" ca="1" si="776"/>
        <v>2</v>
      </c>
      <c r="F5585" s="2" t="str">
        <f t="shared" ref="F5585:F5648" ca="1" si="783">IF(ISNUMBER(E5585),IF(OR(E5585&lt;$K$16,E5585&gt;$K$14),"X",""),"")</f>
        <v/>
      </c>
      <c r="BD5585" s="49">
        <f t="shared" ca="1" si="780"/>
        <v>2595</v>
      </c>
      <c r="BE5585" s="3">
        <f t="shared" ca="1" si="777"/>
        <v>0.25945000000000001</v>
      </c>
      <c r="BF5585" s="3">
        <f t="shared" ca="1" si="778"/>
        <v>-0.6450419512753276</v>
      </c>
      <c r="BG5585" s="9">
        <f t="shared" ca="1" si="779"/>
        <v>2</v>
      </c>
      <c r="BH5585" s="6">
        <f ca="1">IF(ISNUMBER('Descriptive Stats'!BF5585),'Descriptive Stats'!BF5585,#N/A)</f>
        <v>-0.6450419512753276</v>
      </c>
      <c r="BI5585" s="6">
        <f ca="1">IF(ISNUMBER('Descriptive Stats'!E5585),'Descriptive Stats'!E5585,#N/A)</f>
        <v>2</v>
      </c>
    </row>
    <row r="5586" spans="1:61" ht="14.4" x14ac:dyDescent="0.3">
      <c r="A5586" s="2">
        <f>ROW()</f>
        <v>5586</v>
      </c>
      <c r="C5586" s="8">
        <f t="shared" ca="1" si="781"/>
        <v>17</v>
      </c>
      <c r="D5586" s="8">
        <f t="shared" ca="1" si="782"/>
        <v>2</v>
      </c>
      <c r="E5586" s="50">
        <f t="shared" ca="1" si="776"/>
        <v>7</v>
      </c>
      <c r="F5586" s="2" t="str">
        <f t="shared" ca="1" si="783"/>
        <v/>
      </c>
      <c r="BD5586" s="49">
        <f t="shared" ca="1" si="780"/>
        <v>4473.5</v>
      </c>
      <c r="BE5586" s="3">
        <f t="shared" ca="1" si="777"/>
        <v>0.44729999999999998</v>
      </c>
      <c r="BF5586" s="3">
        <f t="shared" ca="1" si="778"/>
        <v>-0.13248586824472414</v>
      </c>
      <c r="BG5586" s="9">
        <f t="shared" ca="1" si="779"/>
        <v>7</v>
      </c>
      <c r="BH5586" s="6">
        <f ca="1">IF(ISNUMBER('Descriptive Stats'!BF5586),'Descriptive Stats'!BF5586,#N/A)</f>
        <v>-0.13248586824472414</v>
      </c>
      <c r="BI5586" s="6">
        <f ca="1">IF(ISNUMBER('Descriptive Stats'!E5586),'Descriptive Stats'!E5586,#N/A)</f>
        <v>7</v>
      </c>
    </row>
    <row r="5587" spans="1:61" ht="14.4" x14ac:dyDescent="0.3">
      <c r="A5587" s="2">
        <f>ROW()</f>
        <v>5587</v>
      </c>
      <c r="C5587" s="8">
        <f t="shared" ca="1" si="781"/>
        <v>19</v>
      </c>
      <c r="D5587" s="8">
        <f t="shared" ca="1" si="782"/>
        <v>7</v>
      </c>
      <c r="E5587" s="50">
        <f t="shared" ca="1" si="776"/>
        <v>3</v>
      </c>
      <c r="F5587" s="2" t="str">
        <f t="shared" ca="1" si="783"/>
        <v/>
      </c>
      <c r="BD5587" s="49">
        <f t="shared" ca="1" si="780"/>
        <v>3200</v>
      </c>
      <c r="BE5587" s="3">
        <f t="shared" ca="1" si="777"/>
        <v>0.31995000000000001</v>
      </c>
      <c r="BF5587" s="3">
        <f t="shared" ca="1" si="778"/>
        <v>-0.46783862043457014</v>
      </c>
      <c r="BG5587" s="9">
        <f t="shared" ca="1" si="779"/>
        <v>3</v>
      </c>
      <c r="BH5587" s="6">
        <f ca="1">IF(ISNUMBER('Descriptive Stats'!BF5587),'Descriptive Stats'!BF5587,#N/A)</f>
        <v>-0.46783862043457014</v>
      </c>
      <c r="BI5587" s="6">
        <f ca="1">IF(ISNUMBER('Descriptive Stats'!E5587),'Descriptive Stats'!E5587,#N/A)</f>
        <v>3</v>
      </c>
    </row>
    <row r="5588" spans="1:61" ht="14.4" x14ac:dyDescent="0.3">
      <c r="A5588" s="2">
        <f>ROW()</f>
        <v>5588</v>
      </c>
      <c r="C5588" s="8">
        <f t="shared" ca="1" si="781"/>
        <v>10</v>
      </c>
      <c r="D5588" s="8">
        <f t="shared" ca="1" si="782"/>
        <v>3</v>
      </c>
      <c r="E5588" s="50">
        <f t="shared" ca="1" si="776"/>
        <v>7</v>
      </c>
      <c r="F5588" s="2" t="str">
        <f t="shared" ca="1" si="783"/>
        <v/>
      </c>
      <c r="BD5588" s="49">
        <f t="shared" ca="1" si="780"/>
        <v>4473.5</v>
      </c>
      <c r="BE5588" s="3">
        <f t="shared" ca="1" si="777"/>
        <v>0.44729999999999998</v>
      </c>
      <c r="BF5588" s="3">
        <f t="shared" ca="1" si="778"/>
        <v>-0.13248586824472414</v>
      </c>
      <c r="BG5588" s="9">
        <f t="shared" ca="1" si="779"/>
        <v>7</v>
      </c>
      <c r="BH5588" s="6">
        <f ca="1">IF(ISNUMBER('Descriptive Stats'!BF5588),'Descriptive Stats'!BF5588,#N/A)</f>
        <v>-0.13248586824472414</v>
      </c>
      <c r="BI5588" s="6">
        <f ca="1">IF(ISNUMBER('Descriptive Stats'!E5588),'Descriptive Stats'!E5588,#N/A)</f>
        <v>7</v>
      </c>
    </row>
    <row r="5589" spans="1:61" ht="14.4" x14ac:dyDescent="0.3">
      <c r="A5589" s="2">
        <f>ROW()</f>
        <v>5589</v>
      </c>
      <c r="C5589" s="8">
        <f t="shared" ca="1" si="781"/>
        <v>19</v>
      </c>
      <c r="D5589" s="8">
        <f t="shared" ca="1" si="782"/>
        <v>7</v>
      </c>
      <c r="E5589" s="50">
        <f t="shared" ca="1" si="776"/>
        <v>2</v>
      </c>
      <c r="F5589" s="2" t="str">
        <f t="shared" ca="1" si="783"/>
        <v/>
      </c>
      <c r="BD5589" s="49">
        <f t="shared" ca="1" si="780"/>
        <v>2595</v>
      </c>
      <c r="BE5589" s="3">
        <f t="shared" ca="1" si="777"/>
        <v>0.25945000000000001</v>
      </c>
      <c r="BF5589" s="3">
        <f t="shared" ca="1" si="778"/>
        <v>-0.6450419512753276</v>
      </c>
      <c r="BG5589" s="9">
        <f t="shared" ca="1" si="779"/>
        <v>2</v>
      </c>
      <c r="BH5589" s="6">
        <f ca="1">IF(ISNUMBER('Descriptive Stats'!BF5589),'Descriptive Stats'!BF5589,#N/A)</f>
        <v>-0.6450419512753276</v>
      </c>
      <c r="BI5589" s="6">
        <f ca="1">IF(ISNUMBER('Descriptive Stats'!E5589),'Descriptive Stats'!E5589,#N/A)</f>
        <v>2</v>
      </c>
    </row>
    <row r="5590" spans="1:61" ht="14.4" x14ac:dyDescent="0.3">
      <c r="A5590" s="2">
        <f>ROW()</f>
        <v>5590</v>
      </c>
      <c r="C5590" s="8">
        <f t="shared" ca="1" si="781"/>
        <v>21</v>
      </c>
      <c r="D5590" s="8">
        <f t="shared" ca="1" si="782"/>
        <v>2</v>
      </c>
      <c r="E5590" s="50">
        <f t="shared" ca="1" si="776"/>
        <v>15</v>
      </c>
      <c r="F5590" s="2" t="str">
        <f t="shared" ca="1" si="783"/>
        <v/>
      </c>
      <c r="BD5590" s="49">
        <f t="shared" ca="1" si="780"/>
        <v>5051.5</v>
      </c>
      <c r="BE5590" s="3">
        <f t="shared" ca="1" si="777"/>
        <v>0.50509999999999999</v>
      </c>
      <c r="BF5590" s="3">
        <f t="shared" ca="1" si="778"/>
        <v>1.2784152420787677E-2</v>
      </c>
      <c r="BG5590" s="9">
        <f t="shared" ca="1" si="779"/>
        <v>15</v>
      </c>
      <c r="BH5590" s="6">
        <f ca="1">IF(ISNUMBER('Descriptive Stats'!BF5590),'Descriptive Stats'!BF5590,#N/A)</f>
        <v>1.2784152420787677E-2</v>
      </c>
      <c r="BI5590" s="6">
        <f ca="1">IF(ISNUMBER('Descriptive Stats'!E5590),'Descriptive Stats'!E5590,#N/A)</f>
        <v>15</v>
      </c>
    </row>
    <row r="5591" spans="1:61" ht="14.4" x14ac:dyDescent="0.3">
      <c r="A5591" s="2">
        <f>ROW()</f>
        <v>5591</v>
      </c>
      <c r="C5591" s="8">
        <f t="shared" ca="1" si="781"/>
        <v>24</v>
      </c>
      <c r="D5591" s="8">
        <f t="shared" ca="1" si="782"/>
        <v>15</v>
      </c>
      <c r="E5591" s="50">
        <f t="shared" ca="1" si="776"/>
        <v>6</v>
      </c>
      <c r="F5591" s="2" t="str">
        <f t="shared" ca="1" si="783"/>
        <v/>
      </c>
      <c r="BD5591" s="49">
        <f t="shared" ca="1" si="780"/>
        <v>3900</v>
      </c>
      <c r="BE5591" s="3">
        <f t="shared" ca="1" si="777"/>
        <v>0.38995000000000002</v>
      </c>
      <c r="BF5591" s="3">
        <f t="shared" ca="1" si="778"/>
        <v>-0.2794493539703507</v>
      </c>
      <c r="BG5591" s="9">
        <f t="shared" ca="1" si="779"/>
        <v>6</v>
      </c>
      <c r="BH5591" s="6">
        <f ca="1">IF(ISNUMBER('Descriptive Stats'!BF5591),'Descriptive Stats'!BF5591,#N/A)</f>
        <v>-0.2794493539703507</v>
      </c>
      <c r="BI5591" s="6">
        <f ca="1">IF(ISNUMBER('Descriptive Stats'!E5591),'Descriptive Stats'!E5591,#N/A)</f>
        <v>6</v>
      </c>
    </row>
    <row r="5592" spans="1:61" ht="14.4" x14ac:dyDescent="0.3">
      <c r="A5592" s="2">
        <f>ROW()</f>
        <v>5592</v>
      </c>
      <c r="C5592" s="8">
        <f t="shared" ca="1" si="781"/>
        <v>5</v>
      </c>
      <c r="D5592" s="8">
        <f t="shared" ca="1" si="782"/>
        <v>6</v>
      </c>
      <c r="E5592" s="50">
        <f t="shared" ca="1" si="776"/>
        <v>0</v>
      </c>
      <c r="F5592" s="2" t="str">
        <f t="shared" ca="1" si="783"/>
        <v/>
      </c>
      <c r="BD5592" s="49">
        <f t="shared" ca="1" si="780"/>
        <v>815.5</v>
      </c>
      <c r="BE5592" s="3">
        <f t="shared" ca="1" si="777"/>
        <v>8.1500000000000003E-2</v>
      </c>
      <c r="BF5592" s="3">
        <f t="shared" ca="1" si="778"/>
        <v>-1.3950525282585462</v>
      </c>
      <c r="BG5592" s="9">
        <f t="shared" ca="1" si="779"/>
        <v>0</v>
      </c>
      <c r="BH5592" s="6">
        <f ca="1">IF(ISNUMBER('Descriptive Stats'!BF5592),'Descriptive Stats'!BF5592,#N/A)</f>
        <v>-1.3950525282585462</v>
      </c>
      <c r="BI5592" s="6">
        <f ca="1">IF(ISNUMBER('Descriptive Stats'!E5592),'Descriptive Stats'!E5592,#N/A)</f>
        <v>0</v>
      </c>
    </row>
    <row r="5593" spans="1:61" ht="14.4" x14ac:dyDescent="0.3">
      <c r="A5593" s="2">
        <f>ROW()</f>
        <v>5593</v>
      </c>
      <c r="C5593" s="8">
        <f t="shared" ca="1" si="781"/>
        <v>20</v>
      </c>
      <c r="D5593" s="8">
        <f t="shared" ca="1" si="782"/>
        <v>0</v>
      </c>
      <c r="E5593" s="50">
        <f t="shared" ca="1" si="776"/>
        <v>4</v>
      </c>
      <c r="F5593" s="2" t="str">
        <f t="shared" ca="1" si="783"/>
        <v/>
      </c>
      <c r="BD5593" s="49">
        <f t="shared" ca="1" si="780"/>
        <v>3442</v>
      </c>
      <c r="BE5593" s="3">
        <f t="shared" ca="1" si="777"/>
        <v>0.34415000000000001</v>
      </c>
      <c r="BF5593" s="3">
        <f t="shared" ca="1" si="778"/>
        <v>-0.40116316278173481</v>
      </c>
      <c r="BG5593" s="9">
        <f t="shared" ca="1" si="779"/>
        <v>4</v>
      </c>
      <c r="BH5593" s="6">
        <f ca="1">IF(ISNUMBER('Descriptive Stats'!BF5593),'Descriptive Stats'!BF5593,#N/A)</f>
        <v>-0.40116316278173481</v>
      </c>
      <c r="BI5593" s="6">
        <f ca="1">IF(ISNUMBER('Descriptive Stats'!E5593),'Descriptive Stats'!E5593,#N/A)</f>
        <v>4</v>
      </c>
    </row>
    <row r="5594" spans="1:61" ht="14.4" x14ac:dyDescent="0.3">
      <c r="A5594" s="2">
        <f>ROW()</f>
        <v>5594</v>
      </c>
      <c r="C5594" s="8">
        <f t="shared" ca="1" si="781"/>
        <v>13</v>
      </c>
      <c r="D5594" s="8">
        <f t="shared" ca="1" si="782"/>
        <v>4</v>
      </c>
      <c r="E5594" s="50">
        <f t="shared" ca="1" si="776"/>
        <v>0</v>
      </c>
      <c r="F5594" s="2" t="str">
        <f t="shared" ca="1" si="783"/>
        <v/>
      </c>
      <c r="BD5594" s="49">
        <f t="shared" ca="1" si="780"/>
        <v>815.5</v>
      </c>
      <c r="BE5594" s="3">
        <f t="shared" ca="1" si="777"/>
        <v>8.1500000000000003E-2</v>
      </c>
      <c r="BF5594" s="3">
        <f t="shared" ca="1" si="778"/>
        <v>-1.3950525282585462</v>
      </c>
      <c r="BG5594" s="9">
        <f t="shared" ca="1" si="779"/>
        <v>0</v>
      </c>
      <c r="BH5594" s="6">
        <f ca="1">IF(ISNUMBER('Descriptive Stats'!BF5594),'Descriptive Stats'!BF5594,#N/A)</f>
        <v>-1.3950525282585462</v>
      </c>
      <c r="BI5594" s="6">
        <f ca="1">IF(ISNUMBER('Descriptive Stats'!E5594),'Descriptive Stats'!E5594,#N/A)</f>
        <v>0</v>
      </c>
    </row>
    <row r="5595" spans="1:61" ht="14.4" x14ac:dyDescent="0.3">
      <c r="A5595" s="2">
        <f>ROW()</f>
        <v>5595</v>
      </c>
      <c r="C5595" s="8">
        <f t="shared" ca="1" si="781"/>
        <v>4</v>
      </c>
      <c r="D5595" s="8">
        <f t="shared" ca="1" si="782"/>
        <v>0</v>
      </c>
      <c r="E5595" s="50">
        <f t="shared" ca="1" si="776"/>
        <v>1</v>
      </c>
      <c r="F5595" s="2" t="str">
        <f t="shared" ca="1" si="783"/>
        <v/>
      </c>
      <c r="BD5595" s="49">
        <f t="shared" ca="1" si="780"/>
        <v>1871</v>
      </c>
      <c r="BE5595" s="3">
        <f t="shared" ca="1" si="777"/>
        <v>0.18704999999999999</v>
      </c>
      <c r="BF5595" s="3">
        <f t="shared" ca="1" si="778"/>
        <v>-0.88881967520906158</v>
      </c>
      <c r="BG5595" s="9">
        <f t="shared" ca="1" si="779"/>
        <v>1</v>
      </c>
      <c r="BH5595" s="6">
        <f ca="1">IF(ISNUMBER('Descriptive Stats'!BF5595),'Descriptive Stats'!BF5595,#N/A)</f>
        <v>-0.88881967520906158</v>
      </c>
      <c r="BI5595" s="6">
        <f ca="1">IF(ISNUMBER('Descriptive Stats'!E5595),'Descriptive Stats'!E5595,#N/A)</f>
        <v>1</v>
      </c>
    </row>
    <row r="5596" spans="1:61" ht="14.4" x14ac:dyDescent="0.3">
      <c r="A5596" s="2">
        <f>ROW()</f>
        <v>5596</v>
      </c>
      <c r="C5596" s="8">
        <f t="shared" ca="1" si="781"/>
        <v>8</v>
      </c>
      <c r="D5596" s="8">
        <f t="shared" ca="1" si="782"/>
        <v>1</v>
      </c>
      <c r="E5596" s="50">
        <f t="shared" ca="1" si="776"/>
        <v>0</v>
      </c>
      <c r="F5596" s="2" t="str">
        <f t="shared" ca="1" si="783"/>
        <v/>
      </c>
      <c r="BD5596" s="49">
        <f t="shared" ca="1" si="780"/>
        <v>815.5</v>
      </c>
      <c r="BE5596" s="3">
        <f t="shared" ca="1" si="777"/>
        <v>8.1500000000000003E-2</v>
      </c>
      <c r="BF5596" s="3">
        <f t="shared" ca="1" si="778"/>
        <v>-1.3950525282585462</v>
      </c>
      <c r="BG5596" s="9">
        <f t="shared" ca="1" si="779"/>
        <v>0</v>
      </c>
      <c r="BH5596" s="6">
        <f ca="1">IF(ISNUMBER('Descriptive Stats'!BF5596),'Descriptive Stats'!BF5596,#N/A)</f>
        <v>-1.3950525282585462</v>
      </c>
      <c r="BI5596" s="6">
        <f ca="1">IF(ISNUMBER('Descriptive Stats'!E5596),'Descriptive Stats'!E5596,#N/A)</f>
        <v>0</v>
      </c>
    </row>
    <row r="5597" spans="1:61" ht="14.4" x14ac:dyDescent="0.3">
      <c r="A5597" s="2">
        <f>ROW()</f>
        <v>5597</v>
      </c>
      <c r="C5597" s="8">
        <f t="shared" ca="1" si="781"/>
        <v>20</v>
      </c>
      <c r="D5597" s="8">
        <f t="shared" ca="1" si="782"/>
        <v>0</v>
      </c>
      <c r="E5597" s="50">
        <f t="shared" ca="1" si="776"/>
        <v>7</v>
      </c>
      <c r="F5597" s="2" t="str">
        <f t="shared" ca="1" si="783"/>
        <v/>
      </c>
      <c r="BD5597" s="49">
        <f t="shared" ca="1" si="780"/>
        <v>4473.5</v>
      </c>
      <c r="BE5597" s="3">
        <f t="shared" ca="1" si="777"/>
        <v>0.44729999999999998</v>
      </c>
      <c r="BF5597" s="3">
        <f t="shared" ca="1" si="778"/>
        <v>-0.13248586824472414</v>
      </c>
      <c r="BG5597" s="9">
        <f t="shared" ca="1" si="779"/>
        <v>7</v>
      </c>
      <c r="BH5597" s="6">
        <f ca="1">IF(ISNUMBER('Descriptive Stats'!BF5597),'Descriptive Stats'!BF5597,#N/A)</f>
        <v>-0.13248586824472414</v>
      </c>
      <c r="BI5597" s="6">
        <f ca="1">IF(ISNUMBER('Descriptive Stats'!E5597),'Descriptive Stats'!E5597,#N/A)</f>
        <v>7</v>
      </c>
    </row>
    <row r="5598" spans="1:61" ht="14.4" x14ac:dyDescent="0.3">
      <c r="A5598" s="2">
        <f>ROW()</f>
        <v>5598</v>
      </c>
      <c r="C5598" s="8">
        <f t="shared" ca="1" si="781"/>
        <v>19</v>
      </c>
      <c r="D5598" s="8">
        <f t="shared" ca="1" si="782"/>
        <v>7</v>
      </c>
      <c r="E5598" s="50">
        <f t="shared" ca="1" si="776"/>
        <v>1</v>
      </c>
      <c r="F5598" s="2" t="str">
        <f t="shared" ca="1" si="783"/>
        <v/>
      </c>
      <c r="BD5598" s="49">
        <f t="shared" ca="1" si="780"/>
        <v>1871</v>
      </c>
      <c r="BE5598" s="3">
        <f t="shared" ca="1" si="777"/>
        <v>0.18704999999999999</v>
      </c>
      <c r="BF5598" s="3">
        <f t="shared" ca="1" si="778"/>
        <v>-0.88881967520906158</v>
      </c>
      <c r="BG5598" s="9">
        <f t="shared" ca="1" si="779"/>
        <v>1</v>
      </c>
      <c r="BH5598" s="6">
        <f ca="1">IF(ISNUMBER('Descriptive Stats'!BF5598),'Descriptive Stats'!BF5598,#N/A)</f>
        <v>-0.88881967520906158</v>
      </c>
      <c r="BI5598" s="6">
        <f ca="1">IF(ISNUMBER('Descriptive Stats'!E5598),'Descriptive Stats'!E5598,#N/A)</f>
        <v>1</v>
      </c>
    </row>
    <row r="5599" spans="1:61" ht="14.4" x14ac:dyDescent="0.3">
      <c r="A5599" s="2">
        <f>ROW()</f>
        <v>5599</v>
      </c>
      <c r="C5599" s="8">
        <f t="shared" ca="1" si="781"/>
        <v>12</v>
      </c>
      <c r="D5599" s="8">
        <f t="shared" ca="1" si="782"/>
        <v>1</v>
      </c>
      <c r="E5599" s="50">
        <f t="shared" ca="1" si="776"/>
        <v>2</v>
      </c>
      <c r="F5599" s="2" t="str">
        <f t="shared" ca="1" si="783"/>
        <v/>
      </c>
      <c r="BD5599" s="49">
        <f t="shared" ca="1" si="780"/>
        <v>2595</v>
      </c>
      <c r="BE5599" s="3">
        <f t="shared" ca="1" si="777"/>
        <v>0.25945000000000001</v>
      </c>
      <c r="BF5599" s="3">
        <f t="shared" ca="1" si="778"/>
        <v>-0.6450419512753276</v>
      </c>
      <c r="BG5599" s="9">
        <f t="shared" ca="1" si="779"/>
        <v>2</v>
      </c>
      <c r="BH5599" s="6">
        <f ca="1">IF(ISNUMBER('Descriptive Stats'!BF5599),'Descriptive Stats'!BF5599,#N/A)</f>
        <v>-0.6450419512753276</v>
      </c>
      <c r="BI5599" s="6">
        <f ca="1">IF(ISNUMBER('Descriptive Stats'!E5599),'Descriptive Stats'!E5599,#N/A)</f>
        <v>2</v>
      </c>
    </row>
    <row r="5600" spans="1:61" ht="14.4" x14ac:dyDescent="0.3">
      <c r="A5600" s="2">
        <f>ROW()</f>
        <v>5600</v>
      </c>
      <c r="C5600" s="8">
        <f t="shared" ca="1" si="781"/>
        <v>21</v>
      </c>
      <c r="D5600" s="8">
        <f t="shared" ca="1" si="782"/>
        <v>2</v>
      </c>
      <c r="E5600" s="50">
        <f t="shared" ca="1" si="776"/>
        <v>2</v>
      </c>
      <c r="F5600" s="2" t="str">
        <f t="shared" ca="1" si="783"/>
        <v/>
      </c>
      <c r="BD5600" s="49">
        <f t="shared" ca="1" si="780"/>
        <v>2595</v>
      </c>
      <c r="BE5600" s="3">
        <f t="shared" ca="1" si="777"/>
        <v>0.25945000000000001</v>
      </c>
      <c r="BF5600" s="3">
        <f t="shared" ca="1" si="778"/>
        <v>-0.6450419512753276</v>
      </c>
      <c r="BG5600" s="9">
        <f t="shared" ca="1" si="779"/>
        <v>2</v>
      </c>
      <c r="BH5600" s="6">
        <f ca="1">IF(ISNUMBER('Descriptive Stats'!BF5600),'Descriptive Stats'!BF5600,#N/A)</f>
        <v>-0.6450419512753276</v>
      </c>
      <c r="BI5600" s="6">
        <f ca="1">IF(ISNUMBER('Descriptive Stats'!E5600),'Descriptive Stats'!E5600,#N/A)</f>
        <v>2</v>
      </c>
    </row>
    <row r="5601" spans="1:61" ht="14.4" x14ac:dyDescent="0.3">
      <c r="A5601" s="2">
        <f>ROW()</f>
        <v>5601</v>
      </c>
      <c r="C5601" s="8">
        <f t="shared" ca="1" si="781"/>
        <v>21</v>
      </c>
      <c r="D5601" s="8">
        <f t="shared" ca="1" si="782"/>
        <v>2</v>
      </c>
      <c r="E5601" s="50">
        <f t="shared" ca="1" si="776"/>
        <v>2</v>
      </c>
      <c r="F5601" s="2" t="str">
        <f t="shared" ca="1" si="783"/>
        <v/>
      </c>
      <c r="BD5601" s="49">
        <f t="shared" ca="1" si="780"/>
        <v>2595</v>
      </c>
      <c r="BE5601" s="3">
        <f t="shared" ca="1" si="777"/>
        <v>0.25945000000000001</v>
      </c>
      <c r="BF5601" s="3">
        <f t="shared" ca="1" si="778"/>
        <v>-0.6450419512753276</v>
      </c>
      <c r="BG5601" s="9">
        <f t="shared" ca="1" si="779"/>
        <v>2</v>
      </c>
      <c r="BH5601" s="6">
        <f ca="1">IF(ISNUMBER('Descriptive Stats'!BF5601),'Descriptive Stats'!BF5601,#N/A)</f>
        <v>-0.6450419512753276</v>
      </c>
      <c r="BI5601" s="6">
        <f ca="1">IF(ISNUMBER('Descriptive Stats'!E5601),'Descriptive Stats'!E5601,#N/A)</f>
        <v>2</v>
      </c>
    </row>
    <row r="5602" spans="1:61" ht="14.4" x14ac:dyDescent="0.3">
      <c r="A5602" s="2">
        <f>ROW()</f>
        <v>5602</v>
      </c>
      <c r="C5602" s="8">
        <f t="shared" ca="1" si="781"/>
        <v>9</v>
      </c>
      <c r="D5602" s="8">
        <f t="shared" ca="1" si="782"/>
        <v>2</v>
      </c>
      <c r="E5602" s="50">
        <f t="shared" ca="1" si="776"/>
        <v>0</v>
      </c>
      <c r="F5602" s="2" t="str">
        <f t="shared" ca="1" si="783"/>
        <v/>
      </c>
      <c r="BD5602" s="49">
        <f t="shared" ca="1" si="780"/>
        <v>815.5</v>
      </c>
      <c r="BE5602" s="3">
        <f t="shared" ca="1" si="777"/>
        <v>8.1500000000000003E-2</v>
      </c>
      <c r="BF5602" s="3">
        <f t="shared" ca="1" si="778"/>
        <v>-1.3950525282585462</v>
      </c>
      <c r="BG5602" s="9">
        <f t="shared" ca="1" si="779"/>
        <v>0</v>
      </c>
      <c r="BH5602" s="6">
        <f ca="1">IF(ISNUMBER('Descriptive Stats'!BF5602),'Descriptive Stats'!BF5602,#N/A)</f>
        <v>-1.3950525282585462</v>
      </c>
      <c r="BI5602" s="6">
        <f ca="1">IF(ISNUMBER('Descriptive Stats'!E5602),'Descriptive Stats'!E5602,#N/A)</f>
        <v>0</v>
      </c>
    </row>
    <row r="5603" spans="1:61" ht="14.4" x14ac:dyDescent="0.3">
      <c r="A5603" s="2">
        <f>ROW()</f>
        <v>5603</v>
      </c>
      <c r="C5603" s="8">
        <f t="shared" ca="1" si="781"/>
        <v>20</v>
      </c>
      <c r="D5603" s="8">
        <f t="shared" ca="1" si="782"/>
        <v>0</v>
      </c>
      <c r="E5603" s="50">
        <f t="shared" ca="1" si="776"/>
        <v>0</v>
      </c>
      <c r="F5603" s="2" t="str">
        <f t="shared" ca="1" si="783"/>
        <v/>
      </c>
      <c r="BD5603" s="49">
        <f t="shared" ca="1" si="780"/>
        <v>815.5</v>
      </c>
      <c r="BE5603" s="3">
        <f t="shared" ca="1" si="777"/>
        <v>8.1500000000000003E-2</v>
      </c>
      <c r="BF5603" s="3">
        <f t="shared" ca="1" si="778"/>
        <v>-1.3950525282585462</v>
      </c>
      <c r="BG5603" s="9">
        <f t="shared" ca="1" si="779"/>
        <v>0</v>
      </c>
      <c r="BH5603" s="6">
        <f ca="1">IF(ISNUMBER('Descriptive Stats'!BF5603),'Descriptive Stats'!BF5603,#N/A)</f>
        <v>-1.3950525282585462</v>
      </c>
      <c r="BI5603" s="6">
        <f ca="1">IF(ISNUMBER('Descriptive Stats'!E5603),'Descriptive Stats'!E5603,#N/A)</f>
        <v>0</v>
      </c>
    </row>
    <row r="5604" spans="1:61" ht="14.4" x14ac:dyDescent="0.3">
      <c r="A5604" s="2">
        <f>ROW()</f>
        <v>5604</v>
      </c>
      <c r="C5604" s="8">
        <f t="shared" ca="1" si="781"/>
        <v>11</v>
      </c>
      <c r="D5604" s="8">
        <f t="shared" ca="1" si="782"/>
        <v>0</v>
      </c>
      <c r="E5604" s="50">
        <f t="shared" ca="1" si="776"/>
        <v>7</v>
      </c>
      <c r="F5604" s="2" t="str">
        <f t="shared" ca="1" si="783"/>
        <v/>
      </c>
      <c r="BD5604" s="49">
        <f t="shared" ca="1" si="780"/>
        <v>4473.5</v>
      </c>
      <c r="BE5604" s="3">
        <f t="shared" ca="1" si="777"/>
        <v>0.44729999999999998</v>
      </c>
      <c r="BF5604" s="3">
        <f t="shared" ca="1" si="778"/>
        <v>-0.13248586824472414</v>
      </c>
      <c r="BG5604" s="9">
        <f t="shared" ca="1" si="779"/>
        <v>7</v>
      </c>
      <c r="BH5604" s="6">
        <f ca="1">IF(ISNUMBER('Descriptive Stats'!BF5604),'Descriptive Stats'!BF5604,#N/A)</f>
        <v>-0.13248586824472414</v>
      </c>
      <c r="BI5604" s="6">
        <f ca="1">IF(ISNUMBER('Descriptive Stats'!E5604),'Descriptive Stats'!E5604,#N/A)</f>
        <v>7</v>
      </c>
    </row>
    <row r="5605" spans="1:61" ht="14.4" x14ac:dyDescent="0.3">
      <c r="A5605" s="2">
        <f>ROW()</f>
        <v>5605</v>
      </c>
      <c r="C5605" s="8">
        <f t="shared" ca="1" si="781"/>
        <v>6</v>
      </c>
      <c r="D5605" s="8">
        <f t="shared" ca="1" si="782"/>
        <v>7</v>
      </c>
      <c r="E5605" s="50">
        <f t="shared" ca="1" si="776"/>
        <v>0</v>
      </c>
      <c r="F5605" s="2" t="str">
        <f t="shared" ca="1" si="783"/>
        <v/>
      </c>
      <c r="BD5605" s="49">
        <f t="shared" ca="1" si="780"/>
        <v>815.5</v>
      </c>
      <c r="BE5605" s="3">
        <f t="shared" ca="1" si="777"/>
        <v>8.1500000000000003E-2</v>
      </c>
      <c r="BF5605" s="3">
        <f t="shared" ca="1" si="778"/>
        <v>-1.3950525282585462</v>
      </c>
      <c r="BG5605" s="9">
        <f t="shared" ca="1" si="779"/>
        <v>0</v>
      </c>
      <c r="BH5605" s="6">
        <f ca="1">IF(ISNUMBER('Descriptive Stats'!BF5605),'Descriptive Stats'!BF5605,#N/A)</f>
        <v>-1.3950525282585462</v>
      </c>
      <c r="BI5605" s="6">
        <f ca="1">IF(ISNUMBER('Descriptive Stats'!E5605),'Descriptive Stats'!E5605,#N/A)</f>
        <v>0</v>
      </c>
    </row>
    <row r="5606" spans="1:61" ht="14.4" x14ac:dyDescent="0.3">
      <c r="A5606" s="2">
        <f>ROW()</f>
        <v>5606</v>
      </c>
      <c r="C5606" s="8">
        <f t="shared" ca="1" si="781"/>
        <v>14</v>
      </c>
      <c r="D5606" s="8">
        <f t="shared" ca="1" si="782"/>
        <v>0</v>
      </c>
      <c r="E5606" s="50">
        <f t="shared" ca="1" si="776"/>
        <v>0</v>
      </c>
      <c r="F5606" s="2" t="str">
        <f t="shared" ca="1" si="783"/>
        <v/>
      </c>
      <c r="BD5606" s="49">
        <f t="shared" ca="1" si="780"/>
        <v>815.5</v>
      </c>
      <c r="BE5606" s="3">
        <f t="shared" ca="1" si="777"/>
        <v>8.1500000000000003E-2</v>
      </c>
      <c r="BF5606" s="3">
        <f t="shared" ca="1" si="778"/>
        <v>-1.3950525282585462</v>
      </c>
      <c r="BG5606" s="9">
        <f t="shared" ca="1" si="779"/>
        <v>0</v>
      </c>
      <c r="BH5606" s="6">
        <f ca="1">IF(ISNUMBER('Descriptive Stats'!BF5606),'Descriptive Stats'!BF5606,#N/A)</f>
        <v>-1.3950525282585462</v>
      </c>
      <c r="BI5606" s="6">
        <f ca="1">IF(ISNUMBER('Descriptive Stats'!E5606),'Descriptive Stats'!E5606,#N/A)</f>
        <v>0</v>
      </c>
    </row>
    <row r="5607" spans="1:61" ht="14.4" x14ac:dyDescent="0.3">
      <c r="A5607" s="2">
        <f>ROW()</f>
        <v>5607</v>
      </c>
      <c r="C5607" s="8">
        <f t="shared" ca="1" si="781"/>
        <v>18</v>
      </c>
      <c r="D5607" s="8">
        <f t="shared" ca="1" si="782"/>
        <v>0</v>
      </c>
      <c r="E5607" s="50">
        <f t="shared" ca="1" si="776"/>
        <v>6</v>
      </c>
      <c r="F5607" s="2" t="str">
        <f t="shared" ca="1" si="783"/>
        <v/>
      </c>
      <c r="BD5607" s="49">
        <f t="shared" ca="1" si="780"/>
        <v>3900</v>
      </c>
      <c r="BE5607" s="3">
        <f t="shared" ca="1" si="777"/>
        <v>0.38995000000000002</v>
      </c>
      <c r="BF5607" s="3">
        <f t="shared" ca="1" si="778"/>
        <v>-0.2794493539703507</v>
      </c>
      <c r="BG5607" s="9">
        <f t="shared" ca="1" si="779"/>
        <v>6</v>
      </c>
      <c r="BH5607" s="6">
        <f ca="1">IF(ISNUMBER('Descriptive Stats'!BF5607),'Descriptive Stats'!BF5607,#N/A)</f>
        <v>-0.2794493539703507</v>
      </c>
      <c r="BI5607" s="6">
        <f ca="1">IF(ISNUMBER('Descriptive Stats'!E5607),'Descriptive Stats'!E5607,#N/A)</f>
        <v>6</v>
      </c>
    </row>
    <row r="5608" spans="1:61" ht="14.4" x14ac:dyDescent="0.3">
      <c r="A5608" s="2">
        <f>ROW()</f>
        <v>5608</v>
      </c>
      <c r="C5608" s="8">
        <f t="shared" ca="1" si="781"/>
        <v>2</v>
      </c>
      <c r="D5608" s="8">
        <f t="shared" ca="1" si="782"/>
        <v>6</v>
      </c>
      <c r="E5608" s="50">
        <f t="shared" ca="1" si="776"/>
        <v>2</v>
      </c>
      <c r="F5608" s="2" t="str">
        <f t="shared" ca="1" si="783"/>
        <v/>
      </c>
      <c r="BD5608" s="49">
        <f t="shared" ca="1" si="780"/>
        <v>2595</v>
      </c>
      <c r="BE5608" s="3">
        <f t="shared" ca="1" si="777"/>
        <v>0.25945000000000001</v>
      </c>
      <c r="BF5608" s="3">
        <f t="shared" ca="1" si="778"/>
        <v>-0.6450419512753276</v>
      </c>
      <c r="BG5608" s="9">
        <f t="shared" ca="1" si="779"/>
        <v>2</v>
      </c>
      <c r="BH5608" s="6">
        <f ca="1">IF(ISNUMBER('Descriptive Stats'!BF5608),'Descriptive Stats'!BF5608,#N/A)</f>
        <v>-0.6450419512753276</v>
      </c>
      <c r="BI5608" s="6">
        <f ca="1">IF(ISNUMBER('Descriptive Stats'!E5608),'Descriptive Stats'!E5608,#N/A)</f>
        <v>2</v>
      </c>
    </row>
    <row r="5609" spans="1:61" ht="14.4" x14ac:dyDescent="0.3">
      <c r="A5609" s="2">
        <f>ROW()</f>
        <v>5609</v>
      </c>
      <c r="C5609" s="8">
        <f t="shared" ca="1" si="781"/>
        <v>9</v>
      </c>
      <c r="D5609" s="8">
        <f t="shared" ca="1" si="782"/>
        <v>2</v>
      </c>
      <c r="E5609" s="50">
        <f t="shared" ca="1" si="776"/>
        <v>0</v>
      </c>
      <c r="F5609" s="2" t="str">
        <f t="shared" ca="1" si="783"/>
        <v/>
      </c>
      <c r="BD5609" s="49">
        <f t="shared" ca="1" si="780"/>
        <v>815.5</v>
      </c>
      <c r="BE5609" s="3">
        <f t="shared" ca="1" si="777"/>
        <v>8.1500000000000003E-2</v>
      </c>
      <c r="BF5609" s="3">
        <f t="shared" ca="1" si="778"/>
        <v>-1.3950525282585462</v>
      </c>
      <c r="BG5609" s="9">
        <f t="shared" ca="1" si="779"/>
        <v>0</v>
      </c>
      <c r="BH5609" s="6">
        <f ca="1">IF(ISNUMBER('Descriptive Stats'!BF5609),'Descriptive Stats'!BF5609,#N/A)</f>
        <v>-1.3950525282585462</v>
      </c>
      <c r="BI5609" s="6">
        <f ca="1">IF(ISNUMBER('Descriptive Stats'!E5609),'Descriptive Stats'!E5609,#N/A)</f>
        <v>0</v>
      </c>
    </row>
    <row r="5610" spans="1:61" ht="14.4" x14ac:dyDescent="0.3">
      <c r="A5610" s="2">
        <f>ROW()</f>
        <v>5610</v>
      </c>
      <c r="C5610" s="8">
        <f t="shared" ca="1" si="781"/>
        <v>4</v>
      </c>
      <c r="D5610" s="8">
        <f t="shared" ca="1" si="782"/>
        <v>0</v>
      </c>
      <c r="E5610" s="50">
        <f t="shared" ca="1" si="776"/>
        <v>0</v>
      </c>
      <c r="F5610" s="2" t="str">
        <f t="shared" ca="1" si="783"/>
        <v/>
      </c>
      <c r="BD5610" s="49">
        <f t="shared" ca="1" si="780"/>
        <v>815.5</v>
      </c>
      <c r="BE5610" s="3">
        <f t="shared" ca="1" si="777"/>
        <v>8.1500000000000003E-2</v>
      </c>
      <c r="BF5610" s="3">
        <f t="shared" ca="1" si="778"/>
        <v>-1.3950525282585462</v>
      </c>
      <c r="BG5610" s="9">
        <f t="shared" ca="1" si="779"/>
        <v>0</v>
      </c>
      <c r="BH5610" s="6">
        <f ca="1">IF(ISNUMBER('Descriptive Stats'!BF5610),'Descriptive Stats'!BF5610,#N/A)</f>
        <v>-1.3950525282585462</v>
      </c>
      <c r="BI5610" s="6">
        <f ca="1">IF(ISNUMBER('Descriptive Stats'!E5610),'Descriptive Stats'!E5610,#N/A)</f>
        <v>0</v>
      </c>
    </row>
    <row r="5611" spans="1:61" ht="14.4" x14ac:dyDescent="0.3">
      <c r="A5611" s="2">
        <f>ROW()</f>
        <v>5611</v>
      </c>
      <c r="C5611" s="8">
        <f t="shared" ca="1" si="781"/>
        <v>11</v>
      </c>
      <c r="D5611" s="8">
        <f t="shared" ca="1" si="782"/>
        <v>0</v>
      </c>
      <c r="E5611" s="50">
        <f t="shared" ca="1" si="776"/>
        <v>9</v>
      </c>
      <c r="F5611" s="2" t="str">
        <f t="shared" ca="1" si="783"/>
        <v/>
      </c>
      <c r="BD5611" s="49">
        <f t="shared" ca="1" si="780"/>
        <v>4819</v>
      </c>
      <c r="BE5611" s="3">
        <f t="shared" ca="1" si="777"/>
        <v>0.48185</v>
      </c>
      <c r="BF5611" s="3">
        <f t="shared" ca="1" si="778"/>
        <v>-4.5511009098988427E-2</v>
      </c>
      <c r="BG5611" s="9">
        <f t="shared" ca="1" si="779"/>
        <v>9</v>
      </c>
      <c r="BH5611" s="6">
        <f ca="1">IF(ISNUMBER('Descriptive Stats'!BF5611),'Descriptive Stats'!BF5611,#N/A)</f>
        <v>-4.5511009098988427E-2</v>
      </c>
      <c r="BI5611" s="6">
        <f ca="1">IF(ISNUMBER('Descriptive Stats'!E5611),'Descriptive Stats'!E5611,#N/A)</f>
        <v>9</v>
      </c>
    </row>
    <row r="5612" spans="1:61" ht="14.4" x14ac:dyDescent="0.3">
      <c r="A5612" s="2">
        <f>ROW()</f>
        <v>5612</v>
      </c>
      <c r="C5612" s="8">
        <f t="shared" ca="1" si="781"/>
        <v>23</v>
      </c>
      <c r="D5612" s="8">
        <f t="shared" ca="1" si="782"/>
        <v>9</v>
      </c>
      <c r="E5612" s="50">
        <f t="shared" ca="1" si="776"/>
        <v>0</v>
      </c>
      <c r="F5612" s="2" t="str">
        <f t="shared" ca="1" si="783"/>
        <v/>
      </c>
      <c r="BD5612" s="49">
        <f t="shared" ca="1" si="780"/>
        <v>815.5</v>
      </c>
      <c r="BE5612" s="3">
        <f t="shared" ca="1" si="777"/>
        <v>8.1500000000000003E-2</v>
      </c>
      <c r="BF5612" s="3">
        <f t="shared" ca="1" si="778"/>
        <v>-1.3950525282585462</v>
      </c>
      <c r="BG5612" s="9">
        <f t="shared" ca="1" si="779"/>
        <v>0</v>
      </c>
      <c r="BH5612" s="6">
        <f ca="1">IF(ISNUMBER('Descriptive Stats'!BF5612),'Descriptive Stats'!BF5612,#N/A)</f>
        <v>-1.3950525282585462</v>
      </c>
      <c r="BI5612" s="6">
        <f ca="1">IF(ISNUMBER('Descriptive Stats'!E5612),'Descriptive Stats'!E5612,#N/A)</f>
        <v>0</v>
      </c>
    </row>
    <row r="5613" spans="1:61" ht="14.4" x14ac:dyDescent="0.3">
      <c r="A5613" s="2">
        <f>ROW()</f>
        <v>5613</v>
      </c>
      <c r="C5613" s="8">
        <f t="shared" ca="1" si="781"/>
        <v>20</v>
      </c>
      <c r="D5613" s="8">
        <f t="shared" ca="1" si="782"/>
        <v>0</v>
      </c>
      <c r="E5613" s="50">
        <f t="shared" ca="1" si="776"/>
        <v>9</v>
      </c>
      <c r="F5613" s="2" t="str">
        <f t="shared" ca="1" si="783"/>
        <v/>
      </c>
      <c r="BD5613" s="49">
        <f t="shared" ca="1" si="780"/>
        <v>4819</v>
      </c>
      <c r="BE5613" s="3">
        <f t="shared" ca="1" si="777"/>
        <v>0.48185</v>
      </c>
      <c r="BF5613" s="3">
        <f t="shared" ca="1" si="778"/>
        <v>-4.5511009098988427E-2</v>
      </c>
      <c r="BG5613" s="9">
        <f t="shared" ca="1" si="779"/>
        <v>9</v>
      </c>
      <c r="BH5613" s="6">
        <f ca="1">IF(ISNUMBER('Descriptive Stats'!BF5613),'Descriptive Stats'!BF5613,#N/A)</f>
        <v>-4.5511009098988427E-2</v>
      </c>
      <c r="BI5613" s="6">
        <f ca="1">IF(ISNUMBER('Descriptive Stats'!E5613),'Descriptive Stats'!E5613,#N/A)</f>
        <v>9</v>
      </c>
    </row>
    <row r="5614" spans="1:61" ht="14.4" x14ac:dyDescent="0.3">
      <c r="A5614" s="2">
        <f>ROW()</f>
        <v>5614</v>
      </c>
      <c r="C5614" s="8">
        <f t="shared" ca="1" si="781"/>
        <v>23</v>
      </c>
      <c r="D5614" s="8">
        <f t="shared" ca="1" si="782"/>
        <v>9</v>
      </c>
      <c r="E5614" s="50">
        <f t="shared" ca="1" si="776"/>
        <v>0</v>
      </c>
      <c r="F5614" s="2" t="str">
        <f t="shared" ca="1" si="783"/>
        <v/>
      </c>
      <c r="BD5614" s="49">
        <f t="shared" ca="1" si="780"/>
        <v>815.5</v>
      </c>
      <c r="BE5614" s="3">
        <f t="shared" ca="1" si="777"/>
        <v>8.1500000000000003E-2</v>
      </c>
      <c r="BF5614" s="3">
        <f t="shared" ca="1" si="778"/>
        <v>-1.3950525282585462</v>
      </c>
      <c r="BG5614" s="9">
        <f t="shared" ca="1" si="779"/>
        <v>0</v>
      </c>
      <c r="BH5614" s="6">
        <f ca="1">IF(ISNUMBER('Descriptive Stats'!BF5614),'Descriptive Stats'!BF5614,#N/A)</f>
        <v>-1.3950525282585462</v>
      </c>
      <c r="BI5614" s="6">
        <f ca="1">IF(ISNUMBER('Descriptive Stats'!E5614),'Descriptive Stats'!E5614,#N/A)</f>
        <v>0</v>
      </c>
    </row>
    <row r="5615" spans="1:61" ht="14.4" x14ac:dyDescent="0.3">
      <c r="A5615" s="2">
        <f>ROW()</f>
        <v>5615</v>
      </c>
      <c r="C5615" s="8">
        <f t="shared" ca="1" si="781"/>
        <v>18</v>
      </c>
      <c r="D5615" s="8">
        <f t="shared" ca="1" si="782"/>
        <v>0</v>
      </c>
      <c r="E5615" s="50">
        <f t="shared" ca="1" si="776"/>
        <v>7</v>
      </c>
      <c r="F5615" s="2" t="str">
        <f t="shared" ca="1" si="783"/>
        <v/>
      </c>
      <c r="BD5615" s="49">
        <f t="shared" ca="1" si="780"/>
        <v>4473.5</v>
      </c>
      <c r="BE5615" s="3">
        <f t="shared" ca="1" si="777"/>
        <v>0.44729999999999998</v>
      </c>
      <c r="BF5615" s="3">
        <f t="shared" ca="1" si="778"/>
        <v>-0.13248586824472414</v>
      </c>
      <c r="BG5615" s="9">
        <f t="shared" ca="1" si="779"/>
        <v>7</v>
      </c>
      <c r="BH5615" s="6">
        <f ca="1">IF(ISNUMBER('Descriptive Stats'!BF5615),'Descriptive Stats'!BF5615,#N/A)</f>
        <v>-0.13248586824472414</v>
      </c>
      <c r="BI5615" s="6">
        <f ca="1">IF(ISNUMBER('Descriptive Stats'!E5615),'Descriptive Stats'!E5615,#N/A)</f>
        <v>7</v>
      </c>
    </row>
    <row r="5616" spans="1:61" ht="14.4" x14ac:dyDescent="0.3">
      <c r="A5616" s="2">
        <f>ROW()</f>
        <v>5616</v>
      </c>
      <c r="C5616" s="8">
        <f t="shared" ca="1" si="781"/>
        <v>19</v>
      </c>
      <c r="D5616" s="8">
        <f t="shared" ca="1" si="782"/>
        <v>7</v>
      </c>
      <c r="E5616" s="50">
        <f t="shared" ca="1" si="776"/>
        <v>7</v>
      </c>
      <c r="F5616" s="2" t="str">
        <f t="shared" ca="1" si="783"/>
        <v/>
      </c>
      <c r="BD5616" s="49">
        <f t="shared" ca="1" si="780"/>
        <v>4473.5</v>
      </c>
      <c r="BE5616" s="3">
        <f t="shared" ca="1" si="777"/>
        <v>0.44729999999999998</v>
      </c>
      <c r="BF5616" s="3">
        <f t="shared" ca="1" si="778"/>
        <v>-0.13248586824472414</v>
      </c>
      <c r="BG5616" s="9">
        <f t="shared" ca="1" si="779"/>
        <v>7</v>
      </c>
      <c r="BH5616" s="6">
        <f ca="1">IF(ISNUMBER('Descriptive Stats'!BF5616),'Descriptive Stats'!BF5616,#N/A)</f>
        <v>-0.13248586824472414</v>
      </c>
      <c r="BI5616" s="6">
        <f ca="1">IF(ISNUMBER('Descriptive Stats'!E5616),'Descriptive Stats'!E5616,#N/A)</f>
        <v>7</v>
      </c>
    </row>
    <row r="5617" spans="1:61" ht="14.4" x14ac:dyDescent="0.3">
      <c r="A5617" s="2">
        <f>ROW()</f>
        <v>5617</v>
      </c>
      <c r="C5617" s="8">
        <f t="shared" ca="1" si="781"/>
        <v>6</v>
      </c>
      <c r="D5617" s="8">
        <f t="shared" ca="1" si="782"/>
        <v>7</v>
      </c>
      <c r="E5617" s="50">
        <f t="shared" ca="1" si="776"/>
        <v>19</v>
      </c>
      <c r="F5617" s="2" t="str">
        <f t="shared" ca="1" si="783"/>
        <v>X</v>
      </c>
      <c r="BD5617" s="49">
        <f t="shared" ca="1" si="780"/>
        <v>5294</v>
      </c>
      <c r="BE5617" s="3">
        <f t="shared" ca="1" si="777"/>
        <v>0.52934999999999999</v>
      </c>
      <c r="BF5617" s="3">
        <f t="shared" ca="1" si="778"/>
        <v>7.3636031452008061E-2</v>
      </c>
      <c r="BG5617" s="9">
        <f t="shared" ca="1" si="779"/>
        <v>19</v>
      </c>
      <c r="BH5617" s="6">
        <f ca="1">IF(ISNUMBER('Descriptive Stats'!BF5617),'Descriptive Stats'!BF5617,#N/A)</f>
        <v>7.3636031452008061E-2</v>
      </c>
      <c r="BI5617" s="6">
        <f ca="1">IF(ISNUMBER('Descriptive Stats'!E5617),'Descriptive Stats'!E5617,#N/A)</f>
        <v>19</v>
      </c>
    </row>
    <row r="5618" spans="1:61" ht="14.4" x14ac:dyDescent="0.3">
      <c r="A5618" s="2">
        <f>ROW()</f>
        <v>5618</v>
      </c>
      <c r="C5618" s="8">
        <f t="shared" ca="1" si="781"/>
        <v>7</v>
      </c>
      <c r="D5618" s="8">
        <f t="shared" ca="1" si="782"/>
        <v>19</v>
      </c>
      <c r="E5618" s="50">
        <f t="shared" ca="1" si="776"/>
        <v>0</v>
      </c>
      <c r="F5618" s="2" t="str">
        <f t="shared" ca="1" si="783"/>
        <v/>
      </c>
      <c r="BD5618" s="49">
        <f t="shared" ca="1" si="780"/>
        <v>815.5</v>
      </c>
      <c r="BE5618" s="3">
        <f t="shared" ca="1" si="777"/>
        <v>8.1500000000000003E-2</v>
      </c>
      <c r="BF5618" s="3">
        <f t="shared" ca="1" si="778"/>
        <v>-1.3950525282585462</v>
      </c>
      <c r="BG5618" s="9">
        <f t="shared" ca="1" si="779"/>
        <v>0</v>
      </c>
      <c r="BH5618" s="6">
        <f ca="1">IF(ISNUMBER('Descriptive Stats'!BF5618),'Descriptive Stats'!BF5618,#N/A)</f>
        <v>-1.3950525282585462</v>
      </c>
      <c r="BI5618" s="6">
        <f ca="1">IF(ISNUMBER('Descriptive Stats'!E5618),'Descriptive Stats'!E5618,#N/A)</f>
        <v>0</v>
      </c>
    </row>
    <row r="5619" spans="1:61" ht="14.4" x14ac:dyDescent="0.3">
      <c r="A5619" s="2">
        <f>ROW()</f>
        <v>5619</v>
      </c>
      <c r="C5619" s="8">
        <f t="shared" ca="1" si="781"/>
        <v>18</v>
      </c>
      <c r="D5619" s="8">
        <f t="shared" ca="1" si="782"/>
        <v>0</v>
      </c>
      <c r="E5619" s="50">
        <f t="shared" ca="1" si="776"/>
        <v>0</v>
      </c>
      <c r="F5619" s="2" t="str">
        <f t="shared" ca="1" si="783"/>
        <v/>
      </c>
      <c r="BD5619" s="49">
        <f t="shared" ca="1" si="780"/>
        <v>815.5</v>
      </c>
      <c r="BE5619" s="3">
        <f t="shared" ca="1" si="777"/>
        <v>8.1500000000000003E-2</v>
      </c>
      <c r="BF5619" s="3">
        <f t="shared" ca="1" si="778"/>
        <v>-1.3950525282585462</v>
      </c>
      <c r="BG5619" s="9">
        <f t="shared" ca="1" si="779"/>
        <v>0</v>
      </c>
      <c r="BH5619" s="6">
        <f ca="1">IF(ISNUMBER('Descriptive Stats'!BF5619),'Descriptive Stats'!BF5619,#N/A)</f>
        <v>-1.3950525282585462</v>
      </c>
      <c r="BI5619" s="6">
        <f ca="1">IF(ISNUMBER('Descriptive Stats'!E5619),'Descriptive Stats'!E5619,#N/A)</f>
        <v>0</v>
      </c>
    </row>
    <row r="5620" spans="1:61" ht="14.4" x14ac:dyDescent="0.3">
      <c r="A5620" s="2">
        <f>ROW()</f>
        <v>5620</v>
      </c>
      <c r="C5620" s="8">
        <f t="shared" ca="1" si="781"/>
        <v>4</v>
      </c>
      <c r="D5620" s="8">
        <f t="shared" ca="1" si="782"/>
        <v>0</v>
      </c>
      <c r="E5620" s="50">
        <f t="shared" ca="1" si="776"/>
        <v>1</v>
      </c>
      <c r="F5620" s="2" t="str">
        <f t="shared" ca="1" si="783"/>
        <v/>
      </c>
      <c r="BD5620" s="49">
        <f t="shared" ca="1" si="780"/>
        <v>1871</v>
      </c>
      <c r="BE5620" s="3">
        <f t="shared" ca="1" si="777"/>
        <v>0.18704999999999999</v>
      </c>
      <c r="BF5620" s="3">
        <f t="shared" ca="1" si="778"/>
        <v>-0.88881967520906158</v>
      </c>
      <c r="BG5620" s="9">
        <f t="shared" ca="1" si="779"/>
        <v>1</v>
      </c>
      <c r="BH5620" s="6">
        <f ca="1">IF(ISNUMBER('Descriptive Stats'!BF5620),'Descriptive Stats'!BF5620,#N/A)</f>
        <v>-0.88881967520906158</v>
      </c>
      <c r="BI5620" s="6">
        <f ca="1">IF(ISNUMBER('Descriptive Stats'!E5620),'Descriptive Stats'!E5620,#N/A)</f>
        <v>1</v>
      </c>
    </row>
    <row r="5621" spans="1:61" ht="14.4" x14ac:dyDescent="0.3">
      <c r="A5621" s="2">
        <f>ROW()</f>
        <v>5621</v>
      </c>
      <c r="C5621" s="8">
        <f t="shared" ca="1" si="781"/>
        <v>12</v>
      </c>
      <c r="D5621" s="8">
        <f t="shared" ca="1" si="782"/>
        <v>1</v>
      </c>
      <c r="E5621" s="50">
        <f t="shared" ca="1" si="776"/>
        <v>3</v>
      </c>
      <c r="F5621" s="2" t="str">
        <f t="shared" ca="1" si="783"/>
        <v/>
      </c>
      <c r="BD5621" s="49">
        <f t="shared" ca="1" si="780"/>
        <v>3200</v>
      </c>
      <c r="BE5621" s="3">
        <f t="shared" ca="1" si="777"/>
        <v>0.31995000000000001</v>
      </c>
      <c r="BF5621" s="3">
        <f t="shared" ca="1" si="778"/>
        <v>-0.46783862043457014</v>
      </c>
      <c r="BG5621" s="9">
        <f t="shared" ca="1" si="779"/>
        <v>3</v>
      </c>
      <c r="BH5621" s="6">
        <f ca="1">IF(ISNUMBER('Descriptive Stats'!BF5621),'Descriptive Stats'!BF5621,#N/A)</f>
        <v>-0.46783862043457014</v>
      </c>
      <c r="BI5621" s="6">
        <f ca="1">IF(ISNUMBER('Descriptive Stats'!E5621),'Descriptive Stats'!E5621,#N/A)</f>
        <v>3</v>
      </c>
    </row>
    <row r="5622" spans="1:61" ht="14.4" x14ac:dyDescent="0.3">
      <c r="A5622" s="2">
        <f>ROW()</f>
        <v>5622</v>
      </c>
      <c r="C5622" s="8">
        <f t="shared" ca="1" si="781"/>
        <v>10</v>
      </c>
      <c r="D5622" s="8">
        <f t="shared" ca="1" si="782"/>
        <v>3</v>
      </c>
      <c r="E5622" s="50">
        <f t="shared" ca="1" si="776"/>
        <v>2</v>
      </c>
      <c r="F5622" s="2" t="str">
        <f t="shared" ca="1" si="783"/>
        <v/>
      </c>
      <c r="BD5622" s="49">
        <f t="shared" ca="1" si="780"/>
        <v>2595</v>
      </c>
      <c r="BE5622" s="3">
        <f t="shared" ca="1" si="777"/>
        <v>0.25945000000000001</v>
      </c>
      <c r="BF5622" s="3">
        <f t="shared" ca="1" si="778"/>
        <v>-0.6450419512753276</v>
      </c>
      <c r="BG5622" s="9">
        <f t="shared" ca="1" si="779"/>
        <v>2</v>
      </c>
      <c r="BH5622" s="6">
        <f ca="1">IF(ISNUMBER('Descriptive Stats'!BF5622),'Descriptive Stats'!BF5622,#N/A)</f>
        <v>-0.6450419512753276</v>
      </c>
      <c r="BI5622" s="6">
        <f ca="1">IF(ISNUMBER('Descriptive Stats'!E5622),'Descriptive Stats'!E5622,#N/A)</f>
        <v>2</v>
      </c>
    </row>
    <row r="5623" spans="1:61" ht="14.4" x14ac:dyDescent="0.3">
      <c r="A5623" s="2">
        <f>ROW()</f>
        <v>5623</v>
      </c>
      <c r="C5623" s="8">
        <f t="shared" ca="1" si="781"/>
        <v>21</v>
      </c>
      <c r="D5623" s="8">
        <f t="shared" ca="1" si="782"/>
        <v>2</v>
      </c>
      <c r="E5623" s="50">
        <f t="shared" ca="1" si="776"/>
        <v>4</v>
      </c>
      <c r="F5623" s="2" t="str">
        <f t="shared" ca="1" si="783"/>
        <v/>
      </c>
      <c r="BD5623" s="49">
        <f t="shared" ca="1" si="780"/>
        <v>3442</v>
      </c>
      <c r="BE5623" s="3">
        <f t="shared" ca="1" si="777"/>
        <v>0.34415000000000001</v>
      </c>
      <c r="BF5623" s="3">
        <f t="shared" ca="1" si="778"/>
        <v>-0.40116316278173481</v>
      </c>
      <c r="BG5623" s="9">
        <f t="shared" ca="1" si="779"/>
        <v>4</v>
      </c>
      <c r="BH5623" s="6">
        <f ca="1">IF(ISNUMBER('Descriptive Stats'!BF5623),'Descriptive Stats'!BF5623,#N/A)</f>
        <v>-0.40116316278173481</v>
      </c>
      <c r="BI5623" s="6">
        <f ca="1">IF(ISNUMBER('Descriptive Stats'!E5623),'Descriptive Stats'!E5623,#N/A)</f>
        <v>4</v>
      </c>
    </row>
    <row r="5624" spans="1:61" ht="14.4" x14ac:dyDescent="0.3">
      <c r="A5624" s="2">
        <f>ROW()</f>
        <v>5624</v>
      </c>
      <c r="C5624" s="8">
        <f t="shared" ca="1" si="781"/>
        <v>13</v>
      </c>
      <c r="D5624" s="8">
        <f t="shared" ca="1" si="782"/>
        <v>4</v>
      </c>
      <c r="E5624" s="50">
        <f t="shared" ca="1" si="776"/>
        <v>6</v>
      </c>
      <c r="F5624" s="2" t="str">
        <f t="shared" ca="1" si="783"/>
        <v/>
      </c>
      <c r="BD5624" s="49">
        <f t="shared" ca="1" si="780"/>
        <v>3900</v>
      </c>
      <c r="BE5624" s="3">
        <f t="shared" ca="1" si="777"/>
        <v>0.38995000000000002</v>
      </c>
      <c r="BF5624" s="3">
        <f t="shared" ca="1" si="778"/>
        <v>-0.2794493539703507</v>
      </c>
      <c r="BG5624" s="9">
        <f t="shared" ca="1" si="779"/>
        <v>6</v>
      </c>
      <c r="BH5624" s="6">
        <f ca="1">IF(ISNUMBER('Descriptive Stats'!BF5624),'Descriptive Stats'!BF5624,#N/A)</f>
        <v>-0.2794493539703507</v>
      </c>
      <c r="BI5624" s="6">
        <f ca="1">IF(ISNUMBER('Descriptive Stats'!E5624),'Descriptive Stats'!E5624,#N/A)</f>
        <v>6</v>
      </c>
    </row>
    <row r="5625" spans="1:61" ht="14.4" x14ac:dyDescent="0.3">
      <c r="A5625" s="2">
        <f>ROW()</f>
        <v>5625</v>
      </c>
      <c r="C5625" s="8">
        <f t="shared" ca="1" si="781"/>
        <v>5</v>
      </c>
      <c r="D5625" s="8">
        <f t="shared" ca="1" si="782"/>
        <v>6</v>
      </c>
      <c r="E5625" s="50">
        <f t="shared" ca="1" si="776"/>
        <v>6</v>
      </c>
      <c r="F5625" s="2" t="str">
        <f t="shared" ca="1" si="783"/>
        <v/>
      </c>
      <c r="BD5625" s="49">
        <f t="shared" ca="1" si="780"/>
        <v>3900</v>
      </c>
      <c r="BE5625" s="3">
        <f t="shared" ca="1" si="777"/>
        <v>0.38995000000000002</v>
      </c>
      <c r="BF5625" s="3">
        <f t="shared" ca="1" si="778"/>
        <v>-0.2794493539703507</v>
      </c>
      <c r="BG5625" s="9">
        <f t="shared" ca="1" si="779"/>
        <v>6</v>
      </c>
      <c r="BH5625" s="6">
        <f ca="1">IF(ISNUMBER('Descriptive Stats'!BF5625),'Descriptive Stats'!BF5625,#N/A)</f>
        <v>-0.2794493539703507</v>
      </c>
      <c r="BI5625" s="6">
        <f ca="1">IF(ISNUMBER('Descriptive Stats'!E5625),'Descriptive Stats'!E5625,#N/A)</f>
        <v>6</v>
      </c>
    </row>
    <row r="5626" spans="1:61" ht="14.4" x14ac:dyDescent="0.3">
      <c r="A5626" s="2">
        <f>ROW()</f>
        <v>5626</v>
      </c>
      <c r="C5626" s="8">
        <f t="shared" ca="1" si="781"/>
        <v>16</v>
      </c>
      <c r="D5626" s="8">
        <f t="shared" ca="1" si="782"/>
        <v>6</v>
      </c>
      <c r="E5626" s="50">
        <f t="shared" ca="1" si="776"/>
        <v>15</v>
      </c>
      <c r="F5626" s="2" t="str">
        <f t="shared" ca="1" si="783"/>
        <v/>
      </c>
      <c r="BD5626" s="49">
        <f t="shared" ca="1" si="780"/>
        <v>5051.5</v>
      </c>
      <c r="BE5626" s="3">
        <f t="shared" ca="1" si="777"/>
        <v>0.50509999999999999</v>
      </c>
      <c r="BF5626" s="3">
        <f t="shared" ca="1" si="778"/>
        <v>1.2784152420787677E-2</v>
      </c>
      <c r="BG5626" s="9">
        <f t="shared" ca="1" si="779"/>
        <v>15</v>
      </c>
      <c r="BH5626" s="6">
        <f ca="1">IF(ISNUMBER('Descriptive Stats'!BF5626),'Descriptive Stats'!BF5626,#N/A)</f>
        <v>1.2784152420787677E-2</v>
      </c>
      <c r="BI5626" s="6">
        <f ca="1">IF(ISNUMBER('Descriptive Stats'!E5626),'Descriptive Stats'!E5626,#N/A)</f>
        <v>15</v>
      </c>
    </row>
    <row r="5627" spans="1:61" ht="14.4" x14ac:dyDescent="0.3">
      <c r="A5627" s="2">
        <f>ROW()</f>
        <v>5627</v>
      </c>
      <c r="C5627" s="8">
        <f t="shared" ca="1" si="781"/>
        <v>24</v>
      </c>
      <c r="D5627" s="8">
        <f t="shared" ca="1" si="782"/>
        <v>15</v>
      </c>
      <c r="E5627" s="50">
        <f t="shared" ca="1" si="776"/>
        <v>0</v>
      </c>
      <c r="F5627" s="2" t="str">
        <f t="shared" ca="1" si="783"/>
        <v/>
      </c>
      <c r="BD5627" s="49">
        <f t="shared" ca="1" si="780"/>
        <v>815.5</v>
      </c>
      <c r="BE5627" s="3">
        <f t="shared" ca="1" si="777"/>
        <v>8.1500000000000003E-2</v>
      </c>
      <c r="BF5627" s="3">
        <f t="shared" ca="1" si="778"/>
        <v>-1.3950525282585462</v>
      </c>
      <c r="BG5627" s="9">
        <f t="shared" ca="1" si="779"/>
        <v>0</v>
      </c>
      <c r="BH5627" s="6">
        <f ca="1">IF(ISNUMBER('Descriptive Stats'!BF5627),'Descriptive Stats'!BF5627,#N/A)</f>
        <v>-1.3950525282585462</v>
      </c>
      <c r="BI5627" s="6">
        <f ca="1">IF(ISNUMBER('Descriptive Stats'!E5627),'Descriptive Stats'!E5627,#N/A)</f>
        <v>0</v>
      </c>
    </row>
    <row r="5628" spans="1:61" ht="14.4" x14ac:dyDescent="0.3">
      <c r="A5628" s="2">
        <f>ROW()</f>
        <v>5628</v>
      </c>
      <c r="C5628" s="8">
        <f t="shared" ca="1" si="781"/>
        <v>15</v>
      </c>
      <c r="D5628" s="8">
        <f t="shared" ca="1" si="782"/>
        <v>0</v>
      </c>
      <c r="E5628" s="50">
        <f t="shared" ca="1" si="776"/>
        <v>2</v>
      </c>
      <c r="F5628" s="2" t="str">
        <f t="shared" ca="1" si="783"/>
        <v/>
      </c>
      <c r="BD5628" s="49">
        <f t="shared" ca="1" si="780"/>
        <v>2595</v>
      </c>
      <c r="BE5628" s="3">
        <f t="shared" ca="1" si="777"/>
        <v>0.25945000000000001</v>
      </c>
      <c r="BF5628" s="3">
        <f t="shared" ca="1" si="778"/>
        <v>-0.6450419512753276</v>
      </c>
      <c r="BG5628" s="9">
        <f t="shared" ca="1" si="779"/>
        <v>2</v>
      </c>
      <c r="BH5628" s="6">
        <f ca="1">IF(ISNUMBER('Descriptive Stats'!BF5628),'Descriptive Stats'!BF5628,#N/A)</f>
        <v>-0.6450419512753276</v>
      </c>
      <c r="BI5628" s="6">
        <f ca="1">IF(ISNUMBER('Descriptive Stats'!E5628),'Descriptive Stats'!E5628,#N/A)</f>
        <v>2</v>
      </c>
    </row>
    <row r="5629" spans="1:61" ht="14.4" x14ac:dyDescent="0.3">
      <c r="A5629" s="2">
        <f>ROW()</f>
        <v>5629</v>
      </c>
      <c r="C5629" s="8">
        <f t="shared" ca="1" si="781"/>
        <v>21</v>
      </c>
      <c r="D5629" s="8">
        <f t="shared" ca="1" si="782"/>
        <v>2</v>
      </c>
      <c r="E5629" s="50">
        <f t="shared" ca="1" si="776"/>
        <v>9</v>
      </c>
      <c r="F5629" s="2" t="str">
        <f t="shared" ca="1" si="783"/>
        <v/>
      </c>
      <c r="BD5629" s="49">
        <f t="shared" ca="1" si="780"/>
        <v>4819</v>
      </c>
      <c r="BE5629" s="3">
        <f t="shared" ca="1" si="777"/>
        <v>0.48185</v>
      </c>
      <c r="BF5629" s="3">
        <f t="shared" ca="1" si="778"/>
        <v>-4.5511009098988427E-2</v>
      </c>
      <c r="BG5629" s="9">
        <f t="shared" ca="1" si="779"/>
        <v>9</v>
      </c>
      <c r="BH5629" s="6">
        <f ca="1">IF(ISNUMBER('Descriptive Stats'!BF5629),'Descriptive Stats'!BF5629,#N/A)</f>
        <v>-4.5511009098988427E-2</v>
      </c>
      <c r="BI5629" s="6">
        <f ca="1">IF(ISNUMBER('Descriptive Stats'!E5629),'Descriptive Stats'!E5629,#N/A)</f>
        <v>9</v>
      </c>
    </row>
    <row r="5630" spans="1:61" ht="14.4" x14ac:dyDescent="0.3">
      <c r="A5630" s="2">
        <f>ROW()</f>
        <v>5630</v>
      </c>
      <c r="C5630" s="8">
        <f t="shared" ca="1" si="781"/>
        <v>23</v>
      </c>
      <c r="D5630" s="8">
        <f t="shared" ca="1" si="782"/>
        <v>9</v>
      </c>
      <c r="E5630" s="50">
        <f t="shared" ca="1" si="776"/>
        <v>0</v>
      </c>
      <c r="F5630" s="2" t="str">
        <f t="shared" ca="1" si="783"/>
        <v/>
      </c>
      <c r="BD5630" s="49">
        <f t="shared" ca="1" si="780"/>
        <v>815.5</v>
      </c>
      <c r="BE5630" s="3">
        <f t="shared" ca="1" si="777"/>
        <v>8.1500000000000003E-2</v>
      </c>
      <c r="BF5630" s="3">
        <f t="shared" ca="1" si="778"/>
        <v>-1.3950525282585462</v>
      </c>
      <c r="BG5630" s="9">
        <f t="shared" ca="1" si="779"/>
        <v>0</v>
      </c>
      <c r="BH5630" s="6">
        <f ca="1">IF(ISNUMBER('Descriptive Stats'!BF5630),'Descriptive Stats'!BF5630,#N/A)</f>
        <v>-1.3950525282585462</v>
      </c>
      <c r="BI5630" s="6">
        <f ca="1">IF(ISNUMBER('Descriptive Stats'!E5630),'Descriptive Stats'!E5630,#N/A)</f>
        <v>0</v>
      </c>
    </row>
    <row r="5631" spans="1:61" ht="14.4" x14ac:dyDescent="0.3">
      <c r="A5631" s="2">
        <f>ROW()</f>
        <v>5631</v>
      </c>
      <c r="C5631" s="8">
        <f t="shared" ca="1" si="781"/>
        <v>14</v>
      </c>
      <c r="D5631" s="8">
        <f t="shared" ca="1" si="782"/>
        <v>0</v>
      </c>
      <c r="E5631" s="50">
        <f t="shared" ca="1" si="776"/>
        <v>6</v>
      </c>
      <c r="F5631" s="2" t="str">
        <f t="shared" ca="1" si="783"/>
        <v/>
      </c>
      <c r="BD5631" s="49">
        <f t="shared" ca="1" si="780"/>
        <v>3900</v>
      </c>
      <c r="BE5631" s="3">
        <f t="shared" ca="1" si="777"/>
        <v>0.38995000000000002</v>
      </c>
      <c r="BF5631" s="3">
        <f t="shared" ca="1" si="778"/>
        <v>-0.2794493539703507</v>
      </c>
      <c r="BG5631" s="9">
        <f t="shared" ca="1" si="779"/>
        <v>6</v>
      </c>
      <c r="BH5631" s="6">
        <f ca="1">IF(ISNUMBER('Descriptive Stats'!BF5631),'Descriptive Stats'!BF5631,#N/A)</f>
        <v>-0.2794493539703507</v>
      </c>
      <c r="BI5631" s="6">
        <f ca="1">IF(ISNUMBER('Descriptive Stats'!E5631),'Descriptive Stats'!E5631,#N/A)</f>
        <v>6</v>
      </c>
    </row>
    <row r="5632" spans="1:61" ht="14.4" x14ac:dyDescent="0.3">
      <c r="A5632" s="2">
        <f>ROW()</f>
        <v>5632</v>
      </c>
      <c r="C5632" s="8">
        <f t="shared" ca="1" si="781"/>
        <v>5</v>
      </c>
      <c r="D5632" s="8">
        <f t="shared" ca="1" si="782"/>
        <v>6</v>
      </c>
      <c r="E5632" s="50">
        <f t="shared" ca="1" si="776"/>
        <v>0</v>
      </c>
      <c r="F5632" s="2" t="str">
        <f t="shared" ca="1" si="783"/>
        <v/>
      </c>
      <c r="BD5632" s="49">
        <f t="shared" ca="1" si="780"/>
        <v>815.5</v>
      </c>
      <c r="BE5632" s="3">
        <f t="shared" ca="1" si="777"/>
        <v>8.1500000000000003E-2</v>
      </c>
      <c r="BF5632" s="3">
        <f t="shared" ca="1" si="778"/>
        <v>-1.3950525282585462</v>
      </c>
      <c r="BG5632" s="9">
        <f t="shared" ca="1" si="779"/>
        <v>0</v>
      </c>
      <c r="BH5632" s="6">
        <f ca="1">IF(ISNUMBER('Descriptive Stats'!BF5632),'Descriptive Stats'!BF5632,#N/A)</f>
        <v>-1.3950525282585462</v>
      </c>
      <c r="BI5632" s="6">
        <f ca="1">IF(ISNUMBER('Descriptive Stats'!E5632),'Descriptive Stats'!E5632,#N/A)</f>
        <v>0</v>
      </c>
    </row>
    <row r="5633" spans="1:61" ht="14.4" x14ac:dyDescent="0.3">
      <c r="A5633" s="2">
        <f>ROW()</f>
        <v>5633</v>
      </c>
      <c r="C5633" s="8">
        <f t="shared" ca="1" si="781"/>
        <v>4</v>
      </c>
      <c r="D5633" s="8">
        <f t="shared" ca="1" si="782"/>
        <v>0</v>
      </c>
      <c r="E5633" s="50">
        <f t="shared" ca="1" si="776"/>
        <v>4</v>
      </c>
      <c r="F5633" s="2" t="str">
        <f t="shared" ca="1" si="783"/>
        <v/>
      </c>
      <c r="BD5633" s="49">
        <f t="shared" ca="1" si="780"/>
        <v>3442</v>
      </c>
      <c r="BE5633" s="3">
        <f t="shared" ca="1" si="777"/>
        <v>0.34415000000000001</v>
      </c>
      <c r="BF5633" s="3">
        <f t="shared" ca="1" si="778"/>
        <v>-0.40116316278173481</v>
      </c>
      <c r="BG5633" s="9">
        <f t="shared" ca="1" si="779"/>
        <v>4</v>
      </c>
      <c r="BH5633" s="6">
        <f ca="1">IF(ISNUMBER('Descriptive Stats'!BF5633),'Descriptive Stats'!BF5633,#N/A)</f>
        <v>-0.40116316278173481</v>
      </c>
      <c r="BI5633" s="6">
        <f ca="1">IF(ISNUMBER('Descriptive Stats'!E5633),'Descriptive Stats'!E5633,#N/A)</f>
        <v>4</v>
      </c>
    </row>
    <row r="5634" spans="1:61" ht="14.4" x14ac:dyDescent="0.3">
      <c r="A5634" s="2">
        <f>ROW()</f>
        <v>5634</v>
      </c>
      <c r="C5634" s="8">
        <f t="shared" ca="1" si="781"/>
        <v>13</v>
      </c>
      <c r="D5634" s="8">
        <f t="shared" ca="1" si="782"/>
        <v>4</v>
      </c>
      <c r="E5634" s="50">
        <f t="shared" ca="1" si="776"/>
        <v>6</v>
      </c>
      <c r="F5634" s="2" t="str">
        <f t="shared" ca="1" si="783"/>
        <v/>
      </c>
      <c r="BD5634" s="49">
        <f t="shared" ca="1" si="780"/>
        <v>3900</v>
      </c>
      <c r="BE5634" s="3">
        <f t="shared" ca="1" si="777"/>
        <v>0.38995000000000002</v>
      </c>
      <c r="BF5634" s="3">
        <f t="shared" ca="1" si="778"/>
        <v>-0.2794493539703507</v>
      </c>
      <c r="BG5634" s="9">
        <f t="shared" ca="1" si="779"/>
        <v>6</v>
      </c>
      <c r="BH5634" s="6">
        <f ca="1">IF(ISNUMBER('Descriptive Stats'!BF5634),'Descriptive Stats'!BF5634,#N/A)</f>
        <v>-0.2794493539703507</v>
      </c>
      <c r="BI5634" s="6">
        <f ca="1">IF(ISNUMBER('Descriptive Stats'!E5634),'Descriptive Stats'!E5634,#N/A)</f>
        <v>6</v>
      </c>
    </row>
    <row r="5635" spans="1:61" ht="14.4" x14ac:dyDescent="0.3">
      <c r="A5635" s="2">
        <f>ROW()</f>
        <v>5635</v>
      </c>
      <c r="C5635" s="8">
        <f t="shared" ca="1" si="781"/>
        <v>5</v>
      </c>
      <c r="D5635" s="8">
        <f t="shared" ca="1" si="782"/>
        <v>6</v>
      </c>
      <c r="E5635" s="50">
        <f t="shared" ref="E5635:E5698" ca="1" si="784">IF(0=MOD(ROW(),$J$1),AVERAGE(OFFSET($D$2,ROW()-$J$1,0,$J$1,1)),"")</f>
        <v>0</v>
      </c>
      <c r="F5635" s="2" t="str">
        <f t="shared" ca="1" si="783"/>
        <v/>
      </c>
      <c r="BD5635" s="49">
        <f t="shared" ca="1" si="780"/>
        <v>815.5</v>
      </c>
      <c r="BE5635" s="3">
        <f t="shared" ca="1" si="777"/>
        <v>8.1500000000000003E-2</v>
      </c>
      <c r="BF5635" s="3">
        <f t="shared" ca="1" si="778"/>
        <v>-1.3950525282585462</v>
      </c>
      <c r="BG5635" s="9">
        <f t="shared" ca="1" si="779"/>
        <v>0</v>
      </c>
      <c r="BH5635" s="6">
        <f ca="1">IF(ISNUMBER('Descriptive Stats'!BF5635),'Descriptive Stats'!BF5635,#N/A)</f>
        <v>-1.3950525282585462</v>
      </c>
      <c r="BI5635" s="6">
        <f ca="1">IF(ISNUMBER('Descriptive Stats'!E5635),'Descriptive Stats'!E5635,#N/A)</f>
        <v>0</v>
      </c>
    </row>
    <row r="5636" spans="1:61" ht="14.4" x14ac:dyDescent="0.3">
      <c r="A5636" s="2">
        <f>ROW()</f>
        <v>5636</v>
      </c>
      <c r="C5636" s="8">
        <f t="shared" ca="1" si="781"/>
        <v>20</v>
      </c>
      <c r="D5636" s="8">
        <f t="shared" ca="1" si="782"/>
        <v>0</v>
      </c>
      <c r="E5636" s="50">
        <f t="shared" ca="1" si="784"/>
        <v>7</v>
      </c>
      <c r="F5636" s="2" t="str">
        <f t="shared" ca="1" si="783"/>
        <v/>
      </c>
      <c r="BD5636" s="49">
        <f t="shared" ca="1" si="780"/>
        <v>4473.5</v>
      </c>
      <c r="BE5636" s="3">
        <f t="shared" ca="1" si="777"/>
        <v>0.44729999999999998</v>
      </c>
      <c r="BF5636" s="3">
        <f t="shared" ca="1" si="778"/>
        <v>-0.13248586824472414</v>
      </c>
      <c r="BG5636" s="9">
        <f t="shared" ca="1" si="779"/>
        <v>7</v>
      </c>
      <c r="BH5636" s="6">
        <f ca="1">IF(ISNUMBER('Descriptive Stats'!BF5636),'Descriptive Stats'!BF5636,#N/A)</f>
        <v>-0.13248586824472414</v>
      </c>
      <c r="BI5636" s="6">
        <f ca="1">IF(ISNUMBER('Descriptive Stats'!E5636),'Descriptive Stats'!E5636,#N/A)</f>
        <v>7</v>
      </c>
    </row>
    <row r="5637" spans="1:61" ht="14.4" x14ac:dyDescent="0.3">
      <c r="A5637" s="2">
        <f>ROW()</f>
        <v>5637</v>
      </c>
      <c r="C5637" s="8">
        <f t="shared" ca="1" si="781"/>
        <v>6</v>
      </c>
      <c r="D5637" s="8">
        <f t="shared" ca="1" si="782"/>
        <v>7</v>
      </c>
      <c r="E5637" s="50">
        <f t="shared" ca="1" si="784"/>
        <v>0</v>
      </c>
      <c r="F5637" s="2" t="str">
        <f t="shared" ca="1" si="783"/>
        <v/>
      </c>
      <c r="BD5637" s="49">
        <f t="shared" ca="1" si="780"/>
        <v>815.5</v>
      </c>
      <c r="BE5637" s="3">
        <f t="shared" ca="1" si="777"/>
        <v>8.1500000000000003E-2</v>
      </c>
      <c r="BF5637" s="3">
        <f t="shared" ca="1" si="778"/>
        <v>-1.3950525282585462</v>
      </c>
      <c r="BG5637" s="9">
        <f t="shared" ca="1" si="779"/>
        <v>0</v>
      </c>
      <c r="BH5637" s="6">
        <f ca="1">IF(ISNUMBER('Descriptive Stats'!BF5637),'Descriptive Stats'!BF5637,#N/A)</f>
        <v>-1.3950525282585462</v>
      </c>
      <c r="BI5637" s="6">
        <f ca="1">IF(ISNUMBER('Descriptive Stats'!E5637),'Descriptive Stats'!E5637,#N/A)</f>
        <v>0</v>
      </c>
    </row>
    <row r="5638" spans="1:61" ht="14.4" x14ac:dyDescent="0.3">
      <c r="A5638" s="2">
        <f>ROW()</f>
        <v>5638</v>
      </c>
      <c r="C5638" s="8">
        <f t="shared" ca="1" si="781"/>
        <v>11</v>
      </c>
      <c r="D5638" s="8">
        <f t="shared" ca="1" si="782"/>
        <v>0</v>
      </c>
      <c r="E5638" s="50">
        <f t="shared" ca="1" si="784"/>
        <v>1</v>
      </c>
      <c r="F5638" s="2" t="str">
        <f t="shared" ca="1" si="783"/>
        <v/>
      </c>
      <c r="BD5638" s="49">
        <f t="shared" ca="1" si="780"/>
        <v>1871</v>
      </c>
      <c r="BE5638" s="3">
        <f t="shared" ca="1" si="777"/>
        <v>0.18704999999999999</v>
      </c>
      <c r="BF5638" s="3">
        <f t="shared" ca="1" si="778"/>
        <v>-0.88881967520906158</v>
      </c>
      <c r="BG5638" s="9">
        <f t="shared" ca="1" si="779"/>
        <v>1</v>
      </c>
      <c r="BH5638" s="6">
        <f ca="1">IF(ISNUMBER('Descriptive Stats'!BF5638),'Descriptive Stats'!BF5638,#N/A)</f>
        <v>-0.88881967520906158</v>
      </c>
      <c r="BI5638" s="6">
        <f ca="1">IF(ISNUMBER('Descriptive Stats'!E5638),'Descriptive Stats'!E5638,#N/A)</f>
        <v>1</v>
      </c>
    </row>
    <row r="5639" spans="1:61" ht="14.4" x14ac:dyDescent="0.3">
      <c r="A5639" s="2">
        <f>ROW()</f>
        <v>5639</v>
      </c>
      <c r="C5639" s="8">
        <f t="shared" ca="1" si="781"/>
        <v>12</v>
      </c>
      <c r="D5639" s="8">
        <f t="shared" ca="1" si="782"/>
        <v>1</v>
      </c>
      <c r="E5639" s="50">
        <f t="shared" ca="1" si="784"/>
        <v>0</v>
      </c>
      <c r="F5639" s="2" t="str">
        <f t="shared" ca="1" si="783"/>
        <v/>
      </c>
      <c r="BD5639" s="49">
        <f t="shared" ca="1" si="780"/>
        <v>815.5</v>
      </c>
      <c r="BE5639" s="3">
        <f t="shared" ca="1" si="777"/>
        <v>8.1500000000000003E-2</v>
      </c>
      <c r="BF5639" s="3">
        <f t="shared" ca="1" si="778"/>
        <v>-1.3950525282585462</v>
      </c>
      <c r="BG5639" s="9">
        <f t="shared" ca="1" si="779"/>
        <v>0</v>
      </c>
      <c r="BH5639" s="6">
        <f ca="1">IF(ISNUMBER('Descriptive Stats'!BF5639),'Descriptive Stats'!BF5639,#N/A)</f>
        <v>-1.3950525282585462</v>
      </c>
      <c r="BI5639" s="6">
        <f ca="1">IF(ISNUMBER('Descriptive Stats'!E5639),'Descriptive Stats'!E5639,#N/A)</f>
        <v>0</v>
      </c>
    </row>
    <row r="5640" spans="1:61" ht="14.4" x14ac:dyDescent="0.3">
      <c r="A5640" s="2">
        <f>ROW()</f>
        <v>5640</v>
      </c>
      <c r="C5640" s="8">
        <f t="shared" ca="1" si="781"/>
        <v>18</v>
      </c>
      <c r="D5640" s="8">
        <f t="shared" ca="1" si="782"/>
        <v>0</v>
      </c>
      <c r="E5640" s="50">
        <f t="shared" ca="1" si="784"/>
        <v>0</v>
      </c>
      <c r="F5640" s="2" t="str">
        <f t="shared" ca="1" si="783"/>
        <v/>
      </c>
      <c r="BD5640" s="49">
        <f t="shared" ca="1" si="780"/>
        <v>815.5</v>
      </c>
      <c r="BE5640" s="3">
        <f t="shared" ca="1" si="777"/>
        <v>8.1500000000000003E-2</v>
      </c>
      <c r="BF5640" s="3">
        <f t="shared" ca="1" si="778"/>
        <v>-1.3950525282585462</v>
      </c>
      <c r="BG5640" s="9">
        <f t="shared" ca="1" si="779"/>
        <v>0</v>
      </c>
      <c r="BH5640" s="6">
        <f ca="1">IF(ISNUMBER('Descriptive Stats'!BF5640),'Descriptive Stats'!BF5640,#N/A)</f>
        <v>-1.3950525282585462</v>
      </c>
      <c r="BI5640" s="6">
        <f ca="1">IF(ISNUMBER('Descriptive Stats'!E5640),'Descriptive Stats'!E5640,#N/A)</f>
        <v>0</v>
      </c>
    </row>
    <row r="5641" spans="1:61" ht="14.4" x14ac:dyDescent="0.3">
      <c r="A5641" s="2">
        <f>ROW()</f>
        <v>5641</v>
      </c>
      <c r="C5641" s="8">
        <f t="shared" ca="1" si="781"/>
        <v>11</v>
      </c>
      <c r="D5641" s="8">
        <f t="shared" ca="1" si="782"/>
        <v>0</v>
      </c>
      <c r="E5641" s="50">
        <f t="shared" ca="1" si="784"/>
        <v>6</v>
      </c>
      <c r="F5641" s="2" t="str">
        <f t="shared" ca="1" si="783"/>
        <v/>
      </c>
      <c r="BD5641" s="49">
        <f t="shared" ca="1" si="780"/>
        <v>3900</v>
      </c>
      <c r="BE5641" s="3">
        <f t="shared" ref="BE5641:BE5704" ca="1" si="785">IF(ISNUMBER(BD5641),(BD5641-0.5)/$BK$4,"")</f>
        <v>0.38995000000000002</v>
      </c>
      <c r="BF5641" s="3">
        <f t="shared" ref="BF5641:BF5704" ca="1" si="786">IF(ISNUMBER(BE5641),_xlfn.NORM.INV(BE5641,0,1),"")</f>
        <v>-0.2794493539703507</v>
      </c>
      <c r="BG5641" s="9">
        <f t="shared" ref="BG5641:BG5704" ca="1" si="787">IF(ISNUMBER(E5641),E5641,"")</f>
        <v>6</v>
      </c>
      <c r="BH5641" s="6">
        <f ca="1">IF(ISNUMBER('Descriptive Stats'!BF5641),'Descriptive Stats'!BF5641,#N/A)</f>
        <v>-0.2794493539703507</v>
      </c>
      <c r="BI5641" s="6">
        <f ca="1">IF(ISNUMBER('Descriptive Stats'!E5641),'Descriptive Stats'!E5641,#N/A)</f>
        <v>6</v>
      </c>
    </row>
    <row r="5642" spans="1:61" ht="14.4" x14ac:dyDescent="0.3">
      <c r="A5642" s="2">
        <f>ROW()</f>
        <v>5642</v>
      </c>
      <c r="C5642" s="8">
        <f t="shared" ca="1" si="781"/>
        <v>2</v>
      </c>
      <c r="D5642" s="8">
        <f t="shared" ca="1" si="782"/>
        <v>6</v>
      </c>
      <c r="E5642" s="50">
        <f t="shared" ca="1" si="784"/>
        <v>3</v>
      </c>
      <c r="F5642" s="2" t="str">
        <f t="shared" ca="1" si="783"/>
        <v/>
      </c>
      <c r="BD5642" s="49">
        <f t="shared" ref="BD5642:BD5705" ca="1" si="788">IF(ISNUMBER(BG5642),_xlfn.RANK.AVG(BG5642,$BG$2:$BG$5414,1),"")</f>
        <v>3200</v>
      </c>
      <c r="BE5642" s="3">
        <f t="shared" ca="1" si="785"/>
        <v>0.31995000000000001</v>
      </c>
      <c r="BF5642" s="3">
        <f t="shared" ca="1" si="786"/>
        <v>-0.46783862043457014</v>
      </c>
      <c r="BG5642" s="9">
        <f t="shared" ca="1" si="787"/>
        <v>3</v>
      </c>
      <c r="BH5642" s="6">
        <f ca="1">IF(ISNUMBER('Descriptive Stats'!BF5642),'Descriptive Stats'!BF5642,#N/A)</f>
        <v>-0.46783862043457014</v>
      </c>
      <c r="BI5642" s="6">
        <f ca="1">IF(ISNUMBER('Descriptive Stats'!E5642),'Descriptive Stats'!E5642,#N/A)</f>
        <v>3</v>
      </c>
    </row>
    <row r="5643" spans="1:61" ht="14.4" x14ac:dyDescent="0.3">
      <c r="A5643" s="2">
        <f>ROW()</f>
        <v>5643</v>
      </c>
      <c r="C5643" s="8">
        <f t="shared" ca="1" si="781"/>
        <v>10</v>
      </c>
      <c r="D5643" s="8">
        <f t="shared" ca="1" si="782"/>
        <v>3</v>
      </c>
      <c r="E5643" s="50">
        <f t="shared" ca="1" si="784"/>
        <v>0</v>
      </c>
      <c r="F5643" s="2" t="str">
        <f t="shared" ca="1" si="783"/>
        <v/>
      </c>
      <c r="BD5643" s="49">
        <f t="shared" ca="1" si="788"/>
        <v>815.5</v>
      </c>
      <c r="BE5643" s="3">
        <f t="shared" ca="1" si="785"/>
        <v>8.1500000000000003E-2</v>
      </c>
      <c r="BF5643" s="3">
        <f t="shared" ca="1" si="786"/>
        <v>-1.3950525282585462</v>
      </c>
      <c r="BG5643" s="9">
        <f t="shared" ca="1" si="787"/>
        <v>0</v>
      </c>
      <c r="BH5643" s="6">
        <f ca="1">IF(ISNUMBER('Descriptive Stats'!BF5643),'Descriptive Stats'!BF5643,#N/A)</f>
        <v>-1.3950525282585462</v>
      </c>
      <c r="BI5643" s="6">
        <f ca="1">IF(ISNUMBER('Descriptive Stats'!E5643),'Descriptive Stats'!E5643,#N/A)</f>
        <v>0</v>
      </c>
    </row>
    <row r="5644" spans="1:61" ht="14.4" x14ac:dyDescent="0.3">
      <c r="A5644" s="2">
        <f>ROW()</f>
        <v>5644</v>
      </c>
      <c r="C5644" s="8">
        <f t="shared" ca="1" si="781"/>
        <v>4</v>
      </c>
      <c r="D5644" s="8">
        <f t="shared" ca="1" si="782"/>
        <v>0</v>
      </c>
      <c r="E5644" s="50">
        <f t="shared" ca="1" si="784"/>
        <v>2</v>
      </c>
      <c r="F5644" s="2" t="str">
        <f t="shared" ca="1" si="783"/>
        <v/>
      </c>
      <c r="BD5644" s="49">
        <f t="shared" ca="1" si="788"/>
        <v>2595</v>
      </c>
      <c r="BE5644" s="3">
        <f t="shared" ca="1" si="785"/>
        <v>0.25945000000000001</v>
      </c>
      <c r="BF5644" s="3">
        <f t="shared" ca="1" si="786"/>
        <v>-0.6450419512753276</v>
      </c>
      <c r="BG5644" s="9">
        <f t="shared" ca="1" si="787"/>
        <v>2</v>
      </c>
      <c r="BH5644" s="6">
        <f ca="1">IF(ISNUMBER('Descriptive Stats'!BF5644),'Descriptive Stats'!BF5644,#N/A)</f>
        <v>-0.6450419512753276</v>
      </c>
      <c r="BI5644" s="6">
        <f ca="1">IF(ISNUMBER('Descriptive Stats'!E5644),'Descriptive Stats'!E5644,#N/A)</f>
        <v>2</v>
      </c>
    </row>
    <row r="5645" spans="1:61" ht="14.4" x14ac:dyDescent="0.3">
      <c r="A5645" s="2">
        <f>ROW()</f>
        <v>5645</v>
      </c>
      <c r="C5645" s="8">
        <f t="shared" ca="1" si="781"/>
        <v>3</v>
      </c>
      <c r="D5645" s="8">
        <f t="shared" ca="1" si="782"/>
        <v>2</v>
      </c>
      <c r="E5645" s="50">
        <f t="shared" ca="1" si="784"/>
        <v>2</v>
      </c>
      <c r="F5645" s="2" t="str">
        <f t="shared" ca="1" si="783"/>
        <v/>
      </c>
      <c r="BD5645" s="49">
        <f t="shared" ca="1" si="788"/>
        <v>2595</v>
      </c>
      <c r="BE5645" s="3">
        <f t="shared" ca="1" si="785"/>
        <v>0.25945000000000001</v>
      </c>
      <c r="BF5645" s="3">
        <f t="shared" ca="1" si="786"/>
        <v>-0.6450419512753276</v>
      </c>
      <c r="BG5645" s="9">
        <f t="shared" ca="1" si="787"/>
        <v>2</v>
      </c>
      <c r="BH5645" s="6">
        <f ca="1">IF(ISNUMBER('Descriptive Stats'!BF5645),'Descriptive Stats'!BF5645,#N/A)</f>
        <v>-0.6450419512753276</v>
      </c>
      <c r="BI5645" s="6">
        <f ca="1">IF(ISNUMBER('Descriptive Stats'!E5645),'Descriptive Stats'!E5645,#N/A)</f>
        <v>2</v>
      </c>
    </row>
    <row r="5646" spans="1:61" ht="14.4" x14ac:dyDescent="0.3">
      <c r="A5646" s="2">
        <f>ROW()</f>
        <v>5646</v>
      </c>
      <c r="C5646" s="8">
        <f t="shared" ca="1" si="781"/>
        <v>21</v>
      </c>
      <c r="D5646" s="8">
        <f t="shared" ca="1" si="782"/>
        <v>2</v>
      </c>
      <c r="E5646" s="50">
        <f t="shared" ca="1" si="784"/>
        <v>2</v>
      </c>
      <c r="F5646" s="2" t="str">
        <f t="shared" ca="1" si="783"/>
        <v/>
      </c>
      <c r="BD5646" s="49">
        <f t="shared" ca="1" si="788"/>
        <v>2595</v>
      </c>
      <c r="BE5646" s="3">
        <f t="shared" ca="1" si="785"/>
        <v>0.25945000000000001</v>
      </c>
      <c r="BF5646" s="3">
        <f t="shared" ca="1" si="786"/>
        <v>-0.6450419512753276</v>
      </c>
      <c r="BG5646" s="9">
        <f t="shared" ca="1" si="787"/>
        <v>2</v>
      </c>
      <c r="BH5646" s="6">
        <f ca="1">IF(ISNUMBER('Descriptive Stats'!BF5646),'Descriptive Stats'!BF5646,#N/A)</f>
        <v>-0.6450419512753276</v>
      </c>
      <c r="BI5646" s="6">
        <f ca="1">IF(ISNUMBER('Descriptive Stats'!E5646),'Descriptive Stats'!E5646,#N/A)</f>
        <v>2</v>
      </c>
    </row>
    <row r="5647" spans="1:61" ht="14.4" x14ac:dyDescent="0.3">
      <c r="A5647" s="2">
        <f>ROW()</f>
        <v>5647</v>
      </c>
      <c r="C5647" s="8">
        <f t="shared" ca="1" si="781"/>
        <v>3</v>
      </c>
      <c r="D5647" s="8">
        <f t="shared" ca="1" si="782"/>
        <v>2</v>
      </c>
      <c r="E5647" s="50">
        <f t="shared" ca="1" si="784"/>
        <v>3</v>
      </c>
      <c r="F5647" s="2" t="str">
        <f t="shared" ca="1" si="783"/>
        <v/>
      </c>
      <c r="BD5647" s="49">
        <f t="shared" ca="1" si="788"/>
        <v>3200</v>
      </c>
      <c r="BE5647" s="3">
        <f t="shared" ca="1" si="785"/>
        <v>0.31995000000000001</v>
      </c>
      <c r="BF5647" s="3">
        <f t="shared" ca="1" si="786"/>
        <v>-0.46783862043457014</v>
      </c>
      <c r="BG5647" s="9">
        <f t="shared" ca="1" si="787"/>
        <v>3</v>
      </c>
      <c r="BH5647" s="6">
        <f ca="1">IF(ISNUMBER('Descriptive Stats'!BF5647),'Descriptive Stats'!BF5647,#N/A)</f>
        <v>-0.46783862043457014</v>
      </c>
      <c r="BI5647" s="6">
        <f ca="1">IF(ISNUMBER('Descriptive Stats'!E5647),'Descriptive Stats'!E5647,#N/A)</f>
        <v>3</v>
      </c>
    </row>
    <row r="5648" spans="1:61" ht="14.4" x14ac:dyDescent="0.3">
      <c r="A5648" s="2">
        <f>ROW()</f>
        <v>5648</v>
      </c>
      <c r="C5648" s="8">
        <f t="shared" ca="1" si="781"/>
        <v>10</v>
      </c>
      <c r="D5648" s="8">
        <f t="shared" ca="1" si="782"/>
        <v>3</v>
      </c>
      <c r="E5648" s="50">
        <f t="shared" ca="1" si="784"/>
        <v>2</v>
      </c>
      <c r="F5648" s="2" t="str">
        <f t="shared" ca="1" si="783"/>
        <v/>
      </c>
      <c r="BD5648" s="49">
        <f t="shared" ca="1" si="788"/>
        <v>2595</v>
      </c>
      <c r="BE5648" s="3">
        <f t="shared" ca="1" si="785"/>
        <v>0.25945000000000001</v>
      </c>
      <c r="BF5648" s="3">
        <f t="shared" ca="1" si="786"/>
        <v>-0.6450419512753276</v>
      </c>
      <c r="BG5648" s="9">
        <f t="shared" ca="1" si="787"/>
        <v>2</v>
      </c>
      <c r="BH5648" s="6">
        <f ca="1">IF(ISNUMBER('Descriptive Stats'!BF5648),'Descriptive Stats'!BF5648,#N/A)</f>
        <v>-0.6450419512753276</v>
      </c>
      <c r="BI5648" s="6">
        <f ca="1">IF(ISNUMBER('Descriptive Stats'!E5648),'Descriptive Stats'!E5648,#N/A)</f>
        <v>2</v>
      </c>
    </row>
    <row r="5649" spans="1:61" ht="14.4" x14ac:dyDescent="0.3">
      <c r="A5649" s="2">
        <f>ROW()</f>
        <v>5649</v>
      </c>
      <c r="C5649" s="8">
        <f t="shared" ref="C5649:C5712" ca="1" si="789">RANDBETWEEN(2,COUNT(B:B))</f>
        <v>21</v>
      </c>
      <c r="D5649" s="8">
        <f t="shared" ref="D5649:D5712" ca="1" si="790">VLOOKUP(C5649,A:B,2,TRUE)</f>
        <v>2</v>
      </c>
      <c r="E5649" s="50">
        <f t="shared" ca="1" si="784"/>
        <v>0</v>
      </c>
      <c r="F5649" s="2" t="str">
        <f t="shared" ref="F5649:F5712" ca="1" si="791">IF(ISNUMBER(E5649),IF(OR(E5649&lt;$K$16,E5649&gt;$K$14),"X",""),"")</f>
        <v/>
      </c>
      <c r="BD5649" s="49">
        <f t="shared" ca="1" si="788"/>
        <v>815.5</v>
      </c>
      <c r="BE5649" s="3">
        <f t="shared" ca="1" si="785"/>
        <v>8.1500000000000003E-2</v>
      </c>
      <c r="BF5649" s="3">
        <f t="shared" ca="1" si="786"/>
        <v>-1.3950525282585462</v>
      </c>
      <c r="BG5649" s="9">
        <f t="shared" ca="1" si="787"/>
        <v>0</v>
      </c>
      <c r="BH5649" s="6">
        <f ca="1">IF(ISNUMBER('Descriptive Stats'!BF5649),'Descriptive Stats'!BF5649,#N/A)</f>
        <v>-1.3950525282585462</v>
      </c>
      <c r="BI5649" s="6">
        <f ca="1">IF(ISNUMBER('Descriptive Stats'!E5649),'Descriptive Stats'!E5649,#N/A)</f>
        <v>0</v>
      </c>
    </row>
    <row r="5650" spans="1:61" ht="14.4" x14ac:dyDescent="0.3">
      <c r="A5650" s="2">
        <f>ROW()</f>
        <v>5650</v>
      </c>
      <c r="C5650" s="8">
        <f t="shared" ca="1" si="789"/>
        <v>14</v>
      </c>
      <c r="D5650" s="8">
        <f t="shared" ca="1" si="790"/>
        <v>0</v>
      </c>
      <c r="E5650" s="50">
        <f t="shared" ca="1" si="784"/>
        <v>1</v>
      </c>
      <c r="F5650" s="2" t="str">
        <f t="shared" ca="1" si="791"/>
        <v/>
      </c>
      <c r="BD5650" s="49">
        <f t="shared" ca="1" si="788"/>
        <v>1871</v>
      </c>
      <c r="BE5650" s="3">
        <f t="shared" ca="1" si="785"/>
        <v>0.18704999999999999</v>
      </c>
      <c r="BF5650" s="3">
        <f t="shared" ca="1" si="786"/>
        <v>-0.88881967520906158</v>
      </c>
      <c r="BG5650" s="9">
        <f t="shared" ca="1" si="787"/>
        <v>1</v>
      </c>
      <c r="BH5650" s="6">
        <f ca="1">IF(ISNUMBER('Descriptive Stats'!BF5650),'Descriptive Stats'!BF5650,#N/A)</f>
        <v>-0.88881967520906158</v>
      </c>
      <c r="BI5650" s="6">
        <f ca="1">IF(ISNUMBER('Descriptive Stats'!E5650),'Descriptive Stats'!E5650,#N/A)</f>
        <v>1</v>
      </c>
    </row>
    <row r="5651" spans="1:61" ht="14.4" x14ac:dyDescent="0.3">
      <c r="A5651" s="2">
        <f>ROW()</f>
        <v>5651</v>
      </c>
      <c r="C5651" s="8">
        <f t="shared" ca="1" si="789"/>
        <v>12</v>
      </c>
      <c r="D5651" s="8">
        <f t="shared" ca="1" si="790"/>
        <v>1</v>
      </c>
      <c r="E5651" s="50">
        <f t="shared" ca="1" si="784"/>
        <v>6</v>
      </c>
      <c r="F5651" s="2" t="str">
        <f t="shared" ca="1" si="791"/>
        <v/>
      </c>
      <c r="BD5651" s="49">
        <f t="shared" ca="1" si="788"/>
        <v>3900</v>
      </c>
      <c r="BE5651" s="3">
        <f t="shared" ca="1" si="785"/>
        <v>0.38995000000000002</v>
      </c>
      <c r="BF5651" s="3">
        <f t="shared" ca="1" si="786"/>
        <v>-0.2794493539703507</v>
      </c>
      <c r="BG5651" s="9">
        <f t="shared" ca="1" si="787"/>
        <v>6</v>
      </c>
      <c r="BH5651" s="6">
        <f ca="1">IF(ISNUMBER('Descriptive Stats'!BF5651),'Descriptive Stats'!BF5651,#N/A)</f>
        <v>-0.2794493539703507</v>
      </c>
      <c r="BI5651" s="6">
        <f ca="1">IF(ISNUMBER('Descriptive Stats'!E5651),'Descriptive Stats'!E5651,#N/A)</f>
        <v>6</v>
      </c>
    </row>
    <row r="5652" spans="1:61" ht="14.4" x14ac:dyDescent="0.3">
      <c r="A5652" s="2">
        <f>ROW()</f>
        <v>5652</v>
      </c>
      <c r="C5652" s="8">
        <f t="shared" ca="1" si="789"/>
        <v>16</v>
      </c>
      <c r="D5652" s="8">
        <f t="shared" ca="1" si="790"/>
        <v>6</v>
      </c>
      <c r="E5652" s="50">
        <f t="shared" ca="1" si="784"/>
        <v>0</v>
      </c>
      <c r="F5652" s="2" t="str">
        <f t="shared" ca="1" si="791"/>
        <v/>
      </c>
      <c r="BD5652" s="49">
        <f t="shared" ca="1" si="788"/>
        <v>815.5</v>
      </c>
      <c r="BE5652" s="3">
        <f t="shared" ca="1" si="785"/>
        <v>8.1500000000000003E-2</v>
      </c>
      <c r="BF5652" s="3">
        <f t="shared" ca="1" si="786"/>
        <v>-1.3950525282585462</v>
      </c>
      <c r="BG5652" s="9">
        <f t="shared" ca="1" si="787"/>
        <v>0</v>
      </c>
      <c r="BH5652" s="6">
        <f ca="1">IF(ISNUMBER('Descriptive Stats'!BF5652),'Descriptive Stats'!BF5652,#N/A)</f>
        <v>-1.3950525282585462</v>
      </c>
      <c r="BI5652" s="6">
        <f ca="1">IF(ISNUMBER('Descriptive Stats'!E5652),'Descriptive Stats'!E5652,#N/A)</f>
        <v>0</v>
      </c>
    </row>
    <row r="5653" spans="1:61" ht="14.4" x14ac:dyDescent="0.3">
      <c r="A5653" s="2">
        <f>ROW()</f>
        <v>5653</v>
      </c>
      <c r="C5653" s="8">
        <f t="shared" ca="1" si="789"/>
        <v>11</v>
      </c>
      <c r="D5653" s="8">
        <f t="shared" ca="1" si="790"/>
        <v>0</v>
      </c>
      <c r="E5653" s="50">
        <f t="shared" ca="1" si="784"/>
        <v>0</v>
      </c>
      <c r="F5653" s="2" t="str">
        <f t="shared" ca="1" si="791"/>
        <v/>
      </c>
      <c r="BD5653" s="49">
        <f t="shared" ca="1" si="788"/>
        <v>815.5</v>
      </c>
      <c r="BE5653" s="3">
        <f t="shared" ca="1" si="785"/>
        <v>8.1500000000000003E-2</v>
      </c>
      <c r="BF5653" s="3">
        <f t="shared" ca="1" si="786"/>
        <v>-1.3950525282585462</v>
      </c>
      <c r="BG5653" s="9">
        <f t="shared" ca="1" si="787"/>
        <v>0</v>
      </c>
      <c r="BH5653" s="6">
        <f ca="1">IF(ISNUMBER('Descriptive Stats'!BF5653),'Descriptive Stats'!BF5653,#N/A)</f>
        <v>-1.3950525282585462</v>
      </c>
      <c r="BI5653" s="6">
        <f ca="1">IF(ISNUMBER('Descriptive Stats'!E5653),'Descriptive Stats'!E5653,#N/A)</f>
        <v>0</v>
      </c>
    </row>
    <row r="5654" spans="1:61" ht="14.4" x14ac:dyDescent="0.3">
      <c r="A5654" s="2">
        <f>ROW()</f>
        <v>5654</v>
      </c>
      <c r="C5654" s="8">
        <f t="shared" ca="1" si="789"/>
        <v>20</v>
      </c>
      <c r="D5654" s="8">
        <f t="shared" ca="1" si="790"/>
        <v>0</v>
      </c>
      <c r="E5654" s="50">
        <f t="shared" ca="1" si="784"/>
        <v>2</v>
      </c>
      <c r="F5654" s="2" t="str">
        <f t="shared" ca="1" si="791"/>
        <v/>
      </c>
      <c r="BD5654" s="49">
        <f t="shared" ca="1" si="788"/>
        <v>2595</v>
      </c>
      <c r="BE5654" s="3">
        <f t="shared" ca="1" si="785"/>
        <v>0.25945000000000001</v>
      </c>
      <c r="BF5654" s="3">
        <f t="shared" ca="1" si="786"/>
        <v>-0.6450419512753276</v>
      </c>
      <c r="BG5654" s="9">
        <f t="shared" ca="1" si="787"/>
        <v>2</v>
      </c>
      <c r="BH5654" s="6">
        <f ca="1">IF(ISNUMBER('Descriptive Stats'!BF5654),'Descriptive Stats'!BF5654,#N/A)</f>
        <v>-0.6450419512753276</v>
      </c>
      <c r="BI5654" s="6">
        <f ca="1">IF(ISNUMBER('Descriptive Stats'!E5654),'Descriptive Stats'!E5654,#N/A)</f>
        <v>2</v>
      </c>
    </row>
    <row r="5655" spans="1:61" ht="14.4" x14ac:dyDescent="0.3">
      <c r="A5655" s="2">
        <f>ROW()</f>
        <v>5655</v>
      </c>
      <c r="C5655" s="8">
        <f t="shared" ca="1" si="789"/>
        <v>17</v>
      </c>
      <c r="D5655" s="8">
        <f t="shared" ca="1" si="790"/>
        <v>2</v>
      </c>
      <c r="E5655" s="50">
        <f t="shared" ca="1" si="784"/>
        <v>0</v>
      </c>
      <c r="F5655" s="2" t="str">
        <f t="shared" ca="1" si="791"/>
        <v/>
      </c>
      <c r="BD5655" s="49">
        <f t="shared" ca="1" si="788"/>
        <v>815.5</v>
      </c>
      <c r="BE5655" s="3">
        <f t="shared" ca="1" si="785"/>
        <v>8.1500000000000003E-2</v>
      </c>
      <c r="BF5655" s="3">
        <f t="shared" ca="1" si="786"/>
        <v>-1.3950525282585462</v>
      </c>
      <c r="BG5655" s="9">
        <f t="shared" ca="1" si="787"/>
        <v>0</v>
      </c>
      <c r="BH5655" s="6">
        <f ca="1">IF(ISNUMBER('Descriptive Stats'!BF5655),'Descriptive Stats'!BF5655,#N/A)</f>
        <v>-1.3950525282585462</v>
      </c>
      <c r="BI5655" s="6">
        <f ca="1">IF(ISNUMBER('Descriptive Stats'!E5655),'Descriptive Stats'!E5655,#N/A)</f>
        <v>0</v>
      </c>
    </row>
    <row r="5656" spans="1:61" ht="14.4" x14ac:dyDescent="0.3">
      <c r="A5656" s="2">
        <f>ROW()</f>
        <v>5656</v>
      </c>
      <c r="C5656" s="8">
        <f t="shared" ca="1" si="789"/>
        <v>14</v>
      </c>
      <c r="D5656" s="8">
        <f t="shared" ca="1" si="790"/>
        <v>0</v>
      </c>
      <c r="E5656" s="50">
        <f t="shared" ca="1" si="784"/>
        <v>2</v>
      </c>
      <c r="F5656" s="2" t="str">
        <f t="shared" ca="1" si="791"/>
        <v/>
      </c>
      <c r="BD5656" s="49">
        <f t="shared" ca="1" si="788"/>
        <v>2595</v>
      </c>
      <c r="BE5656" s="3">
        <f t="shared" ca="1" si="785"/>
        <v>0.25945000000000001</v>
      </c>
      <c r="BF5656" s="3">
        <f t="shared" ca="1" si="786"/>
        <v>-0.6450419512753276</v>
      </c>
      <c r="BG5656" s="9">
        <f t="shared" ca="1" si="787"/>
        <v>2</v>
      </c>
      <c r="BH5656" s="6">
        <f ca="1">IF(ISNUMBER('Descriptive Stats'!BF5656),'Descriptive Stats'!BF5656,#N/A)</f>
        <v>-0.6450419512753276</v>
      </c>
      <c r="BI5656" s="6">
        <f ca="1">IF(ISNUMBER('Descriptive Stats'!E5656),'Descriptive Stats'!E5656,#N/A)</f>
        <v>2</v>
      </c>
    </row>
    <row r="5657" spans="1:61" ht="14.4" x14ac:dyDescent="0.3">
      <c r="A5657" s="2">
        <f>ROW()</f>
        <v>5657</v>
      </c>
      <c r="C5657" s="8">
        <f t="shared" ca="1" si="789"/>
        <v>17</v>
      </c>
      <c r="D5657" s="8">
        <f t="shared" ca="1" si="790"/>
        <v>2</v>
      </c>
      <c r="E5657" s="50">
        <f t="shared" ca="1" si="784"/>
        <v>7</v>
      </c>
      <c r="F5657" s="2" t="str">
        <f t="shared" ca="1" si="791"/>
        <v/>
      </c>
      <c r="BD5657" s="49">
        <f t="shared" ca="1" si="788"/>
        <v>4473.5</v>
      </c>
      <c r="BE5657" s="3">
        <f t="shared" ca="1" si="785"/>
        <v>0.44729999999999998</v>
      </c>
      <c r="BF5657" s="3">
        <f t="shared" ca="1" si="786"/>
        <v>-0.13248586824472414</v>
      </c>
      <c r="BG5657" s="9">
        <f t="shared" ca="1" si="787"/>
        <v>7</v>
      </c>
      <c r="BH5657" s="6">
        <f ca="1">IF(ISNUMBER('Descriptive Stats'!BF5657),'Descriptive Stats'!BF5657,#N/A)</f>
        <v>-0.13248586824472414</v>
      </c>
      <c r="BI5657" s="6">
        <f ca="1">IF(ISNUMBER('Descriptive Stats'!E5657),'Descriptive Stats'!E5657,#N/A)</f>
        <v>7</v>
      </c>
    </row>
    <row r="5658" spans="1:61" ht="14.4" x14ac:dyDescent="0.3">
      <c r="A5658" s="2">
        <f>ROW()</f>
        <v>5658</v>
      </c>
      <c r="C5658" s="8">
        <f t="shared" ca="1" si="789"/>
        <v>6</v>
      </c>
      <c r="D5658" s="8">
        <f t="shared" ca="1" si="790"/>
        <v>7</v>
      </c>
      <c r="E5658" s="50">
        <f t="shared" ca="1" si="784"/>
        <v>1</v>
      </c>
      <c r="F5658" s="2" t="str">
        <f t="shared" ca="1" si="791"/>
        <v/>
      </c>
      <c r="BD5658" s="49">
        <f t="shared" ca="1" si="788"/>
        <v>1871</v>
      </c>
      <c r="BE5658" s="3">
        <f t="shared" ca="1" si="785"/>
        <v>0.18704999999999999</v>
      </c>
      <c r="BF5658" s="3">
        <f t="shared" ca="1" si="786"/>
        <v>-0.88881967520906158</v>
      </c>
      <c r="BG5658" s="9">
        <f t="shared" ca="1" si="787"/>
        <v>1</v>
      </c>
      <c r="BH5658" s="6">
        <f ca="1">IF(ISNUMBER('Descriptive Stats'!BF5658),'Descriptive Stats'!BF5658,#N/A)</f>
        <v>-0.88881967520906158</v>
      </c>
      <c r="BI5658" s="6">
        <f ca="1">IF(ISNUMBER('Descriptive Stats'!E5658),'Descriptive Stats'!E5658,#N/A)</f>
        <v>1</v>
      </c>
    </row>
    <row r="5659" spans="1:61" ht="14.4" x14ac:dyDescent="0.3">
      <c r="A5659" s="2">
        <f>ROW()</f>
        <v>5659</v>
      </c>
      <c r="C5659" s="8">
        <f t="shared" ca="1" si="789"/>
        <v>8</v>
      </c>
      <c r="D5659" s="8">
        <f t="shared" ca="1" si="790"/>
        <v>1</v>
      </c>
      <c r="E5659" s="50">
        <f t="shared" ca="1" si="784"/>
        <v>4</v>
      </c>
      <c r="F5659" s="2" t="str">
        <f t="shared" ca="1" si="791"/>
        <v/>
      </c>
      <c r="BD5659" s="49">
        <f t="shared" ca="1" si="788"/>
        <v>3442</v>
      </c>
      <c r="BE5659" s="3">
        <f t="shared" ca="1" si="785"/>
        <v>0.34415000000000001</v>
      </c>
      <c r="BF5659" s="3">
        <f t="shared" ca="1" si="786"/>
        <v>-0.40116316278173481</v>
      </c>
      <c r="BG5659" s="9">
        <f t="shared" ca="1" si="787"/>
        <v>4</v>
      </c>
      <c r="BH5659" s="6">
        <f ca="1">IF(ISNUMBER('Descriptive Stats'!BF5659),'Descriptive Stats'!BF5659,#N/A)</f>
        <v>-0.40116316278173481</v>
      </c>
      <c r="BI5659" s="6">
        <f ca="1">IF(ISNUMBER('Descriptive Stats'!E5659),'Descriptive Stats'!E5659,#N/A)</f>
        <v>4</v>
      </c>
    </row>
    <row r="5660" spans="1:61" ht="14.4" x14ac:dyDescent="0.3">
      <c r="A5660" s="2">
        <f>ROW()</f>
        <v>5660</v>
      </c>
      <c r="C5660" s="8">
        <f t="shared" ca="1" si="789"/>
        <v>13</v>
      </c>
      <c r="D5660" s="8">
        <f t="shared" ca="1" si="790"/>
        <v>4</v>
      </c>
      <c r="E5660" s="50">
        <f t="shared" ca="1" si="784"/>
        <v>2</v>
      </c>
      <c r="F5660" s="2" t="str">
        <f t="shared" ca="1" si="791"/>
        <v/>
      </c>
      <c r="BD5660" s="49">
        <f t="shared" ca="1" si="788"/>
        <v>2595</v>
      </c>
      <c r="BE5660" s="3">
        <f t="shared" ca="1" si="785"/>
        <v>0.25945000000000001</v>
      </c>
      <c r="BF5660" s="3">
        <f t="shared" ca="1" si="786"/>
        <v>-0.6450419512753276</v>
      </c>
      <c r="BG5660" s="9">
        <f t="shared" ca="1" si="787"/>
        <v>2</v>
      </c>
      <c r="BH5660" s="6">
        <f ca="1">IF(ISNUMBER('Descriptive Stats'!BF5660),'Descriptive Stats'!BF5660,#N/A)</f>
        <v>-0.6450419512753276</v>
      </c>
      <c r="BI5660" s="6">
        <f ca="1">IF(ISNUMBER('Descriptive Stats'!E5660),'Descriptive Stats'!E5660,#N/A)</f>
        <v>2</v>
      </c>
    </row>
    <row r="5661" spans="1:61" ht="14.4" x14ac:dyDescent="0.3">
      <c r="A5661" s="2">
        <f>ROW()</f>
        <v>5661</v>
      </c>
      <c r="C5661" s="8">
        <f t="shared" ca="1" si="789"/>
        <v>17</v>
      </c>
      <c r="D5661" s="8">
        <f t="shared" ca="1" si="790"/>
        <v>2</v>
      </c>
      <c r="E5661" s="50">
        <f t="shared" ca="1" si="784"/>
        <v>0</v>
      </c>
      <c r="F5661" s="2" t="str">
        <f t="shared" ca="1" si="791"/>
        <v/>
      </c>
      <c r="BD5661" s="49">
        <f t="shared" ca="1" si="788"/>
        <v>815.5</v>
      </c>
      <c r="BE5661" s="3">
        <f t="shared" ca="1" si="785"/>
        <v>8.1500000000000003E-2</v>
      </c>
      <c r="BF5661" s="3">
        <f t="shared" ca="1" si="786"/>
        <v>-1.3950525282585462</v>
      </c>
      <c r="BG5661" s="9">
        <f t="shared" ca="1" si="787"/>
        <v>0</v>
      </c>
      <c r="BH5661" s="6">
        <f ca="1">IF(ISNUMBER('Descriptive Stats'!BF5661),'Descriptive Stats'!BF5661,#N/A)</f>
        <v>-1.3950525282585462</v>
      </c>
      <c r="BI5661" s="6">
        <f ca="1">IF(ISNUMBER('Descriptive Stats'!E5661),'Descriptive Stats'!E5661,#N/A)</f>
        <v>0</v>
      </c>
    </row>
    <row r="5662" spans="1:61" ht="14.4" x14ac:dyDescent="0.3">
      <c r="A5662" s="2">
        <f>ROW()</f>
        <v>5662</v>
      </c>
      <c r="C5662" s="8">
        <f t="shared" ca="1" si="789"/>
        <v>20</v>
      </c>
      <c r="D5662" s="8">
        <f t="shared" ca="1" si="790"/>
        <v>0</v>
      </c>
      <c r="E5662" s="50">
        <f t="shared" ca="1" si="784"/>
        <v>0</v>
      </c>
      <c r="F5662" s="2" t="str">
        <f t="shared" ca="1" si="791"/>
        <v/>
      </c>
      <c r="BD5662" s="49">
        <f t="shared" ca="1" si="788"/>
        <v>815.5</v>
      </c>
      <c r="BE5662" s="3">
        <f t="shared" ca="1" si="785"/>
        <v>8.1500000000000003E-2</v>
      </c>
      <c r="BF5662" s="3">
        <f t="shared" ca="1" si="786"/>
        <v>-1.3950525282585462</v>
      </c>
      <c r="BG5662" s="9">
        <f t="shared" ca="1" si="787"/>
        <v>0</v>
      </c>
      <c r="BH5662" s="6">
        <f ca="1">IF(ISNUMBER('Descriptive Stats'!BF5662),'Descriptive Stats'!BF5662,#N/A)</f>
        <v>-1.3950525282585462</v>
      </c>
      <c r="BI5662" s="6">
        <f ca="1">IF(ISNUMBER('Descriptive Stats'!E5662),'Descriptive Stats'!E5662,#N/A)</f>
        <v>0</v>
      </c>
    </row>
    <row r="5663" spans="1:61" ht="14.4" x14ac:dyDescent="0.3">
      <c r="A5663" s="2">
        <f>ROW()</f>
        <v>5663</v>
      </c>
      <c r="C5663" s="8">
        <f t="shared" ca="1" si="789"/>
        <v>18</v>
      </c>
      <c r="D5663" s="8">
        <f t="shared" ca="1" si="790"/>
        <v>0</v>
      </c>
      <c r="E5663" s="50">
        <f t="shared" ca="1" si="784"/>
        <v>7</v>
      </c>
      <c r="F5663" s="2" t="str">
        <f t="shared" ca="1" si="791"/>
        <v/>
      </c>
      <c r="BD5663" s="49">
        <f t="shared" ca="1" si="788"/>
        <v>4473.5</v>
      </c>
      <c r="BE5663" s="3">
        <f t="shared" ca="1" si="785"/>
        <v>0.44729999999999998</v>
      </c>
      <c r="BF5663" s="3">
        <f t="shared" ca="1" si="786"/>
        <v>-0.13248586824472414</v>
      </c>
      <c r="BG5663" s="9">
        <f t="shared" ca="1" si="787"/>
        <v>7</v>
      </c>
      <c r="BH5663" s="6">
        <f ca="1">IF(ISNUMBER('Descriptive Stats'!BF5663),'Descriptive Stats'!BF5663,#N/A)</f>
        <v>-0.13248586824472414</v>
      </c>
      <c r="BI5663" s="6">
        <f ca="1">IF(ISNUMBER('Descriptive Stats'!E5663),'Descriptive Stats'!E5663,#N/A)</f>
        <v>7</v>
      </c>
    </row>
    <row r="5664" spans="1:61" ht="14.4" x14ac:dyDescent="0.3">
      <c r="A5664" s="2">
        <f>ROW()</f>
        <v>5664</v>
      </c>
      <c r="C5664" s="8">
        <f t="shared" ca="1" si="789"/>
        <v>19</v>
      </c>
      <c r="D5664" s="8">
        <f t="shared" ca="1" si="790"/>
        <v>7</v>
      </c>
      <c r="E5664" s="50">
        <f t="shared" ca="1" si="784"/>
        <v>2</v>
      </c>
      <c r="F5664" s="2" t="str">
        <f t="shared" ca="1" si="791"/>
        <v/>
      </c>
      <c r="BD5664" s="49">
        <f t="shared" ca="1" si="788"/>
        <v>2595</v>
      </c>
      <c r="BE5664" s="3">
        <f t="shared" ca="1" si="785"/>
        <v>0.25945000000000001</v>
      </c>
      <c r="BF5664" s="3">
        <f t="shared" ca="1" si="786"/>
        <v>-0.6450419512753276</v>
      </c>
      <c r="BG5664" s="9">
        <f t="shared" ca="1" si="787"/>
        <v>2</v>
      </c>
      <c r="BH5664" s="6">
        <f ca="1">IF(ISNUMBER('Descriptive Stats'!BF5664),'Descriptive Stats'!BF5664,#N/A)</f>
        <v>-0.6450419512753276</v>
      </c>
      <c r="BI5664" s="6">
        <f ca="1">IF(ISNUMBER('Descriptive Stats'!E5664),'Descriptive Stats'!E5664,#N/A)</f>
        <v>2</v>
      </c>
    </row>
    <row r="5665" spans="1:61" ht="14.4" x14ac:dyDescent="0.3">
      <c r="A5665" s="2">
        <f>ROW()</f>
        <v>5665</v>
      </c>
      <c r="C5665" s="8">
        <f t="shared" ca="1" si="789"/>
        <v>3</v>
      </c>
      <c r="D5665" s="8">
        <f t="shared" ca="1" si="790"/>
        <v>2</v>
      </c>
      <c r="E5665" s="50">
        <f t="shared" ca="1" si="784"/>
        <v>2</v>
      </c>
      <c r="F5665" s="2" t="str">
        <f t="shared" ca="1" si="791"/>
        <v/>
      </c>
      <c r="BD5665" s="49">
        <f t="shared" ca="1" si="788"/>
        <v>2595</v>
      </c>
      <c r="BE5665" s="3">
        <f t="shared" ca="1" si="785"/>
        <v>0.25945000000000001</v>
      </c>
      <c r="BF5665" s="3">
        <f t="shared" ca="1" si="786"/>
        <v>-0.6450419512753276</v>
      </c>
      <c r="BG5665" s="9">
        <f t="shared" ca="1" si="787"/>
        <v>2</v>
      </c>
      <c r="BH5665" s="6">
        <f ca="1">IF(ISNUMBER('Descriptive Stats'!BF5665),'Descriptive Stats'!BF5665,#N/A)</f>
        <v>-0.6450419512753276</v>
      </c>
      <c r="BI5665" s="6">
        <f ca="1">IF(ISNUMBER('Descriptive Stats'!E5665),'Descriptive Stats'!E5665,#N/A)</f>
        <v>2</v>
      </c>
    </row>
    <row r="5666" spans="1:61" ht="14.4" x14ac:dyDescent="0.3">
      <c r="A5666" s="2">
        <f>ROW()</f>
        <v>5666</v>
      </c>
      <c r="C5666" s="8">
        <f t="shared" ca="1" si="789"/>
        <v>17</v>
      </c>
      <c r="D5666" s="8">
        <f t="shared" ca="1" si="790"/>
        <v>2</v>
      </c>
      <c r="E5666" s="50">
        <f t="shared" ca="1" si="784"/>
        <v>0</v>
      </c>
      <c r="F5666" s="2" t="str">
        <f t="shared" ca="1" si="791"/>
        <v/>
      </c>
      <c r="BD5666" s="49">
        <f t="shared" ca="1" si="788"/>
        <v>815.5</v>
      </c>
      <c r="BE5666" s="3">
        <f t="shared" ca="1" si="785"/>
        <v>8.1500000000000003E-2</v>
      </c>
      <c r="BF5666" s="3">
        <f t="shared" ca="1" si="786"/>
        <v>-1.3950525282585462</v>
      </c>
      <c r="BG5666" s="9">
        <f t="shared" ca="1" si="787"/>
        <v>0</v>
      </c>
      <c r="BH5666" s="6">
        <f ca="1">IF(ISNUMBER('Descriptive Stats'!BF5666),'Descriptive Stats'!BF5666,#N/A)</f>
        <v>-1.3950525282585462</v>
      </c>
      <c r="BI5666" s="6">
        <f ca="1">IF(ISNUMBER('Descriptive Stats'!E5666),'Descriptive Stats'!E5666,#N/A)</f>
        <v>0</v>
      </c>
    </row>
    <row r="5667" spans="1:61" ht="14.4" x14ac:dyDescent="0.3">
      <c r="A5667" s="2">
        <f>ROW()</f>
        <v>5667</v>
      </c>
      <c r="C5667" s="8">
        <f t="shared" ca="1" si="789"/>
        <v>14</v>
      </c>
      <c r="D5667" s="8">
        <f t="shared" ca="1" si="790"/>
        <v>0</v>
      </c>
      <c r="E5667" s="50">
        <f t="shared" ca="1" si="784"/>
        <v>7</v>
      </c>
      <c r="F5667" s="2" t="str">
        <f t="shared" ca="1" si="791"/>
        <v/>
      </c>
      <c r="BD5667" s="49">
        <f t="shared" ca="1" si="788"/>
        <v>4473.5</v>
      </c>
      <c r="BE5667" s="3">
        <f t="shared" ca="1" si="785"/>
        <v>0.44729999999999998</v>
      </c>
      <c r="BF5667" s="3">
        <f t="shared" ca="1" si="786"/>
        <v>-0.13248586824472414</v>
      </c>
      <c r="BG5667" s="9">
        <f t="shared" ca="1" si="787"/>
        <v>7</v>
      </c>
      <c r="BH5667" s="6">
        <f ca="1">IF(ISNUMBER('Descriptive Stats'!BF5667),'Descriptive Stats'!BF5667,#N/A)</f>
        <v>-0.13248586824472414</v>
      </c>
      <c r="BI5667" s="6">
        <f ca="1">IF(ISNUMBER('Descriptive Stats'!E5667),'Descriptive Stats'!E5667,#N/A)</f>
        <v>7</v>
      </c>
    </row>
    <row r="5668" spans="1:61" ht="14.4" x14ac:dyDescent="0.3">
      <c r="A5668" s="2">
        <f>ROW()</f>
        <v>5668</v>
      </c>
      <c r="C5668" s="8">
        <f t="shared" ca="1" si="789"/>
        <v>19</v>
      </c>
      <c r="D5668" s="8">
        <f t="shared" ca="1" si="790"/>
        <v>7</v>
      </c>
      <c r="E5668" s="50">
        <f t="shared" ca="1" si="784"/>
        <v>7</v>
      </c>
      <c r="F5668" s="2" t="str">
        <f t="shared" ca="1" si="791"/>
        <v/>
      </c>
      <c r="BD5668" s="49">
        <f t="shared" ca="1" si="788"/>
        <v>4473.5</v>
      </c>
      <c r="BE5668" s="3">
        <f t="shared" ca="1" si="785"/>
        <v>0.44729999999999998</v>
      </c>
      <c r="BF5668" s="3">
        <f t="shared" ca="1" si="786"/>
        <v>-0.13248586824472414</v>
      </c>
      <c r="BG5668" s="9">
        <f t="shared" ca="1" si="787"/>
        <v>7</v>
      </c>
      <c r="BH5668" s="6">
        <f ca="1">IF(ISNUMBER('Descriptive Stats'!BF5668),'Descriptive Stats'!BF5668,#N/A)</f>
        <v>-0.13248586824472414</v>
      </c>
      <c r="BI5668" s="6">
        <f ca="1">IF(ISNUMBER('Descriptive Stats'!E5668),'Descriptive Stats'!E5668,#N/A)</f>
        <v>7</v>
      </c>
    </row>
    <row r="5669" spans="1:61" ht="14.4" x14ac:dyDescent="0.3">
      <c r="A5669" s="2">
        <f>ROW()</f>
        <v>5669</v>
      </c>
      <c r="C5669" s="8">
        <f t="shared" ca="1" si="789"/>
        <v>6</v>
      </c>
      <c r="D5669" s="8">
        <f t="shared" ca="1" si="790"/>
        <v>7</v>
      </c>
      <c r="E5669" s="50">
        <f t="shared" ca="1" si="784"/>
        <v>0</v>
      </c>
      <c r="F5669" s="2" t="str">
        <f t="shared" ca="1" si="791"/>
        <v/>
      </c>
      <c r="BD5669" s="49">
        <f t="shared" ca="1" si="788"/>
        <v>815.5</v>
      </c>
      <c r="BE5669" s="3">
        <f t="shared" ca="1" si="785"/>
        <v>8.1500000000000003E-2</v>
      </c>
      <c r="BF5669" s="3">
        <f t="shared" ca="1" si="786"/>
        <v>-1.3950525282585462</v>
      </c>
      <c r="BG5669" s="9">
        <f t="shared" ca="1" si="787"/>
        <v>0</v>
      </c>
      <c r="BH5669" s="6">
        <f ca="1">IF(ISNUMBER('Descriptive Stats'!BF5669),'Descriptive Stats'!BF5669,#N/A)</f>
        <v>-1.3950525282585462</v>
      </c>
      <c r="BI5669" s="6">
        <f ca="1">IF(ISNUMBER('Descriptive Stats'!E5669),'Descriptive Stats'!E5669,#N/A)</f>
        <v>0</v>
      </c>
    </row>
    <row r="5670" spans="1:61" ht="14.4" x14ac:dyDescent="0.3">
      <c r="A5670" s="2">
        <f>ROW()</f>
        <v>5670</v>
      </c>
      <c r="C5670" s="8">
        <f t="shared" ca="1" si="789"/>
        <v>11</v>
      </c>
      <c r="D5670" s="8">
        <f t="shared" ca="1" si="790"/>
        <v>0</v>
      </c>
      <c r="E5670" s="50">
        <f t="shared" ca="1" si="784"/>
        <v>0</v>
      </c>
      <c r="F5670" s="2" t="str">
        <f t="shared" ca="1" si="791"/>
        <v/>
      </c>
      <c r="BD5670" s="49">
        <f t="shared" ca="1" si="788"/>
        <v>815.5</v>
      </c>
      <c r="BE5670" s="3">
        <f t="shared" ca="1" si="785"/>
        <v>8.1500000000000003E-2</v>
      </c>
      <c r="BF5670" s="3">
        <f t="shared" ca="1" si="786"/>
        <v>-1.3950525282585462</v>
      </c>
      <c r="BG5670" s="9">
        <f t="shared" ca="1" si="787"/>
        <v>0</v>
      </c>
      <c r="BH5670" s="6">
        <f ca="1">IF(ISNUMBER('Descriptive Stats'!BF5670),'Descriptive Stats'!BF5670,#N/A)</f>
        <v>-1.3950525282585462</v>
      </c>
      <c r="BI5670" s="6">
        <f ca="1">IF(ISNUMBER('Descriptive Stats'!E5670),'Descriptive Stats'!E5670,#N/A)</f>
        <v>0</v>
      </c>
    </row>
    <row r="5671" spans="1:61" ht="14.4" x14ac:dyDescent="0.3">
      <c r="A5671" s="2">
        <f>ROW()</f>
        <v>5671</v>
      </c>
      <c r="C5671" s="8">
        <f t="shared" ca="1" si="789"/>
        <v>18</v>
      </c>
      <c r="D5671" s="8">
        <f t="shared" ca="1" si="790"/>
        <v>0</v>
      </c>
      <c r="E5671" s="50">
        <f t="shared" ca="1" si="784"/>
        <v>7</v>
      </c>
      <c r="F5671" s="2" t="str">
        <f t="shared" ca="1" si="791"/>
        <v/>
      </c>
      <c r="BD5671" s="49">
        <f t="shared" ca="1" si="788"/>
        <v>4473.5</v>
      </c>
      <c r="BE5671" s="3">
        <f t="shared" ca="1" si="785"/>
        <v>0.44729999999999998</v>
      </c>
      <c r="BF5671" s="3">
        <f t="shared" ca="1" si="786"/>
        <v>-0.13248586824472414</v>
      </c>
      <c r="BG5671" s="9">
        <f t="shared" ca="1" si="787"/>
        <v>7</v>
      </c>
      <c r="BH5671" s="6">
        <f ca="1">IF(ISNUMBER('Descriptive Stats'!BF5671),'Descriptive Stats'!BF5671,#N/A)</f>
        <v>-0.13248586824472414</v>
      </c>
      <c r="BI5671" s="6">
        <f ca="1">IF(ISNUMBER('Descriptive Stats'!E5671),'Descriptive Stats'!E5671,#N/A)</f>
        <v>7</v>
      </c>
    </row>
    <row r="5672" spans="1:61" ht="14.4" x14ac:dyDescent="0.3">
      <c r="A5672" s="2">
        <f>ROW()</f>
        <v>5672</v>
      </c>
      <c r="C5672" s="8">
        <f t="shared" ca="1" si="789"/>
        <v>6</v>
      </c>
      <c r="D5672" s="8">
        <f t="shared" ca="1" si="790"/>
        <v>7</v>
      </c>
      <c r="E5672" s="50">
        <f t="shared" ca="1" si="784"/>
        <v>7</v>
      </c>
      <c r="F5672" s="2" t="str">
        <f t="shared" ca="1" si="791"/>
        <v/>
      </c>
      <c r="BD5672" s="49">
        <f t="shared" ca="1" si="788"/>
        <v>4473.5</v>
      </c>
      <c r="BE5672" s="3">
        <f t="shared" ca="1" si="785"/>
        <v>0.44729999999999998</v>
      </c>
      <c r="BF5672" s="3">
        <f t="shared" ca="1" si="786"/>
        <v>-0.13248586824472414</v>
      </c>
      <c r="BG5672" s="9">
        <f t="shared" ca="1" si="787"/>
        <v>7</v>
      </c>
      <c r="BH5672" s="6">
        <f ca="1">IF(ISNUMBER('Descriptive Stats'!BF5672),'Descriptive Stats'!BF5672,#N/A)</f>
        <v>-0.13248586824472414</v>
      </c>
      <c r="BI5672" s="6">
        <f ca="1">IF(ISNUMBER('Descriptive Stats'!E5672),'Descriptive Stats'!E5672,#N/A)</f>
        <v>7</v>
      </c>
    </row>
    <row r="5673" spans="1:61" ht="14.4" x14ac:dyDescent="0.3">
      <c r="A5673" s="2">
        <f>ROW()</f>
        <v>5673</v>
      </c>
      <c r="C5673" s="8">
        <f t="shared" ca="1" si="789"/>
        <v>6</v>
      </c>
      <c r="D5673" s="8">
        <f t="shared" ca="1" si="790"/>
        <v>7</v>
      </c>
      <c r="E5673" s="50">
        <f t="shared" ca="1" si="784"/>
        <v>7</v>
      </c>
      <c r="F5673" s="2" t="str">
        <f t="shared" ca="1" si="791"/>
        <v/>
      </c>
      <c r="BD5673" s="49">
        <f t="shared" ca="1" si="788"/>
        <v>4473.5</v>
      </c>
      <c r="BE5673" s="3">
        <f t="shared" ca="1" si="785"/>
        <v>0.44729999999999998</v>
      </c>
      <c r="BF5673" s="3">
        <f t="shared" ca="1" si="786"/>
        <v>-0.13248586824472414</v>
      </c>
      <c r="BG5673" s="9">
        <f t="shared" ca="1" si="787"/>
        <v>7</v>
      </c>
      <c r="BH5673" s="6">
        <f ca="1">IF(ISNUMBER('Descriptive Stats'!BF5673),'Descriptive Stats'!BF5673,#N/A)</f>
        <v>-0.13248586824472414</v>
      </c>
      <c r="BI5673" s="6">
        <f ca="1">IF(ISNUMBER('Descriptive Stats'!E5673),'Descriptive Stats'!E5673,#N/A)</f>
        <v>7</v>
      </c>
    </row>
    <row r="5674" spans="1:61" ht="14.4" x14ac:dyDescent="0.3">
      <c r="A5674" s="2">
        <f>ROW()</f>
        <v>5674</v>
      </c>
      <c r="C5674" s="8">
        <f t="shared" ca="1" si="789"/>
        <v>19</v>
      </c>
      <c r="D5674" s="8">
        <f t="shared" ca="1" si="790"/>
        <v>7</v>
      </c>
      <c r="E5674" s="50">
        <f t="shared" ca="1" si="784"/>
        <v>0</v>
      </c>
      <c r="F5674" s="2" t="str">
        <f t="shared" ca="1" si="791"/>
        <v/>
      </c>
      <c r="BD5674" s="49">
        <f t="shared" ca="1" si="788"/>
        <v>815.5</v>
      </c>
      <c r="BE5674" s="3">
        <f t="shared" ca="1" si="785"/>
        <v>8.1500000000000003E-2</v>
      </c>
      <c r="BF5674" s="3">
        <f t="shared" ca="1" si="786"/>
        <v>-1.3950525282585462</v>
      </c>
      <c r="BG5674" s="9">
        <f t="shared" ca="1" si="787"/>
        <v>0</v>
      </c>
      <c r="BH5674" s="6">
        <f ca="1">IF(ISNUMBER('Descriptive Stats'!BF5674),'Descriptive Stats'!BF5674,#N/A)</f>
        <v>-1.3950525282585462</v>
      </c>
      <c r="BI5674" s="6">
        <f ca="1">IF(ISNUMBER('Descriptive Stats'!E5674),'Descriptive Stats'!E5674,#N/A)</f>
        <v>0</v>
      </c>
    </row>
    <row r="5675" spans="1:61" ht="14.4" x14ac:dyDescent="0.3">
      <c r="A5675" s="2">
        <f>ROW()</f>
        <v>5675</v>
      </c>
      <c r="C5675" s="8">
        <f t="shared" ca="1" si="789"/>
        <v>15</v>
      </c>
      <c r="D5675" s="8">
        <f t="shared" ca="1" si="790"/>
        <v>0</v>
      </c>
      <c r="E5675" s="50">
        <f t="shared" ca="1" si="784"/>
        <v>6</v>
      </c>
      <c r="F5675" s="2" t="str">
        <f t="shared" ca="1" si="791"/>
        <v/>
      </c>
      <c r="BD5675" s="49">
        <f t="shared" ca="1" si="788"/>
        <v>3900</v>
      </c>
      <c r="BE5675" s="3">
        <f t="shared" ca="1" si="785"/>
        <v>0.38995000000000002</v>
      </c>
      <c r="BF5675" s="3">
        <f t="shared" ca="1" si="786"/>
        <v>-0.2794493539703507</v>
      </c>
      <c r="BG5675" s="9">
        <f t="shared" ca="1" si="787"/>
        <v>6</v>
      </c>
      <c r="BH5675" s="6">
        <f ca="1">IF(ISNUMBER('Descriptive Stats'!BF5675),'Descriptive Stats'!BF5675,#N/A)</f>
        <v>-0.2794493539703507</v>
      </c>
      <c r="BI5675" s="6">
        <f ca="1">IF(ISNUMBER('Descriptive Stats'!E5675),'Descriptive Stats'!E5675,#N/A)</f>
        <v>6</v>
      </c>
    </row>
    <row r="5676" spans="1:61" ht="14.4" x14ac:dyDescent="0.3">
      <c r="A5676" s="2">
        <f>ROW()</f>
        <v>5676</v>
      </c>
      <c r="C5676" s="8">
        <f t="shared" ca="1" si="789"/>
        <v>2</v>
      </c>
      <c r="D5676" s="8">
        <f t="shared" ca="1" si="790"/>
        <v>6</v>
      </c>
      <c r="E5676" s="50">
        <f t="shared" ca="1" si="784"/>
        <v>2</v>
      </c>
      <c r="F5676" s="2" t="str">
        <f t="shared" ca="1" si="791"/>
        <v/>
      </c>
      <c r="BD5676" s="49">
        <f t="shared" ca="1" si="788"/>
        <v>2595</v>
      </c>
      <c r="BE5676" s="3">
        <f t="shared" ca="1" si="785"/>
        <v>0.25945000000000001</v>
      </c>
      <c r="BF5676" s="3">
        <f t="shared" ca="1" si="786"/>
        <v>-0.6450419512753276</v>
      </c>
      <c r="BG5676" s="9">
        <f t="shared" ca="1" si="787"/>
        <v>2</v>
      </c>
      <c r="BH5676" s="6">
        <f ca="1">IF(ISNUMBER('Descriptive Stats'!BF5676),'Descriptive Stats'!BF5676,#N/A)</f>
        <v>-0.6450419512753276</v>
      </c>
      <c r="BI5676" s="6">
        <f ca="1">IF(ISNUMBER('Descriptive Stats'!E5676),'Descriptive Stats'!E5676,#N/A)</f>
        <v>2</v>
      </c>
    </row>
    <row r="5677" spans="1:61" ht="14.4" x14ac:dyDescent="0.3">
      <c r="A5677" s="2">
        <f>ROW()</f>
        <v>5677</v>
      </c>
      <c r="C5677" s="8">
        <f t="shared" ca="1" si="789"/>
        <v>3</v>
      </c>
      <c r="D5677" s="8">
        <f t="shared" ca="1" si="790"/>
        <v>2</v>
      </c>
      <c r="E5677" s="50">
        <f t="shared" ca="1" si="784"/>
        <v>0</v>
      </c>
      <c r="F5677" s="2" t="str">
        <f t="shared" ca="1" si="791"/>
        <v/>
      </c>
      <c r="BD5677" s="49">
        <f t="shared" ca="1" si="788"/>
        <v>815.5</v>
      </c>
      <c r="BE5677" s="3">
        <f t="shared" ca="1" si="785"/>
        <v>8.1500000000000003E-2</v>
      </c>
      <c r="BF5677" s="3">
        <f t="shared" ca="1" si="786"/>
        <v>-1.3950525282585462</v>
      </c>
      <c r="BG5677" s="9">
        <f t="shared" ca="1" si="787"/>
        <v>0</v>
      </c>
      <c r="BH5677" s="6">
        <f ca="1">IF(ISNUMBER('Descriptive Stats'!BF5677),'Descriptive Stats'!BF5677,#N/A)</f>
        <v>-1.3950525282585462</v>
      </c>
      <c r="BI5677" s="6">
        <f ca="1">IF(ISNUMBER('Descriptive Stats'!E5677),'Descriptive Stats'!E5677,#N/A)</f>
        <v>0</v>
      </c>
    </row>
    <row r="5678" spans="1:61" ht="14.4" x14ac:dyDescent="0.3">
      <c r="A5678" s="2">
        <f>ROW()</f>
        <v>5678</v>
      </c>
      <c r="C5678" s="8">
        <f t="shared" ca="1" si="789"/>
        <v>22</v>
      </c>
      <c r="D5678" s="8">
        <f t="shared" ca="1" si="790"/>
        <v>0</v>
      </c>
      <c r="E5678" s="50">
        <f t="shared" ca="1" si="784"/>
        <v>0</v>
      </c>
      <c r="F5678" s="2" t="str">
        <f t="shared" ca="1" si="791"/>
        <v/>
      </c>
      <c r="BD5678" s="49">
        <f t="shared" ca="1" si="788"/>
        <v>815.5</v>
      </c>
      <c r="BE5678" s="3">
        <f t="shared" ca="1" si="785"/>
        <v>8.1500000000000003E-2</v>
      </c>
      <c r="BF5678" s="3">
        <f t="shared" ca="1" si="786"/>
        <v>-1.3950525282585462</v>
      </c>
      <c r="BG5678" s="9">
        <f t="shared" ca="1" si="787"/>
        <v>0</v>
      </c>
      <c r="BH5678" s="6">
        <f ca="1">IF(ISNUMBER('Descriptive Stats'!BF5678),'Descriptive Stats'!BF5678,#N/A)</f>
        <v>-1.3950525282585462</v>
      </c>
      <c r="BI5678" s="6">
        <f ca="1">IF(ISNUMBER('Descriptive Stats'!E5678),'Descriptive Stats'!E5678,#N/A)</f>
        <v>0</v>
      </c>
    </row>
    <row r="5679" spans="1:61" ht="14.4" x14ac:dyDescent="0.3">
      <c r="A5679" s="2">
        <f>ROW()</f>
        <v>5679</v>
      </c>
      <c r="C5679" s="8">
        <f t="shared" ca="1" si="789"/>
        <v>11</v>
      </c>
      <c r="D5679" s="8">
        <f t="shared" ca="1" si="790"/>
        <v>0</v>
      </c>
      <c r="E5679" s="50">
        <f t="shared" ca="1" si="784"/>
        <v>6</v>
      </c>
      <c r="F5679" s="2" t="str">
        <f t="shared" ca="1" si="791"/>
        <v/>
      </c>
      <c r="BD5679" s="49">
        <f t="shared" ca="1" si="788"/>
        <v>3900</v>
      </c>
      <c r="BE5679" s="3">
        <f t="shared" ca="1" si="785"/>
        <v>0.38995000000000002</v>
      </c>
      <c r="BF5679" s="3">
        <f t="shared" ca="1" si="786"/>
        <v>-0.2794493539703507</v>
      </c>
      <c r="BG5679" s="9">
        <f t="shared" ca="1" si="787"/>
        <v>6</v>
      </c>
      <c r="BH5679" s="6">
        <f ca="1">IF(ISNUMBER('Descriptive Stats'!BF5679),'Descriptive Stats'!BF5679,#N/A)</f>
        <v>-0.2794493539703507</v>
      </c>
      <c r="BI5679" s="6">
        <f ca="1">IF(ISNUMBER('Descriptive Stats'!E5679),'Descriptive Stats'!E5679,#N/A)</f>
        <v>6</v>
      </c>
    </row>
    <row r="5680" spans="1:61" ht="14.4" x14ac:dyDescent="0.3">
      <c r="A5680" s="2">
        <f>ROW()</f>
        <v>5680</v>
      </c>
      <c r="C5680" s="8">
        <f t="shared" ca="1" si="789"/>
        <v>16</v>
      </c>
      <c r="D5680" s="8">
        <f t="shared" ca="1" si="790"/>
        <v>6</v>
      </c>
      <c r="E5680" s="50">
        <f t="shared" ca="1" si="784"/>
        <v>0</v>
      </c>
      <c r="F5680" s="2" t="str">
        <f t="shared" ca="1" si="791"/>
        <v/>
      </c>
      <c r="BD5680" s="49">
        <f t="shared" ca="1" si="788"/>
        <v>815.5</v>
      </c>
      <c r="BE5680" s="3">
        <f t="shared" ca="1" si="785"/>
        <v>8.1500000000000003E-2</v>
      </c>
      <c r="BF5680" s="3">
        <f t="shared" ca="1" si="786"/>
        <v>-1.3950525282585462</v>
      </c>
      <c r="BG5680" s="9">
        <f t="shared" ca="1" si="787"/>
        <v>0</v>
      </c>
      <c r="BH5680" s="6">
        <f ca="1">IF(ISNUMBER('Descriptive Stats'!BF5680),'Descriptive Stats'!BF5680,#N/A)</f>
        <v>-1.3950525282585462</v>
      </c>
      <c r="BI5680" s="6">
        <f ca="1">IF(ISNUMBER('Descriptive Stats'!E5680),'Descriptive Stats'!E5680,#N/A)</f>
        <v>0</v>
      </c>
    </row>
    <row r="5681" spans="1:61" ht="14.4" x14ac:dyDescent="0.3">
      <c r="A5681" s="2">
        <f>ROW()</f>
        <v>5681</v>
      </c>
      <c r="C5681" s="8">
        <f t="shared" ca="1" si="789"/>
        <v>20</v>
      </c>
      <c r="D5681" s="8">
        <f t="shared" ca="1" si="790"/>
        <v>0</v>
      </c>
      <c r="E5681" s="50">
        <f t="shared" ca="1" si="784"/>
        <v>15</v>
      </c>
      <c r="F5681" s="2" t="str">
        <f t="shared" ca="1" si="791"/>
        <v/>
      </c>
      <c r="BD5681" s="49">
        <f t="shared" ca="1" si="788"/>
        <v>5051.5</v>
      </c>
      <c r="BE5681" s="3">
        <f t="shared" ca="1" si="785"/>
        <v>0.50509999999999999</v>
      </c>
      <c r="BF5681" s="3">
        <f t="shared" ca="1" si="786"/>
        <v>1.2784152420787677E-2</v>
      </c>
      <c r="BG5681" s="9">
        <f t="shared" ca="1" si="787"/>
        <v>15</v>
      </c>
      <c r="BH5681" s="6">
        <f ca="1">IF(ISNUMBER('Descriptive Stats'!BF5681),'Descriptive Stats'!BF5681,#N/A)</f>
        <v>1.2784152420787677E-2</v>
      </c>
      <c r="BI5681" s="6">
        <f ca="1">IF(ISNUMBER('Descriptive Stats'!E5681),'Descriptive Stats'!E5681,#N/A)</f>
        <v>15</v>
      </c>
    </row>
    <row r="5682" spans="1:61" ht="14.4" x14ac:dyDescent="0.3">
      <c r="A5682" s="2">
        <f>ROW()</f>
        <v>5682</v>
      </c>
      <c r="C5682" s="8">
        <f t="shared" ca="1" si="789"/>
        <v>24</v>
      </c>
      <c r="D5682" s="8">
        <f t="shared" ca="1" si="790"/>
        <v>15</v>
      </c>
      <c r="E5682" s="50">
        <f t="shared" ca="1" si="784"/>
        <v>7</v>
      </c>
      <c r="F5682" s="2" t="str">
        <f t="shared" ca="1" si="791"/>
        <v/>
      </c>
      <c r="BD5682" s="49">
        <f t="shared" ca="1" si="788"/>
        <v>4473.5</v>
      </c>
      <c r="BE5682" s="3">
        <f t="shared" ca="1" si="785"/>
        <v>0.44729999999999998</v>
      </c>
      <c r="BF5682" s="3">
        <f t="shared" ca="1" si="786"/>
        <v>-0.13248586824472414</v>
      </c>
      <c r="BG5682" s="9">
        <f t="shared" ca="1" si="787"/>
        <v>7</v>
      </c>
      <c r="BH5682" s="6">
        <f ca="1">IF(ISNUMBER('Descriptive Stats'!BF5682),'Descriptive Stats'!BF5682,#N/A)</f>
        <v>-0.13248586824472414</v>
      </c>
      <c r="BI5682" s="6">
        <f ca="1">IF(ISNUMBER('Descriptive Stats'!E5682),'Descriptive Stats'!E5682,#N/A)</f>
        <v>7</v>
      </c>
    </row>
    <row r="5683" spans="1:61" ht="14.4" x14ac:dyDescent="0.3">
      <c r="A5683" s="2">
        <f>ROW()</f>
        <v>5683</v>
      </c>
      <c r="C5683" s="8">
        <f t="shared" ca="1" si="789"/>
        <v>19</v>
      </c>
      <c r="D5683" s="8">
        <f t="shared" ca="1" si="790"/>
        <v>7</v>
      </c>
      <c r="E5683" s="50">
        <f t="shared" ca="1" si="784"/>
        <v>1</v>
      </c>
      <c r="F5683" s="2" t="str">
        <f t="shared" ca="1" si="791"/>
        <v/>
      </c>
      <c r="BD5683" s="49">
        <f t="shared" ca="1" si="788"/>
        <v>1871</v>
      </c>
      <c r="BE5683" s="3">
        <f t="shared" ca="1" si="785"/>
        <v>0.18704999999999999</v>
      </c>
      <c r="BF5683" s="3">
        <f t="shared" ca="1" si="786"/>
        <v>-0.88881967520906158</v>
      </c>
      <c r="BG5683" s="9">
        <f t="shared" ca="1" si="787"/>
        <v>1</v>
      </c>
      <c r="BH5683" s="6">
        <f ca="1">IF(ISNUMBER('Descriptive Stats'!BF5683),'Descriptive Stats'!BF5683,#N/A)</f>
        <v>-0.88881967520906158</v>
      </c>
      <c r="BI5683" s="6">
        <f ca="1">IF(ISNUMBER('Descriptive Stats'!E5683),'Descriptive Stats'!E5683,#N/A)</f>
        <v>1</v>
      </c>
    </row>
    <row r="5684" spans="1:61" ht="14.4" x14ac:dyDescent="0.3">
      <c r="A5684" s="2">
        <f>ROW()</f>
        <v>5684</v>
      </c>
      <c r="C5684" s="8">
        <f t="shared" ca="1" si="789"/>
        <v>12</v>
      </c>
      <c r="D5684" s="8">
        <f t="shared" ca="1" si="790"/>
        <v>1</v>
      </c>
      <c r="E5684" s="50">
        <f t="shared" ca="1" si="784"/>
        <v>0</v>
      </c>
      <c r="F5684" s="2" t="str">
        <f t="shared" ca="1" si="791"/>
        <v/>
      </c>
      <c r="BD5684" s="49">
        <f t="shared" ca="1" si="788"/>
        <v>815.5</v>
      </c>
      <c r="BE5684" s="3">
        <f t="shared" ca="1" si="785"/>
        <v>8.1500000000000003E-2</v>
      </c>
      <c r="BF5684" s="3">
        <f t="shared" ca="1" si="786"/>
        <v>-1.3950525282585462</v>
      </c>
      <c r="BG5684" s="9">
        <f t="shared" ca="1" si="787"/>
        <v>0</v>
      </c>
      <c r="BH5684" s="6">
        <f ca="1">IF(ISNUMBER('Descriptive Stats'!BF5684),'Descriptive Stats'!BF5684,#N/A)</f>
        <v>-1.3950525282585462</v>
      </c>
      <c r="BI5684" s="6">
        <f ca="1">IF(ISNUMBER('Descriptive Stats'!E5684),'Descriptive Stats'!E5684,#N/A)</f>
        <v>0</v>
      </c>
    </row>
    <row r="5685" spans="1:61" ht="14.4" x14ac:dyDescent="0.3">
      <c r="A5685" s="2">
        <f>ROW()</f>
        <v>5685</v>
      </c>
      <c r="C5685" s="8">
        <f t="shared" ca="1" si="789"/>
        <v>4</v>
      </c>
      <c r="D5685" s="8">
        <f t="shared" ca="1" si="790"/>
        <v>0</v>
      </c>
      <c r="E5685" s="50">
        <f t="shared" ca="1" si="784"/>
        <v>0</v>
      </c>
      <c r="F5685" s="2" t="str">
        <f t="shared" ca="1" si="791"/>
        <v/>
      </c>
      <c r="BD5685" s="49">
        <f t="shared" ca="1" si="788"/>
        <v>815.5</v>
      </c>
      <c r="BE5685" s="3">
        <f t="shared" ca="1" si="785"/>
        <v>8.1500000000000003E-2</v>
      </c>
      <c r="BF5685" s="3">
        <f t="shared" ca="1" si="786"/>
        <v>-1.3950525282585462</v>
      </c>
      <c r="BG5685" s="9">
        <f t="shared" ca="1" si="787"/>
        <v>0</v>
      </c>
      <c r="BH5685" s="6">
        <f ca="1">IF(ISNUMBER('Descriptive Stats'!BF5685),'Descriptive Stats'!BF5685,#N/A)</f>
        <v>-1.3950525282585462</v>
      </c>
      <c r="BI5685" s="6">
        <f ca="1">IF(ISNUMBER('Descriptive Stats'!E5685),'Descriptive Stats'!E5685,#N/A)</f>
        <v>0</v>
      </c>
    </row>
    <row r="5686" spans="1:61" ht="14.4" x14ac:dyDescent="0.3">
      <c r="A5686" s="2">
        <f>ROW()</f>
        <v>5686</v>
      </c>
      <c r="C5686" s="8">
        <f t="shared" ca="1" si="789"/>
        <v>18</v>
      </c>
      <c r="D5686" s="8">
        <f t="shared" ca="1" si="790"/>
        <v>0</v>
      </c>
      <c r="E5686" s="50">
        <f t="shared" ca="1" si="784"/>
        <v>1</v>
      </c>
      <c r="F5686" s="2" t="str">
        <f t="shared" ca="1" si="791"/>
        <v/>
      </c>
      <c r="BD5686" s="49">
        <f t="shared" ca="1" si="788"/>
        <v>1871</v>
      </c>
      <c r="BE5686" s="3">
        <f t="shared" ca="1" si="785"/>
        <v>0.18704999999999999</v>
      </c>
      <c r="BF5686" s="3">
        <f t="shared" ca="1" si="786"/>
        <v>-0.88881967520906158</v>
      </c>
      <c r="BG5686" s="9">
        <f t="shared" ca="1" si="787"/>
        <v>1</v>
      </c>
      <c r="BH5686" s="6">
        <f ca="1">IF(ISNUMBER('Descriptive Stats'!BF5686),'Descriptive Stats'!BF5686,#N/A)</f>
        <v>-0.88881967520906158</v>
      </c>
      <c r="BI5686" s="6">
        <f ca="1">IF(ISNUMBER('Descriptive Stats'!E5686),'Descriptive Stats'!E5686,#N/A)</f>
        <v>1</v>
      </c>
    </row>
    <row r="5687" spans="1:61" ht="14.4" x14ac:dyDescent="0.3">
      <c r="A5687" s="2">
        <f>ROW()</f>
        <v>5687</v>
      </c>
      <c r="C5687" s="8">
        <f t="shared" ca="1" si="789"/>
        <v>12</v>
      </c>
      <c r="D5687" s="8">
        <f t="shared" ca="1" si="790"/>
        <v>1</v>
      </c>
      <c r="E5687" s="50">
        <f t="shared" ca="1" si="784"/>
        <v>4</v>
      </c>
      <c r="F5687" s="2" t="str">
        <f t="shared" ca="1" si="791"/>
        <v/>
      </c>
      <c r="BD5687" s="49">
        <f t="shared" ca="1" si="788"/>
        <v>3442</v>
      </c>
      <c r="BE5687" s="3">
        <f t="shared" ca="1" si="785"/>
        <v>0.34415000000000001</v>
      </c>
      <c r="BF5687" s="3">
        <f t="shared" ca="1" si="786"/>
        <v>-0.40116316278173481</v>
      </c>
      <c r="BG5687" s="9">
        <f t="shared" ca="1" si="787"/>
        <v>4</v>
      </c>
      <c r="BH5687" s="6">
        <f ca="1">IF(ISNUMBER('Descriptive Stats'!BF5687),'Descriptive Stats'!BF5687,#N/A)</f>
        <v>-0.40116316278173481</v>
      </c>
      <c r="BI5687" s="6">
        <f ca="1">IF(ISNUMBER('Descriptive Stats'!E5687),'Descriptive Stats'!E5687,#N/A)</f>
        <v>4</v>
      </c>
    </row>
    <row r="5688" spans="1:61" ht="14.4" x14ac:dyDescent="0.3">
      <c r="A5688" s="2">
        <f>ROW()</f>
        <v>5688</v>
      </c>
      <c r="C5688" s="8">
        <f t="shared" ca="1" si="789"/>
        <v>13</v>
      </c>
      <c r="D5688" s="8">
        <f t="shared" ca="1" si="790"/>
        <v>4</v>
      </c>
      <c r="E5688" s="50">
        <f t="shared" ca="1" si="784"/>
        <v>9</v>
      </c>
      <c r="F5688" s="2" t="str">
        <f t="shared" ca="1" si="791"/>
        <v/>
      </c>
      <c r="BD5688" s="49">
        <f t="shared" ca="1" si="788"/>
        <v>4819</v>
      </c>
      <c r="BE5688" s="3">
        <f t="shared" ca="1" si="785"/>
        <v>0.48185</v>
      </c>
      <c r="BF5688" s="3">
        <f t="shared" ca="1" si="786"/>
        <v>-4.5511009098988427E-2</v>
      </c>
      <c r="BG5688" s="9">
        <f t="shared" ca="1" si="787"/>
        <v>9</v>
      </c>
      <c r="BH5688" s="6">
        <f ca="1">IF(ISNUMBER('Descriptive Stats'!BF5688),'Descriptive Stats'!BF5688,#N/A)</f>
        <v>-4.5511009098988427E-2</v>
      </c>
      <c r="BI5688" s="6">
        <f ca="1">IF(ISNUMBER('Descriptive Stats'!E5688),'Descriptive Stats'!E5688,#N/A)</f>
        <v>9</v>
      </c>
    </row>
    <row r="5689" spans="1:61" ht="14.4" x14ac:dyDescent="0.3">
      <c r="A5689" s="2">
        <f>ROW()</f>
        <v>5689</v>
      </c>
      <c r="C5689" s="8">
        <f t="shared" ca="1" si="789"/>
        <v>23</v>
      </c>
      <c r="D5689" s="8">
        <f t="shared" ca="1" si="790"/>
        <v>9</v>
      </c>
      <c r="E5689" s="50">
        <f t="shared" ca="1" si="784"/>
        <v>0</v>
      </c>
      <c r="F5689" s="2" t="str">
        <f t="shared" ca="1" si="791"/>
        <v/>
      </c>
      <c r="BD5689" s="49">
        <f t="shared" ca="1" si="788"/>
        <v>815.5</v>
      </c>
      <c r="BE5689" s="3">
        <f t="shared" ca="1" si="785"/>
        <v>8.1500000000000003E-2</v>
      </c>
      <c r="BF5689" s="3">
        <f t="shared" ca="1" si="786"/>
        <v>-1.3950525282585462</v>
      </c>
      <c r="BG5689" s="9">
        <f t="shared" ca="1" si="787"/>
        <v>0</v>
      </c>
      <c r="BH5689" s="6">
        <f ca="1">IF(ISNUMBER('Descriptive Stats'!BF5689),'Descriptive Stats'!BF5689,#N/A)</f>
        <v>-1.3950525282585462</v>
      </c>
      <c r="BI5689" s="6">
        <f ca="1">IF(ISNUMBER('Descriptive Stats'!E5689),'Descriptive Stats'!E5689,#N/A)</f>
        <v>0</v>
      </c>
    </row>
    <row r="5690" spans="1:61" ht="14.4" x14ac:dyDescent="0.3">
      <c r="A5690" s="2">
        <f>ROW()</f>
        <v>5690</v>
      </c>
      <c r="C5690" s="8">
        <f t="shared" ca="1" si="789"/>
        <v>11</v>
      </c>
      <c r="D5690" s="8">
        <f t="shared" ca="1" si="790"/>
        <v>0</v>
      </c>
      <c r="E5690" s="50">
        <f t="shared" ca="1" si="784"/>
        <v>2</v>
      </c>
      <c r="F5690" s="2" t="str">
        <f t="shared" ca="1" si="791"/>
        <v/>
      </c>
      <c r="BD5690" s="49">
        <f t="shared" ca="1" si="788"/>
        <v>2595</v>
      </c>
      <c r="BE5690" s="3">
        <f t="shared" ca="1" si="785"/>
        <v>0.25945000000000001</v>
      </c>
      <c r="BF5690" s="3">
        <f t="shared" ca="1" si="786"/>
        <v>-0.6450419512753276</v>
      </c>
      <c r="BG5690" s="9">
        <f t="shared" ca="1" si="787"/>
        <v>2</v>
      </c>
      <c r="BH5690" s="6">
        <f ca="1">IF(ISNUMBER('Descriptive Stats'!BF5690),'Descriptive Stats'!BF5690,#N/A)</f>
        <v>-0.6450419512753276</v>
      </c>
      <c r="BI5690" s="6">
        <f ca="1">IF(ISNUMBER('Descriptive Stats'!E5690),'Descriptive Stats'!E5690,#N/A)</f>
        <v>2</v>
      </c>
    </row>
    <row r="5691" spans="1:61" ht="14.4" x14ac:dyDescent="0.3">
      <c r="A5691" s="2">
        <f>ROW()</f>
        <v>5691</v>
      </c>
      <c r="C5691" s="8">
        <f t="shared" ca="1" si="789"/>
        <v>9</v>
      </c>
      <c r="D5691" s="8">
        <f t="shared" ca="1" si="790"/>
        <v>2</v>
      </c>
      <c r="E5691" s="50">
        <f t="shared" ca="1" si="784"/>
        <v>2</v>
      </c>
      <c r="F5691" s="2" t="str">
        <f t="shared" ca="1" si="791"/>
        <v/>
      </c>
      <c r="BD5691" s="49">
        <f t="shared" ca="1" si="788"/>
        <v>2595</v>
      </c>
      <c r="BE5691" s="3">
        <f t="shared" ca="1" si="785"/>
        <v>0.25945000000000001</v>
      </c>
      <c r="BF5691" s="3">
        <f t="shared" ca="1" si="786"/>
        <v>-0.6450419512753276</v>
      </c>
      <c r="BG5691" s="9">
        <f t="shared" ca="1" si="787"/>
        <v>2</v>
      </c>
      <c r="BH5691" s="6">
        <f ca="1">IF(ISNUMBER('Descriptive Stats'!BF5691),'Descriptive Stats'!BF5691,#N/A)</f>
        <v>-0.6450419512753276</v>
      </c>
      <c r="BI5691" s="6">
        <f ca="1">IF(ISNUMBER('Descriptive Stats'!E5691),'Descriptive Stats'!E5691,#N/A)</f>
        <v>2</v>
      </c>
    </row>
    <row r="5692" spans="1:61" ht="14.4" x14ac:dyDescent="0.3">
      <c r="A5692" s="2">
        <f>ROW()</f>
        <v>5692</v>
      </c>
      <c r="C5692" s="8">
        <f t="shared" ca="1" si="789"/>
        <v>17</v>
      </c>
      <c r="D5692" s="8">
        <f t="shared" ca="1" si="790"/>
        <v>2</v>
      </c>
      <c r="E5692" s="50">
        <f t="shared" ca="1" si="784"/>
        <v>0</v>
      </c>
      <c r="F5692" s="2" t="str">
        <f t="shared" ca="1" si="791"/>
        <v/>
      </c>
      <c r="BD5692" s="49">
        <f t="shared" ca="1" si="788"/>
        <v>815.5</v>
      </c>
      <c r="BE5692" s="3">
        <f t="shared" ca="1" si="785"/>
        <v>8.1500000000000003E-2</v>
      </c>
      <c r="BF5692" s="3">
        <f t="shared" ca="1" si="786"/>
        <v>-1.3950525282585462</v>
      </c>
      <c r="BG5692" s="9">
        <f t="shared" ca="1" si="787"/>
        <v>0</v>
      </c>
      <c r="BH5692" s="6">
        <f ca="1">IF(ISNUMBER('Descriptive Stats'!BF5692),'Descriptive Stats'!BF5692,#N/A)</f>
        <v>-1.3950525282585462</v>
      </c>
      <c r="BI5692" s="6">
        <f ca="1">IF(ISNUMBER('Descriptive Stats'!E5692),'Descriptive Stats'!E5692,#N/A)</f>
        <v>0</v>
      </c>
    </row>
    <row r="5693" spans="1:61" ht="14.4" x14ac:dyDescent="0.3">
      <c r="A5693" s="2">
        <f>ROW()</f>
        <v>5693</v>
      </c>
      <c r="C5693" s="8">
        <f t="shared" ca="1" si="789"/>
        <v>20</v>
      </c>
      <c r="D5693" s="8">
        <f t="shared" ca="1" si="790"/>
        <v>0</v>
      </c>
      <c r="E5693" s="50">
        <f t="shared" ca="1" si="784"/>
        <v>4</v>
      </c>
      <c r="F5693" s="2" t="str">
        <f t="shared" ca="1" si="791"/>
        <v/>
      </c>
      <c r="BD5693" s="49">
        <f t="shared" ca="1" si="788"/>
        <v>3442</v>
      </c>
      <c r="BE5693" s="3">
        <f t="shared" ca="1" si="785"/>
        <v>0.34415000000000001</v>
      </c>
      <c r="BF5693" s="3">
        <f t="shared" ca="1" si="786"/>
        <v>-0.40116316278173481</v>
      </c>
      <c r="BG5693" s="9">
        <f t="shared" ca="1" si="787"/>
        <v>4</v>
      </c>
      <c r="BH5693" s="6">
        <f ca="1">IF(ISNUMBER('Descriptive Stats'!BF5693),'Descriptive Stats'!BF5693,#N/A)</f>
        <v>-0.40116316278173481</v>
      </c>
      <c r="BI5693" s="6">
        <f ca="1">IF(ISNUMBER('Descriptive Stats'!E5693),'Descriptive Stats'!E5693,#N/A)</f>
        <v>4</v>
      </c>
    </row>
    <row r="5694" spans="1:61" ht="14.4" x14ac:dyDescent="0.3">
      <c r="A5694" s="2">
        <f>ROW()</f>
        <v>5694</v>
      </c>
      <c r="C5694" s="8">
        <f t="shared" ca="1" si="789"/>
        <v>13</v>
      </c>
      <c r="D5694" s="8">
        <f t="shared" ca="1" si="790"/>
        <v>4</v>
      </c>
      <c r="E5694" s="50">
        <f t="shared" ca="1" si="784"/>
        <v>9</v>
      </c>
      <c r="F5694" s="2" t="str">
        <f t="shared" ca="1" si="791"/>
        <v/>
      </c>
      <c r="BD5694" s="49">
        <f t="shared" ca="1" si="788"/>
        <v>4819</v>
      </c>
      <c r="BE5694" s="3">
        <f t="shared" ca="1" si="785"/>
        <v>0.48185</v>
      </c>
      <c r="BF5694" s="3">
        <f t="shared" ca="1" si="786"/>
        <v>-4.5511009098988427E-2</v>
      </c>
      <c r="BG5694" s="9">
        <f t="shared" ca="1" si="787"/>
        <v>9</v>
      </c>
      <c r="BH5694" s="6">
        <f ca="1">IF(ISNUMBER('Descriptive Stats'!BF5694),'Descriptive Stats'!BF5694,#N/A)</f>
        <v>-4.5511009098988427E-2</v>
      </c>
      <c r="BI5694" s="6">
        <f ca="1">IF(ISNUMBER('Descriptive Stats'!E5694),'Descriptive Stats'!E5694,#N/A)</f>
        <v>9</v>
      </c>
    </row>
    <row r="5695" spans="1:61" ht="14.4" x14ac:dyDescent="0.3">
      <c r="A5695" s="2">
        <f>ROW()</f>
        <v>5695</v>
      </c>
      <c r="C5695" s="8">
        <f t="shared" ca="1" si="789"/>
        <v>23</v>
      </c>
      <c r="D5695" s="8">
        <f t="shared" ca="1" si="790"/>
        <v>9</v>
      </c>
      <c r="E5695" s="50">
        <f t="shared" ca="1" si="784"/>
        <v>0</v>
      </c>
      <c r="F5695" s="2" t="str">
        <f t="shared" ca="1" si="791"/>
        <v/>
      </c>
      <c r="BD5695" s="49">
        <f t="shared" ca="1" si="788"/>
        <v>815.5</v>
      </c>
      <c r="BE5695" s="3">
        <f t="shared" ca="1" si="785"/>
        <v>8.1500000000000003E-2</v>
      </c>
      <c r="BF5695" s="3">
        <f t="shared" ca="1" si="786"/>
        <v>-1.3950525282585462</v>
      </c>
      <c r="BG5695" s="9">
        <f t="shared" ca="1" si="787"/>
        <v>0</v>
      </c>
      <c r="BH5695" s="6">
        <f ca="1">IF(ISNUMBER('Descriptive Stats'!BF5695),'Descriptive Stats'!BF5695,#N/A)</f>
        <v>-1.3950525282585462</v>
      </c>
      <c r="BI5695" s="6">
        <f ca="1">IF(ISNUMBER('Descriptive Stats'!E5695),'Descriptive Stats'!E5695,#N/A)</f>
        <v>0</v>
      </c>
    </row>
    <row r="5696" spans="1:61" ht="14.4" x14ac:dyDescent="0.3">
      <c r="A5696" s="2">
        <f>ROW()</f>
        <v>5696</v>
      </c>
      <c r="C5696" s="8">
        <f t="shared" ca="1" si="789"/>
        <v>20</v>
      </c>
      <c r="D5696" s="8">
        <f t="shared" ca="1" si="790"/>
        <v>0</v>
      </c>
      <c r="E5696" s="50">
        <f t="shared" ca="1" si="784"/>
        <v>1</v>
      </c>
      <c r="F5696" s="2" t="str">
        <f t="shared" ca="1" si="791"/>
        <v/>
      </c>
      <c r="BD5696" s="49">
        <f t="shared" ca="1" si="788"/>
        <v>1871</v>
      </c>
      <c r="BE5696" s="3">
        <f t="shared" ca="1" si="785"/>
        <v>0.18704999999999999</v>
      </c>
      <c r="BF5696" s="3">
        <f t="shared" ca="1" si="786"/>
        <v>-0.88881967520906158</v>
      </c>
      <c r="BG5696" s="9">
        <f t="shared" ca="1" si="787"/>
        <v>1</v>
      </c>
      <c r="BH5696" s="6">
        <f ca="1">IF(ISNUMBER('Descriptive Stats'!BF5696),'Descriptive Stats'!BF5696,#N/A)</f>
        <v>-0.88881967520906158</v>
      </c>
      <c r="BI5696" s="6">
        <f ca="1">IF(ISNUMBER('Descriptive Stats'!E5696),'Descriptive Stats'!E5696,#N/A)</f>
        <v>1</v>
      </c>
    </row>
    <row r="5697" spans="1:61" ht="14.4" x14ac:dyDescent="0.3">
      <c r="A5697" s="2">
        <f>ROW()</f>
        <v>5697</v>
      </c>
      <c r="C5697" s="8">
        <f t="shared" ca="1" si="789"/>
        <v>12</v>
      </c>
      <c r="D5697" s="8">
        <f t="shared" ca="1" si="790"/>
        <v>1</v>
      </c>
      <c r="E5697" s="50">
        <f t="shared" ca="1" si="784"/>
        <v>0</v>
      </c>
      <c r="F5697" s="2" t="str">
        <f t="shared" ca="1" si="791"/>
        <v/>
      </c>
      <c r="BD5697" s="49">
        <f t="shared" ca="1" si="788"/>
        <v>815.5</v>
      </c>
      <c r="BE5697" s="3">
        <f t="shared" ca="1" si="785"/>
        <v>8.1500000000000003E-2</v>
      </c>
      <c r="BF5697" s="3">
        <f t="shared" ca="1" si="786"/>
        <v>-1.3950525282585462</v>
      </c>
      <c r="BG5697" s="9">
        <f t="shared" ca="1" si="787"/>
        <v>0</v>
      </c>
      <c r="BH5697" s="6">
        <f ca="1">IF(ISNUMBER('Descriptive Stats'!BF5697),'Descriptive Stats'!BF5697,#N/A)</f>
        <v>-1.3950525282585462</v>
      </c>
      <c r="BI5697" s="6">
        <f ca="1">IF(ISNUMBER('Descriptive Stats'!E5697),'Descriptive Stats'!E5697,#N/A)</f>
        <v>0</v>
      </c>
    </row>
    <row r="5698" spans="1:61" ht="14.4" x14ac:dyDescent="0.3">
      <c r="A5698" s="2">
        <f>ROW()</f>
        <v>5698</v>
      </c>
      <c r="C5698" s="8">
        <f t="shared" ca="1" si="789"/>
        <v>22</v>
      </c>
      <c r="D5698" s="8">
        <f t="shared" ca="1" si="790"/>
        <v>0</v>
      </c>
      <c r="E5698" s="50">
        <f t="shared" ca="1" si="784"/>
        <v>7</v>
      </c>
      <c r="F5698" s="2" t="str">
        <f t="shared" ca="1" si="791"/>
        <v/>
      </c>
      <c r="BD5698" s="49">
        <f t="shared" ca="1" si="788"/>
        <v>4473.5</v>
      </c>
      <c r="BE5698" s="3">
        <f t="shared" ca="1" si="785"/>
        <v>0.44729999999999998</v>
      </c>
      <c r="BF5698" s="3">
        <f t="shared" ca="1" si="786"/>
        <v>-0.13248586824472414</v>
      </c>
      <c r="BG5698" s="9">
        <f t="shared" ca="1" si="787"/>
        <v>7</v>
      </c>
      <c r="BH5698" s="6">
        <f ca="1">IF(ISNUMBER('Descriptive Stats'!BF5698),'Descriptive Stats'!BF5698,#N/A)</f>
        <v>-0.13248586824472414</v>
      </c>
      <c r="BI5698" s="6">
        <f ca="1">IF(ISNUMBER('Descriptive Stats'!E5698),'Descriptive Stats'!E5698,#N/A)</f>
        <v>7</v>
      </c>
    </row>
    <row r="5699" spans="1:61" ht="14.4" x14ac:dyDescent="0.3">
      <c r="A5699" s="2">
        <f>ROW()</f>
        <v>5699</v>
      </c>
      <c r="C5699" s="8">
        <f t="shared" ca="1" si="789"/>
        <v>19</v>
      </c>
      <c r="D5699" s="8">
        <f t="shared" ca="1" si="790"/>
        <v>7</v>
      </c>
      <c r="E5699" s="50">
        <f t="shared" ref="E5699:E5762" ca="1" si="792">IF(0=MOD(ROW(),$J$1),AVERAGE(OFFSET($D$2,ROW()-$J$1,0,$J$1,1)),"")</f>
        <v>9</v>
      </c>
      <c r="F5699" s="2" t="str">
        <f t="shared" ca="1" si="791"/>
        <v/>
      </c>
      <c r="BD5699" s="49">
        <f t="shared" ca="1" si="788"/>
        <v>4819</v>
      </c>
      <c r="BE5699" s="3">
        <f t="shared" ca="1" si="785"/>
        <v>0.48185</v>
      </c>
      <c r="BF5699" s="3">
        <f t="shared" ca="1" si="786"/>
        <v>-4.5511009098988427E-2</v>
      </c>
      <c r="BG5699" s="9">
        <f t="shared" ca="1" si="787"/>
        <v>9</v>
      </c>
      <c r="BH5699" s="6">
        <f ca="1">IF(ISNUMBER('Descriptive Stats'!BF5699),'Descriptive Stats'!BF5699,#N/A)</f>
        <v>-4.5511009098988427E-2</v>
      </c>
      <c r="BI5699" s="6">
        <f ca="1">IF(ISNUMBER('Descriptive Stats'!E5699),'Descriptive Stats'!E5699,#N/A)</f>
        <v>9</v>
      </c>
    </row>
    <row r="5700" spans="1:61" ht="14.4" x14ac:dyDescent="0.3">
      <c r="A5700" s="2">
        <f>ROW()</f>
        <v>5700</v>
      </c>
      <c r="C5700" s="8">
        <f t="shared" ca="1" si="789"/>
        <v>23</v>
      </c>
      <c r="D5700" s="8">
        <f t="shared" ca="1" si="790"/>
        <v>9</v>
      </c>
      <c r="E5700" s="50">
        <f t="shared" ca="1" si="792"/>
        <v>19</v>
      </c>
      <c r="F5700" s="2" t="str">
        <f t="shared" ca="1" si="791"/>
        <v>X</v>
      </c>
      <c r="BD5700" s="49">
        <f t="shared" ca="1" si="788"/>
        <v>5294</v>
      </c>
      <c r="BE5700" s="3">
        <f t="shared" ca="1" si="785"/>
        <v>0.52934999999999999</v>
      </c>
      <c r="BF5700" s="3">
        <f t="shared" ca="1" si="786"/>
        <v>7.3636031452008061E-2</v>
      </c>
      <c r="BG5700" s="9">
        <f t="shared" ca="1" si="787"/>
        <v>19</v>
      </c>
      <c r="BH5700" s="6">
        <f ca="1">IF(ISNUMBER('Descriptive Stats'!BF5700),'Descriptive Stats'!BF5700,#N/A)</f>
        <v>7.3636031452008061E-2</v>
      </c>
      <c r="BI5700" s="6">
        <f ca="1">IF(ISNUMBER('Descriptive Stats'!E5700),'Descriptive Stats'!E5700,#N/A)</f>
        <v>19</v>
      </c>
    </row>
    <row r="5701" spans="1:61" ht="14.4" x14ac:dyDescent="0.3">
      <c r="A5701" s="2">
        <f>ROW()</f>
        <v>5701</v>
      </c>
      <c r="C5701" s="8">
        <f t="shared" ca="1" si="789"/>
        <v>7</v>
      </c>
      <c r="D5701" s="8">
        <f t="shared" ca="1" si="790"/>
        <v>19</v>
      </c>
      <c r="E5701" s="50">
        <f t="shared" ca="1" si="792"/>
        <v>0</v>
      </c>
      <c r="F5701" s="2" t="str">
        <f t="shared" ca="1" si="791"/>
        <v/>
      </c>
      <c r="BD5701" s="49">
        <f t="shared" ca="1" si="788"/>
        <v>815.5</v>
      </c>
      <c r="BE5701" s="3">
        <f t="shared" ca="1" si="785"/>
        <v>8.1500000000000003E-2</v>
      </c>
      <c r="BF5701" s="3">
        <f t="shared" ca="1" si="786"/>
        <v>-1.3950525282585462</v>
      </c>
      <c r="BG5701" s="9">
        <f t="shared" ca="1" si="787"/>
        <v>0</v>
      </c>
      <c r="BH5701" s="6">
        <f ca="1">IF(ISNUMBER('Descriptive Stats'!BF5701),'Descriptive Stats'!BF5701,#N/A)</f>
        <v>-1.3950525282585462</v>
      </c>
      <c r="BI5701" s="6">
        <f ca="1">IF(ISNUMBER('Descriptive Stats'!E5701),'Descriptive Stats'!E5701,#N/A)</f>
        <v>0</v>
      </c>
    </row>
    <row r="5702" spans="1:61" ht="14.4" x14ac:dyDescent="0.3">
      <c r="A5702" s="2">
        <f>ROW()</f>
        <v>5702</v>
      </c>
      <c r="C5702" s="8">
        <f t="shared" ca="1" si="789"/>
        <v>20</v>
      </c>
      <c r="D5702" s="8">
        <f t="shared" ca="1" si="790"/>
        <v>0</v>
      </c>
      <c r="E5702" s="50">
        <f t="shared" ca="1" si="792"/>
        <v>2</v>
      </c>
      <c r="F5702" s="2" t="str">
        <f t="shared" ca="1" si="791"/>
        <v/>
      </c>
      <c r="BD5702" s="49">
        <f t="shared" ca="1" si="788"/>
        <v>2595</v>
      </c>
      <c r="BE5702" s="3">
        <f t="shared" ca="1" si="785"/>
        <v>0.25945000000000001</v>
      </c>
      <c r="BF5702" s="3">
        <f t="shared" ca="1" si="786"/>
        <v>-0.6450419512753276</v>
      </c>
      <c r="BG5702" s="9">
        <f t="shared" ca="1" si="787"/>
        <v>2</v>
      </c>
      <c r="BH5702" s="6">
        <f ca="1">IF(ISNUMBER('Descriptive Stats'!BF5702),'Descriptive Stats'!BF5702,#N/A)</f>
        <v>-0.6450419512753276</v>
      </c>
      <c r="BI5702" s="6">
        <f ca="1">IF(ISNUMBER('Descriptive Stats'!E5702),'Descriptive Stats'!E5702,#N/A)</f>
        <v>2</v>
      </c>
    </row>
    <row r="5703" spans="1:61" ht="14.4" x14ac:dyDescent="0.3">
      <c r="A5703" s="2">
        <f>ROW()</f>
        <v>5703</v>
      </c>
      <c r="C5703" s="8">
        <f t="shared" ca="1" si="789"/>
        <v>3</v>
      </c>
      <c r="D5703" s="8">
        <f t="shared" ca="1" si="790"/>
        <v>2</v>
      </c>
      <c r="E5703" s="50">
        <f t="shared" ca="1" si="792"/>
        <v>7</v>
      </c>
      <c r="F5703" s="2" t="str">
        <f t="shared" ca="1" si="791"/>
        <v/>
      </c>
      <c r="BD5703" s="49">
        <f t="shared" ca="1" si="788"/>
        <v>4473.5</v>
      </c>
      <c r="BE5703" s="3">
        <f t="shared" ca="1" si="785"/>
        <v>0.44729999999999998</v>
      </c>
      <c r="BF5703" s="3">
        <f t="shared" ca="1" si="786"/>
        <v>-0.13248586824472414</v>
      </c>
      <c r="BG5703" s="9">
        <f t="shared" ca="1" si="787"/>
        <v>7</v>
      </c>
      <c r="BH5703" s="6">
        <f ca="1">IF(ISNUMBER('Descriptive Stats'!BF5703),'Descriptive Stats'!BF5703,#N/A)</f>
        <v>-0.13248586824472414</v>
      </c>
      <c r="BI5703" s="6">
        <f ca="1">IF(ISNUMBER('Descriptive Stats'!E5703),'Descriptive Stats'!E5703,#N/A)</f>
        <v>7</v>
      </c>
    </row>
    <row r="5704" spans="1:61" ht="14.4" x14ac:dyDescent="0.3">
      <c r="A5704" s="2">
        <f>ROW()</f>
        <v>5704</v>
      </c>
      <c r="C5704" s="8">
        <f t="shared" ca="1" si="789"/>
        <v>6</v>
      </c>
      <c r="D5704" s="8">
        <f t="shared" ca="1" si="790"/>
        <v>7</v>
      </c>
      <c r="E5704" s="50">
        <f t="shared" ca="1" si="792"/>
        <v>0</v>
      </c>
      <c r="F5704" s="2" t="str">
        <f t="shared" ca="1" si="791"/>
        <v/>
      </c>
      <c r="BD5704" s="49">
        <f t="shared" ca="1" si="788"/>
        <v>815.5</v>
      </c>
      <c r="BE5704" s="3">
        <f t="shared" ca="1" si="785"/>
        <v>8.1500000000000003E-2</v>
      </c>
      <c r="BF5704" s="3">
        <f t="shared" ca="1" si="786"/>
        <v>-1.3950525282585462</v>
      </c>
      <c r="BG5704" s="9">
        <f t="shared" ca="1" si="787"/>
        <v>0</v>
      </c>
      <c r="BH5704" s="6">
        <f ca="1">IF(ISNUMBER('Descriptive Stats'!BF5704),'Descriptive Stats'!BF5704,#N/A)</f>
        <v>-1.3950525282585462</v>
      </c>
      <c r="BI5704" s="6">
        <f ca="1">IF(ISNUMBER('Descriptive Stats'!E5704),'Descriptive Stats'!E5704,#N/A)</f>
        <v>0</v>
      </c>
    </row>
    <row r="5705" spans="1:61" ht="14.4" x14ac:dyDescent="0.3">
      <c r="A5705" s="2">
        <f>ROW()</f>
        <v>5705</v>
      </c>
      <c r="C5705" s="8">
        <f t="shared" ca="1" si="789"/>
        <v>11</v>
      </c>
      <c r="D5705" s="8">
        <f t="shared" ca="1" si="790"/>
        <v>0</v>
      </c>
      <c r="E5705" s="50">
        <f t="shared" ca="1" si="792"/>
        <v>2</v>
      </c>
      <c r="F5705" s="2" t="str">
        <f t="shared" ca="1" si="791"/>
        <v/>
      </c>
      <c r="BD5705" s="49">
        <f t="shared" ca="1" si="788"/>
        <v>2595</v>
      </c>
      <c r="BE5705" s="3">
        <f t="shared" ref="BE5705:BE5768" ca="1" si="793">IF(ISNUMBER(BD5705),(BD5705-0.5)/$BK$4,"")</f>
        <v>0.25945000000000001</v>
      </c>
      <c r="BF5705" s="3">
        <f t="shared" ref="BF5705:BF5768" ca="1" si="794">IF(ISNUMBER(BE5705),_xlfn.NORM.INV(BE5705,0,1),"")</f>
        <v>-0.6450419512753276</v>
      </c>
      <c r="BG5705" s="9">
        <f t="shared" ref="BG5705:BG5768" ca="1" si="795">IF(ISNUMBER(E5705),E5705,"")</f>
        <v>2</v>
      </c>
      <c r="BH5705" s="6">
        <f ca="1">IF(ISNUMBER('Descriptive Stats'!BF5705),'Descriptive Stats'!BF5705,#N/A)</f>
        <v>-0.6450419512753276</v>
      </c>
      <c r="BI5705" s="6">
        <f ca="1">IF(ISNUMBER('Descriptive Stats'!E5705),'Descriptive Stats'!E5705,#N/A)</f>
        <v>2</v>
      </c>
    </row>
    <row r="5706" spans="1:61" ht="14.4" x14ac:dyDescent="0.3">
      <c r="A5706" s="2">
        <f>ROW()</f>
        <v>5706</v>
      </c>
      <c r="C5706" s="8">
        <f t="shared" ca="1" si="789"/>
        <v>3</v>
      </c>
      <c r="D5706" s="8">
        <f t="shared" ca="1" si="790"/>
        <v>2</v>
      </c>
      <c r="E5706" s="50">
        <f t="shared" ca="1" si="792"/>
        <v>19</v>
      </c>
      <c r="F5706" s="2" t="str">
        <f t="shared" ca="1" si="791"/>
        <v>X</v>
      </c>
      <c r="BD5706" s="49">
        <f t="shared" ref="BD5706:BD5769" ca="1" si="796">IF(ISNUMBER(BG5706),_xlfn.RANK.AVG(BG5706,$BG$2:$BG$5414,1),"")</f>
        <v>5294</v>
      </c>
      <c r="BE5706" s="3">
        <f t="shared" ca="1" si="793"/>
        <v>0.52934999999999999</v>
      </c>
      <c r="BF5706" s="3">
        <f t="shared" ca="1" si="794"/>
        <v>7.3636031452008061E-2</v>
      </c>
      <c r="BG5706" s="9">
        <f t="shared" ca="1" si="795"/>
        <v>19</v>
      </c>
      <c r="BH5706" s="6">
        <f ca="1">IF(ISNUMBER('Descriptive Stats'!BF5706),'Descriptive Stats'!BF5706,#N/A)</f>
        <v>7.3636031452008061E-2</v>
      </c>
      <c r="BI5706" s="6">
        <f ca="1">IF(ISNUMBER('Descriptive Stats'!E5706),'Descriptive Stats'!E5706,#N/A)</f>
        <v>19</v>
      </c>
    </row>
    <row r="5707" spans="1:61" ht="14.4" x14ac:dyDescent="0.3">
      <c r="A5707" s="2">
        <f>ROW()</f>
        <v>5707</v>
      </c>
      <c r="C5707" s="8">
        <f t="shared" ca="1" si="789"/>
        <v>7</v>
      </c>
      <c r="D5707" s="8">
        <f t="shared" ca="1" si="790"/>
        <v>19</v>
      </c>
      <c r="E5707" s="50">
        <f t="shared" ca="1" si="792"/>
        <v>2</v>
      </c>
      <c r="F5707" s="2" t="str">
        <f t="shared" ca="1" si="791"/>
        <v/>
      </c>
      <c r="BD5707" s="49">
        <f t="shared" ca="1" si="796"/>
        <v>2595</v>
      </c>
      <c r="BE5707" s="3">
        <f t="shared" ca="1" si="793"/>
        <v>0.25945000000000001</v>
      </c>
      <c r="BF5707" s="3">
        <f t="shared" ca="1" si="794"/>
        <v>-0.6450419512753276</v>
      </c>
      <c r="BG5707" s="9">
        <f t="shared" ca="1" si="795"/>
        <v>2</v>
      </c>
      <c r="BH5707" s="6">
        <f ca="1">IF(ISNUMBER('Descriptive Stats'!BF5707),'Descriptive Stats'!BF5707,#N/A)</f>
        <v>-0.6450419512753276</v>
      </c>
      <c r="BI5707" s="6">
        <f ca="1">IF(ISNUMBER('Descriptive Stats'!E5707),'Descriptive Stats'!E5707,#N/A)</f>
        <v>2</v>
      </c>
    </row>
    <row r="5708" spans="1:61" ht="14.4" x14ac:dyDescent="0.3">
      <c r="A5708" s="2">
        <f>ROW()</f>
        <v>5708</v>
      </c>
      <c r="C5708" s="8">
        <f t="shared" ca="1" si="789"/>
        <v>17</v>
      </c>
      <c r="D5708" s="8">
        <f t="shared" ca="1" si="790"/>
        <v>2</v>
      </c>
      <c r="E5708" s="50">
        <f t="shared" ca="1" si="792"/>
        <v>0</v>
      </c>
      <c r="F5708" s="2" t="str">
        <f t="shared" ca="1" si="791"/>
        <v/>
      </c>
      <c r="BD5708" s="49">
        <f t="shared" ca="1" si="796"/>
        <v>815.5</v>
      </c>
      <c r="BE5708" s="3">
        <f t="shared" ca="1" si="793"/>
        <v>8.1500000000000003E-2</v>
      </c>
      <c r="BF5708" s="3">
        <f t="shared" ca="1" si="794"/>
        <v>-1.3950525282585462</v>
      </c>
      <c r="BG5708" s="9">
        <f t="shared" ca="1" si="795"/>
        <v>0</v>
      </c>
      <c r="BH5708" s="6">
        <f ca="1">IF(ISNUMBER('Descriptive Stats'!BF5708),'Descriptive Stats'!BF5708,#N/A)</f>
        <v>-1.3950525282585462</v>
      </c>
      <c r="BI5708" s="6">
        <f ca="1">IF(ISNUMBER('Descriptive Stats'!E5708),'Descriptive Stats'!E5708,#N/A)</f>
        <v>0</v>
      </c>
    </row>
    <row r="5709" spans="1:61" ht="14.4" x14ac:dyDescent="0.3">
      <c r="A5709" s="2">
        <f>ROW()</f>
        <v>5709</v>
      </c>
      <c r="C5709" s="8">
        <f t="shared" ca="1" si="789"/>
        <v>4</v>
      </c>
      <c r="D5709" s="8">
        <f t="shared" ca="1" si="790"/>
        <v>0</v>
      </c>
      <c r="E5709" s="50">
        <f t="shared" ca="1" si="792"/>
        <v>2</v>
      </c>
      <c r="F5709" s="2" t="str">
        <f t="shared" ca="1" si="791"/>
        <v/>
      </c>
      <c r="BD5709" s="49">
        <f t="shared" ca="1" si="796"/>
        <v>2595</v>
      </c>
      <c r="BE5709" s="3">
        <f t="shared" ca="1" si="793"/>
        <v>0.25945000000000001</v>
      </c>
      <c r="BF5709" s="3">
        <f t="shared" ca="1" si="794"/>
        <v>-0.6450419512753276</v>
      </c>
      <c r="BG5709" s="9">
        <f t="shared" ca="1" si="795"/>
        <v>2</v>
      </c>
      <c r="BH5709" s="6">
        <f ca="1">IF(ISNUMBER('Descriptive Stats'!BF5709),'Descriptive Stats'!BF5709,#N/A)</f>
        <v>-0.6450419512753276</v>
      </c>
      <c r="BI5709" s="6">
        <f ca="1">IF(ISNUMBER('Descriptive Stats'!E5709),'Descriptive Stats'!E5709,#N/A)</f>
        <v>2</v>
      </c>
    </row>
    <row r="5710" spans="1:61" ht="14.4" x14ac:dyDescent="0.3">
      <c r="A5710" s="2">
        <f>ROW()</f>
        <v>5710</v>
      </c>
      <c r="C5710" s="8">
        <f t="shared" ca="1" si="789"/>
        <v>17</v>
      </c>
      <c r="D5710" s="8">
        <f t="shared" ca="1" si="790"/>
        <v>2</v>
      </c>
      <c r="E5710" s="50">
        <f t="shared" ca="1" si="792"/>
        <v>6</v>
      </c>
      <c r="F5710" s="2" t="str">
        <f t="shared" ca="1" si="791"/>
        <v/>
      </c>
      <c r="BD5710" s="49">
        <f t="shared" ca="1" si="796"/>
        <v>3900</v>
      </c>
      <c r="BE5710" s="3">
        <f t="shared" ca="1" si="793"/>
        <v>0.38995000000000002</v>
      </c>
      <c r="BF5710" s="3">
        <f t="shared" ca="1" si="794"/>
        <v>-0.2794493539703507</v>
      </c>
      <c r="BG5710" s="9">
        <f t="shared" ca="1" si="795"/>
        <v>6</v>
      </c>
      <c r="BH5710" s="6">
        <f ca="1">IF(ISNUMBER('Descriptive Stats'!BF5710),'Descriptive Stats'!BF5710,#N/A)</f>
        <v>-0.2794493539703507</v>
      </c>
      <c r="BI5710" s="6">
        <f ca="1">IF(ISNUMBER('Descriptive Stats'!E5710),'Descriptive Stats'!E5710,#N/A)</f>
        <v>6</v>
      </c>
    </row>
    <row r="5711" spans="1:61" ht="14.4" x14ac:dyDescent="0.3">
      <c r="A5711" s="2">
        <f>ROW()</f>
        <v>5711</v>
      </c>
      <c r="C5711" s="8">
        <f t="shared" ca="1" si="789"/>
        <v>2</v>
      </c>
      <c r="D5711" s="8">
        <f t="shared" ca="1" si="790"/>
        <v>6</v>
      </c>
      <c r="E5711" s="50">
        <f t="shared" ca="1" si="792"/>
        <v>6</v>
      </c>
      <c r="F5711" s="2" t="str">
        <f t="shared" ca="1" si="791"/>
        <v/>
      </c>
      <c r="BD5711" s="49">
        <f t="shared" ca="1" si="796"/>
        <v>3900</v>
      </c>
      <c r="BE5711" s="3">
        <f t="shared" ca="1" si="793"/>
        <v>0.38995000000000002</v>
      </c>
      <c r="BF5711" s="3">
        <f t="shared" ca="1" si="794"/>
        <v>-0.2794493539703507</v>
      </c>
      <c r="BG5711" s="9">
        <f t="shared" ca="1" si="795"/>
        <v>6</v>
      </c>
      <c r="BH5711" s="6">
        <f ca="1">IF(ISNUMBER('Descriptive Stats'!BF5711),'Descriptive Stats'!BF5711,#N/A)</f>
        <v>-0.2794493539703507</v>
      </c>
      <c r="BI5711" s="6">
        <f ca="1">IF(ISNUMBER('Descriptive Stats'!E5711),'Descriptive Stats'!E5711,#N/A)</f>
        <v>6</v>
      </c>
    </row>
    <row r="5712" spans="1:61" ht="14.4" x14ac:dyDescent="0.3">
      <c r="A5712" s="2">
        <f>ROW()</f>
        <v>5712</v>
      </c>
      <c r="C5712" s="8">
        <f t="shared" ca="1" si="789"/>
        <v>5</v>
      </c>
      <c r="D5712" s="8">
        <f t="shared" ca="1" si="790"/>
        <v>6</v>
      </c>
      <c r="E5712" s="50">
        <f t="shared" ca="1" si="792"/>
        <v>6</v>
      </c>
      <c r="F5712" s="2" t="str">
        <f t="shared" ca="1" si="791"/>
        <v/>
      </c>
      <c r="BD5712" s="49">
        <f t="shared" ca="1" si="796"/>
        <v>3900</v>
      </c>
      <c r="BE5712" s="3">
        <f t="shared" ca="1" si="793"/>
        <v>0.38995000000000002</v>
      </c>
      <c r="BF5712" s="3">
        <f t="shared" ca="1" si="794"/>
        <v>-0.2794493539703507</v>
      </c>
      <c r="BG5712" s="9">
        <f t="shared" ca="1" si="795"/>
        <v>6</v>
      </c>
      <c r="BH5712" s="6">
        <f ca="1">IF(ISNUMBER('Descriptive Stats'!BF5712),'Descriptive Stats'!BF5712,#N/A)</f>
        <v>-0.2794493539703507</v>
      </c>
      <c r="BI5712" s="6">
        <f ca="1">IF(ISNUMBER('Descriptive Stats'!E5712),'Descriptive Stats'!E5712,#N/A)</f>
        <v>6</v>
      </c>
    </row>
    <row r="5713" spans="1:61" ht="14.4" x14ac:dyDescent="0.3">
      <c r="A5713" s="2">
        <f>ROW()</f>
        <v>5713</v>
      </c>
      <c r="C5713" s="8">
        <f t="shared" ref="C5713:C5776" ca="1" si="797">RANDBETWEEN(2,COUNT(B:B))</f>
        <v>2</v>
      </c>
      <c r="D5713" s="8">
        <f t="shared" ref="D5713:D5776" ca="1" si="798">VLOOKUP(C5713,A:B,2,TRUE)</f>
        <v>6</v>
      </c>
      <c r="E5713" s="50">
        <f t="shared" ca="1" si="792"/>
        <v>15</v>
      </c>
      <c r="F5713" s="2" t="str">
        <f t="shared" ref="F5713:F5776" ca="1" si="799">IF(ISNUMBER(E5713),IF(OR(E5713&lt;$K$16,E5713&gt;$K$14),"X",""),"")</f>
        <v/>
      </c>
      <c r="BD5713" s="49">
        <f t="shared" ca="1" si="796"/>
        <v>5051.5</v>
      </c>
      <c r="BE5713" s="3">
        <f t="shared" ca="1" si="793"/>
        <v>0.50509999999999999</v>
      </c>
      <c r="BF5713" s="3">
        <f t="shared" ca="1" si="794"/>
        <v>1.2784152420787677E-2</v>
      </c>
      <c r="BG5713" s="9">
        <f t="shared" ca="1" si="795"/>
        <v>15</v>
      </c>
      <c r="BH5713" s="6">
        <f ca="1">IF(ISNUMBER('Descriptive Stats'!BF5713),'Descriptive Stats'!BF5713,#N/A)</f>
        <v>1.2784152420787677E-2</v>
      </c>
      <c r="BI5713" s="6">
        <f ca="1">IF(ISNUMBER('Descriptive Stats'!E5713),'Descriptive Stats'!E5713,#N/A)</f>
        <v>15</v>
      </c>
    </row>
    <row r="5714" spans="1:61" ht="14.4" x14ac:dyDescent="0.3">
      <c r="A5714" s="2">
        <f>ROW()</f>
        <v>5714</v>
      </c>
      <c r="C5714" s="8">
        <f t="shared" ca="1" si="797"/>
        <v>24</v>
      </c>
      <c r="D5714" s="8">
        <f t="shared" ca="1" si="798"/>
        <v>15</v>
      </c>
      <c r="E5714" s="50">
        <f t="shared" ca="1" si="792"/>
        <v>6</v>
      </c>
      <c r="F5714" s="2" t="str">
        <f t="shared" ca="1" si="799"/>
        <v/>
      </c>
      <c r="BD5714" s="49">
        <f t="shared" ca="1" si="796"/>
        <v>3900</v>
      </c>
      <c r="BE5714" s="3">
        <f t="shared" ca="1" si="793"/>
        <v>0.38995000000000002</v>
      </c>
      <c r="BF5714" s="3">
        <f t="shared" ca="1" si="794"/>
        <v>-0.2794493539703507</v>
      </c>
      <c r="BG5714" s="9">
        <f t="shared" ca="1" si="795"/>
        <v>6</v>
      </c>
      <c r="BH5714" s="6">
        <f ca="1">IF(ISNUMBER('Descriptive Stats'!BF5714),'Descriptive Stats'!BF5714,#N/A)</f>
        <v>-0.2794493539703507</v>
      </c>
      <c r="BI5714" s="6">
        <f ca="1">IF(ISNUMBER('Descriptive Stats'!E5714),'Descriptive Stats'!E5714,#N/A)</f>
        <v>6</v>
      </c>
    </row>
    <row r="5715" spans="1:61" ht="14.4" x14ac:dyDescent="0.3">
      <c r="A5715" s="2">
        <f>ROW()</f>
        <v>5715</v>
      </c>
      <c r="C5715" s="8">
        <f t="shared" ca="1" si="797"/>
        <v>2</v>
      </c>
      <c r="D5715" s="8">
        <f t="shared" ca="1" si="798"/>
        <v>6</v>
      </c>
      <c r="E5715" s="50">
        <f t="shared" ca="1" si="792"/>
        <v>0</v>
      </c>
      <c r="F5715" s="2" t="str">
        <f t="shared" ca="1" si="799"/>
        <v/>
      </c>
      <c r="BD5715" s="49">
        <f t="shared" ca="1" si="796"/>
        <v>815.5</v>
      </c>
      <c r="BE5715" s="3">
        <f t="shared" ca="1" si="793"/>
        <v>8.1500000000000003E-2</v>
      </c>
      <c r="BF5715" s="3">
        <f t="shared" ca="1" si="794"/>
        <v>-1.3950525282585462</v>
      </c>
      <c r="BG5715" s="9">
        <f t="shared" ca="1" si="795"/>
        <v>0</v>
      </c>
      <c r="BH5715" s="6">
        <f ca="1">IF(ISNUMBER('Descriptive Stats'!BF5715),'Descriptive Stats'!BF5715,#N/A)</f>
        <v>-1.3950525282585462</v>
      </c>
      <c r="BI5715" s="6">
        <f ca="1">IF(ISNUMBER('Descriptive Stats'!E5715),'Descriptive Stats'!E5715,#N/A)</f>
        <v>0</v>
      </c>
    </row>
    <row r="5716" spans="1:61" ht="14.4" x14ac:dyDescent="0.3">
      <c r="A5716" s="2">
        <f>ROW()</f>
        <v>5716</v>
      </c>
      <c r="C5716" s="8">
        <f t="shared" ca="1" si="797"/>
        <v>14</v>
      </c>
      <c r="D5716" s="8">
        <f t="shared" ca="1" si="798"/>
        <v>0</v>
      </c>
      <c r="E5716" s="50">
        <f t="shared" ca="1" si="792"/>
        <v>1</v>
      </c>
      <c r="F5716" s="2" t="str">
        <f t="shared" ca="1" si="799"/>
        <v/>
      </c>
      <c r="BD5716" s="49">
        <f t="shared" ca="1" si="796"/>
        <v>1871</v>
      </c>
      <c r="BE5716" s="3">
        <f t="shared" ca="1" si="793"/>
        <v>0.18704999999999999</v>
      </c>
      <c r="BF5716" s="3">
        <f t="shared" ca="1" si="794"/>
        <v>-0.88881967520906158</v>
      </c>
      <c r="BG5716" s="9">
        <f t="shared" ca="1" si="795"/>
        <v>1</v>
      </c>
      <c r="BH5716" s="6">
        <f ca="1">IF(ISNUMBER('Descriptive Stats'!BF5716),'Descriptive Stats'!BF5716,#N/A)</f>
        <v>-0.88881967520906158</v>
      </c>
      <c r="BI5716" s="6">
        <f ca="1">IF(ISNUMBER('Descriptive Stats'!E5716),'Descriptive Stats'!E5716,#N/A)</f>
        <v>1</v>
      </c>
    </row>
    <row r="5717" spans="1:61" ht="14.4" x14ac:dyDescent="0.3">
      <c r="A5717" s="2">
        <f>ROW()</f>
        <v>5717</v>
      </c>
      <c r="C5717" s="8">
        <f t="shared" ca="1" si="797"/>
        <v>8</v>
      </c>
      <c r="D5717" s="8">
        <f t="shared" ca="1" si="798"/>
        <v>1</v>
      </c>
      <c r="E5717" s="50">
        <f t="shared" ca="1" si="792"/>
        <v>0</v>
      </c>
      <c r="F5717" s="2" t="str">
        <f t="shared" ca="1" si="799"/>
        <v/>
      </c>
      <c r="BD5717" s="49">
        <f t="shared" ca="1" si="796"/>
        <v>815.5</v>
      </c>
      <c r="BE5717" s="3">
        <f t="shared" ca="1" si="793"/>
        <v>8.1500000000000003E-2</v>
      </c>
      <c r="BF5717" s="3">
        <f t="shared" ca="1" si="794"/>
        <v>-1.3950525282585462</v>
      </c>
      <c r="BG5717" s="9">
        <f t="shared" ca="1" si="795"/>
        <v>0</v>
      </c>
      <c r="BH5717" s="6">
        <f ca="1">IF(ISNUMBER('Descriptive Stats'!BF5717),'Descriptive Stats'!BF5717,#N/A)</f>
        <v>-1.3950525282585462</v>
      </c>
      <c r="BI5717" s="6">
        <f ca="1">IF(ISNUMBER('Descriptive Stats'!E5717),'Descriptive Stats'!E5717,#N/A)</f>
        <v>0</v>
      </c>
    </row>
    <row r="5718" spans="1:61" ht="14.4" x14ac:dyDescent="0.3">
      <c r="A5718" s="2">
        <f>ROW()</f>
        <v>5718</v>
      </c>
      <c r="C5718" s="8">
        <f t="shared" ca="1" si="797"/>
        <v>4</v>
      </c>
      <c r="D5718" s="8">
        <f t="shared" ca="1" si="798"/>
        <v>0</v>
      </c>
      <c r="E5718" s="50">
        <f t="shared" ca="1" si="792"/>
        <v>1</v>
      </c>
      <c r="F5718" s="2" t="str">
        <f t="shared" ca="1" si="799"/>
        <v/>
      </c>
      <c r="BD5718" s="49">
        <f t="shared" ca="1" si="796"/>
        <v>1871</v>
      </c>
      <c r="BE5718" s="3">
        <f t="shared" ca="1" si="793"/>
        <v>0.18704999999999999</v>
      </c>
      <c r="BF5718" s="3">
        <f t="shared" ca="1" si="794"/>
        <v>-0.88881967520906158</v>
      </c>
      <c r="BG5718" s="9">
        <f t="shared" ca="1" si="795"/>
        <v>1</v>
      </c>
      <c r="BH5718" s="6">
        <f ca="1">IF(ISNUMBER('Descriptive Stats'!BF5718),'Descriptive Stats'!BF5718,#N/A)</f>
        <v>-0.88881967520906158</v>
      </c>
      <c r="BI5718" s="6">
        <f ca="1">IF(ISNUMBER('Descriptive Stats'!E5718),'Descriptive Stats'!E5718,#N/A)</f>
        <v>1</v>
      </c>
    </row>
    <row r="5719" spans="1:61" ht="14.4" x14ac:dyDescent="0.3">
      <c r="A5719" s="2">
        <f>ROW()</f>
        <v>5719</v>
      </c>
      <c r="C5719" s="8">
        <f t="shared" ca="1" si="797"/>
        <v>8</v>
      </c>
      <c r="D5719" s="8">
        <f t="shared" ca="1" si="798"/>
        <v>1</v>
      </c>
      <c r="E5719" s="50">
        <f t="shared" ca="1" si="792"/>
        <v>4</v>
      </c>
      <c r="F5719" s="2" t="str">
        <f t="shared" ca="1" si="799"/>
        <v/>
      </c>
      <c r="BD5719" s="49">
        <f t="shared" ca="1" si="796"/>
        <v>3442</v>
      </c>
      <c r="BE5719" s="3">
        <f t="shared" ca="1" si="793"/>
        <v>0.34415000000000001</v>
      </c>
      <c r="BF5719" s="3">
        <f t="shared" ca="1" si="794"/>
        <v>-0.40116316278173481</v>
      </c>
      <c r="BG5719" s="9">
        <f t="shared" ca="1" si="795"/>
        <v>4</v>
      </c>
      <c r="BH5719" s="6">
        <f ca="1">IF(ISNUMBER('Descriptive Stats'!BF5719),'Descriptive Stats'!BF5719,#N/A)</f>
        <v>-0.40116316278173481</v>
      </c>
      <c r="BI5719" s="6">
        <f ca="1">IF(ISNUMBER('Descriptive Stats'!E5719),'Descriptive Stats'!E5719,#N/A)</f>
        <v>4</v>
      </c>
    </row>
    <row r="5720" spans="1:61" ht="14.4" x14ac:dyDescent="0.3">
      <c r="A5720" s="2">
        <f>ROW()</f>
        <v>5720</v>
      </c>
      <c r="C5720" s="8">
        <f t="shared" ca="1" si="797"/>
        <v>13</v>
      </c>
      <c r="D5720" s="8">
        <f t="shared" ca="1" si="798"/>
        <v>4</v>
      </c>
      <c r="E5720" s="50">
        <f t="shared" ca="1" si="792"/>
        <v>0</v>
      </c>
      <c r="F5720" s="2" t="str">
        <f t="shared" ca="1" si="799"/>
        <v/>
      </c>
      <c r="BD5720" s="49">
        <f t="shared" ca="1" si="796"/>
        <v>815.5</v>
      </c>
      <c r="BE5720" s="3">
        <f t="shared" ca="1" si="793"/>
        <v>8.1500000000000003E-2</v>
      </c>
      <c r="BF5720" s="3">
        <f t="shared" ca="1" si="794"/>
        <v>-1.3950525282585462</v>
      </c>
      <c r="BG5720" s="9">
        <f t="shared" ca="1" si="795"/>
        <v>0</v>
      </c>
      <c r="BH5720" s="6">
        <f ca="1">IF(ISNUMBER('Descriptive Stats'!BF5720),'Descriptive Stats'!BF5720,#N/A)</f>
        <v>-1.3950525282585462</v>
      </c>
      <c r="BI5720" s="6">
        <f ca="1">IF(ISNUMBER('Descriptive Stats'!E5720),'Descriptive Stats'!E5720,#N/A)</f>
        <v>0</v>
      </c>
    </row>
    <row r="5721" spans="1:61" ht="14.4" x14ac:dyDescent="0.3">
      <c r="A5721" s="2">
        <f>ROW()</f>
        <v>5721</v>
      </c>
      <c r="C5721" s="8">
        <f t="shared" ca="1" si="797"/>
        <v>18</v>
      </c>
      <c r="D5721" s="8">
        <f t="shared" ca="1" si="798"/>
        <v>0</v>
      </c>
      <c r="E5721" s="50">
        <f t="shared" ca="1" si="792"/>
        <v>2</v>
      </c>
      <c r="F5721" s="2" t="str">
        <f t="shared" ca="1" si="799"/>
        <v/>
      </c>
      <c r="BD5721" s="49">
        <f t="shared" ca="1" si="796"/>
        <v>2595</v>
      </c>
      <c r="BE5721" s="3">
        <f t="shared" ca="1" si="793"/>
        <v>0.25945000000000001</v>
      </c>
      <c r="BF5721" s="3">
        <f t="shared" ca="1" si="794"/>
        <v>-0.6450419512753276</v>
      </c>
      <c r="BG5721" s="9">
        <f t="shared" ca="1" si="795"/>
        <v>2</v>
      </c>
      <c r="BH5721" s="6">
        <f ca="1">IF(ISNUMBER('Descriptive Stats'!BF5721),'Descriptive Stats'!BF5721,#N/A)</f>
        <v>-0.6450419512753276</v>
      </c>
      <c r="BI5721" s="6">
        <f ca="1">IF(ISNUMBER('Descriptive Stats'!E5721),'Descriptive Stats'!E5721,#N/A)</f>
        <v>2</v>
      </c>
    </row>
    <row r="5722" spans="1:61" ht="14.4" x14ac:dyDescent="0.3">
      <c r="A5722" s="2">
        <f>ROW()</f>
        <v>5722</v>
      </c>
      <c r="C5722" s="8">
        <f t="shared" ca="1" si="797"/>
        <v>17</v>
      </c>
      <c r="D5722" s="8">
        <f t="shared" ca="1" si="798"/>
        <v>2</v>
      </c>
      <c r="E5722" s="50">
        <f t="shared" ca="1" si="792"/>
        <v>9</v>
      </c>
      <c r="F5722" s="2" t="str">
        <f t="shared" ca="1" si="799"/>
        <v/>
      </c>
      <c r="BD5722" s="49">
        <f t="shared" ca="1" si="796"/>
        <v>4819</v>
      </c>
      <c r="BE5722" s="3">
        <f t="shared" ca="1" si="793"/>
        <v>0.48185</v>
      </c>
      <c r="BF5722" s="3">
        <f t="shared" ca="1" si="794"/>
        <v>-4.5511009098988427E-2</v>
      </c>
      <c r="BG5722" s="9">
        <f t="shared" ca="1" si="795"/>
        <v>9</v>
      </c>
      <c r="BH5722" s="6">
        <f ca="1">IF(ISNUMBER('Descriptive Stats'!BF5722),'Descriptive Stats'!BF5722,#N/A)</f>
        <v>-4.5511009098988427E-2</v>
      </c>
      <c r="BI5722" s="6">
        <f ca="1">IF(ISNUMBER('Descriptive Stats'!E5722),'Descriptive Stats'!E5722,#N/A)</f>
        <v>9</v>
      </c>
    </row>
    <row r="5723" spans="1:61" ht="14.4" x14ac:dyDescent="0.3">
      <c r="A5723" s="2">
        <f>ROW()</f>
        <v>5723</v>
      </c>
      <c r="C5723" s="8">
        <f t="shared" ca="1" si="797"/>
        <v>23</v>
      </c>
      <c r="D5723" s="8">
        <f t="shared" ca="1" si="798"/>
        <v>9</v>
      </c>
      <c r="E5723" s="50">
        <f t="shared" ca="1" si="792"/>
        <v>2</v>
      </c>
      <c r="F5723" s="2" t="str">
        <f t="shared" ca="1" si="799"/>
        <v/>
      </c>
      <c r="BD5723" s="49">
        <f t="shared" ca="1" si="796"/>
        <v>2595</v>
      </c>
      <c r="BE5723" s="3">
        <f t="shared" ca="1" si="793"/>
        <v>0.25945000000000001</v>
      </c>
      <c r="BF5723" s="3">
        <f t="shared" ca="1" si="794"/>
        <v>-0.6450419512753276</v>
      </c>
      <c r="BG5723" s="9">
        <f t="shared" ca="1" si="795"/>
        <v>2</v>
      </c>
      <c r="BH5723" s="6">
        <f ca="1">IF(ISNUMBER('Descriptive Stats'!BF5723),'Descriptive Stats'!BF5723,#N/A)</f>
        <v>-0.6450419512753276</v>
      </c>
      <c r="BI5723" s="6">
        <f ca="1">IF(ISNUMBER('Descriptive Stats'!E5723),'Descriptive Stats'!E5723,#N/A)</f>
        <v>2</v>
      </c>
    </row>
    <row r="5724" spans="1:61" ht="14.4" x14ac:dyDescent="0.3">
      <c r="A5724" s="2">
        <f>ROW()</f>
        <v>5724</v>
      </c>
      <c r="C5724" s="8">
        <f t="shared" ca="1" si="797"/>
        <v>9</v>
      </c>
      <c r="D5724" s="8">
        <f t="shared" ca="1" si="798"/>
        <v>2</v>
      </c>
      <c r="E5724" s="50">
        <f t="shared" ca="1" si="792"/>
        <v>0</v>
      </c>
      <c r="F5724" s="2" t="str">
        <f t="shared" ca="1" si="799"/>
        <v/>
      </c>
      <c r="BD5724" s="49">
        <f t="shared" ca="1" si="796"/>
        <v>815.5</v>
      </c>
      <c r="BE5724" s="3">
        <f t="shared" ca="1" si="793"/>
        <v>8.1500000000000003E-2</v>
      </c>
      <c r="BF5724" s="3">
        <f t="shared" ca="1" si="794"/>
        <v>-1.3950525282585462</v>
      </c>
      <c r="BG5724" s="9">
        <f t="shared" ca="1" si="795"/>
        <v>0</v>
      </c>
      <c r="BH5724" s="6">
        <f ca="1">IF(ISNUMBER('Descriptive Stats'!BF5724),'Descriptive Stats'!BF5724,#N/A)</f>
        <v>-1.3950525282585462</v>
      </c>
      <c r="BI5724" s="6">
        <f ca="1">IF(ISNUMBER('Descriptive Stats'!E5724),'Descriptive Stats'!E5724,#N/A)</f>
        <v>0</v>
      </c>
    </row>
    <row r="5725" spans="1:61" ht="14.4" x14ac:dyDescent="0.3">
      <c r="A5725" s="2">
        <f>ROW()</f>
        <v>5725</v>
      </c>
      <c r="C5725" s="8">
        <f t="shared" ca="1" si="797"/>
        <v>15</v>
      </c>
      <c r="D5725" s="8">
        <f t="shared" ca="1" si="798"/>
        <v>0</v>
      </c>
      <c r="E5725" s="50">
        <f t="shared" ca="1" si="792"/>
        <v>0</v>
      </c>
      <c r="F5725" s="2" t="str">
        <f t="shared" ca="1" si="799"/>
        <v/>
      </c>
      <c r="BD5725" s="49">
        <f t="shared" ca="1" si="796"/>
        <v>815.5</v>
      </c>
      <c r="BE5725" s="3">
        <f t="shared" ca="1" si="793"/>
        <v>8.1500000000000003E-2</v>
      </c>
      <c r="BF5725" s="3">
        <f t="shared" ca="1" si="794"/>
        <v>-1.3950525282585462</v>
      </c>
      <c r="BG5725" s="9">
        <f t="shared" ca="1" si="795"/>
        <v>0</v>
      </c>
      <c r="BH5725" s="6">
        <f ca="1">IF(ISNUMBER('Descriptive Stats'!BF5725),'Descriptive Stats'!BF5725,#N/A)</f>
        <v>-1.3950525282585462</v>
      </c>
      <c r="BI5725" s="6">
        <f ca="1">IF(ISNUMBER('Descriptive Stats'!E5725),'Descriptive Stats'!E5725,#N/A)</f>
        <v>0</v>
      </c>
    </row>
    <row r="5726" spans="1:61" ht="14.4" x14ac:dyDescent="0.3">
      <c r="A5726" s="2">
        <f>ROW()</f>
        <v>5726</v>
      </c>
      <c r="C5726" s="8">
        <f t="shared" ca="1" si="797"/>
        <v>11</v>
      </c>
      <c r="D5726" s="8">
        <f t="shared" ca="1" si="798"/>
        <v>0</v>
      </c>
      <c r="E5726" s="50">
        <f t="shared" ca="1" si="792"/>
        <v>2</v>
      </c>
      <c r="F5726" s="2" t="str">
        <f t="shared" ca="1" si="799"/>
        <v/>
      </c>
      <c r="BD5726" s="49">
        <f t="shared" ca="1" si="796"/>
        <v>2595</v>
      </c>
      <c r="BE5726" s="3">
        <f t="shared" ca="1" si="793"/>
        <v>0.25945000000000001</v>
      </c>
      <c r="BF5726" s="3">
        <f t="shared" ca="1" si="794"/>
        <v>-0.6450419512753276</v>
      </c>
      <c r="BG5726" s="9">
        <f t="shared" ca="1" si="795"/>
        <v>2</v>
      </c>
      <c r="BH5726" s="6">
        <f ca="1">IF(ISNUMBER('Descriptive Stats'!BF5726),'Descriptive Stats'!BF5726,#N/A)</f>
        <v>-0.6450419512753276</v>
      </c>
      <c r="BI5726" s="6">
        <f ca="1">IF(ISNUMBER('Descriptive Stats'!E5726),'Descriptive Stats'!E5726,#N/A)</f>
        <v>2</v>
      </c>
    </row>
    <row r="5727" spans="1:61" ht="14.4" x14ac:dyDescent="0.3">
      <c r="A5727" s="2">
        <f>ROW()</f>
        <v>5727</v>
      </c>
      <c r="C5727" s="8">
        <f t="shared" ca="1" si="797"/>
        <v>21</v>
      </c>
      <c r="D5727" s="8">
        <f t="shared" ca="1" si="798"/>
        <v>2</v>
      </c>
      <c r="E5727" s="50">
        <f t="shared" ca="1" si="792"/>
        <v>2</v>
      </c>
      <c r="F5727" s="2" t="str">
        <f t="shared" ca="1" si="799"/>
        <v/>
      </c>
      <c r="BD5727" s="49">
        <f t="shared" ca="1" si="796"/>
        <v>2595</v>
      </c>
      <c r="BE5727" s="3">
        <f t="shared" ca="1" si="793"/>
        <v>0.25945000000000001</v>
      </c>
      <c r="BF5727" s="3">
        <f t="shared" ca="1" si="794"/>
        <v>-0.6450419512753276</v>
      </c>
      <c r="BG5727" s="9">
        <f t="shared" ca="1" si="795"/>
        <v>2</v>
      </c>
      <c r="BH5727" s="6">
        <f ca="1">IF(ISNUMBER('Descriptive Stats'!BF5727),'Descriptive Stats'!BF5727,#N/A)</f>
        <v>-0.6450419512753276</v>
      </c>
      <c r="BI5727" s="6">
        <f ca="1">IF(ISNUMBER('Descriptive Stats'!E5727),'Descriptive Stats'!E5727,#N/A)</f>
        <v>2</v>
      </c>
    </row>
    <row r="5728" spans="1:61" ht="14.4" x14ac:dyDescent="0.3">
      <c r="A5728" s="2">
        <f>ROW()</f>
        <v>5728</v>
      </c>
      <c r="C5728" s="8">
        <f t="shared" ca="1" si="797"/>
        <v>21</v>
      </c>
      <c r="D5728" s="8">
        <f t="shared" ca="1" si="798"/>
        <v>2</v>
      </c>
      <c r="E5728" s="50">
        <f t="shared" ca="1" si="792"/>
        <v>2</v>
      </c>
      <c r="F5728" s="2" t="str">
        <f t="shared" ca="1" si="799"/>
        <v/>
      </c>
      <c r="BD5728" s="49">
        <f t="shared" ca="1" si="796"/>
        <v>2595</v>
      </c>
      <c r="BE5728" s="3">
        <f t="shared" ca="1" si="793"/>
        <v>0.25945000000000001</v>
      </c>
      <c r="BF5728" s="3">
        <f t="shared" ca="1" si="794"/>
        <v>-0.6450419512753276</v>
      </c>
      <c r="BG5728" s="9">
        <f t="shared" ca="1" si="795"/>
        <v>2</v>
      </c>
      <c r="BH5728" s="6">
        <f ca="1">IF(ISNUMBER('Descriptive Stats'!BF5728),'Descriptive Stats'!BF5728,#N/A)</f>
        <v>-0.6450419512753276</v>
      </c>
      <c r="BI5728" s="6">
        <f ca="1">IF(ISNUMBER('Descriptive Stats'!E5728),'Descriptive Stats'!E5728,#N/A)</f>
        <v>2</v>
      </c>
    </row>
    <row r="5729" spans="1:61" ht="14.4" x14ac:dyDescent="0.3">
      <c r="A5729" s="2">
        <f>ROW()</f>
        <v>5729</v>
      </c>
      <c r="C5729" s="8">
        <f t="shared" ca="1" si="797"/>
        <v>17</v>
      </c>
      <c r="D5729" s="8">
        <f t="shared" ca="1" si="798"/>
        <v>2</v>
      </c>
      <c r="E5729" s="50">
        <f t="shared" ca="1" si="792"/>
        <v>2</v>
      </c>
      <c r="F5729" s="2" t="str">
        <f t="shared" ca="1" si="799"/>
        <v/>
      </c>
      <c r="BD5729" s="49">
        <f t="shared" ca="1" si="796"/>
        <v>2595</v>
      </c>
      <c r="BE5729" s="3">
        <f t="shared" ca="1" si="793"/>
        <v>0.25945000000000001</v>
      </c>
      <c r="BF5729" s="3">
        <f t="shared" ca="1" si="794"/>
        <v>-0.6450419512753276</v>
      </c>
      <c r="BG5729" s="9">
        <f t="shared" ca="1" si="795"/>
        <v>2</v>
      </c>
      <c r="BH5729" s="6">
        <f ca="1">IF(ISNUMBER('Descriptive Stats'!BF5729),'Descriptive Stats'!BF5729,#N/A)</f>
        <v>-0.6450419512753276</v>
      </c>
      <c r="BI5729" s="6">
        <f ca="1">IF(ISNUMBER('Descriptive Stats'!E5729),'Descriptive Stats'!E5729,#N/A)</f>
        <v>2</v>
      </c>
    </row>
    <row r="5730" spans="1:61" ht="14.4" x14ac:dyDescent="0.3">
      <c r="A5730" s="2">
        <f>ROW()</f>
        <v>5730</v>
      </c>
      <c r="C5730" s="8">
        <f t="shared" ca="1" si="797"/>
        <v>9</v>
      </c>
      <c r="D5730" s="8">
        <f t="shared" ca="1" si="798"/>
        <v>2</v>
      </c>
      <c r="E5730" s="50">
        <f t="shared" ca="1" si="792"/>
        <v>3</v>
      </c>
      <c r="F5730" s="2" t="str">
        <f t="shared" ca="1" si="799"/>
        <v/>
      </c>
      <c r="BD5730" s="49">
        <f t="shared" ca="1" si="796"/>
        <v>3200</v>
      </c>
      <c r="BE5730" s="3">
        <f t="shared" ca="1" si="793"/>
        <v>0.31995000000000001</v>
      </c>
      <c r="BF5730" s="3">
        <f t="shared" ca="1" si="794"/>
        <v>-0.46783862043457014</v>
      </c>
      <c r="BG5730" s="9">
        <f t="shared" ca="1" si="795"/>
        <v>3</v>
      </c>
      <c r="BH5730" s="6">
        <f ca="1">IF(ISNUMBER('Descriptive Stats'!BF5730),'Descriptive Stats'!BF5730,#N/A)</f>
        <v>-0.46783862043457014</v>
      </c>
      <c r="BI5730" s="6">
        <f ca="1">IF(ISNUMBER('Descriptive Stats'!E5730),'Descriptive Stats'!E5730,#N/A)</f>
        <v>3</v>
      </c>
    </row>
    <row r="5731" spans="1:61" ht="14.4" x14ac:dyDescent="0.3">
      <c r="A5731" s="2">
        <f>ROW()</f>
        <v>5731</v>
      </c>
      <c r="C5731" s="8">
        <f t="shared" ca="1" si="797"/>
        <v>10</v>
      </c>
      <c r="D5731" s="8">
        <f t="shared" ca="1" si="798"/>
        <v>3</v>
      </c>
      <c r="E5731" s="50">
        <f t="shared" ca="1" si="792"/>
        <v>7</v>
      </c>
      <c r="F5731" s="2" t="str">
        <f t="shared" ca="1" si="799"/>
        <v/>
      </c>
      <c r="BD5731" s="49">
        <f t="shared" ca="1" si="796"/>
        <v>4473.5</v>
      </c>
      <c r="BE5731" s="3">
        <f t="shared" ca="1" si="793"/>
        <v>0.44729999999999998</v>
      </c>
      <c r="BF5731" s="3">
        <f t="shared" ca="1" si="794"/>
        <v>-0.13248586824472414</v>
      </c>
      <c r="BG5731" s="9">
        <f t="shared" ca="1" si="795"/>
        <v>7</v>
      </c>
      <c r="BH5731" s="6">
        <f ca="1">IF(ISNUMBER('Descriptive Stats'!BF5731),'Descriptive Stats'!BF5731,#N/A)</f>
        <v>-0.13248586824472414</v>
      </c>
      <c r="BI5731" s="6">
        <f ca="1">IF(ISNUMBER('Descriptive Stats'!E5731),'Descriptive Stats'!E5731,#N/A)</f>
        <v>7</v>
      </c>
    </row>
    <row r="5732" spans="1:61" ht="14.4" x14ac:dyDescent="0.3">
      <c r="A5732" s="2">
        <f>ROW()</f>
        <v>5732</v>
      </c>
      <c r="C5732" s="8">
        <f t="shared" ca="1" si="797"/>
        <v>19</v>
      </c>
      <c r="D5732" s="8">
        <f t="shared" ca="1" si="798"/>
        <v>7</v>
      </c>
      <c r="E5732" s="50">
        <f t="shared" ca="1" si="792"/>
        <v>0</v>
      </c>
      <c r="F5732" s="2" t="str">
        <f t="shared" ca="1" si="799"/>
        <v/>
      </c>
      <c r="BD5732" s="49">
        <f t="shared" ca="1" si="796"/>
        <v>815.5</v>
      </c>
      <c r="BE5732" s="3">
        <f t="shared" ca="1" si="793"/>
        <v>8.1500000000000003E-2</v>
      </c>
      <c r="BF5732" s="3">
        <f t="shared" ca="1" si="794"/>
        <v>-1.3950525282585462</v>
      </c>
      <c r="BG5732" s="9">
        <f t="shared" ca="1" si="795"/>
        <v>0</v>
      </c>
      <c r="BH5732" s="6">
        <f ca="1">IF(ISNUMBER('Descriptive Stats'!BF5732),'Descriptive Stats'!BF5732,#N/A)</f>
        <v>-1.3950525282585462</v>
      </c>
      <c r="BI5732" s="6">
        <f ca="1">IF(ISNUMBER('Descriptive Stats'!E5732),'Descriptive Stats'!E5732,#N/A)</f>
        <v>0</v>
      </c>
    </row>
    <row r="5733" spans="1:61" ht="14.4" x14ac:dyDescent="0.3">
      <c r="A5733" s="2">
        <f>ROW()</f>
        <v>5733</v>
      </c>
      <c r="C5733" s="8">
        <f t="shared" ca="1" si="797"/>
        <v>15</v>
      </c>
      <c r="D5733" s="8">
        <f t="shared" ca="1" si="798"/>
        <v>0</v>
      </c>
      <c r="E5733" s="50">
        <f t="shared" ca="1" si="792"/>
        <v>2</v>
      </c>
      <c r="F5733" s="2" t="str">
        <f t="shared" ca="1" si="799"/>
        <v/>
      </c>
      <c r="BD5733" s="49">
        <f t="shared" ca="1" si="796"/>
        <v>2595</v>
      </c>
      <c r="BE5733" s="3">
        <f t="shared" ca="1" si="793"/>
        <v>0.25945000000000001</v>
      </c>
      <c r="BF5733" s="3">
        <f t="shared" ca="1" si="794"/>
        <v>-0.6450419512753276</v>
      </c>
      <c r="BG5733" s="9">
        <f t="shared" ca="1" si="795"/>
        <v>2</v>
      </c>
      <c r="BH5733" s="6">
        <f ca="1">IF(ISNUMBER('Descriptive Stats'!BF5733),'Descriptive Stats'!BF5733,#N/A)</f>
        <v>-0.6450419512753276</v>
      </c>
      <c r="BI5733" s="6">
        <f ca="1">IF(ISNUMBER('Descriptive Stats'!E5733),'Descriptive Stats'!E5733,#N/A)</f>
        <v>2</v>
      </c>
    </row>
    <row r="5734" spans="1:61" ht="14.4" x14ac:dyDescent="0.3">
      <c r="A5734" s="2">
        <f>ROW()</f>
        <v>5734</v>
      </c>
      <c r="C5734" s="8">
        <f t="shared" ca="1" si="797"/>
        <v>21</v>
      </c>
      <c r="D5734" s="8">
        <f t="shared" ca="1" si="798"/>
        <v>2</v>
      </c>
      <c r="E5734" s="50">
        <f t="shared" ca="1" si="792"/>
        <v>0</v>
      </c>
      <c r="F5734" s="2" t="str">
        <f t="shared" ca="1" si="799"/>
        <v/>
      </c>
      <c r="BD5734" s="49">
        <f t="shared" ca="1" si="796"/>
        <v>815.5</v>
      </c>
      <c r="BE5734" s="3">
        <f t="shared" ca="1" si="793"/>
        <v>8.1500000000000003E-2</v>
      </c>
      <c r="BF5734" s="3">
        <f t="shared" ca="1" si="794"/>
        <v>-1.3950525282585462</v>
      </c>
      <c r="BG5734" s="9">
        <f t="shared" ca="1" si="795"/>
        <v>0</v>
      </c>
      <c r="BH5734" s="6">
        <f ca="1">IF(ISNUMBER('Descriptive Stats'!BF5734),'Descriptive Stats'!BF5734,#N/A)</f>
        <v>-1.3950525282585462</v>
      </c>
      <c r="BI5734" s="6">
        <f ca="1">IF(ISNUMBER('Descriptive Stats'!E5734),'Descriptive Stats'!E5734,#N/A)</f>
        <v>0</v>
      </c>
    </row>
    <row r="5735" spans="1:61" ht="14.4" x14ac:dyDescent="0.3">
      <c r="A5735" s="2">
        <f>ROW()</f>
        <v>5735</v>
      </c>
      <c r="C5735" s="8">
        <f t="shared" ca="1" si="797"/>
        <v>15</v>
      </c>
      <c r="D5735" s="8">
        <f t="shared" ca="1" si="798"/>
        <v>0</v>
      </c>
      <c r="E5735" s="50">
        <f t="shared" ca="1" si="792"/>
        <v>0</v>
      </c>
      <c r="F5735" s="2" t="str">
        <f t="shared" ca="1" si="799"/>
        <v/>
      </c>
      <c r="BD5735" s="49">
        <f t="shared" ca="1" si="796"/>
        <v>815.5</v>
      </c>
      <c r="BE5735" s="3">
        <f t="shared" ca="1" si="793"/>
        <v>8.1500000000000003E-2</v>
      </c>
      <c r="BF5735" s="3">
        <f t="shared" ca="1" si="794"/>
        <v>-1.3950525282585462</v>
      </c>
      <c r="BG5735" s="9">
        <f t="shared" ca="1" si="795"/>
        <v>0</v>
      </c>
      <c r="BH5735" s="6">
        <f ca="1">IF(ISNUMBER('Descriptive Stats'!BF5735),'Descriptive Stats'!BF5735,#N/A)</f>
        <v>-1.3950525282585462</v>
      </c>
      <c r="BI5735" s="6">
        <f ca="1">IF(ISNUMBER('Descriptive Stats'!E5735),'Descriptive Stats'!E5735,#N/A)</f>
        <v>0</v>
      </c>
    </row>
    <row r="5736" spans="1:61" ht="14.4" x14ac:dyDescent="0.3">
      <c r="A5736" s="2">
        <f>ROW()</f>
        <v>5736</v>
      </c>
      <c r="C5736" s="8">
        <f t="shared" ca="1" si="797"/>
        <v>22</v>
      </c>
      <c r="D5736" s="8">
        <f t="shared" ca="1" si="798"/>
        <v>0</v>
      </c>
      <c r="E5736" s="50">
        <f t="shared" ca="1" si="792"/>
        <v>7</v>
      </c>
      <c r="F5736" s="2" t="str">
        <f t="shared" ca="1" si="799"/>
        <v/>
      </c>
      <c r="BD5736" s="49">
        <f t="shared" ca="1" si="796"/>
        <v>4473.5</v>
      </c>
      <c r="BE5736" s="3">
        <f t="shared" ca="1" si="793"/>
        <v>0.44729999999999998</v>
      </c>
      <c r="BF5736" s="3">
        <f t="shared" ca="1" si="794"/>
        <v>-0.13248586824472414</v>
      </c>
      <c r="BG5736" s="9">
        <f t="shared" ca="1" si="795"/>
        <v>7</v>
      </c>
      <c r="BH5736" s="6">
        <f ca="1">IF(ISNUMBER('Descriptive Stats'!BF5736),'Descriptive Stats'!BF5736,#N/A)</f>
        <v>-0.13248586824472414</v>
      </c>
      <c r="BI5736" s="6">
        <f ca="1">IF(ISNUMBER('Descriptive Stats'!E5736),'Descriptive Stats'!E5736,#N/A)</f>
        <v>7</v>
      </c>
    </row>
    <row r="5737" spans="1:61" ht="14.4" x14ac:dyDescent="0.3">
      <c r="A5737" s="2">
        <f>ROW()</f>
        <v>5737</v>
      </c>
      <c r="C5737" s="8">
        <f t="shared" ca="1" si="797"/>
        <v>6</v>
      </c>
      <c r="D5737" s="8">
        <f t="shared" ca="1" si="798"/>
        <v>7</v>
      </c>
      <c r="E5737" s="50">
        <f t="shared" ca="1" si="792"/>
        <v>7</v>
      </c>
      <c r="F5737" s="2" t="str">
        <f t="shared" ca="1" si="799"/>
        <v/>
      </c>
      <c r="BD5737" s="49">
        <f t="shared" ca="1" si="796"/>
        <v>4473.5</v>
      </c>
      <c r="BE5737" s="3">
        <f t="shared" ca="1" si="793"/>
        <v>0.44729999999999998</v>
      </c>
      <c r="BF5737" s="3">
        <f t="shared" ca="1" si="794"/>
        <v>-0.13248586824472414</v>
      </c>
      <c r="BG5737" s="9">
        <f t="shared" ca="1" si="795"/>
        <v>7</v>
      </c>
      <c r="BH5737" s="6">
        <f ca="1">IF(ISNUMBER('Descriptive Stats'!BF5737),'Descriptive Stats'!BF5737,#N/A)</f>
        <v>-0.13248586824472414</v>
      </c>
      <c r="BI5737" s="6">
        <f ca="1">IF(ISNUMBER('Descriptive Stats'!E5737),'Descriptive Stats'!E5737,#N/A)</f>
        <v>7</v>
      </c>
    </row>
    <row r="5738" spans="1:61" ht="14.4" x14ac:dyDescent="0.3">
      <c r="A5738" s="2">
        <f>ROW()</f>
        <v>5738</v>
      </c>
      <c r="C5738" s="8">
        <f t="shared" ca="1" si="797"/>
        <v>19</v>
      </c>
      <c r="D5738" s="8">
        <f t="shared" ca="1" si="798"/>
        <v>7</v>
      </c>
      <c r="E5738" s="50">
        <f t="shared" ca="1" si="792"/>
        <v>0</v>
      </c>
      <c r="F5738" s="2" t="str">
        <f t="shared" ca="1" si="799"/>
        <v/>
      </c>
      <c r="BD5738" s="49">
        <f t="shared" ca="1" si="796"/>
        <v>815.5</v>
      </c>
      <c r="BE5738" s="3">
        <f t="shared" ca="1" si="793"/>
        <v>8.1500000000000003E-2</v>
      </c>
      <c r="BF5738" s="3">
        <f t="shared" ca="1" si="794"/>
        <v>-1.3950525282585462</v>
      </c>
      <c r="BG5738" s="9">
        <f t="shared" ca="1" si="795"/>
        <v>0</v>
      </c>
      <c r="BH5738" s="6">
        <f ca="1">IF(ISNUMBER('Descriptive Stats'!BF5738),'Descriptive Stats'!BF5738,#N/A)</f>
        <v>-1.3950525282585462</v>
      </c>
      <c r="BI5738" s="6">
        <f ca="1">IF(ISNUMBER('Descriptive Stats'!E5738),'Descriptive Stats'!E5738,#N/A)</f>
        <v>0</v>
      </c>
    </row>
    <row r="5739" spans="1:61" ht="14.4" x14ac:dyDescent="0.3">
      <c r="A5739" s="2">
        <f>ROW()</f>
        <v>5739</v>
      </c>
      <c r="C5739" s="8">
        <f t="shared" ca="1" si="797"/>
        <v>18</v>
      </c>
      <c r="D5739" s="8">
        <f t="shared" ca="1" si="798"/>
        <v>0</v>
      </c>
      <c r="E5739" s="50">
        <f t="shared" ca="1" si="792"/>
        <v>7</v>
      </c>
      <c r="F5739" s="2" t="str">
        <f t="shared" ca="1" si="799"/>
        <v/>
      </c>
      <c r="BD5739" s="49">
        <f t="shared" ca="1" si="796"/>
        <v>4473.5</v>
      </c>
      <c r="BE5739" s="3">
        <f t="shared" ca="1" si="793"/>
        <v>0.44729999999999998</v>
      </c>
      <c r="BF5739" s="3">
        <f t="shared" ca="1" si="794"/>
        <v>-0.13248586824472414</v>
      </c>
      <c r="BG5739" s="9">
        <f t="shared" ca="1" si="795"/>
        <v>7</v>
      </c>
      <c r="BH5739" s="6">
        <f ca="1">IF(ISNUMBER('Descriptive Stats'!BF5739),'Descriptive Stats'!BF5739,#N/A)</f>
        <v>-0.13248586824472414</v>
      </c>
      <c r="BI5739" s="6">
        <f ca="1">IF(ISNUMBER('Descriptive Stats'!E5739),'Descriptive Stats'!E5739,#N/A)</f>
        <v>7</v>
      </c>
    </row>
    <row r="5740" spans="1:61" ht="14.4" x14ac:dyDescent="0.3">
      <c r="A5740" s="2">
        <f>ROW()</f>
        <v>5740</v>
      </c>
      <c r="C5740" s="8">
        <f t="shared" ca="1" si="797"/>
        <v>19</v>
      </c>
      <c r="D5740" s="8">
        <f t="shared" ca="1" si="798"/>
        <v>7</v>
      </c>
      <c r="E5740" s="50">
        <f t="shared" ca="1" si="792"/>
        <v>0</v>
      </c>
      <c r="F5740" s="2" t="str">
        <f t="shared" ca="1" si="799"/>
        <v/>
      </c>
      <c r="BD5740" s="49">
        <f t="shared" ca="1" si="796"/>
        <v>815.5</v>
      </c>
      <c r="BE5740" s="3">
        <f t="shared" ca="1" si="793"/>
        <v>8.1500000000000003E-2</v>
      </c>
      <c r="BF5740" s="3">
        <f t="shared" ca="1" si="794"/>
        <v>-1.3950525282585462</v>
      </c>
      <c r="BG5740" s="9">
        <f t="shared" ca="1" si="795"/>
        <v>0</v>
      </c>
      <c r="BH5740" s="6">
        <f ca="1">IF(ISNUMBER('Descriptive Stats'!BF5740),'Descriptive Stats'!BF5740,#N/A)</f>
        <v>-1.3950525282585462</v>
      </c>
      <c r="BI5740" s="6">
        <f ca="1">IF(ISNUMBER('Descriptive Stats'!E5740),'Descriptive Stats'!E5740,#N/A)</f>
        <v>0</v>
      </c>
    </row>
    <row r="5741" spans="1:61" ht="14.4" x14ac:dyDescent="0.3">
      <c r="A5741" s="2">
        <f>ROW()</f>
        <v>5741</v>
      </c>
      <c r="C5741" s="8">
        <f t="shared" ca="1" si="797"/>
        <v>4</v>
      </c>
      <c r="D5741" s="8">
        <f t="shared" ca="1" si="798"/>
        <v>0</v>
      </c>
      <c r="E5741" s="50">
        <f t="shared" ca="1" si="792"/>
        <v>6</v>
      </c>
      <c r="F5741" s="2" t="str">
        <f t="shared" ca="1" si="799"/>
        <v/>
      </c>
      <c r="BD5741" s="49">
        <f t="shared" ca="1" si="796"/>
        <v>3900</v>
      </c>
      <c r="BE5741" s="3">
        <f t="shared" ca="1" si="793"/>
        <v>0.38995000000000002</v>
      </c>
      <c r="BF5741" s="3">
        <f t="shared" ca="1" si="794"/>
        <v>-0.2794493539703507</v>
      </c>
      <c r="BG5741" s="9">
        <f t="shared" ca="1" si="795"/>
        <v>6</v>
      </c>
      <c r="BH5741" s="6">
        <f ca="1">IF(ISNUMBER('Descriptive Stats'!BF5741),'Descriptive Stats'!BF5741,#N/A)</f>
        <v>-0.2794493539703507</v>
      </c>
      <c r="BI5741" s="6">
        <f ca="1">IF(ISNUMBER('Descriptive Stats'!E5741),'Descriptive Stats'!E5741,#N/A)</f>
        <v>6</v>
      </c>
    </row>
    <row r="5742" spans="1:61" ht="14.4" x14ac:dyDescent="0.3">
      <c r="A5742" s="2">
        <f>ROW()</f>
        <v>5742</v>
      </c>
      <c r="C5742" s="8">
        <f t="shared" ca="1" si="797"/>
        <v>5</v>
      </c>
      <c r="D5742" s="8">
        <f t="shared" ca="1" si="798"/>
        <v>6</v>
      </c>
      <c r="E5742" s="50">
        <f t="shared" ca="1" si="792"/>
        <v>0</v>
      </c>
      <c r="F5742" s="2" t="str">
        <f t="shared" ca="1" si="799"/>
        <v/>
      </c>
      <c r="BD5742" s="49">
        <f t="shared" ca="1" si="796"/>
        <v>815.5</v>
      </c>
      <c r="BE5742" s="3">
        <f t="shared" ca="1" si="793"/>
        <v>8.1500000000000003E-2</v>
      </c>
      <c r="BF5742" s="3">
        <f t="shared" ca="1" si="794"/>
        <v>-1.3950525282585462</v>
      </c>
      <c r="BG5742" s="9">
        <f t="shared" ca="1" si="795"/>
        <v>0</v>
      </c>
      <c r="BH5742" s="6">
        <f ca="1">IF(ISNUMBER('Descriptive Stats'!BF5742),'Descriptive Stats'!BF5742,#N/A)</f>
        <v>-1.3950525282585462</v>
      </c>
      <c r="BI5742" s="6">
        <f ca="1">IF(ISNUMBER('Descriptive Stats'!E5742),'Descriptive Stats'!E5742,#N/A)</f>
        <v>0</v>
      </c>
    </row>
    <row r="5743" spans="1:61" ht="14.4" x14ac:dyDescent="0.3">
      <c r="A5743" s="2">
        <f>ROW()</f>
        <v>5743</v>
      </c>
      <c r="C5743" s="8">
        <f t="shared" ca="1" si="797"/>
        <v>11</v>
      </c>
      <c r="D5743" s="8">
        <f t="shared" ca="1" si="798"/>
        <v>0</v>
      </c>
      <c r="E5743" s="50">
        <f t="shared" ca="1" si="792"/>
        <v>2</v>
      </c>
      <c r="F5743" s="2" t="str">
        <f t="shared" ca="1" si="799"/>
        <v/>
      </c>
      <c r="BD5743" s="49">
        <f t="shared" ca="1" si="796"/>
        <v>2595</v>
      </c>
      <c r="BE5743" s="3">
        <f t="shared" ca="1" si="793"/>
        <v>0.25945000000000001</v>
      </c>
      <c r="BF5743" s="3">
        <f t="shared" ca="1" si="794"/>
        <v>-0.6450419512753276</v>
      </c>
      <c r="BG5743" s="9">
        <f t="shared" ca="1" si="795"/>
        <v>2</v>
      </c>
      <c r="BH5743" s="6">
        <f ca="1">IF(ISNUMBER('Descriptive Stats'!BF5743),'Descriptive Stats'!BF5743,#N/A)</f>
        <v>-0.6450419512753276</v>
      </c>
      <c r="BI5743" s="6">
        <f ca="1">IF(ISNUMBER('Descriptive Stats'!E5743),'Descriptive Stats'!E5743,#N/A)</f>
        <v>2</v>
      </c>
    </row>
    <row r="5744" spans="1:61" ht="14.4" x14ac:dyDescent="0.3">
      <c r="A5744" s="2">
        <f>ROW()</f>
        <v>5744</v>
      </c>
      <c r="C5744" s="8">
        <f t="shared" ca="1" si="797"/>
        <v>9</v>
      </c>
      <c r="D5744" s="8">
        <f t="shared" ca="1" si="798"/>
        <v>2</v>
      </c>
      <c r="E5744" s="50">
        <f t="shared" ca="1" si="792"/>
        <v>2</v>
      </c>
      <c r="F5744" s="2" t="str">
        <f t="shared" ca="1" si="799"/>
        <v/>
      </c>
      <c r="BD5744" s="49">
        <f t="shared" ca="1" si="796"/>
        <v>2595</v>
      </c>
      <c r="BE5744" s="3">
        <f t="shared" ca="1" si="793"/>
        <v>0.25945000000000001</v>
      </c>
      <c r="BF5744" s="3">
        <f t="shared" ca="1" si="794"/>
        <v>-0.6450419512753276</v>
      </c>
      <c r="BG5744" s="9">
        <f t="shared" ca="1" si="795"/>
        <v>2</v>
      </c>
      <c r="BH5744" s="6">
        <f ca="1">IF(ISNUMBER('Descriptive Stats'!BF5744),'Descriptive Stats'!BF5744,#N/A)</f>
        <v>-0.6450419512753276</v>
      </c>
      <c r="BI5744" s="6">
        <f ca="1">IF(ISNUMBER('Descriptive Stats'!E5744),'Descriptive Stats'!E5744,#N/A)</f>
        <v>2</v>
      </c>
    </row>
    <row r="5745" spans="1:61" ht="14.4" x14ac:dyDescent="0.3">
      <c r="A5745" s="2">
        <f>ROW()</f>
        <v>5745</v>
      </c>
      <c r="C5745" s="8">
        <f t="shared" ca="1" si="797"/>
        <v>9</v>
      </c>
      <c r="D5745" s="8">
        <f t="shared" ca="1" si="798"/>
        <v>2</v>
      </c>
      <c r="E5745" s="50">
        <f t="shared" ca="1" si="792"/>
        <v>0</v>
      </c>
      <c r="F5745" s="2" t="str">
        <f t="shared" ca="1" si="799"/>
        <v/>
      </c>
      <c r="BD5745" s="49">
        <f t="shared" ca="1" si="796"/>
        <v>815.5</v>
      </c>
      <c r="BE5745" s="3">
        <f t="shared" ca="1" si="793"/>
        <v>8.1500000000000003E-2</v>
      </c>
      <c r="BF5745" s="3">
        <f t="shared" ca="1" si="794"/>
        <v>-1.3950525282585462</v>
      </c>
      <c r="BG5745" s="9">
        <f t="shared" ca="1" si="795"/>
        <v>0</v>
      </c>
      <c r="BH5745" s="6">
        <f ca="1">IF(ISNUMBER('Descriptive Stats'!BF5745),'Descriptive Stats'!BF5745,#N/A)</f>
        <v>-1.3950525282585462</v>
      </c>
      <c r="BI5745" s="6">
        <f ca="1">IF(ISNUMBER('Descriptive Stats'!E5745),'Descriptive Stats'!E5745,#N/A)</f>
        <v>0</v>
      </c>
    </row>
    <row r="5746" spans="1:61" ht="14.4" x14ac:dyDescent="0.3">
      <c r="A5746" s="2">
        <f>ROW()</f>
        <v>5746</v>
      </c>
      <c r="C5746" s="8">
        <f t="shared" ca="1" si="797"/>
        <v>4</v>
      </c>
      <c r="D5746" s="8">
        <f t="shared" ca="1" si="798"/>
        <v>0</v>
      </c>
      <c r="E5746" s="50">
        <f t="shared" ca="1" si="792"/>
        <v>0</v>
      </c>
      <c r="F5746" s="2" t="str">
        <f t="shared" ca="1" si="799"/>
        <v/>
      </c>
      <c r="BD5746" s="49">
        <f t="shared" ca="1" si="796"/>
        <v>815.5</v>
      </c>
      <c r="BE5746" s="3">
        <f t="shared" ca="1" si="793"/>
        <v>8.1500000000000003E-2</v>
      </c>
      <c r="BF5746" s="3">
        <f t="shared" ca="1" si="794"/>
        <v>-1.3950525282585462</v>
      </c>
      <c r="BG5746" s="9">
        <f t="shared" ca="1" si="795"/>
        <v>0</v>
      </c>
      <c r="BH5746" s="6">
        <f ca="1">IF(ISNUMBER('Descriptive Stats'!BF5746),'Descriptive Stats'!BF5746,#N/A)</f>
        <v>-1.3950525282585462</v>
      </c>
      <c r="BI5746" s="6">
        <f ca="1">IF(ISNUMBER('Descriptive Stats'!E5746),'Descriptive Stats'!E5746,#N/A)</f>
        <v>0</v>
      </c>
    </row>
    <row r="5747" spans="1:61" ht="14.4" x14ac:dyDescent="0.3">
      <c r="A5747" s="2">
        <f>ROW()</f>
        <v>5747</v>
      </c>
      <c r="C5747" s="8">
        <f t="shared" ca="1" si="797"/>
        <v>22</v>
      </c>
      <c r="D5747" s="8">
        <f t="shared" ca="1" si="798"/>
        <v>0</v>
      </c>
      <c r="E5747" s="50">
        <f t="shared" ca="1" si="792"/>
        <v>2</v>
      </c>
      <c r="F5747" s="2" t="str">
        <f t="shared" ca="1" si="799"/>
        <v/>
      </c>
      <c r="BD5747" s="49">
        <f t="shared" ca="1" si="796"/>
        <v>2595</v>
      </c>
      <c r="BE5747" s="3">
        <f t="shared" ca="1" si="793"/>
        <v>0.25945000000000001</v>
      </c>
      <c r="BF5747" s="3">
        <f t="shared" ca="1" si="794"/>
        <v>-0.6450419512753276</v>
      </c>
      <c r="BG5747" s="9">
        <f t="shared" ca="1" si="795"/>
        <v>2</v>
      </c>
      <c r="BH5747" s="6">
        <f ca="1">IF(ISNUMBER('Descriptive Stats'!BF5747),'Descriptive Stats'!BF5747,#N/A)</f>
        <v>-0.6450419512753276</v>
      </c>
      <c r="BI5747" s="6">
        <f ca="1">IF(ISNUMBER('Descriptive Stats'!E5747),'Descriptive Stats'!E5747,#N/A)</f>
        <v>2</v>
      </c>
    </row>
    <row r="5748" spans="1:61" ht="14.4" x14ac:dyDescent="0.3">
      <c r="A5748" s="2">
        <f>ROW()</f>
        <v>5748</v>
      </c>
      <c r="C5748" s="8">
        <f t="shared" ca="1" si="797"/>
        <v>17</v>
      </c>
      <c r="D5748" s="8">
        <f t="shared" ca="1" si="798"/>
        <v>2</v>
      </c>
      <c r="E5748" s="50">
        <f t="shared" ca="1" si="792"/>
        <v>19</v>
      </c>
      <c r="F5748" s="2" t="str">
        <f t="shared" ca="1" si="799"/>
        <v>X</v>
      </c>
      <c r="BD5748" s="49">
        <f t="shared" ca="1" si="796"/>
        <v>5294</v>
      </c>
      <c r="BE5748" s="3">
        <f t="shared" ca="1" si="793"/>
        <v>0.52934999999999999</v>
      </c>
      <c r="BF5748" s="3">
        <f t="shared" ca="1" si="794"/>
        <v>7.3636031452008061E-2</v>
      </c>
      <c r="BG5748" s="9">
        <f t="shared" ca="1" si="795"/>
        <v>19</v>
      </c>
      <c r="BH5748" s="6">
        <f ca="1">IF(ISNUMBER('Descriptive Stats'!BF5748),'Descriptive Stats'!BF5748,#N/A)</f>
        <v>7.3636031452008061E-2</v>
      </c>
      <c r="BI5748" s="6">
        <f ca="1">IF(ISNUMBER('Descriptive Stats'!E5748),'Descriptive Stats'!E5748,#N/A)</f>
        <v>19</v>
      </c>
    </row>
    <row r="5749" spans="1:61" ht="14.4" x14ac:dyDescent="0.3">
      <c r="A5749" s="2">
        <f>ROW()</f>
        <v>5749</v>
      </c>
      <c r="C5749" s="8">
        <f t="shared" ca="1" si="797"/>
        <v>7</v>
      </c>
      <c r="D5749" s="8">
        <f t="shared" ca="1" si="798"/>
        <v>19</v>
      </c>
      <c r="E5749" s="50">
        <f t="shared" ca="1" si="792"/>
        <v>0</v>
      </c>
      <c r="F5749" s="2" t="str">
        <f t="shared" ca="1" si="799"/>
        <v/>
      </c>
      <c r="BD5749" s="49">
        <f t="shared" ca="1" si="796"/>
        <v>815.5</v>
      </c>
      <c r="BE5749" s="3">
        <f t="shared" ca="1" si="793"/>
        <v>8.1500000000000003E-2</v>
      </c>
      <c r="BF5749" s="3">
        <f t="shared" ca="1" si="794"/>
        <v>-1.3950525282585462</v>
      </c>
      <c r="BG5749" s="9">
        <f t="shared" ca="1" si="795"/>
        <v>0</v>
      </c>
      <c r="BH5749" s="6">
        <f ca="1">IF(ISNUMBER('Descriptive Stats'!BF5749),'Descriptive Stats'!BF5749,#N/A)</f>
        <v>-1.3950525282585462</v>
      </c>
      <c r="BI5749" s="6">
        <f ca="1">IF(ISNUMBER('Descriptive Stats'!E5749),'Descriptive Stats'!E5749,#N/A)</f>
        <v>0</v>
      </c>
    </row>
    <row r="5750" spans="1:61" ht="14.4" x14ac:dyDescent="0.3">
      <c r="A5750" s="2">
        <f>ROW()</f>
        <v>5750</v>
      </c>
      <c r="C5750" s="8">
        <f t="shared" ca="1" si="797"/>
        <v>18</v>
      </c>
      <c r="D5750" s="8">
        <f t="shared" ca="1" si="798"/>
        <v>0</v>
      </c>
      <c r="E5750" s="50">
        <f t="shared" ca="1" si="792"/>
        <v>2</v>
      </c>
      <c r="F5750" s="2" t="str">
        <f t="shared" ca="1" si="799"/>
        <v/>
      </c>
      <c r="BD5750" s="49">
        <f t="shared" ca="1" si="796"/>
        <v>2595</v>
      </c>
      <c r="BE5750" s="3">
        <f t="shared" ca="1" si="793"/>
        <v>0.25945000000000001</v>
      </c>
      <c r="BF5750" s="3">
        <f t="shared" ca="1" si="794"/>
        <v>-0.6450419512753276</v>
      </c>
      <c r="BG5750" s="9">
        <f t="shared" ca="1" si="795"/>
        <v>2</v>
      </c>
      <c r="BH5750" s="6">
        <f ca="1">IF(ISNUMBER('Descriptive Stats'!BF5750),'Descriptive Stats'!BF5750,#N/A)</f>
        <v>-0.6450419512753276</v>
      </c>
      <c r="BI5750" s="6">
        <f ca="1">IF(ISNUMBER('Descriptive Stats'!E5750),'Descriptive Stats'!E5750,#N/A)</f>
        <v>2</v>
      </c>
    </row>
    <row r="5751" spans="1:61" ht="14.4" x14ac:dyDescent="0.3">
      <c r="A5751" s="2">
        <f>ROW()</f>
        <v>5751</v>
      </c>
      <c r="C5751" s="8">
        <f t="shared" ca="1" si="797"/>
        <v>9</v>
      </c>
      <c r="D5751" s="8">
        <f t="shared" ca="1" si="798"/>
        <v>2</v>
      </c>
      <c r="E5751" s="50">
        <f t="shared" ca="1" si="792"/>
        <v>7</v>
      </c>
      <c r="F5751" s="2" t="str">
        <f t="shared" ca="1" si="799"/>
        <v/>
      </c>
      <c r="BD5751" s="49">
        <f t="shared" ca="1" si="796"/>
        <v>4473.5</v>
      </c>
      <c r="BE5751" s="3">
        <f t="shared" ca="1" si="793"/>
        <v>0.44729999999999998</v>
      </c>
      <c r="BF5751" s="3">
        <f t="shared" ca="1" si="794"/>
        <v>-0.13248586824472414</v>
      </c>
      <c r="BG5751" s="9">
        <f t="shared" ca="1" si="795"/>
        <v>7</v>
      </c>
      <c r="BH5751" s="6">
        <f ca="1">IF(ISNUMBER('Descriptive Stats'!BF5751),'Descriptive Stats'!BF5751,#N/A)</f>
        <v>-0.13248586824472414</v>
      </c>
      <c r="BI5751" s="6">
        <f ca="1">IF(ISNUMBER('Descriptive Stats'!E5751),'Descriptive Stats'!E5751,#N/A)</f>
        <v>7</v>
      </c>
    </row>
    <row r="5752" spans="1:61" ht="14.4" x14ac:dyDescent="0.3">
      <c r="A5752" s="2">
        <f>ROW()</f>
        <v>5752</v>
      </c>
      <c r="C5752" s="8">
        <f t="shared" ca="1" si="797"/>
        <v>19</v>
      </c>
      <c r="D5752" s="8">
        <f t="shared" ca="1" si="798"/>
        <v>7</v>
      </c>
      <c r="E5752" s="50">
        <f t="shared" ca="1" si="792"/>
        <v>6</v>
      </c>
      <c r="F5752" s="2" t="str">
        <f t="shared" ca="1" si="799"/>
        <v/>
      </c>
      <c r="BD5752" s="49">
        <f t="shared" ca="1" si="796"/>
        <v>3900</v>
      </c>
      <c r="BE5752" s="3">
        <f t="shared" ca="1" si="793"/>
        <v>0.38995000000000002</v>
      </c>
      <c r="BF5752" s="3">
        <f t="shared" ca="1" si="794"/>
        <v>-0.2794493539703507</v>
      </c>
      <c r="BG5752" s="9">
        <f t="shared" ca="1" si="795"/>
        <v>6</v>
      </c>
      <c r="BH5752" s="6">
        <f ca="1">IF(ISNUMBER('Descriptive Stats'!BF5752),'Descriptive Stats'!BF5752,#N/A)</f>
        <v>-0.2794493539703507</v>
      </c>
      <c r="BI5752" s="6">
        <f ca="1">IF(ISNUMBER('Descriptive Stats'!E5752),'Descriptive Stats'!E5752,#N/A)</f>
        <v>6</v>
      </c>
    </row>
    <row r="5753" spans="1:61" ht="14.4" x14ac:dyDescent="0.3">
      <c r="A5753" s="2">
        <f>ROW()</f>
        <v>5753</v>
      </c>
      <c r="C5753" s="8">
        <f t="shared" ca="1" si="797"/>
        <v>5</v>
      </c>
      <c r="D5753" s="8">
        <f t="shared" ca="1" si="798"/>
        <v>6</v>
      </c>
      <c r="E5753" s="50">
        <f t="shared" ca="1" si="792"/>
        <v>2</v>
      </c>
      <c r="F5753" s="2" t="str">
        <f t="shared" ca="1" si="799"/>
        <v/>
      </c>
      <c r="BD5753" s="49">
        <f t="shared" ca="1" si="796"/>
        <v>2595</v>
      </c>
      <c r="BE5753" s="3">
        <f t="shared" ca="1" si="793"/>
        <v>0.25945000000000001</v>
      </c>
      <c r="BF5753" s="3">
        <f t="shared" ca="1" si="794"/>
        <v>-0.6450419512753276</v>
      </c>
      <c r="BG5753" s="9">
        <f t="shared" ca="1" si="795"/>
        <v>2</v>
      </c>
      <c r="BH5753" s="6">
        <f ca="1">IF(ISNUMBER('Descriptive Stats'!BF5753),'Descriptive Stats'!BF5753,#N/A)</f>
        <v>-0.6450419512753276</v>
      </c>
      <c r="BI5753" s="6">
        <f ca="1">IF(ISNUMBER('Descriptive Stats'!E5753),'Descriptive Stats'!E5753,#N/A)</f>
        <v>2</v>
      </c>
    </row>
    <row r="5754" spans="1:61" ht="14.4" x14ac:dyDescent="0.3">
      <c r="A5754" s="2">
        <f>ROW()</f>
        <v>5754</v>
      </c>
      <c r="C5754" s="8">
        <f t="shared" ca="1" si="797"/>
        <v>17</v>
      </c>
      <c r="D5754" s="8">
        <f t="shared" ca="1" si="798"/>
        <v>2</v>
      </c>
      <c r="E5754" s="50">
        <f t="shared" ca="1" si="792"/>
        <v>19</v>
      </c>
      <c r="F5754" s="2" t="str">
        <f t="shared" ca="1" si="799"/>
        <v>X</v>
      </c>
      <c r="BD5754" s="49">
        <f t="shared" ca="1" si="796"/>
        <v>5294</v>
      </c>
      <c r="BE5754" s="3">
        <f t="shared" ca="1" si="793"/>
        <v>0.52934999999999999</v>
      </c>
      <c r="BF5754" s="3">
        <f t="shared" ca="1" si="794"/>
        <v>7.3636031452008061E-2</v>
      </c>
      <c r="BG5754" s="9">
        <f t="shared" ca="1" si="795"/>
        <v>19</v>
      </c>
      <c r="BH5754" s="6">
        <f ca="1">IF(ISNUMBER('Descriptive Stats'!BF5754),'Descriptive Stats'!BF5754,#N/A)</f>
        <v>7.3636031452008061E-2</v>
      </c>
      <c r="BI5754" s="6">
        <f ca="1">IF(ISNUMBER('Descriptive Stats'!E5754),'Descriptive Stats'!E5754,#N/A)</f>
        <v>19</v>
      </c>
    </row>
    <row r="5755" spans="1:61" ht="14.4" x14ac:dyDescent="0.3">
      <c r="A5755" s="2">
        <f>ROW()</f>
        <v>5755</v>
      </c>
      <c r="C5755" s="8">
        <f t="shared" ca="1" si="797"/>
        <v>7</v>
      </c>
      <c r="D5755" s="8">
        <f t="shared" ca="1" si="798"/>
        <v>19</v>
      </c>
      <c r="E5755" s="50">
        <f t="shared" ca="1" si="792"/>
        <v>0</v>
      </c>
      <c r="F5755" s="2" t="str">
        <f t="shared" ca="1" si="799"/>
        <v/>
      </c>
      <c r="BD5755" s="49">
        <f t="shared" ca="1" si="796"/>
        <v>815.5</v>
      </c>
      <c r="BE5755" s="3">
        <f t="shared" ca="1" si="793"/>
        <v>8.1500000000000003E-2</v>
      </c>
      <c r="BF5755" s="3">
        <f t="shared" ca="1" si="794"/>
        <v>-1.3950525282585462</v>
      </c>
      <c r="BG5755" s="9">
        <f t="shared" ca="1" si="795"/>
        <v>0</v>
      </c>
      <c r="BH5755" s="6">
        <f ca="1">IF(ISNUMBER('Descriptive Stats'!BF5755),'Descriptive Stats'!BF5755,#N/A)</f>
        <v>-1.3950525282585462</v>
      </c>
      <c r="BI5755" s="6">
        <f ca="1">IF(ISNUMBER('Descriptive Stats'!E5755),'Descriptive Stats'!E5755,#N/A)</f>
        <v>0</v>
      </c>
    </row>
    <row r="5756" spans="1:61" ht="14.4" x14ac:dyDescent="0.3">
      <c r="A5756" s="2">
        <f>ROW()</f>
        <v>5756</v>
      </c>
      <c r="C5756" s="8">
        <f t="shared" ca="1" si="797"/>
        <v>22</v>
      </c>
      <c r="D5756" s="8">
        <f t="shared" ca="1" si="798"/>
        <v>0</v>
      </c>
      <c r="E5756" s="50">
        <f t="shared" ca="1" si="792"/>
        <v>3</v>
      </c>
      <c r="F5756" s="2" t="str">
        <f t="shared" ca="1" si="799"/>
        <v/>
      </c>
      <c r="BD5756" s="49">
        <f t="shared" ca="1" si="796"/>
        <v>3200</v>
      </c>
      <c r="BE5756" s="3">
        <f t="shared" ca="1" si="793"/>
        <v>0.31995000000000001</v>
      </c>
      <c r="BF5756" s="3">
        <f t="shared" ca="1" si="794"/>
        <v>-0.46783862043457014</v>
      </c>
      <c r="BG5756" s="9">
        <f t="shared" ca="1" si="795"/>
        <v>3</v>
      </c>
      <c r="BH5756" s="6">
        <f ca="1">IF(ISNUMBER('Descriptive Stats'!BF5756),'Descriptive Stats'!BF5756,#N/A)</f>
        <v>-0.46783862043457014</v>
      </c>
      <c r="BI5756" s="6">
        <f ca="1">IF(ISNUMBER('Descriptive Stats'!E5756),'Descriptive Stats'!E5756,#N/A)</f>
        <v>3</v>
      </c>
    </row>
    <row r="5757" spans="1:61" ht="14.4" x14ac:dyDescent="0.3">
      <c r="A5757" s="2">
        <f>ROW()</f>
        <v>5757</v>
      </c>
      <c r="C5757" s="8">
        <f t="shared" ca="1" si="797"/>
        <v>10</v>
      </c>
      <c r="D5757" s="8">
        <f t="shared" ca="1" si="798"/>
        <v>3</v>
      </c>
      <c r="E5757" s="50">
        <f t="shared" ca="1" si="792"/>
        <v>0</v>
      </c>
      <c r="F5757" s="2" t="str">
        <f t="shared" ca="1" si="799"/>
        <v/>
      </c>
      <c r="BD5757" s="49">
        <f t="shared" ca="1" si="796"/>
        <v>815.5</v>
      </c>
      <c r="BE5757" s="3">
        <f t="shared" ca="1" si="793"/>
        <v>8.1500000000000003E-2</v>
      </c>
      <c r="BF5757" s="3">
        <f t="shared" ca="1" si="794"/>
        <v>-1.3950525282585462</v>
      </c>
      <c r="BG5757" s="9">
        <f t="shared" ca="1" si="795"/>
        <v>0</v>
      </c>
      <c r="BH5757" s="6">
        <f ca="1">IF(ISNUMBER('Descriptive Stats'!BF5757),'Descriptive Stats'!BF5757,#N/A)</f>
        <v>-1.3950525282585462</v>
      </c>
      <c r="BI5757" s="6">
        <f ca="1">IF(ISNUMBER('Descriptive Stats'!E5757),'Descriptive Stats'!E5757,#N/A)</f>
        <v>0</v>
      </c>
    </row>
    <row r="5758" spans="1:61" ht="14.4" x14ac:dyDescent="0.3">
      <c r="A5758" s="2">
        <f>ROW()</f>
        <v>5758</v>
      </c>
      <c r="C5758" s="8">
        <f t="shared" ca="1" si="797"/>
        <v>22</v>
      </c>
      <c r="D5758" s="8">
        <f t="shared" ca="1" si="798"/>
        <v>0</v>
      </c>
      <c r="E5758" s="50">
        <f t="shared" ca="1" si="792"/>
        <v>7</v>
      </c>
      <c r="F5758" s="2" t="str">
        <f t="shared" ca="1" si="799"/>
        <v/>
      </c>
      <c r="BD5758" s="49">
        <f t="shared" ca="1" si="796"/>
        <v>4473.5</v>
      </c>
      <c r="BE5758" s="3">
        <f t="shared" ca="1" si="793"/>
        <v>0.44729999999999998</v>
      </c>
      <c r="BF5758" s="3">
        <f t="shared" ca="1" si="794"/>
        <v>-0.13248586824472414</v>
      </c>
      <c r="BG5758" s="9">
        <f t="shared" ca="1" si="795"/>
        <v>7</v>
      </c>
      <c r="BH5758" s="6">
        <f ca="1">IF(ISNUMBER('Descriptive Stats'!BF5758),'Descriptive Stats'!BF5758,#N/A)</f>
        <v>-0.13248586824472414</v>
      </c>
      <c r="BI5758" s="6">
        <f ca="1">IF(ISNUMBER('Descriptive Stats'!E5758),'Descriptive Stats'!E5758,#N/A)</f>
        <v>7</v>
      </c>
    </row>
    <row r="5759" spans="1:61" ht="14.4" x14ac:dyDescent="0.3">
      <c r="A5759" s="2">
        <f>ROW()</f>
        <v>5759</v>
      </c>
      <c r="C5759" s="8">
        <f t="shared" ca="1" si="797"/>
        <v>6</v>
      </c>
      <c r="D5759" s="8">
        <f t="shared" ca="1" si="798"/>
        <v>7</v>
      </c>
      <c r="E5759" s="50">
        <f t="shared" ca="1" si="792"/>
        <v>9</v>
      </c>
      <c r="F5759" s="2" t="str">
        <f t="shared" ca="1" si="799"/>
        <v/>
      </c>
      <c r="BD5759" s="49">
        <f t="shared" ca="1" si="796"/>
        <v>4819</v>
      </c>
      <c r="BE5759" s="3">
        <f t="shared" ca="1" si="793"/>
        <v>0.48185</v>
      </c>
      <c r="BF5759" s="3">
        <f t="shared" ca="1" si="794"/>
        <v>-4.5511009098988427E-2</v>
      </c>
      <c r="BG5759" s="9">
        <f t="shared" ca="1" si="795"/>
        <v>9</v>
      </c>
      <c r="BH5759" s="6">
        <f ca="1">IF(ISNUMBER('Descriptive Stats'!BF5759),'Descriptive Stats'!BF5759,#N/A)</f>
        <v>-4.5511009098988427E-2</v>
      </c>
      <c r="BI5759" s="6">
        <f ca="1">IF(ISNUMBER('Descriptive Stats'!E5759),'Descriptive Stats'!E5759,#N/A)</f>
        <v>9</v>
      </c>
    </row>
    <row r="5760" spans="1:61" ht="14.4" x14ac:dyDescent="0.3">
      <c r="A5760" s="2">
        <f>ROW()</f>
        <v>5760</v>
      </c>
      <c r="C5760" s="8">
        <f t="shared" ca="1" si="797"/>
        <v>23</v>
      </c>
      <c r="D5760" s="8">
        <f t="shared" ca="1" si="798"/>
        <v>9</v>
      </c>
      <c r="E5760" s="50">
        <f t="shared" ca="1" si="792"/>
        <v>9</v>
      </c>
      <c r="F5760" s="2" t="str">
        <f t="shared" ca="1" si="799"/>
        <v/>
      </c>
      <c r="BD5760" s="49">
        <f t="shared" ca="1" si="796"/>
        <v>4819</v>
      </c>
      <c r="BE5760" s="3">
        <f t="shared" ca="1" si="793"/>
        <v>0.48185</v>
      </c>
      <c r="BF5760" s="3">
        <f t="shared" ca="1" si="794"/>
        <v>-4.5511009098988427E-2</v>
      </c>
      <c r="BG5760" s="9">
        <f t="shared" ca="1" si="795"/>
        <v>9</v>
      </c>
      <c r="BH5760" s="6">
        <f ca="1">IF(ISNUMBER('Descriptive Stats'!BF5760),'Descriptive Stats'!BF5760,#N/A)</f>
        <v>-4.5511009098988427E-2</v>
      </c>
      <c r="BI5760" s="6">
        <f ca="1">IF(ISNUMBER('Descriptive Stats'!E5760),'Descriptive Stats'!E5760,#N/A)</f>
        <v>9</v>
      </c>
    </row>
    <row r="5761" spans="1:61" ht="14.4" x14ac:dyDescent="0.3">
      <c r="A5761" s="2">
        <f>ROW()</f>
        <v>5761</v>
      </c>
      <c r="C5761" s="8">
        <f t="shared" ca="1" si="797"/>
        <v>23</v>
      </c>
      <c r="D5761" s="8">
        <f t="shared" ca="1" si="798"/>
        <v>9</v>
      </c>
      <c r="E5761" s="50">
        <f t="shared" ca="1" si="792"/>
        <v>15</v>
      </c>
      <c r="F5761" s="2" t="str">
        <f t="shared" ca="1" si="799"/>
        <v/>
      </c>
      <c r="BD5761" s="49">
        <f t="shared" ca="1" si="796"/>
        <v>5051.5</v>
      </c>
      <c r="BE5761" s="3">
        <f t="shared" ca="1" si="793"/>
        <v>0.50509999999999999</v>
      </c>
      <c r="BF5761" s="3">
        <f t="shared" ca="1" si="794"/>
        <v>1.2784152420787677E-2</v>
      </c>
      <c r="BG5761" s="9">
        <f t="shared" ca="1" si="795"/>
        <v>15</v>
      </c>
      <c r="BH5761" s="6">
        <f ca="1">IF(ISNUMBER('Descriptive Stats'!BF5761),'Descriptive Stats'!BF5761,#N/A)</f>
        <v>1.2784152420787677E-2</v>
      </c>
      <c r="BI5761" s="6">
        <f ca="1">IF(ISNUMBER('Descriptive Stats'!E5761),'Descriptive Stats'!E5761,#N/A)</f>
        <v>15</v>
      </c>
    </row>
    <row r="5762" spans="1:61" ht="14.4" x14ac:dyDescent="0.3">
      <c r="A5762" s="2">
        <f>ROW()</f>
        <v>5762</v>
      </c>
      <c r="C5762" s="8">
        <f t="shared" ca="1" si="797"/>
        <v>24</v>
      </c>
      <c r="D5762" s="8">
        <f t="shared" ca="1" si="798"/>
        <v>15</v>
      </c>
      <c r="E5762" s="50">
        <f t="shared" ca="1" si="792"/>
        <v>1</v>
      </c>
      <c r="F5762" s="2" t="str">
        <f t="shared" ca="1" si="799"/>
        <v/>
      </c>
      <c r="BD5762" s="49">
        <f t="shared" ca="1" si="796"/>
        <v>1871</v>
      </c>
      <c r="BE5762" s="3">
        <f t="shared" ca="1" si="793"/>
        <v>0.18704999999999999</v>
      </c>
      <c r="BF5762" s="3">
        <f t="shared" ca="1" si="794"/>
        <v>-0.88881967520906158</v>
      </c>
      <c r="BG5762" s="9">
        <f t="shared" ca="1" si="795"/>
        <v>1</v>
      </c>
      <c r="BH5762" s="6">
        <f ca="1">IF(ISNUMBER('Descriptive Stats'!BF5762),'Descriptive Stats'!BF5762,#N/A)</f>
        <v>-0.88881967520906158</v>
      </c>
      <c r="BI5762" s="6">
        <f ca="1">IF(ISNUMBER('Descriptive Stats'!E5762),'Descriptive Stats'!E5762,#N/A)</f>
        <v>1</v>
      </c>
    </row>
    <row r="5763" spans="1:61" ht="14.4" x14ac:dyDescent="0.3">
      <c r="A5763" s="2">
        <f>ROW()</f>
        <v>5763</v>
      </c>
      <c r="C5763" s="8">
        <f t="shared" ca="1" si="797"/>
        <v>12</v>
      </c>
      <c r="D5763" s="8">
        <f t="shared" ca="1" si="798"/>
        <v>1</v>
      </c>
      <c r="E5763" s="50">
        <f t="shared" ref="E5763:E5826" ca="1" si="800">IF(0=MOD(ROW(),$J$1),AVERAGE(OFFSET($D$2,ROW()-$J$1,0,$J$1,1)),"")</f>
        <v>0</v>
      </c>
      <c r="F5763" s="2" t="str">
        <f t="shared" ca="1" si="799"/>
        <v/>
      </c>
      <c r="BD5763" s="49">
        <f t="shared" ca="1" si="796"/>
        <v>815.5</v>
      </c>
      <c r="BE5763" s="3">
        <f t="shared" ca="1" si="793"/>
        <v>8.1500000000000003E-2</v>
      </c>
      <c r="BF5763" s="3">
        <f t="shared" ca="1" si="794"/>
        <v>-1.3950525282585462</v>
      </c>
      <c r="BG5763" s="9">
        <f t="shared" ca="1" si="795"/>
        <v>0</v>
      </c>
      <c r="BH5763" s="6">
        <f ca="1">IF(ISNUMBER('Descriptive Stats'!BF5763),'Descriptive Stats'!BF5763,#N/A)</f>
        <v>-1.3950525282585462</v>
      </c>
      <c r="BI5763" s="6">
        <f ca="1">IF(ISNUMBER('Descriptive Stats'!E5763),'Descriptive Stats'!E5763,#N/A)</f>
        <v>0</v>
      </c>
    </row>
    <row r="5764" spans="1:61" ht="14.4" x14ac:dyDescent="0.3">
      <c r="A5764" s="2">
        <f>ROW()</f>
        <v>5764</v>
      </c>
      <c r="C5764" s="8">
        <f t="shared" ca="1" si="797"/>
        <v>15</v>
      </c>
      <c r="D5764" s="8">
        <f t="shared" ca="1" si="798"/>
        <v>0</v>
      </c>
      <c r="E5764" s="50">
        <f t="shared" ca="1" si="800"/>
        <v>0</v>
      </c>
      <c r="F5764" s="2" t="str">
        <f t="shared" ca="1" si="799"/>
        <v/>
      </c>
      <c r="BD5764" s="49">
        <f t="shared" ca="1" si="796"/>
        <v>815.5</v>
      </c>
      <c r="BE5764" s="3">
        <f t="shared" ca="1" si="793"/>
        <v>8.1500000000000003E-2</v>
      </c>
      <c r="BF5764" s="3">
        <f t="shared" ca="1" si="794"/>
        <v>-1.3950525282585462</v>
      </c>
      <c r="BG5764" s="9">
        <f t="shared" ca="1" si="795"/>
        <v>0</v>
      </c>
      <c r="BH5764" s="6">
        <f ca="1">IF(ISNUMBER('Descriptive Stats'!BF5764),'Descriptive Stats'!BF5764,#N/A)</f>
        <v>-1.3950525282585462</v>
      </c>
      <c r="BI5764" s="6">
        <f ca="1">IF(ISNUMBER('Descriptive Stats'!E5764),'Descriptive Stats'!E5764,#N/A)</f>
        <v>0</v>
      </c>
    </row>
    <row r="5765" spans="1:61" ht="14.4" x14ac:dyDescent="0.3">
      <c r="A5765" s="2">
        <f>ROW()</f>
        <v>5765</v>
      </c>
      <c r="C5765" s="8">
        <f t="shared" ca="1" si="797"/>
        <v>22</v>
      </c>
      <c r="D5765" s="8">
        <f t="shared" ca="1" si="798"/>
        <v>0</v>
      </c>
      <c r="E5765" s="50">
        <f t="shared" ca="1" si="800"/>
        <v>0</v>
      </c>
      <c r="F5765" s="2" t="str">
        <f t="shared" ca="1" si="799"/>
        <v/>
      </c>
      <c r="BD5765" s="49">
        <f t="shared" ca="1" si="796"/>
        <v>815.5</v>
      </c>
      <c r="BE5765" s="3">
        <f t="shared" ca="1" si="793"/>
        <v>8.1500000000000003E-2</v>
      </c>
      <c r="BF5765" s="3">
        <f t="shared" ca="1" si="794"/>
        <v>-1.3950525282585462</v>
      </c>
      <c r="BG5765" s="9">
        <f t="shared" ca="1" si="795"/>
        <v>0</v>
      </c>
      <c r="BH5765" s="6">
        <f ca="1">IF(ISNUMBER('Descriptive Stats'!BF5765),'Descriptive Stats'!BF5765,#N/A)</f>
        <v>-1.3950525282585462</v>
      </c>
      <c r="BI5765" s="6">
        <f ca="1">IF(ISNUMBER('Descriptive Stats'!E5765),'Descriptive Stats'!E5765,#N/A)</f>
        <v>0</v>
      </c>
    </row>
    <row r="5766" spans="1:61" ht="14.4" x14ac:dyDescent="0.3">
      <c r="A5766" s="2">
        <f>ROW()</f>
        <v>5766</v>
      </c>
      <c r="C5766" s="8">
        <f t="shared" ca="1" si="797"/>
        <v>15</v>
      </c>
      <c r="D5766" s="8">
        <f t="shared" ca="1" si="798"/>
        <v>0</v>
      </c>
      <c r="E5766" s="50">
        <f t="shared" ca="1" si="800"/>
        <v>2</v>
      </c>
      <c r="F5766" s="2" t="str">
        <f t="shared" ca="1" si="799"/>
        <v/>
      </c>
      <c r="BD5766" s="49">
        <f t="shared" ca="1" si="796"/>
        <v>2595</v>
      </c>
      <c r="BE5766" s="3">
        <f t="shared" ca="1" si="793"/>
        <v>0.25945000000000001</v>
      </c>
      <c r="BF5766" s="3">
        <f t="shared" ca="1" si="794"/>
        <v>-0.6450419512753276</v>
      </c>
      <c r="BG5766" s="9">
        <f t="shared" ca="1" si="795"/>
        <v>2</v>
      </c>
      <c r="BH5766" s="6">
        <f ca="1">IF(ISNUMBER('Descriptive Stats'!BF5766),'Descriptive Stats'!BF5766,#N/A)</f>
        <v>-0.6450419512753276</v>
      </c>
      <c r="BI5766" s="6">
        <f ca="1">IF(ISNUMBER('Descriptive Stats'!E5766),'Descriptive Stats'!E5766,#N/A)</f>
        <v>2</v>
      </c>
    </row>
    <row r="5767" spans="1:61" ht="14.4" x14ac:dyDescent="0.3">
      <c r="A5767" s="2">
        <f>ROW()</f>
        <v>5767</v>
      </c>
      <c r="C5767" s="8">
        <f t="shared" ca="1" si="797"/>
        <v>21</v>
      </c>
      <c r="D5767" s="8">
        <f t="shared" ca="1" si="798"/>
        <v>2</v>
      </c>
      <c r="E5767" s="50">
        <f t="shared" ca="1" si="800"/>
        <v>0</v>
      </c>
      <c r="F5767" s="2" t="str">
        <f t="shared" ca="1" si="799"/>
        <v/>
      </c>
      <c r="BD5767" s="49">
        <f t="shared" ca="1" si="796"/>
        <v>815.5</v>
      </c>
      <c r="BE5767" s="3">
        <f t="shared" ca="1" si="793"/>
        <v>8.1500000000000003E-2</v>
      </c>
      <c r="BF5767" s="3">
        <f t="shared" ca="1" si="794"/>
        <v>-1.3950525282585462</v>
      </c>
      <c r="BG5767" s="9">
        <f t="shared" ca="1" si="795"/>
        <v>0</v>
      </c>
      <c r="BH5767" s="6">
        <f ca="1">IF(ISNUMBER('Descriptive Stats'!BF5767),'Descriptive Stats'!BF5767,#N/A)</f>
        <v>-1.3950525282585462</v>
      </c>
      <c r="BI5767" s="6">
        <f ca="1">IF(ISNUMBER('Descriptive Stats'!E5767),'Descriptive Stats'!E5767,#N/A)</f>
        <v>0</v>
      </c>
    </row>
    <row r="5768" spans="1:61" ht="14.4" x14ac:dyDescent="0.3">
      <c r="A5768" s="2">
        <f>ROW()</f>
        <v>5768</v>
      </c>
      <c r="C5768" s="8">
        <f t="shared" ca="1" si="797"/>
        <v>4</v>
      </c>
      <c r="D5768" s="8">
        <f t="shared" ca="1" si="798"/>
        <v>0</v>
      </c>
      <c r="E5768" s="50">
        <f t="shared" ca="1" si="800"/>
        <v>7</v>
      </c>
      <c r="F5768" s="2" t="str">
        <f t="shared" ca="1" si="799"/>
        <v/>
      </c>
      <c r="BD5768" s="49">
        <f t="shared" ca="1" si="796"/>
        <v>4473.5</v>
      </c>
      <c r="BE5768" s="3">
        <f t="shared" ca="1" si="793"/>
        <v>0.44729999999999998</v>
      </c>
      <c r="BF5768" s="3">
        <f t="shared" ca="1" si="794"/>
        <v>-0.13248586824472414</v>
      </c>
      <c r="BG5768" s="9">
        <f t="shared" ca="1" si="795"/>
        <v>7</v>
      </c>
      <c r="BH5768" s="6">
        <f ca="1">IF(ISNUMBER('Descriptive Stats'!BF5768),'Descriptive Stats'!BF5768,#N/A)</f>
        <v>-0.13248586824472414</v>
      </c>
      <c r="BI5768" s="6">
        <f ca="1">IF(ISNUMBER('Descriptive Stats'!E5768),'Descriptive Stats'!E5768,#N/A)</f>
        <v>7</v>
      </c>
    </row>
    <row r="5769" spans="1:61" ht="14.4" x14ac:dyDescent="0.3">
      <c r="A5769" s="2">
        <f>ROW()</f>
        <v>5769</v>
      </c>
      <c r="C5769" s="8">
        <f t="shared" ca="1" si="797"/>
        <v>6</v>
      </c>
      <c r="D5769" s="8">
        <f t="shared" ca="1" si="798"/>
        <v>7</v>
      </c>
      <c r="E5769" s="50">
        <f t="shared" ca="1" si="800"/>
        <v>6</v>
      </c>
      <c r="F5769" s="2" t="str">
        <f t="shared" ca="1" si="799"/>
        <v/>
      </c>
      <c r="BD5769" s="49">
        <f t="shared" ca="1" si="796"/>
        <v>3900</v>
      </c>
      <c r="BE5769" s="3">
        <f t="shared" ref="BE5769:BE5832" ca="1" si="801">IF(ISNUMBER(BD5769),(BD5769-0.5)/$BK$4,"")</f>
        <v>0.38995000000000002</v>
      </c>
      <c r="BF5769" s="3">
        <f t="shared" ref="BF5769:BF5832" ca="1" si="802">IF(ISNUMBER(BE5769),_xlfn.NORM.INV(BE5769,0,1),"")</f>
        <v>-0.2794493539703507</v>
      </c>
      <c r="BG5769" s="9">
        <f t="shared" ref="BG5769:BG5832" ca="1" si="803">IF(ISNUMBER(E5769),E5769,"")</f>
        <v>6</v>
      </c>
      <c r="BH5769" s="6">
        <f ca="1">IF(ISNUMBER('Descriptive Stats'!BF5769),'Descriptive Stats'!BF5769,#N/A)</f>
        <v>-0.2794493539703507</v>
      </c>
      <c r="BI5769" s="6">
        <f ca="1">IF(ISNUMBER('Descriptive Stats'!E5769),'Descriptive Stats'!E5769,#N/A)</f>
        <v>6</v>
      </c>
    </row>
    <row r="5770" spans="1:61" ht="14.4" x14ac:dyDescent="0.3">
      <c r="A5770" s="2">
        <f>ROW()</f>
        <v>5770</v>
      </c>
      <c r="C5770" s="8">
        <f t="shared" ca="1" si="797"/>
        <v>16</v>
      </c>
      <c r="D5770" s="8">
        <f t="shared" ca="1" si="798"/>
        <v>6</v>
      </c>
      <c r="E5770" s="50">
        <f t="shared" ca="1" si="800"/>
        <v>7</v>
      </c>
      <c r="F5770" s="2" t="str">
        <f t="shared" ca="1" si="799"/>
        <v/>
      </c>
      <c r="BD5770" s="49">
        <f t="shared" ref="BD5770:BD5833" ca="1" si="804">IF(ISNUMBER(BG5770),_xlfn.RANK.AVG(BG5770,$BG$2:$BG$5414,1),"")</f>
        <v>4473.5</v>
      </c>
      <c r="BE5770" s="3">
        <f t="shared" ca="1" si="801"/>
        <v>0.44729999999999998</v>
      </c>
      <c r="BF5770" s="3">
        <f t="shared" ca="1" si="802"/>
        <v>-0.13248586824472414</v>
      </c>
      <c r="BG5770" s="9">
        <f t="shared" ca="1" si="803"/>
        <v>7</v>
      </c>
      <c r="BH5770" s="6">
        <f ca="1">IF(ISNUMBER('Descriptive Stats'!BF5770),'Descriptive Stats'!BF5770,#N/A)</f>
        <v>-0.13248586824472414</v>
      </c>
      <c r="BI5770" s="6">
        <f ca="1">IF(ISNUMBER('Descriptive Stats'!E5770),'Descriptive Stats'!E5770,#N/A)</f>
        <v>7</v>
      </c>
    </row>
    <row r="5771" spans="1:61" ht="14.4" x14ac:dyDescent="0.3">
      <c r="A5771" s="2">
        <f>ROW()</f>
        <v>5771</v>
      </c>
      <c r="C5771" s="8">
        <f t="shared" ca="1" si="797"/>
        <v>6</v>
      </c>
      <c r="D5771" s="8">
        <f t="shared" ca="1" si="798"/>
        <v>7</v>
      </c>
      <c r="E5771" s="50">
        <f t="shared" ca="1" si="800"/>
        <v>0</v>
      </c>
      <c r="F5771" s="2" t="str">
        <f t="shared" ca="1" si="799"/>
        <v/>
      </c>
      <c r="BD5771" s="49">
        <f t="shared" ca="1" si="804"/>
        <v>815.5</v>
      </c>
      <c r="BE5771" s="3">
        <f t="shared" ca="1" si="801"/>
        <v>8.1500000000000003E-2</v>
      </c>
      <c r="BF5771" s="3">
        <f t="shared" ca="1" si="802"/>
        <v>-1.3950525282585462</v>
      </c>
      <c r="BG5771" s="9">
        <f t="shared" ca="1" si="803"/>
        <v>0</v>
      </c>
      <c r="BH5771" s="6">
        <f ca="1">IF(ISNUMBER('Descriptive Stats'!BF5771),'Descriptive Stats'!BF5771,#N/A)</f>
        <v>-1.3950525282585462</v>
      </c>
      <c r="BI5771" s="6">
        <f ca="1">IF(ISNUMBER('Descriptive Stats'!E5771),'Descriptive Stats'!E5771,#N/A)</f>
        <v>0</v>
      </c>
    </row>
    <row r="5772" spans="1:61" ht="14.4" x14ac:dyDescent="0.3">
      <c r="A5772" s="2">
        <f>ROW()</f>
        <v>5772</v>
      </c>
      <c r="C5772" s="8">
        <f t="shared" ca="1" si="797"/>
        <v>4</v>
      </c>
      <c r="D5772" s="8">
        <f t="shared" ca="1" si="798"/>
        <v>0</v>
      </c>
      <c r="E5772" s="50">
        <f t="shared" ca="1" si="800"/>
        <v>2</v>
      </c>
      <c r="F5772" s="2" t="str">
        <f t="shared" ca="1" si="799"/>
        <v/>
      </c>
      <c r="BD5772" s="49">
        <f t="shared" ca="1" si="804"/>
        <v>2595</v>
      </c>
      <c r="BE5772" s="3">
        <f t="shared" ca="1" si="801"/>
        <v>0.25945000000000001</v>
      </c>
      <c r="BF5772" s="3">
        <f t="shared" ca="1" si="802"/>
        <v>-0.6450419512753276</v>
      </c>
      <c r="BG5772" s="9">
        <f t="shared" ca="1" si="803"/>
        <v>2</v>
      </c>
      <c r="BH5772" s="6">
        <f ca="1">IF(ISNUMBER('Descriptive Stats'!BF5772),'Descriptive Stats'!BF5772,#N/A)</f>
        <v>-0.6450419512753276</v>
      </c>
      <c r="BI5772" s="6">
        <f ca="1">IF(ISNUMBER('Descriptive Stats'!E5772),'Descriptive Stats'!E5772,#N/A)</f>
        <v>2</v>
      </c>
    </row>
    <row r="5773" spans="1:61" ht="14.4" x14ac:dyDescent="0.3">
      <c r="A5773" s="2">
        <f>ROW()</f>
        <v>5773</v>
      </c>
      <c r="C5773" s="8">
        <f t="shared" ca="1" si="797"/>
        <v>9</v>
      </c>
      <c r="D5773" s="8">
        <f t="shared" ca="1" si="798"/>
        <v>2</v>
      </c>
      <c r="E5773" s="50">
        <f t="shared" ca="1" si="800"/>
        <v>2</v>
      </c>
      <c r="F5773" s="2" t="str">
        <f t="shared" ca="1" si="799"/>
        <v/>
      </c>
      <c r="BD5773" s="49">
        <f t="shared" ca="1" si="804"/>
        <v>2595</v>
      </c>
      <c r="BE5773" s="3">
        <f t="shared" ca="1" si="801"/>
        <v>0.25945000000000001</v>
      </c>
      <c r="BF5773" s="3">
        <f t="shared" ca="1" si="802"/>
        <v>-0.6450419512753276</v>
      </c>
      <c r="BG5773" s="9">
        <f t="shared" ca="1" si="803"/>
        <v>2</v>
      </c>
      <c r="BH5773" s="6">
        <f ca="1">IF(ISNUMBER('Descriptive Stats'!BF5773),'Descriptive Stats'!BF5773,#N/A)</f>
        <v>-0.6450419512753276</v>
      </c>
      <c r="BI5773" s="6">
        <f ca="1">IF(ISNUMBER('Descriptive Stats'!E5773),'Descriptive Stats'!E5773,#N/A)</f>
        <v>2</v>
      </c>
    </row>
    <row r="5774" spans="1:61" ht="14.4" x14ac:dyDescent="0.3">
      <c r="A5774" s="2">
        <f>ROW()</f>
        <v>5774</v>
      </c>
      <c r="C5774" s="8">
        <f t="shared" ca="1" si="797"/>
        <v>17</v>
      </c>
      <c r="D5774" s="8">
        <f t="shared" ca="1" si="798"/>
        <v>2</v>
      </c>
      <c r="E5774" s="50">
        <f t="shared" ca="1" si="800"/>
        <v>1</v>
      </c>
      <c r="F5774" s="2" t="str">
        <f t="shared" ca="1" si="799"/>
        <v/>
      </c>
      <c r="BD5774" s="49">
        <f t="shared" ca="1" si="804"/>
        <v>1871</v>
      </c>
      <c r="BE5774" s="3">
        <f t="shared" ca="1" si="801"/>
        <v>0.18704999999999999</v>
      </c>
      <c r="BF5774" s="3">
        <f t="shared" ca="1" si="802"/>
        <v>-0.88881967520906158</v>
      </c>
      <c r="BG5774" s="9">
        <f t="shared" ca="1" si="803"/>
        <v>1</v>
      </c>
      <c r="BH5774" s="6">
        <f ca="1">IF(ISNUMBER('Descriptive Stats'!BF5774),'Descriptive Stats'!BF5774,#N/A)</f>
        <v>-0.88881967520906158</v>
      </c>
      <c r="BI5774" s="6">
        <f ca="1">IF(ISNUMBER('Descriptive Stats'!E5774),'Descriptive Stats'!E5774,#N/A)</f>
        <v>1</v>
      </c>
    </row>
    <row r="5775" spans="1:61" ht="14.4" x14ac:dyDescent="0.3">
      <c r="A5775" s="2">
        <f>ROW()</f>
        <v>5775</v>
      </c>
      <c r="C5775" s="8">
        <f t="shared" ca="1" si="797"/>
        <v>12</v>
      </c>
      <c r="D5775" s="8">
        <f t="shared" ca="1" si="798"/>
        <v>1</v>
      </c>
      <c r="E5775" s="50">
        <f t="shared" ca="1" si="800"/>
        <v>0</v>
      </c>
      <c r="F5775" s="2" t="str">
        <f t="shared" ca="1" si="799"/>
        <v/>
      </c>
      <c r="BD5775" s="49">
        <f t="shared" ca="1" si="804"/>
        <v>815.5</v>
      </c>
      <c r="BE5775" s="3">
        <f t="shared" ca="1" si="801"/>
        <v>8.1500000000000003E-2</v>
      </c>
      <c r="BF5775" s="3">
        <f t="shared" ca="1" si="802"/>
        <v>-1.3950525282585462</v>
      </c>
      <c r="BG5775" s="9">
        <f t="shared" ca="1" si="803"/>
        <v>0</v>
      </c>
      <c r="BH5775" s="6">
        <f ca="1">IF(ISNUMBER('Descriptive Stats'!BF5775),'Descriptive Stats'!BF5775,#N/A)</f>
        <v>-1.3950525282585462</v>
      </c>
      <c r="BI5775" s="6">
        <f ca="1">IF(ISNUMBER('Descriptive Stats'!E5775),'Descriptive Stats'!E5775,#N/A)</f>
        <v>0</v>
      </c>
    </row>
    <row r="5776" spans="1:61" ht="14.4" x14ac:dyDescent="0.3">
      <c r="A5776" s="2">
        <f>ROW()</f>
        <v>5776</v>
      </c>
      <c r="C5776" s="8">
        <f t="shared" ca="1" si="797"/>
        <v>15</v>
      </c>
      <c r="D5776" s="8">
        <f t="shared" ca="1" si="798"/>
        <v>0</v>
      </c>
      <c r="E5776" s="50">
        <f t="shared" ca="1" si="800"/>
        <v>1</v>
      </c>
      <c r="F5776" s="2" t="str">
        <f t="shared" ca="1" si="799"/>
        <v/>
      </c>
      <c r="BD5776" s="49">
        <f t="shared" ca="1" si="804"/>
        <v>1871</v>
      </c>
      <c r="BE5776" s="3">
        <f t="shared" ca="1" si="801"/>
        <v>0.18704999999999999</v>
      </c>
      <c r="BF5776" s="3">
        <f t="shared" ca="1" si="802"/>
        <v>-0.88881967520906158</v>
      </c>
      <c r="BG5776" s="9">
        <f t="shared" ca="1" si="803"/>
        <v>1</v>
      </c>
      <c r="BH5776" s="6">
        <f ca="1">IF(ISNUMBER('Descriptive Stats'!BF5776),'Descriptive Stats'!BF5776,#N/A)</f>
        <v>-0.88881967520906158</v>
      </c>
      <c r="BI5776" s="6">
        <f ca="1">IF(ISNUMBER('Descriptive Stats'!E5776),'Descriptive Stats'!E5776,#N/A)</f>
        <v>1</v>
      </c>
    </row>
    <row r="5777" spans="1:61" ht="14.4" x14ac:dyDescent="0.3">
      <c r="A5777" s="2">
        <f>ROW()</f>
        <v>5777</v>
      </c>
      <c r="C5777" s="8">
        <f t="shared" ref="C5777:C5840" ca="1" si="805">RANDBETWEEN(2,COUNT(B:B))</f>
        <v>12</v>
      </c>
      <c r="D5777" s="8">
        <f t="shared" ref="D5777:D5840" ca="1" si="806">VLOOKUP(C5777,A:B,2,TRUE)</f>
        <v>1</v>
      </c>
      <c r="E5777" s="50">
        <f t="shared" ca="1" si="800"/>
        <v>4</v>
      </c>
      <c r="F5777" s="2" t="str">
        <f t="shared" ref="F5777:F5840" ca="1" si="807">IF(ISNUMBER(E5777),IF(OR(E5777&lt;$K$16,E5777&gt;$K$14),"X",""),"")</f>
        <v/>
      </c>
      <c r="BD5777" s="49">
        <f t="shared" ca="1" si="804"/>
        <v>3442</v>
      </c>
      <c r="BE5777" s="3">
        <f t="shared" ca="1" si="801"/>
        <v>0.34415000000000001</v>
      </c>
      <c r="BF5777" s="3">
        <f t="shared" ca="1" si="802"/>
        <v>-0.40116316278173481</v>
      </c>
      <c r="BG5777" s="9">
        <f t="shared" ca="1" si="803"/>
        <v>4</v>
      </c>
      <c r="BH5777" s="6">
        <f ca="1">IF(ISNUMBER('Descriptive Stats'!BF5777),'Descriptive Stats'!BF5777,#N/A)</f>
        <v>-0.40116316278173481</v>
      </c>
      <c r="BI5777" s="6">
        <f ca="1">IF(ISNUMBER('Descriptive Stats'!E5777),'Descriptive Stats'!E5777,#N/A)</f>
        <v>4</v>
      </c>
    </row>
    <row r="5778" spans="1:61" ht="14.4" x14ac:dyDescent="0.3">
      <c r="A5778" s="2">
        <f>ROW()</f>
        <v>5778</v>
      </c>
      <c r="C5778" s="8">
        <f t="shared" ca="1" si="805"/>
        <v>13</v>
      </c>
      <c r="D5778" s="8">
        <f t="shared" ca="1" si="806"/>
        <v>4</v>
      </c>
      <c r="E5778" s="50">
        <f t="shared" ca="1" si="800"/>
        <v>0</v>
      </c>
      <c r="F5778" s="2" t="str">
        <f t="shared" ca="1" si="807"/>
        <v/>
      </c>
      <c r="BD5778" s="49">
        <f t="shared" ca="1" si="804"/>
        <v>815.5</v>
      </c>
      <c r="BE5778" s="3">
        <f t="shared" ca="1" si="801"/>
        <v>8.1500000000000003E-2</v>
      </c>
      <c r="BF5778" s="3">
        <f t="shared" ca="1" si="802"/>
        <v>-1.3950525282585462</v>
      </c>
      <c r="BG5778" s="9">
        <f t="shared" ca="1" si="803"/>
        <v>0</v>
      </c>
      <c r="BH5778" s="6">
        <f ca="1">IF(ISNUMBER('Descriptive Stats'!BF5778),'Descriptive Stats'!BF5778,#N/A)</f>
        <v>-1.3950525282585462</v>
      </c>
      <c r="BI5778" s="6">
        <f ca="1">IF(ISNUMBER('Descriptive Stats'!E5778),'Descriptive Stats'!E5778,#N/A)</f>
        <v>0</v>
      </c>
    </row>
    <row r="5779" spans="1:61" ht="14.4" x14ac:dyDescent="0.3">
      <c r="A5779" s="2">
        <f>ROW()</f>
        <v>5779</v>
      </c>
      <c r="C5779" s="8">
        <f t="shared" ca="1" si="805"/>
        <v>20</v>
      </c>
      <c r="D5779" s="8">
        <f t="shared" ca="1" si="806"/>
        <v>0</v>
      </c>
      <c r="E5779" s="50">
        <f t="shared" ca="1" si="800"/>
        <v>19</v>
      </c>
      <c r="F5779" s="2" t="str">
        <f t="shared" ca="1" si="807"/>
        <v>X</v>
      </c>
      <c r="BD5779" s="49">
        <f t="shared" ca="1" si="804"/>
        <v>5294</v>
      </c>
      <c r="BE5779" s="3">
        <f t="shared" ca="1" si="801"/>
        <v>0.52934999999999999</v>
      </c>
      <c r="BF5779" s="3">
        <f t="shared" ca="1" si="802"/>
        <v>7.3636031452008061E-2</v>
      </c>
      <c r="BG5779" s="9">
        <f t="shared" ca="1" si="803"/>
        <v>19</v>
      </c>
      <c r="BH5779" s="6">
        <f ca="1">IF(ISNUMBER('Descriptive Stats'!BF5779),'Descriptive Stats'!BF5779,#N/A)</f>
        <v>7.3636031452008061E-2</v>
      </c>
      <c r="BI5779" s="6">
        <f ca="1">IF(ISNUMBER('Descriptive Stats'!E5779),'Descriptive Stats'!E5779,#N/A)</f>
        <v>19</v>
      </c>
    </row>
    <row r="5780" spans="1:61" ht="14.4" x14ac:dyDescent="0.3">
      <c r="A5780" s="2">
        <f>ROW()</f>
        <v>5780</v>
      </c>
      <c r="C5780" s="8">
        <f t="shared" ca="1" si="805"/>
        <v>7</v>
      </c>
      <c r="D5780" s="8">
        <f t="shared" ca="1" si="806"/>
        <v>19</v>
      </c>
      <c r="E5780" s="50">
        <f t="shared" ca="1" si="800"/>
        <v>0</v>
      </c>
      <c r="F5780" s="2" t="str">
        <f t="shared" ca="1" si="807"/>
        <v/>
      </c>
      <c r="BD5780" s="49">
        <f t="shared" ca="1" si="804"/>
        <v>815.5</v>
      </c>
      <c r="BE5780" s="3">
        <f t="shared" ca="1" si="801"/>
        <v>8.1500000000000003E-2</v>
      </c>
      <c r="BF5780" s="3">
        <f t="shared" ca="1" si="802"/>
        <v>-1.3950525282585462</v>
      </c>
      <c r="BG5780" s="9">
        <f t="shared" ca="1" si="803"/>
        <v>0</v>
      </c>
      <c r="BH5780" s="6">
        <f ca="1">IF(ISNUMBER('Descriptive Stats'!BF5780),'Descriptive Stats'!BF5780,#N/A)</f>
        <v>-1.3950525282585462</v>
      </c>
      <c r="BI5780" s="6">
        <f ca="1">IF(ISNUMBER('Descriptive Stats'!E5780),'Descriptive Stats'!E5780,#N/A)</f>
        <v>0</v>
      </c>
    </row>
    <row r="5781" spans="1:61" ht="14.4" x14ac:dyDescent="0.3">
      <c r="A5781" s="2">
        <f>ROW()</f>
        <v>5781</v>
      </c>
      <c r="C5781" s="8">
        <f t="shared" ca="1" si="805"/>
        <v>4</v>
      </c>
      <c r="D5781" s="8">
        <f t="shared" ca="1" si="806"/>
        <v>0</v>
      </c>
      <c r="E5781" s="50">
        <f t="shared" ca="1" si="800"/>
        <v>2</v>
      </c>
      <c r="F5781" s="2" t="str">
        <f t="shared" ca="1" si="807"/>
        <v/>
      </c>
      <c r="BD5781" s="49">
        <f t="shared" ca="1" si="804"/>
        <v>2595</v>
      </c>
      <c r="BE5781" s="3">
        <f t="shared" ca="1" si="801"/>
        <v>0.25945000000000001</v>
      </c>
      <c r="BF5781" s="3">
        <f t="shared" ca="1" si="802"/>
        <v>-0.6450419512753276</v>
      </c>
      <c r="BG5781" s="9">
        <f t="shared" ca="1" si="803"/>
        <v>2</v>
      </c>
      <c r="BH5781" s="6">
        <f ca="1">IF(ISNUMBER('Descriptive Stats'!BF5781),'Descriptive Stats'!BF5781,#N/A)</f>
        <v>-0.6450419512753276</v>
      </c>
      <c r="BI5781" s="6">
        <f ca="1">IF(ISNUMBER('Descriptive Stats'!E5781),'Descriptive Stats'!E5781,#N/A)</f>
        <v>2</v>
      </c>
    </row>
    <row r="5782" spans="1:61" ht="14.4" x14ac:dyDescent="0.3">
      <c r="A5782" s="2">
        <f>ROW()</f>
        <v>5782</v>
      </c>
      <c r="C5782" s="8">
        <f t="shared" ca="1" si="805"/>
        <v>9</v>
      </c>
      <c r="D5782" s="8">
        <f t="shared" ca="1" si="806"/>
        <v>2</v>
      </c>
      <c r="E5782" s="50">
        <f t="shared" ca="1" si="800"/>
        <v>0</v>
      </c>
      <c r="F5782" s="2" t="str">
        <f t="shared" ca="1" si="807"/>
        <v/>
      </c>
      <c r="BD5782" s="49">
        <f t="shared" ca="1" si="804"/>
        <v>815.5</v>
      </c>
      <c r="BE5782" s="3">
        <f t="shared" ca="1" si="801"/>
        <v>8.1500000000000003E-2</v>
      </c>
      <c r="BF5782" s="3">
        <f t="shared" ca="1" si="802"/>
        <v>-1.3950525282585462</v>
      </c>
      <c r="BG5782" s="9">
        <f t="shared" ca="1" si="803"/>
        <v>0</v>
      </c>
      <c r="BH5782" s="6">
        <f ca="1">IF(ISNUMBER('Descriptive Stats'!BF5782),'Descriptive Stats'!BF5782,#N/A)</f>
        <v>-1.3950525282585462</v>
      </c>
      <c r="BI5782" s="6">
        <f ca="1">IF(ISNUMBER('Descriptive Stats'!E5782),'Descriptive Stats'!E5782,#N/A)</f>
        <v>0</v>
      </c>
    </row>
    <row r="5783" spans="1:61" ht="14.4" x14ac:dyDescent="0.3">
      <c r="A5783" s="2">
        <f>ROW()</f>
        <v>5783</v>
      </c>
      <c r="C5783" s="8">
        <f t="shared" ca="1" si="805"/>
        <v>22</v>
      </c>
      <c r="D5783" s="8">
        <f t="shared" ca="1" si="806"/>
        <v>0</v>
      </c>
      <c r="E5783" s="50">
        <f t="shared" ca="1" si="800"/>
        <v>7</v>
      </c>
      <c r="F5783" s="2" t="str">
        <f t="shared" ca="1" si="807"/>
        <v/>
      </c>
      <c r="BD5783" s="49">
        <f t="shared" ca="1" si="804"/>
        <v>4473.5</v>
      </c>
      <c r="BE5783" s="3">
        <f t="shared" ca="1" si="801"/>
        <v>0.44729999999999998</v>
      </c>
      <c r="BF5783" s="3">
        <f t="shared" ca="1" si="802"/>
        <v>-0.13248586824472414</v>
      </c>
      <c r="BG5783" s="9">
        <f t="shared" ca="1" si="803"/>
        <v>7</v>
      </c>
      <c r="BH5783" s="6">
        <f ca="1">IF(ISNUMBER('Descriptive Stats'!BF5783),'Descriptive Stats'!BF5783,#N/A)</f>
        <v>-0.13248586824472414</v>
      </c>
      <c r="BI5783" s="6">
        <f ca="1">IF(ISNUMBER('Descriptive Stats'!E5783),'Descriptive Stats'!E5783,#N/A)</f>
        <v>7</v>
      </c>
    </row>
    <row r="5784" spans="1:61" ht="14.4" x14ac:dyDescent="0.3">
      <c r="A5784" s="2">
        <f>ROW()</f>
        <v>5784</v>
      </c>
      <c r="C5784" s="8">
        <f t="shared" ca="1" si="805"/>
        <v>19</v>
      </c>
      <c r="D5784" s="8">
        <f t="shared" ca="1" si="806"/>
        <v>7</v>
      </c>
      <c r="E5784" s="50">
        <f t="shared" ca="1" si="800"/>
        <v>0</v>
      </c>
      <c r="F5784" s="2" t="str">
        <f t="shared" ca="1" si="807"/>
        <v/>
      </c>
      <c r="BD5784" s="49">
        <f t="shared" ca="1" si="804"/>
        <v>815.5</v>
      </c>
      <c r="BE5784" s="3">
        <f t="shared" ca="1" si="801"/>
        <v>8.1500000000000003E-2</v>
      </c>
      <c r="BF5784" s="3">
        <f t="shared" ca="1" si="802"/>
        <v>-1.3950525282585462</v>
      </c>
      <c r="BG5784" s="9">
        <f t="shared" ca="1" si="803"/>
        <v>0</v>
      </c>
      <c r="BH5784" s="6">
        <f ca="1">IF(ISNUMBER('Descriptive Stats'!BF5784),'Descriptive Stats'!BF5784,#N/A)</f>
        <v>-1.3950525282585462</v>
      </c>
      <c r="BI5784" s="6">
        <f ca="1">IF(ISNUMBER('Descriptive Stats'!E5784),'Descriptive Stats'!E5784,#N/A)</f>
        <v>0</v>
      </c>
    </row>
    <row r="5785" spans="1:61" ht="14.4" x14ac:dyDescent="0.3">
      <c r="A5785" s="2">
        <f>ROW()</f>
        <v>5785</v>
      </c>
      <c r="C5785" s="8">
        <f t="shared" ca="1" si="805"/>
        <v>18</v>
      </c>
      <c r="D5785" s="8">
        <f t="shared" ca="1" si="806"/>
        <v>0</v>
      </c>
      <c r="E5785" s="50">
        <f t="shared" ca="1" si="800"/>
        <v>6</v>
      </c>
      <c r="F5785" s="2" t="str">
        <f t="shared" ca="1" si="807"/>
        <v/>
      </c>
      <c r="BD5785" s="49">
        <f t="shared" ca="1" si="804"/>
        <v>3900</v>
      </c>
      <c r="BE5785" s="3">
        <f t="shared" ca="1" si="801"/>
        <v>0.38995000000000002</v>
      </c>
      <c r="BF5785" s="3">
        <f t="shared" ca="1" si="802"/>
        <v>-0.2794493539703507</v>
      </c>
      <c r="BG5785" s="9">
        <f t="shared" ca="1" si="803"/>
        <v>6</v>
      </c>
      <c r="BH5785" s="6">
        <f ca="1">IF(ISNUMBER('Descriptive Stats'!BF5785),'Descriptive Stats'!BF5785,#N/A)</f>
        <v>-0.2794493539703507</v>
      </c>
      <c r="BI5785" s="6">
        <f ca="1">IF(ISNUMBER('Descriptive Stats'!E5785),'Descriptive Stats'!E5785,#N/A)</f>
        <v>6</v>
      </c>
    </row>
    <row r="5786" spans="1:61" ht="14.4" x14ac:dyDescent="0.3">
      <c r="A5786" s="2">
        <f>ROW()</f>
        <v>5786</v>
      </c>
      <c r="C5786" s="8">
        <f t="shared" ca="1" si="805"/>
        <v>5</v>
      </c>
      <c r="D5786" s="8">
        <f t="shared" ca="1" si="806"/>
        <v>6</v>
      </c>
      <c r="E5786" s="50">
        <f t="shared" ca="1" si="800"/>
        <v>0</v>
      </c>
      <c r="F5786" s="2" t="str">
        <f t="shared" ca="1" si="807"/>
        <v/>
      </c>
      <c r="BD5786" s="49">
        <f t="shared" ca="1" si="804"/>
        <v>815.5</v>
      </c>
      <c r="BE5786" s="3">
        <f t="shared" ca="1" si="801"/>
        <v>8.1500000000000003E-2</v>
      </c>
      <c r="BF5786" s="3">
        <f t="shared" ca="1" si="802"/>
        <v>-1.3950525282585462</v>
      </c>
      <c r="BG5786" s="9">
        <f t="shared" ca="1" si="803"/>
        <v>0</v>
      </c>
      <c r="BH5786" s="6">
        <f ca="1">IF(ISNUMBER('Descriptive Stats'!BF5786),'Descriptive Stats'!BF5786,#N/A)</f>
        <v>-1.3950525282585462</v>
      </c>
      <c r="BI5786" s="6">
        <f ca="1">IF(ISNUMBER('Descriptive Stats'!E5786),'Descriptive Stats'!E5786,#N/A)</f>
        <v>0</v>
      </c>
    </row>
    <row r="5787" spans="1:61" ht="14.4" x14ac:dyDescent="0.3">
      <c r="A5787" s="2">
        <f>ROW()</f>
        <v>5787</v>
      </c>
      <c r="C5787" s="8">
        <f t="shared" ca="1" si="805"/>
        <v>4</v>
      </c>
      <c r="D5787" s="8">
        <f t="shared" ca="1" si="806"/>
        <v>0</v>
      </c>
      <c r="E5787" s="50">
        <f t="shared" ca="1" si="800"/>
        <v>1</v>
      </c>
      <c r="F5787" s="2" t="str">
        <f t="shared" ca="1" si="807"/>
        <v/>
      </c>
      <c r="BD5787" s="49">
        <f t="shared" ca="1" si="804"/>
        <v>1871</v>
      </c>
      <c r="BE5787" s="3">
        <f t="shared" ca="1" si="801"/>
        <v>0.18704999999999999</v>
      </c>
      <c r="BF5787" s="3">
        <f t="shared" ca="1" si="802"/>
        <v>-0.88881967520906158</v>
      </c>
      <c r="BG5787" s="9">
        <f t="shared" ca="1" si="803"/>
        <v>1</v>
      </c>
      <c r="BH5787" s="6">
        <f ca="1">IF(ISNUMBER('Descriptive Stats'!BF5787),'Descriptive Stats'!BF5787,#N/A)</f>
        <v>-0.88881967520906158</v>
      </c>
      <c r="BI5787" s="6">
        <f ca="1">IF(ISNUMBER('Descriptive Stats'!E5787),'Descriptive Stats'!E5787,#N/A)</f>
        <v>1</v>
      </c>
    </row>
    <row r="5788" spans="1:61" ht="14.4" x14ac:dyDescent="0.3">
      <c r="A5788" s="2">
        <f>ROW()</f>
        <v>5788</v>
      </c>
      <c r="C5788" s="8">
        <f t="shared" ca="1" si="805"/>
        <v>12</v>
      </c>
      <c r="D5788" s="8">
        <f t="shared" ca="1" si="806"/>
        <v>1</v>
      </c>
      <c r="E5788" s="50">
        <f t="shared" ca="1" si="800"/>
        <v>0</v>
      </c>
      <c r="F5788" s="2" t="str">
        <f t="shared" ca="1" si="807"/>
        <v/>
      </c>
      <c r="BD5788" s="49">
        <f t="shared" ca="1" si="804"/>
        <v>815.5</v>
      </c>
      <c r="BE5788" s="3">
        <f t="shared" ca="1" si="801"/>
        <v>8.1500000000000003E-2</v>
      </c>
      <c r="BF5788" s="3">
        <f t="shared" ca="1" si="802"/>
        <v>-1.3950525282585462</v>
      </c>
      <c r="BG5788" s="9">
        <f t="shared" ca="1" si="803"/>
        <v>0</v>
      </c>
      <c r="BH5788" s="6">
        <f ca="1">IF(ISNUMBER('Descriptive Stats'!BF5788),'Descriptive Stats'!BF5788,#N/A)</f>
        <v>-1.3950525282585462</v>
      </c>
      <c r="BI5788" s="6">
        <f ca="1">IF(ISNUMBER('Descriptive Stats'!E5788),'Descriptive Stats'!E5788,#N/A)</f>
        <v>0</v>
      </c>
    </row>
    <row r="5789" spans="1:61" ht="14.4" x14ac:dyDescent="0.3">
      <c r="A5789" s="2">
        <f>ROW()</f>
        <v>5789</v>
      </c>
      <c r="C5789" s="8">
        <f t="shared" ca="1" si="805"/>
        <v>14</v>
      </c>
      <c r="D5789" s="8">
        <f t="shared" ca="1" si="806"/>
        <v>0</v>
      </c>
      <c r="E5789" s="50">
        <f t="shared" ca="1" si="800"/>
        <v>1</v>
      </c>
      <c r="F5789" s="2" t="str">
        <f t="shared" ca="1" si="807"/>
        <v/>
      </c>
      <c r="BD5789" s="49">
        <f t="shared" ca="1" si="804"/>
        <v>1871</v>
      </c>
      <c r="BE5789" s="3">
        <f t="shared" ca="1" si="801"/>
        <v>0.18704999999999999</v>
      </c>
      <c r="BF5789" s="3">
        <f t="shared" ca="1" si="802"/>
        <v>-0.88881967520906158</v>
      </c>
      <c r="BG5789" s="9">
        <f t="shared" ca="1" si="803"/>
        <v>1</v>
      </c>
      <c r="BH5789" s="6">
        <f ca="1">IF(ISNUMBER('Descriptive Stats'!BF5789),'Descriptive Stats'!BF5789,#N/A)</f>
        <v>-0.88881967520906158</v>
      </c>
      <c r="BI5789" s="6">
        <f ca="1">IF(ISNUMBER('Descriptive Stats'!E5789),'Descriptive Stats'!E5789,#N/A)</f>
        <v>1</v>
      </c>
    </row>
    <row r="5790" spans="1:61" ht="14.4" x14ac:dyDescent="0.3">
      <c r="A5790" s="2">
        <f>ROW()</f>
        <v>5790</v>
      </c>
      <c r="C5790" s="8">
        <f t="shared" ca="1" si="805"/>
        <v>8</v>
      </c>
      <c r="D5790" s="8">
        <f t="shared" ca="1" si="806"/>
        <v>1</v>
      </c>
      <c r="E5790" s="50">
        <f t="shared" ca="1" si="800"/>
        <v>6</v>
      </c>
      <c r="F5790" s="2" t="str">
        <f t="shared" ca="1" si="807"/>
        <v/>
      </c>
      <c r="BD5790" s="49">
        <f t="shared" ca="1" si="804"/>
        <v>3900</v>
      </c>
      <c r="BE5790" s="3">
        <f t="shared" ca="1" si="801"/>
        <v>0.38995000000000002</v>
      </c>
      <c r="BF5790" s="3">
        <f t="shared" ca="1" si="802"/>
        <v>-0.2794493539703507</v>
      </c>
      <c r="BG5790" s="9">
        <f t="shared" ca="1" si="803"/>
        <v>6</v>
      </c>
      <c r="BH5790" s="6">
        <f ca="1">IF(ISNUMBER('Descriptive Stats'!BF5790),'Descriptive Stats'!BF5790,#N/A)</f>
        <v>-0.2794493539703507</v>
      </c>
      <c r="BI5790" s="6">
        <f ca="1">IF(ISNUMBER('Descriptive Stats'!E5790),'Descriptive Stats'!E5790,#N/A)</f>
        <v>6</v>
      </c>
    </row>
    <row r="5791" spans="1:61" ht="14.4" x14ac:dyDescent="0.3">
      <c r="A5791" s="2">
        <f>ROW()</f>
        <v>5791</v>
      </c>
      <c r="C5791" s="8">
        <f t="shared" ca="1" si="805"/>
        <v>16</v>
      </c>
      <c r="D5791" s="8">
        <f t="shared" ca="1" si="806"/>
        <v>6</v>
      </c>
      <c r="E5791" s="50">
        <f t="shared" ca="1" si="800"/>
        <v>6</v>
      </c>
      <c r="F5791" s="2" t="str">
        <f t="shared" ca="1" si="807"/>
        <v/>
      </c>
      <c r="BD5791" s="49">
        <f t="shared" ca="1" si="804"/>
        <v>3900</v>
      </c>
      <c r="BE5791" s="3">
        <f t="shared" ca="1" si="801"/>
        <v>0.38995000000000002</v>
      </c>
      <c r="BF5791" s="3">
        <f t="shared" ca="1" si="802"/>
        <v>-0.2794493539703507</v>
      </c>
      <c r="BG5791" s="9">
        <f t="shared" ca="1" si="803"/>
        <v>6</v>
      </c>
      <c r="BH5791" s="6">
        <f ca="1">IF(ISNUMBER('Descriptive Stats'!BF5791),'Descriptive Stats'!BF5791,#N/A)</f>
        <v>-0.2794493539703507</v>
      </c>
      <c r="BI5791" s="6">
        <f ca="1">IF(ISNUMBER('Descriptive Stats'!E5791),'Descriptive Stats'!E5791,#N/A)</f>
        <v>6</v>
      </c>
    </row>
    <row r="5792" spans="1:61" ht="14.4" x14ac:dyDescent="0.3">
      <c r="A5792" s="2">
        <f>ROW()</f>
        <v>5792</v>
      </c>
      <c r="C5792" s="8">
        <f t="shared" ca="1" si="805"/>
        <v>2</v>
      </c>
      <c r="D5792" s="8">
        <f t="shared" ca="1" si="806"/>
        <v>6</v>
      </c>
      <c r="E5792" s="50">
        <f t="shared" ca="1" si="800"/>
        <v>0</v>
      </c>
      <c r="F5792" s="2" t="str">
        <f t="shared" ca="1" si="807"/>
        <v/>
      </c>
      <c r="BD5792" s="49">
        <f t="shared" ca="1" si="804"/>
        <v>815.5</v>
      </c>
      <c r="BE5792" s="3">
        <f t="shared" ca="1" si="801"/>
        <v>8.1500000000000003E-2</v>
      </c>
      <c r="BF5792" s="3">
        <f t="shared" ca="1" si="802"/>
        <v>-1.3950525282585462</v>
      </c>
      <c r="BG5792" s="9">
        <f t="shared" ca="1" si="803"/>
        <v>0</v>
      </c>
      <c r="BH5792" s="6">
        <f ca="1">IF(ISNUMBER('Descriptive Stats'!BF5792),'Descriptive Stats'!BF5792,#N/A)</f>
        <v>-1.3950525282585462</v>
      </c>
      <c r="BI5792" s="6">
        <f ca="1">IF(ISNUMBER('Descriptive Stats'!E5792),'Descriptive Stats'!E5792,#N/A)</f>
        <v>0</v>
      </c>
    </row>
    <row r="5793" spans="1:61" ht="14.4" x14ac:dyDescent="0.3">
      <c r="A5793" s="2">
        <f>ROW()</f>
        <v>5793</v>
      </c>
      <c r="C5793" s="8">
        <f t="shared" ca="1" si="805"/>
        <v>18</v>
      </c>
      <c r="D5793" s="8">
        <f t="shared" ca="1" si="806"/>
        <v>0</v>
      </c>
      <c r="E5793" s="50">
        <f t="shared" ca="1" si="800"/>
        <v>19</v>
      </c>
      <c r="F5793" s="2" t="str">
        <f t="shared" ca="1" si="807"/>
        <v>X</v>
      </c>
      <c r="BD5793" s="49">
        <f t="shared" ca="1" si="804"/>
        <v>5294</v>
      </c>
      <c r="BE5793" s="3">
        <f t="shared" ca="1" si="801"/>
        <v>0.52934999999999999</v>
      </c>
      <c r="BF5793" s="3">
        <f t="shared" ca="1" si="802"/>
        <v>7.3636031452008061E-2</v>
      </c>
      <c r="BG5793" s="9">
        <f t="shared" ca="1" si="803"/>
        <v>19</v>
      </c>
      <c r="BH5793" s="6">
        <f ca="1">IF(ISNUMBER('Descriptive Stats'!BF5793),'Descriptive Stats'!BF5793,#N/A)</f>
        <v>7.3636031452008061E-2</v>
      </c>
      <c r="BI5793" s="6">
        <f ca="1">IF(ISNUMBER('Descriptive Stats'!E5793),'Descriptive Stats'!E5793,#N/A)</f>
        <v>19</v>
      </c>
    </row>
    <row r="5794" spans="1:61" ht="14.4" x14ac:dyDescent="0.3">
      <c r="A5794" s="2">
        <f>ROW()</f>
        <v>5794</v>
      </c>
      <c r="C5794" s="8">
        <f t="shared" ca="1" si="805"/>
        <v>7</v>
      </c>
      <c r="D5794" s="8">
        <f t="shared" ca="1" si="806"/>
        <v>19</v>
      </c>
      <c r="E5794" s="50">
        <f t="shared" ca="1" si="800"/>
        <v>1</v>
      </c>
      <c r="F5794" s="2" t="str">
        <f t="shared" ca="1" si="807"/>
        <v/>
      </c>
      <c r="BD5794" s="49">
        <f t="shared" ca="1" si="804"/>
        <v>1871</v>
      </c>
      <c r="BE5794" s="3">
        <f t="shared" ca="1" si="801"/>
        <v>0.18704999999999999</v>
      </c>
      <c r="BF5794" s="3">
        <f t="shared" ca="1" si="802"/>
        <v>-0.88881967520906158</v>
      </c>
      <c r="BG5794" s="9">
        <f t="shared" ca="1" si="803"/>
        <v>1</v>
      </c>
      <c r="BH5794" s="6">
        <f ca="1">IF(ISNUMBER('Descriptive Stats'!BF5794),'Descriptive Stats'!BF5794,#N/A)</f>
        <v>-0.88881967520906158</v>
      </c>
      <c r="BI5794" s="6">
        <f ca="1">IF(ISNUMBER('Descriptive Stats'!E5794),'Descriptive Stats'!E5794,#N/A)</f>
        <v>1</v>
      </c>
    </row>
    <row r="5795" spans="1:61" ht="14.4" x14ac:dyDescent="0.3">
      <c r="A5795" s="2">
        <f>ROW()</f>
        <v>5795</v>
      </c>
      <c r="C5795" s="8">
        <f t="shared" ca="1" si="805"/>
        <v>8</v>
      </c>
      <c r="D5795" s="8">
        <f t="shared" ca="1" si="806"/>
        <v>1</v>
      </c>
      <c r="E5795" s="50">
        <f t="shared" ca="1" si="800"/>
        <v>6</v>
      </c>
      <c r="F5795" s="2" t="str">
        <f t="shared" ca="1" si="807"/>
        <v/>
      </c>
      <c r="BD5795" s="49">
        <f t="shared" ca="1" si="804"/>
        <v>3900</v>
      </c>
      <c r="BE5795" s="3">
        <f t="shared" ca="1" si="801"/>
        <v>0.38995000000000002</v>
      </c>
      <c r="BF5795" s="3">
        <f t="shared" ca="1" si="802"/>
        <v>-0.2794493539703507</v>
      </c>
      <c r="BG5795" s="9">
        <f t="shared" ca="1" si="803"/>
        <v>6</v>
      </c>
      <c r="BH5795" s="6">
        <f ca="1">IF(ISNUMBER('Descriptive Stats'!BF5795),'Descriptive Stats'!BF5795,#N/A)</f>
        <v>-0.2794493539703507</v>
      </c>
      <c r="BI5795" s="6">
        <f ca="1">IF(ISNUMBER('Descriptive Stats'!E5795),'Descriptive Stats'!E5795,#N/A)</f>
        <v>6</v>
      </c>
    </row>
    <row r="5796" spans="1:61" ht="14.4" x14ac:dyDescent="0.3">
      <c r="A5796" s="2">
        <f>ROW()</f>
        <v>5796</v>
      </c>
      <c r="C5796" s="8">
        <f t="shared" ca="1" si="805"/>
        <v>2</v>
      </c>
      <c r="D5796" s="8">
        <f t="shared" ca="1" si="806"/>
        <v>6</v>
      </c>
      <c r="E5796" s="50">
        <f t="shared" ca="1" si="800"/>
        <v>0</v>
      </c>
      <c r="F5796" s="2" t="str">
        <f t="shared" ca="1" si="807"/>
        <v/>
      </c>
      <c r="BD5796" s="49">
        <f t="shared" ca="1" si="804"/>
        <v>815.5</v>
      </c>
      <c r="BE5796" s="3">
        <f t="shared" ca="1" si="801"/>
        <v>8.1500000000000003E-2</v>
      </c>
      <c r="BF5796" s="3">
        <f t="shared" ca="1" si="802"/>
        <v>-1.3950525282585462</v>
      </c>
      <c r="BG5796" s="9">
        <f t="shared" ca="1" si="803"/>
        <v>0</v>
      </c>
      <c r="BH5796" s="6">
        <f ca="1">IF(ISNUMBER('Descriptive Stats'!BF5796),'Descriptive Stats'!BF5796,#N/A)</f>
        <v>-1.3950525282585462</v>
      </c>
      <c r="BI5796" s="6">
        <f ca="1">IF(ISNUMBER('Descriptive Stats'!E5796),'Descriptive Stats'!E5796,#N/A)</f>
        <v>0</v>
      </c>
    </row>
    <row r="5797" spans="1:61" ht="14.4" x14ac:dyDescent="0.3">
      <c r="A5797" s="2">
        <f>ROW()</f>
        <v>5797</v>
      </c>
      <c r="C5797" s="8">
        <f t="shared" ca="1" si="805"/>
        <v>11</v>
      </c>
      <c r="D5797" s="8">
        <f t="shared" ca="1" si="806"/>
        <v>0</v>
      </c>
      <c r="E5797" s="50">
        <f t="shared" ca="1" si="800"/>
        <v>7</v>
      </c>
      <c r="F5797" s="2" t="str">
        <f t="shared" ca="1" si="807"/>
        <v/>
      </c>
      <c r="BD5797" s="49">
        <f t="shared" ca="1" si="804"/>
        <v>4473.5</v>
      </c>
      <c r="BE5797" s="3">
        <f t="shared" ca="1" si="801"/>
        <v>0.44729999999999998</v>
      </c>
      <c r="BF5797" s="3">
        <f t="shared" ca="1" si="802"/>
        <v>-0.13248586824472414</v>
      </c>
      <c r="BG5797" s="9">
        <f t="shared" ca="1" si="803"/>
        <v>7</v>
      </c>
      <c r="BH5797" s="6">
        <f ca="1">IF(ISNUMBER('Descriptive Stats'!BF5797),'Descriptive Stats'!BF5797,#N/A)</f>
        <v>-0.13248586824472414</v>
      </c>
      <c r="BI5797" s="6">
        <f ca="1">IF(ISNUMBER('Descriptive Stats'!E5797),'Descriptive Stats'!E5797,#N/A)</f>
        <v>7</v>
      </c>
    </row>
    <row r="5798" spans="1:61" ht="14.4" x14ac:dyDescent="0.3">
      <c r="A5798" s="2">
        <f>ROW()</f>
        <v>5798</v>
      </c>
      <c r="C5798" s="8">
        <f t="shared" ca="1" si="805"/>
        <v>19</v>
      </c>
      <c r="D5798" s="8">
        <f t="shared" ca="1" si="806"/>
        <v>7</v>
      </c>
      <c r="E5798" s="50">
        <f t="shared" ca="1" si="800"/>
        <v>19</v>
      </c>
      <c r="F5798" s="2" t="str">
        <f t="shared" ca="1" si="807"/>
        <v>X</v>
      </c>
      <c r="BD5798" s="49">
        <f t="shared" ca="1" si="804"/>
        <v>5294</v>
      </c>
      <c r="BE5798" s="3">
        <f t="shared" ca="1" si="801"/>
        <v>0.52934999999999999</v>
      </c>
      <c r="BF5798" s="3">
        <f t="shared" ca="1" si="802"/>
        <v>7.3636031452008061E-2</v>
      </c>
      <c r="BG5798" s="9">
        <f t="shared" ca="1" si="803"/>
        <v>19</v>
      </c>
      <c r="BH5798" s="6">
        <f ca="1">IF(ISNUMBER('Descriptive Stats'!BF5798),'Descriptive Stats'!BF5798,#N/A)</f>
        <v>7.3636031452008061E-2</v>
      </c>
      <c r="BI5798" s="6">
        <f ca="1">IF(ISNUMBER('Descriptive Stats'!E5798),'Descriptive Stats'!E5798,#N/A)</f>
        <v>19</v>
      </c>
    </row>
    <row r="5799" spans="1:61" ht="14.4" x14ac:dyDescent="0.3">
      <c r="A5799" s="2">
        <f>ROW()</f>
        <v>5799</v>
      </c>
      <c r="C5799" s="8">
        <f t="shared" ca="1" si="805"/>
        <v>7</v>
      </c>
      <c r="D5799" s="8">
        <f t="shared" ca="1" si="806"/>
        <v>19</v>
      </c>
      <c r="E5799" s="50">
        <f t="shared" ca="1" si="800"/>
        <v>6</v>
      </c>
      <c r="F5799" s="2" t="str">
        <f t="shared" ca="1" si="807"/>
        <v/>
      </c>
      <c r="BD5799" s="49">
        <f t="shared" ca="1" si="804"/>
        <v>3900</v>
      </c>
      <c r="BE5799" s="3">
        <f t="shared" ca="1" si="801"/>
        <v>0.38995000000000002</v>
      </c>
      <c r="BF5799" s="3">
        <f t="shared" ca="1" si="802"/>
        <v>-0.2794493539703507</v>
      </c>
      <c r="BG5799" s="9">
        <f t="shared" ca="1" si="803"/>
        <v>6</v>
      </c>
      <c r="BH5799" s="6">
        <f ca="1">IF(ISNUMBER('Descriptive Stats'!BF5799),'Descriptive Stats'!BF5799,#N/A)</f>
        <v>-0.2794493539703507</v>
      </c>
      <c r="BI5799" s="6">
        <f ca="1">IF(ISNUMBER('Descriptive Stats'!E5799),'Descriptive Stats'!E5799,#N/A)</f>
        <v>6</v>
      </c>
    </row>
    <row r="5800" spans="1:61" ht="14.4" x14ac:dyDescent="0.3">
      <c r="A5800" s="2">
        <f>ROW()</f>
        <v>5800</v>
      </c>
      <c r="C5800" s="8">
        <f t="shared" ca="1" si="805"/>
        <v>16</v>
      </c>
      <c r="D5800" s="8">
        <f t="shared" ca="1" si="806"/>
        <v>6</v>
      </c>
      <c r="E5800" s="50">
        <f t="shared" ca="1" si="800"/>
        <v>0</v>
      </c>
      <c r="F5800" s="2" t="str">
        <f t="shared" ca="1" si="807"/>
        <v/>
      </c>
      <c r="BD5800" s="49">
        <f t="shared" ca="1" si="804"/>
        <v>815.5</v>
      </c>
      <c r="BE5800" s="3">
        <f t="shared" ca="1" si="801"/>
        <v>8.1500000000000003E-2</v>
      </c>
      <c r="BF5800" s="3">
        <f t="shared" ca="1" si="802"/>
        <v>-1.3950525282585462</v>
      </c>
      <c r="BG5800" s="9">
        <f t="shared" ca="1" si="803"/>
        <v>0</v>
      </c>
      <c r="BH5800" s="6">
        <f ca="1">IF(ISNUMBER('Descriptive Stats'!BF5800),'Descriptive Stats'!BF5800,#N/A)</f>
        <v>-1.3950525282585462</v>
      </c>
      <c r="BI5800" s="6">
        <f ca="1">IF(ISNUMBER('Descriptive Stats'!E5800),'Descriptive Stats'!E5800,#N/A)</f>
        <v>0</v>
      </c>
    </row>
    <row r="5801" spans="1:61" ht="14.4" x14ac:dyDescent="0.3">
      <c r="A5801" s="2">
        <f>ROW()</f>
        <v>5801</v>
      </c>
      <c r="C5801" s="8">
        <f t="shared" ca="1" si="805"/>
        <v>18</v>
      </c>
      <c r="D5801" s="8">
        <f t="shared" ca="1" si="806"/>
        <v>0</v>
      </c>
      <c r="E5801" s="50">
        <f t="shared" ca="1" si="800"/>
        <v>19</v>
      </c>
      <c r="F5801" s="2" t="str">
        <f t="shared" ca="1" si="807"/>
        <v>X</v>
      </c>
      <c r="BD5801" s="49">
        <f t="shared" ca="1" si="804"/>
        <v>5294</v>
      </c>
      <c r="BE5801" s="3">
        <f t="shared" ca="1" si="801"/>
        <v>0.52934999999999999</v>
      </c>
      <c r="BF5801" s="3">
        <f t="shared" ca="1" si="802"/>
        <v>7.3636031452008061E-2</v>
      </c>
      <c r="BG5801" s="9">
        <f t="shared" ca="1" si="803"/>
        <v>19</v>
      </c>
      <c r="BH5801" s="6">
        <f ca="1">IF(ISNUMBER('Descriptive Stats'!BF5801),'Descriptive Stats'!BF5801,#N/A)</f>
        <v>7.3636031452008061E-2</v>
      </c>
      <c r="BI5801" s="6">
        <f ca="1">IF(ISNUMBER('Descriptive Stats'!E5801),'Descriptive Stats'!E5801,#N/A)</f>
        <v>19</v>
      </c>
    </row>
    <row r="5802" spans="1:61" ht="14.4" x14ac:dyDescent="0.3">
      <c r="A5802" s="2">
        <f>ROW()</f>
        <v>5802</v>
      </c>
      <c r="C5802" s="8">
        <f t="shared" ca="1" si="805"/>
        <v>7</v>
      </c>
      <c r="D5802" s="8">
        <f t="shared" ca="1" si="806"/>
        <v>19</v>
      </c>
      <c r="E5802" s="50">
        <f t="shared" ca="1" si="800"/>
        <v>0</v>
      </c>
      <c r="F5802" s="2" t="str">
        <f t="shared" ca="1" si="807"/>
        <v/>
      </c>
      <c r="BD5802" s="49">
        <f t="shared" ca="1" si="804"/>
        <v>815.5</v>
      </c>
      <c r="BE5802" s="3">
        <f t="shared" ca="1" si="801"/>
        <v>8.1500000000000003E-2</v>
      </c>
      <c r="BF5802" s="3">
        <f t="shared" ca="1" si="802"/>
        <v>-1.3950525282585462</v>
      </c>
      <c r="BG5802" s="9">
        <f t="shared" ca="1" si="803"/>
        <v>0</v>
      </c>
      <c r="BH5802" s="6">
        <f ca="1">IF(ISNUMBER('Descriptive Stats'!BF5802),'Descriptive Stats'!BF5802,#N/A)</f>
        <v>-1.3950525282585462</v>
      </c>
      <c r="BI5802" s="6">
        <f ca="1">IF(ISNUMBER('Descriptive Stats'!E5802),'Descriptive Stats'!E5802,#N/A)</f>
        <v>0</v>
      </c>
    </row>
    <row r="5803" spans="1:61" ht="14.4" x14ac:dyDescent="0.3">
      <c r="A5803" s="2">
        <f>ROW()</f>
        <v>5803</v>
      </c>
      <c r="C5803" s="8">
        <f t="shared" ca="1" si="805"/>
        <v>20</v>
      </c>
      <c r="D5803" s="8">
        <f t="shared" ca="1" si="806"/>
        <v>0</v>
      </c>
      <c r="E5803" s="50">
        <f t="shared" ca="1" si="800"/>
        <v>0</v>
      </c>
      <c r="F5803" s="2" t="str">
        <f t="shared" ca="1" si="807"/>
        <v/>
      </c>
      <c r="BD5803" s="49">
        <f t="shared" ca="1" si="804"/>
        <v>815.5</v>
      </c>
      <c r="BE5803" s="3">
        <f t="shared" ca="1" si="801"/>
        <v>8.1500000000000003E-2</v>
      </c>
      <c r="BF5803" s="3">
        <f t="shared" ca="1" si="802"/>
        <v>-1.3950525282585462</v>
      </c>
      <c r="BG5803" s="9">
        <f t="shared" ca="1" si="803"/>
        <v>0</v>
      </c>
      <c r="BH5803" s="6">
        <f ca="1">IF(ISNUMBER('Descriptive Stats'!BF5803),'Descriptive Stats'!BF5803,#N/A)</f>
        <v>-1.3950525282585462</v>
      </c>
      <c r="BI5803" s="6">
        <f ca="1">IF(ISNUMBER('Descriptive Stats'!E5803),'Descriptive Stats'!E5803,#N/A)</f>
        <v>0</v>
      </c>
    </row>
    <row r="5804" spans="1:61" ht="14.4" x14ac:dyDescent="0.3">
      <c r="A5804" s="2">
        <f>ROW()</f>
        <v>5804</v>
      </c>
      <c r="C5804" s="8">
        <f t="shared" ca="1" si="805"/>
        <v>15</v>
      </c>
      <c r="D5804" s="8">
        <f t="shared" ca="1" si="806"/>
        <v>0</v>
      </c>
      <c r="E5804" s="50">
        <f t="shared" ca="1" si="800"/>
        <v>7</v>
      </c>
      <c r="F5804" s="2" t="str">
        <f t="shared" ca="1" si="807"/>
        <v/>
      </c>
      <c r="BD5804" s="49">
        <f t="shared" ca="1" si="804"/>
        <v>4473.5</v>
      </c>
      <c r="BE5804" s="3">
        <f t="shared" ca="1" si="801"/>
        <v>0.44729999999999998</v>
      </c>
      <c r="BF5804" s="3">
        <f t="shared" ca="1" si="802"/>
        <v>-0.13248586824472414</v>
      </c>
      <c r="BG5804" s="9">
        <f t="shared" ca="1" si="803"/>
        <v>7</v>
      </c>
      <c r="BH5804" s="6">
        <f ca="1">IF(ISNUMBER('Descriptive Stats'!BF5804),'Descriptive Stats'!BF5804,#N/A)</f>
        <v>-0.13248586824472414</v>
      </c>
      <c r="BI5804" s="6">
        <f ca="1">IF(ISNUMBER('Descriptive Stats'!E5804),'Descriptive Stats'!E5804,#N/A)</f>
        <v>7</v>
      </c>
    </row>
    <row r="5805" spans="1:61" ht="14.4" x14ac:dyDescent="0.3">
      <c r="A5805" s="2">
        <f>ROW()</f>
        <v>5805</v>
      </c>
      <c r="C5805" s="8">
        <f t="shared" ca="1" si="805"/>
        <v>6</v>
      </c>
      <c r="D5805" s="8">
        <f t="shared" ca="1" si="806"/>
        <v>7</v>
      </c>
      <c r="E5805" s="50">
        <f t="shared" ca="1" si="800"/>
        <v>0</v>
      </c>
      <c r="F5805" s="2" t="str">
        <f t="shared" ca="1" si="807"/>
        <v/>
      </c>
      <c r="BD5805" s="49">
        <f t="shared" ca="1" si="804"/>
        <v>815.5</v>
      </c>
      <c r="BE5805" s="3">
        <f t="shared" ca="1" si="801"/>
        <v>8.1500000000000003E-2</v>
      </c>
      <c r="BF5805" s="3">
        <f t="shared" ca="1" si="802"/>
        <v>-1.3950525282585462</v>
      </c>
      <c r="BG5805" s="9">
        <f t="shared" ca="1" si="803"/>
        <v>0</v>
      </c>
      <c r="BH5805" s="6">
        <f ca="1">IF(ISNUMBER('Descriptive Stats'!BF5805),'Descriptive Stats'!BF5805,#N/A)</f>
        <v>-1.3950525282585462</v>
      </c>
      <c r="BI5805" s="6">
        <f ca="1">IF(ISNUMBER('Descriptive Stats'!E5805),'Descriptive Stats'!E5805,#N/A)</f>
        <v>0</v>
      </c>
    </row>
    <row r="5806" spans="1:61" ht="14.4" x14ac:dyDescent="0.3">
      <c r="A5806" s="2">
        <f>ROW()</f>
        <v>5806</v>
      </c>
      <c r="C5806" s="8">
        <f t="shared" ca="1" si="805"/>
        <v>18</v>
      </c>
      <c r="D5806" s="8">
        <f t="shared" ca="1" si="806"/>
        <v>0</v>
      </c>
      <c r="E5806" s="50">
        <f t="shared" ca="1" si="800"/>
        <v>0</v>
      </c>
      <c r="F5806" s="2" t="str">
        <f t="shared" ca="1" si="807"/>
        <v/>
      </c>
      <c r="BD5806" s="49">
        <f t="shared" ca="1" si="804"/>
        <v>815.5</v>
      </c>
      <c r="BE5806" s="3">
        <f t="shared" ca="1" si="801"/>
        <v>8.1500000000000003E-2</v>
      </c>
      <c r="BF5806" s="3">
        <f t="shared" ca="1" si="802"/>
        <v>-1.3950525282585462</v>
      </c>
      <c r="BG5806" s="9">
        <f t="shared" ca="1" si="803"/>
        <v>0</v>
      </c>
      <c r="BH5806" s="6">
        <f ca="1">IF(ISNUMBER('Descriptive Stats'!BF5806),'Descriptive Stats'!BF5806,#N/A)</f>
        <v>-1.3950525282585462</v>
      </c>
      <c r="BI5806" s="6">
        <f ca="1">IF(ISNUMBER('Descriptive Stats'!E5806),'Descriptive Stats'!E5806,#N/A)</f>
        <v>0</v>
      </c>
    </row>
    <row r="5807" spans="1:61" ht="14.4" x14ac:dyDescent="0.3">
      <c r="A5807" s="2">
        <f>ROW()</f>
        <v>5807</v>
      </c>
      <c r="C5807" s="8">
        <f t="shared" ca="1" si="805"/>
        <v>15</v>
      </c>
      <c r="D5807" s="8">
        <f t="shared" ca="1" si="806"/>
        <v>0</v>
      </c>
      <c r="E5807" s="50">
        <f t="shared" ca="1" si="800"/>
        <v>0</v>
      </c>
      <c r="F5807" s="2" t="str">
        <f t="shared" ca="1" si="807"/>
        <v/>
      </c>
      <c r="BD5807" s="49">
        <f t="shared" ca="1" si="804"/>
        <v>815.5</v>
      </c>
      <c r="BE5807" s="3">
        <f t="shared" ca="1" si="801"/>
        <v>8.1500000000000003E-2</v>
      </c>
      <c r="BF5807" s="3">
        <f t="shared" ca="1" si="802"/>
        <v>-1.3950525282585462</v>
      </c>
      <c r="BG5807" s="9">
        <f t="shared" ca="1" si="803"/>
        <v>0</v>
      </c>
      <c r="BH5807" s="6">
        <f ca="1">IF(ISNUMBER('Descriptive Stats'!BF5807),'Descriptive Stats'!BF5807,#N/A)</f>
        <v>-1.3950525282585462</v>
      </c>
      <c r="BI5807" s="6">
        <f ca="1">IF(ISNUMBER('Descriptive Stats'!E5807),'Descriptive Stats'!E5807,#N/A)</f>
        <v>0</v>
      </c>
    </row>
    <row r="5808" spans="1:61" ht="14.4" x14ac:dyDescent="0.3">
      <c r="A5808" s="2">
        <f>ROW()</f>
        <v>5808</v>
      </c>
      <c r="C5808" s="8">
        <f t="shared" ca="1" si="805"/>
        <v>4</v>
      </c>
      <c r="D5808" s="8">
        <f t="shared" ca="1" si="806"/>
        <v>0</v>
      </c>
      <c r="E5808" s="50">
        <f t="shared" ca="1" si="800"/>
        <v>0</v>
      </c>
      <c r="F5808" s="2" t="str">
        <f t="shared" ca="1" si="807"/>
        <v/>
      </c>
      <c r="BD5808" s="49">
        <f t="shared" ca="1" si="804"/>
        <v>815.5</v>
      </c>
      <c r="BE5808" s="3">
        <f t="shared" ca="1" si="801"/>
        <v>8.1500000000000003E-2</v>
      </c>
      <c r="BF5808" s="3">
        <f t="shared" ca="1" si="802"/>
        <v>-1.3950525282585462</v>
      </c>
      <c r="BG5808" s="9">
        <f t="shared" ca="1" si="803"/>
        <v>0</v>
      </c>
      <c r="BH5808" s="6">
        <f ca="1">IF(ISNUMBER('Descriptive Stats'!BF5808),'Descriptive Stats'!BF5808,#N/A)</f>
        <v>-1.3950525282585462</v>
      </c>
      <c r="BI5808" s="6">
        <f ca="1">IF(ISNUMBER('Descriptive Stats'!E5808),'Descriptive Stats'!E5808,#N/A)</f>
        <v>0</v>
      </c>
    </row>
    <row r="5809" spans="1:61" ht="14.4" x14ac:dyDescent="0.3">
      <c r="A5809" s="2">
        <f>ROW()</f>
        <v>5809</v>
      </c>
      <c r="C5809" s="8">
        <f t="shared" ca="1" si="805"/>
        <v>18</v>
      </c>
      <c r="D5809" s="8">
        <f t="shared" ca="1" si="806"/>
        <v>0</v>
      </c>
      <c r="E5809" s="50">
        <f t="shared" ca="1" si="800"/>
        <v>4</v>
      </c>
      <c r="F5809" s="2" t="str">
        <f t="shared" ca="1" si="807"/>
        <v/>
      </c>
      <c r="BD5809" s="49">
        <f t="shared" ca="1" si="804"/>
        <v>3442</v>
      </c>
      <c r="BE5809" s="3">
        <f t="shared" ca="1" si="801"/>
        <v>0.34415000000000001</v>
      </c>
      <c r="BF5809" s="3">
        <f t="shared" ca="1" si="802"/>
        <v>-0.40116316278173481</v>
      </c>
      <c r="BG5809" s="9">
        <f t="shared" ca="1" si="803"/>
        <v>4</v>
      </c>
      <c r="BH5809" s="6">
        <f ca="1">IF(ISNUMBER('Descriptive Stats'!BF5809),'Descriptive Stats'!BF5809,#N/A)</f>
        <v>-0.40116316278173481</v>
      </c>
      <c r="BI5809" s="6">
        <f ca="1">IF(ISNUMBER('Descriptive Stats'!E5809),'Descriptive Stats'!E5809,#N/A)</f>
        <v>4</v>
      </c>
    </row>
    <row r="5810" spans="1:61" ht="14.4" x14ac:dyDescent="0.3">
      <c r="A5810" s="2">
        <f>ROW()</f>
        <v>5810</v>
      </c>
      <c r="C5810" s="8">
        <f t="shared" ca="1" si="805"/>
        <v>13</v>
      </c>
      <c r="D5810" s="8">
        <f t="shared" ca="1" si="806"/>
        <v>4</v>
      </c>
      <c r="E5810" s="50">
        <f t="shared" ca="1" si="800"/>
        <v>6</v>
      </c>
      <c r="F5810" s="2" t="str">
        <f t="shared" ca="1" si="807"/>
        <v/>
      </c>
      <c r="BD5810" s="49">
        <f t="shared" ca="1" si="804"/>
        <v>3900</v>
      </c>
      <c r="BE5810" s="3">
        <f t="shared" ca="1" si="801"/>
        <v>0.38995000000000002</v>
      </c>
      <c r="BF5810" s="3">
        <f t="shared" ca="1" si="802"/>
        <v>-0.2794493539703507</v>
      </c>
      <c r="BG5810" s="9">
        <f t="shared" ca="1" si="803"/>
        <v>6</v>
      </c>
      <c r="BH5810" s="6">
        <f ca="1">IF(ISNUMBER('Descriptive Stats'!BF5810),'Descriptive Stats'!BF5810,#N/A)</f>
        <v>-0.2794493539703507</v>
      </c>
      <c r="BI5810" s="6">
        <f ca="1">IF(ISNUMBER('Descriptive Stats'!E5810),'Descriptive Stats'!E5810,#N/A)</f>
        <v>6</v>
      </c>
    </row>
    <row r="5811" spans="1:61" ht="14.4" x14ac:dyDescent="0.3">
      <c r="A5811" s="2">
        <f>ROW()</f>
        <v>5811</v>
      </c>
      <c r="C5811" s="8">
        <f t="shared" ca="1" si="805"/>
        <v>5</v>
      </c>
      <c r="D5811" s="8">
        <f t="shared" ca="1" si="806"/>
        <v>6</v>
      </c>
      <c r="E5811" s="50">
        <f t="shared" ca="1" si="800"/>
        <v>0</v>
      </c>
      <c r="F5811" s="2" t="str">
        <f t="shared" ca="1" si="807"/>
        <v/>
      </c>
      <c r="BD5811" s="49">
        <f t="shared" ca="1" si="804"/>
        <v>815.5</v>
      </c>
      <c r="BE5811" s="3">
        <f t="shared" ca="1" si="801"/>
        <v>8.1500000000000003E-2</v>
      </c>
      <c r="BF5811" s="3">
        <f t="shared" ca="1" si="802"/>
        <v>-1.3950525282585462</v>
      </c>
      <c r="BG5811" s="9">
        <f t="shared" ca="1" si="803"/>
        <v>0</v>
      </c>
      <c r="BH5811" s="6">
        <f ca="1">IF(ISNUMBER('Descriptive Stats'!BF5811),'Descriptive Stats'!BF5811,#N/A)</f>
        <v>-1.3950525282585462</v>
      </c>
      <c r="BI5811" s="6">
        <f ca="1">IF(ISNUMBER('Descriptive Stats'!E5811),'Descriptive Stats'!E5811,#N/A)</f>
        <v>0</v>
      </c>
    </row>
    <row r="5812" spans="1:61" ht="14.4" x14ac:dyDescent="0.3">
      <c r="A5812" s="2">
        <f>ROW()</f>
        <v>5812</v>
      </c>
      <c r="C5812" s="8">
        <f t="shared" ca="1" si="805"/>
        <v>15</v>
      </c>
      <c r="D5812" s="8">
        <f t="shared" ca="1" si="806"/>
        <v>0</v>
      </c>
      <c r="E5812" s="50">
        <f t="shared" ca="1" si="800"/>
        <v>0</v>
      </c>
      <c r="F5812" s="2" t="str">
        <f t="shared" ca="1" si="807"/>
        <v/>
      </c>
      <c r="BD5812" s="49">
        <f t="shared" ca="1" si="804"/>
        <v>815.5</v>
      </c>
      <c r="BE5812" s="3">
        <f t="shared" ca="1" si="801"/>
        <v>8.1500000000000003E-2</v>
      </c>
      <c r="BF5812" s="3">
        <f t="shared" ca="1" si="802"/>
        <v>-1.3950525282585462</v>
      </c>
      <c r="BG5812" s="9">
        <f t="shared" ca="1" si="803"/>
        <v>0</v>
      </c>
      <c r="BH5812" s="6">
        <f ca="1">IF(ISNUMBER('Descriptive Stats'!BF5812),'Descriptive Stats'!BF5812,#N/A)</f>
        <v>-1.3950525282585462</v>
      </c>
      <c r="BI5812" s="6">
        <f ca="1">IF(ISNUMBER('Descriptive Stats'!E5812),'Descriptive Stats'!E5812,#N/A)</f>
        <v>0</v>
      </c>
    </row>
    <row r="5813" spans="1:61" ht="14.4" x14ac:dyDescent="0.3">
      <c r="A5813" s="2">
        <f>ROW()</f>
        <v>5813</v>
      </c>
      <c r="C5813" s="8">
        <f t="shared" ca="1" si="805"/>
        <v>14</v>
      </c>
      <c r="D5813" s="8">
        <f t="shared" ca="1" si="806"/>
        <v>0</v>
      </c>
      <c r="E5813" s="50">
        <f t="shared" ca="1" si="800"/>
        <v>15</v>
      </c>
      <c r="F5813" s="2" t="str">
        <f t="shared" ca="1" si="807"/>
        <v/>
      </c>
      <c r="BD5813" s="49">
        <f t="shared" ca="1" si="804"/>
        <v>5051.5</v>
      </c>
      <c r="BE5813" s="3">
        <f t="shared" ca="1" si="801"/>
        <v>0.50509999999999999</v>
      </c>
      <c r="BF5813" s="3">
        <f t="shared" ca="1" si="802"/>
        <v>1.2784152420787677E-2</v>
      </c>
      <c r="BG5813" s="9">
        <f t="shared" ca="1" si="803"/>
        <v>15</v>
      </c>
      <c r="BH5813" s="6">
        <f ca="1">IF(ISNUMBER('Descriptive Stats'!BF5813),'Descriptive Stats'!BF5813,#N/A)</f>
        <v>1.2784152420787677E-2</v>
      </c>
      <c r="BI5813" s="6">
        <f ca="1">IF(ISNUMBER('Descriptive Stats'!E5813),'Descriptive Stats'!E5813,#N/A)</f>
        <v>15</v>
      </c>
    </row>
    <row r="5814" spans="1:61" ht="14.4" x14ac:dyDescent="0.3">
      <c r="A5814" s="2">
        <f>ROW()</f>
        <v>5814</v>
      </c>
      <c r="C5814" s="8">
        <f t="shared" ca="1" si="805"/>
        <v>24</v>
      </c>
      <c r="D5814" s="8">
        <f t="shared" ca="1" si="806"/>
        <v>15</v>
      </c>
      <c r="E5814" s="50">
        <f t="shared" ca="1" si="800"/>
        <v>0</v>
      </c>
      <c r="F5814" s="2" t="str">
        <f t="shared" ca="1" si="807"/>
        <v/>
      </c>
      <c r="BD5814" s="49">
        <f t="shared" ca="1" si="804"/>
        <v>815.5</v>
      </c>
      <c r="BE5814" s="3">
        <f t="shared" ca="1" si="801"/>
        <v>8.1500000000000003E-2</v>
      </c>
      <c r="BF5814" s="3">
        <f t="shared" ca="1" si="802"/>
        <v>-1.3950525282585462</v>
      </c>
      <c r="BG5814" s="9">
        <f t="shared" ca="1" si="803"/>
        <v>0</v>
      </c>
      <c r="BH5814" s="6">
        <f ca="1">IF(ISNUMBER('Descriptive Stats'!BF5814),'Descriptive Stats'!BF5814,#N/A)</f>
        <v>-1.3950525282585462</v>
      </c>
      <c r="BI5814" s="6">
        <f ca="1">IF(ISNUMBER('Descriptive Stats'!E5814),'Descriptive Stats'!E5814,#N/A)</f>
        <v>0</v>
      </c>
    </row>
    <row r="5815" spans="1:61" ht="14.4" x14ac:dyDescent="0.3">
      <c r="A5815" s="2">
        <f>ROW()</f>
        <v>5815</v>
      </c>
      <c r="C5815" s="8">
        <f t="shared" ca="1" si="805"/>
        <v>22</v>
      </c>
      <c r="D5815" s="8">
        <f t="shared" ca="1" si="806"/>
        <v>0</v>
      </c>
      <c r="E5815" s="50">
        <f t="shared" ca="1" si="800"/>
        <v>0</v>
      </c>
      <c r="F5815" s="2" t="str">
        <f t="shared" ca="1" si="807"/>
        <v/>
      </c>
      <c r="BD5815" s="49">
        <f t="shared" ca="1" si="804"/>
        <v>815.5</v>
      </c>
      <c r="BE5815" s="3">
        <f t="shared" ca="1" si="801"/>
        <v>8.1500000000000003E-2</v>
      </c>
      <c r="BF5815" s="3">
        <f t="shared" ca="1" si="802"/>
        <v>-1.3950525282585462</v>
      </c>
      <c r="BG5815" s="9">
        <f t="shared" ca="1" si="803"/>
        <v>0</v>
      </c>
      <c r="BH5815" s="6">
        <f ca="1">IF(ISNUMBER('Descriptive Stats'!BF5815),'Descriptive Stats'!BF5815,#N/A)</f>
        <v>-1.3950525282585462</v>
      </c>
      <c r="BI5815" s="6">
        <f ca="1">IF(ISNUMBER('Descriptive Stats'!E5815),'Descriptive Stats'!E5815,#N/A)</f>
        <v>0</v>
      </c>
    </row>
    <row r="5816" spans="1:61" ht="14.4" x14ac:dyDescent="0.3">
      <c r="A5816" s="2">
        <f>ROW()</f>
        <v>5816</v>
      </c>
      <c r="C5816" s="8">
        <f t="shared" ca="1" si="805"/>
        <v>18</v>
      </c>
      <c r="D5816" s="8">
        <f t="shared" ca="1" si="806"/>
        <v>0</v>
      </c>
      <c r="E5816" s="50">
        <f t="shared" ca="1" si="800"/>
        <v>0</v>
      </c>
      <c r="F5816" s="2" t="str">
        <f t="shared" ca="1" si="807"/>
        <v/>
      </c>
      <c r="BD5816" s="49">
        <f t="shared" ca="1" si="804"/>
        <v>815.5</v>
      </c>
      <c r="BE5816" s="3">
        <f t="shared" ca="1" si="801"/>
        <v>8.1500000000000003E-2</v>
      </c>
      <c r="BF5816" s="3">
        <f t="shared" ca="1" si="802"/>
        <v>-1.3950525282585462</v>
      </c>
      <c r="BG5816" s="9">
        <f t="shared" ca="1" si="803"/>
        <v>0</v>
      </c>
      <c r="BH5816" s="6">
        <f ca="1">IF(ISNUMBER('Descriptive Stats'!BF5816),'Descriptive Stats'!BF5816,#N/A)</f>
        <v>-1.3950525282585462</v>
      </c>
      <c r="BI5816" s="6">
        <f ca="1">IF(ISNUMBER('Descriptive Stats'!E5816),'Descriptive Stats'!E5816,#N/A)</f>
        <v>0</v>
      </c>
    </row>
    <row r="5817" spans="1:61" ht="14.4" x14ac:dyDescent="0.3">
      <c r="A5817" s="2">
        <f>ROW()</f>
        <v>5817</v>
      </c>
      <c r="C5817" s="8">
        <f t="shared" ca="1" si="805"/>
        <v>15</v>
      </c>
      <c r="D5817" s="8">
        <f t="shared" ca="1" si="806"/>
        <v>0</v>
      </c>
      <c r="E5817" s="50">
        <f t="shared" ca="1" si="800"/>
        <v>15</v>
      </c>
      <c r="F5817" s="2" t="str">
        <f t="shared" ca="1" si="807"/>
        <v/>
      </c>
      <c r="BD5817" s="49">
        <f t="shared" ca="1" si="804"/>
        <v>5051.5</v>
      </c>
      <c r="BE5817" s="3">
        <f t="shared" ca="1" si="801"/>
        <v>0.50509999999999999</v>
      </c>
      <c r="BF5817" s="3">
        <f t="shared" ca="1" si="802"/>
        <v>1.2784152420787677E-2</v>
      </c>
      <c r="BG5817" s="9">
        <f t="shared" ca="1" si="803"/>
        <v>15</v>
      </c>
      <c r="BH5817" s="6">
        <f ca="1">IF(ISNUMBER('Descriptive Stats'!BF5817),'Descriptive Stats'!BF5817,#N/A)</f>
        <v>1.2784152420787677E-2</v>
      </c>
      <c r="BI5817" s="6">
        <f ca="1">IF(ISNUMBER('Descriptive Stats'!E5817),'Descriptive Stats'!E5817,#N/A)</f>
        <v>15</v>
      </c>
    </row>
    <row r="5818" spans="1:61" ht="14.4" x14ac:dyDescent="0.3">
      <c r="A5818" s="2">
        <f>ROW()</f>
        <v>5818</v>
      </c>
      <c r="C5818" s="8">
        <f t="shared" ca="1" si="805"/>
        <v>24</v>
      </c>
      <c r="D5818" s="8">
        <f t="shared" ca="1" si="806"/>
        <v>15</v>
      </c>
      <c r="E5818" s="50">
        <f t="shared" ca="1" si="800"/>
        <v>15</v>
      </c>
      <c r="F5818" s="2" t="str">
        <f t="shared" ca="1" si="807"/>
        <v/>
      </c>
      <c r="BD5818" s="49">
        <f t="shared" ca="1" si="804"/>
        <v>5051.5</v>
      </c>
      <c r="BE5818" s="3">
        <f t="shared" ca="1" si="801"/>
        <v>0.50509999999999999</v>
      </c>
      <c r="BF5818" s="3">
        <f t="shared" ca="1" si="802"/>
        <v>1.2784152420787677E-2</v>
      </c>
      <c r="BG5818" s="9">
        <f t="shared" ca="1" si="803"/>
        <v>15</v>
      </c>
      <c r="BH5818" s="6">
        <f ca="1">IF(ISNUMBER('Descriptive Stats'!BF5818),'Descriptive Stats'!BF5818,#N/A)</f>
        <v>1.2784152420787677E-2</v>
      </c>
      <c r="BI5818" s="6">
        <f ca="1">IF(ISNUMBER('Descriptive Stats'!E5818),'Descriptive Stats'!E5818,#N/A)</f>
        <v>15</v>
      </c>
    </row>
    <row r="5819" spans="1:61" ht="14.4" x14ac:dyDescent="0.3">
      <c r="A5819" s="2">
        <f>ROW()</f>
        <v>5819</v>
      </c>
      <c r="C5819" s="8">
        <f t="shared" ca="1" si="805"/>
        <v>24</v>
      </c>
      <c r="D5819" s="8">
        <f t="shared" ca="1" si="806"/>
        <v>15</v>
      </c>
      <c r="E5819" s="50">
        <f t="shared" ca="1" si="800"/>
        <v>0</v>
      </c>
      <c r="F5819" s="2" t="str">
        <f t="shared" ca="1" si="807"/>
        <v/>
      </c>
      <c r="BD5819" s="49">
        <f t="shared" ca="1" si="804"/>
        <v>815.5</v>
      </c>
      <c r="BE5819" s="3">
        <f t="shared" ca="1" si="801"/>
        <v>8.1500000000000003E-2</v>
      </c>
      <c r="BF5819" s="3">
        <f t="shared" ca="1" si="802"/>
        <v>-1.3950525282585462</v>
      </c>
      <c r="BG5819" s="9">
        <f t="shared" ca="1" si="803"/>
        <v>0</v>
      </c>
      <c r="BH5819" s="6">
        <f ca="1">IF(ISNUMBER('Descriptive Stats'!BF5819),'Descriptive Stats'!BF5819,#N/A)</f>
        <v>-1.3950525282585462</v>
      </c>
      <c r="BI5819" s="6">
        <f ca="1">IF(ISNUMBER('Descriptive Stats'!E5819),'Descriptive Stats'!E5819,#N/A)</f>
        <v>0</v>
      </c>
    </row>
    <row r="5820" spans="1:61" ht="14.4" x14ac:dyDescent="0.3">
      <c r="A5820" s="2">
        <f>ROW()</f>
        <v>5820</v>
      </c>
      <c r="C5820" s="8">
        <f t="shared" ca="1" si="805"/>
        <v>11</v>
      </c>
      <c r="D5820" s="8">
        <f t="shared" ca="1" si="806"/>
        <v>0</v>
      </c>
      <c r="E5820" s="50">
        <f t="shared" ca="1" si="800"/>
        <v>0</v>
      </c>
      <c r="F5820" s="2" t="str">
        <f t="shared" ca="1" si="807"/>
        <v/>
      </c>
      <c r="BD5820" s="49">
        <f t="shared" ca="1" si="804"/>
        <v>815.5</v>
      </c>
      <c r="BE5820" s="3">
        <f t="shared" ca="1" si="801"/>
        <v>8.1500000000000003E-2</v>
      </c>
      <c r="BF5820" s="3">
        <f t="shared" ca="1" si="802"/>
        <v>-1.3950525282585462</v>
      </c>
      <c r="BG5820" s="9">
        <f t="shared" ca="1" si="803"/>
        <v>0</v>
      </c>
      <c r="BH5820" s="6">
        <f ca="1">IF(ISNUMBER('Descriptive Stats'!BF5820),'Descriptive Stats'!BF5820,#N/A)</f>
        <v>-1.3950525282585462</v>
      </c>
      <c r="BI5820" s="6">
        <f ca="1">IF(ISNUMBER('Descriptive Stats'!E5820),'Descriptive Stats'!E5820,#N/A)</f>
        <v>0</v>
      </c>
    </row>
    <row r="5821" spans="1:61" ht="14.4" x14ac:dyDescent="0.3">
      <c r="A5821" s="2">
        <f>ROW()</f>
        <v>5821</v>
      </c>
      <c r="C5821" s="8">
        <f t="shared" ca="1" si="805"/>
        <v>15</v>
      </c>
      <c r="D5821" s="8">
        <f t="shared" ca="1" si="806"/>
        <v>0</v>
      </c>
      <c r="E5821" s="50">
        <f t="shared" ca="1" si="800"/>
        <v>6</v>
      </c>
      <c r="F5821" s="2" t="str">
        <f t="shared" ca="1" si="807"/>
        <v/>
      </c>
      <c r="BD5821" s="49">
        <f t="shared" ca="1" si="804"/>
        <v>3900</v>
      </c>
      <c r="BE5821" s="3">
        <f t="shared" ca="1" si="801"/>
        <v>0.38995000000000002</v>
      </c>
      <c r="BF5821" s="3">
        <f t="shared" ca="1" si="802"/>
        <v>-0.2794493539703507</v>
      </c>
      <c r="BG5821" s="9">
        <f t="shared" ca="1" si="803"/>
        <v>6</v>
      </c>
      <c r="BH5821" s="6">
        <f ca="1">IF(ISNUMBER('Descriptive Stats'!BF5821),'Descriptive Stats'!BF5821,#N/A)</f>
        <v>-0.2794493539703507</v>
      </c>
      <c r="BI5821" s="6">
        <f ca="1">IF(ISNUMBER('Descriptive Stats'!E5821),'Descriptive Stats'!E5821,#N/A)</f>
        <v>6</v>
      </c>
    </row>
    <row r="5822" spans="1:61" ht="14.4" x14ac:dyDescent="0.3">
      <c r="A5822" s="2">
        <f>ROW()</f>
        <v>5822</v>
      </c>
      <c r="C5822" s="8">
        <f t="shared" ca="1" si="805"/>
        <v>2</v>
      </c>
      <c r="D5822" s="8">
        <f t="shared" ca="1" si="806"/>
        <v>6</v>
      </c>
      <c r="E5822" s="50">
        <f t="shared" ca="1" si="800"/>
        <v>0</v>
      </c>
      <c r="F5822" s="2" t="str">
        <f t="shared" ca="1" si="807"/>
        <v/>
      </c>
      <c r="BD5822" s="49">
        <f t="shared" ca="1" si="804"/>
        <v>815.5</v>
      </c>
      <c r="BE5822" s="3">
        <f t="shared" ca="1" si="801"/>
        <v>8.1500000000000003E-2</v>
      </c>
      <c r="BF5822" s="3">
        <f t="shared" ca="1" si="802"/>
        <v>-1.3950525282585462</v>
      </c>
      <c r="BG5822" s="9">
        <f t="shared" ca="1" si="803"/>
        <v>0</v>
      </c>
      <c r="BH5822" s="6">
        <f ca="1">IF(ISNUMBER('Descriptive Stats'!BF5822),'Descriptive Stats'!BF5822,#N/A)</f>
        <v>-1.3950525282585462</v>
      </c>
      <c r="BI5822" s="6">
        <f ca="1">IF(ISNUMBER('Descriptive Stats'!E5822),'Descriptive Stats'!E5822,#N/A)</f>
        <v>0</v>
      </c>
    </row>
    <row r="5823" spans="1:61" ht="14.4" x14ac:dyDescent="0.3">
      <c r="A5823" s="2">
        <f>ROW()</f>
        <v>5823</v>
      </c>
      <c r="C5823" s="8">
        <f t="shared" ca="1" si="805"/>
        <v>11</v>
      </c>
      <c r="D5823" s="8">
        <f t="shared" ca="1" si="806"/>
        <v>0</v>
      </c>
      <c r="E5823" s="50">
        <f t="shared" ca="1" si="800"/>
        <v>0</v>
      </c>
      <c r="F5823" s="2" t="str">
        <f t="shared" ca="1" si="807"/>
        <v/>
      </c>
      <c r="BD5823" s="49">
        <f t="shared" ca="1" si="804"/>
        <v>815.5</v>
      </c>
      <c r="BE5823" s="3">
        <f t="shared" ca="1" si="801"/>
        <v>8.1500000000000003E-2</v>
      </c>
      <c r="BF5823" s="3">
        <f t="shared" ca="1" si="802"/>
        <v>-1.3950525282585462</v>
      </c>
      <c r="BG5823" s="9">
        <f t="shared" ca="1" si="803"/>
        <v>0</v>
      </c>
      <c r="BH5823" s="6">
        <f ca="1">IF(ISNUMBER('Descriptive Stats'!BF5823),'Descriptive Stats'!BF5823,#N/A)</f>
        <v>-1.3950525282585462</v>
      </c>
      <c r="BI5823" s="6">
        <f ca="1">IF(ISNUMBER('Descriptive Stats'!E5823),'Descriptive Stats'!E5823,#N/A)</f>
        <v>0</v>
      </c>
    </row>
    <row r="5824" spans="1:61" ht="14.4" x14ac:dyDescent="0.3">
      <c r="A5824" s="2">
        <f>ROW()</f>
        <v>5824</v>
      </c>
      <c r="C5824" s="8">
        <f t="shared" ca="1" si="805"/>
        <v>15</v>
      </c>
      <c r="D5824" s="8">
        <f t="shared" ca="1" si="806"/>
        <v>0</v>
      </c>
      <c r="E5824" s="50">
        <f t="shared" ca="1" si="800"/>
        <v>3</v>
      </c>
      <c r="F5824" s="2" t="str">
        <f t="shared" ca="1" si="807"/>
        <v/>
      </c>
      <c r="BD5824" s="49">
        <f t="shared" ca="1" si="804"/>
        <v>3200</v>
      </c>
      <c r="BE5824" s="3">
        <f t="shared" ca="1" si="801"/>
        <v>0.31995000000000001</v>
      </c>
      <c r="BF5824" s="3">
        <f t="shared" ca="1" si="802"/>
        <v>-0.46783862043457014</v>
      </c>
      <c r="BG5824" s="9">
        <f t="shared" ca="1" si="803"/>
        <v>3</v>
      </c>
      <c r="BH5824" s="6">
        <f ca="1">IF(ISNUMBER('Descriptive Stats'!BF5824),'Descriptive Stats'!BF5824,#N/A)</f>
        <v>-0.46783862043457014</v>
      </c>
      <c r="BI5824" s="6">
        <f ca="1">IF(ISNUMBER('Descriptive Stats'!E5824),'Descriptive Stats'!E5824,#N/A)</f>
        <v>3</v>
      </c>
    </row>
    <row r="5825" spans="1:61" ht="14.4" x14ac:dyDescent="0.3">
      <c r="A5825" s="2">
        <f>ROW()</f>
        <v>5825</v>
      </c>
      <c r="C5825" s="8">
        <f t="shared" ca="1" si="805"/>
        <v>10</v>
      </c>
      <c r="D5825" s="8">
        <f t="shared" ca="1" si="806"/>
        <v>3</v>
      </c>
      <c r="E5825" s="50">
        <f t="shared" ca="1" si="800"/>
        <v>0</v>
      </c>
      <c r="F5825" s="2" t="str">
        <f t="shared" ca="1" si="807"/>
        <v/>
      </c>
      <c r="BD5825" s="49">
        <f t="shared" ca="1" si="804"/>
        <v>815.5</v>
      </c>
      <c r="BE5825" s="3">
        <f t="shared" ca="1" si="801"/>
        <v>8.1500000000000003E-2</v>
      </c>
      <c r="BF5825" s="3">
        <f t="shared" ca="1" si="802"/>
        <v>-1.3950525282585462</v>
      </c>
      <c r="BG5825" s="9">
        <f t="shared" ca="1" si="803"/>
        <v>0</v>
      </c>
      <c r="BH5825" s="6">
        <f ca="1">IF(ISNUMBER('Descriptive Stats'!BF5825),'Descriptive Stats'!BF5825,#N/A)</f>
        <v>-1.3950525282585462</v>
      </c>
      <c r="BI5825" s="6">
        <f ca="1">IF(ISNUMBER('Descriptive Stats'!E5825),'Descriptive Stats'!E5825,#N/A)</f>
        <v>0</v>
      </c>
    </row>
    <row r="5826" spans="1:61" ht="14.4" x14ac:dyDescent="0.3">
      <c r="A5826" s="2">
        <f>ROW()</f>
        <v>5826</v>
      </c>
      <c r="C5826" s="8">
        <f t="shared" ca="1" si="805"/>
        <v>15</v>
      </c>
      <c r="D5826" s="8">
        <f t="shared" ca="1" si="806"/>
        <v>0</v>
      </c>
      <c r="E5826" s="50">
        <f t="shared" ca="1" si="800"/>
        <v>0</v>
      </c>
      <c r="F5826" s="2" t="str">
        <f t="shared" ca="1" si="807"/>
        <v/>
      </c>
      <c r="BD5826" s="49">
        <f t="shared" ca="1" si="804"/>
        <v>815.5</v>
      </c>
      <c r="BE5826" s="3">
        <f t="shared" ca="1" si="801"/>
        <v>8.1500000000000003E-2</v>
      </c>
      <c r="BF5826" s="3">
        <f t="shared" ca="1" si="802"/>
        <v>-1.3950525282585462</v>
      </c>
      <c r="BG5826" s="9">
        <f t="shared" ca="1" si="803"/>
        <v>0</v>
      </c>
      <c r="BH5826" s="6">
        <f ca="1">IF(ISNUMBER('Descriptive Stats'!BF5826),'Descriptive Stats'!BF5826,#N/A)</f>
        <v>-1.3950525282585462</v>
      </c>
      <c r="BI5826" s="6">
        <f ca="1">IF(ISNUMBER('Descriptive Stats'!E5826),'Descriptive Stats'!E5826,#N/A)</f>
        <v>0</v>
      </c>
    </row>
    <row r="5827" spans="1:61" ht="14.4" x14ac:dyDescent="0.3">
      <c r="A5827" s="2">
        <f>ROW()</f>
        <v>5827</v>
      </c>
      <c r="C5827" s="8">
        <f t="shared" ca="1" si="805"/>
        <v>15</v>
      </c>
      <c r="D5827" s="8">
        <f t="shared" ca="1" si="806"/>
        <v>0</v>
      </c>
      <c r="E5827" s="50">
        <f t="shared" ref="E5827:E5890" ca="1" si="808">IF(0=MOD(ROW(),$J$1),AVERAGE(OFFSET($D$2,ROW()-$J$1,0,$J$1,1)),"")</f>
        <v>15</v>
      </c>
      <c r="F5827" s="2" t="str">
        <f t="shared" ca="1" si="807"/>
        <v/>
      </c>
      <c r="BD5827" s="49">
        <f t="shared" ca="1" si="804"/>
        <v>5051.5</v>
      </c>
      <c r="BE5827" s="3">
        <f t="shared" ca="1" si="801"/>
        <v>0.50509999999999999</v>
      </c>
      <c r="BF5827" s="3">
        <f t="shared" ca="1" si="802"/>
        <v>1.2784152420787677E-2</v>
      </c>
      <c r="BG5827" s="9">
        <f t="shared" ca="1" si="803"/>
        <v>15</v>
      </c>
      <c r="BH5827" s="6">
        <f ca="1">IF(ISNUMBER('Descriptive Stats'!BF5827),'Descriptive Stats'!BF5827,#N/A)</f>
        <v>1.2784152420787677E-2</v>
      </c>
      <c r="BI5827" s="6">
        <f ca="1">IF(ISNUMBER('Descriptive Stats'!E5827),'Descriptive Stats'!E5827,#N/A)</f>
        <v>15</v>
      </c>
    </row>
    <row r="5828" spans="1:61" ht="14.4" x14ac:dyDescent="0.3">
      <c r="A5828" s="2">
        <f>ROW()</f>
        <v>5828</v>
      </c>
      <c r="C5828" s="8">
        <f t="shared" ca="1" si="805"/>
        <v>24</v>
      </c>
      <c r="D5828" s="8">
        <f t="shared" ca="1" si="806"/>
        <v>15</v>
      </c>
      <c r="E5828" s="50">
        <f t="shared" ca="1" si="808"/>
        <v>7</v>
      </c>
      <c r="F5828" s="2" t="str">
        <f t="shared" ca="1" si="807"/>
        <v/>
      </c>
      <c r="BD5828" s="49">
        <f t="shared" ca="1" si="804"/>
        <v>4473.5</v>
      </c>
      <c r="BE5828" s="3">
        <f t="shared" ca="1" si="801"/>
        <v>0.44729999999999998</v>
      </c>
      <c r="BF5828" s="3">
        <f t="shared" ca="1" si="802"/>
        <v>-0.13248586824472414</v>
      </c>
      <c r="BG5828" s="9">
        <f t="shared" ca="1" si="803"/>
        <v>7</v>
      </c>
      <c r="BH5828" s="6">
        <f ca="1">IF(ISNUMBER('Descriptive Stats'!BF5828),'Descriptive Stats'!BF5828,#N/A)</f>
        <v>-0.13248586824472414</v>
      </c>
      <c r="BI5828" s="6">
        <f ca="1">IF(ISNUMBER('Descriptive Stats'!E5828),'Descriptive Stats'!E5828,#N/A)</f>
        <v>7</v>
      </c>
    </row>
    <row r="5829" spans="1:61" ht="14.4" x14ac:dyDescent="0.3">
      <c r="A5829" s="2">
        <f>ROW()</f>
        <v>5829</v>
      </c>
      <c r="C5829" s="8">
        <f t="shared" ca="1" si="805"/>
        <v>19</v>
      </c>
      <c r="D5829" s="8">
        <f t="shared" ca="1" si="806"/>
        <v>7</v>
      </c>
      <c r="E5829" s="50">
        <f t="shared" ca="1" si="808"/>
        <v>15</v>
      </c>
      <c r="F5829" s="2" t="str">
        <f t="shared" ca="1" si="807"/>
        <v/>
      </c>
      <c r="BD5829" s="49">
        <f t="shared" ca="1" si="804"/>
        <v>5051.5</v>
      </c>
      <c r="BE5829" s="3">
        <f t="shared" ca="1" si="801"/>
        <v>0.50509999999999999</v>
      </c>
      <c r="BF5829" s="3">
        <f t="shared" ca="1" si="802"/>
        <v>1.2784152420787677E-2</v>
      </c>
      <c r="BG5829" s="9">
        <f t="shared" ca="1" si="803"/>
        <v>15</v>
      </c>
      <c r="BH5829" s="6">
        <f ca="1">IF(ISNUMBER('Descriptive Stats'!BF5829),'Descriptive Stats'!BF5829,#N/A)</f>
        <v>1.2784152420787677E-2</v>
      </c>
      <c r="BI5829" s="6">
        <f ca="1">IF(ISNUMBER('Descriptive Stats'!E5829),'Descriptive Stats'!E5829,#N/A)</f>
        <v>15</v>
      </c>
    </row>
    <row r="5830" spans="1:61" ht="14.4" x14ac:dyDescent="0.3">
      <c r="A5830" s="2">
        <f>ROW()</f>
        <v>5830</v>
      </c>
      <c r="C5830" s="8">
        <f t="shared" ca="1" si="805"/>
        <v>24</v>
      </c>
      <c r="D5830" s="8">
        <f t="shared" ca="1" si="806"/>
        <v>15</v>
      </c>
      <c r="E5830" s="50">
        <f t="shared" ca="1" si="808"/>
        <v>7</v>
      </c>
      <c r="F5830" s="2" t="str">
        <f t="shared" ca="1" si="807"/>
        <v/>
      </c>
      <c r="BD5830" s="49">
        <f t="shared" ca="1" si="804"/>
        <v>4473.5</v>
      </c>
      <c r="BE5830" s="3">
        <f t="shared" ca="1" si="801"/>
        <v>0.44729999999999998</v>
      </c>
      <c r="BF5830" s="3">
        <f t="shared" ca="1" si="802"/>
        <v>-0.13248586824472414</v>
      </c>
      <c r="BG5830" s="9">
        <f t="shared" ca="1" si="803"/>
        <v>7</v>
      </c>
      <c r="BH5830" s="6">
        <f ca="1">IF(ISNUMBER('Descriptive Stats'!BF5830),'Descriptive Stats'!BF5830,#N/A)</f>
        <v>-0.13248586824472414</v>
      </c>
      <c r="BI5830" s="6">
        <f ca="1">IF(ISNUMBER('Descriptive Stats'!E5830),'Descriptive Stats'!E5830,#N/A)</f>
        <v>7</v>
      </c>
    </row>
    <row r="5831" spans="1:61" ht="14.4" x14ac:dyDescent="0.3">
      <c r="A5831" s="2">
        <f>ROW()</f>
        <v>5831</v>
      </c>
      <c r="C5831" s="8">
        <f t="shared" ca="1" si="805"/>
        <v>19</v>
      </c>
      <c r="D5831" s="8">
        <f t="shared" ca="1" si="806"/>
        <v>7</v>
      </c>
      <c r="E5831" s="50">
        <f t="shared" ca="1" si="808"/>
        <v>0</v>
      </c>
      <c r="F5831" s="2" t="str">
        <f t="shared" ca="1" si="807"/>
        <v/>
      </c>
      <c r="BD5831" s="49">
        <f t="shared" ca="1" si="804"/>
        <v>815.5</v>
      </c>
      <c r="BE5831" s="3">
        <f t="shared" ca="1" si="801"/>
        <v>8.1500000000000003E-2</v>
      </c>
      <c r="BF5831" s="3">
        <f t="shared" ca="1" si="802"/>
        <v>-1.3950525282585462</v>
      </c>
      <c r="BG5831" s="9">
        <f t="shared" ca="1" si="803"/>
        <v>0</v>
      </c>
      <c r="BH5831" s="6">
        <f ca="1">IF(ISNUMBER('Descriptive Stats'!BF5831),'Descriptive Stats'!BF5831,#N/A)</f>
        <v>-1.3950525282585462</v>
      </c>
      <c r="BI5831" s="6">
        <f ca="1">IF(ISNUMBER('Descriptive Stats'!E5831),'Descriptive Stats'!E5831,#N/A)</f>
        <v>0</v>
      </c>
    </row>
    <row r="5832" spans="1:61" ht="14.4" x14ac:dyDescent="0.3">
      <c r="A5832" s="2">
        <f>ROW()</f>
        <v>5832</v>
      </c>
      <c r="C5832" s="8">
        <f t="shared" ca="1" si="805"/>
        <v>4</v>
      </c>
      <c r="D5832" s="8">
        <f t="shared" ca="1" si="806"/>
        <v>0</v>
      </c>
      <c r="E5832" s="50">
        <f t="shared" ca="1" si="808"/>
        <v>15</v>
      </c>
      <c r="F5832" s="2" t="str">
        <f t="shared" ca="1" si="807"/>
        <v/>
      </c>
      <c r="BD5832" s="49">
        <f t="shared" ca="1" si="804"/>
        <v>5051.5</v>
      </c>
      <c r="BE5832" s="3">
        <f t="shared" ca="1" si="801"/>
        <v>0.50509999999999999</v>
      </c>
      <c r="BF5832" s="3">
        <f t="shared" ca="1" si="802"/>
        <v>1.2784152420787677E-2</v>
      </c>
      <c r="BG5832" s="9">
        <f t="shared" ca="1" si="803"/>
        <v>15</v>
      </c>
      <c r="BH5832" s="6">
        <f ca="1">IF(ISNUMBER('Descriptive Stats'!BF5832),'Descriptive Stats'!BF5832,#N/A)</f>
        <v>1.2784152420787677E-2</v>
      </c>
      <c r="BI5832" s="6">
        <f ca="1">IF(ISNUMBER('Descriptive Stats'!E5832),'Descriptive Stats'!E5832,#N/A)</f>
        <v>15</v>
      </c>
    </row>
    <row r="5833" spans="1:61" ht="14.4" x14ac:dyDescent="0.3">
      <c r="A5833" s="2">
        <f>ROW()</f>
        <v>5833</v>
      </c>
      <c r="C5833" s="8">
        <f t="shared" ca="1" si="805"/>
        <v>24</v>
      </c>
      <c r="D5833" s="8">
        <f t="shared" ca="1" si="806"/>
        <v>15</v>
      </c>
      <c r="E5833" s="50">
        <f t="shared" ca="1" si="808"/>
        <v>2</v>
      </c>
      <c r="F5833" s="2" t="str">
        <f t="shared" ca="1" si="807"/>
        <v/>
      </c>
      <c r="BD5833" s="49">
        <f t="shared" ca="1" si="804"/>
        <v>2595</v>
      </c>
      <c r="BE5833" s="3">
        <f t="shared" ref="BE5833:BE5896" ca="1" si="809">IF(ISNUMBER(BD5833),(BD5833-0.5)/$BK$4,"")</f>
        <v>0.25945000000000001</v>
      </c>
      <c r="BF5833" s="3">
        <f t="shared" ref="BF5833:BF5896" ca="1" si="810">IF(ISNUMBER(BE5833),_xlfn.NORM.INV(BE5833,0,1),"")</f>
        <v>-0.6450419512753276</v>
      </c>
      <c r="BG5833" s="9">
        <f t="shared" ref="BG5833:BG5896" ca="1" si="811">IF(ISNUMBER(E5833),E5833,"")</f>
        <v>2</v>
      </c>
      <c r="BH5833" s="6">
        <f ca="1">IF(ISNUMBER('Descriptive Stats'!BF5833),'Descriptive Stats'!BF5833,#N/A)</f>
        <v>-0.6450419512753276</v>
      </c>
      <c r="BI5833" s="6">
        <f ca="1">IF(ISNUMBER('Descriptive Stats'!E5833),'Descriptive Stats'!E5833,#N/A)</f>
        <v>2</v>
      </c>
    </row>
    <row r="5834" spans="1:61" ht="14.4" x14ac:dyDescent="0.3">
      <c r="A5834" s="2">
        <f>ROW()</f>
        <v>5834</v>
      </c>
      <c r="C5834" s="8">
        <f t="shared" ca="1" si="805"/>
        <v>21</v>
      </c>
      <c r="D5834" s="8">
        <f t="shared" ca="1" si="806"/>
        <v>2</v>
      </c>
      <c r="E5834" s="50">
        <f t="shared" ca="1" si="808"/>
        <v>6</v>
      </c>
      <c r="F5834" s="2" t="str">
        <f t="shared" ca="1" si="807"/>
        <v/>
      </c>
      <c r="BD5834" s="49">
        <f t="shared" ref="BD5834:BD5897" ca="1" si="812">IF(ISNUMBER(BG5834),_xlfn.RANK.AVG(BG5834,$BG$2:$BG$5414,1),"")</f>
        <v>3900</v>
      </c>
      <c r="BE5834" s="3">
        <f t="shared" ca="1" si="809"/>
        <v>0.38995000000000002</v>
      </c>
      <c r="BF5834" s="3">
        <f t="shared" ca="1" si="810"/>
        <v>-0.2794493539703507</v>
      </c>
      <c r="BG5834" s="9">
        <f t="shared" ca="1" si="811"/>
        <v>6</v>
      </c>
      <c r="BH5834" s="6">
        <f ca="1">IF(ISNUMBER('Descriptive Stats'!BF5834),'Descriptive Stats'!BF5834,#N/A)</f>
        <v>-0.2794493539703507</v>
      </c>
      <c r="BI5834" s="6">
        <f ca="1">IF(ISNUMBER('Descriptive Stats'!E5834),'Descriptive Stats'!E5834,#N/A)</f>
        <v>6</v>
      </c>
    </row>
    <row r="5835" spans="1:61" ht="14.4" x14ac:dyDescent="0.3">
      <c r="A5835" s="2">
        <f>ROW()</f>
        <v>5835</v>
      </c>
      <c r="C5835" s="8">
        <f t="shared" ca="1" si="805"/>
        <v>2</v>
      </c>
      <c r="D5835" s="8">
        <f t="shared" ca="1" si="806"/>
        <v>6</v>
      </c>
      <c r="E5835" s="50">
        <f t="shared" ca="1" si="808"/>
        <v>15</v>
      </c>
      <c r="F5835" s="2" t="str">
        <f t="shared" ca="1" si="807"/>
        <v/>
      </c>
      <c r="BD5835" s="49">
        <f t="shared" ca="1" si="812"/>
        <v>5051.5</v>
      </c>
      <c r="BE5835" s="3">
        <f t="shared" ca="1" si="809"/>
        <v>0.50509999999999999</v>
      </c>
      <c r="BF5835" s="3">
        <f t="shared" ca="1" si="810"/>
        <v>1.2784152420787677E-2</v>
      </c>
      <c r="BG5835" s="9">
        <f t="shared" ca="1" si="811"/>
        <v>15</v>
      </c>
      <c r="BH5835" s="6">
        <f ca="1">IF(ISNUMBER('Descriptive Stats'!BF5835),'Descriptive Stats'!BF5835,#N/A)</f>
        <v>1.2784152420787677E-2</v>
      </c>
      <c r="BI5835" s="6">
        <f ca="1">IF(ISNUMBER('Descriptive Stats'!E5835),'Descriptive Stats'!E5835,#N/A)</f>
        <v>15</v>
      </c>
    </row>
    <row r="5836" spans="1:61" ht="14.4" x14ac:dyDescent="0.3">
      <c r="A5836" s="2">
        <f>ROW()</f>
        <v>5836</v>
      </c>
      <c r="C5836" s="8">
        <f t="shared" ca="1" si="805"/>
        <v>24</v>
      </c>
      <c r="D5836" s="8">
        <f t="shared" ca="1" si="806"/>
        <v>15</v>
      </c>
      <c r="E5836" s="50">
        <f t="shared" ca="1" si="808"/>
        <v>2</v>
      </c>
      <c r="F5836" s="2" t="str">
        <f t="shared" ca="1" si="807"/>
        <v/>
      </c>
      <c r="BD5836" s="49">
        <f t="shared" ca="1" si="812"/>
        <v>2595</v>
      </c>
      <c r="BE5836" s="3">
        <f t="shared" ca="1" si="809"/>
        <v>0.25945000000000001</v>
      </c>
      <c r="BF5836" s="3">
        <f t="shared" ca="1" si="810"/>
        <v>-0.6450419512753276</v>
      </c>
      <c r="BG5836" s="9">
        <f t="shared" ca="1" si="811"/>
        <v>2</v>
      </c>
      <c r="BH5836" s="6">
        <f ca="1">IF(ISNUMBER('Descriptive Stats'!BF5836),'Descriptive Stats'!BF5836,#N/A)</f>
        <v>-0.6450419512753276</v>
      </c>
      <c r="BI5836" s="6">
        <f ca="1">IF(ISNUMBER('Descriptive Stats'!E5836),'Descriptive Stats'!E5836,#N/A)</f>
        <v>2</v>
      </c>
    </row>
    <row r="5837" spans="1:61" ht="14.4" x14ac:dyDescent="0.3">
      <c r="A5837" s="2">
        <f>ROW()</f>
        <v>5837</v>
      </c>
      <c r="C5837" s="8">
        <f t="shared" ca="1" si="805"/>
        <v>17</v>
      </c>
      <c r="D5837" s="8">
        <f t="shared" ca="1" si="806"/>
        <v>2</v>
      </c>
      <c r="E5837" s="50">
        <f t="shared" ca="1" si="808"/>
        <v>1</v>
      </c>
      <c r="F5837" s="2" t="str">
        <f t="shared" ca="1" si="807"/>
        <v/>
      </c>
      <c r="BD5837" s="49">
        <f t="shared" ca="1" si="812"/>
        <v>1871</v>
      </c>
      <c r="BE5837" s="3">
        <f t="shared" ca="1" si="809"/>
        <v>0.18704999999999999</v>
      </c>
      <c r="BF5837" s="3">
        <f t="shared" ca="1" si="810"/>
        <v>-0.88881967520906158</v>
      </c>
      <c r="BG5837" s="9">
        <f t="shared" ca="1" si="811"/>
        <v>1</v>
      </c>
      <c r="BH5837" s="6">
        <f ca="1">IF(ISNUMBER('Descriptive Stats'!BF5837),'Descriptive Stats'!BF5837,#N/A)</f>
        <v>-0.88881967520906158</v>
      </c>
      <c r="BI5837" s="6">
        <f ca="1">IF(ISNUMBER('Descriptive Stats'!E5837),'Descriptive Stats'!E5837,#N/A)</f>
        <v>1</v>
      </c>
    </row>
    <row r="5838" spans="1:61" ht="14.4" x14ac:dyDescent="0.3">
      <c r="A5838" s="2">
        <f>ROW()</f>
        <v>5838</v>
      </c>
      <c r="C5838" s="8">
        <f t="shared" ca="1" si="805"/>
        <v>8</v>
      </c>
      <c r="D5838" s="8">
        <f t="shared" ca="1" si="806"/>
        <v>1</v>
      </c>
      <c r="E5838" s="50">
        <f t="shared" ca="1" si="808"/>
        <v>7</v>
      </c>
      <c r="F5838" s="2" t="str">
        <f t="shared" ca="1" si="807"/>
        <v/>
      </c>
      <c r="BD5838" s="49">
        <f t="shared" ca="1" si="812"/>
        <v>4473.5</v>
      </c>
      <c r="BE5838" s="3">
        <f t="shared" ca="1" si="809"/>
        <v>0.44729999999999998</v>
      </c>
      <c r="BF5838" s="3">
        <f t="shared" ca="1" si="810"/>
        <v>-0.13248586824472414</v>
      </c>
      <c r="BG5838" s="9">
        <f t="shared" ca="1" si="811"/>
        <v>7</v>
      </c>
      <c r="BH5838" s="6">
        <f ca="1">IF(ISNUMBER('Descriptive Stats'!BF5838),'Descriptive Stats'!BF5838,#N/A)</f>
        <v>-0.13248586824472414</v>
      </c>
      <c r="BI5838" s="6">
        <f ca="1">IF(ISNUMBER('Descriptive Stats'!E5838),'Descriptive Stats'!E5838,#N/A)</f>
        <v>7</v>
      </c>
    </row>
    <row r="5839" spans="1:61" ht="14.4" x14ac:dyDescent="0.3">
      <c r="A5839" s="2">
        <f>ROW()</f>
        <v>5839</v>
      </c>
      <c r="C5839" s="8">
        <f t="shared" ca="1" si="805"/>
        <v>19</v>
      </c>
      <c r="D5839" s="8">
        <f t="shared" ca="1" si="806"/>
        <v>7</v>
      </c>
      <c r="E5839" s="50">
        <f t="shared" ca="1" si="808"/>
        <v>9</v>
      </c>
      <c r="F5839" s="2" t="str">
        <f t="shared" ca="1" si="807"/>
        <v/>
      </c>
      <c r="BD5839" s="49">
        <f t="shared" ca="1" si="812"/>
        <v>4819</v>
      </c>
      <c r="BE5839" s="3">
        <f t="shared" ca="1" si="809"/>
        <v>0.48185</v>
      </c>
      <c r="BF5839" s="3">
        <f t="shared" ca="1" si="810"/>
        <v>-4.5511009098988427E-2</v>
      </c>
      <c r="BG5839" s="9">
        <f t="shared" ca="1" si="811"/>
        <v>9</v>
      </c>
      <c r="BH5839" s="6">
        <f ca="1">IF(ISNUMBER('Descriptive Stats'!BF5839),'Descriptive Stats'!BF5839,#N/A)</f>
        <v>-4.5511009098988427E-2</v>
      </c>
      <c r="BI5839" s="6">
        <f ca="1">IF(ISNUMBER('Descriptive Stats'!E5839),'Descriptive Stats'!E5839,#N/A)</f>
        <v>9</v>
      </c>
    </row>
    <row r="5840" spans="1:61" ht="14.4" x14ac:dyDescent="0.3">
      <c r="A5840" s="2">
        <f>ROW()</f>
        <v>5840</v>
      </c>
      <c r="C5840" s="8">
        <f t="shared" ca="1" si="805"/>
        <v>23</v>
      </c>
      <c r="D5840" s="8">
        <f t="shared" ca="1" si="806"/>
        <v>9</v>
      </c>
      <c r="E5840" s="50">
        <f t="shared" ca="1" si="808"/>
        <v>7</v>
      </c>
      <c r="F5840" s="2" t="str">
        <f t="shared" ca="1" si="807"/>
        <v/>
      </c>
      <c r="BD5840" s="49">
        <f t="shared" ca="1" si="812"/>
        <v>4473.5</v>
      </c>
      <c r="BE5840" s="3">
        <f t="shared" ca="1" si="809"/>
        <v>0.44729999999999998</v>
      </c>
      <c r="BF5840" s="3">
        <f t="shared" ca="1" si="810"/>
        <v>-0.13248586824472414</v>
      </c>
      <c r="BG5840" s="9">
        <f t="shared" ca="1" si="811"/>
        <v>7</v>
      </c>
      <c r="BH5840" s="6">
        <f ca="1">IF(ISNUMBER('Descriptive Stats'!BF5840),'Descriptive Stats'!BF5840,#N/A)</f>
        <v>-0.13248586824472414</v>
      </c>
      <c r="BI5840" s="6">
        <f ca="1">IF(ISNUMBER('Descriptive Stats'!E5840),'Descriptive Stats'!E5840,#N/A)</f>
        <v>7</v>
      </c>
    </row>
    <row r="5841" spans="1:61" ht="14.4" x14ac:dyDescent="0.3">
      <c r="A5841" s="2">
        <f>ROW()</f>
        <v>5841</v>
      </c>
      <c r="C5841" s="8">
        <f t="shared" ref="C5841:C5904" ca="1" si="813">RANDBETWEEN(2,COUNT(B:B))</f>
        <v>19</v>
      </c>
      <c r="D5841" s="8">
        <f t="shared" ref="D5841:D5904" ca="1" si="814">VLOOKUP(C5841,A:B,2,TRUE)</f>
        <v>7</v>
      </c>
      <c r="E5841" s="50">
        <f t="shared" ca="1" si="808"/>
        <v>15</v>
      </c>
      <c r="F5841" s="2" t="str">
        <f t="shared" ref="F5841:F5904" ca="1" si="815">IF(ISNUMBER(E5841),IF(OR(E5841&lt;$K$16,E5841&gt;$K$14),"X",""),"")</f>
        <v/>
      </c>
      <c r="BD5841" s="49">
        <f t="shared" ca="1" si="812"/>
        <v>5051.5</v>
      </c>
      <c r="BE5841" s="3">
        <f t="shared" ca="1" si="809"/>
        <v>0.50509999999999999</v>
      </c>
      <c r="BF5841" s="3">
        <f t="shared" ca="1" si="810"/>
        <v>1.2784152420787677E-2</v>
      </c>
      <c r="BG5841" s="9">
        <f t="shared" ca="1" si="811"/>
        <v>15</v>
      </c>
      <c r="BH5841" s="6">
        <f ca="1">IF(ISNUMBER('Descriptive Stats'!BF5841),'Descriptive Stats'!BF5841,#N/A)</f>
        <v>1.2784152420787677E-2</v>
      </c>
      <c r="BI5841" s="6">
        <f ca="1">IF(ISNUMBER('Descriptive Stats'!E5841),'Descriptive Stats'!E5841,#N/A)</f>
        <v>15</v>
      </c>
    </row>
    <row r="5842" spans="1:61" ht="14.4" x14ac:dyDescent="0.3">
      <c r="A5842" s="2">
        <f>ROW()</f>
        <v>5842</v>
      </c>
      <c r="C5842" s="8">
        <f t="shared" ca="1" si="813"/>
        <v>24</v>
      </c>
      <c r="D5842" s="8">
        <f t="shared" ca="1" si="814"/>
        <v>15</v>
      </c>
      <c r="E5842" s="50">
        <f t="shared" ca="1" si="808"/>
        <v>1</v>
      </c>
      <c r="F5842" s="2" t="str">
        <f t="shared" ca="1" si="815"/>
        <v/>
      </c>
      <c r="BD5842" s="49">
        <f t="shared" ca="1" si="812"/>
        <v>1871</v>
      </c>
      <c r="BE5842" s="3">
        <f t="shared" ca="1" si="809"/>
        <v>0.18704999999999999</v>
      </c>
      <c r="BF5842" s="3">
        <f t="shared" ca="1" si="810"/>
        <v>-0.88881967520906158</v>
      </c>
      <c r="BG5842" s="9">
        <f t="shared" ca="1" si="811"/>
        <v>1</v>
      </c>
      <c r="BH5842" s="6">
        <f ca="1">IF(ISNUMBER('Descriptive Stats'!BF5842),'Descriptive Stats'!BF5842,#N/A)</f>
        <v>-0.88881967520906158</v>
      </c>
      <c r="BI5842" s="6">
        <f ca="1">IF(ISNUMBER('Descriptive Stats'!E5842),'Descriptive Stats'!E5842,#N/A)</f>
        <v>1</v>
      </c>
    </row>
    <row r="5843" spans="1:61" ht="14.4" x14ac:dyDescent="0.3">
      <c r="A5843" s="2">
        <f>ROW()</f>
        <v>5843</v>
      </c>
      <c r="C5843" s="8">
        <f t="shared" ca="1" si="813"/>
        <v>12</v>
      </c>
      <c r="D5843" s="8">
        <f t="shared" ca="1" si="814"/>
        <v>1</v>
      </c>
      <c r="E5843" s="50">
        <f t="shared" ca="1" si="808"/>
        <v>6</v>
      </c>
      <c r="F5843" s="2" t="str">
        <f t="shared" ca="1" si="815"/>
        <v/>
      </c>
      <c r="BD5843" s="49">
        <f t="shared" ca="1" si="812"/>
        <v>3900</v>
      </c>
      <c r="BE5843" s="3">
        <f t="shared" ca="1" si="809"/>
        <v>0.38995000000000002</v>
      </c>
      <c r="BF5843" s="3">
        <f t="shared" ca="1" si="810"/>
        <v>-0.2794493539703507</v>
      </c>
      <c r="BG5843" s="9">
        <f t="shared" ca="1" si="811"/>
        <v>6</v>
      </c>
      <c r="BH5843" s="6">
        <f ca="1">IF(ISNUMBER('Descriptive Stats'!BF5843),'Descriptive Stats'!BF5843,#N/A)</f>
        <v>-0.2794493539703507</v>
      </c>
      <c r="BI5843" s="6">
        <f ca="1">IF(ISNUMBER('Descriptive Stats'!E5843),'Descriptive Stats'!E5843,#N/A)</f>
        <v>6</v>
      </c>
    </row>
    <row r="5844" spans="1:61" ht="14.4" x14ac:dyDescent="0.3">
      <c r="A5844" s="2">
        <f>ROW()</f>
        <v>5844</v>
      </c>
      <c r="C5844" s="8">
        <f t="shared" ca="1" si="813"/>
        <v>5</v>
      </c>
      <c r="D5844" s="8">
        <f t="shared" ca="1" si="814"/>
        <v>6</v>
      </c>
      <c r="E5844" s="50">
        <f t="shared" ca="1" si="808"/>
        <v>3</v>
      </c>
      <c r="F5844" s="2" t="str">
        <f t="shared" ca="1" si="815"/>
        <v/>
      </c>
      <c r="BD5844" s="49">
        <f t="shared" ca="1" si="812"/>
        <v>3200</v>
      </c>
      <c r="BE5844" s="3">
        <f t="shared" ca="1" si="809"/>
        <v>0.31995000000000001</v>
      </c>
      <c r="BF5844" s="3">
        <f t="shared" ca="1" si="810"/>
        <v>-0.46783862043457014</v>
      </c>
      <c r="BG5844" s="9">
        <f t="shared" ca="1" si="811"/>
        <v>3</v>
      </c>
      <c r="BH5844" s="6">
        <f ca="1">IF(ISNUMBER('Descriptive Stats'!BF5844),'Descriptive Stats'!BF5844,#N/A)</f>
        <v>-0.46783862043457014</v>
      </c>
      <c r="BI5844" s="6">
        <f ca="1">IF(ISNUMBER('Descriptive Stats'!E5844),'Descriptive Stats'!E5844,#N/A)</f>
        <v>3</v>
      </c>
    </row>
    <row r="5845" spans="1:61" ht="14.4" x14ac:dyDescent="0.3">
      <c r="A5845" s="2">
        <f>ROW()</f>
        <v>5845</v>
      </c>
      <c r="C5845" s="8">
        <f t="shared" ca="1" si="813"/>
        <v>10</v>
      </c>
      <c r="D5845" s="8">
        <f t="shared" ca="1" si="814"/>
        <v>3</v>
      </c>
      <c r="E5845" s="50">
        <f t="shared" ca="1" si="808"/>
        <v>0</v>
      </c>
      <c r="F5845" s="2" t="str">
        <f t="shared" ca="1" si="815"/>
        <v/>
      </c>
      <c r="BD5845" s="49">
        <f t="shared" ca="1" si="812"/>
        <v>815.5</v>
      </c>
      <c r="BE5845" s="3">
        <f t="shared" ca="1" si="809"/>
        <v>8.1500000000000003E-2</v>
      </c>
      <c r="BF5845" s="3">
        <f t="shared" ca="1" si="810"/>
        <v>-1.3950525282585462</v>
      </c>
      <c r="BG5845" s="9">
        <f t="shared" ca="1" si="811"/>
        <v>0</v>
      </c>
      <c r="BH5845" s="6">
        <f ca="1">IF(ISNUMBER('Descriptive Stats'!BF5845),'Descriptive Stats'!BF5845,#N/A)</f>
        <v>-1.3950525282585462</v>
      </c>
      <c r="BI5845" s="6">
        <f ca="1">IF(ISNUMBER('Descriptive Stats'!E5845),'Descriptive Stats'!E5845,#N/A)</f>
        <v>0</v>
      </c>
    </row>
    <row r="5846" spans="1:61" ht="14.4" x14ac:dyDescent="0.3">
      <c r="A5846" s="2">
        <f>ROW()</f>
        <v>5846</v>
      </c>
      <c r="C5846" s="8">
        <f t="shared" ca="1" si="813"/>
        <v>14</v>
      </c>
      <c r="D5846" s="8">
        <f t="shared" ca="1" si="814"/>
        <v>0</v>
      </c>
      <c r="E5846" s="50">
        <f t="shared" ca="1" si="808"/>
        <v>3</v>
      </c>
      <c r="F5846" s="2" t="str">
        <f t="shared" ca="1" si="815"/>
        <v/>
      </c>
      <c r="BD5846" s="49">
        <f t="shared" ca="1" si="812"/>
        <v>3200</v>
      </c>
      <c r="BE5846" s="3">
        <f t="shared" ca="1" si="809"/>
        <v>0.31995000000000001</v>
      </c>
      <c r="BF5846" s="3">
        <f t="shared" ca="1" si="810"/>
        <v>-0.46783862043457014</v>
      </c>
      <c r="BG5846" s="9">
        <f t="shared" ca="1" si="811"/>
        <v>3</v>
      </c>
      <c r="BH5846" s="6">
        <f ca="1">IF(ISNUMBER('Descriptive Stats'!BF5846),'Descriptive Stats'!BF5846,#N/A)</f>
        <v>-0.46783862043457014</v>
      </c>
      <c r="BI5846" s="6">
        <f ca="1">IF(ISNUMBER('Descriptive Stats'!E5846),'Descriptive Stats'!E5846,#N/A)</f>
        <v>3</v>
      </c>
    </row>
    <row r="5847" spans="1:61" ht="14.4" x14ac:dyDescent="0.3">
      <c r="A5847" s="2">
        <f>ROW()</f>
        <v>5847</v>
      </c>
      <c r="C5847" s="8">
        <f t="shared" ca="1" si="813"/>
        <v>10</v>
      </c>
      <c r="D5847" s="8">
        <f t="shared" ca="1" si="814"/>
        <v>3</v>
      </c>
      <c r="E5847" s="50">
        <f t="shared" ca="1" si="808"/>
        <v>3</v>
      </c>
      <c r="F5847" s="2" t="str">
        <f t="shared" ca="1" si="815"/>
        <v/>
      </c>
      <c r="BD5847" s="49">
        <f t="shared" ca="1" si="812"/>
        <v>3200</v>
      </c>
      <c r="BE5847" s="3">
        <f t="shared" ca="1" si="809"/>
        <v>0.31995000000000001</v>
      </c>
      <c r="BF5847" s="3">
        <f t="shared" ca="1" si="810"/>
        <v>-0.46783862043457014</v>
      </c>
      <c r="BG5847" s="9">
        <f t="shared" ca="1" si="811"/>
        <v>3</v>
      </c>
      <c r="BH5847" s="6">
        <f ca="1">IF(ISNUMBER('Descriptive Stats'!BF5847),'Descriptive Stats'!BF5847,#N/A)</f>
        <v>-0.46783862043457014</v>
      </c>
      <c r="BI5847" s="6">
        <f ca="1">IF(ISNUMBER('Descriptive Stats'!E5847),'Descriptive Stats'!E5847,#N/A)</f>
        <v>3</v>
      </c>
    </row>
    <row r="5848" spans="1:61" ht="14.4" x14ac:dyDescent="0.3">
      <c r="A5848" s="2">
        <f>ROW()</f>
        <v>5848</v>
      </c>
      <c r="C5848" s="8">
        <f t="shared" ca="1" si="813"/>
        <v>10</v>
      </c>
      <c r="D5848" s="8">
        <f t="shared" ca="1" si="814"/>
        <v>3</v>
      </c>
      <c r="E5848" s="50">
        <f t="shared" ca="1" si="808"/>
        <v>19</v>
      </c>
      <c r="F5848" s="2" t="str">
        <f t="shared" ca="1" si="815"/>
        <v>X</v>
      </c>
      <c r="BD5848" s="49">
        <f t="shared" ca="1" si="812"/>
        <v>5294</v>
      </c>
      <c r="BE5848" s="3">
        <f t="shared" ca="1" si="809"/>
        <v>0.52934999999999999</v>
      </c>
      <c r="BF5848" s="3">
        <f t="shared" ca="1" si="810"/>
        <v>7.3636031452008061E-2</v>
      </c>
      <c r="BG5848" s="9">
        <f t="shared" ca="1" si="811"/>
        <v>19</v>
      </c>
      <c r="BH5848" s="6">
        <f ca="1">IF(ISNUMBER('Descriptive Stats'!BF5848),'Descriptive Stats'!BF5848,#N/A)</f>
        <v>7.3636031452008061E-2</v>
      </c>
      <c r="BI5848" s="6">
        <f ca="1">IF(ISNUMBER('Descriptive Stats'!E5848),'Descriptive Stats'!E5848,#N/A)</f>
        <v>19</v>
      </c>
    </row>
    <row r="5849" spans="1:61" ht="14.4" x14ac:dyDescent="0.3">
      <c r="A5849" s="2">
        <f>ROW()</f>
        <v>5849</v>
      </c>
      <c r="C5849" s="8">
        <f t="shared" ca="1" si="813"/>
        <v>7</v>
      </c>
      <c r="D5849" s="8">
        <f t="shared" ca="1" si="814"/>
        <v>19</v>
      </c>
      <c r="E5849" s="50">
        <f t="shared" ca="1" si="808"/>
        <v>7</v>
      </c>
      <c r="F5849" s="2" t="str">
        <f t="shared" ca="1" si="815"/>
        <v/>
      </c>
      <c r="BD5849" s="49">
        <f t="shared" ca="1" si="812"/>
        <v>4473.5</v>
      </c>
      <c r="BE5849" s="3">
        <f t="shared" ca="1" si="809"/>
        <v>0.44729999999999998</v>
      </c>
      <c r="BF5849" s="3">
        <f t="shared" ca="1" si="810"/>
        <v>-0.13248586824472414</v>
      </c>
      <c r="BG5849" s="9">
        <f t="shared" ca="1" si="811"/>
        <v>7</v>
      </c>
      <c r="BH5849" s="6">
        <f ca="1">IF(ISNUMBER('Descriptive Stats'!BF5849),'Descriptive Stats'!BF5849,#N/A)</f>
        <v>-0.13248586824472414</v>
      </c>
      <c r="BI5849" s="6">
        <f ca="1">IF(ISNUMBER('Descriptive Stats'!E5849),'Descriptive Stats'!E5849,#N/A)</f>
        <v>7</v>
      </c>
    </row>
    <row r="5850" spans="1:61" ht="14.4" x14ac:dyDescent="0.3">
      <c r="A5850" s="2">
        <f>ROW()</f>
        <v>5850</v>
      </c>
      <c r="C5850" s="8">
        <f t="shared" ca="1" si="813"/>
        <v>19</v>
      </c>
      <c r="D5850" s="8">
        <f t="shared" ca="1" si="814"/>
        <v>7</v>
      </c>
      <c r="E5850" s="50">
        <f t="shared" ca="1" si="808"/>
        <v>2</v>
      </c>
      <c r="F5850" s="2" t="str">
        <f t="shared" ca="1" si="815"/>
        <v/>
      </c>
      <c r="BD5850" s="49">
        <f t="shared" ca="1" si="812"/>
        <v>2595</v>
      </c>
      <c r="BE5850" s="3">
        <f t="shared" ca="1" si="809"/>
        <v>0.25945000000000001</v>
      </c>
      <c r="BF5850" s="3">
        <f t="shared" ca="1" si="810"/>
        <v>-0.6450419512753276</v>
      </c>
      <c r="BG5850" s="9">
        <f t="shared" ca="1" si="811"/>
        <v>2</v>
      </c>
      <c r="BH5850" s="6">
        <f ca="1">IF(ISNUMBER('Descriptive Stats'!BF5850),'Descriptive Stats'!BF5850,#N/A)</f>
        <v>-0.6450419512753276</v>
      </c>
      <c r="BI5850" s="6">
        <f ca="1">IF(ISNUMBER('Descriptive Stats'!E5850),'Descriptive Stats'!E5850,#N/A)</f>
        <v>2</v>
      </c>
    </row>
    <row r="5851" spans="1:61" ht="14.4" x14ac:dyDescent="0.3">
      <c r="A5851" s="2">
        <f>ROW()</f>
        <v>5851</v>
      </c>
      <c r="C5851" s="8">
        <f t="shared" ca="1" si="813"/>
        <v>17</v>
      </c>
      <c r="D5851" s="8">
        <f t="shared" ca="1" si="814"/>
        <v>2</v>
      </c>
      <c r="E5851" s="50">
        <f t="shared" ca="1" si="808"/>
        <v>7</v>
      </c>
      <c r="F5851" s="2" t="str">
        <f t="shared" ca="1" si="815"/>
        <v/>
      </c>
      <c r="BD5851" s="49">
        <f t="shared" ca="1" si="812"/>
        <v>4473.5</v>
      </c>
      <c r="BE5851" s="3">
        <f t="shared" ca="1" si="809"/>
        <v>0.44729999999999998</v>
      </c>
      <c r="BF5851" s="3">
        <f t="shared" ca="1" si="810"/>
        <v>-0.13248586824472414</v>
      </c>
      <c r="BG5851" s="9">
        <f t="shared" ca="1" si="811"/>
        <v>7</v>
      </c>
      <c r="BH5851" s="6">
        <f ca="1">IF(ISNUMBER('Descriptive Stats'!BF5851),'Descriptive Stats'!BF5851,#N/A)</f>
        <v>-0.13248586824472414</v>
      </c>
      <c r="BI5851" s="6">
        <f ca="1">IF(ISNUMBER('Descriptive Stats'!E5851),'Descriptive Stats'!E5851,#N/A)</f>
        <v>7</v>
      </c>
    </row>
    <row r="5852" spans="1:61" ht="14.4" x14ac:dyDescent="0.3">
      <c r="A5852" s="2">
        <f>ROW()</f>
        <v>5852</v>
      </c>
      <c r="C5852" s="8">
        <f t="shared" ca="1" si="813"/>
        <v>6</v>
      </c>
      <c r="D5852" s="8">
        <f t="shared" ca="1" si="814"/>
        <v>7</v>
      </c>
      <c r="E5852" s="50">
        <f t="shared" ca="1" si="808"/>
        <v>2</v>
      </c>
      <c r="F5852" s="2" t="str">
        <f t="shared" ca="1" si="815"/>
        <v/>
      </c>
      <c r="BD5852" s="49">
        <f t="shared" ca="1" si="812"/>
        <v>2595</v>
      </c>
      <c r="BE5852" s="3">
        <f t="shared" ca="1" si="809"/>
        <v>0.25945000000000001</v>
      </c>
      <c r="BF5852" s="3">
        <f t="shared" ca="1" si="810"/>
        <v>-0.6450419512753276</v>
      </c>
      <c r="BG5852" s="9">
        <f t="shared" ca="1" si="811"/>
        <v>2</v>
      </c>
      <c r="BH5852" s="6">
        <f ca="1">IF(ISNUMBER('Descriptive Stats'!BF5852),'Descriptive Stats'!BF5852,#N/A)</f>
        <v>-0.6450419512753276</v>
      </c>
      <c r="BI5852" s="6">
        <f ca="1">IF(ISNUMBER('Descriptive Stats'!E5852),'Descriptive Stats'!E5852,#N/A)</f>
        <v>2</v>
      </c>
    </row>
    <row r="5853" spans="1:61" ht="14.4" x14ac:dyDescent="0.3">
      <c r="A5853" s="2">
        <f>ROW()</f>
        <v>5853</v>
      </c>
      <c r="C5853" s="8">
        <f t="shared" ca="1" si="813"/>
        <v>3</v>
      </c>
      <c r="D5853" s="8">
        <f t="shared" ca="1" si="814"/>
        <v>2</v>
      </c>
      <c r="E5853" s="50">
        <f t="shared" ca="1" si="808"/>
        <v>19</v>
      </c>
      <c r="F5853" s="2" t="str">
        <f t="shared" ca="1" si="815"/>
        <v>X</v>
      </c>
      <c r="BD5853" s="49">
        <f t="shared" ca="1" si="812"/>
        <v>5294</v>
      </c>
      <c r="BE5853" s="3">
        <f t="shared" ca="1" si="809"/>
        <v>0.52934999999999999</v>
      </c>
      <c r="BF5853" s="3">
        <f t="shared" ca="1" si="810"/>
        <v>7.3636031452008061E-2</v>
      </c>
      <c r="BG5853" s="9">
        <f t="shared" ca="1" si="811"/>
        <v>19</v>
      </c>
      <c r="BH5853" s="6">
        <f ca="1">IF(ISNUMBER('Descriptive Stats'!BF5853),'Descriptive Stats'!BF5853,#N/A)</f>
        <v>7.3636031452008061E-2</v>
      </c>
      <c r="BI5853" s="6">
        <f ca="1">IF(ISNUMBER('Descriptive Stats'!E5853),'Descriptive Stats'!E5853,#N/A)</f>
        <v>19</v>
      </c>
    </row>
    <row r="5854" spans="1:61" ht="14.4" x14ac:dyDescent="0.3">
      <c r="A5854" s="2">
        <f>ROW()</f>
        <v>5854</v>
      </c>
      <c r="C5854" s="8">
        <f t="shared" ca="1" si="813"/>
        <v>7</v>
      </c>
      <c r="D5854" s="8">
        <f t="shared" ca="1" si="814"/>
        <v>19</v>
      </c>
      <c r="E5854" s="50">
        <f t="shared" ca="1" si="808"/>
        <v>0</v>
      </c>
      <c r="F5854" s="2" t="str">
        <f t="shared" ca="1" si="815"/>
        <v/>
      </c>
      <c r="BD5854" s="49">
        <f t="shared" ca="1" si="812"/>
        <v>815.5</v>
      </c>
      <c r="BE5854" s="3">
        <f t="shared" ca="1" si="809"/>
        <v>8.1500000000000003E-2</v>
      </c>
      <c r="BF5854" s="3">
        <f t="shared" ca="1" si="810"/>
        <v>-1.3950525282585462</v>
      </c>
      <c r="BG5854" s="9">
        <f t="shared" ca="1" si="811"/>
        <v>0</v>
      </c>
      <c r="BH5854" s="6">
        <f ca="1">IF(ISNUMBER('Descriptive Stats'!BF5854),'Descriptive Stats'!BF5854,#N/A)</f>
        <v>-1.3950525282585462</v>
      </c>
      <c r="BI5854" s="6">
        <f ca="1">IF(ISNUMBER('Descriptive Stats'!E5854),'Descriptive Stats'!E5854,#N/A)</f>
        <v>0</v>
      </c>
    </row>
    <row r="5855" spans="1:61" ht="14.4" x14ac:dyDescent="0.3">
      <c r="A5855" s="2">
        <f>ROW()</f>
        <v>5855</v>
      </c>
      <c r="C5855" s="8">
        <f t="shared" ca="1" si="813"/>
        <v>20</v>
      </c>
      <c r="D5855" s="8">
        <f t="shared" ca="1" si="814"/>
        <v>0</v>
      </c>
      <c r="E5855" s="50">
        <f t="shared" ca="1" si="808"/>
        <v>2</v>
      </c>
      <c r="F5855" s="2" t="str">
        <f t="shared" ca="1" si="815"/>
        <v/>
      </c>
      <c r="BD5855" s="49">
        <f t="shared" ca="1" si="812"/>
        <v>2595</v>
      </c>
      <c r="BE5855" s="3">
        <f t="shared" ca="1" si="809"/>
        <v>0.25945000000000001</v>
      </c>
      <c r="BF5855" s="3">
        <f t="shared" ca="1" si="810"/>
        <v>-0.6450419512753276</v>
      </c>
      <c r="BG5855" s="9">
        <f t="shared" ca="1" si="811"/>
        <v>2</v>
      </c>
      <c r="BH5855" s="6">
        <f ca="1">IF(ISNUMBER('Descriptive Stats'!BF5855),'Descriptive Stats'!BF5855,#N/A)</f>
        <v>-0.6450419512753276</v>
      </c>
      <c r="BI5855" s="6">
        <f ca="1">IF(ISNUMBER('Descriptive Stats'!E5855),'Descriptive Stats'!E5855,#N/A)</f>
        <v>2</v>
      </c>
    </row>
    <row r="5856" spans="1:61" ht="14.4" x14ac:dyDescent="0.3">
      <c r="A5856" s="2">
        <f>ROW()</f>
        <v>5856</v>
      </c>
      <c r="C5856" s="8">
        <f t="shared" ca="1" si="813"/>
        <v>21</v>
      </c>
      <c r="D5856" s="8">
        <f t="shared" ca="1" si="814"/>
        <v>2</v>
      </c>
      <c r="E5856" s="50">
        <f t="shared" ca="1" si="808"/>
        <v>3</v>
      </c>
      <c r="F5856" s="2" t="str">
        <f t="shared" ca="1" si="815"/>
        <v/>
      </c>
      <c r="BD5856" s="49">
        <f t="shared" ca="1" si="812"/>
        <v>3200</v>
      </c>
      <c r="BE5856" s="3">
        <f t="shared" ca="1" si="809"/>
        <v>0.31995000000000001</v>
      </c>
      <c r="BF5856" s="3">
        <f t="shared" ca="1" si="810"/>
        <v>-0.46783862043457014</v>
      </c>
      <c r="BG5856" s="9">
        <f t="shared" ca="1" si="811"/>
        <v>3</v>
      </c>
      <c r="BH5856" s="6">
        <f ca="1">IF(ISNUMBER('Descriptive Stats'!BF5856),'Descriptive Stats'!BF5856,#N/A)</f>
        <v>-0.46783862043457014</v>
      </c>
      <c r="BI5856" s="6">
        <f ca="1">IF(ISNUMBER('Descriptive Stats'!E5856),'Descriptive Stats'!E5856,#N/A)</f>
        <v>3</v>
      </c>
    </row>
    <row r="5857" spans="1:61" ht="14.4" x14ac:dyDescent="0.3">
      <c r="A5857" s="2">
        <f>ROW()</f>
        <v>5857</v>
      </c>
      <c r="C5857" s="8">
        <f t="shared" ca="1" si="813"/>
        <v>10</v>
      </c>
      <c r="D5857" s="8">
        <f t="shared" ca="1" si="814"/>
        <v>3</v>
      </c>
      <c r="E5857" s="50">
        <f t="shared" ca="1" si="808"/>
        <v>19</v>
      </c>
      <c r="F5857" s="2" t="str">
        <f t="shared" ca="1" si="815"/>
        <v>X</v>
      </c>
      <c r="BD5857" s="49">
        <f t="shared" ca="1" si="812"/>
        <v>5294</v>
      </c>
      <c r="BE5857" s="3">
        <f t="shared" ca="1" si="809"/>
        <v>0.52934999999999999</v>
      </c>
      <c r="BF5857" s="3">
        <f t="shared" ca="1" si="810"/>
        <v>7.3636031452008061E-2</v>
      </c>
      <c r="BG5857" s="9">
        <f t="shared" ca="1" si="811"/>
        <v>19</v>
      </c>
      <c r="BH5857" s="6">
        <f ca="1">IF(ISNUMBER('Descriptive Stats'!BF5857),'Descriptive Stats'!BF5857,#N/A)</f>
        <v>7.3636031452008061E-2</v>
      </c>
      <c r="BI5857" s="6">
        <f ca="1">IF(ISNUMBER('Descriptive Stats'!E5857),'Descriptive Stats'!E5857,#N/A)</f>
        <v>19</v>
      </c>
    </row>
    <row r="5858" spans="1:61" ht="14.4" x14ac:dyDescent="0.3">
      <c r="A5858" s="2">
        <f>ROW()</f>
        <v>5858</v>
      </c>
      <c r="C5858" s="8">
        <f t="shared" ca="1" si="813"/>
        <v>7</v>
      </c>
      <c r="D5858" s="8">
        <f t="shared" ca="1" si="814"/>
        <v>19</v>
      </c>
      <c r="E5858" s="50">
        <f t="shared" ca="1" si="808"/>
        <v>15</v>
      </c>
      <c r="F5858" s="2" t="str">
        <f t="shared" ca="1" si="815"/>
        <v/>
      </c>
      <c r="BD5858" s="49">
        <f t="shared" ca="1" si="812"/>
        <v>5051.5</v>
      </c>
      <c r="BE5858" s="3">
        <f t="shared" ca="1" si="809"/>
        <v>0.50509999999999999</v>
      </c>
      <c r="BF5858" s="3">
        <f t="shared" ca="1" si="810"/>
        <v>1.2784152420787677E-2</v>
      </c>
      <c r="BG5858" s="9">
        <f t="shared" ca="1" si="811"/>
        <v>15</v>
      </c>
      <c r="BH5858" s="6">
        <f ca="1">IF(ISNUMBER('Descriptive Stats'!BF5858),'Descriptive Stats'!BF5858,#N/A)</f>
        <v>1.2784152420787677E-2</v>
      </c>
      <c r="BI5858" s="6">
        <f ca="1">IF(ISNUMBER('Descriptive Stats'!E5858),'Descriptive Stats'!E5858,#N/A)</f>
        <v>15</v>
      </c>
    </row>
    <row r="5859" spans="1:61" ht="14.4" x14ac:dyDescent="0.3">
      <c r="A5859" s="2">
        <f>ROW()</f>
        <v>5859</v>
      </c>
      <c r="C5859" s="8">
        <f t="shared" ca="1" si="813"/>
        <v>24</v>
      </c>
      <c r="D5859" s="8">
        <f t="shared" ca="1" si="814"/>
        <v>15</v>
      </c>
      <c r="E5859" s="50">
        <f t="shared" ca="1" si="808"/>
        <v>6</v>
      </c>
      <c r="F5859" s="2" t="str">
        <f t="shared" ca="1" si="815"/>
        <v/>
      </c>
      <c r="BD5859" s="49">
        <f t="shared" ca="1" si="812"/>
        <v>3900</v>
      </c>
      <c r="BE5859" s="3">
        <f t="shared" ca="1" si="809"/>
        <v>0.38995000000000002</v>
      </c>
      <c r="BF5859" s="3">
        <f t="shared" ca="1" si="810"/>
        <v>-0.2794493539703507</v>
      </c>
      <c r="BG5859" s="9">
        <f t="shared" ca="1" si="811"/>
        <v>6</v>
      </c>
      <c r="BH5859" s="6">
        <f ca="1">IF(ISNUMBER('Descriptive Stats'!BF5859),'Descriptive Stats'!BF5859,#N/A)</f>
        <v>-0.2794493539703507</v>
      </c>
      <c r="BI5859" s="6">
        <f ca="1">IF(ISNUMBER('Descriptive Stats'!E5859),'Descriptive Stats'!E5859,#N/A)</f>
        <v>6</v>
      </c>
    </row>
    <row r="5860" spans="1:61" ht="14.4" x14ac:dyDescent="0.3">
      <c r="A5860" s="2">
        <f>ROW()</f>
        <v>5860</v>
      </c>
      <c r="C5860" s="8">
        <f t="shared" ca="1" si="813"/>
        <v>2</v>
      </c>
      <c r="D5860" s="8">
        <f t="shared" ca="1" si="814"/>
        <v>6</v>
      </c>
      <c r="E5860" s="50">
        <f t="shared" ca="1" si="808"/>
        <v>6</v>
      </c>
      <c r="F5860" s="2" t="str">
        <f t="shared" ca="1" si="815"/>
        <v/>
      </c>
      <c r="BD5860" s="49">
        <f t="shared" ca="1" si="812"/>
        <v>3900</v>
      </c>
      <c r="BE5860" s="3">
        <f t="shared" ca="1" si="809"/>
        <v>0.38995000000000002</v>
      </c>
      <c r="BF5860" s="3">
        <f t="shared" ca="1" si="810"/>
        <v>-0.2794493539703507</v>
      </c>
      <c r="BG5860" s="9">
        <f t="shared" ca="1" si="811"/>
        <v>6</v>
      </c>
      <c r="BH5860" s="6">
        <f ca="1">IF(ISNUMBER('Descriptive Stats'!BF5860),'Descriptive Stats'!BF5860,#N/A)</f>
        <v>-0.2794493539703507</v>
      </c>
      <c r="BI5860" s="6">
        <f ca="1">IF(ISNUMBER('Descriptive Stats'!E5860),'Descriptive Stats'!E5860,#N/A)</f>
        <v>6</v>
      </c>
    </row>
    <row r="5861" spans="1:61" ht="14.4" x14ac:dyDescent="0.3">
      <c r="A5861" s="2">
        <f>ROW()</f>
        <v>5861</v>
      </c>
      <c r="C5861" s="8">
        <f t="shared" ca="1" si="813"/>
        <v>16</v>
      </c>
      <c r="D5861" s="8">
        <f t="shared" ca="1" si="814"/>
        <v>6</v>
      </c>
      <c r="E5861" s="50">
        <f t="shared" ca="1" si="808"/>
        <v>19</v>
      </c>
      <c r="F5861" s="2" t="str">
        <f t="shared" ca="1" si="815"/>
        <v>X</v>
      </c>
      <c r="BD5861" s="49">
        <f t="shared" ca="1" si="812"/>
        <v>5294</v>
      </c>
      <c r="BE5861" s="3">
        <f t="shared" ca="1" si="809"/>
        <v>0.52934999999999999</v>
      </c>
      <c r="BF5861" s="3">
        <f t="shared" ca="1" si="810"/>
        <v>7.3636031452008061E-2</v>
      </c>
      <c r="BG5861" s="9">
        <f t="shared" ca="1" si="811"/>
        <v>19</v>
      </c>
      <c r="BH5861" s="6">
        <f ca="1">IF(ISNUMBER('Descriptive Stats'!BF5861),'Descriptive Stats'!BF5861,#N/A)</f>
        <v>7.3636031452008061E-2</v>
      </c>
      <c r="BI5861" s="6">
        <f ca="1">IF(ISNUMBER('Descriptive Stats'!E5861),'Descriptive Stats'!E5861,#N/A)</f>
        <v>19</v>
      </c>
    </row>
    <row r="5862" spans="1:61" ht="14.4" x14ac:dyDescent="0.3">
      <c r="A5862" s="2">
        <f>ROW()</f>
        <v>5862</v>
      </c>
      <c r="C5862" s="8">
        <f t="shared" ca="1" si="813"/>
        <v>7</v>
      </c>
      <c r="D5862" s="8">
        <f t="shared" ca="1" si="814"/>
        <v>19</v>
      </c>
      <c r="E5862" s="50">
        <f t="shared" ca="1" si="808"/>
        <v>6</v>
      </c>
      <c r="F5862" s="2" t="str">
        <f t="shared" ca="1" si="815"/>
        <v/>
      </c>
      <c r="BD5862" s="49">
        <f t="shared" ca="1" si="812"/>
        <v>3900</v>
      </c>
      <c r="BE5862" s="3">
        <f t="shared" ca="1" si="809"/>
        <v>0.38995000000000002</v>
      </c>
      <c r="BF5862" s="3">
        <f t="shared" ca="1" si="810"/>
        <v>-0.2794493539703507</v>
      </c>
      <c r="BG5862" s="9">
        <f t="shared" ca="1" si="811"/>
        <v>6</v>
      </c>
      <c r="BH5862" s="6">
        <f ca="1">IF(ISNUMBER('Descriptive Stats'!BF5862),'Descriptive Stats'!BF5862,#N/A)</f>
        <v>-0.2794493539703507</v>
      </c>
      <c r="BI5862" s="6">
        <f ca="1">IF(ISNUMBER('Descriptive Stats'!E5862),'Descriptive Stats'!E5862,#N/A)</f>
        <v>6</v>
      </c>
    </row>
    <row r="5863" spans="1:61" ht="14.4" x14ac:dyDescent="0.3">
      <c r="A5863" s="2">
        <f>ROW()</f>
        <v>5863</v>
      </c>
      <c r="C5863" s="8">
        <f t="shared" ca="1" si="813"/>
        <v>16</v>
      </c>
      <c r="D5863" s="8">
        <f t="shared" ca="1" si="814"/>
        <v>6</v>
      </c>
      <c r="E5863" s="50">
        <f t="shared" ca="1" si="808"/>
        <v>0</v>
      </c>
      <c r="F5863" s="2" t="str">
        <f t="shared" ca="1" si="815"/>
        <v/>
      </c>
      <c r="BD5863" s="49">
        <f t="shared" ca="1" si="812"/>
        <v>815.5</v>
      </c>
      <c r="BE5863" s="3">
        <f t="shared" ca="1" si="809"/>
        <v>8.1500000000000003E-2</v>
      </c>
      <c r="BF5863" s="3">
        <f t="shared" ca="1" si="810"/>
        <v>-1.3950525282585462</v>
      </c>
      <c r="BG5863" s="9">
        <f t="shared" ca="1" si="811"/>
        <v>0</v>
      </c>
      <c r="BH5863" s="6">
        <f ca="1">IF(ISNUMBER('Descriptive Stats'!BF5863),'Descriptive Stats'!BF5863,#N/A)</f>
        <v>-1.3950525282585462</v>
      </c>
      <c r="BI5863" s="6">
        <f ca="1">IF(ISNUMBER('Descriptive Stats'!E5863),'Descriptive Stats'!E5863,#N/A)</f>
        <v>0</v>
      </c>
    </row>
    <row r="5864" spans="1:61" ht="14.4" x14ac:dyDescent="0.3">
      <c r="A5864" s="2">
        <f>ROW()</f>
        <v>5864</v>
      </c>
      <c r="C5864" s="8">
        <f t="shared" ca="1" si="813"/>
        <v>11</v>
      </c>
      <c r="D5864" s="8">
        <f t="shared" ca="1" si="814"/>
        <v>0</v>
      </c>
      <c r="E5864" s="50">
        <f t="shared" ca="1" si="808"/>
        <v>2</v>
      </c>
      <c r="F5864" s="2" t="str">
        <f t="shared" ca="1" si="815"/>
        <v/>
      </c>
      <c r="BD5864" s="49">
        <f t="shared" ca="1" si="812"/>
        <v>2595</v>
      </c>
      <c r="BE5864" s="3">
        <f t="shared" ca="1" si="809"/>
        <v>0.25945000000000001</v>
      </c>
      <c r="BF5864" s="3">
        <f t="shared" ca="1" si="810"/>
        <v>-0.6450419512753276</v>
      </c>
      <c r="BG5864" s="9">
        <f t="shared" ca="1" si="811"/>
        <v>2</v>
      </c>
      <c r="BH5864" s="6">
        <f ca="1">IF(ISNUMBER('Descriptive Stats'!BF5864),'Descriptive Stats'!BF5864,#N/A)</f>
        <v>-0.6450419512753276</v>
      </c>
      <c r="BI5864" s="6">
        <f ca="1">IF(ISNUMBER('Descriptive Stats'!E5864),'Descriptive Stats'!E5864,#N/A)</f>
        <v>2</v>
      </c>
    </row>
    <row r="5865" spans="1:61" ht="14.4" x14ac:dyDescent="0.3">
      <c r="A5865" s="2">
        <f>ROW()</f>
        <v>5865</v>
      </c>
      <c r="C5865" s="8">
        <f t="shared" ca="1" si="813"/>
        <v>21</v>
      </c>
      <c r="D5865" s="8">
        <f t="shared" ca="1" si="814"/>
        <v>2</v>
      </c>
      <c r="E5865" s="50">
        <f t="shared" ca="1" si="808"/>
        <v>7</v>
      </c>
      <c r="F5865" s="2" t="str">
        <f t="shared" ca="1" si="815"/>
        <v/>
      </c>
      <c r="BD5865" s="49">
        <f t="shared" ca="1" si="812"/>
        <v>4473.5</v>
      </c>
      <c r="BE5865" s="3">
        <f t="shared" ca="1" si="809"/>
        <v>0.44729999999999998</v>
      </c>
      <c r="BF5865" s="3">
        <f t="shared" ca="1" si="810"/>
        <v>-0.13248586824472414</v>
      </c>
      <c r="BG5865" s="9">
        <f t="shared" ca="1" si="811"/>
        <v>7</v>
      </c>
      <c r="BH5865" s="6">
        <f ca="1">IF(ISNUMBER('Descriptive Stats'!BF5865),'Descriptive Stats'!BF5865,#N/A)</f>
        <v>-0.13248586824472414</v>
      </c>
      <c r="BI5865" s="6">
        <f ca="1">IF(ISNUMBER('Descriptive Stats'!E5865),'Descriptive Stats'!E5865,#N/A)</f>
        <v>7</v>
      </c>
    </row>
    <row r="5866" spans="1:61" ht="14.4" x14ac:dyDescent="0.3">
      <c r="A5866" s="2">
        <f>ROW()</f>
        <v>5866</v>
      </c>
      <c r="C5866" s="8">
        <f t="shared" ca="1" si="813"/>
        <v>19</v>
      </c>
      <c r="D5866" s="8">
        <f t="shared" ca="1" si="814"/>
        <v>7</v>
      </c>
      <c r="E5866" s="50">
        <f t="shared" ca="1" si="808"/>
        <v>0</v>
      </c>
      <c r="F5866" s="2" t="str">
        <f t="shared" ca="1" si="815"/>
        <v/>
      </c>
      <c r="BD5866" s="49">
        <f t="shared" ca="1" si="812"/>
        <v>815.5</v>
      </c>
      <c r="BE5866" s="3">
        <f t="shared" ca="1" si="809"/>
        <v>8.1500000000000003E-2</v>
      </c>
      <c r="BF5866" s="3">
        <f t="shared" ca="1" si="810"/>
        <v>-1.3950525282585462</v>
      </c>
      <c r="BG5866" s="9">
        <f t="shared" ca="1" si="811"/>
        <v>0</v>
      </c>
      <c r="BH5866" s="6">
        <f ca="1">IF(ISNUMBER('Descriptive Stats'!BF5866),'Descriptive Stats'!BF5866,#N/A)</f>
        <v>-1.3950525282585462</v>
      </c>
      <c r="BI5866" s="6">
        <f ca="1">IF(ISNUMBER('Descriptive Stats'!E5866),'Descriptive Stats'!E5866,#N/A)</f>
        <v>0</v>
      </c>
    </row>
    <row r="5867" spans="1:61" ht="14.4" x14ac:dyDescent="0.3">
      <c r="A5867" s="2">
        <f>ROW()</f>
        <v>5867</v>
      </c>
      <c r="C5867" s="8">
        <f t="shared" ca="1" si="813"/>
        <v>15</v>
      </c>
      <c r="D5867" s="8">
        <f t="shared" ca="1" si="814"/>
        <v>0</v>
      </c>
      <c r="E5867" s="50">
        <f t="shared" ca="1" si="808"/>
        <v>6</v>
      </c>
      <c r="F5867" s="2" t="str">
        <f t="shared" ca="1" si="815"/>
        <v/>
      </c>
      <c r="BD5867" s="49">
        <f t="shared" ca="1" si="812"/>
        <v>3900</v>
      </c>
      <c r="BE5867" s="3">
        <f t="shared" ca="1" si="809"/>
        <v>0.38995000000000002</v>
      </c>
      <c r="BF5867" s="3">
        <f t="shared" ca="1" si="810"/>
        <v>-0.2794493539703507</v>
      </c>
      <c r="BG5867" s="9">
        <f t="shared" ca="1" si="811"/>
        <v>6</v>
      </c>
      <c r="BH5867" s="6">
        <f ca="1">IF(ISNUMBER('Descriptive Stats'!BF5867),'Descriptive Stats'!BF5867,#N/A)</f>
        <v>-0.2794493539703507</v>
      </c>
      <c r="BI5867" s="6">
        <f ca="1">IF(ISNUMBER('Descriptive Stats'!E5867),'Descriptive Stats'!E5867,#N/A)</f>
        <v>6</v>
      </c>
    </row>
    <row r="5868" spans="1:61" ht="14.4" x14ac:dyDescent="0.3">
      <c r="A5868" s="2">
        <f>ROW()</f>
        <v>5868</v>
      </c>
      <c r="C5868" s="8">
        <f t="shared" ca="1" si="813"/>
        <v>5</v>
      </c>
      <c r="D5868" s="8">
        <f t="shared" ca="1" si="814"/>
        <v>6</v>
      </c>
      <c r="E5868" s="50">
        <f t="shared" ca="1" si="808"/>
        <v>2</v>
      </c>
      <c r="F5868" s="2" t="str">
        <f t="shared" ca="1" si="815"/>
        <v/>
      </c>
      <c r="BD5868" s="49">
        <f t="shared" ca="1" si="812"/>
        <v>2595</v>
      </c>
      <c r="BE5868" s="3">
        <f t="shared" ca="1" si="809"/>
        <v>0.25945000000000001</v>
      </c>
      <c r="BF5868" s="3">
        <f t="shared" ca="1" si="810"/>
        <v>-0.6450419512753276</v>
      </c>
      <c r="BG5868" s="9">
        <f t="shared" ca="1" si="811"/>
        <v>2</v>
      </c>
      <c r="BH5868" s="6">
        <f ca="1">IF(ISNUMBER('Descriptive Stats'!BF5868),'Descriptive Stats'!BF5868,#N/A)</f>
        <v>-0.6450419512753276</v>
      </c>
      <c r="BI5868" s="6">
        <f ca="1">IF(ISNUMBER('Descriptive Stats'!E5868),'Descriptive Stats'!E5868,#N/A)</f>
        <v>2</v>
      </c>
    </row>
    <row r="5869" spans="1:61" ht="14.4" x14ac:dyDescent="0.3">
      <c r="A5869" s="2">
        <f>ROW()</f>
        <v>5869</v>
      </c>
      <c r="C5869" s="8">
        <f t="shared" ca="1" si="813"/>
        <v>3</v>
      </c>
      <c r="D5869" s="8">
        <f t="shared" ca="1" si="814"/>
        <v>2</v>
      </c>
      <c r="E5869" s="50">
        <f t="shared" ca="1" si="808"/>
        <v>6</v>
      </c>
      <c r="F5869" s="2" t="str">
        <f t="shared" ca="1" si="815"/>
        <v/>
      </c>
      <c r="BD5869" s="49">
        <f t="shared" ca="1" si="812"/>
        <v>3900</v>
      </c>
      <c r="BE5869" s="3">
        <f t="shared" ca="1" si="809"/>
        <v>0.38995000000000002</v>
      </c>
      <c r="BF5869" s="3">
        <f t="shared" ca="1" si="810"/>
        <v>-0.2794493539703507</v>
      </c>
      <c r="BG5869" s="9">
        <f t="shared" ca="1" si="811"/>
        <v>6</v>
      </c>
      <c r="BH5869" s="6">
        <f ca="1">IF(ISNUMBER('Descriptive Stats'!BF5869),'Descriptive Stats'!BF5869,#N/A)</f>
        <v>-0.2794493539703507</v>
      </c>
      <c r="BI5869" s="6">
        <f ca="1">IF(ISNUMBER('Descriptive Stats'!E5869),'Descriptive Stats'!E5869,#N/A)</f>
        <v>6</v>
      </c>
    </row>
    <row r="5870" spans="1:61" ht="14.4" x14ac:dyDescent="0.3">
      <c r="A5870" s="2">
        <f>ROW()</f>
        <v>5870</v>
      </c>
      <c r="C5870" s="8">
        <f t="shared" ca="1" si="813"/>
        <v>16</v>
      </c>
      <c r="D5870" s="8">
        <f t="shared" ca="1" si="814"/>
        <v>6</v>
      </c>
      <c r="E5870" s="50">
        <f t="shared" ca="1" si="808"/>
        <v>0</v>
      </c>
      <c r="F5870" s="2" t="str">
        <f t="shared" ca="1" si="815"/>
        <v/>
      </c>
      <c r="BD5870" s="49">
        <f t="shared" ca="1" si="812"/>
        <v>815.5</v>
      </c>
      <c r="BE5870" s="3">
        <f t="shared" ca="1" si="809"/>
        <v>8.1500000000000003E-2</v>
      </c>
      <c r="BF5870" s="3">
        <f t="shared" ca="1" si="810"/>
        <v>-1.3950525282585462</v>
      </c>
      <c r="BG5870" s="9">
        <f t="shared" ca="1" si="811"/>
        <v>0</v>
      </c>
      <c r="BH5870" s="6">
        <f ca="1">IF(ISNUMBER('Descriptive Stats'!BF5870),'Descriptive Stats'!BF5870,#N/A)</f>
        <v>-1.3950525282585462</v>
      </c>
      <c r="BI5870" s="6">
        <f ca="1">IF(ISNUMBER('Descriptive Stats'!E5870),'Descriptive Stats'!E5870,#N/A)</f>
        <v>0</v>
      </c>
    </row>
    <row r="5871" spans="1:61" ht="14.4" x14ac:dyDescent="0.3">
      <c r="A5871" s="2">
        <f>ROW()</f>
        <v>5871</v>
      </c>
      <c r="C5871" s="8">
        <f t="shared" ca="1" si="813"/>
        <v>4</v>
      </c>
      <c r="D5871" s="8">
        <f t="shared" ca="1" si="814"/>
        <v>0</v>
      </c>
      <c r="E5871" s="50">
        <f t="shared" ca="1" si="808"/>
        <v>3</v>
      </c>
      <c r="F5871" s="2" t="str">
        <f t="shared" ca="1" si="815"/>
        <v/>
      </c>
      <c r="BD5871" s="49">
        <f t="shared" ca="1" si="812"/>
        <v>3200</v>
      </c>
      <c r="BE5871" s="3">
        <f t="shared" ca="1" si="809"/>
        <v>0.31995000000000001</v>
      </c>
      <c r="BF5871" s="3">
        <f t="shared" ca="1" si="810"/>
        <v>-0.46783862043457014</v>
      </c>
      <c r="BG5871" s="9">
        <f t="shared" ca="1" si="811"/>
        <v>3</v>
      </c>
      <c r="BH5871" s="6">
        <f ca="1">IF(ISNUMBER('Descriptive Stats'!BF5871),'Descriptive Stats'!BF5871,#N/A)</f>
        <v>-0.46783862043457014</v>
      </c>
      <c r="BI5871" s="6">
        <f ca="1">IF(ISNUMBER('Descriptive Stats'!E5871),'Descriptive Stats'!E5871,#N/A)</f>
        <v>3</v>
      </c>
    </row>
    <row r="5872" spans="1:61" ht="14.4" x14ac:dyDescent="0.3">
      <c r="A5872" s="2">
        <f>ROW()</f>
        <v>5872</v>
      </c>
      <c r="C5872" s="8">
        <f t="shared" ca="1" si="813"/>
        <v>10</v>
      </c>
      <c r="D5872" s="8">
        <f t="shared" ca="1" si="814"/>
        <v>3</v>
      </c>
      <c r="E5872" s="50">
        <f t="shared" ca="1" si="808"/>
        <v>0</v>
      </c>
      <c r="F5872" s="2" t="str">
        <f t="shared" ca="1" si="815"/>
        <v/>
      </c>
      <c r="BD5872" s="49">
        <f t="shared" ca="1" si="812"/>
        <v>815.5</v>
      </c>
      <c r="BE5872" s="3">
        <f t="shared" ca="1" si="809"/>
        <v>8.1500000000000003E-2</v>
      </c>
      <c r="BF5872" s="3">
        <f t="shared" ca="1" si="810"/>
        <v>-1.3950525282585462</v>
      </c>
      <c r="BG5872" s="9">
        <f t="shared" ca="1" si="811"/>
        <v>0</v>
      </c>
      <c r="BH5872" s="6">
        <f ca="1">IF(ISNUMBER('Descriptive Stats'!BF5872),'Descriptive Stats'!BF5872,#N/A)</f>
        <v>-1.3950525282585462</v>
      </c>
      <c r="BI5872" s="6">
        <f ca="1">IF(ISNUMBER('Descriptive Stats'!E5872),'Descriptive Stats'!E5872,#N/A)</f>
        <v>0</v>
      </c>
    </row>
    <row r="5873" spans="1:61" ht="14.4" x14ac:dyDescent="0.3">
      <c r="A5873" s="2">
        <f>ROW()</f>
        <v>5873</v>
      </c>
      <c r="C5873" s="8">
        <f t="shared" ca="1" si="813"/>
        <v>20</v>
      </c>
      <c r="D5873" s="8">
        <f t="shared" ca="1" si="814"/>
        <v>0</v>
      </c>
      <c r="E5873" s="50">
        <f t="shared" ca="1" si="808"/>
        <v>0</v>
      </c>
      <c r="F5873" s="2" t="str">
        <f t="shared" ca="1" si="815"/>
        <v/>
      </c>
      <c r="BD5873" s="49">
        <f t="shared" ca="1" si="812"/>
        <v>815.5</v>
      </c>
      <c r="BE5873" s="3">
        <f t="shared" ca="1" si="809"/>
        <v>8.1500000000000003E-2</v>
      </c>
      <c r="BF5873" s="3">
        <f t="shared" ca="1" si="810"/>
        <v>-1.3950525282585462</v>
      </c>
      <c r="BG5873" s="9">
        <f t="shared" ca="1" si="811"/>
        <v>0</v>
      </c>
      <c r="BH5873" s="6">
        <f ca="1">IF(ISNUMBER('Descriptive Stats'!BF5873),'Descriptive Stats'!BF5873,#N/A)</f>
        <v>-1.3950525282585462</v>
      </c>
      <c r="BI5873" s="6">
        <f ca="1">IF(ISNUMBER('Descriptive Stats'!E5873),'Descriptive Stats'!E5873,#N/A)</f>
        <v>0</v>
      </c>
    </row>
    <row r="5874" spans="1:61" ht="14.4" x14ac:dyDescent="0.3">
      <c r="A5874" s="2">
        <f>ROW()</f>
        <v>5874</v>
      </c>
      <c r="C5874" s="8">
        <f t="shared" ca="1" si="813"/>
        <v>4</v>
      </c>
      <c r="D5874" s="8">
        <f t="shared" ca="1" si="814"/>
        <v>0</v>
      </c>
      <c r="E5874" s="50">
        <f t="shared" ca="1" si="808"/>
        <v>7</v>
      </c>
      <c r="F5874" s="2" t="str">
        <f t="shared" ca="1" si="815"/>
        <v/>
      </c>
      <c r="BD5874" s="49">
        <f t="shared" ca="1" si="812"/>
        <v>4473.5</v>
      </c>
      <c r="BE5874" s="3">
        <f t="shared" ca="1" si="809"/>
        <v>0.44729999999999998</v>
      </c>
      <c r="BF5874" s="3">
        <f t="shared" ca="1" si="810"/>
        <v>-0.13248586824472414</v>
      </c>
      <c r="BG5874" s="9">
        <f t="shared" ca="1" si="811"/>
        <v>7</v>
      </c>
      <c r="BH5874" s="6">
        <f ca="1">IF(ISNUMBER('Descriptive Stats'!BF5874),'Descriptive Stats'!BF5874,#N/A)</f>
        <v>-0.13248586824472414</v>
      </c>
      <c r="BI5874" s="6">
        <f ca="1">IF(ISNUMBER('Descriptive Stats'!E5874),'Descriptive Stats'!E5874,#N/A)</f>
        <v>7</v>
      </c>
    </row>
    <row r="5875" spans="1:61" ht="14.4" x14ac:dyDescent="0.3">
      <c r="A5875" s="2">
        <f>ROW()</f>
        <v>5875</v>
      </c>
      <c r="C5875" s="8">
        <f t="shared" ca="1" si="813"/>
        <v>6</v>
      </c>
      <c r="D5875" s="8">
        <f t="shared" ca="1" si="814"/>
        <v>7</v>
      </c>
      <c r="E5875" s="50">
        <f t="shared" ca="1" si="808"/>
        <v>3</v>
      </c>
      <c r="F5875" s="2" t="str">
        <f t="shared" ca="1" si="815"/>
        <v/>
      </c>
      <c r="BD5875" s="49">
        <f t="shared" ca="1" si="812"/>
        <v>3200</v>
      </c>
      <c r="BE5875" s="3">
        <f t="shared" ca="1" si="809"/>
        <v>0.31995000000000001</v>
      </c>
      <c r="BF5875" s="3">
        <f t="shared" ca="1" si="810"/>
        <v>-0.46783862043457014</v>
      </c>
      <c r="BG5875" s="9">
        <f t="shared" ca="1" si="811"/>
        <v>3</v>
      </c>
      <c r="BH5875" s="6">
        <f ca="1">IF(ISNUMBER('Descriptive Stats'!BF5875),'Descriptive Stats'!BF5875,#N/A)</f>
        <v>-0.46783862043457014</v>
      </c>
      <c r="BI5875" s="6">
        <f ca="1">IF(ISNUMBER('Descriptive Stats'!E5875),'Descriptive Stats'!E5875,#N/A)</f>
        <v>3</v>
      </c>
    </row>
    <row r="5876" spans="1:61" ht="14.4" x14ac:dyDescent="0.3">
      <c r="A5876" s="2">
        <f>ROW()</f>
        <v>5876</v>
      </c>
      <c r="C5876" s="8">
        <f t="shared" ca="1" si="813"/>
        <v>10</v>
      </c>
      <c r="D5876" s="8">
        <f t="shared" ca="1" si="814"/>
        <v>3</v>
      </c>
      <c r="E5876" s="50">
        <f t="shared" ca="1" si="808"/>
        <v>9</v>
      </c>
      <c r="F5876" s="2" t="str">
        <f t="shared" ca="1" si="815"/>
        <v/>
      </c>
      <c r="BD5876" s="49">
        <f t="shared" ca="1" si="812"/>
        <v>4819</v>
      </c>
      <c r="BE5876" s="3">
        <f t="shared" ca="1" si="809"/>
        <v>0.48185</v>
      </c>
      <c r="BF5876" s="3">
        <f t="shared" ca="1" si="810"/>
        <v>-4.5511009098988427E-2</v>
      </c>
      <c r="BG5876" s="9">
        <f t="shared" ca="1" si="811"/>
        <v>9</v>
      </c>
      <c r="BH5876" s="6">
        <f ca="1">IF(ISNUMBER('Descriptive Stats'!BF5876),'Descriptive Stats'!BF5876,#N/A)</f>
        <v>-4.5511009098988427E-2</v>
      </c>
      <c r="BI5876" s="6">
        <f ca="1">IF(ISNUMBER('Descriptive Stats'!E5876),'Descriptive Stats'!E5876,#N/A)</f>
        <v>9</v>
      </c>
    </row>
    <row r="5877" spans="1:61" ht="14.4" x14ac:dyDescent="0.3">
      <c r="A5877" s="2">
        <f>ROW()</f>
        <v>5877</v>
      </c>
      <c r="C5877" s="8">
        <f t="shared" ca="1" si="813"/>
        <v>23</v>
      </c>
      <c r="D5877" s="8">
        <f t="shared" ca="1" si="814"/>
        <v>9</v>
      </c>
      <c r="E5877" s="50">
        <f t="shared" ca="1" si="808"/>
        <v>1</v>
      </c>
      <c r="F5877" s="2" t="str">
        <f t="shared" ca="1" si="815"/>
        <v/>
      </c>
      <c r="BD5877" s="49">
        <f t="shared" ca="1" si="812"/>
        <v>1871</v>
      </c>
      <c r="BE5877" s="3">
        <f t="shared" ca="1" si="809"/>
        <v>0.18704999999999999</v>
      </c>
      <c r="BF5877" s="3">
        <f t="shared" ca="1" si="810"/>
        <v>-0.88881967520906158</v>
      </c>
      <c r="BG5877" s="9">
        <f t="shared" ca="1" si="811"/>
        <v>1</v>
      </c>
      <c r="BH5877" s="6">
        <f ca="1">IF(ISNUMBER('Descriptive Stats'!BF5877),'Descriptive Stats'!BF5877,#N/A)</f>
        <v>-0.88881967520906158</v>
      </c>
      <c r="BI5877" s="6">
        <f ca="1">IF(ISNUMBER('Descriptive Stats'!E5877),'Descriptive Stats'!E5877,#N/A)</f>
        <v>1</v>
      </c>
    </row>
    <row r="5878" spans="1:61" ht="14.4" x14ac:dyDescent="0.3">
      <c r="A5878" s="2">
        <f>ROW()</f>
        <v>5878</v>
      </c>
      <c r="C5878" s="8">
        <f t="shared" ca="1" si="813"/>
        <v>8</v>
      </c>
      <c r="D5878" s="8">
        <f t="shared" ca="1" si="814"/>
        <v>1</v>
      </c>
      <c r="E5878" s="50">
        <f t="shared" ca="1" si="808"/>
        <v>0</v>
      </c>
      <c r="F5878" s="2" t="str">
        <f t="shared" ca="1" si="815"/>
        <v/>
      </c>
      <c r="BD5878" s="49">
        <f t="shared" ca="1" si="812"/>
        <v>815.5</v>
      </c>
      <c r="BE5878" s="3">
        <f t="shared" ca="1" si="809"/>
        <v>8.1500000000000003E-2</v>
      </c>
      <c r="BF5878" s="3">
        <f t="shared" ca="1" si="810"/>
        <v>-1.3950525282585462</v>
      </c>
      <c r="BG5878" s="9">
        <f t="shared" ca="1" si="811"/>
        <v>0</v>
      </c>
      <c r="BH5878" s="6">
        <f ca="1">IF(ISNUMBER('Descriptive Stats'!BF5878),'Descriptive Stats'!BF5878,#N/A)</f>
        <v>-1.3950525282585462</v>
      </c>
      <c r="BI5878" s="6">
        <f ca="1">IF(ISNUMBER('Descriptive Stats'!E5878),'Descriptive Stats'!E5878,#N/A)</f>
        <v>0</v>
      </c>
    </row>
    <row r="5879" spans="1:61" ht="14.4" x14ac:dyDescent="0.3">
      <c r="A5879" s="2">
        <f>ROW()</f>
        <v>5879</v>
      </c>
      <c r="C5879" s="8">
        <f t="shared" ca="1" si="813"/>
        <v>4</v>
      </c>
      <c r="D5879" s="8">
        <f t="shared" ca="1" si="814"/>
        <v>0</v>
      </c>
      <c r="E5879" s="50">
        <f t="shared" ca="1" si="808"/>
        <v>0</v>
      </c>
      <c r="F5879" s="2" t="str">
        <f t="shared" ca="1" si="815"/>
        <v/>
      </c>
      <c r="BD5879" s="49">
        <f t="shared" ca="1" si="812"/>
        <v>815.5</v>
      </c>
      <c r="BE5879" s="3">
        <f t="shared" ca="1" si="809"/>
        <v>8.1500000000000003E-2</v>
      </c>
      <c r="BF5879" s="3">
        <f t="shared" ca="1" si="810"/>
        <v>-1.3950525282585462</v>
      </c>
      <c r="BG5879" s="9">
        <f t="shared" ca="1" si="811"/>
        <v>0</v>
      </c>
      <c r="BH5879" s="6">
        <f ca="1">IF(ISNUMBER('Descriptive Stats'!BF5879),'Descriptive Stats'!BF5879,#N/A)</f>
        <v>-1.3950525282585462</v>
      </c>
      <c r="BI5879" s="6">
        <f ca="1">IF(ISNUMBER('Descriptive Stats'!E5879),'Descriptive Stats'!E5879,#N/A)</f>
        <v>0</v>
      </c>
    </row>
    <row r="5880" spans="1:61" ht="14.4" x14ac:dyDescent="0.3">
      <c r="A5880" s="2">
        <f>ROW()</f>
        <v>5880</v>
      </c>
      <c r="C5880" s="8">
        <f t="shared" ca="1" si="813"/>
        <v>15</v>
      </c>
      <c r="D5880" s="8">
        <f t="shared" ca="1" si="814"/>
        <v>0</v>
      </c>
      <c r="E5880" s="50">
        <f t="shared" ca="1" si="808"/>
        <v>15</v>
      </c>
      <c r="F5880" s="2" t="str">
        <f t="shared" ca="1" si="815"/>
        <v/>
      </c>
      <c r="BD5880" s="49">
        <f t="shared" ca="1" si="812"/>
        <v>5051.5</v>
      </c>
      <c r="BE5880" s="3">
        <f t="shared" ca="1" si="809"/>
        <v>0.50509999999999999</v>
      </c>
      <c r="BF5880" s="3">
        <f t="shared" ca="1" si="810"/>
        <v>1.2784152420787677E-2</v>
      </c>
      <c r="BG5880" s="9">
        <f t="shared" ca="1" si="811"/>
        <v>15</v>
      </c>
      <c r="BH5880" s="6">
        <f ca="1">IF(ISNUMBER('Descriptive Stats'!BF5880),'Descriptive Stats'!BF5880,#N/A)</f>
        <v>1.2784152420787677E-2</v>
      </c>
      <c r="BI5880" s="6">
        <f ca="1">IF(ISNUMBER('Descriptive Stats'!E5880),'Descriptive Stats'!E5880,#N/A)</f>
        <v>15</v>
      </c>
    </row>
    <row r="5881" spans="1:61" ht="14.4" x14ac:dyDescent="0.3">
      <c r="A5881" s="2">
        <f>ROW()</f>
        <v>5881</v>
      </c>
      <c r="C5881" s="8">
        <f t="shared" ca="1" si="813"/>
        <v>24</v>
      </c>
      <c r="D5881" s="8">
        <f t="shared" ca="1" si="814"/>
        <v>15</v>
      </c>
      <c r="E5881" s="50">
        <f t="shared" ca="1" si="808"/>
        <v>1</v>
      </c>
      <c r="F5881" s="2" t="str">
        <f t="shared" ca="1" si="815"/>
        <v/>
      </c>
      <c r="BD5881" s="49">
        <f t="shared" ca="1" si="812"/>
        <v>1871</v>
      </c>
      <c r="BE5881" s="3">
        <f t="shared" ca="1" si="809"/>
        <v>0.18704999999999999</v>
      </c>
      <c r="BF5881" s="3">
        <f t="shared" ca="1" si="810"/>
        <v>-0.88881967520906158</v>
      </c>
      <c r="BG5881" s="9">
        <f t="shared" ca="1" si="811"/>
        <v>1</v>
      </c>
      <c r="BH5881" s="6">
        <f ca="1">IF(ISNUMBER('Descriptive Stats'!BF5881),'Descriptive Stats'!BF5881,#N/A)</f>
        <v>-0.88881967520906158</v>
      </c>
      <c r="BI5881" s="6">
        <f ca="1">IF(ISNUMBER('Descriptive Stats'!E5881),'Descriptive Stats'!E5881,#N/A)</f>
        <v>1</v>
      </c>
    </row>
    <row r="5882" spans="1:61" ht="14.4" x14ac:dyDescent="0.3">
      <c r="A5882" s="2">
        <f>ROW()</f>
        <v>5882</v>
      </c>
      <c r="C5882" s="8">
        <f t="shared" ca="1" si="813"/>
        <v>8</v>
      </c>
      <c r="D5882" s="8">
        <f t="shared" ca="1" si="814"/>
        <v>1</v>
      </c>
      <c r="E5882" s="50">
        <f t="shared" ca="1" si="808"/>
        <v>2</v>
      </c>
      <c r="F5882" s="2" t="str">
        <f t="shared" ca="1" si="815"/>
        <v/>
      </c>
      <c r="BD5882" s="49">
        <f t="shared" ca="1" si="812"/>
        <v>2595</v>
      </c>
      <c r="BE5882" s="3">
        <f t="shared" ca="1" si="809"/>
        <v>0.25945000000000001</v>
      </c>
      <c r="BF5882" s="3">
        <f t="shared" ca="1" si="810"/>
        <v>-0.6450419512753276</v>
      </c>
      <c r="BG5882" s="9">
        <f t="shared" ca="1" si="811"/>
        <v>2</v>
      </c>
      <c r="BH5882" s="6">
        <f ca="1">IF(ISNUMBER('Descriptive Stats'!BF5882),'Descriptive Stats'!BF5882,#N/A)</f>
        <v>-0.6450419512753276</v>
      </c>
      <c r="BI5882" s="6">
        <f ca="1">IF(ISNUMBER('Descriptive Stats'!E5882),'Descriptive Stats'!E5882,#N/A)</f>
        <v>2</v>
      </c>
    </row>
    <row r="5883" spans="1:61" ht="14.4" x14ac:dyDescent="0.3">
      <c r="A5883" s="2">
        <f>ROW()</f>
        <v>5883</v>
      </c>
      <c r="C5883" s="8">
        <f t="shared" ca="1" si="813"/>
        <v>21</v>
      </c>
      <c r="D5883" s="8">
        <f t="shared" ca="1" si="814"/>
        <v>2</v>
      </c>
      <c r="E5883" s="50">
        <f t="shared" ca="1" si="808"/>
        <v>1</v>
      </c>
      <c r="F5883" s="2" t="str">
        <f t="shared" ca="1" si="815"/>
        <v/>
      </c>
      <c r="BD5883" s="49">
        <f t="shared" ca="1" si="812"/>
        <v>1871</v>
      </c>
      <c r="BE5883" s="3">
        <f t="shared" ca="1" si="809"/>
        <v>0.18704999999999999</v>
      </c>
      <c r="BF5883" s="3">
        <f t="shared" ca="1" si="810"/>
        <v>-0.88881967520906158</v>
      </c>
      <c r="BG5883" s="9">
        <f t="shared" ca="1" si="811"/>
        <v>1</v>
      </c>
      <c r="BH5883" s="6">
        <f ca="1">IF(ISNUMBER('Descriptive Stats'!BF5883),'Descriptive Stats'!BF5883,#N/A)</f>
        <v>-0.88881967520906158</v>
      </c>
      <c r="BI5883" s="6">
        <f ca="1">IF(ISNUMBER('Descriptive Stats'!E5883),'Descriptive Stats'!E5883,#N/A)</f>
        <v>1</v>
      </c>
    </row>
    <row r="5884" spans="1:61" ht="14.4" x14ac:dyDescent="0.3">
      <c r="A5884" s="2">
        <f>ROW()</f>
        <v>5884</v>
      </c>
      <c r="C5884" s="8">
        <f t="shared" ca="1" si="813"/>
        <v>12</v>
      </c>
      <c r="D5884" s="8">
        <f t="shared" ca="1" si="814"/>
        <v>1</v>
      </c>
      <c r="E5884" s="50">
        <f t="shared" ca="1" si="808"/>
        <v>2</v>
      </c>
      <c r="F5884" s="2" t="str">
        <f t="shared" ca="1" si="815"/>
        <v/>
      </c>
      <c r="BD5884" s="49">
        <f t="shared" ca="1" si="812"/>
        <v>2595</v>
      </c>
      <c r="BE5884" s="3">
        <f t="shared" ca="1" si="809"/>
        <v>0.25945000000000001</v>
      </c>
      <c r="BF5884" s="3">
        <f t="shared" ca="1" si="810"/>
        <v>-0.6450419512753276</v>
      </c>
      <c r="BG5884" s="9">
        <f t="shared" ca="1" si="811"/>
        <v>2</v>
      </c>
      <c r="BH5884" s="6">
        <f ca="1">IF(ISNUMBER('Descriptive Stats'!BF5884),'Descriptive Stats'!BF5884,#N/A)</f>
        <v>-0.6450419512753276</v>
      </c>
      <c r="BI5884" s="6">
        <f ca="1">IF(ISNUMBER('Descriptive Stats'!E5884),'Descriptive Stats'!E5884,#N/A)</f>
        <v>2</v>
      </c>
    </row>
    <row r="5885" spans="1:61" ht="14.4" x14ac:dyDescent="0.3">
      <c r="A5885" s="2">
        <f>ROW()</f>
        <v>5885</v>
      </c>
      <c r="C5885" s="8">
        <f t="shared" ca="1" si="813"/>
        <v>21</v>
      </c>
      <c r="D5885" s="8">
        <f t="shared" ca="1" si="814"/>
        <v>2</v>
      </c>
      <c r="E5885" s="50">
        <f t="shared" ca="1" si="808"/>
        <v>19</v>
      </c>
      <c r="F5885" s="2" t="str">
        <f t="shared" ca="1" si="815"/>
        <v>X</v>
      </c>
      <c r="BD5885" s="49">
        <f t="shared" ca="1" si="812"/>
        <v>5294</v>
      </c>
      <c r="BE5885" s="3">
        <f t="shared" ca="1" si="809"/>
        <v>0.52934999999999999</v>
      </c>
      <c r="BF5885" s="3">
        <f t="shared" ca="1" si="810"/>
        <v>7.3636031452008061E-2</v>
      </c>
      <c r="BG5885" s="9">
        <f t="shared" ca="1" si="811"/>
        <v>19</v>
      </c>
      <c r="BH5885" s="6">
        <f ca="1">IF(ISNUMBER('Descriptive Stats'!BF5885),'Descriptive Stats'!BF5885,#N/A)</f>
        <v>7.3636031452008061E-2</v>
      </c>
      <c r="BI5885" s="6">
        <f ca="1">IF(ISNUMBER('Descriptive Stats'!E5885),'Descriptive Stats'!E5885,#N/A)</f>
        <v>19</v>
      </c>
    </row>
    <row r="5886" spans="1:61" ht="14.4" x14ac:dyDescent="0.3">
      <c r="A5886" s="2">
        <f>ROW()</f>
        <v>5886</v>
      </c>
      <c r="C5886" s="8">
        <f t="shared" ca="1" si="813"/>
        <v>7</v>
      </c>
      <c r="D5886" s="8">
        <f t="shared" ca="1" si="814"/>
        <v>19</v>
      </c>
      <c r="E5886" s="50">
        <f t="shared" ca="1" si="808"/>
        <v>3</v>
      </c>
      <c r="F5886" s="2" t="str">
        <f t="shared" ca="1" si="815"/>
        <v/>
      </c>
      <c r="BD5886" s="49">
        <f t="shared" ca="1" si="812"/>
        <v>3200</v>
      </c>
      <c r="BE5886" s="3">
        <f t="shared" ca="1" si="809"/>
        <v>0.31995000000000001</v>
      </c>
      <c r="BF5886" s="3">
        <f t="shared" ca="1" si="810"/>
        <v>-0.46783862043457014</v>
      </c>
      <c r="BG5886" s="9">
        <f t="shared" ca="1" si="811"/>
        <v>3</v>
      </c>
      <c r="BH5886" s="6">
        <f ca="1">IF(ISNUMBER('Descriptive Stats'!BF5886),'Descriptive Stats'!BF5886,#N/A)</f>
        <v>-0.46783862043457014</v>
      </c>
      <c r="BI5886" s="6">
        <f ca="1">IF(ISNUMBER('Descriptive Stats'!E5886),'Descriptive Stats'!E5886,#N/A)</f>
        <v>3</v>
      </c>
    </row>
    <row r="5887" spans="1:61" ht="14.4" x14ac:dyDescent="0.3">
      <c r="A5887" s="2">
        <f>ROW()</f>
        <v>5887</v>
      </c>
      <c r="C5887" s="8">
        <f t="shared" ca="1" si="813"/>
        <v>10</v>
      </c>
      <c r="D5887" s="8">
        <f t="shared" ca="1" si="814"/>
        <v>3</v>
      </c>
      <c r="E5887" s="50">
        <f t="shared" ca="1" si="808"/>
        <v>0</v>
      </c>
      <c r="F5887" s="2" t="str">
        <f t="shared" ca="1" si="815"/>
        <v/>
      </c>
      <c r="BD5887" s="49">
        <f t="shared" ca="1" si="812"/>
        <v>815.5</v>
      </c>
      <c r="BE5887" s="3">
        <f t="shared" ca="1" si="809"/>
        <v>8.1500000000000003E-2</v>
      </c>
      <c r="BF5887" s="3">
        <f t="shared" ca="1" si="810"/>
        <v>-1.3950525282585462</v>
      </c>
      <c r="BG5887" s="9">
        <f t="shared" ca="1" si="811"/>
        <v>0</v>
      </c>
      <c r="BH5887" s="6">
        <f ca="1">IF(ISNUMBER('Descriptive Stats'!BF5887),'Descriptive Stats'!BF5887,#N/A)</f>
        <v>-1.3950525282585462</v>
      </c>
      <c r="BI5887" s="6">
        <f ca="1">IF(ISNUMBER('Descriptive Stats'!E5887),'Descriptive Stats'!E5887,#N/A)</f>
        <v>0</v>
      </c>
    </row>
    <row r="5888" spans="1:61" ht="14.4" x14ac:dyDescent="0.3">
      <c r="A5888" s="2">
        <f>ROW()</f>
        <v>5888</v>
      </c>
      <c r="C5888" s="8">
        <f t="shared" ca="1" si="813"/>
        <v>4</v>
      </c>
      <c r="D5888" s="8">
        <f t="shared" ca="1" si="814"/>
        <v>0</v>
      </c>
      <c r="E5888" s="50">
        <f t="shared" ca="1" si="808"/>
        <v>4</v>
      </c>
      <c r="F5888" s="2" t="str">
        <f t="shared" ca="1" si="815"/>
        <v/>
      </c>
      <c r="BD5888" s="49">
        <f t="shared" ca="1" si="812"/>
        <v>3442</v>
      </c>
      <c r="BE5888" s="3">
        <f t="shared" ca="1" si="809"/>
        <v>0.34415000000000001</v>
      </c>
      <c r="BF5888" s="3">
        <f t="shared" ca="1" si="810"/>
        <v>-0.40116316278173481</v>
      </c>
      <c r="BG5888" s="9">
        <f t="shared" ca="1" si="811"/>
        <v>4</v>
      </c>
      <c r="BH5888" s="6">
        <f ca="1">IF(ISNUMBER('Descriptive Stats'!BF5888),'Descriptive Stats'!BF5888,#N/A)</f>
        <v>-0.40116316278173481</v>
      </c>
      <c r="BI5888" s="6">
        <f ca="1">IF(ISNUMBER('Descriptive Stats'!E5888),'Descriptive Stats'!E5888,#N/A)</f>
        <v>4</v>
      </c>
    </row>
    <row r="5889" spans="1:61" ht="14.4" x14ac:dyDescent="0.3">
      <c r="A5889" s="2">
        <f>ROW()</f>
        <v>5889</v>
      </c>
      <c r="C5889" s="8">
        <f t="shared" ca="1" si="813"/>
        <v>13</v>
      </c>
      <c r="D5889" s="8">
        <f t="shared" ca="1" si="814"/>
        <v>4</v>
      </c>
      <c r="E5889" s="50">
        <f t="shared" ca="1" si="808"/>
        <v>6</v>
      </c>
      <c r="F5889" s="2" t="str">
        <f t="shared" ca="1" si="815"/>
        <v/>
      </c>
      <c r="BD5889" s="49">
        <f t="shared" ca="1" si="812"/>
        <v>3900</v>
      </c>
      <c r="BE5889" s="3">
        <f t="shared" ca="1" si="809"/>
        <v>0.38995000000000002</v>
      </c>
      <c r="BF5889" s="3">
        <f t="shared" ca="1" si="810"/>
        <v>-0.2794493539703507</v>
      </c>
      <c r="BG5889" s="9">
        <f t="shared" ca="1" si="811"/>
        <v>6</v>
      </c>
      <c r="BH5889" s="6">
        <f ca="1">IF(ISNUMBER('Descriptive Stats'!BF5889),'Descriptive Stats'!BF5889,#N/A)</f>
        <v>-0.2794493539703507</v>
      </c>
      <c r="BI5889" s="6">
        <f ca="1">IF(ISNUMBER('Descriptive Stats'!E5889),'Descriptive Stats'!E5889,#N/A)</f>
        <v>6</v>
      </c>
    </row>
    <row r="5890" spans="1:61" ht="14.4" x14ac:dyDescent="0.3">
      <c r="A5890" s="2">
        <f>ROW()</f>
        <v>5890</v>
      </c>
      <c r="C5890" s="8">
        <f t="shared" ca="1" si="813"/>
        <v>2</v>
      </c>
      <c r="D5890" s="8">
        <f t="shared" ca="1" si="814"/>
        <v>6</v>
      </c>
      <c r="E5890" s="50">
        <f t="shared" ca="1" si="808"/>
        <v>0</v>
      </c>
      <c r="F5890" s="2" t="str">
        <f t="shared" ca="1" si="815"/>
        <v/>
      </c>
      <c r="BD5890" s="49">
        <f t="shared" ca="1" si="812"/>
        <v>815.5</v>
      </c>
      <c r="BE5890" s="3">
        <f t="shared" ca="1" si="809"/>
        <v>8.1500000000000003E-2</v>
      </c>
      <c r="BF5890" s="3">
        <f t="shared" ca="1" si="810"/>
        <v>-1.3950525282585462</v>
      </c>
      <c r="BG5890" s="9">
        <f t="shared" ca="1" si="811"/>
        <v>0</v>
      </c>
      <c r="BH5890" s="6">
        <f ca="1">IF(ISNUMBER('Descriptive Stats'!BF5890),'Descriptive Stats'!BF5890,#N/A)</f>
        <v>-1.3950525282585462</v>
      </c>
      <c r="BI5890" s="6">
        <f ca="1">IF(ISNUMBER('Descriptive Stats'!E5890),'Descriptive Stats'!E5890,#N/A)</f>
        <v>0</v>
      </c>
    </row>
    <row r="5891" spans="1:61" ht="14.4" x14ac:dyDescent="0.3">
      <c r="A5891" s="2">
        <f>ROW()</f>
        <v>5891</v>
      </c>
      <c r="C5891" s="8">
        <f t="shared" ca="1" si="813"/>
        <v>18</v>
      </c>
      <c r="D5891" s="8">
        <f t="shared" ca="1" si="814"/>
        <v>0</v>
      </c>
      <c r="E5891" s="50">
        <f t="shared" ref="E5891:E5954" ca="1" si="816">IF(0=MOD(ROW(),$J$1),AVERAGE(OFFSET($D$2,ROW()-$J$1,0,$J$1,1)),"")</f>
        <v>2</v>
      </c>
      <c r="F5891" s="2" t="str">
        <f t="shared" ca="1" si="815"/>
        <v/>
      </c>
      <c r="BD5891" s="49">
        <f t="shared" ca="1" si="812"/>
        <v>2595</v>
      </c>
      <c r="BE5891" s="3">
        <f t="shared" ca="1" si="809"/>
        <v>0.25945000000000001</v>
      </c>
      <c r="BF5891" s="3">
        <f t="shared" ca="1" si="810"/>
        <v>-0.6450419512753276</v>
      </c>
      <c r="BG5891" s="9">
        <f t="shared" ca="1" si="811"/>
        <v>2</v>
      </c>
      <c r="BH5891" s="6">
        <f ca="1">IF(ISNUMBER('Descriptive Stats'!BF5891),'Descriptive Stats'!BF5891,#N/A)</f>
        <v>-0.6450419512753276</v>
      </c>
      <c r="BI5891" s="6">
        <f ca="1">IF(ISNUMBER('Descriptive Stats'!E5891),'Descriptive Stats'!E5891,#N/A)</f>
        <v>2</v>
      </c>
    </row>
    <row r="5892" spans="1:61" ht="14.4" x14ac:dyDescent="0.3">
      <c r="A5892" s="2">
        <f>ROW()</f>
        <v>5892</v>
      </c>
      <c r="C5892" s="8">
        <f t="shared" ca="1" si="813"/>
        <v>21</v>
      </c>
      <c r="D5892" s="8">
        <f t="shared" ca="1" si="814"/>
        <v>2</v>
      </c>
      <c r="E5892" s="50">
        <f t="shared" ca="1" si="816"/>
        <v>0</v>
      </c>
      <c r="F5892" s="2" t="str">
        <f t="shared" ca="1" si="815"/>
        <v/>
      </c>
      <c r="BD5892" s="49">
        <f t="shared" ca="1" si="812"/>
        <v>815.5</v>
      </c>
      <c r="BE5892" s="3">
        <f t="shared" ca="1" si="809"/>
        <v>8.1500000000000003E-2</v>
      </c>
      <c r="BF5892" s="3">
        <f t="shared" ca="1" si="810"/>
        <v>-1.3950525282585462</v>
      </c>
      <c r="BG5892" s="9">
        <f t="shared" ca="1" si="811"/>
        <v>0</v>
      </c>
      <c r="BH5892" s="6">
        <f ca="1">IF(ISNUMBER('Descriptive Stats'!BF5892),'Descriptive Stats'!BF5892,#N/A)</f>
        <v>-1.3950525282585462</v>
      </c>
      <c r="BI5892" s="6">
        <f ca="1">IF(ISNUMBER('Descriptive Stats'!E5892),'Descriptive Stats'!E5892,#N/A)</f>
        <v>0</v>
      </c>
    </row>
    <row r="5893" spans="1:61" ht="14.4" x14ac:dyDescent="0.3">
      <c r="A5893" s="2">
        <f>ROW()</f>
        <v>5893</v>
      </c>
      <c r="C5893" s="8">
        <f t="shared" ca="1" si="813"/>
        <v>18</v>
      </c>
      <c r="D5893" s="8">
        <f t="shared" ca="1" si="814"/>
        <v>0</v>
      </c>
      <c r="E5893" s="50">
        <f t="shared" ca="1" si="816"/>
        <v>0</v>
      </c>
      <c r="F5893" s="2" t="str">
        <f t="shared" ca="1" si="815"/>
        <v/>
      </c>
      <c r="BD5893" s="49">
        <f t="shared" ca="1" si="812"/>
        <v>815.5</v>
      </c>
      <c r="BE5893" s="3">
        <f t="shared" ca="1" si="809"/>
        <v>8.1500000000000003E-2</v>
      </c>
      <c r="BF5893" s="3">
        <f t="shared" ca="1" si="810"/>
        <v>-1.3950525282585462</v>
      </c>
      <c r="BG5893" s="9">
        <f t="shared" ca="1" si="811"/>
        <v>0</v>
      </c>
      <c r="BH5893" s="6">
        <f ca="1">IF(ISNUMBER('Descriptive Stats'!BF5893),'Descriptive Stats'!BF5893,#N/A)</f>
        <v>-1.3950525282585462</v>
      </c>
      <c r="BI5893" s="6">
        <f ca="1">IF(ISNUMBER('Descriptive Stats'!E5893),'Descriptive Stats'!E5893,#N/A)</f>
        <v>0</v>
      </c>
    </row>
    <row r="5894" spans="1:61" ht="14.4" x14ac:dyDescent="0.3">
      <c r="A5894" s="2">
        <f>ROW()</f>
        <v>5894</v>
      </c>
      <c r="C5894" s="8">
        <f t="shared" ca="1" si="813"/>
        <v>11</v>
      </c>
      <c r="D5894" s="8">
        <f t="shared" ca="1" si="814"/>
        <v>0</v>
      </c>
      <c r="E5894" s="50">
        <f t="shared" ca="1" si="816"/>
        <v>0</v>
      </c>
      <c r="F5894" s="2" t="str">
        <f t="shared" ca="1" si="815"/>
        <v/>
      </c>
      <c r="BD5894" s="49">
        <f t="shared" ca="1" si="812"/>
        <v>815.5</v>
      </c>
      <c r="BE5894" s="3">
        <f t="shared" ca="1" si="809"/>
        <v>8.1500000000000003E-2</v>
      </c>
      <c r="BF5894" s="3">
        <f t="shared" ca="1" si="810"/>
        <v>-1.3950525282585462</v>
      </c>
      <c r="BG5894" s="9">
        <f t="shared" ca="1" si="811"/>
        <v>0</v>
      </c>
      <c r="BH5894" s="6">
        <f ca="1">IF(ISNUMBER('Descriptive Stats'!BF5894),'Descriptive Stats'!BF5894,#N/A)</f>
        <v>-1.3950525282585462</v>
      </c>
      <c r="BI5894" s="6">
        <f ca="1">IF(ISNUMBER('Descriptive Stats'!E5894),'Descriptive Stats'!E5894,#N/A)</f>
        <v>0</v>
      </c>
    </row>
    <row r="5895" spans="1:61" ht="14.4" x14ac:dyDescent="0.3">
      <c r="A5895" s="2">
        <f>ROW()</f>
        <v>5895</v>
      </c>
      <c r="C5895" s="8">
        <f t="shared" ca="1" si="813"/>
        <v>11</v>
      </c>
      <c r="D5895" s="8">
        <f t="shared" ca="1" si="814"/>
        <v>0</v>
      </c>
      <c r="E5895" s="50">
        <f t="shared" ca="1" si="816"/>
        <v>7</v>
      </c>
      <c r="F5895" s="2" t="str">
        <f t="shared" ca="1" si="815"/>
        <v/>
      </c>
      <c r="BD5895" s="49">
        <f t="shared" ca="1" si="812"/>
        <v>4473.5</v>
      </c>
      <c r="BE5895" s="3">
        <f t="shared" ca="1" si="809"/>
        <v>0.44729999999999998</v>
      </c>
      <c r="BF5895" s="3">
        <f t="shared" ca="1" si="810"/>
        <v>-0.13248586824472414</v>
      </c>
      <c r="BG5895" s="9">
        <f t="shared" ca="1" si="811"/>
        <v>7</v>
      </c>
      <c r="BH5895" s="6">
        <f ca="1">IF(ISNUMBER('Descriptive Stats'!BF5895),'Descriptive Stats'!BF5895,#N/A)</f>
        <v>-0.13248586824472414</v>
      </c>
      <c r="BI5895" s="6">
        <f ca="1">IF(ISNUMBER('Descriptive Stats'!E5895),'Descriptive Stats'!E5895,#N/A)</f>
        <v>7</v>
      </c>
    </row>
    <row r="5896" spans="1:61" ht="14.4" x14ac:dyDescent="0.3">
      <c r="A5896" s="2">
        <f>ROW()</f>
        <v>5896</v>
      </c>
      <c r="C5896" s="8">
        <f t="shared" ca="1" si="813"/>
        <v>6</v>
      </c>
      <c r="D5896" s="8">
        <f t="shared" ca="1" si="814"/>
        <v>7</v>
      </c>
      <c r="E5896" s="50">
        <f t="shared" ca="1" si="816"/>
        <v>2</v>
      </c>
      <c r="F5896" s="2" t="str">
        <f t="shared" ca="1" si="815"/>
        <v/>
      </c>
      <c r="BD5896" s="49">
        <f t="shared" ca="1" si="812"/>
        <v>2595</v>
      </c>
      <c r="BE5896" s="3">
        <f t="shared" ca="1" si="809"/>
        <v>0.25945000000000001</v>
      </c>
      <c r="BF5896" s="3">
        <f t="shared" ca="1" si="810"/>
        <v>-0.6450419512753276</v>
      </c>
      <c r="BG5896" s="9">
        <f t="shared" ca="1" si="811"/>
        <v>2</v>
      </c>
      <c r="BH5896" s="6">
        <f ca="1">IF(ISNUMBER('Descriptive Stats'!BF5896),'Descriptive Stats'!BF5896,#N/A)</f>
        <v>-0.6450419512753276</v>
      </c>
      <c r="BI5896" s="6">
        <f ca="1">IF(ISNUMBER('Descriptive Stats'!E5896),'Descriptive Stats'!E5896,#N/A)</f>
        <v>2</v>
      </c>
    </row>
    <row r="5897" spans="1:61" ht="14.4" x14ac:dyDescent="0.3">
      <c r="A5897" s="2">
        <f>ROW()</f>
        <v>5897</v>
      </c>
      <c r="C5897" s="8">
        <f t="shared" ca="1" si="813"/>
        <v>9</v>
      </c>
      <c r="D5897" s="8">
        <f t="shared" ca="1" si="814"/>
        <v>2</v>
      </c>
      <c r="E5897" s="50">
        <f t="shared" ca="1" si="816"/>
        <v>9</v>
      </c>
      <c r="F5897" s="2" t="str">
        <f t="shared" ca="1" si="815"/>
        <v/>
      </c>
      <c r="BD5897" s="49">
        <f t="shared" ca="1" si="812"/>
        <v>4819</v>
      </c>
      <c r="BE5897" s="3">
        <f t="shared" ref="BE5897:BE5960" ca="1" si="817">IF(ISNUMBER(BD5897),(BD5897-0.5)/$BK$4,"")</f>
        <v>0.48185</v>
      </c>
      <c r="BF5897" s="3">
        <f t="shared" ref="BF5897:BF5960" ca="1" si="818">IF(ISNUMBER(BE5897),_xlfn.NORM.INV(BE5897,0,1),"")</f>
        <v>-4.5511009098988427E-2</v>
      </c>
      <c r="BG5897" s="9">
        <f t="shared" ref="BG5897:BG5960" ca="1" si="819">IF(ISNUMBER(E5897),E5897,"")</f>
        <v>9</v>
      </c>
      <c r="BH5897" s="6">
        <f ca="1">IF(ISNUMBER('Descriptive Stats'!BF5897),'Descriptive Stats'!BF5897,#N/A)</f>
        <v>-4.5511009098988427E-2</v>
      </c>
      <c r="BI5897" s="6">
        <f ca="1">IF(ISNUMBER('Descriptive Stats'!E5897),'Descriptive Stats'!E5897,#N/A)</f>
        <v>9</v>
      </c>
    </row>
    <row r="5898" spans="1:61" ht="14.4" x14ac:dyDescent="0.3">
      <c r="A5898" s="2">
        <f>ROW()</f>
        <v>5898</v>
      </c>
      <c r="C5898" s="8">
        <f t="shared" ca="1" si="813"/>
        <v>23</v>
      </c>
      <c r="D5898" s="8">
        <f t="shared" ca="1" si="814"/>
        <v>9</v>
      </c>
      <c r="E5898" s="50">
        <f t="shared" ca="1" si="816"/>
        <v>7</v>
      </c>
      <c r="F5898" s="2" t="str">
        <f t="shared" ca="1" si="815"/>
        <v/>
      </c>
      <c r="BD5898" s="49">
        <f t="shared" ref="BD5898:BD5961" ca="1" si="820">IF(ISNUMBER(BG5898),_xlfn.RANK.AVG(BG5898,$BG$2:$BG$5414,1),"")</f>
        <v>4473.5</v>
      </c>
      <c r="BE5898" s="3">
        <f t="shared" ca="1" si="817"/>
        <v>0.44729999999999998</v>
      </c>
      <c r="BF5898" s="3">
        <f t="shared" ca="1" si="818"/>
        <v>-0.13248586824472414</v>
      </c>
      <c r="BG5898" s="9">
        <f t="shared" ca="1" si="819"/>
        <v>7</v>
      </c>
      <c r="BH5898" s="6">
        <f ca="1">IF(ISNUMBER('Descriptive Stats'!BF5898),'Descriptive Stats'!BF5898,#N/A)</f>
        <v>-0.13248586824472414</v>
      </c>
      <c r="BI5898" s="6">
        <f ca="1">IF(ISNUMBER('Descriptive Stats'!E5898),'Descriptive Stats'!E5898,#N/A)</f>
        <v>7</v>
      </c>
    </row>
    <row r="5899" spans="1:61" ht="14.4" x14ac:dyDescent="0.3">
      <c r="A5899" s="2">
        <f>ROW()</f>
        <v>5899</v>
      </c>
      <c r="C5899" s="8">
        <f t="shared" ca="1" si="813"/>
        <v>19</v>
      </c>
      <c r="D5899" s="8">
        <f t="shared" ca="1" si="814"/>
        <v>7</v>
      </c>
      <c r="E5899" s="50">
        <f t="shared" ca="1" si="816"/>
        <v>3</v>
      </c>
      <c r="F5899" s="2" t="str">
        <f t="shared" ca="1" si="815"/>
        <v/>
      </c>
      <c r="BD5899" s="49">
        <f t="shared" ca="1" si="820"/>
        <v>3200</v>
      </c>
      <c r="BE5899" s="3">
        <f t="shared" ca="1" si="817"/>
        <v>0.31995000000000001</v>
      </c>
      <c r="BF5899" s="3">
        <f t="shared" ca="1" si="818"/>
        <v>-0.46783862043457014</v>
      </c>
      <c r="BG5899" s="9">
        <f t="shared" ca="1" si="819"/>
        <v>3</v>
      </c>
      <c r="BH5899" s="6">
        <f ca="1">IF(ISNUMBER('Descriptive Stats'!BF5899),'Descriptive Stats'!BF5899,#N/A)</f>
        <v>-0.46783862043457014</v>
      </c>
      <c r="BI5899" s="6">
        <f ca="1">IF(ISNUMBER('Descriptive Stats'!E5899),'Descriptive Stats'!E5899,#N/A)</f>
        <v>3</v>
      </c>
    </row>
    <row r="5900" spans="1:61" ht="14.4" x14ac:dyDescent="0.3">
      <c r="A5900" s="2">
        <f>ROW()</f>
        <v>5900</v>
      </c>
      <c r="C5900" s="8">
        <f t="shared" ca="1" si="813"/>
        <v>10</v>
      </c>
      <c r="D5900" s="8">
        <f t="shared" ca="1" si="814"/>
        <v>3</v>
      </c>
      <c r="E5900" s="50">
        <f t="shared" ca="1" si="816"/>
        <v>3</v>
      </c>
      <c r="F5900" s="2" t="str">
        <f t="shared" ca="1" si="815"/>
        <v/>
      </c>
      <c r="BD5900" s="49">
        <f t="shared" ca="1" si="820"/>
        <v>3200</v>
      </c>
      <c r="BE5900" s="3">
        <f t="shared" ca="1" si="817"/>
        <v>0.31995000000000001</v>
      </c>
      <c r="BF5900" s="3">
        <f t="shared" ca="1" si="818"/>
        <v>-0.46783862043457014</v>
      </c>
      <c r="BG5900" s="9">
        <f t="shared" ca="1" si="819"/>
        <v>3</v>
      </c>
      <c r="BH5900" s="6">
        <f ca="1">IF(ISNUMBER('Descriptive Stats'!BF5900),'Descriptive Stats'!BF5900,#N/A)</f>
        <v>-0.46783862043457014</v>
      </c>
      <c r="BI5900" s="6">
        <f ca="1">IF(ISNUMBER('Descriptive Stats'!E5900),'Descriptive Stats'!E5900,#N/A)</f>
        <v>3</v>
      </c>
    </row>
    <row r="5901" spans="1:61" ht="14.4" x14ac:dyDescent="0.3">
      <c r="A5901" s="2">
        <f>ROW()</f>
        <v>5901</v>
      </c>
      <c r="C5901" s="8">
        <f t="shared" ca="1" si="813"/>
        <v>10</v>
      </c>
      <c r="D5901" s="8">
        <f t="shared" ca="1" si="814"/>
        <v>3</v>
      </c>
      <c r="E5901" s="50">
        <f t="shared" ca="1" si="816"/>
        <v>2</v>
      </c>
      <c r="F5901" s="2" t="str">
        <f t="shared" ca="1" si="815"/>
        <v/>
      </c>
      <c r="BD5901" s="49">
        <f t="shared" ca="1" si="820"/>
        <v>2595</v>
      </c>
      <c r="BE5901" s="3">
        <f t="shared" ca="1" si="817"/>
        <v>0.25945000000000001</v>
      </c>
      <c r="BF5901" s="3">
        <f t="shared" ca="1" si="818"/>
        <v>-0.6450419512753276</v>
      </c>
      <c r="BG5901" s="9">
        <f t="shared" ca="1" si="819"/>
        <v>2</v>
      </c>
      <c r="BH5901" s="6">
        <f ca="1">IF(ISNUMBER('Descriptive Stats'!BF5901),'Descriptive Stats'!BF5901,#N/A)</f>
        <v>-0.6450419512753276</v>
      </c>
      <c r="BI5901" s="6">
        <f ca="1">IF(ISNUMBER('Descriptive Stats'!E5901),'Descriptive Stats'!E5901,#N/A)</f>
        <v>2</v>
      </c>
    </row>
    <row r="5902" spans="1:61" ht="14.4" x14ac:dyDescent="0.3">
      <c r="A5902" s="2">
        <f>ROW()</f>
        <v>5902</v>
      </c>
      <c r="C5902" s="8">
        <f t="shared" ca="1" si="813"/>
        <v>17</v>
      </c>
      <c r="D5902" s="8">
        <f t="shared" ca="1" si="814"/>
        <v>2</v>
      </c>
      <c r="E5902" s="50">
        <f t="shared" ca="1" si="816"/>
        <v>2</v>
      </c>
      <c r="F5902" s="2" t="str">
        <f t="shared" ca="1" si="815"/>
        <v/>
      </c>
      <c r="BD5902" s="49">
        <f t="shared" ca="1" si="820"/>
        <v>2595</v>
      </c>
      <c r="BE5902" s="3">
        <f t="shared" ca="1" si="817"/>
        <v>0.25945000000000001</v>
      </c>
      <c r="BF5902" s="3">
        <f t="shared" ca="1" si="818"/>
        <v>-0.6450419512753276</v>
      </c>
      <c r="BG5902" s="9">
        <f t="shared" ca="1" si="819"/>
        <v>2</v>
      </c>
      <c r="BH5902" s="6">
        <f ca="1">IF(ISNUMBER('Descriptive Stats'!BF5902),'Descriptive Stats'!BF5902,#N/A)</f>
        <v>-0.6450419512753276</v>
      </c>
      <c r="BI5902" s="6">
        <f ca="1">IF(ISNUMBER('Descriptive Stats'!E5902),'Descriptive Stats'!E5902,#N/A)</f>
        <v>2</v>
      </c>
    </row>
    <row r="5903" spans="1:61" ht="14.4" x14ac:dyDescent="0.3">
      <c r="A5903" s="2">
        <f>ROW()</f>
        <v>5903</v>
      </c>
      <c r="C5903" s="8">
        <f t="shared" ca="1" si="813"/>
        <v>9</v>
      </c>
      <c r="D5903" s="8">
        <f t="shared" ca="1" si="814"/>
        <v>2</v>
      </c>
      <c r="E5903" s="50">
        <f t="shared" ca="1" si="816"/>
        <v>0</v>
      </c>
      <c r="F5903" s="2" t="str">
        <f t="shared" ca="1" si="815"/>
        <v/>
      </c>
      <c r="BD5903" s="49">
        <f t="shared" ca="1" si="820"/>
        <v>815.5</v>
      </c>
      <c r="BE5903" s="3">
        <f t="shared" ca="1" si="817"/>
        <v>8.1500000000000003E-2</v>
      </c>
      <c r="BF5903" s="3">
        <f t="shared" ca="1" si="818"/>
        <v>-1.3950525282585462</v>
      </c>
      <c r="BG5903" s="9">
        <f t="shared" ca="1" si="819"/>
        <v>0</v>
      </c>
      <c r="BH5903" s="6">
        <f ca="1">IF(ISNUMBER('Descriptive Stats'!BF5903),'Descriptive Stats'!BF5903,#N/A)</f>
        <v>-1.3950525282585462</v>
      </c>
      <c r="BI5903" s="6">
        <f ca="1">IF(ISNUMBER('Descriptive Stats'!E5903),'Descriptive Stats'!E5903,#N/A)</f>
        <v>0</v>
      </c>
    </row>
    <row r="5904" spans="1:61" ht="14.4" x14ac:dyDescent="0.3">
      <c r="A5904" s="2">
        <f>ROW()</f>
        <v>5904</v>
      </c>
      <c r="C5904" s="8">
        <f t="shared" ca="1" si="813"/>
        <v>22</v>
      </c>
      <c r="D5904" s="8">
        <f t="shared" ca="1" si="814"/>
        <v>0</v>
      </c>
      <c r="E5904" s="50">
        <f t="shared" ca="1" si="816"/>
        <v>6</v>
      </c>
      <c r="F5904" s="2" t="str">
        <f t="shared" ca="1" si="815"/>
        <v/>
      </c>
      <c r="BD5904" s="49">
        <f t="shared" ca="1" si="820"/>
        <v>3900</v>
      </c>
      <c r="BE5904" s="3">
        <f t="shared" ca="1" si="817"/>
        <v>0.38995000000000002</v>
      </c>
      <c r="BF5904" s="3">
        <f t="shared" ca="1" si="818"/>
        <v>-0.2794493539703507</v>
      </c>
      <c r="BG5904" s="9">
        <f t="shared" ca="1" si="819"/>
        <v>6</v>
      </c>
      <c r="BH5904" s="6">
        <f ca="1">IF(ISNUMBER('Descriptive Stats'!BF5904),'Descriptive Stats'!BF5904,#N/A)</f>
        <v>-0.2794493539703507</v>
      </c>
      <c r="BI5904" s="6">
        <f ca="1">IF(ISNUMBER('Descriptive Stats'!E5904),'Descriptive Stats'!E5904,#N/A)</f>
        <v>6</v>
      </c>
    </row>
    <row r="5905" spans="1:61" ht="14.4" x14ac:dyDescent="0.3">
      <c r="A5905" s="2">
        <f>ROW()</f>
        <v>5905</v>
      </c>
      <c r="C5905" s="8">
        <f t="shared" ref="C5905:C5968" ca="1" si="821">RANDBETWEEN(2,COUNT(B:B))</f>
        <v>16</v>
      </c>
      <c r="D5905" s="8">
        <f t="shared" ref="D5905:D5968" ca="1" si="822">VLOOKUP(C5905,A:B,2,TRUE)</f>
        <v>6</v>
      </c>
      <c r="E5905" s="50">
        <f t="shared" ca="1" si="816"/>
        <v>0</v>
      </c>
      <c r="F5905" s="2" t="str">
        <f t="shared" ref="F5905:F5968" ca="1" si="823">IF(ISNUMBER(E5905),IF(OR(E5905&lt;$K$16,E5905&gt;$K$14),"X",""),"")</f>
        <v/>
      </c>
      <c r="BD5905" s="49">
        <f t="shared" ca="1" si="820"/>
        <v>815.5</v>
      </c>
      <c r="BE5905" s="3">
        <f t="shared" ca="1" si="817"/>
        <v>8.1500000000000003E-2</v>
      </c>
      <c r="BF5905" s="3">
        <f t="shared" ca="1" si="818"/>
        <v>-1.3950525282585462</v>
      </c>
      <c r="BG5905" s="9">
        <f t="shared" ca="1" si="819"/>
        <v>0</v>
      </c>
      <c r="BH5905" s="6">
        <f ca="1">IF(ISNUMBER('Descriptive Stats'!BF5905),'Descriptive Stats'!BF5905,#N/A)</f>
        <v>-1.3950525282585462</v>
      </c>
      <c r="BI5905" s="6">
        <f ca="1">IF(ISNUMBER('Descriptive Stats'!E5905),'Descriptive Stats'!E5905,#N/A)</f>
        <v>0</v>
      </c>
    </row>
    <row r="5906" spans="1:61" ht="14.4" x14ac:dyDescent="0.3">
      <c r="A5906" s="2">
        <f>ROW()</f>
        <v>5906</v>
      </c>
      <c r="C5906" s="8">
        <f t="shared" ca="1" si="821"/>
        <v>18</v>
      </c>
      <c r="D5906" s="8">
        <f t="shared" ca="1" si="822"/>
        <v>0</v>
      </c>
      <c r="E5906" s="50">
        <f t="shared" ca="1" si="816"/>
        <v>0</v>
      </c>
      <c r="F5906" s="2" t="str">
        <f t="shared" ca="1" si="823"/>
        <v/>
      </c>
      <c r="BD5906" s="49">
        <f t="shared" ca="1" si="820"/>
        <v>815.5</v>
      </c>
      <c r="BE5906" s="3">
        <f t="shared" ca="1" si="817"/>
        <v>8.1500000000000003E-2</v>
      </c>
      <c r="BF5906" s="3">
        <f t="shared" ca="1" si="818"/>
        <v>-1.3950525282585462</v>
      </c>
      <c r="BG5906" s="9">
        <f t="shared" ca="1" si="819"/>
        <v>0</v>
      </c>
      <c r="BH5906" s="6">
        <f ca="1">IF(ISNUMBER('Descriptive Stats'!BF5906),'Descriptive Stats'!BF5906,#N/A)</f>
        <v>-1.3950525282585462</v>
      </c>
      <c r="BI5906" s="6">
        <f ca="1">IF(ISNUMBER('Descriptive Stats'!E5906),'Descriptive Stats'!E5906,#N/A)</f>
        <v>0</v>
      </c>
    </row>
    <row r="5907" spans="1:61" ht="14.4" x14ac:dyDescent="0.3">
      <c r="A5907" s="2">
        <f>ROW()</f>
        <v>5907</v>
      </c>
      <c r="C5907" s="8">
        <f t="shared" ca="1" si="821"/>
        <v>15</v>
      </c>
      <c r="D5907" s="8">
        <f t="shared" ca="1" si="822"/>
        <v>0</v>
      </c>
      <c r="E5907" s="50">
        <f t="shared" ca="1" si="816"/>
        <v>6</v>
      </c>
      <c r="F5907" s="2" t="str">
        <f t="shared" ca="1" si="823"/>
        <v/>
      </c>
      <c r="BD5907" s="49">
        <f t="shared" ca="1" si="820"/>
        <v>3900</v>
      </c>
      <c r="BE5907" s="3">
        <f t="shared" ca="1" si="817"/>
        <v>0.38995000000000002</v>
      </c>
      <c r="BF5907" s="3">
        <f t="shared" ca="1" si="818"/>
        <v>-0.2794493539703507</v>
      </c>
      <c r="BG5907" s="9">
        <f t="shared" ca="1" si="819"/>
        <v>6</v>
      </c>
      <c r="BH5907" s="6">
        <f ca="1">IF(ISNUMBER('Descriptive Stats'!BF5907),'Descriptive Stats'!BF5907,#N/A)</f>
        <v>-0.2794493539703507</v>
      </c>
      <c r="BI5907" s="6">
        <f ca="1">IF(ISNUMBER('Descriptive Stats'!E5907),'Descriptive Stats'!E5907,#N/A)</f>
        <v>6</v>
      </c>
    </row>
    <row r="5908" spans="1:61" ht="14.4" x14ac:dyDescent="0.3">
      <c r="A5908" s="2">
        <f>ROW()</f>
        <v>5908</v>
      </c>
      <c r="C5908" s="8">
        <f t="shared" ca="1" si="821"/>
        <v>2</v>
      </c>
      <c r="D5908" s="8">
        <f t="shared" ca="1" si="822"/>
        <v>6</v>
      </c>
      <c r="E5908" s="50">
        <f t="shared" ca="1" si="816"/>
        <v>2</v>
      </c>
      <c r="F5908" s="2" t="str">
        <f t="shared" ca="1" si="823"/>
        <v/>
      </c>
      <c r="BD5908" s="49">
        <f t="shared" ca="1" si="820"/>
        <v>2595</v>
      </c>
      <c r="BE5908" s="3">
        <f t="shared" ca="1" si="817"/>
        <v>0.25945000000000001</v>
      </c>
      <c r="BF5908" s="3">
        <f t="shared" ca="1" si="818"/>
        <v>-0.6450419512753276</v>
      </c>
      <c r="BG5908" s="9">
        <f t="shared" ca="1" si="819"/>
        <v>2</v>
      </c>
      <c r="BH5908" s="6">
        <f ca="1">IF(ISNUMBER('Descriptive Stats'!BF5908),'Descriptive Stats'!BF5908,#N/A)</f>
        <v>-0.6450419512753276</v>
      </c>
      <c r="BI5908" s="6">
        <f ca="1">IF(ISNUMBER('Descriptive Stats'!E5908),'Descriptive Stats'!E5908,#N/A)</f>
        <v>2</v>
      </c>
    </row>
    <row r="5909" spans="1:61" ht="14.4" x14ac:dyDescent="0.3">
      <c r="A5909" s="2">
        <f>ROW()</f>
        <v>5909</v>
      </c>
      <c r="C5909" s="8">
        <f t="shared" ca="1" si="821"/>
        <v>17</v>
      </c>
      <c r="D5909" s="8">
        <f t="shared" ca="1" si="822"/>
        <v>2</v>
      </c>
      <c r="E5909" s="50">
        <f t="shared" ca="1" si="816"/>
        <v>4</v>
      </c>
      <c r="F5909" s="2" t="str">
        <f t="shared" ca="1" si="823"/>
        <v/>
      </c>
      <c r="BD5909" s="49">
        <f t="shared" ca="1" si="820"/>
        <v>3442</v>
      </c>
      <c r="BE5909" s="3">
        <f t="shared" ca="1" si="817"/>
        <v>0.34415000000000001</v>
      </c>
      <c r="BF5909" s="3">
        <f t="shared" ca="1" si="818"/>
        <v>-0.40116316278173481</v>
      </c>
      <c r="BG5909" s="9">
        <f t="shared" ca="1" si="819"/>
        <v>4</v>
      </c>
      <c r="BH5909" s="6">
        <f ca="1">IF(ISNUMBER('Descriptive Stats'!BF5909),'Descriptive Stats'!BF5909,#N/A)</f>
        <v>-0.40116316278173481</v>
      </c>
      <c r="BI5909" s="6">
        <f ca="1">IF(ISNUMBER('Descriptive Stats'!E5909),'Descriptive Stats'!E5909,#N/A)</f>
        <v>4</v>
      </c>
    </row>
    <row r="5910" spans="1:61" ht="14.4" x14ac:dyDescent="0.3">
      <c r="A5910" s="2">
        <f>ROW()</f>
        <v>5910</v>
      </c>
      <c r="C5910" s="8">
        <f t="shared" ca="1" si="821"/>
        <v>13</v>
      </c>
      <c r="D5910" s="8">
        <f t="shared" ca="1" si="822"/>
        <v>4</v>
      </c>
      <c r="E5910" s="50">
        <f t="shared" ca="1" si="816"/>
        <v>2</v>
      </c>
      <c r="F5910" s="2" t="str">
        <f t="shared" ca="1" si="823"/>
        <v/>
      </c>
      <c r="BD5910" s="49">
        <f t="shared" ca="1" si="820"/>
        <v>2595</v>
      </c>
      <c r="BE5910" s="3">
        <f t="shared" ca="1" si="817"/>
        <v>0.25945000000000001</v>
      </c>
      <c r="BF5910" s="3">
        <f t="shared" ca="1" si="818"/>
        <v>-0.6450419512753276</v>
      </c>
      <c r="BG5910" s="9">
        <f t="shared" ca="1" si="819"/>
        <v>2</v>
      </c>
      <c r="BH5910" s="6">
        <f ca="1">IF(ISNUMBER('Descriptive Stats'!BF5910),'Descriptive Stats'!BF5910,#N/A)</f>
        <v>-0.6450419512753276</v>
      </c>
      <c r="BI5910" s="6">
        <f ca="1">IF(ISNUMBER('Descriptive Stats'!E5910),'Descriptive Stats'!E5910,#N/A)</f>
        <v>2</v>
      </c>
    </row>
    <row r="5911" spans="1:61" ht="14.4" x14ac:dyDescent="0.3">
      <c r="A5911" s="2">
        <f>ROW()</f>
        <v>5911</v>
      </c>
      <c r="C5911" s="8">
        <f t="shared" ca="1" si="821"/>
        <v>17</v>
      </c>
      <c r="D5911" s="8">
        <f t="shared" ca="1" si="822"/>
        <v>2</v>
      </c>
      <c r="E5911" s="50">
        <f t="shared" ca="1" si="816"/>
        <v>0</v>
      </c>
      <c r="F5911" s="2" t="str">
        <f t="shared" ca="1" si="823"/>
        <v/>
      </c>
      <c r="BD5911" s="49">
        <f t="shared" ca="1" si="820"/>
        <v>815.5</v>
      </c>
      <c r="BE5911" s="3">
        <f t="shared" ca="1" si="817"/>
        <v>8.1500000000000003E-2</v>
      </c>
      <c r="BF5911" s="3">
        <f t="shared" ca="1" si="818"/>
        <v>-1.3950525282585462</v>
      </c>
      <c r="BG5911" s="9">
        <f t="shared" ca="1" si="819"/>
        <v>0</v>
      </c>
      <c r="BH5911" s="6">
        <f ca="1">IF(ISNUMBER('Descriptive Stats'!BF5911),'Descriptive Stats'!BF5911,#N/A)</f>
        <v>-1.3950525282585462</v>
      </c>
      <c r="BI5911" s="6">
        <f ca="1">IF(ISNUMBER('Descriptive Stats'!E5911),'Descriptive Stats'!E5911,#N/A)</f>
        <v>0</v>
      </c>
    </row>
    <row r="5912" spans="1:61" ht="14.4" x14ac:dyDescent="0.3">
      <c r="A5912" s="2">
        <f>ROW()</f>
        <v>5912</v>
      </c>
      <c r="C5912" s="8">
        <f t="shared" ca="1" si="821"/>
        <v>20</v>
      </c>
      <c r="D5912" s="8">
        <f t="shared" ca="1" si="822"/>
        <v>0</v>
      </c>
      <c r="E5912" s="50">
        <f t="shared" ca="1" si="816"/>
        <v>2</v>
      </c>
      <c r="F5912" s="2" t="str">
        <f t="shared" ca="1" si="823"/>
        <v/>
      </c>
      <c r="BD5912" s="49">
        <f t="shared" ca="1" si="820"/>
        <v>2595</v>
      </c>
      <c r="BE5912" s="3">
        <f t="shared" ca="1" si="817"/>
        <v>0.25945000000000001</v>
      </c>
      <c r="BF5912" s="3">
        <f t="shared" ca="1" si="818"/>
        <v>-0.6450419512753276</v>
      </c>
      <c r="BG5912" s="9">
        <f t="shared" ca="1" si="819"/>
        <v>2</v>
      </c>
      <c r="BH5912" s="6">
        <f ca="1">IF(ISNUMBER('Descriptive Stats'!BF5912),'Descriptive Stats'!BF5912,#N/A)</f>
        <v>-0.6450419512753276</v>
      </c>
      <c r="BI5912" s="6">
        <f ca="1">IF(ISNUMBER('Descriptive Stats'!E5912),'Descriptive Stats'!E5912,#N/A)</f>
        <v>2</v>
      </c>
    </row>
    <row r="5913" spans="1:61" ht="14.4" x14ac:dyDescent="0.3">
      <c r="A5913" s="2">
        <f>ROW()</f>
        <v>5913</v>
      </c>
      <c r="C5913" s="8">
        <f t="shared" ca="1" si="821"/>
        <v>21</v>
      </c>
      <c r="D5913" s="8">
        <f t="shared" ca="1" si="822"/>
        <v>2</v>
      </c>
      <c r="E5913" s="50">
        <f t="shared" ca="1" si="816"/>
        <v>7</v>
      </c>
      <c r="F5913" s="2" t="str">
        <f t="shared" ca="1" si="823"/>
        <v/>
      </c>
      <c r="BD5913" s="49">
        <f t="shared" ca="1" si="820"/>
        <v>4473.5</v>
      </c>
      <c r="BE5913" s="3">
        <f t="shared" ca="1" si="817"/>
        <v>0.44729999999999998</v>
      </c>
      <c r="BF5913" s="3">
        <f t="shared" ca="1" si="818"/>
        <v>-0.13248586824472414</v>
      </c>
      <c r="BG5913" s="9">
        <f t="shared" ca="1" si="819"/>
        <v>7</v>
      </c>
      <c r="BH5913" s="6">
        <f ca="1">IF(ISNUMBER('Descriptive Stats'!BF5913),'Descriptive Stats'!BF5913,#N/A)</f>
        <v>-0.13248586824472414</v>
      </c>
      <c r="BI5913" s="6">
        <f ca="1">IF(ISNUMBER('Descriptive Stats'!E5913),'Descriptive Stats'!E5913,#N/A)</f>
        <v>7</v>
      </c>
    </row>
    <row r="5914" spans="1:61" ht="14.4" x14ac:dyDescent="0.3">
      <c r="A5914" s="2">
        <f>ROW()</f>
        <v>5914</v>
      </c>
      <c r="C5914" s="8">
        <f t="shared" ca="1" si="821"/>
        <v>19</v>
      </c>
      <c r="D5914" s="8">
        <f t="shared" ca="1" si="822"/>
        <v>7</v>
      </c>
      <c r="E5914" s="50">
        <f t="shared" ca="1" si="816"/>
        <v>6</v>
      </c>
      <c r="F5914" s="2" t="str">
        <f t="shared" ca="1" si="823"/>
        <v/>
      </c>
      <c r="BD5914" s="49">
        <f t="shared" ca="1" si="820"/>
        <v>3900</v>
      </c>
      <c r="BE5914" s="3">
        <f t="shared" ca="1" si="817"/>
        <v>0.38995000000000002</v>
      </c>
      <c r="BF5914" s="3">
        <f t="shared" ca="1" si="818"/>
        <v>-0.2794493539703507</v>
      </c>
      <c r="BG5914" s="9">
        <f t="shared" ca="1" si="819"/>
        <v>6</v>
      </c>
      <c r="BH5914" s="6">
        <f ca="1">IF(ISNUMBER('Descriptive Stats'!BF5914),'Descriptive Stats'!BF5914,#N/A)</f>
        <v>-0.2794493539703507</v>
      </c>
      <c r="BI5914" s="6">
        <f ca="1">IF(ISNUMBER('Descriptive Stats'!E5914),'Descriptive Stats'!E5914,#N/A)</f>
        <v>6</v>
      </c>
    </row>
    <row r="5915" spans="1:61" ht="14.4" x14ac:dyDescent="0.3">
      <c r="A5915" s="2">
        <f>ROW()</f>
        <v>5915</v>
      </c>
      <c r="C5915" s="8">
        <f t="shared" ca="1" si="821"/>
        <v>16</v>
      </c>
      <c r="D5915" s="8">
        <f t="shared" ca="1" si="822"/>
        <v>6</v>
      </c>
      <c r="E5915" s="50">
        <f t="shared" ca="1" si="816"/>
        <v>15</v>
      </c>
      <c r="F5915" s="2" t="str">
        <f t="shared" ca="1" si="823"/>
        <v/>
      </c>
      <c r="BD5915" s="49">
        <f t="shared" ca="1" si="820"/>
        <v>5051.5</v>
      </c>
      <c r="BE5915" s="3">
        <f t="shared" ca="1" si="817"/>
        <v>0.50509999999999999</v>
      </c>
      <c r="BF5915" s="3">
        <f t="shared" ca="1" si="818"/>
        <v>1.2784152420787677E-2</v>
      </c>
      <c r="BG5915" s="9">
        <f t="shared" ca="1" si="819"/>
        <v>15</v>
      </c>
      <c r="BH5915" s="6">
        <f ca="1">IF(ISNUMBER('Descriptive Stats'!BF5915),'Descriptive Stats'!BF5915,#N/A)</f>
        <v>1.2784152420787677E-2</v>
      </c>
      <c r="BI5915" s="6">
        <f ca="1">IF(ISNUMBER('Descriptive Stats'!E5915),'Descriptive Stats'!E5915,#N/A)</f>
        <v>15</v>
      </c>
    </row>
    <row r="5916" spans="1:61" ht="14.4" x14ac:dyDescent="0.3">
      <c r="A5916" s="2">
        <f>ROW()</f>
        <v>5916</v>
      </c>
      <c r="C5916" s="8">
        <f t="shared" ca="1" si="821"/>
        <v>24</v>
      </c>
      <c r="D5916" s="8">
        <f t="shared" ca="1" si="822"/>
        <v>15</v>
      </c>
      <c r="E5916" s="50">
        <f t="shared" ca="1" si="816"/>
        <v>2</v>
      </c>
      <c r="F5916" s="2" t="str">
        <f t="shared" ca="1" si="823"/>
        <v/>
      </c>
      <c r="BD5916" s="49">
        <f t="shared" ca="1" si="820"/>
        <v>2595</v>
      </c>
      <c r="BE5916" s="3">
        <f t="shared" ca="1" si="817"/>
        <v>0.25945000000000001</v>
      </c>
      <c r="BF5916" s="3">
        <f t="shared" ca="1" si="818"/>
        <v>-0.6450419512753276</v>
      </c>
      <c r="BG5916" s="9">
        <f t="shared" ca="1" si="819"/>
        <v>2</v>
      </c>
      <c r="BH5916" s="6">
        <f ca="1">IF(ISNUMBER('Descriptive Stats'!BF5916),'Descriptive Stats'!BF5916,#N/A)</f>
        <v>-0.6450419512753276</v>
      </c>
      <c r="BI5916" s="6">
        <f ca="1">IF(ISNUMBER('Descriptive Stats'!E5916),'Descriptive Stats'!E5916,#N/A)</f>
        <v>2</v>
      </c>
    </row>
    <row r="5917" spans="1:61" ht="14.4" x14ac:dyDescent="0.3">
      <c r="A5917" s="2">
        <f>ROW()</f>
        <v>5917</v>
      </c>
      <c r="C5917" s="8">
        <f t="shared" ca="1" si="821"/>
        <v>3</v>
      </c>
      <c r="D5917" s="8">
        <f t="shared" ca="1" si="822"/>
        <v>2</v>
      </c>
      <c r="E5917" s="50">
        <f t="shared" ca="1" si="816"/>
        <v>2</v>
      </c>
      <c r="F5917" s="2" t="str">
        <f t="shared" ca="1" si="823"/>
        <v/>
      </c>
      <c r="BD5917" s="49">
        <f t="shared" ca="1" si="820"/>
        <v>2595</v>
      </c>
      <c r="BE5917" s="3">
        <f t="shared" ca="1" si="817"/>
        <v>0.25945000000000001</v>
      </c>
      <c r="BF5917" s="3">
        <f t="shared" ca="1" si="818"/>
        <v>-0.6450419512753276</v>
      </c>
      <c r="BG5917" s="9">
        <f t="shared" ca="1" si="819"/>
        <v>2</v>
      </c>
      <c r="BH5917" s="6">
        <f ca="1">IF(ISNUMBER('Descriptive Stats'!BF5917),'Descriptive Stats'!BF5917,#N/A)</f>
        <v>-0.6450419512753276</v>
      </c>
      <c r="BI5917" s="6">
        <f ca="1">IF(ISNUMBER('Descriptive Stats'!E5917),'Descriptive Stats'!E5917,#N/A)</f>
        <v>2</v>
      </c>
    </row>
    <row r="5918" spans="1:61" ht="14.4" x14ac:dyDescent="0.3">
      <c r="A5918" s="2">
        <f>ROW()</f>
        <v>5918</v>
      </c>
      <c r="C5918" s="8">
        <f t="shared" ca="1" si="821"/>
        <v>17</v>
      </c>
      <c r="D5918" s="8">
        <f t="shared" ca="1" si="822"/>
        <v>2</v>
      </c>
      <c r="E5918" s="50">
        <f t="shared" ca="1" si="816"/>
        <v>2</v>
      </c>
      <c r="F5918" s="2" t="str">
        <f t="shared" ca="1" si="823"/>
        <v/>
      </c>
      <c r="BD5918" s="49">
        <f t="shared" ca="1" si="820"/>
        <v>2595</v>
      </c>
      <c r="BE5918" s="3">
        <f t="shared" ca="1" si="817"/>
        <v>0.25945000000000001</v>
      </c>
      <c r="BF5918" s="3">
        <f t="shared" ca="1" si="818"/>
        <v>-0.6450419512753276</v>
      </c>
      <c r="BG5918" s="9">
        <f t="shared" ca="1" si="819"/>
        <v>2</v>
      </c>
      <c r="BH5918" s="6">
        <f ca="1">IF(ISNUMBER('Descriptive Stats'!BF5918),'Descriptive Stats'!BF5918,#N/A)</f>
        <v>-0.6450419512753276</v>
      </c>
      <c r="BI5918" s="6">
        <f ca="1">IF(ISNUMBER('Descriptive Stats'!E5918),'Descriptive Stats'!E5918,#N/A)</f>
        <v>2</v>
      </c>
    </row>
    <row r="5919" spans="1:61" ht="14.4" x14ac:dyDescent="0.3">
      <c r="A5919" s="2">
        <f>ROW()</f>
        <v>5919</v>
      </c>
      <c r="C5919" s="8">
        <f t="shared" ca="1" si="821"/>
        <v>9</v>
      </c>
      <c r="D5919" s="8">
        <f t="shared" ca="1" si="822"/>
        <v>2</v>
      </c>
      <c r="E5919" s="50">
        <f t="shared" ca="1" si="816"/>
        <v>2</v>
      </c>
      <c r="F5919" s="2" t="str">
        <f t="shared" ca="1" si="823"/>
        <v/>
      </c>
      <c r="BD5919" s="49">
        <f t="shared" ca="1" si="820"/>
        <v>2595</v>
      </c>
      <c r="BE5919" s="3">
        <f t="shared" ca="1" si="817"/>
        <v>0.25945000000000001</v>
      </c>
      <c r="BF5919" s="3">
        <f t="shared" ca="1" si="818"/>
        <v>-0.6450419512753276</v>
      </c>
      <c r="BG5919" s="9">
        <f t="shared" ca="1" si="819"/>
        <v>2</v>
      </c>
      <c r="BH5919" s="6">
        <f ca="1">IF(ISNUMBER('Descriptive Stats'!BF5919),'Descriptive Stats'!BF5919,#N/A)</f>
        <v>-0.6450419512753276</v>
      </c>
      <c r="BI5919" s="6">
        <f ca="1">IF(ISNUMBER('Descriptive Stats'!E5919),'Descriptive Stats'!E5919,#N/A)</f>
        <v>2</v>
      </c>
    </row>
    <row r="5920" spans="1:61" ht="14.4" x14ac:dyDescent="0.3">
      <c r="A5920" s="2">
        <f>ROW()</f>
        <v>5920</v>
      </c>
      <c r="C5920" s="8">
        <f t="shared" ca="1" si="821"/>
        <v>3</v>
      </c>
      <c r="D5920" s="8">
        <f t="shared" ca="1" si="822"/>
        <v>2</v>
      </c>
      <c r="E5920" s="50">
        <f t="shared" ca="1" si="816"/>
        <v>6</v>
      </c>
      <c r="F5920" s="2" t="str">
        <f t="shared" ca="1" si="823"/>
        <v/>
      </c>
      <c r="BD5920" s="49">
        <f t="shared" ca="1" si="820"/>
        <v>3900</v>
      </c>
      <c r="BE5920" s="3">
        <f t="shared" ca="1" si="817"/>
        <v>0.38995000000000002</v>
      </c>
      <c r="BF5920" s="3">
        <f t="shared" ca="1" si="818"/>
        <v>-0.2794493539703507</v>
      </c>
      <c r="BG5920" s="9">
        <f t="shared" ca="1" si="819"/>
        <v>6</v>
      </c>
      <c r="BH5920" s="6">
        <f ca="1">IF(ISNUMBER('Descriptive Stats'!BF5920),'Descriptive Stats'!BF5920,#N/A)</f>
        <v>-0.2794493539703507</v>
      </c>
      <c r="BI5920" s="6">
        <f ca="1">IF(ISNUMBER('Descriptive Stats'!E5920),'Descriptive Stats'!E5920,#N/A)</f>
        <v>6</v>
      </c>
    </row>
    <row r="5921" spans="1:61" ht="14.4" x14ac:dyDescent="0.3">
      <c r="A5921" s="2">
        <f>ROW()</f>
        <v>5921</v>
      </c>
      <c r="C5921" s="8">
        <f t="shared" ca="1" si="821"/>
        <v>2</v>
      </c>
      <c r="D5921" s="8">
        <f t="shared" ca="1" si="822"/>
        <v>6</v>
      </c>
      <c r="E5921" s="50">
        <f t="shared" ca="1" si="816"/>
        <v>1</v>
      </c>
      <c r="F5921" s="2" t="str">
        <f t="shared" ca="1" si="823"/>
        <v/>
      </c>
      <c r="BD5921" s="49">
        <f t="shared" ca="1" si="820"/>
        <v>1871</v>
      </c>
      <c r="BE5921" s="3">
        <f t="shared" ca="1" si="817"/>
        <v>0.18704999999999999</v>
      </c>
      <c r="BF5921" s="3">
        <f t="shared" ca="1" si="818"/>
        <v>-0.88881967520906158</v>
      </c>
      <c r="BG5921" s="9">
        <f t="shared" ca="1" si="819"/>
        <v>1</v>
      </c>
      <c r="BH5921" s="6">
        <f ca="1">IF(ISNUMBER('Descriptive Stats'!BF5921),'Descriptive Stats'!BF5921,#N/A)</f>
        <v>-0.88881967520906158</v>
      </c>
      <c r="BI5921" s="6">
        <f ca="1">IF(ISNUMBER('Descriptive Stats'!E5921),'Descriptive Stats'!E5921,#N/A)</f>
        <v>1</v>
      </c>
    </row>
    <row r="5922" spans="1:61" ht="14.4" x14ac:dyDescent="0.3">
      <c r="A5922" s="2">
        <f>ROW()</f>
        <v>5922</v>
      </c>
      <c r="C5922" s="8">
        <f t="shared" ca="1" si="821"/>
        <v>8</v>
      </c>
      <c r="D5922" s="8">
        <f t="shared" ca="1" si="822"/>
        <v>1</v>
      </c>
      <c r="E5922" s="50">
        <f t="shared" ca="1" si="816"/>
        <v>1</v>
      </c>
      <c r="F5922" s="2" t="str">
        <f t="shared" ca="1" si="823"/>
        <v/>
      </c>
      <c r="BD5922" s="49">
        <f t="shared" ca="1" si="820"/>
        <v>1871</v>
      </c>
      <c r="BE5922" s="3">
        <f t="shared" ca="1" si="817"/>
        <v>0.18704999999999999</v>
      </c>
      <c r="BF5922" s="3">
        <f t="shared" ca="1" si="818"/>
        <v>-0.88881967520906158</v>
      </c>
      <c r="BG5922" s="9">
        <f t="shared" ca="1" si="819"/>
        <v>1</v>
      </c>
      <c r="BH5922" s="6">
        <f ca="1">IF(ISNUMBER('Descriptive Stats'!BF5922),'Descriptive Stats'!BF5922,#N/A)</f>
        <v>-0.88881967520906158</v>
      </c>
      <c r="BI5922" s="6">
        <f ca="1">IF(ISNUMBER('Descriptive Stats'!E5922),'Descriptive Stats'!E5922,#N/A)</f>
        <v>1</v>
      </c>
    </row>
    <row r="5923" spans="1:61" ht="14.4" x14ac:dyDescent="0.3">
      <c r="A5923" s="2">
        <f>ROW()</f>
        <v>5923</v>
      </c>
      <c r="C5923" s="8">
        <f t="shared" ca="1" si="821"/>
        <v>12</v>
      </c>
      <c r="D5923" s="8">
        <f t="shared" ca="1" si="822"/>
        <v>1</v>
      </c>
      <c r="E5923" s="50">
        <f t="shared" ca="1" si="816"/>
        <v>6</v>
      </c>
      <c r="F5923" s="2" t="str">
        <f t="shared" ca="1" si="823"/>
        <v/>
      </c>
      <c r="BD5923" s="49">
        <f t="shared" ca="1" si="820"/>
        <v>3900</v>
      </c>
      <c r="BE5923" s="3">
        <f t="shared" ca="1" si="817"/>
        <v>0.38995000000000002</v>
      </c>
      <c r="BF5923" s="3">
        <f t="shared" ca="1" si="818"/>
        <v>-0.2794493539703507</v>
      </c>
      <c r="BG5923" s="9">
        <f t="shared" ca="1" si="819"/>
        <v>6</v>
      </c>
      <c r="BH5923" s="6">
        <f ca="1">IF(ISNUMBER('Descriptive Stats'!BF5923),'Descriptive Stats'!BF5923,#N/A)</f>
        <v>-0.2794493539703507</v>
      </c>
      <c r="BI5923" s="6">
        <f ca="1">IF(ISNUMBER('Descriptive Stats'!E5923),'Descriptive Stats'!E5923,#N/A)</f>
        <v>6</v>
      </c>
    </row>
    <row r="5924" spans="1:61" ht="14.4" x14ac:dyDescent="0.3">
      <c r="A5924" s="2">
        <f>ROW()</f>
        <v>5924</v>
      </c>
      <c r="C5924" s="8">
        <f t="shared" ca="1" si="821"/>
        <v>16</v>
      </c>
      <c r="D5924" s="8">
        <f t="shared" ca="1" si="822"/>
        <v>6</v>
      </c>
      <c r="E5924" s="50">
        <f t="shared" ca="1" si="816"/>
        <v>6</v>
      </c>
      <c r="F5924" s="2" t="str">
        <f t="shared" ca="1" si="823"/>
        <v/>
      </c>
      <c r="BD5924" s="49">
        <f t="shared" ca="1" si="820"/>
        <v>3900</v>
      </c>
      <c r="BE5924" s="3">
        <f t="shared" ca="1" si="817"/>
        <v>0.38995000000000002</v>
      </c>
      <c r="BF5924" s="3">
        <f t="shared" ca="1" si="818"/>
        <v>-0.2794493539703507</v>
      </c>
      <c r="BG5924" s="9">
        <f t="shared" ca="1" si="819"/>
        <v>6</v>
      </c>
      <c r="BH5924" s="6">
        <f ca="1">IF(ISNUMBER('Descriptive Stats'!BF5924),'Descriptive Stats'!BF5924,#N/A)</f>
        <v>-0.2794493539703507</v>
      </c>
      <c r="BI5924" s="6">
        <f ca="1">IF(ISNUMBER('Descriptive Stats'!E5924),'Descriptive Stats'!E5924,#N/A)</f>
        <v>6</v>
      </c>
    </row>
    <row r="5925" spans="1:61" ht="14.4" x14ac:dyDescent="0.3">
      <c r="A5925" s="2">
        <f>ROW()</f>
        <v>5925</v>
      </c>
      <c r="C5925" s="8">
        <f t="shared" ca="1" si="821"/>
        <v>2</v>
      </c>
      <c r="D5925" s="8">
        <f t="shared" ca="1" si="822"/>
        <v>6</v>
      </c>
      <c r="E5925" s="50">
        <f t="shared" ca="1" si="816"/>
        <v>0</v>
      </c>
      <c r="F5925" s="2" t="str">
        <f t="shared" ca="1" si="823"/>
        <v/>
      </c>
      <c r="BD5925" s="49">
        <f t="shared" ca="1" si="820"/>
        <v>815.5</v>
      </c>
      <c r="BE5925" s="3">
        <f t="shared" ca="1" si="817"/>
        <v>8.1500000000000003E-2</v>
      </c>
      <c r="BF5925" s="3">
        <f t="shared" ca="1" si="818"/>
        <v>-1.3950525282585462</v>
      </c>
      <c r="BG5925" s="9">
        <f t="shared" ca="1" si="819"/>
        <v>0</v>
      </c>
      <c r="BH5925" s="6">
        <f ca="1">IF(ISNUMBER('Descriptive Stats'!BF5925),'Descriptive Stats'!BF5925,#N/A)</f>
        <v>-1.3950525282585462</v>
      </c>
      <c r="BI5925" s="6">
        <f ca="1">IF(ISNUMBER('Descriptive Stats'!E5925),'Descriptive Stats'!E5925,#N/A)</f>
        <v>0</v>
      </c>
    </row>
    <row r="5926" spans="1:61" ht="14.4" x14ac:dyDescent="0.3">
      <c r="A5926" s="2">
        <f>ROW()</f>
        <v>5926</v>
      </c>
      <c r="C5926" s="8">
        <f t="shared" ca="1" si="821"/>
        <v>20</v>
      </c>
      <c r="D5926" s="8">
        <f t="shared" ca="1" si="822"/>
        <v>0</v>
      </c>
      <c r="E5926" s="50">
        <f t="shared" ca="1" si="816"/>
        <v>7</v>
      </c>
      <c r="F5926" s="2" t="str">
        <f t="shared" ca="1" si="823"/>
        <v/>
      </c>
      <c r="BD5926" s="49">
        <f t="shared" ca="1" si="820"/>
        <v>4473.5</v>
      </c>
      <c r="BE5926" s="3">
        <f t="shared" ca="1" si="817"/>
        <v>0.44729999999999998</v>
      </c>
      <c r="BF5926" s="3">
        <f t="shared" ca="1" si="818"/>
        <v>-0.13248586824472414</v>
      </c>
      <c r="BG5926" s="9">
        <f t="shared" ca="1" si="819"/>
        <v>7</v>
      </c>
      <c r="BH5926" s="6">
        <f ca="1">IF(ISNUMBER('Descriptive Stats'!BF5926),'Descriptive Stats'!BF5926,#N/A)</f>
        <v>-0.13248586824472414</v>
      </c>
      <c r="BI5926" s="6">
        <f ca="1">IF(ISNUMBER('Descriptive Stats'!E5926),'Descriptive Stats'!E5926,#N/A)</f>
        <v>7</v>
      </c>
    </row>
    <row r="5927" spans="1:61" ht="14.4" x14ac:dyDescent="0.3">
      <c r="A5927" s="2">
        <f>ROW()</f>
        <v>5927</v>
      </c>
      <c r="C5927" s="8">
        <f t="shared" ca="1" si="821"/>
        <v>19</v>
      </c>
      <c r="D5927" s="8">
        <f t="shared" ca="1" si="822"/>
        <v>7</v>
      </c>
      <c r="E5927" s="50">
        <f t="shared" ca="1" si="816"/>
        <v>2</v>
      </c>
      <c r="F5927" s="2" t="str">
        <f t="shared" ca="1" si="823"/>
        <v/>
      </c>
      <c r="BD5927" s="49">
        <f t="shared" ca="1" si="820"/>
        <v>2595</v>
      </c>
      <c r="BE5927" s="3">
        <f t="shared" ca="1" si="817"/>
        <v>0.25945000000000001</v>
      </c>
      <c r="BF5927" s="3">
        <f t="shared" ca="1" si="818"/>
        <v>-0.6450419512753276</v>
      </c>
      <c r="BG5927" s="9">
        <f t="shared" ca="1" si="819"/>
        <v>2</v>
      </c>
      <c r="BH5927" s="6">
        <f ca="1">IF(ISNUMBER('Descriptive Stats'!BF5927),'Descriptive Stats'!BF5927,#N/A)</f>
        <v>-0.6450419512753276</v>
      </c>
      <c r="BI5927" s="6">
        <f ca="1">IF(ISNUMBER('Descriptive Stats'!E5927),'Descriptive Stats'!E5927,#N/A)</f>
        <v>2</v>
      </c>
    </row>
    <row r="5928" spans="1:61" ht="14.4" x14ac:dyDescent="0.3">
      <c r="A5928" s="2">
        <f>ROW()</f>
        <v>5928</v>
      </c>
      <c r="C5928" s="8">
        <f t="shared" ca="1" si="821"/>
        <v>9</v>
      </c>
      <c r="D5928" s="8">
        <f t="shared" ca="1" si="822"/>
        <v>2</v>
      </c>
      <c r="E5928" s="50">
        <f t="shared" ca="1" si="816"/>
        <v>0</v>
      </c>
      <c r="F5928" s="2" t="str">
        <f t="shared" ca="1" si="823"/>
        <v/>
      </c>
      <c r="BD5928" s="49">
        <f t="shared" ca="1" si="820"/>
        <v>815.5</v>
      </c>
      <c r="BE5928" s="3">
        <f t="shared" ca="1" si="817"/>
        <v>8.1500000000000003E-2</v>
      </c>
      <c r="BF5928" s="3">
        <f t="shared" ca="1" si="818"/>
        <v>-1.3950525282585462</v>
      </c>
      <c r="BG5928" s="9">
        <f t="shared" ca="1" si="819"/>
        <v>0</v>
      </c>
      <c r="BH5928" s="6">
        <f ca="1">IF(ISNUMBER('Descriptive Stats'!BF5928),'Descriptive Stats'!BF5928,#N/A)</f>
        <v>-1.3950525282585462</v>
      </c>
      <c r="BI5928" s="6">
        <f ca="1">IF(ISNUMBER('Descriptive Stats'!E5928),'Descriptive Stats'!E5928,#N/A)</f>
        <v>0</v>
      </c>
    </row>
    <row r="5929" spans="1:61" ht="14.4" x14ac:dyDescent="0.3">
      <c r="A5929" s="2">
        <f>ROW()</f>
        <v>5929</v>
      </c>
      <c r="C5929" s="8">
        <f t="shared" ca="1" si="821"/>
        <v>20</v>
      </c>
      <c r="D5929" s="8">
        <f t="shared" ca="1" si="822"/>
        <v>0</v>
      </c>
      <c r="E5929" s="50">
        <f t="shared" ca="1" si="816"/>
        <v>7</v>
      </c>
      <c r="F5929" s="2" t="str">
        <f t="shared" ca="1" si="823"/>
        <v/>
      </c>
      <c r="BD5929" s="49">
        <f t="shared" ca="1" si="820"/>
        <v>4473.5</v>
      </c>
      <c r="BE5929" s="3">
        <f t="shared" ca="1" si="817"/>
        <v>0.44729999999999998</v>
      </c>
      <c r="BF5929" s="3">
        <f t="shared" ca="1" si="818"/>
        <v>-0.13248586824472414</v>
      </c>
      <c r="BG5929" s="9">
        <f t="shared" ca="1" si="819"/>
        <v>7</v>
      </c>
      <c r="BH5929" s="6">
        <f ca="1">IF(ISNUMBER('Descriptive Stats'!BF5929),'Descriptive Stats'!BF5929,#N/A)</f>
        <v>-0.13248586824472414</v>
      </c>
      <c r="BI5929" s="6">
        <f ca="1">IF(ISNUMBER('Descriptive Stats'!E5929),'Descriptive Stats'!E5929,#N/A)</f>
        <v>7</v>
      </c>
    </row>
    <row r="5930" spans="1:61" ht="14.4" x14ac:dyDescent="0.3">
      <c r="A5930" s="2">
        <f>ROW()</f>
        <v>5930</v>
      </c>
      <c r="C5930" s="8">
        <f t="shared" ca="1" si="821"/>
        <v>19</v>
      </c>
      <c r="D5930" s="8">
        <f t="shared" ca="1" si="822"/>
        <v>7</v>
      </c>
      <c r="E5930" s="50">
        <f t="shared" ca="1" si="816"/>
        <v>1</v>
      </c>
      <c r="F5930" s="2" t="str">
        <f t="shared" ca="1" si="823"/>
        <v/>
      </c>
      <c r="BD5930" s="49">
        <f t="shared" ca="1" si="820"/>
        <v>1871</v>
      </c>
      <c r="BE5930" s="3">
        <f t="shared" ca="1" si="817"/>
        <v>0.18704999999999999</v>
      </c>
      <c r="BF5930" s="3">
        <f t="shared" ca="1" si="818"/>
        <v>-0.88881967520906158</v>
      </c>
      <c r="BG5930" s="9">
        <f t="shared" ca="1" si="819"/>
        <v>1</v>
      </c>
      <c r="BH5930" s="6">
        <f ca="1">IF(ISNUMBER('Descriptive Stats'!BF5930),'Descriptive Stats'!BF5930,#N/A)</f>
        <v>-0.88881967520906158</v>
      </c>
      <c r="BI5930" s="6">
        <f ca="1">IF(ISNUMBER('Descriptive Stats'!E5930),'Descriptive Stats'!E5930,#N/A)</f>
        <v>1</v>
      </c>
    </row>
    <row r="5931" spans="1:61" ht="14.4" x14ac:dyDescent="0.3">
      <c r="A5931" s="2">
        <f>ROW()</f>
        <v>5931</v>
      </c>
      <c r="C5931" s="8">
        <f t="shared" ca="1" si="821"/>
        <v>12</v>
      </c>
      <c r="D5931" s="8">
        <f t="shared" ca="1" si="822"/>
        <v>1</v>
      </c>
      <c r="E5931" s="50">
        <f t="shared" ca="1" si="816"/>
        <v>2</v>
      </c>
      <c r="F5931" s="2" t="str">
        <f t="shared" ca="1" si="823"/>
        <v/>
      </c>
      <c r="BD5931" s="49">
        <f t="shared" ca="1" si="820"/>
        <v>2595</v>
      </c>
      <c r="BE5931" s="3">
        <f t="shared" ca="1" si="817"/>
        <v>0.25945000000000001</v>
      </c>
      <c r="BF5931" s="3">
        <f t="shared" ca="1" si="818"/>
        <v>-0.6450419512753276</v>
      </c>
      <c r="BG5931" s="9">
        <f t="shared" ca="1" si="819"/>
        <v>2</v>
      </c>
      <c r="BH5931" s="6">
        <f ca="1">IF(ISNUMBER('Descriptive Stats'!BF5931),'Descriptive Stats'!BF5931,#N/A)</f>
        <v>-0.6450419512753276</v>
      </c>
      <c r="BI5931" s="6">
        <f ca="1">IF(ISNUMBER('Descriptive Stats'!E5931),'Descriptive Stats'!E5931,#N/A)</f>
        <v>2</v>
      </c>
    </row>
    <row r="5932" spans="1:61" ht="14.4" x14ac:dyDescent="0.3">
      <c r="A5932" s="2">
        <f>ROW()</f>
        <v>5932</v>
      </c>
      <c r="C5932" s="8">
        <f t="shared" ca="1" si="821"/>
        <v>3</v>
      </c>
      <c r="D5932" s="8">
        <f t="shared" ca="1" si="822"/>
        <v>2</v>
      </c>
      <c r="E5932" s="50">
        <f t="shared" ca="1" si="816"/>
        <v>2</v>
      </c>
      <c r="F5932" s="2" t="str">
        <f t="shared" ca="1" si="823"/>
        <v/>
      </c>
      <c r="BD5932" s="49">
        <f t="shared" ca="1" si="820"/>
        <v>2595</v>
      </c>
      <c r="BE5932" s="3">
        <f t="shared" ca="1" si="817"/>
        <v>0.25945000000000001</v>
      </c>
      <c r="BF5932" s="3">
        <f t="shared" ca="1" si="818"/>
        <v>-0.6450419512753276</v>
      </c>
      <c r="BG5932" s="9">
        <f t="shared" ca="1" si="819"/>
        <v>2</v>
      </c>
      <c r="BH5932" s="6">
        <f ca="1">IF(ISNUMBER('Descriptive Stats'!BF5932),'Descriptive Stats'!BF5932,#N/A)</f>
        <v>-0.6450419512753276</v>
      </c>
      <c r="BI5932" s="6">
        <f ca="1">IF(ISNUMBER('Descriptive Stats'!E5932),'Descriptive Stats'!E5932,#N/A)</f>
        <v>2</v>
      </c>
    </row>
    <row r="5933" spans="1:61" ht="14.4" x14ac:dyDescent="0.3">
      <c r="A5933" s="2">
        <f>ROW()</f>
        <v>5933</v>
      </c>
      <c r="C5933" s="8">
        <f t="shared" ca="1" si="821"/>
        <v>9</v>
      </c>
      <c r="D5933" s="8">
        <f t="shared" ca="1" si="822"/>
        <v>2</v>
      </c>
      <c r="E5933" s="50">
        <f t="shared" ca="1" si="816"/>
        <v>7</v>
      </c>
      <c r="F5933" s="2" t="str">
        <f t="shared" ca="1" si="823"/>
        <v/>
      </c>
      <c r="BD5933" s="49">
        <f t="shared" ca="1" si="820"/>
        <v>4473.5</v>
      </c>
      <c r="BE5933" s="3">
        <f t="shared" ca="1" si="817"/>
        <v>0.44729999999999998</v>
      </c>
      <c r="BF5933" s="3">
        <f t="shared" ca="1" si="818"/>
        <v>-0.13248586824472414</v>
      </c>
      <c r="BG5933" s="9">
        <f t="shared" ca="1" si="819"/>
        <v>7</v>
      </c>
      <c r="BH5933" s="6">
        <f ca="1">IF(ISNUMBER('Descriptive Stats'!BF5933),'Descriptive Stats'!BF5933,#N/A)</f>
        <v>-0.13248586824472414</v>
      </c>
      <c r="BI5933" s="6">
        <f ca="1">IF(ISNUMBER('Descriptive Stats'!E5933),'Descriptive Stats'!E5933,#N/A)</f>
        <v>7</v>
      </c>
    </row>
    <row r="5934" spans="1:61" ht="14.4" x14ac:dyDescent="0.3">
      <c r="A5934" s="2">
        <f>ROW()</f>
        <v>5934</v>
      </c>
      <c r="C5934" s="8">
        <f t="shared" ca="1" si="821"/>
        <v>19</v>
      </c>
      <c r="D5934" s="8">
        <f t="shared" ca="1" si="822"/>
        <v>7</v>
      </c>
      <c r="E5934" s="50">
        <f t="shared" ca="1" si="816"/>
        <v>7</v>
      </c>
      <c r="F5934" s="2" t="str">
        <f t="shared" ca="1" si="823"/>
        <v/>
      </c>
      <c r="BD5934" s="49">
        <f t="shared" ca="1" si="820"/>
        <v>4473.5</v>
      </c>
      <c r="BE5934" s="3">
        <f t="shared" ca="1" si="817"/>
        <v>0.44729999999999998</v>
      </c>
      <c r="BF5934" s="3">
        <f t="shared" ca="1" si="818"/>
        <v>-0.13248586824472414</v>
      </c>
      <c r="BG5934" s="9">
        <f t="shared" ca="1" si="819"/>
        <v>7</v>
      </c>
      <c r="BH5934" s="6">
        <f ca="1">IF(ISNUMBER('Descriptive Stats'!BF5934),'Descriptive Stats'!BF5934,#N/A)</f>
        <v>-0.13248586824472414</v>
      </c>
      <c r="BI5934" s="6">
        <f ca="1">IF(ISNUMBER('Descriptive Stats'!E5934),'Descriptive Stats'!E5934,#N/A)</f>
        <v>7</v>
      </c>
    </row>
    <row r="5935" spans="1:61" ht="14.4" x14ac:dyDescent="0.3">
      <c r="A5935" s="2">
        <f>ROW()</f>
        <v>5935</v>
      </c>
      <c r="C5935" s="8">
        <f t="shared" ca="1" si="821"/>
        <v>6</v>
      </c>
      <c r="D5935" s="8">
        <f t="shared" ca="1" si="822"/>
        <v>7</v>
      </c>
      <c r="E5935" s="50">
        <f t="shared" ca="1" si="816"/>
        <v>0</v>
      </c>
      <c r="F5935" s="2" t="str">
        <f t="shared" ca="1" si="823"/>
        <v/>
      </c>
      <c r="BD5935" s="49">
        <f t="shared" ca="1" si="820"/>
        <v>815.5</v>
      </c>
      <c r="BE5935" s="3">
        <f t="shared" ca="1" si="817"/>
        <v>8.1500000000000003E-2</v>
      </c>
      <c r="BF5935" s="3">
        <f t="shared" ca="1" si="818"/>
        <v>-1.3950525282585462</v>
      </c>
      <c r="BG5935" s="9">
        <f t="shared" ca="1" si="819"/>
        <v>0</v>
      </c>
      <c r="BH5935" s="6">
        <f ca="1">IF(ISNUMBER('Descriptive Stats'!BF5935),'Descriptive Stats'!BF5935,#N/A)</f>
        <v>-1.3950525282585462</v>
      </c>
      <c r="BI5935" s="6">
        <f ca="1">IF(ISNUMBER('Descriptive Stats'!E5935),'Descriptive Stats'!E5935,#N/A)</f>
        <v>0</v>
      </c>
    </row>
    <row r="5936" spans="1:61" ht="14.4" x14ac:dyDescent="0.3">
      <c r="A5936" s="2">
        <f>ROW()</f>
        <v>5936</v>
      </c>
      <c r="C5936" s="8">
        <f t="shared" ca="1" si="821"/>
        <v>20</v>
      </c>
      <c r="D5936" s="8">
        <f t="shared" ca="1" si="822"/>
        <v>0</v>
      </c>
      <c r="E5936" s="50">
        <f t="shared" ca="1" si="816"/>
        <v>0</v>
      </c>
      <c r="F5936" s="2" t="str">
        <f t="shared" ca="1" si="823"/>
        <v/>
      </c>
      <c r="BD5936" s="49">
        <f t="shared" ca="1" si="820"/>
        <v>815.5</v>
      </c>
      <c r="BE5936" s="3">
        <f t="shared" ca="1" si="817"/>
        <v>8.1500000000000003E-2</v>
      </c>
      <c r="BF5936" s="3">
        <f t="shared" ca="1" si="818"/>
        <v>-1.3950525282585462</v>
      </c>
      <c r="BG5936" s="9">
        <f t="shared" ca="1" si="819"/>
        <v>0</v>
      </c>
      <c r="BH5936" s="6">
        <f ca="1">IF(ISNUMBER('Descriptive Stats'!BF5936),'Descriptive Stats'!BF5936,#N/A)</f>
        <v>-1.3950525282585462</v>
      </c>
      <c r="BI5936" s="6">
        <f ca="1">IF(ISNUMBER('Descriptive Stats'!E5936),'Descriptive Stats'!E5936,#N/A)</f>
        <v>0</v>
      </c>
    </row>
    <row r="5937" spans="1:61" ht="14.4" x14ac:dyDescent="0.3">
      <c r="A5937" s="2">
        <f>ROW()</f>
        <v>5937</v>
      </c>
      <c r="C5937" s="8">
        <f t="shared" ca="1" si="821"/>
        <v>22</v>
      </c>
      <c r="D5937" s="8">
        <f t="shared" ca="1" si="822"/>
        <v>0</v>
      </c>
      <c r="E5937" s="50">
        <f t="shared" ca="1" si="816"/>
        <v>19</v>
      </c>
      <c r="F5937" s="2" t="str">
        <f t="shared" ca="1" si="823"/>
        <v>X</v>
      </c>
      <c r="BD5937" s="49">
        <f t="shared" ca="1" si="820"/>
        <v>5294</v>
      </c>
      <c r="BE5937" s="3">
        <f t="shared" ca="1" si="817"/>
        <v>0.52934999999999999</v>
      </c>
      <c r="BF5937" s="3">
        <f t="shared" ca="1" si="818"/>
        <v>7.3636031452008061E-2</v>
      </c>
      <c r="BG5937" s="9">
        <f t="shared" ca="1" si="819"/>
        <v>19</v>
      </c>
      <c r="BH5937" s="6">
        <f ca="1">IF(ISNUMBER('Descriptive Stats'!BF5937),'Descriptive Stats'!BF5937,#N/A)</f>
        <v>7.3636031452008061E-2</v>
      </c>
      <c r="BI5937" s="6">
        <f ca="1">IF(ISNUMBER('Descriptive Stats'!E5937),'Descriptive Stats'!E5937,#N/A)</f>
        <v>19</v>
      </c>
    </row>
    <row r="5938" spans="1:61" ht="14.4" x14ac:dyDescent="0.3">
      <c r="A5938" s="2">
        <f>ROW()</f>
        <v>5938</v>
      </c>
      <c r="C5938" s="8">
        <f t="shared" ca="1" si="821"/>
        <v>7</v>
      </c>
      <c r="D5938" s="8">
        <f t="shared" ca="1" si="822"/>
        <v>19</v>
      </c>
      <c r="E5938" s="50">
        <f t="shared" ca="1" si="816"/>
        <v>0</v>
      </c>
      <c r="F5938" s="2" t="str">
        <f t="shared" ca="1" si="823"/>
        <v/>
      </c>
      <c r="BD5938" s="49">
        <f t="shared" ca="1" si="820"/>
        <v>815.5</v>
      </c>
      <c r="BE5938" s="3">
        <f t="shared" ca="1" si="817"/>
        <v>8.1500000000000003E-2</v>
      </c>
      <c r="BF5938" s="3">
        <f t="shared" ca="1" si="818"/>
        <v>-1.3950525282585462</v>
      </c>
      <c r="BG5938" s="9">
        <f t="shared" ca="1" si="819"/>
        <v>0</v>
      </c>
      <c r="BH5938" s="6">
        <f ca="1">IF(ISNUMBER('Descriptive Stats'!BF5938),'Descriptive Stats'!BF5938,#N/A)</f>
        <v>-1.3950525282585462</v>
      </c>
      <c r="BI5938" s="6">
        <f ca="1">IF(ISNUMBER('Descriptive Stats'!E5938),'Descriptive Stats'!E5938,#N/A)</f>
        <v>0</v>
      </c>
    </row>
    <row r="5939" spans="1:61" ht="14.4" x14ac:dyDescent="0.3">
      <c r="A5939" s="2">
        <f>ROW()</f>
        <v>5939</v>
      </c>
      <c r="C5939" s="8">
        <f t="shared" ca="1" si="821"/>
        <v>22</v>
      </c>
      <c r="D5939" s="8">
        <f t="shared" ca="1" si="822"/>
        <v>0</v>
      </c>
      <c r="E5939" s="50">
        <f t="shared" ca="1" si="816"/>
        <v>6</v>
      </c>
      <c r="F5939" s="2" t="str">
        <f t="shared" ca="1" si="823"/>
        <v/>
      </c>
      <c r="BD5939" s="49">
        <f t="shared" ca="1" si="820"/>
        <v>3900</v>
      </c>
      <c r="BE5939" s="3">
        <f t="shared" ca="1" si="817"/>
        <v>0.38995000000000002</v>
      </c>
      <c r="BF5939" s="3">
        <f t="shared" ca="1" si="818"/>
        <v>-0.2794493539703507</v>
      </c>
      <c r="BG5939" s="9">
        <f t="shared" ca="1" si="819"/>
        <v>6</v>
      </c>
      <c r="BH5939" s="6">
        <f ca="1">IF(ISNUMBER('Descriptive Stats'!BF5939),'Descriptive Stats'!BF5939,#N/A)</f>
        <v>-0.2794493539703507</v>
      </c>
      <c r="BI5939" s="6">
        <f ca="1">IF(ISNUMBER('Descriptive Stats'!E5939),'Descriptive Stats'!E5939,#N/A)</f>
        <v>6</v>
      </c>
    </row>
    <row r="5940" spans="1:61" ht="14.4" x14ac:dyDescent="0.3">
      <c r="A5940" s="2">
        <f>ROW()</f>
        <v>5940</v>
      </c>
      <c r="C5940" s="8">
        <f t="shared" ca="1" si="821"/>
        <v>2</v>
      </c>
      <c r="D5940" s="8">
        <f t="shared" ca="1" si="822"/>
        <v>6</v>
      </c>
      <c r="E5940" s="50">
        <f t="shared" ca="1" si="816"/>
        <v>0</v>
      </c>
      <c r="F5940" s="2" t="str">
        <f t="shared" ca="1" si="823"/>
        <v/>
      </c>
      <c r="BD5940" s="49">
        <f t="shared" ca="1" si="820"/>
        <v>815.5</v>
      </c>
      <c r="BE5940" s="3">
        <f t="shared" ca="1" si="817"/>
        <v>8.1500000000000003E-2</v>
      </c>
      <c r="BF5940" s="3">
        <f t="shared" ca="1" si="818"/>
        <v>-1.3950525282585462</v>
      </c>
      <c r="BG5940" s="9">
        <f t="shared" ca="1" si="819"/>
        <v>0</v>
      </c>
      <c r="BH5940" s="6">
        <f ca="1">IF(ISNUMBER('Descriptive Stats'!BF5940),'Descriptive Stats'!BF5940,#N/A)</f>
        <v>-1.3950525282585462</v>
      </c>
      <c r="BI5940" s="6">
        <f ca="1">IF(ISNUMBER('Descriptive Stats'!E5940),'Descriptive Stats'!E5940,#N/A)</f>
        <v>0</v>
      </c>
    </row>
    <row r="5941" spans="1:61" ht="14.4" x14ac:dyDescent="0.3">
      <c r="A5941" s="2">
        <f>ROW()</f>
        <v>5941</v>
      </c>
      <c r="C5941" s="8">
        <f t="shared" ca="1" si="821"/>
        <v>20</v>
      </c>
      <c r="D5941" s="8">
        <f t="shared" ca="1" si="822"/>
        <v>0</v>
      </c>
      <c r="E5941" s="50">
        <f t="shared" ca="1" si="816"/>
        <v>6</v>
      </c>
      <c r="F5941" s="2" t="str">
        <f t="shared" ca="1" si="823"/>
        <v/>
      </c>
      <c r="BD5941" s="49">
        <f t="shared" ca="1" si="820"/>
        <v>3900</v>
      </c>
      <c r="BE5941" s="3">
        <f t="shared" ca="1" si="817"/>
        <v>0.38995000000000002</v>
      </c>
      <c r="BF5941" s="3">
        <f t="shared" ca="1" si="818"/>
        <v>-0.2794493539703507</v>
      </c>
      <c r="BG5941" s="9">
        <f t="shared" ca="1" si="819"/>
        <v>6</v>
      </c>
      <c r="BH5941" s="6">
        <f ca="1">IF(ISNUMBER('Descriptive Stats'!BF5941),'Descriptive Stats'!BF5941,#N/A)</f>
        <v>-0.2794493539703507</v>
      </c>
      <c r="BI5941" s="6">
        <f ca="1">IF(ISNUMBER('Descriptive Stats'!E5941),'Descriptive Stats'!E5941,#N/A)</f>
        <v>6</v>
      </c>
    </row>
    <row r="5942" spans="1:61" ht="14.4" x14ac:dyDescent="0.3">
      <c r="A5942" s="2">
        <f>ROW()</f>
        <v>5942</v>
      </c>
      <c r="C5942" s="8">
        <f t="shared" ca="1" si="821"/>
        <v>5</v>
      </c>
      <c r="D5942" s="8">
        <f t="shared" ca="1" si="822"/>
        <v>6</v>
      </c>
      <c r="E5942" s="50">
        <f t="shared" ca="1" si="816"/>
        <v>6</v>
      </c>
      <c r="F5942" s="2" t="str">
        <f t="shared" ca="1" si="823"/>
        <v/>
      </c>
      <c r="BD5942" s="49">
        <f t="shared" ca="1" si="820"/>
        <v>3900</v>
      </c>
      <c r="BE5942" s="3">
        <f t="shared" ca="1" si="817"/>
        <v>0.38995000000000002</v>
      </c>
      <c r="BF5942" s="3">
        <f t="shared" ca="1" si="818"/>
        <v>-0.2794493539703507</v>
      </c>
      <c r="BG5942" s="9">
        <f t="shared" ca="1" si="819"/>
        <v>6</v>
      </c>
      <c r="BH5942" s="6">
        <f ca="1">IF(ISNUMBER('Descriptive Stats'!BF5942),'Descriptive Stats'!BF5942,#N/A)</f>
        <v>-0.2794493539703507</v>
      </c>
      <c r="BI5942" s="6">
        <f ca="1">IF(ISNUMBER('Descriptive Stats'!E5942),'Descriptive Stats'!E5942,#N/A)</f>
        <v>6</v>
      </c>
    </row>
    <row r="5943" spans="1:61" ht="14.4" x14ac:dyDescent="0.3">
      <c r="A5943" s="2">
        <f>ROW()</f>
        <v>5943</v>
      </c>
      <c r="C5943" s="8">
        <f t="shared" ca="1" si="821"/>
        <v>16</v>
      </c>
      <c r="D5943" s="8">
        <f t="shared" ca="1" si="822"/>
        <v>6</v>
      </c>
      <c r="E5943" s="50">
        <f t="shared" ca="1" si="816"/>
        <v>7</v>
      </c>
      <c r="F5943" s="2" t="str">
        <f t="shared" ca="1" si="823"/>
        <v/>
      </c>
      <c r="BD5943" s="49">
        <f t="shared" ca="1" si="820"/>
        <v>4473.5</v>
      </c>
      <c r="BE5943" s="3">
        <f t="shared" ca="1" si="817"/>
        <v>0.44729999999999998</v>
      </c>
      <c r="BF5943" s="3">
        <f t="shared" ca="1" si="818"/>
        <v>-0.13248586824472414</v>
      </c>
      <c r="BG5943" s="9">
        <f t="shared" ca="1" si="819"/>
        <v>7</v>
      </c>
      <c r="BH5943" s="6">
        <f ca="1">IF(ISNUMBER('Descriptive Stats'!BF5943),'Descriptive Stats'!BF5943,#N/A)</f>
        <v>-0.13248586824472414</v>
      </c>
      <c r="BI5943" s="6">
        <f ca="1">IF(ISNUMBER('Descriptive Stats'!E5943),'Descriptive Stats'!E5943,#N/A)</f>
        <v>7</v>
      </c>
    </row>
    <row r="5944" spans="1:61" ht="14.4" x14ac:dyDescent="0.3">
      <c r="A5944" s="2">
        <f>ROW()</f>
        <v>5944</v>
      </c>
      <c r="C5944" s="8">
        <f t="shared" ca="1" si="821"/>
        <v>19</v>
      </c>
      <c r="D5944" s="8">
        <f t="shared" ca="1" si="822"/>
        <v>7</v>
      </c>
      <c r="E5944" s="50">
        <f t="shared" ca="1" si="816"/>
        <v>6</v>
      </c>
      <c r="F5944" s="2" t="str">
        <f t="shared" ca="1" si="823"/>
        <v/>
      </c>
      <c r="BD5944" s="49">
        <f t="shared" ca="1" si="820"/>
        <v>3900</v>
      </c>
      <c r="BE5944" s="3">
        <f t="shared" ca="1" si="817"/>
        <v>0.38995000000000002</v>
      </c>
      <c r="BF5944" s="3">
        <f t="shared" ca="1" si="818"/>
        <v>-0.2794493539703507</v>
      </c>
      <c r="BG5944" s="9">
        <f t="shared" ca="1" si="819"/>
        <v>6</v>
      </c>
      <c r="BH5944" s="6">
        <f ca="1">IF(ISNUMBER('Descriptive Stats'!BF5944),'Descriptive Stats'!BF5944,#N/A)</f>
        <v>-0.2794493539703507</v>
      </c>
      <c r="BI5944" s="6">
        <f ca="1">IF(ISNUMBER('Descriptive Stats'!E5944),'Descriptive Stats'!E5944,#N/A)</f>
        <v>6</v>
      </c>
    </row>
    <row r="5945" spans="1:61" ht="14.4" x14ac:dyDescent="0.3">
      <c r="A5945" s="2">
        <f>ROW()</f>
        <v>5945</v>
      </c>
      <c r="C5945" s="8">
        <f t="shared" ca="1" si="821"/>
        <v>2</v>
      </c>
      <c r="D5945" s="8">
        <f t="shared" ca="1" si="822"/>
        <v>6</v>
      </c>
      <c r="E5945" s="50">
        <f t="shared" ca="1" si="816"/>
        <v>2</v>
      </c>
      <c r="F5945" s="2" t="str">
        <f t="shared" ca="1" si="823"/>
        <v/>
      </c>
      <c r="BD5945" s="49">
        <f t="shared" ca="1" si="820"/>
        <v>2595</v>
      </c>
      <c r="BE5945" s="3">
        <f t="shared" ca="1" si="817"/>
        <v>0.25945000000000001</v>
      </c>
      <c r="BF5945" s="3">
        <f t="shared" ca="1" si="818"/>
        <v>-0.6450419512753276</v>
      </c>
      <c r="BG5945" s="9">
        <f t="shared" ca="1" si="819"/>
        <v>2</v>
      </c>
      <c r="BH5945" s="6">
        <f ca="1">IF(ISNUMBER('Descriptive Stats'!BF5945),'Descriptive Stats'!BF5945,#N/A)</f>
        <v>-0.6450419512753276</v>
      </c>
      <c r="BI5945" s="6">
        <f ca="1">IF(ISNUMBER('Descriptive Stats'!E5945),'Descriptive Stats'!E5945,#N/A)</f>
        <v>2</v>
      </c>
    </row>
    <row r="5946" spans="1:61" ht="14.4" x14ac:dyDescent="0.3">
      <c r="A5946" s="2">
        <f>ROW()</f>
        <v>5946</v>
      </c>
      <c r="C5946" s="8">
        <f t="shared" ca="1" si="821"/>
        <v>21</v>
      </c>
      <c r="D5946" s="8">
        <f t="shared" ca="1" si="822"/>
        <v>2</v>
      </c>
      <c r="E5946" s="50">
        <f t="shared" ca="1" si="816"/>
        <v>1</v>
      </c>
      <c r="F5946" s="2" t="str">
        <f t="shared" ca="1" si="823"/>
        <v/>
      </c>
      <c r="BD5946" s="49">
        <f t="shared" ca="1" si="820"/>
        <v>1871</v>
      </c>
      <c r="BE5946" s="3">
        <f t="shared" ca="1" si="817"/>
        <v>0.18704999999999999</v>
      </c>
      <c r="BF5946" s="3">
        <f t="shared" ca="1" si="818"/>
        <v>-0.88881967520906158</v>
      </c>
      <c r="BG5946" s="9">
        <f t="shared" ca="1" si="819"/>
        <v>1</v>
      </c>
      <c r="BH5946" s="6">
        <f ca="1">IF(ISNUMBER('Descriptive Stats'!BF5946),'Descriptive Stats'!BF5946,#N/A)</f>
        <v>-0.88881967520906158</v>
      </c>
      <c r="BI5946" s="6">
        <f ca="1">IF(ISNUMBER('Descriptive Stats'!E5946),'Descriptive Stats'!E5946,#N/A)</f>
        <v>1</v>
      </c>
    </row>
    <row r="5947" spans="1:61" ht="14.4" x14ac:dyDescent="0.3">
      <c r="A5947" s="2">
        <f>ROW()</f>
        <v>5947</v>
      </c>
      <c r="C5947" s="8">
        <f t="shared" ca="1" si="821"/>
        <v>8</v>
      </c>
      <c r="D5947" s="8">
        <f t="shared" ca="1" si="822"/>
        <v>1</v>
      </c>
      <c r="E5947" s="50">
        <f t="shared" ca="1" si="816"/>
        <v>0</v>
      </c>
      <c r="F5947" s="2" t="str">
        <f t="shared" ca="1" si="823"/>
        <v/>
      </c>
      <c r="BD5947" s="49">
        <f t="shared" ca="1" si="820"/>
        <v>815.5</v>
      </c>
      <c r="BE5947" s="3">
        <f t="shared" ca="1" si="817"/>
        <v>8.1500000000000003E-2</v>
      </c>
      <c r="BF5947" s="3">
        <f t="shared" ca="1" si="818"/>
        <v>-1.3950525282585462</v>
      </c>
      <c r="BG5947" s="9">
        <f t="shared" ca="1" si="819"/>
        <v>0</v>
      </c>
      <c r="BH5947" s="6">
        <f ca="1">IF(ISNUMBER('Descriptive Stats'!BF5947),'Descriptive Stats'!BF5947,#N/A)</f>
        <v>-1.3950525282585462</v>
      </c>
      <c r="BI5947" s="6">
        <f ca="1">IF(ISNUMBER('Descriptive Stats'!E5947),'Descriptive Stats'!E5947,#N/A)</f>
        <v>0</v>
      </c>
    </row>
    <row r="5948" spans="1:61" ht="14.4" x14ac:dyDescent="0.3">
      <c r="A5948" s="2">
        <f>ROW()</f>
        <v>5948</v>
      </c>
      <c r="C5948" s="8">
        <f t="shared" ca="1" si="821"/>
        <v>18</v>
      </c>
      <c r="D5948" s="8">
        <f t="shared" ca="1" si="822"/>
        <v>0</v>
      </c>
      <c r="E5948" s="50">
        <f t="shared" ca="1" si="816"/>
        <v>0</v>
      </c>
      <c r="F5948" s="2" t="str">
        <f t="shared" ca="1" si="823"/>
        <v/>
      </c>
      <c r="BD5948" s="49">
        <f t="shared" ca="1" si="820"/>
        <v>815.5</v>
      </c>
      <c r="BE5948" s="3">
        <f t="shared" ca="1" si="817"/>
        <v>8.1500000000000003E-2</v>
      </c>
      <c r="BF5948" s="3">
        <f t="shared" ca="1" si="818"/>
        <v>-1.3950525282585462</v>
      </c>
      <c r="BG5948" s="9">
        <f t="shared" ca="1" si="819"/>
        <v>0</v>
      </c>
      <c r="BH5948" s="6">
        <f ca="1">IF(ISNUMBER('Descriptive Stats'!BF5948),'Descriptive Stats'!BF5948,#N/A)</f>
        <v>-1.3950525282585462</v>
      </c>
      <c r="BI5948" s="6">
        <f ca="1">IF(ISNUMBER('Descriptive Stats'!E5948),'Descriptive Stats'!E5948,#N/A)</f>
        <v>0</v>
      </c>
    </row>
    <row r="5949" spans="1:61" ht="14.4" x14ac:dyDescent="0.3">
      <c r="A5949" s="2">
        <f>ROW()</f>
        <v>5949</v>
      </c>
      <c r="C5949" s="8">
        <f t="shared" ca="1" si="821"/>
        <v>18</v>
      </c>
      <c r="D5949" s="8">
        <f t="shared" ca="1" si="822"/>
        <v>0</v>
      </c>
      <c r="E5949" s="50">
        <f t="shared" ca="1" si="816"/>
        <v>0</v>
      </c>
      <c r="F5949" s="2" t="str">
        <f t="shared" ca="1" si="823"/>
        <v/>
      </c>
      <c r="BD5949" s="49">
        <f t="shared" ca="1" si="820"/>
        <v>815.5</v>
      </c>
      <c r="BE5949" s="3">
        <f t="shared" ca="1" si="817"/>
        <v>8.1500000000000003E-2</v>
      </c>
      <c r="BF5949" s="3">
        <f t="shared" ca="1" si="818"/>
        <v>-1.3950525282585462</v>
      </c>
      <c r="BG5949" s="9">
        <f t="shared" ca="1" si="819"/>
        <v>0</v>
      </c>
      <c r="BH5949" s="6">
        <f ca="1">IF(ISNUMBER('Descriptive Stats'!BF5949),'Descriptive Stats'!BF5949,#N/A)</f>
        <v>-1.3950525282585462</v>
      </c>
      <c r="BI5949" s="6">
        <f ca="1">IF(ISNUMBER('Descriptive Stats'!E5949),'Descriptive Stats'!E5949,#N/A)</f>
        <v>0</v>
      </c>
    </row>
    <row r="5950" spans="1:61" ht="14.4" x14ac:dyDescent="0.3">
      <c r="A5950" s="2">
        <f>ROW()</f>
        <v>5950</v>
      </c>
      <c r="C5950" s="8">
        <f t="shared" ca="1" si="821"/>
        <v>18</v>
      </c>
      <c r="D5950" s="8">
        <f t="shared" ca="1" si="822"/>
        <v>0</v>
      </c>
      <c r="E5950" s="50">
        <f t="shared" ca="1" si="816"/>
        <v>7</v>
      </c>
      <c r="F5950" s="2" t="str">
        <f t="shared" ca="1" si="823"/>
        <v/>
      </c>
      <c r="BD5950" s="49">
        <f t="shared" ca="1" si="820"/>
        <v>4473.5</v>
      </c>
      <c r="BE5950" s="3">
        <f t="shared" ca="1" si="817"/>
        <v>0.44729999999999998</v>
      </c>
      <c r="BF5950" s="3">
        <f t="shared" ca="1" si="818"/>
        <v>-0.13248586824472414</v>
      </c>
      <c r="BG5950" s="9">
        <f t="shared" ca="1" si="819"/>
        <v>7</v>
      </c>
      <c r="BH5950" s="6">
        <f ca="1">IF(ISNUMBER('Descriptive Stats'!BF5950),'Descriptive Stats'!BF5950,#N/A)</f>
        <v>-0.13248586824472414</v>
      </c>
      <c r="BI5950" s="6">
        <f ca="1">IF(ISNUMBER('Descriptive Stats'!E5950),'Descriptive Stats'!E5950,#N/A)</f>
        <v>7</v>
      </c>
    </row>
    <row r="5951" spans="1:61" ht="14.4" x14ac:dyDescent="0.3">
      <c r="A5951" s="2">
        <f>ROW()</f>
        <v>5951</v>
      </c>
      <c r="C5951" s="8">
        <f t="shared" ca="1" si="821"/>
        <v>6</v>
      </c>
      <c r="D5951" s="8">
        <f t="shared" ca="1" si="822"/>
        <v>7</v>
      </c>
      <c r="E5951" s="50">
        <f t="shared" ca="1" si="816"/>
        <v>1</v>
      </c>
      <c r="F5951" s="2" t="str">
        <f t="shared" ca="1" si="823"/>
        <v/>
      </c>
      <c r="BD5951" s="49">
        <f t="shared" ca="1" si="820"/>
        <v>1871</v>
      </c>
      <c r="BE5951" s="3">
        <f t="shared" ca="1" si="817"/>
        <v>0.18704999999999999</v>
      </c>
      <c r="BF5951" s="3">
        <f t="shared" ca="1" si="818"/>
        <v>-0.88881967520906158</v>
      </c>
      <c r="BG5951" s="9">
        <f t="shared" ca="1" si="819"/>
        <v>1</v>
      </c>
      <c r="BH5951" s="6">
        <f ca="1">IF(ISNUMBER('Descriptive Stats'!BF5951),'Descriptive Stats'!BF5951,#N/A)</f>
        <v>-0.88881967520906158</v>
      </c>
      <c r="BI5951" s="6">
        <f ca="1">IF(ISNUMBER('Descriptive Stats'!E5951),'Descriptive Stats'!E5951,#N/A)</f>
        <v>1</v>
      </c>
    </row>
    <row r="5952" spans="1:61" ht="14.4" x14ac:dyDescent="0.3">
      <c r="A5952" s="2">
        <f>ROW()</f>
        <v>5952</v>
      </c>
      <c r="C5952" s="8">
        <f t="shared" ca="1" si="821"/>
        <v>8</v>
      </c>
      <c r="D5952" s="8">
        <f t="shared" ca="1" si="822"/>
        <v>1</v>
      </c>
      <c r="E5952" s="50">
        <f t="shared" ca="1" si="816"/>
        <v>0</v>
      </c>
      <c r="F5952" s="2" t="str">
        <f t="shared" ca="1" si="823"/>
        <v/>
      </c>
      <c r="BD5952" s="49">
        <f t="shared" ca="1" si="820"/>
        <v>815.5</v>
      </c>
      <c r="BE5952" s="3">
        <f t="shared" ca="1" si="817"/>
        <v>8.1500000000000003E-2</v>
      </c>
      <c r="BF5952" s="3">
        <f t="shared" ca="1" si="818"/>
        <v>-1.3950525282585462</v>
      </c>
      <c r="BG5952" s="9">
        <f t="shared" ca="1" si="819"/>
        <v>0</v>
      </c>
      <c r="BH5952" s="6">
        <f ca="1">IF(ISNUMBER('Descriptive Stats'!BF5952),'Descriptive Stats'!BF5952,#N/A)</f>
        <v>-1.3950525282585462</v>
      </c>
      <c r="BI5952" s="6">
        <f ca="1">IF(ISNUMBER('Descriptive Stats'!E5952),'Descriptive Stats'!E5952,#N/A)</f>
        <v>0</v>
      </c>
    </row>
    <row r="5953" spans="1:61" ht="14.4" x14ac:dyDescent="0.3">
      <c r="A5953" s="2">
        <f>ROW()</f>
        <v>5953</v>
      </c>
      <c r="C5953" s="8">
        <f t="shared" ca="1" si="821"/>
        <v>4</v>
      </c>
      <c r="D5953" s="8">
        <f t="shared" ca="1" si="822"/>
        <v>0</v>
      </c>
      <c r="E5953" s="50">
        <f t="shared" ca="1" si="816"/>
        <v>9</v>
      </c>
      <c r="F5953" s="2" t="str">
        <f t="shared" ca="1" si="823"/>
        <v/>
      </c>
      <c r="BD5953" s="49">
        <f t="shared" ca="1" si="820"/>
        <v>4819</v>
      </c>
      <c r="BE5953" s="3">
        <f t="shared" ca="1" si="817"/>
        <v>0.48185</v>
      </c>
      <c r="BF5953" s="3">
        <f t="shared" ca="1" si="818"/>
        <v>-4.5511009098988427E-2</v>
      </c>
      <c r="BG5953" s="9">
        <f t="shared" ca="1" si="819"/>
        <v>9</v>
      </c>
      <c r="BH5953" s="6">
        <f ca="1">IF(ISNUMBER('Descriptive Stats'!BF5953),'Descriptive Stats'!BF5953,#N/A)</f>
        <v>-4.5511009098988427E-2</v>
      </c>
      <c r="BI5953" s="6">
        <f ca="1">IF(ISNUMBER('Descriptive Stats'!E5953),'Descriptive Stats'!E5953,#N/A)</f>
        <v>9</v>
      </c>
    </row>
    <row r="5954" spans="1:61" ht="14.4" x14ac:dyDescent="0.3">
      <c r="A5954" s="2">
        <f>ROW()</f>
        <v>5954</v>
      </c>
      <c r="C5954" s="8">
        <f t="shared" ca="1" si="821"/>
        <v>23</v>
      </c>
      <c r="D5954" s="8">
        <f t="shared" ca="1" si="822"/>
        <v>9</v>
      </c>
      <c r="E5954" s="50">
        <f t="shared" ca="1" si="816"/>
        <v>19</v>
      </c>
      <c r="F5954" s="2" t="str">
        <f t="shared" ca="1" si="823"/>
        <v>X</v>
      </c>
      <c r="BD5954" s="49">
        <f t="shared" ca="1" si="820"/>
        <v>5294</v>
      </c>
      <c r="BE5954" s="3">
        <f t="shared" ca="1" si="817"/>
        <v>0.52934999999999999</v>
      </c>
      <c r="BF5954" s="3">
        <f t="shared" ca="1" si="818"/>
        <v>7.3636031452008061E-2</v>
      </c>
      <c r="BG5954" s="9">
        <f t="shared" ca="1" si="819"/>
        <v>19</v>
      </c>
      <c r="BH5954" s="6">
        <f ca="1">IF(ISNUMBER('Descriptive Stats'!BF5954),'Descriptive Stats'!BF5954,#N/A)</f>
        <v>7.3636031452008061E-2</v>
      </c>
      <c r="BI5954" s="6">
        <f ca="1">IF(ISNUMBER('Descriptive Stats'!E5954),'Descriptive Stats'!E5954,#N/A)</f>
        <v>19</v>
      </c>
    </row>
    <row r="5955" spans="1:61" ht="14.4" x14ac:dyDescent="0.3">
      <c r="A5955" s="2">
        <f>ROW()</f>
        <v>5955</v>
      </c>
      <c r="C5955" s="8">
        <f t="shared" ca="1" si="821"/>
        <v>7</v>
      </c>
      <c r="D5955" s="8">
        <f t="shared" ca="1" si="822"/>
        <v>19</v>
      </c>
      <c r="E5955" s="50">
        <f t="shared" ref="E5955:E6018" ca="1" si="824">IF(0=MOD(ROW(),$J$1),AVERAGE(OFFSET($D$2,ROW()-$J$1,0,$J$1,1)),"")</f>
        <v>15</v>
      </c>
      <c r="F5955" s="2" t="str">
        <f t="shared" ca="1" si="823"/>
        <v/>
      </c>
      <c r="BD5955" s="49">
        <f t="shared" ca="1" si="820"/>
        <v>5051.5</v>
      </c>
      <c r="BE5955" s="3">
        <f t="shared" ca="1" si="817"/>
        <v>0.50509999999999999</v>
      </c>
      <c r="BF5955" s="3">
        <f t="shared" ca="1" si="818"/>
        <v>1.2784152420787677E-2</v>
      </c>
      <c r="BG5955" s="9">
        <f t="shared" ca="1" si="819"/>
        <v>15</v>
      </c>
      <c r="BH5955" s="6">
        <f ca="1">IF(ISNUMBER('Descriptive Stats'!BF5955),'Descriptive Stats'!BF5955,#N/A)</f>
        <v>1.2784152420787677E-2</v>
      </c>
      <c r="BI5955" s="6">
        <f ca="1">IF(ISNUMBER('Descriptive Stats'!E5955),'Descriptive Stats'!E5955,#N/A)</f>
        <v>15</v>
      </c>
    </row>
    <row r="5956" spans="1:61" ht="14.4" x14ac:dyDescent="0.3">
      <c r="A5956" s="2">
        <f>ROW()</f>
        <v>5956</v>
      </c>
      <c r="C5956" s="8">
        <f t="shared" ca="1" si="821"/>
        <v>24</v>
      </c>
      <c r="D5956" s="8">
        <f t="shared" ca="1" si="822"/>
        <v>15</v>
      </c>
      <c r="E5956" s="50">
        <f t="shared" ca="1" si="824"/>
        <v>0</v>
      </c>
      <c r="F5956" s="2" t="str">
        <f t="shared" ca="1" si="823"/>
        <v/>
      </c>
      <c r="BD5956" s="49">
        <f t="shared" ca="1" si="820"/>
        <v>815.5</v>
      </c>
      <c r="BE5956" s="3">
        <f t="shared" ca="1" si="817"/>
        <v>8.1500000000000003E-2</v>
      </c>
      <c r="BF5956" s="3">
        <f t="shared" ca="1" si="818"/>
        <v>-1.3950525282585462</v>
      </c>
      <c r="BG5956" s="9">
        <f t="shared" ca="1" si="819"/>
        <v>0</v>
      </c>
      <c r="BH5956" s="6">
        <f ca="1">IF(ISNUMBER('Descriptive Stats'!BF5956),'Descriptive Stats'!BF5956,#N/A)</f>
        <v>-1.3950525282585462</v>
      </c>
      <c r="BI5956" s="6">
        <f ca="1">IF(ISNUMBER('Descriptive Stats'!E5956),'Descriptive Stats'!E5956,#N/A)</f>
        <v>0</v>
      </c>
    </row>
    <row r="5957" spans="1:61" ht="14.4" x14ac:dyDescent="0.3">
      <c r="A5957" s="2">
        <f>ROW()</f>
        <v>5957</v>
      </c>
      <c r="C5957" s="8">
        <f t="shared" ca="1" si="821"/>
        <v>20</v>
      </c>
      <c r="D5957" s="8">
        <f t="shared" ca="1" si="822"/>
        <v>0</v>
      </c>
      <c r="E5957" s="50">
        <f t="shared" ca="1" si="824"/>
        <v>0</v>
      </c>
      <c r="F5957" s="2" t="str">
        <f t="shared" ca="1" si="823"/>
        <v/>
      </c>
      <c r="BD5957" s="49">
        <f t="shared" ca="1" si="820"/>
        <v>815.5</v>
      </c>
      <c r="BE5957" s="3">
        <f t="shared" ca="1" si="817"/>
        <v>8.1500000000000003E-2</v>
      </c>
      <c r="BF5957" s="3">
        <f t="shared" ca="1" si="818"/>
        <v>-1.3950525282585462</v>
      </c>
      <c r="BG5957" s="9">
        <f t="shared" ca="1" si="819"/>
        <v>0</v>
      </c>
      <c r="BH5957" s="6">
        <f ca="1">IF(ISNUMBER('Descriptive Stats'!BF5957),'Descriptive Stats'!BF5957,#N/A)</f>
        <v>-1.3950525282585462</v>
      </c>
      <c r="BI5957" s="6">
        <f ca="1">IF(ISNUMBER('Descriptive Stats'!E5957),'Descriptive Stats'!E5957,#N/A)</f>
        <v>0</v>
      </c>
    </row>
    <row r="5958" spans="1:61" ht="14.4" x14ac:dyDescent="0.3">
      <c r="A5958" s="2">
        <f>ROW()</f>
        <v>5958</v>
      </c>
      <c r="C5958" s="8">
        <f t="shared" ca="1" si="821"/>
        <v>22</v>
      </c>
      <c r="D5958" s="8">
        <f t="shared" ca="1" si="822"/>
        <v>0</v>
      </c>
      <c r="E5958" s="50">
        <f t="shared" ca="1" si="824"/>
        <v>0</v>
      </c>
      <c r="F5958" s="2" t="str">
        <f t="shared" ca="1" si="823"/>
        <v/>
      </c>
      <c r="BD5958" s="49">
        <f t="shared" ca="1" si="820"/>
        <v>815.5</v>
      </c>
      <c r="BE5958" s="3">
        <f t="shared" ca="1" si="817"/>
        <v>8.1500000000000003E-2</v>
      </c>
      <c r="BF5958" s="3">
        <f t="shared" ca="1" si="818"/>
        <v>-1.3950525282585462</v>
      </c>
      <c r="BG5958" s="9">
        <f t="shared" ca="1" si="819"/>
        <v>0</v>
      </c>
      <c r="BH5958" s="6">
        <f ca="1">IF(ISNUMBER('Descriptive Stats'!BF5958),'Descriptive Stats'!BF5958,#N/A)</f>
        <v>-1.3950525282585462</v>
      </c>
      <c r="BI5958" s="6">
        <f ca="1">IF(ISNUMBER('Descriptive Stats'!E5958),'Descriptive Stats'!E5958,#N/A)</f>
        <v>0</v>
      </c>
    </row>
    <row r="5959" spans="1:61" ht="14.4" x14ac:dyDescent="0.3">
      <c r="A5959" s="2">
        <f>ROW()</f>
        <v>5959</v>
      </c>
      <c r="C5959" s="8">
        <f t="shared" ca="1" si="821"/>
        <v>11</v>
      </c>
      <c r="D5959" s="8">
        <f t="shared" ca="1" si="822"/>
        <v>0</v>
      </c>
      <c r="E5959" s="50">
        <f t="shared" ca="1" si="824"/>
        <v>7</v>
      </c>
      <c r="F5959" s="2" t="str">
        <f t="shared" ca="1" si="823"/>
        <v/>
      </c>
      <c r="BD5959" s="49">
        <f t="shared" ca="1" si="820"/>
        <v>4473.5</v>
      </c>
      <c r="BE5959" s="3">
        <f t="shared" ca="1" si="817"/>
        <v>0.44729999999999998</v>
      </c>
      <c r="BF5959" s="3">
        <f t="shared" ca="1" si="818"/>
        <v>-0.13248586824472414</v>
      </c>
      <c r="BG5959" s="9">
        <f t="shared" ca="1" si="819"/>
        <v>7</v>
      </c>
      <c r="BH5959" s="6">
        <f ca="1">IF(ISNUMBER('Descriptive Stats'!BF5959),'Descriptive Stats'!BF5959,#N/A)</f>
        <v>-0.13248586824472414</v>
      </c>
      <c r="BI5959" s="6">
        <f ca="1">IF(ISNUMBER('Descriptive Stats'!E5959),'Descriptive Stats'!E5959,#N/A)</f>
        <v>7</v>
      </c>
    </row>
    <row r="5960" spans="1:61" ht="14.4" x14ac:dyDescent="0.3">
      <c r="A5960" s="2">
        <f>ROW()</f>
        <v>5960</v>
      </c>
      <c r="C5960" s="8">
        <f t="shared" ca="1" si="821"/>
        <v>6</v>
      </c>
      <c r="D5960" s="8">
        <f t="shared" ca="1" si="822"/>
        <v>7</v>
      </c>
      <c r="E5960" s="50">
        <f t="shared" ca="1" si="824"/>
        <v>3</v>
      </c>
      <c r="F5960" s="2" t="str">
        <f t="shared" ca="1" si="823"/>
        <v/>
      </c>
      <c r="BD5960" s="49">
        <f t="shared" ca="1" si="820"/>
        <v>3200</v>
      </c>
      <c r="BE5960" s="3">
        <f t="shared" ca="1" si="817"/>
        <v>0.31995000000000001</v>
      </c>
      <c r="BF5960" s="3">
        <f t="shared" ca="1" si="818"/>
        <v>-0.46783862043457014</v>
      </c>
      <c r="BG5960" s="9">
        <f t="shared" ca="1" si="819"/>
        <v>3</v>
      </c>
      <c r="BH5960" s="6">
        <f ca="1">IF(ISNUMBER('Descriptive Stats'!BF5960),'Descriptive Stats'!BF5960,#N/A)</f>
        <v>-0.46783862043457014</v>
      </c>
      <c r="BI5960" s="6">
        <f ca="1">IF(ISNUMBER('Descriptive Stats'!E5960),'Descriptive Stats'!E5960,#N/A)</f>
        <v>3</v>
      </c>
    </row>
    <row r="5961" spans="1:61" ht="14.4" x14ac:dyDescent="0.3">
      <c r="A5961" s="2">
        <f>ROW()</f>
        <v>5961</v>
      </c>
      <c r="C5961" s="8">
        <f t="shared" ca="1" si="821"/>
        <v>10</v>
      </c>
      <c r="D5961" s="8">
        <f t="shared" ca="1" si="822"/>
        <v>3</v>
      </c>
      <c r="E5961" s="50">
        <f t="shared" ca="1" si="824"/>
        <v>6</v>
      </c>
      <c r="F5961" s="2" t="str">
        <f t="shared" ca="1" si="823"/>
        <v/>
      </c>
      <c r="BD5961" s="49">
        <f t="shared" ca="1" si="820"/>
        <v>3900</v>
      </c>
      <c r="BE5961" s="3">
        <f t="shared" ref="BE5961:BE6024" ca="1" si="825">IF(ISNUMBER(BD5961),(BD5961-0.5)/$BK$4,"")</f>
        <v>0.38995000000000002</v>
      </c>
      <c r="BF5961" s="3">
        <f t="shared" ref="BF5961:BF6024" ca="1" si="826">IF(ISNUMBER(BE5961),_xlfn.NORM.INV(BE5961,0,1),"")</f>
        <v>-0.2794493539703507</v>
      </c>
      <c r="BG5961" s="9">
        <f t="shared" ref="BG5961:BG6024" ca="1" si="827">IF(ISNUMBER(E5961),E5961,"")</f>
        <v>6</v>
      </c>
      <c r="BH5961" s="6">
        <f ca="1">IF(ISNUMBER('Descriptive Stats'!BF5961),'Descriptive Stats'!BF5961,#N/A)</f>
        <v>-0.2794493539703507</v>
      </c>
      <c r="BI5961" s="6">
        <f ca="1">IF(ISNUMBER('Descriptive Stats'!E5961),'Descriptive Stats'!E5961,#N/A)</f>
        <v>6</v>
      </c>
    </row>
    <row r="5962" spans="1:61" ht="14.4" x14ac:dyDescent="0.3">
      <c r="A5962" s="2">
        <f>ROW()</f>
        <v>5962</v>
      </c>
      <c r="C5962" s="8">
        <f t="shared" ca="1" si="821"/>
        <v>5</v>
      </c>
      <c r="D5962" s="8">
        <f t="shared" ca="1" si="822"/>
        <v>6</v>
      </c>
      <c r="E5962" s="50">
        <f t="shared" ca="1" si="824"/>
        <v>6</v>
      </c>
      <c r="F5962" s="2" t="str">
        <f t="shared" ca="1" si="823"/>
        <v/>
      </c>
      <c r="BD5962" s="49">
        <f t="shared" ref="BD5962:BD6025" ca="1" si="828">IF(ISNUMBER(BG5962),_xlfn.RANK.AVG(BG5962,$BG$2:$BG$5414,1),"")</f>
        <v>3900</v>
      </c>
      <c r="BE5962" s="3">
        <f t="shared" ca="1" si="825"/>
        <v>0.38995000000000002</v>
      </c>
      <c r="BF5962" s="3">
        <f t="shared" ca="1" si="826"/>
        <v>-0.2794493539703507</v>
      </c>
      <c r="BG5962" s="9">
        <f t="shared" ca="1" si="827"/>
        <v>6</v>
      </c>
      <c r="BH5962" s="6">
        <f ca="1">IF(ISNUMBER('Descriptive Stats'!BF5962),'Descriptive Stats'!BF5962,#N/A)</f>
        <v>-0.2794493539703507</v>
      </c>
      <c r="BI5962" s="6">
        <f ca="1">IF(ISNUMBER('Descriptive Stats'!E5962),'Descriptive Stats'!E5962,#N/A)</f>
        <v>6</v>
      </c>
    </row>
    <row r="5963" spans="1:61" ht="14.4" x14ac:dyDescent="0.3">
      <c r="A5963" s="2">
        <f>ROW()</f>
        <v>5963</v>
      </c>
      <c r="C5963" s="8">
        <f t="shared" ca="1" si="821"/>
        <v>5</v>
      </c>
      <c r="D5963" s="8">
        <f t="shared" ca="1" si="822"/>
        <v>6</v>
      </c>
      <c r="E5963" s="50">
        <f t="shared" ca="1" si="824"/>
        <v>2</v>
      </c>
      <c r="F5963" s="2" t="str">
        <f t="shared" ca="1" si="823"/>
        <v/>
      </c>
      <c r="BD5963" s="49">
        <f t="shared" ca="1" si="828"/>
        <v>2595</v>
      </c>
      <c r="BE5963" s="3">
        <f t="shared" ca="1" si="825"/>
        <v>0.25945000000000001</v>
      </c>
      <c r="BF5963" s="3">
        <f t="shared" ca="1" si="826"/>
        <v>-0.6450419512753276</v>
      </c>
      <c r="BG5963" s="9">
        <f t="shared" ca="1" si="827"/>
        <v>2</v>
      </c>
      <c r="BH5963" s="6">
        <f ca="1">IF(ISNUMBER('Descriptive Stats'!BF5963),'Descriptive Stats'!BF5963,#N/A)</f>
        <v>-0.6450419512753276</v>
      </c>
      <c r="BI5963" s="6">
        <f ca="1">IF(ISNUMBER('Descriptive Stats'!E5963),'Descriptive Stats'!E5963,#N/A)</f>
        <v>2</v>
      </c>
    </row>
    <row r="5964" spans="1:61" ht="14.4" x14ac:dyDescent="0.3">
      <c r="A5964" s="2">
        <f>ROW()</f>
        <v>5964</v>
      </c>
      <c r="C5964" s="8">
        <f t="shared" ca="1" si="821"/>
        <v>17</v>
      </c>
      <c r="D5964" s="8">
        <f t="shared" ca="1" si="822"/>
        <v>2</v>
      </c>
      <c r="E5964" s="50">
        <f t="shared" ca="1" si="824"/>
        <v>15</v>
      </c>
      <c r="F5964" s="2" t="str">
        <f t="shared" ca="1" si="823"/>
        <v/>
      </c>
      <c r="BD5964" s="49">
        <f t="shared" ca="1" si="828"/>
        <v>5051.5</v>
      </c>
      <c r="BE5964" s="3">
        <f t="shared" ca="1" si="825"/>
        <v>0.50509999999999999</v>
      </c>
      <c r="BF5964" s="3">
        <f t="shared" ca="1" si="826"/>
        <v>1.2784152420787677E-2</v>
      </c>
      <c r="BG5964" s="9">
        <f t="shared" ca="1" si="827"/>
        <v>15</v>
      </c>
      <c r="BH5964" s="6">
        <f ca="1">IF(ISNUMBER('Descriptive Stats'!BF5964),'Descriptive Stats'!BF5964,#N/A)</f>
        <v>1.2784152420787677E-2</v>
      </c>
      <c r="BI5964" s="6">
        <f ca="1">IF(ISNUMBER('Descriptive Stats'!E5964),'Descriptive Stats'!E5964,#N/A)</f>
        <v>15</v>
      </c>
    </row>
    <row r="5965" spans="1:61" ht="14.4" x14ac:dyDescent="0.3">
      <c r="A5965" s="2">
        <f>ROW()</f>
        <v>5965</v>
      </c>
      <c r="C5965" s="8">
        <f t="shared" ca="1" si="821"/>
        <v>24</v>
      </c>
      <c r="D5965" s="8">
        <f t="shared" ca="1" si="822"/>
        <v>15</v>
      </c>
      <c r="E5965" s="50">
        <f t="shared" ca="1" si="824"/>
        <v>19</v>
      </c>
      <c r="F5965" s="2" t="str">
        <f t="shared" ca="1" si="823"/>
        <v>X</v>
      </c>
      <c r="BD5965" s="49">
        <f t="shared" ca="1" si="828"/>
        <v>5294</v>
      </c>
      <c r="BE5965" s="3">
        <f t="shared" ca="1" si="825"/>
        <v>0.52934999999999999</v>
      </c>
      <c r="BF5965" s="3">
        <f t="shared" ca="1" si="826"/>
        <v>7.3636031452008061E-2</v>
      </c>
      <c r="BG5965" s="9">
        <f t="shared" ca="1" si="827"/>
        <v>19</v>
      </c>
      <c r="BH5965" s="6">
        <f ca="1">IF(ISNUMBER('Descriptive Stats'!BF5965),'Descriptive Stats'!BF5965,#N/A)</f>
        <v>7.3636031452008061E-2</v>
      </c>
      <c r="BI5965" s="6">
        <f ca="1">IF(ISNUMBER('Descriptive Stats'!E5965),'Descriptive Stats'!E5965,#N/A)</f>
        <v>19</v>
      </c>
    </row>
    <row r="5966" spans="1:61" ht="14.4" x14ac:dyDescent="0.3">
      <c r="A5966" s="2">
        <f>ROW()</f>
        <v>5966</v>
      </c>
      <c r="C5966" s="8">
        <f t="shared" ca="1" si="821"/>
        <v>7</v>
      </c>
      <c r="D5966" s="8">
        <f t="shared" ca="1" si="822"/>
        <v>19</v>
      </c>
      <c r="E5966" s="50">
        <f t="shared" ca="1" si="824"/>
        <v>0</v>
      </c>
      <c r="F5966" s="2" t="str">
        <f t="shared" ca="1" si="823"/>
        <v/>
      </c>
      <c r="BD5966" s="49">
        <f t="shared" ca="1" si="828"/>
        <v>815.5</v>
      </c>
      <c r="BE5966" s="3">
        <f t="shared" ca="1" si="825"/>
        <v>8.1500000000000003E-2</v>
      </c>
      <c r="BF5966" s="3">
        <f t="shared" ca="1" si="826"/>
        <v>-1.3950525282585462</v>
      </c>
      <c r="BG5966" s="9">
        <f t="shared" ca="1" si="827"/>
        <v>0</v>
      </c>
      <c r="BH5966" s="6">
        <f ca="1">IF(ISNUMBER('Descriptive Stats'!BF5966),'Descriptive Stats'!BF5966,#N/A)</f>
        <v>-1.3950525282585462</v>
      </c>
      <c r="BI5966" s="6">
        <f ca="1">IF(ISNUMBER('Descriptive Stats'!E5966),'Descriptive Stats'!E5966,#N/A)</f>
        <v>0</v>
      </c>
    </row>
    <row r="5967" spans="1:61" ht="14.4" x14ac:dyDescent="0.3">
      <c r="A5967" s="2">
        <f>ROW()</f>
        <v>5967</v>
      </c>
      <c r="C5967" s="8">
        <f t="shared" ca="1" si="821"/>
        <v>22</v>
      </c>
      <c r="D5967" s="8">
        <f t="shared" ca="1" si="822"/>
        <v>0</v>
      </c>
      <c r="E5967" s="50">
        <f t="shared" ca="1" si="824"/>
        <v>7</v>
      </c>
      <c r="F5967" s="2" t="str">
        <f t="shared" ca="1" si="823"/>
        <v/>
      </c>
      <c r="BD5967" s="49">
        <f t="shared" ca="1" si="828"/>
        <v>4473.5</v>
      </c>
      <c r="BE5967" s="3">
        <f t="shared" ca="1" si="825"/>
        <v>0.44729999999999998</v>
      </c>
      <c r="BF5967" s="3">
        <f t="shared" ca="1" si="826"/>
        <v>-0.13248586824472414</v>
      </c>
      <c r="BG5967" s="9">
        <f t="shared" ca="1" si="827"/>
        <v>7</v>
      </c>
      <c r="BH5967" s="6">
        <f ca="1">IF(ISNUMBER('Descriptive Stats'!BF5967),'Descriptive Stats'!BF5967,#N/A)</f>
        <v>-0.13248586824472414</v>
      </c>
      <c r="BI5967" s="6">
        <f ca="1">IF(ISNUMBER('Descriptive Stats'!E5967),'Descriptive Stats'!E5967,#N/A)</f>
        <v>7</v>
      </c>
    </row>
    <row r="5968" spans="1:61" ht="14.4" x14ac:dyDescent="0.3">
      <c r="A5968" s="2">
        <f>ROW()</f>
        <v>5968</v>
      </c>
      <c r="C5968" s="8">
        <f t="shared" ca="1" si="821"/>
        <v>19</v>
      </c>
      <c r="D5968" s="8">
        <f t="shared" ca="1" si="822"/>
        <v>7</v>
      </c>
      <c r="E5968" s="50">
        <f t="shared" ca="1" si="824"/>
        <v>7</v>
      </c>
      <c r="F5968" s="2" t="str">
        <f t="shared" ca="1" si="823"/>
        <v/>
      </c>
      <c r="BD5968" s="49">
        <f t="shared" ca="1" si="828"/>
        <v>4473.5</v>
      </c>
      <c r="BE5968" s="3">
        <f t="shared" ca="1" si="825"/>
        <v>0.44729999999999998</v>
      </c>
      <c r="BF5968" s="3">
        <f t="shared" ca="1" si="826"/>
        <v>-0.13248586824472414</v>
      </c>
      <c r="BG5968" s="9">
        <f t="shared" ca="1" si="827"/>
        <v>7</v>
      </c>
      <c r="BH5968" s="6">
        <f ca="1">IF(ISNUMBER('Descriptive Stats'!BF5968),'Descriptive Stats'!BF5968,#N/A)</f>
        <v>-0.13248586824472414</v>
      </c>
      <c r="BI5968" s="6">
        <f ca="1">IF(ISNUMBER('Descriptive Stats'!E5968),'Descriptive Stats'!E5968,#N/A)</f>
        <v>7</v>
      </c>
    </row>
    <row r="5969" spans="1:61" ht="14.4" x14ac:dyDescent="0.3">
      <c r="A5969" s="2">
        <f>ROW()</f>
        <v>5969</v>
      </c>
      <c r="C5969" s="8">
        <f t="shared" ref="C5969:C6032" ca="1" si="829">RANDBETWEEN(2,COUNT(B:B))</f>
        <v>6</v>
      </c>
      <c r="D5969" s="8">
        <f t="shared" ref="D5969:D6032" ca="1" si="830">VLOOKUP(C5969,A:B,2,TRUE)</f>
        <v>7</v>
      </c>
      <c r="E5969" s="50">
        <f t="shared" ca="1" si="824"/>
        <v>0</v>
      </c>
      <c r="F5969" s="2" t="str">
        <f t="shared" ref="F5969:F6032" ca="1" si="831">IF(ISNUMBER(E5969),IF(OR(E5969&lt;$K$16,E5969&gt;$K$14),"X",""),"")</f>
        <v/>
      </c>
      <c r="BD5969" s="49">
        <f t="shared" ca="1" si="828"/>
        <v>815.5</v>
      </c>
      <c r="BE5969" s="3">
        <f t="shared" ca="1" si="825"/>
        <v>8.1500000000000003E-2</v>
      </c>
      <c r="BF5969" s="3">
        <f t="shared" ca="1" si="826"/>
        <v>-1.3950525282585462</v>
      </c>
      <c r="BG5969" s="9">
        <f t="shared" ca="1" si="827"/>
        <v>0</v>
      </c>
      <c r="BH5969" s="6">
        <f ca="1">IF(ISNUMBER('Descriptive Stats'!BF5969),'Descriptive Stats'!BF5969,#N/A)</f>
        <v>-1.3950525282585462</v>
      </c>
      <c r="BI5969" s="6">
        <f ca="1">IF(ISNUMBER('Descriptive Stats'!E5969),'Descriptive Stats'!E5969,#N/A)</f>
        <v>0</v>
      </c>
    </row>
    <row r="5970" spans="1:61" ht="14.4" x14ac:dyDescent="0.3">
      <c r="A5970" s="2">
        <f>ROW()</f>
        <v>5970</v>
      </c>
      <c r="C5970" s="8">
        <f t="shared" ca="1" si="829"/>
        <v>20</v>
      </c>
      <c r="D5970" s="8">
        <f t="shared" ca="1" si="830"/>
        <v>0</v>
      </c>
      <c r="E5970" s="50">
        <f t="shared" ca="1" si="824"/>
        <v>3</v>
      </c>
      <c r="F5970" s="2" t="str">
        <f t="shared" ca="1" si="831"/>
        <v/>
      </c>
      <c r="BD5970" s="49">
        <f t="shared" ca="1" si="828"/>
        <v>3200</v>
      </c>
      <c r="BE5970" s="3">
        <f t="shared" ca="1" si="825"/>
        <v>0.31995000000000001</v>
      </c>
      <c r="BF5970" s="3">
        <f t="shared" ca="1" si="826"/>
        <v>-0.46783862043457014</v>
      </c>
      <c r="BG5970" s="9">
        <f t="shared" ca="1" si="827"/>
        <v>3</v>
      </c>
      <c r="BH5970" s="6">
        <f ca="1">IF(ISNUMBER('Descriptive Stats'!BF5970),'Descriptive Stats'!BF5970,#N/A)</f>
        <v>-0.46783862043457014</v>
      </c>
      <c r="BI5970" s="6">
        <f ca="1">IF(ISNUMBER('Descriptive Stats'!E5970),'Descriptive Stats'!E5970,#N/A)</f>
        <v>3</v>
      </c>
    </row>
    <row r="5971" spans="1:61" ht="14.4" x14ac:dyDescent="0.3">
      <c r="A5971" s="2">
        <f>ROW()</f>
        <v>5971</v>
      </c>
      <c r="C5971" s="8">
        <f t="shared" ca="1" si="829"/>
        <v>10</v>
      </c>
      <c r="D5971" s="8">
        <f t="shared" ca="1" si="830"/>
        <v>3</v>
      </c>
      <c r="E5971" s="50">
        <f t="shared" ca="1" si="824"/>
        <v>0</v>
      </c>
      <c r="F5971" s="2" t="str">
        <f t="shared" ca="1" si="831"/>
        <v/>
      </c>
      <c r="BD5971" s="49">
        <f t="shared" ca="1" si="828"/>
        <v>815.5</v>
      </c>
      <c r="BE5971" s="3">
        <f t="shared" ca="1" si="825"/>
        <v>8.1500000000000003E-2</v>
      </c>
      <c r="BF5971" s="3">
        <f t="shared" ca="1" si="826"/>
        <v>-1.3950525282585462</v>
      </c>
      <c r="BG5971" s="9">
        <f t="shared" ca="1" si="827"/>
        <v>0</v>
      </c>
      <c r="BH5971" s="6">
        <f ca="1">IF(ISNUMBER('Descriptive Stats'!BF5971),'Descriptive Stats'!BF5971,#N/A)</f>
        <v>-1.3950525282585462</v>
      </c>
      <c r="BI5971" s="6">
        <f ca="1">IF(ISNUMBER('Descriptive Stats'!E5971),'Descriptive Stats'!E5971,#N/A)</f>
        <v>0</v>
      </c>
    </row>
    <row r="5972" spans="1:61" ht="14.4" x14ac:dyDescent="0.3">
      <c r="A5972" s="2">
        <f>ROW()</f>
        <v>5972</v>
      </c>
      <c r="C5972" s="8">
        <f t="shared" ca="1" si="829"/>
        <v>22</v>
      </c>
      <c r="D5972" s="8">
        <f t="shared" ca="1" si="830"/>
        <v>0</v>
      </c>
      <c r="E5972" s="50">
        <f t="shared" ca="1" si="824"/>
        <v>6</v>
      </c>
      <c r="F5972" s="2" t="str">
        <f t="shared" ca="1" si="831"/>
        <v/>
      </c>
      <c r="BD5972" s="49">
        <f t="shared" ca="1" si="828"/>
        <v>3900</v>
      </c>
      <c r="BE5972" s="3">
        <f t="shared" ca="1" si="825"/>
        <v>0.38995000000000002</v>
      </c>
      <c r="BF5972" s="3">
        <f t="shared" ca="1" si="826"/>
        <v>-0.2794493539703507</v>
      </c>
      <c r="BG5972" s="9">
        <f t="shared" ca="1" si="827"/>
        <v>6</v>
      </c>
      <c r="BH5972" s="6">
        <f ca="1">IF(ISNUMBER('Descriptive Stats'!BF5972),'Descriptive Stats'!BF5972,#N/A)</f>
        <v>-0.2794493539703507</v>
      </c>
      <c r="BI5972" s="6">
        <f ca="1">IF(ISNUMBER('Descriptive Stats'!E5972),'Descriptive Stats'!E5972,#N/A)</f>
        <v>6</v>
      </c>
    </row>
    <row r="5973" spans="1:61" ht="14.4" x14ac:dyDescent="0.3">
      <c r="A5973" s="2">
        <f>ROW()</f>
        <v>5973</v>
      </c>
      <c r="C5973" s="8">
        <f t="shared" ca="1" si="829"/>
        <v>16</v>
      </c>
      <c r="D5973" s="8">
        <f t="shared" ca="1" si="830"/>
        <v>6</v>
      </c>
      <c r="E5973" s="50">
        <f t="shared" ca="1" si="824"/>
        <v>6</v>
      </c>
      <c r="F5973" s="2" t="str">
        <f t="shared" ca="1" si="831"/>
        <v/>
      </c>
      <c r="BD5973" s="49">
        <f t="shared" ca="1" si="828"/>
        <v>3900</v>
      </c>
      <c r="BE5973" s="3">
        <f t="shared" ca="1" si="825"/>
        <v>0.38995000000000002</v>
      </c>
      <c r="BF5973" s="3">
        <f t="shared" ca="1" si="826"/>
        <v>-0.2794493539703507</v>
      </c>
      <c r="BG5973" s="9">
        <f t="shared" ca="1" si="827"/>
        <v>6</v>
      </c>
      <c r="BH5973" s="6">
        <f ca="1">IF(ISNUMBER('Descriptive Stats'!BF5973),'Descriptive Stats'!BF5973,#N/A)</f>
        <v>-0.2794493539703507</v>
      </c>
      <c r="BI5973" s="6">
        <f ca="1">IF(ISNUMBER('Descriptive Stats'!E5973),'Descriptive Stats'!E5973,#N/A)</f>
        <v>6</v>
      </c>
    </row>
    <row r="5974" spans="1:61" ht="14.4" x14ac:dyDescent="0.3">
      <c r="A5974" s="2">
        <f>ROW()</f>
        <v>5974</v>
      </c>
      <c r="C5974" s="8">
        <f t="shared" ca="1" si="829"/>
        <v>5</v>
      </c>
      <c r="D5974" s="8">
        <f t="shared" ca="1" si="830"/>
        <v>6</v>
      </c>
      <c r="E5974" s="50">
        <f t="shared" ca="1" si="824"/>
        <v>6</v>
      </c>
      <c r="F5974" s="2" t="str">
        <f t="shared" ca="1" si="831"/>
        <v/>
      </c>
      <c r="BD5974" s="49">
        <f t="shared" ca="1" si="828"/>
        <v>3900</v>
      </c>
      <c r="BE5974" s="3">
        <f t="shared" ca="1" si="825"/>
        <v>0.38995000000000002</v>
      </c>
      <c r="BF5974" s="3">
        <f t="shared" ca="1" si="826"/>
        <v>-0.2794493539703507</v>
      </c>
      <c r="BG5974" s="9">
        <f t="shared" ca="1" si="827"/>
        <v>6</v>
      </c>
      <c r="BH5974" s="6">
        <f ca="1">IF(ISNUMBER('Descriptive Stats'!BF5974),'Descriptive Stats'!BF5974,#N/A)</f>
        <v>-0.2794493539703507</v>
      </c>
      <c r="BI5974" s="6">
        <f ca="1">IF(ISNUMBER('Descriptive Stats'!E5974),'Descriptive Stats'!E5974,#N/A)</f>
        <v>6</v>
      </c>
    </row>
    <row r="5975" spans="1:61" ht="14.4" x14ac:dyDescent="0.3">
      <c r="A5975" s="2">
        <f>ROW()</f>
        <v>5975</v>
      </c>
      <c r="C5975" s="8">
        <f t="shared" ca="1" si="829"/>
        <v>2</v>
      </c>
      <c r="D5975" s="8">
        <f t="shared" ca="1" si="830"/>
        <v>6</v>
      </c>
      <c r="E5975" s="50">
        <f t="shared" ca="1" si="824"/>
        <v>7</v>
      </c>
      <c r="F5975" s="2" t="str">
        <f t="shared" ca="1" si="831"/>
        <v/>
      </c>
      <c r="BD5975" s="49">
        <f t="shared" ca="1" si="828"/>
        <v>4473.5</v>
      </c>
      <c r="BE5975" s="3">
        <f t="shared" ca="1" si="825"/>
        <v>0.44729999999999998</v>
      </c>
      <c r="BF5975" s="3">
        <f t="shared" ca="1" si="826"/>
        <v>-0.13248586824472414</v>
      </c>
      <c r="BG5975" s="9">
        <f t="shared" ca="1" si="827"/>
        <v>7</v>
      </c>
      <c r="BH5975" s="6">
        <f ca="1">IF(ISNUMBER('Descriptive Stats'!BF5975),'Descriptive Stats'!BF5975,#N/A)</f>
        <v>-0.13248586824472414</v>
      </c>
      <c r="BI5975" s="6">
        <f ca="1">IF(ISNUMBER('Descriptive Stats'!E5975),'Descriptive Stats'!E5975,#N/A)</f>
        <v>7</v>
      </c>
    </row>
    <row r="5976" spans="1:61" ht="14.4" x14ac:dyDescent="0.3">
      <c r="A5976" s="2">
        <f>ROW()</f>
        <v>5976</v>
      </c>
      <c r="C5976" s="8">
        <f t="shared" ca="1" si="829"/>
        <v>6</v>
      </c>
      <c r="D5976" s="8">
        <f t="shared" ca="1" si="830"/>
        <v>7</v>
      </c>
      <c r="E5976" s="50">
        <f t="shared" ca="1" si="824"/>
        <v>0</v>
      </c>
      <c r="F5976" s="2" t="str">
        <f t="shared" ca="1" si="831"/>
        <v/>
      </c>
      <c r="BD5976" s="49">
        <f t="shared" ca="1" si="828"/>
        <v>815.5</v>
      </c>
      <c r="BE5976" s="3">
        <f t="shared" ca="1" si="825"/>
        <v>8.1500000000000003E-2</v>
      </c>
      <c r="BF5976" s="3">
        <f t="shared" ca="1" si="826"/>
        <v>-1.3950525282585462</v>
      </c>
      <c r="BG5976" s="9">
        <f t="shared" ca="1" si="827"/>
        <v>0</v>
      </c>
      <c r="BH5976" s="6">
        <f ca="1">IF(ISNUMBER('Descriptive Stats'!BF5976),'Descriptive Stats'!BF5976,#N/A)</f>
        <v>-1.3950525282585462</v>
      </c>
      <c r="BI5976" s="6">
        <f ca="1">IF(ISNUMBER('Descriptive Stats'!E5976),'Descriptive Stats'!E5976,#N/A)</f>
        <v>0</v>
      </c>
    </row>
    <row r="5977" spans="1:61" ht="14.4" x14ac:dyDescent="0.3">
      <c r="A5977" s="2">
        <f>ROW()</f>
        <v>5977</v>
      </c>
      <c r="C5977" s="8">
        <f t="shared" ca="1" si="829"/>
        <v>15</v>
      </c>
      <c r="D5977" s="8">
        <f t="shared" ca="1" si="830"/>
        <v>0</v>
      </c>
      <c r="E5977" s="50">
        <f t="shared" ca="1" si="824"/>
        <v>15</v>
      </c>
      <c r="F5977" s="2" t="str">
        <f t="shared" ca="1" si="831"/>
        <v/>
      </c>
      <c r="BD5977" s="49">
        <f t="shared" ca="1" si="828"/>
        <v>5051.5</v>
      </c>
      <c r="BE5977" s="3">
        <f t="shared" ca="1" si="825"/>
        <v>0.50509999999999999</v>
      </c>
      <c r="BF5977" s="3">
        <f t="shared" ca="1" si="826"/>
        <v>1.2784152420787677E-2</v>
      </c>
      <c r="BG5977" s="9">
        <f t="shared" ca="1" si="827"/>
        <v>15</v>
      </c>
      <c r="BH5977" s="6">
        <f ca="1">IF(ISNUMBER('Descriptive Stats'!BF5977),'Descriptive Stats'!BF5977,#N/A)</f>
        <v>1.2784152420787677E-2</v>
      </c>
      <c r="BI5977" s="6">
        <f ca="1">IF(ISNUMBER('Descriptive Stats'!E5977),'Descriptive Stats'!E5977,#N/A)</f>
        <v>15</v>
      </c>
    </row>
    <row r="5978" spans="1:61" ht="14.4" x14ac:dyDescent="0.3">
      <c r="A5978" s="2">
        <f>ROW()</f>
        <v>5978</v>
      </c>
      <c r="C5978" s="8">
        <f t="shared" ca="1" si="829"/>
        <v>24</v>
      </c>
      <c r="D5978" s="8">
        <f t="shared" ca="1" si="830"/>
        <v>15</v>
      </c>
      <c r="E5978" s="50">
        <f t="shared" ca="1" si="824"/>
        <v>2</v>
      </c>
      <c r="F5978" s="2" t="str">
        <f t="shared" ca="1" si="831"/>
        <v/>
      </c>
      <c r="BD5978" s="49">
        <f t="shared" ca="1" si="828"/>
        <v>2595</v>
      </c>
      <c r="BE5978" s="3">
        <f t="shared" ca="1" si="825"/>
        <v>0.25945000000000001</v>
      </c>
      <c r="BF5978" s="3">
        <f t="shared" ca="1" si="826"/>
        <v>-0.6450419512753276</v>
      </c>
      <c r="BG5978" s="9">
        <f t="shared" ca="1" si="827"/>
        <v>2</v>
      </c>
      <c r="BH5978" s="6">
        <f ca="1">IF(ISNUMBER('Descriptive Stats'!BF5978),'Descriptive Stats'!BF5978,#N/A)</f>
        <v>-0.6450419512753276</v>
      </c>
      <c r="BI5978" s="6">
        <f ca="1">IF(ISNUMBER('Descriptive Stats'!E5978),'Descriptive Stats'!E5978,#N/A)</f>
        <v>2</v>
      </c>
    </row>
    <row r="5979" spans="1:61" ht="14.4" x14ac:dyDescent="0.3">
      <c r="A5979" s="2">
        <f>ROW()</f>
        <v>5979</v>
      </c>
      <c r="C5979" s="8">
        <f t="shared" ca="1" si="829"/>
        <v>21</v>
      </c>
      <c r="D5979" s="8">
        <f t="shared" ca="1" si="830"/>
        <v>2</v>
      </c>
      <c r="E5979" s="50">
        <f t="shared" ca="1" si="824"/>
        <v>1</v>
      </c>
      <c r="F5979" s="2" t="str">
        <f t="shared" ca="1" si="831"/>
        <v/>
      </c>
      <c r="BD5979" s="49">
        <f t="shared" ca="1" si="828"/>
        <v>1871</v>
      </c>
      <c r="BE5979" s="3">
        <f t="shared" ca="1" si="825"/>
        <v>0.18704999999999999</v>
      </c>
      <c r="BF5979" s="3">
        <f t="shared" ca="1" si="826"/>
        <v>-0.88881967520906158</v>
      </c>
      <c r="BG5979" s="9">
        <f t="shared" ca="1" si="827"/>
        <v>1</v>
      </c>
      <c r="BH5979" s="6">
        <f ca="1">IF(ISNUMBER('Descriptive Stats'!BF5979),'Descriptive Stats'!BF5979,#N/A)</f>
        <v>-0.88881967520906158</v>
      </c>
      <c r="BI5979" s="6">
        <f ca="1">IF(ISNUMBER('Descriptive Stats'!E5979),'Descriptive Stats'!E5979,#N/A)</f>
        <v>1</v>
      </c>
    </row>
    <row r="5980" spans="1:61" ht="14.4" x14ac:dyDescent="0.3">
      <c r="A5980" s="2">
        <f>ROW()</f>
        <v>5980</v>
      </c>
      <c r="C5980" s="8">
        <f t="shared" ca="1" si="829"/>
        <v>8</v>
      </c>
      <c r="D5980" s="8">
        <f t="shared" ca="1" si="830"/>
        <v>1</v>
      </c>
      <c r="E5980" s="50">
        <f t="shared" ca="1" si="824"/>
        <v>2</v>
      </c>
      <c r="F5980" s="2" t="str">
        <f t="shared" ca="1" si="831"/>
        <v/>
      </c>
      <c r="BD5980" s="49">
        <f t="shared" ca="1" si="828"/>
        <v>2595</v>
      </c>
      <c r="BE5980" s="3">
        <f t="shared" ca="1" si="825"/>
        <v>0.25945000000000001</v>
      </c>
      <c r="BF5980" s="3">
        <f t="shared" ca="1" si="826"/>
        <v>-0.6450419512753276</v>
      </c>
      <c r="BG5980" s="9">
        <f t="shared" ca="1" si="827"/>
        <v>2</v>
      </c>
      <c r="BH5980" s="6">
        <f ca="1">IF(ISNUMBER('Descriptive Stats'!BF5980),'Descriptive Stats'!BF5980,#N/A)</f>
        <v>-0.6450419512753276</v>
      </c>
      <c r="BI5980" s="6">
        <f ca="1">IF(ISNUMBER('Descriptive Stats'!E5980),'Descriptive Stats'!E5980,#N/A)</f>
        <v>2</v>
      </c>
    </row>
    <row r="5981" spans="1:61" ht="14.4" x14ac:dyDescent="0.3">
      <c r="A5981" s="2">
        <f>ROW()</f>
        <v>5981</v>
      </c>
      <c r="C5981" s="8">
        <f t="shared" ca="1" si="829"/>
        <v>21</v>
      </c>
      <c r="D5981" s="8">
        <f t="shared" ca="1" si="830"/>
        <v>2</v>
      </c>
      <c r="E5981" s="50">
        <f t="shared" ca="1" si="824"/>
        <v>19</v>
      </c>
      <c r="F5981" s="2" t="str">
        <f t="shared" ca="1" si="831"/>
        <v>X</v>
      </c>
      <c r="BD5981" s="49">
        <f t="shared" ca="1" si="828"/>
        <v>5294</v>
      </c>
      <c r="BE5981" s="3">
        <f t="shared" ca="1" si="825"/>
        <v>0.52934999999999999</v>
      </c>
      <c r="BF5981" s="3">
        <f t="shared" ca="1" si="826"/>
        <v>7.3636031452008061E-2</v>
      </c>
      <c r="BG5981" s="9">
        <f t="shared" ca="1" si="827"/>
        <v>19</v>
      </c>
      <c r="BH5981" s="6">
        <f ca="1">IF(ISNUMBER('Descriptive Stats'!BF5981),'Descriptive Stats'!BF5981,#N/A)</f>
        <v>7.3636031452008061E-2</v>
      </c>
      <c r="BI5981" s="6">
        <f ca="1">IF(ISNUMBER('Descriptive Stats'!E5981),'Descriptive Stats'!E5981,#N/A)</f>
        <v>19</v>
      </c>
    </row>
    <row r="5982" spans="1:61" ht="14.4" x14ac:dyDescent="0.3">
      <c r="A5982" s="2">
        <f>ROW()</f>
        <v>5982</v>
      </c>
      <c r="C5982" s="8">
        <f t="shared" ca="1" si="829"/>
        <v>7</v>
      </c>
      <c r="D5982" s="8">
        <f t="shared" ca="1" si="830"/>
        <v>19</v>
      </c>
      <c r="E5982" s="50">
        <f t="shared" ca="1" si="824"/>
        <v>1</v>
      </c>
      <c r="F5982" s="2" t="str">
        <f t="shared" ca="1" si="831"/>
        <v/>
      </c>
      <c r="BD5982" s="49">
        <f t="shared" ca="1" si="828"/>
        <v>1871</v>
      </c>
      <c r="BE5982" s="3">
        <f t="shared" ca="1" si="825"/>
        <v>0.18704999999999999</v>
      </c>
      <c r="BF5982" s="3">
        <f t="shared" ca="1" si="826"/>
        <v>-0.88881967520906158</v>
      </c>
      <c r="BG5982" s="9">
        <f t="shared" ca="1" si="827"/>
        <v>1</v>
      </c>
      <c r="BH5982" s="6">
        <f ca="1">IF(ISNUMBER('Descriptive Stats'!BF5982),'Descriptive Stats'!BF5982,#N/A)</f>
        <v>-0.88881967520906158</v>
      </c>
      <c r="BI5982" s="6">
        <f ca="1">IF(ISNUMBER('Descriptive Stats'!E5982),'Descriptive Stats'!E5982,#N/A)</f>
        <v>1</v>
      </c>
    </row>
    <row r="5983" spans="1:61" ht="14.4" x14ac:dyDescent="0.3">
      <c r="A5983" s="2">
        <f>ROW()</f>
        <v>5983</v>
      </c>
      <c r="C5983" s="8">
        <f t="shared" ca="1" si="829"/>
        <v>12</v>
      </c>
      <c r="D5983" s="8">
        <f t="shared" ca="1" si="830"/>
        <v>1</v>
      </c>
      <c r="E5983" s="50">
        <f t="shared" ca="1" si="824"/>
        <v>4</v>
      </c>
      <c r="F5983" s="2" t="str">
        <f t="shared" ca="1" si="831"/>
        <v/>
      </c>
      <c r="BD5983" s="49">
        <f t="shared" ca="1" si="828"/>
        <v>3442</v>
      </c>
      <c r="BE5983" s="3">
        <f t="shared" ca="1" si="825"/>
        <v>0.34415000000000001</v>
      </c>
      <c r="BF5983" s="3">
        <f t="shared" ca="1" si="826"/>
        <v>-0.40116316278173481</v>
      </c>
      <c r="BG5983" s="9">
        <f t="shared" ca="1" si="827"/>
        <v>4</v>
      </c>
      <c r="BH5983" s="6">
        <f ca="1">IF(ISNUMBER('Descriptive Stats'!BF5983),'Descriptive Stats'!BF5983,#N/A)</f>
        <v>-0.40116316278173481</v>
      </c>
      <c r="BI5983" s="6">
        <f ca="1">IF(ISNUMBER('Descriptive Stats'!E5983),'Descriptive Stats'!E5983,#N/A)</f>
        <v>4</v>
      </c>
    </row>
    <row r="5984" spans="1:61" ht="14.4" x14ac:dyDescent="0.3">
      <c r="A5984" s="2">
        <f>ROW()</f>
        <v>5984</v>
      </c>
      <c r="C5984" s="8">
        <f t="shared" ca="1" si="829"/>
        <v>13</v>
      </c>
      <c r="D5984" s="8">
        <f t="shared" ca="1" si="830"/>
        <v>4</v>
      </c>
      <c r="E5984" s="50">
        <f t="shared" ca="1" si="824"/>
        <v>0</v>
      </c>
      <c r="F5984" s="2" t="str">
        <f t="shared" ca="1" si="831"/>
        <v/>
      </c>
      <c r="BD5984" s="49">
        <f t="shared" ca="1" si="828"/>
        <v>815.5</v>
      </c>
      <c r="BE5984" s="3">
        <f t="shared" ca="1" si="825"/>
        <v>8.1500000000000003E-2</v>
      </c>
      <c r="BF5984" s="3">
        <f t="shared" ca="1" si="826"/>
        <v>-1.3950525282585462</v>
      </c>
      <c r="BG5984" s="9">
        <f t="shared" ca="1" si="827"/>
        <v>0</v>
      </c>
      <c r="BH5984" s="6">
        <f ca="1">IF(ISNUMBER('Descriptive Stats'!BF5984),'Descriptive Stats'!BF5984,#N/A)</f>
        <v>-1.3950525282585462</v>
      </c>
      <c r="BI5984" s="6">
        <f ca="1">IF(ISNUMBER('Descriptive Stats'!E5984),'Descriptive Stats'!E5984,#N/A)</f>
        <v>0</v>
      </c>
    </row>
    <row r="5985" spans="1:61" ht="14.4" x14ac:dyDescent="0.3">
      <c r="A5985" s="2">
        <f>ROW()</f>
        <v>5985</v>
      </c>
      <c r="C5985" s="8">
        <f t="shared" ca="1" si="829"/>
        <v>22</v>
      </c>
      <c r="D5985" s="8">
        <f t="shared" ca="1" si="830"/>
        <v>0</v>
      </c>
      <c r="E5985" s="50">
        <f t="shared" ca="1" si="824"/>
        <v>0</v>
      </c>
      <c r="F5985" s="2" t="str">
        <f t="shared" ca="1" si="831"/>
        <v/>
      </c>
      <c r="BD5985" s="49">
        <f t="shared" ca="1" si="828"/>
        <v>815.5</v>
      </c>
      <c r="BE5985" s="3">
        <f t="shared" ca="1" si="825"/>
        <v>8.1500000000000003E-2</v>
      </c>
      <c r="BF5985" s="3">
        <f t="shared" ca="1" si="826"/>
        <v>-1.3950525282585462</v>
      </c>
      <c r="BG5985" s="9">
        <f t="shared" ca="1" si="827"/>
        <v>0</v>
      </c>
      <c r="BH5985" s="6">
        <f ca="1">IF(ISNUMBER('Descriptive Stats'!BF5985),'Descriptive Stats'!BF5985,#N/A)</f>
        <v>-1.3950525282585462</v>
      </c>
      <c r="BI5985" s="6">
        <f ca="1">IF(ISNUMBER('Descriptive Stats'!E5985),'Descriptive Stats'!E5985,#N/A)</f>
        <v>0</v>
      </c>
    </row>
    <row r="5986" spans="1:61" ht="14.4" x14ac:dyDescent="0.3">
      <c r="A5986" s="2">
        <f>ROW()</f>
        <v>5986</v>
      </c>
      <c r="C5986" s="8">
        <f t="shared" ca="1" si="829"/>
        <v>4</v>
      </c>
      <c r="D5986" s="8">
        <f t="shared" ca="1" si="830"/>
        <v>0</v>
      </c>
      <c r="E5986" s="50">
        <f t="shared" ca="1" si="824"/>
        <v>0</v>
      </c>
      <c r="F5986" s="2" t="str">
        <f t="shared" ca="1" si="831"/>
        <v/>
      </c>
      <c r="BD5986" s="49">
        <f t="shared" ca="1" si="828"/>
        <v>815.5</v>
      </c>
      <c r="BE5986" s="3">
        <f t="shared" ca="1" si="825"/>
        <v>8.1500000000000003E-2</v>
      </c>
      <c r="BF5986" s="3">
        <f t="shared" ca="1" si="826"/>
        <v>-1.3950525282585462</v>
      </c>
      <c r="BG5986" s="9">
        <f t="shared" ca="1" si="827"/>
        <v>0</v>
      </c>
      <c r="BH5986" s="6">
        <f ca="1">IF(ISNUMBER('Descriptive Stats'!BF5986),'Descriptive Stats'!BF5986,#N/A)</f>
        <v>-1.3950525282585462</v>
      </c>
      <c r="BI5986" s="6">
        <f ca="1">IF(ISNUMBER('Descriptive Stats'!E5986),'Descriptive Stats'!E5986,#N/A)</f>
        <v>0</v>
      </c>
    </row>
    <row r="5987" spans="1:61" ht="14.4" x14ac:dyDescent="0.3">
      <c r="A5987" s="2">
        <f>ROW()</f>
        <v>5987</v>
      </c>
      <c r="C5987" s="8">
        <f t="shared" ca="1" si="829"/>
        <v>11</v>
      </c>
      <c r="D5987" s="8">
        <f t="shared" ca="1" si="830"/>
        <v>0</v>
      </c>
      <c r="E5987" s="50">
        <f t="shared" ca="1" si="824"/>
        <v>0</v>
      </c>
      <c r="F5987" s="2" t="str">
        <f t="shared" ca="1" si="831"/>
        <v/>
      </c>
      <c r="BD5987" s="49">
        <f t="shared" ca="1" si="828"/>
        <v>815.5</v>
      </c>
      <c r="BE5987" s="3">
        <f t="shared" ca="1" si="825"/>
        <v>8.1500000000000003E-2</v>
      </c>
      <c r="BF5987" s="3">
        <f t="shared" ca="1" si="826"/>
        <v>-1.3950525282585462</v>
      </c>
      <c r="BG5987" s="9">
        <f t="shared" ca="1" si="827"/>
        <v>0</v>
      </c>
      <c r="BH5987" s="6">
        <f ca="1">IF(ISNUMBER('Descriptive Stats'!BF5987),'Descriptive Stats'!BF5987,#N/A)</f>
        <v>-1.3950525282585462</v>
      </c>
      <c r="BI5987" s="6">
        <f ca="1">IF(ISNUMBER('Descriptive Stats'!E5987),'Descriptive Stats'!E5987,#N/A)</f>
        <v>0</v>
      </c>
    </row>
    <row r="5988" spans="1:61" ht="14.4" x14ac:dyDescent="0.3">
      <c r="A5988" s="2">
        <f>ROW()</f>
        <v>5988</v>
      </c>
      <c r="C5988" s="8">
        <f t="shared" ca="1" si="829"/>
        <v>20</v>
      </c>
      <c r="D5988" s="8">
        <f t="shared" ca="1" si="830"/>
        <v>0</v>
      </c>
      <c r="E5988" s="50">
        <f t="shared" ca="1" si="824"/>
        <v>0</v>
      </c>
      <c r="F5988" s="2" t="str">
        <f t="shared" ca="1" si="831"/>
        <v/>
      </c>
      <c r="BD5988" s="49">
        <f t="shared" ca="1" si="828"/>
        <v>815.5</v>
      </c>
      <c r="BE5988" s="3">
        <f t="shared" ca="1" si="825"/>
        <v>8.1500000000000003E-2</v>
      </c>
      <c r="BF5988" s="3">
        <f t="shared" ca="1" si="826"/>
        <v>-1.3950525282585462</v>
      </c>
      <c r="BG5988" s="9">
        <f t="shared" ca="1" si="827"/>
        <v>0</v>
      </c>
      <c r="BH5988" s="6">
        <f ca="1">IF(ISNUMBER('Descriptive Stats'!BF5988),'Descriptive Stats'!BF5988,#N/A)</f>
        <v>-1.3950525282585462</v>
      </c>
      <c r="BI5988" s="6">
        <f ca="1">IF(ISNUMBER('Descriptive Stats'!E5988),'Descriptive Stats'!E5988,#N/A)</f>
        <v>0</v>
      </c>
    </row>
    <row r="5989" spans="1:61" ht="14.4" x14ac:dyDescent="0.3">
      <c r="A5989" s="2">
        <f>ROW()</f>
        <v>5989</v>
      </c>
      <c r="C5989" s="8">
        <f t="shared" ca="1" si="829"/>
        <v>4</v>
      </c>
      <c r="D5989" s="8">
        <f t="shared" ca="1" si="830"/>
        <v>0</v>
      </c>
      <c r="E5989" s="50">
        <f t="shared" ca="1" si="824"/>
        <v>2</v>
      </c>
      <c r="F5989" s="2" t="str">
        <f t="shared" ca="1" si="831"/>
        <v/>
      </c>
      <c r="BD5989" s="49">
        <f t="shared" ca="1" si="828"/>
        <v>2595</v>
      </c>
      <c r="BE5989" s="3">
        <f t="shared" ca="1" si="825"/>
        <v>0.25945000000000001</v>
      </c>
      <c r="BF5989" s="3">
        <f t="shared" ca="1" si="826"/>
        <v>-0.6450419512753276</v>
      </c>
      <c r="BG5989" s="9">
        <f t="shared" ca="1" si="827"/>
        <v>2</v>
      </c>
      <c r="BH5989" s="6">
        <f ca="1">IF(ISNUMBER('Descriptive Stats'!BF5989),'Descriptive Stats'!BF5989,#N/A)</f>
        <v>-0.6450419512753276</v>
      </c>
      <c r="BI5989" s="6">
        <f ca="1">IF(ISNUMBER('Descriptive Stats'!E5989),'Descriptive Stats'!E5989,#N/A)</f>
        <v>2</v>
      </c>
    </row>
    <row r="5990" spans="1:61" ht="14.4" x14ac:dyDescent="0.3">
      <c r="A5990" s="2">
        <f>ROW()</f>
        <v>5990</v>
      </c>
      <c r="C5990" s="8">
        <f t="shared" ca="1" si="829"/>
        <v>3</v>
      </c>
      <c r="D5990" s="8">
        <f t="shared" ca="1" si="830"/>
        <v>2</v>
      </c>
      <c r="E5990" s="50">
        <f t="shared" ca="1" si="824"/>
        <v>1</v>
      </c>
      <c r="F5990" s="2" t="str">
        <f t="shared" ca="1" si="831"/>
        <v/>
      </c>
      <c r="BD5990" s="49">
        <f t="shared" ca="1" si="828"/>
        <v>1871</v>
      </c>
      <c r="BE5990" s="3">
        <f t="shared" ca="1" si="825"/>
        <v>0.18704999999999999</v>
      </c>
      <c r="BF5990" s="3">
        <f t="shared" ca="1" si="826"/>
        <v>-0.88881967520906158</v>
      </c>
      <c r="BG5990" s="9">
        <f t="shared" ca="1" si="827"/>
        <v>1</v>
      </c>
      <c r="BH5990" s="6">
        <f ca="1">IF(ISNUMBER('Descriptive Stats'!BF5990),'Descriptive Stats'!BF5990,#N/A)</f>
        <v>-0.88881967520906158</v>
      </c>
      <c r="BI5990" s="6">
        <f ca="1">IF(ISNUMBER('Descriptive Stats'!E5990),'Descriptive Stats'!E5990,#N/A)</f>
        <v>1</v>
      </c>
    </row>
    <row r="5991" spans="1:61" ht="14.4" x14ac:dyDescent="0.3">
      <c r="A5991" s="2">
        <f>ROW()</f>
        <v>5991</v>
      </c>
      <c r="C5991" s="8">
        <f t="shared" ca="1" si="829"/>
        <v>12</v>
      </c>
      <c r="D5991" s="8">
        <f t="shared" ca="1" si="830"/>
        <v>1</v>
      </c>
      <c r="E5991" s="50">
        <f t="shared" ca="1" si="824"/>
        <v>0</v>
      </c>
      <c r="F5991" s="2" t="str">
        <f t="shared" ca="1" si="831"/>
        <v/>
      </c>
      <c r="BD5991" s="49">
        <f t="shared" ca="1" si="828"/>
        <v>815.5</v>
      </c>
      <c r="BE5991" s="3">
        <f t="shared" ca="1" si="825"/>
        <v>8.1500000000000003E-2</v>
      </c>
      <c r="BF5991" s="3">
        <f t="shared" ca="1" si="826"/>
        <v>-1.3950525282585462</v>
      </c>
      <c r="BG5991" s="9">
        <f t="shared" ca="1" si="827"/>
        <v>0</v>
      </c>
      <c r="BH5991" s="6">
        <f ca="1">IF(ISNUMBER('Descriptive Stats'!BF5991),'Descriptive Stats'!BF5991,#N/A)</f>
        <v>-1.3950525282585462</v>
      </c>
      <c r="BI5991" s="6">
        <f ca="1">IF(ISNUMBER('Descriptive Stats'!E5991),'Descriptive Stats'!E5991,#N/A)</f>
        <v>0</v>
      </c>
    </row>
    <row r="5992" spans="1:61" ht="14.4" x14ac:dyDescent="0.3">
      <c r="A5992" s="2">
        <f>ROW()</f>
        <v>5992</v>
      </c>
      <c r="C5992" s="8">
        <f t="shared" ca="1" si="829"/>
        <v>4</v>
      </c>
      <c r="D5992" s="8">
        <f t="shared" ca="1" si="830"/>
        <v>0</v>
      </c>
      <c r="E5992" s="50">
        <f t="shared" ca="1" si="824"/>
        <v>19</v>
      </c>
      <c r="F5992" s="2" t="str">
        <f t="shared" ca="1" si="831"/>
        <v>X</v>
      </c>
      <c r="BD5992" s="49">
        <f t="shared" ca="1" si="828"/>
        <v>5294</v>
      </c>
      <c r="BE5992" s="3">
        <f t="shared" ca="1" si="825"/>
        <v>0.52934999999999999</v>
      </c>
      <c r="BF5992" s="3">
        <f t="shared" ca="1" si="826"/>
        <v>7.3636031452008061E-2</v>
      </c>
      <c r="BG5992" s="9">
        <f t="shared" ca="1" si="827"/>
        <v>19</v>
      </c>
      <c r="BH5992" s="6">
        <f ca="1">IF(ISNUMBER('Descriptive Stats'!BF5992),'Descriptive Stats'!BF5992,#N/A)</f>
        <v>7.3636031452008061E-2</v>
      </c>
      <c r="BI5992" s="6">
        <f ca="1">IF(ISNUMBER('Descriptive Stats'!E5992),'Descriptive Stats'!E5992,#N/A)</f>
        <v>19</v>
      </c>
    </row>
    <row r="5993" spans="1:61" ht="14.4" x14ac:dyDescent="0.3">
      <c r="A5993" s="2">
        <f>ROW()</f>
        <v>5993</v>
      </c>
      <c r="C5993" s="8">
        <f t="shared" ca="1" si="829"/>
        <v>7</v>
      </c>
      <c r="D5993" s="8">
        <f t="shared" ca="1" si="830"/>
        <v>19</v>
      </c>
      <c r="E5993" s="50">
        <f t="shared" ca="1" si="824"/>
        <v>2</v>
      </c>
      <c r="F5993" s="2" t="str">
        <f t="shared" ca="1" si="831"/>
        <v/>
      </c>
      <c r="BD5993" s="49">
        <f t="shared" ca="1" si="828"/>
        <v>2595</v>
      </c>
      <c r="BE5993" s="3">
        <f t="shared" ca="1" si="825"/>
        <v>0.25945000000000001</v>
      </c>
      <c r="BF5993" s="3">
        <f t="shared" ca="1" si="826"/>
        <v>-0.6450419512753276</v>
      </c>
      <c r="BG5993" s="9">
        <f t="shared" ca="1" si="827"/>
        <v>2</v>
      </c>
      <c r="BH5993" s="6">
        <f ca="1">IF(ISNUMBER('Descriptive Stats'!BF5993),'Descriptive Stats'!BF5993,#N/A)</f>
        <v>-0.6450419512753276</v>
      </c>
      <c r="BI5993" s="6">
        <f ca="1">IF(ISNUMBER('Descriptive Stats'!E5993),'Descriptive Stats'!E5993,#N/A)</f>
        <v>2</v>
      </c>
    </row>
    <row r="5994" spans="1:61" ht="14.4" x14ac:dyDescent="0.3">
      <c r="A5994" s="2">
        <f>ROW()</f>
        <v>5994</v>
      </c>
      <c r="C5994" s="8">
        <f t="shared" ca="1" si="829"/>
        <v>17</v>
      </c>
      <c r="D5994" s="8">
        <f t="shared" ca="1" si="830"/>
        <v>2</v>
      </c>
      <c r="E5994" s="50">
        <f t="shared" ca="1" si="824"/>
        <v>0</v>
      </c>
      <c r="F5994" s="2" t="str">
        <f t="shared" ca="1" si="831"/>
        <v/>
      </c>
      <c r="BD5994" s="49">
        <f t="shared" ca="1" si="828"/>
        <v>815.5</v>
      </c>
      <c r="BE5994" s="3">
        <f t="shared" ca="1" si="825"/>
        <v>8.1500000000000003E-2</v>
      </c>
      <c r="BF5994" s="3">
        <f t="shared" ca="1" si="826"/>
        <v>-1.3950525282585462</v>
      </c>
      <c r="BG5994" s="9">
        <f t="shared" ca="1" si="827"/>
        <v>0</v>
      </c>
      <c r="BH5994" s="6">
        <f ca="1">IF(ISNUMBER('Descriptive Stats'!BF5994),'Descriptive Stats'!BF5994,#N/A)</f>
        <v>-1.3950525282585462</v>
      </c>
      <c r="BI5994" s="6">
        <f ca="1">IF(ISNUMBER('Descriptive Stats'!E5994),'Descriptive Stats'!E5994,#N/A)</f>
        <v>0</v>
      </c>
    </row>
    <row r="5995" spans="1:61" ht="14.4" x14ac:dyDescent="0.3">
      <c r="A5995" s="2">
        <f>ROW()</f>
        <v>5995</v>
      </c>
      <c r="C5995" s="8">
        <f t="shared" ca="1" si="829"/>
        <v>11</v>
      </c>
      <c r="D5995" s="8">
        <f t="shared" ca="1" si="830"/>
        <v>0</v>
      </c>
      <c r="E5995" s="50">
        <f t="shared" ca="1" si="824"/>
        <v>0</v>
      </c>
      <c r="F5995" s="2" t="str">
        <f t="shared" ca="1" si="831"/>
        <v/>
      </c>
      <c r="BD5995" s="49">
        <f t="shared" ca="1" si="828"/>
        <v>815.5</v>
      </c>
      <c r="BE5995" s="3">
        <f t="shared" ca="1" si="825"/>
        <v>8.1500000000000003E-2</v>
      </c>
      <c r="BF5995" s="3">
        <f t="shared" ca="1" si="826"/>
        <v>-1.3950525282585462</v>
      </c>
      <c r="BG5995" s="9">
        <f t="shared" ca="1" si="827"/>
        <v>0</v>
      </c>
      <c r="BH5995" s="6">
        <f ca="1">IF(ISNUMBER('Descriptive Stats'!BF5995),'Descriptive Stats'!BF5995,#N/A)</f>
        <v>-1.3950525282585462</v>
      </c>
      <c r="BI5995" s="6">
        <f ca="1">IF(ISNUMBER('Descriptive Stats'!E5995),'Descriptive Stats'!E5995,#N/A)</f>
        <v>0</v>
      </c>
    </row>
    <row r="5996" spans="1:61" ht="14.4" x14ac:dyDescent="0.3">
      <c r="A5996" s="2">
        <f>ROW()</f>
        <v>5996</v>
      </c>
      <c r="C5996" s="8">
        <f t="shared" ca="1" si="829"/>
        <v>22</v>
      </c>
      <c r="D5996" s="8">
        <f t="shared" ca="1" si="830"/>
        <v>0</v>
      </c>
      <c r="E5996" s="50">
        <f t="shared" ca="1" si="824"/>
        <v>3</v>
      </c>
      <c r="F5996" s="2" t="str">
        <f t="shared" ca="1" si="831"/>
        <v/>
      </c>
      <c r="BD5996" s="49">
        <f t="shared" ca="1" si="828"/>
        <v>3200</v>
      </c>
      <c r="BE5996" s="3">
        <f t="shared" ca="1" si="825"/>
        <v>0.31995000000000001</v>
      </c>
      <c r="BF5996" s="3">
        <f t="shared" ca="1" si="826"/>
        <v>-0.46783862043457014</v>
      </c>
      <c r="BG5996" s="9">
        <f t="shared" ca="1" si="827"/>
        <v>3</v>
      </c>
      <c r="BH5996" s="6">
        <f ca="1">IF(ISNUMBER('Descriptive Stats'!BF5996),'Descriptive Stats'!BF5996,#N/A)</f>
        <v>-0.46783862043457014</v>
      </c>
      <c r="BI5996" s="6">
        <f ca="1">IF(ISNUMBER('Descriptive Stats'!E5996),'Descriptive Stats'!E5996,#N/A)</f>
        <v>3</v>
      </c>
    </row>
    <row r="5997" spans="1:61" ht="14.4" x14ac:dyDescent="0.3">
      <c r="A5997" s="2">
        <f>ROW()</f>
        <v>5997</v>
      </c>
      <c r="C5997" s="8">
        <f t="shared" ca="1" si="829"/>
        <v>10</v>
      </c>
      <c r="D5997" s="8">
        <f t="shared" ca="1" si="830"/>
        <v>3</v>
      </c>
      <c r="E5997" s="50">
        <f t="shared" ca="1" si="824"/>
        <v>7</v>
      </c>
      <c r="F5997" s="2" t="str">
        <f t="shared" ca="1" si="831"/>
        <v/>
      </c>
      <c r="BD5997" s="49">
        <f t="shared" ca="1" si="828"/>
        <v>4473.5</v>
      </c>
      <c r="BE5997" s="3">
        <f t="shared" ca="1" si="825"/>
        <v>0.44729999999999998</v>
      </c>
      <c r="BF5997" s="3">
        <f t="shared" ca="1" si="826"/>
        <v>-0.13248586824472414</v>
      </c>
      <c r="BG5997" s="9">
        <f t="shared" ca="1" si="827"/>
        <v>7</v>
      </c>
      <c r="BH5997" s="6">
        <f ca="1">IF(ISNUMBER('Descriptive Stats'!BF5997),'Descriptive Stats'!BF5997,#N/A)</f>
        <v>-0.13248586824472414</v>
      </c>
      <c r="BI5997" s="6">
        <f ca="1">IF(ISNUMBER('Descriptive Stats'!E5997),'Descriptive Stats'!E5997,#N/A)</f>
        <v>7</v>
      </c>
    </row>
    <row r="5998" spans="1:61" ht="14.4" x14ac:dyDescent="0.3">
      <c r="A5998" s="2">
        <f>ROW()</f>
        <v>5998</v>
      </c>
      <c r="C5998" s="8">
        <f t="shared" ca="1" si="829"/>
        <v>6</v>
      </c>
      <c r="D5998" s="8">
        <f t="shared" ca="1" si="830"/>
        <v>7</v>
      </c>
      <c r="E5998" s="50">
        <f t="shared" ca="1" si="824"/>
        <v>0</v>
      </c>
      <c r="F5998" s="2" t="str">
        <f t="shared" ca="1" si="831"/>
        <v/>
      </c>
      <c r="BD5998" s="49">
        <f t="shared" ca="1" si="828"/>
        <v>815.5</v>
      </c>
      <c r="BE5998" s="3">
        <f t="shared" ca="1" si="825"/>
        <v>8.1500000000000003E-2</v>
      </c>
      <c r="BF5998" s="3">
        <f t="shared" ca="1" si="826"/>
        <v>-1.3950525282585462</v>
      </c>
      <c r="BG5998" s="9">
        <f t="shared" ca="1" si="827"/>
        <v>0</v>
      </c>
      <c r="BH5998" s="6">
        <f ca="1">IF(ISNUMBER('Descriptive Stats'!BF5998),'Descriptive Stats'!BF5998,#N/A)</f>
        <v>-1.3950525282585462</v>
      </c>
      <c r="BI5998" s="6">
        <f ca="1">IF(ISNUMBER('Descriptive Stats'!E5998),'Descriptive Stats'!E5998,#N/A)</f>
        <v>0</v>
      </c>
    </row>
    <row r="5999" spans="1:61" ht="14.4" x14ac:dyDescent="0.3">
      <c r="A5999" s="2">
        <f>ROW()</f>
        <v>5999</v>
      </c>
      <c r="C5999" s="8">
        <f t="shared" ca="1" si="829"/>
        <v>18</v>
      </c>
      <c r="D5999" s="8">
        <f t="shared" ca="1" si="830"/>
        <v>0</v>
      </c>
      <c r="E5999" s="50">
        <f t="shared" ca="1" si="824"/>
        <v>1</v>
      </c>
      <c r="F5999" s="2" t="str">
        <f t="shared" ca="1" si="831"/>
        <v/>
      </c>
      <c r="BD5999" s="49">
        <f t="shared" ca="1" si="828"/>
        <v>1871</v>
      </c>
      <c r="BE5999" s="3">
        <f t="shared" ca="1" si="825"/>
        <v>0.18704999999999999</v>
      </c>
      <c r="BF5999" s="3">
        <f t="shared" ca="1" si="826"/>
        <v>-0.88881967520906158</v>
      </c>
      <c r="BG5999" s="9">
        <f t="shared" ca="1" si="827"/>
        <v>1</v>
      </c>
      <c r="BH5999" s="6">
        <f ca="1">IF(ISNUMBER('Descriptive Stats'!BF5999),'Descriptive Stats'!BF5999,#N/A)</f>
        <v>-0.88881967520906158</v>
      </c>
      <c r="BI5999" s="6">
        <f ca="1">IF(ISNUMBER('Descriptive Stats'!E5999),'Descriptive Stats'!E5999,#N/A)</f>
        <v>1</v>
      </c>
    </row>
    <row r="6000" spans="1:61" ht="14.4" x14ac:dyDescent="0.3">
      <c r="A6000" s="2">
        <f>ROW()</f>
        <v>6000</v>
      </c>
      <c r="C6000" s="8">
        <f t="shared" ca="1" si="829"/>
        <v>8</v>
      </c>
      <c r="D6000" s="8">
        <f t="shared" ca="1" si="830"/>
        <v>1</v>
      </c>
      <c r="E6000" s="50">
        <f t="shared" ca="1" si="824"/>
        <v>1</v>
      </c>
      <c r="F6000" s="2" t="str">
        <f t="shared" ca="1" si="831"/>
        <v/>
      </c>
      <c r="BD6000" s="49">
        <f t="shared" ca="1" si="828"/>
        <v>1871</v>
      </c>
      <c r="BE6000" s="3">
        <f t="shared" ca="1" si="825"/>
        <v>0.18704999999999999</v>
      </c>
      <c r="BF6000" s="3">
        <f t="shared" ca="1" si="826"/>
        <v>-0.88881967520906158</v>
      </c>
      <c r="BG6000" s="9">
        <f t="shared" ca="1" si="827"/>
        <v>1</v>
      </c>
      <c r="BH6000" s="6">
        <f ca="1">IF(ISNUMBER('Descriptive Stats'!BF6000),'Descriptive Stats'!BF6000,#N/A)</f>
        <v>-0.88881967520906158</v>
      </c>
      <c r="BI6000" s="6">
        <f ca="1">IF(ISNUMBER('Descriptive Stats'!E6000),'Descriptive Stats'!E6000,#N/A)</f>
        <v>1</v>
      </c>
    </row>
    <row r="6001" spans="1:61" ht="14.4" x14ac:dyDescent="0.3">
      <c r="A6001" s="2">
        <f>ROW()</f>
        <v>6001</v>
      </c>
      <c r="C6001" s="8">
        <f t="shared" ca="1" si="829"/>
        <v>12</v>
      </c>
      <c r="D6001" s="8">
        <f t="shared" ca="1" si="830"/>
        <v>1</v>
      </c>
      <c r="E6001" s="50">
        <f t="shared" ca="1" si="824"/>
        <v>15</v>
      </c>
      <c r="F6001" s="2" t="str">
        <f t="shared" ca="1" si="831"/>
        <v/>
      </c>
      <c r="BD6001" s="49">
        <f t="shared" ca="1" si="828"/>
        <v>5051.5</v>
      </c>
      <c r="BE6001" s="3">
        <f t="shared" ca="1" si="825"/>
        <v>0.50509999999999999</v>
      </c>
      <c r="BF6001" s="3">
        <f t="shared" ca="1" si="826"/>
        <v>1.2784152420787677E-2</v>
      </c>
      <c r="BG6001" s="9">
        <f t="shared" ca="1" si="827"/>
        <v>15</v>
      </c>
      <c r="BH6001" s="6">
        <f ca="1">IF(ISNUMBER('Descriptive Stats'!BF6001),'Descriptive Stats'!BF6001,#N/A)</f>
        <v>1.2784152420787677E-2</v>
      </c>
      <c r="BI6001" s="6">
        <f ca="1">IF(ISNUMBER('Descriptive Stats'!E6001),'Descriptive Stats'!E6001,#N/A)</f>
        <v>15</v>
      </c>
    </row>
    <row r="6002" spans="1:61" ht="14.4" x14ac:dyDescent="0.3">
      <c r="A6002" s="2">
        <f>ROW()</f>
        <v>6002</v>
      </c>
      <c r="C6002" s="8">
        <f t="shared" ca="1" si="829"/>
        <v>24</v>
      </c>
      <c r="D6002" s="8">
        <f t="shared" ca="1" si="830"/>
        <v>15</v>
      </c>
      <c r="E6002" s="50">
        <f t="shared" ca="1" si="824"/>
        <v>7</v>
      </c>
      <c r="F6002" s="2" t="str">
        <f t="shared" ca="1" si="831"/>
        <v/>
      </c>
      <c r="BD6002" s="49">
        <f t="shared" ca="1" si="828"/>
        <v>4473.5</v>
      </c>
      <c r="BE6002" s="3">
        <f t="shared" ca="1" si="825"/>
        <v>0.44729999999999998</v>
      </c>
      <c r="BF6002" s="3">
        <f t="shared" ca="1" si="826"/>
        <v>-0.13248586824472414</v>
      </c>
      <c r="BG6002" s="9">
        <f t="shared" ca="1" si="827"/>
        <v>7</v>
      </c>
      <c r="BH6002" s="6">
        <f ca="1">IF(ISNUMBER('Descriptive Stats'!BF6002),'Descriptive Stats'!BF6002,#N/A)</f>
        <v>-0.13248586824472414</v>
      </c>
      <c r="BI6002" s="6">
        <f ca="1">IF(ISNUMBER('Descriptive Stats'!E6002),'Descriptive Stats'!E6002,#N/A)</f>
        <v>7</v>
      </c>
    </row>
    <row r="6003" spans="1:61" ht="14.4" x14ac:dyDescent="0.3">
      <c r="A6003" s="2">
        <f>ROW()</f>
        <v>6003</v>
      </c>
      <c r="C6003" s="8">
        <f t="shared" ca="1" si="829"/>
        <v>6</v>
      </c>
      <c r="D6003" s="8">
        <f t="shared" ca="1" si="830"/>
        <v>7</v>
      </c>
      <c r="E6003" s="50">
        <f t="shared" ca="1" si="824"/>
        <v>0</v>
      </c>
      <c r="F6003" s="2" t="str">
        <f t="shared" ca="1" si="831"/>
        <v/>
      </c>
      <c r="BD6003" s="49">
        <f t="shared" ca="1" si="828"/>
        <v>815.5</v>
      </c>
      <c r="BE6003" s="3">
        <f t="shared" ca="1" si="825"/>
        <v>8.1500000000000003E-2</v>
      </c>
      <c r="BF6003" s="3">
        <f t="shared" ca="1" si="826"/>
        <v>-1.3950525282585462</v>
      </c>
      <c r="BG6003" s="9">
        <f t="shared" ca="1" si="827"/>
        <v>0</v>
      </c>
      <c r="BH6003" s="6">
        <f ca="1">IF(ISNUMBER('Descriptive Stats'!BF6003),'Descriptive Stats'!BF6003,#N/A)</f>
        <v>-1.3950525282585462</v>
      </c>
      <c r="BI6003" s="6">
        <f ca="1">IF(ISNUMBER('Descriptive Stats'!E6003),'Descriptive Stats'!E6003,#N/A)</f>
        <v>0</v>
      </c>
    </row>
    <row r="6004" spans="1:61" ht="14.4" x14ac:dyDescent="0.3">
      <c r="A6004" s="2">
        <f>ROW()</f>
        <v>6004</v>
      </c>
      <c r="C6004" s="8">
        <f t="shared" ca="1" si="829"/>
        <v>18</v>
      </c>
      <c r="D6004" s="8">
        <f t="shared" ca="1" si="830"/>
        <v>0</v>
      </c>
      <c r="E6004" s="50">
        <f t="shared" ca="1" si="824"/>
        <v>6</v>
      </c>
      <c r="F6004" s="2" t="str">
        <f t="shared" ca="1" si="831"/>
        <v/>
      </c>
      <c r="BD6004" s="49">
        <f t="shared" ca="1" si="828"/>
        <v>3900</v>
      </c>
      <c r="BE6004" s="3">
        <f t="shared" ca="1" si="825"/>
        <v>0.38995000000000002</v>
      </c>
      <c r="BF6004" s="3">
        <f t="shared" ca="1" si="826"/>
        <v>-0.2794493539703507</v>
      </c>
      <c r="BG6004" s="9">
        <f t="shared" ca="1" si="827"/>
        <v>6</v>
      </c>
      <c r="BH6004" s="6">
        <f ca="1">IF(ISNUMBER('Descriptive Stats'!BF6004),'Descriptive Stats'!BF6004,#N/A)</f>
        <v>-0.2794493539703507</v>
      </c>
      <c r="BI6004" s="6">
        <f ca="1">IF(ISNUMBER('Descriptive Stats'!E6004),'Descriptive Stats'!E6004,#N/A)</f>
        <v>6</v>
      </c>
    </row>
    <row r="6005" spans="1:61" ht="14.4" x14ac:dyDescent="0.3">
      <c r="A6005" s="2">
        <f>ROW()</f>
        <v>6005</v>
      </c>
      <c r="C6005" s="8">
        <f t="shared" ca="1" si="829"/>
        <v>2</v>
      </c>
      <c r="D6005" s="8">
        <f t="shared" ca="1" si="830"/>
        <v>6</v>
      </c>
      <c r="E6005" s="50">
        <f t="shared" ca="1" si="824"/>
        <v>15</v>
      </c>
      <c r="F6005" s="2" t="str">
        <f t="shared" ca="1" si="831"/>
        <v/>
      </c>
      <c r="BD6005" s="49">
        <f t="shared" ca="1" si="828"/>
        <v>5051.5</v>
      </c>
      <c r="BE6005" s="3">
        <f t="shared" ca="1" si="825"/>
        <v>0.50509999999999999</v>
      </c>
      <c r="BF6005" s="3">
        <f t="shared" ca="1" si="826"/>
        <v>1.2784152420787677E-2</v>
      </c>
      <c r="BG6005" s="9">
        <f t="shared" ca="1" si="827"/>
        <v>15</v>
      </c>
      <c r="BH6005" s="6">
        <f ca="1">IF(ISNUMBER('Descriptive Stats'!BF6005),'Descriptive Stats'!BF6005,#N/A)</f>
        <v>1.2784152420787677E-2</v>
      </c>
      <c r="BI6005" s="6">
        <f ca="1">IF(ISNUMBER('Descriptive Stats'!E6005),'Descriptive Stats'!E6005,#N/A)</f>
        <v>15</v>
      </c>
    </row>
    <row r="6006" spans="1:61" ht="14.4" x14ac:dyDescent="0.3">
      <c r="A6006" s="2">
        <f>ROW()</f>
        <v>6006</v>
      </c>
      <c r="C6006" s="8">
        <f t="shared" ca="1" si="829"/>
        <v>24</v>
      </c>
      <c r="D6006" s="8">
        <f t="shared" ca="1" si="830"/>
        <v>15</v>
      </c>
      <c r="E6006" s="50">
        <f t="shared" ca="1" si="824"/>
        <v>15</v>
      </c>
      <c r="F6006" s="2" t="str">
        <f t="shared" ca="1" si="831"/>
        <v/>
      </c>
      <c r="BD6006" s="49">
        <f t="shared" ca="1" si="828"/>
        <v>5051.5</v>
      </c>
      <c r="BE6006" s="3">
        <f t="shared" ca="1" si="825"/>
        <v>0.50509999999999999</v>
      </c>
      <c r="BF6006" s="3">
        <f t="shared" ca="1" si="826"/>
        <v>1.2784152420787677E-2</v>
      </c>
      <c r="BG6006" s="9">
        <f t="shared" ca="1" si="827"/>
        <v>15</v>
      </c>
      <c r="BH6006" s="6">
        <f ca="1">IF(ISNUMBER('Descriptive Stats'!BF6006),'Descriptive Stats'!BF6006,#N/A)</f>
        <v>1.2784152420787677E-2</v>
      </c>
      <c r="BI6006" s="6">
        <f ca="1">IF(ISNUMBER('Descriptive Stats'!E6006),'Descriptive Stats'!E6006,#N/A)</f>
        <v>15</v>
      </c>
    </row>
    <row r="6007" spans="1:61" ht="14.4" x14ac:dyDescent="0.3">
      <c r="A6007" s="2">
        <f>ROW()</f>
        <v>6007</v>
      </c>
      <c r="C6007" s="8">
        <f t="shared" ca="1" si="829"/>
        <v>24</v>
      </c>
      <c r="D6007" s="8">
        <f t="shared" ca="1" si="830"/>
        <v>15</v>
      </c>
      <c r="E6007" s="50">
        <f t="shared" ca="1" si="824"/>
        <v>2</v>
      </c>
      <c r="F6007" s="2" t="str">
        <f t="shared" ca="1" si="831"/>
        <v/>
      </c>
      <c r="BD6007" s="49">
        <f t="shared" ca="1" si="828"/>
        <v>2595</v>
      </c>
      <c r="BE6007" s="3">
        <f t="shared" ca="1" si="825"/>
        <v>0.25945000000000001</v>
      </c>
      <c r="BF6007" s="3">
        <f t="shared" ca="1" si="826"/>
        <v>-0.6450419512753276</v>
      </c>
      <c r="BG6007" s="9">
        <f t="shared" ca="1" si="827"/>
        <v>2</v>
      </c>
      <c r="BH6007" s="6">
        <f ca="1">IF(ISNUMBER('Descriptive Stats'!BF6007),'Descriptive Stats'!BF6007,#N/A)</f>
        <v>-0.6450419512753276</v>
      </c>
      <c r="BI6007" s="6">
        <f ca="1">IF(ISNUMBER('Descriptive Stats'!E6007),'Descriptive Stats'!E6007,#N/A)</f>
        <v>2</v>
      </c>
    </row>
    <row r="6008" spans="1:61" ht="14.4" x14ac:dyDescent="0.3">
      <c r="A6008" s="2">
        <f>ROW()</f>
        <v>6008</v>
      </c>
      <c r="C6008" s="8">
        <f t="shared" ca="1" si="829"/>
        <v>21</v>
      </c>
      <c r="D6008" s="8">
        <f t="shared" ca="1" si="830"/>
        <v>2</v>
      </c>
      <c r="E6008" s="50">
        <f t="shared" ca="1" si="824"/>
        <v>6</v>
      </c>
      <c r="F6008" s="2" t="str">
        <f t="shared" ca="1" si="831"/>
        <v/>
      </c>
      <c r="BD6008" s="49">
        <f t="shared" ca="1" si="828"/>
        <v>3900</v>
      </c>
      <c r="BE6008" s="3">
        <f t="shared" ca="1" si="825"/>
        <v>0.38995000000000002</v>
      </c>
      <c r="BF6008" s="3">
        <f t="shared" ca="1" si="826"/>
        <v>-0.2794493539703507</v>
      </c>
      <c r="BG6008" s="9">
        <f t="shared" ca="1" si="827"/>
        <v>6</v>
      </c>
      <c r="BH6008" s="6">
        <f ca="1">IF(ISNUMBER('Descriptive Stats'!BF6008),'Descriptive Stats'!BF6008,#N/A)</f>
        <v>-0.2794493539703507</v>
      </c>
      <c r="BI6008" s="6">
        <f ca="1">IF(ISNUMBER('Descriptive Stats'!E6008),'Descriptive Stats'!E6008,#N/A)</f>
        <v>6</v>
      </c>
    </row>
    <row r="6009" spans="1:61" ht="14.4" x14ac:dyDescent="0.3">
      <c r="A6009" s="2">
        <f>ROW()</f>
        <v>6009</v>
      </c>
      <c r="C6009" s="8">
        <f t="shared" ca="1" si="829"/>
        <v>5</v>
      </c>
      <c r="D6009" s="8">
        <f t="shared" ca="1" si="830"/>
        <v>6</v>
      </c>
      <c r="E6009" s="50">
        <f t="shared" ca="1" si="824"/>
        <v>2</v>
      </c>
      <c r="F6009" s="2" t="str">
        <f t="shared" ca="1" si="831"/>
        <v/>
      </c>
      <c r="BD6009" s="49">
        <f t="shared" ca="1" si="828"/>
        <v>2595</v>
      </c>
      <c r="BE6009" s="3">
        <f t="shared" ca="1" si="825"/>
        <v>0.25945000000000001</v>
      </c>
      <c r="BF6009" s="3">
        <f t="shared" ca="1" si="826"/>
        <v>-0.6450419512753276</v>
      </c>
      <c r="BG6009" s="9">
        <f t="shared" ca="1" si="827"/>
        <v>2</v>
      </c>
      <c r="BH6009" s="6">
        <f ca="1">IF(ISNUMBER('Descriptive Stats'!BF6009),'Descriptive Stats'!BF6009,#N/A)</f>
        <v>-0.6450419512753276</v>
      </c>
      <c r="BI6009" s="6">
        <f ca="1">IF(ISNUMBER('Descriptive Stats'!E6009),'Descriptive Stats'!E6009,#N/A)</f>
        <v>2</v>
      </c>
    </row>
    <row r="6010" spans="1:61" ht="14.4" x14ac:dyDescent="0.3">
      <c r="A6010" s="2">
        <f>ROW()</f>
        <v>6010</v>
      </c>
      <c r="C6010" s="8">
        <f t="shared" ca="1" si="829"/>
        <v>3</v>
      </c>
      <c r="D6010" s="8">
        <f t="shared" ca="1" si="830"/>
        <v>2</v>
      </c>
      <c r="E6010" s="50">
        <f t="shared" ca="1" si="824"/>
        <v>15</v>
      </c>
      <c r="F6010" s="2" t="str">
        <f t="shared" ca="1" si="831"/>
        <v/>
      </c>
      <c r="BD6010" s="49">
        <f t="shared" ca="1" si="828"/>
        <v>5051.5</v>
      </c>
      <c r="BE6010" s="3">
        <f t="shared" ca="1" si="825"/>
        <v>0.50509999999999999</v>
      </c>
      <c r="BF6010" s="3">
        <f t="shared" ca="1" si="826"/>
        <v>1.2784152420787677E-2</v>
      </c>
      <c r="BG6010" s="9">
        <f t="shared" ca="1" si="827"/>
        <v>15</v>
      </c>
      <c r="BH6010" s="6">
        <f ca="1">IF(ISNUMBER('Descriptive Stats'!BF6010),'Descriptive Stats'!BF6010,#N/A)</f>
        <v>1.2784152420787677E-2</v>
      </c>
      <c r="BI6010" s="6">
        <f ca="1">IF(ISNUMBER('Descriptive Stats'!E6010),'Descriptive Stats'!E6010,#N/A)</f>
        <v>15</v>
      </c>
    </row>
    <row r="6011" spans="1:61" ht="14.4" x14ac:dyDescent="0.3">
      <c r="A6011" s="2">
        <f>ROW()</f>
        <v>6011</v>
      </c>
      <c r="C6011" s="8">
        <f t="shared" ca="1" si="829"/>
        <v>24</v>
      </c>
      <c r="D6011" s="8">
        <f t="shared" ca="1" si="830"/>
        <v>15</v>
      </c>
      <c r="E6011" s="50">
        <f t="shared" ca="1" si="824"/>
        <v>0</v>
      </c>
      <c r="F6011" s="2" t="str">
        <f t="shared" ca="1" si="831"/>
        <v/>
      </c>
      <c r="BD6011" s="49">
        <f t="shared" ca="1" si="828"/>
        <v>815.5</v>
      </c>
      <c r="BE6011" s="3">
        <f t="shared" ca="1" si="825"/>
        <v>8.1500000000000003E-2</v>
      </c>
      <c r="BF6011" s="3">
        <f t="shared" ca="1" si="826"/>
        <v>-1.3950525282585462</v>
      </c>
      <c r="BG6011" s="9">
        <f t="shared" ca="1" si="827"/>
        <v>0</v>
      </c>
      <c r="BH6011" s="6">
        <f ca="1">IF(ISNUMBER('Descriptive Stats'!BF6011),'Descriptive Stats'!BF6011,#N/A)</f>
        <v>-1.3950525282585462</v>
      </c>
      <c r="BI6011" s="6">
        <f ca="1">IF(ISNUMBER('Descriptive Stats'!E6011),'Descriptive Stats'!E6011,#N/A)</f>
        <v>0</v>
      </c>
    </row>
    <row r="6012" spans="1:61" ht="14.4" x14ac:dyDescent="0.3">
      <c r="A6012" s="2">
        <f>ROW()</f>
        <v>6012</v>
      </c>
      <c r="C6012" s="8">
        <f t="shared" ca="1" si="829"/>
        <v>18</v>
      </c>
      <c r="D6012" s="8">
        <f t="shared" ca="1" si="830"/>
        <v>0</v>
      </c>
      <c r="E6012" s="50">
        <f t="shared" ca="1" si="824"/>
        <v>19</v>
      </c>
      <c r="F6012" s="2" t="str">
        <f t="shared" ca="1" si="831"/>
        <v>X</v>
      </c>
      <c r="BD6012" s="49">
        <f t="shared" ca="1" si="828"/>
        <v>5294</v>
      </c>
      <c r="BE6012" s="3">
        <f t="shared" ca="1" si="825"/>
        <v>0.52934999999999999</v>
      </c>
      <c r="BF6012" s="3">
        <f t="shared" ca="1" si="826"/>
        <v>7.3636031452008061E-2</v>
      </c>
      <c r="BG6012" s="9">
        <f t="shared" ca="1" si="827"/>
        <v>19</v>
      </c>
      <c r="BH6012" s="6">
        <f ca="1">IF(ISNUMBER('Descriptive Stats'!BF6012),'Descriptive Stats'!BF6012,#N/A)</f>
        <v>7.3636031452008061E-2</v>
      </c>
      <c r="BI6012" s="6">
        <f ca="1">IF(ISNUMBER('Descriptive Stats'!E6012),'Descriptive Stats'!E6012,#N/A)</f>
        <v>19</v>
      </c>
    </row>
    <row r="6013" spans="1:61" ht="14.4" x14ac:dyDescent="0.3">
      <c r="A6013" s="2">
        <f>ROW()</f>
        <v>6013</v>
      </c>
      <c r="C6013" s="8">
        <f t="shared" ca="1" si="829"/>
        <v>7</v>
      </c>
      <c r="D6013" s="8">
        <f t="shared" ca="1" si="830"/>
        <v>19</v>
      </c>
      <c r="E6013" s="50">
        <f t="shared" ca="1" si="824"/>
        <v>6</v>
      </c>
      <c r="F6013" s="2" t="str">
        <f t="shared" ca="1" si="831"/>
        <v/>
      </c>
      <c r="BD6013" s="49">
        <f t="shared" ca="1" si="828"/>
        <v>3900</v>
      </c>
      <c r="BE6013" s="3">
        <f t="shared" ca="1" si="825"/>
        <v>0.38995000000000002</v>
      </c>
      <c r="BF6013" s="3">
        <f t="shared" ca="1" si="826"/>
        <v>-0.2794493539703507</v>
      </c>
      <c r="BG6013" s="9">
        <f t="shared" ca="1" si="827"/>
        <v>6</v>
      </c>
      <c r="BH6013" s="6">
        <f ca="1">IF(ISNUMBER('Descriptive Stats'!BF6013),'Descriptive Stats'!BF6013,#N/A)</f>
        <v>-0.2794493539703507</v>
      </c>
      <c r="BI6013" s="6">
        <f ca="1">IF(ISNUMBER('Descriptive Stats'!E6013),'Descriptive Stats'!E6013,#N/A)</f>
        <v>6</v>
      </c>
    </row>
    <row r="6014" spans="1:61" ht="14.4" x14ac:dyDescent="0.3">
      <c r="A6014" s="2">
        <f>ROW()</f>
        <v>6014</v>
      </c>
      <c r="C6014" s="8">
        <f t="shared" ca="1" si="829"/>
        <v>5</v>
      </c>
      <c r="D6014" s="8">
        <f t="shared" ca="1" si="830"/>
        <v>6</v>
      </c>
      <c r="E6014" s="50">
        <f t="shared" ca="1" si="824"/>
        <v>0</v>
      </c>
      <c r="F6014" s="2" t="str">
        <f t="shared" ca="1" si="831"/>
        <v/>
      </c>
      <c r="BD6014" s="49">
        <f t="shared" ca="1" si="828"/>
        <v>815.5</v>
      </c>
      <c r="BE6014" s="3">
        <f t="shared" ca="1" si="825"/>
        <v>8.1500000000000003E-2</v>
      </c>
      <c r="BF6014" s="3">
        <f t="shared" ca="1" si="826"/>
        <v>-1.3950525282585462</v>
      </c>
      <c r="BG6014" s="9">
        <f t="shared" ca="1" si="827"/>
        <v>0</v>
      </c>
      <c r="BH6014" s="6">
        <f ca="1">IF(ISNUMBER('Descriptive Stats'!BF6014),'Descriptive Stats'!BF6014,#N/A)</f>
        <v>-1.3950525282585462</v>
      </c>
      <c r="BI6014" s="6">
        <f ca="1">IF(ISNUMBER('Descriptive Stats'!E6014),'Descriptive Stats'!E6014,#N/A)</f>
        <v>0</v>
      </c>
    </row>
    <row r="6015" spans="1:61" ht="14.4" x14ac:dyDescent="0.3">
      <c r="A6015" s="2">
        <f>ROW()</f>
        <v>6015</v>
      </c>
      <c r="C6015" s="8">
        <f t="shared" ca="1" si="829"/>
        <v>14</v>
      </c>
      <c r="D6015" s="8">
        <f t="shared" ca="1" si="830"/>
        <v>0</v>
      </c>
      <c r="E6015" s="50">
        <f t="shared" ca="1" si="824"/>
        <v>7</v>
      </c>
      <c r="F6015" s="2" t="str">
        <f t="shared" ca="1" si="831"/>
        <v/>
      </c>
      <c r="BD6015" s="49">
        <f t="shared" ca="1" si="828"/>
        <v>4473.5</v>
      </c>
      <c r="BE6015" s="3">
        <f t="shared" ca="1" si="825"/>
        <v>0.44729999999999998</v>
      </c>
      <c r="BF6015" s="3">
        <f t="shared" ca="1" si="826"/>
        <v>-0.13248586824472414</v>
      </c>
      <c r="BG6015" s="9">
        <f t="shared" ca="1" si="827"/>
        <v>7</v>
      </c>
      <c r="BH6015" s="6">
        <f ca="1">IF(ISNUMBER('Descriptive Stats'!BF6015),'Descriptive Stats'!BF6015,#N/A)</f>
        <v>-0.13248586824472414</v>
      </c>
      <c r="BI6015" s="6">
        <f ca="1">IF(ISNUMBER('Descriptive Stats'!E6015),'Descriptive Stats'!E6015,#N/A)</f>
        <v>7</v>
      </c>
    </row>
    <row r="6016" spans="1:61" ht="14.4" x14ac:dyDescent="0.3">
      <c r="A6016" s="2">
        <f>ROW()</f>
        <v>6016</v>
      </c>
      <c r="C6016" s="8">
        <f t="shared" ca="1" si="829"/>
        <v>6</v>
      </c>
      <c r="D6016" s="8">
        <f t="shared" ca="1" si="830"/>
        <v>7</v>
      </c>
      <c r="E6016" s="50">
        <f t="shared" ca="1" si="824"/>
        <v>15</v>
      </c>
      <c r="F6016" s="2" t="str">
        <f t="shared" ca="1" si="831"/>
        <v/>
      </c>
      <c r="BD6016" s="49">
        <f t="shared" ca="1" si="828"/>
        <v>5051.5</v>
      </c>
      <c r="BE6016" s="3">
        <f t="shared" ca="1" si="825"/>
        <v>0.50509999999999999</v>
      </c>
      <c r="BF6016" s="3">
        <f t="shared" ca="1" si="826"/>
        <v>1.2784152420787677E-2</v>
      </c>
      <c r="BG6016" s="9">
        <f t="shared" ca="1" si="827"/>
        <v>15</v>
      </c>
      <c r="BH6016" s="6">
        <f ca="1">IF(ISNUMBER('Descriptive Stats'!BF6016),'Descriptive Stats'!BF6016,#N/A)</f>
        <v>1.2784152420787677E-2</v>
      </c>
      <c r="BI6016" s="6">
        <f ca="1">IF(ISNUMBER('Descriptive Stats'!E6016),'Descriptive Stats'!E6016,#N/A)</f>
        <v>15</v>
      </c>
    </row>
    <row r="6017" spans="1:61" ht="14.4" x14ac:dyDescent="0.3">
      <c r="A6017" s="2">
        <f>ROW()</f>
        <v>6017</v>
      </c>
      <c r="C6017" s="8">
        <f t="shared" ca="1" si="829"/>
        <v>24</v>
      </c>
      <c r="D6017" s="8">
        <f t="shared" ca="1" si="830"/>
        <v>15</v>
      </c>
      <c r="E6017" s="50">
        <f t="shared" ca="1" si="824"/>
        <v>0</v>
      </c>
      <c r="F6017" s="2" t="str">
        <f t="shared" ca="1" si="831"/>
        <v/>
      </c>
      <c r="BD6017" s="49">
        <f t="shared" ca="1" si="828"/>
        <v>815.5</v>
      </c>
      <c r="BE6017" s="3">
        <f t="shared" ca="1" si="825"/>
        <v>8.1500000000000003E-2</v>
      </c>
      <c r="BF6017" s="3">
        <f t="shared" ca="1" si="826"/>
        <v>-1.3950525282585462</v>
      </c>
      <c r="BG6017" s="9">
        <f t="shared" ca="1" si="827"/>
        <v>0</v>
      </c>
      <c r="BH6017" s="6">
        <f ca="1">IF(ISNUMBER('Descriptive Stats'!BF6017),'Descriptive Stats'!BF6017,#N/A)</f>
        <v>-1.3950525282585462</v>
      </c>
      <c r="BI6017" s="6">
        <f ca="1">IF(ISNUMBER('Descriptive Stats'!E6017),'Descriptive Stats'!E6017,#N/A)</f>
        <v>0</v>
      </c>
    </row>
    <row r="6018" spans="1:61" ht="14.4" x14ac:dyDescent="0.3">
      <c r="A6018" s="2">
        <f>ROW()</f>
        <v>6018</v>
      </c>
      <c r="C6018" s="8">
        <f t="shared" ca="1" si="829"/>
        <v>22</v>
      </c>
      <c r="D6018" s="8">
        <f t="shared" ca="1" si="830"/>
        <v>0</v>
      </c>
      <c r="E6018" s="50">
        <f t="shared" ca="1" si="824"/>
        <v>0</v>
      </c>
      <c r="F6018" s="2" t="str">
        <f t="shared" ca="1" si="831"/>
        <v/>
      </c>
      <c r="BD6018" s="49">
        <f t="shared" ca="1" si="828"/>
        <v>815.5</v>
      </c>
      <c r="BE6018" s="3">
        <f t="shared" ca="1" si="825"/>
        <v>8.1500000000000003E-2</v>
      </c>
      <c r="BF6018" s="3">
        <f t="shared" ca="1" si="826"/>
        <v>-1.3950525282585462</v>
      </c>
      <c r="BG6018" s="9">
        <f t="shared" ca="1" si="827"/>
        <v>0</v>
      </c>
      <c r="BH6018" s="6">
        <f ca="1">IF(ISNUMBER('Descriptive Stats'!BF6018),'Descriptive Stats'!BF6018,#N/A)</f>
        <v>-1.3950525282585462</v>
      </c>
      <c r="BI6018" s="6">
        <f ca="1">IF(ISNUMBER('Descriptive Stats'!E6018),'Descriptive Stats'!E6018,#N/A)</f>
        <v>0</v>
      </c>
    </row>
    <row r="6019" spans="1:61" ht="14.4" x14ac:dyDescent="0.3">
      <c r="A6019" s="2">
        <f>ROW()</f>
        <v>6019</v>
      </c>
      <c r="C6019" s="8">
        <f t="shared" ca="1" si="829"/>
        <v>4</v>
      </c>
      <c r="D6019" s="8">
        <f t="shared" ca="1" si="830"/>
        <v>0</v>
      </c>
      <c r="E6019" s="50">
        <f t="shared" ref="E6019:E6082" ca="1" si="832">IF(0=MOD(ROW(),$J$1),AVERAGE(OFFSET($D$2,ROW()-$J$1,0,$J$1,1)),"")</f>
        <v>6</v>
      </c>
      <c r="F6019" s="2" t="str">
        <f t="shared" ca="1" si="831"/>
        <v/>
      </c>
      <c r="BD6019" s="49">
        <f t="shared" ca="1" si="828"/>
        <v>3900</v>
      </c>
      <c r="BE6019" s="3">
        <f t="shared" ca="1" si="825"/>
        <v>0.38995000000000002</v>
      </c>
      <c r="BF6019" s="3">
        <f t="shared" ca="1" si="826"/>
        <v>-0.2794493539703507</v>
      </c>
      <c r="BG6019" s="9">
        <f t="shared" ca="1" si="827"/>
        <v>6</v>
      </c>
      <c r="BH6019" s="6">
        <f ca="1">IF(ISNUMBER('Descriptive Stats'!BF6019),'Descriptive Stats'!BF6019,#N/A)</f>
        <v>-0.2794493539703507</v>
      </c>
      <c r="BI6019" s="6">
        <f ca="1">IF(ISNUMBER('Descriptive Stats'!E6019),'Descriptive Stats'!E6019,#N/A)</f>
        <v>6</v>
      </c>
    </row>
    <row r="6020" spans="1:61" ht="14.4" x14ac:dyDescent="0.3">
      <c r="A6020" s="2">
        <f>ROW()</f>
        <v>6020</v>
      </c>
      <c r="C6020" s="8">
        <f t="shared" ca="1" si="829"/>
        <v>5</v>
      </c>
      <c r="D6020" s="8">
        <f t="shared" ca="1" si="830"/>
        <v>6</v>
      </c>
      <c r="E6020" s="50">
        <f t="shared" ca="1" si="832"/>
        <v>4</v>
      </c>
      <c r="F6020" s="2" t="str">
        <f t="shared" ca="1" si="831"/>
        <v/>
      </c>
      <c r="BD6020" s="49">
        <f t="shared" ca="1" si="828"/>
        <v>3442</v>
      </c>
      <c r="BE6020" s="3">
        <f t="shared" ca="1" si="825"/>
        <v>0.34415000000000001</v>
      </c>
      <c r="BF6020" s="3">
        <f t="shared" ca="1" si="826"/>
        <v>-0.40116316278173481</v>
      </c>
      <c r="BG6020" s="9">
        <f t="shared" ca="1" si="827"/>
        <v>4</v>
      </c>
      <c r="BH6020" s="6">
        <f ca="1">IF(ISNUMBER('Descriptive Stats'!BF6020),'Descriptive Stats'!BF6020,#N/A)</f>
        <v>-0.40116316278173481</v>
      </c>
      <c r="BI6020" s="6">
        <f ca="1">IF(ISNUMBER('Descriptive Stats'!E6020),'Descriptive Stats'!E6020,#N/A)</f>
        <v>4</v>
      </c>
    </row>
    <row r="6021" spans="1:61" ht="14.4" x14ac:dyDescent="0.3">
      <c r="A6021" s="2">
        <f>ROW()</f>
        <v>6021</v>
      </c>
      <c r="C6021" s="8">
        <f t="shared" ca="1" si="829"/>
        <v>13</v>
      </c>
      <c r="D6021" s="8">
        <f t="shared" ca="1" si="830"/>
        <v>4</v>
      </c>
      <c r="E6021" s="50">
        <f t="shared" ca="1" si="832"/>
        <v>2</v>
      </c>
      <c r="F6021" s="2" t="str">
        <f t="shared" ca="1" si="831"/>
        <v/>
      </c>
      <c r="BD6021" s="49">
        <f t="shared" ca="1" si="828"/>
        <v>2595</v>
      </c>
      <c r="BE6021" s="3">
        <f t="shared" ca="1" si="825"/>
        <v>0.25945000000000001</v>
      </c>
      <c r="BF6021" s="3">
        <f t="shared" ca="1" si="826"/>
        <v>-0.6450419512753276</v>
      </c>
      <c r="BG6021" s="9">
        <f t="shared" ca="1" si="827"/>
        <v>2</v>
      </c>
      <c r="BH6021" s="6">
        <f ca="1">IF(ISNUMBER('Descriptive Stats'!BF6021),'Descriptive Stats'!BF6021,#N/A)</f>
        <v>-0.6450419512753276</v>
      </c>
      <c r="BI6021" s="6">
        <f ca="1">IF(ISNUMBER('Descriptive Stats'!E6021),'Descriptive Stats'!E6021,#N/A)</f>
        <v>2</v>
      </c>
    </row>
    <row r="6022" spans="1:61" ht="14.4" x14ac:dyDescent="0.3">
      <c r="A6022" s="2">
        <f>ROW()</f>
        <v>6022</v>
      </c>
      <c r="C6022" s="8">
        <f t="shared" ca="1" si="829"/>
        <v>17</v>
      </c>
      <c r="D6022" s="8">
        <f t="shared" ca="1" si="830"/>
        <v>2</v>
      </c>
      <c r="E6022" s="50">
        <f t="shared" ca="1" si="832"/>
        <v>0</v>
      </c>
      <c r="F6022" s="2" t="str">
        <f t="shared" ca="1" si="831"/>
        <v/>
      </c>
      <c r="BD6022" s="49">
        <f t="shared" ca="1" si="828"/>
        <v>815.5</v>
      </c>
      <c r="BE6022" s="3">
        <f t="shared" ca="1" si="825"/>
        <v>8.1500000000000003E-2</v>
      </c>
      <c r="BF6022" s="3">
        <f t="shared" ca="1" si="826"/>
        <v>-1.3950525282585462</v>
      </c>
      <c r="BG6022" s="9">
        <f t="shared" ca="1" si="827"/>
        <v>0</v>
      </c>
      <c r="BH6022" s="6">
        <f ca="1">IF(ISNUMBER('Descriptive Stats'!BF6022),'Descriptive Stats'!BF6022,#N/A)</f>
        <v>-1.3950525282585462</v>
      </c>
      <c r="BI6022" s="6">
        <f ca="1">IF(ISNUMBER('Descriptive Stats'!E6022),'Descriptive Stats'!E6022,#N/A)</f>
        <v>0</v>
      </c>
    </row>
    <row r="6023" spans="1:61" ht="14.4" x14ac:dyDescent="0.3">
      <c r="A6023" s="2">
        <f>ROW()</f>
        <v>6023</v>
      </c>
      <c r="C6023" s="8">
        <f t="shared" ca="1" si="829"/>
        <v>22</v>
      </c>
      <c r="D6023" s="8">
        <f t="shared" ca="1" si="830"/>
        <v>0</v>
      </c>
      <c r="E6023" s="50">
        <f t="shared" ca="1" si="832"/>
        <v>0</v>
      </c>
      <c r="F6023" s="2" t="str">
        <f t="shared" ca="1" si="831"/>
        <v/>
      </c>
      <c r="BD6023" s="49">
        <f t="shared" ca="1" si="828"/>
        <v>815.5</v>
      </c>
      <c r="BE6023" s="3">
        <f t="shared" ca="1" si="825"/>
        <v>8.1500000000000003E-2</v>
      </c>
      <c r="BF6023" s="3">
        <f t="shared" ca="1" si="826"/>
        <v>-1.3950525282585462</v>
      </c>
      <c r="BG6023" s="9">
        <f t="shared" ca="1" si="827"/>
        <v>0</v>
      </c>
      <c r="BH6023" s="6">
        <f ca="1">IF(ISNUMBER('Descriptive Stats'!BF6023),'Descriptive Stats'!BF6023,#N/A)</f>
        <v>-1.3950525282585462</v>
      </c>
      <c r="BI6023" s="6">
        <f ca="1">IF(ISNUMBER('Descriptive Stats'!E6023),'Descriptive Stats'!E6023,#N/A)</f>
        <v>0</v>
      </c>
    </row>
    <row r="6024" spans="1:61" ht="14.4" x14ac:dyDescent="0.3">
      <c r="A6024" s="2">
        <f>ROW()</f>
        <v>6024</v>
      </c>
      <c r="C6024" s="8">
        <f t="shared" ca="1" si="829"/>
        <v>14</v>
      </c>
      <c r="D6024" s="8">
        <f t="shared" ca="1" si="830"/>
        <v>0</v>
      </c>
      <c r="E6024" s="50">
        <f t="shared" ca="1" si="832"/>
        <v>15</v>
      </c>
      <c r="F6024" s="2" t="str">
        <f t="shared" ca="1" si="831"/>
        <v/>
      </c>
      <c r="BD6024" s="49">
        <f t="shared" ca="1" si="828"/>
        <v>5051.5</v>
      </c>
      <c r="BE6024" s="3">
        <f t="shared" ca="1" si="825"/>
        <v>0.50509999999999999</v>
      </c>
      <c r="BF6024" s="3">
        <f t="shared" ca="1" si="826"/>
        <v>1.2784152420787677E-2</v>
      </c>
      <c r="BG6024" s="9">
        <f t="shared" ca="1" si="827"/>
        <v>15</v>
      </c>
      <c r="BH6024" s="6">
        <f ca="1">IF(ISNUMBER('Descriptive Stats'!BF6024),'Descriptive Stats'!BF6024,#N/A)</f>
        <v>1.2784152420787677E-2</v>
      </c>
      <c r="BI6024" s="6">
        <f ca="1">IF(ISNUMBER('Descriptive Stats'!E6024),'Descriptive Stats'!E6024,#N/A)</f>
        <v>15</v>
      </c>
    </row>
    <row r="6025" spans="1:61" ht="14.4" x14ac:dyDescent="0.3">
      <c r="A6025" s="2">
        <f>ROW()</f>
        <v>6025</v>
      </c>
      <c r="C6025" s="8">
        <f t="shared" ca="1" si="829"/>
        <v>24</v>
      </c>
      <c r="D6025" s="8">
        <f t="shared" ca="1" si="830"/>
        <v>15</v>
      </c>
      <c r="E6025" s="50">
        <f t="shared" ca="1" si="832"/>
        <v>15</v>
      </c>
      <c r="F6025" s="2" t="str">
        <f t="shared" ca="1" si="831"/>
        <v/>
      </c>
      <c r="BD6025" s="49">
        <f t="shared" ca="1" si="828"/>
        <v>5051.5</v>
      </c>
      <c r="BE6025" s="3">
        <f t="shared" ref="BE6025:BE6088" ca="1" si="833">IF(ISNUMBER(BD6025),(BD6025-0.5)/$BK$4,"")</f>
        <v>0.50509999999999999</v>
      </c>
      <c r="BF6025" s="3">
        <f t="shared" ref="BF6025:BF6088" ca="1" si="834">IF(ISNUMBER(BE6025),_xlfn.NORM.INV(BE6025,0,1),"")</f>
        <v>1.2784152420787677E-2</v>
      </c>
      <c r="BG6025" s="9">
        <f t="shared" ref="BG6025:BG6088" ca="1" si="835">IF(ISNUMBER(E6025),E6025,"")</f>
        <v>15</v>
      </c>
      <c r="BH6025" s="6">
        <f ca="1">IF(ISNUMBER('Descriptive Stats'!BF6025),'Descriptive Stats'!BF6025,#N/A)</f>
        <v>1.2784152420787677E-2</v>
      </c>
      <c r="BI6025" s="6">
        <f ca="1">IF(ISNUMBER('Descriptive Stats'!E6025),'Descriptive Stats'!E6025,#N/A)</f>
        <v>15</v>
      </c>
    </row>
    <row r="6026" spans="1:61" ht="14.4" x14ac:dyDescent="0.3">
      <c r="A6026" s="2">
        <f>ROW()</f>
        <v>6026</v>
      </c>
      <c r="C6026" s="8">
        <f t="shared" ca="1" si="829"/>
        <v>24</v>
      </c>
      <c r="D6026" s="8">
        <f t="shared" ca="1" si="830"/>
        <v>15</v>
      </c>
      <c r="E6026" s="50">
        <f t="shared" ca="1" si="832"/>
        <v>0</v>
      </c>
      <c r="F6026" s="2" t="str">
        <f t="shared" ca="1" si="831"/>
        <v/>
      </c>
      <c r="BD6026" s="49">
        <f t="shared" ref="BD6026:BD6089" ca="1" si="836">IF(ISNUMBER(BG6026),_xlfn.RANK.AVG(BG6026,$BG$2:$BG$5414,1),"")</f>
        <v>815.5</v>
      </c>
      <c r="BE6026" s="3">
        <f t="shared" ca="1" si="833"/>
        <v>8.1500000000000003E-2</v>
      </c>
      <c r="BF6026" s="3">
        <f t="shared" ca="1" si="834"/>
        <v>-1.3950525282585462</v>
      </c>
      <c r="BG6026" s="9">
        <f t="shared" ca="1" si="835"/>
        <v>0</v>
      </c>
      <c r="BH6026" s="6">
        <f ca="1">IF(ISNUMBER('Descriptive Stats'!BF6026),'Descriptive Stats'!BF6026,#N/A)</f>
        <v>-1.3950525282585462</v>
      </c>
      <c r="BI6026" s="6">
        <f ca="1">IF(ISNUMBER('Descriptive Stats'!E6026),'Descriptive Stats'!E6026,#N/A)</f>
        <v>0</v>
      </c>
    </row>
    <row r="6027" spans="1:61" ht="14.4" x14ac:dyDescent="0.3">
      <c r="A6027" s="2">
        <f>ROW()</f>
        <v>6027</v>
      </c>
      <c r="C6027" s="8">
        <f t="shared" ca="1" si="829"/>
        <v>11</v>
      </c>
      <c r="D6027" s="8">
        <f t="shared" ca="1" si="830"/>
        <v>0</v>
      </c>
      <c r="E6027" s="50">
        <f t="shared" ca="1" si="832"/>
        <v>1</v>
      </c>
      <c r="F6027" s="2" t="str">
        <f t="shared" ca="1" si="831"/>
        <v/>
      </c>
      <c r="BD6027" s="49">
        <f t="shared" ca="1" si="836"/>
        <v>1871</v>
      </c>
      <c r="BE6027" s="3">
        <f t="shared" ca="1" si="833"/>
        <v>0.18704999999999999</v>
      </c>
      <c r="BF6027" s="3">
        <f t="shared" ca="1" si="834"/>
        <v>-0.88881967520906158</v>
      </c>
      <c r="BG6027" s="9">
        <f t="shared" ca="1" si="835"/>
        <v>1</v>
      </c>
      <c r="BH6027" s="6">
        <f ca="1">IF(ISNUMBER('Descriptive Stats'!BF6027),'Descriptive Stats'!BF6027,#N/A)</f>
        <v>-0.88881967520906158</v>
      </c>
      <c r="BI6027" s="6">
        <f ca="1">IF(ISNUMBER('Descriptive Stats'!E6027),'Descriptive Stats'!E6027,#N/A)</f>
        <v>1</v>
      </c>
    </row>
    <row r="6028" spans="1:61" ht="14.4" x14ac:dyDescent="0.3">
      <c r="A6028" s="2">
        <f>ROW()</f>
        <v>6028</v>
      </c>
      <c r="C6028" s="8">
        <f t="shared" ca="1" si="829"/>
        <v>12</v>
      </c>
      <c r="D6028" s="8">
        <f t="shared" ca="1" si="830"/>
        <v>1</v>
      </c>
      <c r="E6028" s="50">
        <f t="shared" ca="1" si="832"/>
        <v>2</v>
      </c>
      <c r="F6028" s="2" t="str">
        <f t="shared" ca="1" si="831"/>
        <v/>
      </c>
      <c r="BD6028" s="49">
        <f t="shared" ca="1" si="836"/>
        <v>2595</v>
      </c>
      <c r="BE6028" s="3">
        <f t="shared" ca="1" si="833"/>
        <v>0.25945000000000001</v>
      </c>
      <c r="BF6028" s="3">
        <f t="shared" ca="1" si="834"/>
        <v>-0.6450419512753276</v>
      </c>
      <c r="BG6028" s="9">
        <f t="shared" ca="1" si="835"/>
        <v>2</v>
      </c>
      <c r="BH6028" s="6">
        <f ca="1">IF(ISNUMBER('Descriptive Stats'!BF6028),'Descriptive Stats'!BF6028,#N/A)</f>
        <v>-0.6450419512753276</v>
      </c>
      <c r="BI6028" s="6">
        <f ca="1">IF(ISNUMBER('Descriptive Stats'!E6028),'Descriptive Stats'!E6028,#N/A)</f>
        <v>2</v>
      </c>
    </row>
    <row r="6029" spans="1:61" ht="14.4" x14ac:dyDescent="0.3">
      <c r="A6029" s="2">
        <f>ROW()</f>
        <v>6029</v>
      </c>
      <c r="C6029" s="8">
        <f t="shared" ca="1" si="829"/>
        <v>3</v>
      </c>
      <c r="D6029" s="8">
        <f t="shared" ca="1" si="830"/>
        <v>2</v>
      </c>
      <c r="E6029" s="50">
        <f t="shared" ca="1" si="832"/>
        <v>2</v>
      </c>
      <c r="F6029" s="2" t="str">
        <f t="shared" ca="1" si="831"/>
        <v/>
      </c>
      <c r="BD6029" s="49">
        <f t="shared" ca="1" si="836"/>
        <v>2595</v>
      </c>
      <c r="BE6029" s="3">
        <f t="shared" ca="1" si="833"/>
        <v>0.25945000000000001</v>
      </c>
      <c r="BF6029" s="3">
        <f t="shared" ca="1" si="834"/>
        <v>-0.6450419512753276</v>
      </c>
      <c r="BG6029" s="9">
        <f t="shared" ca="1" si="835"/>
        <v>2</v>
      </c>
      <c r="BH6029" s="6">
        <f ca="1">IF(ISNUMBER('Descriptive Stats'!BF6029),'Descriptive Stats'!BF6029,#N/A)</f>
        <v>-0.6450419512753276</v>
      </c>
      <c r="BI6029" s="6">
        <f ca="1">IF(ISNUMBER('Descriptive Stats'!E6029),'Descriptive Stats'!E6029,#N/A)</f>
        <v>2</v>
      </c>
    </row>
    <row r="6030" spans="1:61" ht="14.4" x14ac:dyDescent="0.3">
      <c r="A6030" s="2">
        <f>ROW()</f>
        <v>6030</v>
      </c>
      <c r="C6030" s="8">
        <f t="shared" ca="1" si="829"/>
        <v>17</v>
      </c>
      <c r="D6030" s="8">
        <f t="shared" ca="1" si="830"/>
        <v>2</v>
      </c>
      <c r="E6030" s="50">
        <f t="shared" ca="1" si="832"/>
        <v>7</v>
      </c>
      <c r="F6030" s="2" t="str">
        <f t="shared" ca="1" si="831"/>
        <v/>
      </c>
      <c r="BD6030" s="49">
        <f t="shared" ca="1" si="836"/>
        <v>4473.5</v>
      </c>
      <c r="BE6030" s="3">
        <f t="shared" ca="1" si="833"/>
        <v>0.44729999999999998</v>
      </c>
      <c r="BF6030" s="3">
        <f t="shared" ca="1" si="834"/>
        <v>-0.13248586824472414</v>
      </c>
      <c r="BG6030" s="9">
        <f t="shared" ca="1" si="835"/>
        <v>7</v>
      </c>
      <c r="BH6030" s="6">
        <f ca="1">IF(ISNUMBER('Descriptive Stats'!BF6030),'Descriptive Stats'!BF6030,#N/A)</f>
        <v>-0.13248586824472414</v>
      </c>
      <c r="BI6030" s="6">
        <f ca="1">IF(ISNUMBER('Descriptive Stats'!E6030),'Descriptive Stats'!E6030,#N/A)</f>
        <v>7</v>
      </c>
    </row>
    <row r="6031" spans="1:61" ht="14.4" x14ac:dyDescent="0.3">
      <c r="A6031" s="2">
        <f>ROW()</f>
        <v>6031</v>
      </c>
      <c r="C6031" s="8">
        <f t="shared" ca="1" si="829"/>
        <v>19</v>
      </c>
      <c r="D6031" s="8">
        <f t="shared" ca="1" si="830"/>
        <v>7</v>
      </c>
      <c r="E6031" s="50">
        <f t="shared" ca="1" si="832"/>
        <v>0</v>
      </c>
      <c r="F6031" s="2" t="str">
        <f t="shared" ca="1" si="831"/>
        <v/>
      </c>
      <c r="BD6031" s="49">
        <f t="shared" ca="1" si="836"/>
        <v>815.5</v>
      </c>
      <c r="BE6031" s="3">
        <f t="shared" ca="1" si="833"/>
        <v>8.1500000000000003E-2</v>
      </c>
      <c r="BF6031" s="3">
        <f t="shared" ca="1" si="834"/>
        <v>-1.3950525282585462</v>
      </c>
      <c r="BG6031" s="9">
        <f t="shared" ca="1" si="835"/>
        <v>0</v>
      </c>
      <c r="BH6031" s="6">
        <f ca="1">IF(ISNUMBER('Descriptive Stats'!BF6031),'Descriptive Stats'!BF6031,#N/A)</f>
        <v>-1.3950525282585462</v>
      </c>
      <c r="BI6031" s="6">
        <f ca="1">IF(ISNUMBER('Descriptive Stats'!E6031),'Descriptive Stats'!E6031,#N/A)</f>
        <v>0</v>
      </c>
    </row>
    <row r="6032" spans="1:61" ht="14.4" x14ac:dyDescent="0.3">
      <c r="A6032" s="2">
        <f>ROW()</f>
        <v>6032</v>
      </c>
      <c r="C6032" s="8">
        <f t="shared" ca="1" si="829"/>
        <v>18</v>
      </c>
      <c r="D6032" s="8">
        <f t="shared" ca="1" si="830"/>
        <v>0</v>
      </c>
      <c r="E6032" s="50">
        <f t="shared" ca="1" si="832"/>
        <v>2</v>
      </c>
      <c r="F6032" s="2" t="str">
        <f t="shared" ca="1" si="831"/>
        <v/>
      </c>
      <c r="BD6032" s="49">
        <f t="shared" ca="1" si="836"/>
        <v>2595</v>
      </c>
      <c r="BE6032" s="3">
        <f t="shared" ca="1" si="833"/>
        <v>0.25945000000000001</v>
      </c>
      <c r="BF6032" s="3">
        <f t="shared" ca="1" si="834"/>
        <v>-0.6450419512753276</v>
      </c>
      <c r="BG6032" s="9">
        <f t="shared" ca="1" si="835"/>
        <v>2</v>
      </c>
      <c r="BH6032" s="6">
        <f ca="1">IF(ISNUMBER('Descriptive Stats'!BF6032),'Descriptive Stats'!BF6032,#N/A)</f>
        <v>-0.6450419512753276</v>
      </c>
      <c r="BI6032" s="6">
        <f ca="1">IF(ISNUMBER('Descriptive Stats'!E6032),'Descriptive Stats'!E6032,#N/A)</f>
        <v>2</v>
      </c>
    </row>
    <row r="6033" spans="1:61" ht="14.4" x14ac:dyDescent="0.3">
      <c r="A6033" s="2">
        <f>ROW()</f>
        <v>6033</v>
      </c>
      <c r="C6033" s="8">
        <f t="shared" ref="C6033:C6096" ca="1" si="837">RANDBETWEEN(2,COUNT(B:B))</f>
        <v>3</v>
      </c>
      <c r="D6033" s="8">
        <f t="shared" ref="D6033:D6096" ca="1" si="838">VLOOKUP(C6033,A:B,2,TRUE)</f>
        <v>2</v>
      </c>
      <c r="E6033" s="50">
        <f t="shared" ca="1" si="832"/>
        <v>3</v>
      </c>
      <c r="F6033" s="2" t="str">
        <f t="shared" ref="F6033:F6096" ca="1" si="839">IF(ISNUMBER(E6033),IF(OR(E6033&lt;$K$16,E6033&gt;$K$14),"X",""),"")</f>
        <v/>
      </c>
      <c r="BD6033" s="49">
        <f t="shared" ca="1" si="836"/>
        <v>3200</v>
      </c>
      <c r="BE6033" s="3">
        <f t="shared" ca="1" si="833"/>
        <v>0.31995000000000001</v>
      </c>
      <c r="BF6033" s="3">
        <f t="shared" ca="1" si="834"/>
        <v>-0.46783862043457014</v>
      </c>
      <c r="BG6033" s="9">
        <f t="shared" ca="1" si="835"/>
        <v>3</v>
      </c>
      <c r="BH6033" s="6">
        <f ca="1">IF(ISNUMBER('Descriptive Stats'!BF6033),'Descriptive Stats'!BF6033,#N/A)</f>
        <v>-0.46783862043457014</v>
      </c>
      <c r="BI6033" s="6">
        <f ca="1">IF(ISNUMBER('Descriptive Stats'!E6033),'Descriptive Stats'!E6033,#N/A)</f>
        <v>3</v>
      </c>
    </row>
    <row r="6034" spans="1:61" ht="14.4" x14ac:dyDescent="0.3">
      <c r="A6034" s="2">
        <f>ROW()</f>
        <v>6034</v>
      </c>
      <c r="C6034" s="8">
        <f t="shared" ca="1" si="837"/>
        <v>10</v>
      </c>
      <c r="D6034" s="8">
        <f t="shared" ca="1" si="838"/>
        <v>3</v>
      </c>
      <c r="E6034" s="50">
        <f t="shared" ca="1" si="832"/>
        <v>0</v>
      </c>
      <c r="F6034" s="2" t="str">
        <f t="shared" ca="1" si="839"/>
        <v/>
      </c>
      <c r="BD6034" s="49">
        <f t="shared" ca="1" si="836"/>
        <v>815.5</v>
      </c>
      <c r="BE6034" s="3">
        <f t="shared" ca="1" si="833"/>
        <v>8.1500000000000003E-2</v>
      </c>
      <c r="BF6034" s="3">
        <f t="shared" ca="1" si="834"/>
        <v>-1.3950525282585462</v>
      </c>
      <c r="BG6034" s="9">
        <f t="shared" ca="1" si="835"/>
        <v>0</v>
      </c>
      <c r="BH6034" s="6">
        <f ca="1">IF(ISNUMBER('Descriptive Stats'!BF6034),'Descriptive Stats'!BF6034,#N/A)</f>
        <v>-1.3950525282585462</v>
      </c>
      <c r="BI6034" s="6">
        <f ca="1">IF(ISNUMBER('Descriptive Stats'!E6034),'Descriptive Stats'!E6034,#N/A)</f>
        <v>0</v>
      </c>
    </row>
    <row r="6035" spans="1:61" ht="14.4" x14ac:dyDescent="0.3">
      <c r="A6035" s="2">
        <f>ROW()</f>
        <v>6035</v>
      </c>
      <c r="C6035" s="8">
        <f t="shared" ca="1" si="837"/>
        <v>20</v>
      </c>
      <c r="D6035" s="8">
        <f t="shared" ca="1" si="838"/>
        <v>0</v>
      </c>
      <c r="E6035" s="50">
        <f t="shared" ca="1" si="832"/>
        <v>4</v>
      </c>
      <c r="F6035" s="2" t="str">
        <f t="shared" ca="1" si="839"/>
        <v/>
      </c>
      <c r="BD6035" s="49">
        <f t="shared" ca="1" si="836"/>
        <v>3442</v>
      </c>
      <c r="BE6035" s="3">
        <f t="shared" ca="1" si="833"/>
        <v>0.34415000000000001</v>
      </c>
      <c r="BF6035" s="3">
        <f t="shared" ca="1" si="834"/>
        <v>-0.40116316278173481</v>
      </c>
      <c r="BG6035" s="9">
        <f t="shared" ca="1" si="835"/>
        <v>4</v>
      </c>
      <c r="BH6035" s="6">
        <f ca="1">IF(ISNUMBER('Descriptive Stats'!BF6035),'Descriptive Stats'!BF6035,#N/A)</f>
        <v>-0.40116316278173481</v>
      </c>
      <c r="BI6035" s="6">
        <f ca="1">IF(ISNUMBER('Descriptive Stats'!E6035),'Descriptive Stats'!E6035,#N/A)</f>
        <v>4</v>
      </c>
    </row>
    <row r="6036" spans="1:61" ht="14.4" x14ac:dyDescent="0.3">
      <c r="A6036" s="2">
        <f>ROW()</f>
        <v>6036</v>
      </c>
      <c r="C6036" s="8">
        <f t="shared" ca="1" si="837"/>
        <v>13</v>
      </c>
      <c r="D6036" s="8">
        <f t="shared" ca="1" si="838"/>
        <v>4</v>
      </c>
      <c r="E6036" s="50">
        <f t="shared" ca="1" si="832"/>
        <v>0</v>
      </c>
      <c r="F6036" s="2" t="str">
        <f t="shared" ca="1" si="839"/>
        <v/>
      </c>
      <c r="BD6036" s="49">
        <f t="shared" ca="1" si="836"/>
        <v>815.5</v>
      </c>
      <c r="BE6036" s="3">
        <f t="shared" ca="1" si="833"/>
        <v>8.1500000000000003E-2</v>
      </c>
      <c r="BF6036" s="3">
        <f t="shared" ca="1" si="834"/>
        <v>-1.3950525282585462</v>
      </c>
      <c r="BG6036" s="9">
        <f t="shared" ca="1" si="835"/>
        <v>0</v>
      </c>
      <c r="BH6036" s="6">
        <f ca="1">IF(ISNUMBER('Descriptive Stats'!BF6036),'Descriptive Stats'!BF6036,#N/A)</f>
        <v>-1.3950525282585462</v>
      </c>
      <c r="BI6036" s="6">
        <f ca="1">IF(ISNUMBER('Descriptive Stats'!E6036),'Descriptive Stats'!E6036,#N/A)</f>
        <v>0</v>
      </c>
    </row>
    <row r="6037" spans="1:61" ht="14.4" x14ac:dyDescent="0.3">
      <c r="A6037" s="2">
        <f>ROW()</f>
        <v>6037</v>
      </c>
      <c r="C6037" s="8">
        <f t="shared" ca="1" si="837"/>
        <v>22</v>
      </c>
      <c r="D6037" s="8">
        <f t="shared" ca="1" si="838"/>
        <v>0</v>
      </c>
      <c r="E6037" s="50">
        <f t="shared" ca="1" si="832"/>
        <v>1</v>
      </c>
      <c r="F6037" s="2" t="str">
        <f t="shared" ca="1" si="839"/>
        <v/>
      </c>
      <c r="BD6037" s="49">
        <f t="shared" ca="1" si="836"/>
        <v>1871</v>
      </c>
      <c r="BE6037" s="3">
        <f t="shared" ca="1" si="833"/>
        <v>0.18704999999999999</v>
      </c>
      <c r="BF6037" s="3">
        <f t="shared" ca="1" si="834"/>
        <v>-0.88881967520906158</v>
      </c>
      <c r="BG6037" s="9">
        <f t="shared" ca="1" si="835"/>
        <v>1</v>
      </c>
      <c r="BH6037" s="6">
        <f ca="1">IF(ISNUMBER('Descriptive Stats'!BF6037),'Descriptive Stats'!BF6037,#N/A)</f>
        <v>-0.88881967520906158</v>
      </c>
      <c r="BI6037" s="6">
        <f ca="1">IF(ISNUMBER('Descriptive Stats'!E6037),'Descriptive Stats'!E6037,#N/A)</f>
        <v>1</v>
      </c>
    </row>
    <row r="6038" spans="1:61" ht="14.4" x14ac:dyDescent="0.3">
      <c r="A6038" s="2">
        <f>ROW()</f>
        <v>6038</v>
      </c>
      <c r="C6038" s="8">
        <f t="shared" ca="1" si="837"/>
        <v>8</v>
      </c>
      <c r="D6038" s="8">
        <f t="shared" ca="1" si="838"/>
        <v>1</v>
      </c>
      <c r="E6038" s="50">
        <f t="shared" ca="1" si="832"/>
        <v>1</v>
      </c>
      <c r="F6038" s="2" t="str">
        <f t="shared" ca="1" si="839"/>
        <v/>
      </c>
      <c r="BD6038" s="49">
        <f t="shared" ca="1" si="836"/>
        <v>1871</v>
      </c>
      <c r="BE6038" s="3">
        <f t="shared" ca="1" si="833"/>
        <v>0.18704999999999999</v>
      </c>
      <c r="BF6038" s="3">
        <f t="shared" ca="1" si="834"/>
        <v>-0.88881967520906158</v>
      </c>
      <c r="BG6038" s="9">
        <f t="shared" ca="1" si="835"/>
        <v>1</v>
      </c>
      <c r="BH6038" s="6">
        <f ca="1">IF(ISNUMBER('Descriptive Stats'!BF6038),'Descriptive Stats'!BF6038,#N/A)</f>
        <v>-0.88881967520906158</v>
      </c>
      <c r="BI6038" s="6">
        <f ca="1">IF(ISNUMBER('Descriptive Stats'!E6038),'Descriptive Stats'!E6038,#N/A)</f>
        <v>1</v>
      </c>
    </row>
    <row r="6039" spans="1:61" ht="14.4" x14ac:dyDescent="0.3">
      <c r="A6039" s="2">
        <f>ROW()</f>
        <v>6039</v>
      </c>
      <c r="C6039" s="8">
        <f t="shared" ca="1" si="837"/>
        <v>12</v>
      </c>
      <c r="D6039" s="8">
        <f t="shared" ca="1" si="838"/>
        <v>1</v>
      </c>
      <c r="E6039" s="50">
        <f t="shared" ca="1" si="832"/>
        <v>2</v>
      </c>
      <c r="F6039" s="2" t="str">
        <f t="shared" ca="1" si="839"/>
        <v/>
      </c>
      <c r="BD6039" s="49">
        <f t="shared" ca="1" si="836"/>
        <v>2595</v>
      </c>
      <c r="BE6039" s="3">
        <f t="shared" ca="1" si="833"/>
        <v>0.25945000000000001</v>
      </c>
      <c r="BF6039" s="3">
        <f t="shared" ca="1" si="834"/>
        <v>-0.6450419512753276</v>
      </c>
      <c r="BG6039" s="9">
        <f t="shared" ca="1" si="835"/>
        <v>2</v>
      </c>
      <c r="BH6039" s="6">
        <f ca="1">IF(ISNUMBER('Descriptive Stats'!BF6039),'Descriptive Stats'!BF6039,#N/A)</f>
        <v>-0.6450419512753276</v>
      </c>
      <c r="BI6039" s="6">
        <f ca="1">IF(ISNUMBER('Descriptive Stats'!E6039),'Descriptive Stats'!E6039,#N/A)</f>
        <v>2</v>
      </c>
    </row>
    <row r="6040" spans="1:61" ht="14.4" x14ac:dyDescent="0.3">
      <c r="A6040" s="2">
        <f>ROW()</f>
        <v>6040</v>
      </c>
      <c r="C6040" s="8">
        <f t="shared" ca="1" si="837"/>
        <v>3</v>
      </c>
      <c r="D6040" s="8">
        <f t="shared" ca="1" si="838"/>
        <v>2</v>
      </c>
      <c r="E6040" s="50">
        <f t="shared" ca="1" si="832"/>
        <v>2</v>
      </c>
      <c r="F6040" s="2" t="str">
        <f t="shared" ca="1" si="839"/>
        <v/>
      </c>
      <c r="BD6040" s="49">
        <f t="shared" ca="1" si="836"/>
        <v>2595</v>
      </c>
      <c r="BE6040" s="3">
        <f t="shared" ca="1" si="833"/>
        <v>0.25945000000000001</v>
      </c>
      <c r="BF6040" s="3">
        <f t="shared" ca="1" si="834"/>
        <v>-0.6450419512753276</v>
      </c>
      <c r="BG6040" s="9">
        <f t="shared" ca="1" si="835"/>
        <v>2</v>
      </c>
      <c r="BH6040" s="6">
        <f ca="1">IF(ISNUMBER('Descriptive Stats'!BF6040),'Descriptive Stats'!BF6040,#N/A)</f>
        <v>-0.6450419512753276</v>
      </c>
      <c r="BI6040" s="6">
        <f ca="1">IF(ISNUMBER('Descriptive Stats'!E6040),'Descriptive Stats'!E6040,#N/A)</f>
        <v>2</v>
      </c>
    </row>
    <row r="6041" spans="1:61" ht="14.4" x14ac:dyDescent="0.3">
      <c r="A6041" s="2">
        <f>ROW()</f>
        <v>6041</v>
      </c>
      <c r="C6041" s="8">
        <f t="shared" ca="1" si="837"/>
        <v>3</v>
      </c>
      <c r="D6041" s="8">
        <f t="shared" ca="1" si="838"/>
        <v>2</v>
      </c>
      <c r="E6041" s="50">
        <f t="shared" ca="1" si="832"/>
        <v>6</v>
      </c>
      <c r="F6041" s="2" t="str">
        <f t="shared" ca="1" si="839"/>
        <v/>
      </c>
      <c r="BD6041" s="49">
        <f t="shared" ca="1" si="836"/>
        <v>3900</v>
      </c>
      <c r="BE6041" s="3">
        <f t="shared" ca="1" si="833"/>
        <v>0.38995000000000002</v>
      </c>
      <c r="BF6041" s="3">
        <f t="shared" ca="1" si="834"/>
        <v>-0.2794493539703507</v>
      </c>
      <c r="BG6041" s="9">
        <f t="shared" ca="1" si="835"/>
        <v>6</v>
      </c>
      <c r="BH6041" s="6">
        <f ca="1">IF(ISNUMBER('Descriptive Stats'!BF6041),'Descriptive Stats'!BF6041,#N/A)</f>
        <v>-0.2794493539703507</v>
      </c>
      <c r="BI6041" s="6">
        <f ca="1">IF(ISNUMBER('Descriptive Stats'!E6041),'Descriptive Stats'!E6041,#N/A)</f>
        <v>6</v>
      </c>
    </row>
    <row r="6042" spans="1:61" ht="14.4" x14ac:dyDescent="0.3">
      <c r="A6042" s="2">
        <f>ROW()</f>
        <v>6042</v>
      </c>
      <c r="C6042" s="8">
        <f t="shared" ca="1" si="837"/>
        <v>5</v>
      </c>
      <c r="D6042" s="8">
        <f t="shared" ca="1" si="838"/>
        <v>6</v>
      </c>
      <c r="E6042" s="50">
        <f t="shared" ca="1" si="832"/>
        <v>0</v>
      </c>
      <c r="F6042" s="2" t="str">
        <f t="shared" ca="1" si="839"/>
        <v/>
      </c>
      <c r="BD6042" s="49">
        <f t="shared" ca="1" si="836"/>
        <v>815.5</v>
      </c>
      <c r="BE6042" s="3">
        <f t="shared" ca="1" si="833"/>
        <v>8.1500000000000003E-2</v>
      </c>
      <c r="BF6042" s="3">
        <f t="shared" ca="1" si="834"/>
        <v>-1.3950525282585462</v>
      </c>
      <c r="BG6042" s="9">
        <f t="shared" ca="1" si="835"/>
        <v>0</v>
      </c>
      <c r="BH6042" s="6">
        <f ca="1">IF(ISNUMBER('Descriptive Stats'!BF6042),'Descriptive Stats'!BF6042,#N/A)</f>
        <v>-1.3950525282585462</v>
      </c>
      <c r="BI6042" s="6">
        <f ca="1">IF(ISNUMBER('Descriptive Stats'!E6042),'Descriptive Stats'!E6042,#N/A)</f>
        <v>0</v>
      </c>
    </row>
    <row r="6043" spans="1:61" ht="14.4" x14ac:dyDescent="0.3">
      <c r="A6043" s="2">
        <f>ROW()</f>
        <v>6043</v>
      </c>
      <c r="C6043" s="8">
        <f t="shared" ca="1" si="837"/>
        <v>4</v>
      </c>
      <c r="D6043" s="8">
        <f t="shared" ca="1" si="838"/>
        <v>0</v>
      </c>
      <c r="E6043" s="50">
        <f t="shared" ca="1" si="832"/>
        <v>2</v>
      </c>
      <c r="F6043" s="2" t="str">
        <f t="shared" ca="1" si="839"/>
        <v/>
      </c>
      <c r="BD6043" s="49">
        <f t="shared" ca="1" si="836"/>
        <v>2595</v>
      </c>
      <c r="BE6043" s="3">
        <f t="shared" ca="1" si="833"/>
        <v>0.25945000000000001</v>
      </c>
      <c r="BF6043" s="3">
        <f t="shared" ca="1" si="834"/>
        <v>-0.6450419512753276</v>
      </c>
      <c r="BG6043" s="9">
        <f t="shared" ca="1" si="835"/>
        <v>2</v>
      </c>
      <c r="BH6043" s="6">
        <f ca="1">IF(ISNUMBER('Descriptive Stats'!BF6043),'Descriptive Stats'!BF6043,#N/A)</f>
        <v>-0.6450419512753276</v>
      </c>
      <c r="BI6043" s="6">
        <f ca="1">IF(ISNUMBER('Descriptive Stats'!E6043),'Descriptive Stats'!E6043,#N/A)</f>
        <v>2</v>
      </c>
    </row>
    <row r="6044" spans="1:61" ht="14.4" x14ac:dyDescent="0.3">
      <c r="A6044" s="2">
        <f>ROW()</f>
        <v>6044</v>
      </c>
      <c r="C6044" s="8">
        <f t="shared" ca="1" si="837"/>
        <v>21</v>
      </c>
      <c r="D6044" s="8">
        <f t="shared" ca="1" si="838"/>
        <v>2</v>
      </c>
      <c r="E6044" s="50">
        <f t="shared" ca="1" si="832"/>
        <v>0</v>
      </c>
      <c r="F6044" s="2" t="str">
        <f t="shared" ca="1" si="839"/>
        <v/>
      </c>
      <c r="BD6044" s="49">
        <f t="shared" ca="1" si="836"/>
        <v>815.5</v>
      </c>
      <c r="BE6044" s="3">
        <f t="shared" ca="1" si="833"/>
        <v>8.1500000000000003E-2</v>
      </c>
      <c r="BF6044" s="3">
        <f t="shared" ca="1" si="834"/>
        <v>-1.3950525282585462</v>
      </c>
      <c r="BG6044" s="9">
        <f t="shared" ca="1" si="835"/>
        <v>0</v>
      </c>
      <c r="BH6044" s="6">
        <f ca="1">IF(ISNUMBER('Descriptive Stats'!BF6044),'Descriptive Stats'!BF6044,#N/A)</f>
        <v>-1.3950525282585462</v>
      </c>
      <c r="BI6044" s="6">
        <f ca="1">IF(ISNUMBER('Descriptive Stats'!E6044),'Descriptive Stats'!E6044,#N/A)</f>
        <v>0</v>
      </c>
    </row>
    <row r="6045" spans="1:61" ht="14.4" x14ac:dyDescent="0.3">
      <c r="A6045" s="2">
        <f>ROW()</f>
        <v>6045</v>
      </c>
      <c r="C6045" s="8">
        <f t="shared" ca="1" si="837"/>
        <v>22</v>
      </c>
      <c r="D6045" s="8">
        <f t="shared" ca="1" si="838"/>
        <v>0</v>
      </c>
      <c r="E6045" s="50">
        <f t="shared" ca="1" si="832"/>
        <v>1</v>
      </c>
      <c r="F6045" s="2" t="str">
        <f t="shared" ca="1" si="839"/>
        <v/>
      </c>
      <c r="BD6045" s="49">
        <f t="shared" ca="1" si="836"/>
        <v>1871</v>
      </c>
      <c r="BE6045" s="3">
        <f t="shared" ca="1" si="833"/>
        <v>0.18704999999999999</v>
      </c>
      <c r="BF6045" s="3">
        <f t="shared" ca="1" si="834"/>
        <v>-0.88881967520906158</v>
      </c>
      <c r="BG6045" s="9">
        <f t="shared" ca="1" si="835"/>
        <v>1</v>
      </c>
      <c r="BH6045" s="6">
        <f ca="1">IF(ISNUMBER('Descriptive Stats'!BF6045),'Descriptive Stats'!BF6045,#N/A)</f>
        <v>-0.88881967520906158</v>
      </c>
      <c r="BI6045" s="6">
        <f ca="1">IF(ISNUMBER('Descriptive Stats'!E6045),'Descriptive Stats'!E6045,#N/A)</f>
        <v>1</v>
      </c>
    </row>
    <row r="6046" spans="1:61" ht="14.4" x14ac:dyDescent="0.3">
      <c r="A6046" s="2">
        <f>ROW()</f>
        <v>6046</v>
      </c>
      <c r="C6046" s="8">
        <f t="shared" ca="1" si="837"/>
        <v>8</v>
      </c>
      <c r="D6046" s="8">
        <f t="shared" ca="1" si="838"/>
        <v>1</v>
      </c>
      <c r="E6046" s="50">
        <f t="shared" ca="1" si="832"/>
        <v>7</v>
      </c>
      <c r="F6046" s="2" t="str">
        <f t="shared" ca="1" si="839"/>
        <v/>
      </c>
      <c r="BD6046" s="49">
        <f t="shared" ca="1" si="836"/>
        <v>4473.5</v>
      </c>
      <c r="BE6046" s="3">
        <f t="shared" ca="1" si="833"/>
        <v>0.44729999999999998</v>
      </c>
      <c r="BF6046" s="3">
        <f t="shared" ca="1" si="834"/>
        <v>-0.13248586824472414</v>
      </c>
      <c r="BG6046" s="9">
        <f t="shared" ca="1" si="835"/>
        <v>7</v>
      </c>
      <c r="BH6046" s="6">
        <f ca="1">IF(ISNUMBER('Descriptive Stats'!BF6046),'Descriptive Stats'!BF6046,#N/A)</f>
        <v>-0.13248586824472414</v>
      </c>
      <c r="BI6046" s="6">
        <f ca="1">IF(ISNUMBER('Descriptive Stats'!E6046),'Descriptive Stats'!E6046,#N/A)</f>
        <v>7</v>
      </c>
    </row>
    <row r="6047" spans="1:61" ht="14.4" x14ac:dyDescent="0.3">
      <c r="A6047" s="2">
        <f>ROW()</f>
        <v>6047</v>
      </c>
      <c r="C6047" s="8">
        <f t="shared" ca="1" si="837"/>
        <v>6</v>
      </c>
      <c r="D6047" s="8">
        <f t="shared" ca="1" si="838"/>
        <v>7</v>
      </c>
      <c r="E6047" s="50">
        <f t="shared" ca="1" si="832"/>
        <v>0</v>
      </c>
      <c r="F6047" s="2" t="str">
        <f t="shared" ca="1" si="839"/>
        <v/>
      </c>
      <c r="BD6047" s="49">
        <f t="shared" ca="1" si="836"/>
        <v>815.5</v>
      </c>
      <c r="BE6047" s="3">
        <f t="shared" ca="1" si="833"/>
        <v>8.1500000000000003E-2</v>
      </c>
      <c r="BF6047" s="3">
        <f t="shared" ca="1" si="834"/>
        <v>-1.3950525282585462</v>
      </c>
      <c r="BG6047" s="9">
        <f t="shared" ca="1" si="835"/>
        <v>0</v>
      </c>
      <c r="BH6047" s="6">
        <f ca="1">IF(ISNUMBER('Descriptive Stats'!BF6047),'Descriptive Stats'!BF6047,#N/A)</f>
        <v>-1.3950525282585462</v>
      </c>
      <c r="BI6047" s="6">
        <f ca="1">IF(ISNUMBER('Descriptive Stats'!E6047),'Descriptive Stats'!E6047,#N/A)</f>
        <v>0</v>
      </c>
    </row>
    <row r="6048" spans="1:61" ht="14.4" x14ac:dyDescent="0.3">
      <c r="A6048" s="2">
        <f>ROW()</f>
        <v>6048</v>
      </c>
      <c r="C6048" s="8">
        <f t="shared" ca="1" si="837"/>
        <v>22</v>
      </c>
      <c r="D6048" s="8">
        <f t="shared" ca="1" si="838"/>
        <v>0</v>
      </c>
      <c r="E6048" s="50">
        <f t="shared" ca="1" si="832"/>
        <v>2</v>
      </c>
      <c r="F6048" s="2" t="str">
        <f t="shared" ca="1" si="839"/>
        <v/>
      </c>
      <c r="BD6048" s="49">
        <f t="shared" ca="1" si="836"/>
        <v>2595</v>
      </c>
      <c r="BE6048" s="3">
        <f t="shared" ca="1" si="833"/>
        <v>0.25945000000000001</v>
      </c>
      <c r="BF6048" s="3">
        <f t="shared" ca="1" si="834"/>
        <v>-0.6450419512753276</v>
      </c>
      <c r="BG6048" s="9">
        <f t="shared" ca="1" si="835"/>
        <v>2</v>
      </c>
      <c r="BH6048" s="6">
        <f ca="1">IF(ISNUMBER('Descriptive Stats'!BF6048),'Descriptive Stats'!BF6048,#N/A)</f>
        <v>-0.6450419512753276</v>
      </c>
      <c r="BI6048" s="6">
        <f ca="1">IF(ISNUMBER('Descriptive Stats'!E6048),'Descriptive Stats'!E6048,#N/A)</f>
        <v>2</v>
      </c>
    </row>
    <row r="6049" spans="1:61" ht="14.4" x14ac:dyDescent="0.3">
      <c r="A6049" s="2">
        <f>ROW()</f>
        <v>6049</v>
      </c>
      <c r="C6049" s="8">
        <f t="shared" ca="1" si="837"/>
        <v>9</v>
      </c>
      <c r="D6049" s="8">
        <f t="shared" ca="1" si="838"/>
        <v>2</v>
      </c>
      <c r="E6049" s="50">
        <f t="shared" ca="1" si="832"/>
        <v>6</v>
      </c>
      <c r="F6049" s="2" t="str">
        <f t="shared" ca="1" si="839"/>
        <v/>
      </c>
      <c r="BD6049" s="49">
        <f t="shared" ca="1" si="836"/>
        <v>3900</v>
      </c>
      <c r="BE6049" s="3">
        <f t="shared" ca="1" si="833"/>
        <v>0.38995000000000002</v>
      </c>
      <c r="BF6049" s="3">
        <f t="shared" ca="1" si="834"/>
        <v>-0.2794493539703507</v>
      </c>
      <c r="BG6049" s="9">
        <f t="shared" ca="1" si="835"/>
        <v>6</v>
      </c>
      <c r="BH6049" s="6">
        <f ca="1">IF(ISNUMBER('Descriptive Stats'!BF6049),'Descriptive Stats'!BF6049,#N/A)</f>
        <v>-0.2794493539703507</v>
      </c>
      <c r="BI6049" s="6">
        <f ca="1">IF(ISNUMBER('Descriptive Stats'!E6049),'Descriptive Stats'!E6049,#N/A)</f>
        <v>6</v>
      </c>
    </row>
    <row r="6050" spans="1:61" ht="14.4" x14ac:dyDescent="0.3">
      <c r="A6050" s="2">
        <f>ROW()</f>
        <v>6050</v>
      </c>
      <c r="C6050" s="8">
        <f t="shared" ca="1" si="837"/>
        <v>2</v>
      </c>
      <c r="D6050" s="8">
        <f t="shared" ca="1" si="838"/>
        <v>6</v>
      </c>
      <c r="E6050" s="50">
        <f t="shared" ca="1" si="832"/>
        <v>9</v>
      </c>
      <c r="F6050" s="2" t="str">
        <f t="shared" ca="1" si="839"/>
        <v/>
      </c>
      <c r="BD6050" s="49">
        <f t="shared" ca="1" si="836"/>
        <v>4819</v>
      </c>
      <c r="BE6050" s="3">
        <f t="shared" ca="1" si="833"/>
        <v>0.48185</v>
      </c>
      <c r="BF6050" s="3">
        <f t="shared" ca="1" si="834"/>
        <v>-4.5511009098988427E-2</v>
      </c>
      <c r="BG6050" s="9">
        <f t="shared" ca="1" si="835"/>
        <v>9</v>
      </c>
      <c r="BH6050" s="6">
        <f ca="1">IF(ISNUMBER('Descriptive Stats'!BF6050),'Descriptive Stats'!BF6050,#N/A)</f>
        <v>-4.5511009098988427E-2</v>
      </c>
      <c r="BI6050" s="6">
        <f ca="1">IF(ISNUMBER('Descriptive Stats'!E6050),'Descriptive Stats'!E6050,#N/A)</f>
        <v>9</v>
      </c>
    </row>
    <row r="6051" spans="1:61" ht="14.4" x14ac:dyDescent="0.3">
      <c r="A6051" s="2">
        <f>ROW()</f>
        <v>6051</v>
      </c>
      <c r="C6051" s="8">
        <f t="shared" ca="1" si="837"/>
        <v>23</v>
      </c>
      <c r="D6051" s="8">
        <f t="shared" ca="1" si="838"/>
        <v>9</v>
      </c>
      <c r="E6051" s="50">
        <f t="shared" ca="1" si="832"/>
        <v>0</v>
      </c>
      <c r="F6051" s="2" t="str">
        <f t="shared" ca="1" si="839"/>
        <v/>
      </c>
      <c r="BD6051" s="49">
        <f t="shared" ca="1" si="836"/>
        <v>815.5</v>
      </c>
      <c r="BE6051" s="3">
        <f t="shared" ca="1" si="833"/>
        <v>8.1500000000000003E-2</v>
      </c>
      <c r="BF6051" s="3">
        <f t="shared" ca="1" si="834"/>
        <v>-1.3950525282585462</v>
      </c>
      <c r="BG6051" s="9">
        <f t="shared" ca="1" si="835"/>
        <v>0</v>
      </c>
      <c r="BH6051" s="6">
        <f ca="1">IF(ISNUMBER('Descriptive Stats'!BF6051),'Descriptive Stats'!BF6051,#N/A)</f>
        <v>-1.3950525282585462</v>
      </c>
      <c r="BI6051" s="6">
        <f ca="1">IF(ISNUMBER('Descriptive Stats'!E6051),'Descriptive Stats'!E6051,#N/A)</f>
        <v>0</v>
      </c>
    </row>
    <row r="6052" spans="1:61" ht="14.4" x14ac:dyDescent="0.3">
      <c r="A6052" s="2">
        <f>ROW()</f>
        <v>6052</v>
      </c>
      <c r="C6052" s="8">
        <f t="shared" ca="1" si="837"/>
        <v>20</v>
      </c>
      <c r="D6052" s="8">
        <f t="shared" ca="1" si="838"/>
        <v>0</v>
      </c>
      <c r="E6052" s="50">
        <f t="shared" ca="1" si="832"/>
        <v>0</v>
      </c>
      <c r="F6052" s="2" t="str">
        <f t="shared" ca="1" si="839"/>
        <v/>
      </c>
      <c r="BD6052" s="49">
        <f t="shared" ca="1" si="836"/>
        <v>815.5</v>
      </c>
      <c r="BE6052" s="3">
        <f t="shared" ca="1" si="833"/>
        <v>8.1500000000000003E-2</v>
      </c>
      <c r="BF6052" s="3">
        <f t="shared" ca="1" si="834"/>
        <v>-1.3950525282585462</v>
      </c>
      <c r="BG6052" s="9">
        <f t="shared" ca="1" si="835"/>
        <v>0</v>
      </c>
      <c r="BH6052" s="6">
        <f ca="1">IF(ISNUMBER('Descriptive Stats'!BF6052),'Descriptive Stats'!BF6052,#N/A)</f>
        <v>-1.3950525282585462</v>
      </c>
      <c r="BI6052" s="6">
        <f ca="1">IF(ISNUMBER('Descriptive Stats'!E6052),'Descriptive Stats'!E6052,#N/A)</f>
        <v>0</v>
      </c>
    </row>
    <row r="6053" spans="1:61" ht="14.4" x14ac:dyDescent="0.3">
      <c r="A6053" s="2">
        <f>ROW()</f>
        <v>6053</v>
      </c>
      <c r="C6053" s="8">
        <f t="shared" ca="1" si="837"/>
        <v>22</v>
      </c>
      <c r="D6053" s="8">
        <f t="shared" ca="1" si="838"/>
        <v>0</v>
      </c>
      <c r="E6053" s="50">
        <f t="shared" ca="1" si="832"/>
        <v>0</v>
      </c>
      <c r="F6053" s="2" t="str">
        <f t="shared" ca="1" si="839"/>
        <v/>
      </c>
      <c r="BD6053" s="49">
        <f t="shared" ca="1" si="836"/>
        <v>815.5</v>
      </c>
      <c r="BE6053" s="3">
        <f t="shared" ca="1" si="833"/>
        <v>8.1500000000000003E-2</v>
      </c>
      <c r="BF6053" s="3">
        <f t="shared" ca="1" si="834"/>
        <v>-1.3950525282585462</v>
      </c>
      <c r="BG6053" s="9">
        <f t="shared" ca="1" si="835"/>
        <v>0</v>
      </c>
      <c r="BH6053" s="6">
        <f ca="1">IF(ISNUMBER('Descriptive Stats'!BF6053),'Descriptive Stats'!BF6053,#N/A)</f>
        <v>-1.3950525282585462</v>
      </c>
      <c r="BI6053" s="6">
        <f ca="1">IF(ISNUMBER('Descriptive Stats'!E6053),'Descriptive Stats'!E6053,#N/A)</f>
        <v>0</v>
      </c>
    </row>
    <row r="6054" spans="1:61" ht="14.4" x14ac:dyDescent="0.3">
      <c r="A6054" s="2">
        <f>ROW()</f>
        <v>6054</v>
      </c>
      <c r="C6054" s="8">
        <f t="shared" ca="1" si="837"/>
        <v>15</v>
      </c>
      <c r="D6054" s="8">
        <f t="shared" ca="1" si="838"/>
        <v>0</v>
      </c>
      <c r="E6054" s="50">
        <f t="shared" ca="1" si="832"/>
        <v>1</v>
      </c>
      <c r="F6054" s="2" t="str">
        <f t="shared" ca="1" si="839"/>
        <v/>
      </c>
      <c r="BD6054" s="49">
        <f t="shared" ca="1" si="836"/>
        <v>1871</v>
      </c>
      <c r="BE6054" s="3">
        <f t="shared" ca="1" si="833"/>
        <v>0.18704999999999999</v>
      </c>
      <c r="BF6054" s="3">
        <f t="shared" ca="1" si="834"/>
        <v>-0.88881967520906158</v>
      </c>
      <c r="BG6054" s="9">
        <f t="shared" ca="1" si="835"/>
        <v>1</v>
      </c>
      <c r="BH6054" s="6">
        <f ca="1">IF(ISNUMBER('Descriptive Stats'!BF6054),'Descriptive Stats'!BF6054,#N/A)</f>
        <v>-0.88881967520906158</v>
      </c>
      <c r="BI6054" s="6">
        <f ca="1">IF(ISNUMBER('Descriptive Stats'!E6054),'Descriptive Stats'!E6054,#N/A)</f>
        <v>1</v>
      </c>
    </row>
    <row r="6055" spans="1:61" ht="14.4" x14ac:dyDescent="0.3">
      <c r="A6055" s="2">
        <f>ROW()</f>
        <v>6055</v>
      </c>
      <c r="C6055" s="8">
        <f t="shared" ca="1" si="837"/>
        <v>8</v>
      </c>
      <c r="D6055" s="8">
        <f t="shared" ca="1" si="838"/>
        <v>1</v>
      </c>
      <c r="E6055" s="50">
        <f t="shared" ca="1" si="832"/>
        <v>6</v>
      </c>
      <c r="F6055" s="2" t="str">
        <f t="shared" ca="1" si="839"/>
        <v/>
      </c>
      <c r="BD6055" s="49">
        <f t="shared" ca="1" si="836"/>
        <v>3900</v>
      </c>
      <c r="BE6055" s="3">
        <f t="shared" ca="1" si="833"/>
        <v>0.38995000000000002</v>
      </c>
      <c r="BF6055" s="3">
        <f t="shared" ca="1" si="834"/>
        <v>-0.2794493539703507</v>
      </c>
      <c r="BG6055" s="9">
        <f t="shared" ca="1" si="835"/>
        <v>6</v>
      </c>
      <c r="BH6055" s="6">
        <f ca="1">IF(ISNUMBER('Descriptive Stats'!BF6055),'Descriptive Stats'!BF6055,#N/A)</f>
        <v>-0.2794493539703507</v>
      </c>
      <c r="BI6055" s="6">
        <f ca="1">IF(ISNUMBER('Descriptive Stats'!E6055),'Descriptive Stats'!E6055,#N/A)</f>
        <v>6</v>
      </c>
    </row>
    <row r="6056" spans="1:61" ht="14.4" x14ac:dyDescent="0.3">
      <c r="A6056" s="2">
        <f>ROW()</f>
        <v>6056</v>
      </c>
      <c r="C6056" s="8">
        <f t="shared" ca="1" si="837"/>
        <v>16</v>
      </c>
      <c r="D6056" s="8">
        <f t="shared" ca="1" si="838"/>
        <v>6</v>
      </c>
      <c r="E6056" s="50">
        <f t="shared" ca="1" si="832"/>
        <v>2</v>
      </c>
      <c r="F6056" s="2" t="str">
        <f t="shared" ca="1" si="839"/>
        <v/>
      </c>
      <c r="BD6056" s="49">
        <f t="shared" ca="1" si="836"/>
        <v>2595</v>
      </c>
      <c r="BE6056" s="3">
        <f t="shared" ca="1" si="833"/>
        <v>0.25945000000000001</v>
      </c>
      <c r="BF6056" s="3">
        <f t="shared" ca="1" si="834"/>
        <v>-0.6450419512753276</v>
      </c>
      <c r="BG6056" s="9">
        <f t="shared" ca="1" si="835"/>
        <v>2</v>
      </c>
      <c r="BH6056" s="6">
        <f ca="1">IF(ISNUMBER('Descriptive Stats'!BF6056),'Descriptive Stats'!BF6056,#N/A)</f>
        <v>-0.6450419512753276</v>
      </c>
      <c r="BI6056" s="6">
        <f ca="1">IF(ISNUMBER('Descriptive Stats'!E6056),'Descriptive Stats'!E6056,#N/A)</f>
        <v>2</v>
      </c>
    </row>
    <row r="6057" spans="1:61" ht="14.4" x14ac:dyDescent="0.3">
      <c r="A6057" s="2">
        <f>ROW()</f>
        <v>6057</v>
      </c>
      <c r="C6057" s="8">
        <f t="shared" ca="1" si="837"/>
        <v>17</v>
      </c>
      <c r="D6057" s="8">
        <f t="shared" ca="1" si="838"/>
        <v>2</v>
      </c>
      <c r="E6057" s="50">
        <f t="shared" ca="1" si="832"/>
        <v>9</v>
      </c>
      <c r="F6057" s="2" t="str">
        <f t="shared" ca="1" si="839"/>
        <v/>
      </c>
      <c r="BD6057" s="49">
        <f t="shared" ca="1" si="836"/>
        <v>4819</v>
      </c>
      <c r="BE6057" s="3">
        <f t="shared" ca="1" si="833"/>
        <v>0.48185</v>
      </c>
      <c r="BF6057" s="3">
        <f t="shared" ca="1" si="834"/>
        <v>-4.5511009098988427E-2</v>
      </c>
      <c r="BG6057" s="9">
        <f t="shared" ca="1" si="835"/>
        <v>9</v>
      </c>
      <c r="BH6057" s="6">
        <f ca="1">IF(ISNUMBER('Descriptive Stats'!BF6057),'Descriptive Stats'!BF6057,#N/A)</f>
        <v>-4.5511009098988427E-2</v>
      </c>
      <c r="BI6057" s="6">
        <f ca="1">IF(ISNUMBER('Descriptive Stats'!E6057),'Descriptive Stats'!E6057,#N/A)</f>
        <v>9</v>
      </c>
    </row>
    <row r="6058" spans="1:61" ht="14.4" x14ac:dyDescent="0.3">
      <c r="A6058" s="2">
        <f>ROW()</f>
        <v>6058</v>
      </c>
      <c r="C6058" s="8">
        <f t="shared" ca="1" si="837"/>
        <v>23</v>
      </c>
      <c r="D6058" s="8">
        <f t="shared" ca="1" si="838"/>
        <v>9</v>
      </c>
      <c r="E6058" s="50">
        <f t="shared" ca="1" si="832"/>
        <v>9</v>
      </c>
      <c r="F6058" s="2" t="str">
        <f t="shared" ca="1" si="839"/>
        <v/>
      </c>
      <c r="BD6058" s="49">
        <f t="shared" ca="1" si="836"/>
        <v>4819</v>
      </c>
      <c r="BE6058" s="3">
        <f t="shared" ca="1" si="833"/>
        <v>0.48185</v>
      </c>
      <c r="BF6058" s="3">
        <f t="shared" ca="1" si="834"/>
        <v>-4.5511009098988427E-2</v>
      </c>
      <c r="BG6058" s="9">
        <f t="shared" ca="1" si="835"/>
        <v>9</v>
      </c>
      <c r="BH6058" s="6">
        <f ca="1">IF(ISNUMBER('Descriptive Stats'!BF6058),'Descriptive Stats'!BF6058,#N/A)</f>
        <v>-4.5511009098988427E-2</v>
      </c>
      <c r="BI6058" s="6">
        <f ca="1">IF(ISNUMBER('Descriptive Stats'!E6058),'Descriptive Stats'!E6058,#N/A)</f>
        <v>9</v>
      </c>
    </row>
    <row r="6059" spans="1:61" ht="14.4" x14ac:dyDescent="0.3">
      <c r="A6059" s="2">
        <f>ROW()</f>
        <v>6059</v>
      </c>
      <c r="C6059" s="8">
        <f t="shared" ca="1" si="837"/>
        <v>23</v>
      </c>
      <c r="D6059" s="8">
        <f t="shared" ca="1" si="838"/>
        <v>9</v>
      </c>
      <c r="E6059" s="50">
        <f t="shared" ca="1" si="832"/>
        <v>9</v>
      </c>
      <c r="F6059" s="2" t="str">
        <f t="shared" ca="1" si="839"/>
        <v/>
      </c>
      <c r="BD6059" s="49">
        <f t="shared" ca="1" si="836"/>
        <v>4819</v>
      </c>
      <c r="BE6059" s="3">
        <f t="shared" ca="1" si="833"/>
        <v>0.48185</v>
      </c>
      <c r="BF6059" s="3">
        <f t="shared" ca="1" si="834"/>
        <v>-4.5511009098988427E-2</v>
      </c>
      <c r="BG6059" s="9">
        <f t="shared" ca="1" si="835"/>
        <v>9</v>
      </c>
      <c r="BH6059" s="6">
        <f ca="1">IF(ISNUMBER('Descriptive Stats'!BF6059),'Descriptive Stats'!BF6059,#N/A)</f>
        <v>-4.5511009098988427E-2</v>
      </c>
      <c r="BI6059" s="6">
        <f ca="1">IF(ISNUMBER('Descriptive Stats'!E6059),'Descriptive Stats'!E6059,#N/A)</f>
        <v>9</v>
      </c>
    </row>
    <row r="6060" spans="1:61" ht="14.4" x14ac:dyDescent="0.3">
      <c r="A6060" s="2">
        <f>ROW()</f>
        <v>6060</v>
      </c>
      <c r="C6060" s="8">
        <f t="shared" ca="1" si="837"/>
        <v>23</v>
      </c>
      <c r="D6060" s="8">
        <f t="shared" ca="1" si="838"/>
        <v>9</v>
      </c>
      <c r="E6060" s="50">
        <f t="shared" ca="1" si="832"/>
        <v>0</v>
      </c>
      <c r="F6060" s="2" t="str">
        <f t="shared" ca="1" si="839"/>
        <v/>
      </c>
      <c r="BD6060" s="49">
        <f t="shared" ca="1" si="836"/>
        <v>815.5</v>
      </c>
      <c r="BE6060" s="3">
        <f t="shared" ca="1" si="833"/>
        <v>8.1500000000000003E-2</v>
      </c>
      <c r="BF6060" s="3">
        <f t="shared" ca="1" si="834"/>
        <v>-1.3950525282585462</v>
      </c>
      <c r="BG6060" s="9">
        <f t="shared" ca="1" si="835"/>
        <v>0</v>
      </c>
      <c r="BH6060" s="6">
        <f ca="1">IF(ISNUMBER('Descriptive Stats'!BF6060),'Descriptive Stats'!BF6060,#N/A)</f>
        <v>-1.3950525282585462</v>
      </c>
      <c r="BI6060" s="6">
        <f ca="1">IF(ISNUMBER('Descriptive Stats'!E6060),'Descriptive Stats'!E6060,#N/A)</f>
        <v>0</v>
      </c>
    </row>
    <row r="6061" spans="1:61" ht="14.4" x14ac:dyDescent="0.3">
      <c r="A6061" s="2">
        <f>ROW()</f>
        <v>6061</v>
      </c>
      <c r="C6061" s="8">
        <f t="shared" ca="1" si="837"/>
        <v>11</v>
      </c>
      <c r="D6061" s="8">
        <f t="shared" ca="1" si="838"/>
        <v>0</v>
      </c>
      <c r="E6061" s="50">
        <f t="shared" ca="1" si="832"/>
        <v>2</v>
      </c>
      <c r="F6061" s="2" t="str">
        <f t="shared" ca="1" si="839"/>
        <v/>
      </c>
      <c r="BD6061" s="49">
        <f t="shared" ca="1" si="836"/>
        <v>2595</v>
      </c>
      <c r="BE6061" s="3">
        <f t="shared" ca="1" si="833"/>
        <v>0.25945000000000001</v>
      </c>
      <c r="BF6061" s="3">
        <f t="shared" ca="1" si="834"/>
        <v>-0.6450419512753276</v>
      </c>
      <c r="BG6061" s="9">
        <f t="shared" ca="1" si="835"/>
        <v>2</v>
      </c>
      <c r="BH6061" s="6">
        <f ca="1">IF(ISNUMBER('Descriptive Stats'!BF6061),'Descriptive Stats'!BF6061,#N/A)</f>
        <v>-0.6450419512753276</v>
      </c>
      <c r="BI6061" s="6">
        <f ca="1">IF(ISNUMBER('Descriptive Stats'!E6061),'Descriptive Stats'!E6061,#N/A)</f>
        <v>2</v>
      </c>
    </row>
    <row r="6062" spans="1:61" ht="14.4" x14ac:dyDescent="0.3">
      <c r="A6062" s="2">
        <f>ROW()</f>
        <v>6062</v>
      </c>
      <c r="C6062" s="8">
        <f t="shared" ca="1" si="837"/>
        <v>9</v>
      </c>
      <c r="D6062" s="8">
        <f t="shared" ca="1" si="838"/>
        <v>2</v>
      </c>
      <c r="E6062" s="50">
        <f t="shared" ca="1" si="832"/>
        <v>0</v>
      </c>
      <c r="F6062" s="2" t="str">
        <f t="shared" ca="1" si="839"/>
        <v/>
      </c>
      <c r="BD6062" s="49">
        <f t="shared" ca="1" si="836"/>
        <v>815.5</v>
      </c>
      <c r="BE6062" s="3">
        <f t="shared" ca="1" si="833"/>
        <v>8.1500000000000003E-2</v>
      </c>
      <c r="BF6062" s="3">
        <f t="shared" ca="1" si="834"/>
        <v>-1.3950525282585462</v>
      </c>
      <c r="BG6062" s="9">
        <f t="shared" ca="1" si="835"/>
        <v>0</v>
      </c>
      <c r="BH6062" s="6">
        <f ca="1">IF(ISNUMBER('Descriptive Stats'!BF6062),'Descriptive Stats'!BF6062,#N/A)</f>
        <v>-1.3950525282585462</v>
      </c>
      <c r="BI6062" s="6">
        <f ca="1">IF(ISNUMBER('Descriptive Stats'!E6062),'Descriptive Stats'!E6062,#N/A)</f>
        <v>0</v>
      </c>
    </row>
    <row r="6063" spans="1:61" ht="14.4" x14ac:dyDescent="0.3">
      <c r="A6063" s="2">
        <f>ROW()</f>
        <v>6063</v>
      </c>
      <c r="C6063" s="8">
        <f t="shared" ca="1" si="837"/>
        <v>4</v>
      </c>
      <c r="D6063" s="8">
        <f t="shared" ca="1" si="838"/>
        <v>0</v>
      </c>
      <c r="E6063" s="50">
        <f t="shared" ca="1" si="832"/>
        <v>6</v>
      </c>
      <c r="F6063" s="2" t="str">
        <f t="shared" ca="1" si="839"/>
        <v/>
      </c>
      <c r="BD6063" s="49">
        <f t="shared" ca="1" si="836"/>
        <v>3900</v>
      </c>
      <c r="BE6063" s="3">
        <f t="shared" ca="1" si="833"/>
        <v>0.38995000000000002</v>
      </c>
      <c r="BF6063" s="3">
        <f t="shared" ca="1" si="834"/>
        <v>-0.2794493539703507</v>
      </c>
      <c r="BG6063" s="9">
        <f t="shared" ca="1" si="835"/>
        <v>6</v>
      </c>
      <c r="BH6063" s="6">
        <f ca="1">IF(ISNUMBER('Descriptive Stats'!BF6063),'Descriptive Stats'!BF6063,#N/A)</f>
        <v>-0.2794493539703507</v>
      </c>
      <c r="BI6063" s="6">
        <f ca="1">IF(ISNUMBER('Descriptive Stats'!E6063),'Descriptive Stats'!E6063,#N/A)</f>
        <v>6</v>
      </c>
    </row>
    <row r="6064" spans="1:61" ht="14.4" x14ac:dyDescent="0.3">
      <c r="A6064" s="2">
        <f>ROW()</f>
        <v>6064</v>
      </c>
      <c r="C6064" s="8">
        <f t="shared" ca="1" si="837"/>
        <v>2</v>
      </c>
      <c r="D6064" s="8">
        <f t="shared" ca="1" si="838"/>
        <v>6</v>
      </c>
      <c r="E6064" s="50">
        <f t="shared" ca="1" si="832"/>
        <v>2</v>
      </c>
      <c r="F6064" s="2" t="str">
        <f t="shared" ca="1" si="839"/>
        <v/>
      </c>
      <c r="BD6064" s="49">
        <f t="shared" ca="1" si="836"/>
        <v>2595</v>
      </c>
      <c r="BE6064" s="3">
        <f t="shared" ca="1" si="833"/>
        <v>0.25945000000000001</v>
      </c>
      <c r="BF6064" s="3">
        <f t="shared" ca="1" si="834"/>
        <v>-0.6450419512753276</v>
      </c>
      <c r="BG6064" s="9">
        <f t="shared" ca="1" si="835"/>
        <v>2</v>
      </c>
      <c r="BH6064" s="6">
        <f ca="1">IF(ISNUMBER('Descriptive Stats'!BF6064),'Descriptive Stats'!BF6064,#N/A)</f>
        <v>-0.6450419512753276</v>
      </c>
      <c r="BI6064" s="6">
        <f ca="1">IF(ISNUMBER('Descriptive Stats'!E6064),'Descriptive Stats'!E6064,#N/A)</f>
        <v>2</v>
      </c>
    </row>
    <row r="6065" spans="1:61" ht="14.4" x14ac:dyDescent="0.3">
      <c r="A6065" s="2">
        <f>ROW()</f>
        <v>6065</v>
      </c>
      <c r="C6065" s="8">
        <f t="shared" ca="1" si="837"/>
        <v>3</v>
      </c>
      <c r="D6065" s="8">
        <f t="shared" ca="1" si="838"/>
        <v>2</v>
      </c>
      <c r="E6065" s="50">
        <f t="shared" ca="1" si="832"/>
        <v>0</v>
      </c>
      <c r="F6065" s="2" t="str">
        <f t="shared" ca="1" si="839"/>
        <v/>
      </c>
      <c r="BD6065" s="49">
        <f t="shared" ca="1" si="836"/>
        <v>815.5</v>
      </c>
      <c r="BE6065" s="3">
        <f t="shared" ca="1" si="833"/>
        <v>8.1500000000000003E-2</v>
      </c>
      <c r="BF6065" s="3">
        <f t="shared" ca="1" si="834"/>
        <v>-1.3950525282585462</v>
      </c>
      <c r="BG6065" s="9">
        <f t="shared" ca="1" si="835"/>
        <v>0</v>
      </c>
      <c r="BH6065" s="6">
        <f ca="1">IF(ISNUMBER('Descriptive Stats'!BF6065),'Descriptive Stats'!BF6065,#N/A)</f>
        <v>-1.3950525282585462</v>
      </c>
      <c r="BI6065" s="6">
        <f ca="1">IF(ISNUMBER('Descriptive Stats'!E6065),'Descriptive Stats'!E6065,#N/A)</f>
        <v>0</v>
      </c>
    </row>
    <row r="6066" spans="1:61" ht="14.4" x14ac:dyDescent="0.3">
      <c r="A6066" s="2">
        <f>ROW()</f>
        <v>6066</v>
      </c>
      <c r="C6066" s="8">
        <f t="shared" ca="1" si="837"/>
        <v>4</v>
      </c>
      <c r="D6066" s="8">
        <f t="shared" ca="1" si="838"/>
        <v>0</v>
      </c>
      <c r="E6066" s="50">
        <f t="shared" ca="1" si="832"/>
        <v>6</v>
      </c>
      <c r="F6066" s="2" t="str">
        <f t="shared" ca="1" si="839"/>
        <v/>
      </c>
      <c r="BD6066" s="49">
        <f t="shared" ca="1" si="836"/>
        <v>3900</v>
      </c>
      <c r="BE6066" s="3">
        <f t="shared" ca="1" si="833"/>
        <v>0.38995000000000002</v>
      </c>
      <c r="BF6066" s="3">
        <f t="shared" ca="1" si="834"/>
        <v>-0.2794493539703507</v>
      </c>
      <c r="BG6066" s="9">
        <f t="shared" ca="1" si="835"/>
        <v>6</v>
      </c>
      <c r="BH6066" s="6">
        <f ca="1">IF(ISNUMBER('Descriptive Stats'!BF6066),'Descriptive Stats'!BF6066,#N/A)</f>
        <v>-0.2794493539703507</v>
      </c>
      <c r="BI6066" s="6">
        <f ca="1">IF(ISNUMBER('Descriptive Stats'!E6066),'Descriptive Stats'!E6066,#N/A)</f>
        <v>6</v>
      </c>
    </row>
    <row r="6067" spans="1:61" ht="14.4" x14ac:dyDescent="0.3">
      <c r="A6067" s="2">
        <f>ROW()</f>
        <v>6067</v>
      </c>
      <c r="C6067" s="8">
        <f t="shared" ca="1" si="837"/>
        <v>5</v>
      </c>
      <c r="D6067" s="8">
        <f t="shared" ca="1" si="838"/>
        <v>6</v>
      </c>
      <c r="E6067" s="50">
        <f t="shared" ca="1" si="832"/>
        <v>2</v>
      </c>
      <c r="F6067" s="2" t="str">
        <f t="shared" ca="1" si="839"/>
        <v/>
      </c>
      <c r="BD6067" s="49">
        <f t="shared" ca="1" si="836"/>
        <v>2595</v>
      </c>
      <c r="BE6067" s="3">
        <f t="shared" ca="1" si="833"/>
        <v>0.25945000000000001</v>
      </c>
      <c r="BF6067" s="3">
        <f t="shared" ca="1" si="834"/>
        <v>-0.6450419512753276</v>
      </c>
      <c r="BG6067" s="9">
        <f t="shared" ca="1" si="835"/>
        <v>2</v>
      </c>
      <c r="BH6067" s="6">
        <f ca="1">IF(ISNUMBER('Descriptive Stats'!BF6067),'Descriptive Stats'!BF6067,#N/A)</f>
        <v>-0.6450419512753276</v>
      </c>
      <c r="BI6067" s="6">
        <f ca="1">IF(ISNUMBER('Descriptive Stats'!E6067),'Descriptive Stats'!E6067,#N/A)</f>
        <v>2</v>
      </c>
    </row>
    <row r="6068" spans="1:61" ht="14.4" x14ac:dyDescent="0.3">
      <c r="A6068" s="2">
        <f>ROW()</f>
        <v>6068</v>
      </c>
      <c r="C6068" s="8">
        <f t="shared" ca="1" si="837"/>
        <v>9</v>
      </c>
      <c r="D6068" s="8">
        <f t="shared" ca="1" si="838"/>
        <v>2</v>
      </c>
      <c r="E6068" s="50">
        <f t="shared" ca="1" si="832"/>
        <v>0</v>
      </c>
      <c r="F6068" s="2" t="str">
        <f t="shared" ca="1" si="839"/>
        <v/>
      </c>
      <c r="BD6068" s="49">
        <f t="shared" ca="1" si="836"/>
        <v>815.5</v>
      </c>
      <c r="BE6068" s="3">
        <f t="shared" ca="1" si="833"/>
        <v>8.1500000000000003E-2</v>
      </c>
      <c r="BF6068" s="3">
        <f t="shared" ca="1" si="834"/>
        <v>-1.3950525282585462</v>
      </c>
      <c r="BG6068" s="9">
        <f t="shared" ca="1" si="835"/>
        <v>0</v>
      </c>
      <c r="BH6068" s="6">
        <f ca="1">IF(ISNUMBER('Descriptive Stats'!BF6068),'Descriptive Stats'!BF6068,#N/A)</f>
        <v>-1.3950525282585462</v>
      </c>
      <c r="BI6068" s="6">
        <f ca="1">IF(ISNUMBER('Descriptive Stats'!E6068),'Descriptive Stats'!E6068,#N/A)</f>
        <v>0</v>
      </c>
    </row>
    <row r="6069" spans="1:61" ht="14.4" x14ac:dyDescent="0.3">
      <c r="A6069" s="2">
        <f>ROW()</f>
        <v>6069</v>
      </c>
      <c r="C6069" s="8">
        <f t="shared" ca="1" si="837"/>
        <v>11</v>
      </c>
      <c r="D6069" s="8">
        <f t="shared" ca="1" si="838"/>
        <v>0</v>
      </c>
      <c r="E6069" s="50">
        <f t="shared" ca="1" si="832"/>
        <v>9</v>
      </c>
      <c r="F6069" s="2" t="str">
        <f t="shared" ca="1" si="839"/>
        <v/>
      </c>
      <c r="BD6069" s="49">
        <f t="shared" ca="1" si="836"/>
        <v>4819</v>
      </c>
      <c r="BE6069" s="3">
        <f t="shared" ca="1" si="833"/>
        <v>0.48185</v>
      </c>
      <c r="BF6069" s="3">
        <f t="shared" ca="1" si="834"/>
        <v>-4.5511009098988427E-2</v>
      </c>
      <c r="BG6069" s="9">
        <f t="shared" ca="1" si="835"/>
        <v>9</v>
      </c>
      <c r="BH6069" s="6">
        <f ca="1">IF(ISNUMBER('Descriptive Stats'!BF6069),'Descriptive Stats'!BF6069,#N/A)</f>
        <v>-4.5511009098988427E-2</v>
      </c>
      <c r="BI6069" s="6">
        <f ca="1">IF(ISNUMBER('Descriptive Stats'!E6069),'Descriptive Stats'!E6069,#N/A)</f>
        <v>9</v>
      </c>
    </row>
    <row r="6070" spans="1:61" ht="14.4" x14ac:dyDescent="0.3">
      <c r="A6070" s="2">
        <f>ROW()</f>
        <v>6070</v>
      </c>
      <c r="C6070" s="8">
        <f t="shared" ca="1" si="837"/>
        <v>23</v>
      </c>
      <c r="D6070" s="8">
        <f t="shared" ca="1" si="838"/>
        <v>9</v>
      </c>
      <c r="E6070" s="50">
        <f t="shared" ca="1" si="832"/>
        <v>2</v>
      </c>
      <c r="F6070" s="2" t="str">
        <f t="shared" ca="1" si="839"/>
        <v/>
      </c>
      <c r="BD6070" s="49">
        <f t="shared" ca="1" si="836"/>
        <v>2595</v>
      </c>
      <c r="BE6070" s="3">
        <f t="shared" ca="1" si="833"/>
        <v>0.25945000000000001</v>
      </c>
      <c r="BF6070" s="3">
        <f t="shared" ca="1" si="834"/>
        <v>-0.6450419512753276</v>
      </c>
      <c r="BG6070" s="9">
        <f t="shared" ca="1" si="835"/>
        <v>2</v>
      </c>
      <c r="BH6070" s="6">
        <f ca="1">IF(ISNUMBER('Descriptive Stats'!BF6070),'Descriptive Stats'!BF6070,#N/A)</f>
        <v>-0.6450419512753276</v>
      </c>
      <c r="BI6070" s="6">
        <f ca="1">IF(ISNUMBER('Descriptive Stats'!E6070),'Descriptive Stats'!E6070,#N/A)</f>
        <v>2</v>
      </c>
    </row>
    <row r="6071" spans="1:61" ht="14.4" x14ac:dyDescent="0.3">
      <c r="A6071" s="2">
        <f>ROW()</f>
        <v>6071</v>
      </c>
      <c r="C6071" s="8">
        <f t="shared" ca="1" si="837"/>
        <v>3</v>
      </c>
      <c r="D6071" s="8">
        <f t="shared" ca="1" si="838"/>
        <v>2</v>
      </c>
      <c r="E6071" s="50">
        <f t="shared" ca="1" si="832"/>
        <v>0</v>
      </c>
      <c r="F6071" s="2" t="str">
        <f t="shared" ca="1" si="839"/>
        <v/>
      </c>
      <c r="BD6071" s="49">
        <f t="shared" ca="1" si="836"/>
        <v>815.5</v>
      </c>
      <c r="BE6071" s="3">
        <f t="shared" ca="1" si="833"/>
        <v>8.1500000000000003E-2</v>
      </c>
      <c r="BF6071" s="3">
        <f t="shared" ca="1" si="834"/>
        <v>-1.3950525282585462</v>
      </c>
      <c r="BG6071" s="9">
        <f t="shared" ca="1" si="835"/>
        <v>0</v>
      </c>
      <c r="BH6071" s="6">
        <f ca="1">IF(ISNUMBER('Descriptive Stats'!BF6071),'Descriptive Stats'!BF6071,#N/A)</f>
        <v>-1.3950525282585462</v>
      </c>
      <c r="BI6071" s="6">
        <f ca="1">IF(ISNUMBER('Descriptive Stats'!E6071),'Descriptive Stats'!E6071,#N/A)</f>
        <v>0</v>
      </c>
    </row>
    <row r="6072" spans="1:61" ht="14.4" x14ac:dyDescent="0.3">
      <c r="A6072" s="2">
        <f>ROW()</f>
        <v>6072</v>
      </c>
      <c r="C6072" s="8">
        <f t="shared" ca="1" si="837"/>
        <v>22</v>
      </c>
      <c r="D6072" s="8">
        <f t="shared" ca="1" si="838"/>
        <v>0</v>
      </c>
      <c r="E6072" s="50">
        <f t="shared" ca="1" si="832"/>
        <v>0</v>
      </c>
      <c r="F6072" s="2" t="str">
        <f t="shared" ca="1" si="839"/>
        <v/>
      </c>
      <c r="BD6072" s="49">
        <f t="shared" ca="1" si="836"/>
        <v>815.5</v>
      </c>
      <c r="BE6072" s="3">
        <f t="shared" ca="1" si="833"/>
        <v>8.1500000000000003E-2</v>
      </c>
      <c r="BF6072" s="3">
        <f t="shared" ca="1" si="834"/>
        <v>-1.3950525282585462</v>
      </c>
      <c r="BG6072" s="9">
        <f t="shared" ca="1" si="835"/>
        <v>0</v>
      </c>
      <c r="BH6072" s="6">
        <f ca="1">IF(ISNUMBER('Descriptive Stats'!BF6072),'Descriptive Stats'!BF6072,#N/A)</f>
        <v>-1.3950525282585462</v>
      </c>
      <c r="BI6072" s="6">
        <f ca="1">IF(ISNUMBER('Descriptive Stats'!E6072),'Descriptive Stats'!E6072,#N/A)</f>
        <v>0</v>
      </c>
    </row>
    <row r="6073" spans="1:61" ht="14.4" x14ac:dyDescent="0.3">
      <c r="A6073" s="2">
        <f>ROW()</f>
        <v>6073</v>
      </c>
      <c r="C6073" s="8">
        <f t="shared" ca="1" si="837"/>
        <v>14</v>
      </c>
      <c r="D6073" s="8">
        <f t="shared" ca="1" si="838"/>
        <v>0</v>
      </c>
      <c r="E6073" s="50">
        <f t="shared" ca="1" si="832"/>
        <v>6</v>
      </c>
      <c r="F6073" s="2" t="str">
        <f t="shared" ca="1" si="839"/>
        <v/>
      </c>
      <c r="BD6073" s="49">
        <f t="shared" ca="1" si="836"/>
        <v>3900</v>
      </c>
      <c r="BE6073" s="3">
        <f t="shared" ca="1" si="833"/>
        <v>0.38995000000000002</v>
      </c>
      <c r="BF6073" s="3">
        <f t="shared" ca="1" si="834"/>
        <v>-0.2794493539703507</v>
      </c>
      <c r="BG6073" s="9">
        <f t="shared" ca="1" si="835"/>
        <v>6</v>
      </c>
      <c r="BH6073" s="6">
        <f ca="1">IF(ISNUMBER('Descriptive Stats'!BF6073),'Descriptive Stats'!BF6073,#N/A)</f>
        <v>-0.2794493539703507</v>
      </c>
      <c r="BI6073" s="6">
        <f ca="1">IF(ISNUMBER('Descriptive Stats'!E6073),'Descriptive Stats'!E6073,#N/A)</f>
        <v>6</v>
      </c>
    </row>
    <row r="6074" spans="1:61" ht="14.4" x14ac:dyDescent="0.3">
      <c r="A6074" s="2">
        <f>ROW()</f>
        <v>6074</v>
      </c>
      <c r="C6074" s="8">
        <f t="shared" ca="1" si="837"/>
        <v>2</v>
      </c>
      <c r="D6074" s="8">
        <f t="shared" ca="1" si="838"/>
        <v>6</v>
      </c>
      <c r="E6074" s="50">
        <f t="shared" ca="1" si="832"/>
        <v>9</v>
      </c>
      <c r="F6074" s="2" t="str">
        <f t="shared" ca="1" si="839"/>
        <v/>
      </c>
      <c r="BD6074" s="49">
        <f t="shared" ca="1" si="836"/>
        <v>4819</v>
      </c>
      <c r="BE6074" s="3">
        <f t="shared" ca="1" si="833"/>
        <v>0.48185</v>
      </c>
      <c r="BF6074" s="3">
        <f t="shared" ca="1" si="834"/>
        <v>-4.5511009098988427E-2</v>
      </c>
      <c r="BG6074" s="9">
        <f t="shared" ca="1" si="835"/>
        <v>9</v>
      </c>
      <c r="BH6074" s="6">
        <f ca="1">IF(ISNUMBER('Descriptive Stats'!BF6074),'Descriptive Stats'!BF6074,#N/A)</f>
        <v>-4.5511009098988427E-2</v>
      </c>
      <c r="BI6074" s="6">
        <f ca="1">IF(ISNUMBER('Descriptive Stats'!E6074),'Descriptive Stats'!E6074,#N/A)</f>
        <v>9</v>
      </c>
    </row>
    <row r="6075" spans="1:61" ht="14.4" x14ac:dyDescent="0.3">
      <c r="A6075" s="2">
        <f>ROW()</f>
        <v>6075</v>
      </c>
      <c r="C6075" s="8">
        <f t="shared" ca="1" si="837"/>
        <v>23</v>
      </c>
      <c r="D6075" s="8">
        <f t="shared" ca="1" si="838"/>
        <v>9</v>
      </c>
      <c r="E6075" s="50">
        <f t="shared" ca="1" si="832"/>
        <v>6</v>
      </c>
      <c r="F6075" s="2" t="str">
        <f t="shared" ca="1" si="839"/>
        <v/>
      </c>
      <c r="BD6075" s="49">
        <f t="shared" ca="1" si="836"/>
        <v>3900</v>
      </c>
      <c r="BE6075" s="3">
        <f t="shared" ca="1" si="833"/>
        <v>0.38995000000000002</v>
      </c>
      <c r="BF6075" s="3">
        <f t="shared" ca="1" si="834"/>
        <v>-0.2794493539703507</v>
      </c>
      <c r="BG6075" s="9">
        <f t="shared" ca="1" si="835"/>
        <v>6</v>
      </c>
      <c r="BH6075" s="6">
        <f ca="1">IF(ISNUMBER('Descriptive Stats'!BF6075),'Descriptive Stats'!BF6075,#N/A)</f>
        <v>-0.2794493539703507</v>
      </c>
      <c r="BI6075" s="6">
        <f ca="1">IF(ISNUMBER('Descriptive Stats'!E6075),'Descriptive Stats'!E6075,#N/A)</f>
        <v>6</v>
      </c>
    </row>
    <row r="6076" spans="1:61" ht="14.4" x14ac:dyDescent="0.3">
      <c r="A6076" s="2">
        <f>ROW()</f>
        <v>6076</v>
      </c>
      <c r="C6076" s="8">
        <f t="shared" ca="1" si="837"/>
        <v>16</v>
      </c>
      <c r="D6076" s="8">
        <f t="shared" ca="1" si="838"/>
        <v>6</v>
      </c>
      <c r="E6076" s="50">
        <f t="shared" ca="1" si="832"/>
        <v>0</v>
      </c>
      <c r="F6076" s="2" t="str">
        <f t="shared" ca="1" si="839"/>
        <v/>
      </c>
      <c r="BD6076" s="49">
        <f t="shared" ca="1" si="836"/>
        <v>815.5</v>
      </c>
      <c r="BE6076" s="3">
        <f t="shared" ca="1" si="833"/>
        <v>8.1500000000000003E-2</v>
      </c>
      <c r="BF6076" s="3">
        <f t="shared" ca="1" si="834"/>
        <v>-1.3950525282585462</v>
      </c>
      <c r="BG6076" s="9">
        <f t="shared" ca="1" si="835"/>
        <v>0</v>
      </c>
      <c r="BH6076" s="6">
        <f ca="1">IF(ISNUMBER('Descriptive Stats'!BF6076),'Descriptive Stats'!BF6076,#N/A)</f>
        <v>-1.3950525282585462</v>
      </c>
      <c r="BI6076" s="6">
        <f ca="1">IF(ISNUMBER('Descriptive Stats'!E6076),'Descriptive Stats'!E6076,#N/A)</f>
        <v>0</v>
      </c>
    </row>
    <row r="6077" spans="1:61" ht="14.4" x14ac:dyDescent="0.3">
      <c r="A6077" s="2">
        <f>ROW()</f>
        <v>6077</v>
      </c>
      <c r="C6077" s="8">
        <f t="shared" ca="1" si="837"/>
        <v>15</v>
      </c>
      <c r="D6077" s="8">
        <f t="shared" ca="1" si="838"/>
        <v>0</v>
      </c>
      <c r="E6077" s="50">
        <f t="shared" ca="1" si="832"/>
        <v>6</v>
      </c>
      <c r="F6077" s="2" t="str">
        <f t="shared" ca="1" si="839"/>
        <v/>
      </c>
      <c r="BD6077" s="49">
        <f t="shared" ca="1" si="836"/>
        <v>3900</v>
      </c>
      <c r="BE6077" s="3">
        <f t="shared" ca="1" si="833"/>
        <v>0.38995000000000002</v>
      </c>
      <c r="BF6077" s="3">
        <f t="shared" ca="1" si="834"/>
        <v>-0.2794493539703507</v>
      </c>
      <c r="BG6077" s="9">
        <f t="shared" ca="1" si="835"/>
        <v>6</v>
      </c>
      <c r="BH6077" s="6">
        <f ca="1">IF(ISNUMBER('Descriptive Stats'!BF6077),'Descriptive Stats'!BF6077,#N/A)</f>
        <v>-0.2794493539703507</v>
      </c>
      <c r="BI6077" s="6">
        <f ca="1">IF(ISNUMBER('Descriptive Stats'!E6077),'Descriptive Stats'!E6077,#N/A)</f>
        <v>6</v>
      </c>
    </row>
    <row r="6078" spans="1:61" ht="14.4" x14ac:dyDescent="0.3">
      <c r="A6078" s="2">
        <f>ROW()</f>
        <v>6078</v>
      </c>
      <c r="C6078" s="8">
        <f t="shared" ca="1" si="837"/>
        <v>2</v>
      </c>
      <c r="D6078" s="8">
        <f t="shared" ca="1" si="838"/>
        <v>6</v>
      </c>
      <c r="E6078" s="50">
        <f t="shared" ca="1" si="832"/>
        <v>0</v>
      </c>
      <c r="F6078" s="2" t="str">
        <f t="shared" ca="1" si="839"/>
        <v/>
      </c>
      <c r="BD6078" s="49">
        <f t="shared" ca="1" si="836"/>
        <v>815.5</v>
      </c>
      <c r="BE6078" s="3">
        <f t="shared" ca="1" si="833"/>
        <v>8.1500000000000003E-2</v>
      </c>
      <c r="BF6078" s="3">
        <f t="shared" ca="1" si="834"/>
        <v>-1.3950525282585462</v>
      </c>
      <c r="BG6078" s="9">
        <f t="shared" ca="1" si="835"/>
        <v>0</v>
      </c>
      <c r="BH6078" s="6">
        <f ca="1">IF(ISNUMBER('Descriptive Stats'!BF6078),'Descriptive Stats'!BF6078,#N/A)</f>
        <v>-1.3950525282585462</v>
      </c>
      <c r="BI6078" s="6">
        <f ca="1">IF(ISNUMBER('Descriptive Stats'!E6078),'Descriptive Stats'!E6078,#N/A)</f>
        <v>0</v>
      </c>
    </row>
    <row r="6079" spans="1:61" ht="14.4" x14ac:dyDescent="0.3">
      <c r="A6079" s="2">
        <f>ROW()</f>
        <v>6079</v>
      </c>
      <c r="C6079" s="8">
        <f t="shared" ca="1" si="837"/>
        <v>20</v>
      </c>
      <c r="D6079" s="8">
        <f t="shared" ca="1" si="838"/>
        <v>0</v>
      </c>
      <c r="E6079" s="50">
        <f t="shared" ca="1" si="832"/>
        <v>9</v>
      </c>
      <c r="F6079" s="2" t="str">
        <f t="shared" ca="1" si="839"/>
        <v/>
      </c>
      <c r="BD6079" s="49">
        <f t="shared" ca="1" si="836"/>
        <v>4819</v>
      </c>
      <c r="BE6079" s="3">
        <f t="shared" ca="1" si="833"/>
        <v>0.48185</v>
      </c>
      <c r="BF6079" s="3">
        <f t="shared" ca="1" si="834"/>
        <v>-4.5511009098988427E-2</v>
      </c>
      <c r="BG6079" s="9">
        <f t="shared" ca="1" si="835"/>
        <v>9</v>
      </c>
      <c r="BH6079" s="6">
        <f ca="1">IF(ISNUMBER('Descriptive Stats'!BF6079),'Descriptive Stats'!BF6079,#N/A)</f>
        <v>-4.5511009098988427E-2</v>
      </c>
      <c r="BI6079" s="6">
        <f ca="1">IF(ISNUMBER('Descriptive Stats'!E6079),'Descriptive Stats'!E6079,#N/A)</f>
        <v>9</v>
      </c>
    </row>
    <row r="6080" spans="1:61" ht="14.4" x14ac:dyDescent="0.3">
      <c r="A6080" s="2">
        <f>ROW()</f>
        <v>6080</v>
      </c>
      <c r="C6080" s="8">
        <f t="shared" ca="1" si="837"/>
        <v>23</v>
      </c>
      <c r="D6080" s="8">
        <f t="shared" ca="1" si="838"/>
        <v>9</v>
      </c>
      <c r="E6080" s="50">
        <f t="shared" ca="1" si="832"/>
        <v>6</v>
      </c>
      <c r="F6080" s="2" t="str">
        <f t="shared" ca="1" si="839"/>
        <v/>
      </c>
      <c r="BD6080" s="49">
        <f t="shared" ca="1" si="836"/>
        <v>3900</v>
      </c>
      <c r="BE6080" s="3">
        <f t="shared" ca="1" si="833"/>
        <v>0.38995000000000002</v>
      </c>
      <c r="BF6080" s="3">
        <f t="shared" ca="1" si="834"/>
        <v>-0.2794493539703507</v>
      </c>
      <c r="BG6080" s="9">
        <f t="shared" ca="1" si="835"/>
        <v>6</v>
      </c>
      <c r="BH6080" s="6">
        <f ca="1">IF(ISNUMBER('Descriptive Stats'!BF6080),'Descriptive Stats'!BF6080,#N/A)</f>
        <v>-0.2794493539703507</v>
      </c>
      <c r="BI6080" s="6">
        <f ca="1">IF(ISNUMBER('Descriptive Stats'!E6080),'Descriptive Stats'!E6080,#N/A)</f>
        <v>6</v>
      </c>
    </row>
    <row r="6081" spans="1:61" ht="14.4" x14ac:dyDescent="0.3">
      <c r="A6081" s="2">
        <f>ROW()</f>
        <v>6081</v>
      </c>
      <c r="C6081" s="8">
        <f t="shared" ca="1" si="837"/>
        <v>5</v>
      </c>
      <c r="D6081" s="8">
        <f t="shared" ca="1" si="838"/>
        <v>6</v>
      </c>
      <c r="E6081" s="50">
        <f t="shared" ca="1" si="832"/>
        <v>2</v>
      </c>
      <c r="F6081" s="2" t="str">
        <f t="shared" ca="1" si="839"/>
        <v/>
      </c>
      <c r="BD6081" s="49">
        <f t="shared" ca="1" si="836"/>
        <v>2595</v>
      </c>
      <c r="BE6081" s="3">
        <f t="shared" ca="1" si="833"/>
        <v>0.25945000000000001</v>
      </c>
      <c r="BF6081" s="3">
        <f t="shared" ca="1" si="834"/>
        <v>-0.6450419512753276</v>
      </c>
      <c r="BG6081" s="9">
        <f t="shared" ca="1" si="835"/>
        <v>2</v>
      </c>
      <c r="BH6081" s="6">
        <f ca="1">IF(ISNUMBER('Descriptive Stats'!BF6081),'Descriptive Stats'!BF6081,#N/A)</f>
        <v>-0.6450419512753276</v>
      </c>
      <c r="BI6081" s="6">
        <f ca="1">IF(ISNUMBER('Descriptive Stats'!E6081),'Descriptive Stats'!E6081,#N/A)</f>
        <v>2</v>
      </c>
    </row>
    <row r="6082" spans="1:61" ht="14.4" x14ac:dyDescent="0.3">
      <c r="A6082" s="2">
        <f>ROW()</f>
        <v>6082</v>
      </c>
      <c r="C6082" s="8">
        <f t="shared" ca="1" si="837"/>
        <v>9</v>
      </c>
      <c r="D6082" s="8">
        <f t="shared" ca="1" si="838"/>
        <v>2</v>
      </c>
      <c r="E6082" s="50">
        <f t="shared" ca="1" si="832"/>
        <v>0</v>
      </c>
      <c r="F6082" s="2" t="str">
        <f t="shared" ca="1" si="839"/>
        <v/>
      </c>
      <c r="BD6082" s="49">
        <f t="shared" ca="1" si="836"/>
        <v>815.5</v>
      </c>
      <c r="BE6082" s="3">
        <f t="shared" ca="1" si="833"/>
        <v>8.1500000000000003E-2</v>
      </c>
      <c r="BF6082" s="3">
        <f t="shared" ca="1" si="834"/>
        <v>-1.3950525282585462</v>
      </c>
      <c r="BG6082" s="9">
        <f t="shared" ca="1" si="835"/>
        <v>0</v>
      </c>
      <c r="BH6082" s="6">
        <f ca="1">IF(ISNUMBER('Descriptive Stats'!BF6082),'Descriptive Stats'!BF6082,#N/A)</f>
        <v>-1.3950525282585462</v>
      </c>
      <c r="BI6082" s="6">
        <f ca="1">IF(ISNUMBER('Descriptive Stats'!E6082),'Descriptive Stats'!E6082,#N/A)</f>
        <v>0</v>
      </c>
    </row>
    <row r="6083" spans="1:61" ht="14.4" x14ac:dyDescent="0.3">
      <c r="A6083" s="2">
        <f>ROW()</f>
        <v>6083</v>
      </c>
      <c r="C6083" s="8">
        <f t="shared" ca="1" si="837"/>
        <v>20</v>
      </c>
      <c r="D6083" s="8">
        <f t="shared" ca="1" si="838"/>
        <v>0</v>
      </c>
      <c r="E6083" s="50">
        <f t="shared" ref="E6083:E6146" ca="1" si="840">IF(0=MOD(ROW(),$J$1),AVERAGE(OFFSET($D$2,ROW()-$J$1,0,$J$1,1)),"")</f>
        <v>6</v>
      </c>
      <c r="F6083" s="2" t="str">
        <f t="shared" ca="1" si="839"/>
        <v/>
      </c>
      <c r="BD6083" s="49">
        <f t="shared" ca="1" si="836"/>
        <v>3900</v>
      </c>
      <c r="BE6083" s="3">
        <f t="shared" ca="1" si="833"/>
        <v>0.38995000000000002</v>
      </c>
      <c r="BF6083" s="3">
        <f t="shared" ca="1" si="834"/>
        <v>-0.2794493539703507</v>
      </c>
      <c r="BG6083" s="9">
        <f t="shared" ca="1" si="835"/>
        <v>6</v>
      </c>
      <c r="BH6083" s="6">
        <f ca="1">IF(ISNUMBER('Descriptive Stats'!BF6083),'Descriptive Stats'!BF6083,#N/A)</f>
        <v>-0.2794493539703507</v>
      </c>
      <c r="BI6083" s="6">
        <f ca="1">IF(ISNUMBER('Descriptive Stats'!E6083),'Descriptive Stats'!E6083,#N/A)</f>
        <v>6</v>
      </c>
    </row>
    <row r="6084" spans="1:61" ht="14.4" x14ac:dyDescent="0.3">
      <c r="A6084" s="2">
        <f>ROW()</f>
        <v>6084</v>
      </c>
      <c r="C6084" s="8">
        <f t="shared" ca="1" si="837"/>
        <v>5</v>
      </c>
      <c r="D6084" s="8">
        <f t="shared" ca="1" si="838"/>
        <v>6</v>
      </c>
      <c r="E6084" s="50">
        <f t="shared" ca="1" si="840"/>
        <v>6</v>
      </c>
      <c r="F6084" s="2" t="str">
        <f t="shared" ca="1" si="839"/>
        <v/>
      </c>
      <c r="BD6084" s="49">
        <f t="shared" ca="1" si="836"/>
        <v>3900</v>
      </c>
      <c r="BE6084" s="3">
        <f t="shared" ca="1" si="833"/>
        <v>0.38995000000000002</v>
      </c>
      <c r="BF6084" s="3">
        <f t="shared" ca="1" si="834"/>
        <v>-0.2794493539703507</v>
      </c>
      <c r="BG6084" s="9">
        <f t="shared" ca="1" si="835"/>
        <v>6</v>
      </c>
      <c r="BH6084" s="6">
        <f ca="1">IF(ISNUMBER('Descriptive Stats'!BF6084),'Descriptive Stats'!BF6084,#N/A)</f>
        <v>-0.2794493539703507</v>
      </c>
      <c r="BI6084" s="6">
        <f ca="1">IF(ISNUMBER('Descriptive Stats'!E6084),'Descriptive Stats'!E6084,#N/A)</f>
        <v>6</v>
      </c>
    </row>
    <row r="6085" spans="1:61" ht="14.4" x14ac:dyDescent="0.3">
      <c r="A6085" s="2">
        <f>ROW()</f>
        <v>6085</v>
      </c>
      <c r="C6085" s="8">
        <f t="shared" ca="1" si="837"/>
        <v>16</v>
      </c>
      <c r="D6085" s="8">
        <f t="shared" ca="1" si="838"/>
        <v>6</v>
      </c>
      <c r="E6085" s="50">
        <f t="shared" ca="1" si="840"/>
        <v>1</v>
      </c>
      <c r="F6085" s="2" t="str">
        <f t="shared" ca="1" si="839"/>
        <v/>
      </c>
      <c r="BD6085" s="49">
        <f t="shared" ca="1" si="836"/>
        <v>1871</v>
      </c>
      <c r="BE6085" s="3">
        <f t="shared" ca="1" si="833"/>
        <v>0.18704999999999999</v>
      </c>
      <c r="BF6085" s="3">
        <f t="shared" ca="1" si="834"/>
        <v>-0.88881967520906158</v>
      </c>
      <c r="BG6085" s="9">
        <f t="shared" ca="1" si="835"/>
        <v>1</v>
      </c>
      <c r="BH6085" s="6">
        <f ca="1">IF(ISNUMBER('Descriptive Stats'!BF6085),'Descriptive Stats'!BF6085,#N/A)</f>
        <v>-0.88881967520906158</v>
      </c>
      <c r="BI6085" s="6">
        <f ca="1">IF(ISNUMBER('Descriptive Stats'!E6085),'Descriptive Stats'!E6085,#N/A)</f>
        <v>1</v>
      </c>
    </row>
    <row r="6086" spans="1:61" ht="14.4" x14ac:dyDescent="0.3">
      <c r="A6086" s="2">
        <f>ROW()</f>
        <v>6086</v>
      </c>
      <c r="C6086" s="8">
        <f t="shared" ca="1" si="837"/>
        <v>12</v>
      </c>
      <c r="D6086" s="8">
        <f t="shared" ca="1" si="838"/>
        <v>1</v>
      </c>
      <c r="E6086" s="50">
        <f t="shared" ca="1" si="840"/>
        <v>6</v>
      </c>
      <c r="F6086" s="2" t="str">
        <f t="shared" ca="1" si="839"/>
        <v/>
      </c>
      <c r="BD6086" s="49">
        <f t="shared" ca="1" si="836"/>
        <v>3900</v>
      </c>
      <c r="BE6086" s="3">
        <f t="shared" ca="1" si="833"/>
        <v>0.38995000000000002</v>
      </c>
      <c r="BF6086" s="3">
        <f t="shared" ca="1" si="834"/>
        <v>-0.2794493539703507</v>
      </c>
      <c r="BG6086" s="9">
        <f t="shared" ca="1" si="835"/>
        <v>6</v>
      </c>
      <c r="BH6086" s="6">
        <f ca="1">IF(ISNUMBER('Descriptive Stats'!BF6086),'Descriptive Stats'!BF6086,#N/A)</f>
        <v>-0.2794493539703507</v>
      </c>
      <c r="BI6086" s="6">
        <f ca="1">IF(ISNUMBER('Descriptive Stats'!E6086),'Descriptive Stats'!E6086,#N/A)</f>
        <v>6</v>
      </c>
    </row>
    <row r="6087" spans="1:61" ht="14.4" x14ac:dyDescent="0.3">
      <c r="A6087" s="2">
        <f>ROW()</f>
        <v>6087</v>
      </c>
      <c r="C6087" s="8">
        <f t="shared" ca="1" si="837"/>
        <v>2</v>
      </c>
      <c r="D6087" s="8">
        <f t="shared" ca="1" si="838"/>
        <v>6</v>
      </c>
      <c r="E6087" s="50">
        <f t="shared" ca="1" si="840"/>
        <v>19</v>
      </c>
      <c r="F6087" s="2" t="str">
        <f t="shared" ca="1" si="839"/>
        <v>X</v>
      </c>
      <c r="BD6087" s="49">
        <f t="shared" ca="1" si="836"/>
        <v>5294</v>
      </c>
      <c r="BE6087" s="3">
        <f t="shared" ca="1" si="833"/>
        <v>0.52934999999999999</v>
      </c>
      <c r="BF6087" s="3">
        <f t="shared" ca="1" si="834"/>
        <v>7.3636031452008061E-2</v>
      </c>
      <c r="BG6087" s="9">
        <f t="shared" ca="1" si="835"/>
        <v>19</v>
      </c>
      <c r="BH6087" s="6">
        <f ca="1">IF(ISNUMBER('Descriptive Stats'!BF6087),'Descriptive Stats'!BF6087,#N/A)</f>
        <v>7.3636031452008061E-2</v>
      </c>
      <c r="BI6087" s="6">
        <f ca="1">IF(ISNUMBER('Descriptive Stats'!E6087),'Descriptive Stats'!E6087,#N/A)</f>
        <v>19</v>
      </c>
    </row>
    <row r="6088" spans="1:61" ht="14.4" x14ac:dyDescent="0.3">
      <c r="A6088" s="2">
        <f>ROW()</f>
        <v>6088</v>
      </c>
      <c r="C6088" s="8">
        <f t="shared" ca="1" si="837"/>
        <v>7</v>
      </c>
      <c r="D6088" s="8">
        <f t="shared" ca="1" si="838"/>
        <v>19</v>
      </c>
      <c r="E6088" s="50">
        <f t="shared" ca="1" si="840"/>
        <v>1</v>
      </c>
      <c r="F6088" s="2" t="str">
        <f t="shared" ca="1" si="839"/>
        <v/>
      </c>
      <c r="BD6088" s="49">
        <f t="shared" ca="1" si="836"/>
        <v>1871</v>
      </c>
      <c r="BE6088" s="3">
        <f t="shared" ca="1" si="833"/>
        <v>0.18704999999999999</v>
      </c>
      <c r="BF6088" s="3">
        <f t="shared" ca="1" si="834"/>
        <v>-0.88881967520906158</v>
      </c>
      <c r="BG6088" s="9">
        <f t="shared" ca="1" si="835"/>
        <v>1</v>
      </c>
      <c r="BH6088" s="6">
        <f ca="1">IF(ISNUMBER('Descriptive Stats'!BF6088),'Descriptive Stats'!BF6088,#N/A)</f>
        <v>-0.88881967520906158</v>
      </c>
      <c r="BI6088" s="6">
        <f ca="1">IF(ISNUMBER('Descriptive Stats'!E6088),'Descriptive Stats'!E6088,#N/A)</f>
        <v>1</v>
      </c>
    </row>
    <row r="6089" spans="1:61" ht="14.4" x14ac:dyDescent="0.3">
      <c r="A6089" s="2">
        <f>ROW()</f>
        <v>6089</v>
      </c>
      <c r="C6089" s="8">
        <f t="shared" ca="1" si="837"/>
        <v>8</v>
      </c>
      <c r="D6089" s="8">
        <f t="shared" ca="1" si="838"/>
        <v>1</v>
      </c>
      <c r="E6089" s="50">
        <f t="shared" ca="1" si="840"/>
        <v>19</v>
      </c>
      <c r="F6089" s="2" t="str">
        <f t="shared" ca="1" si="839"/>
        <v>X</v>
      </c>
      <c r="BD6089" s="49">
        <f t="shared" ca="1" si="836"/>
        <v>5294</v>
      </c>
      <c r="BE6089" s="3">
        <f t="shared" ref="BE6089:BE6152" ca="1" si="841">IF(ISNUMBER(BD6089),(BD6089-0.5)/$BK$4,"")</f>
        <v>0.52934999999999999</v>
      </c>
      <c r="BF6089" s="3">
        <f t="shared" ref="BF6089:BF6152" ca="1" si="842">IF(ISNUMBER(BE6089),_xlfn.NORM.INV(BE6089,0,1),"")</f>
        <v>7.3636031452008061E-2</v>
      </c>
      <c r="BG6089" s="9">
        <f t="shared" ref="BG6089:BG6152" ca="1" si="843">IF(ISNUMBER(E6089),E6089,"")</f>
        <v>19</v>
      </c>
      <c r="BH6089" s="6">
        <f ca="1">IF(ISNUMBER('Descriptive Stats'!BF6089),'Descriptive Stats'!BF6089,#N/A)</f>
        <v>7.3636031452008061E-2</v>
      </c>
      <c r="BI6089" s="6">
        <f ca="1">IF(ISNUMBER('Descriptive Stats'!E6089),'Descriptive Stats'!E6089,#N/A)</f>
        <v>19</v>
      </c>
    </row>
    <row r="6090" spans="1:61" ht="14.4" x14ac:dyDescent="0.3">
      <c r="A6090" s="2">
        <f>ROW()</f>
        <v>6090</v>
      </c>
      <c r="C6090" s="8">
        <f t="shared" ca="1" si="837"/>
        <v>7</v>
      </c>
      <c r="D6090" s="8">
        <f t="shared" ca="1" si="838"/>
        <v>19</v>
      </c>
      <c r="E6090" s="50">
        <f t="shared" ca="1" si="840"/>
        <v>2</v>
      </c>
      <c r="F6090" s="2" t="str">
        <f t="shared" ca="1" si="839"/>
        <v/>
      </c>
      <c r="BD6090" s="49">
        <f t="shared" ref="BD6090:BD6153" ca="1" si="844">IF(ISNUMBER(BG6090),_xlfn.RANK.AVG(BG6090,$BG$2:$BG$5414,1),"")</f>
        <v>2595</v>
      </c>
      <c r="BE6090" s="3">
        <f t="shared" ca="1" si="841"/>
        <v>0.25945000000000001</v>
      </c>
      <c r="BF6090" s="3">
        <f t="shared" ca="1" si="842"/>
        <v>-0.6450419512753276</v>
      </c>
      <c r="BG6090" s="9">
        <f t="shared" ca="1" si="843"/>
        <v>2</v>
      </c>
      <c r="BH6090" s="6">
        <f ca="1">IF(ISNUMBER('Descriptive Stats'!BF6090),'Descriptive Stats'!BF6090,#N/A)</f>
        <v>-0.6450419512753276</v>
      </c>
      <c r="BI6090" s="6">
        <f ca="1">IF(ISNUMBER('Descriptive Stats'!E6090),'Descriptive Stats'!E6090,#N/A)</f>
        <v>2</v>
      </c>
    </row>
    <row r="6091" spans="1:61" ht="14.4" x14ac:dyDescent="0.3">
      <c r="A6091" s="2">
        <f>ROW()</f>
        <v>6091</v>
      </c>
      <c r="C6091" s="8">
        <f t="shared" ca="1" si="837"/>
        <v>17</v>
      </c>
      <c r="D6091" s="8">
        <f t="shared" ca="1" si="838"/>
        <v>2</v>
      </c>
      <c r="E6091" s="50">
        <f t="shared" ca="1" si="840"/>
        <v>3</v>
      </c>
      <c r="F6091" s="2" t="str">
        <f t="shared" ca="1" si="839"/>
        <v/>
      </c>
      <c r="BD6091" s="49">
        <f t="shared" ca="1" si="844"/>
        <v>3200</v>
      </c>
      <c r="BE6091" s="3">
        <f t="shared" ca="1" si="841"/>
        <v>0.31995000000000001</v>
      </c>
      <c r="BF6091" s="3">
        <f t="shared" ca="1" si="842"/>
        <v>-0.46783862043457014</v>
      </c>
      <c r="BG6091" s="9">
        <f t="shared" ca="1" si="843"/>
        <v>3</v>
      </c>
      <c r="BH6091" s="6">
        <f ca="1">IF(ISNUMBER('Descriptive Stats'!BF6091),'Descriptive Stats'!BF6091,#N/A)</f>
        <v>-0.46783862043457014</v>
      </c>
      <c r="BI6091" s="6">
        <f ca="1">IF(ISNUMBER('Descriptive Stats'!E6091),'Descriptive Stats'!E6091,#N/A)</f>
        <v>3</v>
      </c>
    </row>
    <row r="6092" spans="1:61" ht="14.4" x14ac:dyDescent="0.3">
      <c r="A6092" s="2">
        <f>ROW()</f>
        <v>6092</v>
      </c>
      <c r="C6092" s="8">
        <f t="shared" ca="1" si="837"/>
        <v>10</v>
      </c>
      <c r="D6092" s="8">
        <f t="shared" ca="1" si="838"/>
        <v>3</v>
      </c>
      <c r="E6092" s="50">
        <f t="shared" ca="1" si="840"/>
        <v>2</v>
      </c>
      <c r="F6092" s="2" t="str">
        <f t="shared" ca="1" si="839"/>
        <v/>
      </c>
      <c r="BD6092" s="49">
        <f t="shared" ca="1" si="844"/>
        <v>2595</v>
      </c>
      <c r="BE6092" s="3">
        <f t="shared" ca="1" si="841"/>
        <v>0.25945000000000001</v>
      </c>
      <c r="BF6092" s="3">
        <f t="shared" ca="1" si="842"/>
        <v>-0.6450419512753276</v>
      </c>
      <c r="BG6092" s="9">
        <f t="shared" ca="1" si="843"/>
        <v>2</v>
      </c>
      <c r="BH6092" s="6">
        <f ca="1">IF(ISNUMBER('Descriptive Stats'!BF6092),'Descriptive Stats'!BF6092,#N/A)</f>
        <v>-0.6450419512753276</v>
      </c>
      <c r="BI6092" s="6">
        <f ca="1">IF(ISNUMBER('Descriptive Stats'!E6092),'Descriptive Stats'!E6092,#N/A)</f>
        <v>2</v>
      </c>
    </row>
    <row r="6093" spans="1:61" ht="14.4" x14ac:dyDescent="0.3">
      <c r="A6093" s="2">
        <f>ROW()</f>
        <v>6093</v>
      </c>
      <c r="C6093" s="8">
        <f t="shared" ca="1" si="837"/>
        <v>9</v>
      </c>
      <c r="D6093" s="8">
        <f t="shared" ca="1" si="838"/>
        <v>2</v>
      </c>
      <c r="E6093" s="50">
        <f t="shared" ca="1" si="840"/>
        <v>6</v>
      </c>
      <c r="F6093" s="2" t="str">
        <f t="shared" ca="1" si="839"/>
        <v/>
      </c>
      <c r="BD6093" s="49">
        <f t="shared" ca="1" si="844"/>
        <v>3900</v>
      </c>
      <c r="BE6093" s="3">
        <f t="shared" ca="1" si="841"/>
        <v>0.38995000000000002</v>
      </c>
      <c r="BF6093" s="3">
        <f t="shared" ca="1" si="842"/>
        <v>-0.2794493539703507</v>
      </c>
      <c r="BG6093" s="9">
        <f t="shared" ca="1" si="843"/>
        <v>6</v>
      </c>
      <c r="BH6093" s="6">
        <f ca="1">IF(ISNUMBER('Descriptive Stats'!BF6093),'Descriptive Stats'!BF6093,#N/A)</f>
        <v>-0.2794493539703507</v>
      </c>
      <c r="BI6093" s="6">
        <f ca="1">IF(ISNUMBER('Descriptive Stats'!E6093),'Descriptive Stats'!E6093,#N/A)</f>
        <v>6</v>
      </c>
    </row>
    <row r="6094" spans="1:61" ht="14.4" x14ac:dyDescent="0.3">
      <c r="A6094" s="2">
        <f>ROW()</f>
        <v>6094</v>
      </c>
      <c r="C6094" s="8">
        <f t="shared" ca="1" si="837"/>
        <v>16</v>
      </c>
      <c r="D6094" s="8">
        <f t="shared" ca="1" si="838"/>
        <v>6</v>
      </c>
      <c r="E6094" s="50">
        <f t="shared" ca="1" si="840"/>
        <v>0</v>
      </c>
      <c r="F6094" s="2" t="str">
        <f t="shared" ca="1" si="839"/>
        <v/>
      </c>
      <c r="BD6094" s="49">
        <f t="shared" ca="1" si="844"/>
        <v>815.5</v>
      </c>
      <c r="BE6094" s="3">
        <f t="shared" ca="1" si="841"/>
        <v>8.1500000000000003E-2</v>
      </c>
      <c r="BF6094" s="3">
        <f t="shared" ca="1" si="842"/>
        <v>-1.3950525282585462</v>
      </c>
      <c r="BG6094" s="9">
        <f t="shared" ca="1" si="843"/>
        <v>0</v>
      </c>
      <c r="BH6094" s="6">
        <f ca="1">IF(ISNUMBER('Descriptive Stats'!BF6094),'Descriptive Stats'!BF6094,#N/A)</f>
        <v>-1.3950525282585462</v>
      </c>
      <c r="BI6094" s="6">
        <f ca="1">IF(ISNUMBER('Descriptive Stats'!E6094),'Descriptive Stats'!E6094,#N/A)</f>
        <v>0</v>
      </c>
    </row>
    <row r="6095" spans="1:61" ht="14.4" x14ac:dyDescent="0.3">
      <c r="A6095" s="2">
        <f>ROW()</f>
        <v>6095</v>
      </c>
      <c r="C6095" s="8">
        <f t="shared" ca="1" si="837"/>
        <v>22</v>
      </c>
      <c r="D6095" s="8">
        <f t="shared" ca="1" si="838"/>
        <v>0</v>
      </c>
      <c r="E6095" s="50">
        <f t="shared" ca="1" si="840"/>
        <v>3</v>
      </c>
      <c r="F6095" s="2" t="str">
        <f t="shared" ca="1" si="839"/>
        <v/>
      </c>
      <c r="BD6095" s="49">
        <f t="shared" ca="1" si="844"/>
        <v>3200</v>
      </c>
      <c r="BE6095" s="3">
        <f t="shared" ca="1" si="841"/>
        <v>0.31995000000000001</v>
      </c>
      <c r="BF6095" s="3">
        <f t="shared" ca="1" si="842"/>
        <v>-0.46783862043457014</v>
      </c>
      <c r="BG6095" s="9">
        <f t="shared" ca="1" si="843"/>
        <v>3</v>
      </c>
      <c r="BH6095" s="6">
        <f ca="1">IF(ISNUMBER('Descriptive Stats'!BF6095),'Descriptive Stats'!BF6095,#N/A)</f>
        <v>-0.46783862043457014</v>
      </c>
      <c r="BI6095" s="6">
        <f ca="1">IF(ISNUMBER('Descriptive Stats'!E6095),'Descriptive Stats'!E6095,#N/A)</f>
        <v>3</v>
      </c>
    </row>
    <row r="6096" spans="1:61" ht="14.4" x14ac:dyDescent="0.3">
      <c r="A6096" s="2">
        <f>ROW()</f>
        <v>6096</v>
      </c>
      <c r="C6096" s="8">
        <f t="shared" ca="1" si="837"/>
        <v>10</v>
      </c>
      <c r="D6096" s="8">
        <f t="shared" ca="1" si="838"/>
        <v>3</v>
      </c>
      <c r="E6096" s="50">
        <f t="shared" ca="1" si="840"/>
        <v>0</v>
      </c>
      <c r="F6096" s="2" t="str">
        <f t="shared" ca="1" si="839"/>
        <v/>
      </c>
      <c r="BD6096" s="49">
        <f t="shared" ca="1" si="844"/>
        <v>815.5</v>
      </c>
      <c r="BE6096" s="3">
        <f t="shared" ca="1" si="841"/>
        <v>8.1500000000000003E-2</v>
      </c>
      <c r="BF6096" s="3">
        <f t="shared" ca="1" si="842"/>
        <v>-1.3950525282585462</v>
      </c>
      <c r="BG6096" s="9">
        <f t="shared" ca="1" si="843"/>
        <v>0</v>
      </c>
      <c r="BH6096" s="6">
        <f ca="1">IF(ISNUMBER('Descriptive Stats'!BF6096),'Descriptive Stats'!BF6096,#N/A)</f>
        <v>-1.3950525282585462</v>
      </c>
      <c r="BI6096" s="6">
        <f ca="1">IF(ISNUMBER('Descriptive Stats'!E6096),'Descriptive Stats'!E6096,#N/A)</f>
        <v>0</v>
      </c>
    </row>
    <row r="6097" spans="1:61" ht="14.4" x14ac:dyDescent="0.3">
      <c r="A6097" s="2">
        <f>ROW()</f>
        <v>6097</v>
      </c>
      <c r="C6097" s="8">
        <f t="shared" ref="C6097:C6160" ca="1" si="845">RANDBETWEEN(2,COUNT(B:B))</f>
        <v>20</v>
      </c>
      <c r="D6097" s="8">
        <f t="shared" ref="D6097:D6160" ca="1" si="846">VLOOKUP(C6097,A:B,2,TRUE)</f>
        <v>0</v>
      </c>
      <c r="E6097" s="50">
        <f t="shared" ca="1" si="840"/>
        <v>0</v>
      </c>
      <c r="F6097" s="2" t="str">
        <f t="shared" ref="F6097:F6160" ca="1" si="847">IF(ISNUMBER(E6097),IF(OR(E6097&lt;$K$16,E6097&gt;$K$14),"X",""),"")</f>
        <v/>
      </c>
      <c r="BD6097" s="49">
        <f t="shared" ca="1" si="844"/>
        <v>815.5</v>
      </c>
      <c r="BE6097" s="3">
        <f t="shared" ca="1" si="841"/>
        <v>8.1500000000000003E-2</v>
      </c>
      <c r="BF6097" s="3">
        <f t="shared" ca="1" si="842"/>
        <v>-1.3950525282585462</v>
      </c>
      <c r="BG6097" s="9">
        <f t="shared" ca="1" si="843"/>
        <v>0</v>
      </c>
      <c r="BH6097" s="6">
        <f ca="1">IF(ISNUMBER('Descriptive Stats'!BF6097),'Descriptive Stats'!BF6097,#N/A)</f>
        <v>-1.3950525282585462</v>
      </c>
      <c r="BI6097" s="6">
        <f ca="1">IF(ISNUMBER('Descriptive Stats'!E6097),'Descriptive Stats'!E6097,#N/A)</f>
        <v>0</v>
      </c>
    </row>
    <row r="6098" spans="1:61" ht="14.4" x14ac:dyDescent="0.3">
      <c r="A6098" s="2">
        <f>ROW()</f>
        <v>6098</v>
      </c>
      <c r="C6098" s="8">
        <f t="shared" ca="1" si="845"/>
        <v>22</v>
      </c>
      <c r="D6098" s="8">
        <f t="shared" ca="1" si="846"/>
        <v>0</v>
      </c>
      <c r="E6098" s="50">
        <f t="shared" ca="1" si="840"/>
        <v>19</v>
      </c>
      <c r="F6098" s="2" t="str">
        <f t="shared" ca="1" si="847"/>
        <v>X</v>
      </c>
      <c r="BD6098" s="49">
        <f t="shared" ca="1" si="844"/>
        <v>5294</v>
      </c>
      <c r="BE6098" s="3">
        <f t="shared" ca="1" si="841"/>
        <v>0.52934999999999999</v>
      </c>
      <c r="BF6098" s="3">
        <f t="shared" ca="1" si="842"/>
        <v>7.3636031452008061E-2</v>
      </c>
      <c r="BG6098" s="9">
        <f t="shared" ca="1" si="843"/>
        <v>19</v>
      </c>
      <c r="BH6098" s="6">
        <f ca="1">IF(ISNUMBER('Descriptive Stats'!BF6098),'Descriptive Stats'!BF6098,#N/A)</f>
        <v>7.3636031452008061E-2</v>
      </c>
      <c r="BI6098" s="6">
        <f ca="1">IF(ISNUMBER('Descriptive Stats'!E6098),'Descriptive Stats'!E6098,#N/A)</f>
        <v>19</v>
      </c>
    </row>
    <row r="6099" spans="1:61" ht="14.4" x14ac:dyDescent="0.3">
      <c r="A6099" s="2">
        <f>ROW()</f>
        <v>6099</v>
      </c>
      <c r="C6099" s="8">
        <f t="shared" ca="1" si="845"/>
        <v>7</v>
      </c>
      <c r="D6099" s="8">
        <f t="shared" ca="1" si="846"/>
        <v>19</v>
      </c>
      <c r="E6099" s="50">
        <f t="shared" ca="1" si="840"/>
        <v>2</v>
      </c>
      <c r="F6099" s="2" t="str">
        <f t="shared" ca="1" si="847"/>
        <v/>
      </c>
      <c r="BD6099" s="49">
        <f t="shared" ca="1" si="844"/>
        <v>2595</v>
      </c>
      <c r="BE6099" s="3">
        <f t="shared" ca="1" si="841"/>
        <v>0.25945000000000001</v>
      </c>
      <c r="BF6099" s="3">
        <f t="shared" ca="1" si="842"/>
        <v>-0.6450419512753276</v>
      </c>
      <c r="BG6099" s="9">
        <f t="shared" ca="1" si="843"/>
        <v>2</v>
      </c>
      <c r="BH6099" s="6">
        <f ca="1">IF(ISNUMBER('Descriptive Stats'!BF6099),'Descriptive Stats'!BF6099,#N/A)</f>
        <v>-0.6450419512753276</v>
      </c>
      <c r="BI6099" s="6">
        <f ca="1">IF(ISNUMBER('Descriptive Stats'!E6099),'Descriptive Stats'!E6099,#N/A)</f>
        <v>2</v>
      </c>
    </row>
    <row r="6100" spans="1:61" ht="14.4" x14ac:dyDescent="0.3">
      <c r="A6100" s="2">
        <f>ROW()</f>
        <v>6100</v>
      </c>
      <c r="C6100" s="8">
        <f t="shared" ca="1" si="845"/>
        <v>9</v>
      </c>
      <c r="D6100" s="8">
        <f t="shared" ca="1" si="846"/>
        <v>2</v>
      </c>
      <c r="E6100" s="50">
        <f t="shared" ca="1" si="840"/>
        <v>6</v>
      </c>
      <c r="F6100" s="2" t="str">
        <f t="shared" ca="1" si="847"/>
        <v/>
      </c>
      <c r="BD6100" s="49">
        <f t="shared" ca="1" si="844"/>
        <v>3900</v>
      </c>
      <c r="BE6100" s="3">
        <f t="shared" ca="1" si="841"/>
        <v>0.38995000000000002</v>
      </c>
      <c r="BF6100" s="3">
        <f t="shared" ca="1" si="842"/>
        <v>-0.2794493539703507</v>
      </c>
      <c r="BG6100" s="9">
        <f t="shared" ca="1" si="843"/>
        <v>6</v>
      </c>
      <c r="BH6100" s="6">
        <f ca="1">IF(ISNUMBER('Descriptive Stats'!BF6100),'Descriptive Stats'!BF6100,#N/A)</f>
        <v>-0.2794493539703507</v>
      </c>
      <c r="BI6100" s="6">
        <f ca="1">IF(ISNUMBER('Descriptive Stats'!E6100),'Descriptive Stats'!E6100,#N/A)</f>
        <v>6</v>
      </c>
    </row>
    <row r="6101" spans="1:61" ht="14.4" x14ac:dyDescent="0.3">
      <c r="A6101" s="2">
        <f>ROW()</f>
        <v>6101</v>
      </c>
      <c r="C6101" s="8">
        <f t="shared" ca="1" si="845"/>
        <v>16</v>
      </c>
      <c r="D6101" s="8">
        <f t="shared" ca="1" si="846"/>
        <v>6</v>
      </c>
      <c r="E6101" s="50">
        <f t="shared" ca="1" si="840"/>
        <v>2</v>
      </c>
      <c r="F6101" s="2" t="str">
        <f t="shared" ca="1" si="847"/>
        <v/>
      </c>
      <c r="BD6101" s="49">
        <f t="shared" ca="1" si="844"/>
        <v>2595</v>
      </c>
      <c r="BE6101" s="3">
        <f t="shared" ca="1" si="841"/>
        <v>0.25945000000000001</v>
      </c>
      <c r="BF6101" s="3">
        <f t="shared" ca="1" si="842"/>
        <v>-0.6450419512753276</v>
      </c>
      <c r="BG6101" s="9">
        <f t="shared" ca="1" si="843"/>
        <v>2</v>
      </c>
      <c r="BH6101" s="6">
        <f ca="1">IF(ISNUMBER('Descriptive Stats'!BF6101),'Descriptive Stats'!BF6101,#N/A)</f>
        <v>-0.6450419512753276</v>
      </c>
      <c r="BI6101" s="6">
        <f ca="1">IF(ISNUMBER('Descriptive Stats'!E6101),'Descriptive Stats'!E6101,#N/A)</f>
        <v>2</v>
      </c>
    </row>
    <row r="6102" spans="1:61" ht="14.4" x14ac:dyDescent="0.3">
      <c r="A6102" s="2">
        <f>ROW()</f>
        <v>6102</v>
      </c>
      <c r="C6102" s="8">
        <f t="shared" ca="1" si="845"/>
        <v>17</v>
      </c>
      <c r="D6102" s="8">
        <f t="shared" ca="1" si="846"/>
        <v>2</v>
      </c>
      <c r="E6102" s="50">
        <f t="shared" ca="1" si="840"/>
        <v>2</v>
      </c>
      <c r="F6102" s="2" t="str">
        <f t="shared" ca="1" si="847"/>
        <v/>
      </c>
      <c r="BD6102" s="49">
        <f t="shared" ca="1" si="844"/>
        <v>2595</v>
      </c>
      <c r="BE6102" s="3">
        <f t="shared" ca="1" si="841"/>
        <v>0.25945000000000001</v>
      </c>
      <c r="BF6102" s="3">
        <f t="shared" ca="1" si="842"/>
        <v>-0.6450419512753276</v>
      </c>
      <c r="BG6102" s="9">
        <f t="shared" ca="1" si="843"/>
        <v>2</v>
      </c>
      <c r="BH6102" s="6">
        <f ca="1">IF(ISNUMBER('Descriptive Stats'!BF6102),'Descriptive Stats'!BF6102,#N/A)</f>
        <v>-0.6450419512753276</v>
      </c>
      <c r="BI6102" s="6">
        <f ca="1">IF(ISNUMBER('Descriptive Stats'!E6102),'Descriptive Stats'!E6102,#N/A)</f>
        <v>2</v>
      </c>
    </row>
    <row r="6103" spans="1:61" ht="14.4" x14ac:dyDescent="0.3">
      <c r="A6103" s="2">
        <f>ROW()</f>
        <v>6103</v>
      </c>
      <c r="C6103" s="8">
        <f t="shared" ca="1" si="845"/>
        <v>3</v>
      </c>
      <c r="D6103" s="8">
        <f t="shared" ca="1" si="846"/>
        <v>2</v>
      </c>
      <c r="E6103" s="50">
        <f t="shared" ca="1" si="840"/>
        <v>6</v>
      </c>
      <c r="F6103" s="2" t="str">
        <f t="shared" ca="1" si="847"/>
        <v/>
      </c>
      <c r="BD6103" s="49">
        <f t="shared" ca="1" si="844"/>
        <v>3900</v>
      </c>
      <c r="BE6103" s="3">
        <f t="shared" ca="1" si="841"/>
        <v>0.38995000000000002</v>
      </c>
      <c r="BF6103" s="3">
        <f t="shared" ca="1" si="842"/>
        <v>-0.2794493539703507</v>
      </c>
      <c r="BG6103" s="9">
        <f t="shared" ca="1" si="843"/>
        <v>6</v>
      </c>
      <c r="BH6103" s="6">
        <f ca="1">IF(ISNUMBER('Descriptive Stats'!BF6103),'Descriptive Stats'!BF6103,#N/A)</f>
        <v>-0.2794493539703507</v>
      </c>
      <c r="BI6103" s="6">
        <f ca="1">IF(ISNUMBER('Descriptive Stats'!E6103),'Descriptive Stats'!E6103,#N/A)</f>
        <v>6</v>
      </c>
    </row>
    <row r="6104" spans="1:61" ht="14.4" x14ac:dyDescent="0.3">
      <c r="A6104" s="2">
        <f>ROW()</f>
        <v>6104</v>
      </c>
      <c r="C6104" s="8">
        <f t="shared" ca="1" si="845"/>
        <v>16</v>
      </c>
      <c r="D6104" s="8">
        <f t="shared" ca="1" si="846"/>
        <v>6</v>
      </c>
      <c r="E6104" s="50">
        <f t="shared" ca="1" si="840"/>
        <v>0</v>
      </c>
      <c r="F6104" s="2" t="str">
        <f t="shared" ca="1" si="847"/>
        <v/>
      </c>
      <c r="BD6104" s="49">
        <f t="shared" ca="1" si="844"/>
        <v>815.5</v>
      </c>
      <c r="BE6104" s="3">
        <f t="shared" ca="1" si="841"/>
        <v>8.1500000000000003E-2</v>
      </c>
      <c r="BF6104" s="3">
        <f t="shared" ca="1" si="842"/>
        <v>-1.3950525282585462</v>
      </c>
      <c r="BG6104" s="9">
        <f t="shared" ca="1" si="843"/>
        <v>0</v>
      </c>
      <c r="BH6104" s="6">
        <f ca="1">IF(ISNUMBER('Descriptive Stats'!BF6104),'Descriptive Stats'!BF6104,#N/A)</f>
        <v>-1.3950525282585462</v>
      </c>
      <c r="BI6104" s="6">
        <f ca="1">IF(ISNUMBER('Descriptive Stats'!E6104),'Descriptive Stats'!E6104,#N/A)</f>
        <v>0</v>
      </c>
    </row>
    <row r="6105" spans="1:61" ht="14.4" x14ac:dyDescent="0.3">
      <c r="A6105" s="2">
        <f>ROW()</f>
        <v>6105</v>
      </c>
      <c r="C6105" s="8">
        <f t="shared" ca="1" si="845"/>
        <v>14</v>
      </c>
      <c r="D6105" s="8">
        <f t="shared" ca="1" si="846"/>
        <v>0</v>
      </c>
      <c r="E6105" s="50">
        <f t="shared" ca="1" si="840"/>
        <v>4</v>
      </c>
      <c r="F6105" s="2" t="str">
        <f t="shared" ca="1" si="847"/>
        <v/>
      </c>
      <c r="BD6105" s="49">
        <f t="shared" ca="1" si="844"/>
        <v>3442</v>
      </c>
      <c r="BE6105" s="3">
        <f t="shared" ca="1" si="841"/>
        <v>0.34415000000000001</v>
      </c>
      <c r="BF6105" s="3">
        <f t="shared" ca="1" si="842"/>
        <v>-0.40116316278173481</v>
      </c>
      <c r="BG6105" s="9">
        <f t="shared" ca="1" si="843"/>
        <v>4</v>
      </c>
      <c r="BH6105" s="6">
        <f ca="1">IF(ISNUMBER('Descriptive Stats'!BF6105),'Descriptive Stats'!BF6105,#N/A)</f>
        <v>-0.40116316278173481</v>
      </c>
      <c r="BI6105" s="6">
        <f ca="1">IF(ISNUMBER('Descriptive Stats'!E6105),'Descriptive Stats'!E6105,#N/A)</f>
        <v>4</v>
      </c>
    </row>
    <row r="6106" spans="1:61" ht="14.4" x14ac:dyDescent="0.3">
      <c r="A6106" s="2">
        <f>ROW()</f>
        <v>6106</v>
      </c>
      <c r="C6106" s="8">
        <f t="shared" ca="1" si="845"/>
        <v>13</v>
      </c>
      <c r="D6106" s="8">
        <f t="shared" ca="1" si="846"/>
        <v>4</v>
      </c>
      <c r="E6106" s="50">
        <f t="shared" ca="1" si="840"/>
        <v>2</v>
      </c>
      <c r="F6106" s="2" t="str">
        <f t="shared" ca="1" si="847"/>
        <v/>
      </c>
      <c r="BD6106" s="49">
        <f t="shared" ca="1" si="844"/>
        <v>2595</v>
      </c>
      <c r="BE6106" s="3">
        <f t="shared" ca="1" si="841"/>
        <v>0.25945000000000001</v>
      </c>
      <c r="BF6106" s="3">
        <f t="shared" ca="1" si="842"/>
        <v>-0.6450419512753276</v>
      </c>
      <c r="BG6106" s="9">
        <f t="shared" ca="1" si="843"/>
        <v>2</v>
      </c>
      <c r="BH6106" s="6">
        <f ca="1">IF(ISNUMBER('Descriptive Stats'!BF6106),'Descriptive Stats'!BF6106,#N/A)</f>
        <v>-0.6450419512753276</v>
      </c>
      <c r="BI6106" s="6">
        <f ca="1">IF(ISNUMBER('Descriptive Stats'!E6106),'Descriptive Stats'!E6106,#N/A)</f>
        <v>2</v>
      </c>
    </row>
    <row r="6107" spans="1:61" ht="14.4" x14ac:dyDescent="0.3">
      <c r="A6107" s="2">
        <f>ROW()</f>
        <v>6107</v>
      </c>
      <c r="C6107" s="8">
        <f t="shared" ca="1" si="845"/>
        <v>9</v>
      </c>
      <c r="D6107" s="8">
        <f t="shared" ca="1" si="846"/>
        <v>2</v>
      </c>
      <c r="E6107" s="50">
        <f t="shared" ca="1" si="840"/>
        <v>0</v>
      </c>
      <c r="F6107" s="2" t="str">
        <f t="shared" ca="1" si="847"/>
        <v/>
      </c>
      <c r="BD6107" s="49">
        <f t="shared" ca="1" si="844"/>
        <v>815.5</v>
      </c>
      <c r="BE6107" s="3">
        <f t="shared" ca="1" si="841"/>
        <v>8.1500000000000003E-2</v>
      </c>
      <c r="BF6107" s="3">
        <f t="shared" ca="1" si="842"/>
        <v>-1.3950525282585462</v>
      </c>
      <c r="BG6107" s="9">
        <f t="shared" ca="1" si="843"/>
        <v>0</v>
      </c>
      <c r="BH6107" s="6">
        <f ca="1">IF(ISNUMBER('Descriptive Stats'!BF6107),'Descriptive Stats'!BF6107,#N/A)</f>
        <v>-1.3950525282585462</v>
      </c>
      <c r="BI6107" s="6">
        <f ca="1">IF(ISNUMBER('Descriptive Stats'!E6107),'Descriptive Stats'!E6107,#N/A)</f>
        <v>0</v>
      </c>
    </row>
    <row r="6108" spans="1:61" ht="14.4" x14ac:dyDescent="0.3">
      <c r="A6108" s="2">
        <f>ROW()</f>
        <v>6108</v>
      </c>
      <c r="C6108" s="8">
        <f t="shared" ca="1" si="845"/>
        <v>11</v>
      </c>
      <c r="D6108" s="8">
        <f t="shared" ca="1" si="846"/>
        <v>0</v>
      </c>
      <c r="E6108" s="50">
        <f t="shared" ca="1" si="840"/>
        <v>7</v>
      </c>
      <c r="F6108" s="2" t="str">
        <f t="shared" ca="1" si="847"/>
        <v/>
      </c>
      <c r="BD6108" s="49">
        <f t="shared" ca="1" si="844"/>
        <v>4473.5</v>
      </c>
      <c r="BE6108" s="3">
        <f t="shared" ca="1" si="841"/>
        <v>0.44729999999999998</v>
      </c>
      <c r="BF6108" s="3">
        <f t="shared" ca="1" si="842"/>
        <v>-0.13248586824472414</v>
      </c>
      <c r="BG6108" s="9">
        <f t="shared" ca="1" si="843"/>
        <v>7</v>
      </c>
      <c r="BH6108" s="6">
        <f ca="1">IF(ISNUMBER('Descriptive Stats'!BF6108),'Descriptive Stats'!BF6108,#N/A)</f>
        <v>-0.13248586824472414</v>
      </c>
      <c r="BI6108" s="6">
        <f ca="1">IF(ISNUMBER('Descriptive Stats'!E6108),'Descriptive Stats'!E6108,#N/A)</f>
        <v>7</v>
      </c>
    </row>
    <row r="6109" spans="1:61" ht="14.4" x14ac:dyDescent="0.3">
      <c r="A6109" s="2">
        <f>ROW()</f>
        <v>6109</v>
      </c>
      <c r="C6109" s="8">
        <f t="shared" ca="1" si="845"/>
        <v>19</v>
      </c>
      <c r="D6109" s="8">
        <f t="shared" ca="1" si="846"/>
        <v>7</v>
      </c>
      <c r="E6109" s="50">
        <f t="shared" ca="1" si="840"/>
        <v>0</v>
      </c>
      <c r="F6109" s="2" t="str">
        <f t="shared" ca="1" si="847"/>
        <v/>
      </c>
      <c r="BD6109" s="49">
        <f t="shared" ca="1" si="844"/>
        <v>815.5</v>
      </c>
      <c r="BE6109" s="3">
        <f t="shared" ca="1" si="841"/>
        <v>8.1500000000000003E-2</v>
      </c>
      <c r="BF6109" s="3">
        <f t="shared" ca="1" si="842"/>
        <v>-1.3950525282585462</v>
      </c>
      <c r="BG6109" s="9">
        <f t="shared" ca="1" si="843"/>
        <v>0</v>
      </c>
      <c r="BH6109" s="6">
        <f ca="1">IF(ISNUMBER('Descriptive Stats'!BF6109),'Descriptive Stats'!BF6109,#N/A)</f>
        <v>-1.3950525282585462</v>
      </c>
      <c r="BI6109" s="6">
        <f ca="1">IF(ISNUMBER('Descriptive Stats'!E6109),'Descriptive Stats'!E6109,#N/A)</f>
        <v>0</v>
      </c>
    </row>
    <row r="6110" spans="1:61" ht="14.4" x14ac:dyDescent="0.3">
      <c r="A6110" s="2">
        <f>ROW()</f>
        <v>6110</v>
      </c>
      <c r="C6110" s="8">
        <f t="shared" ca="1" si="845"/>
        <v>20</v>
      </c>
      <c r="D6110" s="8">
        <f t="shared" ca="1" si="846"/>
        <v>0</v>
      </c>
      <c r="E6110" s="50">
        <f t="shared" ca="1" si="840"/>
        <v>7</v>
      </c>
      <c r="F6110" s="2" t="str">
        <f t="shared" ca="1" si="847"/>
        <v/>
      </c>
      <c r="BD6110" s="49">
        <f t="shared" ca="1" si="844"/>
        <v>4473.5</v>
      </c>
      <c r="BE6110" s="3">
        <f t="shared" ca="1" si="841"/>
        <v>0.44729999999999998</v>
      </c>
      <c r="BF6110" s="3">
        <f t="shared" ca="1" si="842"/>
        <v>-0.13248586824472414</v>
      </c>
      <c r="BG6110" s="9">
        <f t="shared" ca="1" si="843"/>
        <v>7</v>
      </c>
      <c r="BH6110" s="6">
        <f ca="1">IF(ISNUMBER('Descriptive Stats'!BF6110),'Descriptive Stats'!BF6110,#N/A)</f>
        <v>-0.13248586824472414</v>
      </c>
      <c r="BI6110" s="6">
        <f ca="1">IF(ISNUMBER('Descriptive Stats'!E6110),'Descriptive Stats'!E6110,#N/A)</f>
        <v>7</v>
      </c>
    </row>
    <row r="6111" spans="1:61" ht="14.4" x14ac:dyDescent="0.3">
      <c r="A6111" s="2">
        <f>ROW()</f>
        <v>6111</v>
      </c>
      <c r="C6111" s="8">
        <f t="shared" ca="1" si="845"/>
        <v>19</v>
      </c>
      <c r="D6111" s="8">
        <f t="shared" ca="1" si="846"/>
        <v>7</v>
      </c>
      <c r="E6111" s="50">
        <f t="shared" ca="1" si="840"/>
        <v>0</v>
      </c>
      <c r="F6111" s="2" t="str">
        <f t="shared" ca="1" si="847"/>
        <v/>
      </c>
      <c r="BD6111" s="49">
        <f t="shared" ca="1" si="844"/>
        <v>815.5</v>
      </c>
      <c r="BE6111" s="3">
        <f t="shared" ca="1" si="841"/>
        <v>8.1500000000000003E-2</v>
      </c>
      <c r="BF6111" s="3">
        <f t="shared" ca="1" si="842"/>
        <v>-1.3950525282585462</v>
      </c>
      <c r="BG6111" s="9">
        <f t="shared" ca="1" si="843"/>
        <v>0</v>
      </c>
      <c r="BH6111" s="6">
        <f ca="1">IF(ISNUMBER('Descriptive Stats'!BF6111),'Descriptive Stats'!BF6111,#N/A)</f>
        <v>-1.3950525282585462</v>
      </c>
      <c r="BI6111" s="6">
        <f ca="1">IF(ISNUMBER('Descriptive Stats'!E6111),'Descriptive Stats'!E6111,#N/A)</f>
        <v>0</v>
      </c>
    </row>
    <row r="6112" spans="1:61" ht="14.4" x14ac:dyDescent="0.3">
      <c r="A6112" s="2">
        <f>ROW()</f>
        <v>6112</v>
      </c>
      <c r="C6112" s="8">
        <f t="shared" ca="1" si="845"/>
        <v>14</v>
      </c>
      <c r="D6112" s="8">
        <f t="shared" ca="1" si="846"/>
        <v>0</v>
      </c>
      <c r="E6112" s="50">
        <f t="shared" ca="1" si="840"/>
        <v>0</v>
      </c>
      <c r="F6112" s="2" t="str">
        <f t="shared" ca="1" si="847"/>
        <v/>
      </c>
      <c r="BD6112" s="49">
        <f t="shared" ca="1" si="844"/>
        <v>815.5</v>
      </c>
      <c r="BE6112" s="3">
        <f t="shared" ca="1" si="841"/>
        <v>8.1500000000000003E-2</v>
      </c>
      <c r="BF6112" s="3">
        <f t="shared" ca="1" si="842"/>
        <v>-1.3950525282585462</v>
      </c>
      <c r="BG6112" s="9">
        <f t="shared" ca="1" si="843"/>
        <v>0</v>
      </c>
      <c r="BH6112" s="6">
        <f ca="1">IF(ISNUMBER('Descriptive Stats'!BF6112),'Descriptive Stats'!BF6112,#N/A)</f>
        <v>-1.3950525282585462</v>
      </c>
      <c r="BI6112" s="6">
        <f ca="1">IF(ISNUMBER('Descriptive Stats'!E6112),'Descriptive Stats'!E6112,#N/A)</f>
        <v>0</v>
      </c>
    </row>
    <row r="6113" spans="1:61" ht="14.4" x14ac:dyDescent="0.3">
      <c r="A6113" s="2">
        <f>ROW()</f>
        <v>6113</v>
      </c>
      <c r="C6113" s="8">
        <f t="shared" ca="1" si="845"/>
        <v>4</v>
      </c>
      <c r="D6113" s="8">
        <f t="shared" ca="1" si="846"/>
        <v>0</v>
      </c>
      <c r="E6113" s="50">
        <f t="shared" ca="1" si="840"/>
        <v>2</v>
      </c>
      <c r="F6113" s="2" t="str">
        <f t="shared" ca="1" si="847"/>
        <v/>
      </c>
      <c r="BD6113" s="49">
        <f t="shared" ca="1" si="844"/>
        <v>2595</v>
      </c>
      <c r="BE6113" s="3">
        <f t="shared" ca="1" si="841"/>
        <v>0.25945000000000001</v>
      </c>
      <c r="BF6113" s="3">
        <f t="shared" ca="1" si="842"/>
        <v>-0.6450419512753276</v>
      </c>
      <c r="BG6113" s="9">
        <f t="shared" ca="1" si="843"/>
        <v>2</v>
      </c>
      <c r="BH6113" s="6">
        <f ca="1">IF(ISNUMBER('Descriptive Stats'!BF6113),'Descriptive Stats'!BF6113,#N/A)</f>
        <v>-0.6450419512753276</v>
      </c>
      <c r="BI6113" s="6">
        <f ca="1">IF(ISNUMBER('Descriptive Stats'!E6113),'Descriptive Stats'!E6113,#N/A)</f>
        <v>2</v>
      </c>
    </row>
    <row r="6114" spans="1:61" ht="14.4" x14ac:dyDescent="0.3">
      <c r="A6114" s="2">
        <f>ROW()</f>
        <v>6114</v>
      </c>
      <c r="C6114" s="8">
        <f t="shared" ca="1" si="845"/>
        <v>3</v>
      </c>
      <c r="D6114" s="8">
        <f t="shared" ca="1" si="846"/>
        <v>2</v>
      </c>
      <c r="E6114" s="50">
        <f t="shared" ca="1" si="840"/>
        <v>15</v>
      </c>
      <c r="F6114" s="2" t="str">
        <f t="shared" ca="1" si="847"/>
        <v/>
      </c>
      <c r="BD6114" s="49">
        <f t="shared" ca="1" si="844"/>
        <v>5051.5</v>
      </c>
      <c r="BE6114" s="3">
        <f t="shared" ca="1" si="841"/>
        <v>0.50509999999999999</v>
      </c>
      <c r="BF6114" s="3">
        <f t="shared" ca="1" si="842"/>
        <v>1.2784152420787677E-2</v>
      </c>
      <c r="BG6114" s="9">
        <f t="shared" ca="1" si="843"/>
        <v>15</v>
      </c>
      <c r="BH6114" s="6">
        <f ca="1">IF(ISNUMBER('Descriptive Stats'!BF6114),'Descriptive Stats'!BF6114,#N/A)</f>
        <v>1.2784152420787677E-2</v>
      </c>
      <c r="BI6114" s="6">
        <f ca="1">IF(ISNUMBER('Descriptive Stats'!E6114),'Descriptive Stats'!E6114,#N/A)</f>
        <v>15</v>
      </c>
    </row>
    <row r="6115" spans="1:61" ht="14.4" x14ac:dyDescent="0.3">
      <c r="A6115" s="2">
        <f>ROW()</f>
        <v>6115</v>
      </c>
      <c r="C6115" s="8">
        <f t="shared" ca="1" si="845"/>
        <v>24</v>
      </c>
      <c r="D6115" s="8">
        <f t="shared" ca="1" si="846"/>
        <v>15</v>
      </c>
      <c r="E6115" s="50">
        <f t="shared" ca="1" si="840"/>
        <v>2</v>
      </c>
      <c r="F6115" s="2" t="str">
        <f t="shared" ca="1" si="847"/>
        <v/>
      </c>
      <c r="BD6115" s="49">
        <f t="shared" ca="1" si="844"/>
        <v>2595</v>
      </c>
      <c r="BE6115" s="3">
        <f t="shared" ca="1" si="841"/>
        <v>0.25945000000000001</v>
      </c>
      <c r="BF6115" s="3">
        <f t="shared" ca="1" si="842"/>
        <v>-0.6450419512753276</v>
      </c>
      <c r="BG6115" s="9">
        <f t="shared" ca="1" si="843"/>
        <v>2</v>
      </c>
      <c r="BH6115" s="6">
        <f ca="1">IF(ISNUMBER('Descriptive Stats'!BF6115),'Descriptive Stats'!BF6115,#N/A)</f>
        <v>-0.6450419512753276</v>
      </c>
      <c r="BI6115" s="6">
        <f ca="1">IF(ISNUMBER('Descriptive Stats'!E6115),'Descriptive Stats'!E6115,#N/A)</f>
        <v>2</v>
      </c>
    </row>
    <row r="6116" spans="1:61" ht="14.4" x14ac:dyDescent="0.3">
      <c r="A6116" s="2">
        <f>ROW()</f>
        <v>6116</v>
      </c>
      <c r="C6116" s="8">
        <f t="shared" ca="1" si="845"/>
        <v>3</v>
      </c>
      <c r="D6116" s="8">
        <f t="shared" ca="1" si="846"/>
        <v>2</v>
      </c>
      <c r="E6116" s="50">
        <f t="shared" ca="1" si="840"/>
        <v>2</v>
      </c>
      <c r="F6116" s="2" t="str">
        <f t="shared" ca="1" si="847"/>
        <v/>
      </c>
      <c r="BD6116" s="49">
        <f t="shared" ca="1" si="844"/>
        <v>2595</v>
      </c>
      <c r="BE6116" s="3">
        <f t="shared" ca="1" si="841"/>
        <v>0.25945000000000001</v>
      </c>
      <c r="BF6116" s="3">
        <f t="shared" ca="1" si="842"/>
        <v>-0.6450419512753276</v>
      </c>
      <c r="BG6116" s="9">
        <f t="shared" ca="1" si="843"/>
        <v>2</v>
      </c>
      <c r="BH6116" s="6">
        <f ca="1">IF(ISNUMBER('Descriptive Stats'!BF6116),'Descriptive Stats'!BF6116,#N/A)</f>
        <v>-0.6450419512753276</v>
      </c>
      <c r="BI6116" s="6">
        <f ca="1">IF(ISNUMBER('Descriptive Stats'!E6116),'Descriptive Stats'!E6116,#N/A)</f>
        <v>2</v>
      </c>
    </row>
    <row r="6117" spans="1:61" ht="14.4" x14ac:dyDescent="0.3">
      <c r="A6117" s="2">
        <f>ROW()</f>
        <v>6117</v>
      </c>
      <c r="C6117" s="8">
        <f t="shared" ca="1" si="845"/>
        <v>3</v>
      </c>
      <c r="D6117" s="8">
        <f t="shared" ca="1" si="846"/>
        <v>2</v>
      </c>
      <c r="E6117" s="50">
        <f t="shared" ca="1" si="840"/>
        <v>0</v>
      </c>
      <c r="F6117" s="2" t="str">
        <f t="shared" ca="1" si="847"/>
        <v/>
      </c>
      <c r="BD6117" s="49">
        <f t="shared" ca="1" si="844"/>
        <v>815.5</v>
      </c>
      <c r="BE6117" s="3">
        <f t="shared" ca="1" si="841"/>
        <v>8.1500000000000003E-2</v>
      </c>
      <c r="BF6117" s="3">
        <f t="shared" ca="1" si="842"/>
        <v>-1.3950525282585462</v>
      </c>
      <c r="BG6117" s="9">
        <f t="shared" ca="1" si="843"/>
        <v>0</v>
      </c>
      <c r="BH6117" s="6">
        <f ca="1">IF(ISNUMBER('Descriptive Stats'!BF6117),'Descriptive Stats'!BF6117,#N/A)</f>
        <v>-1.3950525282585462</v>
      </c>
      <c r="BI6117" s="6">
        <f ca="1">IF(ISNUMBER('Descriptive Stats'!E6117),'Descriptive Stats'!E6117,#N/A)</f>
        <v>0</v>
      </c>
    </row>
    <row r="6118" spans="1:61" ht="14.4" x14ac:dyDescent="0.3">
      <c r="A6118" s="2">
        <f>ROW()</f>
        <v>6118</v>
      </c>
      <c r="C6118" s="8">
        <f t="shared" ca="1" si="845"/>
        <v>15</v>
      </c>
      <c r="D6118" s="8">
        <f t="shared" ca="1" si="846"/>
        <v>0</v>
      </c>
      <c r="E6118" s="50">
        <f t="shared" ca="1" si="840"/>
        <v>0</v>
      </c>
      <c r="F6118" s="2" t="str">
        <f t="shared" ca="1" si="847"/>
        <v/>
      </c>
      <c r="BD6118" s="49">
        <f t="shared" ca="1" si="844"/>
        <v>815.5</v>
      </c>
      <c r="BE6118" s="3">
        <f t="shared" ca="1" si="841"/>
        <v>8.1500000000000003E-2</v>
      </c>
      <c r="BF6118" s="3">
        <f t="shared" ca="1" si="842"/>
        <v>-1.3950525282585462</v>
      </c>
      <c r="BG6118" s="9">
        <f t="shared" ca="1" si="843"/>
        <v>0</v>
      </c>
      <c r="BH6118" s="6">
        <f ca="1">IF(ISNUMBER('Descriptive Stats'!BF6118),'Descriptive Stats'!BF6118,#N/A)</f>
        <v>-1.3950525282585462</v>
      </c>
      <c r="BI6118" s="6">
        <f ca="1">IF(ISNUMBER('Descriptive Stats'!E6118),'Descriptive Stats'!E6118,#N/A)</f>
        <v>0</v>
      </c>
    </row>
    <row r="6119" spans="1:61" ht="14.4" x14ac:dyDescent="0.3">
      <c r="A6119" s="2">
        <f>ROW()</f>
        <v>6119</v>
      </c>
      <c r="C6119" s="8">
        <f t="shared" ca="1" si="845"/>
        <v>4</v>
      </c>
      <c r="D6119" s="8">
        <f t="shared" ca="1" si="846"/>
        <v>0</v>
      </c>
      <c r="E6119" s="50">
        <f t="shared" ca="1" si="840"/>
        <v>0</v>
      </c>
      <c r="F6119" s="2" t="str">
        <f t="shared" ca="1" si="847"/>
        <v/>
      </c>
      <c r="BD6119" s="49">
        <f t="shared" ca="1" si="844"/>
        <v>815.5</v>
      </c>
      <c r="BE6119" s="3">
        <f t="shared" ca="1" si="841"/>
        <v>8.1500000000000003E-2</v>
      </c>
      <c r="BF6119" s="3">
        <f t="shared" ca="1" si="842"/>
        <v>-1.3950525282585462</v>
      </c>
      <c r="BG6119" s="9">
        <f t="shared" ca="1" si="843"/>
        <v>0</v>
      </c>
      <c r="BH6119" s="6">
        <f ca="1">IF(ISNUMBER('Descriptive Stats'!BF6119),'Descriptive Stats'!BF6119,#N/A)</f>
        <v>-1.3950525282585462</v>
      </c>
      <c r="BI6119" s="6">
        <f ca="1">IF(ISNUMBER('Descriptive Stats'!E6119),'Descriptive Stats'!E6119,#N/A)</f>
        <v>0</v>
      </c>
    </row>
    <row r="6120" spans="1:61" ht="14.4" x14ac:dyDescent="0.3">
      <c r="A6120" s="2">
        <f>ROW()</f>
        <v>6120</v>
      </c>
      <c r="C6120" s="8">
        <f t="shared" ca="1" si="845"/>
        <v>11</v>
      </c>
      <c r="D6120" s="8">
        <f t="shared" ca="1" si="846"/>
        <v>0</v>
      </c>
      <c r="E6120" s="50">
        <f t="shared" ca="1" si="840"/>
        <v>6</v>
      </c>
      <c r="F6120" s="2" t="str">
        <f t="shared" ca="1" si="847"/>
        <v/>
      </c>
      <c r="BD6120" s="49">
        <f t="shared" ca="1" si="844"/>
        <v>3900</v>
      </c>
      <c r="BE6120" s="3">
        <f t="shared" ca="1" si="841"/>
        <v>0.38995000000000002</v>
      </c>
      <c r="BF6120" s="3">
        <f t="shared" ca="1" si="842"/>
        <v>-0.2794493539703507</v>
      </c>
      <c r="BG6120" s="9">
        <f t="shared" ca="1" si="843"/>
        <v>6</v>
      </c>
      <c r="BH6120" s="6">
        <f ca="1">IF(ISNUMBER('Descriptive Stats'!BF6120),'Descriptive Stats'!BF6120,#N/A)</f>
        <v>-0.2794493539703507</v>
      </c>
      <c r="BI6120" s="6">
        <f ca="1">IF(ISNUMBER('Descriptive Stats'!E6120),'Descriptive Stats'!E6120,#N/A)</f>
        <v>6</v>
      </c>
    </row>
    <row r="6121" spans="1:61" ht="14.4" x14ac:dyDescent="0.3">
      <c r="A6121" s="2">
        <f>ROW()</f>
        <v>6121</v>
      </c>
      <c r="C6121" s="8">
        <f t="shared" ca="1" si="845"/>
        <v>5</v>
      </c>
      <c r="D6121" s="8">
        <f t="shared" ca="1" si="846"/>
        <v>6</v>
      </c>
      <c r="E6121" s="50">
        <f t="shared" ca="1" si="840"/>
        <v>9</v>
      </c>
      <c r="F6121" s="2" t="str">
        <f t="shared" ca="1" si="847"/>
        <v/>
      </c>
      <c r="BD6121" s="49">
        <f t="shared" ca="1" si="844"/>
        <v>4819</v>
      </c>
      <c r="BE6121" s="3">
        <f t="shared" ca="1" si="841"/>
        <v>0.48185</v>
      </c>
      <c r="BF6121" s="3">
        <f t="shared" ca="1" si="842"/>
        <v>-4.5511009098988427E-2</v>
      </c>
      <c r="BG6121" s="9">
        <f t="shared" ca="1" si="843"/>
        <v>9</v>
      </c>
      <c r="BH6121" s="6">
        <f ca="1">IF(ISNUMBER('Descriptive Stats'!BF6121),'Descriptive Stats'!BF6121,#N/A)</f>
        <v>-4.5511009098988427E-2</v>
      </c>
      <c r="BI6121" s="6">
        <f ca="1">IF(ISNUMBER('Descriptive Stats'!E6121),'Descriptive Stats'!E6121,#N/A)</f>
        <v>9</v>
      </c>
    </row>
    <row r="6122" spans="1:61" ht="14.4" x14ac:dyDescent="0.3">
      <c r="A6122" s="2">
        <f>ROW()</f>
        <v>6122</v>
      </c>
      <c r="C6122" s="8">
        <f t="shared" ca="1" si="845"/>
        <v>23</v>
      </c>
      <c r="D6122" s="8">
        <f t="shared" ca="1" si="846"/>
        <v>9</v>
      </c>
      <c r="E6122" s="50">
        <f t="shared" ca="1" si="840"/>
        <v>6</v>
      </c>
      <c r="F6122" s="2" t="str">
        <f t="shared" ca="1" si="847"/>
        <v/>
      </c>
      <c r="BD6122" s="49">
        <f t="shared" ca="1" si="844"/>
        <v>3900</v>
      </c>
      <c r="BE6122" s="3">
        <f t="shared" ca="1" si="841"/>
        <v>0.38995000000000002</v>
      </c>
      <c r="BF6122" s="3">
        <f t="shared" ca="1" si="842"/>
        <v>-0.2794493539703507</v>
      </c>
      <c r="BG6122" s="9">
        <f t="shared" ca="1" si="843"/>
        <v>6</v>
      </c>
      <c r="BH6122" s="6">
        <f ca="1">IF(ISNUMBER('Descriptive Stats'!BF6122),'Descriptive Stats'!BF6122,#N/A)</f>
        <v>-0.2794493539703507</v>
      </c>
      <c r="BI6122" s="6">
        <f ca="1">IF(ISNUMBER('Descriptive Stats'!E6122),'Descriptive Stats'!E6122,#N/A)</f>
        <v>6</v>
      </c>
    </row>
    <row r="6123" spans="1:61" ht="14.4" x14ac:dyDescent="0.3">
      <c r="A6123" s="2">
        <f>ROW()</f>
        <v>6123</v>
      </c>
      <c r="C6123" s="8">
        <f t="shared" ca="1" si="845"/>
        <v>16</v>
      </c>
      <c r="D6123" s="8">
        <f t="shared" ca="1" si="846"/>
        <v>6</v>
      </c>
      <c r="E6123" s="50">
        <f t="shared" ca="1" si="840"/>
        <v>0</v>
      </c>
      <c r="F6123" s="2" t="str">
        <f t="shared" ca="1" si="847"/>
        <v/>
      </c>
      <c r="BD6123" s="49">
        <f t="shared" ca="1" si="844"/>
        <v>815.5</v>
      </c>
      <c r="BE6123" s="3">
        <f t="shared" ca="1" si="841"/>
        <v>8.1500000000000003E-2</v>
      </c>
      <c r="BF6123" s="3">
        <f t="shared" ca="1" si="842"/>
        <v>-1.3950525282585462</v>
      </c>
      <c r="BG6123" s="9">
        <f t="shared" ca="1" si="843"/>
        <v>0</v>
      </c>
      <c r="BH6123" s="6">
        <f ca="1">IF(ISNUMBER('Descriptive Stats'!BF6123),'Descriptive Stats'!BF6123,#N/A)</f>
        <v>-1.3950525282585462</v>
      </c>
      <c r="BI6123" s="6">
        <f ca="1">IF(ISNUMBER('Descriptive Stats'!E6123),'Descriptive Stats'!E6123,#N/A)</f>
        <v>0</v>
      </c>
    </row>
    <row r="6124" spans="1:61" ht="14.4" x14ac:dyDescent="0.3">
      <c r="A6124" s="2">
        <f>ROW()</f>
        <v>6124</v>
      </c>
      <c r="C6124" s="8">
        <f t="shared" ca="1" si="845"/>
        <v>15</v>
      </c>
      <c r="D6124" s="8">
        <f t="shared" ca="1" si="846"/>
        <v>0</v>
      </c>
      <c r="E6124" s="50">
        <f t="shared" ca="1" si="840"/>
        <v>2</v>
      </c>
      <c r="F6124" s="2" t="str">
        <f t="shared" ca="1" si="847"/>
        <v/>
      </c>
      <c r="BD6124" s="49">
        <f t="shared" ca="1" si="844"/>
        <v>2595</v>
      </c>
      <c r="BE6124" s="3">
        <f t="shared" ca="1" si="841"/>
        <v>0.25945000000000001</v>
      </c>
      <c r="BF6124" s="3">
        <f t="shared" ca="1" si="842"/>
        <v>-0.6450419512753276</v>
      </c>
      <c r="BG6124" s="9">
        <f t="shared" ca="1" si="843"/>
        <v>2</v>
      </c>
      <c r="BH6124" s="6">
        <f ca="1">IF(ISNUMBER('Descriptive Stats'!BF6124),'Descriptive Stats'!BF6124,#N/A)</f>
        <v>-0.6450419512753276</v>
      </c>
      <c r="BI6124" s="6">
        <f ca="1">IF(ISNUMBER('Descriptive Stats'!E6124),'Descriptive Stats'!E6124,#N/A)</f>
        <v>2</v>
      </c>
    </row>
    <row r="6125" spans="1:61" ht="14.4" x14ac:dyDescent="0.3">
      <c r="A6125" s="2">
        <f>ROW()</f>
        <v>6125</v>
      </c>
      <c r="C6125" s="8">
        <f t="shared" ca="1" si="845"/>
        <v>3</v>
      </c>
      <c r="D6125" s="8">
        <f t="shared" ca="1" si="846"/>
        <v>2</v>
      </c>
      <c r="E6125" s="50">
        <f t="shared" ca="1" si="840"/>
        <v>0</v>
      </c>
      <c r="F6125" s="2" t="str">
        <f t="shared" ca="1" si="847"/>
        <v/>
      </c>
      <c r="BD6125" s="49">
        <f t="shared" ca="1" si="844"/>
        <v>815.5</v>
      </c>
      <c r="BE6125" s="3">
        <f t="shared" ca="1" si="841"/>
        <v>8.1500000000000003E-2</v>
      </c>
      <c r="BF6125" s="3">
        <f t="shared" ca="1" si="842"/>
        <v>-1.3950525282585462</v>
      </c>
      <c r="BG6125" s="9">
        <f t="shared" ca="1" si="843"/>
        <v>0</v>
      </c>
      <c r="BH6125" s="6">
        <f ca="1">IF(ISNUMBER('Descriptive Stats'!BF6125),'Descriptive Stats'!BF6125,#N/A)</f>
        <v>-1.3950525282585462</v>
      </c>
      <c r="BI6125" s="6">
        <f ca="1">IF(ISNUMBER('Descriptive Stats'!E6125),'Descriptive Stats'!E6125,#N/A)</f>
        <v>0</v>
      </c>
    </row>
    <row r="6126" spans="1:61" ht="14.4" x14ac:dyDescent="0.3">
      <c r="A6126" s="2">
        <f>ROW()</f>
        <v>6126</v>
      </c>
      <c r="C6126" s="8">
        <f t="shared" ca="1" si="845"/>
        <v>20</v>
      </c>
      <c r="D6126" s="8">
        <f t="shared" ca="1" si="846"/>
        <v>0</v>
      </c>
      <c r="E6126" s="50">
        <f t="shared" ca="1" si="840"/>
        <v>0</v>
      </c>
      <c r="F6126" s="2" t="str">
        <f t="shared" ca="1" si="847"/>
        <v/>
      </c>
      <c r="BD6126" s="49">
        <f t="shared" ca="1" si="844"/>
        <v>815.5</v>
      </c>
      <c r="BE6126" s="3">
        <f t="shared" ca="1" si="841"/>
        <v>8.1500000000000003E-2</v>
      </c>
      <c r="BF6126" s="3">
        <f t="shared" ca="1" si="842"/>
        <v>-1.3950525282585462</v>
      </c>
      <c r="BG6126" s="9">
        <f t="shared" ca="1" si="843"/>
        <v>0</v>
      </c>
      <c r="BH6126" s="6">
        <f ca="1">IF(ISNUMBER('Descriptive Stats'!BF6126),'Descriptive Stats'!BF6126,#N/A)</f>
        <v>-1.3950525282585462</v>
      </c>
      <c r="BI6126" s="6">
        <f ca="1">IF(ISNUMBER('Descriptive Stats'!E6126),'Descriptive Stats'!E6126,#N/A)</f>
        <v>0</v>
      </c>
    </row>
    <row r="6127" spans="1:61" ht="14.4" x14ac:dyDescent="0.3">
      <c r="A6127" s="2">
        <f>ROW()</f>
        <v>6127</v>
      </c>
      <c r="C6127" s="8">
        <f t="shared" ca="1" si="845"/>
        <v>22</v>
      </c>
      <c r="D6127" s="8">
        <f t="shared" ca="1" si="846"/>
        <v>0</v>
      </c>
      <c r="E6127" s="50">
        <f t="shared" ca="1" si="840"/>
        <v>0</v>
      </c>
      <c r="F6127" s="2" t="str">
        <f t="shared" ca="1" si="847"/>
        <v/>
      </c>
      <c r="BD6127" s="49">
        <f t="shared" ca="1" si="844"/>
        <v>815.5</v>
      </c>
      <c r="BE6127" s="3">
        <f t="shared" ca="1" si="841"/>
        <v>8.1500000000000003E-2</v>
      </c>
      <c r="BF6127" s="3">
        <f t="shared" ca="1" si="842"/>
        <v>-1.3950525282585462</v>
      </c>
      <c r="BG6127" s="9">
        <f t="shared" ca="1" si="843"/>
        <v>0</v>
      </c>
      <c r="BH6127" s="6">
        <f ca="1">IF(ISNUMBER('Descriptive Stats'!BF6127),'Descriptive Stats'!BF6127,#N/A)</f>
        <v>-1.3950525282585462</v>
      </c>
      <c r="BI6127" s="6">
        <f ca="1">IF(ISNUMBER('Descriptive Stats'!E6127),'Descriptive Stats'!E6127,#N/A)</f>
        <v>0</v>
      </c>
    </row>
    <row r="6128" spans="1:61" ht="14.4" x14ac:dyDescent="0.3">
      <c r="A6128" s="2">
        <f>ROW()</f>
        <v>6128</v>
      </c>
      <c r="C6128" s="8">
        <f t="shared" ca="1" si="845"/>
        <v>14</v>
      </c>
      <c r="D6128" s="8">
        <f t="shared" ca="1" si="846"/>
        <v>0</v>
      </c>
      <c r="E6128" s="50">
        <f t="shared" ca="1" si="840"/>
        <v>0</v>
      </c>
      <c r="F6128" s="2" t="str">
        <f t="shared" ca="1" si="847"/>
        <v/>
      </c>
      <c r="BD6128" s="49">
        <f t="shared" ca="1" si="844"/>
        <v>815.5</v>
      </c>
      <c r="BE6128" s="3">
        <f t="shared" ca="1" si="841"/>
        <v>8.1500000000000003E-2</v>
      </c>
      <c r="BF6128" s="3">
        <f t="shared" ca="1" si="842"/>
        <v>-1.3950525282585462</v>
      </c>
      <c r="BG6128" s="9">
        <f t="shared" ca="1" si="843"/>
        <v>0</v>
      </c>
      <c r="BH6128" s="6">
        <f ca="1">IF(ISNUMBER('Descriptive Stats'!BF6128),'Descriptive Stats'!BF6128,#N/A)</f>
        <v>-1.3950525282585462</v>
      </c>
      <c r="BI6128" s="6">
        <f ca="1">IF(ISNUMBER('Descriptive Stats'!E6128),'Descriptive Stats'!E6128,#N/A)</f>
        <v>0</v>
      </c>
    </row>
    <row r="6129" spans="1:61" ht="14.4" x14ac:dyDescent="0.3">
      <c r="A6129" s="2">
        <f>ROW()</f>
        <v>6129</v>
      </c>
      <c r="C6129" s="8">
        <f t="shared" ca="1" si="845"/>
        <v>22</v>
      </c>
      <c r="D6129" s="8">
        <f t="shared" ca="1" si="846"/>
        <v>0</v>
      </c>
      <c r="E6129" s="50">
        <f t="shared" ca="1" si="840"/>
        <v>0</v>
      </c>
      <c r="F6129" s="2" t="str">
        <f t="shared" ca="1" si="847"/>
        <v/>
      </c>
      <c r="BD6129" s="49">
        <f t="shared" ca="1" si="844"/>
        <v>815.5</v>
      </c>
      <c r="BE6129" s="3">
        <f t="shared" ca="1" si="841"/>
        <v>8.1500000000000003E-2</v>
      </c>
      <c r="BF6129" s="3">
        <f t="shared" ca="1" si="842"/>
        <v>-1.3950525282585462</v>
      </c>
      <c r="BG6129" s="9">
        <f t="shared" ca="1" si="843"/>
        <v>0</v>
      </c>
      <c r="BH6129" s="6">
        <f ca="1">IF(ISNUMBER('Descriptive Stats'!BF6129),'Descriptive Stats'!BF6129,#N/A)</f>
        <v>-1.3950525282585462</v>
      </c>
      <c r="BI6129" s="6">
        <f ca="1">IF(ISNUMBER('Descriptive Stats'!E6129),'Descriptive Stats'!E6129,#N/A)</f>
        <v>0</v>
      </c>
    </row>
    <row r="6130" spans="1:61" ht="14.4" x14ac:dyDescent="0.3">
      <c r="A6130" s="2">
        <f>ROW()</f>
        <v>6130</v>
      </c>
      <c r="C6130" s="8">
        <f t="shared" ca="1" si="845"/>
        <v>18</v>
      </c>
      <c r="D6130" s="8">
        <f t="shared" ca="1" si="846"/>
        <v>0</v>
      </c>
      <c r="E6130" s="50">
        <f t="shared" ca="1" si="840"/>
        <v>0</v>
      </c>
      <c r="F6130" s="2" t="str">
        <f t="shared" ca="1" si="847"/>
        <v/>
      </c>
      <c r="BD6130" s="49">
        <f t="shared" ca="1" si="844"/>
        <v>815.5</v>
      </c>
      <c r="BE6130" s="3">
        <f t="shared" ca="1" si="841"/>
        <v>8.1500000000000003E-2</v>
      </c>
      <c r="BF6130" s="3">
        <f t="shared" ca="1" si="842"/>
        <v>-1.3950525282585462</v>
      </c>
      <c r="BG6130" s="9">
        <f t="shared" ca="1" si="843"/>
        <v>0</v>
      </c>
      <c r="BH6130" s="6">
        <f ca="1">IF(ISNUMBER('Descriptive Stats'!BF6130),'Descriptive Stats'!BF6130,#N/A)</f>
        <v>-1.3950525282585462</v>
      </c>
      <c r="BI6130" s="6">
        <f ca="1">IF(ISNUMBER('Descriptive Stats'!E6130),'Descriptive Stats'!E6130,#N/A)</f>
        <v>0</v>
      </c>
    </row>
    <row r="6131" spans="1:61" ht="14.4" x14ac:dyDescent="0.3">
      <c r="A6131" s="2">
        <f>ROW()</f>
        <v>6131</v>
      </c>
      <c r="C6131" s="8">
        <f t="shared" ca="1" si="845"/>
        <v>11</v>
      </c>
      <c r="D6131" s="8">
        <f t="shared" ca="1" si="846"/>
        <v>0</v>
      </c>
      <c r="E6131" s="50">
        <f t="shared" ca="1" si="840"/>
        <v>7</v>
      </c>
      <c r="F6131" s="2" t="str">
        <f t="shared" ca="1" si="847"/>
        <v/>
      </c>
      <c r="BD6131" s="49">
        <f t="shared" ca="1" si="844"/>
        <v>4473.5</v>
      </c>
      <c r="BE6131" s="3">
        <f t="shared" ca="1" si="841"/>
        <v>0.44729999999999998</v>
      </c>
      <c r="BF6131" s="3">
        <f t="shared" ca="1" si="842"/>
        <v>-0.13248586824472414</v>
      </c>
      <c r="BG6131" s="9">
        <f t="shared" ca="1" si="843"/>
        <v>7</v>
      </c>
      <c r="BH6131" s="6">
        <f ca="1">IF(ISNUMBER('Descriptive Stats'!BF6131),'Descriptive Stats'!BF6131,#N/A)</f>
        <v>-0.13248586824472414</v>
      </c>
      <c r="BI6131" s="6">
        <f ca="1">IF(ISNUMBER('Descriptive Stats'!E6131),'Descriptive Stats'!E6131,#N/A)</f>
        <v>7</v>
      </c>
    </row>
    <row r="6132" spans="1:61" ht="14.4" x14ac:dyDescent="0.3">
      <c r="A6132" s="2">
        <f>ROW()</f>
        <v>6132</v>
      </c>
      <c r="C6132" s="8">
        <f t="shared" ca="1" si="845"/>
        <v>6</v>
      </c>
      <c r="D6132" s="8">
        <f t="shared" ca="1" si="846"/>
        <v>7</v>
      </c>
      <c r="E6132" s="50">
        <f t="shared" ca="1" si="840"/>
        <v>0</v>
      </c>
      <c r="F6132" s="2" t="str">
        <f t="shared" ca="1" si="847"/>
        <v/>
      </c>
      <c r="BD6132" s="49">
        <f t="shared" ca="1" si="844"/>
        <v>815.5</v>
      </c>
      <c r="BE6132" s="3">
        <f t="shared" ca="1" si="841"/>
        <v>8.1500000000000003E-2</v>
      </c>
      <c r="BF6132" s="3">
        <f t="shared" ca="1" si="842"/>
        <v>-1.3950525282585462</v>
      </c>
      <c r="BG6132" s="9">
        <f t="shared" ca="1" si="843"/>
        <v>0</v>
      </c>
      <c r="BH6132" s="6">
        <f ca="1">IF(ISNUMBER('Descriptive Stats'!BF6132),'Descriptive Stats'!BF6132,#N/A)</f>
        <v>-1.3950525282585462</v>
      </c>
      <c r="BI6132" s="6">
        <f ca="1">IF(ISNUMBER('Descriptive Stats'!E6132),'Descriptive Stats'!E6132,#N/A)</f>
        <v>0</v>
      </c>
    </row>
    <row r="6133" spans="1:61" ht="14.4" x14ac:dyDescent="0.3">
      <c r="A6133" s="2">
        <f>ROW()</f>
        <v>6133</v>
      </c>
      <c r="C6133" s="8">
        <f t="shared" ca="1" si="845"/>
        <v>18</v>
      </c>
      <c r="D6133" s="8">
        <f t="shared" ca="1" si="846"/>
        <v>0</v>
      </c>
      <c r="E6133" s="50">
        <f t="shared" ca="1" si="840"/>
        <v>6</v>
      </c>
      <c r="F6133" s="2" t="str">
        <f t="shared" ca="1" si="847"/>
        <v/>
      </c>
      <c r="BD6133" s="49">
        <f t="shared" ca="1" si="844"/>
        <v>3900</v>
      </c>
      <c r="BE6133" s="3">
        <f t="shared" ca="1" si="841"/>
        <v>0.38995000000000002</v>
      </c>
      <c r="BF6133" s="3">
        <f t="shared" ca="1" si="842"/>
        <v>-0.2794493539703507</v>
      </c>
      <c r="BG6133" s="9">
        <f t="shared" ca="1" si="843"/>
        <v>6</v>
      </c>
      <c r="BH6133" s="6">
        <f ca="1">IF(ISNUMBER('Descriptive Stats'!BF6133),'Descriptive Stats'!BF6133,#N/A)</f>
        <v>-0.2794493539703507</v>
      </c>
      <c r="BI6133" s="6">
        <f ca="1">IF(ISNUMBER('Descriptive Stats'!E6133),'Descriptive Stats'!E6133,#N/A)</f>
        <v>6</v>
      </c>
    </row>
    <row r="6134" spans="1:61" ht="14.4" x14ac:dyDescent="0.3">
      <c r="A6134" s="2">
        <f>ROW()</f>
        <v>6134</v>
      </c>
      <c r="C6134" s="8">
        <f t="shared" ca="1" si="845"/>
        <v>5</v>
      </c>
      <c r="D6134" s="8">
        <f t="shared" ca="1" si="846"/>
        <v>6</v>
      </c>
      <c r="E6134" s="50">
        <f t="shared" ca="1" si="840"/>
        <v>15</v>
      </c>
      <c r="F6134" s="2" t="str">
        <f t="shared" ca="1" si="847"/>
        <v/>
      </c>
      <c r="BD6134" s="49">
        <f t="shared" ca="1" si="844"/>
        <v>5051.5</v>
      </c>
      <c r="BE6134" s="3">
        <f t="shared" ca="1" si="841"/>
        <v>0.50509999999999999</v>
      </c>
      <c r="BF6134" s="3">
        <f t="shared" ca="1" si="842"/>
        <v>1.2784152420787677E-2</v>
      </c>
      <c r="BG6134" s="9">
        <f t="shared" ca="1" si="843"/>
        <v>15</v>
      </c>
      <c r="BH6134" s="6">
        <f ca="1">IF(ISNUMBER('Descriptive Stats'!BF6134),'Descriptive Stats'!BF6134,#N/A)</f>
        <v>1.2784152420787677E-2</v>
      </c>
      <c r="BI6134" s="6">
        <f ca="1">IF(ISNUMBER('Descriptive Stats'!E6134),'Descriptive Stats'!E6134,#N/A)</f>
        <v>15</v>
      </c>
    </row>
    <row r="6135" spans="1:61" ht="14.4" x14ac:dyDescent="0.3">
      <c r="A6135" s="2">
        <f>ROW()</f>
        <v>6135</v>
      </c>
      <c r="C6135" s="8">
        <f t="shared" ca="1" si="845"/>
        <v>24</v>
      </c>
      <c r="D6135" s="8">
        <f t="shared" ca="1" si="846"/>
        <v>15</v>
      </c>
      <c r="E6135" s="50">
        <f t="shared" ca="1" si="840"/>
        <v>19</v>
      </c>
      <c r="F6135" s="2" t="str">
        <f t="shared" ca="1" si="847"/>
        <v>X</v>
      </c>
      <c r="BD6135" s="49">
        <f t="shared" ca="1" si="844"/>
        <v>5294</v>
      </c>
      <c r="BE6135" s="3">
        <f t="shared" ca="1" si="841"/>
        <v>0.52934999999999999</v>
      </c>
      <c r="BF6135" s="3">
        <f t="shared" ca="1" si="842"/>
        <v>7.3636031452008061E-2</v>
      </c>
      <c r="BG6135" s="9">
        <f t="shared" ca="1" si="843"/>
        <v>19</v>
      </c>
      <c r="BH6135" s="6">
        <f ca="1">IF(ISNUMBER('Descriptive Stats'!BF6135),'Descriptive Stats'!BF6135,#N/A)</f>
        <v>7.3636031452008061E-2</v>
      </c>
      <c r="BI6135" s="6">
        <f ca="1">IF(ISNUMBER('Descriptive Stats'!E6135),'Descriptive Stats'!E6135,#N/A)</f>
        <v>19</v>
      </c>
    </row>
    <row r="6136" spans="1:61" ht="14.4" x14ac:dyDescent="0.3">
      <c r="A6136" s="2">
        <f>ROW()</f>
        <v>6136</v>
      </c>
      <c r="C6136" s="8">
        <f t="shared" ca="1" si="845"/>
        <v>7</v>
      </c>
      <c r="D6136" s="8">
        <f t="shared" ca="1" si="846"/>
        <v>19</v>
      </c>
      <c r="E6136" s="50">
        <f t="shared" ca="1" si="840"/>
        <v>15</v>
      </c>
      <c r="F6136" s="2" t="str">
        <f t="shared" ca="1" si="847"/>
        <v/>
      </c>
      <c r="BD6136" s="49">
        <f t="shared" ca="1" si="844"/>
        <v>5051.5</v>
      </c>
      <c r="BE6136" s="3">
        <f t="shared" ca="1" si="841"/>
        <v>0.50509999999999999</v>
      </c>
      <c r="BF6136" s="3">
        <f t="shared" ca="1" si="842"/>
        <v>1.2784152420787677E-2</v>
      </c>
      <c r="BG6136" s="9">
        <f t="shared" ca="1" si="843"/>
        <v>15</v>
      </c>
      <c r="BH6136" s="6">
        <f ca="1">IF(ISNUMBER('Descriptive Stats'!BF6136),'Descriptive Stats'!BF6136,#N/A)</f>
        <v>1.2784152420787677E-2</v>
      </c>
      <c r="BI6136" s="6">
        <f ca="1">IF(ISNUMBER('Descriptive Stats'!E6136),'Descriptive Stats'!E6136,#N/A)</f>
        <v>15</v>
      </c>
    </row>
    <row r="6137" spans="1:61" ht="14.4" x14ac:dyDescent="0.3">
      <c r="A6137" s="2">
        <f>ROW()</f>
        <v>6137</v>
      </c>
      <c r="C6137" s="8">
        <f t="shared" ca="1" si="845"/>
        <v>24</v>
      </c>
      <c r="D6137" s="8">
        <f t="shared" ca="1" si="846"/>
        <v>15</v>
      </c>
      <c r="E6137" s="50">
        <f t="shared" ca="1" si="840"/>
        <v>0</v>
      </c>
      <c r="F6137" s="2" t="str">
        <f t="shared" ca="1" si="847"/>
        <v/>
      </c>
      <c r="BD6137" s="49">
        <f t="shared" ca="1" si="844"/>
        <v>815.5</v>
      </c>
      <c r="BE6137" s="3">
        <f t="shared" ca="1" si="841"/>
        <v>8.1500000000000003E-2</v>
      </c>
      <c r="BF6137" s="3">
        <f t="shared" ca="1" si="842"/>
        <v>-1.3950525282585462</v>
      </c>
      <c r="BG6137" s="9">
        <f t="shared" ca="1" si="843"/>
        <v>0</v>
      </c>
      <c r="BH6137" s="6">
        <f ca="1">IF(ISNUMBER('Descriptive Stats'!BF6137),'Descriptive Stats'!BF6137,#N/A)</f>
        <v>-1.3950525282585462</v>
      </c>
      <c r="BI6137" s="6">
        <f ca="1">IF(ISNUMBER('Descriptive Stats'!E6137),'Descriptive Stats'!E6137,#N/A)</f>
        <v>0</v>
      </c>
    </row>
    <row r="6138" spans="1:61" ht="14.4" x14ac:dyDescent="0.3">
      <c r="A6138" s="2">
        <f>ROW()</f>
        <v>6138</v>
      </c>
      <c r="C6138" s="8">
        <f t="shared" ca="1" si="845"/>
        <v>4</v>
      </c>
      <c r="D6138" s="8">
        <f t="shared" ca="1" si="846"/>
        <v>0</v>
      </c>
      <c r="E6138" s="50">
        <f t="shared" ca="1" si="840"/>
        <v>0</v>
      </c>
      <c r="F6138" s="2" t="str">
        <f t="shared" ca="1" si="847"/>
        <v/>
      </c>
      <c r="BD6138" s="49">
        <f t="shared" ca="1" si="844"/>
        <v>815.5</v>
      </c>
      <c r="BE6138" s="3">
        <f t="shared" ca="1" si="841"/>
        <v>8.1500000000000003E-2</v>
      </c>
      <c r="BF6138" s="3">
        <f t="shared" ca="1" si="842"/>
        <v>-1.3950525282585462</v>
      </c>
      <c r="BG6138" s="9">
        <f t="shared" ca="1" si="843"/>
        <v>0</v>
      </c>
      <c r="BH6138" s="6">
        <f ca="1">IF(ISNUMBER('Descriptive Stats'!BF6138),'Descriptive Stats'!BF6138,#N/A)</f>
        <v>-1.3950525282585462</v>
      </c>
      <c r="BI6138" s="6">
        <f ca="1">IF(ISNUMBER('Descriptive Stats'!E6138),'Descriptive Stats'!E6138,#N/A)</f>
        <v>0</v>
      </c>
    </row>
    <row r="6139" spans="1:61" ht="14.4" x14ac:dyDescent="0.3">
      <c r="A6139" s="2">
        <f>ROW()</f>
        <v>6139</v>
      </c>
      <c r="C6139" s="8">
        <f t="shared" ca="1" si="845"/>
        <v>22</v>
      </c>
      <c r="D6139" s="8">
        <f t="shared" ca="1" si="846"/>
        <v>0</v>
      </c>
      <c r="E6139" s="50">
        <f t="shared" ca="1" si="840"/>
        <v>6</v>
      </c>
      <c r="F6139" s="2" t="str">
        <f t="shared" ca="1" si="847"/>
        <v/>
      </c>
      <c r="BD6139" s="49">
        <f t="shared" ca="1" si="844"/>
        <v>3900</v>
      </c>
      <c r="BE6139" s="3">
        <f t="shared" ca="1" si="841"/>
        <v>0.38995000000000002</v>
      </c>
      <c r="BF6139" s="3">
        <f t="shared" ca="1" si="842"/>
        <v>-0.2794493539703507</v>
      </c>
      <c r="BG6139" s="9">
        <f t="shared" ca="1" si="843"/>
        <v>6</v>
      </c>
      <c r="BH6139" s="6">
        <f ca="1">IF(ISNUMBER('Descriptive Stats'!BF6139),'Descriptive Stats'!BF6139,#N/A)</f>
        <v>-0.2794493539703507</v>
      </c>
      <c r="BI6139" s="6">
        <f ca="1">IF(ISNUMBER('Descriptive Stats'!E6139),'Descriptive Stats'!E6139,#N/A)</f>
        <v>6</v>
      </c>
    </row>
    <row r="6140" spans="1:61" ht="14.4" x14ac:dyDescent="0.3">
      <c r="A6140" s="2">
        <f>ROW()</f>
        <v>6140</v>
      </c>
      <c r="C6140" s="8">
        <f t="shared" ca="1" si="845"/>
        <v>2</v>
      </c>
      <c r="D6140" s="8">
        <f t="shared" ca="1" si="846"/>
        <v>6</v>
      </c>
      <c r="E6140" s="50">
        <f t="shared" ca="1" si="840"/>
        <v>15</v>
      </c>
      <c r="F6140" s="2" t="str">
        <f t="shared" ca="1" si="847"/>
        <v/>
      </c>
      <c r="BD6140" s="49">
        <f t="shared" ca="1" si="844"/>
        <v>5051.5</v>
      </c>
      <c r="BE6140" s="3">
        <f t="shared" ca="1" si="841"/>
        <v>0.50509999999999999</v>
      </c>
      <c r="BF6140" s="3">
        <f t="shared" ca="1" si="842"/>
        <v>1.2784152420787677E-2</v>
      </c>
      <c r="BG6140" s="9">
        <f t="shared" ca="1" si="843"/>
        <v>15</v>
      </c>
      <c r="BH6140" s="6">
        <f ca="1">IF(ISNUMBER('Descriptive Stats'!BF6140),'Descriptive Stats'!BF6140,#N/A)</f>
        <v>1.2784152420787677E-2</v>
      </c>
      <c r="BI6140" s="6">
        <f ca="1">IF(ISNUMBER('Descriptive Stats'!E6140),'Descriptive Stats'!E6140,#N/A)</f>
        <v>15</v>
      </c>
    </row>
    <row r="6141" spans="1:61" ht="14.4" x14ac:dyDescent="0.3">
      <c r="A6141" s="2">
        <f>ROW()</f>
        <v>6141</v>
      </c>
      <c r="C6141" s="8">
        <f t="shared" ca="1" si="845"/>
        <v>24</v>
      </c>
      <c r="D6141" s="8">
        <f t="shared" ca="1" si="846"/>
        <v>15</v>
      </c>
      <c r="E6141" s="50">
        <f t="shared" ca="1" si="840"/>
        <v>0</v>
      </c>
      <c r="F6141" s="2" t="str">
        <f t="shared" ca="1" si="847"/>
        <v/>
      </c>
      <c r="BD6141" s="49">
        <f t="shared" ca="1" si="844"/>
        <v>815.5</v>
      </c>
      <c r="BE6141" s="3">
        <f t="shared" ca="1" si="841"/>
        <v>8.1500000000000003E-2</v>
      </c>
      <c r="BF6141" s="3">
        <f t="shared" ca="1" si="842"/>
        <v>-1.3950525282585462</v>
      </c>
      <c r="BG6141" s="9">
        <f t="shared" ca="1" si="843"/>
        <v>0</v>
      </c>
      <c r="BH6141" s="6">
        <f ca="1">IF(ISNUMBER('Descriptive Stats'!BF6141),'Descriptive Stats'!BF6141,#N/A)</f>
        <v>-1.3950525282585462</v>
      </c>
      <c r="BI6141" s="6">
        <f ca="1">IF(ISNUMBER('Descriptive Stats'!E6141),'Descriptive Stats'!E6141,#N/A)</f>
        <v>0</v>
      </c>
    </row>
    <row r="6142" spans="1:61" ht="14.4" x14ac:dyDescent="0.3">
      <c r="A6142" s="2">
        <f>ROW()</f>
        <v>6142</v>
      </c>
      <c r="C6142" s="8">
        <f t="shared" ca="1" si="845"/>
        <v>22</v>
      </c>
      <c r="D6142" s="8">
        <f t="shared" ca="1" si="846"/>
        <v>0</v>
      </c>
      <c r="E6142" s="50">
        <f t="shared" ca="1" si="840"/>
        <v>6</v>
      </c>
      <c r="F6142" s="2" t="str">
        <f t="shared" ca="1" si="847"/>
        <v/>
      </c>
      <c r="BD6142" s="49">
        <f t="shared" ca="1" si="844"/>
        <v>3900</v>
      </c>
      <c r="BE6142" s="3">
        <f t="shared" ca="1" si="841"/>
        <v>0.38995000000000002</v>
      </c>
      <c r="BF6142" s="3">
        <f t="shared" ca="1" si="842"/>
        <v>-0.2794493539703507</v>
      </c>
      <c r="BG6142" s="9">
        <f t="shared" ca="1" si="843"/>
        <v>6</v>
      </c>
      <c r="BH6142" s="6">
        <f ca="1">IF(ISNUMBER('Descriptive Stats'!BF6142),'Descriptive Stats'!BF6142,#N/A)</f>
        <v>-0.2794493539703507</v>
      </c>
      <c r="BI6142" s="6">
        <f ca="1">IF(ISNUMBER('Descriptive Stats'!E6142),'Descriptive Stats'!E6142,#N/A)</f>
        <v>6</v>
      </c>
    </row>
    <row r="6143" spans="1:61" ht="14.4" x14ac:dyDescent="0.3">
      <c r="A6143" s="2">
        <f>ROW()</f>
        <v>6143</v>
      </c>
      <c r="C6143" s="8">
        <f t="shared" ca="1" si="845"/>
        <v>2</v>
      </c>
      <c r="D6143" s="8">
        <f t="shared" ca="1" si="846"/>
        <v>6</v>
      </c>
      <c r="E6143" s="50">
        <f t="shared" ca="1" si="840"/>
        <v>0</v>
      </c>
      <c r="F6143" s="2" t="str">
        <f t="shared" ca="1" si="847"/>
        <v/>
      </c>
      <c r="BD6143" s="49">
        <f t="shared" ca="1" si="844"/>
        <v>815.5</v>
      </c>
      <c r="BE6143" s="3">
        <f t="shared" ca="1" si="841"/>
        <v>8.1500000000000003E-2</v>
      </c>
      <c r="BF6143" s="3">
        <f t="shared" ca="1" si="842"/>
        <v>-1.3950525282585462</v>
      </c>
      <c r="BG6143" s="9">
        <f t="shared" ca="1" si="843"/>
        <v>0</v>
      </c>
      <c r="BH6143" s="6">
        <f ca="1">IF(ISNUMBER('Descriptive Stats'!BF6143),'Descriptive Stats'!BF6143,#N/A)</f>
        <v>-1.3950525282585462</v>
      </c>
      <c r="BI6143" s="6">
        <f ca="1">IF(ISNUMBER('Descriptive Stats'!E6143),'Descriptive Stats'!E6143,#N/A)</f>
        <v>0</v>
      </c>
    </row>
    <row r="6144" spans="1:61" ht="14.4" x14ac:dyDescent="0.3">
      <c r="A6144" s="2">
        <f>ROW()</f>
        <v>6144</v>
      </c>
      <c r="C6144" s="8">
        <f t="shared" ca="1" si="845"/>
        <v>14</v>
      </c>
      <c r="D6144" s="8">
        <f t="shared" ca="1" si="846"/>
        <v>0</v>
      </c>
      <c r="E6144" s="50">
        <f t="shared" ca="1" si="840"/>
        <v>6</v>
      </c>
      <c r="F6144" s="2" t="str">
        <f t="shared" ca="1" si="847"/>
        <v/>
      </c>
      <c r="BD6144" s="49">
        <f t="shared" ca="1" si="844"/>
        <v>3900</v>
      </c>
      <c r="BE6144" s="3">
        <f t="shared" ca="1" si="841"/>
        <v>0.38995000000000002</v>
      </c>
      <c r="BF6144" s="3">
        <f t="shared" ca="1" si="842"/>
        <v>-0.2794493539703507</v>
      </c>
      <c r="BG6144" s="9">
        <f t="shared" ca="1" si="843"/>
        <v>6</v>
      </c>
      <c r="BH6144" s="6">
        <f ca="1">IF(ISNUMBER('Descriptive Stats'!BF6144),'Descriptive Stats'!BF6144,#N/A)</f>
        <v>-0.2794493539703507</v>
      </c>
      <c r="BI6144" s="6">
        <f ca="1">IF(ISNUMBER('Descriptive Stats'!E6144),'Descriptive Stats'!E6144,#N/A)</f>
        <v>6</v>
      </c>
    </row>
    <row r="6145" spans="1:61" ht="14.4" x14ac:dyDescent="0.3">
      <c r="A6145" s="2">
        <f>ROW()</f>
        <v>6145</v>
      </c>
      <c r="C6145" s="8">
        <f t="shared" ca="1" si="845"/>
        <v>5</v>
      </c>
      <c r="D6145" s="8">
        <f t="shared" ca="1" si="846"/>
        <v>6</v>
      </c>
      <c r="E6145" s="50">
        <f t="shared" ca="1" si="840"/>
        <v>6</v>
      </c>
      <c r="F6145" s="2" t="str">
        <f t="shared" ca="1" si="847"/>
        <v/>
      </c>
      <c r="BD6145" s="49">
        <f t="shared" ca="1" si="844"/>
        <v>3900</v>
      </c>
      <c r="BE6145" s="3">
        <f t="shared" ca="1" si="841"/>
        <v>0.38995000000000002</v>
      </c>
      <c r="BF6145" s="3">
        <f t="shared" ca="1" si="842"/>
        <v>-0.2794493539703507</v>
      </c>
      <c r="BG6145" s="9">
        <f t="shared" ca="1" si="843"/>
        <v>6</v>
      </c>
      <c r="BH6145" s="6">
        <f ca="1">IF(ISNUMBER('Descriptive Stats'!BF6145),'Descriptive Stats'!BF6145,#N/A)</f>
        <v>-0.2794493539703507</v>
      </c>
      <c r="BI6145" s="6">
        <f ca="1">IF(ISNUMBER('Descriptive Stats'!E6145),'Descriptive Stats'!E6145,#N/A)</f>
        <v>6</v>
      </c>
    </row>
    <row r="6146" spans="1:61" ht="14.4" x14ac:dyDescent="0.3">
      <c r="A6146" s="2">
        <f>ROW()</f>
        <v>6146</v>
      </c>
      <c r="C6146" s="8">
        <f t="shared" ca="1" si="845"/>
        <v>16</v>
      </c>
      <c r="D6146" s="8">
        <f t="shared" ca="1" si="846"/>
        <v>6</v>
      </c>
      <c r="E6146" s="50">
        <f t="shared" ca="1" si="840"/>
        <v>19</v>
      </c>
      <c r="F6146" s="2" t="str">
        <f t="shared" ca="1" si="847"/>
        <v>X</v>
      </c>
      <c r="BD6146" s="49">
        <f t="shared" ca="1" si="844"/>
        <v>5294</v>
      </c>
      <c r="BE6146" s="3">
        <f t="shared" ca="1" si="841"/>
        <v>0.52934999999999999</v>
      </c>
      <c r="BF6146" s="3">
        <f t="shared" ca="1" si="842"/>
        <v>7.3636031452008061E-2</v>
      </c>
      <c r="BG6146" s="9">
        <f t="shared" ca="1" si="843"/>
        <v>19</v>
      </c>
      <c r="BH6146" s="6">
        <f ca="1">IF(ISNUMBER('Descriptive Stats'!BF6146),'Descriptive Stats'!BF6146,#N/A)</f>
        <v>7.3636031452008061E-2</v>
      </c>
      <c r="BI6146" s="6">
        <f ca="1">IF(ISNUMBER('Descriptive Stats'!E6146),'Descriptive Stats'!E6146,#N/A)</f>
        <v>19</v>
      </c>
    </row>
    <row r="6147" spans="1:61" ht="14.4" x14ac:dyDescent="0.3">
      <c r="A6147" s="2">
        <f>ROW()</f>
        <v>6147</v>
      </c>
      <c r="C6147" s="8">
        <f t="shared" ca="1" si="845"/>
        <v>7</v>
      </c>
      <c r="D6147" s="8">
        <f t="shared" ca="1" si="846"/>
        <v>19</v>
      </c>
      <c r="E6147" s="50">
        <f t="shared" ref="E6147:E6210" ca="1" si="848">IF(0=MOD(ROW(),$J$1),AVERAGE(OFFSET($D$2,ROW()-$J$1,0,$J$1,1)),"")</f>
        <v>19</v>
      </c>
      <c r="F6147" s="2" t="str">
        <f t="shared" ca="1" si="847"/>
        <v>X</v>
      </c>
      <c r="BD6147" s="49">
        <f t="shared" ca="1" si="844"/>
        <v>5294</v>
      </c>
      <c r="BE6147" s="3">
        <f t="shared" ca="1" si="841"/>
        <v>0.52934999999999999</v>
      </c>
      <c r="BF6147" s="3">
        <f t="shared" ca="1" si="842"/>
        <v>7.3636031452008061E-2</v>
      </c>
      <c r="BG6147" s="9">
        <f t="shared" ca="1" si="843"/>
        <v>19</v>
      </c>
      <c r="BH6147" s="6">
        <f ca="1">IF(ISNUMBER('Descriptive Stats'!BF6147),'Descriptive Stats'!BF6147,#N/A)</f>
        <v>7.3636031452008061E-2</v>
      </c>
      <c r="BI6147" s="6">
        <f ca="1">IF(ISNUMBER('Descriptive Stats'!E6147),'Descriptive Stats'!E6147,#N/A)</f>
        <v>19</v>
      </c>
    </row>
    <row r="6148" spans="1:61" ht="14.4" x14ac:dyDescent="0.3">
      <c r="A6148" s="2">
        <f>ROW()</f>
        <v>6148</v>
      </c>
      <c r="C6148" s="8">
        <f t="shared" ca="1" si="845"/>
        <v>7</v>
      </c>
      <c r="D6148" s="8">
        <f t="shared" ca="1" si="846"/>
        <v>19</v>
      </c>
      <c r="E6148" s="50">
        <f t="shared" ca="1" si="848"/>
        <v>0</v>
      </c>
      <c r="F6148" s="2" t="str">
        <f t="shared" ca="1" si="847"/>
        <v/>
      </c>
      <c r="BD6148" s="49">
        <f t="shared" ca="1" si="844"/>
        <v>815.5</v>
      </c>
      <c r="BE6148" s="3">
        <f t="shared" ca="1" si="841"/>
        <v>8.1500000000000003E-2</v>
      </c>
      <c r="BF6148" s="3">
        <f t="shared" ca="1" si="842"/>
        <v>-1.3950525282585462</v>
      </c>
      <c r="BG6148" s="9">
        <f t="shared" ca="1" si="843"/>
        <v>0</v>
      </c>
      <c r="BH6148" s="6">
        <f ca="1">IF(ISNUMBER('Descriptive Stats'!BF6148),'Descriptive Stats'!BF6148,#N/A)</f>
        <v>-1.3950525282585462</v>
      </c>
      <c r="BI6148" s="6">
        <f ca="1">IF(ISNUMBER('Descriptive Stats'!E6148),'Descriptive Stats'!E6148,#N/A)</f>
        <v>0</v>
      </c>
    </row>
    <row r="6149" spans="1:61" ht="14.4" x14ac:dyDescent="0.3">
      <c r="A6149" s="2">
        <f>ROW()</f>
        <v>6149</v>
      </c>
      <c r="C6149" s="8">
        <f t="shared" ca="1" si="845"/>
        <v>14</v>
      </c>
      <c r="D6149" s="8">
        <f t="shared" ca="1" si="846"/>
        <v>0</v>
      </c>
      <c r="E6149" s="50">
        <f t="shared" ca="1" si="848"/>
        <v>2</v>
      </c>
      <c r="F6149" s="2" t="str">
        <f t="shared" ca="1" si="847"/>
        <v/>
      </c>
      <c r="BD6149" s="49">
        <f t="shared" ca="1" si="844"/>
        <v>2595</v>
      </c>
      <c r="BE6149" s="3">
        <f t="shared" ca="1" si="841"/>
        <v>0.25945000000000001</v>
      </c>
      <c r="BF6149" s="3">
        <f t="shared" ca="1" si="842"/>
        <v>-0.6450419512753276</v>
      </c>
      <c r="BG6149" s="9">
        <f t="shared" ca="1" si="843"/>
        <v>2</v>
      </c>
      <c r="BH6149" s="6">
        <f ca="1">IF(ISNUMBER('Descriptive Stats'!BF6149),'Descriptive Stats'!BF6149,#N/A)</f>
        <v>-0.6450419512753276</v>
      </c>
      <c r="BI6149" s="6">
        <f ca="1">IF(ISNUMBER('Descriptive Stats'!E6149),'Descriptive Stats'!E6149,#N/A)</f>
        <v>2</v>
      </c>
    </row>
    <row r="6150" spans="1:61" ht="14.4" x14ac:dyDescent="0.3">
      <c r="A6150" s="2">
        <f>ROW()</f>
        <v>6150</v>
      </c>
      <c r="C6150" s="8">
        <f t="shared" ca="1" si="845"/>
        <v>9</v>
      </c>
      <c r="D6150" s="8">
        <f t="shared" ca="1" si="846"/>
        <v>2</v>
      </c>
      <c r="E6150" s="50">
        <f t="shared" ca="1" si="848"/>
        <v>0</v>
      </c>
      <c r="F6150" s="2" t="str">
        <f t="shared" ca="1" si="847"/>
        <v/>
      </c>
      <c r="BD6150" s="49">
        <f t="shared" ca="1" si="844"/>
        <v>815.5</v>
      </c>
      <c r="BE6150" s="3">
        <f t="shared" ca="1" si="841"/>
        <v>8.1500000000000003E-2</v>
      </c>
      <c r="BF6150" s="3">
        <f t="shared" ca="1" si="842"/>
        <v>-1.3950525282585462</v>
      </c>
      <c r="BG6150" s="9">
        <f t="shared" ca="1" si="843"/>
        <v>0</v>
      </c>
      <c r="BH6150" s="6">
        <f ca="1">IF(ISNUMBER('Descriptive Stats'!BF6150),'Descriptive Stats'!BF6150,#N/A)</f>
        <v>-1.3950525282585462</v>
      </c>
      <c r="BI6150" s="6">
        <f ca="1">IF(ISNUMBER('Descriptive Stats'!E6150),'Descriptive Stats'!E6150,#N/A)</f>
        <v>0</v>
      </c>
    </row>
    <row r="6151" spans="1:61" ht="14.4" x14ac:dyDescent="0.3">
      <c r="A6151" s="2">
        <f>ROW()</f>
        <v>6151</v>
      </c>
      <c r="C6151" s="8">
        <f t="shared" ca="1" si="845"/>
        <v>20</v>
      </c>
      <c r="D6151" s="8">
        <f t="shared" ca="1" si="846"/>
        <v>0</v>
      </c>
      <c r="E6151" s="50">
        <f t="shared" ca="1" si="848"/>
        <v>9</v>
      </c>
      <c r="F6151" s="2" t="str">
        <f t="shared" ca="1" si="847"/>
        <v/>
      </c>
      <c r="BD6151" s="49">
        <f t="shared" ca="1" si="844"/>
        <v>4819</v>
      </c>
      <c r="BE6151" s="3">
        <f t="shared" ca="1" si="841"/>
        <v>0.48185</v>
      </c>
      <c r="BF6151" s="3">
        <f t="shared" ca="1" si="842"/>
        <v>-4.5511009098988427E-2</v>
      </c>
      <c r="BG6151" s="9">
        <f t="shared" ca="1" si="843"/>
        <v>9</v>
      </c>
      <c r="BH6151" s="6">
        <f ca="1">IF(ISNUMBER('Descriptive Stats'!BF6151),'Descriptive Stats'!BF6151,#N/A)</f>
        <v>-4.5511009098988427E-2</v>
      </c>
      <c r="BI6151" s="6">
        <f ca="1">IF(ISNUMBER('Descriptive Stats'!E6151),'Descriptive Stats'!E6151,#N/A)</f>
        <v>9</v>
      </c>
    </row>
    <row r="6152" spans="1:61" ht="14.4" x14ac:dyDescent="0.3">
      <c r="A6152" s="2">
        <f>ROW()</f>
        <v>6152</v>
      </c>
      <c r="C6152" s="8">
        <f t="shared" ca="1" si="845"/>
        <v>23</v>
      </c>
      <c r="D6152" s="8">
        <f t="shared" ca="1" si="846"/>
        <v>9</v>
      </c>
      <c r="E6152" s="50">
        <f t="shared" ca="1" si="848"/>
        <v>0</v>
      </c>
      <c r="F6152" s="2" t="str">
        <f t="shared" ca="1" si="847"/>
        <v/>
      </c>
      <c r="BD6152" s="49">
        <f t="shared" ca="1" si="844"/>
        <v>815.5</v>
      </c>
      <c r="BE6152" s="3">
        <f t="shared" ca="1" si="841"/>
        <v>8.1500000000000003E-2</v>
      </c>
      <c r="BF6152" s="3">
        <f t="shared" ca="1" si="842"/>
        <v>-1.3950525282585462</v>
      </c>
      <c r="BG6152" s="9">
        <f t="shared" ca="1" si="843"/>
        <v>0</v>
      </c>
      <c r="BH6152" s="6">
        <f ca="1">IF(ISNUMBER('Descriptive Stats'!BF6152),'Descriptive Stats'!BF6152,#N/A)</f>
        <v>-1.3950525282585462</v>
      </c>
      <c r="BI6152" s="6">
        <f ca="1">IF(ISNUMBER('Descriptive Stats'!E6152),'Descriptive Stats'!E6152,#N/A)</f>
        <v>0</v>
      </c>
    </row>
    <row r="6153" spans="1:61" ht="14.4" x14ac:dyDescent="0.3">
      <c r="A6153" s="2">
        <f>ROW()</f>
        <v>6153</v>
      </c>
      <c r="C6153" s="8">
        <f t="shared" ca="1" si="845"/>
        <v>11</v>
      </c>
      <c r="D6153" s="8">
        <f t="shared" ca="1" si="846"/>
        <v>0</v>
      </c>
      <c r="E6153" s="50">
        <f t="shared" ca="1" si="848"/>
        <v>0</v>
      </c>
      <c r="F6153" s="2" t="str">
        <f t="shared" ca="1" si="847"/>
        <v/>
      </c>
      <c r="BD6153" s="49">
        <f t="shared" ca="1" si="844"/>
        <v>815.5</v>
      </c>
      <c r="BE6153" s="3">
        <f t="shared" ref="BE6153:BE6216" ca="1" si="849">IF(ISNUMBER(BD6153),(BD6153-0.5)/$BK$4,"")</f>
        <v>8.1500000000000003E-2</v>
      </c>
      <c r="BF6153" s="3">
        <f t="shared" ref="BF6153:BF6216" ca="1" si="850">IF(ISNUMBER(BE6153),_xlfn.NORM.INV(BE6153,0,1),"")</f>
        <v>-1.3950525282585462</v>
      </c>
      <c r="BG6153" s="9">
        <f t="shared" ref="BG6153:BG6216" ca="1" si="851">IF(ISNUMBER(E6153),E6153,"")</f>
        <v>0</v>
      </c>
      <c r="BH6153" s="6">
        <f ca="1">IF(ISNUMBER('Descriptive Stats'!BF6153),'Descriptive Stats'!BF6153,#N/A)</f>
        <v>-1.3950525282585462</v>
      </c>
      <c r="BI6153" s="6">
        <f ca="1">IF(ISNUMBER('Descriptive Stats'!E6153),'Descriptive Stats'!E6153,#N/A)</f>
        <v>0</v>
      </c>
    </row>
    <row r="6154" spans="1:61" ht="14.4" x14ac:dyDescent="0.3">
      <c r="A6154" s="2">
        <f>ROW()</f>
        <v>6154</v>
      </c>
      <c r="C6154" s="8">
        <f t="shared" ca="1" si="845"/>
        <v>14</v>
      </c>
      <c r="D6154" s="8">
        <f t="shared" ca="1" si="846"/>
        <v>0</v>
      </c>
      <c r="E6154" s="50">
        <f t="shared" ca="1" si="848"/>
        <v>4</v>
      </c>
      <c r="F6154" s="2" t="str">
        <f t="shared" ca="1" si="847"/>
        <v/>
      </c>
      <c r="BD6154" s="49">
        <f t="shared" ref="BD6154:BD6217" ca="1" si="852">IF(ISNUMBER(BG6154),_xlfn.RANK.AVG(BG6154,$BG$2:$BG$5414,1),"")</f>
        <v>3442</v>
      </c>
      <c r="BE6154" s="3">
        <f t="shared" ca="1" si="849"/>
        <v>0.34415000000000001</v>
      </c>
      <c r="BF6154" s="3">
        <f t="shared" ca="1" si="850"/>
        <v>-0.40116316278173481</v>
      </c>
      <c r="BG6154" s="9">
        <f t="shared" ca="1" si="851"/>
        <v>4</v>
      </c>
      <c r="BH6154" s="6">
        <f ca="1">IF(ISNUMBER('Descriptive Stats'!BF6154),'Descriptive Stats'!BF6154,#N/A)</f>
        <v>-0.40116316278173481</v>
      </c>
      <c r="BI6154" s="6">
        <f ca="1">IF(ISNUMBER('Descriptive Stats'!E6154),'Descriptive Stats'!E6154,#N/A)</f>
        <v>4</v>
      </c>
    </row>
    <row r="6155" spans="1:61" ht="14.4" x14ac:dyDescent="0.3">
      <c r="A6155" s="2">
        <f>ROW()</f>
        <v>6155</v>
      </c>
      <c r="C6155" s="8">
        <f t="shared" ca="1" si="845"/>
        <v>13</v>
      </c>
      <c r="D6155" s="8">
        <f t="shared" ca="1" si="846"/>
        <v>4</v>
      </c>
      <c r="E6155" s="50">
        <f t="shared" ca="1" si="848"/>
        <v>0</v>
      </c>
      <c r="F6155" s="2" t="str">
        <f t="shared" ca="1" si="847"/>
        <v/>
      </c>
      <c r="BD6155" s="49">
        <f t="shared" ca="1" si="852"/>
        <v>815.5</v>
      </c>
      <c r="BE6155" s="3">
        <f t="shared" ca="1" si="849"/>
        <v>8.1500000000000003E-2</v>
      </c>
      <c r="BF6155" s="3">
        <f t="shared" ca="1" si="850"/>
        <v>-1.3950525282585462</v>
      </c>
      <c r="BG6155" s="9">
        <f t="shared" ca="1" si="851"/>
        <v>0</v>
      </c>
      <c r="BH6155" s="6">
        <f ca="1">IF(ISNUMBER('Descriptive Stats'!BF6155),'Descriptive Stats'!BF6155,#N/A)</f>
        <v>-1.3950525282585462</v>
      </c>
      <c r="BI6155" s="6">
        <f ca="1">IF(ISNUMBER('Descriptive Stats'!E6155),'Descriptive Stats'!E6155,#N/A)</f>
        <v>0</v>
      </c>
    </row>
    <row r="6156" spans="1:61" ht="14.4" x14ac:dyDescent="0.3">
      <c r="A6156" s="2">
        <f>ROW()</f>
        <v>6156</v>
      </c>
      <c r="C6156" s="8">
        <f t="shared" ca="1" si="845"/>
        <v>11</v>
      </c>
      <c r="D6156" s="8">
        <f t="shared" ca="1" si="846"/>
        <v>0</v>
      </c>
      <c r="E6156" s="50">
        <f t="shared" ca="1" si="848"/>
        <v>0</v>
      </c>
      <c r="F6156" s="2" t="str">
        <f t="shared" ca="1" si="847"/>
        <v/>
      </c>
      <c r="BD6156" s="49">
        <f t="shared" ca="1" si="852"/>
        <v>815.5</v>
      </c>
      <c r="BE6156" s="3">
        <f t="shared" ca="1" si="849"/>
        <v>8.1500000000000003E-2</v>
      </c>
      <c r="BF6156" s="3">
        <f t="shared" ca="1" si="850"/>
        <v>-1.3950525282585462</v>
      </c>
      <c r="BG6156" s="9">
        <f t="shared" ca="1" si="851"/>
        <v>0</v>
      </c>
      <c r="BH6156" s="6">
        <f ca="1">IF(ISNUMBER('Descriptive Stats'!BF6156),'Descriptive Stats'!BF6156,#N/A)</f>
        <v>-1.3950525282585462</v>
      </c>
      <c r="BI6156" s="6">
        <f ca="1">IF(ISNUMBER('Descriptive Stats'!E6156),'Descriptive Stats'!E6156,#N/A)</f>
        <v>0</v>
      </c>
    </row>
    <row r="6157" spans="1:61" ht="14.4" x14ac:dyDescent="0.3">
      <c r="A6157" s="2">
        <f>ROW()</f>
        <v>6157</v>
      </c>
      <c r="C6157" s="8">
        <f t="shared" ca="1" si="845"/>
        <v>20</v>
      </c>
      <c r="D6157" s="8">
        <f t="shared" ca="1" si="846"/>
        <v>0</v>
      </c>
      <c r="E6157" s="50">
        <f t="shared" ca="1" si="848"/>
        <v>6</v>
      </c>
      <c r="F6157" s="2" t="str">
        <f t="shared" ca="1" si="847"/>
        <v/>
      </c>
      <c r="BD6157" s="49">
        <f t="shared" ca="1" si="852"/>
        <v>3900</v>
      </c>
      <c r="BE6157" s="3">
        <f t="shared" ca="1" si="849"/>
        <v>0.38995000000000002</v>
      </c>
      <c r="BF6157" s="3">
        <f t="shared" ca="1" si="850"/>
        <v>-0.2794493539703507</v>
      </c>
      <c r="BG6157" s="9">
        <f t="shared" ca="1" si="851"/>
        <v>6</v>
      </c>
      <c r="BH6157" s="6">
        <f ca="1">IF(ISNUMBER('Descriptive Stats'!BF6157),'Descriptive Stats'!BF6157,#N/A)</f>
        <v>-0.2794493539703507</v>
      </c>
      <c r="BI6157" s="6">
        <f ca="1">IF(ISNUMBER('Descriptive Stats'!E6157),'Descriptive Stats'!E6157,#N/A)</f>
        <v>6</v>
      </c>
    </row>
    <row r="6158" spans="1:61" ht="14.4" x14ac:dyDescent="0.3">
      <c r="A6158" s="2">
        <f>ROW()</f>
        <v>6158</v>
      </c>
      <c r="C6158" s="8">
        <f t="shared" ca="1" si="845"/>
        <v>2</v>
      </c>
      <c r="D6158" s="8">
        <f t="shared" ca="1" si="846"/>
        <v>6</v>
      </c>
      <c r="E6158" s="50">
        <f t="shared" ca="1" si="848"/>
        <v>0</v>
      </c>
      <c r="F6158" s="2" t="str">
        <f t="shared" ca="1" si="847"/>
        <v/>
      </c>
      <c r="BD6158" s="49">
        <f t="shared" ca="1" si="852"/>
        <v>815.5</v>
      </c>
      <c r="BE6158" s="3">
        <f t="shared" ca="1" si="849"/>
        <v>8.1500000000000003E-2</v>
      </c>
      <c r="BF6158" s="3">
        <f t="shared" ca="1" si="850"/>
        <v>-1.3950525282585462</v>
      </c>
      <c r="BG6158" s="9">
        <f t="shared" ca="1" si="851"/>
        <v>0</v>
      </c>
      <c r="BH6158" s="6">
        <f ca="1">IF(ISNUMBER('Descriptive Stats'!BF6158),'Descriptive Stats'!BF6158,#N/A)</f>
        <v>-1.3950525282585462</v>
      </c>
      <c r="BI6158" s="6">
        <f ca="1">IF(ISNUMBER('Descriptive Stats'!E6158),'Descriptive Stats'!E6158,#N/A)</f>
        <v>0</v>
      </c>
    </row>
    <row r="6159" spans="1:61" ht="14.4" x14ac:dyDescent="0.3">
      <c r="A6159" s="2">
        <f>ROW()</f>
        <v>6159</v>
      </c>
      <c r="C6159" s="8">
        <f t="shared" ca="1" si="845"/>
        <v>15</v>
      </c>
      <c r="D6159" s="8">
        <f t="shared" ca="1" si="846"/>
        <v>0</v>
      </c>
      <c r="E6159" s="50">
        <f t="shared" ca="1" si="848"/>
        <v>2</v>
      </c>
      <c r="F6159" s="2" t="str">
        <f t="shared" ca="1" si="847"/>
        <v/>
      </c>
      <c r="BD6159" s="49">
        <f t="shared" ca="1" si="852"/>
        <v>2595</v>
      </c>
      <c r="BE6159" s="3">
        <f t="shared" ca="1" si="849"/>
        <v>0.25945000000000001</v>
      </c>
      <c r="BF6159" s="3">
        <f t="shared" ca="1" si="850"/>
        <v>-0.6450419512753276</v>
      </c>
      <c r="BG6159" s="9">
        <f t="shared" ca="1" si="851"/>
        <v>2</v>
      </c>
      <c r="BH6159" s="6">
        <f ca="1">IF(ISNUMBER('Descriptive Stats'!BF6159),'Descriptive Stats'!BF6159,#N/A)</f>
        <v>-0.6450419512753276</v>
      </c>
      <c r="BI6159" s="6">
        <f ca="1">IF(ISNUMBER('Descriptive Stats'!E6159),'Descriptive Stats'!E6159,#N/A)</f>
        <v>2</v>
      </c>
    </row>
    <row r="6160" spans="1:61" ht="14.4" x14ac:dyDescent="0.3">
      <c r="A6160" s="2">
        <f>ROW()</f>
        <v>6160</v>
      </c>
      <c r="C6160" s="8">
        <f t="shared" ca="1" si="845"/>
        <v>17</v>
      </c>
      <c r="D6160" s="8">
        <f t="shared" ca="1" si="846"/>
        <v>2</v>
      </c>
      <c r="E6160" s="50">
        <f t="shared" ca="1" si="848"/>
        <v>1</v>
      </c>
      <c r="F6160" s="2" t="str">
        <f t="shared" ca="1" si="847"/>
        <v/>
      </c>
      <c r="BD6160" s="49">
        <f t="shared" ca="1" si="852"/>
        <v>1871</v>
      </c>
      <c r="BE6160" s="3">
        <f t="shared" ca="1" si="849"/>
        <v>0.18704999999999999</v>
      </c>
      <c r="BF6160" s="3">
        <f t="shared" ca="1" si="850"/>
        <v>-0.88881967520906158</v>
      </c>
      <c r="BG6160" s="9">
        <f t="shared" ca="1" si="851"/>
        <v>1</v>
      </c>
      <c r="BH6160" s="6">
        <f ca="1">IF(ISNUMBER('Descriptive Stats'!BF6160),'Descriptive Stats'!BF6160,#N/A)</f>
        <v>-0.88881967520906158</v>
      </c>
      <c r="BI6160" s="6">
        <f ca="1">IF(ISNUMBER('Descriptive Stats'!E6160),'Descriptive Stats'!E6160,#N/A)</f>
        <v>1</v>
      </c>
    </row>
    <row r="6161" spans="1:61" ht="14.4" x14ac:dyDescent="0.3">
      <c r="A6161" s="2">
        <f>ROW()</f>
        <v>6161</v>
      </c>
      <c r="C6161" s="8">
        <f t="shared" ref="C6161:C6224" ca="1" si="853">RANDBETWEEN(2,COUNT(B:B))</f>
        <v>12</v>
      </c>
      <c r="D6161" s="8">
        <f t="shared" ref="D6161:D6224" ca="1" si="854">VLOOKUP(C6161,A:B,2,TRUE)</f>
        <v>1</v>
      </c>
      <c r="E6161" s="50">
        <f t="shared" ca="1" si="848"/>
        <v>0</v>
      </c>
      <c r="F6161" s="2" t="str">
        <f t="shared" ref="F6161:F6224" ca="1" si="855">IF(ISNUMBER(E6161),IF(OR(E6161&lt;$K$16,E6161&gt;$K$14),"X",""),"")</f>
        <v/>
      </c>
      <c r="BD6161" s="49">
        <f t="shared" ca="1" si="852"/>
        <v>815.5</v>
      </c>
      <c r="BE6161" s="3">
        <f t="shared" ca="1" si="849"/>
        <v>8.1500000000000003E-2</v>
      </c>
      <c r="BF6161" s="3">
        <f t="shared" ca="1" si="850"/>
        <v>-1.3950525282585462</v>
      </c>
      <c r="BG6161" s="9">
        <f t="shared" ca="1" si="851"/>
        <v>0</v>
      </c>
      <c r="BH6161" s="6">
        <f ca="1">IF(ISNUMBER('Descriptive Stats'!BF6161),'Descriptive Stats'!BF6161,#N/A)</f>
        <v>-1.3950525282585462</v>
      </c>
      <c r="BI6161" s="6">
        <f ca="1">IF(ISNUMBER('Descriptive Stats'!E6161),'Descriptive Stats'!E6161,#N/A)</f>
        <v>0</v>
      </c>
    </row>
    <row r="6162" spans="1:61" ht="14.4" x14ac:dyDescent="0.3">
      <c r="A6162" s="2">
        <f>ROW()</f>
        <v>6162</v>
      </c>
      <c r="C6162" s="8">
        <f t="shared" ca="1" si="853"/>
        <v>4</v>
      </c>
      <c r="D6162" s="8">
        <f t="shared" ca="1" si="854"/>
        <v>0</v>
      </c>
      <c r="E6162" s="50">
        <f t="shared" ca="1" si="848"/>
        <v>1</v>
      </c>
      <c r="F6162" s="2" t="str">
        <f t="shared" ca="1" si="855"/>
        <v/>
      </c>
      <c r="BD6162" s="49">
        <f t="shared" ca="1" si="852"/>
        <v>1871</v>
      </c>
      <c r="BE6162" s="3">
        <f t="shared" ca="1" si="849"/>
        <v>0.18704999999999999</v>
      </c>
      <c r="BF6162" s="3">
        <f t="shared" ca="1" si="850"/>
        <v>-0.88881967520906158</v>
      </c>
      <c r="BG6162" s="9">
        <f t="shared" ca="1" si="851"/>
        <v>1</v>
      </c>
      <c r="BH6162" s="6">
        <f ca="1">IF(ISNUMBER('Descriptive Stats'!BF6162),'Descriptive Stats'!BF6162,#N/A)</f>
        <v>-0.88881967520906158</v>
      </c>
      <c r="BI6162" s="6">
        <f ca="1">IF(ISNUMBER('Descriptive Stats'!E6162),'Descriptive Stats'!E6162,#N/A)</f>
        <v>1</v>
      </c>
    </row>
    <row r="6163" spans="1:61" ht="14.4" x14ac:dyDescent="0.3">
      <c r="A6163" s="2">
        <f>ROW()</f>
        <v>6163</v>
      </c>
      <c r="C6163" s="8">
        <f t="shared" ca="1" si="853"/>
        <v>12</v>
      </c>
      <c r="D6163" s="8">
        <f t="shared" ca="1" si="854"/>
        <v>1</v>
      </c>
      <c r="E6163" s="50">
        <f t="shared" ca="1" si="848"/>
        <v>0</v>
      </c>
      <c r="F6163" s="2" t="str">
        <f t="shared" ca="1" si="855"/>
        <v/>
      </c>
      <c r="BD6163" s="49">
        <f t="shared" ca="1" si="852"/>
        <v>815.5</v>
      </c>
      <c r="BE6163" s="3">
        <f t="shared" ca="1" si="849"/>
        <v>8.1500000000000003E-2</v>
      </c>
      <c r="BF6163" s="3">
        <f t="shared" ca="1" si="850"/>
        <v>-1.3950525282585462</v>
      </c>
      <c r="BG6163" s="9">
        <f t="shared" ca="1" si="851"/>
        <v>0</v>
      </c>
      <c r="BH6163" s="6">
        <f ca="1">IF(ISNUMBER('Descriptive Stats'!BF6163),'Descriptive Stats'!BF6163,#N/A)</f>
        <v>-1.3950525282585462</v>
      </c>
      <c r="BI6163" s="6">
        <f ca="1">IF(ISNUMBER('Descriptive Stats'!E6163),'Descriptive Stats'!E6163,#N/A)</f>
        <v>0</v>
      </c>
    </row>
    <row r="6164" spans="1:61" ht="14.4" x14ac:dyDescent="0.3">
      <c r="A6164" s="2">
        <f>ROW()</f>
        <v>6164</v>
      </c>
      <c r="C6164" s="8">
        <f t="shared" ca="1" si="853"/>
        <v>18</v>
      </c>
      <c r="D6164" s="8">
        <f t="shared" ca="1" si="854"/>
        <v>0</v>
      </c>
      <c r="E6164" s="50">
        <f t="shared" ca="1" si="848"/>
        <v>2</v>
      </c>
      <c r="F6164" s="2" t="str">
        <f t="shared" ca="1" si="855"/>
        <v/>
      </c>
      <c r="BD6164" s="49">
        <f t="shared" ca="1" si="852"/>
        <v>2595</v>
      </c>
      <c r="BE6164" s="3">
        <f t="shared" ca="1" si="849"/>
        <v>0.25945000000000001</v>
      </c>
      <c r="BF6164" s="3">
        <f t="shared" ca="1" si="850"/>
        <v>-0.6450419512753276</v>
      </c>
      <c r="BG6164" s="9">
        <f t="shared" ca="1" si="851"/>
        <v>2</v>
      </c>
      <c r="BH6164" s="6">
        <f ca="1">IF(ISNUMBER('Descriptive Stats'!BF6164),'Descriptive Stats'!BF6164,#N/A)</f>
        <v>-0.6450419512753276</v>
      </c>
      <c r="BI6164" s="6">
        <f ca="1">IF(ISNUMBER('Descriptive Stats'!E6164),'Descriptive Stats'!E6164,#N/A)</f>
        <v>2</v>
      </c>
    </row>
    <row r="6165" spans="1:61" ht="14.4" x14ac:dyDescent="0.3">
      <c r="A6165" s="2">
        <f>ROW()</f>
        <v>6165</v>
      </c>
      <c r="C6165" s="8">
        <f t="shared" ca="1" si="853"/>
        <v>9</v>
      </c>
      <c r="D6165" s="8">
        <f t="shared" ca="1" si="854"/>
        <v>2</v>
      </c>
      <c r="E6165" s="50">
        <f t="shared" ca="1" si="848"/>
        <v>6</v>
      </c>
      <c r="F6165" s="2" t="str">
        <f t="shared" ca="1" si="855"/>
        <v/>
      </c>
      <c r="BD6165" s="49">
        <f t="shared" ca="1" si="852"/>
        <v>3900</v>
      </c>
      <c r="BE6165" s="3">
        <f t="shared" ca="1" si="849"/>
        <v>0.38995000000000002</v>
      </c>
      <c r="BF6165" s="3">
        <f t="shared" ca="1" si="850"/>
        <v>-0.2794493539703507</v>
      </c>
      <c r="BG6165" s="9">
        <f t="shared" ca="1" si="851"/>
        <v>6</v>
      </c>
      <c r="BH6165" s="6">
        <f ca="1">IF(ISNUMBER('Descriptive Stats'!BF6165),'Descriptive Stats'!BF6165,#N/A)</f>
        <v>-0.2794493539703507</v>
      </c>
      <c r="BI6165" s="6">
        <f ca="1">IF(ISNUMBER('Descriptive Stats'!E6165),'Descriptive Stats'!E6165,#N/A)</f>
        <v>6</v>
      </c>
    </row>
    <row r="6166" spans="1:61" ht="14.4" x14ac:dyDescent="0.3">
      <c r="A6166" s="2">
        <f>ROW()</f>
        <v>6166</v>
      </c>
      <c r="C6166" s="8">
        <f t="shared" ca="1" si="853"/>
        <v>2</v>
      </c>
      <c r="D6166" s="8">
        <f t="shared" ca="1" si="854"/>
        <v>6</v>
      </c>
      <c r="E6166" s="50">
        <f t="shared" ca="1" si="848"/>
        <v>19</v>
      </c>
      <c r="F6166" s="2" t="str">
        <f t="shared" ca="1" si="855"/>
        <v>X</v>
      </c>
      <c r="BD6166" s="49">
        <f t="shared" ca="1" si="852"/>
        <v>5294</v>
      </c>
      <c r="BE6166" s="3">
        <f t="shared" ca="1" si="849"/>
        <v>0.52934999999999999</v>
      </c>
      <c r="BF6166" s="3">
        <f t="shared" ca="1" si="850"/>
        <v>7.3636031452008061E-2</v>
      </c>
      <c r="BG6166" s="9">
        <f t="shared" ca="1" si="851"/>
        <v>19</v>
      </c>
      <c r="BH6166" s="6">
        <f ca="1">IF(ISNUMBER('Descriptive Stats'!BF6166),'Descriptive Stats'!BF6166,#N/A)</f>
        <v>7.3636031452008061E-2</v>
      </c>
      <c r="BI6166" s="6">
        <f ca="1">IF(ISNUMBER('Descriptive Stats'!E6166),'Descriptive Stats'!E6166,#N/A)</f>
        <v>19</v>
      </c>
    </row>
    <row r="6167" spans="1:61" ht="14.4" x14ac:dyDescent="0.3">
      <c r="A6167" s="2">
        <f>ROW()</f>
        <v>6167</v>
      </c>
      <c r="C6167" s="8">
        <f t="shared" ca="1" si="853"/>
        <v>7</v>
      </c>
      <c r="D6167" s="8">
        <f t="shared" ca="1" si="854"/>
        <v>19</v>
      </c>
      <c r="E6167" s="50">
        <f t="shared" ca="1" si="848"/>
        <v>3</v>
      </c>
      <c r="F6167" s="2" t="str">
        <f t="shared" ca="1" si="855"/>
        <v/>
      </c>
      <c r="BD6167" s="49">
        <f t="shared" ca="1" si="852"/>
        <v>3200</v>
      </c>
      <c r="BE6167" s="3">
        <f t="shared" ca="1" si="849"/>
        <v>0.31995000000000001</v>
      </c>
      <c r="BF6167" s="3">
        <f t="shared" ca="1" si="850"/>
        <v>-0.46783862043457014</v>
      </c>
      <c r="BG6167" s="9">
        <f t="shared" ca="1" si="851"/>
        <v>3</v>
      </c>
      <c r="BH6167" s="6">
        <f ca="1">IF(ISNUMBER('Descriptive Stats'!BF6167),'Descriptive Stats'!BF6167,#N/A)</f>
        <v>-0.46783862043457014</v>
      </c>
      <c r="BI6167" s="6">
        <f ca="1">IF(ISNUMBER('Descriptive Stats'!E6167),'Descriptive Stats'!E6167,#N/A)</f>
        <v>3</v>
      </c>
    </row>
    <row r="6168" spans="1:61" ht="14.4" x14ac:dyDescent="0.3">
      <c r="A6168" s="2">
        <f>ROW()</f>
        <v>6168</v>
      </c>
      <c r="C6168" s="8">
        <f t="shared" ca="1" si="853"/>
        <v>10</v>
      </c>
      <c r="D6168" s="8">
        <f t="shared" ca="1" si="854"/>
        <v>3</v>
      </c>
      <c r="E6168" s="50">
        <f t="shared" ca="1" si="848"/>
        <v>7</v>
      </c>
      <c r="F6168" s="2" t="str">
        <f t="shared" ca="1" si="855"/>
        <v/>
      </c>
      <c r="BD6168" s="49">
        <f t="shared" ca="1" si="852"/>
        <v>4473.5</v>
      </c>
      <c r="BE6168" s="3">
        <f t="shared" ca="1" si="849"/>
        <v>0.44729999999999998</v>
      </c>
      <c r="BF6168" s="3">
        <f t="shared" ca="1" si="850"/>
        <v>-0.13248586824472414</v>
      </c>
      <c r="BG6168" s="9">
        <f t="shared" ca="1" si="851"/>
        <v>7</v>
      </c>
      <c r="BH6168" s="6">
        <f ca="1">IF(ISNUMBER('Descriptive Stats'!BF6168),'Descriptive Stats'!BF6168,#N/A)</f>
        <v>-0.13248586824472414</v>
      </c>
      <c r="BI6168" s="6">
        <f ca="1">IF(ISNUMBER('Descriptive Stats'!E6168),'Descriptive Stats'!E6168,#N/A)</f>
        <v>7</v>
      </c>
    </row>
    <row r="6169" spans="1:61" ht="14.4" x14ac:dyDescent="0.3">
      <c r="A6169" s="2">
        <f>ROW()</f>
        <v>6169</v>
      </c>
      <c r="C6169" s="8">
        <f t="shared" ca="1" si="853"/>
        <v>6</v>
      </c>
      <c r="D6169" s="8">
        <f t="shared" ca="1" si="854"/>
        <v>7</v>
      </c>
      <c r="E6169" s="50">
        <f t="shared" ca="1" si="848"/>
        <v>3</v>
      </c>
      <c r="F6169" s="2" t="str">
        <f t="shared" ca="1" si="855"/>
        <v/>
      </c>
      <c r="BD6169" s="49">
        <f t="shared" ca="1" si="852"/>
        <v>3200</v>
      </c>
      <c r="BE6169" s="3">
        <f t="shared" ca="1" si="849"/>
        <v>0.31995000000000001</v>
      </c>
      <c r="BF6169" s="3">
        <f t="shared" ca="1" si="850"/>
        <v>-0.46783862043457014</v>
      </c>
      <c r="BG6169" s="9">
        <f t="shared" ca="1" si="851"/>
        <v>3</v>
      </c>
      <c r="BH6169" s="6">
        <f ca="1">IF(ISNUMBER('Descriptive Stats'!BF6169),'Descriptive Stats'!BF6169,#N/A)</f>
        <v>-0.46783862043457014</v>
      </c>
      <c r="BI6169" s="6">
        <f ca="1">IF(ISNUMBER('Descriptive Stats'!E6169),'Descriptive Stats'!E6169,#N/A)</f>
        <v>3</v>
      </c>
    </row>
    <row r="6170" spans="1:61" ht="14.4" x14ac:dyDescent="0.3">
      <c r="A6170" s="2">
        <f>ROW()</f>
        <v>6170</v>
      </c>
      <c r="C6170" s="8">
        <f t="shared" ca="1" si="853"/>
        <v>10</v>
      </c>
      <c r="D6170" s="8">
        <f t="shared" ca="1" si="854"/>
        <v>3</v>
      </c>
      <c r="E6170" s="50">
        <f t="shared" ca="1" si="848"/>
        <v>0</v>
      </c>
      <c r="F6170" s="2" t="str">
        <f t="shared" ca="1" si="855"/>
        <v/>
      </c>
      <c r="BD6170" s="49">
        <f t="shared" ca="1" si="852"/>
        <v>815.5</v>
      </c>
      <c r="BE6170" s="3">
        <f t="shared" ca="1" si="849"/>
        <v>8.1500000000000003E-2</v>
      </c>
      <c r="BF6170" s="3">
        <f t="shared" ca="1" si="850"/>
        <v>-1.3950525282585462</v>
      </c>
      <c r="BG6170" s="9">
        <f t="shared" ca="1" si="851"/>
        <v>0</v>
      </c>
      <c r="BH6170" s="6">
        <f ca="1">IF(ISNUMBER('Descriptive Stats'!BF6170),'Descriptive Stats'!BF6170,#N/A)</f>
        <v>-1.3950525282585462</v>
      </c>
      <c r="BI6170" s="6">
        <f ca="1">IF(ISNUMBER('Descriptive Stats'!E6170),'Descriptive Stats'!E6170,#N/A)</f>
        <v>0</v>
      </c>
    </row>
    <row r="6171" spans="1:61" ht="14.4" x14ac:dyDescent="0.3">
      <c r="A6171" s="2">
        <f>ROW()</f>
        <v>6171</v>
      </c>
      <c r="C6171" s="8">
        <f t="shared" ca="1" si="853"/>
        <v>11</v>
      </c>
      <c r="D6171" s="8">
        <f t="shared" ca="1" si="854"/>
        <v>0</v>
      </c>
      <c r="E6171" s="50">
        <f t="shared" ca="1" si="848"/>
        <v>0</v>
      </c>
      <c r="F6171" s="2" t="str">
        <f t="shared" ca="1" si="855"/>
        <v/>
      </c>
      <c r="BD6171" s="49">
        <f t="shared" ca="1" si="852"/>
        <v>815.5</v>
      </c>
      <c r="BE6171" s="3">
        <f t="shared" ca="1" si="849"/>
        <v>8.1500000000000003E-2</v>
      </c>
      <c r="BF6171" s="3">
        <f t="shared" ca="1" si="850"/>
        <v>-1.3950525282585462</v>
      </c>
      <c r="BG6171" s="9">
        <f t="shared" ca="1" si="851"/>
        <v>0</v>
      </c>
      <c r="BH6171" s="6">
        <f ca="1">IF(ISNUMBER('Descriptive Stats'!BF6171),'Descriptive Stats'!BF6171,#N/A)</f>
        <v>-1.3950525282585462</v>
      </c>
      <c r="BI6171" s="6">
        <f ca="1">IF(ISNUMBER('Descriptive Stats'!E6171),'Descriptive Stats'!E6171,#N/A)</f>
        <v>0</v>
      </c>
    </row>
    <row r="6172" spans="1:61" ht="14.4" x14ac:dyDescent="0.3">
      <c r="A6172" s="2">
        <f>ROW()</f>
        <v>6172</v>
      </c>
      <c r="C6172" s="8">
        <f t="shared" ca="1" si="853"/>
        <v>20</v>
      </c>
      <c r="D6172" s="8">
        <f t="shared" ca="1" si="854"/>
        <v>0</v>
      </c>
      <c r="E6172" s="50">
        <f t="shared" ca="1" si="848"/>
        <v>0</v>
      </c>
      <c r="F6172" s="2" t="str">
        <f t="shared" ca="1" si="855"/>
        <v/>
      </c>
      <c r="BD6172" s="49">
        <f t="shared" ca="1" si="852"/>
        <v>815.5</v>
      </c>
      <c r="BE6172" s="3">
        <f t="shared" ca="1" si="849"/>
        <v>8.1500000000000003E-2</v>
      </c>
      <c r="BF6172" s="3">
        <f t="shared" ca="1" si="850"/>
        <v>-1.3950525282585462</v>
      </c>
      <c r="BG6172" s="9">
        <f t="shared" ca="1" si="851"/>
        <v>0</v>
      </c>
      <c r="BH6172" s="6">
        <f ca="1">IF(ISNUMBER('Descriptive Stats'!BF6172),'Descriptive Stats'!BF6172,#N/A)</f>
        <v>-1.3950525282585462</v>
      </c>
      <c r="BI6172" s="6">
        <f ca="1">IF(ISNUMBER('Descriptive Stats'!E6172),'Descriptive Stats'!E6172,#N/A)</f>
        <v>0</v>
      </c>
    </row>
    <row r="6173" spans="1:61" ht="14.4" x14ac:dyDescent="0.3">
      <c r="A6173" s="2">
        <f>ROW()</f>
        <v>6173</v>
      </c>
      <c r="C6173" s="8">
        <f t="shared" ca="1" si="853"/>
        <v>4</v>
      </c>
      <c r="D6173" s="8">
        <f t="shared" ca="1" si="854"/>
        <v>0</v>
      </c>
      <c r="E6173" s="50">
        <f t="shared" ca="1" si="848"/>
        <v>2</v>
      </c>
      <c r="F6173" s="2" t="str">
        <f t="shared" ca="1" si="855"/>
        <v/>
      </c>
      <c r="BD6173" s="49">
        <f t="shared" ca="1" si="852"/>
        <v>2595</v>
      </c>
      <c r="BE6173" s="3">
        <f t="shared" ca="1" si="849"/>
        <v>0.25945000000000001</v>
      </c>
      <c r="BF6173" s="3">
        <f t="shared" ca="1" si="850"/>
        <v>-0.6450419512753276</v>
      </c>
      <c r="BG6173" s="9">
        <f t="shared" ca="1" si="851"/>
        <v>2</v>
      </c>
      <c r="BH6173" s="6">
        <f ca="1">IF(ISNUMBER('Descriptive Stats'!BF6173),'Descriptive Stats'!BF6173,#N/A)</f>
        <v>-0.6450419512753276</v>
      </c>
      <c r="BI6173" s="6">
        <f ca="1">IF(ISNUMBER('Descriptive Stats'!E6173),'Descriptive Stats'!E6173,#N/A)</f>
        <v>2</v>
      </c>
    </row>
    <row r="6174" spans="1:61" ht="14.4" x14ac:dyDescent="0.3">
      <c r="A6174" s="2">
        <f>ROW()</f>
        <v>6174</v>
      </c>
      <c r="C6174" s="8">
        <f t="shared" ca="1" si="853"/>
        <v>9</v>
      </c>
      <c r="D6174" s="8">
        <f t="shared" ca="1" si="854"/>
        <v>2</v>
      </c>
      <c r="E6174" s="50">
        <f t="shared" ca="1" si="848"/>
        <v>0</v>
      </c>
      <c r="F6174" s="2" t="str">
        <f t="shared" ca="1" si="855"/>
        <v/>
      </c>
      <c r="BD6174" s="49">
        <f t="shared" ca="1" si="852"/>
        <v>815.5</v>
      </c>
      <c r="BE6174" s="3">
        <f t="shared" ca="1" si="849"/>
        <v>8.1500000000000003E-2</v>
      </c>
      <c r="BF6174" s="3">
        <f t="shared" ca="1" si="850"/>
        <v>-1.3950525282585462</v>
      </c>
      <c r="BG6174" s="9">
        <f t="shared" ca="1" si="851"/>
        <v>0</v>
      </c>
      <c r="BH6174" s="6">
        <f ca="1">IF(ISNUMBER('Descriptive Stats'!BF6174),'Descriptive Stats'!BF6174,#N/A)</f>
        <v>-1.3950525282585462</v>
      </c>
      <c r="BI6174" s="6">
        <f ca="1">IF(ISNUMBER('Descriptive Stats'!E6174),'Descriptive Stats'!E6174,#N/A)</f>
        <v>0</v>
      </c>
    </row>
    <row r="6175" spans="1:61" ht="14.4" x14ac:dyDescent="0.3">
      <c r="A6175" s="2">
        <f>ROW()</f>
        <v>6175</v>
      </c>
      <c r="C6175" s="8">
        <f t="shared" ca="1" si="853"/>
        <v>14</v>
      </c>
      <c r="D6175" s="8">
        <f t="shared" ca="1" si="854"/>
        <v>0</v>
      </c>
      <c r="E6175" s="50">
        <f t="shared" ca="1" si="848"/>
        <v>3</v>
      </c>
      <c r="F6175" s="2" t="str">
        <f t="shared" ca="1" si="855"/>
        <v/>
      </c>
      <c r="BD6175" s="49">
        <f t="shared" ca="1" si="852"/>
        <v>3200</v>
      </c>
      <c r="BE6175" s="3">
        <f t="shared" ca="1" si="849"/>
        <v>0.31995000000000001</v>
      </c>
      <c r="BF6175" s="3">
        <f t="shared" ca="1" si="850"/>
        <v>-0.46783862043457014</v>
      </c>
      <c r="BG6175" s="9">
        <f t="shared" ca="1" si="851"/>
        <v>3</v>
      </c>
      <c r="BH6175" s="6">
        <f ca="1">IF(ISNUMBER('Descriptive Stats'!BF6175),'Descriptive Stats'!BF6175,#N/A)</f>
        <v>-0.46783862043457014</v>
      </c>
      <c r="BI6175" s="6">
        <f ca="1">IF(ISNUMBER('Descriptive Stats'!E6175),'Descriptive Stats'!E6175,#N/A)</f>
        <v>3</v>
      </c>
    </row>
    <row r="6176" spans="1:61" ht="14.4" x14ac:dyDescent="0.3">
      <c r="A6176" s="2">
        <f>ROW()</f>
        <v>6176</v>
      </c>
      <c r="C6176" s="8">
        <f t="shared" ca="1" si="853"/>
        <v>10</v>
      </c>
      <c r="D6176" s="8">
        <f t="shared" ca="1" si="854"/>
        <v>3</v>
      </c>
      <c r="E6176" s="50">
        <f t="shared" ca="1" si="848"/>
        <v>4</v>
      </c>
      <c r="F6176" s="2" t="str">
        <f t="shared" ca="1" si="855"/>
        <v/>
      </c>
      <c r="BD6176" s="49">
        <f t="shared" ca="1" si="852"/>
        <v>3442</v>
      </c>
      <c r="BE6176" s="3">
        <f t="shared" ca="1" si="849"/>
        <v>0.34415000000000001</v>
      </c>
      <c r="BF6176" s="3">
        <f t="shared" ca="1" si="850"/>
        <v>-0.40116316278173481</v>
      </c>
      <c r="BG6176" s="9">
        <f t="shared" ca="1" si="851"/>
        <v>4</v>
      </c>
      <c r="BH6176" s="6">
        <f ca="1">IF(ISNUMBER('Descriptive Stats'!BF6176),'Descriptive Stats'!BF6176,#N/A)</f>
        <v>-0.40116316278173481</v>
      </c>
      <c r="BI6176" s="6">
        <f ca="1">IF(ISNUMBER('Descriptive Stats'!E6176),'Descriptive Stats'!E6176,#N/A)</f>
        <v>4</v>
      </c>
    </row>
    <row r="6177" spans="1:61" ht="14.4" x14ac:dyDescent="0.3">
      <c r="A6177" s="2">
        <f>ROW()</f>
        <v>6177</v>
      </c>
      <c r="C6177" s="8">
        <f t="shared" ca="1" si="853"/>
        <v>13</v>
      </c>
      <c r="D6177" s="8">
        <f t="shared" ca="1" si="854"/>
        <v>4</v>
      </c>
      <c r="E6177" s="50">
        <f t="shared" ca="1" si="848"/>
        <v>2</v>
      </c>
      <c r="F6177" s="2" t="str">
        <f t="shared" ca="1" si="855"/>
        <v/>
      </c>
      <c r="BD6177" s="49">
        <f t="shared" ca="1" si="852"/>
        <v>2595</v>
      </c>
      <c r="BE6177" s="3">
        <f t="shared" ca="1" si="849"/>
        <v>0.25945000000000001</v>
      </c>
      <c r="BF6177" s="3">
        <f t="shared" ca="1" si="850"/>
        <v>-0.6450419512753276</v>
      </c>
      <c r="BG6177" s="9">
        <f t="shared" ca="1" si="851"/>
        <v>2</v>
      </c>
      <c r="BH6177" s="6">
        <f ca="1">IF(ISNUMBER('Descriptive Stats'!BF6177),'Descriptive Stats'!BF6177,#N/A)</f>
        <v>-0.6450419512753276</v>
      </c>
      <c r="BI6177" s="6">
        <f ca="1">IF(ISNUMBER('Descriptive Stats'!E6177),'Descriptive Stats'!E6177,#N/A)</f>
        <v>2</v>
      </c>
    </row>
    <row r="6178" spans="1:61" ht="14.4" x14ac:dyDescent="0.3">
      <c r="A6178" s="2">
        <f>ROW()</f>
        <v>6178</v>
      </c>
      <c r="C6178" s="8">
        <f t="shared" ca="1" si="853"/>
        <v>17</v>
      </c>
      <c r="D6178" s="8">
        <f t="shared" ca="1" si="854"/>
        <v>2</v>
      </c>
      <c r="E6178" s="50">
        <f t="shared" ca="1" si="848"/>
        <v>0</v>
      </c>
      <c r="F6178" s="2" t="str">
        <f t="shared" ca="1" si="855"/>
        <v/>
      </c>
      <c r="BD6178" s="49">
        <f t="shared" ca="1" si="852"/>
        <v>815.5</v>
      </c>
      <c r="BE6178" s="3">
        <f t="shared" ca="1" si="849"/>
        <v>8.1500000000000003E-2</v>
      </c>
      <c r="BF6178" s="3">
        <f t="shared" ca="1" si="850"/>
        <v>-1.3950525282585462</v>
      </c>
      <c r="BG6178" s="9">
        <f t="shared" ca="1" si="851"/>
        <v>0</v>
      </c>
      <c r="BH6178" s="6">
        <f ca="1">IF(ISNUMBER('Descriptive Stats'!BF6178),'Descriptive Stats'!BF6178,#N/A)</f>
        <v>-1.3950525282585462</v>
      </c>
      <c r="BI6178" s="6">
        <f ca="1">IF(ISNUMBER('Descriptive Stats'!E6178),'Descriptive Stats'!E6178,#N/A)</f>
        <v>0</v>
      </c>
    </row>
    <row r="6179" spans="1:61" ht="14.4" x14ac:dyDescent="0.3">
      <c r="A6179" s="2">
        <f>ROW()</f>
        <v>6179</v>
      </c>
      <c r="C6179" s="8">
        <f t="shared" ca="1" si="853"/>
        <v>15</v>
      </c>
      <c r="D6179" s="8">
        <f t="shared" ca="1" si="854"/>
        <v>0</v>
      </c>
      <c r="E6179" s="50">
        <f t="shared" ca="1" si="848"/>
        <v>1</v>
      </c>
      <c r="F6179" s="2" t="str">
        <f t="shared" ca="1" si="855"/>
        <v/>
      </c>
      <c r="BD6179" s="49">
        <f t="shared" ca="1" si="852"/>
        <v>1871</v>
      </c>
      <c r="BE6179" s="3">
        <f t="shared" ca="1" si="849"/>
        <v>0.18704999999999999</v>
      </c>
      <c r="BF6179" s="3">
        <f t="shared" ca="1" si="850"/>
        <v>-0.88881967520906158</v>
      </c>
      <c r="BG6179" s="9">
        <f t="shared" ca="1" si="851"/>
        <v>1</v>
      </c>
      <c r="BH6179" s="6">
        <f ca="1">IF(ISNUMBER('Descriptive Stats'!BF6179),'Descriptive Stats'!BF6179,#N/A)</f>
        <v>-0.88881967520906158</v>
      </c>
      <c r="BI6179" s="6">
        <f ca="1">IF(ISNUMBER('Descriptive Stats'!E6179),'Descriptive Stats'!E6179,#N/A)</f>
        <v>1</v>
      </c>
    </row>
    <row r="6180" spans="1:61" ht="14.4" x14ac:dyDescent="0.3">
      <c r="A6180" s="2">
        <f>ROW()</f>
        <v>6180</v>
      </c>
      <c r="C6180" s="8">
        <f t="shared" ca="1" si="853"/>
        <v>8</v>
      </c>
      <c r="D6180" s="8">
        <f t="shared" ca="1" si="854"/>
        <v>1</v>
      </c>
      <c r="E6180" s="50">
        <f t="shared" ca="1" si="848"/>
        <v>6</v>
      </c>
      <c r="F6180" s="2" t="str">
        <f t="shared" ca="1" si="855"/>
        <v/>
      </c>
      <c r="BD6180" s="49">
        <f t="shared" ca="1" si="852"/>
        <v>3900</v>
      </c>
      <c r="BE6180" s="3">
        <f t="shared" ca="1" si="849"/>
        <v>0.38995000000000002</v>
      </c>
      <c r="BF6180" s="3">
        <f t="shared" ca="1" si="850"/>
        <v>-0.2794493539703507</v>
      </c>
      <c r="BG6180" s="9">
        <f t="shared" ca="1" si="851"/>
        <v>6</v>
      </c>
      <c r="BH6180" s="6">
        <f ca="1">IF(ISNUMBER('Descriptive Stats'!BF6180),'Descriptive Stats'!BF6180,#N/A)</f>
        <v>-0.2794493539703507</v>
      </c>
      <c r="BI6180" s="6">
        <f ca="1">IF(ISNUMBER('Descriptive Stats'!E6180),'Descriptive Stats'!E6180,#N/A)</f>
        <v>6</v>
      </c>
    </row>
    <row r="6181" spans="1:61" ht="14.4" x14ac:dyDescent="0.3">
      <c r="A6181" s="2">
        <f>ROW()</f>
        <v>6181</v>
      </c>
      <c r="C6181" s="8">
        <f t="shared" ca="1" si="853"/>
        <v>16</v>
      </c>
      <c r="D6181" s="8">
        <f t="shared" ca="1" si="854"/>
        <v>6</v>
      </c>
      <c r="E6181" s="50">
        <f t="shared" ca="1" si="848"/>
        <v>2</v>
      </c>
      <c r="F6181" s="2" t="str">
        <f t="shared" ca="1" si="855"/>
        <v/>
      </c>
      <c r="BD6181" s="49">
        <f t="shared" ca="1" si="852"/>
        <v>2595</v>
      </c>
      <c r="BE6181" s="3">
        <f t="shared" ca="1" si="849"/>
        <v>0.25945000000000001</v>
      </c>
      <c r="BF6181" s="3">
        <f t="shared" ca="1" si="850"/>
        <v>-0.6450419512753276</v>
      </c>
      <c r="BG6181" s="9">
        <f t="shared" ca="1" si="851"/>
        <v>2</v>
      </c>
      <c r="BH6181" s="6">
        <f ca="1">IF(ISNUMBER('Descriptive Stats'!BF6181),'Descriptive Stats'!BF6181,#N/A)</f>
        <v>-0.6450419512753276</v>
      </c>
      <c r="BI6181" s="6">
        <f ca="1">IF(ISNUMBER('Descriptive Stats'!E6181),'Descriptive Stats'!E6181,#N/A)</f>
        <v>2</v>
      </c>
    </row>
    <row r="6182" spans="1:61" ht="14.4" x14ac:dyDescent="0.3">
      <c r="A6182" s="2">
        <f>ROW()</f>
        <v>6182</v>
      </c>
      <c r="C6182" s="8">
        <f t="shared" ca="1" si="853"/>
        <v>9</v>
      </c>
      <c r="D6182" s="8">
        <f t="shared" ca="1" si="854"/>
        <v>2</v>
      </c>
      <c r="E6182" s="50">
        <f t="shared" ca="1" si="848"/>
        <v>2</v>
      </c>
      <c r="F6182" s="2" t="str">
        <f t="shared" ca="1" si="855"/>
        <v/>
      </c>
      <c r="BD6182" s="49">
        <f t="shared" ca="1" si="852"/>
        <v>2595</v>
      </c>
      <c r="BE6182" s="3">
        <f t="shared" ca="1" si="849"/>
        <v>0.25945000000000001</v>
      </c>
      <c r="BF6182" s="3">
        <f t="shared" ca="1" si="850"/>
        <v>-0.6450419512753276</v>
      </c>
      <c r="BG6182" s="9">
        <f t="shared" ca="1" si="851"/>
        <v>2</v>
      </c>
      <c r="BH6182" s="6">
        <f ca="1">IF(ISNUMBER('Descriptive Stats'!BF6182),'Descriptive Stats'!BF6182,#N/A)</f>
        <v>-0.6450419512753276</v>
      </c>
      <c r="BI6182" s="6">
        <f ca="1">IF(ISNUMBER('Descriptive Stats'!E6182),'Descriptive Stats'!E6182,#N/A)</f>
        <v>2</v>
      </c>
    </row>
    <row r="6183" spans="1:61" ht="14.4" x14ac:dyDescent="0.3">
      <c r="A6183" s="2">
        <f>ROW()</f>
        <v>6183</v>
      </c>
      <c r="C6183" s="8">
        <f t="shared" ca="1" si="853"/>
        <v>3</v>
      </c>
      <c r="D6183" s="8">
        <f t="shared" ca="1" si="854"/>
        <v>2</v>
      </c>
      <c r="E6183" s="50">
        <f t="shared" ca="1" si="848"/>
        <v>7</v>
      </c>
      <c r="F6183" s="2" t="str">
        <f t="shared" ca="1" si="855"/>
        <v/>
      </c>
      <c r="BD6183" s="49">
        <f t="shared" ca="1" si="852"/>
        <v>4473.5</v>
      </c>
      <c r="BE6183" s="3">
        <f t="shared" ca="1" si="849"/>
        <v>0.44729999999999998</v>
      </c>
      <c r="BF6183" s="3">
        <f t="shared" ca="1" si="850"/>
        <v>-0.13248586824472414</v>
      </c>
      <c r="BG6183" s="9">
        <f t="shared" ca="1" si="851"/>
        <v>7</v>
      </c>
      <c r="BH6183" s="6">
        <f ca="1">IF(ISNUMBER('Descriptive Stats'!BF6183),'Descriptive Stats'!BF6183,#N/A)</f>
        <v>-0.13248586824472414</v>
      </c>
      <c r="BI6183" s="6">
        <f ca="1">IF(ISNUMBER('Descriptive Stats'!E6183),'Descriptive Stats'!E6183,#N/A)</f>
        <v>7</v>
      </c>
    </row>
    <row r="6184" spans="1:61" ht="14.4" x14ac:dyDescent="0.3">
      <c r="A6184" s="2">
        <f>ROW()</f>
        <v>6184</v>
      </c>
      <c r="C6184" s="8">
        <f t="shared" ca="1" si="853"/>
        <v>6</v>
      </c>
      <c r="D6184" s="8">
        <f t="shared" ca="1" si="854"/>
        <v>7</v>
      </c>
      <c r="E6184" s="50">
        <f t="shared" ca="1" si="848"/>
        <v>0</v>
      </c>
      <c r="F6184" s="2" t="str">
        <f t="shared" ca="1" si="855"/>
        <v/>
      </c>
      <c r="BD6184" s="49">
        <f t="shared" ca="1" si="852"/>
        <v>815.5</v>
      </c>
      <c r="BE6184" s="3">
        <f t="shared" ca="1" si="849"/>
        <v>8.1500000000000003E-2</v>
      </c>
      <c r="BF6184" s="3">
        <f t="shared" ca="1" si="850"/>
        <v>-1.3950525282585462</v>
      </c>
      <c r="BG6184" s="9">
        <f t="shared" ca="1" si="851"/>
        <v>0</v>
      </c>
      <c r="BH6184" s="6">
        <f ca="1">IF(ISNUMBER('Descriptive Stats'!BF6184),'Descriptive Stats'!BF6184,#N/A)</f>
        <v>-1.3950525282585462</v>
      </c>
      <c r="BI6184" s="6">
        <f ca="1">IF(ISNUMBER('Descriptive Stats'!E6184),'Descriptive Stats'!E6184,#N/A)</f>
        <v>0</v>
      </c>
    </row>
    <row r="6185" spans="1:61" ht="14.4" x14ac:dyDescent="0.3">
      <c r="A6185" s="2">
        <f>ROW()</f>
        <v>6185</v>
      </c>
      <c r="C6185" s="8">
        <f t="shared" ca="1" si="853"/>
        <v>15</v>
      </c>
      <c r="D6185" s="8">
        <f t="shared" ca="1" si="854"/>
        <v>0</v>
      </c>
      <c r="E6185" s="50">
        <f t="shared" ca="1" si="848"/>
        <v>0</v>
      </c>
      <c r="F6185" s="2" t="str">
        <f t="shared" ca="1" si="855"/>
        <v/>
      </c>
      <c r="BD6185" s="49">
        <f t="shared" ca="1" si="852"/>
        <v>815.5</v>
      </c>
      <c r="BE6185" s="3">
        <f t="shared" ca="1" si="849"/>
        <v>8.1500000000000003E-2</v>
      </c>
      <c r="BF6185" s="3">
        <f t="shared" ca="1" si="850"/>
        <v>-1.3950525282585462</v>
      </c>
      <c r="BG6185" s="9">
        <f t="shared" ca="1" si="851"/>
        <v>0</v>
      </c>
      <c r="BH6185" s="6">
        <f ca="1">IF(ISNUMBER('Descriptive Stats'!BF6185),'Descriptive Stats'!BF6185,#N/A)</f>
        <v>-1.3950525282585462</v>
      </c>
      <c r="BI6185" s="6">
        <f ca="1">IF(ISNUMBER('Descriptive Stats'!E6185),'Descriptive Stats'!E6185,#N/A)</f>
        <v>0</v>
      </c>
    </row>
    <row r="6186" spans="1:61" ht="14.4" x14ac:dyDescent="0.3">
      <c r="A6186" s="2">
        <f>ROW()</f>
        <v>6186</v>
      </c>
      <c r="C6186" s="8">
        <f t="shared" ca="1" si="853"/>
        <v>4</v>
      </c>
      <c r="D6186" s="8">
        <f t="shared" ca="1" si="854"/>
        <v>0</v>
      </c>
      <c r="E6186" s="50">
        <f t="shared" ca="1" si="848"/>
        <v>0</v>
      </c>
      <c r="F6186" s="2" t="str">
        <f t="shared" ca="1" si="855"/>
        <v/>
      </c>
      <c r="BD6186" s="49">
        <f t="shared" ca="1" si="852"/>
        <v>815.5</v>
      </c>
      <c r="BE6186" s="3">
        <f t="shared" ca="1" si="849"/>
        <v>8.1500000000000003E-2</v>
      </c>
      <c r="BF6186" s="3">
        <f t="shared" ca="1" si="850"/>
        <v>-1.3950525282585462</v>
      </c>
      <c r="BG6186" s="9">
        <f t="shared" ca="1" si="851"/>
        <v>0</v>
      </c>
      <c r="BH6186" s="6">
        <f ca="1">IF(ISNUMBER('Descriptive Stats'!BF6186),'Descriptive Stats'!BF6186,#N/A)</f>
        <v>-1.3950525282585462</v>
      </c>
      <c r="BI6186" s="6">
        <f ca="1">IF(ISNUMBER('Descriptive Stats'!E6186),'Descriptive Stats'!E6186,#N/A)</f>
        <v>0</v>
      </c>
    </row>
    <row r="6187" spans="1:61" ht="14.4" x14ac:dyDescent="0.3">
      <c r="A6187" s="2">
        <f>ROW()</f>
        <v>6187</v>
      </c>
      <c r="C6187" s="8">
        <f t="shared" ca="1" si="853"/>
        <v>18</v>
      </c>
      <c r="D6187" s="8">
        <f t="shared" ca="1" si="854"/>
        <v>0</v>
      </c>
      <c r="E6187" s="50">
        <f t="shared" ca="1" si="848"/>
        <v>0</v>
      </c>
      <c r="F6187" s="2" t="str">
        <f t="shared" ca="1" si="855"/>
        <v/>
      </c>
      <c r="BD6187" s="49">
        <f t="shared" ca="1" si="852"/>
        <v>815.5</v>
      </c>
      <c r="BE6187" s="3">
        <f t="shared" ca="1" si="849"/>
        <v>8.1500000000000003E-2</v>
      </c>
      <c r="BF6187" s="3">
        <f t="shared" ca="1" si="850"/>
        <v>-1.3950525282585462</v>
      </c>
      <c r="BG6187" s="9">
        <f t="shared" ca="1" si="851"/>
        <v>0</v>
      </c>
      <c r="BH6187" s="6">
        <f ca="1">IF(ISNUMBER('Descriptive Stats'!BF6187),'Descriptive Stats'!BF6187,#N/A)</f>
        <v>-1.3950525282585462</v>
      </c>
      <c r="BI6187" s="6">
        <f ca="1">IF(ISNUMBER('Descriptive Stats'!E6187),'Descriptive Stats'!E6187,#N/A)</f>
        <v>0</v>
      </c>
    </row>
    <row r="6188" spans="1:61" ht="14.4" x14ac:dyDescent="0.3">
      <c r="A6188" s="2">
        <f>ROW()</f>
        <v>6188</v>
      </c>
      <c r="C6188" s="8">
        <f t="shared" ca="1" si="853"/>
        <v>14</v>
      </c>
      <c r="D6188" s="8">
        <f t="shared" ca="1" si="854"/>
        <v>0</v>
      </c>
      <c r="E6188" s="50">
        <f t="shared" ca="1" si="848"/>
        <v>2</v>
      </c>
      <c r="F6188" s="2" t="str">
        <f t="shared" ca="1" si="855"/>
        <v/>
      </c>
      <c r="BD6188" s="49">
        <f t="shared" ca="1" si="852"/>
        <v>2595</v>
      </c>
      <c r="BE6188" s="3">
        <f t="shared" ca="1" si="849"/>
        <v>0.25945000000000001</v>
      </c>
      <c r="BF6188" s="3">
        <f t="shared" ca="1" si="850"/>
        <v>-0.6450419512753276</v>
      </c>
      <c r="BG6188" s="9">
        <f t="shared" ca="1" si="851"/>
        <v>2</v>
      </c>
      <c r="BH6188" s="6">
        <f ca="1">IF(ISNUMBER('Descriptive Stats'!BF6188),'Descriptive Stats'!BF6188,#N/A)</f>
        <v>-0.6450419512753276</v>
      </c>
      <c r="BI6188" s="6">
        <f ca="1">IF(ISNUMBER('Descriptive Stats'!E6188),'Descriptive Stats'!E6188,#N/A)</f>
        <v>2</v>
      </c>
    </row>
    <row r="6189" spans="1:61" ht="14.4" x14ac:dyDescent="0.3">
      <c r="A6189" s="2">
        <f>ROW()</f>
        <v>6189</v>
      </c>
      <c r="C6189" s="8">
        <f t="shared" ca="1" si="853"/>
        <v>21</v>
      </c>
      <c r="D6189" s="8">
        <f t="shared" ca="1" si="854"/>
        <v>2</v>
      </c>
      <c r="E6189" s="50">
        <f t="shared" ca="1" si="848"/>
        <v>0</v>
      </c>
      <c r="F6189" s="2" t="str">
        <f t="shared" ca="1" si="855"/>
        <v/>
      </c>
      <c r="BD6189" s="49">
        <f t="shared" ca="1" si="852"/>
        <v>815.5</v>
      </c>
      <c r="BE6189" s="3">
        <f t="shared" ca="1" si="849"/>
        <v>8.1500000000000003E-2</v>
      </c>
      <c r="BF6189" s="3">
        <f t="shared" ca="1" si="850"/>
        <v>-1.3950525282585462</v>
      </c>
      <c r="BG6189" s="9">
        <f t="shared" ca="1" si="851"/>
        <v>0</v>
      </c>
      <c r="BH6189" s="6">
        <f ca="1">IF(ISNUMBER('Descriptive Stats'!BF6189),'Descriptive Stats'!BF6189,#N/A)</f>
        <v>-1.3950525282585462</v>
      </c>
      <c r="BI6189" s="6">
        <f ca="1">IF(ISNUMBER('Descriptive Stats'!E6189),'Descriptive Stats'!E6189,#N/A)</f>
        <v>0</v>
      </c>
    </row>
    <row r="6190" spans="1:61" ht="14.4" x14ac:dyDescent="0.3">
      <c r="A6190" s="2">
        <f>ROW()</f>
        <v>6190</v>
      </c>
      <c r="C6190" s="8">
        <f t="shared" ca="1" si="853"/>
        <v>14</v>
      </c>
      <c r="D6190" s="8">
        <f t="shared" ca="1" si="854"/>
        <v>0</v>
      </c>
      <c r="E6190" s="50">
        <f t="shared" ca="1" si="848"/>
        <v>0</v>
      </c>
      <c r="F6190" s="2" t="str">
        <f t="shared" ca="1" si="855"/>
        <v/>
      </c>
      <c r="BD6190" s="49">
        <f t="shared" ca="1" si="852"/>
        <v>815.5</v>
      </c>
      <c r="BE6190" s="3">
        <f t="shared" ca="1" si="849"/>
        <v>8.1500000000000003E-2</v>
      </c>
      <c r="BF6190" s="3">
        <f t="shared" ca="1" si="850"/>
        <v>-1.3950525282585462</v>
      </c>
      <c r="BG6190" s="9">
        <f t="shared" ca="1" si="851"/>
        <v>0</v>
      </c>
      <c r="BH6190" s="6">
        <f ca="1">IF(ISNUMBER('Descriptive Stats'!BF6190),'Descriptive Stats'!BF6190,#N/A)</f>
        <v>-1.3950525282585462</v>
      </c>
      <c r="BI6190" s="6">
        <f ca="1">IF(ISNUMBER('Descriptive Stats'!E6190),'Descriptive Stats'!E6190,#N/A)</f>
        <v>0</v>
      </c>
    </row>
    <row r="6191" spans="1:61" ht="14.4" x14ac:dyDescent="0.3">
      <c r="A6191" s="2">
        <f>ROW()</f>
        <v>6191</v>
      </c>
      <c r="C6191" s="8">
        <f t="shared" ca="1" si="853"/>
        <v>22</v>
      </c>
      <c r="D6191" s="8">
        <f t="shared" ca="1" si="854"/>
        <v>0</v>
      </c>
      <c r="E6191" s="50">
        <f t="shared" ca="1" si="848"/>
        <v>0</v>
      </c>
      <c r="F6191" s="2" t="str">
        <f t="shared" ca="1" si="855"/>
        <v/>
      </c>
      <c r="BD6191" s="49">
        <f t="shared" ca="1" si="852"/>
        <v>815.5</v>
      </c>
      <c r="BE6191" s="3">
        <f t="shared" ca="1" si="849"/>
        <v>8.1500000000000003E-2</v>
      </c>
      <c r="BF6191" s="3">
        <f t="shared" ca="1" si="850"/>
        <v>-1.3950525282585462</v>
      </c>
      <c r="BG6191" s="9">
        <f t="shared" ca="1" si="851"/>
        <v>0</v>
      </c>
      <c r="BH6191" s="6">
        <f ca="1">IF(ISNUMBER('Descriptive Stats'!BF6191),'Descriptive Stats'!BF6191,#N/A)</f>
        <v>-1.3950525282585462</v>
      </c>
      <c r="BI6191" s="6">
        <f ca="1">IF(ISNUMBER('Descriptive Stats'!E6191),'Descriptive Stats'!E6191,#N/A)</f>
        <v>0</v>
      </c>
    </row>
    <row r="6192" spans="1:61" ht="14.4" x14ac:dyDescent="0.3">
      <c r="A6192" s="2">
        <f>ROW()</f>
        <v>6192</v>
      </c>
      <c r="C6192" s="8">
        <f t="shared" ca="1" si="853"/>
        <v>15</v>
      </c>
      <c r="D6192" s="8">
        <f t="shared" ca="1" si="854"/>
        <v>0</v>
      </c>
      <c r="E6192" s="50">
        <f t="shared" ca="1" si="848"/>
        <v>6</v>
      </c>
      <c r="F6192" s="2" t="str">
        <f t="shared" ca="1" si="855"/>
        <v/>
      </c>
      <c r="BD6192" s="49">
        <f t="shared" ca="1" si="852"/>
        <v>3900</v>
      </c>
      <c r="BE6192" s="3">
        <f t="shared" ca="1" si="849"/>
        <v>0.38995000000000002</v>
      </c>
      <c r="BF6192" s="3">
        <f t="shared" ca="1" si="850"/>
        <v>-0.2794493539703507</v>
      </c>
      <c r="BG6192" s="9">
        <f t="shared" ca="1" si="851"/>
        <v>6</v>
      </c>
      <c r="BH6192" s="6">
        <f ca="1">IF(ISNUMBER('Descriptive Stats'!BF6192),'Descriptive Stats'!BF6192,#N/A)</f>
        <v>-0.2794493539703507</v>
      </c>
      <c r="BI6192" s="6">
        <f ca="1">IF(ISNUMBER('Descriptive Stats'!E6192),'Descriptive Stats'!E6192,#N/A)</f>
        <v>6</v>
      </c>
    </row>
    <row r="6193" spans="1:61" ht="14.4" x14ac:dyDescent="0.3">
      <c r="A6193" s="2">
        <f>ROW()</f>
        <v>6193</v>
      </c>
      <c r="C6193" s="8">
        <f t="shared" ca="1" si="853"/>
        <v>16</v>
      </c>
      <c r="D6193" s="8">
        <f t="shared" ca="1" si="854"/>
        <v>6</v>
      </c>
      <c r="E6193" s="50">
        <f t="shared" ca="1" si="848"/>
        <v>2</v>
      </c>
      <c r="F6193" s="2" t="str">
        <f t="shared" ca="1" si="855"/>
        <v/>
      </c>
      <c r="BD6193" s="49">
        <f t="shared" ca="1" si="852"/>
        <v>2595</v>
      </c>
      <c r="BE6193" s="3">
        <f t="shared" ca="1" si="849"/>
        <v>0.25945000000000001</v>
      </c>
      <c r="BF6193" s="3">
        <f t="shared" ca="1" si="850"/>
        <v>-0.6450419512753276</v>
      </c>
      <c r="BG6193" s="9">
        <f t="shared" ca="1" si="851"/>
        <v>2</v>
      </c>
      <c r="BH6193" s="6">
        <f ca="1">IF(ISNUMBER('Descriptive Stats'!BF6193),'Descriptive Stats'!BF6193,#N/A)</f>
        <v>-0.6450419512753276</v>
      </c>
      <c r="BI6193" s="6">
        <f ca="1">IF(ISNUMBER('Descriptive Stats'!E6193),'Descriptive Stats'!E6193,#N/A)</f>
        <v>2</v>
      </c>
    </row>
    <row r="6194" spans="1:61" ht="14.4" x14ac:dyDescent="0.3">
      <c r="A6194" s="2">
        <f>ROW()</f>
        <v>6194</v>
      </c>
      <c r="C6194" s="8">
        <f t="shared" ca="1" si="853"/>
        <v>3</v>
      </c>
      <c r="D6194" s="8">
        <f t="shared" ca="1" si="854"/>
        <v>2</v>
      </c>
      <c r="E6194" s="50">
        <f t="shared" ca="1" si="848"/>
        <v>0</v>
      </c>
      <c r="F6194" s="2" t="str">
        <f t="shared" ca="1" si="855"/>
        <v/>
      </c>
      <c r="BD6194" s="49">
        <f t="shared" ca="1" si="852"/>
        <v>815.5</v>
      </c>
      <c r="BE6194" s="3">
        <f t="shared" ca="1" si="849"/>
        <v>8.1500000000000003E-2</v>
      </c>
      <c r="BF6194" s="3">
        <f t="shared" ca="1" si="850"/>
        <v>-1.3950525282585462</v>
      </c>
      <c r="BG6194" s="9">
        <f t="shared" ca="1" si="851"/>
        <v>0</v>
      </c>
      <c r="BH6194" s="6">
        <f ca="1">IF(ISNUMBER('Descriptive Stats'!BF6194),'Descriptive Stats'!BF6194,#N/A)</f>
        <v>-1.3950525282585462</v>
      </c>
      <c r="BI6194" s="6">
        <f ca="1">IF(ISNUMBER('Descriptive Stats'!E6194),'Descriptive Stats'!E6194,#N/A)</f>
        <v>0</v>
      </c>
    </row>
    <row r="6195" spans="1:61" ht="14.4" x14ac:dyDescent="0.3">
      <c r="A6195" s="2">
        <f>ROW()</f>
        <v>6195</v>
      </c>
      <c r="C6195" s="8">
        <f t="shared" ca="1" si="853"/>
        <v>18</v>
      </c>
      <c r="D6195" s="8">
        <f t="shared" ca="1" si="854"/>
        <v>0</v>
      </c>
      <c r="E6195" s="50">
        <f t="shared" ca="1" si="848"/>
        <v>0</v>
      </c>
      <c r="F6195" s="2" t="str">
        <f t="shared" ca="1" si="855"/>
        <v/>
      </c>
      <c r="BD6195" s="49">
        <f t="shared" ca="1" si="852"/>
        <v>815.5</v>
      </c>
      <c r="BE6195" s="3">
        <f t="shared" ca="1" si="849"/>
        <v>8.1500000000000003E-2</v>
      </c>
      <c r="BF6195" s="3">
        <f t="shared" ca="1" si="850"/>
        <v>-1.3950525282585462</v>
      </c>
      <c r="BG6195" s="9">
        <f t="shared" ca="1" si="851"/>
        <v>0</v>
      </c>
      <c r="BH6195" s="6">
        <f ca="1">IF(ISNUMBER('Descriptive Stats'!BF6195),'Descriptive Stats'!BF6195,#N/A)</f>
        <v>-1.3950525282585462</v>
      </c>
      <c r="BI6195" s="6">
        <f ca="1">IF(ISNUMBER('Descriptive Stats'!E6195),'Descriptive Stats'!E6195,#N/A)</f>
        <v>0</v>
      </c>
    </row>
    <row r="6196" spans="1:61" ht="14.4" x14ac:dyDescent="0.3">
      <c r="A6196" s="2">
        <f>ROW()</f>
        <v>6196</v>
      </c>
      <c r="C6196" s="8">
        <f t="shared" ca="1" si="853"/>
        <v>15</v>
      </c>
      <c r="D6196" s="8">
        <f t="shared" ca="1" si="854"/>
        <v>0</v>
      </c>
      <c r="E6196" s="50">
        <f t="shared" ca="1" si="848"/>
        <v>6</v>
      </c>
      <c r="F6196" s="2" t="str">
        <f t="shared" ca="1" si="855"/>
        <v/>
      </c>
      <c r="BD6196" s="49">
        <f t="shared" ca="1" si="852"/>
        <v>3900</v>
      </c>
      <c r="BE6196" s="3">
        <f t="shared" ca="1" si="849"/>
        <v>0.38995000000000002</v>
      </c>
      <c r="BF6196" s="3">
        <f t="shared" ca="1" si="850"/>
        <v>-0.2794493539703507</v>
      </c>
      <c r="BG6196" s="9">
        <f t="shared" ca="1" si="851"/>
        <v>6</v>
      </c>
      <c r="BH6196" s="6">
        <f ca="1">IF(ISNUMBER('Descriptive Stats'!BF6196),'Descriptive Stats'!BF6196,#N/A)</f>
        <v>-0.2794493539703507</v>
      </c>
      <c r="BI6196" s="6">
        <f ca="1">IF(ISNUMBER('Descriptive Stats'!E6196),'Descriptive Stats'!E6196,#N/A)</f>
        <v>6</v>
      </c>
    </row>
    <row r="6197" spans="1:61" ht="14.4" x14ac:dyDescent="0.3">
      <c r="A6197" s="2">
        <f>ROW()</f>
        <v>6197</v>
      </c>
      <c r="C6197" s="8">
        <f t="shared" ca="1" si="853"/>
        <v>16</v>
      </c>
      <c r="D6197" s="8">
        <f t="shared" ca="1" si="854"/>
        <v>6</v>
      </c>
      <c r="E6197" s="50">
        <f t="shared" ca="1" si="848"/>
        <v>15</v>
      </c>
      <c r="F6197" s="2" t="str">
        <f t="shared" ca="1" si="855"/>
        <v/>
      </c>
      <c r="BD6197" s="49">
        <f t="shared" ca="1" si="852"/>
        <v>5051.5</v>
      </c>
      <c r="BE6197" s="3">
        <f t="shared" ca="1" si="849"/>
        <v>0.50509999999999999</v>
      </c>
      <c r="BF6197" s="3">
        <f t="shared" ca="1" si="850"/>
        <v>1.2784152420787677E-2</v>
      </c>
      <c r="BG6197" s="9">
        <f t="shared" ca="1" si="851"/>
        <v>15</v>
      </c>
      <c r="BH6197" s="6">
        <f ca="1">IF(ISNUMBER('Descriptive Stats'!BF6197),'Descriptive Stats'!BF6197,#N/A)</f>
        <v>1.2784152420787677E-2</v>
      </c>
      <c r="BI6197" s="6">
        <f ca="1">IF(ISNUMBER('Descriptive Stats'!E6197),'Descriptive Stats'!E6197,#N/A)</f>
        <v>15</v>
      </c>
    </row>
    <row r="6198" spans="1:61" ht="14.4" x14ac:dyDescent="0.3">
      <c r="A6198" s="2">
        <f>ROW()</f>
        <v>6198</v>
      </c>
      <c r="C6198" s="8">
        <f t="shared" ca="1" si="853"/>
        <v>24</v>
      </c>
      <c r="D6198" s="8">
        <f t="shared" ca="1" si="854"/>
        <v>15</v>
      </c>
      <c r="E6198" s="50">
        <f t="shared" ca="1" si="848"/>
        <v>6</v>
      </c>
      <c r="F6198" s="2" t="str">
        <f t="shared" ca="1" si="855"/>
        <v/>
      </c>
      <c r="BD6198" s="49">
        <f t="shared" ca="1" si="852"/>
        <v>3900</v>
      </c>
      <c r="BE6198" s="3">
        <f t="shared" ca="1" si="849"/>
        <v>0.38995000000000002</v>
      </c>
      <c r="BF6198" s="3">
        <f t="shared" ca="1" si="850"/>
        <v>-0.2794493539703507</v>
      </c>
      <c r="BG6198" s="9">
        <f t="shared" ca="1" si="851"/>
        <v>6</v>
      </c>
      <c r="BH6198" s="6">
        <f ca="1">IF(ISNUMBER('Descriptive Stats'!BF6198),'Descriptive Stats'!BF6198,#N/A)</f>
        <v>-0.2794493539703507</v>
      </c>
      <c r="BI6198" s="6">
        <f ca="1">IF(ISNUMBER('Descriptive Stats'!E6198),'Descriptive Stats'!E6198,#N/A)</f>
        <v>6</v>
      </c>
    </row>
    <row r="6199" spans="1:61" ht="14.4" x14ac:dyDescent="0.3">
      <c r="A6199" s="2">
        <f>ROW()</f>
        <v>6199</v>
      </c>
      <c r="C6199" s="8">
        <f t="shared" ca="1" si="853"/>
        <v>2</v>
      </c>
      <c r="D6199" s="8">
        <f t="shared" ca="1" si="854"/>
        <v>6</v>
      </c>
      <c r="E6199" s="50">
        <f t="shared" ca="1" si="848"/>
        <v>19</v>
      </c>
      <c r="F6199" s="2" t="str">
        <f t="shared" ca="1" si="855"/>
        <v>X</v>
      </c>
      <c r="BD6199" s="49">
        <f t="shared" ca="1" si="852"/>
        <v>5294</v>
      </c>
      <c r="BE6199" s="3">
        <f t="shared" ca="1" si="849"/>
        <v>0.52934999999999999</v>
      </c>
      <c r="BF6199" s="3">
        <f t="shared" ca="1" si="850"/>
        <v>7.3636031452008061E-2</v>
      </c>
      <c r="BG6199" s="9">
        <f t="shared" ca="1" si="851"/>
        <v>19</v>
      </c>
      <c r="BH6199" s="6">
        <f ca="1">IF(ISNUMBER('Descriptive Stats'!BF6199),'Descriptive Stats'!BF6199,#N/A)</f>
        <v>7.3636031452008061E-2</v>
      </c>
      <c r="BI6199" s="6">
        <f ca="1">IF(ISNUMBER('Descriptive Stats'!E6199),'Descriptive Stats'!E6199,#N/A)</f>
        <v>19</v>
      </c>
    </row>
    <row r="6200" spans="1:61" ht="14.4" x14ac:dyDescent="0.3">
      <c r="A6200" s="2">
        <f>ROW()</f>
        <v>6200</v>
      </c>
      <c r="C6200" s="8">
        <f t="shared" ca="1" si="853"/>
        <v>7</v>
      </c>
      <c r="D6200" s="8">
        <f t="shared" ca="1" si="854"/>
        <v>19</v>
      </c>
      <c r="E6200" s="50">
        <f t="shared" ca="1" si="848"/>
        <v>1</v>
      </c>
      <c r="F6200" s="2" t="str">
        <f t="shared" ca="1" si="855"/>
        <v/>
      </c>
      <c r="BD6200" s="49">
        <f t="shared" ca="1" si="852"/>
        <v>1871</v>
      </c>
      <c r="BE6200" s="3">
        <f t="shared" ca="1" si="849"/>
        <v>0.18704999999999999</v>
      </c>
      <c r="BF6200" s="3">
        <f t="shared" ca="1" si="850"/>
        <v>-0.88881967520906158</v>
      </c>
      <c r="BG6200" s="9">
        <f t="shared" ca="1" si="851"/>
        <v>1</v>
      </c>
      <c r="BH6200" s="6">
        <f ca="1">IF(ISNUMBER('Descriptive Stats'!BF6200),'Descriptive Stats'!BF6200,#N/A)</f>
        <v>-0.88881967520906158</v>
      </c>
      <c r="BI6200" s="6">
        <f ca="1">IF(ISNUMBER('Descriptive Stats'!E6200),'Descriptive Stats'!E6200,#N/A)</f>
        <v>1</v>
      </c>
    </row>
    <row r="6201" spans="1:61" ht="14.4" x14ac:dyDescent="0.3">
      <c r="A6201" s="2">
        <f>ROW()</f>
        <v>6201</v>
      </c>
      <c r="C6201" s="8">
        <f t="shared" ca="1" si="853"/>
        <v>12</v>
      </c>
      <c r="D6201" s="8">
        <f t="shared" ca="1" si="854"/>
        <v>1</v>
      </c>
      <c r="E6201" s="50">
        <f t="shared" ca="1" si="848"/>
        <v>0</v>
      </c>
      <c r="F6201" s="2" t="str">
        <f t="shared" ca="1" si="855"/>
        <v/>
      </c>
      <c r="BD6201" s="49">
        <f t="shared" ca="1" si="852"/>
        <v>815.5</v>
      </c>
      <c r="BE6201" s="3">
        <f t="shared" ca="1" si="849"/>
        <v>8.1500000000000003E-2</v>
      </c>
      <c r="BF6201" s="3">
        <f t="shared" ca="1" si="850"/>
        <v>-1.3950525282585462</v>
      </c>
      <c r="BG6201" s="9">
        <f t="shared" ca="1" si="851"/>
        <v>0</v>
      </c>
      <c r="BH6201" s="6">
        <f ca="1">IF(ISNUMBER('Descriptive Stats'!BF6201),'Descriptive Stats'!BF6201,#N/A)</f>
        <v>-1.3950525282585462</v>
      </c>
      <c r="BI6201" s="6">
        <f ca="1">IF(ISNUMBER('Descriptive Stats'!E6201),'Descriptive Stats'!E6201,#N/A)</f>
        <v>0</v>
      </c>
    </row>
    <row r="6202" spans="1:61" ht="14.4" x14ac:dyDescent="0.3">
      <c r="A6202" s="2">
        <f>ROW()</f>
        <v>6202</v>
      </c>
      <c r="C6202" s="8">
        <f t="shared" ca="1" si="853"/>
        <v>4</v>
      </c>
      <c r="D6202" s="8">
        <f t="shared" ca="1" si="854"/>
        <v>0</v>
      </c>
      <c r="E6202" s="50">
        <f t="shared" ca="1" si="848"/>
        <v>7</v>
      </c>
      <c r="F6202" s="2" t="str">
        <f t="shared" ca="1" si="855"/>
        <v/>
      </c>
      <c r="BD6202" s="49">
        <f t="shared" ca="1" si="852"/>
        <v>4473.5</v>
      </c>
      <c r="BE6202" s="3">
        <f t="shared" ca="1" si="849"/>
        <v>0.44729999999999998</v>
      </c>
      <c r="BF6202" s="3">
        <f t="shared" ca="1" si="850"/>
        <v>-0.13248586824472414</v>
      </c>
      <c r="BG6202" s="9">
        <f t="shared" ca="1" si="851"/>
        <v>7</v>
      </c>
      <c r="BH6202" s="6">
        <f ca="1">IF(ISNUMBER('Descriptive Stats'!BF6202),'Descriptive Stats'!BF6202,#N/A)</f>
        <v>-0.13248586824472414</v>
      </c>
      <c r="BI6202" s="6">
        <f ca="1">IF(ISNUMBER('Descriptive Stats'!E6202),'Descriptive Stats'!E6202,#N/A)</f>
        <v>7</v>
      </c>
    </row>
    <row r="6203" spans="1:61" ht="14.4" x14ac:dyDescent="0.3">
      <c r="A6203" s="2">
        <f>ROW()</f>
        <v>6203</v>
      </c>
      <c r="C6203" s="8">
        <f t="shared" ca="1" si="853"/>
        <v>6</v>
      </c>
      <c r="D6203" s="8">
        <f t="shared" ca="1" si="854"/>
        <v>7</v>
      </c>
      <c r="E6203" s="50">
        <f t="shared" ca="1" si="848"/>
        <v>0</v>
      </c>
      <c r="F6203" s="2" t="str">
        <f t="shared" ca="1" si="855"/>
        <v/>
      </c>
      <c r="BD6203" s="49">
        <f t="shared" ca="1" si="852"/>
        <v>815.5</v>
      </c>
      <c r="BE6203" s="3">
        <f t="shared" ca="1" si="849"/>
        <v>8.1500000000000003E-2</v>
      </c>
      <c r="BF6203" s="3">
        <f t="shared" ca="1" si="850"/>
        <v>-1.3950525282585462</v>
      </c>
      <c r="BG6203" s="9">
        <f t="shared" ca="1" si="851"/>
        <v>0</v>
      </c>
      <c r="BH6203" s="6">
        <f ca="1">IF(ISNUMBER('Descriptive Stats'!BF6203),'Descriptive Stats'!BF6203,#N/A)</f>
        <v>-1.3950525282585462</v>
      </c>
      <c r="BI6203" s="6">
        <f ca="1">IF(ISNUMBER('Descriptive Stats'!E6203),'Descriptive Stats'!E6203,#N/A)</f>
        <v>0</v>
      </c>
    </row>
    <row r="6204" spans="1:61" ht="14.4" x14ac:dyDescent="0.3">
      <c r="A6204" s="2">
        <f>ROW()</f>
        <v>6204</v>
      </c>
      <c r="C6204" s="8">
        <f t="shared" ca="1" si="853"/>
        <v>20</v>
      </c>
      <c r="D6204" s="8">
        <f t="shared" ca="1" si="854"/>
        <v>0</v>
      </c>
      <c r="E6204" s="50">
        <f t="shared" ca="1" si="848"/>
        <v>0</v>
      </c>
      <c r="F6204" s="2" t="str">
        <f t="shared" ca="1" si="855"/>
        <v/>
      </c>
      <c r="BD6204" s="49">
        <f t="shared" ca="1" si="852"/>
        <v>815.5</v>
      </c>
      <c r="BE6204" s="3">
        <f t="shared" ca="1" si="849"/>
        <v>8.1500000000000003E-2</v>
      </c>
      <c r="BF6204" s="3">
        <f t="shared" ca="1" si="850"/>
        <v>-1.3950525282585462</v>
      </c>
      <c r="BG6204" s="9">
        <f t="shared" ca="1" si="851"/>
        <v>0</v>
      </c>
      <c r="BH6204" s="6">
        <f ca="1">IF(ISNUMBER('Descriptive Stats'!BF6204),'Descriptive Stats'!BF6204,#N/A)</f>
        <v>-1.3950525282585462</v>
      </c>
      <c r="BI6204" s="6">
        <f ca="1">IF(ISNUMBER('Descriptive Stats'!E6204),'Descriptive Stats'!E6204,#N/A)</f>
        <v>0</v>
      </c>
    </row>
    <row r="6205" spans="1:61" ht="14.4" x14ac:dyDescent="0.3">
      <c r="A6205" s="2">
        <f>ROW()</f>
        <v>6205</v>
      </c>
      <c r="C6205" s="8">
        <f t="shared" ca="1" si="853"/>
        <v>20</v>
      </c>
      <c r="D6205" s="8">
        <f t="shared" ca="1" si="854"/>
        <v>0</v>
      </c>
      <c r="E6205" s="50">
        <f t="shared" ca="1" si="848"/>
        <v>19</v>
      </c>
      <c r="F6205" s="2" t="str">
        <f t="shared" ca="1" si="855"/>
        <v>X</v>
      </c>
      <c r="BD6205" s="49">
        <f t="shared" ca="1" si="852"/>
        <v>5294</v>
      </c>
      <c r="BE6205" s="3">
        <f t="shared" ca="1" si="849"/>
        <v>0.52934999999999999</v>
      </c>
      <c r="BF6205" s="3">
        <f t="shared" ca="1" si="850"/>
        <v>7.3636031452008061E-2</v>
      </c>
      <c r="BG6205" s="9">
        <f t="shared" ca="1" si="851"/>
        <v>19</v>
      </c>
      <c r="BH6205" s="6">
        <f ca="1">IF(ISNUMBER('Descriptive Stats'!BF6205),'Descriptive Stats'!BF6205,#N/A)</f>
        <v>7.3636031452008061E-2</v>
      </c>
      <c r="BI6205" s="6">
        <f ca="1">IF(ISNUMBER('Descriptive Stats'!E6205),'Descriptive Stats'!E6205,#N/A)</f>
        <v>19</v>
      </c>
    </row>
    <row r="6206" spans="1:61" ht="14.4" x14ac:dyDescent="0.3">
      <c r="A6206" s="2">
        <f>ROW()</f>
        <v>6206</v>
      </c>
      <c r="C6206" s="8">
        <f t="shared" ca="1" si="853"/>
        <v>7</v>
      </c>
      <c r="D6206" s="8">
        <f t="shared" ca="1" si="854"/>
        <v>19</v>
      </c>
      <c r="E6206" s="50">
        <f t="shared" ca="1" si="848"/>
        <v>2</v>
      </c>
      <c r="F6206" s="2" t="str">
        <f t="shared" ca="1" si="855"/>
        <v/>
      </c>
      <c r="BD6206" s="49">
        <f t="shared" ca="1" si="852"/>
        <v>2595</v>
      </c>
      <c r="BE6206" s="3">
        <f t="shared" ca="1" si="849"/>
        <v>0.25945000000000001</v>
      </c>
      <c r="BF6206" s="3">
        <f t="shared" ca="1" si="850"/>
        <v>-0.6450419512753276</v>
      </c>
      <c r="BG6206" s="9">
        <f t="shared" ca="1" si="851"/>
        <v>2</v>
      </c>
      <c r="BH6206" s="6">
        <f ca="1">IF(ISNUMBER('Descriptive Stats'!BF6206),'Descriptive Stats'!BF6206,#N/A)</f>
        <v>-0.6450419512753276</v>
      </c>
      <c r="BI6206" s="6">
        <f ca="1">IF(ISNUMBER('Descriptive Stats'!E6206),'Descriptive Stats'!E6206,#N/A)</f>
        <v>2</v>
      </c>
    </row>
    <row r="6207" spans="1:61" ht="14.4" x14ac:dyDescent="0.3">
      <c r="A6207" s="2">
        <f>ROW()</f>
        <v>6207</v>
      </c>
      <c r="C6207" s="8">
        <f t="shared" ca="1" si="853"/>
        <v>3</v>
      </c>
      <c r="D6207" s="8">
        <f t="shared" ca="1" si="854"/>
        <v>2</v>
      </c>
      <c r="E6207" s="50">
        <f t="shared" ca="1" si="848"/>
        <v>0</v>
      </c>
      <c r="F6207" s="2" t="str">
        <f t="shared" ca="1" si="855"/>
        <v/>
      </c>
      <c r="BD6207" s="49">
        <f t="shared" ca="1" si="852"/>
        <v>815.5</v>
      </c>
      <c r="BE6207" s="3">
        <f t="shared" ca="1" si="849"/>
        <v>8.1500000000000003E-2</v>
      </c>
      <c r="BF6207" s="3">
        <f t="shared" ca="1" si="850"/>
        <v>-1.3950525282585462</v>
      </c>
      <c r="BG6207" s="9">
        <f t="shared" ca="1" si="851"/>
        <v>0</v>
      </c>
      <c r="BH6207" s="6">
        <f ca="1">IF(ISNUMBER('Descriptive Stats'!BF6207),'Descriptive Stats'!BF6207,#N/A)</f>
        <v>-1.3950525282585462</v>
      </c>
      <c r="BI6207" s="6">
        <f ca="1">IF(ISNUMBER('Descriptive Stats'!E6207),'Descriptive Stats'!E6207,#N/A)</f>
        <v>0</v>
      </c>
    </row>
    <row r="6208" spans="1:61" ht="14.4" x14ac:dyDescent="0.3">
      <c r="A6208" s="2">
        <f>ROW()</f>
        <v>6208</v>
      </c>
      <c r="C6208" s="8">
        <f t="shared" ca="1" si="853"/>
        <v>11</v>
      </c>
      <c r="D6208" s="8">
        <f t="shared" ca="1" si="854"/>
        <v>0</v>
      </c>
      <c r="E6208" s="50">
        <f t="shared" ca="1" si="848"/>
        <v>0</v>
      </c>
      <c r="F6208" s="2" t="str">
        <f t="shared" ca="1" si="855"/>
        <v/>
      </c>
      <c r="BD6208" s="49">
        <f t="shared" ca="1" si="852"/>
        <v>815.5</v>
      </c>
      <c r="BE6208" s="3">
        <f t="shared" ca="1" si="849"/>
        <v>8.1500000000000003E-2</v>
      </c>
      <c r="BF6208" s="3">
        <f t="shared" ca="1" si="850"/>
        <v>-1.3950525282585462</v>
      </c>
      <c r="BG6208" s="9">
        <f t="shared" ca="1" si="851"/>
        <v>0</v>
      </c>
      <c r="BH6208" s="6">
        <f ca="1">IF(ISNUMBER('Descriptive Stats'!BF6208),'Descriptive Stats'!BF6208,#N/A)</f>
        <v>-1.3950525282585462</v>
      </c>
      <c r="BI6208" s="6">
        <f ca="1">IF(ISNUMBER('Descriptive Stats'!E6208),'Descriptive Stats'!E6208,#N/A)</f>
        <v>0</v>
      </c>
    </row>
    <row r="6209" spans="1:61" ht="14.4" x14ac:dyDescent="0.3">
      <c r="A6209" s="2">
        <f>ROW()</f>
        <v>6209</v>
      </c>
      <c r="C6209" s="8">
        <f t="shared" ca="1" si="853"/>
        <v>20</v>
      </c>
      <c r="D6209" s="8">
        <f t="shared" ca="1" si="854"/>
        <v>0</v>
      </c>
      <c r="E6209" s="50">
        <f t="shared" ca="1" si="848"/>
        <v>1</v>
      </c>
      <c r="F6209" s="2" t="str">
        <f t="shared" ca="1" si="855"/>
        <v/>
      </c>
      <c r="BD6209" s="49">
        <f t="shared" ca="1" si="852"/>
        <v>1871</v>
      </c>
      <c r="BE6209" s="3">
        <f t="shared" ca="1" si="849"/>
        <v>0.18704999999999999</v>
      </c>
      <c r="BF6209" s="3">
        <f t="shared" ca="1" si="850"/>
        <v>-0.88881967520906158</v>
      </c>
      <c r="BG6209" s="9">
        <f t="shared" ca="1" si="851"/>
        <v>1</v>
      </c>
      <c r="BH6209" s="6">
        <f ca="1">IF(ISNUMBER('Descriptive Stats'!BF6209),'Descriptive Stats'!BF6209,#N/A)</f>
        <v>-0.88881967520906158</v>
      </c>
      <c r="BI6209" s="6">
        <f ca="1">IF(ISNUMBER('Descriptive Stats'!E6209),'Descriptive Stats'!E6209,#N/A)</f>
        <v>1</v>
      </c>
    </row>
    <row r="6210" spans="1:61" ht="14.4" x14ac:dyDescent="0.3">
      <c r="A6210" s="2">
        <f>ROW()</f>
        <v>6210</v>
      </c>
      <c r="C6210" s="8">
        <f t="shared" ca="1" si="853"/>
        <v>8</v>
      </c>
      <c r="D6210" s="8">
        <f t="shared" ca="1" si="854"/>
        <v>1</v>
      </c>
      <c r="E6210" s="50">
        <f t="shared" ca="1" si="848"/>
        <v>19</v>
      </c>
      <c r="F6210" s="2" t="str">
        <f t="shared" ca="1" si="855"/>
        <v>X</v>
      </c>
      <c r="BD6210" s="49">
        <f t="shared" ca="1" si="852"/>
        <v>5294</v>
      </c>
      <c r="BE6210" s="3">
        <f t="shared" ca="1" si="849"/>
        <v>0.52934999999999999</v>
      </c>
      <c r="BF6210" s="3">
        <f t="shared" ca="1" si="850"/>
        <v>7.3636031452008061E-2</v>
      </c>
      <c r="BG6210" s="9">
        <f t="shared" ca="1" si="851"/>
        <v>19</v>
      </c>
      <c r="BH6210" s="6">
        <f ca="1">IF(ISNUMBER('Descriptive Stats'!BF6210),'Descriptive Stats'!BF6210,#N/A)</f>
        <v>7.3636031452008061E-2</v>
      </c>
      <c r="BI6210" s="6">
        <f ca="1">IF(ISNUMBER('Descriptive Stats'!E6210),'Descriptive Stats'!E6210,#N/A)</f>
        <v>19</v>
      </c>
    </row>
    <row r="6211" spans="1:61" ht="14.4" x14ac:dyDescent="0.3">
      <c r="A6211" s="2">
        <f>ROW()</f>
        <v>6211</v>
      </c>
      <c r="C6211" s="8">
        <f t="shared" ca="1" si="853"/>
        <v>7</v>
      </c>
      <c r="D6211" s="8">
        <f t="shared" ca="1" si="854"/>
        <v>19</v>
      </c>
      <c r="E6211" s="50">
        <f t="shared" ref="E6211:E6274" ca="1" si="856">IF(0=MOD(ROW(),$J$1),AVERAGE(OFFSET($D$2,ROW()-$J$1,0,$J$1,1)),"")</f>
        <v>0</v>
      </c>
      <c r="F6211" s="2" t="str">
        <f t="shared" ca="1" si="855"/>
        <v/>
      </c>
      <c r="BD6211" s="49">
        <f t="shared" ca="1" si="852"/>
        <v>815.5</v>
      </c>
      <c r="BE6211" s="3">
        <f t="shared" ca="1" si="849"/>
        <v>8.1500000000000003E-2</v>
      </c>
      <c r="BF6211" s="3">
        <f t="shared" ca="1" si="850"/>
        <v>-1.3950525282585462</v>
      </c>
      <c r="BG6211" s="9">
        <f t="shared" ca="1" si="851"/>
        <v>0</v>
      </c>
      <c r="BH6211" s="6">
        <f ca="1">IF(ISNUMBER('Descriptive Stats'!BF6211),'Descriptive Stats'!BF6211,#N/A)</f>
        <v>-1.3950525282585462</v>
      </c>
      <c r="BI6211" s="6">
        <f ca="1">IF(ISNUMBER('Descriptive Stats'!E6211),'Descriptive Stats'!E6211,#N/A)</f>
        <v>0</v>
      </c>
    </row>
    <row r="6212" spans="1:61" ht="14.4" x14ac:dyDescent="0.3">
      <c r="A6212" s="2">
        <f>ROW()</f>
        <v>6212</v>
      </c>
      <c r="C6212" s="8">
        <f t="shared" ca="1" si="853"/>
        <v>15</v>
      </c>
      <c r="D6212" s="8">
        <f t="shared" ca="1" si="854"/>
        <v>0</v>
      </c>
      <c r="E6212" s="50">
        <f t="shared" ca="1" si="856"/>
        <v>0</v>
      </c>
      <c r="F6212" s="2" t="str">
        <f t="shared" ca="1" si="855"/>
        <v/>
      </c>
      <c r="BD6212" s="49">
        <f t="shared" ca="1" si="852"/>
        <v>815.5</v>
      </c>
      <c r="BE6212" s="3">
        <f t="shared" ca="1" si="849"/>
        <v>8.1500000000000003E-2</v>
      </c>
      <c r="BF6212" s="3">
        <f t="shared" ca="1" si="850"/>
        <v>-1.3950525282585462</v>
      </c>
      <c r="BG6212" s="9">
        <f t="shared" ca="1" si="851"/>
        <v>0</v>
      </c>
      <c r="BH6212" s="6">
        <f ca="1">IF(ISNUMBER('Descriptive Stats'!BF6212),'Descriptive Stats'!BF6212,#N/A)</f>
        <v>-1.3950525282585462</v>
      </c>
      <c r="BI6212" s="6">
        <f ca="1">IF(ISNUMBER('Descriptive Stats'!E6212),'Descriptive Stats'!E6212,#N/A)</f>
        <v>0</v>
      </c>
    </row>
    <row r="6213" spans="1:61" ht="14.4" x14ac:dyDescent="0.3">
      <c r="A6213" s="2">
        <f>ROW()</f>
        <v>6213</v>
      </c>
      <c r="C6213" s="8">
        <f t="shared" ca="1" si="853"/>
        <v>14</v>
      </c>
      <c r="D6213" s="8">
        <f t="shared" ca="1" si="854"/>
        <v>0</v>
      </c>
      <c r="E6213" s="50">
        <f t="shared" ca="1" si="856"/>
        <v>7</v>
      </c>
      <c r="F6213" s="2" t="str">
        <f t="shared" ca="1" si="855"/>
        <v/>
      </c>
      <c r="BD6213" s="49">
        <f t="shared" ca="1" si="852"/>
        <v>4473.5</v>
      </c>
      <c r="BE6213" s="3">
        <f t="shared" ca="1" si="849"/>
        <v>0.44729999999999998</v>
      </c>
      <c r="BF6213" s="3">
        <f t="shared" ca="1" si="850"/>
        <v>-0.13248586824472414</v>
      </c>
      <c r="BG6213" s="9">
        <f t="shared" ca="1" si="851"/>
        <v>7</v>
      </c>
      <c r="BH6213" s="6">
        <f ca="1">IF(ISNUMBER('Descriptive Stats'!BF6213),'Descriptive Stats'!BF6213,#N/A)</f>
        <v>-0.13248586824472414</v>
      </c>
      <c r="BI6213" s="6">
        <f ca="1">IF(ISNUMBER('Descriptive Stats'!E6213),'Descriptive Stats'!E6213,#N/A)</f>
        <v>7</v>
      </c>
    </row>
    <row r="6214" spans="1:61" ht="14.4" x14ac:dyDescent="0.3">
      <c r="A6214" s="2">
        <f>ROW()</f>
        <v>6214</v>
      </c>
      <c r="C6214" s="8">
        <f t="shared" ca="1" si="853"/>
        <v>6</v>
      </c>
      <c r="D6214" s="8">
        <f t="shared" ca="1" si="854"/>
        <v>7</v>
      </c>
      <c r="E6214" s="50">
        <f t="shared" ca="1" si="856"/>
        <v>1</v>
      </c>
      <c r="F6214" s="2" t="str">
        <f t="shared" ca="1" si="855"/>
        <v/>
      </c>
      <c r="BD6214" s="49">
        <f t="shared" ca="1" si="852"/>
        <v>1871</v>
      </c>
      <c r="BE6214" s="3">
        <f t="shared" ca="1" si="849"/>
        <v>0.18704999999999999</v>
      </c>
      <c r="BF6214" s="3">
        <f t="shared" ca="1" si="850"/>
        <v>-0.88881967520906158</v>
      </c>
      <c r="BG6214" s="9">
        <f t="shared" ca="1" si="851"/>
        <v>1</v>
      </c>
      <c r="BH6214" s="6">
        <f ca="1">IF(ISNUMBER('Descriptive Stats'!BF6214),'Descriptive Stats'!BF6214,#N/A)</f>
        <v>-0.88881967520906158</v>
      </c>
      <c r="BI6214" s="6">
        <f ca="1">IF(ISNUMBER('Descriptive Stats'!E6214),'Descriptive Stats'!E6214,#N/A)</f>
        <v>1</v>
      </c>
    </row>
    <row r="6215" spans="1:61" ht="14.4" x14ac:dyDescent="0.3">
      <c r="A6215" s="2">
        <f>ROW()</f>
        <v>6215</v>
      </c>
      <c r="C6215" s="8">
        <f t="shared" ca="1" si="853"/>
        <v>12</v>
      </c>
      <c r="D6215" s="8">
        <f t="shared" ca="1" si="854"/>
        <v>1</v>
      </c>
      <c r="E6215" s="50">
        <f t="shared" ca="1" si="856"/>
        <v>1</v>
      </c>
      <c r="F6215" s="2" t="str">
        <f t="shared" ca="1" si="855"/>
        <v/>
      </c>
      <c r="BD6215" s="49">
        <f t="shared" ca="1" si="852"/>
        <v>1871</v>
      </c>
      <c r="BE6215" s="3">
        <f t="shared" ca="1" si="849"/>
        <v>0.18704999999999999</v>
      </c>
      <c r="BF6215" s="3">
        <f t="shared" ca="1" si="850"/>
        <v>-0.88881967520906158</v>
      </c>
      <c r="BG6215" s="9">
        <f t="shared" ca="1" si="851"/>
        <v>1</v>
      </c>
      <c r="BH6215" s="6">
        <f ca="1">IF(ISNUMBER('Descriptive Stats'!BF6215),'Descriptive Stats'!BF6215,#N/A)</f>
        <v>-0.88881967520906158</v>
      </c>
      <c r="BI6215" s="6">
        <f ca="1">IF(ISNUMBER('Descriptive Stats'!E6215),'Descriptive Stats'!E6215,#N/A)</f>
        <v>1</v>
      </c>
    </row>
    <row r="6216" spans="1:61" ht="14.4" x14ac:dyDescent="0.3">
      <c r="A6216" s="2">
        <f>ROW()</f>
        <v>6216</v>
      </c>
      <c r="C6216" s="8">
        <f t="shared" ca="1" si="853"/>
        <v>8</v>
      </c>
      <c r="D6216" s="8">
        <f t="shared" ca="1" si="854"/>
        <v>1</v>
      </c>
      <c r="E6216" s="50">
        <f t="shared" ca="1" si="856"/>
        <v>0</v>
      </c>
      <c r="F6216" s="2" t="str">
        <f t="shared" ca="1" si="855"/>
        <v/>
      </c>
      <c r="BD6216" s="49">
        <f t="shared" ca="1" si="852"/>
        <v>815.5</v>
      </c>
      <c r="BE6216" s="3">
        <f t="shared" ca="1" si="849"/>
        <v>8.1500000000000003E-2</v>
      </c>
      <c r="BF6216" s="3">
        <f t="shared" ca="1" si="850"/>
        <v>-1.3950525282585462</v>
      </c>
      <c r="BG6216" s="9">
        <f t="shared" ca="1" si="851"/>
        <v>0</v>
      </c>
      <c r="BH6216" s="6">
        <f ca="1">IF(ISNUMBER('Descriptive Stats'!BF6216),'Descriptive Stats'!BF6216,#N/A)</f>
        <v>-1.3950525282585462</v>
      </c>
      <c r="BI6216" s="6">
        <f ca="1">IF(ISNUMBER('Descriptive Stats'!E6216),'Descriptive Stats'!E6216,#N/A)</f>
        <v>0</v>
      </c>
    </row>
    <row r="6217" spans="1:61" ht="14.4" x14ac:dyDescent="0.3">
      <c r="A6217" s="2">
        <f>ROW()</f>
        <v>6217</v>
      </c>
      <c r="C6217" s="8">
        <f t="shared" ca="1" si="853"/>
        <v>20</v>
      </c>
      <c r="D6217" s="8">
        <f t="shared" ca="1" si="854"/>
        <v>0</v>
      </c>
      <c r="E6217" s="50">
        <f t="shared" ca="1" si="856"/>
        <v>2</v>
      </c>
      <c r="F6217" s="2" t="str">
        <f t="shared" ca="1" si="855"/>
        <v/>
      </c>
      <c r="BD6217" s="49">
        <f t="shared" ca="1" si="852"/>
        <v>2595</v>
      </c>
      <c r="BE6217" s="3">
        <f t="shared" ref="BE6217:BE6280" ca="1" si="857">IF(ISNUMBER(BD6217),(BD6217-0.5)/$BK$4,"")</f>
        <v>0.25945000000000001</v>
      </c>
      <c r="BF6217" s="3">
        <f t="shared" ref="BF6217:BF6280" ca="1" si="858">IF(ISNUMBER(BE6217),_xlfn.NORM.INV(BE6217,0,1),"")</f>
        <v>-0.6450419512753276</v>
      </c>
      <c r="BG6217" s="9">
        <f t="shared" ref="BG6217:BG6280" ca="1" si="859">IF(ISNUMBER(E6217),E6217,"")</f>
        <v>2</v>
      </c>
      <c r="BH6217" s="6">
        <f ca="1">IF(ISNUMBER('Descriptive Stats'!BF6217),'Descriptive Stats'!BF6217,#N/A)</f>
        <v>-0.6450419512753276</v>
      </c>
      <c r="BI6217" s="6">
        <f ca="1">IF(ISNUMBER('Descriptive Stats'!E6217),'Descriptive Stats'!E6217,#N/A)</f>
        <v>2</v>
      </c>
    </row>
    <row r="6218" spans="1:61" ht="14.4" x14ac:dyDescent="0.3">
      <c r="A6218" s="2">
        <f>ROW()</f>
        <v>6218</v>
      </c>
      <c r="C6218" s="8">
        <f t="shared" ca="1" si="853"/>
        <v>3</v>
      </c>
      <c r="D6218" s="8">
        <f t="shared" ca="1" si="854"/>
        <v>2</v>
      </c>
      <c r="E6218" s="50">
        <f t="shared" ca="1" si="856"/>
        <v>2</v>
      </c>
      <c r="F6218" s="2" t="str">
        <f t="shared" ca="1" si="855"/>
        <v/>
      </c>
      <c r="BD6218" s="49">
        <f t="shared" ref="BD6218:BD6281" ca="1" si="860">IF(ISNUMBER(BG6218),_xlfn.RANK.AVG(BG6218,$BG$2:$BG$5414,1),"")</f>
        <v>2595</v>
      </c>
      <c r="BE6218" s="3">
        <f t="shared" ca="1" si="857"/>
        <v>0.25945000000000001</v>
      </c>
      <c r="BF6218" s="3">
        <f t="shared" ca="1" si="858"/>
        <v>-0.6450419512753276</v>
      </c>
      <c r="BG6218" s="9">
        <f t="shared" ca="1" si="859"/>
        <v>2</v>
      </c>
      <c r="BH6218" s="6">
        <f ca="1">IF(ISNUMBER('Descriptive Stats'!BF6218),'Descriptive Stats'!BF6218,#N/A)</f>
        <v>-0.6450419512753276</v>
      </c>
      <c r="BI6218" s="6">
        <f ca="1">IF(ISNUMBER('Descriptive Stats'!E6218),'Descriptive Stats'!E6218,#N/A)</f>
        <v>2</v>
      </c>
    </row>
    <row r="6219" spans="1:61" ht="14.4" x14ac:dyDescent="0.3">
      <c r="A6219" s="2">
        <f>ROW()</f>
        <v>6219</v>
      </c>
      <c r="C6219" s="8">
        <f t="shared" ca="1" si="853"/>
        <v>17</v>
      </c>
      <c r="D6219" s="8">
        <f t="shared" ca="1" si="854"/>
        <v>2</v>
      </c>
      <c r="E6219" s="50">
        <f t="shared" ca="1" si="856"/>
        <v>6</v>
      </c>
      <c r="F6219" s="2" t="str">
        <f t="shared" ca="1" si="855"/>
        <v/>
      </c>
      <c r="BD6219" s="49">
        <f t="shared" ca="1" si="860"/>
        <v>3900</v>
      </c>
      <c r="BE6219" s="3">
        <f t="shared" ca="1" si="857"/>
        <v>0.38995000000000002</v>
      </c>
      <c r="BF6219" s="3">
        <f t="shared" ca="1" si="858"/>
        <v>-0.2794493539703507</v>
      </c>
      <c r="BG6219" s="9">
        <f t="shared" ca="1" si="859"/>
        <v>6</v>
      </c>
      <c r="BH6219" s="6">
        <f ca="1">IF(ISNUMBER('Descriptive Stats'!BF6219),'Descriptive Stats'!BF6219,#N/A)</f>
        <v>-0.2794493539703507</v>
      </c>
      <c r="BI6219" s="6">
        <f ca="1">IF(ISNUMBER('Descriptive Stats'!E6219),'Descriptive Stats'!E6219,#N/A)</f>
        <v>6</v>
      </c>
    </row>
    <row r="6220" spans="1:61" ht="14.4" x14ac:dyDescent="0.3">
      <c r="A6220" s="2">
        <f>ROW()</f>
        <v>6220</v>
      </c>
      <c r="C6220" s="8">
        <f t="shared" ca="1" si="853"/>
        <v>2</v>
      </c>
      <c r="D6220" s="8">
        <f t="shared" ca="1" si="854"/>
        <v>6</v>
      </c>
      <c r="E6220" s="50">
        <f t="shared" ca="1" si="856"/>
        <v>4</v>
      </c>
      <c r="F6220" s="2" t="str">
        <f t="shared" ca="1" si="855"/>
        <v/>
      </c>
      <c r="BD6220" s="49">
        <f t="shared" ca="1" si="860"/>
        <v>3442</v>
      </c>
      <c r="BE6220" s="3">
        <f t="shared" ca="1" si="857"/>
        <v>0.34415000000000001</v>
      </c>
      <c r="BF6220" s="3">
        <f t="shared" ca="1" si="858"/>
        <v>-0.40116316278173481</v>
      </c>
      <c r="BG6220" s="9">
        <f t="shared" ca="1" si="859"/>
        <v>4</v>
      </c>
      <c r="BH6220" s="6">
        <f ca="1">IF(ISNUMBER('Descriptive Stats'!BF6220),'Descriptive Stats'!BF6220,#N/A)</f>
        <v>-0.40116316278173481</v>
      </c>
      <c r="BI6220" s="6">
        <f ca="1">IF(ISNUMBER('Descriptive Stats'!E6220),'Descriptive Stats'!E6220,#N/A)</f>
        <v>4</v>
      </c>
    </row>
    <row r="6221" spans="1:61" ht="14.4" x14ac:dyDescent="0.3">
      <c r="A6221" s="2">
        <f>ROW()</f>
        <v>6221</v>
      </c>
      <c r="C6221" s="8">
        <f t="shared" ca="1" si="853"/>
        <v>13</v>
      </c>
      <c r="D6221" s="8">
        <f t="shared" ca="1" si="854"/>
        <v>4</v>
      </c>
      <c r="E6221" s="50">
        <f t="shared" ca="1" si="856"/>
        <v>0</v>
      </c>
      <c r="F6221" s="2" t="str">
        <f t="shared" ca="1" si="855"/>
        <v/>
      </c>
      <c r="BD6221" s="49">
        <f t="shared" ca="1" si="860"/>
        <v>815.5</v>
      </c>
      <c r="BE6221" s="3">
        <f t="shared" ca="1" si="857"/>
        <v>8.1500000000000003E-2</v>
      </c>
      <c r="BF6221" s="3">
        <f t="shared" ca="1" si="858"/>
        <v>-1.3950525282585462</v>
      </c>
      <c r="BG6221" s="9">
        <f t="shared" ca="1" si="859"/>
        <v>0</v>
      </c>
      <c r="BH6221" s="6">
        <f ca="1">IF(ISNUMBER('Descriptive Stats'!BF6221),'Descriptive Stats'!BF6221,#N/A)</f>
        <v>-1.3950525282585462</v>
      </c>
      <c r="BI6221" s="6">
        <f ca="1">IF(ISNUMBER('Descriptive Stats'!E6221),'Descriptive Stats'!E6221,#N/A)</f>
        <v>0</v>
      </c>
    </row>
    <row r="6222" spans="1:61" ht="14.4" x14ac:dyDescent="0.3">
      <c r="A6222" s="2">
        <f>ROW()</f>
        <v>6222</v>
      </c>
      <c r="C6222" s="8">
        <f t="shared" ca="1" si="853"/>
        <v>14</v>
      </c>
      <c r="D6222" s="8">
        <f t="shared" ca="1" si="854"/>
        <v>0</v>
      </c>
      <c r="E6222" s="50">
        <f t="shared" ca="1" si="856"/>
        <v>2</v>
      </c>
      <c r="F6222" s="2" t="str">
        <f t="shared" ca="1" si="855"/>
        <v/>
      </c>
      <c r="BD6222" s="49">
        <f t="shared" ca="1" si="860"/>
        <v>2595</v>
      </c>
      <c r="BE6222" s="3">
        <f t="shared" ca="1" si="857"/>
        <v>0.25945000000000001</v>
      </c>
      <c r="BF6222" s="3">
        <f t="shared" ca="1" si="858"/>
        <v>-0.6450419512753276</v>
      </c>
      <c r="BG6222" s="9">
        <f t="shared" ca="1" si="859"/>
        <v>2</v>
      </c>
      <c r="BH6222" s="6">
        <f ca="1">IF(ISNUMBER('Descriptive Stats'!BF6222),'Descriptive Stats'!BF6222,#N/A)</f>
        <v>-0.6450419512753276</v>
      </c>
      <c r="BI6222" s="6">
        <f ca="1">IF(ISNUMBER('Descriptive Stats'!E6222),'Descriptive Stats'!E6222,#N/A)</f>
        <v>2</v>
      </c>
    </row>
    <row r="6223" spans="1:61" ht="14.4" x14ac:dyDescent="0.3">
      <c r="A6223" s="2">
        <f>ROW()</f>
        <v>6223</v>
      </c>
      <c r="C6223" s="8">
        <f t="shared" ca="1" si="853"/>
        <v>9</v>
      </c>
      <c r="D6223" s="8">
        <f t="shared" ca="1" si="854"/>
        <v>2</v>
      </c>
      <c r="E6223" s="50">
        <f t="shared" ca="1" si="856"/>
        <v>7</v>
      </c>
      <c r="F6223" s="2" t="str">
        <f t="shared" ca="1" si="855"/>
        <v/>
      </c>
      <c r="BD6223" s="49">
        <f t="shared" ca="1" si="860"/>
        <v>4473.5</v>
      </c>
      <c r="BE6223" s="3">
        <f t="shared" ca="1" si="857"/>
        <v>0.44729999999999998</v>
      </c>
      <c r="BF6223" s="3">
        <f t="shared" ca="1" si="858"/>
        <v>-0.13248586824472414</v>
      </c>
      <c r="BG6223" s="9">
        <f t="shared" ca="1" si="859"/>
        <v>7</v>
      </c>
      <c r="BH6223" s="6">
        <f ca="1">IF(ISNUMBER('Descriptive Stats'!BF6223),'Descriptive Stats'!BF6223,#N/A)</f>
        <v>-0.13248586824472414</v>
      </c>
      <c r="BI6223" s="6">
        <f ca="1">IF(ISNUMBER('Descriptive Stats'!E6223),'Descriptive Stats'!E6223,#N/A)</f>
        <v>7</v>
      </c>
    </row>
    <row r="6224" spans="1:61" ht="14.4" x14ac:dyDescent="0.3">
      <c r="A6224" s="2">
        <f>ROW()</f>
        <v>6224</v>
      </c>
      <c r="C6224" s="8">
        <f t="shared" ca="1" si="853"/>
        <v>6</v>
      </c>
      <c r="D6224" s="8">
        <f t="shared" ca="1" si="854"/>
        <v>7</v>
      </c>
      <c r="E6224" s="50">
        <f t="shared" ca="1" si="856"/>
        <v>0</v>
      </c>
      <c r="F6224" s="2" t="str">
        <f t="shared" ca="1" si="855"/>
        <v/>
      </c>
      <c r="BD6224" s="49">
        <f t="shared" ca="1" si="860"/>
        <v>815.5</v>
      </c>
      <c r="BE6224" s="3">
        <f t="shared" ca="1" si="857"/>
        <v>8.1500000000000003E-2</v>
      </c>
      <c r="BF6224" s="3">
        <f t="shared" ca="1" si="858"/>
        <v>-1.3950525282585462</v>
      </c>
      <c r="BG6224" s="9">
        <f t="shared" ca="1" si="859"/>
        <v>0</v>
      </c>
      <c r="BH6224" s="6">
        <f ca="1">IF(ISNUMBER('Descriptive Stats'!BF6224),'Descriptive Stats'!BF6224,#N/A)</f>
        <v>-1.3950525282585462</v>
      </c>
      <c r="BI6224" s="6">
        <f ca="1">IF(ISNUMBER('Descriptive Stats'!E6224),'Descriptive Stats'!E6224,#N/A)</f>
        <v>0</v>
      </c>
    </row>
    <row r="6225" spans="1:61" ht="14.4" x14ac:dyDescent="0.3">
      <c r="A6225" s="2">
        <f>ROW()</f>
        <v>6225</v>
      </c>
      <c r="C6225" s="8">
        <f t="shared" ref="C6225:C6288" ca="1" si="861">RANDBETWEEN(2,COUNT(B:B))</f>
        <v>11</v>
      </c>
      <c r="D6225" s="8">
        <f t="shared" ref="D6225:D6288" ca="1" si="862">VLOOKUP(C6225,A:B,2,TRUE)</f>
        <v>0</v>
      </c>
      <c r="E6225" s="50">
        <f t="shared" ca="1" si="856"/>
        <v>7</v>
      </c>
      <c r="F6225" s="2" t="str">
        <f t="shared" ref="F6225:F6288" ca="1" si="863">IF(ISNUMBER(E6225),IF(OR(E6225&lt;$K$16,E6225&gt;$K$14),"X",""),"")</f>
        <v/>
      </c>
      <c r="BD6225" s="49">
        <f t="shared" ca="1" si="860"/>
        <v>4473.5</v>
      </c>
      <c r="BE6225" s="3">
        <f t="shared" ca="1" si="857"/>
        <v>0.44729999999999998</v>
      </c>
      <c r="BF6225" s="3">
        <f t="shared" ca="1" si="858"/>
        <v>-0.13248586824472414</v>
      </c>
      <c r="BG6225" s="9">
        <f t="shared" ca="1" si="859"/>
        <v>7</v>
      </c>
      <c r="BH6225" s="6">
        <f ca="1">IF(ISNUMBER('Descriptive Stats'!BF6225),'Descriptive Stats'!BF6225,#N/A)</f>
        <v>-0.13248586824472414</v>
      </c>
      <c r="BI6225" s="6">
        <f ca="1">IF(ISNUMBER('Descriptive Stats'!E6225),'Descriptive Stats'!E6225,#N/A)</f>
        <v>7</v>
      </c>
    </row>
    <row r="6226" spans="1:61" ht="14.4" x14ac:dyDescent="0.3">
      <c r="A6226" s="2">
        <f>ROW()</f>
        <v>6226</v>
      </c>
      <c r="C6226" s="8">
        <f t="shared" ca="1" si="861"/>
        <v>19</v>
      </c>
      <c r="D6226" s="8">
        <f t="shared" ca="1" si="862"/>
        <v>7</v>
      </c>
      <c r="E6226" s="50">
        <f t="shared" ca="1" si="856"/>
        <v>2</v>
      </c>
      <c r="F6226" s="2" t="str">
        <f t="shared" ca="1" si="863"/>
        <v/>
      </c>
      <c r="BD6226" s="49">
        <f t="shared" ca="1" si="860"/>
        <v>2595</v>
      </c>
      <c r="BE6226" s="3">
        <f t="shared" ca="1" si="857"/>
        <v>0.25945000000000001</v>
      </c>
      <c r="BF6226" s="3">
        <f t="shared" ca="1" si="858"/>
        <v>-0.6450419512753276</v>
      </c>
      <c r="BG6226" s="9">
        <f t="shared" ca="1" si="859"/>
        <v>2</v>
      </c>
      <c r="BH6226" s="6">
        <f ca="1">IF(ISNUMBER('Descriptive Stats'!BF6226),'Descriptive Stats'!BF6226,#N/A)</f>
        <v>-0.6450419512753276</v>
      </c>
      <c r="BI6226" s="6">
        <f ca="1">IF(ISNUMBER('Descriptive Stats'!E6226),'Descriptive Stats'!E6226,#N/A)</f>
        <v>2</v>
      </c>
    </row>
    <row r="6227" spans="1:61" ht="14.4" x14ac:dyDescent="0.3">
      <c r="A6227" s="2">
        <f>ROW()</f>
        <v>6227</v>
      </c>
      <c r="C6227" s="8">
        <f t="shared" ca="1" si="861"/>
        <v>21</v>
      </c>
      <c r="D6227" s="8">
        <f t="shared" ca="1" si="862"/>
        <v>2</v>
      </c>
      <c r="E6227" s="50">
        <f t="shared" ca="1" si="856"/>
        <v>6</v>
      </c>
      <c r="F6227" s="2" t="str">
        <f t="shared" ca="1" si="863"/>
        <v/>
      </c>
      <c r="BD6227" s="49">
        <f t="shared" ca="1" si="860"/>
        <v>3900</v>
      </c>
      <c r="BE6227" s="3">
        <f t="shared" ca="1" si="857"/>
        <v>0.38995000000000002</v>
      </c>
      <c r="BF6227" s="3">
        <f t="shared" ca="1" si="858"/>
        <v>-0.2794493539703507</v>
      </c>
      <c r="BG6227" s="9">
        <f t="shared" ca="1" si="859"/>
        <v>6</v>
      </c>
      <c r="BH6227" s="6">
        <f ca="1">IF(ISNUMBER('Descriptive Stats'!BF6227),'Descriptive Stats'!BF6227,#N/A)</f>
        <v>-0.2794493539703507</v>
      </c>
      <c r="BI6227" s="6">
        <f ca="1">IF(ISNUMBER('Descriptive Stats'!E6227),'Descriptive Stats'!E6227,#N/A)</f>
        <v>6</v>
      </c>
    </row>
    <row r="6228" spans="1:61" ht="14.4" x14ac:dyDescent="0.3">
      <c r="A6228" s="2">
        <f>ROW()</f>
        <v>6228</v>
      </c>
      <c r="C6228" s="8">
        <f t="shared" ca="1" si="861"/>
        <v>5</v>
      </c>
      <c r="D6228" s="8">
        <f t="shared" ca="1" si="862"/>
        <v>6</v>
      </c>
      <c r="E6228" s="50">
        <f t="shared" ca="1" si="856"/>
        <v>7</v>
      </c>
      <c r="F6228" s="2" t="str">
        <f t="shared" ca="1" si="863"/>
        <v/>
      </c>
      <c r="BD6228" s="49">
        <f t="shared" ca="1" si="860"/>
        <v>4473.5</v>
      </c>
      <c r="BE6228" s="3">
        <f t="shared" ca="1" si="857"/>
        <v>0.44729999999999998</v>
      </c>
      <c r="BF6228" s="3">
        <f t="shared" ca="1" si="858"/>
        <v>-0.13248586824472414</v>
      </c>
      <c r="BG6228" s="9">
        <f t="shared" ca="1" si="859"/>
        <v>7</v>
      </c>
      <c r="BH6228" s="6">
        <f ca="1">IF(ISNUMBER('Descriptive Stats'!BF6228),'Descriptive Stats'!BF6228,#N/A)</f>
        <v>-0.13248586824472414</v>
      </c>
      <c r="BI6228" s="6">
        <f ca="1">IF(ISNUMBER('Descriptive Stats'!E6228),'Descriptive Stats'!E6228,#N/A)</f>
        <v>7</v>
      </c>
    </row>
    <row r="6229" spans="1:61" ht="14.4" x14ac:dyDescent="0.3">
      <c r="A6229" s="2">
        <f>ROW()</f>
        <v>6229</v>
      </c>
      <c r="C6229" s="8">
        <f t="shared" ca="1" si="861"/>
        <v>19</v>
      </c>
      <c r="D6229" s="8">
        <f t="shared" ca="1" si="862"/>
        <v>7</v>
      </c>
      <c r="E6229" s="50">
        <f t="shared" ca="1" si="856"/>
        <v>7</v>
      </c>
      <c r="F6229" s="2" t="str">
        <f t="shared" ca="1" si="863"/>
        <v/>
      </c>
      <c r="BD6229" s="49">
        <f t="shared" ca="1" si="860"/>
        <v>4473.5</v>
      </c>
      <c r="BE6229" s="3">
        <f t="shared" ca="1" si="857"/>
        <v>0.44729999999999998</v>
      </c>
      <c r="BF6229" s="3">
        <f t="shared" ca="1" si="858"/>
        <v>-0.13248586824472414</v>
      </c>
      <c r="BG6229" s="9">
        <f t="shared" ca="1" si="859"/>
        <v>7</v>
      </c>
      <c r="BH6229" s="6">
        <f ca="1">IF(ISNUMBER('Descriptive Stats'!BF6229),'Descriptive Stats'!BF6229,#N/A)</f>
        <v>-0.13248586824472414</v>
      </c>
      <c r="BI6229" s="6">
        <f ca="1">IF(ISNUMBER('Descriptive Stats'!E6229),'Descriptive Stats'!E6229,#N/A)</f>
        <v>7</v>
      </c>
    </row>
    <row r="6230" spans="1:61" ht="14.4" x14ac:dyDescent="0.3">
      <c r="A6230" s="2">
        <f>ROW()</f>
        <v>6230</v>
      </c>
      <c r="C6230" s="8">
        <f t="shared" ca="1" si="861"/>
        <v>19</v>
      </c>
      <c r="D6230" s="8">
        <f t="shared" ca="1" si="862"/>
        <v>7</v>
      </c>
      <c r="E6230" s="50">
        <f t="shared" ca="1" si="856"/>
        <v>9</v>
      </c>
      <c r="F6230" s="2" t="str">
        <f t="shared" ca="1" si="863"/>
        <v/>
      </c>
      <c r="BD6230" s="49">
        <f t="shared" ca="1" si="860"/>
        <v>4819</v>
      </c>
      <c r="BE6230" s="3">
        <f t="shared" ca="1" si="857"/>
        <v>0.48185</v>
      </c>
      <c r="BF6230" s="3">
        <f t="shared" ca="1" si="858"/>
        <v>-4.5511009098988427E-2</v>
      </c>
      <c r="BG6230" s="9">
        <f t="shared" ca="1" si="859"/>
        <v>9</v>
      </c>
      <c r="BH6230" s="6">
        <f ca="1">IF(ISNUMBER('Descriptive Stats'!BF6230),'Descriptive Stats'!BF6230,#N/A)</f>
        <v>-4.5511009098988427E-2</v>
      </c>
      <c r="BI6230" s="6">
        <f ca="1">IF(ISNUMBER('Descriptive Stats'!E6230),'Descriptive Stats'!E6230,#N/A)</f>
        <v>9</v>
      </c>
    </row>
    <row r="6231" spans="1:61" ht="14.4" x14ac:dyDescent="0.3">
      <c r="A6231" s="2">
        <f>ROW()</f>
        <v>6231</v>
      </c>
      <c r="C6231" s="8">
        <f t="shared" ca="1" si="861"/>
        <v>23</v>
      </c>
      <c r="D6231" s="8">
        <f t="shared" ca="1" si="862"/>
        <v>9</v>
      </c>
      <c r="E6231" s="50">
        <f t="shared" ca="1" si="856"/>
        <v>6</v>
      </c>
      <c r="F6231" s="2" t="str">
        <f t="shared" ca="1" si="863"/>
        <v/>
      </c>
      <c r="BD6231" s="49">
        <f t="shared" ca="1" si="860"/>
        <v>3900</v>
      </c>
      <c r="BE6231" s="3">
        <f t="shared" ca="1" si="857"/>
        <v>0.38995000000000002</v>
      </c>
      <c r="BF6231" s="3">
        <f t="shared" ca="1" si="858"/>
        <v>-0.2794493539703507</v>
      </c>
      <c r="BG6231" s="9">
        <f t="shared" ca="1" si="859"/>
        <v>6</v>
      </c>
      <c r="BH6231" s="6">
        <f ca="1">IF(ISNUMBER('Descriptive Stats'!BF6231),'Descriptive Stats'!BF6231,#N/A)</f>
        <v>-0.2794493539703507</v>
      </c>
      <c r="BI6231" s="6">
        <f ca="1">IF(ISNUMBER('Descriptive Stats'!E6231),'Descriptive Stats'!E6231,#N/A)</f>
        <v>6</v>
      </c>
    </row>
    <row r="6232" spans="1:61" ht="14.4" x14ac:dyDescent="0.3">
      <c r="A6232" s="2">
        <f>ROW()</f>
        <v>6232</v>
      </c>
      <c r="C6232" s="8">
        <f t="shared" ca="1" si="861"/>
        <v>2</v>
      </c>
      <c r="D6232" s="8">
        <f t="shared" ca="1" si="862"/>
        <v>6</v>
      </c>
      <c r="E6232" s="50">
        <f t="shared" ca="1" si="856"/>
        <v>19</v>
      </c>
      <c r="F6232" s="2" t="str">
        <f t="shared" ca="1" si="863"/>
        <v>X</v>
      </c>
      <c r="BD6232" s="49">
        <f t="shared" ca="1" si="860"/>
        <v>5294</v>
      </c>
      <c r="BE6232" s="3">
        <f t="shared" ca="1" si="857"/>
        <v>0.52934999999999999</v>
      </c>
      <c r="BF6232" s="3">
        <f t="shared" ca="1" si="858"/>
        <v>7.3636031452008061E-2</v>
      </c>
      <c r="BG6232" s="9">
        <f t="shared" ca="1" si="859"/>
        <v>19</v>
      </c>
      <c r="BH6232" s="6">
        <f ca="1">IF(ISNUMBER('Descriptive Stats'!BF6232),'Descriptive Stats'!BF6232,#N/A)</f>
        <v>7.3636031452008061E-2</v>
      </c>
      <c r="BI6232" s="6">
        <f ca="1">IF(ISNUMBER('Descriptive Stats'!E6232),'Descriptive Stats'!E6232,#N/A)</f>
        <v>19</v>
      </c>
    </row>
    <row r="6233" spans="1:61" ht="14.4" x14ac:dyDescent="0.3">
      <c r="A6233" s="2">
        <f>ROW()</f>
        <v>6233</v>
      </c>
      <c r="C6233" s="8">
        <f t="shared" ca="1" si="861"/>
        <v>7</v>
      </c>
      <c r="D6233" s="8">
        <f t="shared" ca="1" si="862"/>
        <v>19</v>
      </c>
      <c r="E6233" s="50">
        <f t="shared" ca="1" si="856"/>
        <v>9</v>
      </c>
      <c r="F6233" s="2" t="str">
        <f t="shared" ca="1" si="863"/>
        <v/>
      </c>
      <c r="BD6233" s="49">
        <f t="shared" ca="1" si="860"/>
        <v>4819</v>
      </c>
      <c r="BE6233" s="3">
        <f t="shared" ca="1" si="857"/>
        <v>0.48185</v>
      </c>
      <c r="BF6233" s="3">
        <f t="shared" ca="1" si="858"/>
        <v>-4.5511009098988427E-2</v>
      </c>
      <c r="BG6233" s="9">
        <f t="shared" ca="1" si="859"/>
        <v>9</v>
      </c>
      <c r="BH6233" s="6">
        <f ca="1">IF(ISNUMBER('Descriptive Stats'!BF6233),'Descriptive Stats'!BF6233,#N/A)</f>
        <v>-4.5511009098988427E-2</v>
      </c>
      <c r="BI6233" s="6">
        <f ca="1">IF(ISNUMBER('Descriptive Stats'!E6233),'Descriptive Stats'!E6233,#N/A)</f>
        <v>9</v>
      </c>
    </row>
    <row r="6234" spans="1:61" ht="14.4" x14ac:dyDescent="0.3">
      <c r="A6234" s="2">
        <f>ROW()</f>
        <v>6234</v>
      </c>
      <c r="C6234" s="8">
        <f t="shared" ca="1" si="861"/>
        <v>23</v>
      </c>
      <c r="D6234" s="8">
        <f t="shared" ca="1" si="862"/>
        <v>9</v>
      </c>
      <c r="E6234" s="50">
        <f t="shared" ca="1" si="856"/>
        <v>0</v>
      </c>
      <c r="F6234" s="2" t="str">
        <f t="shared" ca="1" si="863"/>
        <v/>
      </c>
      <c r="BD6234" s="49">
        <f t="shared" ca="1" si="860"/>
        <v>815.5</v>
      </c>
      <c r="BE6234" s="3">
        <f t="shared" ca="1" si="857"/>
        <v>8.1500000000000003E-2</v>
      </c>
      <c r="BF6234" s="3">
        <f t="shared" ca="1" si="858"/>
        <v>-1.3950525282585462</v>
      </c>
      <c r="BG6234" s="9">
        <f t="shared" ca="1" si="859"/>
        <v>0</v>
      </c>
      <c r="BH6234" s="6">
        <f ca="1">IF(ISNUMBER('Descriptive Stats'!BF6234),'Descriptive Stats'!BF6234,#N/A)</f>
        <v>-1.3950525282585462</v>
      </c>
      <c r="BI6234" s="6">
        <f ca="1">IF(ISNUMBER('Descriptive Stats'!E6234),'Descriptive Stats'!E6234,#N/A)</f>
        <v>0</v>
      </c>
    </row>
    <row r="6235" spans="1:61" ht="14.4" x14ac:dyDescent="0.3">
      <c r="A6235" s="2">
        <f>ROW()</f>
        <v>6235</v>
      </c>
      <c r="C6235" s="8">
        <f t="shared" ca="1" si="861"/>
        <v>22</v>
      </c>
      <c r="D6235" s="8">
        <f t="shared" ca="1" si="862"/>
        <v>0</v>
      </c>
      <c r="E6235" s="50">
        <f t="shared" ca="1" si="856"/>
        <v>1</v>
      </c>
      <c r="F6235" s="2" t="str">
        <f t="shared" ca="1" si="863"/>
        <v/>
      </c>
      <c r="BD6235" s="49">
        <f t="shared" ca="1" si="860"/>
        <v>1871</v>
      </c>
      <c r="BE6235" s="3">
        <f t="shared" ca="1" si="857"/>
        <v>0.18704999999999999</v>
      </c>
      <c r="BF6235" s="3">
        <f t="shared" ca="1" si="858"/>
        <v>-0.88881967520906158</v>
      </c>
      <c r="BG6235" s="9">
        <f t="shared" ca="1" si="859"/>
        <v>1</v>
      </c>
      <c r="BH6235" s="6">
        <f ca="1">IF(ISNUMBER('Descriptive Stats'!BF6235),'Descriptive Stats'!BF6235,#N/A)</f>
        <v>-0.88881967520906158</v>
      </c>
      <c r="BI6235" s="6">
        <f ca="1">IF(ISNUMBER('Descriptive Stats'!E6235),'Descriptive Stats'!E6235,#N/A)</f>
        <v>1</v>
      </c>
    </row>
    <row r="6236" spans="1:61" ht="14.4" x14ac:dyDescent="0.3">
      <c r="A6236" s="2">
        <f>ROW()</f>
        <v>6236</v>
      </c>
      <c r="C6236" s="8">
        <f t="shared" ca="1" si="861"/>
        <v>12</v>
      </c>
      <c r="D6236" s="8">
        <f t="shared" ca="1" si="862"/>
        <v>1</v>
      </c>
      <c r="E6236" s="50">
        <f t="shared" ca="1" si="856"/>
        <v>1</v>
      </c>
      <c r="F6236" s="2" t="str">
        <f t="shared" ca="1" si="863"/>
        <v/>
      </c>
      <c r="BD6236" s="49">
        <f t="shared" ca="1" si="860"/>
        <v>1871</v>
      </c>
      <c r="BE6236" s="3">
        <f t="shared" ca="1" si="857"/>
        <v>0.18704999999999999</v>
      </c>
      <c r="BF6236" s="3">
        <f t="shared" ca="1" si="858"/>
        <v>-0.88881967520906158</v>
      </c>
      <c r="BG6236" s="9">
        <f t="shared" ca="1" si="859"/>
        <v>1</v>
      </c>
      <c r="BH6236" s="6">
        <f ca="1">IF(ISNUMBER('Descriptive Stats'!BF6236),'Descriptive Stats'!BF6236,#N/A)</f>
        <v>-0.88881967520906158</v>
      </c>
      <c r="BI6236" s="6">
        <f ca="1">IF(ISNUMBER('Descriptive Stats'!E6236),'Descriptive Stats'!E6236,#N/A)</f>
        <v>1</v>
      </c>
    </row>
    <row r="6237" spans="1:61" ht="14.4" x14ac:dyDescent="0.3">
      <c r="A6237" s="2">
        <f>ROW()</f>
        <v>6237</v>
      </c>
      <c r="C6237" s="8">
        <f t="shared" ca="1" si="861"/>
        <v>8</v>
      </c>
      <c r="D6237" s="8">
        <f t="shared" ca="1" si="862"/>
        <v>1</v>
      </c>
      <c r="E6237" s="50">
        <f t="shared" ca="1" si="856"/>
        <v>2</v>
      </c>
      <c r="F6237" s="2" t="str">
        <f t="shared" ca="1" si="863"/>
        <v/>
      </c>
      <c r="BD6237" s="49">
        <f t="shared" ca="1" si="860"/>
        <v>2595</v>
      </c>
      <c r="BE6237" s="3">
        <f t="shared" ca="1" si="857"/>
        <v>0.25945000000000001</v>
      </c>
      <c r="BF6237" s="3">
        <f t="shared" ca="1" si="858"/>
        <v>-0.6450419512753276</v>
      </c>
      <c r="BG6237" s="9">
        <f t="shared" ca="1" si="859"/>
        <v>2</v>
      </c>
      <c r="BH6237" s="6">
        <f ca="1">IF(ISNUMBER('Descriptive Stats'!BF6237),'Descriptive Stats'!BF6237,#N/A)</f>
        <v>-0.6450419512753276</v>
      </c>
      <c r="BI6237" s="6">
        <f ca="1">IF(ISNUMBER('Descriptive Stats'!E6237),'Descriptive Stats'!E6237,#N/A)</f>
        <v>2</v>
      </c>
    </row>
    <row r="6238" spans="1:61" ht="14.4" x14ac:dyDescent="0.3">
      <c r="A6238" s="2">
        <f>ROW()</f>
        <v>6238</v>
      </c>
      <c r="C6238" s="8">
        <f t="shared" ca="1" si="861"/>
        <v>9</v>
      </c>
      <c r="D6238" s="8">
        <f t="shared" ca="1" si="862"/>
        <v>2</v>
      </c>
      <c r="E6238" s="50">
        <f t="shared" ca="1" si="856"/>
        <v>3</v>
      </c>
      <c r="F6238" s="2" t="str">
        <f t="shared" ca="1" si="863"/>
        <v/>
      </c>
      <c r="BD6238" s="49">
        <f t="shared" ca="1" si="860"/>
        <v>3200</v>
      </c>
      <c r="BE6238" s="3">
        <f t="shared" ca="1" si="857"/>
        <v>0.31995000000000001</v>
      </c>
      <c r="BF6238" s="3">
        <f t="shared" ca="1" si="858"/>
        <v>-0.46783862043457014</v>
      </c>
      <c r="BG6238" s="9">
        <f t="shared" ca="1" si="859"/>
        <v>3</v>
      </c>
      <c r="BH6238" s="6">
        <f ca="1">IF(ISNUMBER('Descriptive Stats'!BF6238),'Descriptive Stats'!BF6238,#N/A)</f>
        <v>-0.46783862043457014</v>
      </c>
      <c r="BI6238" s="6">
        <f ca="1">IF(ISNUMBER('Descriptive Stats'!E6238),'Descriptive Stats'!E6238,#N/A)</f>
        <v>3</v>
      </c>
    </row>
    <row r="6239" spans="1:61" ht="14.4" x14ac:dyDescent="0.3">
      <c r="A6239" s="2">
        <f>ROW()</f>
        <v>6239</v>
      </c>
      <c r="C6239" s="8">
        <f t="shared" ca="1" si="861"/>
        <v>10</v>
      </c>
      <c r="D6239" s="8">
        <f t="shared" ca="1" si="862"/>
        <v>3</v>
      </c>
      <c r="E6239" s="50">
        <f t="shared" ca="1" si="856"/>
        <v>2</v>
      </c>
      <c r="F6239" s="2" t="str">
        <f t="shared" ca="1" si="863"/>
        <v/>
      </c>
      <c r="BD6239" s="49">
        <f t="shared" ca="1" si="860"/>
        <v>2595</v>
      </c>
      <c r="BE6239" s="3">
        <f t="shared" ca="1" si="857"/>
        <v>0.25945000000000001</v>
      </c>
      <c r="BF6239" s="3">
        <f t="shared" ca="1" si="858"/>
        <v>-0.6450419512753276</v>
      </c>
      <c r="BG6239" s="9">
        <f t="shared" ca="1" si="859"/>
        <v>2</v>
      </c>
      <c r="BH6239" s="6">
        <f ca="1">IF(ISNUMBER('Descriptive Stats'!BF6239),'Descriptive Stats'!BF6239,#N/A)</f>
        <v>-0.6450419512753276</v>
      </c>
      <c r="BI6239" s="6">
        <f ca="1">IF(ISNUMBER('Descriptive Stats'!E6239),'Descriptive Stats'!E6239,#N/A)</f>
        <v>2</v>
      </c>
    </row>
    <row r="6240" spans="1:61" ht="14.4" x14ac:dyDescent="0.3">
      <c r="A6240" s="2">
        <f>ROW()</f>
        <v>6240</v>
      </c>
      <c r="C6240" s="8">
        <f t="shared" ca="1" si="861"/>
        <v>17</v>
      </c>
      <c r="D6240" s="8">
        <f t="shared" ca="1" si="862"/>
        <v>2</v>
      </c>
      <c r="E6240" s="50">
        <f t="shared" ca="1" si="856"/>
        <v>7</v>
      </c>
      <c r="F6240" s="2" t="str">
        <f t="shared" ca="1" si="863"/>
        <v/>
      </c>
      <c r="BD6240" s="49">
        <f t="shared" ca="1" si="860"/>
        <v>4473.5</v>
      </c>
      <c r="BE6240" s="3">
        <f t="shared" ca="1" si="857"/>
        <v>0.44729999999999998</v>
      </c>
      <c r="BF6240" s="3">
        <f t="shared" ca="1" si="858"/>
        <v>-0.13248586824472414</v>
      </c>
      <c r="BG6240" s="9">
        <f t="shared" ca="1" si="859"/>
        <v>7</v>
      </c>
      <c r="BH6240" s="6">
        <f ca="1">IF(ISNUMBER('Descriptive Stats'!BF6240),'Descriptive Stats'!BF6240,#N/A)</f>
        <v>-0.13248586824472414</v>
      </c>
      <c r="BI6240" s="6">
        <f ca="1">IF(ISNUMBER('Descriptive Stats'!E6240),'Descriptive Stats'!E6240,#N/A)</f>
        <v>7</v>
      </c>
    </row>
    <row r="6241" spans="1:61" ht="14.4" x14ac:dyDescent="0.3">
      <c r="A6241" s="2">
        <f>ROW()</f>
        <v>6241</v>
      </c>
      <c r="C6241" s="8">
        <f t="shared" ca="1" si="861"/>
        <v>6</v>
      </c>
      <c r="D6241" s="8">
        <f t="shared" ca="1" si="862"/>
        <v>7</v>
      </c>
      <c r="E6241" s="50">
        <f t="shared" ca="1" si="856"/>
        <v>0</v>
      </c>
      <c r="F6241" s="2" t="str">
        <f t="shared" ca="1" si="863"/>
        <v/>
      </c>
      <c r="BD6241" s="49">
        <f t="shared" ca="1" si="860"/>
        <v>815.5</v>
      </c>
      <c r="BE6241" s="3">
        <f t="shared" ca="1" si="857"/>
        <v>8.1500000000000003E-2</v>
      </c>
      <c r="BF6241" s="3">
        <f t="shared" ca="1" si="858"/>
        <v>-1.3950525282585462</v>
      </c>
      <c r="BG6241" s="9">
        <f t="shared" ca="1" si="859"/>
        <v>0</v>
      </c>
      <c r="BH6241" s="6">
        <f ca="1">IF(ISNUMBER('Descriptive Stats'!BF6241),'Descriptive Stats'!BF6241,#N/A)</f>
        <v>-1.3950525282585462</v>
      </c>
      <c r="BI6241" s="6">
        <f ca="1">IF(ISNUMBER('Descriptive Stats'!E6241),'Descriptive Stats'!E6241,#N/A)</f>
        <v>0</v>
      </c>
    </row>
    <row r="6242" spans="1:61" ht="14.4" x14ac:dyDescent="0.3">
      <c r="A6242" s="2">
        <f>ROW()</f>
        <v>6242</v>
      </c>
      <c r="C6242" s="8">
        <f t="shared" ca="1" si="861"/>
        <v>20</v>
      </c>
      <c r="D6242" s="8">
        <f t="shared" ca="1" si="862"/>
        <v>0</v>
      </c>
      <c r="E6242" s="50">
        <f t="shared" ca="1" si="856"/>
        <v>9</v>
      </c>
      <c r="F6242" s="2" t="str">
        <f t="shared" ca="1" si="863"/>
        <v/>
      </c>
      <c r="BD6242" s="49">
        <f t="shared" ca="1" si="860"/>
        <v>4819</v>
      </c>
      <c r="BE6242" s="3">
        <f t="shared" ca="1" si="857"/>
        <v>0.48185</v>
      </c>
      <c r="BF6242" s="3">
        <f t="shared" ca="1" si="858"/>
        <v>-4.5511009098988427E-2</v>
      </c>
      <c r="BG6242" s="9">
        <f t="shared" ca="1" si="859"/>
        <v>9</v>
      </c>
      <c r="BH6242" s="6">
        <f ca="1">IF(ISNUMBER('Descriptive Stats'!BF6242),'Descriptive Stats'!BF6242,#N/A)</f>
        <v>-4.5511009098988427E-2</v>
      </c>
      <c r="BI6242" s="6">
        <f ca="1">IF(ISNUMBER('Descriptive Stats'!E6242),'Descriptive Stats'!E6242,#N/A)</f>
        <v>9</v>
      </c>
    </row>
    <row r="6243" spans="1:61" ht="14.4" x14ac:dyDescent="0.3">
      <c r="A6243" s="2">
        <f>ROW()</f>
        <v>6243</v>
      </c>
      <c r="C6243" s="8">
        <f t="shared" ca="1" si="861"/>
        <v>23</v>
      </c>
      <c r="D6243" s="8">
        <f t="shared" ca="1" si="862"/>
        <v>9</v>
      </c>
      <c r="E6243" s="50">
        <f t="shared" ca="1" si="856"/>
        <v>2</v>
      </c>
      <c r="F6243" s="2" t="str">
        <f t="shared" ca="1" si="863"/>
        <v/>
      </c>
      <c r="BD6243" s="49">
        <f t="shared" ca="1" si="860"/>
        <v>2595</v>
      </c>
      <c r="BE6243" s="3">
        <f t="shared" ca="1" si="857"/>
        <v>0.25945000000000001</v>
      </c>
      <c r="BF6243" s="3">
        <f t="shared" ca="1" si="858"/>
        <v>-0.6450419512753276</v>
      </c>
      <c r="BG6243" s="9">
        <f t="shared" ca="1" si="859"/>
        <v>2</v>
      </c>
      <c r="BH6243" s="6">
        <f ca="1">IF(ISNUMBER('Descriptive Stats'!BF6243),'Descriptive Stats'!BF6243,#N/A)</f>
        <v>-0.6450419512753276</v>
      </c>
      <c r="BI6243" s="6">
        <f ca="1">IF(ISNUMBER('Descriptive Stats'!E6243),'Descriptive Stats'!E6243,#N/A)</f>
        <v>2</v>
      </c>
    </row>
    <row r="6244" spans="1:61" ht="14.4" x14ac:dyDescent="0.3">
      <c r="A6244" s="2">
        <f>ROW()</f>
        <v>6244</v>
      </c>
      <c r="C6244" s="8">
        <f t="shared" ca="1" si="861"/>
        <v>17</v>
      </c>
      <c r="D6244" s="8">
        <f t="shared" ca="1" si="862"/>
        <v>2</v>
      </c>
      <c r="E6244" s="50">
        <f t="shared" ca="1" si="856"/>
        <v>7</v>
      </c>
      <c r="F6244" s="2" t="str">
        <f t="shared" ca="1" si="863"/>
        <v/>
      </c>
      <c r="BD6244" s="49">
        <f t="shared" ca="1" si="860"/>
        <v>4473.5</v>
      </c>
      <c r="BE6244" s="3">
        <f t="shared" ca="1" si="857"/>
        <v>0.44729999999999998</v>
      </c>
      <c r="BF6244" s="3">
        <f t="shared" ca="1" si="858"/>
        <v>-0.13248586824472414</v>
      </c>
      <c r="BG6244" s="9">
        <f t="shared" ca="1" si="859"/>
        <v>7</v>
      </c>
      <c r="BH6244" s="6">
        <f ca="1">IF(ISNUMBER('Descriptive Stats'!BF6244),'Descriptive Stats'!BF6244,#N/A)</f>
        <v>-0.13248586824472414</v>
      </c>
      <c r="BI6244" s="6">
        <f ca="1">IF(ISNUMBER('Descriptive Stats'!E6244),'Descriptive Stats'!E6244,#N/A)</f>
        <v>7</v>
      </c>
    </row>
    <row r="6245" spans="1:61" ht="14.4" x14ac:dyDescent="0.3">
      <c r="A6245" s="2">
        <f>ROW()</f>
        <v>6245</v>
      </c>
      <c r="C6245" s="8">
        <f t="shared" ca="1" si="861"/>
        <v>6</v>
      </c>
      <c r="D6245" s="8">
        <f t="shared" ca="1" si="862"/>
        <v>7</v>
      </c>
      <c r="E6245" s="50">
        <f t="shared" ca="1" si="856"/>
        <v>0</v>
      </c>
      <c r="F6245" s="2" t="str">
        <f t="shared" ca="1" si="863"/>
        <v/>
      </c>
      <c r="BD6245" s="49">
        <f t="shared" ca="1" si="860"/>
        <v>815.5</v>
      </c>
      <c r="BE6245" s="3">
        <f t="shared" ca="1" si="857"/>
        <v>8.1500000000000003E-2</v>
      </c>
      <c r="BF6245" s="3">
        <f t="shared" ca="1" si="858"/>
        <v>-1.3950525282585462</v>
      </c>
      <c r="BG6245" s="9">
        <f t="shared" ca="1" si="859"/>
        <v>0</v>
      </c>
      <c r="BH6245" s="6">
        <f ca="1">IF(ISNUMBER('Descriptive Stats'!BF6245),'Descriptive Stats'!BF6245,#N/A)</f>
        <v>-1.3950525282585462</v>
      </c>
      <c r="BI6245" s="6">
        <f ca="1">IF(ISNUMBER('Descriptive Stats'!E6245),'Descriptive Stats'!E6245,#N/A)</f>
        <v>0</v>
      </c>
    </row>
    <row r="6246" spans="1:61" ht="14.4" x14ac:dyDescent="0.3">
      <c r="A6246" s="2">
        <f>ROW()</f>
        <v>6246</v>
      </c>
      <c r="C6246" s="8">
        <f t="shared" ca="1" si="861"/>
        <v>4</v>
      </c>
      <c r="D6246" s="8">
        <f t="shared" ca="1" si="862"/>
        <v>0</v>
      </c>
      <c r="E6246" s="50">
        <f t="shared" ca="1" si="856"/>
        <v>0</v>
      </c>
      <c r="F6246" s="2" t="str">
        <f t="shared" ca="1" si="863"/>
        <v/>
      </c>
      <c r="BD6246" s="49">
        <f t="shared" ca="1" si="860"/>
        <v>815.5</v>
      </c>
      <c r="BE6246" s="3">
        <f t="shared" ca="1" si="857"/>
        <v>8.1500000000000003E-2</v>
      </c>
      <c r="BF6246" s="3">
        <f t="shared" ca="1" si="858"/>
        <v>-1.3950525282585462</v>
      </c>
      <c r="BG6246" s="9">
        <f t="shared" ca="1" si="859"/>
        <v>0</v>
      </c>
      <c r="BH6246" s="6">
        <f ca="1">IF(ISNUMBER('Descriptive Stats'!BF6246),'Descriptive Stats'!BF6246,#N/A)</f>
        <v>-1.3950525282585462</v>
      </c>
      <c r="BI6246" s="6">
        <f ca="1">IF(ISNUMBER('Descriptive Stats'!E6246),'Descriptive Stats'!E6246,#N/A)</f>
        <v>0</v>
      </c>
    </row>
    <row r="6247" spans="1:61" ht="14.4" x14ac:dyDescent="0.3">
      <c r="A6247" s="2">
        <f>ROW()</f>
        <v>6247</v>
      </c>
      <c r="C6247" s="8">
        <f t="shared" ca="1" si="861"/>
        <v>18</v>
      </c>
      <c r="D6247" s="8">
        <f t="shared" ca="1" si="862"/>
        <v>0</v>
      </c>
      <c r="E6247" s="50">
        <f t="shared" ca="1" si="856"/>
        <v>3</v>
      </c>
      <c r="F6247" s="2" t="str">
        <f t="shared" ca="1" si="863"/>
        <v/>
      </c>
      <c r="BD6247" s="49">
        <f t="shared" ca="1" si="860"/>
        <v>3200</v>
      </c>
      <c r="BE6247" s="3">
        <f t="shared" ca="1" si="857"/>
        <v>0.31995000000000001</v>
      </c>
      <c r="BF6247" s="3">
        <f t="shared" ca="1" si="858"/>
        <v>-0.46783862043457014</v>
      </c>
      <c r="BG6247" s="9">
        <f t="shared" ca="1" si="859"/>
        <v>3</v>
      </c>
      <c r="BH6247" s="6">
        <f ca="1">IF(ISNUMBER('Descriptive Stats'!BF6247),'Descriptive Stats'!BF6247,#N/A)</f>
        <v>-0.46783862043457014</v>
      </c>
      <c r="BI6247" s="6">
        <f ca="1">IF(ISNUMBER('Descriptive Stats'!E6247),'Descriptive Stats'!E6247,#N/A)</f>
        <v>3</v>
      </c>
    </row>
    <row r="6248" spans="1:61" ht="14.4" x14ac:dyDescent="0.3">
      <c r="A6248" s="2">
        <f>ROW()</f>
        <v>6248</v>
      </c>
      <c r="C6248" s="8">
        <f t="shared" ca="1" si="861"/>
        <v>10</v>
      </c>
      <c r="D6248" s="8">
        <f t="shared" ca="1" si="862"/>
        <v>3</v>
      </c>
      <c r="E6248" s="50">
        <f t="shared" ca="1" si="856"/>
        <v>6</v>
      </c>
      <c r="F6248" s="2" t="str">
        <f t="shared" ca="1" si="863"/>
        <v/>
      </c>
      <c r="BD6248" s="49">
        <f t="shared" ca="1" si="860"/>
        <v>3900</v>
      </c>
      <c r="BE6248" s="3">
        <f t="shared" ca="1" si="857"/>
        <v>0.38995000000000002</v>
      </c>
      <c r="BF6248" s="3">
        <f t="shared" ca="1" si="858"/>
        <v>-0.2794493539703507</v>
      </c>
      <c r="BG6248" s="9">
        <f t="shared" ca="1" si="859"/>
        <v>6</v>
      </c>
      <c r="BH6248" s="6">
        <f ca="1">IF(ISNUMBER('Descriptive Stats'!BF6248),'Descriptive Stats'!BF6248,#N/A)</f>
        <v>-0.2794493539703507</v>
      </c>
      <c r="BI6248" s="6">
        <f ca="1">IF(ISNUMBER('Descriptive Stats'!E6248),'Descriptive Stats'!E6248,#N/A)</f>
        <v>6</v>
      </c>
    </row>
    <row r="6249" spans="1:61" ht="14.4" x14ac:dyDescent="0.3">
      <c r="A6249" s="2">
        <f>ROW()</f>
        <v>6249</v>
      </c>
      <c r="C6249" s="8">
        <f t="shared" ca="1" si="861"/>
        <v>5</v>
      </c>
      <c r="D6249" s="8">
        <f t="shared" ca="1" si="862"/>
        <v>6</v>
      </c>
      <c r="E6249" s="50">
        <f t="shared" ca="1" si="856"/>
        <v>6</v>
      </c>
      <c r="F6249" s="2" t="str">
        <f t="shared" ca="1" si="863"/>
        <v/>
      </c>
      <c r="BD6249" s="49">
        <f t="shared" ca="1" si="860"/>
        <v>3900</v>
      </c>
      <c r="BE6249" s="3">
        <f t="shared" ca="1" si="857"/>
        <v>0.38995000000000002</v>
      </c>
      <c r="BF6249" s="3">
        <f t="shared" ca="1" si="858"/>
        <v>-0.2794493539703507</v>
      </c>
      <c r="BG6249" s="9">
        <f t="shared" ca="1" si="859"/>
        <v>6</v>
      </c>
      <c r="BH6249" s="6">
        <f ca="1">IF(ISNUMBER('Descriptive Stats'!BF6249),'Descriptive Stats'!BF6249,#N/A)</f>
        <v>-0.2794493539703507</v>
      </c>
      <c r="BI6249" s="6">
        <f ca="1">IF(ISNUMBER('Descriptive Stats'!E6249),'Descriptive Stats'!E6249,#N/A)</f>
        <v>6</v>
      </c>
    </row>
    <row r="6250" spans="1:61" ht="14.4" x14ac:dyDescent="0.3">
      <c r="A6250" s="2">
        <f>ROW()</f>
        <v>6250</v>
      </c>
      <c r="C6250" s="8">
        <f t="shared" ca="1" si="861"/>
        <v>2</v>
      </c>
      <c r="D6250" s="8">
        <f t="shared" ca="1" si="862"/>
        <v>6</v>
      </c>
      <c r="E6250" s="50">
        <f t="shared" ca="1" si="856"/>
        <v>7</v>
      </c>
      <c r="F6250" s="2" t="str">
        <f t="shared" ca="1" si="863"/>
        <v/>
      </c>
      <c r="BD6250" s="49">
        <f t="shared" ca="1" si="860"/>
        <v>4473.5</v>
      </c>
      <c r="BE6250" s="3">
        <f t="shared" ca="1" si="857"/>
        <v>0.44729999999999998</v>
      </c>
      <c r="BF6250" s="3">
        <f t="shared" ca="1" si="858"/>
        <v>-0.13248586824472414</v>
      </c>
      <c r="BG6250" s="9">
        <f t="shared" ca="1" si="859"/>
        <v>7</v>
      </c>
      <c r="BH6250" s="6">
        <f ca="1">IF(ISNUMBER('Descriptive Stats'!BF6250),'Descriptive Stats'!BF6250,#N/A)</f>
        <v>-0.13248586824472414</v>
      </c>
      <c r="BI6250" s="6">
        <f ca="1">IF(ISNUMBER('Descriptive Stats'!E6250),'Descriptive Stats'!E6250,#N/A)</f>
        <v>7</v>
      </c>
    </row>
    <row r="6251" spans="1:61" ht="14.4" x14ac:dyDescent="0.3">
      <c r="A6251" s="2">
        <f>ROW()</f>
        <v>6251</v>
      </c>
      <c r="C6251" s="8">
        <f t="shared" ca="1" si="861"/>
        <v>6</v>
      </c>
      <c r="D6251" s="8">
        <f t="shared" ca="1" si="862"/>
        <v>7</v>
      </c>
      <c r="E6251" s="50">
        <f t="shared" ca="1" si="856"/>
        <v>0</v>
      </c>
      <c r="F6251" s="2" t="str">
        <f t="shared" ca="1" si="863"/>
        <v/>
      </c>
      <c r="BD6251" s="49">
        <f t="shared" ca="1" si="860"/>
        <v>815.5</v>
      </c>
      <c r="BE6251" s="3">
        <f t="shared" ca="1" si="857"/>
        <v>8.1500000000000003E-2</v>
      </c>
      <c r="BF6251" s="3">
        <f t="shared" ca="1" si="858"/>
        <v>-1.3950525282585462</v>
      </c>
      <c r="BG6251" s="9">
        <f t="shared" ca="1" si="859"/>
        <v>0</v>
      </c>
      <c r="BH6251" s="6">
        <f ca="1">IF(ISNUMBER('Descriptive Stats'!BF6251),'Descriptive Stats'!BF6251,#N/A)</f>
        <v>-1.3950525282585462</v>
      </c>
      <c r="BI6251" s="6">
        <f ca="1">IF(ISNUMBER('Descriptive Stats'!E6251),'Descriptive Stats'!E6251,#N/A)</f>
        <v>0</v>
      </c>
    </row>
    <row r="6252" spans="1:61" ht="14.4" x14ac:dyDescent="0.3">
      <c r="A6252" s="2">
        <f>ROW()</f>
        <v>6252</v>
      </c>
      <c r="C6252" s="8">
        <f t="shared" ca="1" si="861"/>
        <v>15</v>
      </c>
      <c r="D6252" s="8">
        <f t="shared" ca="1" si="862"/>
        <v>0</v>
      </c>
      <c r="E6252" s="50">
        <f t="shared" ca="1" si="856"/>
        <v>6</v>
      </c>
      <c r="F6252" s="2" t="str">
        <f t="shared" ca="1" si="863"/>
        <v/>
      </c>
      <c r="BD6252" s="49">
        <f t="shared" ca="1" si="860"/>
        <v>3900</v>
      </c>
      <c r="BE6252" s="3">
        <f t="shared" ca="1" si="857"/>
        <v>0.38995000000000002</v>
      </c>
      <c r="BF6252" s="3">
        <f t="shared" ca="1" si="858"/>
        <v>-0.2794493539703507</v>
      </c>
      <c r="BG6252" s="9">
        <f t="shared" ca="1" si="859"/>
        <v>6</v>
      </c>
      <c r="BH6252" s="6">
        <f ca="1">IF(ISNUMBER('Descriptive Stats'!BF6252),'Descriptive Stats'!BF6252,#N/A)</f>
        <v>-0.2794493539703507</v>
      </c>
      <c r="BI6252" s="6">
        <f ca="1">IF(ISNUMBER('Descriptive Stats'!E6252),'Descriptive Stats'!E6252,#N/A)</f>
        <v>6</v>
      </c>
    </row>
    <row r="6253" spans="1:61" ht="14.4" x14ac:dyDescent="0.3">
      <c r="A6253" s="2">
        <f>ROW()</f>
        <v>6253</v>
      </c>
      <c r="C6253" s="8">
        <f t="shared" ca="1" si="861"/>
        <v>2</v>
      </c>
      <c r="D6253" s="8">
        <f t="shared" ca="1" si="862"/>
        <v>6</v>
      </c>
      <c r="E6253" s="50">
        <f t="shared" ca="1" si="856"/>
        <v>3</v>
      </c>
      <c r="F6253" s="2" t="str">
        <f t="shared" ca="1" si="863"/>
        <v/>
      </c>
      <c r="BD6253" s="49">
        <f t="shared" ca="1" si="860"/>
        <v>3200</v>
      </c>
      <c r="BE6253" s="3">
        <f t="shared" ca="1" si="857"/>
        <v>0.31995000000000001</v>
      </c>
      <c r="BF6253" s="3">
        <f t="shared" ca="1" si="858"/>
        <v>-0.46783862043457014</v>
      </c>
      <c r="BG6253" s="9">
        <f t="shared" ca="1" si="859"/>
        <v>3</v>
      </c>
      <c r="BH6253" s="6">
        <f ca="1">IF(ISNUMBER('Descriptive Stats'!BF6253),'Descriptive Stats'!BF6253,#N/A)</f>
        <v>-0.46783862043457014</v>
      </c>
      <c r="BI6253" s="6">
        <f ca="1">IF(ISNUMBER('Descriptive Stats'!E6253),'Descriptive Stats'!E6253,#N/A)</f>
        <v>3</v>
      </c>
    </row>
    <row r="6254" spans="1:61" ht="14.4" x14ac:dyDescent="0.3">
      <c r="A6254" s="2">
        <f>ROW()</f>
        <v>6254</v>
      </c>
      <c r="C6254" s="8">
        <f t="shared" ca="1" si="861"/>
        <v>10</v>
      </c>
      <c r="D6254" s="8">
        <f t="shared" ca="1" si="862"/>
        <v>3</v>
      </c>
      <c r="E6254" s="50">
        <f t="shared" ca="1" si="856"/>
        <v>2</v>
      </c>
      <c r="F6254" s="2" t="str">
        <f t="shared" ca="1" si="863"/>
        <v/>
      </c>
      <c r="BD6254" s="49">
        <f t="shared" ca="1" si="860"/>
        <v>2595</v>
      </c>
      <c r="BE6254" s="3">
        <f t="shared" ca="1" si="857"/>
        <v>0.25945000000000001</v>
      </c>
      <c r="BF6254" s="3">
        <f t="shared" ca="1" si="858"/>
        <v>-0.6450419512753276</v>
      </c>
      <c r="BG6254" s="9">
        <f t="shared" ca="1" si="859"/>
        <v>2</v>
      </c>
      <c r="BH6254" s="6">
        <f ca="1">IF(ISNUMBER('Descriptive Stats'!BF6254),'Descriptive Stats'!BF6254,#N/A)</f>
        <v>-0.6450419512753276</v>
      </c>
      <c r="BI6254" s="6">
        <f ca="1">IF(ISNUMBER('Descriptive Stats'!E6254),'Descriptive Stats'!E6254,#N/A)</f>
        <v>2</v>
      </c>
    </row>
    <row r="6255" spans="1:61" ht="14.4" x14ac:dyDescent="0.3">
      <c r="A6255" s="2">
        <f>ROW()</f>
        <v>6255</v>
      </c>
      <c r="C6255" s="8">
        <f t="shared" ca="1" si="861"/>
        <v>21</v>
      </c>
      <c r="D6255" s="8">
        <f t="shared" ca="1" si="862"/>
        <v>2</v>
      </c>
      <c r="E6255" s="50">
        <f t="shared" ca="1" si="856"/>
        <v>2</v>
      </c>
      <c r="F6255" s="2" t="str">
        <f t="shared" ca="1" si="863"/>
        <v/>
      </c>
      <c r="BD6255" s="49">
        <f t="shared" ca="1" si="860"/>
        <v>2595</v>
      </c>
      <c r="BE6255" s="3">
        <f t="shared" ca="1" si="857"/>
        <v>0.25945000000000001</v>
      </c>
      <c r="BF6255" s="3">
        <f t="shared" ca="1" si="858"/>
        <v>-0.6450419512753276</v>
      </c>
      <c r="BG6255" s="9">
        <f t="shared" ca="1" si="859"/>
        <v>2</v>
      </c>
      <c r="BH6255" s="6">
        <f ca="1">IF(ISNUMBER('Descriptive Stats'!BF6255),'Descriptive Stats'!BF6255,#N/A)</f>
        <v>-0.6450419512753276</v>
      </c>
      <c r="BI6255" s="6">
        <f ca="1">IF(ISNUMBER('Descriptive Stats'!E6255),'Descriptive Stats'!E6255,#N/A)</f>
        <v>2</v>
      </c>
    </row>
    <row r="6256" spans="1:61" ht="14.4" x14ac:dyDescent="0.3">
      <c r="A6256" s="2">
        <f>ROW()</f>
        <v>6256</v>
      </c>
      <c r="C6256" s="8">
        <f t="shared" ca="1" si="861"/>
        <v>21</v>
      </c>
      <c r="D6256" s="8">
        <f t="shared" ca="1" si="862"/>
        <v>2</v>
      </c>
      <c r="E6256" s="50">
        <f t="shared" ca="1" si="856"/>
        <v>6</v>
      </c>
      <c r="F6256" s="2" t="str">
        <f t="shared" ca="1" si="863"/>
        <v/>
      </c>
      <c r="BD6256" s="49">
        <f t="shared" ca="1" si="860"/>
        <v>3900</v>
      </c>
      <c r="BE6256" s="3">
        <f t="shared" ca="1" si="857"/>
        <v>0.38995000000000002</v>
      </c>
      <c r="BF6256" s="3">
        <f t="shared" ca="1" si="858"/>
        <v>-0.2794493539703507</v>
      </c>
      <c r="BG6256" s="9">
        <f t="shared" ca="1" si="859"/>
        <v>6</v>
      </c>
      <c r="BH6256" s="6">
        <f ca="1">IF(ISNUMBER('Descriptive Stats'!BF6256),'Descriptive Stats'!BF6256,#N/A)</f>
        <v>-0.2794493539703507</v>
      </c>
      <c r="BI6256" s="6">
        <f ca="1">IF(ISNUMBER('Descriptive Stats'!E6256),'Descriptive Stats'!E6256,#N/A)</f>
        <v>6</v>
      </c>
    </row>
    <row r="6257" spans="1:61" ht="14.4" x14ac:dyDescent="0.3">
      <c r="A6257" s="2">
        <f>ROW()</f>
        <v>6257</v>
      </c>
      <c r="C6257" s="8">
        <f t="shared" ca="1" si="861"/>
        <v>2</v>
      </c>
      <c r="D6257" s="8">
        <f t="shared" ca="1" si="862"/>
        <v>6</v>
      </c>
      <c r="E6257" s="50">
        <f t="shared" ca="1" si="856"/>
        <v>0</v>
      </c>
      <c r="F6257" s="2" t="str">
        <f t="shared" ca="1" si="863"/>
        <v/>
      </c>
      <c r="BD6257" s="49">
        <f t="shared" ca="1" si="860"/>
        <v>815.5</v>
      </c>
      <c r="BE6257" s="3">
        <f t="shared" ca="1" si="857"/>
        <v>8.1500000000000003E-2</v>
      </c>
      <c r="BF6257" s="3">
        <f t="shared" ca="1" si="858"/>
        <v>-1.3950525282585462</v>
      </c>
      <c r="BG6257" s="9">
        <f t="shared" ca="1" si="859"/>
        <v>0</v>
      </c>
      <c r="BH6257" s="6">
        <f ca="1">IF(ISNUMBER('Descriptive Stats'!BF6257),'Descriptive Stats'!BF6257,#N/A)</f>
        <v>-1.3950525282585462</v>
      </c>
      <c r="BI6257" s="6">
        <f ca="1">IF(ISNUMBER('Descriptive Stats'!E6257),'Descriptive Stats'!E6257,#N/A)</f>
        <v>0</v>
      </c>
    </row>
    <row r="6258" spans="1:61" ht="14.4" x14ac:dyDescent="0.3">
      <c r="A6258" s="2">
        <f>ROW()</f>
        <v>6258</v>
      </c>
      <c r="C6258" s="8">
        <f t="shared" ca="1" si="861"/>
        <v>18</v>
      </c>
      <c r="D6258" s="8">
        <f t="shared" ca="1" si="862"/>
        <v>0</v>
      </c>
      <c r="E6258" s="50">
        <f t="shared" ca="1" si="856"/>
        <v>0</v>
      </c>
      <c r="F6258" s="2" t="str">
        <f t="shared" ca="1" si="863"/>
        <v/>
      </c>
      <c r="BD6258" s="49">
        <f t="shared" ca="1" si="860"/>
        <v>815.5</v>
      </c>
      <c r="BE6258" s="3">
        <f t="shared" ca="1" si="857"/>
        <v>8.1500000000000003E-2</v>
      </c>
      <c r="BF6258" s="3">
        <f t="shared" ca="1" si="858"/>
        <v>-1.3950525282585462</v>
      </c>
      <c r="BG6258" s="9">
        <f t="shared" ca="1" si="859"/>
        <v>0</v>
      </c>
      <c r="BH6258" s="6">
        <f ca="1">IF(ISNUMBER('Descriptive Stats'!BF6258),'Descriptive Stats'!BF6258,#N/A)</f>
        <v>-1.3950525282585462</v>
      </c>
      <c r="BI6258" s="6">
        <f ca="1">IF(ISNUMBER('Descriptive Stats'!E6258),'Descriptive Stats'!E6258,#N/A)</f>
        <v>0</v>
      </c>
    </row>
    <row r="6259" spans="1:61" ht="14.4" x14ac:dyDescent="0.3">
      <c r="A6259" s="2">
        <f>ROW()</f>
        <v>6259</v>
      </c>
      <c r="C6259" s="8">
        <f t="shared" ca="1" si="861"/>
        <v>14</v>
      </c>
      <c r="D6259" s="8">
        <f t="shared" ca="1" si="862"/>
        <v>0</v>
      </c>
      <c r="E6259" s="50">
        <f t="shared" ca="1" si="856"/>
        <v>6</v>
      </c>
      <c r="F6259" s="2" t="str">
        <f t="shared" ca="1" si="863"/>
        <v/>
      </c>
      <c r="BD6259" s="49">
        <f t="shared" ca="1" si="860"/>
        <v>3900</v>
      </c>
      <c r="BE6259" s="3">
        <f t="shared" ca="1" si="857"/>
        <v>0.38995000000000002</v>
      </c>
      <c r="BF6259" s="3">
        <f t="shared" ca="1" si="858"/>
        <v>-0.2794493539703507</v>
      </c>
      <c r="BG6259" s="9">
        <f t="shared" ca="1" si="859"/>
        <v>6</v>
      </c>
      <c r="BH6259" s="6">
        <f ca="1">IF(ISNUMBER('Descriptive Stats'!BF6259),'Descriptive Stats'!BF6259,#N/A)</f>
        <v>-0.2794493539703507</v>
      </c>
      <c r="BI6259" s="6">
        <f ca="1">IF(ISNUMBER('Descriptive Stats'!E6259),'Descriptive Stats'!E6259,#N/A)</f>
        <v>6</v>
      </c>
    </row>
    <row r="6260" spans="1:61" ht="14.4" x14ac:dyDescent="0.3">
      <c r="A6260" s="2">
        <f>ROW()</f>
        <v>6260</v>
      </c>
      <c r="C6260" s="8">
        <f t="shared" ca="1" si="861"/>
        <v>5</v>
      </c>
      <c r="D6260" s="8">
        <f t="shared" ca="1" si="862"/>
        <v>6</v>
      </c>
      <c r="E6260" s="50">
        <f t="shared" ca="1" si="856"/>
        <v>2</v>
      </c>
      <c r="F6260" s="2" t="str">
        <f t="shared" ca="1" si="863"/>
        <v/>
      </c>
      <c r="BD6260" s="49">
        <f t="shared" ca="1" si="860"/>
        <v>2595</v>
      </c>
      <c r="BE6260" s="3">
        <f t="shared" ca="1" si="857"/>
        <v>0.25945000000000001</v>
      </c>
      <c r="BF6260" s="3">
        <f t="shared" ca="1" si="858"/>
        <v>-0.6450419512753276</v>
      </c>
      <c r="BG6260" s="9">
        <f t="shared" ca="1" si="859"/>
        <v>2</v>
      </c>
      <c r="BH6260" s="6">
        <f ca="1">IF(ISNUMBER('Descriptive Stats'!BF6260),'Descriptive Stats'!BF6260,#N/A)</f>
        <v>-0.6450419512753276</v>
      </c>
      <c r="BI6260" s="6">
        <f ca="1">IF(ISNUMBER('Descriptive Stats'!E6260),'Descriptive Stats'!E6260,#N/A)</f>
        <v>2</v>
      </c>
    </row>
    <row r="6261" spans="1:61" ht="14.4" x14ac:dyDescent="0.3">
      <c r="A6261" s="2">
        <f>ROW()</f>
        <v>6261</v>
      </c>
      <c r="C6261" s="8">
        <f t="shared" ca="1" si="861"/>
        <v>21</v>
      </c>
      <c r="D6261" s="8">
        <f t="shared" ca="1" si="862"/>
        <v>2</v>
      </c>
      <c r="E6261" s="50">
        <f t="shared" ca="1" si="856"/>
        <v>0</v>
      </c>
      <c r="F6261" s="2" t="str">
        <f t="shared" ca="1" si="863"/>
        <v/>
      </c>
      <c r="BD6261" s="49">
        <f t="shared" ca="1" si="860"/>
        <v>815.5</v>
      </c>
      <c r="BE6261" s="3">
        <f t="shared" ca="1" si="857"/>
        <v>8.1500000000000003E-2</v>
      </c>
      <c r="BF6261" s="3">
        <f t="shared" ca="1" si="858"/>
        <v>-1.3950525282585462</v>
      </c>
      <c r="BG6261" s="9">
        <f t="shared" ca="1" si="859"/>
        <v>0</v>
      </c>
      <c r="BH6261" s="6">
        <f ca="1">IF(ISNUMBER('Descriptive Stats'!BF6261),'Descriptive Stats'!BF6261,#N/A)</f>
        <v>-1.3950525282585462</v>
      </c>
      <c r="BI6261" s="6">
        <f ca="1">IF(ISNUMBER('Descriptive Stats'!E6261),'Descriptive Stats'!E6261,#N/A)</f>
        <v>0</v>
      </c>
    </row>
    <row r="6262" spans="1:61" ht="14.4" x14ac:dyDescent="0.3">
      <c r="A6262" s="2">
        <f>ROW()</f>
        <v>6262</v>
      </c>
      <c r="C6262" s="8">
        <f t="shared" ca="1" si="861"/>
        <v>14</v>
      </c>
      <c r="D6262" s="8">
        <f t="shared" ca="1" si="862"/>
        <v>0</v>
      </c>
      <c r="E6262" s="50">
        <f t="shared" ca="1" si="856"/>
        <v>0</v>
      </c>
      <c r="F6262" s="2" t="str">
        <f t="shared" ca="1" si="863"/>
        <v/>
      </c>
      <c r="BD6262" s="49">
        <f t="shared" ca="1" si="860"/>
        <v>815.5</v>
      </c>
      <c r="BE6262" s="3">
        <f t="shared" ca="1" si="857"/>
        <v>8.1500000000000003E-2</v>
      </c>
      <c r="BF6262" s="3">
        <f t="shared" ca="1" si="858"/>
        <v>-1.3950525282585462</v>
      </c>
      <c r="BG6262" s="9">
        <f t="shared" ca="1" si="859"/>
        <v>0</v>
      </c>
      <c r="BH6262" s="6">
        <f ca="1">IF(ISNUMBER('Descriptive Stats'!BF6262),'Descriptive Stats'!BF6262,#N/A)</f>
        <v>-1.3950525282585462</v>
      </c>
      <c r="BI6262" s="6">
        <f ca="1">IF(ISNUMBER('Descriptive Stats'!E6262),'Descriptive Stats'!E6262,#N/A)</f>
        <v>0</v>
      </c>
    </row>
    <row r="6263" spans="1:61" ht="14.4" x14ac:dyDescent="0.3">
      <c r="A6263" s="2">
        <f>ROW()</f>
        <v>6263</v>
      </c>
      <c r="C6263" s="8">
        <f t="shared" ca="1" si="861"/>
        <v>14</v>
      </c>
      <c r="D6263" s="8">
        <f t="shared" ca="1" si="862"/>
        <v>0</v>
      </c>
      <c r="E6263" s="50">
        <f t="shared" ca="1" si="856"/>
        <v>9</v>
      </c>
      <c r="F6263" s="2" t="str">
        <f t="shared" ca="1" si="863"/>
        <v/>
      </c>
      <c r="BD6263" s="49">
        <f t="shared" ca="1" si="860"/>
        <v>4819</v>
      </c>
      <c r="BE6263" s="3">
        <f t="shared" ca="1" si="857"/>
        <v>0.48185</v>
      </c>
      <c r="BF6263" s="3">
        <f t="shared" ca="1" si="858"/>
        <v>-4.5511009098988427E-2</v>
      </c>
      <c r="BG6263" s="9">
        <f t="shared" ca="1" si="859"/>
        <v>9</v>
      </c>
      <c r="BH6263" s="6">
        <f ca="1">IF(ISNUMBER('Descriptive Stats'!BF6263),'Descriptive Stats'!BF6263,#N/A)</f>
        <v>-4.5511009098988427E-2</v>
      </c>
      <c r="BI6263" s="6">
        <f ca="1">IF(ISNUMBER('Descriptive Stats'!E6263),'Descriptive Stats'!E6263,#N/A)</f>
        <v>9</v>
      </c>
    </row>
    <row r="6264" spans="1:61" ht="14.4" x14ac:dyDescent="0.3">
      <c r="A6264" s="2">
        <f>ROW()</f>
        <v>6264</v>
      </c>
      <c r="C6264" s="8">
        <f t="shared" ca="1" si="861"/>
        <v>23</v>
      </c>
      <c r="D6264" s="8">
        <f t="shared" ca="1" si="862"/>
        <v>9</v>
      </c>
      <c r="E6264" s="50">
        <f t="shared" ca="1" si="856"/>
        <v>6</v>
      </c>
      <c r="F6264" s="2" t="str">
        <f t="shared" ca="1" si="863"/>
        <v/>
      </c>
      <c r="BD6264" s="49">
        <f t="shared" ca="1" si="860"/>
        <v>3900</v>
      </c>
      <c r="BE6264" s="3">
        <f t="shared" ca="1" si="857"/>
        <v>0.38995000000000002</v>
      </c>
      <c r="BF6264" s="3">
        <f t="shared" ca="1" si="858"/>
        <v>-0.2794493539703507</v>
      </c>
      <c r="BG6264" s="9">
        <f t="shared" ca="1" si="859"/>
        <v>6</v>
      </c>
      <c r="BH6264" s="6">
        <f ca="1">IF(ISNUMBER('Descriptive Stats'!BF6264),'Descriptive Stats'!BF6264,#N/A)</f>
        <v>-0.2794493539703507</v>
      </c>
      <c r="BI6264" s="6">
        <f ca="1">IF(ISNUMBER('Descriptive Stats'!E6264),'Descriptive Stats'!E6264,#N/A)</f>
        <v>6</v>
      </c>
    </row>
    <row r="6265" spans="1:61" ht="14.4" x14ac:dyDescent="0.3">
      <c r="A6265" s="2">
        <f>ROW()</f>
        <v>6265</v>
      </c>
      <c r="C6265" s="8">
        <f t="shared" ca="1" si="861"/>
        <v>2</v>
      </c>
      <c r="D6265" s="8">
        <f t="shared" ca="1" si="862"/>
        <v>6</v>
      </c>
      <c r="E6265" s="50">
        <f t="shared" ca="1" si="856"/>
        <v>0</v>
      </c>
      <c r="F6265" s="2" t="str">
        <f t="shared" ca="1" si="863"/>
        <v/>
      </c>
      <c r="BD6265" s="49">
        <f t="shared" ca="1" si="860"/>
        <v>815.5</v>
      </c>
      <c r="BE6265" s="3">
        <f t="shared" ca="1" si="857"/>
        <v>8.1500000000000003E-2</v>
      </c>
      <c r="BF6265" s="3">
        <f t="shared" ca="1" si="858"/>
        <v>-1.3950525282585462</v>
      </c>
      <c r="BG6265" s="9">
        <f t="shared" ca="1" si="859"/>
        <v>0</v>
      </c>
      <c r="BH6265" s="6">
        <f ca="1">IF(ISNUMBER('Descriptive Stats'!BF6265),'Descriptive Stats'!BF6265,#N/A)</f>
        <v>-1.3950525282585462</v>
      </c>
      <c r="BI6265" s="6">
        <f ca="1">IF(ISNUMBER('Descriptive Stats'!E6265),'Descriptive Stats'!E6265,#N/A)</f>
        <v>0</v>
      </c>
    </row>
    <row r="6266" spans="1:61" ht="14.4" x14ac:dyDescent="0.3">
      <c r="A6266" s="2">
        <f>ROW()</f>
        <v>6266</v>
      </c>
      <c r="C6266" s="8">
        <f t="shared" ca="1" si="861"/>
        <v>18</v>
      </c>
      <c r="D6266" s="8">
        <f t="shared" ca="1" si="862"/>
        <v>0</v>
      </c>
      <c r="E6266" s="50">
        <f t="shared" ca="1" si="856"/>
        <v>6</v>
      </c>
      <c r="F6266" s="2" t="str">
        <f t="shared" ca="1" si="863"/>
        <v/>
      </c>
      <c r="BD6266" s="49">
        <f t="shared" ca="1" si="860"/>
        <v>3900</v>
      </c>
      <c r="BE6266" s="3">
        <f t="shared" ca="1" si="857"/>
        <v>0.38995000000000002</v>
      </c>
      <c r="BF6266" s="3">
        <f t="shared" ca="1" si="858"/>
        <v>-0.2794493539703507</v>
      </c>
      <c r="BG6266" s="9">
        <f t="shared" ca="1" si="859"/>
        <v>6</v>
      </c>
      <c r="BH6266" s="6">
        <f ca="1">IF(ISNUMBER('Descriptive Stats'!BF6266),'Descriptive Stats'!BF6266,#N/A)</f>
        <v>-0.2794493539703507</v>
      </c>
      <c r="BI6266" s="6">
        <f ca="1">IF(ISNUMBER('Descriptive Stats'!E6266),'Descriptive Stats'!E6266,#N/A)</f>
        <v>6</v>
      </c>
    </row>
    <row r="6267" spans="1:61" ht="14.4" x14ac:dyDescent="0.3">
      <c r="A6267" s="2">
        <f>ROW()</f>
        <v>6267</v>
      </c>
      <c r="C6267" s="8">
        <f t="shared" ca="1" si="861"/>
        <v>5</v>
      </c>
      <c r="D6267" s="8">
        <f t="shared" ca="1" si="862"/>
        <v>6</v>
      </c>
      <c r="E6267" s="50">
        <f t="shared" ca="1" si="856"/>
        <v>2</v>
      </c>
      <c r="F6267" s="2" t="str">
        <f t="shared" ca="1" si="863"/>
        <v/>
      </c>
      <c r="BD6267" s="49">
        <f t="shared" ca="1" si="860"/>
        <v>2595</v>
      </c>
      <c r="BE6267" s="3">
        <f t="shared" ca="1" si="857"/>
        <v>0.25945000000000001</v>
      </c>
      <c r="BF6267" s="3">
        <f t="shared" ca="1" si="858"/>
        <v>-0.6450419512753276</v>
      </c>
      <c r="BG6267" s="9">
        <f t="shared" ca="1" si="859"/>
        <v>2</v>
      </c>
      <c r="BH6267" s="6">
        <f ca="1">IF(ISNUMBER('Descriptive Stats'!BF6267),'Descriptive Stats'!BF6267,#N/A)</f>
        <v>-0.6450419512753276</v>
      </c>
      <c r="BI6267" s="6">
        <f ca="1">IF(ISNUMBER('Descriptive Stats'!E6267),'Descriptive Stats'!E6267,#N/A)</f>
        <v>2</v>
      </c>
    </row>
    <row r="6268" spans="1:61" ht="14.4" x14ac:dyDescent="0.3">
      <c r="A6268" s="2">
        <f>ROW()</f>
        <v>6268</v>
      </c>
      <c r="C6268" s="8">
        <f t="shared" ca="1" si="861"/>
        <v>9</v>
      </c>
      <c r="D6268" s="8">
        <f t="shared" ca="1" si="862"/>
        <v>2</v>
      </c>
      <c r="E6268" s="50">
        <f t="shared" ca="1" si="856"/>
        <v>4</v>
      </c>
      <c r="F6268" s="2" t="str">
        <f t="shared" ca="1" si="863"/>
        <v/>
      </c>
      <c r="BD6268" s="49">
        <f t="shared" ca="1" si="860"/>
        <v>3442</v>
      </c>
      <c r="BE6268" s="3">
        <f t="shared" ca="1" si="857"/>
        <v>0.34415000000000001</v>
      </c>
      <c r="BF6268" s="3">
        <f t="shared" ca="1" si="858"/>
        <v>-0.40116316278173481</v>
      </c>
      <c r="BG6268" s="9">
        <f t="shared" ca="1" si="859"/>
        <v>4</v>
      </c>
      <c r="BH6268" s="6">
        <f ca="1">IF(ISNUMBER('Descriptive Stats'!BF6268),'Descriptive Stats'!BF6268,#N/A)</f>
        <v>-0.40116316278173481</v>
      </c>
      <c r="BI6268" s="6">
        <f ca="1">IF(ISNUMBER('Descriptive Stats'!E6268),'Descriptive Stats'!E6268,#N/A)</f>
        <v>4</v>
      </c>
    </row>
    <row r="6269" spans="1:61" ht="14.4" x14ac:dyDescent="0.3">
      <c r="A6269" s="2">
        <f>ROW()</f>
        <v>6269</v>
      </c>
      <c r="C6269" s="8">
        <f t="shared" ca="1" si="861"/>
        <v>13</v>
      </c>
      <c r="D6269" s="8">
        <f t="shared" ca="1" si="862"/>
        <v>4</v>
      </c>
      <c r="E6269" s="50">
        <f t="shared" ca="1" si="856"/>
        <v>0</v>
      </c>
      <c r="F6269" s="2" t="str">
        <f t="shared" ca="1" si="863"/>
        <v/>
      </c>
      <c r="BD6269" s="49">
        <f t="shared" ca="1" si="860"/>
        <v>815.5</v>
      </c>
      <c r="BE6269" s="3">
        <f t="shared" ca="1" si="857"/>
        <v>8.1500000000000003E-2</v>
      </c>
      <c r="BF6269" s="3">
        <f t="shared" ca="1" si="858"/>
        <v>-1.3950525282585462</v>
      </c>
      <c r="BG6269" s="9">
        <f t="shared" ca="1" si="859"/>
        <v>0</v>
      </c>
      <c r="BH6269" s="6">
        <f ca="1">IF(ISNUMBER('Descriptive Stats'!BF6269),'Descriptive Stats'!BF6269,#N/A)</f>
        <v>-1.3950525282585462</v>
      </c>
      <c r="BI6269" s="6">
        <f ca="1">IF(ISNUMBER('Descriptive Stats'!E6269),'Descriptive Stats'!E6269,#N/A)</f>
        <v>0</v>
      </c>
    </row>
    <row r="6270" spans="1:61" ht="14.4" x14ac:dyDescent="0.3">
      <c r="A6270" s="2">
        <f>ROW()</f>
        <v>6270</v>
      </c>
      <c r="C6270" s="8">
        <f t="shared" ca="1" si="861"/>
        <v>18</v>
      </c>
      <c r="D6270" s="8">
        <f t="shared" ca="1" si="862"/>
        <v>0</v>
      </c>
      <c r="E6270" s="50">
        <f t="shared" ca="1" si="856"/>
        <v>1</v>
      </c>
      <c r="F6270" s="2" t="str">
        <f t="shared" ca="1" si="863"/>
        <v/>
      </c>
      <c r="BD6270" s="49">
        <f t="shared" ca="1" si="860"/>
        <v>1871</v>
      </c>
      <c r="BE6270" s="3">
        <f t="shared" ca="1" si="857"/>
        <v>0.18704999999999999</v>
      </c>
      <c r="BF6270" s="3">
        <f t="shared" ca="1" si="858"/>
        <v>-0.88881967520906158</v>
      </c>
      <c r="BG6270" s="9">
        <f t="shared" ca="1" si="859"/>
        <v>1</v>
      </c>
      <c r="BH6270" s="6">
        <f ca="1">IF(ISNUMBER('Descriptive Stats'!BF6270),'Descriptive Stats'!BF6270,#N/A)</f>
        <v>-0.88881967520906158</v>
      </c>
      <c r="BI6270" s="6">
        <f ca="1">IF(ISNUMBER('Descriptive Stats'!E6270),'Descriptive Stats'!E6270,#N/A)</f>
        <v>1</v>
      </c>
    </row>
    <row r="6271" spans="1:61" ht="14.4" x14ac:dyDescent="0.3">
      <c r="A6271" s="2">
        <f>ROW()</f>
        <v>6271</v>
      </c>
      <c r="C6271" s="8">
        <f t="shared" ca="1" si="861"/>
        <v>12</v>
      </c>
      <c r="D6271" s="8">
        <f t="shared" ca="1" si="862"/>
        <v>1</v>
      </c>
      <c r="E6271" s="50">
        <f t="shared" ca="1" si="856"/>
        <v>4</v>
      </c>
      <c r="F6271" s="2" t="str">
        <f t="shared" ca="1" si="863"/>
        <v/>
      </c>
      <c r="BD6271" s="49">
        <f t="shared" ca="1" si="860"/>
        <v>3442</v>
      </c>
      <c r="BE6271" s="3">
        <f t="shared" ca="1" si="857"/>
        <v>0.34415000000000001</v>
      </c>
      <c r="BF6271" s="3">
        <f t="shared" ca="1" si="858"/>
        <v>-0.40116316278173481</v>
      </c>
      <c r="BG6271" s="9">
        <f t="shared" ca="1" si="859"/>
        <v>4</v>
      </c>
      <c r="BH6271" s="6">
        <f ca="1">IF(ISNUMBER('Descriptive Stats'!BF6271),'Descriptive Stats'!BF6271,#N/A)</f>
        <v>-0.40116316278173481</v>
      </c>
      <c r="BI6271" s="6">
        <f ca="1">IF(ISNUMBER('Descriptive Stats'!E6271),'Descriptive Stats'!E6271,#N/A)</f>
        <v>4</v>
      </c>
    </row>
    <row r="6272" spans="1:61" ht="14.4" x14ac:dyDescent="0.3">
      <c r="A6272" s="2">
        <f>ROW()</f>
        <v>6272</v>
      </c>
      <c r="C6272" s="8">
        <f t="shared" ca="1" si="861"/>
        <v>13</v>
      </c>
      <c r="D6272" s="8">
        <f t="shared" ca="1" si="862"/>
        <v>4</v>
      </c>
      <c r="E6272" s="50">
        <f t="shared" ca="1" si="856"/>
        <v>2</v>
      </c>
      <c r="F6272" s="2" t="str">
        <f t="shared" ca="1" si="863"/>
        <v/>
      </c>
      <c r="BD6272" s="49">
        <f t="shared" ca="1" si="860"/>
        <v>2595</v>
      </c>
      <c r="BE6272" s="3">
        <f t="shared" ca="1" si="857"/>
        <v>0.25945000000000001</v>
      </c>
      <c r="BF6272" s="3">
        <f t="shared" ca="1" si="858"/>
        <v>-0.6450419512753276</v>
      </c>
      <c r="BG6272" s="9">
        <f t="shared" ca="1" si="859"/>
        <v>2</v>
      </c>
      <c r="BH6272" s="6">
        <f ca="1">IF(ISNUMBER('Descriptive Stats'!BF6272),'Descriptive Stats'!BF6272,#N/A)</f>
        <v>-0.6450419512753276</v>
      </c>
      <c r="BI6272" s="6">
        <f ca="1">IF(ISNUMBER('Descriptive Stats'!E6272),'Descriptive Stats'!E6272,#N/A)</f>
        <v>2</v>
      </c>
    </row>
    <row r="6273" spans="1:61" ht="14.4" x14ac:dyDescent="0.3">
      <c r="A6273" s="2">
        <f>ROW()</f>
        <v>6273</v>
      </c>
      <c r="C6273" s="8">
        <f t="shared" ca="1" si="861"/>
        <v>17</v>
      </c>
      <c r="D6273" s="8">
        <f t="shared" ca="1" si="862"/>
        <v>2</v>
      </c>
      <c r="E6273" s="50">
        <f t="shared" ca="1" si="856"/>
        <v>0</v>
      </c>
      <c r="F6273" s="2" t="str">
        <f t="shared" ca="1" si="863"/>
        <v/>
      </c>
      <c r="BD6273" s="49">
        <f t="shared" ca="1" si="860"/>
        <v>815.5</v>
      </c>
      <c r="BE6273" s="3">
        <f t="shared" ca="1" si="857"/>
        <v>8.1500000000000003E-2</v>
      </c>
      <c r="BF6273" s="3">
        <f t="shared" ca="1" si="858"/>
        <v>-1.3950525282585462</v>
      </c>
      <c r="BG6273" s="9">
        <f t="shared" ca="1" si="859"/>
        <v>0</v>
      </c>
      <c r="BH6273" s="6">
        <f ca="1">IF(ISNUMBER('Descriptive Stats'!BF6273),'Descriptive Stats'!BF6273,#N/A)</f>
        <v>-1.3950525282585462</v>
      </c>
      <c r="BI6273" s="6">
        <f ca="1">IF(ISNUMBER('Descriptive Stats'!E6273),'Descriptive Stats'!E6273,#N/A)</f>
        <v>0</v>
      </c>
    </row>
    <row r="6274" spans="1:61" ht="14.4" x14ac:dyDescent="0.3">
      <c r="A6274" s="2">
        <f>ROW()</f>
        <v>6274</v>
      </c>
      <c r="C6274" s="8">
        <f t="shared" ca="1" si="861"/>
        <v>4</v>
      </c>
      <c r="D6274" s="8">
        <f t="shared" ca="1" si="862"/>
        <v>0</v>
      </c>
      <c r="E6274" s="50">
        <f t="shared" ca="1" si="856"/>
        <v>15</v>
      </c>
      <c r="F6274" s="2" t="str">
        <f t="shared" ca="1" si="863"/>
        <v/>
      </c>
      <c r="BD6274" s="49">
        <f t="shared" ca="1" si="860"/>
        <v>5051.5</v>
      </c>
      <c r="BE6274" s="3">
        <f t="shared" ca="1" si="857"/>
        <v>0.50509999999999999</v>
      </c>
      <c r="BF6274" s="3">
        <f t="shared" ca="1" si="858"/>
        <v>1.2784152420787677E-2</v>
      </c>
      <c r="BG6274" s="9">
        <f t="shared" ca="1" si="859"/>
        <v>15</v>
      </c>
      <c r="BH6274" s="6">
        <f ca="1">IF(ISNUMBER('Descriptive Stats'!BF6274),'Descriptive Stats'!BF6274,#N/A)</f>
        <v>1.2784152420787677E-2</v>
      </c>
      <c r="BI6274" s="6">
        <f ca="1">IF(ISNUMBER('Descriptive Stats'!E6274),'Descriptive Stats'!E6274,#N/A)</f>
        <v>15</v>
      </c>
    </row>
    <row r="6275" spans="1:61" ht="14.4" x14ac:dyDescent="0.3">
      <c r="A6275" s="2">
        <f>ROW()</f>
        <v>6275</v>
      </c>
      <c r="C6275" s="8">
        <f t="shared" ca="1" si="861"/>
        <v>24</v>
      </c>
      <c r="D6275" s="8">
        <f t="shared" ca="1" si="862"/>
        <v>15</v>
      </c>
      <c r="E6275" s="50">
        <f t="shared" ref="E6275:E6338" ca="1" si="864">IF(0=MOD(ROW(),$J$1),AVERAGE(OFFSET($D$2,ROW()-$J$1,0,$J$1,1)),"")</f>
        <v>1</v>
      </c>
      <c r="F6275" s="2" t="str">
        <f t="shared" ca="1" si="863"/>
        <v/>
      </c>
      <c r="BD6275" s="49">
        <f t="shared" ca="1" si="860"/>
        <v>1871</v>
      </c>
      <c r="BE6275" s="3">
        <f t="shared" ca="1" si="857"/>
        <v>0.18704999999999999</v>
      </c>
      <c r="BF6275" s="3">
        <f t="shared" ca="1" si="858"/>
        <v>-0.88881967520906158</v>
      </c>
      <c r="BG6275" s="9">
        <f t="shared" ca="1" si="859"/>
        <v>1</v>
      </c>
      <c r="BH6275" s="6">
        <f ca="1">IF(ISNUMBER('Descriptive Stats'!BF6275),'Descriptive Stats'!BF6275,#N/A)</f>
        <v>-0.88881967520906158</v>
      </c>
      <c r="BI6275" s="6">
        <f ca="1">IF(ISNUMBER('Descriptive Stats'!E6275),'Descriptive Stats'!E6275,#N/A)</f>
        <v>1</v>
      </c>
    </row>
    <row r="6276" spans="1:61" ht="14.4" x14ac:dyDescent="0.3">
      <c r="A6276" s="2">
        <f>ROW()</f>
        <v>6276</v>
      </c>
      <c r="C6276" s="8">
        <f t="shared" ca="1" si="861"/>
        <v>8</v>
      </c>
      <c r="D6276" s="8">
        <f t="shared" ca="1" si="862"/>
        <v>1</v>
      </c>
      <c r="E6276" s="50">
        <f t="shared" ca="1" si="864"/>
        <v>0</v>
      </c>
      <c r="F6276" s="2" t="str">
        <f t="shared" ca="1" si="863"/>
        <v/>
      </c>
      <c r="BD6276" s="49">
        <f t="shared" ca="1" si="860"/>
        <v>815.5</v>
      </c>
      <c r="BE6276" s="3">
        <f t="shared" ca="1" si="857"/>
        <v>8.1500000000000003E-2</v>
      </c>
      <c r="BF6276" s="3">
        <f t="shared" ca="1" si="858"/>
        <v>-1.3950525282585462</v>
      </c>
      <c r="BG6276" s="9">
        <f t="shared" ca="1" si="859"/>
        <v>0</v>
      </c>
      <c r="BH6276" s="6">
        <f ca="1">IF(ISNUMBER('Descriptive Stats'!BF6276),'Descriptive Stats'!BF6276,#N/A)</f>
        <v>-1.3950525282585462</v>
      </c>
      <c r="BI6276" s="6">
        <f ca="1">IF(ISNUMBER('Descriptive Stats'!E6276),'Descriptive Stats'!E6276,#N/A)</f>
        <v>0</v>
      </c>
    </row>
    <row r="6277" spans="1:61" ht="14.4" x14ac:dyDescent="0.3">
      <c r="A6277" s="2">
        <f>ROW()</f>
        <v>6277</v>
      </c>
      <c r="C6277" s="8">
        <f t="shared" ca="1" si="861"/>
        <v>22</v>
      </c>
      <c r="D6277" s="8">
        <f t="shared" ca="1" si="862"/>
        <v>0</v>
      </c>
      <c r="E6277" s="50">
        <f t="shared" ca="1" si="864"/>
        <v>2</v>
      </c>
      <c r="F6277" s="2" t="str">
        <f t="shared" ca="1" si="863"/>
        <v/>
      </c>
      <c r="BD6277" s="49">
        <f t="shared" ca="1" si="860"/>
        <v>2595</v>
      </c>
      <c r="BE6277" s="3">
        <f t="shared" ca="1" si="857"/>
        <v>0.25945000000000001</v>
      </c>
      <c r="BF6277" s="3">
        <f t="shared" ca="1" si="858"/>
        <v>-0.6450419512753276</v>
      </c>
      <c r="BG6277" s="9">
        <f t="shared" ca="1" si="859"/>
        <v>2</v>
      </c>
      <c r="BH6277" s="6">
        <f ca="1">IF(ISNUMBER('Descriptive Stats'!BF6277),'Descriptive Stats'!BF6277,#N/A)</f>
        <v>-0.6450419512753276</v>
      </c>
      <c r="BI6277" s="6">
        <f ca="1">IF(ISNUMBER('Descriptive Stats'!E6277),'Descriptive Stats'!E6277,#N/A)</f>
        <v>2</v>
      </c>
    </row>
    <row r="6278" spans="1:61" ht="14.4" x14ac:dyDescent="0.3">
      <c r="A6278" s="2">
        <f>ROW()</f>
        <v>6278</v>
      </c>
      <c r="C6278" s="8">
        <f t="shared" ca="1" si="861"/>
        <v>21</v>
      </c>
      <c r="D6278" s="8">
        <f t="shared" ca="1" si="862"/>
        <v>2</v>
      </c>
      <c r="E6278" s="50">
        <f t="shared" ca="1" si="864"/>
        <v>2</v>
      </c>
      <c r="F6278" s="2" t="str">
        <f t="shared" ca="1" si="863"/>
        <v/>
      </c>
      <c r="BD6278" s="49">
        <f t="shared" ca="1" si="860"/>
        <v>2595</v>
      </c>
      <c r="BE6278" s="3">
        <f t="shared" ca="1" si="857"/>
        <v>0.25945000000000001</v>
      </c>
      <c r="BF6278" s="3">
        <f t="shared" ca="1" si="858"/>
        <v>-0.6450419512753276</v>
      </c>
      <c r="BG6278" s="9">
        <f t="shared" ca="1" si="859"/>
        <v>2</v>
      </c>
      <c r="BH6278" s="6">
        <f ca="1">IF(ISNUMBER('Descriptive Stats'!BF6278),'Descriptive Stats'!BF6278,#N/A)</f>
        <v>-0.6450419512753276</v>
      </c>
      <c r="BI6278" s="6">
        <f ca="1">IF(ISNUMBER('Descriptive Stats'!E6278),'Descriptive Stats'!E6278,#N/A)</f>
        <v>2</v>
      </c>
    </row>
    <row r="6279" spans="1:61" ht="14.4" x14ac:dyDescent="0.3">
      <c r="A6279" s="2">
        <f>ROW()</f>
        <v>6279</v>
      </c>
      <c r="C6279" s="8">
        <f t="shared" ca="1" si="861"/>
        <v>3</v>
      </c>
      <c r="D6279" s="8">
        <f t="shared" ca="1" si="862"/>
        <v>2</v>
      </c>
      <c r="E6279" s="50">
        <f t="shared" ca="1" si="864"/>
        <v>1</v>
      </c>
      <c r="F6279" s="2" t="str">
        <f t="shared" ca="1" si="863"/>
        <v/>
      </c>
      <c r="BD6279" s="49">
        <f t="shared" ca="1" si="860"/>
        <v>1871</v>
      </c>
      <c r="BE6279" s="3">
        <f t="shared" ca="1" si="857"/>
        <v>0.18704999999999999</v>
      </c>
      <c r="BF6279" s="3">
        <f t="shared" ca="1" si="858"/>
        <v>-0.88881967520906158</v>
      </c>
      <c r="BG6279" s="9">
        <f t="shared" ca="1" si="859"/>
        <v>1</v>
      </c>
      <c r="BH6279" s="6">
        <f ca="1">IF(ISNUMBER('Descriptive Stats'!BF6279),'Descriptive Stats'!BF6279,#N/A)</f>
        <v>-0.88881967520906158</v>
      </c>
      <c r="BI6279" s="6">
        <f ca="1">IF(ISNUMBER('Descriptive Stats'!E6279),'Descriptive Stats'!E6279,#N/A)</f>
        <v>1</v>
      </c>
    </row>
    <row r="6280" spans="1:61" ht="14.4" x14ac:dyDescent="0.3">
      <c r="A6280" s="2">
        <f>ROW()</f>
        <v>6280</v>
      </c>
      <c r="C6280" s="8">
        <f t="shared" ca="1" si="861"/>
        <v>8</v>
      </c>
      <c r="D6280" s="8">
        <f t="shared" ca="1" si="862"/>
        <v>1</v>
      </c>
      <c r="E6280" s="50">
        <f t="shared" ca="1" si="864"/>
        <v>4</v>
      </c>
      <c r="F6280" s="2" t="str">
        <f t="shared" ca="1" si="863"/>
        <v/>
      </c>
      <c r="BD6280" s="49">
        <f t="shared" ca="1" si="860"/>
        <v>3442</v>
      </c>
      <c r="BE6280" s="3">
        <f t="shared" ca="1" si="857"/>
        <v>0.34415000000000001</v>
      </c>
      <c r="BF6280" s="3">
        <f t="shared" ca="1" si="858"/>
        <v>-0.40116316278173481</v>
      </c>
      <c r="BG6280" s="9">
        <f t="shared" ca="1" si="859"/>
        <v>4</v>
      </c>
      <c r="BH6280" s="6">
        <f ca="1">IF(ISNUMBER('Descriptive Stats'!BF6280),'Descriptive Stats'!BF6280,#N/A)</f>
        <v>-0.40116316278173481</v>
      </c>
      <c r="BI6280" s="6">
        <f ca="1">IF(ISNUMBER('Descriptive Stats'!E6280),'Descriptive Stats'!E6280,#N/A)</f>
        <v>4</v>
      </c>
    </row>
    <row r="6281" spans="1:61" ht="14.4" x14ac:dyDescent="0.3">
      <c r="A6281" s="2">
        <f>ROW()</f>
        <v>6281</v>
      </c>
      <c r="C6281" s="8">
        <f t="shared" ca="1" si="861"/>
        <v>13</v>
      </c>
      <c r="D6281" s="8">
        <f t="shared" ca="1" si="862"/>
        <v>4</v>
      </c>
      <c r="E6281" s="50">
        <f t="shared" ca="1" si="864"/>
        <v>0</v>
      </c>
      <c r="F6281" s="2" t="str">
        <f t="shared" ca="1" si="863"/>
        <v/>
      </c>
      <c r="BD6281" s="49">
        <f t="shared" ca="1" si="860"/>
        <v>815.5</v>
      </c>
      <c r="BE6281" s="3">
        <f t="shared" ref="BE6281:BE6344" ca="1" si="865">IF(ISNUMBER(BD6281),(BD6281-0.5)/$BK$4,"")</f>
        <v>8.1500000000000003E-2</v>
      </c>
      <c r="BF6281" s="3">
        <f t="shared" ref="BF6281:BF6344" ca="1" si="866">IF(ISNUMBER(BE6281),_xlfn.NORM.INV(BE6281,0,1),"")</f>
        <v>-1.3950525282585462</v>
      </c>
      <c r="BG6281" s="9">
        <f t="shared" ref="BG6281:BG6344" ca="1" si="867">IF(ISNUMBER(E6281),E6281,"")</f>
        <v>0</v>
      </c>
      <c r="BH6281" s="6">
        <f ca="1">IF(ISNUMBER('Descriptive Stats'!BF6281),'Descriptive Stats'!BF6281,#N/A)</f>
        <v>-1.3950525282585462</v>
      </c>
      <c r="BI6281" s="6">
        <f ca="1">IF(ISNUMBER('Descriptive Stats'!E6281),'Descriptive Stats'!E6281,#N/A)</f>
        <v>0</v>
      </c>
    </row>
    <row r="6282" spans="1:61" ht="14.4" x14ac:dyDescent="0.3">
      <c r="A6282" s="2">
        <f>ROW()</f>
        <v>6282</v>
      </c>
      <c r="C6282" s="8">
        <f t="shared" ca="1" si="861"/>
        <v>20</v>
      </c>
      <c r="D6282" s="8">
        <f t="shared" ca="1" si="862"/>
        <v>0</v>
      </c>
      <c r="E6282" s="50">
        <f t="shared" ca="1" si="864"/>
        <v>3</v>
      </c>
      <c r="F6282" s="2" t="str">
        <f t="shared" ca="1" si="863"/>
        <v/>
      </c>
      <c r="BD6282" s="49">
        <f t="shared" ref="BD6282:BD6345" ca="1" si="868">IF(ISNUMBER(BG6282),_xlfn.RANK.AVG(BG6282,$BG$2:$BG$5414,1),"")</f>
        <v>3200</v>
      </c>
      <c r="BE6282" s="3">
        <f t="shared" ca="1" si="865"/>
        <v>0.31995000000000001</v>
      </c>
      <c r="BF6282" s="3">
        <f t="shared" ca="1" si="866"/>
        <v>-0.46783862043457014</v>
      </c>
      <c r="BG6282" s="9">
        <f t="shared" ca="1" si="867"/>
        <v>3</v>
      </c>
      <c r="BH6282" s="6">
        <f ca="1">IF(ISNUMBER('Descriptive Stats'!BF6282),'Descriptive Stats'!BF6282,#N/A)</f>
        <v>-0.46783862043457014</v>
      </c>
      <c r="BI6282" s="6">
        <f ca="1">IF(ISNUMBER('Descriptive Stats'!E6282),'Descriptive Stats'!E6282,#N/A)</f>
        <v>3</v>
      </c>
    </row>
    <row r="6283" spans="1:61" ht="14.4" x14ac:dyDescent="0.3">
      <c r="A6283" s="2">
        <f>ROW()</f>
        <v>6283</v>
      </c>
      <c r="C6283" s="8">
        <f t="shared" ca="1" si="861"/>
        <v>10</v>
      </c>
      <c r="D6283" s="8">
        <f t="shared" ca="1" si="862"/>
        <v>3</v>
      </c>
      <c r="E6283" s="50">
        <f t="shared" ca="1" si="864"/>
        <v>2</v>
      </c>
      <c r="F6283" s="2" t="str">
        <f t="shared" ca="1" si="863"/>
        <v/>
      </c>
      <c r="BD6283" s="49">
        <f t="shared" ca="1" si="868"/>
        <v>2595</v>
      </c>
      <c r="BE6283" s="3">
        <f t="shared" ca="1" si="865"/>
        <v>0.25945000000000001</v>
      </c>
      <c r="BF6283" s="3">
        <f t="shared" ca="1" si="866"/>
        <v>-0.6450419512753276</v>
      </c>
      <c r="BG6283" s="9">
        <f t="shared" ca="1" si="867"/>
        <v>2</v>
      </c>
      <c r="BH6283" s="6">
        <f ca="1">IF(ISNUMBER('Descriptive Stats'!BF6283),'Descriptive Stats'!BF6283,#N/A)</f>
        <v>-0.6450419512753276</v>
      </c>
      <c r="BI6283" s="6">
        <f ca="1">IF(ISNUMBER('Descriptive Stats'!E6283),'Descriptive Stats'!E6283,#N/A)</f>
        <v>2</v>
      </c>
    </row>
    <row r="6284" spans="1:61" ht="14.4" x14ac:dyDescent="0.3">
      <c r="A6284" s="2">
        <f>ROW()</f>
        <v>6284</v>
      </c>
      <c r="C6284" s="8">
        <f t="shared" ca="1" si="861"/>
        <v>9</v>
      </c>
      <c r="D6284" s="8">
        <f t="shared" ca="1" si="862"/>
        <v>2</v>
      </c>
      <c r="E6284" s="50">
        <f t="shared" ca="1" si="864"/>
        <v>0</v>
      </c>
      <c r="F6284" s="2" t="str">
        <f t="shared" ca="1" si="863"/>
        <v/>
      </c>
      <c r="BD6284" s="49">
        <f t="shared" ca="1" si="868"/>
        <v>815.5</v>
      </c>
      <c r="BE6284" s="3">
        <f t="shared" ca="1" si="865"/>
        <v>8.1500000000000003E-2</v>
      </c>
      <c r="BF6284" s="3">
        <f t="shared" ca="1" si="866"/>
        <v>-1.3950525282585462</v>
      </c>
      <c r="BG6284" s="9">
        <f t="shared" ca="1" si="867"/>
        <v>0</v>
      </c>
      <c r="BH6284" s="6">
        <f ca="1">IF(ISNUMBER('Descriptive Stats'!BF6284),'Descriptive Stats'!BF6284,#N/A)</f>
        <v>-1.3950525282585462</v>
      </c>
      <c r="BI6284" s="6">
        <f ca="1">IF(ISNUMBER('Descriptive Stats'!E6284),'Descriptive Stats'!E6284,#N/A)</f>
        <v>0</v>
      </c>
    </row>
    <row r="6285" spans="1:61" ht="14.4" x14ac:dyDescent="0.3">
      <c r="A6285" s="2">
        <f>ROW()</f>
        <v>6285</v>
      </c>
      <c r="C6285" s="8">
        <f t="shared" ca="1" si="861"/>
        <v>22</v>
      </c>
      <c r="D6285" s="8">
        <f t="shared" ca="1" si="862"/>
        <v>0</v>
      </c>
      <c r="E6285" s="50">
        <f t="shared" ca="1" si="864"/>
        <v>0</v>
      </c>
      <c r="F6285" s="2" t="str">
        <f t="shared" ca="1" si="863"/>
        <v/>
      </c>
      <c r="BD6285" s="49">
        <f t="shared" ca="1" si="868"/>
        <v>815.5</v>
      </c>
      <c r="BE6285" s="3">
        <f t="shared" ca="1" si="865"/>
        <v>8.1500000000000003E-2</v>
      </c>
      <c r="BF6285" s="3">
        <f t="shared" ca="1" si="866"/>
        <v>-1.3950525282585462</v>
      </c>
      <c r="BG6285" s="9">
        <f t="shared" ca="1" si="867"/>
        <v>0</v>
      </c>
      <c r="BH6285" s="6">
        <f ca="1">IF(ISNUMBER('Descriptive Stats'!BF6285),'Descriptive Stats'!BF6285,#N/A)</f>
        <v>-1.3950525282585462</v>
      </c>
      <c r="BI6285" s="6">
        <f ca="1">IF(ISNUMBER('Descriptive Stats'!E6285),'Descriptive Stats'!E6285,#N/A)</f>
        <v>0</v>
      </c>
    </row>
    <row r="6286" spans="1:61" ht="14.4" x14ac:dyDescent="0.3">
      <c r="A6286" s="2">
        <f>ROW()</f>
        <v>6286</v>
      </c>
      <c r="C6286" s="8">
        <f t="shared" ca="1" si="861"/>
        <v>15</v>
      </c>
      <c r="D6286" s="8">
        <f t="shared" ca="1" si="862"/>
        <v>0</v>
      </c>
      <c r="E6286" s="50">
        <f t="shared" ca="1" si="864"/>
        <v>0</v>
      </c>
      <c r="F6286" s="2" t="str">
        <f t="shared" ca="1" si="863"/>
        <v/>
      </c>
      <c r="BD6286" s="49">
        <f t="shared" ca="1" si="868"/>
        <v>815.5</v>
      </c>
      <c r="BE6286" s="3">
        <f t="shared" ca="1" si="865"/>
        <v>8.1500000000000003E-2</v>
      </c>
      <c r="BF6286" s="3">
        <f t="shared" ca="1" si="866"/>
        <v>-1.3950525282585462</v>
      </c>
      <c r="BG6286" s="9">
        <f t="shared" ca="1" si="867"/>
        <v>0</v>
      </c>
      <c r="BH6286" s="6">
        <f ca="1">IF(ISNUMBER('Descriptive Stats'!BF6286),'Descriptive Stats'!BF6286,#N/A)</f>
        <v>-1.3950525282585462</v>
      </c>
      <c r="BI6286" s="6">
        <f ca="1">IF(ISNUMBER('Descriptive Stats'!E6286),'Descriptive Stats'!E6286,#N/A)</f>
        <v>0</v>
      </c>
    </row>
    <row r="6287" spans="1:61" ht="14.4" x14ac:dyDescent="0.3">
      <c r="A6287" s="2">
        <f>ROW()</f>
        <v>6287</v>
      </c>
      <c r="C6287" s="8">
        <f t="shared" ca="1" si="861"/>
        <v>11</v>
      </c>
      <c r="D6287" s="8">
        <f t="shared" ca="1" si="862"/>
        <v>0</v>
      </c>
      <c r="E6287" s="50">
        <f t="shared" ca="1" si="864"/>
        <v>0</v>
      </c>
      <c r="F6287" s="2" t="str">
        <f t="shared" ca="1" si="863"/>
        <v/>
      </c>
      <c r="BD6287" s="49">
        <f t="shared" ca="1" si="868"/>
        <v>815.5</v>
      </c>
      <c r="BE6287" s="3">
        <f t="shared" ca="1" si="865"/>
        <v>8.1500000000000003E-2</v>
      </c>
      <c r="BF6287" s="3">
        <f t="shared" ca="1" si="866"/>
        <v>-1.3950525282585462</v>
      </c>
      <c r="BG6287" s="9">
        <f t="shared" ca="1" si="867"/>
        <v>0</v>
      </c>
      <c r="BH6287" s="6">
        <f ca="1">IF(ISNUMBER('Descriptive Stats'!BF6287),'Descriptive Stats'!BF6287,#N/A)</f>
        <v>-1.3950525282585462</v>
      </c>
      <c r="BI6287" s="6">
        <f ca="1">IF(ISNUMBER('Descriptive Stats'!E6287),'Descriptive Stats'!E6287,#N/A)</f>
        <v>0</v>
      </c>
    </row>
    <row r="6288" spans="1:61" ht="14.4" x14ac:dyDescent="0.3">
      <c r="A6288" s="2">
        <f>ROW()</f>
        <v>6288</v>
      </c>
      <c r="C6288" s="8">
        <f t="shared" ca="1" si="861"/>
        <v>11</v>
      </c>
      <c r="D6288" s="8">
        <f t="shared" ca="1" si="862"/>
        <v>0</v>
      </c>
      <c r="E6288" s="50">
        <f t="shared" ca="1" si="864"/>
        <v>7</v>
      </c>
      <c r="F6288" s="2" t="str">
        <f t="shared" ca="1" si="863"/>
        <v/>
      </c>
      <c r="BD6288" s="49">
        <f t="shared" ca="1" si="868"/>
        <v>4473.5</v>
      </c>
      <c r="BE6288" s="3">
        <f t="shared" ca="1" si="865"/>
        <v>0.44729999999999998</v>
      </c>
      <c r="BF6288" s="3">
        <f t="shared" ca="1" si="866"/>
        <v>-0.13248586824472414</v>
      </c>
      <c r="BG6288" s="9">
        <f t="shared" ca="1" si="867"/>
        <v>7</v>
      </c>
      <c r="BH6288" s="6">
        <f ca="1">IF(ISNUMBER('Descriptive Stats'!BF6288),'Descriptive Stats'!BF6288,#N/A)</f>
        <v>-0.13248586824472414</v>
      </c>
      <c r="BI6288" s="6">
        <f ca="1">IF(ISNUMBER('Descriptive Stats'!E6288),'Descriptive Stats'!E6288,#N/A)</f>
        <v>7</v>
      </c>
    </row>
    <row r="6289" spans="1:61" ht="14.4" x14ac:dyDescent="0.3">
      <c r="A6289" s="2">
        <f>ROW()</f>
        <v>6289</v>
      </c>
      <c r="C6289" s="8">
        <f t="shared" ref="C6289:C6352" ca="1" si="869">RANDBETWEEN(2,COUNT(B:B))</f>
        <v>19</v>
      </c>
      <c r="D6289" s="8">
        <f t="shared" ref="D6289:D6352" ca="1" si="870">VLOOKUP(C6289,A:B,2,TRUE)</f>
        <v>7</v>
      </c>
      <c r="E6289" s="50">
        <f t="shared" ca="1" si="864"/>
        <v>2</v>
      </c>
      <c r="F6289" s="2" t="str">
        <f t="shared" ref="F6289:F6352" ca="1" si="871">IF(ISNUMBER(E6289),IF(OR(E6289&lt;$K$16,E6289&gt;$K$14),"X",""),"")</f>
        <v/>
      </c>
      <c r="BD6289" s="49">
        <f t="shared" ca="1" si="868"/>
        <v>2595</v>
      </c>
      <c r="BE6289" s="3">
        <f t="shared" ca="1" si="865"/>
        <v>0.25945000000000001</v>
      </c>
      <c r="BF6289" s="3">
        <f t="shared" ca="1" si="866"/>
        <v>-0.6450419512753276</v>
      </c>
      <c r="BG6289" s="9">
        <f t="shared" ca="1" si="867"/>
        <v>2</v>
      </c>
      <c r="BH6289" s="6">
        <f ca="1">IF(ISNUMBER('Descriptive Stats'!BF6289),'Descriptive Stats'!BF6289,#N/A)</f>
        <v>-0.6450419512753276</v>
      </c>
      <c r="BI6289" s="6">
        <f ca="1">IF(ISNUMBER('Descriptive Stats'!E6289),'Descriptive Stats'!E6289,#N/A)</f>
        <v>2</v>
      </c>
    </row>
    <row r="6290" spans="1:61" ht="14.4" x14ac:dyDescent="0.3">
      <c r="A6290" s="2">
        <f>ROW()</f>
        <v>6290</v>
      </c>
      <c r="C6290" s="8">
        <f t="shared" ca="1" si="869"/>
        <v>3</v>
      </c>
      <c r="D6290" s="8">
        <f t="shared" ca="1" si="870"/>
        <v>2</v>
      </c>
      <c r="E6290" s="50">
        <f t="shared" ca="1" si="864"/>
        <v>7</v>
      </c>
      <c r="F6290" s="2" t="str">
        <f t="shared" ca="1" si="871"/>
        <v/>
      </c>
      <c r="BD6290" s="49">
        <f t="shared" ca="1" si="868"/>
        <v>4473.5</v>
      </c>
      <c r="BE6290" s="3">
        <f t="shared" ca="1" si="865"/>
        <v>0.44729999999999998</v>
      </c>
      <c r="BF6290" s="3">
        <f t="shared" ca="1" si="866"/>
        <v>-0.13248586824472414</v>
      </c>
      <c r="BG6290" s="9">
        <f t="shared" ca="1" si="867"/>
        <v>7</v>
      </c>
      <c r="BH6290" s="6">
        <f ca="1">IF(ISNUMBER('Descriptive Stats'!BF6290),'Descriptive Stats'!BF6290,#N/A)</f>
        <v>-0.13248586824472414</v>
      </c>
      <c r="BI6290" s="6">
        <f ca="1">IF(ISNUMBER('Descriptive Stats'!E6290),'Descriptive Stats'!E6290,#N/A)</f>
        <v>7</v>
      </c>
    </row>
    <row r="6291" spans="1:61" ht="14.4" x14ac:dyDescent="0.3">
      <c r="A6291" s="2">
        <f>ROW()</f>
        <v>6291</v>
      </c>
      <c r="C6291" s="8">
        <f t="shared" ca="1" si="869"/>
        <v>19</v>
      </c>
      <c r="D6291" s="8">
        <f t="shared" ca="1" si="870"/>
        <v>7</v>
      </c>
      <c r="E6291" s="50">
        <f t="shared" ca="1" si="864"/>
        <v>0</v>
      </c>
      <c r="F6291" s="2" t="str">
        <f t="shared" ca="1" si="871"/>
        <v/>
      </c>
      <c r="BD6291" s="49">
        <f t="shared" ca="1" si="868"/>
        <v>815.5</v>
      </c>
      <c r="BE6291" s="3">
        <f t="shared" ca="1" si="865"/>
        <v>8.1500000000000003E-2</v>
      </c>
      <c r="BF6291" s="3">
        <f t="shared" ca="1" si="866"/>
        <v>-1.3950525282585462</v>
      </c>
      <c r="BG6291" s="9">
        <f t="shared" ca="1" si="867"/>
        <v>0</v>
      </c>
      <c r="BH6291" s="6">
        <f ca="1">IF(ISNUMBER('Descriptive Stats'!BF6291),'Descriptive Stats'!BF6291,#N/A)</f>
        <v>-1.3950525282585462</v>
      </c>
      <c r="BI6291" s="6">
        <f ca="1">IF(ISNUMBER('Descriptive Stats'!E6291),'Descriptive Stats'!E6291,#N/A)</f>
        <v>0</v>
      </c>
    </row>
    <row r="6292" spans="1:61" ht="14.4" x14ac:dyDescent="0.3">
      <c r="A6292" s="2">
        <f>ROW()</f>
        <v>6292</v>
      </c>
      <c r="C6292" s="8">
        <f t="shared" ca="1" si="869"/>
        <v>14</v>
      </c>
      <c r="D6292" s="8">
        <f t="shared" ca="1" si="870"/>
        <v>0</v>
      </c>
      <c r="E6292" s="50">
        <f t="shared" ca="1" si="864"/>
        <v>1</v>
      </c>
      <c r="F6292" s="2" t="str">
        <f t="shared" ca="1" si="871"/>
        <v/>
      </c>
      <c r="BD6292" s="49">
        <f t="shared" ca="1" si="868"/>
        <v>1871</v>
      </c>
      <c r="BE6292" s="3">
        <f t="shared" ca="1" si="865"/>
        <v>0.18704999999999999</v>
      </c>
      <c r="BF6292" s="3">
        <f t="shared" ca="1" si="866"/>
        <v>-0.88881967520906158</v>
      </c>
      <c r="BG6292" s="9">
        <f t="shared" ca="1" si="867"/>
        <v>1</v>
      </c>
      <c r="BH6292" s="6">
        <f ca="1">IF(ISNUMBER('Descriptive Stats'!BF6292),'Descriptive Stats'!BF6292,#N/A)</f>
        <v>-0.88881967520906158</v>
      </c>
      <c r="BI6292" s="6">
        <f ca="1">IF(ISNUMBER('Descriptive Stats'!E6292),'Descriptive Stats'!E6292,#N/A)</f>
        <v>1</v>
      </c>
    </row>
    <row r="6293" spans="1:61" ht="14.4" x14ac:dyDescent="0.3">
      <c r="A6293" s="2">
        <f>ROW()</f>
        <v>6293</v>
      </c>
      <c r="C6293" s="8">
        <f t="shared" ca="1" si="869"/>
        <v>8</v>
      </c>
      <c r="D6293" s="8">
        <f t="shared" ca="1" si="870"/>
        <v>1</v>
      </c>
      <c r="E6293" s="50">
        <f t="shared" ca="1" si="864"/>
        <v>0</v>
      </c>
      <c r="F6293" s="2" t="str">
        <f t="shared" ca="1" si="871"/>
        <v/>
      </c>
      <c r="BD6293" s="49">
        <f t="shared" ca="1" si="868"/>
        <v>815.5</v>
      </c>
      <c r="BE6293" s="3">
        <f t="shared" ca="1" si="865"/>
        <v>8.1500000000000003E-2</v>
      </c>
      <c r="BF6293" s="3">
        <f t="shared" ca="1" si="866"/>
        <v>-1.3950525282585462</v>
      </c>
      <c r="BG6293" s="9">
        <f t="shared" ca="1" si="867"/>
        <v>0</v>
      </c>
      <c r="BH6293" s="6">
        <f ca="1">IF(ISNUMBER('Descriptive Stats'!BF6293),'Descriptive Stats'!BF6293,#N/A)</f>
        <v>-1.3950525282585462</v>
      </c>
      <c r="BI6293" s="6">
        <f ca="1">IF(ISNUMBER('Descriptive Stats'!E6293),'Descriptive Stats'!E6293,#N/A)</f>
        <v>0</v>
      </c>
    </row>
    <row r="6294" spans="1:61" ht="14.4" x14ac:dyDescent="0.3">
      <c r="A6294" s="2">
        <f>ROW()</f>
        <v>6294</v>
      </c>
      <c r="C6294" s="8">
        <f t="shared" ca="1" si="869"/>
        <v>22</v>
      </c>
      <c r="D6294" s="8">
        <f t="shared" ca="1" si="870"/>
        <v>0</v>
      </c>
      <c r="E6294" s="50">
        <f t="shared" ca="1" si="864"/>
        <v>0</v>
      </c>
      <c r="F6294" s="2" t="str">
        <f t="shared" ca="1" si="871"/>
        <v/>
      </c>
      <c r="BD6294" s="49">
        <f t="shared" ca="1" si="868"/>
        <v>815.5</v>
      </c>
      <c r="BE6294" s="3">
        <f t="shared" ca="1" si="865"/>
        <v>8.1500000000000003E-2</v>
      </c>
      <c r="BF6294" s="3">
        <f t="shared" ca="1" si="866"/>
        <v>-1.3950525282585462</v>
      </c>
      <c r="BG6294" s="9">
        <f t="shared" ca="1" si="867"/>
        <v>0</v>
      </c>
      <c r="BH6294" s="6">
        <f ca="1">IF(ISNUMBER('Descriptive Stats'!BF6294),'Descriptive Stats'!BF6294,#N/A)</f>
        <v>-1.3950525282585462</v>
      </c>
      <c r="BI6294" s="6">
        <f ca="1">IF(ISNUMBER('Descriptive Stats'!E6294),'Descriptive Stats'!E6294,#N/A)</f>
        <v>0</v>
      </c>
    </row>
    <row r="6295" spans="1:61" ht="14.4" x14ac:dyDescent="0.3">
      <c r="A6295" s="2">
        <f>ROW()</f>
        <v>6295</v>
      </c>
      <c r="C6295" s="8">
        <f t="shared" ca="1" si="869"/>
        <v>20</v>
      </c>
      <c r="D6295" s="8">
        <f t="shared" ca="1" si="870"/>
        <v>0</v>
      </c>
      <c r="E6295" s="50">
        <f t="shared" ca="1" si="864"/>
        <v>7</v>
      </c>
      <c r="F6295" s="2" t="str">
        <f t="shared" ca="1" si="871"/>
        <v/>
      </c>
      <c r="BD6295" s="49">
        <f t="shared" ca="1" si="868"/>
        <v>4473.5</v>
      </c>
      <c r="BE6295" s="3">
        <f t="shared" ca="1" si="865"/>
        <v>0.44729999999999998</v>
      </c>
      <c r="BF6295" s="3">
        <f t="shared" ca="1" si="866"/>
        <v>-0.13248586824472414</v>
      </c>
      <c r="BG6295" s="9">
        <f t="shared" ca="1" si="867"/>
        <v>7</v>
      </c>
      <c r="BH6295" s="6">
        <f ca="1">IF(ISNUMBER('Descriptive Stats'!BF6295),'Descriptive Stats'!BF6295,#N/A)</f>
        <v>-0.13248586824472414</v>
      </c>
      <c r="BI6295" s="6">
        <f ca="1">IF(ISNUMBER('Descriptive Stats'!E6295),'Descriptive Stats'!E6295,#N/A)</f>
        <v>7</v>
      </c>
    </row>
    <row r="6296" spans="1:61" ht="14.4" x14ac:dyDescent="0.3">
      <c r="A6296" s="2">
        <f>ROW()</f>
        <v>6296</v>
      </c>
      <c r="C6296" s="8">
        <f t="shared" ca="1" si="869"/>
        <v>19</v>
      </c>
      <c r="D6296" s="8">
        <f t="shared" ca="1" si="870"/>
        <v>7</v>
      </c>
      <c r="E6296" s="50">
        <f t="shared" ca="1" si="864"/>
        <v>0</v>
      </c>
      <c r="F6296" s="2" t="str">
        <f t="shared" ca="1" si="871"/>
        <v/>
      </c>
      <c r="BD6296" s="49">
        <f t="shared" ca="1" si="868"/>
        <v>815.5</v>
      </c>
      <c r="BE6296" s="3">
        <f t="shared" ca="1" si="865"/>
        <v>8.1500000000000003E-2</v>
      </c>
      <c r="BF6296" s="3">
        <f t="shared" ca="1" si="866"/>
        <v>-1.3950525282585462</v>
      </c>
      <c r="BG6296" s="9">
        <f t="shared" ca="1" si="867"/>
        <v>0</v>
      </c>
      <c r="BH6296" s="6">
        <f ca="1">IF(ISNUMBER('Descriptive Stats'!BF6296),'Descriptive Stats'!BF6296,#N/A)</f>
        <v>-1.3950525282585462</v>
      </c>
      <c r="BI6296" s="6">
        <f ca="1">IF(ISNUMBER('Descriptive Stats'!E6296),'Descriptive Stats'!E6296,#N/A)</f>
        <v>0</v>
      </c>
    </row>
    <row r="6297" spans="1:61" ht="14.4" x14ac:dyDescent="0.3">
      <c r="A6297" s="2">
        <f>ROW()</f>
        <v>6297</v>
      </c>
      <c r="C6297" s="8">
        <f t="shared" ca="1" si="869"/>
        <v>18</v>
      </c>
      <c r="D6297" s="8">
        <f t="shared" ca="1" si="870"/>
        <v>0</v>
      </c>
      <c r="E6297" s="50">
        <f t="shared" ca="1" si="864"/>
        <v>2</v>
      </c>
      <c r="F6297" s="2" t="str">
        <f t="shared" ca="1" si="871"/>
        <v/>
      </c>
      <c r="BD6297" s="49">
        <f t="shared" ca="1" si="868"/>
        <v>2595</v>
      </c>
      <c r="BE6297" s="3">
        <f t="shared" ca="1" si="865"/>
        <v>0.25945000000000001</v>
      </c>
      <c r="BF6297" s="3">
        <f t="shared" ca="1" si="866"/>
        <v>-0.6450419512753276</v>
      </c>
      <c r="BG6297" s="9">
        <f t="shared" ca="1" si="867"/>
        <v>2</v>
      </c>
      <c r="BH6297" s="6">
        <f ca="1">IF(ISNUMBER('Descriptive Stats'!BF6297),'Descriptive Stats'!BF6297,#N/A)</f>
        <v>-0.6450419512753276</v>
      </c>
      <c r="BI6297" s="6">
        <f ca="1">IF(ISNUMBER('Descriptive Stats'!E6297),'Descriptive Stats'!E6297,#N/A)</f>
        <v>2</v>
      </c>
    </row>
    <row r="6298" spans="1:61" ht="14.4" x14ac:dyDescent="0.3">
      <c r="A6298" s="2">
        <f>ROW()</f>
        <v>6298</v>
      </c>
      <c r="C6298" s="8">
        <f t="shared" ca="1" si="869"/>
        <v>17</v>
      </c>
      <c r="D6298" s="8">
        <f t="shared" ca="1" si="870"/>
        <v>2</v>
      </c>
      <c r="E6298" s="50">
        <f t="shared" ca="1" si="864"/>
        <v>1</v>
      </c>
      <c r="F6298" s="2" t="str">
        <f t="shared" ca="1" si="871"/>
        <v/>
      </c>
      <c r="BD6298" s="49">
        <f t="shared" ca="1" si="868"/>
        <v>1871</v>
      </c>
      <c r="BE6298" s="3">
        <f t="shared" ca="1" si="865"/>
        <v>0.18704999999999999</v>
      </c>
      <c r="BF6298" s="3">
        <f t="shared" ca="1" si="866"/>
        <v>-0.88881967520906158</v>
      </c>
      <c r="BG6298" s="9">
        <f t="shared" ca="1" si="867"/>
        <v>1</v>
      </c>
      <c r="BH6298" s="6">
        <f ca="1">IF(ISNUMBER('Descriptive Stats'!BF6298),'Descriptive Stats'!BF6298,#N/A)</f>
        <v>-0.88881967520906158</v>
      </c>
      <c r="BI6298" s="6">
        <f ca="1">IF(ISNUMBER('Descriptive Stats'!E6298),'Descriptive Stats'!E6298,#N/A)</f>
        <v>1</v>
      </c>
    </row>
    <row r="6299" spans="1:61" ht="14.4" x14ac:dyDescent="0.3">
      <c r="A6299" s="2">
        <f>ROW()</f>
        <v>6299</v>
      </c>
      <c r="C6299" s="8">
        <f t="shared" ca="1" si="869"/>
        <v>8</v>
      </c>
      <c r="D6299" s="8">
        <f t="shared" ca="1" si="870"/>
        <v>1</v>
      </c>
      <c r="E6299" s="50">
        <f t="shared" ca="1" si="864"/>
        <v>4</v>
      </c>
      <c r="F6299" s="2" t="str">
        <f t="shared" ca="1" si="871"/>
        <v/>
      </c>
      <c r="BD6299" s="49">
        <f t="shared" ca="1" si="868"/>
        <v>3442</v>
      </c>
      <c r="BE6299" s="3">
        <f t="shared" ca="1" si="865"/>
        <v>0.34415000000000001</v>
      </c>
      <c r="BF6299" s="3">
        <f t="shared" ca="1" si="866"/>
        <v>-0.40116316278173481</v>
      </c>
      <c r="BG6299" s="9">
        <f t="shared" ca="1" si="867"/>
        <v>4</v>
      </c>
      <c r="BH6299" s="6">
        <f ca="1">IF(ISNUMBER('Descriptive Stats'!BF6299),'Descriptive Stats'!BF6299,#N/A)</f>
        <v>-0.40116316278173481</v>
      </c>
      <c r="BI6299" s="6">
        <f ca="1">IF(ISNUMBER('Descriptive Stats'!E6299),'Descriptive Stats'!E6299,#N/A)</f>
        <v>4</v>
      </c>
    </row>
    <row r="6300" spans="1:61" ht="14.4" x14ac:dyDescent="0.3">
      <c r="A6300" s="2">
        <f>ROW()</f>
        <v>6300</v>
      </c>
      <c r="C6300" s="8">
        <f t="shared" ca="1" si="869"/>
        <v>13</v>
      </c>
      <c r="D6300" s="8">
        <f t="shared" ca="1" si="870"/>
        <v>4</v>
      </c>
      <c r="E6300" s="50">
        <f t="shared" ca="1" si="864"/>
        <v>0</v>
      </c>
      <c r="F6300" s="2" t="str">
        <f t="shared" ca="1" si="871"/>
        <v/>
      </c>
      <c r="BD6300" s="49">
        <f t="shared" ca="1" si="868"/>
        <v>815.5</v>
      </c>
      <c r="BE6300" s="3">
        <f t="shared" ca="1" si="865"/>
        <v>8.1500000000000003E-2</v>
      </c>
      <c r="BF6300" s="3">
        <f t="shared" ca="1" si="866"/>
        <v>-1.3950525282585462</v>
      </c>
      <c r="BG6300" s="9">
        <f t="shared" ca="1" si="867"/>
        <v>0</v>
      </c>
      <c r="BH6300" s="6">
        <f ca="1">IF(ISNUMBER('Descriptive Stats'!BF6300),'Descriptive Stats'!BF6300,#N/A)</f>
        <v>-1.3950525282585462</v>
      </c>
      <c r="BI6300" s="6">
        <f ca="1">IF(ISNUMBER('Descriptive Stats'!E6300),'Descriptive Stats'!E6300,#N/A)</f>
        <v>0</v>
      </c>
    </row>
    <row r="6301" spans="1:61" ht="14.4" x14ac:dyDescent="0.3">
      <c r="A6301" s="2">
        <f>ROW()</f>
        <v>6301</v>
      </c>
      <c r="C6301" s="8">
        <f t="shared" ca="1" si="869"/>
        <v>20</v>
      </c>
      <c r="D6301" s="8">
        <f t="shared" ca="1" si="870"/>
        <v>0</v>
      </c>
      <c r="E6301" s="50">
        <f t="shared" ca="1" si="864"/>
        <v>7</v>
      </c>
      <c r="F6301" s="2" t="str">
        <f t="shared" ca="1" si="871"/>
        <v/>
      </c>
      <c r="BD6301" s="49">
        <f t="shared" ca="1" si="868"/>
        <v>4473.5</v>
      </c>
      <c r="BE6301" s="3">
        <f t="shared" ca="1" si="865"/>
        <v>0.44729999999999998</v>
      </c>
      <c r="BF6301" s="3">
        <f t="shared" ca="1" si="866"/>
        <v>-0.13248586824472414</v>
      </c>
      <c r="BG6301" s="9">
        <f t="shared" ca="1" si="867"/>
        <v>7</v>
      </c>
      <c r="BH6301" s="6">
        <f ca="1">IF(ISNUMBER('Descriptive Stats'!BF6301),'Descriptive Stats'!BF6301,#N/A)</f>
        <v>-0.13248586824472414</v>
      </c>
      <c r="BI6301" s="6">
        <f ca="1">IF(ISNUMBER('Descriptive Stats'!E6301),'Descriptive Stats'!E6301,#N/A)</f>
        <v>7</v>
      </c>
    </row>
    <row r="6302" spans="1:61" ht="14.4" x14ac:dyDescent="0.3">
      <c r="A6302" s="2">
        <f>ROW()</f>
        <v>6302</v>
      </c>
      <c r="C6302" s="8">
        <f t="shared" ca="1" si="869"/>
        <v>6</v>
      </c>
      <c r="D6302" s="8">
        <f t="shared" ca="1" si="870"/>
        <v>7</v>
      </c>
      <c r="E6302" s="50">
        <f t="shared" ca="1" si="864"/>
        <v>7</v>
      </c>
      <c r="F6302" s="2" t="str">
        <f t="shared" ca="1" si="871"/>
        <v/>
      </c>
      <c r="BD6302" s="49">
        <f t="shared" ca="1" si="868"/>
        <v>4473.5</v>
      </c>
      <c r="BE6302" s="3">
        <f t="shared" ca="1" si="865"/>
        <v>0.44729999999999998</v>
      </c>
      <c r="BF6302" s="3">
        <f t="shared" ca="1" si="866"/>
        <v>-0.13248586824472414</v>
      </c>
      <c r="BG6302" s="9">
        <f t="shared" ca="1" si="867"/>
        <v>7</v>
      </c>
      <c r="BH6302" s="6">
        <f ca="1">IF(ISNUMBER('Descriptive Stats'!BF6302),'Descriptive Stats'!BF6302,#N/A)</f>
        <v>-0.13248586824472414</v>
      </c>
      <c r="BI6302" s="6">
        <f ca="1">IF(ISNUMBER('Descriptive Stats'!E6302),'Descriptive Stats'!E6302,#N/A)</f>
        <v>7</v>
      </c>
    </row>
    <row r="6303" spans="1:61" ht="14.4" x14ac:dyDescent="0.3">
      <c r="A6303" s="2">
        <f>ROW()</f>
        <v>6303</v>
      </c>
      <c r="C6303" s="8">
        <f t="shared" ca="1" si="869"/>
        <v>6</v>
      </c>
      <c r="D6303" s="8">
        <f t="shared" ca="1" si="870"/>
        <v>7</v>
      </c>
      <c r="E6303" s="50">
        <f t="shared" ca="1" si="864"/>
        <v>2</v>
      </c>
      <c r="F6303" s="2" t="str">
        <f t="shared" ca="1" si="871"/>
        <v/>
      </c>
      <c r="BD6303" s="49">
        <f t="shared" ca="1" si="868"/>
        <v>2595</v>
      </c>
      <c r="BE6303" s="3">
        <f t="shared" ca="1" si="865"/>
        <v>0.25945000000000001</v>
      </c>
      <c r="BF6303" s="3">
        <f t="shared" ca="1" si="866"/>
        <v>-0.6450419512753276</v>
      </c>
      <c r="BG6303" s="9">
        <f t="shared" ca="1" si="867"/>
        <v>2</v>
      </c>
      <c r="BH6303" s="6">
        <f ca="1">IF(ISNUMBER('Descriptive Stats'!BF6303),'Descriptive Stats'!BF6303,#N/A)</f>
        <v>-0.6450419512753276</v>
      </c>
      <c r="BI6303" s="6">
        <f ca="1">IF(ISNUMBER('Descriptive Stats'!E6303),'Descriptive Stats'!E6303,#N/A)</f>
        <v>2</v>
      </c>
    </row>
    <row r="6304" spans="1:61" ht="14.4" x14ac:dyDescent="0.3">
      <c r="A6304" s="2">
        <f>ROW()</f>
        <v>6304</v>
      </c>
      <c r="C6304" s="8">
        <f t="shared" ca="1" si="869"/>
        <v>21</v>
      </c>
      <c r="D6304" s="8">
        <f t="shared" ca="1" si="870"/>
        <v>2</v>
      </c>
      <c r="E6304" s="50">
        <f t="shared" ca="1" si="864"/>
        <v>6</v>
      </c>
      <c r="F6304" s="2" t="str">
        <f t="shared" ca="1" si="871"/>
        <v/>
      </c>
      <c r="BD6304" s="49">
        <f t="shared" ca="1" si="868"/>
        <v>3900</v>
      </c>
      <c r="BE6304" s="3">
        <f t="shared" ca="1" si="865"/>
        <v>0.38995000000000002</v>
      </c>
      <c r="BF6304" s="3">
        <f t="shared" ca="1" si="866"/>
        <v>-0.2794493539703507</v>
      </c>
      <c r="BG6304" s="9">
        <f t="shared" ca="1" si="867"/>
        <v>6</v>
      </c>
      <c r="BH6304" s="6">
        <f ca="1">IF(ISNUMBER('Descriptive Stats'!BF6304),'Descriptive Stats'!BF6304,#N/A)</f>
        <v>-0.2794493539703507</v>
      </c>
      <c r="BI6304" s="6">
        <f ca="1">IF(ISNUMBER('Descriptive Stats'!E6304),'Descriptive Stats'!E6304,#N/A)</f>
        <v>6</v>
      </c>
    </row>
    <row r="6305" spans="1:61" ht="14.4" x14ac:dyDescent="0.3">
      <c r="A6305" s="2">
        <f>ROW()</f>
        <v>6305</v>
      </c>
      <c r="C6305" s="8">
        <f t="shared" ca="1" si="869"/>
        <v>16</v>
      </c>
      <c r="D6305" s="8">
        <f t="shared" ca="1" si="870"/>
        <v>6</v>
      </c>
      <c r="E6305" s="50">
        <f t="shared" ca="1" si="864"/>
        <v>0</v>
      </c>
      <c r="F6305" s="2" t="str">
        <f t="shared" ca="1" si="871"/>
        <v/>
      </c>
      <c r="BD6305" s="49">
        <f t="shared" ca="1" si="868"/>
        <v>815.5</v>
      </c>
      <c r="BE6305" s="3">
        <f t="shared" ca="1" si="865"/>
        <v>8.1500000000000003E-2</v>
      </c>
      <c r="BF6305" s="3">
        <f t="shared" ca="1" si="866"/>
        <v>-1.3950525282585462</v>
      </c>
      <c r="BG6305" s="9">
        <f t="shared" ca="1" si="867"/>
        <v>0</v>
      </c>
      <c r="BH6305" s="6">
        <f ca="1">IF(ISNUMBER('Descriptive Stats'!BF6305),'Descriptive Stats'!BF6305,#N/A)</f>
        <v>-1.3950525282585462</v>
      </c>
      <c r="BI6305" s="6">
        <f ca="1">IF(ISNUMBER('Descriptive Stats'!E6305),'Descriptive Stats'!E6305,#N/A)</f>
        <v>0</v>
      </c>
    </row>
    <row r="6306" spans="1:61" ht="14.4" x14ac:dyDescent="0.3">
      <c r="A6306" s="2">
        <f>ROW()</f>
        <v>6306</v>
      </c>
      <c r="C6306" s="8">
        <f t="shared" ca="1" si="869"/>
        <v>18</v>
      </c>
      <c r="D6306" s="8">
        <f t="shared" ca="1" si="870"/>
        <v>0</v>
      </c>
      <c r="E6306" s="50">
        <f t="shared" ca="1" si="864"/>
        <v>3</v>
      </c>
      <c r="F6306" s="2" t="str">
        <f t="shared" ca="1" si="871"/>
        <v/>
      </c>
      <c r="BD6306" s="49">
        <f t="shared" ca="1" si="868"/>
        <v>3200</v>
      </c>
      <c r="BE6306" s="3">
        <f t="shared" ca="1" si="865"/>
        <v>0.31995000000000001</v>
      </c>
      <c r="BF6306" s="3">
        <f t="shared" ca="1" si="866"/>
        <v>-0.46783862043457014</v>
      </c>
      <c r="BG6306" s="9">
        <f t="shared" ca="1" si="867"/>
        <v>3</v>
      </c>
      <c r="BH6306" s="6">
        <f ca="1">IF(ISNUMBER('Descriptive Stats'!BF6306),'Descriptive Stats'!BF6306,#N/A)</f>
        <v>-0.46783862043457014</v>
      </c>
      <c r="BI6306" s="6">
        <f ca="1">IF(ISNUMBER('Descriptive Stats'!E6306),'Descriptive Stats'!E6306,#N/A)</f>
        <v>3</v>
      </c>
    </row>
    <row r="6307" spans="1:61" ht="14.4" x14ac:dyDescent="0.3">
      <c r="A6307" s="2">
        <f>ROW()</f>
        <v>6307</v>
      </c>
      <c r="C6307" s="8">
        <f t="shared" ca="1" si="869"/>
        <v>10</v>
      </c>
      <c r="D6307" s="8">
        <f t="shared" ca="1" si="870"/>
        <v>3</v>
      </c>
      <c r="E6307" s="50">
        <f t="shared" ca="1" si="864"/>
        <v>2</v>
      </c>
      <c r="F6307" s="2" t="str">
        <f t="shared" ca="1" si="871"/>
        <v/>
      </c>
      <c r="BD6307" s="49">
        <f t="shared" ca="1" si="868"/>
        <v>2595</v>
      </c>
      <c r="BE6307" s="3">
        <f t="shared" ca="1" si="865"/>
        <v>0.25945000000000001</v>
      </c>
      <c r="BF6307" s="3">
        <f t="shared" ca="1" si="866"/>
        <v>-0.6450419512753276</v>
      </c>
      <c r="BG6307" s="9">
        <f t="shared" ca="1" si="867"/>
        <v>2</v>
      </c>
      <c r="BH6307" s="6">
        <f ca="1">IF(ISNUMBER('Descriptive Stats'!BF6307),'Descriptive Stats'!BF6307,#N/A)</f>
        <v>-0.6450419512753276</v>
      </c>
      <c r="BI6307" s="6">
        <f ca="1">IF(ISNUMBER('Descriptive Stats'!E6307),'Descriptive Stats'!E6307,#N/A)</f>
        <v>2</v>
      </c>
    </row>
    <row r="6308" spans="1:61" ht="14.4" x14ac:dyDescent="0.3">
      <c r="A6308" s="2">
        <f>ROW()</f>
        <v>6308</v>
      </c>
      <c r="C6308" s="8">
        <f t="shared" ca="1" si="869"/>
        <v>3</v>
      </c>
      <c r="D6308" s="8">
        <f t="shared" ca="1" si="870"/>
        <v>2</v>
      </c>
      <c r="E6308" s="50">
        <f t="shared" ca="1" si="864"/>
        <v>1</v>
      </c>
      <c r="F6308" s="2" t="str">
        <f t="shared" ca="1" si="871"/>
        <v/>
      </c>
      <c r="BD6308" s="49">
        <f t="shared" ca="1" si="868"/>
        <v>1871</v>
      </c>
      <c r="BE6308" s="3">
        <f t="shared" ca="1" si="865"/>
        <v>0.18704999999999999</v>
      </c>
      <c r="BF6308" s="3">
        <f t="shared" ca="1" si="866"/>
        <v>-0.88881967520906158</v>
      </c>
      <c r="BG6308" s="9">
        <f t="shared" ca="1" si="867"/>
        <v>1</v>
      </c>
      <c r="BH6308" s="6">
        <f ca="1">IF(ISNUMBER('Descriptive Stats'!BF6308),'Descriptive Stats'!BF6308,#N/A)</f>
        <v>-0.88881967520906158</v>
      </c>
      <c r="BI6308" s="6">
        <f ca="1">IF(ISNUMBER('Descriptive Stats'!E6308),'Descriptive Stats'!E6308,#N/A)</f>
        <v>1</v>
      </c>
    </row>
    <row r="6309" spans="1:61" ht="14.4" x14ac:dyDescent="0.3">
      <c r="A6309" s="2">
        <f>ROW()</f>
        <v>6309</v>
      </c>
      <c r="C6309" s="8">
        <f t="shared" ca="1" si="869"/>
        <v>12</v>
      </c>
      <c r="D6309" s="8">
        <f t="shared" ca="1" si="870"/>
        <v>1</v>
      </c>
      <c r="E6309" s="50">
        <f t="shared" ca="1" si="864"/>
        <v>2</v>
      </c>
      <c r="F6309" s="2" t="str">
        <f t="shared" ca="1" si="871"/>
        <v/>
      </c>
      <c r="BD6309" s="49">
        <f t="shared" ca="1" si="868"/>
        <v>2595</v>
      </c>
      <c r="BE6309" s="3">
        <f t="shared" ca="1" si="865"/>
        <v>0.25945000000000001</v>
      </c>
      <c r="BF6309" s="3">
        <f t="shared" ca="1" si="866"/>
        <v>-0.6450419512753276</v>
      </c>
      <c r="BG6309" s="9">
        <f t="shared" ca="1" si="867"/>
        <v>2</v>
      </c>
      <c r="BH6309" s="6">
        <f ca="1">IF(ISNUMBER('Descriptive Stats'!BF6309),'Descriptive Stats'!BF6309,#N/A)</f>
        <v>-0.6450419512753276</v>
      </c>
      <c r="BI6309" s="6">
        <f ca="1">IF(ISNUMBER('Descriptive Stats'!E6309),'Descriptive Stats'!E6309,#N/A)</f>
        <v>2</v>
      </c>
    </row>
    <row r="6310" spans="1:61" ht="14.4" x14ac:dyDescent="0.3">
      <c r="A6310" s="2">
        <f>ROW()</f>
        <v>6310</v>
      </c>
      <c r="C6310" s="8">
        <f t="shared" ca="1" si="869"/>
        <v>17</v>
      </c>
      <c r="D6310" s="8">
        <f t="shared" ca="1" si="870"/>
        <v>2</v>
      </c>
      <c r="E6310" s="50">
        <f t="shared" ca="1" si="864"/>
        <v>19</v>
      </c>
      <c r="F6310" s="2" t="str">
        <f t="shared" ca="1" si="871"/>
        <v>X</v>
      </c>
      <c r="BD6310" s="49">
        <f t="shared" ca="1" si="868"/>
        <v>5294</v>
      </c>
      <c r="BE6310" s="3">
        <f t="shared" ca="1" si="865"/>
        <v>0.52934999999999999</v>
      </c>
      <c r="BF6310" s="3">
        <f t="shared" ca="1" si="866"/>
        <v>7.3636031452008061E-2</v>
      </c>
      <c r="BG6310" s="9">
        <f t="shared" ca="1" si="867"/>
        <v>19</v>
      </c>
      <c r="BH6310" s="6">
        <f ca="1">IF(ISNUMBER('Descriptive Stats'!BF6310),'Descriptive Stats'!BF6310,#N/A)</f>
        <v>7.3636031452008061E-2</v>
      </c>
      <c r="BI6310" s="6">
        <f ca="1">IF(ISNUMBER('Descriptive Stats'!E6310),'Descriptive Stats'!E6310,#N/A)</f>
        <v>19</v>
      </c>
    </row>
    <row r="6311" spans="1:61" ht="14.4" x14ac:dyDescent="0.3">
      <c r="A6311" s="2">
        <f>ROW()</f>
        <v>6311</v>
      </c>
      <c r="C6311" s="8">
        <f t="shared" ca="1" si="869"/>
        <v>7</v>
      </c>
      <c r="D6311" s="8">
        <f t="shared" ca="1" si="870"/>
        <v>19</v>
      </c>
      <c r="E6311" s="50">
        <f t="shared" ca="1" si="864"/>
        <v>2</v>
      </c>
      <c r="F6311" s="2" t="str">
        <f t="shared" ca="1" si="871"/>
        <v/>
      </c>
      <c r="BD6311" s="49">
        <f t="shared" ca="1" si="868"/>
        <v>2595</v>
      </c>
      <c r="BE6311" s="3">
        <f t="shared" ca="1" si="865"/>
        <v>0.25945000000000001</v>
      </c>
      <c r="BF6311" s="3">
        <f t="shared" ca="1" si="866"/>
        <v>-0.6450419512753276</v>
      </c>
      <c r="BG6311" s="9">
        <f t="shared" ca="1" si="867"/>
        <v>2</v>
      </c>
      <c r="BH6311" s="6">
        <f ca="1">IF(ISNUMBER('Descriptive Stats'!BF6311),'Descriptive Stats'!BF6311,#N/A)</f>
        <v>-0.6450419512753276</v>
      </c>
      <c r="BI6311" s="6">
        <f ca="1">IF(ISNUMBER('Descriptive Stats'!E6311),'Descriptive Stats'!E6311,#N/A)</f>
        <v>2</v>
      </c>
    </row>
    <row r="6312" spans="1:61" ht="14.4" x14ac:dyDescent="0.3">
      <c r="A6312" s="2">
        <f>ROW()</f>
        <v>6312</v>
      </c>
      <c r="C6312" s="8">
        <f t="shared" ca="1" si="869"/>
        <v>17</v>
      </c>
      <c r="D6312" s="8">
        <f t="shared" ca="1" si="870"/>
        <v>2</v>
      </c>
      <c r="E6312" s="50">
        <f t="shared" ca="1" si="864"/>
        <v>2</v>
      </c>
      <c r="F6312" s="2" t="str">
        <f t="shared" ca="1" si="871"/>
        <v/>
      </c>
      <c r="BD6312" s="49">
        <f t="shared" ca="1" si="868"/>
        <v>2595</v>
      </c>
      <c r="BE6312" s="3">
        <f t="shared" ca="1" si="865"/>
        <v>0.25945000000000001</v>
      </c>
      <c r="BF6312" s="3">
        <f t="shared" ca="1" si="866"/>
        <v>-0.6450419512753276</v>
      </c>
      <c r="BG6312" s="9">
        <f t="shared" ca="1" si="867"/>
        <v>2</v>
      </c>
      <c r="BH6312" s="6">
        <f ca="1">IF(ISNUMBER('Descriptive Stats'!BF6312),'Descriptive Stats'!BF6312,#N/A)</f>
        <v>-0.6450419512753276</v>
      </c>
      <c r="BI6312" s="6">
        <f ca="1">IF(ISNUMBER('Descriptive Stats'!E6312),'Descriptive Stats'!E6312,#N/A)</f>
        <v>2</v>
      </c>
    </row>
    <row r="6313" spans="1:61" ht="14.4" x14ac:dyDescent="0.3">
      <c r="A6313" s="2">
        <f>ROW()</f>
        <v>6313</v>
      </c>
      <c r="C6313" s="8">
        <f t="shared" ca="1" si="869"/>
        <v>3</v>
      </c>
      <c r="D6313" s="8">
        <f t="shared" ca="1" si="870"/>
        <v>2</v>
      </c>
      <c r="E6313" s="50">
        <f t="shared" ca="1" si="864"/>
        <v>3</v>
      </c>
      <c r="F6313" s="2" t="str">
        <f t="shared" ca="1" si="871"/>
        <v/>
      </c>
      <c r="BD6313" s="49">
        <f t="shared" ca="1" si="868"/>
        <v>3200</v>
      </c>
      <c r="BE6313" s="3">
        <f t="shared" ca="1" si="865"/>
        <v>0.31995000000000001</v>
      </c>
      <c r="BF6313" s="3">
        <f t="shared" ca="1" si="866"/>
        <v>-0.46783862043457014</v>
      </c>
      <c r="BG6313" s="9">
        <f t="shared" ca="1" si="867"/>
        <v>3</v>
      </c>
      <c r="BH6313" s="6">
        <f ca="1">IF(ISNUMBER('Descriptive Stats'!BF6313),'Descriptive Stats'!BF6313,#N/A)</f>
        <v>-0.46783862043457014</v>
      </c>
      <c r="BI6313" s="6">
        <f ca="1">IF(ISNUMBER('Descriptive Stats'!E6313),'Descriptive Stats'!E6313,#N/A)</f>
        <v>3</v>
      </c>
    </row>
    <row r="6314" spans="1:61" ht="14.4" x14ac:dyDescent="0.3">
      <c r="A6314" s="2">
        <f>ROW()</f>
        <v>6314</v>
      </c>
      <c r="C6314" s="8">
        <f t="shared" ca="1" si="869"/>
        <v>10</v>
      </c>
      <c r="D6314" s="8">
        <f t="shared" ca="1" si="870"/>
        <v>3</v>
      </c>
      <c r="E6314" s="50">
        <f t="shared" ca="1" si="864"/>
        <v>0</v>
      </c>
      <c r="F6314" s="2" t="str">
        <f t="shared" ca="1" si="871"/>
        <v/>
      </c>
      <c r="BD6314" s="49">
        <f t="shared" ca="1" si="868"/>
        <v>815.5</v>
      </c>
      <c r="BE6314" s="3">
        <f t="shared" ca="1" si="865"/>
        <v>8.1500000000000003E-2</v>
      </c>
      <c r="BF6314" s="3">
        <f t="shared" ca="1" si="866"/>
        <v>-1.3950525282585462</v>
      </c>
      <c r="BG6314" s="9">
        <f t="shared" ca="1" si="867"/>
        <v>0</v>
      </c>
      <c r="BH6314" s="6">
        <f ca="1">IF(ISNUMBER('Descriptive Stats'!BF6314),'Descriptive Stats'!BF6314,#N/A)</f>
        <v>-1.3950525282585462</v>
      </c>
      <c r="BI6314" s="6">
        <f ca="1">IF(ISNUMBER('Descriptive Stats'!E6314),'Descriptive Stats'!E6314,#N/A)</f>
        <v>0</v>
      </c>
    </row>
    <row r="6315" spans="1:61" ht="14.4" x14ac:dyDescent="0.3">
      <c r="A6315" s="2">
        <f>ROW()</f>
        <v>6315</v>
      </c>
      <c r="C6315" s="8">
        <f t="shared" ca="1" si="869"/>
        <v>22</v>
      </c>
      <c r="D6315" s="8">
        <f t="shared" ca="1" si="870"/>
        <v>0</v>
      </c>
      <c r="E6315" s="50">
        <f t="shared" ca="1" si="864"/>
        <v>7</v>
      </c>
      <c r="F6315" s="2" t="str">
        <f t="shared" ca="1" si="871"/>
        <v/>
      </c>
      <c r="BD6315" s="49">
        <f t="shared" ca="1" si="868"/>
        <v>4473.5</v>
      </c>
      <c r="BE6315" s="3">
        <f t="shared" ca="1" si="865"/>
        <v>0.44729999999999998</v>
      </c>
      <c r="BF6315" s="3">
        <f t="shared" ca="1" si="866"/>
        <v>-0.13248586824472414</v>
      </c>
      <c r="BG6315" s="9">
        <f t="shared" ca="1" si="867"/>
        <v>7</v>
      </c>
      <c r="BH6315" s="6">
        <f ca="1">IF(ISNUMBER('Descriptive Stats'!BF6315),'Descriptive Stats'!BF6315,#N/A)</f>
        <v>-0.13248586824472414</v>
      </c>
      <c r="BI6315" s="6">
        <f ca="1">IF(ISNUMBER('Descriptive Stats'!E6315),'Descriptive Stats'!E6315,#N/A)</f>
        <v>7</v>
      </c>
    </row>
    <row r="6316" spans="1:61" ht="14.4" x14ac:dyDescent="0.3">
      <c r="A6316" s="2">
        <f>ROW()</f>
        <v>6316</v>
      </c>
      <c r="C6316" s="8">
        <f t="shared" ca="1" si="869"/>
        <v>19</v>
      </c>
      <c r="D6316" s="8">
        <f t="shared" ca="1" si="870"/>
        <v>7</v>
      </c>
      <c r="E6316" s="50">
        <f t="shared" ca="1" si="864"/>
        <v>2</v>
      </c>
      <c r="F6316" s="2" t="str">
        <f t="shared" ca="1" si="871"/>
        <v/>
      </c>
      <c r="BD6316" s="49">
        <f t="shared" ca="1" si="868"/>
        <v>2595</v>
      </c>
      <c r="BE6316" s="3">
        <f t="shared" ca="1" si="865"/>
        <v>0.25945000000000001</v>
      </c>
      <c r="BF6316" s="3">
        <f t="shared" ca="1" si="866"/>
        <v>-0.6450419512753276</v>
      </c>
      <c r="BG6316" s="9">
        <f t="shared" ca="1" si="867"/>
        <v>2</v>
      </c>
      <c r="BH6316" s="6">
        <f ca="1">IF(ISNUMBER('Descriptive Stats'!BF6316),'Descriptive Stats'!BF6316,#N/A)</f>
        <v>-0.6450419512753276</v>
      </c>
      <c r="BI6316" s="6">
        <f ca="1">IF(ISNUMBER('Descriptive Stats'!E6316),'Descriptive Stats'!E6316,#N/A)</f>
        <v>2</v>
      </c>
    </row>
    <row r="6317" spans="1:61" ht="14.4" x14ac:dyDescent="0.3">
      <c r="A6317" s="2">
        <f>ROW()</f>
        <v>6317</v>
      </c>
      <c r="C6317" s="8">
        <f t="shared" ca="1" si="869"/>
        <v>21</v>
      </c>
      <c r="D6317" s="8">
        <f t="shared" ca="1" si="870"/>
        <v>2</v>
      </c>
      <c r="E6317" s="50">
        <f t="shared" ca="1" si="864"/>
        <v>6</v>
      </c>
      <c r="F6317" s="2" t="str">
        <f t="shared" ca="1" si="871"/>
        <v/>
      </c>
      <c r="BD6317" s="49">
        <f t="shared" ca="1" si="868"/>
        <v>3900</v>
      </c>
      <c r="BE6317" s="3">
        <f t="shared" ca="1" si="865"/>
        <v>0.38995000000000002</v>
      </c>
      <c r="BF6317" s="3">
        <f t="shared" ca="1" si="866"/>
        <v>-0.2794493539703507</v>
      </c>
      <c r="BG6317" s="9">
        <f t="shared" ca="1" si="867"/>
        <v>6</v>
      </c>
      <c r="BH6317" s="6">
        <f ca="1">IF(ISNUMBER('Descriptive Stats'!BF6317),'Descriptive Stats'!BF6317,#N/A)</f>
        <v>-0.2794493539703507</v>
      </c>
      <c r="BI6317" s="6">
        <f ca="1">IF(ISNUMBER('Descriptive Stats'!E6317),'Descriptive Stats'!E6317,#N/A)</f>
        <v>6</v>
      </c>
    </row>
    <row r="6318" spans="1:61" ht="14.4" x14ac:dyDescent="0.3">
      <c r="A6318" s="2">
        <f>ROW()</f>
        <v>6318</v>
      </c>
      <c r="C6318" s="8">
        <f t="shared" ca="1" si="869"/>
        <v>16</v>
      </c>
      <c r="D6318" s="8">
        <f t="shared" ca="1" si="870"/>
        <v>6</v>
      </c>
      <c r="E6318" s="50">
        <f t="shared" ca="1" si="864"/>
        <v>7</v>
      </c>
      <c r="F6318" s="2" t="str">
        <f t="shared" ca="1" si="871"/>
        <v/>
      </c>
      <c r="BD6318" s="49">
        <f t="shared" ca="1" si="868"/>
        <v>4473.5</v>
      </c>
      <c r="BE6318" s="3">
        <f t="shared" ca="1" si="865"/>
        <v>0.44729999999999998</v>
      </c>
      <c r="BF6318" s="3">
        <f t="shared" ca="1" si="866"/>
        <v>-0.13248586824472414</v>
      </c>
      <c r="BG6318" s="9">
        <f t="shared" ca="1" si="867"/>
        <v>7</v>
      </c>
      <c r="BH6318" s="6">
        <f ca="1">IF(ISNUMBER('Descriptive Stats'!BF6318),'Descriptive Stats'!BF6318,#N/A)</f>
        <v>-0.13248586824472414</v>
      </c>
      <c r="BI6318" s="6">
        <f ca="1">IF(ISNUMBER('Descriptive Stats'!E6318),'Descriptive Stats'!E6318,#N/A)</f>
        <v>7</v>
      </c>
    </row>
    <row r="6319" spans="1:61" ht="14.4" x14ac:dyDescent="0.3">
      <c r="A6319" s="2">
        <f>ROW()</f>
        <v>6319</v>
      </c>
      <c r="C6319" s="8">
        <f t="shared" ca="1" si="869"/>
        <v>19</v>
      </c>
      <c r="D6319" s="8">
        <f t="shared" ca="1" si="870"/>
        <v>7</v>
      </c>
      <c r="E6319" s="50">
        <f t="shared" ca="1" si="864"/>
        <v>0</v>
      </c>
      <c r="F6319" s="2" t="str">
        <f t="shared" ca="1" si="871"/>
        <v/>
      </c>
      <c r="BD6319" s="49">
        <f t="shared" ca="1" si="868"/>
        <v>815.5</v>
      </c>
      <c r="BE6319" s="3">
        <f t="shared" ca="1" si="865"/>
        <v>8.1500000000000003E-2</v>
      </c>
      <c r="BF6319" s="3">
        <f t="shared" ca="1" si="866"/>
        <v>-1.3950525282585462</v>
      </c>
      <c r="BG6319" s="9">
        <f t="shared" ca="1" si="867"/>
        <v>0</v>
      </c>
      <c r="BH6319" s="6">
        <f ca="1">IF(ISNUMBER('Descriptive Stats'!BF6319),'Descriptive Stats'!BF6319,#N/A)</f>
        <v>-1.3950525282585462</v>
      </c>
      <c r="BI6319" s="6">
        <f ca="1">IF(ISNUMBER('Descriptive Stats'!E6319),'Descriptive Stats'!E6319,#N/A)</f>
        <v>0</v>
      </c>
    </row>
    <row r="6320" spans="1:61" ht="14.4" x14ac:dyDescent="0.3">
      <c r="A6320" s="2">
        <f>ROW()</f>
        <v>6320</v>
      </c>
      <c r="C6320" s="8">
        <f t="shared" ca="1" si="869"/>
        <v>11</v>
      </c>
      <c r="D6320" s="8">
        <f t="shared" ca="1" si="870"/>
        <v>0</v>
      </c>
      <c r="E6320" s="50">
        <f t="shared" ca="1" si="864"/>
        <v>0</v>
      </c>
      <c r="F6320" s="2" t="str">
        <f t="shared" ca="1" si="871"/>
        <v/>
      </c>
      <c r="BD6320" s="49">
        <f t="shared" ca="1" si="868"/>
        <v>815.5</v>
      </c>
      <c r="BE6320" s="3">
        <f t="shared" ca="1" si="865"/>
        <v>8.1500000000000003E-2</v>
      </c>
      <c r="BF6320" s="3">
        <f t="shared" ca="1" si="866"/>
        <v>-1.3950525282585462</v>
      </c>
      <c r="BG6320" s="9">
        <f t="shared" ca="1" si="867"/>
        <v>0</v>
      </c>
      <c r="BH6320" s="6">
        <f ca="1">IF(ISNUMBER('Descriptive Stats'!BF6320),'Descriptive Stats'!BF6320,#N/A)</f>
        <v>-1.3950525282585462</v>
      </c>
      <c r="BI6320" s="6">
        <f ca="1">IF(ISNUMBER('Descriptive Stats'!E6320),'Descriptive Stats'!E6320,#N/A)</f>
        <v>0</v>
      </c>
    </row>
    <row r="6321" spans="1:61" ht="14.4" x14ac:dyDescent="0.3">
      <c r="A6321" s="2">
        <f>ROW()</f>
        <v>6321</v>
      </c>
      <c r="C6321" s="8">
        <f t="shared" ca="1" si="869"/>
        <v>15</v>
      </c>
      <c r="D6321" s="8">
        <f t="shared" ca="1" si="870"/>
        <v>0</v>
      </c>
      <c r="E6321" s="50">
        <f t="shared" ca="1" si="864"/>
        <v>0</v>
      </c>
      <c r="F6321" s="2" t="str">
        <f t="shared" ca="1" si="871"/>
        <v/>
      </c>
      <c r="BD6321" s="49">
        <f t="shared" ca="1" si="868"/>
        <v>815.5</v>
      </c>
      <c r="BE6321" s="3">
        <f t="shared" ca="1" si="865"/>
        <v>8.1500000000000003E-2</v>
      </c>
      <c r="BF6321" s="3">
        <f t="shared" ca="1" si="866"/>
        <v>-1.3950525282585462</v>
      </c>
      <c r="BG6321" s="9">
        <f t="shared" ca="1" si="867"/>
        <v>0</v>
      </c>
      <c r="BH6321" s="6">
        <f ca="1">IF(ISNUMBER('Descriptive Stats'!BF6321),'Descriptive Stats'!BF6321,#N/A)</f>
        <v>-1.3950525282585462</v>
      </c>
      <c r="BI6321" s="6">
        <f ca="1">IF(ISNUMBER('Descriptive Stats'!E6321),'Descriptive Stats'!E6321,#N/A)</f>
        <v>0</v>
      </c>
    </row>
    <row r="6322" spans="1:61" ht="14.4" x14ac:dyDescent="0.3">
      <c r="A6322" s="2">
        <f>ROW()</f>
        <v>6322</v>
      </c>
      <c r="C6322" s="8">
        <f t="shared" ca="1" si="869"/>
        <v>14</v>
      </c>
      <c r="D6322" s="8">
        <f t="shared" ca="1" si="870"/>
        <v>0</v>
      </c>
      <c r="E6322" s="50">
        <f t="shared" ca="1" si="864"/>
        <v>3</v>
      </c>
      <c r="F6322" s="2" t="str">
        <f t="shared" ca="1" si="871"/>
        <v/>
      </c>
      <c r="BD6322" s="49">
        <f t="shared" ca="1" si="868"/>
        <v>3200</v>
      </c>
      <c r="BE6322" s="3">
        <f t="shared" ca="1" si="865"/>
        <v>0.31995000000000001</v>
      </c>
      <c r="BF6322" s="3">
        <f t="shared" ca="1" si="866"/>
        <v>-0.46783862043457014</v>
      </c>
      <c r="BG6322" s="9">
        <f t="shared" ca="1" si="867"/>
        <v>3</v>
      </c>
      <c r="BH6322" s="6">
        <f ca="1">IF(ISNUMBER('Descriptive Stats'!BF6322),'Descriptive Stats'!BF6322,#N/A)</f>
        <v>-0.46783862043457014</v>
      </c>
      <c r="BI6322" s="6">
        <f ca="1">IF(ISNUMBER('Descriptive Stats'!E6322),'Descriptive Stats'!E6322,#N/A)</f>
        <v>3</v>
      </c>
    </row>
    <row r="6323" spans="1:61" ht="14.4" x14ac:dyDescent="0.3">
      <c r="A6323" s="2">
        <f>ROW()</f>
        <v>6323</v>
      </c>
      <c r="C6323" s="8">
        <f t="shared" ca="1" si="869"/>
        <v>10</v>
      </c>
      <c r="D6323" s="8">
        <f t="shared" ca="1" si="870"/>
        <v>3</v>
      </c>
      <c r="E6323" s="50">
        <f t="shared" ca="1" si="864"/>
        <v>7</v>
      </c>
      <c r="F6323" s="2" t="str">
        <f t="shared" ca="1" si="871"/>
        <v/>
      </c>
      <c r="BD6323" s="49">
        <f t="shared" ca="1" si="868"/>
        <v>4473.5</v>
      </c>
      <c r="BE6323" s="3">
        <f t="shared" ca="1" si="865"/>
        <v>0.44729999999999998</v>
      </c>
      <c r="BF6323" s="3">
        <f t="shared" ca="1" si="866"/>
        <v>-0.13248586824472414</v>
      </c>
      <c r="BG6323" s="9">
        <f t="shared" ca="1" si="867"/>
        <v>7</v>
      </c>
      <c r="BH6323" s="6">
        <f ca="1">IF(ISNUMBER('Descriptive Stats'!BF6323),'Descriptive Stats'!BF6323,#N/A)</f>
        <v>-0.13248586824472414</v>
      </c>
      <c r="BI6323" s="6">
        <f ca="1">IF(ISNUMBER('Descriptive Stats'!E6323),'Descriptive Stats'!E6323,#N/A)</f>
        <v>7</v>
      </c>
    </row>
    <row r="6324" spans="1:61" ht="14.4" x14ac:dyDescent="0.3">
      <c r="A6324" s="2">
        <f>ROW()</f>
        <v>6324</v>
      </c>
      <c r="C6324" s="8">
        <f t="shared" ca="1" si="869"/>
        <v>6</v>
      </c>
      <c r="D6324" s="8">
        <f t="shared" ca="1" si="870"/>
        <v>7</v>
      </c>
      <c r="E6324" s="50">
        <f t="shared" ca="1" si="864"/>
        <v>7</v>
      </c>
      <c r="F6324" s="2" t="str">
        <f t="shared" ca="1" si="871"/>
        <v/>
      </c>
      <c r="BD6324" s="49">
        <f t="shared" ca="1" si="868"/>
        <v>4473.5</v>
      </c>
      <c r="BE6324" s="3">
        <f t="shared" ca="1" si="865"/>
        <v>0.44729999999999998</v>
      </c>
      <c r="BF6324" s="3">
        <f t="shared" ca="1" si="866"/>
        <v>-0.13248586824472414</v>
      </c>
      <c r="BG6324" s="9">
        <f t="shared" ca="1" si="867"/>
        <v>7</v>
      </c>
      <c r="BH6324" s="6">
        <f ca="1">IF(ISNUMBER('Descriptive Stats'!BF6324),'Descriptive Stats'!BF6324,#N/A)</f>
        <v>-0.13248586824472414</v>
      </c>
      <c r="BI6324" s="6">
        <f ca="1">IF(ISNUMBER('Descriptive Stats'!E6324),'Descriptive Stats'!E6324,#N/A)</f>
        <v>7</v>
      </c>
    </row>
    <row r="6325" spans="1:61" ht="14.4" x14ac:dyDescent="0.3">
      <c r="A6325" s="2">
        <f>ROW()</f>
        <v>6325</v>
      </c>
      <c r="C6325" s="8">
        <f t="shared" ca="1" si="869"/>
        <v>19</v>
      </c>
      <c r="D6325" s="8">
        <f t="shared" ca="1" si="870"/>
        <v>7</v>
      </c>
      <c r="E6325" s="50">
        <f t="shared" ca="1" si="864"/>
        <v>0</v>
      </c>
      <c r="F6325" s="2" t="str">
        <f t="shared" ca="1" si="871"/>
        <v/>
      </c>
      <c r="BD6325" s="49">
        <f t="shared" ca="1" si="868"/>
        <v>815.5</v>
      </c>
      <c r="BE6325" s="3">
        <f t="shared" ca="1" si="865"/>
        <v>8.1500000000000003E-2</v>
      </c>
      <c r="BF6325" s="3">
        <f t="shared" ca="1" si="866"/>
        <v>-1.3950525282585462</v>
      </c>
      <c r="BG6325" s="9">
        <f t="shared" ca="1" si="867"/>
        <v>0</v>
      </c>
      <c r="BH6325" s="6">
        <f ca="1">IF(ISNUMBER('Descriptive Stats'!BF6325),'Descriptive Stats'!BF6325,#N/A)</f>
        <v>-1.3950525282585462</v>
      </c>
      <c r="BI6325" s="6">
        <f ca="1">IF(ISNUMBER('Descriptive Stats'!E6325),'Descriptive Stats'!E6325,#N/A)</f>
        <v>0</v>
      </c>
    </row>
    <row r="6326" spans="1:61" ht="14.4" x14ac:dyDescent="0.3">
      <c r="A6326" s="2">
        <f>ROW()</f>
        <v>6326</v>
      </c>
      <c r="C6326" s="8">
        <f t="shared" ca="1" si="869"/>
        <v>22</v>
      </c>
      <c r="D6326" s="8">
        <f t="shared" ca="1" si="870"/>
        <v>0</v>
      </c>
      <c r="E6326" s="50">
        <f t="shared" ca="1" si="864"/>
        <v>0</v>
      </c>
      <c r="F6326" s="2" t="str">
        <f t="shared" ca="1" si="871"/>
        <v/>
      </c>
      <c r="BD6326" s="49">
        <f t="shared" ca="1" si="868"/>
        <v>815.5</v>
      </c>
      <c r="BE6326" s="3">
        <f t="shared" ca="1" si="865"/>
        <v>8.1500000000000003E-2</v>
      </c>
      <c r="BF6326" s="3">
        <f t="shared" ca="1" si="866"/>
        <v>-1.3950525282585462</v>
      </c>
      <c r="BG6326" s="9">
        <f t="shared" ca="1" si="867"/>
        <v>0</v>
      </c>
      <c r="BH6326" s="6">
        <f ca="1">IF(ISNUMBER('Descriptive Stats'!BF6326),'Descriptive Stats'!BF6326,#N/A)</f>
        <v>-1.3950525282585462</v>
      </c>
      <c r="BI6326" s="6">
        <f ca="1">IF(ISNUMBER('Descriptive Stats'!E6326),'Descriptive Stats'!E6326,#N/A)</f>
        <v>0</v>
      </c>
    </row>
    <row r="6327" spans="1:61" ht="14.4" x14ac:dyDescent="0.3">
      <c r="A6327" s="2">
        <f>ROW()</f>
        <v>6327</v>
      </c>
      <c r="C6327" s="8">
        <f t="shared" ca="1" si="869"/>
        <v>18</v>
      </c>
      <c r="D6327" s="8">
        <f t="shared" ca="1" si="870"/>
        <v>0</v>
      </c>
      <c r="E6327" s="50">
        <f t="shared" ca="1" si="864"/>
        <v>6</v>
      </c>
      <c r="F6327" s="2" t="str">
        <f t="shared" ca="1" si="871"/>
        <v/>
      </c>
      <c r="BD6327" s="49">
        <f t="shared" ca="1" si="868"/>
        <v>3900</v>
      </c>
      <c r="BE6327" s="3">
        <f t="shared" ca="1" si="865"/>
        <v>0.38995000000000002</v>
      </c>
      <c r="BF6327" s="3">
        <f t="shared" ca="1" si="866"/>
        <v>-0.2794493539703507</v>
      </c>
      <c r="BG6327" s="9">
        <f t="shared" ca="1" si="867"/>
        <v>6</v>
      </c>
      <c r="BH6327" s="6">
        <f ca="1">IF(ISNUMBER('Descriptive Stats'!BF6327),'Descriptive Stats'!BF6327,#N/A)</f>
        <v>-0.2794493539703507</v>
      </c>
      <c r="BI6327" s="6">
        <f ca="1">IF(ISNUMBER('Descriptive Stats'!E6327),'Descriptive Stats'!E6327,#N/A)</f>
        <v>6</v>
      </c>
    </row>
    <row r="6328" spans="1:61" ht="14.4" x14ac:dyDescent="0.3">
      <c r="A6328" s="2">
        <f>ROW()</f>
        <v>6328</v>
      </c>
      <c r="C6328" s="8">
        <f t="shared" ca="1" si="869"/>
        <v>2</v>
      </c>
      <c r="D6328" s="8">
        <f t="shared" ca="1" si="870"/>
        <v>6</v>
      </c>
      <c r="E6328" s="50">
        <f t="shared" ca="1" si="864"/>
        <v>19</v>
      </c>
      <c r="F6328" s="2" t="str">
        <f t="shared" ca="1" si="871"/>
        <v>X</v>
      </c>
      <c r="BD6328" s="49">
        <f t="shared" ca="1" si="868"/>
        <v>5294</v>
      </c>
      <c r="BE6328" s="3">
        <f t="shared" ca="1" si="865"/>
        <v>0.52934999999999999</v>
      </c>
      <c r="BF6328" s="3">
        <f t="shared" ca="1" si="866"/>
        <v>7.3636031452008061E-2</v>
      </c>
      <c r="BG6328" s="9">
        <f t="shared" ca="1" si="867"/>
        <v>19</v>
      </c>
      <c r="BH6328" s="6">
        <f ca="1">IF(ISNUMBER('Descriptive Stats'!BF6328),'Descriptive Stats'!BF6328,#N/A)</f>
        <v>7.3636031452008061E-2</v>
      </c>
      <c r="BI6328" s="6">
        <f ca="1">IF(ISNUMBER('Descriptive Stats'!E6328),'Descriptive Stats'!E6328,#N/A)</f>
        <v>19</v>
      </c>
    </row>
    <row r="6329" spans="1:61" ht="14.4" x14ac:dyDescent="0.3">
      <c r="A6329" s="2">
        <f>ROW()</f>
        <v>6329</v>
      </c>
      <c r="C6329" s="8">
        <f t="shared" ca="1" si="869"/>
        <v>7</v>
      </c>
      <c r="D6329" s="8">
        <f t="shared" ca="1" si="870"/>
        <v>19</v>
      </c>
      <c r="E6329" s="50">
        <f t="shared" ca="1" si="864"/>
        <v>0</v>
      </c>
      <c r="F6329" s="2" t="str">
        <f t="shared" ca="1" si="871"/>
        <v/>
      </c>
      <c r="BD6329" s="49">
        <f t="shared" ca="1" si="868"/>
        <v>815.5</v>
      </c>
      <c r="BE6329" s="3">
        <f t="shared" ca="1" si="865"/>
        <v>8.1500000000000003E-2</v>
      </c>
      <c r="BF6329" s="3">
        <f t="shared" ca="1" si="866"/>
        <v>-1.3950525282585462</v>
      </c>
      <c r="BG6329" s="9">
        <f t="shared" ca="1" si="867"/>
        <v>0</v>
      </c>
      <c r="BH6329" s="6">
        <f ca="1">IF(ISNUMBER('Descriptive Stats'!BF6329),'Descriptive Stats'!BF6329,#N/A)</f>
        <v>-1.3950525282585462</v>
      </c>
      <c r="BI6329" s="6">
        <f ca="1">IF(ISNUMBER('Descriptive Stats'!E6329),'Descriptive Stats'!E6329,#N/A)</f>
        <v>0</v>
      </c>
    </row>
    <row r="6330" spans="1:61" ht="14.4" x14ac:dyDescent="0.3">
      <c r="A6330" s="2">
        <f>ROW()</f>
        <v>6330</v>
      </c>
      <c r="C6330" s="8">
        <f t="shared" ca="1" si="869"/>
        <v>4</v>
      </c>
      <c r="D6330" s="8">
        <f t="shared" ca="1" si="870"/>
        <v>0</v>
      </c>
      <c r="E6330" s="50">
        <f t="shared" ca="1" si="864"/>
        <v>1</v>
      </c>
      <c r="F6330" s="2" t="str">
        <f t="shared" ca="1" si="871"/>
        <v/>
      </c>
      <c r="BD6330" s="49">
        <f t="shared" ca="1" si="868"/>
        <v>1871</v>
      </c>
      <c r="BE6330" s="3">
        <f t="shared" ca="1" si="865"/>
        <v>0.18704999999999999</v>
      </c>
      <c r="BF6330" s="3">
        <f t="shared" ca="1" si="866"/>
        <v>-0.88881967520906158</v>
      </c>
      <c r="BG6330" s="9">
        <f t="shared" ca="1" si="867"/>
        <v>1</v>
      </c>
      <c r="BH6330" s="6">
        <f ca="1">IF(ISNUMBER('Descriptive Stats'!BF6330),'Descriptive Stats'!BF6330,#N/A)</f>
        <v>-0.88881967520906158</v>
      </c>
      <c r="BI6330" s="6">
        <f ca="1">IF(ISNUMBER('Descriptive Stats'!E6330),'Descriptive Stats'!E6330,#N/A)</f>
        <v>1</v>
      </c>
    </row>
    <row r="6331" spans="1:61" ht="14.4" x14ac:dyDescent="0.3">
      <c r="A6331" s="2">
        <f>ROW()</f>
        <v>6331</v>
      </c>
      <c r="C6331" s="8">
        <f t="shared" ca="1" si="869"/>
        <v>8</v>
      </c>
      <c r="D6331" s="8">
        <f t="shared" ca="1" si="870"/>
        <v>1</v>
      </c>
      <c r="E6331" s="50">
        <f t="shared" ca="1" si="864"/>
        <v>2</v>
      </c>
      <c r="F6331" s="2" t="str">
        <f t="shared" ca="1" si="871"/>
        <v/>
      </c>
      <c r="BD6331" s="49">
        <f t="shared" ca="1" si="868"/>
        <v>2595</v>
      </c>
      <c r="BE6331" s="3">
        <f t="shared" ca="1" si="865"/>
        <v>0.25945000000000001</v>
      </c>
      <c r="BF6331" s="3">
        <f t="shared" ca="1" si="866"/>
        <v>-0.6450419512753276</v>
      </c>
      <c r="BG6331" s="9">
        <f t="shared" ca="1" si="867"/>
        <v>2</v>
      </c>
      <c r="BH6331" s="6">
        <f ca="1">IF(ISNUMBER('Descriptive Stats'!BF6331),'Descriptive Stats'!BF6331,#N/A)</f>
        <v>-0.6450419512753276</v>
      </c>
      <c r="BI6331" s="6">
        <f ca="1">IF(ISNUMBER('Descriptive Stats'!E6331),'Descriptive Stats'!E6331,#N/A)</f>
        <v>2</v>
      </c>
    </row>
    <row r="6332" spans="1:61" ht="14.4" x14ac:dyDescent="0.3">
      <c r="A6332" s="2">
        <f>ROW()</f>
        <v>6332</v>
      </c>
      <c r="C6332" s="8">
        <f t="shared" ca="1" si="869"/>
        <v>9</v>
      </c>
      <c r="D6332" s="8">
        <f t="shared" ca="1" si="870"/>
        <v>2</v>
      </c>
      <c r="E6332" s="50">
        <f t="shared" ca="1" si="864"/>
        <v>0</v>
      </c>
      <c r="F6332" s="2" t="str">
        <f t="shared" ca="1" si="871"/>
        <v/>
      </c>
      <c r="BD6332" s="49">
        <f t="shared" ca="1" si="868"/>
        <v>815.5</v>
      </c>
      <c r="BE6332" s="3">
        <f t="shared" ca="1" si="865"/>
        <v>8.1500000000000003E-2</v>
      </c>
      <c r="BF6332" s="3">
        <f t="shared" ca="1" si="866"/>
        <v>-1.3950525282585462</v>
      </c>
      <c r="BG6332" s="9">
        <f t="shared" ca="1" si="867"/>
        <v>0</v>
      </c>
      <c r="BH6332" s="6">
        <f ca="1">IF(ISNUMBER('Descriptive Stats'!BF6332),'Descriptive Stats'!BF6332,#N/A)</f>
        <v>-1.3950525282585462</v>
      </c>
      <c r="BI6332" s="6">
        <f ca="1">IF(ISNUMBER('Descriptive Stats'!E6332),'Descriptive Stats'!E6332,#N/A)</f>
        <v>0</v>
      </c>
    </row>
    <row r="6333" spans="1:61" ht="14.4" x14ac:dyDescent="0.3">
      <c r="A6333" s="2">
        <f>ROW()</f>
        <v>6333</v>
      </c>
      <c r="C6333" s="8">
        <f t="shared" ca="1" si="869"/>
        <v>20</v>
      </c>
      <c r="D6333" s="8">
        <f t="shared" ca="1" si="870"/>
        <v>0</v>
      </c>
      <c r="E6333" s="50">
        <f t="shared" ca="1" si="864"/>
        <v>15</v>
      </c>
      <c r="F6333" s="2" t="str">
        <f t="shared" ca="1" si="871"/>
        <v/>
      </c>
      <c r="BD6333" s="49">
        <f t="shared" ca="1" si="868"/>
        <v>5051.5</v>
      </c>
      <c r="BE6333" s="3">
        <f t="shared" ca="1" si="865"/>
        <v>0.50509999999999999</v>
      </c>
      <c r="BF6333" s="3">
        <f t="shared" ca="1" si="866"/>
        <v>1.2784152420787677E-2</v>
      </c>
      <c r="BG6333" s="9">
        <f t="shared" ca="1" si="867"/>
        <v>15</v>
      </c>
      <c r="BH6333" s="6">
        <f ca="1">IF(ISNUMBER('Descriptive Stats'!BF6333),'Descriptive Stats'!BF6333,#N/A)</f>
        <v>1.2784152420787677E-2</v>
      </c>
      <c r="BI6333" s="6">
        <f ca="1">IF(ISNUMBER('Descriptive Stats'!E6333),'Descriptive Stats'!E6333,#N/A)</f>
        <v>15</v>
      </c>
    </row>
    <row r="6334" spans="1:61" ht="14.4" x14ac:dyDescent="0.3">
      <c r="A6334" s="2">
        <f>ROW()</f>
        <v>6334</v>
      </c>
      <c r="C6334" s="8">
        <f t="shared" ca="1" si="869"/>
        <v>24</v>
      </c>
      <c r="D6334" s="8">
        <f t="shared" ca="1" si="870"/>
        <v>15</v>
      </c>
      <c r="E6334" s="50">
        <f t="shared" ca="1" si="864"/>
        <v>7</v>
      </c>
      <c r="F6334" s="2" t="str">
        <f t="shared" ca="1" si="871"/>
        <v/>
      </c>
      <c r="BD6334" s="49">
        <f t="shared" ca="1" si="868"/>
        <v>4473.5</v>
      </c>
      <c r="BE6334" s="3">
        <f t="shared" ca="1" si="865"/>
        <v>0.44729999999999998</v>
      </c>
      <c r="BF6334" s="3">
        <f t="shared" ca="1" si="866"/>
        <v>-0.13248586824472414</v>
      </c>
      <c r="BG6334" s="9">
        <f t="shared" ca="1" si="867"/>
        <v>7</v>
      </c>
      <c r="BH6334" s="6">
        <f ca="1">IF(ISNUMBER('Descriptive Stats'!BF6334),'Descriptive Stats'!BF6334,#N/A)</f>
        <v>-0.13248586824472414</v>
      </c>
      <c r="BI6334" s="6">
        <f ca="1">IF(ISNUMBER('Descriptive Stats'!E6334),'Descriptive Stats'!E6334,#N/A)</f>
        <v>7</v>
      </c>
    </row>
    <row r="6335" spans="1:61" ht="14.4" x14ac:dyDescent="0.3">
      <c r="A6335" s="2">
        <f>ROW()</f>
        <v>6335</v>
      </c>
      <c r="C6335" s="8">
        <f t="shared" ca="1" si="869"/>
        <v>6</v>
      </c>
      <c r="D6335" s="8">
        <f t="shared" ca="1" si="870"/>
        <v>7</v>
      </c>
      <c r="E6335" s="50">
        <f t="shared" ca="1" si="864"/>
        <v>0</v>
      </c>
      <c r="F6335" s="2" t="str">
        <f t="shared" ca="1" si="871"/>
        <v/>
      </c>
      <c r="BD6335" s="49">
        <f t="shared" ca="1" si="868"/>
        <v>815.5</v>
      </c>
      <c r="BE6335" s="3">
        <f t="shared" ca="1" si="865"/>
        <v>8.1500000000000003E-2</v>
      </c>
      <c r="BF6335" s="3">
        <f t="shared" ca="1" si="866"/>
        <v>-1.3950525282585462</v>
      </c>
      <c r="BG6335" s="9">
        <f t="shared" ca="1" si="867"/>
        <v>0</v>
      </c>
      <c r="BH6335" s="6">
        <f ca="1">IF(ISNUMBER('Descriptive Stats'!BF6335),'Descriptive Stats'!BF6335,#N/A)</f>
        <v>-1.3950525282585462</v>
      </c>
      <c r="BI6335" s="6">
        <f ca="1">IF(ISNUMBER('Descriptive Stats'!E6335),'Descriptive Stats'!E6335,#N/A)</f>
        <v>0</v>
      </c>
    </row>
    <row r="6336" spans="1:61" ht="14.4" x14ac:dyDescent="0.3">
      <c r="A6336" s="2">
        <f>ROW()</f>
        <v>6336</v>
      </c>
      <c r="C6336" s="8">
        <f t="shared" ca="1" si="869"/>
        <v>18</v>
      </c>
      <c r="D6336" s="8">
        <f t="shared" ca="1" si="870"/>
        <v>0</v>
      </c>
      <c r="E6336" s="50">
        <f t="shared" ca="1" si="864"/>
        <v>4</v>
      </c>
      <c r="F6336" s="2" t="str">
        <f t="shared" ca="1" si="871"/>
        <v/>
      </c>
      <c r="BD6336" s="49">
        <f t="shared" ca="1" si="868"/>
        <v>3442</v>
      </c>
      <c r="BE6336" s="3">
        <f t="shared" ca="1" si="865"/>
        <v>0.34415000000000001</v>
      </c>
      <c r="BF6336" s="3">
        <f t="shared" ca="1" si="866"/>
        <v>-0.40116316278173481</v>
      </c>
      <c r="BG6336" s="9">
        <f t="shared" ca="1" si="867"/>
        <v>4</v>
      </c>
      <c r="BH6336" s="6">
        <f ca="1">IF(ISNUMBER('Descriptive Stats'!BF6336),'Descriptive Stats'!BF6336,#N/A)</f>
        <v>-0.40116316278173481</v>
      </c>
      <c r="BI6336" s="6">
        <f ca="1">IF(ISNUMBER('Descriptive Stats'!E6336),'Descriptive Stats'!E6336,#N/A)</f>
        <v>4</v>
      </c>
    </row>
    <row r="6337" spans="1:61" ht="14.4" x14ac:dyDescent="0.3">
      <c r="A6337" s="2">
        <f>ROW()</f>
        <v>6337</v>
      </c>
      <c r="C6337" s="8">
        <f t="shared" ca="1" si="869"/>
        <v>13</v>
      </c>
      <c r="D6337" s="8">
        <f t="shared" ca="1" si="870"/>
        <v>4</v>
      </c>
      <c r="E6337" s="50">
        <f t="shared" ca="1" si="864"/>
        <v>0</v>
      </c>
      <c r="F6337" s="2" t="str">
        <f t="shared" ca="1" si="871"/>
        <v/>
      </c>
      <c r="BD6337" s="49">
        <f t="shared" ca="1" si="868"/>
        <v>815.5</v>
      </c>
      <c r="BE6337" s="3">
        <f t="shared" ca="1" si="865"/>
        <v>8.1500000000000003E-2</v>
      </c>
      <c r="BF6337" s="3">
        <f t="shared" ca="1" si="866"/>
        <v>-1.3950525282585462</v>
      </c>
      <c r="BG6337" s="9">
        <f t="shared" ca="1" si="867"/>
        <v>0</v>
      </c>
      <c r="BH6337" s="6">
        <f ca="1">IF(ISNUMBER('Descriptive Stats'!BF6337),'Descriptive Stats'!BF6337,#N/A)</f>
        <v>-1.3950525282585462</v>
      </c>
      <c r="BI6337" s="6">
        <f ca="1">IF(ISNUMBER('Descriptive Stats'!E6337),'Descriptive Stats'!E6337,#N/A)</f>
        <v>0</v>
      </c>
    </row>
    <row r="6338" spans="1:61" ht="14.4" x14ac:dyDescent="0.3">
      <c r="A6338" s="2">
        <f>ROW()</f>
        <v>6338</v>
      </c>
      <c r="C6338" s="8">
        <f t="shared" ca="1" si="869"/>
        <v>14</v>
      </c>
      <c r="D6338" s="8">
        <f t="shared" ca="1" si="870"/>
        <v>0</v>
      </c>
      <c r="E6338" s="50">
        <f t="shared" ca="1" si="864"/>
        <v>6</v>
      </c>
      <c r="F6338" s="2" t="str">
        <f t="shared" ca="1" si="871"/>
        <v/>
      </c>
      <c r="BD6338" s="49">
        <f t="shared" ca="1" si="868"/>
        <v>3900</v>
      </c>
      <c r="BE6338" s="3">
        <f t="shared" ca="1" si="865"/>
        <v>0.38995000000000002</v>
      </c>
      <c r="BF6338" s="3">
        <f t="shared" ca="1" si="866"/>
        <v>-0.2794493539703507</v>
      </c>
      <c r="BG6338" s="9">
        <f t="shared" ca="1" si="867"/>
        <v>6</v>
      </c>
      <c r="BH6338" s="6">
        <f ca="1">IF(ISNUMBER('Descriptive Stats'!BF6338),'Descriptive Stats'!BF6338,#N/A)</f>
        <v>-0.2794493539703507</v>
      </c>
      <c r="BI6338" s="6">
        <f ca="1">IF(ISNUMBER('Descriptive Stats'!E6338),'Descriptive Stats'!E6338,#N/A)</f>
        <v>6</v>
      </c>
    </row>
    <row r="6339" spans="1:61" ht="14.4" x14ac:dyDescent="0.3">
      <c r="A6339" s="2">
        <f>ROW()</f>
        <v>6339</v>
      </c>
      <c r="C6339" s="8">
        <f t="shared" ca="1" si="869"/>
        <v>5</v>
      </c>
      <c r="D6339" s="8">
        <f t="shared" ca="1" si="870"/>
        <v>6</v>
      </c>
      <c r="E6339" s="50">
        <f t="shared" ref="E6339:E6402" ca="1" si="872">IF(0=MOD(ROW(),$J$1),AVERAGE(OFFSET($D$2,ROW()-$J$1,0,$J$1,1)),"")</f>
        <v>4</v>
      </c>
      <c r="F6339" s="2" t="str">
        <f t="shared" ca="1" si="871"/>
        <v/>
      </c>
      <c r="BD6339" s="49">
        <f t="shared" ca="1" si="868"/>
        <v>3442</v>
      </c>
      <c r="BE6339" s="3">
        <f t="shared" ca="1" si="865"/>
        <v>0.34415000000000001</v>
      </c>
      <c r="BF6339" s="3">
        <f t="shared" ca="1" si="866"/>
        <v>-0.40116316278173481</v>
      </c>
      <c r="BG6339" s="9">
        <f t="shared" ca="1" si="867"/>
        <v>4</v>
      </c>
      <c r="BH6339" s="6">
        <f ca="1">IF(ISNUMBER('Descriptive Stats'!BF6339),'Descriptive Stats'!BF6339,#N/A)</f>
        <v>-0.40116316278173481</v>
      </c>
      <c r="BI6339" s="6">
        <f ca="1">IF(ISNUMBER('Descriptive Stats'!E6339),'Descriptive Stats'!E6339,#N/A)</f>
        <v>4</v>
      </c>
    </row>
    <row r="6340" spans="1:61" ht="14.4" x14ac:dyDescent="0.3">
      <c r="A6340" s="2">
        <f>ROW()</f>
        <v>6340</v>
      </c>
      <c r="C6340" s="8">
        <f t="shared" ca="1" si="869"/>
        <v>13</v>
      </c>
      <c r="D6340" s="8">
        <f t="shared" ca="1" si="870"/>
        <v>4</v>
      </c>
      <c r="E6340" s="50">
        <f t="shared" ca="1" si="872"/>
        <v>0</v>
      </c>
      <c r="F6340" s="2" t="str">
        <f t="shared" ca="1" si="871"/>
        <v/>
      </c>
      <c r="BD6340" s="49">
        <f t="shared" ca="1" si="868"/>
        <v>815.5</v>
      </c>
      <c r="BE6340" s="3">
        <f t="shared" ca="1" si="865"/>
        <v>8.1500000000000003E-2</v>
      </c>
      <c r="BF6340" s="3">
        <f t="shared" ca="1" si="866"/>
        <v>-1.3950525282585462</v>
      </c>
      <c r="BG6340" s="9">
        <f t="shared" ca="1" si="867"/>
        <v>0</v>
      </c>
      <c r="BH6340" s="6">
        <f ca="1">IF(ISNUMBER('Descriptive Stats'!BF6340),'Descriptive Stats'!BF6340,#N/A)</f>
        <v>-1.3950525282585462</v>
      </c>
      <c r="BI6340" s="6">
        <f ca="1">IF(ISNUMBER('Descriptive Stats'!E6340),'Descriptive Stats'!E6340,#N/A)</f>
        <v>0</v>
      </c>
    </row>
    <row r="6341" spans="1:61" ht="14.4" x14ac:dyDescent="0.3">
      <c r="A6341" s="2">
        <f>ROW()</f>
        <v>6341</v>
      </c>
      <c r="C6341" s="8">
        <f t="shared" ca="1" si="869"/>
        <v>18</v>
      </c>
      <c r="D6341" s="8">
        <f t="shared" ca="1" si="870"/>
        <v>0</v>
      </c>
      <c r="E6341" s="50">
        <f t="shared" ca="1" si="872"/>
        <v>0</v>
      </c>
      <c r="F6341" s="2" t="str">
        <f t="shared" ca="1" si="871"/>
        <v/>
      </c>
      <c r="BD6341" s="49">
        <f t="shared" ca="1" si="868"/>
        <v>815.5</v>
      </c>
      <c r="BE6341" s="3">
        <f t="shared" ca="1" si="865"/>
        <v>8.1500000000000003E-2</v>
      </c>
      <c r="BF6341" s="3">
        <f t="shared" ca="1" si="866"/>
        <v>-1.3950525282585462</v>
      </c>
      <c r="BG6341" s="9">
        <f t="shared" ca="1" si="867"/>
        <v>0</v>
      </c>
      <c r="BH6341" s="6">
        <f ca="1">IF(ISNUMBER('Descriptive Stats'!BF6341),'Descriptive Stats'!BF6341,#N/A)</f>
        <v>-1.3950525282585462</v>
      </c>
      <c r="BI6341" s="6">
        <f ca="1">IF(ISNUMBER('Descriptive Stats'!E6341),'Descriptive Stats'!E6341,#N/A)</f>
        <v>0</v>
      </c>
    </row>
    <row r="6342" spans="1:61" ht="14.4" x14ac:dyDescent="0.3">
      <c r="A6342" s="2">
        <f>ROW()</f>
        <v>6342</v>
      </c>
      <c r="C6342" s="8">
        <f t="shared" ca="1" si="869"/>
        <v>4</v>
      </c>
      <c r="D6342" s="8">
        <f t="shared" ca="1" si="870"/>
        <v>0</v>
      </c>
      <c r="E6342" s="50">
        <f t="shared" ca="1" si="872"/>
        <v>1</v>
      </c>
      <c r="F6342" s="2" t="str">
        <f t="shared" ca="1" si="871"/>
        <v/>
      </c>
      <c r="BD6342" s="49">
        <f t="shared" ca="1" si="868"/>
        <v>1871</v>
      </c>
      <c r="BE6342" s="3">
        <f t="shared" ca="1" si="865"/>
        <v>0.18704999999999999</v>
      </c>
      <c r="BF6342" s="3">
        <f t="shared" ca="1" si="866"/>
        <v>-0.88881967520906158</v>
      </c>
      <c r="BG6342" s="9">
        <f t="shared" ca="1" si="867"/>
        <v>1</v>
      </c>
      <c r="BH6342" s="6">
        <f ca="1">IF(ISNUMBER('Descriptive Stats'!BF6342),'Descriptive Stats'!BF6342,#N/A)</f>
        <v>-0.88881967520906158</v>
      </c>
      <c r="BI6342" s="6">
        <f ca="1">IF(ISNUMBER('Descriptive Stats'!E6342),'Descriptive Stats'!E6342,#N/A)</f>
        <v>1</v>
      </c>
    </row>
    <row r="6343" spans="1:61" ht="14.4" x14ac:dyDescent="0.3">
      <c r="A6343" s="2">
        <f>ROW()</f>
        <v>6343</v>
      </c>
      <c r="C6343" s="8">
        <f t="shared" ca="1" si="869"/>
        <v>12</v>
      </c>
      <c r="D6343" s="8">
        <f t="shared" ca="1" si="870"/>
        <v>1</v>
      </c>
      <c r="E6343" s="50">
        <f t="shared" ca="1" si="872"/>
        <v>2</v>
      </c>
      <c r="F6343" s="2" t="str">
        <f t="shared" ca="1" si="871"/>
        <v/>
      </c>
      <c r="BD6343" s="49">
        <f t="shared" ca="1" si="868"/>
        <v>2595</v>
      </c>
      <c r="BE6343" s="3">
        <f t="shared" ca="1" si="865"/>
        <v>0.25945000000000001</v>
      </c>
      <c r="BF6343" s="3">
        <f t="shared" ca="1" si="866"/>
        <v>-0.6450419512753276</v>
      </c>
      <c r="BG6343" s="9">
        <f t="shared" ca="1" si="867"/>
        <v>2</v>
      </c>
      <c r="BH6343" s="6">
        <f ca="1">IF(ISNUMBER('Descriptive Stats'!BF6343),'Descriptive Stats'!BF6343,#N/A)</f>
        <v>-0.6450419512753276</v>
      </c>
      <c r="BI6343" s="6">
        <f ca="1">IF(ISNUMBER('Descriptive Stats'!E6343),'Descriptive Stats'!E6343,#N/A)</f>
        <v>2</v>
      </c>
    </row>
    <row r="6344" spans="1:61" ht="14.4" x14ac:dyDescent="0.3">
      <c r="A6344" s="2">
        <f>ROW()</f>
        <v>6344</v>
      </c>
      <c r="C6344" s="8">
        <f t="shared" ca="1" si="869"/>
        <v>21</v>
      </c>
      <c r="D6344" s="8">
        <f t="shared" ca="1" si="870"/>
        <v>2</v>
      </c>
      <c r="E6344" s="50">
        <f t="shared" ca="1" si="872"/>
        <v>2</v>
      </c>
      <c r="F6344" s="2" t="str">
        <f t="shared" ca="1" si="871"/>
        <v/>
      </c>
      <c r="BD6344" s="49">
        <f t="shared" ca="1" si="868"/>
        <v>2595</v>
      </c>
      <c r="BE6344" s="3">
        <f t="shared" ca="1" si="865"/>
        <v>0.25945000000000001</v>
      </c>
      <c r="BF6344" s="3">
        <f t="shared" ca="1" si="866"/>
        <v>-0.6450419512753276</v>
      </c>
      <c r="BG6344" s="9">
        <f t="shared" ca="1" si="867"/>
        <v>2</v>
      </c>
      <c r="BH6344" s="6">
        <f ca="1">IF(ISNUMBER('Descriptive Stats'!BF6344),'Descriptive Stats'!BF6344,#N/A)</f>
        <v>-0.6450419512753276</v>
      </c>
      <c r="BI6344" s="6">
        <f ca="1">IF(ISNUMBER('Descriptive Stats'!E6344),'Descriptive Stats'!E6344,#N/A)</f>
        <v>2</v>
      </c>
    </row>
    <row r="6345" spans="1:61" ht="14.4" x14ac:dyDescent="0.3">
      <c r="A6345" s="2">
        <f>ROW()</f>
        <v>6345</v>
      </c>
      <c r="C6345" s="8">
        <f t="shared" ca="1" si="869"/>
        <v>9</v>
      </c>
      <c r="D6345" s="8">
        <f t="shared" ca="1" si="870"/>
        <v>2</v>
      </c>
      <c r="E6345" s="50">
        <f t="shared" ca="1" si="872"/>
        <v>2</v>
      </c>
      <c r="F6345" s="2" t="str">
        <f t="shared" ca="1" si="871"/>
        <v/>
      </c>
      <c r="BD6345" s="49">
        <f t="shared" ca="1" si="868"/>
        <v>2595</v>
      </c>
      <c r="BE6345" s="3">
        <f t="shared" ref="BE6345:BE6408" ca="1" si="873">IF(ISNUMBER(BD6345),(BD6345-0.5)/$BK$4,"")</f>
        <v>0.25945000000000001</v>
      </c>
      <c r="BF6345" s="3">
        <f t="shared" ref="BF6345:BF6408" ca="1" si="874">IF(ISNUMBER(BE6345),_xlfn.NORM.INV(BE6345,0,1),"")</f>
        <v>-0.6450419512753276</v>
      </c>
      <c r="BG6345" s="9">
        <f t="shared" ref="BG6345:BG6408" ca="1" si="875">IF(ISNUMBER(E6345),E6345,"")</f>
        <v>2</v>
      </c>
      <c r="BH6345" s="6">
        <f ca="1">IF(ISNUMBER('Descriptive Stats'!BF6345),'Descriptive Stats'!BF6345,#N/A)</f>
        <v>-0.6450419512753276</v>
      </c>
      <c r="BI6345" s="6">
        <f ca="1">IF(ISNUMBER('Descriptive Stats'!E6345),'Descriptive Stats'!E6345,#N/A)</f>
        <v>2</v>
      </c>
    </row>
    <row r="6346" spans="1:61" ht="14.4" x14ac:dyDescent="0.3">
      <c r="A6346" s="2">
        <f>ROW()</f>
        <v>6346</v>
      </c>
      <c r="C6346" s="8">
        <f t="shared" ca="1" si="869"/>
        <v>3</v>
      </c>
      <c r="D6346" s="8">
        <f t="shared" ca="1" si="870"/>
        <v>2</v>
      </c>
      <c r="E6346" s="50">
        <f t="shared" ca="1" si="872"/>
        <v>4</v>
      </c>
      <c r="F6346" s="2" t="str">
        <f t="shared" ca="1" si="871"/>
        <v/>
      </c>
      <c r="BD6346" s="49">
        <f t="shared" ref="BD6346:BD6409" ca="1" si="876">IF(ISNUMBER(BG6346),_xlfn.RANK.AVG(BG6346,$BG$2:$BG$5414,1),"")</f>
        <v>3442</v>
      </c>
      <c r="BE6346" s="3">
        <f t="shared" ca="1" si="873"/>
        <v>0.34415000000000001</v>
      </c>
      <c r="BF6346" s="3">
        <f t="shared" ca="1" si="874"/>
        <v>-0.40116316278173481</v>
      </c>
      <c r="BG6346" s="9">
        <f t="shared" ca="1" si="875"/>
        <v>4</v>
      </c>
      <c r="BH6346" s="6">
        <f ca="1">IF(ISNUMBER('Descriptive Stats'!BF6346),'Descriptive Stats'!BF6346,#N/A)</f>
        <v>-0.40116316278173481</v>
      </c>
      <c r="BI6346" s="6">
        <f ca="1">IF(ISNUMBER('Descriptive Stats'!E6346),'Descriptive Stats'!E6346,#N/A)</f>
        <v>4</v>
      </c>
    </row>
    <row r="6347" spans="1:61" ht="14.4" x14ac:dyDescent="0.3">
      <c r="A6347" s="2">
        <f>ROW()</f>
        <v>6347</v>
      </c>
      <c r="C6347" s="8">
        <f t="shared" ca="1" si="869"/>
        <v>13</v>
      </c>
      <c r="D6347" s="8">
        <f t="shared" ca="1" si="870"/>
        <v>4</v>
      </c>
      <c r="E6347" s="50">
        <f t="shared" ca="1" si="872"/>
        <v>6</v>
      </c>
      <c r="F6347" s="2" t="str">
        <f t="shared" ca="1" si="871"/>
        <v/>
      </c>
      <c r="BD6347" s="49">
        <f t="shared" ca="1" si="876"/>
        <v>3900</v>
      </c>
      <c r="BE6347" s="3">
        <f t="shared" ca="1" si="873"/>
        <v>0.38995000000000002</v>
      </c>
      <c r="BF6347" s="3">
        <f t="shared" ca="1" si="874"/>
        <v>-0.2794493539703507</v>
      </c>
      <c r="BG6347" s="9">
        <f t="shared" ca="1" si="875"/>
        <v>6</v>
      </c>
      <c r="BH6347" s="6">
        <f ca="1">IF(ISNUMBER('Descriptive Stats'!BF6347),'Descriptive Stats'!BF6347,#N/A)</f>
        <v>-0.2794493539703507</v>
      </c>
      <c r="BI6347" s="6">
        <f ca="1">IF(ISNUMBER('Descriptive Stats'!E6347),'Descriptive Stats'!E6347,#N/A)</f>
        <v>6</v>
      </c>
    </row>
    <row r="6348" spans="1:61" ht="14.4" x14ac:dyDescent="0.3">
      <c r="A6348" s="2">
        <f>ROW()</f>
        <v>6348</v>
      </c>
      <c r="C6348" s="8">
        <f t="shared" ca="1" si="869"/>
        <v>16</v>
      </c>
      <c r="D6348" s="8">
        <f t="shared" ca="1" si="870"/>
        <v>6</v>
      </c>
      <c r="E6348" s="50">
        <f t="shared" ca="1" si="872"/>
        <v>2</v>
      </c>
      <c r="F6348" s="2" t="str">
        <f t="shared" ca="1" si="871"/>
        <v/>
      </c>
      <c r="BD6348" s="49">
        <f t="shared" ca="1" si="876"/>
        <v>2595</v>
      </c>
      <c r="BE6348" s="3">
        <f t="shared" ca="1" si="873"/>
        <v>0.25945000000000001</v>
      </c>
      <c r="BF6348" s="3">
        <f t="shared" ca="1" si="874"/>
        <v>-0.6450419512753276</v>
      </c>
      <c r="BG6348" s="9">
        <f t="shared" ca="1" si="875"/>
        <v>2</v>
      </c>
      <c r="BH6348" s="6">
        <f ca="1">IF(ISNUMBER('Descriptive Stats'!BF6348),'Descriptive Stats'!BF6348,#N/A)</f>
        <v>-0.6450419512753276</v>
      </c>
      <c r="BI6348" s="6">
        <f ca="1">IF(ISNUMBER('Descriptive Stats'!E6348),'Descriptive Stats'!E6348,#N/A)</f>
        <v>2</v>
      </c>
    </row>
    <row r="6349" spans="1:61" ht="14.4" x14ac:dyDescent="0.3">
      <c r="A6349" s="2">
        <f>ROW()</f>
        <v>6349</v>
      </c>
      <c r="C6349" s="8">
        <f t="shared" ca="1" si="869"/>
        <v>17</v>
      </c>
      <c r="D6349" s="8">
        <f t="shared" ca="1" si="870"/>
        <v>2</v>
      </c>
      <c r="E6349" s="50">
        <f t="shared" ca="1" si="872"/>
        <v>2</v>
      </c>
      <c r="F6349" s="2" t="str">
        <f t="shared" ca="1" si="871"/>
        <v/>
      </c>
      <c r="BD6349" s="49">
        <f t="shared" ca="1" si="876"/>
        <v>2595</v>
      </c>
      <c r="BE6349" s="3">
        <f t="shared" ca="1" si="873"/>
        <v>0.25945000000000001</v>
      </c>
      <c r="BF6349" s="3">
        <f t="shared" ca="1" si="874"/>
        <v>-0.6450419512753276</v>
      </c>
      <c r="BG6349" s="9">
        <f t="shared" ca="1" si="875"/>
        <v>2</v>
      </c>
      <c r="BH6349" s="6">
        <f ca="1">IF(ISNUMBER('Descriptive Stats'!BF6349),'Descriptive Stats'!BF6349,#N/A)</f>
        <v>-0.6450419512753276</v>
      </c>
      <c r="BI6349" s="6">
        <f ca="1">IF(ISNUMBER('Descriptive Stats'!E6349),'Descriptive Stats'!E6349,#N/A)</f>
        <v>2</v>
      </c>
    </row>
    <row r="6350" spans="1:61" ht="14.4" x14ac:dyDescent="0.3">
      <c r="A6350" s="2">
        <f>ROW()</f>
        <v>6350</v>
      </c>
      <c r="C6350" s="8">
        <f t="shared" ca="1" si="869"/>
        <v>21</v>
      </c>
      <c r="D6350" s="8">
        <f t="shared" ca="1" si="870"/>
        <v>2</v>
      </c>
      <c r="E6350" s="50">
        <f t="shared" ca="1" si="872"/>
        <v>6</v>
      </c>
      <c r="F6350" s="2" t="str">
        <f t="shared" ca="1" si="871"/>
        <v/>
      </c>
      <c r="BD6350" s="49">
        <f t="shared" ca="1" si="876"/>
        <v>3900</v>
      </c>
      <c r="BE6350" s="3">
        <f t="shared" ca="1" si="873"/>
        <v>0.38995000000000002</v>
      </c>
      <c r="BF6350" s="3">
        <f t="shared" ca="1" si="874"/>
        <v>-0.2794493539703507</v>
      </c>
      <c r="BG6350" s="9">
        <f t="shared" ca="1" si="875"/>
        <v>6</v>
      </c>
      <c r="BH6350" s="6">
        <f ca="1">IF(ISNUMBER('Descriptive Stats'!BF6350),'Descriptive Stats'!BF6350,#N/A)</f>
        <v>-0.2794493539703507</v>
      </c>
      <c r="BI6350" s="6">
        <f ca="1">IF(ISNUMBER('Descriptive Stats'!E6350),'Descriptive Stats'!E6350,#N/A)</f>
        <v>6</v>
      </c>
    </row>
    <row r="6351" spans="1:61" ht="14.4" x14ac:dyDescent="0.3">
      <c r="A6351" s="2">
        <f>ROW()</f>
        <v>6351</v>
      </c>
      <c r="C6351" s="8">
        <f t="shared" ca="1" si="869"/>
        <v>5</v>
      </c>
      <c r="D6351" s="8">
        <f t="shared" ca="1" si="870"/>
        <v>6</v>
      </c>
      <c r="E6351" s="50">
        <f t="shared" ca="1" si="872"/>
        <v>19</v>
      </c>
      <c r="F6351" s="2" t="str">
        <f t="shared" ca="1" si="871"/>
        <v>X</v>
      </c>
      <c r="BD6351" s="49">
        <f t="shared" ca="1" si="876"/>
        <v>5294</v>
      </c>
      <c r="BE6351" s="3">
        <f t="shared" ca="1" si="873"/>
        <v>0.52934999999999999</v>
      </c>
      <c r="BF6351" s="3">
        <f t="shared" ca="1" si="874"/>
        <v>7.3636031452008061E-2</v>
      </c>
      <c r="BG6351" s="9">
        <f t="shared" ca="1" si="875"/>
        <v>19</v>
      </c>
      <c r="BH6351" s="6">
        <f ca="1">IF(ISNUMBER('Descriptive Stats'!BF6351),'Descriptive Stats'!BF6351,#N/A)</f>
        <v>7.3636031452008061E-2</v>
      </c>
      <c r="BI6351" s="6">
        <f ca="1">IF(ISNUMBER('Descriptive Stats'!E6351),'Descriptive Stats'!E6351,#N/A)</f>
        <v>19</v>
      </c>
    </row>
    <row r="6352" spans="1:61" ht="14.4" x14ac:dyDescent="0.3">
      <c r="A6352" s="2">
        <f>ROW()</f>
        <v>6352</v>
      </c>
      <c r="C6352" s="8">
        <f t="shared" ca="1" si="869"/>
        <v>7</v>
      </c>
      <c r="D6352" s="8">
        <f t="shared" ca="1" si="870"/>
        <v>19</v>
      </c>
      <c r="E6352" s="50">
        <f t="shared" ca="1" si="872"/>
        <v>0</v>
      </c>
      <c r="F6352" s="2" t="str">
        <f t="shared" ca="1" si="871"/>
        <v/>
      </c>
      <c r="BD6352" s="49">
        <f t="shared" ca="1" si="876"/>
        <v>815.5</v>
      </c>
      <c r="BE6352" s="3">
        <f t="shared" ca="1" si="873"/>
        <v>8.1500000000000003E-2</v>
      </c>
      <c r="BF6352" s="3">
        <f t="shared" ca="1" si="874"/>
        <v>-1.3950525282585462</v>
      </c>
      <c r="BG6352" s="9">
        <f t="shared" ca="1" si="875"/>
        <v>0</v>
      </c>
      <c r="BH6352" s="6">
        <f ca="1">IF(ISNUMBER('Descriptive Stats'!BF6352),'Descriptive Stats'!BF6352,#N/A)</f>
        <v>-1.3950525282585462</v>
      </c>
      <c r="BI6352" s="6">
        <f ca="1">IF(ISNUMBER('Descriptive Stats'!E6352),'Descriptive Stats'!E6352,#N/A)</f>
        <v>0</v>
      </c>
    </row>
    <row r="6353" spans="1:61" ht="14.4" x14ac:dyDescent="0.3">
      <c r="A6353" s="2">
        <f>ROW()</f>
        <v>6353</v>
      </c>
      <c r="C6353" s="8">
        <f t="shared" ref="C6353:C6416" ca="1" si="877">RANDBETWEEN(2,COUNT(B:B))</f>
        <v>15</v>
      </c>
      <c r="D6353" s="8">
        <f t="shared" ref="D6353:D6416" ca="1" si="878">VLOOKUP(C6353,A:B,2,TRUE)</f>
        <v>0</v>
      </c>
      <c r="E6353" s="50">
        <f t="shared" ca="1" si="872"/>
        <v>3</v>
      </c>
      <c r="F6353" s="2" t="str">
        <f t="shared" ref="F6353:F6416" ca="1" si="879">IF(ISNUMBER(E6353),IF(OR(E6353&lt;$K$16,E6353&gt;$K$14),"X",""),"")</f>
        <v/>
      </c>
      <c r="BD6353" s="49">
        <f t="shared" ca="1" si="876"/>
        <v>3200</v>
      </c>
      <c r="BE6353" s="3">
        <f t="shared" ca="1" si="873"/>
        <v>0.31995000000000001</v>
      </c>
      <c r="BF6353" s="3">
        <f t="shared" ca="1" si="874"/>
        <v>-0.46783862043457014</v>
      </c>
      <c r="BG6353" s="9">
        <f t="shared" ca="1" si="875"/>
        <v>3</v>
      </c>
      <c r="BH6353" s="6">
        <f ca="1">IF(ISNUMBER('Descriptive Stats'!BF6353),'Descriptive Stats'!BF6353,#N/A)</f>
        <v>-0.46783862043457014</v>
      </c>
      <c r="BI6353" s="6">
        <f ca="1">IF(ISNUMBER('Descriptive Stats'!E6353),'Descriptive Stats'!E6353,#N/A)</f>
        <v>3</v>
      </c>
    </row>
    <row r="6354" spans="1:61" ht="14.4" x14ac:dyDescent="0.3">
      <c r="A6354" s="2">
        <f>ROW()</f>
        <v>6354</v>
      </c>
      <c r="C6354" s="8">
        <f t="shared" ca="1" si="877"/>
        <v>10</v>
      </c>
      <c r="D6354" s="8">
        <f t="shared" ca="1" si="878"/>
        <v>3</v>
      </c>
      <c r="E6354" s="50">
        <f t="shared" ca="1" si="872"/>
        <v>0</v>
      </c>
      <c r="F6354" s="2" t="str">
        <f t="shared" ca="1" si="879"/>
        <v/>
      </c>
      <c r="BD6354" s="49">
        <f t="shared" ca="1" si="876"/>
        <v>815.5</v>
      </c>
      <c r="BE6354" s="3">
        <f t="shared" ca="1" si="873"/>
        <v>8.1500000000000003E-2</v>
      </c>
      <c r="BF6354" s="3">
        <f t="shared" ca="1" si="874"/>
        <v>-1.3950525282585462</v>
      </c>
      <c r="BG6354" s="9">
        <f t="shared" ca="1" si="875"/>
        <v>0</v>
      </c>
      <c r="BH6354" s="6">
        <f ca="1">IF(ISNUMBER('Descriptive Stats'!BF6354),'Descriptive Stats'!BF6354,#N/A)</f>
        <v>-1.3950525282585462</v>
      </c>
      <c r="BI6354" s="6">
        <f ca="1">IF(ISNUMBER('Descriptive Stats'!E6354),'Descriptive Stats'!E6354,#N/A)</f>
        <v>0</v>
      </c>
    </row>
    <row r="6355" spans="1:61" ht="14.4" x14ac:dyDescent="0.3">
      <c r="A6355" s="2">
        <f>ROW()</f>
        <v>6355</v>
      </c>
      <c r="C6355" s="8">
        <f t="shared" ca="1" si="877"/>
        <v>18</v>
      </c>
      <c r="D6355" s="8">
        <f t="shared" ca="1" si="878"/>
        <v>0</v>
      </c>
      <c r="E6355" s="50">
        <f t="shared" ca="1" si="872"/>
        <v>4</v>
      </c>
      <c r="F6355" s="2" t="str">
        <f t="shared" ca="1" si="879"/>
        <v/>
      </c>
      <c r="BD6355" s="49">
        <f t="shared" ca="1" si="876"/>
        <v>3442</v>
      </c>
      <c r="BE6355" s="3">
        <f t="shared" ca="1" si="873"/>
        <v>0.34415000000000001</v>
      </c>
      <c r="BF6355" s="3">
        <f t="shared" ca="1" si="874"/>
        <v>-0.40116316278173481</v>
      </c>
      <c r="BG6355" s="9">
        <f t="shared" ca="1" si="875"/>
        <v>4</v>
      </c>
      <c r="BH6355" s="6">
        <f ca="1">IF(ISNUMBER('Descriptive Stats'!BF6355),'Descriptive Stats'!BF6355,#N/A)</f>
        <v>-0.40116316278173481</v>
      </c>
      <c r="BI6355" s="6">
        <f ca="1">IF(ISNUMBER('Descriptive Stats'!E6355),'Descriptive Stats'!E6355,#N/A)</f>
        <v>4</v>
      </c>
    </row>
    <row r="6356" spans="1:61" ht="14.4" x14ac:dyDescent="0.3">
      <c r="A6356" s="2">
        <f>ROW()</f>
        <v>6356</v>
      </c>
      <c r="C6356" s="8">
        <f t="shared" ca="1" si="877"/>
        <v>13</v>
      </c>
      <c r="D6356" s="8">
        <f t="shared" ca="1" si="878"/>
        <v>4</v>
      </c>
      <c r="E6356" s="50">
        <f t="shared" ca="1" si="872"/>
        <v>0</v>
      </c>
      <c r="F6356" s="2" t="str">
        <f t="shared" ca="1" si="879"/>
        <v/>
      </c>
      <c r="BD6356" s="49">
        <f t="shared" ca="1" si="876"/>
        <v>815.5</v>
      </c>
      <c r="BE6356" s="3">
        <f t="shared" ca="1" si="873"/>
        <v>8.1500000000000003E-2</v>
      </c>
      <c r="BF6356" s="3">
        <f t="shared" ca="1" si="874"/>
        <v>-1.3950525282585462</v>
      </c>
      <c r="BG6356" s="9">
        <f t="shared" ca="1" si="875"/>
        <v>0</v>
      </c>
      <c r="BH6356" s="6">
        <f ca="1">IF(ISNUMBER('Descriptive Stats'!BF6356),'Descriptive Stats'!BF6356,#N/A)</f>
        <v>-1.3950525282585462</v>
      </c>
      <c r="BI6356" s="6">
        <f ca="1">IF(ISNUMBER('Descriptive Stats'!E6356),'Descriptive Stats'!E6356,#N/A)</f>
        <v>0</v>
      </c>
    </row>
    <row r="6357" spans="1:61" ht="14.4" x14ac:dyDescent="0.3">
      <c r="A6357" s="2">
        <f>ROW()</f>
        <v>6357</v>
      </c>
      <c r="C6357" s="8">
        <f t="shared" ca="1" si="877"/>
        <v>18</v>
      </c>
      <c r="D6357" s="8">
        <f t="shared" ca="1" si="878"/>
        <v>0</v>
      </c>
      <c r="E6357" s="50">
        <f t="shared" ca="1" si="872"/>
        <v>19</v>
      </c>
      <c r="F6357" s="2" t="str">
        <f t="shared" ca="1" si="879"/>
        <v>X</v>
      </c>
      <c r="BD6357" s="49">
        <f t="shared" ca="1" si="876"/>
        <v>5294</v>
      </c>
      <c r="BE6357" s="3">
        <f t="shared" ca="1" si="873"/>
        <v>0.52934999999999999</v>
      </c>
      <c r="BF6357" s="3">
        <f t="shared" ca="1" si="874"/>
        <v>7.3636031452008061E-2</v>
      </c>
      <c r="BG6357" s="9">
        <f t="shared" ca="1" si="875"/>
        <v>19</v>
      </c>
      <c r="BH6357" s="6">
        <f ca="1">IF(ISNUMBER('Descriptive Stats'!BF6357),'Descriptive Stats'!BF6357,#N/A)</f>
        <v>7.3636031452008061E-2</v>
      </c>
      <c r="BI6357" s="6">
        <f ca="1">IF(ISNUMBER('Descriptive Stats'!E6357),'Descriptive Stats'!E6357,#N/A)</f>
        <v>19</v>
      </c>
    </row>
    <row r="6358" spans="1:61" ht="14.4" x14ac:dyDescent="0.3">
      <c r="A6358" s="2">
        <f>ROW()</f>
        <v>6358</v>
      </c>
      <c r="C6358" s="8">
        <f t="shared" ca="1" si="877"/>
        <v>7</v>
      </c>
      <c r="D6358" s="8">
        <f t="shared" ca="1" si="878"/>
        <v>19</v>
      </c>
      <c r="E6358" s="50">
        <f t="shared" ca="1" si="872"/>
        <v>3</v>
      </c>
      <c r="F6358" s="2" t="str">
        <f t="shared" ca="1" si="879"/>
        <v/>
      </c>
      <c r="BD6358" s="49">
        <f t="shared" ca="1" si="876"/>
        <v>3200</v>
      </c>
      <c r="BE6358" s="3">
        <f t="shared" ca="1" si="873"/>
        <v>0.31995000000000001</v>
      </c>
      <c r="BF6358" s="3">
        <f t="shared" ca="1" si="874"/>
        <v>-0.46783862043457014</v>
      </c>
      <c r="BG6358" s="9">
        <f t="shared" ca="1" si="875"/>
        <v>3</v>
      </c>
      <c r="BH6358" s="6">
        <f ca="1">IF(ISNUMBER('Descriptive Stats'!BF6358),'Descriptive Stats'!BF6358,#N/A)</f>
        <v>-0.46783862043457014</v>
      </c>
      <c r="BI6358" s="6">
        <f ca="1">IF(ISNUMBER('Descriptive Stats'!E6358),'Descriptive Stats'!E6358,#N/A)</f>
        <v>3</v>
      </c>
    </row>
    <row r="6359" spans="1:61" ht="14.4" x14ac:dyDescent="0.3">
      <c r="A6359" s="2">
        <f>ROW()</f>
        <v>6359</v>
      </c>
      <c r="C6359" s="8">
        <f t="shared" ca="1" si="877"/>
        <v>10</v>
      </c>
      <c r="D6359" s="8">
        <f t="shared" ca="1" si="878"/>
        <v>3</v>
      </c>
      <c r="E6359" s="50">
        <f t="shared" ca="1" si="872"/>
        <v>1</v>
      </c>
      <c r="F6359" s="2" t="str">
        <f t="shared" ca="1" si="879"/>
        <v/>
      </c>
      <c r="BD6359" s="49">
        <f t="shared" ca="1" si="876"/>
        <v>1871</v>
      </c>
      <c r="BE6359" s="3">
        <f t="shared" ca="1" si="873"/>
        <v>0.18704999999999999</v>
      </c>
      <c r="BF6359" s="3">
        <f t="shared" ca="1" si="874"/>
        <v>-0.88881967520906158</v>
      </c>
      <c r="BG6359" s="9">
        <f t="shared" ca="1" si="875"/>
        <v>1</v>
      </c>
      <c r="BH6359" s="6">
        <f ca="1">IF(ISNUMBER('Descriptive Stats'!BF6359),'Descriptive Stats'!BF6359,#N/A)</f>
        <v>-0.88881967520906158</v>
      </c>
      <c r="BI6359" s="6">
        <f ca="1">IF(ISNUMBER('Descriptive Stats'!E6359),'Descriptive Stats'!E6359,#N/A)</f>
        <v>1</v>
      </c>
    </row>
    <row r="6360" spans="1:61" ht="14.4" x14ac:dyDescent="0.3">
      <c r="A6360" s="2">
        <f>ROW()</f>
        <v>6360</v>
      </c>
      <c r="C6360" s="8">
        <f t="shared" ca="1" si="877"/>
        <v>8</v>
      </c>
      <c r="D6360" s="8">
        <f t="shared" ca="1" si="878"/>
        <v>1</v>
      </c>
      <c r="E6360" s="50">
        <f t="shared" ca="1" si="872"/>
        <v>0</v>
      </c>
      <c r="F6360" s="2" t="str">
        <f t="shared" ca="1" si="879"/>
        <v/>
      </c>
      <c r="BD6360" s="49">
        <f t="shared" ca="1" si="876"/>
        <v>815.5</v>
      </c>
      <c r="BE6360" s="3">
        <f t="shared" ca="1" si="873"/>
        <v>8.1500000000000003E-2</v>
      </c>
      <c r="BF6360" s="3">
        <f t="shared" ca="1" si="874"/>
        <v>-1.3950525282585462</v>
      </c>
      <c r="BG6360" s="9">
        <f t="shared" ca="1" si="875"/>
        <v>0</v>
      </c>
      <c r="BH6360" s="6">
        <f ca="1">IF(ISNUMBER('Descriptive Stats'!BF6360),'Descriptive Stats'!BF6360,#N/A)</f>
        <v>-1.3950525282585462</v>
      </c>
      <c r="BI6360" s="6">
        <f ca="1">IF(ISNUMBER('Descriptive Stats'!E6360),'Descriptive Stats'!E6360,#N/A)</f>
        <v>0</v>
      </c>
    </row>
    <row r="6361" spans="1:61" ht="14.4" x14ac:dyDescent="0.3">
      <c r="A6361" s="2">
        <f>ROW()</f>
        <v>6361</v>
      </c>
      <c r="C6361" s="8">
        <f t="shared" ca="1" si="877"/>
        <v>15</v>
      </c>
      <c r="D6361" s="8">
        <f t="shared" ca="1" si="878"/>
        <v>0</v>
      </c>
      <c r="E6361" s="50">
        <f t="shared" ca="1" si="872"/>
        <v>2</v>
      </c>
      <c r="F6361" s="2" t="str">
        <f t="shared" ca="1" si="879"/>
        <v/>
      </c>
      <c r="BD6361" s="49">
        <f t="shared" ca="1" si="876"/>
        <v>2595</v>
      </c>
      <c r="BE6361" s="3">
        <f t="shared" ca="1" si="873"/>
        <v>0.25945000000000001</v>
      </c>
      <c r="BF6361" s="3">
        <f t="shared" ca="1" si="874"/>
        <v>-0.6450419512753276</v>
      </c>
      <c r="BG6361" s="9">
        <f t="shared" ca="1" si="875"/>
        <v>2</v>
      </c>
      <c r="BH6361" s="6">
        <f ca="1">IF(ISNUMBER('Descriptive Stats'!BF6361),'Descriptive Stats'!BF6361,#N/A)</f>
        <v>-0.6450419512753276</v>
      </c>
      <c r="BI6361" s="6">
        <f ca="1">IF(ISNUMBER('Descriptive Stats'!E6361),'Descriptive Stats'!E6361,#N/A)</f>
        <v>2</v>
      </c>
    </row>
    <row r="6362" spans="1:61" ht="14.4" x14ac:dyDescent="0.3">
      <c r="A6362" s="2">
        <f>ROW()</f>
        <v>6362</v>
      </c>
      <c r="C6362" s="8">
        <f t="shared" ca="1" si="877"/>
        <v>21</v>
      </c>
      <c r="D6362" s="8">
        <f t="shared" ca="1" si="878"/>
        <v>2</v>
      </c>
      <c r="E6362" s="50">
        <f t="shared" ca="1" si="872"/>
        <v>1</v>
      </c>
      <c r="F6362" s="2" t="str">
        <f t="shared" ca="1" si="879"/>
        <v/>
      </c>
      <c r="BD6362" s="49">
        <f t="shared" ca="1" si="876"/>
        <v>1871</v>
      </c>
      <c r="BE6362" s="3">
        <f t="shared" ca="1" si="873"/>
        <v>0.18704999999999999</v>
      </c>
      <c r="BF6362" s="3">
        <f t="shared" ca="1" si="874"/>
        <v>-0.88881967520906158</v>
      </c>
      <c r="BG6362" s="9">
        <f t="shared" ca="1" si="875"/>
        <v>1</v>
      </c>
      <c r="BH6362" s="6">
        <f ca="1">IF(ISNUMBER('Descriptive Stats'!BF6362),'Descriptive Stats'!BF6362,#N/A)</f>
        <v>-0.88881967520906158</v>
      </c>
      <c r="BI6362" s="6">
        <f ca="1">IF(ISNUMBER('Descriptive Stats'!E6362),'Descriptive Stats'!E6362,#N/A)</f>
        <v>1</v>
      </c>
    </row>
    <row r="6363" spans="1:61" ht="14.4" x14ac:dyDescent="0.3">
      <c r="A6363" s="2">
        <f>ROW()</f>
        <v>6363</v>
      </c>
      <c r="C6363" s="8">
        <f t="shared" ca="1" si="877"/>
        <v>8</v>
      </c>
      <c r="D6363" s="8">
        <f t="shared" ca="1" si="878"/>
        <v>1</v>
      </c>
      <c r="E6363" s="50">
        <f t="shared" ca="1" si="872"/>
        <v>0</v>
      </c>
      <c r="F6363" s="2" t="str">
        <f t="shared" ca="1" si="879"/>
        <v/>
      </c>
      <c r="BD6363" s="49">
        <f t="shared" ca="1" si="876"/>
        <v>815.5</v>
      </c>
      <c r="BE6363" s="3">
        <f t="shared" ca="1" si="873"/>
        <v>8.1500000000000003E-2</v>
      </c>
      <c r="BF6363" s="3">
        <f t="shared" ca="1" si="874"/>
        <v>-1.3950525282585462</v>
      </c>
      <c r="BG6363" s="9">
        <f t="shared" ca="1" si="875"/>
        <v>0</v>
      </c>
      <c r="BH6363" s="6">
        <f ca="1">IF(ISNUMBER('Descriptive Stats'!BF6363),'Descriptive Stats'!BF6363,#N/A)</f>
        <v>-1.3950525282585462</v>
      </c>
      <c r="BI6363" s="6">
        <f ca="1">IF(ISNUMBER('Descriptive Stats'!E6363),'Descriptive Stats'!E6363,#N/A)</f>
        <v>0</v>
      </c>
    </row>
    <row r="6364" spans="1:61" ht="14.4" x14ac:dyDescent="0.3">
      <c r="A6364" s="2">
        <f>ROW()</f>
        <v>6364</v>
      </c>
      <c r="C6364" s="8">
        <f t="shared" ca="1" si="877"/>
        <v>22</v>
      </c>
      <c r="D6364" s="8">
        <f t="shared" ca="1" si="878"/>
        <v>0</v>
      </c>
      <c r="E6364" s="50">
        <f t="shared" ca="1" si="872"/>
        <v>7</v>
      </c>
      <c r="F6364" s="2" t="str">
        <f t="shared" ca="1" si="879"/>
        <v/>
      </c>
      <c r="BD6364" s="49">
        <f t="shared" ca="1" si="876"/>
        <v>4473.5</v>
      </c>
      <c r="BE6364" s="3">
        <f t="shared" ca="1" si="873"/>
        <v>0.44729999999999998</v>
      </c>
      <c r="BF6364" s="3">
        <f t="shared" ca="1" si="874"/>
        <v>-0.13248586824472414</v>
      </c>
      <c r="BG6364" s="9">
        <f t="shared" ca="1" si="875"/>
        <v>7</v>
      </c>
      <c r="BH6364" s="6">
        <f ca="1">IF(ISNUMBER('Descriptive Stats'!BF6364),'Descriptive Stats'!BF6364,#N/A)</f>
        <v>-0.13248586824472414</v>
      </c>
      <c r="BI6364" s="6">
        <f ca="1">IF(ISNUMBER('Descriptive Stats'!E6364),'Descriptive Stats'!E6364,#N/A)</f>
        <v>7</v>
      </c>
    </row>
    <row r="6365" spans="1:61" ht="14.4" x14ac:dyDescent="0.3">
      <c r="A6365" s="2">
        <f>ROW()</f>
        <v>6365</v>
      </c>
      <c r="C6365" s="8">
        <f t="shared" ca="1" si="877"/>
        <v>19</v>
      </c>
      <c r="D6365" s="8">
        <f t="shared" ca="1" si="878"/>
        <v>7</v>
      </c>
      <c r="E6365" s="50">
        <f t="shared" ca="1" si="872"/>
        <v>0</v>
      </c>
      <c r="F6365" s="2" t="str">
        <f t="shared" ca="1" si="879"/>
        <v/>
      </c>
      <c r="BD6365" s="49">
        <f t="shared" ca="1" si="876"/>
        <v>815.5</v>
      </c>
      <c r="BE6365" s="3">
        <f t="shared" ca="1" si="873"/>
        <v>8.1500000000000003E-2</v>
      </c>
      <c r="BF6365" s="3">
        <f t="shared" ca="1" si="874"/>
        <v>-1.3950525282585462</v>
      </c>
      <c r="BG6365" s="9">
        <f t="shared" ca="1" si="875"/>
        <v>0</v>
      </c>
      <c r="BH6365" s="6">
        <f ca="1">IF(ISNUMBER('Descriptive Stats'!BF6365),'Descriptive Stats'!BF6365,#N/A)</f>
        <v>-1.3950525282585462</v>
      </c>
      <c r="BI6365" s="6">
        <f ca="1">IF(ISNUMBER('Descriptive Stats'!E6365),'Descriptive Stats'!E6365,#N/A)</f>
        <v>0</v>
      </c>
    </row>
    <row r="6366" spans="1:61" ht="14.4" x14ac:dyDescent="0.3">
      <c r="A6366" s="2">
        <f>ROW()</f>
        <v>6366</v>
      </c>
      <c r="C6366" s="8">
        <f t="shared" ca="1" si="877"/>
        <v>4</v>
      </c>
      <c r="D6366" s="8">
        <f t="shared" ca="1" si="878"/>
        <v>0</v>
      </c>
      <c r="E6366" s="50">
        <f t="shared" ca="1" si="872"/>
        <v>0</v>
      </c>
      <c r="F6366" s="2" t="str">
        <f t="shared" ca="1" si="879"/>
        <v/>
      </c>
      <c r="BD6366" s="49">
        <f t="shared" ca="1" si="876"/>
        <v>815.5</v>
      </c>
      <c r="BE6366" s="3">
        <f t="shared" ca="1" si="873"/>
        <v>8.1500000000000003E-2</v>
      </c>
      <c r="BF6366" s="3">
        <f t="shared" ca="1" si="874"/>
        <v>-1.3950525282585462</v>
      </c>
      <c r="BG6366" s="9">
        <f t="shared" ca="1" si="875"/>
        <v>0</v>
      </c>
      <c r="BH6366" s="6">
        <f ca="1">IF(ISNUMBER('Descriptive Stats'!BF6366),'Descriptive Stats'!BF6366,#N/A)</f>
        <v>-1.3950525282585462</v>
      </c>
      <c r="BI6366" s="6">
        <f ca="1">IF(ISNUMBER('Descriptive Stats'!E6366),'Descriptive Stats'!E6366,#N/A)</f>
        <v>0</v>
      </c>
    </row>
    <row r="6367" spans="1:61" ht="14.4" x14ac:dyDescent="0.3">
      <c r="A6367" s="2">
        <f>ROW()</f>
        <v>6367</v>
      </c>
      <c r="C6367" s="8">
        <f t="shared" ca="1" si="877"/>
        <v>22</v>
      </c>
      <c r="D6367" s="8">
        <f t="shared" ca="1" si="878"/>
        <v>0</v>
      </c>
      <c r="E6367" s="50">
        <f t="shared" ca="1" si="872"/>
        <v>6</v>
      </c>
      <c r="F6367" s="2" t="str">
        <f t="shared" ca="1" si="879"/>
        <v/>
      </c>
      <c r="BD6367" s="49">
        <f t="shared" ca="1" si="876"/>
        <v>3900</v>
      </c>
      <c r="BE6367" s="3">
        <f t="shared" ca="1" si="873"/>
        <v>0.38995000000000002</v>
      </c>
      <c r="BF6367" s="3">
        <f t="shared" ca="1" si="874"/>
        <v>-0.2794493539703507</v>
      </c>
      <c r="BG6367" s="9">
        <f t="shared" ca="1" si="875"/>
        <v>6</v>
      </c>
      <c r="BH6367" s="6">
        <f ca="1">IF(ISNUMBER('Descriptive Stats'!BF6367),'Descriptive Stats'!BF6367,#N/A)</f>
        <v>-0.2794493539703507</v>
      </c>
      <c r="BI6367" s="6">
        <f ca="1">IF(ISNUMBER('Descriptive Stats'!E6367),'Descriptive Stats'!E6367,#N/A)</f>
        <v>6</v>
      </c>
    </row>
    <row r="6368" spans="1:61" ht="14.4" x14ac:dyDescent="0.3">
      <c r="A6368" s="2">
        <f>ROW()</f>
        <v>6368</v>
      </c>
      <c r="C6368" s="8">
        <f t="shared" ca="1" si="877"/>
        <v>5</v>
      </c>
      <c r="D6368" s="8">
        <f t="shared" ca="1" si="878"/>
        <v>6</v>
      </c>
      <c r="E6368" s="50">
        <f t="shared" ca="1" si="872"/>
        <v>7</v>
      </c>
      <c r="F6368" s="2" t="str">
        <f t="shared" ca="1" si="879"/>
        <v/>
      </c>
      <c r="BD6368" s="49">
        <f t="shared" ca="1" si="876"/>
        <v>4473.5</v>
      </c>
      <c r="BE6368" s="3">
        <f t="shared" ca="1" si="873"/>
        <v>0.44729999999999998</v>
      </c>
      <c r="BF6368" s="3">
        <f t="shared" ca="1" si="874"/>
        <v>-0.13248586824472414</v>
      </c>
      <c r="BG6368" s="9">
        <f t="shared" ca="1" si="875"/>
        <v>7</v>
      </c>
      <c r="BH6368" s="6">
        <f ca="1">IF(ISNUMBER('Descriptive Stats'!BF6368),'Descriptive Stats'!BF6368,#N/A)</f>
        <v>-0.13248586824472414</v>
      </c>
      <c r="BI6368" s="6">
        <f ca="1">IF(ISNUMBER('Descriptive Stats'!E6368),'Descriptive Stats'!E6368,#N/A)</f>
        <v>7</v>
      </c>
    </row>
    <row r="6369" spans="1:61" ht="14.4" x14ac:dyDescent="0.3">
      <c r="A6369" s="2">
        <f>ROW()</f>
        <v>6369</v>
      </c>
      <c r="C6369" s="8">
        <f t="shared" ca="1" si="877"/>
        <v>19</v>
      </c>
      <c r="D6369" s="8">
        <f t="shared" ca="1" si="878"/>
        <v>7</v>
      </c>
      <c r="E6369" s="50">
        <f t="shared" ca="1" si="872"/>
        <v>7</v>
      </c>
      <c r="F6369" s="2" t="str">
        <f t="shared" ca="1" si="879"/>
        <v/>
      </c>
      <c r="BD6369" s="49">
        <f t="shared" ca="1" si="876"/>
        <v>4473.5</v>
      </c>
      <c r="BE6369" s="3">
        <f t="shared" ca="1" si="873"/>
        <v>0.44729999999999998</v>
      </c>
      <c r="BF6369" s="3">
        <f t="shared" ca="1" si="874"/>
        <v>-0.13248586824472414</v>
      </c>
      <c r="BG6369" s="9">
        <f t="shared" ca="1" si="875"/>
        <v>7</v>
      </c>
      <c r="BH6369" s="6">
        <f ca="1">IF(ISNUMBER('Descriptive Stats'!BF6369),'Descriptive Stats'!BF6369,#N/A)</f>
        <v>-0.13248586824472414</v>
      </c>
      <c r="BI6369" s="6">
        <f ca="1">IF(ISNUMBER('Descriptive Stats'!E6369),'Descriptive Stats'!E6369,#N/A)</f>
        <v>7</v>
      </c>
    </row>
    <row r="6370" spans="1:61" ht="14.4" x14ac:dyDescent="0.3">
      <c r="A6370" s="2">
        <f>ROW()</f>
        <v>6370</v>
      </c>
      <c r="C6370" s="8">
        <f t="shared" ca="1" si="877"/>
        <v>6</v>
      </c>
      <c r="D6370" s="8">
        <f t="shared" ca="1" si="878"/>
        <v>7</v>
      </c>
      <c r="E6370" s="50">
        <f t="shared" ca="1" si="872"/>
        <v>1</v>
      </c>
      <c r="F6370" s="2" t="str">
        <f t="shared" ca="1" si="879"/>
        <v/>
      </c>
      <c r="BD6370" s="49">
        <f t="shared" ca="1" si="876"/>
        <v>1871</v>
      </c>
      <c r="BE6370" s="3">
        <f t="shared" ca="1" si="873"/>
        <v>0.18704999999999999</v>
      </c>
      <c r="BF6370" s="3">
        <f t="shared" ca="1" si="874"/>
        <v>-0.88881967520906158</v>
      </c>
      <c r="BG6370" s="9">
        <f t="shared" ca="1" si="875"/>
        <v>1</v>
      </c>
      <c r="BH6370" s="6">
        <f ca="1">IF(ISNUMBER('Descriptive Stats'!BF6370),'Descriptive Stats'!BF6370,#N/A)</f>
        <v>-0.88881967520906158</v>
      </c>
      <c r="BI6370" s="6">
        <f ca="1">IF(ISNUMBER('Descriptive Stats'!E6370),'Descriptive Stats'!E6370,#N/A)</f>
        <v>1</v>
      </c>
    </row>
    <row r="6371" spans="1:61" ht="14.4" x14ac:dyDescent="0.3">
      <c r="A6371" s="2">
        <f>ROW()</f>
        <v>6371</v>
      </c>
      <c r="C6371" s="8">
        <f t="shared" ca="1" si="877"/>
        <v>8</v>
      </c>
      <c r="D6371" s="8">
        <f t="shared" ca="1" si="878"/>
        <v>1</v>
      </c>
      <c r="E6371" s="50">
        <f t="shared" ca="1" si="872"/>
        <v>6</v>
      </c>
      <c r="F6371" s="2" t="str">
        <f t="shared" ca="1" si="879"/>
        <v/>
      </c>
      <c r="BD6371" s="49">
        <f t="shared" ca="1" si="876"/>
        <v>3900</v>
      </c>
      <c r="BE6371" s="3">
        <f t="shared" ca="1" si="873"/>
        <v>0.38995000000000002</v>
      </c>
      <c r="BF6371" s="3">
        <f t="shared" ca="1" si="874"/>
        <v>-0.2794493539703507</v>
      </c>
      <c r="BG6371" s="9">
        <f t="shared" ca="1" si="875"/>
        <v>6</v>
      </c>
      <c r="BH6371" s="6">
        <f ca="1">IF(ISNUMBER('Descriptive Stats'!BF6371),'Descriptive Stats'!BF6371,#N/A)</f>
        <v>-0.2794493539703507</v>
      </c>
      <c r="BI6371" s="6">
        <f ca="1">IF(ISNUMBER('Descriptive Stats'!E6371),'Descriptive Stats'!E6371,#N/A)</f>
        <v>6</v>
      </c>
    </row>
    <row r="6372" spans="1:61" ht="14.4" x14ac:dyDescent="0.3">
      <c r="A6372" s="2">
        <f>ROW()</f>
        <v>6372</v>
      </c>
      <c r="C6372" s="8">
        <f t="shared" ca="1" si="877"/>
        <v>2</v>
      </c>
      <c r="D6372" s="8">
        <f t="shared" ca="1" si="878"/>
        <v>6</v>
      </c>
      <c r="E6372" s="50">
        <f t="shared" ca="1" si="872"/>
        <v>0</v>
      </c>
      <c r="F6372" s="2" t="str">
        <f t="shared" ca="1" si="879"/>
        <v/>
      </c>
      <c r="BD6372" s="49">
        <f t="shared" ca="1" si="876"/>
        <v>815.5</v>
      </c>
      <c r="BE6372" s="3">
        <f t="shared" ca="1" si="873"/>
        <v>8.1500000000000003E-2</v>
      </c>
      <c r="BF6372" s="3">
        <f t="shared" ca="1" si="874"/>
        <v>-1.3950525282585462</v>
      </c>
      <c r="BG6372" s="9">
        <f t="shared" ca="1" si="875"/>
        <v>0</v>
      </c>
      <c r="BH6372" s="6">
        <f ca="1">IF(ISNUMBER('Descriptive Stats'!BF6372),'Descriptive Stats'!BF6372,#N/A)</f>
        <v>-1.3950525282585462</v>
      </c>
      <c r="BI6372" s="6">
        <f ca="1">IF(ISNUMBER('Descriptive Stats'!E6372),'Descriptive Stats'!E6372,#N/A)</f>
        <v>0</v>
      </c>
    </row>
    <row r="6373" spans="1:61" ht="14.4" x14ac:dyDescent="0.3">
      <c r="A6373" s="2">
        <f>ROW()</f>
        <v>6373</v>
      </c>
      <c r="C6373" s="8">
        <f t="shared" ca="1" si="877"/>
        <v>14</v>
      </c>
      <c r="D6373" s="8">
        <f t="shared" ca="1" si="878"/>
        <v>0</v>
      </c>
      <c r="E6373" s="50">
        <f t="shared" ca="1" si="872"/>
        <v>0</v>
      </c>
      <c r="F6373" s="2" t="str">
        <f t="shared" ca="1" si="879"/>
        <v/>
      </c>
      <c r="BD6373" s="49">
        <f t="shared" ca="1" si="876"/>
        <v>815.5</v>
      </c>
      <c r="BE6373" s="3">
        <f t="shared" ca="1" si="873"/>
        <v>8.1500000000000003E-2</v>
      </c>
      <c r="BF6373" s="3">
        <f t="shared" ca="1" si="874"/>
        <v>-1.3950525282585462</v>
      </c>
      <c r="BG6373" s="9">
        <f t="shared" ca="1" si="875"/>
        <v>0</v>
      </c>
      <c r="BH6373" s="6">
        <f ca="1">IF(ISNUMBER('Descriptive Stats'!BF6373),'Descriptive Stats'!BF6373,#N/A)</f>
        <v>-1.3950525282585462</v>
      </c>
      <c r="BI6373" s="6">
        <f ca="1">IF(ISNUMBER('Descriptive Stats'!E6373),'Descriptive Stats'!E6373,#N/A)</f>
        <v>0</v>
      </c>
    </row>
    <row r="6374" spans="1:61" ht="14.4" x14ac:dyDescent="0.3">
      <c r="A6374" s="2">
        <f>ROW()</f>
        <v>6374</v>
      </c>
      <c r="C6374" s="8">
        <f t="shared" ca="1" si="877"/>
        <v>20</v>
      </c>
      <c r="D6374" s="8">
        <f t="shared" ca="1" si="878"/>
        <v>0</v>
      </c>
      <c r="E6374" s="50">
        <f t="shared" ca="1" si="872"/>
        <v>1</v>
      </c>
      <c r="F6374" s="2" t="str">
        <f t="shared" ca="1" si="879"/>
        <v/>
      </c>
      <c r="BD6374" s="49">
        <f t="shared" ca="1" si="876"/>
        <v>1871</v>
      </c>
      <c r="BE6374" s="3">
        <f t="shared" ca="1" si="873"/>
        <v>0.18704999999999999</v>
      </c>
      <c r="BF6374" s="3">
        <f t="shared" ca="1" si="874"/>
        <v>-0.88881967520906158</v>
      </c>
      <c r="BG6374" s="9">
        <f t="shared" ca="1" si="875"/>
        <v>1</v>
      </c>
      <c r="BH6374" s="6">
        <f ca="1">IF(ISNUMBER('Descriptive Stats'!BF6374),'Descriptive Stats'!BF6374,#N/A)</f>
        <v>-0.88881967520906158</v>
      </c>
      <c r="BI6374" s="6">
        <f ca="1">IF(ISNUMBER('Descriptive Stats'!E6374),'Descriptive Stats'!E6374,#N/A)</f>
        <v>1</v>
      </c>
    </row>
    <row r="6375" spans="1:61" ht="14.4" x14ac:dyDescent="0.3">
      <c r="A6375" s="2">
        <f>ROW()</f>
        <v>6375</v>
      </c>
      <c r="C6375" s="8">
        <f t="shared" ca="1" si="877"/>
        <v>8</v>
      </c>
      <c r="D6375" s="8">
        <f t="shared" ca="1" si="878"/>
        <v>1</v>
      </c>
      <c r="E6375" s="50">
        <f t="shared" ca="1" si="872"/>
        <v>9</v>
      </c>
      <c r="F6375" s="2" t="str">
        <f t="shared" ca="1" si="879"/>
        <v/>
      </c>
      <c r="BD6375" s="49">
        <f t="shared" ca="1" si="876"/>
        <v>4819</v>
      </c>
      <c r="BE6375" s="3">
        <f t="shared" ca="1" si="873"/>
        <v>0.48185</v>
      </c>
      <c r="BF6375" s="3">
        <f t="shared" ca="1" si="874"/>
        <v>-4.5511009098988427E-2</v>
      </c>
      <c r="BG6375" s="9">
        <f t="shared" ca="1" si="875"/>
        <v>9</v>
      </c>
      <c r="BH6375" s="6">
        <f ca="1">IF(ISNUMBER('Descriptive Stats'!BF6375),'Descriptive Stats'!BF6375,#N/A)</f>
        <v>-4.5511009098988427E-2</v>
      </c>
      <c r="BI6375" s="6">
        <f ca="1">IF(ISNUMBER('Descriptive Stats'!E6375),'Descriptive Stats'!E6375,#N/A)</f>
        <v>9</v>
      </c>
    </row>
    <row r="6376" spans="1:61" ht="14.4" x14ac:dyDescent="0.3">
      <c r="A6376" s="2">
        <f>ROW()</f>
        <v>6376</v>
      </c>
      <c r="C6376" s="8">
        <f t="shared" ca="1" si="877"/>
        <v>23</v>
      </c>
      <c r="D6376" s="8">
        <f t="shared" ca="1" si="878"/>
        <v>9</v>
      </c>
      <c r="E6376" s="50">
        <f t="shared" ca="1" si="872"/>
        <v>15</v>
      </c>
      <c r="F6376" s="2" t="str">
        <f t="shared" ca="1" si="879"/>
        <v/>
      </c>
      <c r="BD6376" s="49">
        <f t="shared" ca="1" si="876"/>
        <v>5051.5</v>
      </c>
      <c r="BE6376" s="3">
        <f t="shared" ca="1" si="873"/>
        <v>0.50509999999999999</v>
      </c>
      <c r="BF6376" s="3">
        <f t="shared" ca="1" si="874"/>
        <v>1.2784152420787677E-2</v>
      </c>
      <c r="BG6376" s="9">
        <f t="shared" ca="1" si="875"/>
        <v>15</v>
      </c>
      <c r="BH6376" s="6">
        <f ca="1">IF(ISNUMBER('Descriptive Stats'!BF6376),'Descriptive Stats'!BF6376,#N/A)</f>
        <v>1.2784152420787677E-2</v>
      </c>
      <c r="BI6376" s="6">
        <f ca="1">IF(ISNUMBER('Descriptive Stats'!E6376),'Descriptive Stats'!E6376,#N/A)</f>
        <v>15</v>
      </c>
    </row>
    <row r="6377" spans="1:61" ht="14.4" x14ac:dyDescent="0.3">
      <c r="A6377" s="2">
        <f>ROW()</f>
        <v>6377</v>
      </c>
      <c r="C6377" s="8">
        <f t="shared" ca="1" si="877"/>
        <v>24</v>
      </c>
      <c r="D6377" s="8">
        <f t="shared" ca="1" si="878"/>
        <v>15</v>
      </c>
      <c r="E6377" s="50">
        <f t="shared" ca="1" si="872"/>
        <v>0</v>
      </c>
      <c r="F6377" s="2" t="str">
        <f t="shared" ca="1" si="879"/>
        <v/>
      </c>
      <c r="BD6377" s="49">
        <f t="shared" ca="1" si="876"/>
        <v>815.5</v>
      </c>
      <c r="BE6377" s="3">
        <f t="shared" ca="1" si="873"/>
        <v>8.1500000000000003E-2</v>
      </c>
      <c r="BF6377" s="3">
        <f t="shared" ca="1" si="874"/>
        <v>-1.3950525282585462</v>
      </c>
      <c r="BG6377" s="9">
        <f t="shared" ca="1" si="875"/>
        <v>0</v>
      </c>
      <c r="BH6377" s="6">
        <f ca="1">IF(ISNUMBER('Descriptive Stats'!BF6377),'Descriptive Stats'!BF6377,#N/A)</f>
        <v>-1.3950525282585462</v>
      </c>
      <c r="BI6377" s="6">
        <f ca="1">IF(ISNUMBER('Descriptive Stats'!E6377),'Descriptive Stats'!E6377,#N/A)</f>
        <v>0</v>
      </c>
    </row>
    <row r="6378" spans="1:61" ht="14.4" x14ac:dyDescent="0.3">
      <c r="A6378" s="2">
        <f>ROW()</f>
        <v>6378</v>
      </c>
      <c r="C6378" s="8">
        <f t="shared" ca="1" si="877"/>
        <v>4</v>
      </c>
      <c r="D6378" s="8">
        <f t="shared" ca="1" si="878"/>
        <v>0</v>
      </c>
      <c r="E6378" s="50">
        <f t="shared" ca="1" si="872"/>
        <v>19</v>
      </c>
      <c r="F6378" s="2" t="str">
        <f t="shared" ca="1" si="879"/>
        <v>X</v>
      </c>
      <c r="BD6378" s="49">
        <f t="shared" ca="1" si="876"/>
        <v>5294</v>
      </c>
      <c r="BE6378" s="3">
        <f t="shared" ca="1" si="873"/>
        <v>0.52934999999999999</v>
      </c>
      <c r="BF6378" s="3">
        <f t="shared" ca="1" si="874"/>
        <v>7.3636031452008061E-2</v>
      </c>
      <c r="BG6378" s="9">
        <f t="shared" ca="1" si="875"/>
        <v>19</v>
      </c>
      <c r="BH6378" s="6">
        <f ca="1">IF(ISNUMBER('Descriptive Stats'!BF6378),'Descriptive Stats'!BF6378,#N/A)</f>
        <v>7.3636031452008061E-2</v>
      </c>
      <c r="BI6378" s="6">
        <f ca="1">IF(ISNUMBER('Descriptive Stats'!E6378),'Descriptive Stats'!E6378,#N/A)</f>
        <v>19</v>
      </c>
    </row>
    <row r="6379" spans="1:61" ht="14.4" x14ac:dyDescent="0.3">
      <c r="A6379" s="2">
        <f>ROW()</f>
        <v>6379</v>
      </c>
      <c r="C6379" s="8">
        <f t="shared" ca="1" si="877"/>
        <v>7</v>
      </c>
      <c r="D6379" s="8">
        <f t="shared" ca="1" si="878"/>
        <v>19</v>
      </c>
      <c r="E6379" s="50">
        <f t="shared" ca="1" si="872"/>
        <v>7</v>
      </c>
      <c r="F6379" s="2" t="str">
        <f t="shared" ca="1" si="879"/>
        <v/>
      </c>
      <c r="BD6379" s="49">
        <f t="shared" ca="1" si="876"/>
        <v>4473.5</v>
      </c>
      <c r="BE6379" s="3">
        <f t="shared" ca="1" si="873"/>
        <v>0.44729999999999998</v>
      </c>
      <c r="BF6379" s="3">
        <f t="shared" ca="1" si="874"/>
        <v>-0.13248586824472414</v>
      </c>
      <c r="BG6379" s="9">
        <f t="shared" ca="1" si="875"/>
        <v>7</v>
      </c>
      <c r="BH6379" s="6">
        <f ca="1">IF(ISNUMBER('Descriptive Stats'!BF6379),'Descriptive Stats'!BF6379,#N/A)</f>
        <v>-0.13248586824472414</v>
      </c>
      <c r="BI6379" s="6">
        <f ca="1">IF(ISNUMBER('Descriptive Stats'!E6379),'Descriptive Stats'!E6379,#N/A)</f>
        <v>7</v>
      </c>
    </row>
    <row r="6380" spans="1:61" ht="14.4" x14ac:dyDescent="0.3">
      <c r="A6380" s="2">
        <f>ROW()</f>
        <v>6380</v>
      </c>
      <c r="C6380" s="8">
        <f t="shared" ca="1" si="877"/>
        <v>6</v>
      </c>
      <c r="D6380" s="8">
        <f t="shared" ca="1" si="878"/>
        <v>7</v>
      </c>
      <c r="E6380" s="50">
        <f t="shared" ca="1" si="872"/>
        <v>6</v>
      </c>
      <c r="F6380" s="2" t="str">
        <f t="shared" ca="1" si="879"/>
        <v/>
      </c>
      <c r="BD6380" s="49">
        <f t="shared" ca="1" si="876"/>
        <v>3900</v>
      </c>
      <c r="BE6380" s="3">
        <f t="shared" ca="1" si="873"/>
        <v>0.38995000000000002</v>
      </c>
      <c r="BF6380" s="3">
        <f t="shared" ca="1" si="874"/>
        <v>-0.2794493539703507</v>
      </c>
      <c r="BG6380" s="9">
        <f t="shared" ca="1" si="875"/>
        <v>6</v>
      </c>
      <c r="BH6380" s="6">
        <f ca="1">IF(ISNUMBER('Descriptive Stats'!BF6380),'Descriptive Stats'!BF6380,#N/A)</f>
        <v>-0.2794493539703507</v>
      </c>
      <c r="BI6380" s="6">
        <f ca="1">IF(ISNUMBER('Descriptive Stats'!E6380),'Descriptive Stats'!E6380,#N/A)</f>
        <v>6</v>
      </c>
    </row>
    <row r="6381" spans="1:61" ht="14.4" x14ac:dyDescent="0.3">
      <c r="A6381" s="2">
        <f>ROW()</f>
        <v>6381</v>
      </c>
      <c r="C6381" s="8">
        <f t="shared" ca="1" si="877"/>
        <v>2</v>
      </c>
      <c r="D6381" s="8">
        <f t="shared" ca="1" si="878"/>
        <v>6</v>
      </c>
      <c r="E6381" s="50">
        <f t="shared" ca="1" si="872"/>
        <v>1</v>
      </c>
      <c r="F6381" s="2" t="str">
        <f t="shared" ca="1" si="879"/>
        <v/>
      </c>
      <c r="BD6381" s="49">
        <f t="shared" ca="1" si="876"/>
        <v>1871</v>
      </c>
      <c r="BE6381" s="3">
        <f t="shared" ca="1" si="873"/>
        <v>0.18704999999999999</v>
      </c>
      <c r="BF6381" s="3">
        <f t="shared" ca="1" si="874"/>
        <v>-0.88881967520906158</v>
      </c>
      <c r="BG6381" s="9">
        <f t="shared" ca="1" si="875"/>
        <v>1</v>
      </c>
      <c r="BH6381" s="6">
        <f ca="1">IF(ISNUMBER('Descriptive Stats'!BF6381),'Descriptive Stats'!BF6381,#N/A)</f>
        <v>-0.88881967520906158</v>
      </c>
      <c r="BI6381" s="6">
        <f ca="1">IF(ISNUMBER('Descriptive Stats'!E6381),'Descriptive Stats'!E6381,#N/A)</f>
        <v>1</v>
      </c>
    </row>
    <row r="6382" spans="1:61" ht="14.4" x14ac:dyDescent="0.3">
      <c r="A6382" s="2">
        <f>ROW()</f>
        <v>6382</v>
      </c>
      <c r="C6382" s="8">
        <f t="shared" ca="1" si="877"/>
        <v>8</v>
      </c>
      <c r="D6382" s="8">
        <f t="shared" ca="1" si="878"/>
        <v>1</v>
      </c>
      <c r="E6382" s="50">
        <f t="shared" ca="1" si="872"/>
        <v>15</v>
      </c>
      <c r="F6382" s="2" t="str">
        <f t="shared" ca="1" si="879"/>
        <v/>
      </c>
      <c r="BD6382" s="49">
        <f t="shared" ca="1" si="876"/>
        <v>5051.5</v>
      </c>
      <c r="BE6382" s="3">
        <f t="shared" ca="1" si="873"/>
        <v>0.50509999999999999</v>
      </c>
      <c r="BF6382" s="3">
        <f t="shared" ca="1" si="874"/>
        <v>1.2784152420787677E-2</v>
      </c>
      <c r="BG6382" s="9">
        <f t="shared" ca="1" si="875"/>
        <v>15</v>
      </c>
      <c r="BH6382" s="6">
        <f ca="1">IF(ISNUMBER('Descriptive Stats'!BF6382),'Descriptive Stats'!BF6382,#N/A)</f>
        <v>1.2784152420787677E-2</v>
      </c>
      <c r="BI6382" s="6">
        <f ca="1">IF(ISNUMBER('Descriptive Stats'!E6382),'Descriptive Stats'!E6382,#N/A)</f>
        <v>15</v>
      </c>
    </row>
    <row r="6383" spans="1:61" ht="14.4" x14ac:dyDescent="0.3">
      <c r="A6383" s="2">
        <f>ROW()</f>
        <v>6383</v>
      </c>
      <c r="C6383" s="8">
        <f t="shared" ca="1" si="877"/>
        <v>24</v>
      </c>
      <c r="D6383" s="8">
        <f t="shared" ca="1" si="878"/>
        <v>15</v>
      </c>
      <c r="E6383" s="50">
        <f t="shared" ca="1" si="872"/>
        <v>0</v>
      </c>
      <c r="F6383" s="2" t="str">
        <f t="shared" ca="1" si="879"/>
        <v/>
      </c>
      <c r="BD6383" s="49">
        <f t="shared" ca="1" si="876"/>
        <v>815.5</v>
      </c>
      <c r="BE6383" s="3">
        <f t="shared" ca="1" si="873"/>
        <v>8.1500000000000003E-2</v>
      </c>
      <c r="BF6383" s="3">
        <f t="shared" ca="1" si="874"/>
        <v>-1.3950525282585462</v>
      </c>
      <c r="BG6383" s="9">
        <f t="shared" ca="1" si="875"/>
        <v>0</v>
      </c>
      <c r="BH6383" s="6">
        <f ca="1">IF(ISNUMBER('Descriptive Stats'!BF6383),'Descriptive Stats'!BF6383,#N/A)</f>
        <v>-1.3950525282585462</v>
      </c>
      <c r="BI6383" s="6">
        <f ca="1">IF(ISNUMBER('Descriptive Stats'!E6383),'Descriptive Stats'!E6383,#N/A)</f>
        <v>0</v>
      </c>
    </row>
    <row r="6384" spans="1:61" ht="14.4" x14ac:dyDescent="0.3">
      <c r="A6384" s="2">
        <f>ROW()</f>
        <v>6384</v>
      </c>
      <c r="C6384" s="8">
        <f t="shared" ca="1" si="877"/>
        <v>11</v>
      </c>
      <c r="D6384" s="8">
        <f t="shared" ca="1" si="878"/>
        <v>0</v>
      </c>
      <c r="E6384" s="50">
        <f t="shared" ca="1" si="872"/>
        <v>19</v>
      </c>
      <c r="F6384" s="2" t="str">
        <f t="shared" ca="1" si="879"/>
        <v>X</v>
      </c>
      <c r="BD6384" s="49">
        <f t="shared" ca="1" si="876"/>
        <v>5294</v>
      </c>
      <c r="BE6384" s="3">
        <f t="shared" ca="1" si="873"/>
        <v>0.52934999999999999</v>
      </c>
      <c r="BF6384" s="3">
        <f t="shared" ca="1" si="874"/>
        <v>7.3636031452008061E-2</v>
      </c>
      <c r="BG6384" s="9">
        <f t="shared" ca="1" si="875"/>
        <v>19</v>
      </c>
      <c r="BH6384" s="6">
        <f ca="1">IF(ISNUMBER('Descriptive Stats'!BF6384),'Descriptive Stats'!BF6384,#N/A)</f>
        <v>7.3636031452008061E-2</v>
      </c>
      <c r="BI6384" s="6">
        <f ca="1">IF(ISNUMBER('Descriptive Stats'!E6384),'Descriptive Stats'!E6384,#N/A)</f>
        <v>19</v>
      </c>
    </row>
    <row r="6385" spans="1:61" ht="14.4" x14ac:dyDescent="0.3">
      <c r="A6385" s="2">
        <f>ROW()</f>
        <v>6385</v>
      </c>
      <c r="C6385" s="8">
        <f t="shared" ca="1" si="877"/>
        <v>7</v>
      </c>
      <c r="D6385" s="8">
        <f t="shared" ca="1" si="878"/>
        <v>19</v>
      </c>
      <c r="E6385" s="50">
        <f t="shared" ca="1" si="872"/>
        <v>6</v>
      </c>
      <c r="F6385" s="2" t="str">
        <f t="shared" ca="1" si="879"/>
        <v/>
      </c>
      <c r="BD6385" s="49">
        <f t="shared" ca="1" si="876"/>
        <v>3900</v>
      </c>
      <c r="BE6385" s="3">
        <f t="shared" ca="1" si="873"/>
        <v>0.38995000000000002</v>
      </c>
      <c r="BF6385" s="3">
        <f t="shared" ca="1" si="874"/>
        <v>-0.2794493539703507</v>
      </c>
      <c r="BG6385" s="9">
        <f t="shared" ca="1" si="875"/>
        <v>6</v>
      </c>
      <c r="BH6385" s="6">
        <f ca="1">IF(ISNUMBER('Descriptive Stats'!BF6385),'Descriptive Stats'!BF6385,#N/A)</f>
        <v>-0.2794493539703507</v>
      </c>
      <c r="BI6385" s="6">
        <f ca="1">IF(ISNUMBER('Descriptive Stats'!E6385),'Descriptive Stats'!E6385,#N/A)</f>
        <v>6</v>
      </c>
    </row>
    <row r="6386" spans="1:61" ht="14.4" x14ac:dyDescent="0.3">
      <c r="A6386" s="2">
        <f>ROW()</f>
        <v>6386</v>
      </c>
      <c r="C6386" s="8">
        <f t="shared" ca="1" si="877"/>
        <v>5</v>
      </c>
      <c r="D6386" s="8">
        <f t="shared" ca="1" si="878"/>
        <v>6</v>
      </c>
      <c r="E6386" s="50">
        <f t="shared" ca="1" si="872"/>
        <v>1</v>
      </c>
      <c r="F6386" s="2" t="str">
        <f t="shared" ca="1" si="879"/>
        <v/>
      </c>
      <c r="BD6386" s="49">
        <f t="shared" ca="1" si="876"/>
        <v>1871</v>
      </c>
      <c r="BE6386" s="3">
        <f t="shared" ca="1" si="873"/>
        <v>0.18704999999999999</v>
      </c>
      <c r="BF6386" s="3">
        <f t="shared" ca="1" si="874"/>
        <v>-0.88881967520906158</v>
      </c>
      <c r="BG6386" s="9">
        <f t="shared" ca="1" si="875"/>
        <v>1</v>
      </c>
      <c r="BH6386" s="6">
        <f ca="1">IF(ISNUMBER('Descriptive Stats'!BF6386),'Descriptive Stats'!BF6386,#N/A)</f>
        <v>-0.88881967520906158</v>
      </c>
      <c r="BI6386" s="6">
        <f ca="1">IF(ISNUMBER('Descriptive Stats'!E6386),'Descriptive Stats'!E6386,#N/A)</f>
        <v>1</v>
      </c>
    </row>
    <row r="6387" spans="1:61" ht="14.4" x14ac:dyDescent="0.3">
      <c r="A6387" s="2">
        <f>ROW()</f>
        <v>6387</v>
      </c>
      <c r="C6387" s="8">
        <f t="shared" ca="1" si="877"/>
        <v>12</v>
      </c>
      <c r="D6387" s="8">
        <f t="shared" ca="1" si="878"/>
        <v>1</v>
      </c>
      <c r="E6387" s="50">
        <f t="shared" ca="1" si="872"/>
        <v>0</v>
      </c>
      <c r="F6387" s="2" t="str">
        <f t="shared" ca="1" si="879"/>
        <v/>
      </c>
      <c r="BD6387" s="49">
        <f t="shared" ca="1" si="876"/>
        <v>815.5</v>
      </c>
      <c r="BE6387" s="3">
        <f t="shared" ca="1" si="873"/>
        <v>8.1500000000000003E-2</v>
      </c>
      <c r="BF6387" s="3">
        <f t="shared" ca="1" si="874"/>
        <v>-1.3950525282585462</v>
      </c>
      <c r="BG6387" s="9">
        <f t="shared" ca="1" si="875"/>
        <v>0</v>
      </c>
      <c r="BH6387" s="6">
        <f ca="1">IF(ISNUMBER('Descriptive Stats'!BF6387),'Descriptive Stats'!BF6387,#N/A)</f>
        <v>-1.3950525282585462</v>
      </c>
      <c r="BI6387" s="6">
        <f ca="1">IF(ISNUMBER('Descriptive Stats'!E6387),'Descriptive Stats'!E6387,#N/A)</f>
        <v>0</v>
      </c>
    </row>
    <row r="6388" spans="1:61" ht="14.4" x14ac:dyDescent="0.3">
      <c r="A6388" s="2">
        <f>ROW()</f>
        <v>6388</v>
      </c>
      <c r="C6388" s="8">
        <f t="shared" ca="1" si="877"/>
        <v>20</v>
      </c>
      <c r="D6388" s="8">
        <f t="shared" ca="1" si="878"/>
        <v>0</v>
      </c>
      <c r="E6388" s="50">
        <f t="shared" ca="1" si="872"/>
        <v>19</v>
      </c>
      <c r="F6388" s="2" t="str">
        <f t="shared" ca="1" si="879"/>
        <v>X</v>
      </c>
      <c r="BD6388" s="49">
        <f t="shared" ca="1" si="876"/>
        <v>5294</v>
      </c>
      <c r="BE6388" s="3">
        <f t="shared" ca="1" si="873"/>
        <v>0.52934999999999999</v>
      </c>
      <c r="BF6388" s="3">
        <f t="shared" ca="1" si="874"/>
        <v>7.3636031452008061E-2</v>
      </c>
      <c r="BG6388" s="9">
        <f t="shared" ca="1" si="875"/>
        <v>19</v>
      </c>
      <c r="BH6388" s="6">
        <f ca="1">IF(ISNUMBER('Descriptive Stats'!BF6388),'Descriptive Stats'!BF6388,#N/A)</f>
        <v>7.3636031452008061E-2</v>
      </c>
      <c r="BI6388" s="6">
        <f ca="1">IF(ISNUMBER('Descriptive Stats'!E6388),'Descriptive Stats'!E6388,#N/A)</f>
        <v>19</v>
      </c>
    </row>
    <row r="6389" spans="1:61" ht="14.4" x14ac:dyDescent="0.3">
      <c r="A6389" s="2">
        <f>ROW()</f>
        <v>6389</v>
      </c>
      <c r="C6389" s="8">
        <f t="shared" ca="1" si="877"/>
        <v>7</v>
      </c>
      <c r="D6389" s="8">
        <f t="shared" ca="1" si="878"/>
        <v>19</v>
      </c>
      <c r="E6389" s="50">
        <f t="shared" ca="1" si="872"/>
        <v>0</v>
      </c>
      <c r="F6389" s="2" t="str">
        <f t="shared" ca="1" si="879"/>
        <v/>
      </c>
      <c r="BD6389" s="49">
        <f t="shared" ca="1" si="876"/>
        <v>815.5</v>
      </c>
      <c r="BE6389" s="3">
        <f t="shared" ca="1" si="873"/>
        <v>8.1500000000000003E-2</v>
      </c>
      <c r="BF6389" s="3">
        <f t="shared" ca="1" si="874"/>
        <v>-1.3950525282585462</v>
      </c>
      <c r="BG6389" s="9">
        <f t="shared" ca="1" si="875"/>
        <v>0</v>
      </c>
      <c r="BH6389" s="6">
        <f ca="1">IF(ISNUMBER('Descriptive Stats'!BF6389),'Descriptive Stats'!BF6389,#N/A)</f>
        <v>-1.3950525282585462</v>
      </c>
      <c r="BI6389" s="6">
        <f ca="1">IF(ISNUMBER('Descriptive Stats'!E6389),'Descriptive Stats'!E6389,#N/A)</f>
        <v>0</v>
      </c>
    </row>
    <row r="6390" spans="1:61" ht="14.4" x14ac:dyDescent="0.3">
      <c r="A6390" s="2">
        <f>ROW()</f>
        <v>6390</v>
      </c>
      <c r="C6390" s="8">
        <f t="shared" ca="1" si="877"/>
        <v>4</v>
      </c>
      <c r="D6390" s="8">
        <f t="shared" ca="1" si="878"/>
        <v>0</v>
      </c>
      <c r="E6390" s="50">
        <f t="shared" ca="1" si="872"/>
        <v>2</v>
      </c>
      <c r="F6390" s="2" t="str">
        <f t="shared" ca="1" si="879"/>
        <v/>
      </c>
      <c r="BD6390" s="49">
        <f t="shared" ca="1" si="876"/>
        <v>2595</v>
      </c>
      <c r="BE6390" s="3">
        <f t="shared" ca="1" si="873"/>
        <v>0.25945000000000001</v>
      </c>
      <c r="BF6390" s="3">
        <f t="shared" ca="1" si="874"/>
        <v>-0.6450419512753276</v>
      </c>
      <c r="BG6390" s="9">
        <f t="shared" ca="1" si="875"/>
        <v>2</v>
      </c>
      <c r="BH6390" s="6">
        <f ca="1">IF(ISNUMBER('Descriptive Stats'!BF6390),'Descriptive Stats'!BF6390,#N/A)</f>
        <v>-0.6450419512753276</v>
      </c>
      <c r="BI6390" s="6">
        <f ca="1">IF(ISNUMBER('Descriptive Stats'!E6390),'Descriptive Stats'!E6390,#N/A)</f>
        <v>2</v>
      </c>
    </row>
    <row r="6391" spans="1:61" ht="14.4" x14ac:dyDescent="0.3">
      <c r="A6391" s="2">
        <f>ROW()</f>
        <v>6391</v>
      </c>
      <c r="C6391" s="8">
        <f t="shared" ca="1" si="877"/>
        <v>17</v>
      </c>
      <c r="D6391" s="8">
        <f t="shared" ca="1" si="878"/>
        <v>2</v>
      </c>
      <c r="E6391" s="50">
        <f t="shared" ca="1" si="872"/>
        <v>1</v>
      </c>
      <c r="F6391" s="2" t="str">
        <f t="shared" ca="1" si="879"/>
        <v/>
      </c>
      <c r="BD6391" s="49">
        <f t="shared" ca="1" si="876"/>
        <v>1871</v>
      </c>
      <c r="BE6391" s="3">
        <f t="shared" ca="1" si="873"/>
        <v>0.18704999999999999</v>
      </c>
      <c r="BF6391" s="3">
        <f t="shared" ca="1" si="874"/>
        <v>-0.88881967520906158</v>
      </c>
      <c r="BG6391" s="9">
        <f t="shared" ca="1" si="875"/>
        <v>1</v>
      </c>
      <c r="BH6391" s="6">
        <f ca="1">IF(ISNUMBER('Descriptive Stats'!BF6391),'Descriptive Stats'!BF6391,#N/A)</f>
        <v>-0.88881967520906158</v>
      </c>
      <c r="BI6391" s="6">
        <f ca="1">IF(ISNUMBER('Descriptive Stats'!E6391),'Descriptive Stats'!E6391,#N/A)</f>
        <v>1</v>
      </c>
    </row>
    <row r="6392" spans="1:61" ht="14.4" x14ac:dyDescent="0.3">
      <c r="A6392" s="2">
        <f>ROW()</f>
        <v>6392</v>
      </c>
      <c r="C6392" s="8">
        <f t="shared" ca="1" si="877"/>
        <v>8</v>
      </c>
      <c r="D6392" s="8">
        <f t="shared" ca="1" si="878"/>
        <v>1</v>
      </c>
      <c r="E6392" s="50">
        <f t="shared" ca="1" si="872"/>
        <v>7</v>
      </c>
      <c r="F6392" s="2" t="str">
        <f t="shared" ca="1" si="879"/>
        <v/>
      </c>
      <c r="BD6392" s="49">
        <f t="shared" ca="1" si="876"/>
        <v>4473.5</v>
      </c>
      <c r="BE6392" s="3">
        <f t="shared" ca="1" si="873"/>
        <v>0.44729999999999998</v>
      </c>
      <c r="BF6392" s="3">
        <f t="shared" ca="1" si="874"/>
        <v>-0.13248586824472414</v>
      </c>
      <c r="BG6392" s="9">
        <f t="shared" ca="1" si="875"/>
        <v>7</v>
      </c>
      <c r="BH6392" s="6">
        <f ca="1">IF(ISNUMBER('Descriptive Stats'!BF6392),'Descriptive Stats'!BF6392,#N/A)</f>
        <v>-0.13248586824472414</v>
      </c>
      <c r="BI6392" s="6">
        <f ca="1">IF(ISNUMBER('Descriptive Stats'!E6392),'Descriptive Stats'!E6392,#N/A)</f>
        <v>7</v>
      </c>
    </row>
    <row r="6393" spans="1:61" ht="14.4" x14ac:dyDescent="0.3">
      <c r="A6393" s="2">
        <f>ROW()</f>
        <v>6393</v>
      </c>
      <c r="C6393" s="8">
        <f t="shared" ca="1" si="877"/>
        <v>19</v>
      </c>
      <c r="D6393" s="8">
        <f t="shared" ca="1" si="878"/>
        <v>7</v>
      </c>
      <c r="E6393" s="50">
        <f t="shared" ca="1" si="872"/>
        <v>0</v>
      </c>
      <c r="F6393" s="2" t="str">
        <f t="shared" ca="1" si="879"/>
        <v/>
      </c>
      <c r="BD6393" s="49">
        <f t="shared" ca="1" si="876"/>
        <v>815.5</v>
      </c>
      <c r="BE6393" s="3">
        <f t="shared" ca="1" si="873"/>
        <v>8.1500000000000003E-2</v>
      </c>
      <c r="BF6393" s="3">
        <f t="shared" ca="1" si="874"/>
        <v>-1.3950525282585462</v>
      </c>
      <c r="BG6393" s="9">
        <f t="shared" ca="1" si="875"/>
        <v>0</v>
      </c>
      <c r="BH6393" s="6">
        <f ca="1">IF(ISNUMBER('Descriptive Stats'!BF6393),'Descriptive Stats'!BF6393,#N/A)</f>
        <v>-1.3950525282585462</v>
      </c>
      <c r="BI6393" s="6">
        <f ca="1">IF(ISNUMBER('Descriptive Stats'!E6393),'Descriptive Stats'!E6393,#N/A)</f>
        <v>0</v>
      </c>
    </row>
    <row r="6394" spans="1:61" ht="14.4" x14ac:dyDescent="0.3">
      <c r="A6394" s="2">
        <f>ROW()</f>
        <v>6394</v>
      </c>
      <c r="C6394" s="8">
        <f t="shared" ca="1" si="877"/>
        <v>14</v>
      </c>
      <c r="D6394" s="8">
        <f t="shared" ca="1" si="878"/>
        <v>0</v>
      </c>
      <c r="E6394" s="50">
        <f t="shared" ca="1" si="872"/>
        <v>0</v>
      </c>
      <c r="F6394" s="2" t="str">
        <f t="shared" ca="1" si="879"/>
        <v/>
      </c>
      <c r="BD6394" s="49">
        <f t="shared" ca="1" si="876"/>
        <v>815.5</v>
      </c>
      <c r="BE6394" s="3">
        <f t="shared" ca="1" si="873"/>
        <v>8.1500000000000003E-2</v>
      </c>
      <c r="BF6394" s="3">
        <f t="shared" ca="1" si="874"/>
        <v>-1.3950525282585462</v>
      </c>
      <c r="BG6394" s="9">
        <f t="shared" ca="1" si="875"/>
        <v>0</v>
      </c>
      <c r="BH6394" s="6">
        <f ca="1">IF(ISNUMBER('Descriptive Stats'!BF6394),'Descriptive Stats'!BF6394,#N/A)</f>
        <v>-1.3950525282585462</v>
      </c>
      <c r="BI6394" s="6">
        <f ca="1">IF(ISNUMBER('Descriptive Stats'!E6394),'Descriptive Stats'!E6394,#N/A)</f>
        <v>0</v>
      </c>
    </row>
    <row r="6395" spans="1:61" ht="14.4" x14ac:dyDescent="0.3">
      <c r="A6395" s="2">
        <f>ROW()</f>
        <v>6395</v>
      </c>
      <c r="C6395" s="8">
        <f t="shared" ca="1" si="877"/>
        <v>20</v>
      </c>
      <c r="D6395" s="8">
        <f t="shared" ca="1" si="878"/>
        <v>0</v>
      </c>
      <c r="E6395" s="50">
        <f t="shared" ca="1" si="872"/>
        <v>1</v>
      </c>
      <c r="F6395" s="2" t="str">
        <f t="shared" ca="1" si="879"/>
        <v/>
      </c>
      <c r="BD6395" s="49">
        <f t="shared" ca="1" si="876"/>
        <v>1871</v>
      </c>
      <c r="BE6395" s="3">
        <f t="shared" ca="1" si="873"/>
        <v>0.18704999999999999</v>
      </c>
      <c r="BF6395" s="3">
        <f t="shared" ca="1" si="874"/>
        <v>-0.88881967520906158</v>
      </c>
      <c r="BG6395" s="9">
        <f t="shared" ca="1" si="875"/>
        <v>1</v>
      </c>
      <c r="BH6395" s="6">
        <f ca="1">IF(ISNUMBER('Descriptive Stats'!BF6395),'Descriptive Stats'!BF6395,#N/A)</f>
        <v>-0.88881967520906158</v>
      </c>
      <c r="BI6395" s="6">
        <f ca="1">IF(ISNUMBER('Descriptive Stats'!E6395),'Descriptive Stats'!E6395,#N/A)</f>
        <v>1</v>
      </c>
    </row>
    <row r="6396" spans="1:61" ht="14.4" x14ac:dyDescent="0.3">
      <c r="A6396" s="2">
        <f>ROW()</f>
        <v>6396</v>
      </c>
      <c r="C6396" s="8">
        <f t="shared" ca="1" si="877"/>
        <v>12</v>
      </c>
      <c r="D6396" s="8">
        <f t="shared" ca="1" si="878"/>
        <v>1</v>
      </c>
      <c r="E6396" s="50">
        <f t="shared" ca="1" si="872"/>
        <v>7</v>
      </c>
      <c r="F6396" s="2" t="str">
        <f t="shared" ca="1" si="879"/>
        <v/>
      </c>
      <c r="BD6396" s="49">
        <f t="shared" ca="1" si="876"/>
        <v>4473.5</v>
      </c>
      <c r="BE6396" s="3">
        <f t="shared" ca="1" si="873"/>
        <v>0.44729999999999998</v>
      </c>
      <c r="BF6396" s="3">
        <f t="shared" ca="1" si="874"/>
        <v>-0.13248586824472414</v>
      </c>
      <c r="BG6396" s="9">
        <f t="shared" ca="1" si="875"/>
        <v>7</v>
      </c>
      <c r="BH6396" s="6">
        <f ca="1">IF(ISNUMBER('Descriptive Stats'!BF6396),'Descriptive Stats'!BF6396,#N/A)</f>
        <v>-0.13248586824472414</v>
      </c>
      <c r="BI6396" s="6">
        <f ca="1">IF(ISNUMBER('Descriptive Stats'!E6396),'Descriptive Stats'!E6396,#N/A)</f>
        <v>7</v>
      </c>
    </row>
    <row r="6397" spans="1:61" ht="14.4" x14ac:dyDescent="0.3">
      <c r="A6397" s="2">
        <f>ROW()</f>
        <v>6397</v>
      </c>
      <c r="C6397" s="8">
        <f t="shared" ca="1" si="877"/>
        <v>6</v>
      </c>
      <c r="D6397" s="8">
        <f t="shared" ca="1" si="878"/>
        <v>7</v>
      </c>
      <c r="E6397" s="50">
        <f t="shared" ca="1" si="872"/>
        <v>2</v>
      </c>
      <c r="F6397" s="2" t="str">
        <f t="shared" ca="1" si="879"/>
        <v/>
      </c>
      <c r="BD6397" s="49">
        <f t="shared" ca="1" si="876"/>
        <v>2595</v>
      </c>
      <c r="BE6397" s="3">
        <f t="shared" ca="1" si="873"/>
        <v>0.25945000000000001</v>
      </c>
      <c r="BF6397" s="3">
        <f t="shared" ca="1" si="874"/>
        <v>-0.6450419512753276</v>
      </c>
      <c r="BG6397" s="9">
        <f t="shared" ca="1" si="875"/>
        <v>2</v>
      </c>
      <c r="BH6397" s="6">
        <f ca="1">IF(ISNUMBER('Descriptive Stats'!BF6397),'Descriptive Stats'!BF6397,#N/A)</f>
        <v>-0.6450419512753276</v>
      </c>
      <c r="BI6397" s="6">
        <f ca="1">IF(ISNUMBER('Descriptive Stats'!E6397),'Descriptive Stats'!E6397,#N/A)</f>
        <v>2</v>
      </c>
    </row>
    <row r="6398" spans="1:61" ht="14.4" x14ac:dyDescent="0.3">
      <c r="A6398" s="2">
        <f>ROW()</f>
        <v>6398</v>
      </c>
      <c r="C6398" s="8">
        <f t="shared" ca="1" si="877"/>
        <v>21</v>
      </c>
      <c r="D6398" s="8">
        <f t="shared" ca="1" si="878"/>
        <v>2</v>
      </c>
      <c r="E6398" s="50">
        <f t="shared" ca="1" si="872"/>
        <v>0</v>
      </c>
      <c r="F6398" s="2" t="str">
        <f t="shared" ca="1" si="879"/>
        <v/>
      </c>
      <c r="BD6398" s="49">
        <f t="shared" ca="1" si="876"/>
        <v>815.5</v>
      </c>
      <c r="BE6398" s="3">
        <f t="shared" ca="1" si="873"/>
        <v>8.1500000000000003E-2</v>
      </c>
      <c r="BF6398" s="3">
        <f t="shared" ca="1" si="874"/>
        <v>-1.3950525282585462</v>
      </c>
      <c r="BG6398" s="9">
        <f t="shared" ca="1" si="875"/>
        <v>0</v>
      </c>
      <c r="BH6398" s="6">
        <f ca="1">IF(ISNUMBER('Descriptive Stats'!BF6398),'Descriptive Stats'!BF6398,#N/A)</f>
        <v>-1.3950525282585462</v>
      </c>
      <c r="BI6398" s="6">
        <f ca="1">IF(ISNUMBER('Descriptive Stats'!E6398),'Descriptive Stats'!E6398,#N/A)</f>
        <v>0</v>
      </c>
    </row>
    <row r="6399" spans="1:61" ht="14.4" x14ac:dyDescent="0.3">
      <c r="A6399" s="2">
        <f>ROW()</f>
        <v>6399</v>
      </c>
      <c r="C6399" s="8">
        <f t="shared" ca="1" si="877"/>
        <v>11</v>
      </c>
      <c r="D6399" s="8">
        <f t="shared" ca="1" si="878"/>
        <v>0</v>
      </c>
      <c r="E6399" s="50">
        <f t="shared" ca="1" si="872"/>
        <v>6</v>
      </c>
      <c r="F6399" s="2" t="str">
        <f t="shared" ca="1" si="879"/>
        <v/>
      </c>
      <c r="BD6399" s="49">
        <f t="shared" ca="1" si="876"/>
        <v>3900</v>
      </c>
      <c r="BE6399" s="3">
        <f t="shared" ca="1" si="873"/>
        <v>0.38995000000000002</v>
      </c>
      <c r="BF6399" s="3">
        <f t="shared" ca="1" si="874"/>
        <v>-0.2794493539703507</v>
      </c>
      <c r="BG6399" s="9">
        <f t="shared" ca="1" si="875"/>
        <v>6</v>
      </c>
      <c r="BH6399" s="6">
        <f ca="1">IF(ISNUMBER('Descriptive Stats'!BF6399),'Descriptive Stats'!BF6399,#N/A)</f>
        <v>-0.2794493539703507</v>
      </c>
      <c r="BI6399" s="6">
        <f ca="1">IF(ISNUMBER('Descriptive Stats'!E6399),'Descriptive Stats'!E6399,#N/A)</f>
        <v>6</v>
      </c>
    </row>
    <row r="6400" spans="1:61" ht="14.4" x14ac:dyDescent="0.3">
      <c r="A6400" s="2">
        <f>ROW()</f>
        <v>6400</v>
      </c>
      <c r="C6400" s="8">
        <f t="shared" ca="1" si="877"/>
        <v>5</v>
      </c>
      <c r="D6400" s="8">
        <f t="shared" ca="1" si="878"/>
        <v>6</v>
      </c>
      <c r="E6400" s="50">
        <f t="shared" ca="1" si="872"/>
        <v>0</v>
      </c>
      <c r="F6400" s="2" t="str">
        <f t="shared" ca="1" si="879"/>
        <v/>
      </c>
      <c r="BD6400" s="49">
        <f t="shared" ca="1" si="876"/>
        <v>815.5</v>
      </c>
      <c r="BE6400" s="3">
        <f t="shared" ca="1" si="873"/>
        <v>8.1500000000000003E-2</v>
      </c>
      <c r="BF6400" s="3">
        <f t="shared" ca="1" si="874"/>
        <v>-1.3950525282585462</v>
      </c>
      <c r="BG6400" s="9">
        <f t="shared" ca="1" si="875"/>
        <v>0</v>
      </c>
      <c r="BH6400" s="6">
        <f ca="1">IF(ISNUMBER('Descriptive Stats'!BF6400),'Descriptive Stats'!BF6400,#N/A)</f>
        <v>-1.3950525282585462</v>
      </c>
      <c r="BI6400" s="6">
        <f ca="1">IF(ISNUMBER('Descriptive Stats'!E6400),'Descriptive Stats'!E6400,#N/A)</f>
        <v>0</v>
      </c>
    </row>
    <row r="6401" spans="1:61" ht="14.4" x14ac:dyDescent="0.3">
      <c r="A6401" s="2">
        <f>ROW()</f>
        <v>6401</v>
      </c>
      <c r="C6401" s="8">
        <f t="shared" ca="1" si="877"/>
        <v>22</v>
      </c>
      <c r="D6401" s="8">
        <f t="shared" ca="1" si="878"/>
        <v>0</v>
      </c>
      <c r="E6401" s="50">
        <f t="shared" ca="1" si="872"/>
        <v>2</v>
      </c>
      <c r="F6401" s="2" t="str">
        <f t="shared" ca="1" si="879"/>
        <v/>
      </c>
      <c r="BD6401" s="49">
        <f t="shared" ca="1" si="876"/>
        <v>2595</v>
      </c>
      <c r="BE6401" s="3">
        <f t="shared" ca="1" si="873"/>
        <v>0.25945000000000001</v>
      </c>
      <c r="BF6401" s="3">
        <f t="shared" ca="1" si="874"/>
        <v>-0.6450419512753276</v>
      </c>
      <c r="BG6401" s="9">
        <f t="shared" ca="1" si="875"/>
        <v>2</v>
      </c>
      <c r="BH6401" s="6">
        <f ca="1">IF(ISNUMBER('Descriptive Stats'!BF6401),'Descriptive Stats'!BF6401,#N/A)</f>
        <v>-0.6450419512753276</v>
      </c>
      <c r="BI6401" s="6">
        <f ca="1">IF(ISNUMBER('Descriptive Stats'!E6401),'Descriptive Stats'!E6401,#N/A)</f>
        <v>2</v>
      </c>
    </row>
    <row r="6402" spans="1:61" ht="14.4" x14ac:dyDescent="0.3">
      <c r="A6402" s="2">
        <f>ROW()</f>
        <v>6402</v>
      </c>
      <c r="C6402" s="8">
        <f t="shared" ca="1" si="877"/>
        <v>3</v>
      </c>
      <c r="D6402" s="8">
        <f t="shared" ca="1" si="878"/>
        <v>2</v>
      </c>
      <c r="E6402" s="50">
        <f t="shared" ca="1" si="872"/>
        <v>2</v>
      </c>
      <c r="F6402" s="2" t="str">
        <f t="shared" ca="1" si="879"/>
        <v/>
      </c>
      <c r="BD6402" s="49">
        <f t="shared" ca="1" si="876"/>
        <v>2595</v>
      </c>
      <c r="BE6402" s="3">
        <f t="shared" ca="1" si="873"/>
        <v>0.25945000000000001</v>
      </c>
      <c r="BF6402" s="3">
        <f t="shared" ca="1" si="874"/>
        <v>-0.6450419512753276</v>
      </c>
      <c r="BG6402" s="9">
        <f t="shared" ca="1" si="875"/>
        <v>2</v>
      </c>
      <c r="BH6402" s="6">
        <f ca="1">IF(ISNUMBER('Descriptive Stats'!BF6402),'Descriptive Stats'!BF6402,#N/A)</f>
        <v>-0.6450419512753276</v>
      </c>
      <c r="BI6402" s="6">
        <f ca="1">IF(ISNUMBER('Descriptive Stats'!E6402),'Descriptive Stats'!E6402,#N/A)</f>
        <v>2</v>
      </c>
    </row>
    <row r="6403" spans="1:61" ht="14.4" x14ac:dyDescent="0.3">
      <c r="A6403" s="2">
        <f>ROW()</f>
        <v>6403</v>
      </c>
      <c r="C6403" s="8">
        <f t="shared" ca="1" si="877"/>
        <v>17</v>
      </c>
      <c r="D6403" s="8">
        <f t="shared" ca="1" si="878"/>
        <v>2</v>
      </c>
      <c r="E6403" s="50">
        <f t="shared" ref="E6403:E6466" ca="1" si="880">IF(0=MOD(ROW(),$J$1),AVERAGE(OFFSET($D$2,ROW()-$J$1,0,$J$1,1)),"")</f>
        <v>7</v>
      </c>
      <c r="F6403" s="2" t="str">
        <f t="shared" ca="1" si="879"/>
        <v/>
      </c>
      <c r="BD6403" s="49">
        <f t="shared" ca="1" si="876"/>
        <v>4473.5</v>
      </c>
      <c r="BE6403" s="3">
        <f t="shared" ca="1" si="873"/>
        <v>0.44729999999999998</v>
      </c>
      <c r="BF6403" s="3">
        <f t="shared" ca="1" si="874"/>
        <v>-0.13248586824472414</v>
      </c>
      <c r="BG6403" s="9">
        <f t="shared" ca="1" si="875"/>
        <v>7</v>
      </c>
      <c r="BH6403" s="6">
        <f ca="1">IF(ISNUMBER('Descriptive Stats'!BF6403),'Descriptive Stats'!BF6403,#N/A)</f>
        <v>-0.13248586824472414</v>
      </c>
      <c r="BI6403" s="6">
        <f ca="1">IF(ISNUMBER('Descriptive Stats'!E6403),'Descriptive Stats'!E6403,#N/A)</f>
        <v>7</v>
      </c>
    </row>
    <row r="6404" spans="1:61" ht="14.4" x14ac:dyDescent="0.3">
      <c r="A6404" s="2">
        <f>ROW()</f>
        <v>6404</v>
      </c>
      <c r="C6404" s="8">
        <f t="shared" ca="1" si="877"/>
        <v>6</v>
      </c>
      <c r="D6404" s="8">
        <f t="shared" ca="1" si="878"/>
        <v>7</v>
      </c>
      <c r="E6404" s="50">
        <f t="shared" ca="1" si="880"/>
        <v>6</v>
      </c>
      <c r="F6404" s="2" t="str">
        <f t="shared" ca="1" si="879"/>
        <v/>
      </c>
      <c r="BD6404" s="49">
        <f t="shared" ca="1" si="876"/>
        <v>3900</v>
      </c>
      <c r="BE6404" s="3">
        <f t="shared" ca="1" si="873"/>
        <v>0.38995000000000002</v>
      </c>
      <c r="BF6404" s="3">
        <f t="shared" ca="1" si="874"/>
        <v>-0.2794493539703507</v>
      </c>
      <c r="BG6404" s="9">
        <f t="shared" ca="1" si="875"/>
        <v>6</v>
      </c>
      <c r="BH6404" s="6">
        <f ca="1">IF(ISNUMBER('Descriptive Stats'!BF6404),'Descriptive Stats'!BF6404,#N/A)</f>
        <v>-0.2794493539703507</v>
      </c>
      <c r="BI6404" s="6">
        <f ca="1">IF(ISNUMBER('Descriptive Stats'!E6404),'Descriptive Stats'!E6404,#N/A)</f>
        <v>6</v>
      </c>
    </row>
    <row r="6405" spans="1:61" ht="14.4" x14ac:dyDescent="0.3">
      <c r="A6405" s="2">
        <f>ROW()</f>
        <v>6405</v>
      </c>
      <c r="C6405" s="8">
        <f t="shared" ca="1" si="877"/>
        <v>5</v>
      </c>
      <c r="D6405" s="8">
        <f t="shared" ca="1" si="878"/>
        <v>6</v>
      </c>
      <c r="E6405" s="50">
        <f t="shared" ca="1" si="880"/>
        <v>0</v>
      </c>
      <c r="F6405" s="2" t="str">
        <f t="shared" ca="1" si="879"/>
        <v/>
      </c>
      <c r="BD6405" s="49">
        <f t="shared" ca="1" si="876"/>
        <v>815.5</v>
      </c>
      <c r="BE6405" s="3">
        <f t="shared" ca="1" si="873"/>
        <v>8.1500000000000003E-2</v>
      </c>
      <c r="BF6405" s="3">
        <f t="shared" ca="1" si="874"/>
        <v>-1.3950525282585462</v>
      </c>
      <c r="BG6405" s="9">
        <f t="shared" ca="1" si="875"/>
        <v>0</v>
      </c>
      <c r="BH6405" s="6">
        <f ca="1">IF(ISNUMBER('Descriptive Stats'!BF6405),'Descriptive Stats'!BF6405,#N/A)</f>
        <v>-1.3950525282585462</v>
      </c>
      <c r="BI6405" s="6">
        <f ca="1">IF(ISNUMBER('Descriptive Stats'!E6405),'Descriptive Stats'!E6405,#N/A)</f>
        <v>0</v>
      </c>
    </row>
    <row r="6406" spans="1:61" ht="14.4" x14ac:dyDescent="0.3">
      <c r="A6406" s="2">
        <f>ROW()</f>
        <v>6406</v>
      </c>
      <c r="C6406" s="8">
        <f t="shared" ca="1" si="877"/>
        <v>14</v>
      </c>
      <c r="D6406" s="8">
        <f t="shared" ca="1" si="878"/>
        <v>0</v>
      </c>
      <c r="E6406" s="50">
        <f t="shared" ca="1" si="880"/>
        <v>2</v>
      </c>
      <c r="F6406" s="2" t="str">
        <f t="shared" ca="1" si="879"/>
        <v/>
      </c>
      <c r="BD6406" s="49">
        <f t="shared" ca="1" si="876"/>
        <v>2595</v>
      </c>
      <c r="BE6406" s="3">
        <f t="shared" ca="1" si="873"/>
        <v>0.25945000000000001</v>
      </c>
      <c r="BF6406" s="3">
        <f t="shared" ca="1" si="874"/>
        <v>-0.6450419512753276</v>
      </c>
      <c r="BG6406" s="9">
        <f t="shared" ca="1" si="875"/>
        <v>2</v>
      </c>
      <c r="BH6406" s="6">
        <f ca="1">IF(ISNUMBER('Descriptive Stats'!BF6406),'Descriptive Stats'!BF6406,#N/A)</f>
        <v>-0.6450419512753276</v>
      </c>
      <c r="BI6406" s="6">
        <f ca="1">IF(ISNUMBER('Descriptive Stats'!E6406),'Descriptive Stats'!E6406,#N/A)</f>
        <v>2</v>
      </c>
    </row>
    <row r="6407" spans="1:61" ht="14.4" x14ac:dyDescent="0.3">
      <c r="A6407" s="2">
        <f>ROW()</f>
        <v>6407</v>
      </c>
      <c r="C6407" s="8">
        <f t="shared" ca="1" si="877"/>
        <v>21</v>
      </c>
      <c r="D6407" s="8">
        <f t="shared" ca="1" si="878"/>
        <v>2</v>
      </c>
      <c r="E6407" s="50">
        <f t="shared" ca="1" si="880"/>
        <v>19</v>
      </c>
      <c r="F6407" s="2" t="str">
        <f t="shared" ca="1" si="879"/>
        <v>X</v>
      </c>
      <c r="BD6407" s="49">
        <f t="shared" ca="1" si="876"/>
        <v>5294</v>
      </c>
      <c r="BE6407" s="3">
        <f t="shared" ca="1" si="873"/>
        <v>0.52934999999999999</v>
      </c>
      <c r="BF6407" s="3">
        <f t="shared" ca="1" si="874"/>
        <v>7.3636031452008061E-2</v>
      </c>
      <c r="BG6407" s="9">
        <f t="shared" ca="1" si="875"/>
        <v>19</v>
      </c>
      <c r="BH6407" s="6">
        <f ca="1">IF(ISNUMBER('Descriptive Stats'!BF6407),'Descriptive Stats'!BF6407,#N/A)</f>
        <v>7.3636031452008061E-2</v>
      </c>
      <c r="BI6407" s="6">
        <f ca="1">IF(ISNUMBER('Descriptive Stats'!E6407),'Descriptive Stats'!E6407,#N/A)</f>
        <v>19</v>
      </c>
    </row>
    <row r="6408" spans="1:61" ht="14.4" x14ac:dyDescent="0.3">
      <c r="A6408" s="2">
        <f>ROW()</f>
        <v>6408</v>
      </c>
      <c r="C6408" s="8">
        <f t="shared" ca="1" si="877"/>
        <v>7</v>
      </c>
      <c r="D6408" s="8">
        <f t="shared" ca="1" si="878"/>
        <v>19</v>
      </c>
      <c r="E6408" s="50">
        <f t="shared" ca="1" si="880"/>
        <v>0</v>
      </c>
      <c r="F6408" s="2" t="str">
        <f t="shared" ca="1" si="879"/>
        <v/>
      </c>
      <c r="BD6408" s="49">
        <f t="shared" ca="1" si="876"/>
        <v>815.5</v>
      </c>
      <c r="BE6408" s="3">
        <f t="shared" ca="1" si="873"/>
        <v>8.1500000000000003E-2</v>
      </c>
      <c r="BF6408" s="3">
        <f t="shared" ca="1" si="874"/>
        <v>-1.3950525282585462</v>
      </c>
      <c r="BG6408" s="9">
        <f t="shared" ca="1" si="875"/>
        <v>0</v>
      </c>
      <c r="BH6408" s="6">
        <f ca="1">IF(ISNUMBER('Descriptive Stats'!BF6408),'Descriptive Stats'!BF6408,#N/A)</f>
        <v>-1.3950525282585462</v>
      </c>
      <c r="BI6408" s="6">
        <f ca="1">IF(ISNUMBER('Descriptive Stats'!E6408),'Descriptive Stats'!E6408,#N/A)</f>
        <v>0</v>
      </c>
    </row>
    <row r="6409" spans="1:61" ht="14.4" x14ac:dyDescent="0.3">
      <c r="A6409" s="2">
        <f>ROW()</f>
        <v>6409</v>
      </c>
      <c r="C6409" s="8">
        <f t="shared" ca="1" si="877"/>
        <v>14</v>
      </c>
      <c r="D6409" s="8">
        <f t="shared" ca="1" si="878"/>
        <v>0</v>
      </c>
      <c r="E6409" s="50">
        <f t="shared" ca="1" si="880"/>
        <v>7</v>
      </c>
      <c r="F6409" s="2" t="str">
        <f t="shared" ca="1" si="879"/>
        <v/>
      </c>
      <c r="BD6409" s="49">
        <f t="shared" ca="1" si="876"/>
        <v>4473.5</v>
      </c>
      <c r="BE6409" s="3">
        <f t="shared" ref="BE6409:BE6472" ca="1" si="881">IF(ISNUMBER(BD6409),(BD6409-0.5)/$BK$4,"")</f>
        <v>0.44729999999999998</v>
      </c>
      <c r="BF6409" s="3">
        <f t="shared" ref="BF6409:BF6472" ca="1" si="882">IF(ISNUMBER(BE6409),_xlfn.NORM.INV(BE6409,0,1),"")</f>
        <v>-0.13248586824472414</v>
      </c>
      <c r="BG6409" s="9">
        <f t="shared" ref="BG6409:BG6472" ca="1" si="883">IF(ISNUMBER(E6409),E6409,"")</f>
        <v>7</v>
      </c>
      <c r="BH6409" s="6">
        <f ca="1">IF(ISNUMBER('Descriptive Stats'!BF6409),'Descriptive Stats'!BF6409,#N/A)</f>
        <v>-0.13248586824472414</v>
      </c>
      <c r="BI6409" s="6">
        <f ca="1">IF(ISNUMBER('Descriptive Stats'!E6409),'Descriptive Stats'!E6409,#N/A)</f>
        <v>7</v>
      </c>
    </row>
    <row r="6410" spans="1:61" ht="14.4" x14ac:dyDescent="0.3">
      <c r="A6410" s="2">
        <f>ROW()</f>
        <v>6410</v>
      </c>
      <c r="C6410" s="8">
        <f t="shared" ca="1" si="877"/>
        <v>6</v>
      </c>
      <c r="D6410" s="8">
        <f t="shared" ca="1" si="878"/>
        <v>7</v>
      </c>
      <c r="E6410" s="50">
        <f t="shared" ca="1" si="880"/>
        <v>9</v>
      </c>
      <c r="F6410" s="2" t="str">
        <f t="shared" ca="1" si="879"/>
        <v/>
      </c>
      <c r="BD6410" s="49">
        <f t="shared" ref="BD6410:BD6473" ca="1" si="884">IF(ISNUMBER(BG6410),_xlfn.RANK.AVG(BG6410,$BG$2:$BG$5414,1),"")</f>
        <v>4819</v>
      </c>
      <c r="BE6410" s="3">
        <f t="shared" ca="1" si="881"/>
        <v>0.48185</v>
      </c>
      <c r="BF6410" s="3">
        <f t="shared" ca="1" si="882"/>
        <v>-4.5511009098988427E-2</v>
      </c>
      <c r="BG6410" s="9">
        <f t="shared" ca="1" si="883"/>
        <v>9</v>
      </c>
      <c r="BH6410" s="6">
        <f ca="1">IF(ISNUMBER('Descriptive Stats'!BF6410),'Descriptive Stats'!BF6410,#N/A)</f>
        <v>-4.5511009098988427E-2</v>
      </c>
      <c r="BI6410" s="6">
        <f ca="1">IF(ISNUMBER('Descriptive Stats'!E6410),'Descriptive Stats'!E6410,#N/A)</f>
        <v>9</v>
      </c>
    </row>
    <row r="6411" spans="1:61" ht="14.4" x14ac:dyDescent="0.3">
      <c r="A6411" s="2">
        <f>ROW()</f>
        <v>6411</v>
      </c>
      <c r="C6411" s="8">
        <f t="shared" ca="1" si="877"/>
        <v>23</v>
      </c>
      <c r="D6411" s="8">
        <f t="shared" ca="1" si="878"/>
        <v>9</v>
      </c>
      <c r="E6411" s="50">
        <f t="shared" ca="1" si="880"/>
        <v>6</v>
      </c>
      <c r="F6411" s="2" t="str">
        <f t="shared" ca="1" si="879"/>
        <v/>
      </c>
      <c r="BD6411" s="49">
        <f t="shared" ca="1" si="884"/>
        <v>3900</v>
      </c>
      <c r="BE6411" s="3">
        <f t="shared" ca="1" si="881"/>
        <v>0.38995000000000002</v>
      </c>
      <c r="BF6411" s="3">
        <f t="shared" ca="1" si="882"/>
        <v>-0.2794493539703507</v>
      </c>
      <c r="BG6411" s="9">
        <f t="shared" ca="1" si="883"/>
        <v>6</v>
      </c>
      <c r="BH6411" s="6">
        <f ca="1">IF(ISNUMBER('Descriptive Stats'!BF6411),'Descriptive Stats'!BF6411,#N/A)</f>
        <v>-0.2794493539703507</v>
      </c>
      <c r="BI6411" s="6">
        <f ca="1">IF(ISNUMBER('Descriptive Stats'!E6411),'Descriptive Stats'!E6411,#N/A)</f>
        <v>6</v>
      </c>
    </row>
    <row r="6412" spans="1:61" ht="14.4" x14ac:dyDescent="0.3">
      <c r="A6412" s="2">
        <f>ROW()</f>
        <v>6412</v>
      </c>
      <c r="C6412" s="8">
        <f t="shared" ca="1" si="877"/>
        <v>16</v>
      </c>
      <c r="D6412" s="8">
        <f t="shared" ca="1" si="878"/>
        <v>6</v>
      </c>
      <c r="E6412" s="50">
        <f t="shared" ca="1" si="880"/>
        <v>0</v>
      </c>
      <c r="F6412" s="2" t="str">
        <f t="shared" ca="1" si="879"/>
        <v/>
      </c>
      <c r="BD6412" s="49">
        <f t="shared" ca="1" si="884"/>
        <v>815.5</v>
      </c>
      <c r="BE6412" s="3">
        <f t="shared" ca="1" si="881"/>
        <v>8.1500000000000003E-2</v>
      </c>
      <c r="BF6412" s="3">
        <f t="shared" ca="1" si="882"/>
        <v>-1.3950525282585462</v>
      </c>
      <c r="BG6412" s="9">
        <f t="shared" ca="1" si="883"/>
        <v>0</v>
      </c>
      <c r="BH6412" s="6">
        <f ca="1">IF(ISNUMBER('Descriptive Stats'!BF6412),'Descriptive Stats'!BF6412,#N/A)</f>
        <v>-1.3950525282585462</v>
      </c>
      <c r="BI6412" s="6">
        <f ca="1">IF(ISNUMBER('Descriptive Stats'!E6412),'Descriptive Stats'!E6412,#N/A)</f>
        <v>0</v>
      </c>
    </row>
    <row r="6413" spans="1:61" ht="14.4" x14ac:dyDescent="0.3">
      <c r="A6413" s="2">
        <f>ROW()</f>
        <v>6413</v>
      </c>
      <c r="C6413" s="8">
        <f t="shared" ca="1" si="877"/>
        <v>22</v>
      </c>
      <c r="D6413" s="8">
        <f t="shared" ca="1" si="878"/>
        <v>0</v>
      </c>
      <c r="E6413" s="50">
        <f t="shared" ca="1" si="880"/>
        <v>2</v>
      </c>
      <c r="F6413" s="2" t="str">
        <f t="shared" ca="1" si="879"/>
        <v/>
      </c>
      <c r="BD6413" s="49">
        <f t="shared" ca="1" si="884"/>
        <v>2595</v>
      </c>
      <c r="BE6413" s="3">
        <f t="shared" ca="1" si="881"/>
        <v>0.25945000000000001</v>
      </c>
      <c r="BF6413" s="3">
        <f t="shared" ca="1" si="882"/>
        <v>-0.6450419512753276</v>
      </c>
      <c r="BG6413" s="9">
        <f t="shared" ca="1" si="883"/>
        <v>2</v>
      </c>
      <c r="BH6413" s="6">
        <f ca="1">IF(ISNUMBER('Descriptive Stats'!BF6413),'Descriptive Stats'!BF6413,#N/A)</f>
        <v>-0.6450419512753276</v>
      </c>
      <c r="BI6413" s="6">
        <f ca="1">IF(ISNUMBER('Descriptive Stats'!E6413),'Descriptive Stats'!E6413,#N/A)</f>
        <v>2</v>
      </c>
    </row>
    <row r="6414" spans="1:61" ht="14.4" x14ac:dyDescent="0.3">
      <c r="A6414" s="2">
        <f>ROW()</f>
        <v>6414</v>
      </c>
      <c r="C6414" s="8">
        <f t="shared" ca="1" si="877"/>
        <v>17</v>
      </c>
      <c r="D6414" s="8">
        <f t="shared" ca="1" si="878"/>
        <v>2</v>
      </c>
      <c r="E6414" s="50">
        <f t="shared" ca="1" si="880"/>
        <v>2</v>
      </c>
      <c r="F6414" s="2" t="str">
        <f t="shared" ca="1" si="879"/>
        <v/>
      </c>
      <c r="BD6414" s="49">
        <f t="shared" ca="1" si="884"/>
        <v>2595</v>
      </c>
      <c r="BE6414" s="3">
        <f t="shared" ca="1" si="881"/>
        <v>0.25945000000000001</v>
      </c>
      <c r="BF6414" s="3">
        <f t="shared" ca="1" si="882"/>
        <v>-0.6450419512753276</v>
      </c>
      <c r="BG6414" s="9">
        <f t="shared" ca="1" si="883"/>
        <v>2</v>
      </c>
      <c r="BH6414" s="6">
        <f ca="1">IF(ISNUMBER('Descriptive Stats'!BF6414),'Descriptive Stats'!BF6414,#N/A)</f>
        <v>-0.6450419512753276</v>
      </c>
      <c r="BI6414" s="6">
        <f ca="1">IF(ISNUMBER('Descriptive Stats'!E6414),'Descriptive Stats'!E6414,#N/A)</f>
        <v>2</v>
      </c>
    </row>
    <row r="6415" spans="1:61" ht="14.4" x14ac:dyDescent="0.3">
      <c r="A6415" s="2">
        <f>ROW()</f>
        <v>6415</v>
      </c>
      <c r="C6415" s="8">
        <f t="shared" ca="1" si="877"/>
        <v>21</v>
      </c>
      <c r="D6415" s="8">
        <f t="shared" ca="1" si="878"/>
        <v>2</v>
      </c>
      <c r="E6415" s="50">
        <f t="shared" ca="1" si="880"/>
        <v>1</v>
      </c>
      <c r="F6415" s="2" t="str">
        <f t="shared" ca="1" si="879"/>
        <v/>
      </c>
      <c r="BD6415" s="49">
        <f t="shared" ca="1" si="884"/>
        <v>1871</v>
      </c>
      <c r="BE6415" s="3">
        <f t="shared" ca="1" si="881"/>
        <v>0.18704999999999999</v>
      </c>
      <c r="BF6415" s="3">
        <f t="shared" ca="1" si="882"/>
        <v>-0.88881967520906158</v>
      </c>
      <c r="BG6415" s="9">
        <f t="shared" ca="1" si="883"/>
        <v>1</v>
      </c>
      <c r="BH6415" s="6">
        <f ca="1">IF(ISNUMBER('Descriptive Stats'!BF6415),'Descriptive Stats'!BF6415,#N/A)</f>
        <v>-0.88881967520906158</v>
      </c>
      <c r="BI6415" s="6">
        <f ca="1">IF(ISNUMBER('Descriptive Stats'!E6415),'Descriptive Stats'!E6415,#N/A)</f>
        <v>1</v>
      </c>
    </row>
    <row r="6416" spans="1:61" ht="14.4" x14ac:dyDescent="0.3">
      <c r="A6416" s="2">
        <f>ROW()</f>
        <v>6416</v>
      </c>
      <c r="C6416" s="8">
        <f t="shared" ca="1" si="877"/>
        <v>12</v>
      </c>
      <c r="D6416" s="8">
        <f t="shared" ca="1" si="878"/>
        <v>1</v>
      </c>
      <c r="E6416" s="50">
        <f t="shared" ca="1" si="880"/>
        <v>2</v>
      </c>
      <c r="F6416" s="2" t="str">
        <f t="shared" ca="1" si="879"/>
        <v/>
      </c>
      <c r="BD6416" s="49">
        <f t="shared" ca="1" si="884"/>
        <v>2595</v>
      </c>
      <c r="BE6416" s="3">
        <f t="shared" ca="1" si="881"/>
        <v>0.25945000000000001</v>
      </c>
      <c r="BF6416" s="3">
        <f t="shared" ca="1" si="882"/>
        <v>-0.6450419512753276</v>
      </c>
      <c r="BG6416" s="9">
        <f t="shared" ca="1" si="883"/>
        <v>2</v>
      </c>
      <c r="BH6416" s="6">
        <f ca="1">IF(ISNUMBER('Descriptive Stats'!BF6416),'Descriptive Stats'!BF6416,#N/A)</f>
        <v>-0.6450419512753276</v>
      </c>
      <c r="BI6416" s="6">
        <f ca="1">IF(ISNUMBER('Descriptive Stats'!E6416),'Descriptive Stats'!E6416,#N/A)</f>
        <v>2</v>
      </c>
    </row>
    <row r="6417" spans="1:61" ht="14.4" x14ac:dyDescent="0.3">
      <c r="A6417" s="2">
        <f>ROW()</f>
        <v>6417</v>
      </c>
      <c r="C6417" s="8">
        <f t="shared" ref="C6417:C6480" ca="1" si="885">RANDBETWEEN(2,COUNT(B:B))</f>
        <v>3</v>
      </c>
      <c r="D6417" s="8">
        <f t="shared" ref="D6417:D6480" ca="1" si="886">VLOOKUP(C6417,A:B,2,TRUE)</f>
        <v>2</v>
      </c>
      <c r="E6417" s="50">
        <f t="shared" ca="1" si="880"/>
        <v>0</v>
      </c>
      <c r="F6417" s="2" t="str">
        <f t="shared" ref="F6417:F6480" ca="1" si="887">IF(ISNUMBER(E6417),IF(OR(E6417&lt;$K$16,E6417&gt;$K$14),"X",""),"")</f>
        <v/>
      </c>
      <c r="BD6417" s="49">
        <f t="shared" ca="1" si="884"/>
        <v>815.5</v>
      </c>
      <c r="BE6417" s="3">
        <f t="shared" ca="1" si="881"/>
        <v>8.1500000000000003E-2</v>
      </c>
      <c r="BF6417" s="3">
        <f t="shared" ca="1" si="882"/>
        <v>-1.3950525282585462</v>
      </c>
      <c r="BG6417" s="9">
        <f t="shared" ca="1" si="883"/>
        <v>0</v>
      </c>
      <c r="BH6417" s="6">
        <f ca="1">IF(ISNUMBER('Descriptive Stats'!BF6417),'Descriptive Stats'!BF6417,#N/A)</f>
        <v>-1.3950525282585462</v>
      </c>
      <c r="BI6417" s="6">
        <f ca="1">IF(ISNUMBER('Descriptive Stats'!E6417),'Descriptive Stats'!E6417,#N/A)</f>
        <v>0</v>
      </c>
    </row>
    <row r="6418" spans="1:61" ht="14.4" x14ac:dyDescent="0.3">
      <c r="A6418" s="2">
        <f>ROW()</f>
        <v>6418</v>
      </c>
      <c r="C6418" s="8">
        <f t="shared" ca="1" si="885"/>
        <v>14</v>
      </c>
      <c r="D6418" s="8">
        <f t="shared" ca="1" si="886"/>
        <v>0</v>
      </c>
      <c r="E6418" s="50">
        <f t="shared" ca="1" si="880"/>
        <v>0</v>
      </c>
      <c r="F6418" s="2" t="str">
        <f t="shared" ca="1" si="887"/>
        <v/>
      </c>
      <c r="BD6418" s="49">
        <f t="shared" ca="1" si="884"/>
        <v>815.5</v>
      </c>
      <c r="BE6418" s="3">
        <f t="shared" ca="1" si="881"/>
        <v>8.1500000000000003E-2</v>
      </c>
      <c r="BF6418" s="3">
        <f t="shared" ca="1" si="882"/>
        <v>-1.3950525282585462</v>
      </c>
      <c r="BG6418" s="9">
        <f t="shared" ca="1" si="883"/>
        <v>0</v>
      </c>
      <c r="BH6418" s="6">
        <f ca="1">IF(ISNUMBER('Descriptive Stats'!BF6418),'Descriptive Stats'!BF6418,#N/A)</f>
        <v>-1.3950525282585462</v>
      </c>
      <c r="BI6418" s="6">
        <f ca="1">IF(ISNUMBER('Descriptive Stats'!E6418),'Descriptive Stats'!E6418,#N/A)</f>
        <v>0</v>
      </c>
    </row>
    <row r="6419" spans="1:61" ht="14.4" x14ac:dyDescent="0.3">
      <c r="A6419" s="2">
        <f>ROW()</f>
        <v>6419</v>
      </c>
      <c r="C6419" s="8">
        <f t="shared" ca="1" si="885"/>
        <v>18</v>
      </c>
      <c r="D6419" s="8">
        <f t="shared" ca="1" si="886"/>
        <v>0</v>
      </c>
      <c r="E6419" s="50">
        <f t="shared" ca="1" si="880"/>
        <v>0</v>
      </c>
      <c r="F6419" s="2" t="str">
        <f t="shared" ca="1" si="887"/>
        <v/>
      </c>
      <c r="BD6419" s="49">
        <f t="shared" ca="1" si="884"/>
        <v>815.5</v>
      </c>
      <c r="BE6419" s="3">
        <f t="shared" ca="1" si="881"/>
        <v>8.1500000000000003E-2</v>
      </c>
      <c r="BF6419" s="3">
        <f t="shared" ca="1" si="882"/>
        <v>-1.3950525282585462</v>
      </c>
      <c r="BG6419" s="9">
        <f t="shared" ca="1" si="883"/>
        <v>0</v>
      </c>
      <c r="BH6419" s="6">
        <f ca="1">IF(ISNUMBER('Descriptive Stats'!BF6419),'Descriptive Stats'!BF6419,#N/A)</f>
        <v>-1.3950525282585462</v>
      </c>
      <c r="BI6419" s="6">
        <f ca="1">IF(ISNUMBER('Descriptive Stats'!E6419),'Descriptive Stats'!E6419,#N/A)</f>
        <v>0</v>
      </c>
    </row>
    <row r="6420" spans="1:61" ht="14.4" x14ac:dyDescent="0.3">
      <c r="A6420" s="2">
        <f>ROW()</f>
        <v>6420</v>
      </c>
      <c r="C6420" s="8">
        <f t="shared" ca="1" si="885"/>
        <v>15</v>
      </c>
      <c r="D6420" s="8">
        <f t="shared" ca="1" si="886"/>
        <v>0</v>
      </c>
      <c r="E6420" s="50">
        <f t="shared" ca="1" si="880"/>
        <v>2</v>
      </c>
      <c r="F6420" s="2" t="str">
        <f t="shared" ca="1" si="887"/>
        <v/>
      </c>
      <c r="BD6420" s="49">
        <f t="shared" ca="1" si="884"/>
        <v>2595</v>
      </c>
      <c r="BE6420" s="3">
        <f t="shared" ca="1" si="881"/>
        <v>0.25945000000000001</v>
      </c>
      <c r="BF6420" s="3">
        <f t="shared" ca="1" si="882"/>
        <v>-0.6450419512753276</v>
      </c>
      <c r="BG6420" s="9">
        <f t="shared" ca="1" si="883"/>
        <v>2</v>
      </c>
      <c r="BH6420" s="6">
        <f ca="1">IF(ISNUMBER('Descriptive Stats'!BF6420),'Descriptive Stats'!BF6420,#N/A)</f>
        <v>-0.6450419512753276</v>
      </c>
      <c r="BI6420" s="6">
        <f ca="1">IF(ISNUMBER('Descriptive Stats'!E6420),'Descriptive Stats'!E6420,#N/A)</f>
        <v>2</v>
      </c>
    </row>
    <row r="6421" spans="1:61" ht="14.4" x14ac:dyDescent="0.3">
      <c r="A6421" s="2">
        <f>ROW()</f>
        <v>6421</v>
      </c>
      <c r="C6421" s="8">
        <f t="shared" ca="1" si="885"/>
        <v>17</v>
      </c>
      <c r="D6421" s="8">
        <f t="shared" ca="1" si="886"/>
        <v>2</v>
      </c>
      <c r="E6421" s="50">
        <f t="shared" ca="1" si="880"/>
        <v>2</v>
      </c>
      <c r="F6421" s="2" t="str">
        <f t="shared" ca="1" si="887"/>
        <v/>
      </c>
      <c r="BD6421" s="49">
        <f t="shared" ca="1" si="884"/>
        <v>2595</v>
      </c>
      <c r="BE6421" s="3">
        <f t="shared" ca="1" si="881"/>
        <v>0.25945000000000001</v>
      </c>
      <c r="BF6421" s="3">
        <f t="shared" ca="1" si="882"/>
        <v>-0.6450419512753276</v>
      </c>
      <c r="BG6421" s="9">
        <f t="shared" ca="1" si="883"/>
        <v>2</v>
      </c>
      <c r="BH6421" s="6">
        <f ca="1">IF(ISNUMBER('Descriptive Stats'!BF6421),'Descriptive Stats'!BF6421,#N/A)</f>
        <v>-0.6450419512753276</v>
      </c>
      <c r="BI6421" s="6">
        <f ca="1">IF(ISNUMBER('Descriptive Stats'!E6421),'Descriptive Stats'!E6421,#N/A)</f>
        <v>2</v>
      </c>
    </row>
    <row r="6422" spans="1:61" ht="14.4" x14ac:dyDescent="0.3">
      <c r="A6422" s="2">
        <f>ROW()</f>
        <v>6422</v>
      </c>
      <c r="C6422" s="8">
        <f t="shared" ca="1" si="885"/>
        <v>21</v>
      </c>
      <c r="D6422" s="8">
        <f t="shared" ca="1" si="886"/>
        <v>2</v>
      </c>
      <c r="E6422" s="50">
        <f t="shared" ca="1" si="880"/>
        <v>15</v>
      </c>
      <c r="F6422" s="2" t="str">
        <f t="shared" ca="1" si="887"/>
        <v/>
      </c>
      <c r="BD6422" s="49">
        <f t="shared" ca="1" si="884"/>
        <v>5051.5</v>
      </c>
      <c r="BE6422" s="3">
        <f t="shared" ca="1" si="881"/>
        <v>0.50509999999999999</v>
      </c>
      <c r="BF6422" s="3">
        <f t="shared" ca="1" si="882"/>
        <v>1.2784152420787677E-2</v>
      </c>
      <c r="BG6422" s="9">
        <f t="shared" ca="1" si="883"/>
        <v>15</v>
      </c>
      <c r="BH6422" s="6">
        <f ca="1">IF(ISNUMBER('Descriptive Stats'!BF6422),'Descriptive Stats'!BF6422,#N/A)</f>
        <v>1.2784152420787677E-2</v>
      </c>
      <c r="BI6422" s="6">
        <f ca="1">IF(ISNUMBER('Descriptive Stats'!E6422),'Descriptive Stats'!E6422,#N/A)</f>
        <v>15</v>
      </c>
    </row>
    <row r="6423" spans="1:61" ht="14.4" x14ac:dyDescent="0.3">
      <c r="A6423" s="2">
        <f>ROW()</f>
        <v>6423</v>
      </c>
      <c r="C6423" s="8">
        <f t="shared" ca="1" si="885"/>
        <v>24</v>
      </c>
      <c r="D6423" s="8">
        <f t="shared" ca="1" si="886"/>
        <v>15</v>
      </c>
      <c r="E6423" s="50">
        <f t="shared" ca="1" si="880"/>
        <v>0</v>
      </c>
      <c r="F6423" s="2" t="str">
        <f t="shared" ca="1" si="887"/>
        <v/>
      </c>
      <c r="BD6423" s="49">
        <f t="shared" ca="1" si="884"/>
        <v>815.5</v>
      </c>
      <c r="BE6423" s="3">
        <f t="shared" ca="1" si="881"/>
        <v>8.1500000000000003E-2</v>
      </c>
      <c r="BF6423" s="3">
        <f t="shared" ca="1" si="882"/>
        <v>-1.3950525282585462</v>
      </c>
      <c r="BG6423" s="9">
        <f t="shared" ca="1" si="883"/>
        <v>0</v>
      </c>
      <c r="BH6423" s="6">
        <f ca="1">IF(ISNUMBER('Descriptive Stats'!BF6423),'Descriptive Stats'!BF6423,#N/A)</f>
        <v>-1.3950525282585462</v>
      </c>
      <c r="BI6423" s="6">
        <f ca="1">IF(ISNUMBER('Descriptive Stats'!E6423),'Descriptive Stats'!E6423,#N/A)</f>
        <v>0</v>
      </c>
    </row>
    <row r="6424" spans="1:61" ht="14.4" x14ac:dyDescent="0.3">
      <c r="A6424" s="2">
        <f>ROW()</f>
        <v>6424</v>
      </c>
      <c r="C6424" s="8">
        <f t="shared" ca="1" si="885"/>
        <v>14</v>
      </c>
      <c r="D6424" s="8">
        <f t="shared" ca="1" si="886"/>
        <v>0</v>
      </c>
      <c r="E6424" s="50">
        <f t="shared" ca="1" si="880"/>
        <v>1</v>
      </c>
      <c r="F6424" s="2" t="str">
        <f t="shared" ca="1" si="887"/>
        <v/>
      </c>
      <c r="BD6424" s="49">
        <f t="shared" ca="1" si="884"/>
        <v>1871</v>
      </c>
      <c r="BE6424" s="3">
        <f t="shared" ca="1" si="881"/>
        <v>0.18704999999999999</v>
      </c>
      <c r="BF6424" s="3">
        <f t="shared" ca="1" si="882"/>
        <v>-0.88881967520906158</v>
      </c>
      <c r="BG6424" s="9">
        <f t="shared" ca="1" si="883"/>
        <v>1</v>
      </c>
      <c r="BH6424" s="6">
        <f ca="1">IF(ISNUMBER('Descriptive Stats'!BF6424),'Descriptive Stats'!BF6424,#N/A)</f>
        <v>-0.88881967520906158</v>
      </c>
      <c r="BI6424" s="6">
        <f ca="1">IF(ISNUMBER('Descriptive Stats'!E6424),'Descriptive Stats'!E6424,#N/A)</f>
        <v>1</v>
      </c>
    </row>
    <row r="6425" spans="1:61" ht="14.4" x14ac:dyDescent="0.3">
      <c r="A6425" s="2">
        <f>ROW()</f>
        <v>6425</v>
      </c>
      <c r="C6425" s="8">
        <f t="shared" ca="1" si="885"/>
        <v>12</v>
      </c>
      <c r="D6425" s="8">
        <f t="shared" ca="1" si="886"/>
        <v>1</v>
      </c>
      <c r="E6425" s="50">
        <f t="shared" ca="1" si="880"/>
        <v>0</v>
      </c>
      <c r="F6425" s="2" t="str">
        <f t="shared" ca="1" si="887"/>
        <v/>
      </c>
      <c r="BD6425" s="49">
        <f t="shared" ca="1" si="884"/>
        <v>815.5</v>
      </c>
      <c r="BE6425" s="3">
        <f t="shared" ca="1" si="881"/>
        <v>8.1500000000000003E-2</v>
      </c>
      <c r="BF6425" s="3">
        <f t="shared" ca="1" si="882"/>
        <v>-1.3950525282585462</v>
      </c>
      <c r="BG6425" s="9">
        <f t="shared" ca="1" si="883"/>
        <v>0</v>
      </c>
      <c r="BH6425" s="6">
        <f ca="1">IF(ISNUMBER('Descriptive Stats'!BF6425),'Descriptive Stats'!BF6425,#N/A)</f>
        <v>-1.3950525282585462</v>
      </c>
      <c r="BI6425" s="6">
        <f ca="1">IF(ISNUMBER('Descriptive Stats'!E6425),'Descriptive Stats'!E6425,#N/A)</f>
        <v>0</v>
      </c>
    </row>
    <row r="6426" spans="1:61" ht="14.4" x14ac:dyDescent="0.3">
      <c r="A6426" s="2">
        <f>ROW()</f>
        <v>6426</v>
      </c>
      <c r="C6426" s="8">
        <f t="shared" ca="1" si="885"/>
        <v>20</v>
      </c>
      <c r="D6426" s="8">
        <f t="shared" ca="1" si="886"/>
        <v>0</v>
      </c>
      <c r="E6426" s="50">
        <f t="shared" ca="1" si="880"/>
        <v>7</v>
      </c>
      <c r="F6426" s="2" t="str">
        <f t="shared" ca="1" si="887"/>
        <v/>
      </c>
      <c r="BD6426" s="49">
        <f t="shared" ca="1" si="884"/>
        <v>4473.5</v>
      </c>
      <c r="BE6426" s="3">
        <f t="shared" ca="1" si="881"/>
        <v>0.44729999999999998</v>
      </c>
      <c r="BF6426" s="3">
        <f t="shared" ca="1" si="882"/>
        <v>-0.13248586824472414</v>
      </c>
      <c r="BG6426" s="9">
        <f t="shared" ca="1" si="883"/>
        <v>7</v>
      </c>
      <c r="BH6426" s="6">
        <f ca="1">IF(ISNUMBER('Descriptive Stats'!BF6426),'Descriptive Stats'!BF6426,#N/A)</f>
        <v>-0.13248586824472414</v>
      </c>
      <c r="BI6426" s="6">
        <f ca="1">IF(ISNUMBER('Descriptive Stats'!E6426),'Descriptive Stats'!E6426,#N/A)</f>
        <v>7</v>
      </c>
    </row>
    <row r="6427" spans="1:61" ht="14.4" x14ac:dyDescent="0.3">
      <c r="A6427" s="2">
        <f>ROW()</f>
        <v>6427</v>
      </c>
      <c r="C6427" s="8">
        <f t="shared" ca="1" si="885"/>
        <v>6</v>
      </c>
      <c r="D6427" s="8">
        <f t="shared" ca="1" si="886"/>
        <v>7</v>
      </c>
      <c r="E6427" s="50">
        <f t="shared" ca="1" si="880"/>
        <v>0</v>
      </c>
      <c r="F6427" s="2" t="str">
        <f t="shared" ca="1" si="887"/>
        <v/>
      </c>
      <c r="BD6427" s="49">
        <f t="shared" ca="1" si="884"/>
        <v>815.5</v>
      </c>
      <c r="BE6427" s="3">
        <f t="shared" ca="1" si="881"/>
        <v>8.1500000000000003E-2</v>
      </c>
      <c r="BF6427" s="3">
        <f t="shared" ca="1" si="882"/>
        <v>-1.3950525282585462</v>
      </c>
      <c r="BG6427" s="9">
        <f t="shared" ca="1" si="883"/>
        <v>0</v>
      </c>
      <c r="BH6427" s="6">
        <f ca="1">IF(ISNUMBER('Descriptive Stats'!BF6427),'Descriptive Stats'!BF6427,#N/A)</f>
        <v>-1.3950525282585462</v>
      </c>
      <c r="BI6427" s="6">
        <f ca="1">IF(ISNUMBER('Descriptive Stats'!E6427),'Descriptive Stats'!E6427,#N/A)</f>
        <v>0</v>
      </c>
    </row>
    <row r="6428" spans="1:61" ht="14.4" x14ac:dyDescent="0.3">
      <c r="A6428" s="2">
        <f>ROW()</f>
        <v>6428</v>
      </c>
      <c r="C6428" s="8">
        <f t="shared" ca="1" si="885"/>
        <v>18</v>
      </c>
      <c r="D6428" s="8">
        <f t="shared" ca="1" si="886"/>
        <v>0</v>
      </c>
      <c r="E6428" s="50">
        <f t="shared" ca="1" si="880"/>
        <v>0</v>
      </c>
      <c r="F6428" s="2" t="str">
        <f t="shared" ca="1" si="887"/>
        <v/>
      </c>
      <c r="BD6428" s="49">
        <f t="shared" ca="1" si="884"/>
        <v>815.5</v>
      </c>
      <c r="BE6428" s="3">
        <f t="shared" ca="1" si="881"/>
        <v>8.1500000000000003E-2</v>
      </c>
      <c r="BF6428" s="3">
        <f t="shared" ca="1" si="882"/>
        <v>-1.3950525282585462</v>
      </c>
      <c r="BG6428" s="9">
        <f t="shared" ca="1" si="883"/>
        <v>0</v>
      </c>
      <c r="BH6428" s="6">
        <f ca="1">IF(ISNUMBER('Descriptive Stats'!BF6428),'Descriptive Stats'!BF6428,#N/A)</f>
        <v>-1.3950525282585462</v>
      </c>
      <c r="BI6428" s="6">
        <f ca="1">IF(ISNUMBER('Descriptive Stats'!E6428),'Descriptive Stats'!E6428,#N/A)</f>
        <v>0</v>
      </c>
    </row>
    <row r="6429" spans="1:61" ht="14.4" x14ac:dyDescent="0.3">
      <c r="A6429" s="2">
        <f>ROW()</f>
        <v>6429</v>
      </c>
      <c r="C6429" s="8">
        <f t="shared" ca="1" si="885"/>
        <v>20</v>
      </c>
      <c r="D6429" s="8">
        <f t="shared" ca="1" si="886"/>
        <v>0</v>
      </c>
      <c r="E6429" s="50">
        <f t="shared" ca="1" si="880"/>
        <v>1</v>
      </c>
      <c r="F6429" s="2" t="str">
        <f t="shared" ca="1" si="887"/>
        <v/>
      </c>
      <c r="BD6429" s="49">
        <f t="shared" ca="1" si="884"/>
        <v>1871</v>
      </c>
      <c r="BE6429" s="3">
        <f t="shared" ca="1" si="881"/>
        <v>0.18704999999999999</v>
      </c>
      <c r="BF6429" s="3">
        <f t="shared" ca="1" si="882"/>
        <v>-0.88881967520906158</v>
      </c>
      <c r="BG6429" s="9">
        <f t="shared" ca="1" si="883"/>
        <v>1</v>
      </c>
      <c r="BH6429" s="6">
        <f ca="1">IF(ISNUMBER('Descriptive Stats'!BF6429),'Descriptive Stats'!BF6429,#N/A)</f>
        <v>-0.88881967520906158</v>
      </c>
      <c r="BI6429" s="6">
        <f ca="1">IF(ISNUMBER('Descriptive Stats'!E6429),'Descriptive Stats'!E6429,#N/A)</f>
        <v>1</v>
      </c>
    </row>
    <row r="6430" spans="1:61" ht="14.4" x14ac:dyDescent="0.3">
      <c r="A6430" s="2">
        <f>ROW()</f>
        <v>6430</v>
      </c>
      <c r="C6430" s="8">
        <f t="shared" ca="1" si="885"/>
        <v>12</v>
      </c>
      <c r="D6430" s="8">
        <f t="shared" ca="1" si="886"/>
        <v>1</v>
      </c>
      <c r="E6430" s="50">
        <f t="shared" ca="1" si="880"/>
        <v>19</v>
      </c>
      <c r="F6430" s="2" t="str">
        <f t="shared" ca="1" si="887"/>
        <v>X</v>
      </c>
      <c r="BD6430" s="49">
        <f t="shared" ca="1" si="884"/>
        <v>5294</v>
      </c>
      <c r="BE6430" s="3">
        <f t="shared" ca="1" si="881"/>
        <v>0.52934999999999999</v>
      </c>
      <c r="BF6430" s="3">
        <f t="shared" ca="1" si="882"/>
        <v>7.3636031452008061E-2</v>
      </c>
      <c r="BG6430" s="9">
        <f t="shared" ca="1" si="883"/>
        <v>19</v>
      </c>
      <c r="BH6430" s="6">
        <f ca="1">IF(ISNUMBER('Descriptive Stats'!BF6430),'Descriptive Stats'!BF6430,#N/A)</f>
        <v>7.3636031452008061E-2</v>
      </c>
      <c r="BI6430" s="6">
        <f ca="1">IF(ISNUMBER('Descriptive Stats'!E6430),'Descriptive Stats'!E6430,#N/A)</f>
        <v>19</v>
      </c>
    </row>
    <row r="6431" spans="1:61" ht="14.4" x14ac:dyDescent="0.3">
      <c r="A6431" s="2">
        <f>ROW()</f>
        <v>6431</v>
      </c>
      <c r="C6431" s="8">
        <f t="shared" ca="1" si="885"/>
        <v>7</v>
      </c>
      <c r="D6431" s="8">
        <f t="shared" ca="1" si="886"/>
        <v>19</v>
      </c>
      <c r="E6431" s="50">
        <f t="shared" ca="1" si="880"/>
        <v>0</v>
      </c>
      <c r="F6431" s="2" t="str">
        <f t="shared" ca="1" si="887"/>
        <v/>
      </c>
      <c r="BD6431" s="49">
        <f t="shared" ca="1" si="884"/>
        <v>815.5</v>
      </c>
      <c r="BE6431" s="3">
        <f t="shared" ca="1" si="881"/>
        <v>8.1500000000000003E-2</v>
      </c>
      <c r="BF6431" s="3">
        <f t="shared" ca="1" si="882"/>
        <v>-1.3950525282585462</v>
      </c>
      <c r="BG6431" s="9">
        <f t="shared" ca="1" si="883"/>
        <v>0</v>
      </c>
      <c r="BH6431" s="6">
        <f ca="1">IF(ISNUMBER('Descriptive Stats'!BF6431),'Descriptive Stats'!BF6431,#N/A)</f>
        <v>-1.3950525282585462</v>
      </c>
      <c r="BI6431" s="6">
        <f ca="1">IF(ISNUMBER('Descriptive Stats'!E6431),'Descriptive Stats'!E6431,#N/A)</f>
        <v>0</v>
      </c>
    </row>
    <row r="6432" spans="1:61" ht="14.4" x14ac:dyDescent="0.3">
      <c r="A6432" s="2">
        <f>ROW()</f>
        <v>6432</v>
      </c>
      <c r="C6432" s="8">
        <f t="shared" ca="1" si="885"/>
        <v>18</v>
      </c>
      <c r="D6432" s="8">
        <f t="shared" ca="1" si="886"/>
        <v>0</v>
      </c>
      <c r="E6432" s="50">
        <f t="shared" ca="1" si="880"/>
        <v>1</v>
      </c>
      <c r="F6432" s="2" t="str">
        <f t="shared" ca="1" si="887"/>
        <v/>
      </c>
      <c r="BD6432" s="49">
        <f t="shared" ca="1" si="884"/>
        <v>1871</v>
      </c>
      <c r="BE6432" s="3">
        <f t="shared" ca="1" si="881"/>
        <v>0.18704999999999999</v>
      </c>
      <c r="BF6432" s="3">
        <f t="shared" ca="1" si="882"/>
        <v>-0.88881967520906158</v>
      </c>
      <c r="BG6432" s="9">
        <f t="shared" ca="1" si="883"/>
        <v>1</v>
      </c>
      <c r="BH6432" s="6">
        <f ca="1">IF(ISNUMBER('Descriptive Stats'!BF6432),'Descriptive Stats'!BF6432,#N/A)</f>
        <v>-0.88881967520906158</v>
      </c>
      <c r="BI6432" s="6">
        <f ca="1">IF(ISNUMBER('Descriptive Stats'!E6432),'Descriptive Stats'!E6432,#N/A)</f>
        <v>1</v>
      </c>
    </row>
    <row r="6433" spans="1:61" ht="14.4" x14ac:dyDescent="0.3">
      <c r="A6433" s="2">
        <f>ROW()</f>
        <v>6433</v>
      </c>
      <c r="C6433" s="8">
        <f t="shared" ca="1" si="885"/>
        <v>8</v>
      </c>
      <c r="D6433" s="8">
        <f t="shared" ca="1" si="886"/>
        <v>1</v>
      </c>
      <c r="E6433" s="50">
        <f t="shared" ca="1" si="880"/>
        <v>7</v>
      </c>
      <c r="F6433" s="2" t="str">
        <f t="shared" ca="1" si="887"/>
        <v/>
      </c>
      <c r="BD6433" s="49">
        <f t="shared" ca="1" si="884"/>
        <v>4473.5</v>
      </c>
      <c r="BE6433" s="3">
        <f t="shared" ca="1" si="881"/>
        <v>0.44729999999999998</v>
      </c>
      <c r="BF6433" s="3">
        <f t="shared" ca="1" si="882"/>
        <v>-0.13248586824472414</v>
      </c>
      <c r="BG6433" s="9">
        <f t="shared" ca="1" si="883"/>
        <v>7</v>
      </c>
      <c r="BH6433" s="6">
        <f ca="1">IF(ISNUMBER('Descriptive Stats'!BF6433),'Descriptive Stats'!BF6433,#N/A)</f>
        <v>-0.13248586824472414</v>
      </c>
      <c r="BI6433" s="6">
        <f ca="1">IF(ISNUMBER('Descriptive Stats'!E6433),'Descriptive Stats'!E6433,#N/A)</f>
        <v>7</v>
      </c>
    </row>
    <row r="6434" spans="1:61" ht="14.4" x14ac:dyDescent="0.3">
      <c r="A6434" s="2">
        <f>ROW()</f>
        <v>6434</v>
      </c>
      <c r="C6434" s="8">
        <f t="shared" ca="1" si="885"/>
        <v>6</v>
      </c>
      <c r="D6434" s="8">
        <f t="shared" ca="1" si="886"/>
        <v>7</v>
      </c>
      <c r="E6434" s="50">
        <f t="shared" ca="1" si="880"/>
        <v>0</v>
      </c>
      <c r="F6434" s="2" t="str">
        <f t="shared" ca="1" si="887"/>
        <v/>
      </c>
      <c r="BD6434" s="49">
        <f t="shared" ca="1" si="884"/>
        <v>815.5</v>
      </c>
      <c r="BE6434" s="3">
        <f t="shared" ca="1" si="881"/>
        <v>8.1500000000000003E-2</v>
      </c>
      <c r="BF6434" s="3">
        <f t="shared" ca="1" si="882"/>
        <v>-1.3950525282585462</v>
      </c>
      <c r="BG6434" s="9">
        <f t="shared" ca="1" si="883"/>
        <v>0</v>
      </c>
      <c r="BH6434" s="6">
        <f ca="1">IF(ISNUMBER('Descriptive Stats'!BF6434),'Descriptive Stats'!BF6434,#N/A)</f>
        <v>-1.3950525282585462</v>
      </c>
      <c r="BI6434" s="6">
        <f ca="1">IF(ISNUMBER('Descriptive Stats'!E6434),'Descriptive Stats'!E6434,#N/A)</f>
        <v>0</v>
      </c>
    </row>
    <row r="6435" spans="1:61" ht="14.4" x14ac:dyDescent="0.3">
      <c r="A6435" s="2">
        <f>ROW()</f>
        <v>6435</v>
      </c>
      <c r="C6435" s="8">
        <f t="shared" ca="1" si="885"/>
        <v>14</v>
      </c>
      <c r="D6435" s="8">
        <f t="shared" ca="1" si="886"/>
        <v>0</v>
      </c>
      <c r="E6435" s="50">
        <f t="shared" ca="1" si="880"/>
        <v>9</v>
      </c>
      <c r="F6435" s="2" t="str">
        <f t="shared" ca="1" si="887"/>
        <v/>
      </c>
      <c r="BD6435" s="49">
        <f t="shared" ca="1" si="884"/>
        <v>4819</v>
      </c>
      <c r="BE6435" s="3">
        <f t="shared" ca="1" si="881"/>
        <v>0.48185</v>
      </c>
      <c r="BF6435" s="3">
        <f t="shared" ca="1" si="882"/>
        <v>-4.5511009098988427E-2</v>
      </c>
      <c r="BG6435" s="9">
        <f t="shared" ca="1" si="883"/>
        <v>9</v>
      </c>
      <c r="BH6435" s="6">
        <f ca="1">IF(ISNUMBER('Descriptive Stats'!BF6435),'Descriptive Stats'!BF6435,#N/A)</f>
        <v>-4.5511009098988427E-2</v>
      </c>
      <c r="BI6435" s="6">
        <f ca="1">IF(ISNUMBER('Descriptive Stats'!E6435),'Descriptive Stats'!E6435,#N/A)</f>
        <v>9</v>
      </c>
    </row>
    <row r="6436" spans="1:61" ht="14.4" x14ac:dyDescent="0.3">
      <c r="A6436" s="2">
        <f>ROW()</f>
        <v>6436</v>
      </c>
      <c r="C6436" s="8">
        <f t="shared" ca="1" si="885"/>
        <v>23</v>
      </c>
      <c r="D6436" s="8">
        <f t="shared" ca="1" si="886"/>
        <v>9</v>
      </c>
      <c r="E6436" s="50">
        <f t="shared" ca="1" si="880"/>
        <v>1</v>
      </c>
      <c r="F6436" s="2" t="str">
        <f t="shared" ca="1" si="887"/>
        <v/>
      </c>
      <c r="BD6436" s="49">
        <f t="shared" ca="1" si="884"/>
        <v>1871</v>
      </c>
      <c r="BE6436" s="3">
        <f t="shared" ca="1" si="881"/>
        <v>0.18704999999999999</v>
      </c>
      <c r="BF6436" s="3">
        <f t="shared" ca="1" si="882"/>
        <v>-0.88881967520906158</v>
      </c>
      <c r="BG6436" s="9">
        <f t="shared" ca="1" si="883"/>
        <v>1</v>
      </c>
      <c r="BH6436" s="6">
        <f ca="1">IF(ISNUMBER('Descriptive Stats'!BF6436),'Descriptive Stats'!BF6436,#N/A)</f>
        <v>-0.88881967520906158</v>
      </c>
      <c r="BI6436" s="6">
        <f ca="1">IF(ISNUMBER('Descriptive Stats'!E6436),'Descriptive Stats'!E6436,#N/A)</f>
        <v>1</v>
      </c>
    </row>
    <row r="6437" spans="1:61" ht="14.4" x14ac:dyDescent="0.3">
      <c r="A6437" s="2">
        <f>ROW()</f>
        <v>6437</v>
      </c>
      <c r="C6437" s="8">
        <f t="shared" ca="1" si="885"/>
        <v>8</v>
      </c>
      <c r="D6437" s="8">
        <f t="shared" ca="1" si="886"/>
        <v>1</v>
      </c>
      <c r="E6437" s="50">
        <f t="shared" ca="1" si="880"/>
        <v>9</v>
      </c>
      <c r="F6437" s="2" t="str">
        <f t="shared" ca="1" si="887"/>
        <v/>
      </c>
      <c r="BD6437" s="49">
        <f t="shared" ca="1" si="884"/>
        <v>4819</v>
      </c>
      <c r="BE6437" s="3">
        <f t="shared" ca="1" si="881"/>
        <v>0.48185</v>
      </c>
      <c r="BF6437" s="3">
        <f t="shared" ca="1" si="882"/>
        <v>-4.5511009098988427E-2</v>
      </c>
      <c r="BG6437" s="9">
        <f t="shared" ca="1" si="883"/>
        <v>9</v>
      </c>
      <c r="BH6437" s="6">
        <f ca="1">IF(ISNUMBER('Descriptive Stats'!BF6437),'Descriptive Stats'!BF6437,#N/A)</f>
        <v>-4.5511009098988427E-2</v>
      </c>
      <c r="BI6437" s="6">
        <f ca="1">IF(ISNUMBER('Descriptive Stats'!E6437),'Descriptive Stats'!E6437,#N/A)</f>
        <v>9</v>
      </c>
    </row>
    <row r="6438" spans="1:61" ht="14.4" x14ac:dyDescent="0.3">
      <c r="A6438" s="2">
        <f>ROW()</f>
        <v>6438</v>
      </c>
      <c r="C6438" s="8">
        <f t="shared" ca="1" si="885"/>
        <v>23</v>
      </c>
      <c r="D6438" s="8">
        <f t="shared" ca="1" si="886"/>
        <v>9</v>
      </c>
      <c r="E6438" s="50">
        <f t="shared" ca="1" si="880"/>
        <v>0</v>
      </c>
      <c r="F6438" s="2" t="str">
        <f t="shared" ca="1" si="887"/>
        <v/>
      </c>
      <c r="BD6438" s="49">
        <f t="shared" ca="1" si="884"/>
        <v>815.5</v>
      </c>
      <c r="BE6438" s="3">
        <f t="shared" ca="1" si="881"/>
        <v>8.1500000000000003E-2</v>
      </c>
      <c r="BF6438" s="3">
        <f t="shared" ca="1" si="882"/>
        <v>-1.3950525282585462</v>
      </c>
      <c r="BG6438" s="9">
        <f t="shared" ca="1" si="883"/>
        <v>0</v>
      </c>
      <c r="BH6438" s="6">
        <f ca="1">IF(ISNUMBER('Descriptive Stats'!BF6438),'Descriptive Stats'!BF6438,#N/A)</f>
        <v>-1.3950525282585462</v>
      </c>
      <c r="BI6438" s="6">
        <f ca="1">IF(ISNUMBER('Descriptive Stats'!E6438),'Descriptive Stats'!E6438,#N/A)</f>
        <v>0</v>
      </c>
    </row>
    <row r="6439" spans="1:61" ht="14.4" x14ac:dyDescent="0.3">
      <c r="A6439" s="2">
        <f>ROW()</f>
        <v>6439</v>
      </c>
      <c r="C6439" s="8">
        <f t="shared" ca="1" si="885"/>
        <v>20</v>
      </c>
      <c r="D6439" s="8">
        <f t="shared" ca="1" si="886"/>
        <v>0</v>
      </c>
      <c r="E6439" s="50">
        <f t="shared" ca="1" si="880"/>
        <v>1</v>
      </c>
      <c r="F6439" s="2" t="str">
        <f t="shared" ca="1" si="887"/>
        <v/>
      </c>
      <c r="BD6439" s="49">
        <f t="shared" ca="1" si="884"/>
        <v>1871</v>
      </c>
      <c r="BE6439" s="3">
        <f t="shared" ca="1" si="881"/>
        <v>0.18704999999999999</v>
      </c>
      <c r="BF6439" s="3">
        <f t="shared" ca="1" si="882"/>
        <v>-0.88881967520906158</v>
      </c>
      <c r="BG6439" s="9">
        <f t="shared" ca="1" si="883"/>
        <v>1</v>
      </c>
      <c r="BH6439" s="6">
        <f ca="1">IF(ISNUMBER('Descriptive Stats'!BF6439),'Descriptive Stats'!BF6439,#N/A)</f>
        <v>-0.88881967520906158</v>
      </c>
      <c r="BI6439" s="6">
        <f ca="1">IF(ISNUMBER('Descriptive Stats'!E6439),'Descriptive Stats'!E6439,#N/A)</f>
        <v>1</v>
      </c>
    </row>
    <row r="6440" spans="1:61" ht="14.4" x14ac:dyDescent="0.3">
      <c r="A6440" s="2">
        <f>ROW()</f>
        <v>6440</v>
      </c>
      <c r="C6440" s="8">
        <f t="shared" ca="1" si="885"/>
        <v>8</v>
      </c>
      <c r="D6440" s="8">
        <f t="shared" ca="1" si="886"/>
        <v>1</v>
      </c>
      <c r="E6440" s="50">
        <f t="shared" ca="1" si="880"/>
        <v>15</v>
      </c>
      <c r="F6440" s="2" t="str">
        <f t="shared" ca="1" si="887"/>
        <v/>
      </c>
      <c r="BD6440" s="49">
        <f t="shared" ca="1" si="884"/>
        <v>5051.5</v>
      </c>
      <c r="BE6440" s="3">
        <f t="shared" ca="1" si="881"/>
        <v>0.50509999999999999</v>
      </c>
      <c r="BF6440" s="3">
        <f t="shared" ca="1" si="882"/>
        <v>1.2784152420787677E-2</v>
      </c>
      <c r="BG6440" s="9">
        <f t="shared" ca="1" si="883"/>
        <v>15</v>
      </c>
      <c r="BH6440" s="6">
        <f ca="1">IF(ISNUMBER('Descriptive Stats'!BF6440),'Descriptive Stats'!BF6440,#N/A)</f>
        <v>1.2784152420787677E-2</v>
      </c>
      <c r="BI6440" s="6">
        <f ca="1">IF(ISNUMBER('Descriptive Stats'!E6440),'Descriptive Stats'!E6440,#N/A)</f>
        <v>15</v>
      </c>
    </row>
    <row r="6441" spans="1:61" ht="14.4" x14ac:dyDescent="0.3">
      <c r="A6441" s="2">
        <f>ROW()</f>
        <v>6441</v>
      </c>
      <c r="C6441" s="8">
        <f t="shared" ca="1" si="885"/>
        <v>24</v>
      </c>
      <c r="D6441" s="8">
        <f t="shared" ca="1" si="886"/>
        <v>15</v>
      </c>
      <c r="E6441" s="50">
        <f t="shared" ca="1" si="880"/>
        <v>0</v>
      </c>
      <c r="F6441" s="2" t="str">
        <f t="shared" ca="1" si="887"/>
        <v/>
      </c>
      <c r="BD6441" s="49">
        <f t="shared" ca="1" si="884"/>
        <v>815.5</v>
      </c>
      <c r="BE6441" s="3">
        <f t="shared" ca="1" si="881"/>
        <v>8.1500000000000003E-2</v>
      </c>
      <c r="BF6441" s="3">
        <f t="shared" ca="1" si="882"/>
        <v>-1.3950525282585462</v>
      </c>
      <c r="BG6441" s="9">
        <f t="shared" ca="1" si="883"/>
        <v>0</v>
      </c>
      <c r="BH6441" s="6">
        <f ca="1">IF(ISNUMBER('Descriptive Stats'!BF6441),'Descriptive Stats'!BF6441,#N/A)</f>
        <v>-1.3950525282585462</v>
      </c>
      <c r="BI6441" s="6">
        <f ca="1">IF(ISNUMBER('Descriptive Stats'!E6441),'Descriptive Stats'!E6441,#N/A)</f>
        <v>0</v>
      </c>
    </row>
    <row r="6442" spans="1:61" ht="14.4" x14ac:dyDescent="0.3">
      <c r="A6442" s="2">
        <f>ROW()</f>
        <v>6442</v>
      </c>
      <c r="C6442" s="8">
        <f t="shared" ca="1" si="885"/>
        <v>11</v>
      </c>
      <c r="D6442" s="8">
        <f t="shared" ca="1" si="886"/>
        <v>0</v>
      </c>
      <c r="E6442" s="50">
        <f t="shared" ca="1" si="880"/>
        <v>0</v>
      </c>
      <c r="F6442" s="2" t="str">
        <f t="shared" ca="1" si="887"/>
        <v/>
      </c>
      <c r="BD6442" s="49">
        <f t="shared" ca="1" si="884"/>
        <v>815.5</v>
      </c>
      <c r="BE6442" s="3">
        <f t="shared" ca="1" si="881"/>
        <v>8.1500000000000003E-2</v>
      </c>
      <c r="BF6442" s="3">
        <f t="shared" ca="1" si="882"/>
        <v>-1.3950525282585462</v>
      </c>
      <c r="BG6442" s="9">
        <f t="shared" ca="1" si="883"/>
        <v>0</v>
      </c>
      <c r="BH6442" s="6">
        <f ca="1">IF(ISNUMBER('Descriptive Stats'!BF6442),'Descriptive Stats'!BF6442,#N/A)</f>
        <v>-1.3950525282585462</v>
      </c>
      <c r="BI6442" s="6">
        <f ca="1">IF(ISNUMBER('Descriptive Stats'!E6442),'Descriptive Stats'!E6442,#N/A)</f>
        <v>0</v>
      </c>
    </row>
    <row r="6443" spans="1:61" ht="14.4" x14ac:dyDescent="0.3">
      <c r="A6443" s="2">
        <f>ROW()</f>
        <v>6443</v>
      </c>
      <c r="C6443" s="8">
        <f t="shared" ca="1" si="885"/>
        <v>20</v>
      </c>
      <c r="D6443" s="8">
        <f t="shared" ca="1" si="886"/>
        <v>0</v>
      </c>
      <c r="E6443" s="50">
        <f t="shared" ca="1" si="880"/>
        <v>7</v>
      </c>
      <c r="F6443" s="2" t="str">
        <f t="shared" ca="1" si="887"/>
        <v/>
      </c>
      <c r="BD6443" s="49">
        <f t="shared" ca="1" si="884"/>
        <v>4473.5</v>
      </c>
      <c r="BE6443" s="3">
        <f t="shared" ca="1" si="881"/>
        <v>0.44729999999999998</v>
      </c>
      <c r="BF6443" s="3">
        <f t="shared" ca="1" si="882"/>
        <v>-0.13248586824472414</v>
      </c>
      <c r="BG6443" s="9">
        <f t="shared" ca="1" si="883"/>
        <v>7</v>
      </c>
      <c r="BH6443" s="6">
        <f ca="1">IF(ISNUMBER('Descriptive Stats'!BF6443),'Descriptive Stats'!BF6443,#N/A)</f>
        <v>-0.13248586824472414</v>
      </c>
      <c r="BI6443" s="6">
        <f ca="1">IF(ISNUMBER('Descriptive Stats'!E6443),'Descriptive Stats'!E6443,#N/A)</f>
        <v>7</v>
      </c>
    </row>
    <row r="6444" spans="1:61" ht="14.4" x14ac:dyDescent="0.3">
      <c r="A6444" s="2">
        <f>ROW()</f>
        <v>6444</v>
      </c>
      <c r="C6444" s="8">
        <f t="shared" ca="1" si="885"/>
        <v>6</v>
      </c>
      <c r="D6444" s="8">
        <f t="shared" ca="1" si="886"/>
        <v>7</v>
      </c>
      <c r="E6444" s="50">
        <f t="shared" ca="1" si="880"/>
        <v>0</v>
      </c>
      <c r="F6444" s="2" t="str">
        <f t="shared" ca="1" si="887"/>
        <v/>
      </c>
      <c r="BD6444" s="49">
        <f t="shared" ca="1" si="884"/>
        <v>815.5</v>
      </c>
      <c r="BE6444" s="3">
        <f t="shared" ca="1" si="881"/>
        <v>8.1500000000000003E-2</v>
      </c>
      <c r="BF6444" s="3">
        <f t="shared" ca="1" si="882"/>
        <v>-1.3950525282585462</v>
      </c>
      <c r="BG6444" s="9">
        <f t="shared" ca="1" si="883"/>
        <v>0</v>
      </c>
      <c r="BH6444" s="6">
        <f ca="1">IF(ISNUMBER('Descriptive Stats'!BF6444),'Descriptive Stats'!BF6444,#N/A)</f>
        <v>-1.3950525282585462</v>
      </c>
      <c r="BI6444" s="6">
        <f ca="1">IF(ISNUMBER('Descriptive Stats'!E6444),'Descriptive Stats'!E6444,#N/A)</f>
        <v>0</v>
      </c>
    </row>
    <row r="6445" spans="1:61" ht="14.4" x14ac:dyDescent="0.3">
      <c r="A6445" s="2">
        <f>ROW()</f>
        <v>6445</v>
      </c>
      <c r="C6445" s="8">
        <f t="shared" ca="1" si="885"/>
        <v>14</v>
      </c>
      <c r="D6445" s="8">
        <f t="shared" ca="1" si="886"/>
        <v>0</v>
      </c>
      <c r="E6445" s="50">
        <f t="shared" ca="1" si="880"/>
        <v>0</v>
      </c>
      <c r="F6445" s="2" t="str">
        <f t="shared" ca="1" si="887"/>
        <v/>
      </c>
      <c r="BD6445" s="49">
        <f t="shared" ca="1" si="884"/>
        <v>815.5</v>
      </c>
      <c r="BE6445" s="3">
        <f t="shared" ca="1" si="881"/>
        <v>8.1500000000000003E-2</v>
      </c>
      <c r="BF6445" s="3">
        <f t="shared" ca="1" si="882"/>
        <v>-1.3950525282585462</v>
      </c>
      <c r="BG6445" s="9">
        <f t="shared" ca="1" si="883"/>
        <v>0</v>
      </c>
      <c r="BH6445" s="6">
        <f ca="1">IF(ISNUMBER('Descriptive Stats'!BF6445),'Descriptive Stats'!BF6445,#N/A)</f>
        <v>-1.3950525282585462</v>
      </c>
      <c r="BI6445" s="6">
        <f ca="1">IF(ISNUMBER('Descriptive Stats'!E6445),'Descriptive Stats'!E6445,#N/A)</f>
        <v>0</v>
      </c>
    </row>
    <row r="6446" spans="1:61" ht="14.4" x14ac:dyDescent="0.3">
      <c r="A6446" s="2">
        <f>ROW()</f>
        <v>6446</v>
      </c>
      <c r="C6446" s="8">
        <f t="shared" ca="1" si="885"/>
        <v>18</v>
      </c>
      <c r="D6446" s="8">
        <f t="shared" ca="1" si="886"/>
        <v>0</v>
      </c>
      <c r="E6446" s="50">
        <f t="shared" ca="1" si="880"/>
        <v>9</v>
      </c>
      <c r="F6446" s="2" t="str">
        <f t="shared" ca="1" si="887"/>
        <v/>
      </c>
      <c r="BD6446" s="49">
        <f t="shared" ca="1" si="884"/>
        <v>4819</v>
      </c>
      <c r="BE6446" s="3">
        <f t="shared" ca="1" si="881"/>
        <v>0.48185</v>
      </c>
      <c r="BF6446" s="3">
        <f t="shared" ca="1" si="882"/>
        <v>-4.5511009098988427E-2</v>
      </c>
      <c r="BG6446" s="9">
        <f t="shared" ca="1" si="883"/>
        <v>9</v>
      </c>
      <c r="BH6446" s="6">
        <f ca="1">IF(ISNUMBER('Descriptive Stats'!BF6446),'Descriptive Stats'!BF6446,#N/A)</f>
        <v>-4.5511009098988427E-2</v>
      </c>
      <c r="BI6446" s="6">
        <f ca="1">IF(ISNUMBER('Descriptive Stats'!E6446),'Descriptive Stats'!E6446,#N/A)</f>
        <v>9</v>
      </c>
    </row>
    <row r="6447" spans="1:61" ht="14.4" x14ac:dyDescent="0.3">
      <c r="A6447" s="2">
        <f>ROW()</f>
        <v>6447</v>
      </c>
      <c r="C6447" s="8">
        <f t="shared" ca="1" si="885"/>
        <v>23</v>
      </c>
      <c r="D6447" s="8">
        <f t="shared" ca="1" si="886"/>
        <v>9</v>
      </c>
      <c r="E6447" s="50">
        <f t="shared" ca="1" si="880"/>
        <v>0</v>
      </c>
      <c r="F6447" s="2" t="str">
        <f t="shared" ca="1" si="887"/>
        <v/>
      </c>
      <c r="BD6447" s="49">
        <f t="shared" ca="1" si="884"/>
        <v>815.5</v>
      </c>
      <c r="BE6447" s="3">
        <f t="shared" ca="1" si="881"/>
        <v>8.1500000000000003E-2</v>
      </c>
      <c r="BF6447" s="3">
        <f t="shared" ca="1" si="882"/>
        <v>-1.3950525282585462</v>
      </c>
      <c r="BG6447" s="9">
        <f t="shared" ca="1" si="883"/>
        <v>0</v>
      </c>
      <c r="BH6447" s="6">
        <f ca="1">IF(ISNUMBER('Descriptive Stats'!BF6447),'Descriptive Stats'!BF6447,#N/A)</f>
        <v>-1.3950525282585462</v>
      </c>
      <c r="BI6447" s="6">
        <f ca="1">IF(ISNUMBER('Descriptive Stats'!E6447),'Descriptive Stats'!E6447,#N/A)</f>
        <v>0</v>
      </c>
    </row>
    <row r="6448" spans="1:61" ht="14.4" x14ac:dyDescent="0.3">
      <c r="A6448" s="2">
        <f>ROW()</f>
        <v>6448</v>
      </c>
      <c r="C6448" s="8">
        <f t="shared" ca="1" si="885"/>
        <v>18</v>
      </c>
      <c r="D6448" s="8">
        <f t="shared" ca="1" si="886"/>
        <v>0</v>
      </c>
      <c r="E6448" s="50">
        <f t="shared" ca="1" si="880"/>
        <v>1</v>
      </c>
      <c r="F6448" s="2" t="str">
        <f t="shared" ca="1" si="887"/>
        <v/>
      </c>
      <c r="BD6448" s="49">
        <f t="shared" ca="1" si="884"/>
        <v>1871</v>
      </c>
      <c r="BE6448" s="3">
        <f t="shared" ca="1" si="881"/>
        <v>0.18704999999999999</v>
      </c>
      <c r="BF6448" s="3">
        <f t="shared" ca="1" si="882"/>
        <v>-0.88881967520906158</v>
      </c>
      <c r="BG6448" s="9">
        <f t="shared" ca="1" si="883"/>
        <v>1</v>
      </c>
      <c r="BH6448" s="6">
        <f ca="1">IF(ISNUMBER('Descriptive Stats'!BF6448),'Descriptive Stats'!BF6448,#N/A)</f>
        <v>-0.88881967520906158</v>
      </c>
      <c r="BI6448" s="6">
        <f ca="1">IF(ISNUMBER('Descriptive Stats'!E6448),'Descriptive Stats'!E6448,#N/A)</f>
        <v>1</v>
      </c>
    </row>
    <row r="6449" spans="1:61" ht="14.4" x14ac:dyDescent="0.3">
      <c r="A6449" s="2">
        <f>ROW()</f>
        <v>6449</v>
      </c>
      <c r="C6449" s="8">
        <f t="shared" ca="1" si="885"/>
        <v>8</v>
      </c>
      <c r="D6449" s="8">
        <f t="shared" ca="1" si="886"/>
        <v>1</v>
      </c>
      <c r="E6449" s="50">
        <f t="shared" ca="1" si="880"/>
        <v>6</v>
      </c>
      <c r="F6449" s="2" t="str">
        <f t="shared" ca="1" si="887"/>
        <v/>
      </c>
      <c r="BD6449" s="49">
        <f t="shared" ca="1" si="884"/>
        <v>3900</v>
      </c>
      <c r="BE6449" s="3">
        <f t="shared" ca="1" si="881"/>
        <v>0.38995000000000002</v>
      </c>
      <c r="BF6449" s="3">
        <f t="shared" ca="1" si="882"/>
        <v>-0.2794493539703507</v>
      </c>
      <c r="BG6449" s="9">
        <f t="shared" ca="1" si="883"/>
        <v>6</v>
      </c>
      <c r="BH6449" s="6">
        <f ca="1">IF(ISNUMBER('Descriptive Stats'!BF6449),'Descriptive Stats'!BF6449,#N/A)</f>
        <v>-0.2794493539703507</v>
      </c>
      <c r="BI6449" s="6">
        <f ca="1">IF(ISNUMBER('Descriptive Stats'!E6449),'Descriptive Stats'!E6449,#N/A)</f>
        <v>6</v>
      </c>
    </row>
    <row r="6450" spans="1:61" ht="14.4" x14ac:dyDescent="0.3">
      <c r="A6450" s="2">
        <f>ROW()</f>
        <v>6450</v>
      </c>
      <c r="C6450" s="8">
        <f t="shared" ca="1" si="885"/>
        <v>5</v>
      </c>
      <c r="D6450" s="8">
        <f t="shared" ca="1" si="886"/>
        <v>6</v>
      </c>
      <c r="E6450" s="50">
        <f t="shared" ca="1" si="880"/>
        <v>0</v>
      </c>
      <c r="F6450" s="2" t="str">
        <f t="shared" ca="1" si="887"/>
        <v/>
      </c>
      <c r="BD6450" s="49">
        <f t="shared" ca="1" si="884"/>
        <v>815.5</v>
      </c>
      <c r="BE6450" s="3">
        <f t="shared" ca="1" si="881"/>
        <v>8.1500000000000003E-2</v>
      </c>
      <c r="BF6450" s="3">
        <f t="shared" ca="1" si="882"/>
        <v>-1.3950525282585462</v>
      </c>
      <c r="BG6450" s="9">
        <f t="shared" ca="1" si="883"/>
        <v>0</v>
      </c>
      <c r="BH6450" s="6">
        <f ca="1">IF(ISNUMBER('Descriptive Stats'!BF6450),'Descriptive Stats'!BF6450,#N/A)</f>
        <v>-1.3950525282585462</v>
      </c>
      <c r="BI6450" s="6">
        <f ca="1">IF(ISNUMBER('Descriptive Stats'!E6450),'Descriptive Stats'!E6450,#N/A)</f>
        <v>0</v>
      </c>
    </row>
    <row r="6451" spans="1:61" ht="14.4" x14ac:dyDescent="0.3">
      <c r="A6451" s="2">
        <f>ROW()</f>
        <v>6451</v>
      </c>
      <c r="C6451" s="8">
        <f t="shared" ca="1" si="885"/>
        <v>22</v>
      </c>
      <c r="D6451" s="8">
        <f t="shared" ca="1" si="886"/>
        <v>0</v>
      </c>
      <c r="E6451" s="50">
        <f t="shared" ca="1" si="880"/>
        <v>2</v>
      </c>
      <c r="F6451" s="2" t="str">
        <f t="shared" ca="1" si="887"/>
        <v/>
      </c>
      <c r="BD6451" s="49">
        <f t="shared" ca="1" si="884"/>
        <v>2595</v>
      </c>
      <c r="BE6451" s="3">
        <f t="shared" ca="1" si="881"/>
        <v>0.25945000000000001</v>
      </c>
      <c r="BF6451" s="3">
        <f t="shared" ca="1" si="882"/>
        <v>-0.6450419512753276</v>
      </c>
      <c r="BG6451" s="9">
        <f t="shared" ca="1" si="883"/>
        <v>2</v>
      </c>
      <c r="BH6451" s="6">
        <f ca="1">IF(ISNUMBER('Descriptive Stats'!BF6451),'Descriptive Stats'!BF6451,#N/A)</f>
        <v>-0.6450419512753276</v>
      </c>
      <c r="BI6451" s="6">
        <f ca="1">IF(ISNUMBER('Descriptive Stats'!E6451),'Descriptive Stats'!E6451,#N/A)</f>
        <v>2</v>
      </c>
    </row>
    <row r="6452" spans="1:61" ht="14.4" x14ac:dyDescent="0.3">
      <c r="A6452" s="2">
        <f>ROW()</f>
        <v>6452</v>
      </c>
      <c r="C6452" s="8">
        <f t="shared" ca="1" si="885"/>
        <v>21</v>
      </c>
      <c r="D6452" s="8">
        <f t="shared" ca="1" si="886"/>
        <v>2</v>
      </c>
      <c r="E6452" s="50">
        <f t="shared" ca="1" si="880"/>
        <v>0</v>
      </c>
      <c r="F6452" s="2" t="str">
        <f t="shared" ca="1" si="887"/>
        <v/>
      </c>
      <c r="BD6452" s="49">
        <f t="shared" ca="1" si="884"/>
        <v>815.5</v>
      </c>
      <c r="BE6452" s="3">
        <f t="shared" ca="1" si="881"/>
        <v>8.1500000000000003E-2</v>
      </c>
      <c r="BF6452" s="3">
        <f t="shared" ca="1" si="882"/>
        <v>-1.3950525282585462</v>
      </c>
      <c r="BG6452" s="9">
        <f t="shared" ca="1" si="883"/>
        <v>0</v>
      </c>
      <c r="BH6452" s="6">
        <f ca="1">IF(ISNUMBER('Descriptive Stats'!BF6452),'Descriptive Stats'!BF6452,#N/A)</f>
        <v>-1.3950525282585462</v>
      </c>
      <c r="BI6452" s="6">
        <f ca="1">IF(ISNUMBER('Descriptive Stats'!E6452),'Descriptive Stats'!E6452,#N/A)</f>
        <v>0</v>
      </c>
    </row>
    <row r="6453" spans="1:61" ht="14.4" x14ac:dyDescent="0.3">
      <c r="A6453" s="2">
        <f>ROW()</f>
        <v>6453</v>
      </c>
      <c r="C6453" s="8">
        <f t="shared" ca="1" si="885"/>
        <v>15</v>
      </c>
      <c r="D6453" s="8">
        <f t="shared" ca="1" si="886"/>
        <v>0</v>
      </c>
      <c r="E6453" s="50">
        <f t="shared" ca="1" si="880"/>
        <v>0</v>
      </c>
      <c r="F6453" s="2" t="str">
        <f t="shared" ca="1" si="887"/>
        <v/>
      </c>
      <c r="BD6453" s="49">
        <f t="shared" ca="1" si="884"/>
        <v>815.5</v>
      </c>
      <c r="BE6453" s="3">
        <f t="shared" ca="1" si="881"/>
        <v>8.1500000000000003E-2</v>
      </c>
      <c r="BF6453" s="3">
        <f t="shared" ca="1" si="882"/>
        <v>-1.3950525282585462</v>
      </c>
      <c r="BG6453" s="9">
        <f t="shared" ca="1" si="883"/>
        <v>0</v>
      </c>
      <c r="BH6453" s="6">
        <f ca="1">IF(ISNUMBER('Descriptive Stats'!BF6453),'Descriptive Stats'!BF6453,#N/A)</f>
        <v>-1.3950525282585462</v>
      </c>
      <c r="BI6453" s="6">
        <f ca="1">IF(ISNUMBER('Descriptive Stats'!E6453),'Descriptive Stats'!E6453,#N/A)</f>
        <v>0</v>
      </c>
    </row>
    <row r="6454" spans="1:61" ht="14.4" x14ac:dyDescent="0.3">
      <c r="A6454" s="2">
        <f>ROW()</f>
        <v>6454</v>
      </c>
      <c r="C6454" s="8">
        <f t="shared" ca="1" si="885"/>
        <v>11</v>
      </c>
      <c r="D6454" s="8">
        <f t="shared" ca="1" si="886"/>
        <v>0</v>
      </c>
      <c r="E6454" s="50">
        <f t="shared" ca="1" si="880"/>
        <v>0</v>
      </c>
      <c r="F6454" s="2" t="str">
        <f t="shared" ca="1" si="887"/>
        <v/>
      </c>
      <c r="BD6454" s="49">
        <f t="shared" ca="1" si="884"/>
        <v>815.5</v>
      </c>
      <c r="BE6454" s="3">
        <f t="shared" ca="1" si="881"/>
        <v>8.1500000000000003E-2</v>
      </c>
      <c r="BF6454" s="3">
        <f t="shared" ca="1" si="882"/>
        <v>-1.3950525282585462</v>
      </c>
      <c r="BG6454" s="9">
        <f t="shared" ca="1" si="883"/>
        <v>0</v>
      </c>
      <c r="BH6454" s="6">
        <f ca="1">IF(ISNUMBER('Descriptive Stats'!BF6454),'Descriptive Stats'!BF6454,#N/A)</f>
        <v>-1.3950525282585462</v>
      </c>
      <c r="BI6454" s="6">
        <f ca="1">IF(ISNUMBER('Descriptive Stats'!E6454),'Descriptive Stats'!E6454,#N/A)</f>
        <v>0</v>
      </c>
    </row>
    <row r="6455" spans="1:61" ht="14.4" x14ac:dyDescent="0.3">
      <c r="A6455" s="2">
        <f>ROW()</f>
        <v>6455</v>
      </c>
      <c r="C6455" s="8">
        <f t="shared" ca="1" si="885"/>
        <v>20</v>
      </c>
      <c r="D6455" s="8">
        <f t="shared" ca="1" si="886"/>
        <v>0</v>
      </c>
      <c r="E6455" s="50">
        <f t="shared" ca="1" si="880"/>
        <v>7</v>
      </c>
      <c r="F6455" s="2" t="str">
        <f t="shared" ca="1" si="887"/>
        <v/>
      </c>
      <c r="BD6455" s="49">
        <f t="shared" ca="1" si="884"/>
        <v>4473.5</v>
      </c>
      <c r="BE6455" s="3">
        <f t="shared" ca="1" si="881"/>
        <v>0.44729999999999998</v>
      </c>
      <c r="BF6455" s="3">
        <f t="shared" ca="1" si="882"/>
        <v>-0.13248586824472414</v>
      </c>
      <c r="BG6455" s="9">
        <f t="shared" ca="1" si="883"/>
        <v>7</v>
      </c>
      <c r="BH6455" s="6">
        <f ca="1">IF(ISNUMBER('Descriptive Stats'!BF6455),'Descriptive Stats'!BF6455,#N/A)</f>
        <v>-0.13248586824472414</v>
      </c>
      <c r="BI6455" s="6">
        <f ca="1">IF(ISNUMBER('Descriptive Stats'!E6455),'Descriptive Stats'!E6455,#N/A)</f>
        <v>7</v>
      </c>
    </row>
    <row r="6456" spans="1:61" ht="14.4" x14ac:dyDescent="0.3">
      <c r="A6456" s="2">
        <f>ROW()</f>
        <v>6456</v>
      </c>
      <c r="C6456" s="8">
        <f t="shared" ca="1" si="885"/>
        <v>19</v>
      </c>
      <c r="D6456" s="8">
        <f t="shared" ca="1" si="886"/>
        <v>7</v>
      </c>
      <c r="E6456" s="50">
        <f t="shared" ca="1" si="880"/>
        <v>2</v>
      </c>
      <c r="F6456" s="2" t="str">
        <f t="shared" ca="1" si="887"/>
        <v/>
      </c>
      <c r="BD6456" s="49">
        <f t="shared" ca="1" si="884"/>
        <v>2595</v>
      </c>
      <c r="BE6456" s="3">
        <f t="shared" ca="1" si="881"/>
        <v>0.25945000000000001</v>
      </c>
      <c r="BF6456" s="3">
        <f t="shared" ca="1" si="882"/>
        <v>-0.6450419512753276</v>
      </c>
      <c r="BG6456" s="9">
        <f t="shared" ca="1" si="883"/>
        <v>2</v>
      </c>
      <c r="BH6456" s="6">
        <f ca="1">IF(ISNUMBER('Descriptive Stats'!BF6456),'Descriptive Stats'!BF6456,#N/A)</f>
        <v>-0.6450419512753276</v>
      </c>
      <c r="BI6456" s="6">
        <f ca="1">IF(ISNUMBER('Descriptive Stats'!E6456),'Descriptive Stats'!E6456,#N/A)</f>
        <v>2</v>
      </c>
    </row>
    <row r="6457" spans="1:61" ht="14.4" x14ac:dyDescent="0.3">
      <c r="A6457" s="2">
        <f>ROW()</f>
        <v>6457</v>
      </c>
      <c r="C6457" s="8">
        <f t="shared" ca="1" si="885"/>
        <v>9</v>
      </c>
      <c r="D6457" s="8">
        <f t="shared" ca="1" si="886"/>
        <v>2</v>
      </c>
      <c r="E6457" s="50">
        <f t="shared" ca="1" si="880"/>
        <v>2</v>
      </c>
      <c r="F6457" s="2" t="str">
        <f t="shared" ca="1" si="887"/>
        <v/>
      </c>
      <c r="BD6457" s="49">
        <f t="shared" ca="1" si="884"/>
        <v>2595</v>
      </c>
      <c r="BE6457" s="3">
        <f t="shared" ca="1" si="881"/>
        <v>0.25945000000000001</v>
      </c>
      <c r="BF6457" s="3">
        <f t="shared" ca="1" si="882"/>
        <v>-0.6450419512753276</v>
      </c>
      <c r="BG6457" s="9">
        <f t="shared" ca="1" si="883"/>
        <v>2</v>
      </c>
      <c r="BH6457" s="6">
        <f ca="1">IF(ISNUMBER('Descriptive Stats'!BF6457),'Descriptive Stats'!BF6457,#N/A)</f>
        <v>-0.6450419512753276</v>
      </c>
      <c r="BI6457" s="6">
        <f ca="1">IF(ISNUMBER('Descriptive Stats'!E6457),'Descriptive Stats'!E6457,#N/A)</f>
        <v>2</v>
      </c>
    </row>
    <row r="6458" spans="1:61" ht="14.4" x14ac:dyDescent="0.3">
      <c r="A6458" s="2">
        <f>ROW()</f>
        <v>6458</v>
      </c>
      <c r="C6458" s="8">
        <f t="shared" ca="1" si="885"/>
        <v>17</v>
      </c>
      <c r="D6458" s="8">
        <f t="shared" ca="1" si="886"/>
        <v>2</v>
      </c>
      <c r="E6458" s="50">
        <f t="shared" ca="1" si="880"/>
        <v>0</v>
      </c>
      <c r="F6458" s="2" t="str">
        <f t="shared" ca="1" si="887"/>
        <v/>
      </c>
      <c r="BD6458" s="49">
        <f t="shared" ca="1" si="884"/>
        <v>815.5</v>
      </c>
      <c r="BE6458" s="3">
        <f t="shared" ca="1" si="881"/>
        <v>8.1500000000000003E-2</v>
      </c>
      <c r="BF6458" s="3">
        <f t="shared" ca="1" si="882"/>
        <v>-1.3950525282585462</v>
      </c>
      <c r="BG6458" s="9">
        <f t="shared" ca="1" si="883"/>
        <v>0</v>
      </c>
      <c r="BH6458" s="6">
        <f ca="1">IF(ISNUMBER('Descriptive Stats'!BF6458),'Descriptive Stats'!BF6458,#N/A)</f>
        <v>-1.3950525282585462</v>
      </c>
      <c r="BI6458" s="6">
        <f ca="1">IF(ISNUMBER('Descriptive Stats'!E6458),'Descriptive Stats'!E6458,#N/A)</f>
        <v>0</v>
      </c>
    </row>
    <row r="6459" spans="1:61" ht="14.4" x14ac:dyDescent="0.3">
      <c r="A6459" s="2">
        <f>ROW()</f>
        <v>6459</v>
      </c>
      <c r="C6459" s="8">
        <f t="shared" ca="1" si="885"/>
        <v>18</v>
      </c>
      <c r="D6459" s="8">
        <f t="shared" ca="1" si="886"/>
        <v>0</v>
      </c>
      <c r="E6459" s="50">
        <f t="shared" ca="1" si="880"/>
        <v>6</v>
      </c>
      <c r="F6459" s="2" t="str">
        <f t="shared" ca="1" si="887"/>
        <v/>
      </c>
      <c r="BD6459" s="49">
        <f t="shared" ca="1" si="884"/>
        <v>3900</v>
      </c>
      <c r="BE6459" s="3">
        <f t="shared" ca="1" si="881"/>
        <v>0.38995000000000002</v>
      </c>
      <c r="BF6459" s="3">
        <f t="shared" ca="1" si="882"/>
        <v>-0.2794493539703507</v>
      </c>
      <c r="BG6459" s="9">
        <f t="shared" ca="1" si="883"/>
        <v>6</v>
      </c>
      <c r="BH6459" s="6">
        <f ca="1">IF(ISNUMBER('Descriptive Stats'!BF6459),'Descriptive Stats'!BF6459,#N/A)</f>
        <v>-0.2794493539703507</v>
      </c>
      <c r="BI6459" s="6">
        <f ca="1">IF(ISNUMBER('Descriptive Stats'!E6459),'Descriptive Stats'!E6459,#N/A)</f>
        <v>6</v>
      </c>
    </row>
    <row r="6460" spans="1:61" ht="14.4" x14ac:dyDescent="0.3">
      <c r="A6460" s="2">
        <f>ROW()</f>
        <v>6460</v>
      </c>
      <c r="C6460" s="8">
        <f t="shared" ca="1" si="885"/>
        <v>5</v>
      </c>
      <c r="D6460" s="8">
        <f t="shared" ca="1" si="886"/>
        <v>6</v>
      </c>
      <c r="E6460" s="50">
        <f t="shared" ca="1" si="880"/>
        <v>2</v>
      </c>
      <c r="F6460" s="2" t="str">
        <f t="shared" ca="1" si="887"/>
        <v/>
      </c>
      <c r="BD6460" s="49">
        <f t="shared" ca="1" si="884"/>
        <v>2595</v>
      </c>
      <c r="BE6460" s="3">
        <f t="shared" ca="1" si="881"/>
        <v>0.25945000000000001</v>
      </c>
      <c r="BF6460" s="3">
        <f t="shared" ca="1" si="882"/>
        <v>-0.6450419512753276</v>
      </c>
      <c r="BG6460" s="9">
        <f t="shared" ca="1" si="883"/>
        <v>2</v>
      </c>
      <c r="BH6460" s="6">
        <f ca="1">IF(ISNUMBER('Descriptive Stats'!BF6460),'Descriptive Stats'!BF6460,#N/A)</f>
        <v>-0.6450419512753276</v>
      </c>
      <c r="BI6460" s="6">
        <f ca="1">IF(ISNUMBER('Descriptive Stats'!E6460),'Descriptive Stats'!E6460,#N/A)</f>
        <v>2</v>
      </c>
    </row>
    <row r="6461" spans="1:61" ht="14.4" x14ac:dyDescent="0.3">
      <c r="A6461" s="2">
        <f>ROW()</f>
        <v>6461</v>
      </c>
      <c r="C6461" s="8">
        <f t="shared" ca="1" si="885"/>
        <v>17</v>
      </c>
      <c r="D6461" s="8">
        <f t="shared" ca="1" si="886"/>
        <v>2</v>
      </c>
      <c r="E6461" s="50">
        <f t="shared" ca="1" si="880"/>
        <v>0</v>
      </c>
      <c r="F6461" s="2" t="str">
        <f t="shared" ca="1" si="887"/>
        <v/>
      </c>
      <c r="BD6461" s="49">
        <f t="shared" ca="1" si="884"/>
        <v>815.5</v>
      </c>
      <c r="BE6461" s="3">
        <f t="shared" ca="1" si="881"/>
        <v>8.1500000000000003E-2</v>
      </c>
      <c r="BF6461" s="3">
        <f t="shared" ca="1" si="882"/>
        <v>-1.3950525282585462</v>
      </c>
      <c r="BG6461" s="9">
        <f t="shared" ca="1" si="883"/>
        <v>0</v>
      </c>
      <c r="BH6461" s="6">
        <f ca="1">IF(ISNUMBER('Descriptive Stats'!BF6461),'Descriptive Stats'!BF6461,#N/A)</f>
        <v>-1.3950525282585462</v>
      </c>
      <c r="BI6461" s="6">
        <f ca="1">IF(ISNUMBER('Descriptive Stats'!E6461),'Descriptive Stats'!E6461,#N/A)</f>
        <v>0</v>
      </c>
    </row>
    <row r="6462" spans="1:61" ht="14.4" x14ac:dyDescent="0.3">
      <c r="A6462" s="2">
        <f>ROW()</f>
        <v>6462</v>
      </c>
      <c r="C6462" s="8">
        <f t="shared" ca="1" si="885"/>
        <v>20</v>
      </c>
      <c r="D6462" s="8">
        <f t="shared" ca="1" si="886"/>
        <v>0</v>
      </c>
      <c r="E6462" s="50">
        <f t="shared" ca="1" si="880"/>
        <v>1</v>
      </c>
      <c r="F6462" s="2" t="str">
        <f t="shared" ca="1" si="887"/>
        <v/>
      </c>
      <c r="BD6462" s="49">
        <f t="shared" ca="1" si="884"/>
        <v>1871</v>
      </c>
      <c r="BE6462" s="3">
        <f t="shared" ca="1" si="881"/>
        <v>0.18704999999999999</v>
      </c>
      <c r="BF6462" s="3">
        <f t="shared" ca="1" si="882"/>
        <v>-0.88881967520906158</v>
      </c>
      <c r="BG6462" s="9">
        <f t="shared" ca="1" si="883"/>
        <v>1</v>
      </c>
      <c r="BH6462" s="6">
        <f ca="1">IF(ISNUMBER('Descriptive Stats'!BF6462),'Descriptive Stats'!BF6462,#N/A)</f>
        <v>-0.88881967520906158</v>
      </c>
      <c r="BI6462" s="6">
        <f ca="1">IF(ISNUMBER('Descriptive Stats'!E6462),'Descriptive Stats'!E6462,#N/A)</f>
        <v>1</v>
      </c>
    </row>
    <row r="6463" spans="1:61" ht="14.4" x14ac:dyDescent="0.3">
      <c r="A6463" s="2">
        <f>ROW()</f>
        <v>6463</v>
      </c>
      <c r="C6463" s="8">
        <f t="shared" ca="1" si="885"/>
        <v>8</v>
      </c>
      <c r="D6463" s="8">
        <f t="shared" ca="1" si="886"/>
        <v>1</v>
      </c>
      <c r="E6463" s="50">
        <f t="shared" ca="1" si="880"/>
        <v>3</v>
      </c>
      <c r="F6463" s="2" t="str">
        <f t="shared" ca="1" si="887"/>
        <v/>
      </c>
      <c r="BD6463" s="49">
        <f t="shared" ca="1" si="884"/>
        <v>3200</v>
      </c>
      <c r="BE6463" s="3">
        <f t="shared" ca="1" si="881"/>
        <v>0.31995000000000001</v>
      </c>
      <c r="BF6463" s="3">
        <f t="shared" ca="1" si="882"/>
        <v>-0.46783862043457014</v>
      </c>
      <c r="BG6463" s="9">
        <f t="shared" ca="1" si="883"/>
        <v>3</v>
      </c>
      <c r="BH6463" s="6">
        <f ca="1">IF(ISNUMBER('Descriptive Stats'!BF6463),'Descriptive Stats'!BF6463,#N/A)</f>
        <v>-0.46783862043457014</v>
      </c>
      <c r="BI6463" s="6">
        <f ca="1">IF(ISNUMBER('Descriptive Stats'!E6463),'Descriptive Stats'!E6463,#N/A)</f>
        <v>3</v>
      </c>
    </row>
    <row r="6464" spans="1:61" ht="14.4" x14ac:dyDescent="0.3">
      <c r="A6464" s="2">
        <f>ROW()</f>
        <v>6464</v>
      </c>
      <c r="C6464" s="8">
        <f t="shared" ca="1" si="885"/>
        <v>10</v>
      </c>
      <c r="D6464" s="8">
        <f t="shared" ca="1" si="886"/>
        <v>3</v>
      </c>
      <c r="E6464" s="50">
        <f t="shared" ca="1" si="880"/>
        <v>3</v>
      </c>
      <c r="F6464" s="2" t="str">
        <f t="shared" ca="1" si="887"/>
        <v/>
      </c>
      <c r="BD6464" s="49">
        <f t="shared" ca="1" si="884"/>
        <v>3200</v>
      </c>
      <c r="BE6464" s="3">
        <f t="shared" ca="1" si="881"/>
        <v>0.31995000000000001</v>
      </c>
      <c r="BF6464" s="3">
        <f t="shared" ca="1" si="882"/>
        <v>-0.46783862043457014</v>
      </c>
      <c r="BG6464" s="9">
        <f t="shared" ca="1" si="883"/>
        <v>3</v>
      </c>
      <c r="BH6464" s="6">
        <f ca="1">IF(ISNUMBER('Descriptive Stats'!BF6464),'Descriptive Stats'!BF6464,#N/A)</f>
        <v>-0.46783862043457014</v>
      </c>
      <c r="BI6464" s="6">
        <f ca="1">IF(ISNUMBER('Descriptive Stats'!E6464),'Descriptive Stats'!E6464,#N/A)</f>
        <v>3</v>
      </c>
    </row>
    <row r="6465" spans="1:61" ht="14.4" x14ac:dyDescent="0.3">
      <c r="A6465" s="2">
        <f>ROW()</f>
        <v>6465</v>
      </c>
      <c r="C6465" s="8">
        <f t="shared" ca="1" si="885"/>
        <v>10</v>
      </c>
      <c r="D6465" s="8">
        <f t="shared" ca="1" si="886"/>
        <v>3</v>
      </c>
      <c r="E6465" s="50">
        <f t="shared" ca="1" si="880"/>
        <v>0</v>
      </c>
      <c r="F6465" s="2" t="str">
        <f t="shared" ca="1" si="887"/>
        <v/>
      </c>
      <c r="BD6465" s="49">
        <f t="shared" ca="1" si="884"/>
        <v>815.5</v>
      </c>
      <c r="BE6465" s="3">
        <f t="shared" ca="1" si="881"/>
        <v>8.1500000000000003E-2</v>
      </c>
      <c r="BF6465" s="3">
        <f t="shared" ca="1" si="882"/>
        <v>-1.3950525282585462</v>
      </c>
      <c r="BG6465" s="9">
        <f t="shared" ca="1" si="883"/>
        <v>0</v>
      </c>
      <c r="BH6465" s="6">
        <f ca="1">IF(ISNUMBER('Descriptive Stats'!BF6465),'Descriptive Stats'!BF6465,#N/A)</f>
        <v>-1.3950525282585462</v>
      </c>
      <c r="BI6465" s="6">
        <f ca="1">IF(ISNUMBER('Descriptive Stats'!E6465),'Descriptive Stats'!E6465,#N/A)</f>
        <v>0</v>
      </c>
    </row>
    <row r="6466" spans="1:61" ht="14.4" x14ac:dyDescent="0.3">
      <c r="A6466" s="2">
        <f>ROW()</f>
        <v>6466</v>
      </c>
      <c r="C6466" s="8">
        <f t="shared" ca="1" si="885"/>
        <v>14</v>
      </c>
      <c r="D6466" s="8">
        <f t="shared" ca="1" si="886"/>
        <v>0</v>
      </c>
      <c r="E6466" s="50">
        <f t="shared" ca="1" si="880"/>
        <v>7</v>
      </c>
      <c r="F6466" s="2" t="str">
        <f t="shared" ca="1" si="887"/>
        <v/>
      </c>
      <c r="BD6466" s="49">
        <f t="shared" ca="1" si="884"/>
        <v>4473.5</v>
      </c>
      <c r="BE6466" s="3">
        <f t="shared" ca="1" si="881"/>
        <v>0.44729999999999998</v>
      </c>
      <c r="BF6466" s="3">
        <f t="shared" ca="1" si="882"/>
        <v>-0.13248586824472414</v>
      </c>
      <c r="BG6466" s="9">
        <f t="shared" ca="1" si="883"/>
        <v>7</v>
      </c>
      <c r="BH6466" s="6">
        <f ca="1">IF(ISNUMBER('Descriptive Stats'!BF6466),'Descriptive Stats'!BF6466,#N/A)</f>
        <v>-0.13248586824472414</v>
      </c>
      <c r="BI6466" s="6">
        <f ca="1">IF(ISNUMBER('Descriptive Stats'!E6466),'Descriptive Stats'!E6466,#N/A)</f>
        <v>7</v>
      </c>
    </row>
    <row r="6467" spans="1:61" ht="14.4" x14ac:dyDescent="0.3">
      <c r="A6467" s="2">
        <f>ROW()</f>
        <v>6467</v>
      </c>
      <c r="C6467" s="8">
        <f t="shared" ca="1" si="885"/>
        <v>19</v>
      </c>
      <c r="D6467" s="8">
        <f t="shared" ca="1" si="886"/>
        <v>7</v>
      </c>
      <c r="E6467" s="50">
        <f t="shared" ref="E6467:E6530" ca="1" si="888">IF(0=MOD(ROW(),$J$1),AVERAGE(OFFSET($D$2,ROW()-$J$1,0,$J$1,1)),"")</f>
        <v>4</v>
      </c>
      <c r="F6467" s="2" t="str">
        <f t="shared" ca="1" si="887"/>
        <v/>
      </c>
      <c r="BD6467" s="49">
        <f t="shared" ca="1" si="884"/>
        <v>3442</v>
      </c>
      <c r="BE6467" s="3">
        <f t="shared" ca="1" si="881"/>
        <v>0.34415000000000001</v>
      </c>
      <c r="BF6467" s="3">
        <f t="shared" ca="1" si="882"/>
        <v>-0.40116316278173481</v>
      </c>
      <c r="BG6467" s="9">
        <f t="shared" ca="1" si="883"/>
        <v>4</v>
      </c>
      <c r="BH6467" s="6">
        <f ca="1">IF(ISNUMBER('Descriptive Stats'!BF6467),'Descriptive Stats'!BF6467,#N/A)</f>
        <v>-0.40116316278173481</v>
      </c>
      <c r="BI6467" s="6">
        <f ca="1">IF(ISNUMBER('Descriptive Stats'!E6467),'Descriptive Stats'!E6467,#N/A)</f>
        <v>4</v>
      </c>
    </row>
    <row r="6468" spans="1:61" ht="14.4" x14ac:dyDescent="0.3">
      <c r="A6468" s="2">
        <f>ROW()</f>
        <v>6468</v>
      </c>
      <c r="C6468" s="8">
        <f t="shared" ca="1" si="885"/>
        <v>13</v>
      </c>
      <c r="D6468" s="8">
        <f t="shared" ca="1" si="886"/>
        <v>4</v>
      </c>
      <c r="E6468" s="50">
        <f t="shared" ca="1" si="888"/>
        <v>2</v>
      </c>
      <c r="F6468" s="2" t="str">
        <f t="shared" ca="1" si="887"/>
        <v/>
      </c>
      <c r="BD6468" s="49">
        <f t="shared" ca="1" si="884"/>
        <v>2595</v>
      </c>
      <c r="BE6468" s="3">
        <f t="shared" ca="1" si="881"/>
        <v>0.25945000000000001</v>
      </c>
      <c r="BF6468" s="3">
        <f t="shared" ca="1" si="882"/>
        <v>-0.6450419512753276</v>
      </c>
      <c r="BG6468" s="9">
        <f t="shared" ca="1" si="883"/>
        <v>2</v>
      </c>
      <c r="BH6468" s="6">
        <f ca="1">IF(ISNUMBER('Descriptive Stats'!BF6468),'Descriptive Stats'!BF6468,#N/A)</f>
        <v>-0.6450419512753276</v>
      </c>
      <c r="BI6468" s="6">
        <f ca="1">IF(ISNUMBER('Descriptive Stats'!E6468),'Descriptive Stats'!E6468,#N/A)</f>
        <v>2</v>
      </c>
    </row>
    <row r="6469" spans="1:61" ht="14.4" x14ac:dyDescent="0.3">
      <c r="A6469" s="2">
        <f>ROW()</f>
        <v>6469</v>
      </c>
      <c r="C6469" s="8">
        <f t="shared" ca="1" si="885"/>
        <v>3</v>
      </c>
      <c r="D6469" s="8">
        <f t="shared" ca="1" si="886"/>
        <v>2</v>
      </c>
      <c r="E6469" s="50">
        <f t="shared" ca="1" si="888"/>
        <v>6</v>
      </c>
      <c r="F6469" s="2" t="str">
        <f t="shared" ca="1" si="887"/>
        <v/>
      </c>
      <c r="BD6469" s="49">
        <f t="shared" ca="1" si="884"/>
        <v>3900</v>
      </c>
      <c r="BE6469" s="3">
        <f t="shared" ca="1" si="881"/>
        <v>0.38995000000000002</v>
      </c>
      <c r="BF6469" s="3">
        <f t="shared" ca="1" si="882"/>
        <v>-0.2794493539703507</v>
      </c>
      <c r="BG6469" s="9">
        <f t="shared" ca="1" si="883"/>
        <v>6</v>
      </c>
      <c r="BH6469" s="6">
        <f ca="1">IF(ISNUMBER('Descriptive Stats'!BF6469),'Descriptive Stats'!BF6469,#N/A)</f>
        <v>-0.2794493539703507</v>
      </c>
      <c r="BI6469" s="6">
        <f ca="1">IF(ISNUMBER('Descriptive Stats'!E6469),'Descriptive Stats'!E6469,#N/A)</f>
        <v>6</v>
      </c>
    </row>
    <row r="6470" spans="1:61" ht="14.4" x14ac:dyDescent="0.3">
      <c r="A6470" s="2">
        <f>ROW()</f>
        <v>6470</v>
      </c>
      <c r="C6470" s="8">
        <f t="shared" ca="1" si="885"/>
        <v>16</v>
      </c>
      <c r="D6470" s="8">
        <f t="shared" ca="1" si="886"/>
        <v>6</v>
      </c>
      <c r="E6470" s="50">
        <f t="shared" ca="1" si="888"/>
        <v>2</v>
      </c>
      <c r="F6470" s="2" t="str">
        <f t="shared" ca="1" si="887"/>
        <v/>
      </c>
      <c r="BD6470" s="49">
        <f t="shared" ca="1" si="884"/>
        <v>2595</v>
      </c>
      <c r="BE6470" s="3">
        <f t="shared" ca="1" si="881"/>
        <v>0.25945000000000001</v>
      </c>
      <c r="BF6470" s="3">
        <f t="shared" ca="1" si="882"/>
        <v>-0.6450419512753276</v>
      </c>
      <c r="BG6470" s="9">
        <f t="shared" ca="1" si="883"/>
        <v>2</v>
      </c>
      <c r="BH6470" s="6">
        <f ca="1">IF(ISNUMBER('Descriptive Stats'!BF6470),'Descriptive Stats'!BF6470,#N/A)</f>
        <v>-0.6450419512753276</v>
      </c>
      <c r="BI6470" s="6">
        <f ca="1">IF(ISNUMBER('Descriptive Stats'!E6470),'Descriptive Stats'!E6470,#N/A)</f>
        <v>2</v>
      </c>
    </row>
    <row r="6471" spans="1:61" ht="14.4" x14ac:dyDescent="0.3">
      <c r="A6471" s="2">
        <f>ROW()</f>
        <v>6471</v>
      </c>
      <c r="C6471" s="8">
        <f t="shared" ca="1" si="885"/>
        <v>17</v>
      </c>
      <c r="D6471" s="8">
        <f t="shared" ca="1" si="886"/>
        <v>2</v>
      </c>
      <c r="E6471" s="50">
        <f t="shared" ca="1" si="888"/>
        <v>0</v>
      </c>
      <c r="F6471" s="2" t="str">
        <f t="shared" ca="1" si="887"/>
        <v/>
      </c>
      <c r="BD6471" s="49">
        <f t="shared" ca="1" si="884"/>
        <v>815.5</v>
      </c>
      <c r="BE6471" s="3">
        <f t="shared" ca="1" si="881"/>
        <v>8.1500000000000003E-2</v>
      </c>
      <c r="BF6471" s="3">
        <f t="shared" ca="1" si="882"/>
        <v>-1.3950525282585462</v>
      </c>
      <c r="BG6471" s="9">
        <f t="shared" ca="1" si="883"/>
        <v>0</v>
      </c>
      <c r="BH6471" s="6">
        <f ca="1">IF(ISNUMBER('Descriptive Stats'!BF6471),'Descriptive Stats'!BF6471,#N/A)</f>
        <v>-1.3950525282585462</v>
      </c>
      <c r="BI6471" s="6">
        <f ca="1">IF(ISNUMBER('Descriptive Stats'!E6471),'Descriptive Stats'!E6471,#N/A)</f>
        <v>0</v>
      </c>
    </row>
    <row r="6472" spans="1:61" ht="14.4" x14ac:dyDescent="0.3">
      <c r="A6472" s="2">
        <f>ROW()</f>
        <v>6472</v>
      </c>
      <c r="C6472" s="8">
        <f t="shared" ca="1" si="885"/>
        <v>18</v>
      </c>
      <c r="D6472" s="8">
        <f t="shared" ca="1" si="886"/>
        <v>0</v>
      </c>
      <c r="E6472" s="50">
        <f t="shared" ca="1" si="888"/>
        <v>4</v>
      </c>
      <c r="F6472" s="2" t="str">
        <f t="shared" ca="1" si="887"/>
        <v/>
      </c>
      <c r="BD6472" s="49">
        <f t="shared" ca="1" si="884"/>
        <v>3442</v>
      </c>
      <c r="BE6472" s="3">
        <f t="shared" ca="1" si="881"/>
        <v>0.34415000000000001</v>
      </c>
      <c r="BF6472" s="3">
        <f t="shared" ca="1" si="882"/>
        <v>-0.40116316278173481</v>
      </c>
      <c r="BG6472" s="9">
        <f t="shared" ca="1" si="883"/>
        <v>4</v>
      </c>
      <c r="BH6472" s="6">
        <f ca="1">IF(ISNUMBER('Descriptive Stats'!BF6472),'Descriptive Stats'!BF6472,#N/A)</f>
        <v>-0.40116316278173481</v>
      </c>
      <c r="BI6472" s="6">
        <f ca="1">IF(ISNUMBER('Descriptive Stats'!E6472),'Descriptive Stats'!E6472,#N/A)</f>
        <v>4</v>
      </c>
    </row>
    <row r="6473" spans="1:61" ht="14.4" x14ac:dyDescent="0.3">
      <c r="A6473" s="2">
        <f>ROW()</f>
        <v>6473</v>
      </c>
      <c r="C6473" s="8">
        <f t="shared" ca="1" si="885"/>
        <v>13</v>
      </c>
      <c r="D6473" s="8">
        <f t="shared" ca="1" si="886"/>
        <v>4</v>
      </c>
      <c r="E6473" s="50">
        <f t="shared" ca="1" si="888"/>
        <v>0</v>
      </c>
      <c r="F6473" s="2" t="str">
        <f t="shared" ca="1" si="887"/>
        <v/>
      </c>
      <c r="BD6473" s="49">
        <f t="shared" ca="1" si="884"/>
        <v>815.5</v>
      </c>
      <c r="BE6473" s="3">
        <f t="shared" ref="BE6473:BE6536" ca="1" si="889">IF(ISNUMBER(BD6473),(BD6473-0.5)/$BK$4,"")</f>
        <v>8.1500000000000003E-2</v>
      </c>
      <c r="BF6473" s="3">
        <f t="shared" ref="BF6473:BF6536" ca="1" si="890">IF(ISNUMBER(BE6473),_xlfn.NORM.INV(BE6473,0,1),"")</f>
        <v>-1.3950525282585462</v>
      </c>
      <c r="BG6473" s="9">
        <f t="shared" ref="BG6473:BG6536" ca="1" si="891">IF(ISNUMBER(E6473),E6473,"")</f>
        <v>0</v>
      </c>
      <c r="BH6473" s="6">
        <f ca="1">IF(ISNUMBER('Descriptive Stats'!BF6473),'Descriptive Stats'!BF6473,#N/A)</f>
        <v>-1.3950525282585462</v>
      </c>
      <c r="BI6473" s="6">
        <f ca="1">IF(ISNUMBER('Descriptive Stats'!E6473),'Descriptive Stats'!E6473,#N/A)</f>
        <v>0</v>
      </c>
    </row>
    <row r="6474" spans="1:61" ht="14.4" x14ac:dyDescent="0.3">
      <c r="A6474" s="2">
        <f>ROW()</f>
        <v>6474</v>
      </c>
      <c r="C6474" s="8">
        <f t="shared" ca="1" si="885"/>
        <v>4</v>
      </c>
      <c r="D6474" s="8">
        <f t="shared" ca="1" si="886"/>
        <v>0</v>
      </c>
      <c r="E6474" s="50">
        <f t="shared" ca="1" si="888"/>
        <v>0</v>
      </c>
      <c r="F6474" s="2" t="str">
        <f t="shared" ca="1" si="887"/>
        <v/>
      </c>
      <c r="BD6474" s="49">
        <f t="shared" ref="BD6474:BD6537" ca="1" si="892">IF(ISNUMBER(BG6474),_xlfn.RANK.AVG(BG6474,$BG$2:$BG$5414,1),"")</f>
        <v>815.5</v>
      </c>
      <c r="BE6474" s="3">
        <f t="shared" ca="1" si="889"/>
        <v>8.1500000000000003E-2</v>
      </c>
      <c r="BF6474" s="3">
        <f t="shared" ca="1" si="890"/>
        <v>-1.3950525282585462</v>
      </c>
      <c r="BG6474" s="9">
        <f t="shared" ca="1" si="891"/>
        <v>0</v>
      </c>
      <c r="BH6474" s="6">
        <f ca="1">IF(ISNUMBER('Descriptive Stats'!BF6474),'Descriptive Stats'!BF6474,#N/A)</f>
        <v>-1.3950525282585462</v>
      </c>
      <c r="BI6474" s="6">
        <f ca="1">IF(ISNUMBER('Descriptive Stats'!E6474),'Descriptive Stats'!E6474,#N/A)</f>
        <v>0</v>
      </c>
    </row>
    <row r="6475" spans="1:61" ht="14.4" x14ac:dyDescent="0.3">
      <c r="A6475" s="2">
        <f>ROW()</f>
        <v>6475</v>
      </c>
      <c r="C6475" s="8">
        <f t="shared" ca="1" si="885"/>
        <v>22</v>
      </c>
      <c r="D6475" s="8">
        <f t="shared" ca="1" si="886"/>
        <v>0</v>
      </c>
      <c r="E6475" s="50">
        <f t="shared" ca="1" si="888"/>
        <v>19</v>
      </c>
      <c r="F6475" s="2" t="str">
        <f t="shared" ca="1" si="887"/>
        <v>X</v>
      </c>
      <c r="BD6475" s="49">
        <f t="shared" ca="1" si="892"/>
        <v>5294</v>
      </c>
      <c r="BE6475" s="3">
        <f t="shared" ca="1" si="889"/>
        <v>0.52934999999999999</v>
      </c>
      <c r="BF6475" s="3">
        <f t="shared" ca="1" si="890"/>
        <v>7.3636031452008061E-2</v>
      </c>
      <c r="BG6475" s="9">
        <f t="shared" ca="1" si="891"/>
        <v>19</v>
      </c>
      <c r="BH6475" s="6">
        <f ca="1">IF(ISNUMBER('Descriptive Stats'!BF6475),'Descriptive Stats'!BF6475,#N/A)</f>
        <v>7.3636031452008061E-2</v>
      </c>
      <c r="BI6475" s="6">
        <f ca="1">IF(ISNUMBER('Descriptive Stats'!E6475),'Descriptive Stats'!E6475,#N/A)</f>
        <v>19</v>
      </c>
    </row>
    <row r="6476" spans="1:61" ht="14.4" x14ac:dyDescent="0.3">
      <c r="A6476" s="2">
        <f>ROW()</f>
        <v>6476</v>
      </c>
      <c r="C6476" s="8">
        <f t="shared" ca="1" si="885"/>
        <v>7</v>
      </c>
      <c r="D6476" s="8">
        <f t="shared" ca="1" si="886"/>
        <v>19</v>
      </c>
      <c r="E6476" s="50">
        <f t="shared" ca="1" si="888"/>
        <v>0</v>
      </c>
      <c r="F6476" s="2" t="str">
        <f t="shared" ca="1" si="887"/>
        <v/>
      </c>
      <c r="BD6476" s="49">
        <f t="shared" ca="1" si="892"/>
        <v>815.5</v>
      </c>
      <c r="BE6476" s="3">
        <f t="shared" ca="1" si="889"/>
        <v>8.1500000000000003E-2</v>
      </c>
      <c r="BF6476" s="3">
        <f t="shared" ca="1" si="890"/>
        <v>-1.3950525282585462</v>
      </c>
      <c r="BG6476" s="9">
        <f t="shared" ca="1" si="891"/>
        <v>0</v>
      </c>
      <c r="BH6476" s="6">
        <f ca="1">IF(ISNUMBER('Descriptive Stats'!BF6476),'Descriptive Stats'!BF6476,#N/A)</f>
        <v>-1.3950525282585462</v>
      </c>
      <c r="BI6476" s="6">
        <f ca="1">IF(ISNUMBER('Descriptive Stats'!E6476),'Descriptive Stats'!E6476,#N/A)</f>
        <v>0</v>
      </c>
    </row>
    <row r="6477" spans="1:61" ht="14.4" x14ac:dyDescent="0.3">
      <c r="A6477" s="2">
        <f>ROW()</f>
        <v>6477</v>
      </c>
      <c r="C6477" s="8">
        <f t="shared" ca="1" si="885"/>
        <v>14</v>
      </c>
      <c r="D6477" s="8">
        <f t="shared" ca="1" si="886"/>
        <v>0</v>
      </c>
      <c r="E6477" s="50">
        <f t="shared" ca="1" si="888"/>
        <v>0</v>
      </c>
      <c r="F6477" s="2" t="str">
        <f t="shared" ca="1" si="887"/>
        <v/>
      </c>
      <c r="BD6477" s="49">
        <f t="shared" ca="1" si="892"/>
        <v>815.5</v>
      </c>
      <c r="BE6477" s="3">
        <f t="shared" ca="1" si="889"/>
        <v>8.1500000000000003E-2</v>
      </c>
      <c r="BF6477" s="3">
        <f t="shared" ca="1" si="890"/>
        <v>-1.3950525282585462</v>
      </c>
      <c r="BG6477" s="9">
        <f t="shared" ca="1" si="891"/>
        <v>0</v>
      </c>
      <c r="BH6477" s="6">
        <f ca="1">IF(ISNUMBER('Descriptive Stats'!BF6477),'Descriptive Stats'!BF6477,#N/A)</f>
        <v>-1.3950525282585462</v>
      </c>
      <c r="BI6477" s="6">
        <f ca="1">IF(ISNUMBER('Descriptive Stats'!E6477),'Descriptive Stats'!E6477,#N/A)</f>
        <v>0</v>
      </c>
    </row>
    <row r="6478" spans="1:61" ht="14.4" x14ac:dyDescent="0.3">
      <c r="A6478" s="2">
        <f>ROW()</f>
        <v>6478</v>
      </c>
      <c r="C6478" s="8">
        <f t="shared" ca="1" si="885"/>
        <v>11</v>
      </c>
      <c r="D6478" s="8">
        <f t="shared" ca="1" si="886"/>
        <v>0</v>
      </c>
      <c r="E6478" s="50">
        <f t="shared" ca="1" si="888"/>
        <v>6</v>
      </c>
      <c r="F6478" s="2" t="str">
        <f t="shared" ca="1" si="887"/>
        <v/>
      </c>
      <c r="BD6478" s="49">
        <f t="shared" ca="1" si="892"/>
        <v>3900</v>
      </c>
      <c r="BE6478" s="3">
        <f t="shared" ca="1" si="889"/>
        <v>0.38995000000000002</v>
      </c>
      <c r="BF6478" s="3">
        <f t="shared" ca="1" si="890"/>
        <v>-0.2794493539703507</v>
      </c>
      <c r="BG6478" s="9">
        <f t="shared" ca="1" si="891"/>
        <v>6</v>
      </c>
      <c r="BH6478" s="6">
        <f ca="1">IF(ISNUMBER('Descriptive Stats'!BF6478),'Descriptive Stats'!BF6478,#N/A)</f>
        <v>-0.2794493539703507</v>
      </c>
      <c r="BI6478" s="6">
        <f ca="1">IF(ISNUMBER('Descriptive Stats'!E6478),'Descriptive Stats'!E6478,#N/A)</f>
        <v>6</v>
      </c>
    </row>
    <row r="6479" spans="1:61" ht="14.4" x14ac:dyDescent="0.3">
      <c r="A6479" s="2">
        <f>ROW()</f>
        <v>6479</v>
      </c>
      <c r="C6479" s="8">
        <f t="shared" ca="1" si="885"/>
        <v>16</v>
      </c>
      <c r="D6479" s="8">
        <f t="shared" ca="1" si="886"/>
        <v>6</v>
      </c>
      <c r="E6479" s="50">
        <f t="shared" ca="1" si="888"/>
        <v>0</v>
      </c>
      <c r="F6479" s="2" t="str">
        <f t="shared" ca="1" si="887"/>
        <v/>
      </c>
      <c r="BD6479" s="49">
        <f t="shared" ca="1" si="892"/>
        <v>815.5</v>
      </c>
      <c r="BE6479" s="3">
        <f t="shared" ca="1" si="889"/>
        <v>8.1500000000000003E-2</v>
      </c>
      <c r="BF6479" s="3">
        <f t="shared" ca="1" si="890"/>
        <v>-1.3950525282585462</v>
      </c>
      <c r="BG6479" s="9">
        <f t="shared" ca="1" si="891"/>
        <v>0</v>
      </c>
      <c r="BH6479" s="6">
        <f ca="1">IF(ISNUMBER('Descriptive Stats'!BF6479),'Descriptive Stats'!BF6479,#N/A)</f>
        <v>-1.3950525282585462</v>
      </c>
      <c r="BI6479" s="6">
        <f ca="1">IF(ISNUMBER('Descriptive Stats'!E6479),'Descriptive Stats'!E6479,#N/A)</f>
        <v>0</v>
      </c>
    </row>
    <row r="6480" spans="1:61" ht="14.4" x14ac:dyDescent="0.3">
      <c r="A6480" s="2">
        <f>ROW()</f>
        <v>6480</v>
      </c>
      <c r="C6480" s="8">
        <f t="shared" ca="1" si="885"/>
        <v>11</v>
      </c>
      <c r="D6480" s="8">
        <f t="shared" ca="1" si="886"/>
        <v>0</v>
      </c>
      <c r="E6480" s="50">
        <f t="shared" ca="1" si="888"/>
        <v>6</v>
      </c>
      <c r="F6480" s="2" t="str">
        <f t="shared" ca="1" si="887"/>
        <v/>
      </c>
      <c r="BD6480" s="49">
        <f t="shared" ca="1" si="892"/>
        <v>3900</v>
      </c>
      <c r="BE6480" s="3">
        <f t="shared" ca="1" si="889"/>
        <v>0.38995000000000002</v>
      </c>
      <c r="BF6480" s="3">
        <f t="shared" ca="1" si="890"/>
        <v>-0.2794493539703507</v>
      </c>
      <c r="BG6480" s="9">
        <f t="shared" ca="1" si="891"/>
        <v>6</v>
      </c>
      <c r="BH6480" s="6">
        <f ca="1">IF(ISNUMBER('Descriptive Stats'!BF6480),'Descriptive Stats'!BF6480,#N/A)</f>
        <v>-0.2794493539703507</v>
      </c>
      <c r="BI6480" s="6">
        <f ca="1">IF(ISNUMBER('Descriptive Stats'!E6480),'Descriptive Stats'!E6480,#N/A)</f>
        <v>6</v>
      </c>
    </row>
    <row r="6481" spans="1:61" ht="14.4" x14ac:dyDescent="0.3">
      <c r="A6481" s="2">
        <f>ROW()</f>
        <v>6481</v>
      </c>
      <c r="C6481" s="8">
        <f t="shared" ref="C6481:C6544" ca="1" si="893">RANDBETWEEN(2,COUNT(B:B))</f>
        <v>5</v>
      </c>
      <c r="D6481" s="8">
        <f t="shared" ref="D6481:D6544" ca="1" si="894">VLOOKUP(C6481,A:B,2,TRUE)</f>
        <v>6</v>
      </c>
      <c r="E6481" s="50">
        <f t="shared" ca="1" si="888"/>
        <v>7</v>
      </c>
      <c r="F6481" s="2" t="str">
        <f t="shared" ref="F6481:F6544" ca="1" si="895">IF(ISNUMBER(E6481),IF(OR(E6481&lt;$K$16,E6481&gt;$K$14),"X",""),"")</f>
        <v/>
      </c>
      <c r="BD6481" s="49">
        <f t="shared" ca="1" si="892"/>
        <v>4473.5</v>
      </c>
      <c r="BE6481" s="3">
        <f t="shared" ca="1" si="889"/>
        <v>0.44729999999999998</v>
      </c>
      <c r="BF6481" s="3">
        <f t="shared" ca="1" si="890"/>
        <v>-0.13248586824472414</v>
      </c>
      <c r="BG6481" s="9">
        <f t="shared" ca="1" si="891"/>
        <v>7</v>
      </c>
      <c r="BH6481" s="6">
        <f ca="1">IF(ISNUMBER('Descriptive Stats'!BF6481),'Descriptive Stats'!BF6481,#N/A)</f>
        <v>-0.13248586824472414</v>
      </c>
      <c r="BI6481" s="6">
        <f ca="1">IF(ISNUMBER('Descriptive Stats'!E6481),'Descriptive Stats'!E6481,#N/A)</f>
        <v>7</v>
      </c>
    </row>
    <row r="6482" spans="1:61" ht="14.4" x14ac:dyDescent="0.3">
      <c r="A6482" s="2">
        <f>ROW()</f>
        <v>6482</v>
      </c>
      <c r="C6482" s="8">
        <f t="shared" ca="1" si="893"/>
        <v>6</v>
      </c>
      <c r="D6482" s="8">
        <f t="shared" ca="1" si="894"/>
        <v>7</v>
      </c>
      <c r="E6482" s="50">
        <f t="shared" ca="1" si="888"/>
        <v>1</v>
      </c>
      <c r="F6482" s="2" t="str">
        <f t="shared" ca="1" si="895"/>
        <v/>
      </c>
      <c r="BD6482" s="49">
        <f t="shared" ca="1" si="892"/>
        <v>1871</v>
      </c>
      <c r="BE6482" s="3">
        <f t="shared" ca="1" si="889"/>
        <v>0.18704999999999999</v>
      </c>
      <c r="BF6482" s="3">
        <f t="shared" ca="1" si="890"/>
        <v>-0.88881967520906158</v>
      </c>
      <c r="BG6482" s="9">
        <f t="shared" ca="1" si="891"/>
        <v>1</v>
      </c>
      <c r="BH6482" s="6">
        <f ca="1">IF(ISNUMBER('Descriptive Stats'!BF6482),'Descriptive Stats'!BF6482,#N/A)</f>
        <v>-0.88881967520906158</v>
      </c>
      <c r="BI6482" s="6">
        <f ca="1">IF(ISNUMBER('Descriptive Stats'!E6482),'Descriptive Stats'!E6482,#N/A)</f>
        <v>1</v>
      </c>
    </row>
    <row r="6483" spans="1:61" ht="14.4" x14ac:dyDescent="0.3">
      <c r="A6483" s="2">
        <f>ROW()</f>
        <v>6483</v>
      </c>
      <c r="C6483" s="8">
        <f t="shared" ca="1" si="893"/>
        <v>8</v>
      </c>
      <c r="D6483" s="8">
        <f t="shared" ca="1" si="894"/>
        <v>1</v>
      </c>
      <c r="E6483" s="50">
        <f t="shared" ca="1" si="888"/>
        <v>6</v>
      </c>
      <c r="F6483" s="2" t="str">
        <f t="shared" ca="1" si="895"/>
        <v/>
      </c>
      <c r="BD6483" s="49">
        <f t="shared" ca="1" si="892"/>
        <v>3900</v>
      </c>
      <c r="BE6483" s="3">
        <f t="shared" ca="1" si="889"/>
        <v>0.38995000000000002</v>
      </c>
      <c r="BF6483" s="3">
        <f t="shared" ca="1" si="890"/>
        <v>-0.2794493539703507</v>
      </c>
      <c r="BG6483" s="9">
        <f t="shared" ca="1" si="891"/>
        <v>6</v>
      </c>
      <c r="BH6483" s="6">
        <f ca="1">IF(ISNUMBER('Descriptive Stats'!BF6483),'Descriptive Stats'!BF6483,#N/A)</f>
        <v>-0.2794493539703507</v>
      </c>
      <c r="BI6483" s="6">
        <f ca="1">IF(ISNUMBER('Descriptive Stats'!E6483),'Descriptive Stats'!E6483,#N/A)</f>
        <v>6</v>
      </c>
    </row>
    <row r="6484" spans="1:61" ht="14.4" x14ac:dyDescent="0.3">
      <c r="A6484" s="2">
        <f>ROW()</f>
        <v>6484</v>
      </c>
      <c r="C6484" s="8">
        <f t="shared" ca="1" si="893"/>
        <v>2</v>
      </c>
      <c r="D6484" s="8">
        <f t="shared" ca="1" si="894"/>
        <v>6</v>
      </c>
      <c r="E6484" s="50">
        <f t="shared" ca="1" si="888"/>
        <v>9</v>
      </c>
      <c r="F6484" s="2" t="str">
        <f t="shared" ca="1" si="895"/>
        <v/>
      </c>
      <c r="BD6484" s="49">
        <f t="shared" ca="1" si="892"/>
        <v>4819</v>
      </c>
      <c r="BE6484" s="3">
        <f t="shared" ca="1" si="889"/>
        <v>0.48185</v>
      </c>
      <c r="BF6484" s="3">
        <f t="shared" ca="1" si="890"/>
        <v>-4.5511009098988427E-2</v>
      </c>
      <c r="BG6484" s="9">
        <f t="shared" ca="1" si="891"/>
        <v>9</v>
      </c>
      <c r="BH6484" s="6">
        <f ca="1">IF(ISNUMBER('Descriptive Stats'!BF6484),'Descriptive Stats'!BF6484,#N/A)</f>
        <v>-4.5511009098988427E-2</v>
      </c>
      <c r="BI6484" s="6">
        <f ca="1">IF(ISNUMBER('Descriptive Stats'!E6484),'Descriptive Stats'!E6484,#N/A)</f>
        <v>9</v>
      </c>
    </row>
    <row r="6485" spans="1:61" ht="14.4" x14ac:dyDescent="0.3">
      <c r="A6485" s="2">
        <f>ROW()</f>
        <v>6485</v>
      </c>
      <c r="C6485" s="8">
        <f t="shared" ca="1" si="893"/>
        <v>23</v>
      </c>
      <c r="D6485" s="8">
        <f t="shared" ca="1" si="894"/>
        <v>9</v>
      </c>
      <c r="E6485" s="50">
        <f t="shared" ca="1" si="888"/>
        <v>0</v>
      </c>
      <c r="F6485" s="2" t="str">
        <f t="shared" ca="1" si="895"/>
        <v/>
      </c>
      <c r="BD6485" s="49">
        <f t="shared" ca="1" si="892"/>
        <v>815.5</v>
      </c>
      <c r="BE6485" s="3">
        <f t="shared" ca="1" si="889"/>
        <v>8.1500000000000003E-2</v>
      </c>
      <c r="BF6485" s="3">
        <f t="shared" ca="1" si="890"/>
        <v>-1.3950525282585462</v>
      </c>
      <c r="BG6485" s="9">
        <f t="shared" ca="1" si="891"/>
        <v>0</v>
      </c>
      <c r="BH6485" s="6">
        <f ca="1">IF(ISNUMBER('Descriptive Stats'!BF6485),'Descriptive Stats'!BF6485,#N/A)</f>
        <v>-1.3950525282585462</v>
      </c>
      <c r="BI6485" s="6">
        <f ca="1">IF(ISNUMBER('Descriptive Stats'!E6485),'Descriptive Stats'!E6485,#N/A)</f>
        <v>0</v>
      </c>
    </row>
    <row r="6486" spans="1:61" ht="14.4" x14ac:dyDescent="0.3">
      <c r="A6486" s="2">
        <f>ROW()</f>
        <v>6486</v>
      </c>
      <c r="C6486" s="8">
        <f t="shared" ca="1" si="893"/>
        <v>4</v>
      </c>
      <c r="D6486" s="8">
        <f t="shared" ca="1" si="894"/>
        <v>0</v>
      </c>
      <c r="E6486" s="50">
        <f t="shared" ca="1" si="888"/>
        <v>1</v>
      </c>
      <c r="F6486" s="2" t="str">
        <f t="shared" ca="1" si="895"/>
        <v/>
      </c>
      <c r="BD6486" s="49">
        <f t="shared" ca="1" si="892"/>
        <v>1871</v>
      </c>
      <c r="BE6486" s="3">
        <f t="shared" ca="1" si="889"/>
        <v>0.18704999999999999</v>
      </c>
      <c r="BF6486" s="3">
        <f t="shared" ca="1" si="890"/>
        <v>-0.88881967520906158</v>
      </c>
      <c r="BG6486" s="9">
        <f t="shared" ca="1" si="891"/>
        <v>1</v>
      </c>
      <c r="BH6486" s="6">
        <f ca="1">IF(ISNUMBER('Descriptive Stats'!BF6486),'Descriptive Stats'!BF6486,#N/A)</f>
        <v>-0.88881967520906158</v>
      </c>
      <c r="BI6486" s="6">
        <f ca="1">IF(ISNUMBER('Descriptive Stats'!E6486),'Descriptive Stats'!E6486,#N/A)</f>
        <v>1</v>
      </c>
    </row>
    <row r="6487" spans="1:61" ht="14.4" x14ac:dyDescent="0.3">
      <c r="A6487" s="2">
        <f>ROW()</f>
        <v>6487</v>
      </c>
      <c r="C6487" s="8">
        <f t="shared" ca="1" si="893"/>
        <v>8</v>
      </c>
      <c r="D6487" s="8">
        <f t="shared" ca="1" si="894"/>
        <v>1</v>
      </c>
      <c r="E6487" s="50">
        <f t="shared" ca="1" si="888"/>
        <v>0</v>
      </c>
      <c r="F6487" s="2" t="str">
        <f t="shared" ca="1" si="895"/>
        <v/>
      </c>
      <c r="BD6487" s="49">
        <f t="shared" ca="1" si="892"/>
        <v>815.5</v>
      </c>
      <c r="BE6487" s="3">
        <f t="shared" ca="1" si="889"/>
        <v>8.1500000000000003E-2</v>
      </c>
      <c r="BF6487" s="3">
        <f t="shared" ca="1" si="890"/>
        <v>-1.3950525282585462</v>
      </c>
      <c r="BG6487" s="9">
        <f t="shared" ca="1" si="891"/>
        <v>0</v>
      </c>
      <c r="BH6487" s="6">
        <f ca="1">IF(ISNUMBER('Descriptive Stats'!BF6487),'Descriptive Stats'!BF6487,#N/A)</f>
        <v>-1.3950525282585462</v>
      </c>
      <c r="BI6487" s="6">
        <f ca="1">IF(ISNUMBER('Descriptive Stats'!E6487),'Descriptive Stats'!E6487,#N/A)</f>
        <v>0</v>
      </c>
    </row>
    <row r="6488" spans="1:61" ht="14.4" x14ac:dyDescent="0.3">
      <c r="A6488" s="2">
        <f>ROW()</f>
        <v>6488</v>
      </c>
      <c r="C6488" s="8">
        <f t="shared" ca="1" si="893"/>
        <v>20</v>
      </c>
      <c r="D6488" s="8">
        <f t="shared" ca="1" si="894"/>
        <v>0</v>
      </c>
      <c r="E6488" s="50">
        <f t="shared" ca="1" si="888"/>
        <v>6</v>
      </c>
      <c r="F6488" s="2" t="str">
        <f t="shared" ca="1" si="895"/>
        <v/>
      </c>
      <c r="BD6488" s="49">
        <f t="shared" ca="1" si="892"/>
        <v>3900</v>
      </c>
      <c r="BE6488" s="3">
        <f t="shared" ca="1" si="889"/>
        <v>0.38995000000000002</v>
      </c>
      <c r="BF6488" s="3">
        <f t="shared" ca="1" si="890"/>
        <v>-0.2794493539703507</v>
      </c>
      <c r="BG6488" s="9">
        <f t="shared" ca="1" si="891"/>
        <v>6</v>
      </c>
      <c r="BH6488" s="6">
        <f ca="1">IF(ISNUMBER('Descriptive Stats'!BF6488),'Descriptive Stats'!BF6488,#N/A)</f>
        <v>-0.2794493539703507</v>
      </c>
      <c r="BI6488" s="6">
        <f ca="1">IF(ISNUMBER('Descriptive Stats'!E6488),'Descriptive Stats'!E6488,#N/A)</f>
        <v>6</v>
      </c>
    </row>
    <row r="6489" spans="1:61" ht="14.4" x14ac:dyDescent="0.3">
      <c r="A6489" s="2">
        <f>ROW()</f>
        <v>6489</v>
      </c>
      <c r="C6489" s="8">
        <f t="shared" ca="1" si="893"/>
        <v>2</v>
      </c>
      <c r="D6489" s="8">
        <f t="shared" ca="1" si="894"/>
        <v>6</v>
      </c>
      <c r="E6489" s="50">
        <f t="shared" ca="1" si="888"/>
        <v>6</v>
      </c>
      <c r="F6489" s="2" t="str">
        <f t="shared" ca="1" si="895"/>
        <v/>
      </c>
      <c r="BD6489" s="49">
        <f t="shared" ca="1" si="892"/>
        <v>3900</v>
      </c>
      <c r="BE6489" s="3">
        <f t="shared" ca="1" si="889"/>
        <v>0.38995000000000002</v>
      </c>
      <c r="BF6489" s="3">
        <f t="shared" ca="1" si="890"/>
        <v>-0.2794493539703507</v>
      </c>
      <c r="BG6489" s="9">
        <f t="shared" ca="1" si="891"/>
        <v>6</v>
      </c>
      <c r="BH6489" s="6">
        <f ca="1">IF(ISNUMBER('Descriptive Stats'!BF6489),'Descriptive Stats'!BF6489,#N/A)</f>
        <v>-0.2794493539703507</v>
      </c>
      <c r="BI6489" s="6">
        <f ca="1">IF(ISNUMBER('Descriptive Stats'!E6489),'Descriptive Stats'!E6489,#N/A)</f>
        <v>6</v>
      </c>
    </row>
    <row r="6490" spans="1:61" ht="14.4" x14ac:dyDescent="0.3">
      <c r="A6490" s="2">
        <f>ROW()</f>
        <v>6490</v>
      </c>
      <c r="C6490" s="8">
        <f t="shared" ca="1" si="893"/>
        <v>5</v>
      </c>
      <c r="D6490" s="8">
        <f t="shared" ca="1" si="894"/>
        <v>6</v>
      </c>
      <c r="E6490" s="50">
        <f t="shared" ca="1" si="888"/>
        <v>0</v>
      </c>
      <c r="F6490" s="2" t="str">
        <f t="shared" ca="1" si="895"/>
        <v/>
      </c>
      <c r="BD6490" s="49">
        <f t="shared" ca="1" si="892"/>
        <v>815.5</v>
      </c>
      <c r="BE6490" s="3">
        <f t="shared" ca="1" si="889"/>
        <v>8.1500000000000003E-2</v>
      </c>
      <c r="BF6490" s="3">
        <f t="shared" ca="1" si="890"/>
        <v>-1.3950525282585462</v>
      </c>
      <c r="BG6490" s="9">
        <f t="shared" ca="1" si="891"/>
        <v>0</v>
      </c>
      <c r="BH6490" s="6">
        <f ca="1">IF(ISNUMBER('Descriptive Stats'!BF6490),'Descriptive Stats'!BF6490,#N/A)</f>
        <v>-1.3950525282585462</v>
      </c>
      <c r="BI6490" s="6">
        <f ca="1">IF(ISNUMBER('Descriptive Stats'!E6490),'Descriptive Stats'!E6490,#N/A)</f>
        <v>0</v>
      </c>
    </row>
    <row r="6491" spans="1:61" ht="14.4" x14ac:dyDescent="0.3">
      <c r="A6491" s="2">
        <f>ROW()</f>
        <v>6491</v>
      </c>
      <c r="C6491" s="8">
        <f t="shared" ca="1" si="893"/>
        <v>14</v>
      </c>
      <c r="D6491" s="8">
        <f t="shared" ca="1" si="894"/>
        <v>0</v>
      </c>
      <c r="E6491" s="50">
        <f t="shared" ca="1" si="888"/>
        <v>1</v>
      </c>
      <c r="F6491" s="2" t="str">
        <f t="shared" ca="1" si="895"/>
        <v/>
      </c>
      <c r="BD6491" s="49">
        <f t="shared" ca="1" si="892"/>
        <v>1871</v>
      </c>
      <c r="BE6491" s="3">
        <f t="shared" ca="1" si="889"/>
        <v>0.18704999999999999</v>
      </c>
      <c r="BF6491" s="3">
        <f t="shared" ca="1" si="890"/>
        <v>-0.88881967520906158</v>
      </c>
      <c r="BG6491" s="9">
        <f t="shared" ca="1" si="891"/>
        <v>1</v>
      </c>
      <c r="BH6491" s="6">
        <f ca="1">IF(ISNUMBER('Descriptive Stats'!BF6491),'Descriptive Stats'!BF6491,#N/A)</f>
        <v>-0.88881967520906158</v>
      </c>
      <c r="BI6491" s="6">
        <f ca="1">IF(ISNUMBER('Descriptive Stats'!E6491),'Descriptive Stats'!E6491,#N/A)</f>
        <v>1</v>
      </c>
    </row>
    <row r="6492" spans="1:61" ht="14.4" x14ac:dyDescent="0.3">
      <c r="A6492" s="2">
        <f>ROW()</f>
        <v>6492</v>
      </c>
      <c r="C6492" s="8">
        <f t="shared" ca="1" si="893"/>
        <v>8</v>
      </c>
      <c r="D6492" s="8">
        <f t="shared" ca="1" si="894"/>
        <v>1</v>
      </c>
      <c r="E6492" s="50">
        <f t="shared" ca="1" si="888"/>
        <v>7</v>
      </c>
      <c r="F6492" s="2" t="str">
        <f t="shared" ca="1" si="895"/>
        <v/>
      </c>
      <c r="BD6492" s="49">
        <f t="shared" ca="1" si="892"/>
        <v>4473.5</v>
      </c>
      <c r="BE6492" s="3">
        <f t="shared" ca="1" si="889"/>
        <v>0.44729999999999998</v>
      </c>
      <c r="BF6492" s="3">
        <f t="shared" ca="1" si="890"/>
        <v>-0.13248586824472414</v>
      </c>
      <c r="BG6492" s="9">
        <f t="shared" ca="1" si="891"/>
        <v>7</v>
      </c>
      <c r="BH6492" s="6">
        <f ca="1">IF(ISNUMBER('Descriptive Stats'!BF6492),'Descriptive Stats'!BF6492,#N/A)</f>
        <v>-0.13248586824472414</v>
      </c>
      <c r="BI6492" s="6">
        <f ca="1">IF(ISNUMBER('Descriptive Stats'!E6492),'Descriptive Stats'!E6492,#N/A)</f>
        <v>7</v>
      </c>
    </row>
    <row r="6493" spans="1:61" ht="14.4" x14ac:dyDescent="0.3">
      <c r="A6493" s="2">
        <f>ROW()</f>
        <v>6493</v>
      </c>
      <c r="C6493" s="8">
        <f t="shared" ca="1" si="893"/>
        <v>19</v>
      </c>
      <c r="D6493" s="8">
        <f t="shared" ca="1" si="894"/>
        <v>7</v>
      </c>
      <c r="E6493" s="50">
        <f t="shared" ca="1" si="888"/>
        <v>0</v>
      </c>
      <c r="F6493" s="2" t="str">
        <f t="shared" ca="1" si="895"/>
        <v/>
      </c>
      <c r="BD6493" s="49">
        <f t="shared" ca="1" si="892"/>
        <v>815.5</v>
      </c>
      <c r="BE6493" s="3">
        <f t="shared" ca="1" si="889"/>
        <v>8.1500000000000003E-2</v>
      </c>
      <c r="BF6493" s="3">
        <f t="shared" ca="1" si="890"/>
        <v>-1.3950525282585462</v>
      </c>
      <c r="BG6493" s="9">
        <f t="shared" ca="1" si="891"/>
        <v>0</v>
      </c>
      <c r="BH6493" s="6">
        <f ca="1">IF(ISNUMBER('Descriptive Stats'!BF6493),'Descriptive Stats'!BF6493,#N/A)</f>
        <v>-1.3950525282585462</v>
      </c>
      <c r="BI6493" s="6">
        <f ca="1">IF(ISNUMBER('Descriptive Stats'!E6493),'Descriptive Stats'!E6493,#N/A)</f>
        <v>0</v>
      </c>
    </row>
    <row r="6494" spans="1:61" ht="14.4" x14ac:dyDescent="0.3">
      <c r="A6494" s="2">
        <f>ROW()</f>
        <v>6494</v>
      </c>
      <c r="C6494" s="8">
        <f t="shared" ca="1" si="893"/>
        <v>11</v>
      </c>
      <c r="D6494" s="8">
        <f t="shared" ca="1" si="894"/>
        <v>0</v>
      </c>
      <c r="E6494" s="50">
        <f t="shared" ca="1" si="888"/>
        <v>19</v>
      </c>
      <c r="F6494" s="2" t="str">
        <f t="shared" ca="1" si="895"/>
        <v>X</v>
      </c>
      <c r="BD6494" s="49">
        <f t="shared" ca="1" si="892"/>
        <v>5294</v>
      </c>
      <c r="BE6494" s="3">
        <f t="shared" ca="1" si="889"/>
        <v>0.52934999999999999</v>
      </c>
      <c r="BF6494" s="3">
        <f t="shared" ca="1" si="890"/>
        <v>7.3636031452008061E-2</v>
      </c>
      <c r="BG6494" s="9">
        <f t="shared" ca="1" si="891"/>
        <v>19</v>
      </c>
      <c r="BH6494" s="6">
        <f ca="1">IF(ISNUMBER('Descriptive Stats'!BF6494),'Descriptive Stats'!BF6494,#N/A)</f>
        <v>7.3636031452008061E-2</v>
      </c>
      <c r="BI6494" s="6">
        <f ca="1">IF(ISNUMBER('Descriptive Stats'!E6494),'Descriptive Stats'!E6494,#N/A)</f>
        <v>19</v>
      </c>
    </row>
    <row r="6495" spans="1:61" ht="14.4" x14ac:dyDescent="0.3">
      <c r="A6495" s="2">
        <f>ROW()</f>
        <v>6495</v>
      </c>
      <c r="C6495" s="8">
        <f t="shared" ca="1" si="893"/>
        <v>7</v>
      </c>
      <c r="D6495" s="8">
        <f t="shared" ca="1" si="894"/>
        <v>19</v>
      </c>
      <c r="E6495" s="50">
        <f t="shared" ca="1" si="888"/>
        <v>4</v>
      </c>
      <c r="F6495" s="2" t="str">
        <f t="shared" ca="1" si="895"/>
        <v/>
      </c>
      <c r="BD6495" s="49">
        <f t="shared" ca="1" si="892"/>
        <v>3442</v>
      </c>
      <c r="BE6495" s="3">
        <f t="shared" ca="1" si="889"/>
        <v>0.34415000000000001</v>
      </c>
      <c r="BF6495" s="3">
        <f t="shared" ca="1" si="890"/>
        <v>-0.40116316278173481</v>
      </c>
      <c r="BG6495" s="9">
        <f t="shared" ca="1" si="891"/>
        <v>4</v>
      </c>
      <c r="BH6495" s="6">
        <f ca="1">IF(ISNUMBER('Descriptive Stats'!BF6495),'Descriptive Stats'!BF6495,#N/A)</f>
        <v>-0.40116316278173481</v>
      </c>
      <c r="BI6495" s="6">
        <f ca="1">IF(ISNUMBER('Descriptive Stats'!E6495),'Descriptive Stats'!E6495,#N/A)</f>
        <v>4</v>
      </c>
    </row>
    <row r="6496" spans="1:61" ht="14.4" x14ac:dyDescent="0.3">
      <c r="A6496" s="2">
        <f>ROW()</f>
        <v>6496</v>
      </c>
      <c r="C6496" s="8">
        <f t="shared" ca="1" si="893"/>
        <v>13</v>
      </c>
      <c r="D6496" s="8">
        <f t="shared" ca="1" si="894"/>
        <v>4</v>
      </c>
      <c r="E6496" s="50">
        <f t="shared" ca="1" si="888"/>
        <v>9</v>
      </c>
      <c r="F6496" s="2" t="str">
        <f t="shared" ca="1" si="895"/>
        <v/>
      </c>
      <c r="BD6496" s="49">
        <f t="shared" ca="1" si="892"/>
        <v>4819</v>
      </c>
      <c r="BE6496" s="3">
        <f t="shared" ca="1" si="889"/>
        <v>0.48185</v>
      </c>
      <c r="BF6496" s="3">
        <f t="shared" ca="1" si="890"/>
        <v>-4.5511009098988427E-2</v>
      </c>
      <c r="BG6496" s="9">
        <f t="shared" ca="1" si="891"/>
        <v>9</v>
      </c>
      <c r="BH6496" s="6">
        <f ca="1">IF(ISNUMBER('Descriptive Stats'!BF6496),'Descriptive Stats'!BF6496,#N/A)</f>
        <v>-4.5511009098988427E-2</v>
      </c>
      <c r="BI6496" s="6">
        <f ca="1">IF(ISNUMBER('Descriptive Stats'!E6496),'Descriptive Stats'!E6496,#N/A)</f>
        <v>9</v>
      </c>
    </row>
    <row r="6497" spans="1:61" ht="14.4" x14ac:dyDescent="0.3">
      <c r="A6497" s="2">
        <f>ROW()</f>
        <v>6497</v>
      </c>
      <c r="C6497" s="8">
        <f t="shared" ca="1" si="893"/>
        <v>23</v>
      </c>
      <c r="D6497" s="8">
        <f t="shared" ca="1" si="894"/>
        <v>9</v>
      </c>
      <c r="E6497" s="50">
        <f t="shared" ca="1" si="888"/>
        <v>0</v>
      </c>
      <c r="F6497" s="2" t="str">
        <f t="shared" ca="1" si="895"/>
        <v/>
      </c>
      <c r="BD6497" s="49">
        <f t="shared" ca="1" si="892"/>
        <v>815.5</v>
      </c>
      <c r="BE6497" s="3">
        <f t="shared" ca="1" si="889"/>
        <v>8.1500000000000003E-2</v>
      </c>
      <c r="BF6497" s="3">
        <f t="shared" ca="1" si="890"/>
        <v>-1.3950525282585462</v>
      </c>
      <c r="BG6497" s="9">
        <f t="shared" ca="1" si="891"/>
        <v>0</v>
      </c>
      <c r="BH6497" s="6">
        <f ca="1">IF(ISNUMBER('Descriptive Stats'!BF6497),'Descriptive Stats'!BF6497,#N/A)</f>
        <v>-1.3950525282585462</v>
      </c>
      <c r="BI6497" s="6">
        <f ca="1">IF(ISNUMBER('Descriptive Stats'!E6497),'Descriptive Stats'!E6497,#N/A)</f>
        <v>0</v>
      </c>
    </row>
    <row r="6498" spans="1:61" ht="14.4" x14ac:dyDescent="0.3">
      <c r="A6498" s="2">
        <f>ROW()</f>
        <v>6498</v>
      </c>
      <c r="C6498" s="8">
        <f t="shared" ca="1" si="893"/>
        <v>14</v>
      </c>
      <c r="D6498" s="8">
        <f t="shared" ca="1" si="894"/>
        <v>0</v>
      </c>
      <c r="E6498" s="50">
        <f t="shared" ca="1" si="888"/>
        <v>7</v>
      </c>
      <c r="F6498" s="2" t="str">
        <f t="shared" ca="1" si="895"/>
        <v/>
      </c>
      <c r="BD6498" s="49">
        <f t="shared" ca="1" si="892"/>
        <v>4473.5</v>
      </c>
      <c r="BE6498" s="3">
        <f t="shared" ca="1" si="889"/>
        <v>0.44729999999999998</v>
      </c>
      <c r="BF6498" s="3">
        <f t="shared" ca="1" si="890"/>
        <v>-0.13248586824472414</v>
      </c>
      <c r="BG6498" s="9">
        <f t="shared" ca="1" si="891"/>
        <v>7</v>
      </c>
      <c r="BH6498" s="6">
        <f ca="1">IF(ISNUMBER('Descriptive Stats'!BF6498),'Descriptive Stats'!BF6498,#N/A)</f>
        <v>-0.13248586824472414</v>
      </c>
      <c r="BI6498" s="6">
        <f ca="1">IF(ISNUMBER('Descriptive Stats'!E6498),'Descriptive Stats'!E6498,#N/A)</f>
        <v>7</v>
      </c>
    </row>
    <row r="6499" spans="1:61" ht="14.4" x14ac:dyDescent="0.3">
      <c r="A6499" s="2">
        <f>ROW()</f>
        <v>6499</v>
      </c>
      <c r="C6499" s="8">
        <f t="shared" ca="1" si="893"/>
        <v>6</v>
      </c>
      <c r="D6499" s="8">
        <f t="shared" ca="1" si="894"/>
        <v>7</v>
      </c>
      <c r="E6499" s="50">
        <f t="shared" ca="1" si="888"/>
        <v>0</v>
      </c>
      <c r="F6499" s="2" t="str">
        <f t="shared" ca="1" si="895"/>
        <v/>
      </c>
      <c r="BD6499" s="49">
        <f t="shared" ca="1" si="892"/>
        <v>815.5</v>
      </c>
      <c r="BE6499" s="3">
        <f t="shared" ca="1" si="889"/>
        <v>8.1500000000000003E-2</v>
      </c>
      <c r="BF6499" s="3">
        <f t="shared" ca="1" si="890"/>
        <v>-1.3950525282585462</v>
      </c>
      <c r="BG6499" s="9">
        <f t="shared" ca="1" si="891"/>
        <v>0</v>
      </c>
      <c r="BH6499" s="6">
        <f ca="1">IF(ISNUMBER('Descriptive Stats'!BF6499),'Descriptive Stats'!BF6499,#N/A)</f>
        <v>-1.3950525282585462</v>
      </c>
      <c r="BI6499" s="6">
        <f ca="1">IF(ISNUMBER('Descriptive Stats'!E6499),'Descriptive Stats'!E6499,#N/A)</f>
        <v>0</v>
      </c>
    </row>
    <row r="6500" spans="1:61" ht="14.4" x14ac:dyDescent="0.3">
      <c r="A6500" s="2">
        <f>ROW()</f>
        <v>6500</v>
      </c>
      <c r="C6500" s="8">
        <f t="shared" ca="1" si="893"/>
        <v>20</v>
      </c>
      <c r="D6500" s="8">
        <f t="shared" ca="1" si="894"/>
        <v>0</v>
      </c>
      <c r="E6500" s="50">
        <f t="shared" ca="1" si="888"/>
        <v>2</v>
      </c>
      <c r="F6500" s="2" t="str">
        <f t="shared" ca="1" si="895"/>
        <v/>
      </c>
      <c r="BD6500" s="49">
        <f t="shared" ca="1" si="892"/>
        <v>2595</v>
      </c>
      <c r="BE6500" s="3">
        <f t="shared" ca="1" si="889"/>
        <v>0.25945000000000001</v>
      </c>
      <c r="BF6500" s="3">
        <f t="shared" ca="1" si="890"/>
        <v>-0.6450419512753276</v>
      </c>
      <c r="BG6500" s="9">
        <f t="shared" ca="1" si="891"/>
        <v>2</v>
      </c>
      <c r="BH6500" s="6">
        <f ca="1">IF(ISNUMBER('Descriptive Stats'!BF6500),'Descriptive Stats'!BF6500,#N/A)</f>
        <v>-0.6450419512753276</v>
      </c>
      <c r="BI6500" s="6">
        <f ca="1">IF(ISNUMBER('Descriptive Stats'!E6500),'Descriptive Stats'!E6500,#N/A)</f>
        <v>2</v>
      </c>
    </row>
    <row r="6501" spans="1:61" ht="14.4" x14ac:dyDescent="0.3">
      <c r="A6501" s="2">
        <f>ROW()</f>
        <v>6501</v>
      </c>
      <c r="C6501" s="8">
        <f t="shared" ca="1" si="893"/>
        <v>3</v>
      </c>
      <c r="D6501" s="8">
        <f t="shared" ca="1" si="894"/>
        <v>2</v>
      </c>
      <c r="E6501" s="50">
        <f t="shared" ca="1" si="888"/>
        <v>0</v>
      </c>
      <c r="F6501" s="2" t="str">
        <f t="shared" ca="1" si="895"/>
        <v/>
      </c>
      <c r="BD6501" s="49">
        <f t="shared" ca="1" si="892"/>
        <v>815.5</v>
      </c>
      <c r="BE6501" s="3">
        <f t="shared" ca="1" si="889"/>
        <v>8.1500000000000003E-2</v>
      </c>
      <c r="BF6501" s="3">
        <f t="shared" ca="1" si="890"/>
        <v>-1.3950525282585462</v>
      </c>
      <c r="BG6501" s="9">
        <f t="shared" ca="1" si="891"/>
        <v>0</v>
      </c>
      <c r="BH6501" s="6">
        <f ca="1">IF(ISNUMBER('Descriptive Stats'!BF6501),'Descriptive Stats'!BF6501,#N/A)</f>
        <v>-1.3950525282585462</v>
      </c>
      <c r="BI6501" s="6">
        <f ca="1">IF(ISNUMBER('Descriptive Stats'!E6501),'Descriptive Stats'!E6501,#N/A)</f>
        <v>0</v>
      </c>
    </row>
    <row r="6502" spans="1:61" ht="14.4" x14ac:dyDescent="0.3">
      <c r="A6502" s="2">
        <f>ROW()</f>
        <v>6502</v>
      </c>
      <c r="C6502" s="8">
        <f t="shared" ca="1" si="893"/>
        <v>20</v>
      </c>
      <c r="D6502" s="8">
        <f t="shared" ca="1" si="894"/>
        <v>0</v>
      </c>
      <c r="E6502" s="50">
        <f t="shared" ca="1" si="888"/>
        <v>2</v>
      </c>
      <c r="F6502" s="2" t="str">
        <f t="shared" ca="1" si="895"/>
        <v/>
      </c>
      <c r="BD6502" s="49">
        <f t="shared" ca="1" si="892"/>
        <v>2595</v>
      </c>
      <c r="BE6502" s="3">
        <f t="shared" ca="1" si="889"/>
        <v>0.25945000000000001</v>
      </c>
      <c r="BF6502" s="3">
        <f t="shared" ca="1" si="890"/>
        <v>-0.6450419512753276</v>
      </c>
      <c r="BG6502" s="9">
        <f t="shared" ca="1" si="891"/>
        <v>2</v>
      </c>
      <c r="BH6502" s="6">
        <f ca="1">IF(ISNUMBER('Descriptive Stats'!BF6502),'Descriptive Stats'!BF6502,#N/A)</f>
        <v>-0.6450419512753276</v>
      </c>
      <c r="BI6502" s="6">
        <f ca="1">IF(ISNUMBER('Descriptive Stats'!E6502),'Descriptive Stats'!E6502,#N/A)</f>
        <v>2</v>
      </c>
    </row>
    <row r="6503" spans="1:61" ht="14.4" x14ac:dyDescent="0.3">
      <c r="A6503" s="2">
        <f>ROW()</f>
        <v>6503</v>
      </c>
      <c r="C6503" s="8">
        <f t="shared" ca="1" si="893"/>
        <v>21</v>
      </c>
      <c r="D6503" s="8">
        <f t="shared" ca="1" si="894"/>
        <v>2</v>
      </c>
      <c r="E6503" s="50">
        <f t="shared" ca="1" si="888"/>
        <v>2</v>
      </c>
      <c r="F6503" s="2" t="str">
        <f t="shared" ca="1" si="895"/>
        <v/>
      </c>
      <c r="BD6503" s="49">
        <f t="shared" ca="1" si="892"/>
        <v>2595</v>
      </c>
      <c r="BE6503" s="3">
        <f t="shared" ca="1" si="889"/>
        <v>0.25945000000000001</v>
      </c>
      <c r="BF6503" s="3">
        <f t="shared" ca="1" si="890"/>
        <v>-0.6450419512753276</v>
      </c>
      <c r="BG6503" s="9">
        <f t="shared" ca="1" si="891"/>
        <v>2</v>
      </c>
      <c r="BH6503" s="6">
        <f ca="1">IF(ISNUMBER('Descriptive Stats'!BF6503),'Descriptive Stats'!BF6503,#N/A)</f>
        <v>-0.6450419512753276</v>
      </c>
      <c r="BI6503" s="6">
        <f ca="1">IF(ISNUMBER('Descriptive Stats'!E6503),'Descriptive Stats'!E6503,#N/A)</f>
        <v>2</v>
      </c>
    </row>
    <row r="6504" spans="1:61" ht="14.4" x14ac:dyDescent="0.3">
      <c r="A6504" s="2">
        <f>ROW()</f>
        <v>6504</v>
      </c>
      <c r="C6504" s="8">
        <f t="shared" ca="1" si="893"/>
        <v>17</v>
      </c>
      <c r="D6504" s="8">
        <f t="shared" ca="1" si="894"/>
        <v>2</v>
      </c>
      <c r="E6504" s="50">
        <f t="shared" ca="1" si="888"/>
        <v>2</v>
      </c>
      <c r="F6504" s="2" t="str">
        <f t="shared" ca="1" si="895"/>
        <v/>
      </c>
      <c r="BD6504" s="49">
        <f t="shared" ca="1" si="892"/>
        <v>2595</v>
      </c>
      <c r="BE6504" s="3">
        <f t="shared" ca="1" si="889"/>
        <v>0.25945000000000001</v>
      </c>
      <c r="BF6504" s="3">
        <f t="shared" ca="1" si="890"/>
        <v>-0.6450419512753276</v>
      </c>
      <c r="BG6504" s="9">
        <f t="shared" ca="1" si="891"/>
        <v>2</v>
      </c>
      <c r="BH6504" s="6">
        <f ca="1">IF(ISNUMBER('Descriptive Stats'!BF6504),'Descriptive Stats'!BF6504,#N/A)</f>
        <v>-0.6450419512753276</v>
      </c>
      <c r="BI6504" s="6">
        <f ca="1">IF(ISNUMBER('Descriptive Stats'!E6504),'Descriptive Stats'!E6504,#N/A)</f>
        <v>2</v>
      </c>
    </row>
    <row r="6505" spans="1:61" ht="14.4" x14ac:dyDescent="0.3">
      <c r="A6505" s="2">
        <f>ROW()</f>
        <v>6505</v>
      </c>
      <c r="C6505" s="8">
        <f t="shared" ca="1" si="893"/>
        <v>17</v>
      </c>
      <c r="D6505" s="8">
        <f t="shared" ca="1" si="894"/>
        <v>2</v>
      </c>
      <c r="E6505" s="50">
        <f t="shared" ca="1" si="888"/>
        <v>7</v>
      </c>
      <c r="F6505" s="2" t="str">
        <f t="shared" ca="1" si="895"/>
        <v/>
      </c>
      <c r="BD6505" s="49">
        <f t="shared" ca="1" si="892"/>
        <v>4473.5</v>
      </c>
      <c r="BE6505" s="3">
        <f t="shared" ca="1" si="889"/>
        <v>0.44729999999999998</v>
      </c>
      <c r="BF6505" s="3">
        <f t="shared" ca="1" si="890"/>
        <v>-0.13248586824472414</v>
      </c>
      <c r="BG6505" s="9">
        <f t="shared" ca="1" si="891"/>
        <v>7</v>
      </c>
      <c r="BH6505" s="6">
        <f ca="1">IF(ISNUMBER('Descriptive Stats'!BF6505),'Descriptive Stats'!BF6505,#N/A)</f>
        <v>-0.13248586824472414</v>
      </c>
      <c r="BI6505" s="6">
        <f ca="1">IF(ISNUMBER('Descriptive Stats'!E6505),'Descriptive Stats'!E6505,#N/A)</f>
        <v>7</v>
      </c>
    </row>
    <row r="6506" spans="1:61" ht="14.4" x14ac:dyDescent="0.3">
      <c r="A6506" s="2">
        <f>ROW()</f>
        <v>6506</v>
      </c>
      <c r="C6506" s="8">
        <f t="shared" ca="1" si="893"/>
        <v>19</v>
      </c>
      <c r="D6506" s="8">
        <f t="shared" ca="1" si="894"/>
        <v>7</v>
      </c>
      <c r="E6506" s="50">
        <f t="shared" ca="1" si="888"/>
        <v>9</v>
      </c>
      <c r="F6506" s="2" t="str">
        <f t="shared" ca="1" si="895"/>
        <v/>
      </c>
      <c r="BD6506" s="49">
        <f t="shared" ca="1" si="892"/>
        <v>4819</v>
      </c>
      <c r="BE6506" s="3">
        <f t="shared" ca="1" si="889"/>
        <v>0.48185</v>
      </c>
      <c r="BF6506" s="3">
        <f t="shared" ca="1" si="890"/>
        <v>-4.5511009098988427E-2</v>
      </c>
      <c r="BG6506" s="9">
        <f t="shared" ca="1" si="891"/>
        <v>9</v>
      </c>
      <c r="BH6506" s="6">
        <f ca="1">IF(ISNUMBER('Descriptive Stats'!BF6506),'Descriptive Stats'!BF6506,#N/A)</f>
        <v>-4.5511009098988427E-2</v>
      </c>
      <c r="BI6506" s="6">
        <f ca="1">IF(ISNUMBER('Descriptive Stats'!E6506),'Descriptive Stats'!E6506,#N/A)</f>
        <v>9</v>
      </c>
    </row>
    <row r="6507" spans="1:61" ht="14.4" x14ac:dyDescent="0.3">
      <c r="A6507" s="2">
        <f>ROW()</f>
        <v>6507</v>
      </c>
      <c r="C6507" s="8">
        <f t="shared" ca="1" si="893"/>
        <v>23</v>
      </c>
      <c r="D6507" s="8">
        <f t="shared" ca="1" si="894"/>
        <v>9</v>
      </c>
      <c r="E6507" s="50">
        <f t="shared" ca="1" si="888"/>
        <v>2</v>
      </c>
      <c r="F6507" s="2" t="str">
        <f t="shared" ca="1" si="895"/>
        <v/>
      </c>
      <c r="BD6507" s="49">
        <f t="shared" ca="1" si="892"/>
        <v>2595</v>
      </c>
      <c r="BE6507" s="3">
        <f t="shared" ca="1" si="889"/>
        <v>0.25945000000000001</v>
      </c>
      <c r="BF6507" s="3">
        <f t="shared" ca="1" si="890"/>
        <v>-0.6450419512753276</v>
      </c>
      <c r="BG6507" s="9">
        <f t="shared" ca="1" si="891"/>
        <v>2</v>
      </c>
      <c r="BH6507" s="6">
        <f ca="1">IF(ISNUMBER('Descriptive Stats'!BF6507),'Descriptive Stats'!BF6507,#N/A)</f>
        <v>-0.6450419512753276</v>
      </c>
      <c r="BI6507" s="6">
        <f ca="1">IF(ISNUMBER('Descriptive Stats'!E6507),'Descriptive Stats'!E6507,#N/A)</f>
        <v>2</v>
      </c>
    </row>
    <row r="6508" spans="1:61" ht="14.4" x14ac:dyDescent="0.3">
      <c r="A6508" s="2">
        <f>ROW()</f>
        <v>6508</v>
      </c>
      <c r="C6508" s="8">
        <f t="shared" ca="1" si="893"/>
        <v>3</v>
      </c>
      <c r="D6508" s="8">
        <f t="shared" ca="1" si="894"/>
        <v>2</v>
      </c>
      <c r="E6508" s="50">
        <f t="shared" ca="1" si="888"/>
        <v>2</v>
      </c>
      <c r="F6508" s="2" t="str">
        <f t="shared" ca="1" si="895"/>
        <v/>
      </c>
      <c r="BD6508" s="49">
        <f t="shared" ca="1" si="892"/>
        <v>2595</v>
      </c>
      <c r="BE6508" s="3">
        <f t="shared" ca="1" si="889"/>
        <v>0.25945000000000001</v>
      </c>
      <c r="BF6508" s="3">
        <f t="shared" ca="1" si="890"/>
        <v>-0.6450419512753276</v>
      </c>
      <c r="BG6508" s="9">
        <f t="shared" ca="1" si="891"/>
        <v>2</v>
      </c>
      <c r="BH6508" s="6">
        <f ca="1">IF(ISNUMBER('Descriptive Stats'!BF6508),'Descriptive Stats'!BF6508,#N/A)</f>
        <v>-0.6450419512753276</v>
      </c>
      <c r="BI6508" s="6">
        <f ca="1">IF(ISNUMBER('Descriptive Stats'!E6508),'Descriptive Stats'!E6508,#N/A)</f>
        <v>2</v>
      </c>
    </row>
    <row r="6509" spans="1:61" ht="14.4" x14ac:dyDescent="0.3">
      <c r="A6509" s="2">
        <f>ROW()</f>
        <v>6509</v>
      </c>
      <c r="C6509" s="8">
        <f t="shared" ca="1" si="893"/>
        <v>3</v>
      </c>
      <c r="D6509" s="8">
        <f t="shared" ca="1" si="894"/>
        <v>2</v>
      </c>
      <c r="E6509" s="50">
        <f t="shared" ca="1" si="888"/>
        <v>1</v>
      </c>
      <c r="F6509" s="2" t="str">
        <f t="shared" ca="1" si="895"/>
        <v/>
      </c>
      <c r="BD6509" s="49">
        <f t="shared" ca="1" si="892"/>
        <v>1871</v>
      </c>
      <c r="BE6509" s="3">
        <f t="shared" ca="1" si="889"/>
        <v>0.18704999999999999</v>
      </c>
      <c r="BF6509" s="3">
        <f t="shared" ca="1" si="890"/>
        <v>-0.88881967520906158</v>
      </c>
      <c r="BG6509" s="9">
        <f t="shared" ca="1" si="891"/>
        <v>1</v>
      </c>
      <c r="BH6509" s="6">
        <f ca="1">IF(ISNUMBER('Descriptive Stats'!BF6509),'Descriptive Stats'!BF6509,#N/A)</f>
        <v>-0.88881967520906158</v>
      </c>
      <c r="BI6509" s="6">
        <f ca="1">IF(ISNUMBER('Descriptive Stats'!E6509),'Descriptive Stats'!E6509,#N/A)</f>
        <v>1</v>
      </c>
    </row>
    <row r="6510" spans="1:61" ht="14.4" x14ac:dyDescent="0.3">
      <c r="A6510" s="2">
        <f>ROW()</f>
        <v>6510</v>
      </c>
      <c r="C6510" s="8">
        <f t="shared" ca="1" si="893"/>
        <v>12</v>
      </c>
      <c r="D6510" s="8">
        <f t="shared" ca="1" si="894"/>
        <v>1</v>
      </c>
      <c r="E6510" s="50">
        <f t="shared" ca="1" si="888"/>
        <v>7</v>
      </c>
      <c r="F6510" s="2" t="str">
        <f t="shared" ca="1" si="895"/>
        <v/>
      </c>
      <c r="BD6510" s="49">
        <f t="shared" ca="1" si="892"/>
        <v>4473.5</v>
      </c>
      <c r="BE6510" s="3">
        <f t="shared" ca="1" si="889"/>
        <v>0.44729999999999998</v>
      </c>
      <c r="BF6510" s="3">
        <f t="shared" ca="1" si="890"/>
        <v>-0.13248586824472414</v>
      </c>
      <c r="BG6510" s="9">
        <f t="shared" ca="1" si="891"/>
        <v>7</v>
      </c>
      <c r="BH6510" s="6">
        <f ca="1">IF(ISNUMBER('Descriptive Stats'!BF6510),'Descriptive Stats'!BF6510,#N/A)</f>
        <v>-0.13248586824472414</v>
      </c>
      <c r="BI6510" s="6">
        <f ca="1">IF(ISNUMBER('Descriptive Stats'!E6510),'Descriptive Stats'!E6510,#N/A)</f>
        <v>7</v>
      </c>
    </row>
    <row r="6511" spans="1:61" ht="14.4" x14ac:dyDescent="0.3">
      <c r="A6511" s="2">
        <f>ROW()</f>
        <v>6511</v>
      </c>
      <c r="C6511" s="8">
        <f t="shared" ca="1" si="893"/>
        <v>6</v>
      </c>
      <c r="D6511" s="8">
        <f t="shared" ca="1" si="894"/>
        <v>7</v>
      </c>
      <c r="E6511" s="50">
        <f t="shared" ca="1" si="888"/>
        <v>0</v>
      </c>
      <c r="F6511" s="2" t="str">
        <f t="shared" ca="1" si="895"/>
        <v/>
      </c>
      <c r="BD6511" s="49">
        <f t="shared" ca="1" si="892"/>
        <v>815.5</v>
      </c>
      <c r="BE6511" s="3">
        <f t="shared" ca="1" si="889"/>
        <v>8.1500000000000003E-2</v>
      </c>
      <c r="BF6511" s="3">
        <f t="shared" ca="1" si="890"/>
        <v>-1.3950525282585462</v>
      </c>
      <c r="BG6511" s="9">
        <f t="shared" ca="1" si="891"/>
        <v>0</v>
      </c>
      <c r="BH6511" s="6">
        <f ca="1">IF(ISNUMBER('Descriptive Stats'!BF6511),'Descriptive Stats'!BF6511,#N/A)</f>
        <v>-1.3950525282585462</v>
      </c>
      <c r="BI6511" s="6">
        <f ca="1">IF(ISNUMBER('Descriptive Stats'!E6511),'Descriptive Stats'!E6511,#N/A)</f>
        <v>0</v>
      </c>
    </row>
    <row r="6512" spans="1:61" ht="14.4" x14ac:dyDescent="0.3">
      <c r="A6512" s="2">
        <f>ROW()</f>
        <v>6512</v>
      </c>
      <c r="C6512" s="8">
        <f t="shared" ca="1" si="893"/>
        <v>11</v>
      </c>
      <c r="D6512" s="8">
        <f t="shared" ca="1" si="894"/>
        <v>0</v>
      </c>
      <c r="E6512" s="50">
        <f t="shared" ca="1" si="888"/>
        <v>4</v>
      </c>
      <c r="F6512" s="2" t="str">
        <f t="shared" ca="1" si="895"/>
        <v/>
      </c>
      <c r="BD6512" s="49">
        <f t="shared" ca="1" si="892"/>
        <v>3442</v>
      </c>
      <c r="BE6512" s="3">
        <f t="shared" ca="1" si="889"/>
        <v>0.34415000000000001</v>
      </c>
      <c r="BF6512" s="3">
        <f t="shared" ca="1" si="890"/>
        <v>-0.40116316278173481</v>
      </c>
      <c r="BG6512" s="9">
        <f t="shared" ca="1" si="891"/>
        <v>4</v>
      </c>
      <c r="BH6512" s="6">
        <f ca="1">IF(ISNUMBER('Descriptive Stats'!BF6512),'Descriptive Stats'!BF6512,#N/A)</f>
        <v>-0.40116316278173481</v>
      </c>
      <c r="BI6512" s="6">
        <f ca="1">IF(ISNUMBER('Descriptive Stats'!E6512),'Descriptive Stats'!E6512,#N/A)</f>
        <v>4</v>
      </c>
    </row>
    <row r="6513" spans="1:61" ht="14.4" x14ac:dyDescent="0.3">
      <c r="A6513" s="2">
        <f>ROW()</f>
        <v>6513</v>
      </c>
      <c r="C6513" s="8">
        <f t="shared" ca="1" si="893"/>
        <v>13</v>
      </c>
      <c r="D6513" s="8">
        <f t="shared" ca="1" si="894"/>
        <v>4</v>
      </c>
      <c r="E6513" s="50">
        <f t="shared" ca="1" si="888"/>
        <v>6</v>
      </c>
      <c r="F6513" s="2" t="str">
        <f t="shared" ca="1" si="895"/>
        <v/>
      </c>
      <c r="BD6513" s="49">
        <f t="shared" ca="1" si="892"/>
        <v>3900</v>
      </c>
      <c r="BE6513" s="3">
        <f t="shared" ca="1" si="889"/>
        <v>0.38995000000000002</v>
      </c>
      <c r="BF6513" s="3">
        <f t="shared" ca="1" si="890"/>
        <v>-0.2794493539703507</v>
      </c>
      <c r="BG6513" s="9">
        <f t="shared" ca="1" si="891"/>
        <v>6</v>
      </c>
      <c r="BH6513" s="6">
        <f ca="1">IF(ISNUMBER('Descriptive Stats'!BF6513),'Descriptive Stats'!BF6513,#N/A)</f>
        <v>-0.2794493539703507</v>
      </c>
      <c r="BI6513" s="6">
        <f ca="1">IF(ISNUMBER('Descriptive Stats'!E6513),'Descriptive Stats'!E6513,#N/A)</f>
        <v>6</v>
      </c>
    </row>
    <row r="6514" spans="1:61" ht="14.4" x14ac:dyDescent="0.3">
      <c r="A6514" s="2">
        <f>ROW()</f>
        <v>6514</v>
      </c>
      <c r="C6514" s="8">
        <f t="shared" ca="1" si="893"/>
        <v>16</v>
      </c>
      <c r="D6514" s="8">
        <f t="shared" ca="1" si="894"/>
        <v>6</v>
      </c>
      <c r="E6514" s="50">
        <f t="shared" ca="1" si="888"/>
        <v>0</v>
      </c>
      <c r="F6514" s="2" t="str">
        <f t="shared" ca="1" si="895"/>
        <v/>
      </c>
      <c r="BD6514" s="49">
        <f t="shared" ca="1" si="892"/>
        <v>815.5</v>
      </c>
      <c r="BE6514" s="3">
        <f t="shared" ca="1" si="889"/>
        <v>8.1500000000000003E-2</v>
      </c>
      <c r="BF6514" s="3">
        <f t="shared" ca="1" si="890"/>
        <v>-1.3950525282585462</v>
      </c>
      <c r="BG6514" s="9">
        <f t="shared" ca="1" si="891"/>
        <v>0</v>
      </c>
      <c r="BH6514" s="6">
        <f ca="1">IF(ISNUMBER('Descriptive Stats'!BF6514),'Descriptive Stats'!BF6514,#N/A)</f>
        <v>-1.3950525282585462</v>
      </c>
      <c r="BI6514" s="6">
        <f ca="1">IF(ISNUMBER('Descriptive Stats'!E6514),'Descriptive Stats'!E6514,#N/A)</f>
        <v>0</v>
      </c>
    </row>
    <row r="6515" spans="1:61" ht="14.4" x14ac:dyDescent="0.3">
      <c r="A6515" s="2">
        <f>ROW()</f>
        <v>6515</v>
      </c>
      <c r="C6515" s="8">
        <f t="shared" ca="1" si="893"/>
        <v>14</v>
      </c>
      <c r="D6515" s="8">
        <f t="shared" ca="1" si="894"/>
        <v>0</v>
      </c>
      <c r="E6515" s="50">
        <f t="shared" ca="1" si="888"/>
        <v>9</v>
      </c>
      <c r="F6515" s="2" t="str">
        <f t="shared" ca="1" si="895"/>
        <v/>
      </c>
      <c r="BD6515" s="49">
        <f t="shared" ca="1" si="892"/>
        <v>4819</v>
      </c>
      <c r="BE6515" s="3">
        <f t="shared" ca="1" si="889"/>
        <v>0.48185</v>
      </c>
      <c r="BF6515" s="3">
        <f t="shared" ca="1" si="890"/>
        <v>-4.5511009098988427E-2</v>
      </c>
      <c r="BG6515" s="9">
        <f t="shared" ca="1" si="891"/>
        <v>9</v>
      </c>
      <c r="BH6515" s="6">
        <f ca="1">IF(ISNUMBER('Descriptive Stats'!BF6515),'Descriptive Stats'!BF6515,#N/A)</f>
        <v>-4.5511009098988427E-2</v>
      </c>
      <c r="BI6515" s="6">
        <f ca="1">IF(ISNUMBER('Descriptive Stats'!E6515),'Descriptive Stats'!E6515,#N/A)</f>
        <v>9</v>
      </c>
    </row>
    <row r="6516" spans="1:61" ht="14.4" x14ac:dyDescent="0.3">
      <c r="A6516" s="2">
        <f>ROW()</f>
        <v>6516</v>
      </c>
      <c r="C6516" s="8">
        <f t="shared" ca="1" si="893"/>
        <v>23</v>
      </c>
      <c r="D6516" s="8">
        <f t="shared" ca="1" si="894"/>
        <v>9</v>
      </c>
      <c r="E6516" s="50">
        <f t="shared" ca="1" si="888"/>
        <v>6</v>
      </c>
      <c r="F6516" s="2" t="str">
        <f t="shared" ca="1" si="895"/>
        <v/>
      </c>
      <c r="BD6516" s="49">
        <f t="shared" ca="1" si="892"/>
        <v>3900</v>
      </c>
      <c r="BE6516" s="3">
        <f t="shared" ca="1" si="889"/>
        <v>0.38995000000000002</v>
      </c>
      <c r="BF6516" s="3">
        <f t="shared" ca="1" si="890"/>
        <v>-0.2794493539703507</v>
      </c>
      <c r="BG6516" s="9">
        <f t="shared" ca="1" si="891"/>
        <v>6</v>
      </c>
      <c r="BH6516" s="6">
        <f ca="1">IF(ISNUMBER('Descriptive Stats'!BF6516),'Descriptive Stats'!BF6516,#N/A)</f>
        <v>-0.2794493539703507</v>
      </c>
      <c r="BI6516" s="6">
        <f ca="1">IF(ISNUMBER('Descriptive Stats'!E6516),'Descriptive Stats'!E6516,#N/A)</f>
        <v>6</v>
      </c>
    </row>
    <row r="6517" spans="1:61" ht="14.4" x14ac:dyDescent="0.3">
      <c r="A6517" s="2">
        <f>ROW()</f>
        <v>6517</v>
      </c>
      <c r="C6517" s="8">
        <f t="shared" ca="1" si="893"/>
        <v>2</v>
      </c>
      <c r="D6517" s="8">
        <f t="shared" ca="1" si="894"/>
        <v>6</v>
      </c>
      <c r="E6517" s="50">
        <f t="shared" ca="1" si="888"/>
        <v>0</v>
      </c>
      <c r="F6517" s="2" t="str">
        <f t="shared" ca="1" si="895"/>
        <v/>
      </c>
      <c r="BD6517" s="49">
        <f t="shared" ca="1" si="892"/>
        <v>815.5</v>
      </c>
      <c r="BE6517" s="3">
        <f t="shared" ca="1" si="889"/>
        <v>8.1500000000000003E-2</v>
      </c>
      <c r="BF6517" s="3">
        <f t="shared" ca="1" si="890"/>
        <v>-1.3950525282585462</v>
      </c>
      <c r="BG6517" s="9">
        <f t="shared" ca="1" si="891"/>
        <v>0</v>
      </c>
      <c r="BH6517" s="6">
        <f ca="1">IF(ISNUMBER('Descriptive Stats'!BF6517),'Descriptive Stats'!BF6517,#N/A)</f>
        <v>-1.3950525282585462</v>
      </c>
      <c r="BI6517" s="6">
        <f ca="1">IF(ISNUMBER('Descriptive Stats'!E6517),'Descriptive Stats'!E6517,#N/A)</f>
        <v>0</v>
      </c>
    </row>
    <row r="6518" spans="1:61" ht="14.4" x14ac:dyDescent="0.3">
      <c r="A6518" s="2">
        <f>ROW()</f>
        <v>6518</v>
      </c>
      <c r="C6518" s="8">
        <f t="shared" ca="1" si="893"/>
        <v>20</v>
      </c>
      <c r="D6518" s="8">
        <f t="shared" ca="1" si="894"/>
        <v>0</v>
      </c>
      <c r="E6518" s="50">
        <f t="shared" ca="1" si="888"/>
        <v>6</v>
      </c>
      <c r="F6518" s="2" t="str">
        <f t="shared" ca="1" si="895"/>
        <v/>
      </c>
      <c r="BD6518" s="49">
        <f t="shared" ca="1" si="892"/>
        <v>3900</v>
      </c>
      <c r="BE6518" s="3">
        <f t="shared" ca="1" si="889"/>
        <v>0.38995000000000002</v>
      </c>
      <c r="BF6518" s="3">
        <f t="shared" ca="1" si="890"/>
        <v>-0.2794493539703507</v>
      </c>
      <c r="BG6518" s="9">
        <f t="shared" ca="1" si="891"/>
        <v>6</v>
      </c>
      <c r="BH6518" s="6">
        <f ca="1">IF(ISNUMBER('Descriptive Stats'!BF6518),'Descriptive Stats'!BF6518,#N/A)</f>
        <v>-0.2794493539703507</v>
      </c>
      <c r="BI6518" s="6">
        <f ca="1">IF(ISNUMBER('Descriptive Stats'!E6518),'Descriptive Stats'!E6518,#N/A)</f>
        <v>6</v>
      </c>
    </row>
    <row r="6519" spans="1:61" ht="14.4" x14ac:dyDescent="0.3">
      <c r="A6519" s="2">
        <f>ROW()</f>
        <v>6519</v>
      </c>
      <c r="C6519" s="8">
        <f t="shared" ca="1" si="893"/>
        <v>2</v>
      </c>
      <c r="D6519" s="8">
        <f t="shared" ca="1" si="894"/>
        <v>6</v>
      </c>
      <c r="E6519" s="50">
        <f t="shared" ca="1" si="888"/>
        <v>7</v>
      </c>
      <c r="F6519" s="2" t="str">
        <f t="shared" ca="1" si="895"/>
        <v/>
      </c>
      <c r="BD6519" s="49">
        <f t="shared" ca="1" si="892"/>
        <v>4473.5</v>
      </c>
      <c r="BE6519" s="3">
        <f t="shared" ca="1" si="889"/>
        <v>0.44729999999999998</v>
      </c>
      <c r="BF6519" s="3">
        <f t="shared" ca="1" si="890"/>
        <v>-0.13248586824472414</v>
      </c>
      <c r="BG6519" s="9">
        <f t="shared" ca="1" si="891"/>
        <v>7</v>
      </c>
      <c r="BH6519" s="6">
        <f ca="1">IF(ISNUMBER('Descriptive Stats'!BF6519),'Descriptive Stats'!BF6519,#N/A)</f>
        <v>-0.13248586824472414</v>
      </c>
      <c r="BI6519" s="6">
        <f ca="1">IF(ISNUMBER('Descriptive Stats'!E6519),'Descriptive Stats'!E6519,#N/A)</f>
        <v>7</v>
      </c>
    </row>
    <row r="6520" spans="1:61" ht="14.4" x14ac:dyDescent="0.3">
      <c r="A6520" s="2">
        <f>ROW()</f>
        <v>6520</v>
      </c>
      <c r="C6520" s="8">
        <f t="shared" ca="1" si="893"/>
        <v>6</v>
      </c>
      <c r="D6520" s="8">
        <f t="shared" ca="1" si="894"/>
        <v>7</v>
      </c>
      <c r="E6520" s="50">
        <f t="shared" ca="1" si="888"/>
        <v>19</v>
      </c>
      <c r="F6520" s="2" t="str">
        <f t="shared" ca="1" si="895"/>
        <v>X</v>
      </c>
      <c r="BD6520" s="49">
        <f t="shared" ca="1" si="892"/>
        <v>5294</v>
      </c>
      <c r="BE6520" s="3">
        <f t="shared" ca="1" si="889"/>
        <v>0.52934999999999999</v>
      </c>
      <c r="BF6520" s="3">
        <f t="shared" ca="1" si="890"/>
        <v>7.3636031452008061E-2</v>
      </c>
      <c r="BG6520" s="9">
        <f t="shared" ca="1" si="891"/>
        <v>19</v>
      </c>
      <c r="BH6520" s="6">
        <f ca="1">IF(ISNUMBER('Descriptive Stats'!BF6520),'Descriptive Stats'!BF6520,#N/A)</f>
        <v>7.3636031452008061E-2</v>
      </c>
      <c r="BI6520" s="6">
        <f ca="1">IF(ISNUMBER('Descriptive Stats'!E6520),'Descriptive Stats'!E6520,#N/A)</f>
        <v>19</v>
      </c>
    </row>
    <row r="6521" spans="1:61" ht="14.4" x14ac:dyDescent="0.3">
      <c r="A6521" s="2">
        <f>ROW()</f>
        <v>6521</v>
      </c>
      <c r="C6521" s="8">
        <f t="shared" ca="1" si="893"/>
        <v>7</v>
      </c>
      <c r="D6521" s="8">
        <f t="shared" ca="1" si="894"/>
        <v>19</v>
      </c>
      <c r="E6521" s="50">
        <f t="shared" ca="1" si="888"/>
        <v>0</v>
      </c>
      <c r="F6521" s="2" t="str">
        <f t="shared" ca="1" si="895"/>
        <v/>
      </c>
      <c r="BD6521" s="49">
        <f t="shared" ca="1" si="892"/>
        <v>815.5</v>
      </c>
      <c r="BE6521" s="3">
        <f t="shared" ca="1" si="889"/>
        <v>8.1500000000000003E-2</v>
      </c>
      <c r="BF6521" s="3">
        <f t="shared" ca="1" si="890"/>
        <v>-1.3950525282585462</v>
      </c>
      <c r="BG6521" s="9">
        <f t="shared" ca="1" si="891"/>
        <v>0</v>
      </c>
      <c r="BH6521" s="6">
        <f ca="1">IF(ISNUMBER('Descriptive Stats'!BF6521),'Descriptive Stats'!BF6521,#N/A)</f>
        <v>-1.3950525282585462</v>
      </c>
      <c r="BI6521" s="6">
        <f ca="1">IF(ISNUMBER('Descriptive Stats'!E6521),'Descriptive Stats'!E6521,#N/A)</f>
        <v>0</v>
      </c>
    </row>
    <row r="6522" spans="1:61" ht="14.4" x14ac:dyDescent="0.3">
      <c r="A6522" s="2">
        <f>ROW()</f>
        <v>6522</v>
      </c>
      <c r="C6522" s="8">
        <f t="shared" ca="1" si="893"/>
        <v>14</v>
      </c>
      <c r="D6522" s="8">
        <f t="shared" ca="1" si="894"/>
        <v>0</v>
      </c>
      <c r="E6522" s="50">
        <f t="shared" ca="1" si="888"/>
        <v>7</v>
      </c>
      <c r="F6522" s="2" t="str">
        <f t="shared" ca="1" si="895"/>
        <v/>
      </c>
      <c r="BD6522" s="49">
        <f t="shared" ca="1" si="892"/>
        <v>4473.5</v>
      </c>
      <c r="BE6522" s="3">
        <f t="shared" ca="1" si="889"/>
        <v>0.44729999999999998</v>
      </c>
      <c r="BF6522" s="3">
        <f t="shared" ca="1" si="890"/>
        <v>-0.13248586824472414</v>
      </c>
      <c r="BG6522" s="9">
        <f t="shared" ca="1" si="891"/>
        <v>7</v>
      </c>
      <c r="BH6522" s="6">
        <f ca="1">IF(ISNUMBER('Descriptive Stats'!BF6522),'Descriptive Stats'!BF6522,#N/A)</f>
        <v>-0.13248586824472414</v>
      </c>
      <c r="BI6522" s="6">
        <f ca="1">IF(ISNUMBER('Descriptive Stats'!E6522),'Descriptive Stats'!E6522,#N/A)</f>
        <v>7</v>
      </c>
    </row>
    <row r="6523" spans="1:61" ht="14.4" x14ac:dyDescent="0.3">
      <c r="A6523" s="2">
        <f>ROW()</f>
        <v>6523</v>
      </c>
      <c r="C6523" s="8">
        <f t="shared" ca="1" si="893"/>
        <v>19</v>
      </c>
      <c r="D6523" s="8">
        <f t="shared" ca="1" si="894"/>
        <v>7</v>
      </c>
      <c r="E6523" s="50">
        <f t="shared" ca="1" si="888"/>
        <v>2</v>
      </c>
      <c r="F6523" s="2" t="str">
        <f t="shared" ca="1" si="895"/>
        <v/>
      </c>
      <c r="BD6523" s="49">
        <f t="shared" ca="1" si="892"/>
        <v>2595</v>
      </c>
      <c r="BE6523" s="3">
        <f t="shared" ca="1" si="889"/>
        <v>0.25945000000000001</v>
      </c>
      <c r="BF6523" s="3">
        <f t="shared" ca="1" si="890"/>
        <v>-0.6450419512753276</v>
      </c>
      <c r="BG6523" s="9">
        <f t="shared" ca="1" si="891"/>
        <v>2</v>
      </c>
      <c r="BH6523" s="6">
        <f ca="1">IF(ISNUMBER('Descriptive Stats'!BF6523),'Descriptive Stats'!BF6523,#N/A)</f>
        <v>-0.6450419512753276</v>
      </c>
      <c r="BI6523" s="6">
        <f ca="1">IF(ISNUMBER('Descriptive Stats'!E6523),'Descriptive Stats'!E6523,#N/A)</f>
        <v>2</v>
      </c>
    </row>
    <row r="6524" spans="1:61" ht="14.4" x14ac:dyDescent="0.3">
      <c r="A6524" s="2">
        <f>ROW()</f>
        <v>6524</v>
      </c>
      <c r="C6524" s="8">
        <f t="shared" ca="1" si="893"/>
        <v>9</v>
      </c>
      <c r="D6524" s="8">
        <f t="shared" ca="1" si="894"/>
        <v>2</v>
      </c>
      <c r="E6524" s="50">
        <f t="shared" ca="1" si="888"/>
        <v>0</v>
      </c>
      <c r="F6524" s="2" t="str">
        <f t="shared" ca="1" si="895"/>
        <v/>
      </c>
      <c r="BD6524" s="49">
        <f t="shared" ca="1" si="892"/>
        <v>815.5</v>
      </c>
      <c r="BE6524" s="3">
        <f t="shared" ca="1" si="889"/>
        <v>8.1500000000000003E-2</v>
      </c>
      <c r="BF6524" s="3">
        <f t="shared" ca="1" si="890"/>
        <v>-1.3950525282585462</v>
      </c>
      <c r="BG6524" s="9">
        <f t="shared" ca="1" si="891"/>
        <v>0</v>
      </c>
      <c r="BH6524" s="6">
        <f ca="1">IF(ISNUMBER('Descriptive Stats'!BF6524),'Descriptive Stats'!BF6524,#N/A)</f>
        <v>-1.3950525282585462</v>
      </c>
      <c r="BI6524" s="6">
        <f ca="1">IF(ISNUMBER('Descriptive Stats'!E6524),'Descriptive Stats'!E6524,#N/A)</f>
        <v>0</v>
      </c>
    </row>
    <row r="6525" spans="1:61" ht="14.4" x14ac:dyDescent="0.3">
      <c r="A6525" s="2">
        <f>ROW()</f>
        <v>6525</v>
      </c>
      <c r="C6525" s="8">
        <f t="shared" ca="1" si="893"/>
        <v>22</v>
      </c>
      <c r="D6525" s="8">
        <f t="shared" ca="1" si="894"/>
        <v>0</v>
      </c>
      <c r="E6525" s="50">
        <f t="shared" ca="1" si="888"/>
        <v>7</v>
      </c>
      <c r="F6525" s="2" t="str">
        <f t="shared" ca="1" si="895"/>
        <v/>
      </c>
      <c r="BD6525" s="49">
        <f t="shared" ca="1" si="892"/>
        <v>4473.5</v>
      </c>
      <c r="BE6525" s="3">
        <f t="shared" ca="1" si="889"/>
        <v>0.44729999999999998</v>
      </c>
      <c r="BF6525" s="3">
        <f t="shared" ca="1" si="890"/>
        <v>-0.13248586824472414</v>
      </c>
      <c r="BG6525" s="9">
        <f t="shared" ca="1" si="891"/>
        <v>7</v>
      </c>
      <c r="BH6525" s="6">
        <f ca="1">IF(ISNUMBER('Descriptive Stats'!BF6525),'Descriptive Stats'!BF6525,#N/A)</f>
        <v>-0.13248586824472414</v>
      </c>
      <c r="BI6525" s="6">
        <f ca="1">IF(ISNUMBER('Descriptive Stats'!E6525),'Descriptive Stats'!E6525,#N/A)</f>
        <v>7</v>
      </c>
    </row>
    <row r="6526" spans="1:61" ht="14.4" x14ac:dyDescent="0.3">
      <c r="A6526" s="2">
        <f>ROW()</f>
        <v>6526</v>
      </c>
      <c r="C6526" s="8">
        <f t="shared" ca="1" si="893"/>
        <v>19</v>
      </c>
      <c r="D6526" s="8">
        <f t="shared" ca="1" si="894"/>
        <v>7</v>
      </c>
      <c r="E6526" s="50">
        <f t="shared" ca="1" si="888"/>
        <v>6</v>
      </c>
      <c r="F6526" s="2" t="str">
        <f t="shared" ca="1" si="895"/>
        <v/>
      </c>
      <c r="BD6526" s="49">
        <f t="shared" ca="1" si="892"/>
        <v>3900</v>
      </c>
      <c r="BE6526" s="3">
        <f t="shared" ca="1" si="889"/>
        <v>0.38995000000000002</v>
      </c>
      <c r="BF6526" s="3">
        <f t="shared" ca="1" si="890"/>
        <v>-0.2794493539703507</v>
      </c>
      <c r="BG6526" s="9">
        <f t="shared" ca="1" si="891"/>
        <v>6</v>
      </c>
      <c r="BH6526" s="6">
        <f ca="1">IF(ISNUMBER('Descriptive Stats'!BF6526),'Descriptive Stats'!BF6526,#N/A)</f>
        <v>-0.2794493539703507</v>
      </c>
      <c r="BI6526" s="6">
        <f ca="1">IF(ISNUMBER('Descriptive Stats'!E6526),'Descriptive Stats'!E6526,#N/A)</f>
        <v>6</v>
      </c>
    </row>
    <row r="6527" spans="1:61" ht="14.4" x14ac:dyDescent="0.3">
      <c r="A6527" s="2">
        <f>ROW()</f>
        <v>6527</v>
      </c>
      <c r="C6527" s="8">
        <f t="shared" ca="1" si="893"/>
        <v>5</v>
      </c>
      <c r="D6527" s="8">
        <f t="shared" ca="1" si="894"/>
        <v>6</v>
      </c>
      <c r="E6527" s="50">
        <f t="shared" ca="1" si="888"/>
        <v>2</v>
      </c>
      <c r="F6527" s="2" t="str">
        <f t="shared" ca="1" si="895"/>
        <v/>
      </c>
      <c r="BD6527" s="49">
        <f t="shared" ca="1" si="892"/>
        <v>2595</v>
      </c>
      <c r="BE6527" s="3">
        <f t="shared" ca="1" si="889"/>
        <v>0.25945000000000001</v>
      </c>
      <c r="BF6527" s="3">
        <f t="shared" ca="1" si="890"/>
        <v>-0.6450419512753276</v>
      </c>
      <c r="BG6527" s="9">
        <f t="shared" ca="1" si="891"/>
        <v>2</v>
      </c>
      <c r="BH6527" s="6">
        <f ca="1">IF(ISNUMBER('Descriptive Stats'!BF6527),'Descriptive Stats'!BF6527,#N/A)</f>
        <v>-0.6450419512753276</v>
      </c>
      <c r="BI6527" s="6">
        <f ca="1">IF(ISNUMBER('Descriptive Stats'!E6527),'Descriptive Stats'!E6527,#N/A)</f>
        <v>2</v>
      </c>
    </row>
    <row r="6528" spans="1:61" ht="14.4" x14ac:dyDescent="0.3">
      <c r="A6528" s="2">
        <f>ROW()</f>
        <v>6528</v>
      </c>
      <c r="C6528" s="8">
        <f t="shared" ca="1" si="893"/>
        <v>21</v>
      </c>
      <c r="D6528" s="8">
        <f t="shared" ca="1" si="894"/>
        <v>2</v>
      </c>
      <c r="E6528" s="50">
        <f t="shared" ca="1" si="888"/>
        <v>6</v>
      </c>
      <c r="F6528" s="2" t="str">
        <f t="shared" ca="1" si="895"/>
        <v/>
      </c>
      <c r="BD6528" s="49">
        <f t="shared" ca="1" si="892"/>
        <v>3900</v>
      </c>
      <c r="BE6528" s="3">
        <f t="shared" ca="1" si="889"/>
        <v>0.38995000000000002</v>
      </c>
      <c r="BF6528" s="3">
        <f t="shared" ca="1" si="890"/>
        <v>-0.2794493539703507</v>
      </c>
      <c r="BG6528" s="9">
        <f t="shared" ca="1" si="891"/>
        <v>6</v>
      </c>
      <c r="BH6528" s="6">
        <f ca="1">IF(ISNUMBER('Descriptive Stats'!BF6528),'Descriptive Stats'!BF6528,#N/A)</f>
        <v>-0.2794493539703507</v>
      </c>
      <c r="BI6528" s="6">
        <f ca="1">IF(ISNUMBER('Descriptive Stats'!E6528),'Descriptive Stats'!E6528,#N/A)</f>
        <v>6</v>
      </c>
    </row>
    <row r="6529" spans="1:61" ht="14.4" x14ac:dyDescent="0.3">
      <c r="A6529" s="2">
        <f>ROW()</f>
        <v>6529</v>
      </c>
      <c r="C6529" s="8">
        <f t="shared" ca="1" si="893"/>
        <v>2</v>
      </c>
      <c r="D6529" s="8">
        <f t="shared" ca="1" si="894"/>
        <v>6</v>
      </c>
      <c r="E6529" s="50">
        <f t="shared" ca="1" si="888"/>
        <v>0</v>
      </c>
      <c r="F6529" s="2" t="str">
        <f t="shared" ca="1" si="895"/>
        <v/>
      </c>
      <c r="BD6529" s="49">
        <f t="shared" ca="1" si="892"/>
        <v>815.5</v>
      </c>
      <c r="BE6529" s="3">
        <f t="shared" ca="1" si="889"/>
        <v>8.1500000000000003E-2</v>
      </c>
      <c r="BF6529" s="3">
        <f t="shared" ca="1" si="890"/>
        <v>-1.3950525282585462</v>
      </c>
      <c r="BG6529" s="9">
        <f t="shared" ca="1" si="891"/>
        <v>0</v>
      </c>
      <c r="BH6529" s="6">
        <f ca="1">IF(ISNUMBER('Descriptive Stats'!BF6529),'Descriptive Stats'!BF6529,#N/A)</f>
        <v>-1.3950525282585462</v>
      </c>
      <c r="BI6529" s="6">
        <f ca="1">IF(ISNUMBER('Descriptive Stats'!E6529),'Descriptive Stats'!E6529,#N/A)</f>
        <v>0</v>
      </c>
    </row>
    <row r="6530" spans="1:61" ht="14.4" x14ac:dyDescent="0.3">
      <c r="A6530" s="2">
        <f>ROW()</f>
        <v>6530</v>
      </c>
      <c r="C6530" s="8">
        <f t="shared" ca="1" si="893"/>
        <v>22</v>
      </c>
      <c r="D6530" s="8">
        <f t="shared" ca="1" si="894"/>
        <v>0</v>
      </c>
      <c r="E6530" s="50">
        <f t="shared" ca="1" si="888"/>
        <v>2</v>
      </c>
      <c r="F6530" s="2" t="str">
        <f t="shared" ca="1" si="895"/>
        <v/>
      </c>
      <c r="BD6530" s="49">
        <f t="shared" ca="1" si="892"/>
        <v>2595</v>
      </c>
      <c r="BE6530" s="3">
        <f t="shared" ca="1" si="889"/>
        <v>0.25945000000000001</v>
      </c>
      <c r="BF6530" s="3">
        <f t="shared" ca="1" si="890"/>
        <v>-0.6450419512753276</v>
      </c>
      <c r="BG6530" s="9">
        <f t="shared" ca="1" si="891"/>
        <v>2</v>
      </c>
      <c r="BH6530" s="6">
        <f ca="1">IF(ISNUMBER('Descriptive Stats'!BF6530),'Descriptive Stats'!BF6530,#N/A)</f>
        <v>-0.6450419512753276</v>
      </c>
      <c r="BI6530" s="6">
        <f ca="1">IF(ISNUMBER('Descriptive Stats'!E6530),'Descriptive Stats'!E6530,#N/A)</f>
        <v>2</v>
      </c>
    </row>
    <row r="6531" spans="1:61" ht="14.4" x14ac:dyDescent="0.3">
      <c r="A6531" s="2">
        <f>ROW()</f>
        <v>6531</v>
      </c>
      <c r="C6531" s="8">
        <f t="shared" ca="1" si="893"/>
        <v>9</v>
      </c>
      <c r="D6531" s="8">
        <f t="shared" ca="1" si="894"/>
        <v>2</v>
      </c>
      <c r="E6531" s="50">
        <f t="shared" ref="E6531:E6594" ca="1" si="896">IF(0=MOD(ROW(),$J$1),AVERAGE(OFFSET($D$2,ROW()-$J$1,0,$J$1,1)),"")</f>
        <v>7</v>
      </c>
      <c r="F6531" s="2" t="str">
        <f t="shared" ca="1" si="895"/>
        <v/>
      </c>
      <c r="BD6531" s="49">
        <f t="shared" ca="1" si="892"/>
        <v>4473.5</v>
      </c>
      <c r="BE6531" s="3">
        <f t="shared" ca="1" si="889"/>
        <v>0.44729999999999998</v>
      </c>
      <c r="BF6531" s="3">
        <f t="shared" ca="1" si="890"/>
        <v>-0.13248586824472414</v>
      </c>
      <c r="BG6531" s="9">
        <f t="shared" ca="1" si="891"/>
        <v>7</v>
      </c>
      <c r="BH6531" s="6">
        <f ca="1">IF(ISNUMBER('Descriptive Stats'!BF6531),'Descriptive Stats'!BF6531,#N/A)</f>
        <v>-0.13248586824472414</v>
      </c>
      <c r="BI6531" s="6">
        <f ca="1">IF(ISNUMBER('Descriptive Stats'!E6531),'Descriptive Stats'!E6531,#N/A)</f>
        <v>7</v>
      </c>
    </row>
    <row r="6532" spans="1:61" ht="14.4" x14ac:dyDescent="0.3">
      <c r="A6532" s="2">
        <f>ROW()</f>
        <v>6532</v>
      </c>
      <c r="C6532" s="8">
        <f t="shared" ca="1" si="893"/>
        <v>19</v>
      </c>
      <c r="D6532" s="8">
        <f t="shared" ca="1" si="894"/>
        <v>7</v>
      </c>
      <c r="E6532" s="50">
        <f t="shared" ca="1" si="896"/>
        <v>6</v>
      </c>
      <c r="F6532" s="2" t="str">
        <f t="shared" ca="1" si="895"/>
        <v/>
      </c>
      <c r="BD6532" s="49">
        <f t="shared" ca="1" si="892"/>
        <v>3900</v>
      </c>
      <c r="BE6532" s="3">
        <f t="shared" ca="1" si="889"/>
        <v>0.38995000000000002</v>
      </c>
      <c r="BF6532" s="3">
        <f t="shared" ca="1" si="890"/>
        <v>-0.2794493539703507</v>
      </c>
      <c r="BG6532" s="9">
        <f t="shared" ca="1" si="891"/>
        <v>6</v>
      </c>
      <c r="BH6532" s="6">
        <f ca="1">IF(ISNUMBER('Descriptive Stats'!BF6532),'Descriptive Stats'!BF6532,#N/A)</f>
        <v>-0.2794493539703507</v>
      </c>
      <c r="BI6532" s="6">
        <f ca="1">IF(ISNUMBER('Descriptive Stats'!E6532),'Descriptive Stats'!E6532,#N/A)</f>
        <v>6</v>
      </c>
    </row>
    <row r="6533" spans="1:61" ht="14.4" x14ac:dyDescent="0.3">
      <c r="A6533" s="2">
        <f>ROW()</f>
        <v>6533</v>
      </c>
      <c r="C6533" s="8">
        <f t="shared" ca="1" si="893"/>
        <v>5</v>
      </c>
      <c r="D6533" s="8">
        <f t="shared" ca="1" si="894"/>
        <v>6</v>
      </c>
      <c r="E6533" s="50">
        <f t="shared" ca="1" si="896"/>
        <v>4</v>
      </c>
      <c r="F6533" s="2" t="str">
        <f t="shared" ca="1" si="895"/>
        <v/>
      </c>
      <c r="BD6533" s="49">
        <f t="shared" ca="1" si="892"/>
        <v>3442</v>
      </c>
      <c r="BE6533" s="3">
        <f t="shared" ca="1" si="889"/>
        <v>0.34415000000000001</v>
      </c>
      <c r="BF6533" s="3">
        <f t="shared" ca="1" si="890"/>
        <v>-0.40116316278173481</v>
      </c>
      <c r="BG6533" s="9">
        <f t="shared" ca="1" si="891"/>
        <v>4</v>
      </c>
      <c r="BH6533" s="6">
        <f ca="1">IF(ISNUMBER('Descriptive Stats'!BF6533),'Descriptive Stats'!BF6533,#N/A)</f>
        <v>-0.40116316278173481</v>
      </c>
      <c r="BI6533" s="6">
        <f ca="1">IF(ISNUMBER('Descriptive Stats'!E6533),'Descriptive Stats'!E6533,#N/A)</f>
        <v>4</v>
      </c>
    </row>
    <row r="6534" spans="1:61" ht="14.4" x14ac:dyDescent="0.3">
      <c r="A6534" s="2">
        <f>ROW()</f>
        <v>6534</v>
      </c>
      <c r="C6534" s="8">
        <f t="shared" ca="1" si="893"/>
        <v>13</v>
      </c>
      <c r="D6534" s="8">
        <f t="shared" ca="1" si="894"/>
        <v>4</v>
      </c>
      <c r="E6534" s="50">
        <f t="shared" ca="1" si="896"/>
        <v>0</v>
      </c>
      <c r="F6534" s="2" t="str">
        <f t="shared" ca="1" si="895"/>
        <v/>
      </c>
      <c r="BD6534" s="49">
        <f t="shared" ca="1" si="892"/>
        <v>815.5</v>
      </c>
      <c r="BE6534" s="3">
        <f t="shared" ca="1" si="889"/>
        <v>8.1500000000000003E-2</v>
      </c>
      <c r="BF6534" s="3">
        <f t="shared" ca="1" si="890"/>
        <v>-1.3950525282585462</v>
      </c>
      <c r="BG6534" s="9">
        <f t="shared" ca="1" si="891"/>
        <v>0</v>
      </c>
      <c r="BH6534" s="6">
        <f ca="1">IF(ISNUMBER('Descriptive Stats'!BF6534),'Descriptive Stats'!BF6534,#N/A)</f>
        <v>-1.3950525282585462</v>
      </c>
      <c r="BI6534" s="6">
        <f ca="1">IF(ISNUMBER('Descriptive Stats'!E6534),'Descriptive Stats'!E6534,#N/A)</f>
        <v>0</v>
      </c>
    </row>
    <row r="6535" spans="1:61" ht="14.4" x14ac:dyDescent="0.3">
      <c r="A6535" s="2">
        <f>ROW()</f>
        <v>6535</v>
      </c>
      <c r="C6535" s="8">
        <f t="shared" ca="1" si="893"/>
        <v>18</v>
      </c>
      <c r="D6535" s="8">
        <f t="shared" ca="1" si="894"/>
        <v>0</v>
      </c>
      <c r="E6535" s="50">
        <f t="shared" ca="1" si="896"/>
        <v>1</v>
      </c>
      <c r="F6535" s="2" t="str">
        <f t="shared" ca="1" si="895"/>
        <v/>
      </c>
      <c r="BD6535" s="49">
        <f t="shared" ca="1" si="892"/>
        <v>1871</v>
      </c>
      <c r="BE6535" s="3">
        <f t="shared" ca="1" si="889"/>
        <v>0.18704999999999999</v>
      </c>
      <c r="BF6535" s="3">
        <f t="shared" ca="1" si="890"/>
        <v>-0.88881967520906158</v>
      </c>
      <c r="BG6535" s="9">
        <f t="shared" ca="1" si="891"/>
        <v>1</v>
      </c>
      <c r="BH6535" s="6">
        <f ca="1">IF(ISNUMBER('Descriptive Stats'!BF6535),'Descriptive Stats'!BF6535,#N/A)</f>
        <v>-0.88881967520906158</v>
      </c>
      <c r="BI6535" s="6">
        <f ca="1">IF(ISNUMBER('Descriptive Stats'!E6535),'Descriptive Stats'!E6535,#N/A)</f>
        <v>1</v>
      </c>
    </row>
    <row r="6536" spans="1:61" ht="14.4" x14ac:dyDescent="0.3">
      <c r="A6536" s="2">
        <f>ROW()</f>
        <v>6536</v>
      </c>
      <c r="C6536" s="8">
        <f t="shared" ca="1" si="893"/>
        <v>12</v>
      </c>
      <c r="D6536" s="8">
        <f t="shared" ca="1" si="894"/>
        <v>1</v>
      </c>
      <c r="E6536" s="50">
        <f t="shared" ca="1" si="896"/>
        <v>0</v>
      </c>
      <c r="F6536" s="2" t="str">
        <f t="shared" ca="1" si="895"/>
        <v/>
      </c>
      <c r="BD6536" s="49">
        <f t="shared" ca="1" si="892"/>
        <v>815.5</v>
      </c>
      <c r="BE6536" s="3">
        <f t="shared" ca="1" si="889"/>
        <v>8.1500000000000003E-2</v>
      </c>
      <c r="BF6536" s="3">
        <f t="shared" ca="1" si="890"/>
        <v>-1.3950525282585462</v>
      </c>
      <c r="BG6536" s="9">
        <f t="shared" ca="1" si="891"/>
        <v>0</v>
      </c>
      <c r="BH6536" s="6">
        <f ca="1">IF(ISNUMBER('Descriptive Stats'!BF6536),'Descriptive Stats'!BF6536,#N/A)</f>
        <v>-1.3950525282585462</v>
      </c>
      <c r="BI6536" s="6">
        <f ca="1">IF(ISNUMBER('Descriptive Stats'!E6536),'Descriptive Stats'!E6536,#N/A)</f>
        <v>0</v>
      </c>
    </row>
    <row r="6537" spans="1:61" ht="14.4" x14ac:dyDescent="0.3">
      <c r="A6537" s="2">
        <f>ROW()</f>
        <v>6537</v>
      </c>
      <c r="C6537" s="8">
        <f t="shared" ca="1" si="893"/>
        <v>15</v>
      </c>
      <c r="D6537" s="8">
        <f t="shared" ca="1" si="894"/>
        <v>0</v>
      </c>
      <c r="E6537" s="50">
        <f t="shared" ca="1" si="896"/>
        <v>4</v>
      </c>
      <c r="F6537" s="2" t="str">
        <f t="shared" ca="1" si="895"/>
        <v/>
      </c>
      <c r="BD6537" s="49">
        <f t="shared" ca="1" si="892"/>
        <v>3442</v>
      </c>
      <c r="BE6537" s="3">
        <f t="shared" ref="BE6537:BE6600" ca="1" si="897">IF(ISNUMBER(BD6537),(BD6537-0.5)/$BK$4,"")</f>
        <v>0.34415000000000001</v>
      </c>
      <c r="BF6537" s="3">
        <f t="shared" ref="BF6537:BF6600" ca="1" si="898">IF(ISNUMBER(BE6537),_xlfn.NORM.INV(BE6537,0,1),"")</f>
        <v>-0.40116316278173481</v>
      </c>
      <c r="BG6537" s="9">
        <f t="shared" ref="BG6537:BG6600" ca="1" si="899">IF(ISNUMBER(E6537),E6537,"")</f>
        <v>4</v>
      </c>
      <c r="BH6537" s="6">
        <f ca="1">IF(ISNUMBER('Descriptive Stats'!BF6537),'Descriptive Stats'!BF6537,#N/A)</f>
        <v>-0.40116316278173481</v>
      </c>
      <c r="BI6537" s="6">
        <f ca="1">IF(ISNUMBER('Descriptive Stats'!E6537),'Descriptive Stats'!E6537,#N/A)</f>
        <v>4</v>
      </c>
    </row>
    <row r="6538" spans="1:61" ht="14.4" x14ac:dyDescent="0.3">
      <c r="A6538" s="2">
        <f>ROW()</f>
        <v>6538</v>
      </c>
      <c r="C6538" s="8">
        <f t="shared" ca="1" si="893"/>
        <v>13</v>
      </c>
      <c r="D6538" s="8">
        <f t="shared" ca="1" si="894"/>
        <v>4</v>
      </c>
      <c r="E6538" s="50">
        <f t="shared" ca="1" si="896"/>
        <v>4</v>
      </c>
      <c r="F6538" s="2" t="str">
        <f t="shared" ca="1" si="895"/>
        <v/>
      </c>
      <c r="BD6538" s="49">
        <f t="shared" ref="BD6538:BD6601" ca="1" si="900">IF(ISNUMBER(BG6538),_xlfn.RANK.AVG(BG6538,$BG$2:$BG$5414,1),"")</f>
        <v>3442</v>
      </c>
      <c r="BE6538" s="3">
        <f t="shared" ca="1" si="897"/>
        <v>0.34415000000000001</v>
      </c>
      <c r="BF6538" s="3">
        <f t="shared" ca="1" si="898"/>
        <v>-0.40116316278173481</v>
      </c>
      <c r="BG6538" s="9">
        <f t="shared" ca="1" si="899"/>
        <v>4</v>
      </c>
      <c r="BH6538" s="6">
        <f ca="1">IF(ISNUMBER('Descriptive Stats'!BF6538),'Descriptive Stats'!BF6538,#N/A)</f>
        <v>-0.40116316278173481</v>
      </c>
      <c r="BI6538" s="6">
        <f ca="1">IF(ISNUMBER('Descriptive Stats'!E6538),'Descriptive Stats'!E6538,#N/A)</f>
        <v>4</v>
      </c>
    </row>
    <row r="6539" spans="1:61" ht="14.4" x14ac:dyDescent="0.3">
      <c r="A6539" s="2">
        <f>ROW()</f>
        <v>6539</v>
      </c>
      <c r="C6539" s="8">
        <f t="shared" ca="1" si="893"/>
        <v>13</v>
      </c>
      <c r="D6539" s="8">
        <f t="shared" ca="1" si="894"/>
        <v>4</v>
      </c>
      <c r="E6539" s="50">
        <f t="shared" ca="1" si="896"/>
        <v>6</v>
      </c>
      <c r="F6539" s="2" t="str">
        <f t="shared" ca="1" si="895"/>
        <v/>
      </c>
      <c r="BD6539" s="49">
        <f t="shared" ca="1" si="900"/>
        <v>3900</v>
      </c>
      <c r="BE6539" s="3">
        <f t="shared" ca="1" si="897"/>
        <v>0.38995000000000002</v>
      </c>
      <c r="BF6539" s="3">
        <f t="shared" ca="1" si="898"/>
        <v>-0.2794493539703507</v>
      </c>
      <c r="BG6539" s="9">
        <f t="shared" ca="1" si="899"/>
        <v>6</v>
      </c>
      <c r="BH6539" s="6">
        <f ca="1">IF(ISNUMBER('Descriptive Stats'!BF6539),'Descriptive Stats'!BF6539,#N/A)</f>
        <v>-0.2794493539703507</v>
      </c>
      <c r="BI6539" s="6">
        <f ca="1">IF(ISNUMBER('Descriptive Stats'!E6539),'Descriptive Stats'!E6539,#N/A)</f>
        <v>6</v>
      </c>
    </row>
    <row r="6540" spans="1:61" ht="14.4" x14ac:dyDescent="0.3">
      <c r="A6540" s="2">
        <f>ROW()</f>
        <v>6540</v>
      </c>
      <c r="C6540" s="8">
        <f t="shared" ca="1" si="893"/>
        <v>2</v>
      </c>
      <c r="D6540" s="8">
        <f t="shared" ca="1" si="894"/>
        <v>6</v>
      </c>
      <c r="E6540" s="50">
        <f t="shared" ca="1" si="896"/>
        <v>15</v>
      </c>
      <c r="F6540" s="2" t="str">
        <f t="shared" ca="1" si="895"/>
        <v/>
      </c>
      <c r="BD6540" s="49">
        <f t="shared" ca="1" si="900"/>
        <v>5051.5</v>
      </c>
      <c r="BE6540" s="3">
        <f t="shared" ca="1" si="897"/>
        <v>0.50509999999999999</v>
      </c>
      <c r="BF6540" s="3">
        <f t="shared" ca="1" si="898"/>
        <v>1.2784152420787677E-2</v>
      </c>
      <c r="BG6540" s="9">
        <f t="shared" ca="1" si="899"/>
        <v>15</v>
      </c>
      <c r="BH6540" s="6">
        <f ca="1">IF(ISNUMBER('Descriptive Stats'!BF6540),'Descriptive Stats'!BF6540,#N/A)</f>
        <v>1.2784152420787677E-2</v>
      </c>
      <c r="BI6540" s="6">
        <f ca="1">IF(ISNUMBER('Descriptive Stats'!E6540),'Descriptive Stats'!E6540,#N/A)</f>
        <v>15</v>
      </c>
    </row>
    <row r="6541" spans="1:61" ht="14.4" x14ac:dyDescent="0.3">
      <c r="A6541" s="2">
        <f>ROW()</f>
        <v>6541</v>
      </c>
      <c r="C6541" s="8">
        <f t="shared" ca="1" si="893"/>
        <v>24</v>
      </c>
      <c r="D6541" s="8">
        <f t="shared" ca="1" si="894"/>
        <v>15</v>
      </c>
      <c r="E6541" s="50">
        <f t="shared" ca="1" si="896"/>
        <v>0</v>
      </c>
      <c r="F6541" s="2" t="str">
        <f t="shared" ca="1" si="895"/>
        <v/>
      </c>
      <c r="BD6541" s="49">
        <f t="shared" ca="1" si="900"/>
        <v>815.5</v>
      </c>
      <c r="BE6541" s="3">
        <f t="shared" ca="1" si="897"/>
        <v>8.1500000000000003E-2</v>
      </c>
      <c r="BF6541" s="3">
        <f t="shared" ca="1" si="898"/>
        <v>-1.3950525282585462</v>
      </c>
      <c r="BG6541" s="9">
        <f t="shared" ca="1" si="899"/>
        <v>0</v>
      </c>
      <c r="BH6541" s="6">
        <f ca="1">IF(ISNUMBER('Descriptive Stats'!BF6541),'Descriptive Stats'!BF6541,#N/A)</f>
        <v>-1.3950525282585462</v>
      </c>
      <c r="BI6541" s="6">
        <f ca="1">IF(ISNUMBER('Descriptive Stats'!E6541),'Descriptive Stats'!E6541,#N/A)</f>
        <v>0</v>
      </c>
    </row>
    <row r="6542" spans="1:61" ht="14.4" x14ac:dyDescent="0.3">
      <c r="A6542" s="2">
        <f>ROW()</f>
        <v>6542</v>
      </c>
      <c r="C6542" s="8">
        <f t="shared" ca="1" si="893"/>
        <v>14</v>
      </c>
      <c r="D6542" s="8">
        <f t="shared" ca="1" si="894"/>
        <v>0</v>
      </c>
      <c r="E6542" s="50">
        <f t="shared" ca="1" si="896"/>
        <v>0</v>
      </c>
      <c r="F6542" s="2" t="str">
        <f t="shared" ca="1" si="895"/>
        <v/>
      </c>
      <c r="BD6542" s="49">
        <f t="shared" ca="1" si="900"/>
        <v>815.5</v>
      </c>
      <c r="BE6542" s="3">
        <f t="shared" ca="1" si="897"/>
        <v>8.1500000000000003E-2</v>
      </c>
      <c r="BF6542" s="3">
        <f t="shared" ca="1" si="898"/>
        <v>-1.3950525282585462</v>
      </c>
      <c r="BG6542" s="9">
        <f t="shared" ca="1" si="899"/>
        <v>0</v>
      </c>
      <c r="BH6542" s="6">
        <f ca="1">IF(ISNUMBER('Descriptive Stats'!BF6542),'Descriptive Stats'!BF6542,#N/A)</f>
        <v>-1.3950525282585462</v>
      </c>
      <c r="BI6542" s="6">
        <f ca="1">IF(ISNUMBER('Descriptive Stats'!E6542),'Descriptive Stats'!E6542,#N/A)</f>
        <v>0</v>
      </c>
    </row>
    <row r="6543" spans="1:61" ht="14.4" x14ac:dyDescent="0.3">
      <c r="A6543" s="2">
        <f>ROW()</f>
        <v>6543</v>
      </c>
      <c r="C6543" s="8">
        <f t="shared" ca="1" si="893"/>
        <v>18</v>
      </c>
      <c r="D6543" s="8">
        <f t="shared" ca="1" si="894"/>
        <v>0</v>
      </c>
      <c r="E6543" s="50">
        <f t="shared" ca="1" si="896"/>
        <v>15</v>
      </c>
      <c r="F6543" s="2" t="str">
        <f t="shared" ca="1" si="895"/>
        <v/>
      </c>
      <c r="BD6543" s="49">
        <f t="shared" ca="1" si="900"/>
        <v>5051.5</v>
      </c>
      <c r="BE6543" s="3">
        <f t="shared" ca="1" si="897"/>
        <v>0.50509999999999999</v>
      </c>
      <c r="BF6543" s="3">
        <f t="shared" ca="1" si="898"/>
        <v>1.2784152420787677E-2</v>
      </c>
      <c r="BG6543" s="9">
        <f t="shared" ca="1" si="899"/>
        <v>15</v>
      </c>
      <c r="BH6543" s="6">
        <f ca="1">IF(ISNUMBER('Descriptive Stats'!BF6543),'Descriptive Stats'!BF6543,#N/A)</f>
        <v>1.2784152420787677E-2</v>
      </c>
      <c r="BI6543" s="6">
        <f ca="1">IF(ISNUMBER('Descriptive Stats'!E6543),'Descriptive Stats'!E6543,#N/A)</f>
        <v>15</v>
      </c>
    </row>
    <row r="6544" spans="1:61" ht="14.4" x14ac:dyDescent="0.3">
      <c r="A6544" s="2">
        <f>ROW()</f>
        <v>6544</v>
      </c>
      <c r="C6544" s="8">
        <f t="shared" ca="1" si="893"/>
        <v>24</v>
      </c>
      <c r="D6544" s="8">
        <f t="shared" ca="1" si="894"/>
        <v>15</v>
      </c>
      <c r="E6544" s="50">
        <f t="shared" ca="1" si="896"/>
        <v>6</v>
      </c>
      <c r="F6544" s="2" t="str">
        <f t="shared" ca="1" si="895"/>
        <v/>
      </c>
      <c r="BD6544" s="49">
        <f t="shared" ca="1" si="900"/>
        <v>3900</v>
      </c>
      <c r="BE6544" s="3">
        <f t="shared" ca="1" si="897"/>
        <v>0.38995000000000002</v>
      </c>
      <c r="BF6544" s="3">
        <f t="shared" ca="1" si="898"/>
        <v>-0.2794493539703507</v>
      </c>
      <c r="BG6544" s="9">
        <f t="shared" ca="1" si="899"/>
        <v>6</v>
      </c>
      <c r="BH6544" s="6">
        <f ca="1">IF(ISNUMBER('Descriptive Stats'!BF6544),'Descriptive Stats'!BF6544,#N/A)</f>
        <v>-0.2794493539703507</v>
      </c>
      <c r="BI6544" s="6">
        <f ca="1">IF(ISNUMBER('Descriptive Stats'!E6544),'Descriptive Stats'!E6544,#N/A)</f>
        <v>6</v>
      </c>
    </row>
    <row r="6545" spans="1:61" ht="14.4" x14ac:dyDescent="0.3">
      <c r="A6545" s="2">
        <f>ROW()</f>
        <v>6545</v>
      </c>
      <c r="C6545" s="8">
        <f t="shared" ref="C6545:C6608" ca="1" si="901">RANDBETWEEN(2,COUNT(B:B))</f>
        <v>16</v>
      </c>
      <c r="D6545" s="8">
        <f t="shared" ref="D6545:D6608" ca="1" si="902">VLOOKUP(C6545,A:B,2,TRUE)</f>
        <v>6</v>
      </c>
      <c r="E6545" s="50">
        <f t="shared" ca="1" si="896"/>
        <v>7</v>
      </c>
      <c r="F6545" s="2" t="str">
        <f t="shared" ref="F6545:F6608" ca="1" si="903">IF(ISNUMBER(E6545),IF(OR(E6545&lt;$K$16,E6545&gt;$K$14),"X",""),"")</f>
        <v/>
      </c>
      <c r="BD6545" s="49">
        <f t="shared" ca="1" si="900"/>
        <v>4473.5</v>
      </c>
      <c r="BE6545" s="3">
        <f t="shared" ca="1" si="897"/>
        <v>0.44729999999999998</v>
      </c>
      <c r="BF6545" s="3">
        <f t="shared" ca="1" si="898"/>
        <v>-0.13248586824472414</v>
      </c>
      <c r="BG6545" s="9">
        <f t="shared" ca="1" si="899"/>
        <v>7</v>
      </c>
      <c r="BH6545" s="6">
        <f ca="1">IF(ISNUMBER('Descriptive Stats'!BF6545),'Descriptive Stats'!BF6545,#N/A)</f>
        <v>-0.13248586824472414</v>
      </c>
      <c r="BI6545" s="6">
        <f ca="1">IF(ISNUMBER('Descriptive Stats'!E6545),'Descriptive Stats'!E6545,#N/A)</f>
        <v>7</v>
      </c>
    </row>
    <row r="6546" spans="1:61" ht="14.4" x14ac:dyDescent="0.3">
      <c r="A6546" s="2">
        <f>ROW()</f>
        <v>6546</v>
      </c>
      <c r="C6546" s="8">
        <f t="shared" ca="1" si="901"/>
        <v>19</v>
      </c>
      <c r="D6546" s="8">
        <f t="shared" ca="1" si="902"/>
        <v>7</v>
      </c>
      <c r="E6546" s="50">
        <f t="shared" ca="1" si="896"/>
        <v>7</v>
      </c>
      <c r="F6546" s="2" t="str">
        <f t="shared" ca="1" si="903"/>
        <v/>
      </c>
      <c r="BD6546" s="49">
        <f t="shared" ca="1" si="900"/>
        <v>4473.5</v>
      </c>
      <c r="BE6546" s="3">
        <f t="shared" ca="1" si="897"/>
        <v>0.44729999999999998</v>
      </c>
      <c r="BF6546" s="3">
        <f t="shared" ca="1" si="898"/>
        <v>-0.13248586824472414</v>
      </c>
      <c r="BG6546" s="9">
        <f t="shared" ca="1" si="899"/>
        <v>7</v>
      </c>
      <c r="BH6546" s="6">
        <f ca="1">IF(ISNUMBER('Descriptive Stats'!BF6546),'Descriptive Stats'!BF6546,#N/A)</f>
        <v>-0.13248586824472414</v>
      </c>
      <c r="BI6546" s="6">
        <f ca="1">IF(ISNUMBER('Descriptive Stats'!E6546),'Descriptive Stats'!E6546,#N/A)</f>
        <v>7</v>
      </c>
    </row>
    <row r="6547" spans="1:61" ht="14.4" x14ac:dyDescent="0.3">
      <c r="A6547" s="2">
        <f>ROW()</f>
        <v>6547</v>
      </c>
      <c r="C6547" s="8">
        <f t="shared" ca="1" si="901"/>
        <v>19</v>
      </c>
      <c r="D6547" s="8">
        <f t="shared" ca="1" si="902"/>
        <v>7</v>
      </c>
      <c r="E6547" s="50">
        <f t="shared" ca="1" si="896"/>
        <v>2</v>
      </c>
      <c r="F6547" s="2" t="str">
        <f t="shared" ca="1" si="903"/>
        <v/>
      </c>
      <c r="BD6547" s="49">
        <f t="shared" ca="1" si="900"/>
        <v>2595</v>
      </c>
      <c r="BE6547" s="3">
        <f t="shared" ca="1" si="897"/>
        <v>0.25945000000000001</v>
      </c>
      <c r="BF6547" s="3">
        <f t="shared" ca="1" si="898"/>
        <v>-0.6450419512753276</v>
      </c>
      <c r="BG6547" s="9">
        <f t="shared" ca="1" si="899"/>
        <v>2</v>
      </c>
      <c r="BH6547" s="6">
        <f ca="1">IF(ISNUMBER('Descriptive Stats'!BF6547),'Descriptive Stats'!BF6547,#N/A)</f>
        <v>-0.6450419512753276</v>
      </c>
      <c r="BI6547" s="6">
        <f ca="1">IF(ISNUMBER('Descriptive Stats'!E6547),'Descriptive Stats'!E6547,#N/A)</f>
        <v>2</v>
      </c>
    </row>
    <row r="6548" spans="1:61" ht="14.4" x14ac:dyDescent="0.3">
      <c r="A6548" s="2">
        <f>ROW()</f>
        <v>6548</v>
      </c>
      <c r="C6548" s="8">
        <f t="shared" ca="1" si="901"/>
        <v>9</v>
      </c>
      <c r="D6548" s="8">
        <f t="shared" ca="1" si="902"/>
        <v>2</v>
      </c>
      <c r="E6548" s="50">
        <f t="shared" ca="1" si="896"/>
        <v>2</v>
      </c>
      <c r="F6548" s="2" t="str">
        <f t="shared" ca="1" si="903"/>
        <v/>
      </c>
      <c r="BD6548" s="49">
        <f t="shared" ca="1" si="900"/>
        <v>2595</v>
      </c>
      <c r="BE6548" s="3">
        <f t="shared" ca="1" si="897"/>
        <v>0.25945000000000001</v>
      </c>
      <c r="BF6548" s="3">
        <f t="shared" ca="1" si="898"/>
        <v>-0.6450419512753276</v>
      </c>
      <c r="BG6548" s="9">
        <f t="shared" ca="1" si="899"/>
        <v>2</v>
      </c>
      <c r="BH6548" s="6">
        <f ca="1">IF(ISNUMBER('Descriptive Stats'!BF6548),'Descriptive Stats'!BF6548,#N/A)</f>
        <v>-0.6450419512753276</v>
      </c>
      <c r="BI6548" s="6">
        <f ca="1">IF(ISNUMBER('Descriptive Stats'!E6548),'Descriptive Stats'!E6548,#N/A)</f>
        <v>2</v>
      </c>
    </row>
    <row r="6549" spans="1:61" ht="14.4" x14ac:dyDescent="0.3">
      <c r="A6549" s="2">
        <f>ROW()</f>
        <v>6549</v>
      </c>
      <c r="C6549" s="8">
        <f t="shared" ca="1" si="901"/>
        <v>9</v>
      </c>
      <c r="D6549" s="8">
        <f t="shared" ca="1" si="902"/>
        <v>2</v>
      </c>
      <c r="E6549" s="50">
        <f t="shared" ca="1" si="896"/>
        <v>0</v>
      </c>
      <c r="F6549" s="2" t="str">
        <f t="shared" ca="1" si="903"/>
        <v/>
      </c>
      <c r="BD6549" s="49">
        <f t="shared" ca="1" si="900"/>
        <v>815.5</v>
      </c>
      <c r="BE6549" s="3">
        <f t="shared" ca="1" si="897"/>
        <v>8.1500000000000003E-2</v>
      </c>
      <c r="BF6549" s="3">
        <f t="shared" ca="1" si="898"/>
        <v>-1.3950525282585462</v>
      </c>
      <c r="BG6549" s="9">
        <f t="shared" ca="1" si="899"/>
        <v>0</v>
      </c>
      <c r="BH6549" s="6">
        <f ca="1">IF(ISNUMBER('Descriptive Stats'!BF6549),'Descriptive Stats'!BF6549,#N/A)</f>
        <v>-1.3950525282585462</v>
      </c>
      <c r="BI6549" s="6">
        <f ca="1">IF(ISNUMBER('Descriptive Stats'!E6549),'Descriptive Stats'!E6549,#N/A)</f>
        <v>0</v>
      </c>
    </row>
    <row r="6550" spans="1:61" ht="14.4" x14ac:dyDescent="0.3">
      <c r="A6550" s="2">
        <f>ROW()</f>
        <v>6550</v>
      </c>
      <c r="C6550" s="8">
        <f t="shared" ca="1" si="901"/>
        <v>15</v>
      </c>
      <c r="D6550" s="8">
        <f t="shared" ca="1" si="902"/>
        <v>0</v>
      </c>
      <c r="E6550" s="50">
        <f t="shared" ca="1" si="896"/>
        <v>6</v>
      </c>
      <c r="F6550" s="2" t="str">
        <f t="shared" ca="1" si="903"/>
        <v/>
      </c>
      <c r="BD6550" s="49">
        <f t="shared" ca="1" si="900"/>
        <v>3900</v>
      </c>
      <c r="BE6550" s="3">
        <f t="shared" ca="1" si="897"/>
        <v>0.38995000000000002</v>
      </c>
      <c r="BF6550" s="3">
        <f t="shared" ca="1" si="898"/>
        <v>-0.2794493539703507</v>
      </c>
      <c r="BG6550" s="9">
        <f t="shared" ca="1" si="899"/>
        <v>6</v>
      </c>
      <c r="BH6550" s="6">
        <f ca="1">IF(ISNUMBER('Descriptive Stats'!BF6550),'Descriptive Stats'!BF6550,#N/A)</f>
        <v>-0.2794493539703507</v>
      </c>
      <c r="BI6550" s="6">
        <f ca="1">IF(ISNUMBER('Descriptive Stats'!E6550),'Descriptive Stats'!E6550,#N/A)</f>
        <v>6</v>
      </c>
    </row>
    <row r="6551" spans="1:61" ht="14.4" x14ac:dyDescent="0.3">
      <c r="A6551" s="2">
        <f>ROW()</f>
        <v>6551</v>
      </c>
      <c r="C6551" s="8">
        <f t="shared" ca="1" si="901"/>
        <v>16</v>
      </c>
      <c r="D6551" s="8">
        <f t="shared" ca="1" si="902"/>
        <v>6</v>
      </c>
      <c r="E6551" s="50">
        <f t="shared" ca="1" si="896"/>
        <v>7</v>
      </c>
      <c r="F6551" s="2" t="str">
        <f t="shared" ca="1" si="903"/>
        <v/>
      </c>
      <c r="BD6551" s="49">
        <f t="shared" ca="1" si="900"/>
        <v>4473.5</v>
      </c>
      <c r="BE6551" s="3">
        <f t="shared" ca="1" si="897"/>
        <v>0.44729999999999998</v>
      </c>
      <c r="BF6551" s="3">
        <f t="shared" ca="1" si="898"/>
        <v>-0.13248586824472414</v>
      </c>
      <c r="BG6551" s="9">
        <f t="shared" ca="1" si="899"/>
        <v>7</v>
      </c>
      <c r="BH6551" s="6">
        <f ca="1">IF(ISNUMBER('Descriptive Stats'!BF6551),'Descriptive Stats'!BF6551,#N/A)</f>
        <v>-0.13248586824472414</v>
      </c>
      <c r="BI6551" s="6">
        <f ca="1">IF(ISNUMBER('Descriptive Stats'!E6551),'Descriptive Stats'!E6551,#N/A)</f>
        <v>7</v>
      </c>
    </row>
    <row r="6552" spans="1:61" ht="14.4" x14ac:dyDescent="0.3">
      <c r="A6552" s="2">
        <f>ROW()</f>
        <v>6552</v>
      </c>
      <c r="C6552" s="8">
        <f t="shared" ca="1" si="901"/>
        <v>19</v>
      </c>
      <c r="D6552" s="8">
        <f t="shared" ca="1" si="902"/>
        <v>7</v>
      </c>
      <c r="E6552" s="50">
        <f t="shared" ca="1" si="896"/>
        <v>0</v>
      </c>
      <c r="F6552" s="2" t="str">
        <f t="shared" ca="1" si="903"/>
        <v/>
      </c>
      <c r="BD6552" s="49">
        <f t="shared" ca="1" si="900"/>
        <v>815.5</v>
      </c>
      <c r="BE6552" s="3">
        <f t="shared" ca="1" si="897"/>
        <v>8.1500000000000003E-2</v>
      </c>
      <c r="BF6552" s="3">
        <f t="shared" ca="1" si="898"/>
        <v>-1.3950525282585462</v>
      </c>
      <c r="BG6552" s="9">
        <f t="shared" ca="1" si="899"/>
        <v>0</v>
      </c>
      <c r="BH6552" s="6">
        <f ca="1">IF(ISNUMBER('Descriptive Stats'!BF6552),'Descriptive Stats'!BF6552,#N/A)</f>
        <v>-1.3950525282585462</v>
      </c>
      <c r="BI6552" s="6">
        <f ca="1">IF(ISNUMBER('Descriptive Stats'!E6552),'Descriptive Stats'!E6552,#N/A)</f>
        <v>0</v>
      </c>
    </row>
    <row r="6553" spans="1:61" ht="14.4" x14ac:dyDescent="0.3">
      <c r="A6553" s="2">
        <f>ROW()</f>
        <v>6553</v>
      </c>
      <c r="C6553" s="8">
        <f t="shared" ca="1" si="901"/>
        <v>18</v>
      </c>
      <c r="D6553" s="8">
        <f t="shared" ca="1" si="902"/>
        <v>0</v>
      </c>
      <c r="E6553" s="50">
        <f t="shared" ca="1" si="896"/>
        <v>6</v>
      </c>
      <c r="F6553" s="2" t="str">
        <f t="shared" ca="1" si="903"/>
        <v/>
      </c>
      <c r="BD6553" s="49">
        <f t="shared" ca="1" si="900"/>
        <v>3900</v>
      </c>
      <c r="BE6553" s="3">
        <f t="shared" ca="1" si="897"/>
        <v>0.38995000000000002</v>
      </c>
      <c r="BF6553" s="3">
        <f t="shared" ca="1" si="898"/>
        <v>-0.2794493539703507</v>
      </c>
      <c r="BG6553" s="9">
        <f t="shared" ca="1" si="899"/>
        <v>6</v>
      </c>
      <c r="BH6553" s="6">
        <f ca="1">IF(ISNUMBER('Descriptive Stats'!BF6553),'Descriptive Stats'!BF6553,#N/A)</f>
        <v>-0.2794493539703507</v>
      </c>
      <c r="BI6553" s="6">
        <f ca="1">IF(ISNUMBER('Descriptive Stats'!E6553),'Descriptive Stats'!E6553,#N/A)</f>
        <v>6</v>
      </c>
    </row>
    <row r="6554" spans="1:61" ht="14.4" x14ac:dyDescent="0.3">
      <c r="A6554" s="2">
        <f>ROW()</f>
        <v>6554</v>
      </c>
      <c r="C6554" s="8">
        <f t="shared" ca="1" si="901"/>
        <v>5</v>
      </c>
      <c r="D6554" s="8">
        <f t="shared" ca="1" si="902"/>
        <v>6</v>
      </c>
      <c r="E6554" s="50">
        <f t="shared" ca="1" si="896"/>
        <v>9</v>
      </c>
      <c r="F6554" s="2" t="str">
        <f t="shared" ca="1" si="903"/>
        <v/>
      </c>
      <c r="BD6554" s="49">
        <f t="shared" ca="1" si="900"/>
        <v>4819</v>
      </c>
      <c r="BE6554" s="3">
        <f t="shared" ca="1" si="897"/>
        <v>0.48185</v>
      </c>
      <c r="BF6554" s="3">
        <f t="shared" ca="1" si="898"/>
        <v>-4.5511009098988427E-2</v>
      </c>
      <c r="BG6554" s="9">
        <f t="shared" ca="1" si="899"/>
        <v>9</v>
      </c>
      <c r="BH6554" s="6">
        <f ca="1">IF(ISNUMBER('Descriptive Stats'!BF6554),'Descriptive Stats'!BF6554,#N/A)</f>
        <v>-4.5511009098988427E-2</v>
      </c>
      <c r="BI6554" s="6">
        <f ca="1">IF(ISNUMBER('Descriptive Stats'!E6554),'Descriptive Stats'!E6554,#N/A)</f>
        <v>9</v>
      </c>
    </row>
    <row r="6555" spans="1:61" ht="14.4" x14ac:dyDescent="0.3">
      <c r="A6555" s="2">
        <f>ROW()</f>
        <v>6555</v>
      </c>
      <c r="C6555" s="8">
        <f t="shared" ca="1" si="901"/>
        <v>23</v>
      </c>
      <c r="D6555" s="8">
        <f t="shared" ca="1" si="902"/>
        <v>9</v>
      </c>
      <c r="E6555" s="50">
        <f t="shared" ca="1" si="896"/>
        <v>1</v>
      </c>
      <c r="F6555" s="2" t="str">
        <f t="shared" ca="1" si="903"/>
        <v/>
      </c>
      <c r="BD6555" s="49">
        <f t="shared" ca="1" si="900"/>
        <v>1871</v>
      </c>
      <c r="BE6555" s="3">
        <f t="shared" ca="1" si="897"/>
        <v>0.18704999999999999</v>
      </c>
      <c r="BF6555" s="3">
        <f t="shared" ca="1" si="898"/>
        <v>-0.88881967520906158</v>
      </c>
      <c r="BG6555" s="9">
        <f t="shared" ca="1" si="899"/>
        <v>1</v>
      </c>
      <c r="BH6555" s="6">
        <f ca="1">IF(ISNUMBER('Descriptive Stats'!BF6555),'Descriptive Stats'!BF6555,#N/A)</f>
        <v>-0.88881967520906158</v>
      </c>
      <c r="BI6555" s="6">
        <f ca="1">IF(ISNUMBER('Descriptive Stats'!E6555),'Descriptive Stats'!E6555,#N/A)</f>
        <v>1</v>
      </c>
    </row>
    <row r="6556" spans="1:61" ht="14.4" x14ac:dyDescent="0.3">
      <c r="A6556" s="2">
        <f>ROW()</f>
        <v>6556</v>
      </c>
      <c r="C6556" s="8">
        <f t="shared" ca="1" si="901"/>
        <v>8</v>
      </c>
      <c r="D6556" s="8">
        <f t="shared" ca="1" si="902"/>
        <v>1</v>
      </c>
      <c r="E6556" s="50">
        <f t="shared" ca="1" si="896"/>
        <v>2</v>
      </c>
      <c r="F6556" s="2" t="str">
        <f t="shared" ca="1" si="903"/>
        <v/>
      </c>
      <c r="BD6556" s="49">
        <f t="shared" ca="1" si="900"/>
        <v>2595</v>
      </c>
      <c r="BE6556" s="3">
        <f t="shared" ca="1" si="897"/>
        <v>0.25945000000000001</v>
      </c>
      <c r="BF6556" s="3">
        <f t="shared" ca="1" si="898"/>
        <v>-0.6450419512753276</v>
      </c>
      <c r="BG6556" s="9">
        <f t="shared" ca="1" si="899"/>
        <v>2</v>
      </c>
      <c r="BH6556" s="6">
        <f ca="1">IF(ISNUMBER('Descriptive Stats'!BF6556),'Descriptive Stats'!BF6556,#N/A)</f>
        <v>-0.6450419512753276</v>
      </c>
      <c r="BI6556" s="6">
        <f ca="1">IF(ISNUMBER('Descriptive Stats'!E6556),'Descriptive Stats'!E6556,#N/A)</f>
        <v>2</v>
      </c>
    </row>
    <row r="6557" spans="1:61" ht="14.4" x14ac:dyDescent="0.3">
      <c r="A6557" s="2">
        <f>ROW()</f>
        <v>6557</v>
      </c>
      <c r="C6557" s="8">
        <f t="shared" ca="1" si="901"/>
        <v>21</v>
      </c>
      <c r="D6557" s="8">
        <f t="shared" ca="1" si="902"/>
        <v>2</v>
      </c>
      <c r="E6557" s="50">
        <f t="shared" ca="1" si="896"/>
        <v>6</v>
      </c>
      <c r="F6557" s="2" t="str">
        <f t="shared" ca="1" si="903"/>
        <v/>
      </c>
      <c r="BD6557" s="49">
        <f t="shared" ca="1" si="900"/>
        <v>3900</v>
      </c>
      <c r="BE6557" s="3">
        <f t="shared" ca="1" si="897"/>
        <v>0.38995000000000002</v>
      </c>
      <c r="BF6557" s="3">
        <f t="shared" ca="1" si="898"/>
        <v>-0.2794493539703507</v>
      </c>
      <c r="BG6557" s="9">
        <f t="shared" ca="1" si="899"/>
        <v>6</v>
      </c>
      <c r="BH6557" s="6">
        <f ca="1">IF(ISNUMBER('Descriptive Stats'!BF6557),'Descriptive Stats'!BF6557,#N/A)</f>
        <v>-0.2794493539703507</v>
      </c>
      <c r="BI6557" s="6">
        <f ca="1">IF(ISNUMBER('Descriptive Stats'!E6557),'Descriptive Stats'!E6557,#N/A)</f>
        <v>6</v>
      </c>
    </row>
    <row r="6558" spans="1:61" ht="14.4" x14ac:dyDescent="0.3">
      <c r="A6558" s="2">
        <f>ROW()</f>
        <v>6558</v>
      </c>
      <c r="C6558" s="8">
        <f t="shared" ca="1" si="901"/>
        <v>5</v>
      </c>
      <c r="D6558" s="8">
        <f t="shared" ca="1" si="902"/>
        <v>6</v>
      </c>
      <c r="E6558" s="50">
        <f t="shared" ca="1" si="896"/>
        <v>0</v>
      </c>
      <c r="F6558" s="2" t="str">
        <f t="shared" ca="1" si="903"/>
        <v/>
      </c>
      <c r="BD6558" s="49">
        <f t="shared" ca="1" si="900"/>
        <v>815.5</v>
      </c>
      <c r="BE6558" s="3">
        <f t="shared" ca="1" si="897"/>
        <v>8.1500000000000003E-2</v>
      </c>
      <c r="BF6558" s="3">
        <f t="shared" ca="1" si="898"/>
        <v>-1.3950525282585462</v>
      </c>
      <c r="BG6558" s="9">
        <f t="shared" ca="1" si="899"/>
        <v>0</v>
      </c>
      <c r="BH6558" s="6">
        <f ca="1">IF(ISNUMBER('Descriptive Stats'!BF6558),'Descriptive Stats'!BF6558,#N/A)</f>
        <v>-1.3950525282585462</v>
      </c>
      <c r="BI6558" s="6">
        <f ca="1">IF(ISNUMBER('Descriptive Stats'!E6558),'Descriptive Stats'!E6558,#N/A)</f>
        <v>0</v>
      </c>
    </row>
    <row r="6559" spans="1:61" ht="14.4" x14ac:dyDescent="0.3">
      <c r="A6559" s="2">
        <f>ROW()</f>
        <v>6559</v>
      </c>
      <c r="C6559" s="8">
        <f t="shared" ca="1" si="901"/>
        <v>15</v>
      </c>
      <c r="D6559" s="8">
        <f t="shared" ca="1" si="902"/>
        <v>0</v>
      </c>
      <c r="E6559" s="50">
        <f t="shared" ca="1" si="896"/>
        <v>2</v>
      </c>
      <c r="F6559" s="2" t="str">
        <f t="shared" ca="1" si="903"/>
        <v/>
      </c>
      <c r="BD6559" s="49">
        <f t="shared" ca="1" si="900"/>
        <v>2595</v>
      </c>
      <c r="BE6559" s="3">
        <f t="shared" ca="1" si="897"/>
        <v>0.25945000000000001</v>
      </c>
      <c r="BF6559" s="3">
        <f t="shared" ca="1" si="898"/>
        <v>-0.6450419512753276</v>
      </c>
      <c r="BG6559" s="9">
        <f t="shared" ca="1" si="899"/>
        <v>2</v>
      </c>
      <c r="BH6559" s="6">
        <f ca="1">IF(ISNUMBER('Descriptive Stats'!BF6559),'Descriptive Stats'!BF6559,#N/A)</f>
        <v>-0.6450419512753276</v>
      </c>
      <c r="BI6559" s="6">
        <f ca="1">IF(ISNUMBER('Descriptive Stats'!E6559),'Descriptive Stats'!E6559,#N/A)</f>
        <v>2</v>
      </c>
    </row>
    <row r="6560" spans="1:61" ht="14.4" x14ac:dyDescent="0.3">
      <c r="A6560" s="2">
        <f>ROW()</f>
        <v>6560</v>
      </c>
      <c r="C6560" s="8">
        <f t="shared" ca="1" si="901"/>
        <v>3</v>
      </c>
      <c r="D6560" s="8">
        <f t="shared" ca="1" si="902"/>
        <v>2</v>
      </c>
      <c r="E6560" s="50">
        <f t="shared" ca="1" si="896"/>
        <v>1</v>
      </c>
      <c r="F6560" s="2" t="str">
        <f t="shared" ca="1" si="903"/>
        <v/>
      </c>
      <c r="BD6560" s="49">
        <f t="shared" ca="1" si="900"/>
        <v>1871</v>
      </c>
      <c r="BE6560" s="3">
        <f t="shared" ca="1" si="897"/>
        <v>0.18704999999999999</v>
      </c>
      <c r="BF6560" s="3">
        <f t="shared" ca="1" si="898"/>
        <v>-0.88881967520906158</v>
      </c>
      <c r="BG6560" s="9">
        <f t="shared" ca="1" si="899"/>
        <v>1</v>
      </c>
      <c r="BH6560" s="6">
        <f ca="1">IF(ISNUMBER('Descriptive Stats'!BF6560),'Descriptive Stats'!BF6560,#N/A)</f>
        <v>-0.88881967520906158</v>
      </c>
      <c r="BI6560" s="6">
        <f ca="1">IF(ISNUMBER('Descriptive Stats'!E6560),'Descriptive Stats'!E6560,#N/A)</f>
        <v>1</v>
      </c>
    </row>
    <row r="6561" spans="1:61" ht="14.4" x14ac:dyDescent="0.3">
      <c r="A6561" s="2">
        <f>ROW()</f>
        <v>6561</v>
      </c>
      <c r="C6561" s="8">
        <f t="shared" ca="1" si="901"/>
        <v>8</v>
      </c>
      <c r="D6561" s="8">
        <f t="shared" ca="1" si="902"/>
        <v>1</v>
      </c>
      <c r="E6561" s="50">
        <f t="shared" ca="1" si="896"/>
        <v>1</v>
      </c>
      <c r="F6561" s="2" t="str">
        <f t="shared" ca="1" si="903"/>
        <v/>
      </c>
      <c r="BD6561" s="49">
        <f t="shared" ca="1" si="900"/>
        <v>1871</v>
      </c>
      <c r="BE6561" s="3">
        <f t="shared" ca="1" si="897"/>
        <v>0.18704999999999999</v>
      </c>
      <c r="BF6561" s="3">
        <f t="shared" ca="1" si="898"/>
        <v>-0.88881967520906158</v>
      </c>
      <c r="BG6561" s="9">
        <f t="shared" ca="1" si="899"/>
        <v>1</v>
      </c>
      <c r="BH6561" s="6">
        <f ca="1">IF(ISNUMBER('Descriptive Stats'!BF6561),'Descriptive Stats'!BF6561,#N/A)</f>
        <v>-0.88881967520906158</v>
      </c>
      <c r="BI6561" s="6">
        <f ca="1">IF(ISNUMBER('Descriptive Stats'!E6561),'Descriptive Stats'!E6561,#N/A)</f>
        <v>1</v>
      </c>
    </row>
    <row r="6562" spans="1:61" ht="14.4" x14ac:dyDescent="0.3">
      <c r="A6562" s="2">
        <f>ROW()</f>
        <v>6562</v>
      </c>
      <c r="C6562" s="8">
        <f t="shared" ca="1" si="901"/>
        <v>12</v>
      </c>
      <c r="D6562" s="8">
        <f t="shared" ca="1" si="902"/>
        <v>1</v>
      </c>
      <c r="E6562" s="50">
        <f t="shared" ca="1" si="896"/>
        <v>7</v>
      </c>
      <c r="F6562" s="2" t="str">
        <f t="shared" ca="1" si="903"/>
        <v/>
      </c>
      <c r="BD6562" s="49">
        <f t="shared" ca="1" si="900"/>
        <v>4473.5</v>
      </c>
      <c r="BE6562" s="3">
        <f t="shared" ca="1" si="897"/>
        <v>0.44729999999999998</v>
      </c>
      <c r="BF6562" s="3">
        <f t="shared" ca="1" si="898"/>
        <v>-0.13248586824472414</v>
      </c>
      <c r="BG6562" s="9">
        <f t="shared" ca="1" si="899"/>
        <v>7</v>
      </c>
      <c r="BH6562" s="6">
        <f ca="1">IF(ISNUMBER('Descriptive Stats'!BF6562),'Descriptive Stats'!BF6562,#N/A)</f>
        <v>-0.13248586824472414</v>
      </c>
      <c r="BI6562" s="6">
        <f ca="1">IF(ISNUMBER('Descriptive Stats'!E6562),'Descriptive Stats'!E6562,#N/A)</f>
        <v>7</v>
      </c>
    </row>
    <row r="6563" spans="1:61" ht="14.4" x14ac:dyDescent="0.3">
      <c r="A6563" s="2">
        <f>ROW()</f>
        <v>6563</v>
      </c>
      <c r="C6563" s="8">
        <f t="shared" ca="1" si="901"/>
        <v>19</v>
      </c>
      <c r="D6563" s="8">
        <f t="shared" ca="1" si="902"/>
        <v>7</v>
      </c>
      <c r="E6563" s="50">
        <f t="shared" ca="1" si="896"/>
        <v>1</v>
      </c>
      <c r="F6563" s="2" t="str">
        <f t="shared" ca="1" si="903"/>
        <v/>
      </c>
      <c r="BD6563" s="49">
        <f t="shared" ca="1" si="900"/>
        <v>1871</v>
      </c>
      <c r="BE6563" s="3">
        <f t="shared" ca="1" si="897"/>
        <v>0.18704999999999999</v>
      </c>
      <c r="BF6563" s="3">
        <f t="shared" ca="1" si="898"/>
        <v>-0.88881967520906158</v>
      </c>
      <c r="BG6563" s="9">
        <f t="shared" ca="1" si="899"/>
        <v>1</v>
      </c>
      <c r="BH6563" s="6">
        <f ca="1">IF(ISNUMBER('Descriptive Stats'!BF6563),'Descriptive Stats'!BF6563,#N/A)</f>
        <v>-0.88881967520906158</v>
      </c>
      <c r="BI6563" s="6">
        <f ca="1">IF(ISNUMBER('Descriptive Stats'!E6563),'Descriptive Stats'!E6563,#N/A)</f>
        <v>1</v>
      </c>
    </row>
    <row r="6564" spans="1:61" ht="14.4" x14ac:dyDescent="0.3">
      <c r="A6564" s="2">
        <f>ROW()</f>
        <v>6564</v>
      </c>
      <c r="C6564" s="8">
        <f t="shared" ca="1" si="901"/>
        <v>12</v>
      </c>
      <c r="D6564" s="8">
        <f t="shared" ca="1" si="902"/>
        <v>1</v>
      </c>
      <c r="E6564" s="50">
        <f t="shared" ca="1" si="896"/>
        <v>1</v>
      </c>
      <c r="F6564" s="2" t="str">
        <f t="shared" ca="1" si="903"/>
        <v/>
      </c>
      <c r="BD6564" s="49">
        <f t="shared" ca="1" si="900"/>
        <v>1871</v>
      </c>
      <c r="BE6564" s="3">
        <f t="shared" ca="1" si="897"/>
        <v>0.18704999999999999</v>
      </c>
      <c r="BF6564" s="3">
        <f t="shared" ca="1" si="898"/>
        <v>-0.88881967520906158</v>
      </c>
      <c r="BG6564" s="9">
        <f t="shared" ca="1" si="899"/>
        <v>1</v>
      </c>
      <c r="BH6564" s="6">
        <f ca="1">IF(ISNUMBER('Descriptive Stats'!BF6564),'Descriptive Stats'!BF6564,#N/A)</f>
        <v>-0.88881967520906158</v>
      </c>
      <c r="BI6564" s="6">
        <f ca="1">IF(ISNUMBER('Descriptive Stats'!E6564),'Descriptive Stats'!E6564,#N/A)</f>
        <v>1</v>
      </c>
    </row>
    <row r="6565" spans="1:61" ht="14.4" x14ac:dyDescent="0.3">
      <c r="A6565" s="2">
        <f>ROW()</f>
        <v>6565</v>
      </c>
      <c r="C6565" s="8">
        <f t="shared" ca="1" si="901"/>
        <v>8</v>
      </c>
      <c r="D6565" s="8">
        <f t="shared" ca="1" si="902"/>
        <v>1</v>
      </c>
      <c r="E6565" s="50">
        <f t="shared" ca="1" si="896"/>
        <v>0</v>
      </c>
      <c r="F6565" s="2" t="str">
        <f t="shared" ca="1" si="903"/>
        <v/>
      </c>
      <c r="BD6565" s="49">
        <f t="shared" ca="1" si="900"/>
        <v>815.5</v>
      </c>
      <c r="BE6565" s="3">
        <f t="shared" ca="1" si="897"/>
        <v>8.1500000000000003E-2</v>
      </c>
      <c r="BF6565" s="3">
        <f t="shared" ca="1" si="898"/>
        <v>-1.3950525282585462</v>
      </c>
      <c r="BG6565" s="9">
        <f t="shared" ca="1" si="899"/>
        <v>0</v>
      </c>
      <c r="BH6565" s="6">
        <f ca="1">IF(ISNUMBER('Descriptive Stats'!BF6565),'Descriptive Stats'!BF6565,#N/A)</f>
        <v>-1.3950525282585462</v>
      </c>
      <c r="BI6565" s="6">
        <f ca="1">IF(ISNUMBER('Descriptive Stats'!E6565),'Descriptive Stats'!E6565,#N/A)</f>
        <v>0</v>
      </c>
    </row>
    <row r="6566" spans="1:61" ht="14.4" x14ac:dyDescent="0.3">
      <c r="A6566" s="2">
        <f>ROW()</f>
        <v>6566</v>
      </c>
      <c r="C6566" s="8">
        <f t="shared" ca="1" si="901"/>
        <v>22</v>
      </c>
      <c r="D6566" s="8">
        <f t="shared" ca="1" si="902"/>
        <v>0</v>
      </c>
      <c r="E6566" s="50">
        <f t="shared" ca="1" si="896"/>
        <v>1</v>
      </c>
      <c r="F6566" s="2" t="str">
        <f t="shared" ca="1" si="903"/>
        <v/>
      </c>
      <c r="BD6566" s="49">
        <f t="shared" ca="1" si="900"/>
        <v>1871</v>
      </c>
      <c r="BE6566" s="3">
        <f t="shared" ca="1" si="897"/>
        <v>0.18704999999999999</v>
      </c>
      <c r="BF6566" s="3">
        <f t="shared" ca="1" si="898"/>
        <v>-0.88881967520906158</v>
      </c>
      <c r="BG6566" s="9">
        <f t="shared" ca="1" si="899"/>
        <v>1</v>
      </c>
      <c r="BH6566" s="6">
        <f ca="1">IF(ISNUMBER('Descriptive Stats'!BF6566),'Descriptive Stats'!BF6566,#N/A)</f>
        <v>-0.88881967520906158</v>
      </c>
      <c r="BI6566" s="6">
        <f ca="1">IF(ISNUMBER('Descriptive Stats'!E6566),'Descriptive Stats'!E6566,#N/A)</f>
        <v>1</v>
      </c>
    </row>
    <row r="6567" spans="1:61" ht="14.4" x14ac:dyDescent="0.3">
      <c r="A6567" s="2">
        <f>ROW()</f>
        <v>6567</v>
      </c>
      <c r="C6567" s="8">
        <f t="shared" ca="1" si="901"/>
        <v>12</v>
      </c>
      <c r="D6567" s="8">
        <f t="shared" ca="1" si="902"/>
        <v>1</v>
      </c>
      <c r="E6567" s="50">
        <f t="shared" ca="1" si="896"/>
        <v>0</v>
      </c>
      <c r="F6567" s="2" t="str">
        <f t="shared" ca="1" si="903"/>
        <v/>
      </c>
      <c r="BD6567" s="49">
        <f t="shared" ca="1" si="900"/>
        <v>815.5</v>
      </c>
      <c r="BE6567" s="3">
        <f t="shared" ca="1" si="897"/>
        <v>8.1500000000000003E-2</v>
      </c>
      <c r="BF6567" s="3">
        <f t="shared" ca="1" si="898"/>
        <v>-1.3950525282585462</v>
      </c>
      <c r="BG6567" s="9">
        <f t="shared" ca="1" si="899"/>
        <v>0</v>
      </c>
      <c r="BH6567" s="6">
        <f ca="1">IF(ISNUMBER('Descriptive Stats'!BF6567),'Descriptive Stats'!BF6567,#N/A)</f>
        <v>-1.3950525282585462</v>
      </c>
      <c r="BI6567" s="6">
        <f ca="1">IF(ISNUMBER('Descriptive Stats'!E6567),'Descriptive Stats'!E6567,#N/A)</f>
        <v>0</v>
      </c>
    </row>
    <row r="6568" spans="1:61" ht="14.4" x14ac:dyDescent="0.3">
      <c r="A6568" s="2">
        <f>ROW()</f>
        <v>6568</v>
      </c>
      <c r="C6568" s="8">
        <f t="shared" ca="1" si="901"/>
        <v>20</v>
      </c>
      <c r="D6568" s="8">
        <f t="shared" ca="1" si="902"/>
        <v>0</v>
      </c>
      <c r="E6568" s="50">
        <f t="shared" ca="1" si="896"/>
        <v>6</v>
      </c>
      <c r="F6568" s="2" t="str">
        <f t="shared" ca="1" si="903"/>
        <v/>
      </c>
      <c r="BD6568" s="49">
        <f t="shared" ca="1" si="900"/>
        <v>3900</v>
      </c>
      <c r="BE6568" s="3">
        <f t="shared" ca="1" si="897"/>
        <v>0.38995000000000002</v>
      </c>
      <c r="BF6568" s="3">
        <f t="shared" ca="1" si="898"/>
        <v>-0.2794493539703507</v>
      </c>
      <c r="BG6568" s="9">
        <f t="shared" ca="1" si="899"/>
        <v>6</v>
      </c>
      <c r="BH6568" s="6">
        <f ca="1">IF(ISNUMBER('Descriptive Stats'!BF6568),'Descriptive Stats'!BF6568,#N/A)</f>
        <v>-0.2794493539703507</v>
      </c>
      <c r="BI6568" s="6">
        <f ca="1">IF(ISNUMBER('Descriptive Stats'!E6568),'Descriptive Stats'!E6568,#N/A)</f>
        <v>6</v>
      </c>
    </row>
    <row r="6569" spans="1:61" ht="14.4" x14ac:dyDescent="0.3">
      <c r="A6569" s="2">
        <f>ROW()</f>
        <v>6569</v>
      </c>
      <c r="C6569" s="8">
        <f t="shared" ca="1" si="901"/>
        <v>5</v>
      </c>
      <c r="D6569" s="8">
        <f t="shared" ca="1" si="902"/>
        <v>6</v>
      </c>
      <c r="E6569" s="50">
        <f t="shared" ca="1" si="896"/>
        <v>7</v>
      </c>
      <c r="F6569" s="2" t="str">
        <f t="shared" ca="1" si="903"/>
        <v/>
      </c>
      <c r="BD6569" s="49">
        <f t="shared" ca="1" si="900"/>
        <v>4473.5</v>
      </c>
      <c r="BE6569" s="3">
        <f t="shared" ca="1" si="897"/>
        <v>0.44729999999999998</v>
      </c>
      <c r="BF6569" s="3">
        <f t="shared" ca="1" si="898"/>
        <v>-0.13248586824472414</v>
      </c>
      <c r="BG6569" s="9">
        <f t="shared" ca="1" si="899"/>
        <v>7</v>
      </c>
      <c r="BH6569" s="6">
        <f ca="1">IF(ISNUMBER('Descriptive Stats'!BF6569),'Descriptive Stats'!BF6569,#N/A)</f>
        <v>-0.13248586824472414</v>
      </c>
      <c r="BI6569" s="6">
        <f ca="1">IF(ISNUMBER('Descriptive Stats'!E6569),'Descriptive Stats'!E6569,#N/A)</f>
        <v>7</v>
      </c>
    </row>
    <row r="6570" spans="1:61" ht="14.4" x14ac:dyDescent="0.3">
      <c r="A6570" s="2">
        <f>ROW()</f>
        <v>6570</v>
      </c>
      <c r="C6570" s="8">
        <f t="shared" ca="1" si="901"/>
        <v>19</v>
      </c>
      <c r="D6570" s="8">
        <f t="shared" ca="1" si="902"/>
        <v>7</v>
      </c>
      <c r="E6570" s="50">
        <f t="shared" ca="1" si="896"/>
        <v>15</v>
      </c>
      <c r="F6570" s="2" t="str">
        <f t="shared" ca="1" si="903"/>
        <v/>
      </c>
      <c r="BD6570" s="49">
        <f t="shared" ca="1" si="900"/>
        <v>5051.5</v>
      </c>
      <c r="BE6570" s="3">
        <f t="shared" ca="1" si="897"/>
        <v>0.50509999999999999</v>
      </c>
      <c r="BF6570" s="3">
        <f t="shared" ca="1" si="898"/>
        <v>1.2784152420787677E-2</v>
      </c>
      <c r="BG6570" s="9">
        <f t="shared" ca="1" si="899"/>
        <v>15</v>
      </c>
      <c r="BH6570" s="6">
        <f ca="1">IF(ISNUMBER('Descriptive Stats'!BF6570),'Descriptive Stats'!BF6570,#N/A)</f>
        <v>1.2784152420787677E-2</v>
      </c>
      <c r="BI6570" s="6">
        <f ca="1">IF(ISNUMBER('Descriptive Stats'!E6570),'Descriptive Stats'!E6570,#N/A)</f>
        <v>15</v>
      </c>
    </row>
    <row r="6571" spans="1:61" ht="14.4" x14ac:dyDescent="0.3">
      <c r="A6571" s="2">
        <f>ROW()</f>
        <v>6571</v>
      </c>
      <c r="C6571" s="8">
        <f t="shared" ca="1" si="901"/>
        <v>24</v>
      </c>
      <c r="D6571" s="8">
        <f t="shared" ca="1" si="902"/>
        <v>15</v>
      </c>
      <c r="E6571" s="50">
        <f t="shared" ca="1" si="896"/>
        <v>6</v>
      </c>
      <c r="F6571" s="2" t="str">
        <f t="shared" ca="1" si="903"/>
        <v/>
      </c>
      <c r="BD6571" s="49">
        <f t="shared" ca="1" si="900"/>
        <v>3900</v>
      </c>
      <c r="BE6571" s="3">
        <f t="shared" ca="1" si="897"/>
        <v>0.38995000000000002</v>
      </c>
      <c r="BF6571" s="3">
        <f t="shared" ca="1" si="898"/>
        <v>-0.2794493539703507</v>
      </c>
      <c r="BG6571" s="9">
        <f t="shared" ca="1" si="899"/>
        <v>6</v>
      </c>
      <c r="BH6571" s="6">
        <f ca="1">IF(ISNUMBER('Descriptive Stats'!BF6571),'Descriptive Stats'!BF6571,#N/A)</f>
        <v>-0.2794493539703507</v>
      </c>
      <c r="BI6571" s="6">
        <f ca="1">IF(ISNUMBER('Descriptive Stats'!E6571),'Descriptive Stats'!E6571,#N/A)</f>
        <v>6</v>
      </c>
    </row>
    <row r="6572" spans="1:61" ht="14.4" x14ac:dyDescent="0.3">
      <c r="A6572" s="2">
        <f>ROW()</f>
        <v>6572</v>
      </c>
      <c r="C6572" s="8">
        <f t="shared" ca="1" si="901"/>
        <v>5</v>
      </c>
      <c r="D6572" s="8">
        <f t="shared" ca="1" si="902"/>
        <v>6</v>
      </c>
      <c r="E6572" s="50">
        <f t="shared" ca="1" si="896"/>
        <v>19</v>
      </c>
      <c r="F6572" s="2" t="str">
        <f t="shared" ca="1" si="903"/>
        <v>X</v>
      </c>
      <c r="BD6572" s="49">
        <f t="shared" ca="1" si="900"/>
        <v>5294</v>
      </c>
      <c r="BE6572" s="3">
        <f t="shared" ca="1" si="897"/>
        <v>0.52934999999999999</v>
      </c>
      <c r="BF6572" s="3">
        <f t="shared" ca="1" si="898"/>
        <v>7.3636031452008061E-2</v>
      </c>
      <c r="BG6572" s="9">
        <f t="shared" ca="1" si="899"/>
        <v>19</v>
      </c>
      <c r="BH6572" s="6">
        <f ca="1">IF(ISNUMBER('Descriptive Stats'!BF6572),'Descriptive Stats'!BF6572,#N/A)</f>
        <v>7.3636031452008061E-2</v>
      </c>
      <c r="BI6572" s="6">
        <f ca="1">IF(ISNUMBER('Descriptive Stats'!E6572),'Descriptive Stats'!E6572,#N/A)</f>
        <v>19</v>
      </c>
    </row>
    <row r="6573" spans="1:61" ht="14.4" x14ac:dyDescent="0.3">
      <c r="A6573" s="2">
        <f>ROW()</f>
        <v>6573</v>
      </c>
      <c r="C6573" s="8">
        <f t="shared" ca="1" si="901"/>
        <v>7</v>
      </c>
      <c r="D6573" s="8">
        <f t="shared" ca="1" si="902"/>
        <v>19</v>
      </c>
      <c r="E6573" s="50">
        <f t="shared" ca="1" si="896"/>
        <v>0</v>
      </c>
      <c r="F6573" s="2" t="str">
        <f t="shared" ca="1" si="903"/>
        <v/>
      </c>
      <c r="BD6573" s="49">
        <f t="shared" ca="1" si="900"/>
        <v>815.5</v>
      </c>
      <c r="BE6573" s="3">
        <f t="shared" ca="1" si="897"/>
        <v>8.1500000000000003E-2</v>
      </c>
      <c r="BF6573" s="3">
        <f t="shared" ca="1" si="898"/>
        <v>-1.3950525282585462</v>
      </c>
      <c r="BG6573" s="9">
        <f t="shared" ca="1" si="899"/>
        <v>0</v>
      </c>
      <c r="BH6573" s="6">
        <f ca="1">IF(ISNUMBER('Descriptive Stats'!BF6573),'Descriptive Stats'!BF6573,#N/A)</f>
        <v>-1.3950525282585462</v>
      </c>
      <c r="BI6573" s="6">
        <f ca="1">IF(ISNUMBER('Descriptive Stats'!E6573),'Descriptive Stats'!E6573,#N/A)</f>
        <v>0</v>
      </c>
    </row>
    <row r="6574" spans="1:61" ht="14.4" x14ac:dyDescent="0.3">
      <c r="A6574" s="2">
        <f>ROW()</f>
        <v>6574</v>
      </c>
      <c r="C6574" s="8">
        <f t="shared" ca="1" si="901"/>
        <v>14</v>
      </c>
      <c r="D6574" s="8">
        <f t="shared" ca="1" si="902"/>
        <v>0</v>
      </c>
      <c r="E6574" s="50">
        <f t="shared" ca="1" si="896"/>
        <v>6</v>
      </c>
      <c r="F6574" s="2" t="str">
        <f t="shared" ca="1" si="903"/>
        <v/>
      </c>
      <c r="BD6574" s="49">
        <f t="shared" ca="1" si="900"/>
        <v>3900</v>
      </c>
      <c r="BE6574" s="3">
        <f t="shared" ca="1" si="897"/>
        <v>0.38995000000000002</v>
      </c>
      <c r="BF6574" s="3">
        <f t="shared" ca="1" si="898"/>
        <v>-0.2794493539703507</v>
      </c>
      <c r="BG6574" s="9">
        <f t="shared" ca="1" si="899"/>
        <v>6</v>
      </c>
      <c r="BH6574" s="6">
        <f ca="1">IF(ISNUMBER('Descriptive Stats'!BF6574),'Descriptive Stats'!BF6574,#N/A)</f>
        <v>-0.2794493539703507</v>
      </c>
      <c r="BI6574" s="6">
        <f ca="1">IF(ISNUMBER('Descriptive Stats'!E6574),'Descriptive Stats'!E6574,#N/A)</f>
        <v>6</v>
      </c>
    </row>
    <row r="6575" spans="1:61" ht="14.4" x14ac:dyDescent="0.3">
      <c r="A6575" s="2">
        <f>ROW()</f>
        <v>6575</v>
      </c>
      <c r="C6575" s="8">
        <f t="shared" ca="1" si="901"/>
        <v>16</v>
      </c>
      <c r="D6575" s="8">
        <f t="shared" ca="1" si="902"/>
        <v>6</v>
      </c>
      <c r="E6575" s="50">
        <f t="shared" ca="1" si="896"/>
        <v>0</v>
      </c>
      <c r="F6575" s="2" t="str">
        <f t="shared" ca="1" si="903"/>
        <v/>
      </c>
      <c r="BD6575" s="49">
        <f t="shared" ca="1" si="900"/>
        <v>815.5</v>
      </c>
      <c r="BE6575" s="3">
        <f t="shared" ca="1" si="897"/>
        <v>8.1500000000000003E-2</v>
      </c>
      <c r="BF6575" s="3">
        <f t="shared" ca="1" si="898"/>
        <v>-1.3950525282585462</v>
      </c>
      <c r="BG6575" s="9">
        <f t="shared" ca="1" si="899"/>
        <v>0</v>
      </c>
      <c r="BH6575" s="6">
        <f ca="1">IF(ISNUMBER('Descriptive Stats'!BF6575),'Descriptive Stats'!BF6575,#N/A)</f>
        <v>-1.3950525282585462</v>
      </c>
      <c r="BI6575" s="6">
        <f ca="1">IF(ISNUMBER('Descriptive Stats'!E6575),'Descriptive Stats'!E6575,#N/A)</f>
        <v>0</v>
      </c>
    </row>
    <row r="6576" spans="1:61" ht="14.4" x14ac:dyDescent="0.3">
      <c r="A6576" s="2">
        <f>ROW()</f>
        <v>6576</v>
      </c>
      <c r="C6576" s="8">
        <f t="shared" ca="1" si="901"/>
        <v>4</v>
      </c>
      <c r="D6576" s="8">
        <f t="shared" ca="1" si="902"/>
        <v>0</v>
      </c>
      <c r="E6576" s="50">
        <f t="shared" ca="1" si="896"/>
        <v>7</v>
      </c>
      <c r="F6576" s="2" t="str">
        <f t="shared" ca="1" si="903"/>
        <v/>
      </c>
      <c r="BD6576" s="49">
        <f t="shared" ca="1" si="900"/>
        <v>4473.5</v>
      </c>
      <c r="BE6576" s="3">
        <f t="shared" ca="1" si="897"/>
        <v>0.44729999999999998</v>
      </c>
      <c r="BF6576" s="3">
        <f t="shared" ca="1" si="898"/>
        <v>-0.13248586824472414</v>
      </c>
      <c r="BG6576" s="9">
        <f t="shared" ca="1" si="899"/>
        <v>7</v>
      </c>
      <c r="BH6576" s="6">
        <f ca="1">IF(ISNUMBER('Descriptive Stats'!BF6576),'Descriptive Stats'!BF6576,#N/A)</f>
        <v>-0.13248586824472414</v>
      </c>
      <c r="BI6576" s="6">
        <f ca="1">IF(ISNUMBER('Descriptive Stats'!E6576),'Descriptive Stats'!E6576,#N/A)</f>
        <v>7</v>
      </c>
    </row>
    <row r="6577" spans="1:61" ht="14.4" x14ac:dyDescent="0.3">
      <c r="A6577" s="2">
        <f>ROW()</f>
        <v>6577</v>
      </c>
      <c r="C6577" s="8">
        <f t="shared" ca="1" si="901"/>
        <v>6</v>
      </c>
      <c r="D6577" s="8">
        <f t="shared" ca="1" si="902"/>
        <v>7</v>
      </c>
      <c r="E6577" s="50">
        <f t="shared" ca="1" si="896"/>
        <v>1</v>
      </c>
      <c r="F6577" s="2" t="str">
        <f t="shared" ca="1" si="903"/>
        <v/>
      </c>
      <c r="BD6577" s="49">
        <f t="shared" ca="1" si="900"/>
        <v>1871</v>
      </c>
      <c r="BE6577" s="3">
        <f t="shared" ca="1" si="897"/>
        <v>0.18704999999999999</v>
      </c>
      <c r="BF6577" s="3">
        <f t="shared" ca="1" si="898"/>
        <v>-0.88881967520906158</v>
      </c>
      <c r="BG6577" s="9">
        <f t="shared" ca="1" si="899"/>
        <v>1</v>
      </c>
      <c r="BH6577" s="6">
        <f ca="1">IF(ISNUMBER('Descriptive Stats'!BF6577),'Descriptive Stats'!BF6577,#N/A)</f>
        <v>-0.88881967520906158</v>
      </c>
      <c r="BI6577" s="6">
        <f ca="1">IF(ISNUMBER('Descriptive Stats'!E6577),'Descriptive Stats'!E6577,#N/A)</f>
        <v>1</v>
      </c>
    </row>
    <row r="6578" spans="1:61" ht="14.4" x14ac:dyDescent="0.3">
      <c r="A6578" s="2">
        <f>ROW()</f>
        <v>6578</v>
      </c>
      <c r="C6578" s="8">
        <f t="shared" ca="1" si="901"/>
        <v>12</v>
      </c>
      <c r="D6578" s="8">
        <f t="shared" ca="1" si="902"/>
        <v>1</v>
      </c>
      <c r="E6578" s="50">
        <f t="shared" ca="1" si="896"/>
        <v>0</v>
      </c>
      <c r="F6578" s="2" t="str">
        <f t="shared" ca="1" si="903"/>
        <v/>
      </c>
      <c r="BD6578" s="49">
        <f t="shared" ca="1" si="900"/>
        <v>815.5</v>
      </c>
      <c r="BE6578" s="3">
        <f t="shared" ca="1" si="897"/>
        <v>8.1500000000000003E-2</v>
      </c>
      <c r="BF6578" s="3">
        <f t="shared" ca="1" si="898"/>
        <v>-1.3950525282585462</v>
      </c>
      <c r="BG6578" s="9">
        <f t="shared" ca="1" si="899"/>
        <v>0</v>
      </c>
      <c r="BH6578" s="6">
        <f ca="1">IF(ISNUMBER('Descriptive Stats'!BF6578),'Descriptive Stats'!BF6578,#N/A)</f>
        <v>-1.3950525282585462</v>
      </c>
      <c r="BI6578" s="6">
        <f ca="1">IF(ISNUMBER('Descriptive Stats'!E6578),'Descriptive Stats'!E6578,#N/A)</f>
        <v>0</v>
      </c>
    </row>
    <row r="6579" spans="1:61" ht="14.4" x14ac:dyDescent="0.3">
      <c r="A6579" s="2">
        <f>ROW()</f>
        <v>6579</v>
      </c>
      <c r="C6579" s="8">
        <f t="shared" ca="1" si="901"/>
        <v>11</v>
      </c>
      <c r="D6579" s="8">
        <f t="shared" ca="1" si="902"/>
        <v>0</v>
      </c>
      <c r="E6579" s="50">
        <f t="shared" ca="1" si="896"/>
        <v>19</v>
      </c>
      <c r="F6579" s="2" t="str">
        <f t="shared" ca="1" si="903"/>
        <v>X</v>
      </c>
      <c r="BD6579" s="49">
        <f t="shared" ca="1" si="900"/>
        <v>5294</v>
      </c>
      <c r="BE6579" s="3">
        <f t="shared" ca="1" si="897"/>
        <v>0.52934999999999999</v>
      </c>
      <c r="BF6579" s="3">
        <f t="shared" ca="1" si="898"/>
        <v>7.3636031452008061E-2</v>
      </c>
      <c r="BG6579" s="9">
        <f t="shared" ca="1" si="899"/>
        <v>19</v>
      </c>
      <c r="BH6579" s="6">
        <f ca="1">IF(ISNUMBER('Descriptive Stats'!BF6579),'Descriptive Stats'!BF6579,#N/A)</f>
        <v>7.3636031452008061E-2</v>
      </c>
      <c r="BI6579" s="6">
        <f ca="1">IF(ISNUMBER('Descriptive Stats'!E6579),'Descriptive Stats'!E6579,#N/A)</f>
        <v>19</v>
      </c>
    </row>
    <row r="6580" spans="1:61" ht="14.4" x14ac:dyDescent="0.3">
      <c r="A6580" s="2">
        <f>ROW()</f>
        <v>6580</v>
      </c>
      <c r="C6580" s="8">
        <f t="shared" ca="1" si="901"/>
        <v>7</v>
      </c>
      <c r="D6580" s="8">
        <f t="shared" ca="1" si="902"/>
        <v>19</v>
      </c>
      <c r="E6580" s="50">
        <f t="shared" ca="1" si="896"/>
        <v>2</v>
      </c>
      <c r="F6580" s="2" t="str">
        <f t="shared" ca="1" si="903"/>
        <v/>
      </c>
      <c r="BD6580" s="49">
        <f t="shared" ca="1" si="900"/>
        <v>2595</v>
      </c>
      <c r="BE6580" s="3">
        <f t="shared" ca="1" si="897"/>
        <v>0.25945000000000001</v>
      </c>
      <c r="BF6580" s="3">
        <f t="shared" ca="1" si="898"/>
        <v>-0.6450419512753276</v>
      </c>
      <c r="BG6580" s="9">
        <f t="shared" ca="1" si="899"/>
        <v>2</v>
      </c>
      <c r="BH6580" s="6">
        <f ca="1">IF(ISNUMBER('Descriptive Stats'!BF6580),'Descriptive Stats'!BF6580,#N/A)</f>
        <v>-0.6450419512753276</v>
      </c>
      <c r="BI6580" s="6">
        <f ca="1">IF(ISNUMBER('Descriptive Stats'!E6580),'Descriptive Stats'!E6580,#N/A)</f>
        <v>2</v>
      </c>
    </row>
    <row r="6581" spans="1:61" ht="14.4" x14ac:dyDescent="0.3">
      <c r="A6581" s="2">
        <f>ROW()</f>
        <v>6581</v>
      </c>
      <c r="C6581" s="8">
        <f t="shared" ca="1" si="901"/>
        <v>21</v>
      </c>
      <c r="D6581" s="8">
        <f t="shared" ca="1" si="902"/>
        <v>2</v>
      </c>
      <c r="E6581" s="50">
        <f t="shared" ca="1" si="896"/>
        <v>0</v>
      </c>
      <c r="F6581" s="2" t="str">
        <f t="shared" ca="1" si="903"/>
        <v/>
      </c>
      <c r="BD6581" s="49">
        <f t="shared" ca="1" si="900"/>
        <v>815.5</v>
      </c>
      <c r="BE6581" s="3">
        <f t="shared" ca="1" si="897"/>
        <v>8.1500000000000003E-2</v>
      </c>
      <c r="BF6581" s="3">
        <f t="shared" ca="1" si="898"/>
        <v>-1.3950525282585462</v>
      </c>
      <c r="BG6581" s="9">
        <f t="shared" ca="1" si="899"/>
        <v>0</v>
      </c>
      <c r="BH6581" s="6">
        <f ca="1">IF(ISNUMBER('Descriptive Stats'!BF6581),'Descriptive Stats'!BF6581,#N/A)</f>
        <v>-1.3950525282585462</v>
      </c>
      <c r="BI6581" s="6">
        <f ca="1">IF(ISNUMBER('Descriptive Stats'!E6581),'Descriptive Stats'!E6581,#N/A)</f>
        <v>0</v>
      </c>
    </row>
    <row r="6582" spans="1:61" ht="14.4" x14ac:dyDescent="0.3">
      <c r="A6582" s="2">
        <f>ROW()</f>
        <v>6582</v>
      </c>
      <c r="C6582" s="8">
        <f t="shared" ca="1" si="901"/>
        <v>18</v>
      </c>
      <c r="D6582" s="8">
        <f t="shared" ca="1" si="902"/>
        <v>0</v>
      </c>
      <c r="E6582" s="50">
        <f t="shared" ca="1" si="896"/>
        <v>1</v>
      </c>
      <c r="F6582" s="2" t="str">
        <f t="shared" ca="1" si="903"/>
        <v/>
      </c>
      <c r="BD6582" s="49">
        <f t="shared" ca="1" si="900"/>
        <v>1871</v>
      </c>
      <c r="BE6582" s="3">
        <f t="shared" ca="1" si="897"/>
        <v>0.18704999999999999</v>
      </c>
      <c r="BF6582" s="3">
        <f t="shared" ca="1" si="898"/>
        <v>-0.88881967520906158</v>
      </c>
      <c r="BG6582" s="9">
        <f t="shared" ca="1" si="899"/>
        <v>1</v>
      </c>
      <c r="BH6582" s="6">
        <f ca="1">IF(ISNUMBER('Descriptive Stats'!BF6582),'Descriptive Stats'!BF6582,#N/A)</f>
        <v>-0.88881967520906158</v>
      </c>
      <c r="BI6582" s="6">
        <f ca="1">IF(ISNUMBER('Descriptive Stats'!E6582),'Descriptive Stats'!E6582,#N/A)</f>
        <v>1</v>
      </c>
    </row>
    <row r="6583" spans="1:61" ht="14.4" x14ac:dyDescent="0.3">
      <c r="A6583" s="2">
        <f>ROW()</f>
        <v>6583</v>
      </c>
      <c r="C6583" s="8">
        <f t="shared" ca="1" si="901"/>
        <v>12</v>
      </c>
      <c r="D6583" s="8">
        <f t="shared" ca="1" si="902"/>
        <v>1</v>
      </c>
      <c r="E6583" s="50">
        <f t="shared" ca="1" si="896"/>
        <v>0</v>
      </c>
      <c r="F6583" s="2" t="str">
        <f t="shared" ca="1" si="903"/>
        <v/>
      </c>
      <c r="BD6583" s="49">
        <f t="shared" ca="1" si="900"/>
        <v>815.5</v>
      </c>
      <c r="BE6583" s="3">
        <f t="shared" ca="1" si="897"/>
        <v>8.1500000000000003E-2</v>
      </c>
      <c r="BF6583" s="3">
        <f t="shared" ca="1" si="898"/>
        <v>-1.3950525282585462</v>
      </c>
      <c r="BG6583" s="9">
        <f t="shared" ca="1" si="899"/>
        <v>0</v>
      </c>
      <c r="BH6583" s="6">
        <f ca="1">IF(ISNUMBER('Descriptive Stats'!BF6583),'Descriptive Stats'!BF6583,#N/A)</f>
        <v>-1.3950525282585462</v>
      </c>
      <c r="BI6583" s="6">
        <f ca="1">IF(ISNUMBER('Descriptive Stats'!E6583),'Descriptive Stats'!E6583,#N/A)</f>
        <v>0</v>
      </c>
    </row>
    <row r="6584" spans="1:61" ht="14.4" x14ac:dyDescent="0.3">
      <c r="A6584" s="2">
        <f>ROW()</f>
        <v>6584</v>
      </c>
      <c r="C6584" s="8">
        <f t="shared" ca="1" si="901"/>
        <v>15</v>
      </c>
      <c r="D6584" s="8">
        <f t="shared" ca="1" si="902"/>
        <v>0</v>
      </c>
      <c r="E6584" s="50">
        <f t="shared" ca="1" si="896"/>
        <v>6</v>
      </c>
      <c r="F6584" s="2" t="str">
        <f t="shared" ca="1" si="903"/>
        <v/>
      </c>
      <c r="BD6584" s="49">
        <f t="shared" ca="1" si="900"/>
        <v>3900</v>
      </c>
      <c r="BE6584" s="3">
        <f t="shared" ca="1" si="897"/>
        <v>0.38995000000000002</v>
      </c>
      <c r="BF6584" s="3">
        <f t="shared" ca="1" si="898"/>
        <v>-0.2794493539703507</v>
      </c>
      <c r="BG6584" s="9">
        <f t="shared" ca="1" si="899"/>
        <v>6</v>
      </c>
      <c r="BH6584" s="6">
        <f ca="1">IF(ISNUMBER('Descriptive Stats'!BF6584),'Descriptive Stats'!BF6584,#N/A)</f>
        <v>-0.2794493539703507</v>
      </c>
      <c r="BI6584" s="6">
        <f ca="1">IF(ISNUMBER('Descriptive Stats'!E6584),'Descriptive Stats'!E6584,#N/A)</f>
        <v>6</v>
      </c>
    </row>
    <row r="6585" spans="1:61" ht="14.4" x14ac:dyDescent="0.3">
      <c r="A6585" s="2">
        <f>ROW()</f>
        <v>6585</v>
      </c>
      <c r="C6585" s="8">
        <f t="shared" ca="1" si="901"/>
        <v>16</v>
      </c>
      <c r="D6585" s="8">
        <f t="shared" ca="1" si="902"/>
        <v>6</v>
      </c>
      <c r="E6585" s="50">
        <f t="shared" ca="1" si="896"/>
        <v>6</v>
      </c>
      <c r="F6585" s="2" t="str">
        <f t="shared" ca="1" si="903"/>
        <v/>
      </c>
      <c r="BD6585" s="49">
        <f t="shared" ca="1" si="900"/>
        <v>3900</v>
      </c>
      <c r="BE6585" s="3">
        <f t="shared" ca="1" si="897"/>
        <v>0.38995000000000002</v>
      </c>
      <c r="BF6585" s="3">
        <f t="shared" ca="1" si="898"/>
        <v>-0.2794493539703507</v>
      </c>
      <c r="BG6585" s="9">
        <f t="shared" ca="1" si="899"/>
        <v>6</v>
      </c>
      <c r="BH6585" s="6">
        <f ca="1">IF(ISNUMBER('Descriptive Stats'!BF6585),'Descriptive Stats'!BF6585,#N/A)</f>
        <v>-0.2794493539703507</v>
      </c>
      <c r="BI6585" s="6">
        <f ca="1">IF(ISNUMBER('Descriptive Stats'!E6585),'Descriptive Stats'!E6585,#N/A)</f>
        <v>6</v>
      </c>
    </row>
    <row r="6586" spans="1:61" ht="14.4" x14ac:dyDescent="0.3">
      <c r="A6586" s="2">
        <f>ROW()</f>
        <v>6586</v>
      </c>
      <c r="C6586" s="8">
        <f t="shared" ca="1" si="901"/>
        <v>2</v>
      </c>
      <c r="D6586" s="8">
        <f t="shared" ca="1" si="902"/>
        <v>6</v>
      </c>
      <c r="E6586" s="50">
        <f t="shared" ca="1" si="896"/>
        <v>1</v>
      </c>
      <c r="F6586" s="2" t="str">
        <f t="shared" ca="1" si="903"/>
        <v/>
      </c>
      <c r="BD6586" s="49">
        <f t="shared" ca="1" si="900"/>
        <v>1871</v>
      </c>
      <c r="BE6586" s="3">
        <f t="shared" ca="1" si="897"/>
        <v>0.18704999999999999</v>
      </c>
      <c r="BF6586" s="3">
        <f t="shared" ca="1" si="898"/>
        <v>-0.88881967520906158</v>
      </c>
      <c r="BG6586" s="9">
        <f t="shared" ca="1" si="899"/>
        <v>1</v>
      </c>
      <c r="BH6586" s="6">
        <f ca="1">IF(ISNUMBER('Descriptive Stats'!BF6586),'Descriptive Stats'!BF6586,#N/A)</f>
        <v>-0.88881967520906158</v>
      </c>
      <c r="BI6586" s="6">
        <f ca="1">IF(ISNUMBER('Descriptive Stats'!E6586),'Descriptive Stats'!E6586,#N/A)</f>
        <v>1</v>
      </c>
    </row>
    <row r="6587" spans="1:61" ht="14.4" x14ac:dyDescent="0.3">
      <c r="A6587" s="2">
        <f>ROW()</f>
        <v>6587</v>
      </c>
      <c r="C6587" s="8">
        <f t="shared" ca="1" si="901"/>
        <v>8</v>
      </c>
      <c r="D6587" s="8">
        <f t="shared" ca="1" si="902"/>
        <v>1</v>
      </c>
      <c r="E6587" s="50">
        <f t="shared" ca="1" si="896"/>
        <v>7</v>
      </c>
      <c r="F6587" s="2" t="str">
        <f t="shared" ca="1" si="903"/>
        <v/>
      </c>
      <c r="BD6587" s="49">
        <f t="shared" ca="1" si="900"/>
        <v>4473.5</v>
      </c>
      <c r="BE6587" s="3">
        <f t="shared" ca="1" si="897"/>
        <v>0.44729999999999998</v>
      </c>
      <c r="BF6587" s="3">
        <f t="shared" ca="1" si="898"/>
        <v>-0.13248586824472414</v>
      </c>
      <c r="BG6587" s="9">
        <f t="shared" ca="1" si="899"/>
        <v>7</v>
      </c>
      <c r="BH6587" s="6">
        <f ca="1">IF(ISNUMBER('Descriptive Stats'!BF6587),'Descriptive Stats'!BF6587,#N/A)</f>
        <v>-0.13248586824472414</v>
      </c>
      <c r="BI6587" s="6">
        <f ca="1">IF(ISNUMBER('Descriptive Stats'!E6587),'Descriptive Stats'!E6587,#N/A)</f>
        <v>7</v>
      </c>
    </row>
    <row r="6588" spans="1:61" ht="14.4" x14ac:dyDescent="0.3">
      <c r="A6588" s="2">
        <f>ROW()</f>
        <v>6588</v>
      </c>
      <c r="C6588" s="8">
        <f t="shared" ca="1" si="901"/>
        <v>6</v>
      </c>
      <c r="D6588" s="8">
        <f t="shared" ca="1" si="902"/>
        <v>7</v>
      </c>
      <c r="E6588" s="50">
        <f t="shared" ca="1" si="896"/>
        <v>2</v>
      </c>
      <c r="F6588" s="2" t="str">
        <f t="shared" ca="1" si="903"/>
        <v/>
      </c>
      <c r="BD6588" s="49">
        <f t="shared" ca="1" si="900"/>
        <v>2595</v>
      </c>
      <c r="BE6588" s="3">
        <f t="shared" ca="1" si="897"/>
        <v>0.25945000000000001</v>
      </c>
      <c r="BF6588" s="3">
        <f t="shared" ca="1" si="898"/>
        <v>-0.6450419512753276</v>
      </c>
      <c r="BG6588" s="9">
        <f t="shared" ca="1" si="899"/>
        <v>2</v>
      </c>
      <c r="BH6588" s="6">
        <f ca="1">IF(ISNUMBER('Descriptive Stats'!BF6588),'Descriptive Stats'!BF6588,#N/A)</f>
        <v>-0.6450419512753276</v>
      </c>
      <c r="BI6588" s="6">
        <f ca="1">IF(ISNUMBER('Descriptive Stats'!E6588),'Descriptive Stats'!E6588,#N/A)</f>
        <v>2</v>
      </c>
    </row>
    <row r="6589" spans="1:61" ht="14.4" x14ac:dyDescent="0.3">
      <c r="A6589" s="2">
        <f>ROW()</f>
        <v>6589</v>
      </c>
      <c r="C6589" s="8">
        <f t="shared" ca="1" si="901"/>
        <v>3</v>
      </c>
      <c r="D6589" s="8">
        <f t="shared" ca="1" si="902"/>
        <v>2</v>
      </c>
      <c r="E6589" s="50">
        <f t="shared" ca="1" si="896"/>
        <v>15</v>
      </c>
      <c r="F6589" s="2" t="str">
        <f t="shared" ca="1" si="903"/>
        <v/>
      </c>
      <c r="BD6589" s="49">
        <f t="shared" ca="1" si="900"/>
        <v>5051.5</v>
      </c>
      <c r="BE6589" s="3">
        <f t="shared" ca="1" si="897"/>
        <v>0.50509999999999999</v>
      </c>
      <c r="BF6589" s="3">
        <f t="shared" ca="1" si="898"/>
        <v>1.2784152420787677E-2</v>
      </c>
      <c r="BG6589" s="9">
        <f t="shared" ca="1" si="899"/>
        <v>15</v>
      </c>
      <c r="BH6589" s="6">
        <f ca="1">IF(ISNUMBER('Descriptive Stats'!BF6589),'Descriptive Stats'!BF6589,#N/A)</f>
        <v>1.2784152420787677E-2</v>
      </c>
      <c r="BI6589" s="6">
        <f ca="1">IF(ISNUMBER('Descriptive Stats'!E6589),'Descriptive Stats'!E6589,#N/A)</f>
        <v>15</v>
      </c>
    </row>
    <row r="6590" spans="1:61" ht="14.4" x14ac:dyDescent="0.3">
      <c r="A6590" s="2">
        <f>ROW()</f>
        <v>6590</v>
      </c>
      <c r="C6590" s="8">
        <f t="shared" ca="1" si="901"/>
        <v>24</v>
      </c>
      <c r="D6590" s="8">
        <f t="shared" ca="1" si="902"/>
        <v>15</v>
      </c>
      <c r="E6590" s="50">
        <f t="shared" ca="1" si="896"/>
        <v>6</v>
      </c>
      <c r="F6590" s="2" t="str">
        <f t="shared" ca="1" si="903"/>
        <v/>
      </c>
      <c r="BD6590" s="49">
        <f t="shared" ca="1" si="900"/>
        <v>3900</v>
      </c>
      <c r="BE6590" s="3">
        <f t="shared" ca="1" si="897"/>
        <v>0.38995000000000002</v>
      </c>
      <c r="BF6590" s="3">
        <f t="shared" ca="1" si="898"/>
        <v>-0.2794493539703507</v>
      </c>
      <c r="BG6590" s="9">
        <f t="shared" ca="1" si="899"/>
        <v>6</v>
      </c>
      <c r="BH6590" s="6">
        <f ca="1">IF(ISNUMBER('Descriptive Stats'!BF6590),'Descriptive Stats'!BF6590,#N/A)</f>
        <v>-0.2794493539703507</v>
      </c>
      <c r="BI6590" s="6">
        <f ca="1">IF(ISNUMBER('Descriptive Stats'!E6590),'Descriptive Stats'!E6590,#N/A)</f>
        <v>6</v>
      </c>
    </row>
    <row r="6591" spans="1:61" ht="14.4" x14ac:dyDescent="0.3">
      <c r="A6591" s="2">
        <f>ROW()</f>
        <v>6591</v>
      </c>
      <c r="C6591" s="8">
        <f t="shared" ca="1" si="901"/>
        <v>5</v>
      </c>
      <c r="D6591" s="8">
        <f t="shared" ca="1" si="902"/>
        <v>6</v>
      </c>
      <c r="E6591" s="50">
        <f t="shared" ca="1" si="896"/>
        <v>2</v>
      </c>
      <c r="F6591" s="2" t="str">
        <f t="shared" ca="1" si="903"/>
        <v/>
      </c>
      <c r="BD6591" s="49">
        <f t="shared" ca="1" si="900"/>
        <v>2595</v>
      </c>
      <c r="BE6591" s="3">
        <f t="shared" ca="1" si="897"/>
        <v>0.25945000000000001</v>
      </c>
      <c r="BF6591" s="3">
        <f t="shared" ca="1" si="898"/>
        <v>-0.6450419512753276</v>
      </c>
      <c r="BG6591" s="9">
        <f t="shared" ca="1" si="899"/>
        <v>2</v>
      </c>
      <c r="BH6591" s="6">
        <f ca="1">IF(ISNUMBER('Descriptive Stats'!BF6591),'Descriptive Stats'!BF6591,#N/A)</f>
        <v>-0.6450419512753276</v>
      </c>
      <c r="BI6591" s="6">
        <f ca="1">IF(ISNUMBER('Descriptive Stats'!E6591),'Descriptive Stats'!E6591,#N/A)</f>
        <v>2</v>
      </c>
    </row>
    <row r="6592" spans="1:61" ht="14.4" x14ac:dyDescent="0.3">
      <c r="A6592" s="2">
        <f>ROW()</f>
        <v>6592</v>
      </c>
      <c r="C6592" s="8">
        <f t="shared" ca="1" si="901"/>
        <v>9</v>
      </c>
      <c r="D6592" s="8">
        <f t="shared" ca="1" si="902"/>
        <v>2</v>
      </c>
      <c r="E6592" s="50">
        <f t="shared" ca="1" si="896"/>
        <v>6</v>
      </c>
      <c r="F6592" s="2" t="str">
        <f t="shared" ca="1" si="903"/>
        <v/>
      </c>
      <c r="BD6592" s="49">
        <f t="shared" ca="1" si="900"/>
        <v>3900</v>
      </c>
      <c r="BE6592" s="3">
        <f t="shared" ca="1" si="897"/>
        <v>0.38995000000000002</v>
      </c>
      <c r="BF6592" s="3">
        <f t="shared" ca="1" si="898"/>
        <v>-0.2794493539703507</v>
      </c>
      <c r="BG6592" s="9">
        <f t="shared" ca="1" si="899"/>
        <v>6</v>
      </c>
      <c r="BH6592" s="6">
        <f ca="1">IF(ISNUMBER('Descriptive Stats'!BF6592),'Descriptive Stats'!BF6592,#N/A)</f>
        <v>-0.2794493539703507</v>
      </c>
      <c r="BI6592" s="6">
        <f ca="1">IF(ISNUMBER('Descriptive Stats'!E6592),'Descriptive Stats'!E6592,#N/A)</f>
        <v>6</v>
      </c>
    </row>
    <row r="6593" spans="1:61" ht="14.4" x14ac:dyDescent="0.3">
      <c r="A6593" s="2">
        <f>ROW()</f>
        <v>6593</v>
      </c>
      <c r="C6593" s="8">
        <f t="shared" ca="1" si="901"/>
        <v>5</v>
      </c>
      <c r="D6593" s="8">
        <f t="shared" ca="1" si="902"/>
        <v>6</v>
      </c>
      <c r="E6593" s="50">
        <f t="shared" ca="1" si="896"/>
        <v>4</v>
      </c>
      <c r="F6593" s="2" t="str">
        <f t="shared" ca="1" si="903"/>
        <v/>
      </c>
      <c r="BD6593" s="49">
        <f t="shared" ca="1" si="900"/>
        <v>3442</v>
      </c>
      <c r="BE6593" s="3">
        <f t="shared" ca="1" si="897"/>
        <v>0.34415000000000001</v>
      </c>
      <c r="BF6593" s="3">
        <f t="shared" ca="1" si="898"/>
        <v>-0.40116316278173481</v>
      </c>
      <c r="BG6593" s="9">
        <f t="shared" ca="1" si="899"/>
        <v>4</v>
      </c>
      <c r="BH6593" s="6">
        <f ca="1">IF(ISNUMBER('Descriptive Stats'!BF6593),'Descriptive Stats'!BF6593,#N/A)</f>
        <v>-0.40116316278173481</v>
      </c>
      <c r="BI6593" s="6">
        <f ca="1">IF(ISNUMBER('Descriptive Stats'!E6593),'Descriptive Stats'!E6593,#N/A)</f>
        <v>4</v>
      </c>
    </row>
    <row r="6594" spans="1:61" ht="14.4" x14ac:dyDescent="0.3">
      <c r="A6594" s="2">
        <f>ROW()</f>
        <v>6594</v>
      </c>
      <c r="C6594" s="8">
        <f t="shared" ca="1" si="901"/>
        <v>13</v>
      </c>
      <c r="D6594" s="8">
        <f t="shared" ca="1" si="902"/>
        <v>4</v>
      </c>
      <c r="E6594" s="50">
        <f t="shared" ca="1" si="896"/>
        <v>0</v>
      </c>
      <c r="F6594" s="2" t="str">
        <f t="shared" ca="1" si="903"/>
        <v/>
      </c>
      <c r="BD6594" s="49">
        <f t="shared" ca="1" si="900"/>
        <v>815.5</v>
      </c>
      <c r="BE6594" s="3">
        <f t="shared" ca="1" si="897"/>
        <v>8.1500000000000003E-2</v>
      </c>
      <c r="BF6594" s="3">
        <f t="shared" ca="1" si="898"/>
        <v>-1.3950525282585462</v>
      </c>
      <c r="BG6594" s="9">
        <f t="shared" ca="1" si="899"/>
        <v>0</v>
      </c>
      <c r="BH6594" s="6">
        <f ca="1">IF(ISNUMBER('Descriptive Stats'!BF6594),'Descriptive Stats'!BF6594,#N/A)</f>
        <v>-1.3950525282585462</v>
      </c>
      <c r="BI6594" s="6">
        <f ca="1">IF(ISNUMBER('Descriptive Stats'!E6594),'Descriptive Stats'!E6594,#N/A)</f>
        <v>0</v>
      </c>
    </row>
    <row r="6595" spans="1:61" ht="14.4" x14ac:dyDescent="0.3">
      <c r="A6595" s="2">
        <f>ROW()</f>
        <v>6595</v>
      </c>
      <c r="C6595" s="8">
        <f t="shared" ca="1" si="901"/>
        <v>4</v>
      </c>
      <c r="D6595" s="8">
        <f t="shared" ca="1" si="902"/>
        <v>0</v>
      </c>
      <c r="E6595" s="50">
        <f t="shared" ref="E6595:E6658" ca="1" si="904">IF(0=MOD(ROW(),$J$1),AVERAGE(OFFSET($D$2,ROW()-$J$1,0,$J$1,1)),"")</f>
        <v>6</v>
      </c>
      <c r="F6595" s="2" t="str">
        <f t="shared" ca="1" si="903"/>
        <v/>
      </c>
      <c r="BD6595" s="49">
        <f t="shared" ca="1" si="900"/>
        <v>3900</v>
      </c>
      <c r="BE6595" s="3">
        <f t="shared" ca="1" si="897"/>
        <v>0.38995000000000002</v>
      </c>
      <c r="BF6595" s="3">
        <f t="shared" ca="1" si="898"/>
        <v>-0.2794493539703507</v>
      </c>
      <c r="BG6595" s="9">
        <f t="shared" ca="1" si="899"/>
        <v>6</v>
      </c>
      <c r="BH6595" s="6">
        <f ca="1">IF(ISNUMBER('Descriptive Stats'!BF6595),'Descriptive Stats'!BF6595,#N/A)</f>
        <v>-0.2794493539703507</v>
      </c>
      <c r="BI6595" s="6">
        <f ca="1">IF(ISNUMBER('Descriptive Stats'!E6595),'Descriptive Stats'!E6595,#N/A)</f>
        <v>6</v>
      </c>
    </row>
    <row r="6596" spans="1:61" ht="14.4" x14ac:dyDescent="0.3">
      <c r="A6596" s="2">
        <f>ROW()</f>
        <v>6596</v>
      </c>
      <c r="C6596" s="8">
        <f t="shared" ca="1" si="901"/>
        <v>16</v>
      </c>
      <c r="D6596" s="8">
        <f t="shared" ca="1" si="902"/>
        <v>6</v>
      </c>
      <c r="E6596" s="50">
        <f t="shared" ca="1" si="904"/>
        <v>3</v>
      </c>
      <c r="F6596" s="2" t="str">
        <f t="shared" ca="1" si="903"/>
        <v/>
      </c>
      <c r="BD6596" s="49">
        <f t="shared" ca="1" si="900"/>
        <v>3200</v>
      </c>
      <c r="BE6596" s="3">
        <f t="shared" ca="1" si="897"/>
        <v>0.31995000000000001</v>
      </c>
      <c r="BF6596" s="3">
        <f t="shared" ca="1" si="898"/>
        <v>-0.46783862043457014</v>
      </c>
      <c r="BG6596" s="9">
        <f t="shared" ca="1" si="899"/>
        <v>3</v>
      </c>
      <c r="BH6596" s="6">
        <f ca="1">IF(ISNUMBER('Descriptive Stats'!BF6596),'Descriptive Stats'!BF6596,#N/A)</f>
        <v>-0.46783862043457014</v>
      </c>
      <c r="BI6596" s="6">
        <f ca="1">IF(ISNUMBER('Descriptive Stats'!E6596),'Descriptive Stats'!E6596,#N/A)</f>
        <v>3</v>
      </c>
    </row>
    <row r="6597" spans="1:61" ht="14.4" x14ac:dyDescent="0.3">
      <c r="A6597" s="2">
        <f>ROW()</f>
        <v>6597</v>
      </c>
      <c r="C6597" s="8">
        <f t="shared" ca="1" si="901"/>
        <v>10</v>
      </c>
      <c r="D6597" s="8">
        <f t="shared" ca="1" si="902"/>
        <v>3</v>
      </c>
      <c r="E6597" s="50">
        <f t="shared" ca="1" si="904"/>
        <v>2</v>
      </c>
      <c r="F6597" s="2" t="str">
        <f t="shared" ca="1" si="903"/>
        <v/>
      </c>
      <c r="BD6597" s="49">
        <f t="shared" ca="1" si="900"/>
        <v>2595</v>
      </c>
      <c r="BE6597" s="3">
        <f t="shared" ca="1" si="897"/>
        <v>0.25945000000000001</v>
      </c>
      <c r="BF6597" s="3">
        <f t="shared" ca="1" si="898"/>
        <v>-0.6450419512753276</v>
      </c>
      <c r="BG6597" s="9">
        <f t="shared" ca="1" si="899"/>
        <v>2</v>
      </c>
      <c r="BH6597" s="6">
        <f ca="1">IF(ISNUMBER('Descriptive Stats'!BF6597),'Descriptive Stats'!BF6597,#N/A)</f>
        <v>-0.6450419512753276</v>
      </c>
      <c r="BI6597" s="6">
        <f ca="1">IF(ISNUMBER('Descriptive Stats'!E6597),'Descriptive Stats'!E6597,#N/A)</f>
        <v>2</v>
      </c>
    </row>
    <row r="6598" spans="1:61" ht="14.4" x14ac:dyDescent="0.3">
      <c r="A6598" s="2">
        <f>ROW()</f>
        <v>6598</v>
      </c>
      <c r="C6598" s="8">
        <f t="shared" ca="1" si="901"/>
        <v>21</v>
      </c>
      <c r="D6598" s="8">
        <f t="shared" ca="1" si="902"/>
        <v>2</v>
      </c>
      <c r="E6598" s="50">
        <f t="shared" ca="1" si="904"/>
        <v>9</v>
      </c>
      <c r="F6598" s="2" t="str">
        <f t="shared" ca="1" si="903"/>
        <v/>
      </c>
      <c r="BD6598" s="49">
        <f t="shared" ca="1" si="900"/>
        <v>4819</v>
      </c>
      <c r="BE6598" s="3">
        <f t="shared" ca="1" si="897"/>
        <v>0.48185</v>
      </c>
      <c r="BF6598" s="3">
        <f t="shared" ca="1" si="898"/>
        <v>-4.5511009098988427E-2</v>
      </c>
      <c r="BG6598" s="9">
        <f t="shared" ca="1" si="899"/>
        <v>9</v>
      </c>
      <c r="BH6598" s="6">
        <f ca="1">IF(ISNUMBER('Descriptive Stats'!BF6598),'Descriptive Stats'!BF6598,#N/A)</f>
        <v>-4.5511009098988427E-2</v>
      </c>
      <c r="BI6598" s="6">
        <f ca="1">IF(ISNUMBER('Descriptive Stats'!E6598),'Descriptive Stats'!E6598,#N/A)</f>
        <v>9</v>
      </c>
    </row>
    <row r="6599" spans="1:61" ht="14.4" x14ac:dyDescent="0.3">
      <c r="A6599" s="2">
        <f>ROW()</f>
        <v>6599</v>
      </c>
      <c r="C6599" s="8">
        <f t="shared" ca="1" si="901"/>
        <v>23</v>
      </c>
      <c r="D6599" s="8">
        <f t="shared" ca="1" si="902"/>
        <v>9</v>
      </c>
      <c r="E6599" s="50">
        <f t="shared" ca="1" si="904"/>
        <v>0</v>
      </c>
      <c r="F6599" s="2" t="str">
        <f t="shared" ca="1" si="903"/>
        <v/>
      </c>
      <c r="BD6599" s="49">
        <f t="shared" ca="1" si="900"/>
        <v>815.5</v>
      </c>
      <c r="BE6599" s="3">
        <f t="shared" ca="1" si="897"/>
        <v>8.1500000000000003E-2</v>
      </c>
      <c r="BF6599" s="3">
        <f t="shared" ca="1" si="898"/>
        <v>-1.3950525282585462</v>
      </c>
      <c r="BG6599" s="9">
        <f t="shared" ca="1" si="899"/>
        <v>0</v>
      </c>
      <c r="BH6599" s="6">
        <f ca="1">IF(ISNUMBER('Descriptive Stats'!BF6599),'Descriptive Stats'!BF6599,#N/A)</f>
        <v>-1.3950525282585462</v>
      </c>
      <c r="BI6599" s="6">
        <f ca="1">IF(ISNUMBER('Descriptive Stats'!E6599),'Descriptive Stats'!E6599,#N/A)</f>
        <v>0</v>
      </c>
    </row>
    <row r="6600" spans="1:61" ht="14.4" x14ac:dyDescent="0.3">
      <c r="A6600" s="2">
        <f>ROW()</f>
        <v>6600</v>
      </c>
      <c r="C6600" s="8">
        <f t="shared" ca="1" si="901"/>
        <v>15</v>
      </c>
      <c r="D6600" s="8">
        <f t="shared" ca="1" si="902"/>
        <v>0</v>
      </c>
      <c r="E6600" s="50">
        <f t="shared" ca="1" si="904"/>
        <v>0</v>
      </c>
      <c r="F6600" s="2" t="str">
        <f t="shared" ca="1" si="903"/>
        <v/>
      </c>
      <c r="BD6600" s="49">
        <f t="shared" ca="1" si="900"/>
        <v>815.5</v>
      </c>
      <c r="BE6600" s="3">
        <f t="shared" ca="1" si="897"/>
        <v>8.1500000000000003E-2</v>
      </c>
      <c r="BF6600" s="3">
        <f t="shared" ca="1" si="898"/>
        <v>-1.3950525282585462</v>
      </c>
      <c r="BG6600" s="9">
        <f t="shared" ca="1" si="899"/>
        <v>0</v>
      </c>
      <c r="BH6600" s="6">
        <f ca="1">IF(ISNUMBER('Descriptive Stats'!BF6600),'Descriptive Stats'!BF6600,#N/A)</f>
        <v>-1.3950525282585462</v>
      </c>
      <c r="BI6600" s="6">
        <f ca="1">IF(ISNUMBER('Descriptive Stats'!E6600),'Descriptive Stats'!E6600,#N/A)</f>
        <v>0</v>
      </c>
    </row>
    <row r="6601" spans="1:61" ht="14.4" x14ac:dyDescent="0.3">
      <c r="A6601" s="2">
        <f>ROW()</f>
        <v>6601</v>
      </c>
      <c r="C6601" s="8">
        <f t="shared" ca="1" si="901"/>
        <v>20</v>
      </c>
      <c r="D6601" s="8">
        <f t="shared" ca="1" si="902"/>
        <v>0</v>
      </c>
      <c r="E6601" s="50">
        <f t="shared" ca="1" si="904"/>
        <v>0</v>
      </c>
      <c r="F6601" s="2" t="str">
        <f t="shared" ca="1" si="903"/>
        <v/>
      </c>
      <c r="BD6601" s="49">
        <f t="shared" ca="1" si="900"/>
        <v>815.5</v>
      </c>
      <c r="BE6601" s="3">
        <f t="shared" ref="BE6601:BE6664" ca="1" si="905">IF(ISNUMBER(BD6601),(BD6601-0.5)/$BK$4,"")</f>
        <v>8.1500000000000003E-2</v>
      </c>
      <c r="BF6601" s="3">
        <f t="shared" ref="BF6601:BF6664" ca="1" si="906">IF(ISNUMBER(BE6601),_xlfn.NORM.INV(BE6601,0,1),"")</f>
        <v>-1.3950525282585462</v>
      </c>
      <c r="BG6601" s="9">
        <f t="shared" ref="BG6601:BG6664" ca="1" si="907">IF(ISNUMBER(E6601),E6601,"")</f>
        <v>0</v>
      </c>
      <c r="BH6601" s="6">
        <f ca="1">IF(ISNUMBER('Descriptive Stats'!BF6601),'Descriptive Stats'!BF6601,#N/A)</f>
        <v>-1.3950525282585462</v>
      </c>
      <c r="BI6601" s="6">
        <f ca="1">IF(ISNUMBER('Descriptive Stats'!E6601),'Descriptive Stats'!E6601,#N/A)</f>
        <v>0</v>
      </c>
    </row>
    <row r="6602" spans="1:61" ht="14.4" x14ac:dyDescent="0.3">
      <c r="A6602" s="2">
        <f>ROW()</f>
        <v>6602</v>
      </c>
      <c r="C6602" s="8">
        <f t="shared" ca="1" si="901"/>
        <v>11</v>
      </c>
      <c r="D6602" s="8">
        <f t="shared" ca="1" si="902"/>
        <v>0</v>
      </c>
      <c r="E6602" s="50">
        <f t="shared" ca="1" si="904"/>
        <v>0</v>
      </c>
      <c r="F6602" s="2" t="str">
        <f t="shared" ca="1" si="903"/>
        <v/>
      </c>
      <c r="BD6602" s="49">
        <f t="shared" ref="BD6602:BD6665" ca="1" si="908">IF(ISNUMBER(BG6602),_xlfn.RANK.AVG(BG6602,$BG$2:$BG$5414,1),"")</f>
        <v>815.5</v>
      </c>
      <c r="BE6602" s="3">
        <f t="shared" ca="1" si="905"/>
        <v>8.1500000000000003E-2</v>
      </c>
      <c r="BF6602" s="3">
        <f t="shared" ca="1" si="906"/>
        <v>-1.3950525282585462</v>
      </c>
      <c r="BG6602" s="9">
        <f t="shared" ca="1" si="907"/>
        <v>0</v>
      </c>
      <c r="BH6602" s="6">
        <f ca="1">IF(ISNUMBER('Descriptive Stats'!BF6602),'Descriptive Stats'!BF6602,#N/A)</f>
        <v>-1.3950525282585462</v>
      </c>
      <c r="BI6602" s="6">
        <f ca="1">IF(ISNUMBER('Descriptive Stats'!E6602),'Descriptive Stats'!E6602,#N/A)</f>
        <v>0</v>
      </c>
    </row>
    <row r="6603" spans="1:61" ht="14.4" x14ac:dyDescent="0.3">
      <c r="A6603" s="2">
        <f>ROW()</f>
        <v>6603</v>
      </c>
      <c r="C6603" s="8">
        <f t="shared" ca="1" si="901"/>
        <v>20</v>
      </c>
      <c r="D6603" s="8">
        <f t="shared" ca="1" si="902"/>
        <v>0</v>
      </c>
      <c r="E6603" s="50">
        <f t="shared" ca="1" si="904"/>
        <v>7</v>
      </c>
      <c r="F6603" s="2" t="str">
        <f t="shared" ca="1" si="903"/>
        <v/>
      </c>
      <c r="BD6603" s="49">
        <f t="shared" ca="1" si="908"/>
        <v>4473.5</v>
      </c>
      <c r="BE6603" s="3">
        <f t="shared" ca="1" si="905"/>
        <v>0.44729999999999998</v>
      </c>
      <c r="BF6603" s="3">
        <f t="shared" ca="1" si="906"/>
        <v>-0.13248586824472414</v>
      </c>
      <c r="BG6603" s="9">
        <f t="shared" ca="1" si="907"/>
        <v>7</v>
      </c>
      <c r="BH6603" s="6">
        <f ca="1">IF(ISNUMBER('Descriptive Stats'!BF6603),'Descriptive Stats'!BF6603,#N/A)</f>
        <v>-0.13248586824472414</v>
      </c>
      <c r="BI6603" s="6">
        <f ca="1">IF(ISNUMBER('Descriptive Stats'!E6603),'Descriptive Stats'!E6603,#N/A)</f>
        <v>7</v>
      </c>
    </row>
    <row r="6604" spans="1:61" ht="14.4" x14ac:dyDescent="0.3">
      <c r="A6604" s="2">
        <f>ROW()</f>
        <v>6604</v>
      </c>
      <c r="C6604" s="8">
        <f t="shared" ca="1" si="901"/>
        <v>19</v>
      </c>
      <c r="D6604" s="8">
        <f t="shared" ca="1" si="902"/>
        <v>7</v>
      </c>
      <c r="E6604" s="50">
        <f t="shared" ca="1" si="904"/>
        <v>1</v>
      </c>
      <c r="F6604" s="2" t="str">
        <f t="shared" ca="1" si="903"/>
        <v/>
      </c>
      <c r="BD6604" s="49">
        <f t="shared" ca="1" si="908"/>
        <v>1871</v>
      </c>
      <c r="BE6604" s="3">
        <f t="shared" ca="1" si="905"/>
        <v>0.18704999999999999</v>
      </c>
      <c r="BF6604" s="3">
        <f t="shared" ca="1" si="906"/>
        <v>-0.88881967520906158</v>
      </c>
      <c r="BG6604" s="9">
        <f t="shared" ca="1" si="907"/>
        <v>1</v>
      </c>
      <c r="BH6604" s="6">
        <f ca="1">IF(ISNUMBER('Descriptive Stats'!BF6604),'Descriptive Stats'!BF6604,#N/A)</f>
        <v>-0.88881967520906158</v>
      </c>
      <c r="BI6604" s="6">
        <f ca="1">IF(ISNUMBER('Descriptive Stats'!E6604),'Descriptive Stats'!E6604,#N/A)</f>
        <v>1</v>
      </c>
    </row>
    <row r="6605" spans="1:61" ht="14.4" x14ac:dyDescent="0.3">
      <c r="A6605" s="2">
        <f>ROW()</f>
        <v>6605</v>
      </c>
      <c r="C6605" s="8">
        <f t="shared" ca="1" si="901"/>
        <v>12</v>
      </c>
      <c r="D6605" s="8">
        <f t="shared" ca="1" si="902"/>
        <v>1</v>
      </c>
      <c r="E6605" s="50">
        <f t="shared" ca="1" si="904"/>
        <v>19</v>
      </c>
      <c r="F6605" s="2" t="str">
        <f t="shared" ca="1" si="903"/>
        <v>X</v>
      </c>
      <c r="BD6605" s="49">
        <f t="shared" ca="1" si="908"/>
        <v>5294</v>
      </c>
      <c r="BE6605" s="3">
        <f t="shared" ca="1" si="905"/>
        <v>0.52934999999999999</v>
      </c>
      <c r="BF6605" s="3">
        <f t="shared" ca="1" si="906"/>
        <v>7.3636031452008061E-2</v>
      </c>
      <c r="BG6605" s="9">
        <f t="shared" ca="1" si="907"/>
        <v>19</v>
      </c>
      <c r="BH6605" s="6">
        <f ca="1">IF(ISNUMBER('Descriptive Stats'!BF6605),'Descriptive Stats'!BF6605,#N/A)</f>
        <v>7.3636031452008061E-2</v>
      </c>
      <c r="BI6605" s="6">
        <f ca="1">IF(ISNUMBER('Descriptive Stats'!E6605),'Descriptive Stats'!E6605,#N/A)</f>
        <v>19</v>
      </c>
    </row>
    <row r="6606" spans="1:61" ht="14.4" x14ac:dyDescent="0.3">
      <c r="A6606" s="2">
        <f>ROW()</f>
        <v>6606</v>
      </c>
      <c r="C6606" s="8">
        <f t="shared" ca="1" si="901"/>
        <v>7</v>
      </c>
      <c r="D6606" s="8">
        <f t="shared" ca="1" si="902"/>
        <v>19</v>
      </c>
      <c r="E6606" s="50">
        <f t="shared" ca="1" si="904"/>
        <v>1</v>
      </c>
      <c r="F6606" s="2" t="str">
        <f t="shared" ca="1" si="903"/>
        <v/>
      </c>
      <c r="BD6606" s="49">
        <f t="shared" ca="1" si="908"/>
        <v>1871</v>
      </c>
      <c r="BE6606" s="3">
        <f t="shared" ca="1" si="905"/>
        <v>0.18704999999999999</v>
      </c>
      <c r="BF6606" s="3">
        <f t="shared" ca="1" si="906"/>
        <v>-0.88881967520906158</v>
      </c>
      <c r="BG6606" s="9">
        <f t="shared" ca="1" si="907"/>
        <v>1</v>
      </c>
      <c r="BH6606" s="6">
        <f ca="1">IF(ISNUMBER('Descriptive Stats'!BF6606),'Descriptive Stats'!BF6606,#N/A)</f>
        <v>-0.88881967520906158</v>
      </c>
      <c r="BI6606" s="6">
        <f ca="1">IF(ISNUMBER('Descriptive Stats'!E6606),'Descriptive Stats'!E6606,#N/A)</f>
        <v>1</v>
      </c>
    </row>
    <row r="6607" spans="1:61" ht="14.4" x14ac:dyDescent="0.3">
      <c r="A6607" s="2">
        <f>ROW()</f>
        <v>6607</v>
      </c>
      <c r="C6607" s="8">
        <f t="shared" ca="1" si="901"/>
        <v>12</v>
      </c>
      <c r="D6607" s="8">
        <f t="shared" ca="1" si="902"/>
        <v>1</v>
      </c>
      <c r="E6607" s="50">
        <f t="shared" ca="1" si="904"/>
        <v>6</v>
      </c>
      <c r="F6607" s="2" t="str">
        <f t="shared" ca="1" si="903"/>
        <v/>
      </c>
      <c r="BD6607" s="49">
        <f t="shared" ca="1" si="908"/>
        <v>3900</v>
      </c>
      <c r="BE6607" s="3">
        <f t="shared" ca="1" si="905"/>
        <v>0.38995000000000002</v>
      </c>
      <c r="BF6607" s="3">
        <f t="shared" ca="1" si="906"/>
        <v>-0.2794493539703507</v>
      </c>
      <c r="BG6607" s="9">
        <f t="shared" ca="1" si="907"/>
        <v>6</v>
      </c>
      <c r="BH6607" s="6">
        <f ca="1">IF(ISNUMBER('Descriptive Stats'!BF6607),'Descriptive Stats'!BF6607,#N/A)</f>
        <v>-0.2794493539703507</v>
      </c>
      <c r="BI6607" s="6">
        <f ca="1">IF(ISNUMBER('Descriptive Stats'!E6607),'Descriptive Stats'!E6607,#N/A)</f>
        <v>6</v>
      </c>
    </row>
    <row r="6608" spans="1:61" ht="14.4" x14ac:dyDescent="0.3">
      <c r="A6608" s="2">
        <f>ROW()</f>
        <v>6608</v>
      </c>
      <c r="C6608" s="8">
        <f t="shared" ca="1" si="901"/>
        <v>5</v>
      </c>
      <c r="D6608" s="8">
        <f t="shared" ca="1" si="902"/>
        <v>6</v>
      </c>
      <c r="E6608" s="50">
        <f t="shared" ca="1" si="904"/>
        <v>2</v>
      </c>
      <c r="F6608" s="2" t="str">
        <f t="shared" ca="1" si="903"/>
        <v/>
      </c>
      <c r="BD6608" s="49">
        <f t="shared" ca="1" si="908"/>
        <v>2595</v>
      </c>
      <c r="BE6608" s="3">
        <f t="shared" ca="1" si="905"/>
        <v>0.25945000000000001</v>
      </c>
      <c r="BF6608" s="3">
        <f t="shared" ca="1" si="906"/>
        <v>-0.6450419512753276</v>
      </c>
      <c r="BG6608" s="9">
        <f t="shared" ca="1" si="907"/>
        <v>2</v>
      </c>
      <c r="BH6608" s="6">
        <f ca="1">IF(ISNUMBER('Descriptive Stats'!BF6608),'Descriptive Stats'!BF6608,#N/A)</f>
        <v>-0.6450419512753276</v>
      </c>
      <c r="BI6608" s="6">
        <f ca="1">IF(ISNUMBER('Descriptive Stats'!E6608),'Descriptive Stats'!E6608,#N/A)</f>
        <v>2</v>
      </c>
    </row>
    <row r="6609" spans="1:61" ht="14.4" x14ac:dyDescent="0.3">
      <c r="A6609" s="2">
        <f>ROW()</f>
        <v>6609</v>
      </c>
      <c r="C6609" s="8">
        <f t="shared" ref="C6609:C6672" ca="1" si="909">RANDBETWEEN(2,COUNT(B:B))</f>
        <v>3</v>
      </c>
      <c r="D6609" s="8">
        <f t="shared" ref="D6609:D6672" ca="1" si="910">VLOOKUP(C6609,A:B,2,TRUE)</f>
        <v>2</v>
      </c>
      <c r="E6609" s="50">
        <f t="shared" ca="1" si="904"/>
        <v>2</v>
      </c>
      <c r="F6609" s="2" t="str">
        <f t="shared" ref="F6609:F6672" ca="1" si="911">IF(ISNUMBER(E6609),IF(OR(E6609&lt;$K$16,E6609&gt;$K$14),"X",""),"")</f>
        <v/>
      </c>
      <c r="BD6609" s="49">
        <f t="shared" ca="1" si="908"/>
        <v>2595</v>
      </c>
      <c r="BE6609" s="3">
        <f t="shared" ca="1" si="905"/>
        <v>0.25945000000000001</v>
      </c>
      <c r="BF6609" s="3">
        <f t="shared" ca="1" si="906"/>
        <v>-0.6450419512753276</v>
      </c>
      <c r="BG6609" s="9">
        <f t="shared" ca="1" si="907"/>
        <v>2</v>
      </c>
      <c r="BH6609" s="6">
        <f ca="1">IF(ISNUMBER('Descriptive Stats'!BF6609),'Descriptive Stats'!BF6609,#N/A)</f>
        <v>-0.6450419512753276</v>
      </c>
      <c r="BI6609" s="6">
        <f ca="1">IF(ISNUMBER('Descriptive Stats'!E6609),'Descriptive Stats'!E6609,#N/A)</f>
        <v>2</v>
      </c>
    </row>
    <row r="6610" spans="1:61" ht="14.4" x14ac:dyDescent="0.3">
      <c r="A6610" s="2">
        <f>ROW()</f>
        <v>6610</v>
      </c>
      <c r="C6610" s="8">
        <f t="shared" ca="1" si="909"/>
        <v>9</v>
      </c>
      <c r="D6610" s="8">
        <f t="shared" ca="1" si="910"/>
        <v>2</v>
      </c>
      <c r="E6610" s="50">
        <f t="shared" ca="1" si="904"/>
        <v>0</v>
      </c>
      <c r="F6610" s="2" t="str">
        <f t="shared" ca="1" si="911"/>
        <v/>
      </c>
      <c r="BD6610" s="49">
        <f t="shared" ca="1" si="908"/>
        <v>815.5</v>
      </c>
      <c r="BE6610" s="3">
        <f t="shared" ca="1" si="905"/>
        <v>8.1500000000000003E-2</v>
      </c>
      <c r="BF6610" s="3">
        <f t="shared" ca="1" si="906"/>
        <v>-1.3950525282585462</v>
      </c>
      <c r="BG6610" s="9">
        <f t="shared" ca="1" si="907"/>
        <v>0</v>
      </c>
      <c r="BH6610" s="6">
        <f ca="1">IF(ISNUMBER('Descriptive Stats'!BF6610),'Descriptive Stats'!BF6610,#N/A)</f>
        <v>-1.3950525282585462</v>
      </c>
      <c r="BI6610" s="6">
        <f ca="1">IF(ISNUMBER('Descriptive Stats'!E6610),'Descriptive Stats'!E6610,#N/A)</f>
        <v>0</v>
      </c>
    </row>
    <row r="6611" spans="1:61" ht="14.4" x14ac:dyDescent="0.3">
      <c r="A6611" s="2">
        <f>ROW()</f>
        <v>6611</v>
      </c>
      <c r="C6611" s="8">
        <f t="shared" ca="1" si="909"/>
        <v>14</v>
      </c>
      <c r="D6611" s="8">
        <f t="shared" ca="1" si="910"/>
        <v>0</v>
      </c>
      <c r="E6611" s="50">
        <f t="shared" ca="1" si="904"/>
        <v>6</v>
      </c>
      <c r="F6611" s="2" t="str">
        <f t="shared" ca="1" si="911"/>
        <v/>
      </c>
      <c r="BD6611" s="49">
        <f t="shared" ca="1" si="908"/>
        <v>3900</v>
      </c>
      <c r="BE6611" s="3">
        <f t="shared" ca="1" si="905"/>
        <v>0.38995000000000002</v>
      </c>
      <c r="BF6611" s="3">
        <f t="shared" ca="1" si="906"/>
        <v>-0.2794493539703507</v>
      </c>
      <c r="BG6611" s="9">
        <f t="shared" ca="1" si="907"/>
        <v>6</v>
      </c>
      <c r="BH6611" s="6">
        <f ca="1">IF(ISNUMBER('Descriptive Stats'!BF6611),'Descriptive Stats'!BF6611,#N/A)</f>
        <v>-0.2794493539703507</v>
      </c>
      <c r="BI6611" s="6">
        <f ca="1">IF(ISNUMBER('Descriptive Stats'!E6611),'Descriptive Stats'!E6611,#N/A)</f>
        <v>6</v>
      </c>
    </row>
    <row r="6612" spans="1:61" ht="14.4" x14ac:dyDescent="0.3">
      <c r="A6612" s="2">
        <f>ROW()</f>
        <v>6612</v>
      </c>
      <c r="C6612" s="8">
        <f t="shared" ca="1" si="909"/>
        <v>2</v>
      </c>
      <c r="D6612" s="8">
        <f t="shared" ca="1" si="910"/>
        <v>6</v>
      </c>
      <c r="E6612" s="50">
        <f t="shared" ca="1" si="904"/>
        <v>15</v>
      </c>
      <c r="F6612" s="2" t="str">
        <f t="shared" ca="1" si="911"/>
        <v/>
      </c>
      <c r="BD6612" s="49">
        <f t="shared" ca="1" si="908"/>
        <v>5051.5</v>
      </c>
      <c r="BE6612" s="3">
        <f t="shared" ca="1" si="905"/>
        <v>0.50509999999999999</v>
      </c>
      <c r="BF6612" s="3">
        <f t="shared" ca="1" si="906"/>
        <v>1.2784152420787677E-2</v>
      </c>
      <c r="BG6612" s="9">
        <f t="shared" ca="1" si="907"/>
        <v>15</v>
      </c>
      <c r="BH6612" s="6">
        <f ca="1">IF(ISNUMBER('Descriptive Stats'!BF6612),'Descriptive Stats'!BF6612,#N/A)</f>
        <v>1.2784152420787677E-2</v>
      </c>
      <c r="BI6612" s="6">
        <f ca="1">IF(ISNUMBER('Descriptive Stats'!E6612),'Descriptive Stats'!E6612,#N/A)</f>
        <v>15</v>
      </c>
    </row>
    <row r="6613" spans="1:61" ht="14.4" x14ac:dyDescent="0.3">
      <c r="A6613" s="2">
        <f>ROW()</f>
        <v>6613</v>
      </c>
      <c r="C6613" s="8">
        <f t="shared" ca="1" si="909"/>
        <v>24</v>
      </c>
      <c r="D6613" s="8">
        <f t="shared" ca="1" si="910"/>
        <v>15</v>
      </c>
      <c r="E6613" s="50">
        <f t="shared" ca="1" si="904"/>
        <v>7</v>
      </c>
      <c r="F6613" s="2" t="str">
        <f t="shared" ca="1" si="911"/>
        <v/>
      </c>
      <c r="BD6613" s="49">
        <f t="shared" ca="1" si="908"/>
        <v>4473.5</v>
      </c>
      <c r="BE6613" s="3">
        <f t="shared" ca="1" si="905"/>
        <v>0.44729999999999998</v>
      </c>
      <c r="BF6613" s="3">
        <f t="shared" ca="1" si="906"/>
        <v>-0.13248586824472414</v>
      </c>
      <c r="BG6613" s="9">
        <f t="shared" ca="1" si="907"/>
        <v>7</v>
      </c>
      <c r="BH6613" s="6">
        <f ca="1">IF(ISNUMBER('Descriptive Stats'!BF6613),'Descriptive Stats'!BF6613,#N/A)</f>
        <v>-0.13248586824472414</v>
      </c>
      <c r="BI6613" s="6">
        <f ca="1">IF(ISNUMBER('Descriptive Stats'!E6613),'Descriptive Stats'!E6613,#N/A)</f>
        <v>7</v>
      </c>
    </row>
    <row r="6614" spans="1:61" ht="14.4" x14ac:dyDescent="0.3">
      <c r="A6614" s="2">
        <f>ROW()</f>
        <v>6614</v>
      </c>
      <c r="C6614" s="8">
        <f t="shared" ca="1" si="909"/>
        <v>6</v>
      </c>
      <c r="D6614" s="8">
        <f t="shared" ca="1" si="910"/>
        <v>7</v>
      </c>
      <c r="E6614" s="50">
        <f t="shared" ca="1" si="904"/>
        <v>6</v>
      </c>
      <c r="F6614" s="2" t="str">
        <f t="shared" ca="1" si="911"/>
        <v/>
      </c>
      <c r="BD6614" s="49">
        <f t="shared" ca="1" si="908"/>
        <v>3900</v>
      </c>
      <c r="BE6614" s="3">
        <f t="shared" ca="1" si="905"/>
        <v>0.38995000000000002</v>
      </c>
      <c r="BF6614" s="3">
        <f t="shared" ca="1" si="906"/>
        <v>-0.2794493539703507</v>
      </c>
      <c r="BG6614" s="9">
        <f t="shared" ca="1" si="907"/>
        <v>6</v>
      </c>
      <c r="BH6614" s="6">
        <f ca="1">IF(ISNUMBER('Descriptive Stats'!BF6614),'Descriptive Stats'!BF6614,#N/A)</f>
        <v>-0.2794493539703507</v>
      </c>
      <c r="BI6614" s="6">
        <f ca="1">IF(ISNUMBER('Descriptive Stats'!E6614),'Descriptive Stats'!E6614,#N/A)</f>
        <v>6</v>
      </c>
    </row>
    <row r="6615" spans="1:61" ht="14.4" x14ac:dyDescent="0.3">
      <c r="A6615" s="2">
        <f>ROW()</f>
        <v>6615</v>
      </c>
      <c r="C6615" s="8">
        <f t="shared" ca="1" si="909"/>
        <v>2</v>
      </c>
      <c r="D6615" s="8">
        <f t="shared" ca="1" si="910"/>
        <v>6</v>
      </c>
      <c r="E6615" s="50">
        <f t="shared" ca="1" si="904"/>
        <v>9</v>
      </c>
      <c r="F6615" s="2" t="str">
        <f t="shared" ca="1" si="911"/>
        <v/>
      </c>
      <c r="BD6615" s="49">
        <f t="shared" ca="1" si="908"/>
        <v>4819</v>
      </c>
      <c r="BE6615" s="3">
        <f t="shared" ca="1" si="905"/>
        <v>0.48185</v>
      </c>
      <c r="BF6615" s="3">
        <f t="shared" ca="1" si="906"/>
        <v>-4.5511009098988427E-2</v>
      </c>
      <c r="BG6615" s="9">
        <f t="shared" ca="1" si="907"/>
        <v>9</v>
      </c>
      <c r="BH6615" s="6">
        <f ca="1">IF(ISNUMBER('Descriptive Stats'!BF6615),'Descriptive Stats'!BF6615,#N/A)</f>
        <v>-4.5511009098988427E-2</v>
      </c>
      <c r="BI6615" s="6">
        <f ca="1">IF(ISNUMBER('Descriptive Stats'!E6615),'Descriptive Stats'!E6615,#N/A)</f>
        <v>9</v>
      </c>
    </row>
    <row r="6616" spans="1:61" ht="14.4" x14ac:dyDescent="0.3">
      <c r="A6616" s="2">
        <f>ROW()</f>
        <v>6616</v>
      </c>
      <c r="C6616" s="8">
        <f t="shared" ca="1" si="909"/>
        <v>23</v>
      </c>
      <c r="D6616" s="8">
        <f t="shared" ca="1" si="910"/>
        <v>9</v>
      </c>
      <c r="E6616" s="50">
        <f t="shared" ca="1" si="904"/>
        <v>6</v>
      </c>
      <c r="F6616" s="2" t="str">
        <f t="shared" ca="1" si="911"/>
        <v/>
      </c>
      <c r="BD6616" s="49">
        <f t="shared" ca="1" si="908"/>
        <v>3900</v>
      </c>
      <c r="BE6616" s="3">
        <f t="shared" ca="1" si="905"/>
        <v>0.38995000000000002</v>
      </c>
      <c r="BF6616" s="3">
        <f t="shared" ca="1" si="906"/>
        <v>-0.2794493539703507</v>
      </c>
      <c r="BG6616" s="9">
        <f t="shared" ca="1" si="907"/>
        <v>6</v>
      </c>
      <c r="BH6616" s="6">
        <f ca="1">IF(ISNUMBER('Descriptive Stats'!BF6616),'Descriptive Stats'!BF6616,#N/A)</f>
        <v>-0.2794493539703507</v>
      </c>
      <c r="BI6616" s="6">
        <f ca="1">IF(ISNUMBER('Descriptive Stats'!E6616),'Descriptive Stats'!E6616,#N/A)</f>
        <v>6</v>
      </c>
    </row>
    <row r="6617" spans="1:61" ht="14.4" x14ac:dyDescent="0.3">
      <c r="A6617" s="2">
        <f>ROW()</f>
        <v>6617</v>
      </c>
      <c r="C6617" s="8">
        <f t="shared" ca="1" si="909"/>
        <v>16</v>
      </c>
      <c r="D6617" s="8">
        <f t="shared" ca="1" si="910"/>
        <v>6</v>
      </c>
      <c r="E6617" s="50">
        <f t="shared" ca="1" si="904"/>
        <v>1</v>
      </c>
      <c r="F6617" s="2" t="str">
        <f t="shared" ca="1" si="911"/>
        <v/>
      </c>
      <c r="BD6617" s="49">
        <f t="shared" ca="1" si="908"/>
        <v>1871</v>
      </c>
      <c r="BE6617" s="3">
        <f t="shared" ca="1" si="905"/>
        <v>0.18704999999999999</v>
      </c>
      <c r="BF6617" s="3">
        <f t="shared" ca="1" si="906"/>
        <v>-0.88881967520906158</v>
      </c>
      <c r="BG6617" s="9">
        <f t="shared" ca="1" si="907"/>
        <v>1</v>
      </c>
      <c r="BH6617" s="6">
        <f ca="1">IF(ISNUMBER('Descriptive Stats'!BF6617),'Descriptive Stats'!BF6617,#N/A)</f>
        <v>-0.88881967520906158</v>
      </c>
      <c r="BI6617" s="6">
        <f ca="1">IF(ISNUMBER('Descriptive Stats'!E6617),'Descriptive Stats'!E6617,#N/A)</f>
        <v>1</v>
      </c>
    </row>
    <row r="6618" spans="1:61" ht="14.4" x14ac:dyDescent="0.3">
      <c r="A6618" s="2">
        <f>ROW()</f>
        <v>6618</v>
      </c>
      <c r="C6618" s="8">
        <f t="shared" ca="1" si="909"/>
        <v>12</v>
      </c>
      <c r="D6618" s="8">
        <f t="shared" ca="1" si="910"/>
        <v>1</v>
      </c>
      <c r="E6618" s="50">
        <f t="shared" ca="1" si="904"/>
        <v>3</v>
      </c>
      <c r="F6618" s="2" t="str">
        <f t="shared" ca="1" si="911"/>
        <v/>
      </c>
      <c r="BD6618" s="49">
        <f t="shared" ca="1" si="908"/>
        <v>3200</v>
      </c>
      <c r="BE6618" s="3">
        <f t="shared" ca="1" si="905"/>
        <v>0.31995000000000001</v>
      </c>
      <c r="BF6618" s="3">
        <f t="shared" ca="1" si="906"/>
        <v>-0.46783862043457014</v>
      </c>
      <c r="BG6618" s="9">
        <f t="shared" ca="1" si="907"/>
        <v>3</v>
      </c>
      <c r="BH6618" s="6">
        <f ca="1">IF(ISNUMBER('Descriptive Stats'!BF6618),'Descriptive Stats'!BF6618,#N/A)</f>
        <v>-0.46783862043457014</v>
      </c>
      <c r="BI6618" s="6">
        <f ca="1">IF(ISNUMBER('Descriptive Stats'!E6618),'Descriptive Stats'!E6618,#N/A)</f>
        <v>3</v>
      </c>
    </row>
    <row r="6619" spans="1:61" ht="14.4" x14ac:dyDescent="0.3">
      <c r="A6619" s="2">
        <f>ROW()</f>
        <v>6619</v>
      </c>
      <c r="C6619" s="8">
        <f t="shared" ca="1" si="909"/>
        <v>10</v>
      </c>
      <c r="D6619" s="8">
        <f t="shared" ca="1" si="910"/>
        <v>3</v>
      </c>
      <c r="E6619" s="50">
        <f t="shared" ca="1" si="904"/>
        <v>0</v>
      </c>
      <c r="F6619" s="2" t="str">
        <f t="shared" ca="1" si="911"/>
        <v/>
      </c>
      <c r="BD6619" s="49">
        <f t="shared" ca="1" si="908"/>
        <v>815.5</v>
      </c>
      <c r="BE6619" s="3">
        <f t="shared" ca="1" si="905"/>
        <v>8.1500000000000003E-2</v>
      </c>
      <c r="BF6619" s="3">
        <f t="shared" ca="1" si="906"/>
        <v>-1.3950525282585462</v>
      </c>
      <c r="BG6619" s="9">
        <f t="shared" ca="1" si="907"/>
        <v>0</v>
      </c>
      <c r="BH6619" s="6">
        <f ca="1">IF(ISNUMBER('Descriptive Stats'!BF6619),'Descriptive Stats'!BF6619,#N/A)</f>
        <v>-1.3950525282585462</v>
      </c>
      <c r="BI6619" s="6">
        <f ca="1">IF(ISNUMBER('Descriptive Stats'!E6619),'Descriptive Stats'!E6619,#N/A)</f>
        <v>0</v>
      </c>
    </row>
    <row r="6620" spans="1:61" ht="14.4" x14ac:dyDescent="0.3">
      <c r="A6620" s="2">
        <f>ROW()</f>
        <v>6620</v>
      </c>
      <c r="C6620" s="8">
        <f t="shared" ca="1" si="909"/>
        <v>11</v>
      </c>
      <c r="D6620" s="8">
        <f t="shared" ca="1" si="910"/>
        <v>0</v>
      </c>
      <c r="E6620" s="50">
        <f t="shared" ca="1" si="904"/>
        <v>2</v>
      </c>
      <c r="F6620" s="2" t="str">
        <f t="shared" ca="1" si="911"/>
        <v/>
      </c>
      <c r="BD6620" s="49">
        <f t="shared" ca="1" si="908"/>
        <v>2595</v>
      </c>
      <c r="BE6620" s="3">
        <f t="shared" ca="1" si="905"/>
        <v>0.25945000000000001</v>
      </c>
      <c r="BF6620" s="3">
        <f t="shared" ca="1" si="906"/>
        <v>-0.6450419512753276</v>
      </c>
      <c r="BG6620" s="9">
        <f t="shared" ca="1" si="907"/>
        <v>2</v>
      </c>
      <c r="BH6620" s="6">
        <f ca="1">IF(ISNUMBER('Descriptive Stats'!BF6620),'Descriptive Stats'!BF6620,#N/A)</f>
        <v>-0.6450419512753276</v>
      </c>
      <c r="BI6620" s="6">
        <f ca="1">IF(ISNUMBER('Descriptive Stats'!E6620),'Descriptive Stats'!E6620,#N/A)</f>
        <v>2</v>
      </c>
    </row>
    <row r="6621" spans="1:61" ht="14.4" x14ac:dyDescent="0.3">
      <c r="A6621" s="2">
        <f>ROW()</f>
        <v>6621</v>
      </c>
      <c r="C6621" s="8">
        <f t="shared" ca="1" si="909"/>
        <v>17</v>
      </c>
      <c r="D6621" s="8">
        <f t="shared" ca="1" si="910"/>
        <v>2</v>
      </c>
      <c r="E6621" s="50">
        <f t="shared" ca="1" si="904"/>
        <v>0</v>
      </c>
      <c r="F6621" s="2" t="str">
        <f t="shared" ca="1" si="911"/>
        <v/>
      </c>
      <c r="BD6621" s="49">
        <f t="shared" ca="1" si="908"/>
        <v>815.5</v>
      </c>
      <c r="BE6621" s="3">
        <f t="shared" ca="1" si="905"/>
        <v>8.1500000000000003E-2</v>
      </c>
      <c r="BF6621" s="3">
        <f t="shared" ca="1" si="906"/>
        <v>-1.3950525282585462</v>
      </c>
      <c r="BG6621" s="9">
        <f t="shared" ca="1" si="907"/>
        <v>0</v>
      </c>
      <c r="BH6621" s="6">
        <f ca="1">IF(ISNUMBER('Descriptive Stats'!BF6621),'Descriptive Stats'!BF6621,#N/A)</f>
        <v>-1.3950525282585462</v>
      </c>
      <c r="BI6621" s="6">
        <f ca="1">IF(ISNUMBER('Descriptive Stats'!E6621),'Descriptive Stats'!E6621,#N/A)</f>
        <v>0</v>
      </c>
    </row>
    <row r="6622" spans="1:61" ht="14.4" x14ac:dyDescent="0.3">
      <c r="A6622" s="2">
        <f>ROW()</f>
        <v>6622</v>
      </c>
      <c r="C6622" s="8">
        <f t="shared" ca="1" si="909"/>
        <v>15</v>
      </c>
      <c r="D6622" s="8">
        <f t="shared" ca="1" si="910"/>
        <v>0</v>
      </c>
      <c r="E6622" s="50">
        <f t="shared" ca="1" si="904"/>
        <v>2</v>
      </c>
      <c r="F6622" s="2" t="str">
        <f t="shared" ca="1" si="911"/>
        <v/>
      </c>
      <c r="BD6622" s="49">
        <f t="shared" ca="1" si="908"/>
        <v>2595</v>
      </c>
      <c r="BE6622" s="3">
        <f t="shared" ca="1" si="905"/>
        <v>0.25945000000000001</v>
      </c>
      <c r="BF6622" s="3">
        <f t="shared" ca="1" si="906"/>
        <v>-0.6450419512753276</v>
      </c>
      <c r="BG6622" s="9">
        <f t="shared" ca="1" si="907"/>
        <v>2</v>
      </c>
      <c r="BH6622" s="6">
        <f ca="1">IF(ISNUMBER('Descriptive Stats'!BF6622),'Descriptive Stats'!BF6622,#N/A)</f>
        <v>-0.6450419512753276</v>
      </c>
      <c r="BI6622" s="6">
        <f ca="1">IF(ISNUMBER('Descriptive Stats'!E6622),'Descriptive Stats'!E6622,#N/A)</f>
        <v>2</v>
      </c>
    </row>
    <row r="6623" spans="1:61" ht="14.4" x14ac:dyDescent="0.3">
      <c r="A6623" s="2">
        <f>ROW()</f>
        <v>6623</v>
      </c>
      <c r="C6623" s="8">
        <f t="shared" ca="1" si="909"/>
        <v>3</v>
      </c>
      <c r="D6623" s="8">
        <f t="shared" ca="1" si="910"/>
        <v>2</v>
      </c>
      <c r="E6623" s="50">
        <f t="shared" ca="1" si="904"/>
        <v>15</v>
      </c>
      <c r="F6623" s="2" t="str">
        <f t="shared" ca="1" si="911"/>
        <v/>
      </c>
      <c r="BD6623" s="49">
        <f t="shared" ca="1" si="908"/>
        <v>5051.5</v>
      </c>
      <c r="BE6623" s="3">
        <f t="shared" ca="1" si="905"/>
        <v>0.50509999999999999</v>
      </c>
      <c r="BF6623" s="3">
        <f t="shared" ca="1" si="906"/>
        <v>1.2784152420787677E-2</v>
      </c>
      <c r="BG6623" s="9">
        <f t="shared" ca="1" si="907"/>
        <v>15</v>
      </c>
      <c r="BH6623" s="6">
        <f ca="1">IF(ISNUMBER('Descriptive Stats'!BF6623),'Descriptive Stats'!BF6623,#N/A)</f>
        <v>1.2784152420787677E-2</v>
      </c>
      <c r="BI6623" s="6">
        <f ca="1">IF(ISNUMBER('Descriptive Stats'!E6623),'Descriptive Stats'!E6623,#N/A)</f>
        <v>15</v>
      </c>
    </row>
    <row r="6624" spans="1:61" ht="14.4" x14ac:dyDescent="0.3">
      <c r="A6624" s="2">
        <f>ROW()</f>
        <v>6624</v>
      </c>
      <c r="C6624" s="8">
        <f t="shared" ca="1" si="909"/>
        <v>24</v>
      </c>
      <c r="D6624" s="8">
        <f t="shared" ca="1" si="910"/>
        <v>15</v>
      </c>
      <c r="E6624" s="50">
        <f t="shared" ca="1" si="904"/>
        <v>2</v>
      </c>
      <c r="F6624" s="2" t="str">
        <f t="shared" ca="1" si="911"/>
        <v/>
      </c>
      <c r="BD6624" s="49">
        <f t="shared" ca="1" si="908"/>
        <v>2595</v>
      </c>
      <c r="BE6624" s="3">
        <f t="shared" ca="1" si="905"/>
        <v>0.25945000000000001</v>
      </c>
      <c r="BF6624" s="3">
        <f t="shared" ca="1" si="906"/>
        <v>-0.6450419512753276</v>
      </c>
      <c r="BG6624" s="9">
        <f t="shared" ca="1" si="907"/>
        <v>2</v>
      </c>
      <c r="BH6624" s="6">
        <f ca="1">IF(ISNUMBER('Descriptive Stats'!BF6624),'Descriptive Stats'!BF6624,#N/A)</f>
        <v>-0.6450419512753276</v>
      </c>
      <c r="BI6624" s="6">
        <f ca="1">IF(ISNUMBER('Descriptive Stats'!E6624),'Descriptive Stats'!E6624,#N/A)</f>
        <v>2</v>
      </c>
    </row>
    <row r="6625" spans="1:61" ht="14.4" x14ac:dyDescent="0.3">
      <c r="A6625" s="2">
        <f>ROW()</f>
        <v>6625</v>
      </c>
      <c r="C6625" s="8">
        <f t="shared" ca="1" si="909"/>
        <v>17</v>
      </c>
      <c r="D6625" s="8">
        <f t="shared" ca="1" si="910"/>
        <v>2</v>
      </c>
      <c r="E6625" s="50">
        <f t="shared" ca="1" si="904"/>
        <v>9</v>
      </c>
      <c r="F6625" s="2" t="str">
        <f t="shared" ca="1" si="911"/>
        <v/>
      </c>
      <c r="BD6625" s="49">
        <f t="shared" ca="1" si="908"/>
        <v>4819</v>
      </c>
      <c r="BE6625" s="3">
        <f t="shared" ca="1" si="905"/>
        <v>0.48185</v>
      </c>
      <c r="BF6625" s="3">
        <f t="shared" ca="1" si="906"/>
        <v>-4.5511009098988427E-2</v>
      </c>
      <c r="BG6625" s="9">
        <f t="shared" ca="1" si="907"/>
        <v>9</v>
      </c>
      <c r="BH6625" s="6">
        <f ca="1">IF(ISNUMBER('Descriptive Stats'!BF6625),'Descriptive Stats'!BF6625,#N/A)</f>
        <v>-4.5511009098988427E-2</v>
      </c>
      <c r="BI6625" s="6">
        <f ca="1">IF(ISNUMBER('Descriptive Stats'!E6625),'Descriptive Stats'!E6625,#N/A)</f>
        <v>9</v>
      </c>
    </row>
    <row r="6626" spans="1:61" ht="14.4" x14ac:dyDescent="0.3">
      <c r="A6626" s="2">
        <f>ROW()</f>
        <v>6626</v>
      </c>
      <c r="C6626" s="8">
        <f t="shared" ca="1" si="909"/>
        <v>23</v>
      </c>
      <c r="D6626" s="8">
        <f t="shared" ca="1" si="910"/>
        <v>9</v>
      </c>
      <c r="E6626" s="50">
        <f t="shared" ca="1" si="904"/>
        <v>1</v>
      </c>
      <c r="F6626" s="2" t="str">
        <f t="shared" ca="1" si="911"/>
        <v/>
      </c>
      <c r="BD6626" s="49">
        <f t="shared" ca="1" si="908"/>
        <v>1871</v>
      </c>
      <c r="BE6626" s="3">
        <f t="shared" ca="1" si="905"/>
        <v>0.18704999999999999</v>
      </c>
      <c r="BF6626" s="3">
        <f t="shared" ca="1" si="906"/>
        <v>-0.88881967520906158</v>
      </c>
      <c r="BG6626" s="9">
        <f t="shared" ca="1" si="907"/>
        <v>1</v>
      </c>
      <c r="BH6626" s="6">
        <f ca="1">IF(ISNUMBER('Descriptive Stats'!BF6626),'Descriptive Stats'!BF6626,#N/A)</f>
        <v>-0.88881967520906158</v>
      </c>
      <c r="BI6626" s="6">
        <f ca="1">IF(ISNUMBER('Descriptive Stats'!E6626),'Descriptive Stats'!E6626,#N/A)</f>
        <v>1</v>
      </c>
    </row>
    <row r="6627" spans="1:61" ht="14.4" x14ac:dyDescent="0.3">
      <c r="A6627" s="2">
        <f>ROW()</f>
        <v>6627</v>
      </c>
      <c r="C6627" s="8">
        <f t="shared" ca="1" si="909"/>
        <v>12</v>
      </c>
      <c r="D6627" s="8">
        <f t="shared" ca="1" si="910"/>
        <v>1</v>
      </c>
      <c r="E6627" s="50">
        <f t="shared" ca="1" si="904"/>
        <v>2</v>
      </c>
      <c r="F6627" s="2" t="str">
        <f t="shared" ca="1" si="911"/>
        <v/>
      </c>
      <c r="BD6627" s="49">
        <f t="shared" ca="1" si="908"/>
        <v>2595</v>
      </c>
      <c r="BE6627" s="3">
        <f t="shared" ca="1" si="905"/>
        <v>0.25945000000000001</v>
      </c>
      <c r="BF6627" s="3">
        <f t="shared" ca="1" si="906"/>
        <v>-0.6450419512753276</v>
      </c>
      <c r="BG6627" s="9">
        <f t="shared" ca="1" si="907"/>
        <v>2</v>
      </c>
      <c r="BH6627" s="6">
        <f ca="1">IF(ISNUMBER('Descriptive Stats'!BF6627),'Descriptive Stats'!BF6627,#N/A)</f>
        <v>-0.6450419512753276</v>
      </c>
      <c r="BI6627" s="6">
        <f ca="1">IF(ISNUMBER('Descriptive Stats'!E6627),'Descriptive Stats'!E6627,#N/A)</f>
        <v>2</v>
      </c>
    </row>
    <row r="6628" spans="1:61" ht="14.4" x14ac:dyDescent="0.3">
      <c r="A6628" s="2">
        <f>ROW()</f>
        <v>6628</v>
      </c>
      <c r="C6628" s="8">
        <f t="shared" ca="1" si="909"/>
        <v>3</v>
      </c>
      <c r="D6628" s="8">
        <f t="shared" ca="1" si="910"/>
        <v>2</v>
      </c>
      <c r="E6628" s="50">
        <f t="shared" ca="1" si="904"/>
        <v>0</v>
      </c>
      <c r="F6628" s="2" t="str">
        <f t="shared" ca="1" si="911"/>
        <v/>
      </c>
      <c r="BD6628" s="49">
        <f t="shared" ca="1" si="908"/>
        <v>815.5</v>
      </c>
      <c r="BE6628" s="3">
        <f t="shared" ca="1" si="905"/>
        <v>8.1500000000000003E-2</v>
      </c>
      <c r="BF6628" s="3">
        <f t="shared" ca="1" si="906"/>
        <v>-1.3950525282585462</v>
      </c>
      <c r="BG6628" s="9">
        <f t="shared" ca="1" si="907"/>
        <v>0</v>
      </c>
      <c r="BH6628" s="6">
        <f ca="1">IF(ISNUMBER('Descriptive Stats'!BF6628),'Descriptive Stats'!BF6628,#N/A)</f>
        <v>-1.3950525282585462</v>
      </c>
      <c r="BI6628" s="6">
        <f ca="1">IF(ISNUMBER('Descriptive Stats'!E6628),'Descriptive Stats'!E6628,#N/A)</f>
        <v>0</v>
      </c>
    </row>
    <row r="6629" spans="1:61" ht="14.4" x14ac:dyDescent="0.3">
      <c r="A6629" s="2">
        <f>ROW()</f>
        <v>6629</v>
      </c>
      <c r="C6629" s="8">
        <f t="shared" ca="1" si="909"/>
        <v>15</v>
      </c>
      <c r="D6629" s="8">
        <f t="shared" ca="1" si="910"/>
        <v>0</v>
      </c>
      <c r="E6629" s="50">
        <f t="shared" ca="1" si="904"/>
        <v>3</v>
      </c>
      <c r="F6629" s="2" t="str">
        <f t="shared" ca="1" si="911"/>
        <v/>
      </c>
      <c r="BD6629" s="49">
        <f t="shared" ca="1" si="908"/>
        <v>3200</v>
      </c>
      <c r="BE6629" s="3">
        <f t="shared" ca="1" si="905"/>
        <v>0.31995000000000001</v>
      </c>
      <c r="BF6629" s="3">
        <f t="shared" ca="1" si="906"/>
        <v>-0.46783862043457014</v>
      </c>
      <c r="BG6629" s="9">
        <f t="shared" ca="1" si="907"/>
        <v>3</v>
      </c>
      <c r="BH6629" s="6">
        <f ca="1">IF(ISNUMBER('Descriptive Stats'!BF6629),'Descriptive Stats'!BF6629,#N/A)</f>
        <v>-0.46783862043457014</v>
      </c>
      <c r="BI6629" s="6">
        <f ca="1">IF(ISNUMBER('Descriptive Stats'!E6629),'Descriptive Stats'!E6629,#N/A)</f>
        <v>3</v>
      </c>
    </row>
    <row r="6630" spans="1:61" ht="14.4" x14ac:dyDescent="0.3">
      <c r="A6630" s="2">
        <f>ROW()</f>
        <v>6630</v>
      </c>
      <c r="C6630" s="8">
        <f t="shared" ca="1" si="909"/>
        <v>10</v>
      </c>
      <c r="D6630" s="8">
        <f t="shared" ca="1" si="910"/>
        <v>3</v>
      </c>
      <c r="E6630" s="50">
        <f t="shared" ca="1" si="904"/>
        <v>9</v>
      </c>
      <c r="F6630" s="2" t="str">
        <f t="shared" ca="1" si="911"/>
        <v/>
      </c>
      <c r="BD6630" s="49">
        <f t="shared" ca="1" si="908"/>
        <v>4819</v>
      </c>
      <c r="BE6630" s="3">
        <f t="shared" ca="1" si="905"/>
        <v>0.48185</v>
      </c>
      <c r="BF6630" s="3">
        <f t="shared" ca="1" si="906"/>
        <v>-4.5511009098988427E-2</v>
      </c>
      <c r="BG6630" s="9">
        <f t="shared" ca="1" si="907"/>
        <v>9</v>
      </c>
      <c r="BH6630" s="6">
        <f ca="1">IF(ISNUMBER('Descriptive Stats'!BF6630),'Descriptive Stats'!BF6630,#N/A)</f>
        <v>-4.5511009098988427E-2</v>
      </c>
      <c r="BI6630" s="6">
        <f ca="1">IF(ISNUMBER('Descriptive Stats'!E6630),'Descriptive Stats'!E6630,#N/A)</f>
        <v>9</v>
      </c>
    </row>
    <row r="6631" spans="1:61" ht="14.4" x14ac:dyDescent="0.3">
      <c r="A6631" s="2">
        <f>ROW()</f>
        <v>6631</v>
      </c>
      <c r="C6631" s="8">
        <f t="shared" ca="1" si="909"/>
        <v>23</v>
      </c>
      <c r="D6631" s="8">
        <f t="shared" ca="1" si="910"/>
        <v>9</v>
      </c>
      <c r="E6631" s="50">
        <f t="shared" ca="1" si="904"/>
        <v>6</v>
      </c>
      <c r="F6631" s="2" t="str">
        <f t="shared" ca="1" si="911"/>
        <v/>
      </c>
      <c r="BD6631" s="49">
        <f t="shared" ca="1" si="908"/>
        <v>3900</v>
      </c>
      <c r="BE6631" s="3">
        <f t="shared" ca="1" si="905"/>
        <v>0.38995000000000002</v>
      </c>
      <c r="BF6631" s="3">
        <f t="shared" ca="1" si="906"/>
        <v>-0.2794493539703507</v>
      </c>
      <c r="BG6631" s="9">
        <f t="shared" ca="1" si="907"/>
        <v>6</v>
      </c>
      <c r="BH6631" s="6">
        <f ca="1">IF(ISNUMBER('Descriptive Stats'!BF6631),'Descriptive Stats'!BF6631,#N/A)</f>
        <v>-0.2794493539703507</v>
      </c>
      <c r="BI6631" s="6">
        <f ca="1">IF(ISNUMBER('Descriptive Stats'!E6631),'Descriptive Stats'!E6631,#N/A)</f>
        <v>6</v>
      </c>
    </row>
    <row r="6632" spans="1:61" ht="14.4" x14ac:dyDescent="0.3">
      <c r="A6632" s="2">
        <f>ROW()</f>
        <v>6632</v>
      </c>
      <c r="C6632" s="8">
        <f t="shared" ca="1" si="909"/>
        <v>2</v>
      </c>
      <c r="D6632" s="8">
        <f t="shared" ca="1" si="910"/>
        <v>6</v>
      </c>
      <c r="E6632" s="50">
        <f t="shared" ca="1" si="904"/>
        <v>2</v>
      </c>
      <c r="F6632" s="2" t="str">
        <f t="shared" ca="1" si="911"/>
        <v/>
      </c>
      <c r="BD6632" s="49">
        <f t="shared" ca="1" si="908"/>
        <v>2595</v>
      </c>
      <c r="BE6632" s="3">
        <f t="shared" ca="1" si="905"/>
        <v>0.25945000000000001</v>
      </c>
      <c r="BF6632" s="3">
        <f t="shared" ca="1" si="906"/>
        <v>-0.6450419512753276</v>
      </c>
      <c r="BG6632" s="9">
        <f t="shared" ca="1" si="907"/>
        <v>2</v>
      </c>
      <c r="BH6632" s="6">
        <f ca="1">IF(ISNUMBER('Descriptive Stats'!BF6632),'Descriptive Stats'!BF6632,#N/A)</f>
        <v>-0.6450419512753276</v>
      </c>
      <c r="BI6632" s="6">
        <f ca="1">IF(ISNUMBER('Descriptive Stats'!E6632),'Descriptive Stats'!E6632,#N/A)</f>
        <v>2</v>
      </c>
    </row>
    <row r="6633" spans="1:61" ht="14.4" x14ac:dyDescent="0.3">
      <c r="A6633" s="2">
        <f>ROW()</f>
        <v>6633</v>
      </c>
      <c r="C6633" s="8">
        <f t="shared" ca="1" si="909"/>
        <v>17</v>
      </c>
      <c r="D6633" s="8">
        <f t="shared" ca="1" si="910"/>
        <v>2</v>
      </c>
      <c r="E6633" s="50">
        <f t="shared" ca="1" si="904"/>
        <v>0</v>
      </c>
      <c r="F6633" s="2" t="str">
        <f t="shared" ca="1" si="911"/>
        <v/>
      </c>
      <c r="BD6633" s="49">
        <f t="shared" ca="1" si="908"/>
        <v>815.5</v>
      </c>
      <c r="BE6633" s="3">
        <f t="shared" ca="1" si="905"/>
        <v>8.1500000000000003E-2</v>
      </c>
      <c r="BF6633" s="3">
        <f t="shared" ca="1" si="906"/>
        <v>-1.3950525282585462</v>
      </c>
      <c r="BG6633" s="9">
        <f t="shared" ca="1" si="907"/>
        <v>0</v>
      </c>
      <c r="BH6633" s="6">
        <f ca="1">IF(ISNUMBER('Descriptive Stats'!BF6633),'Descriptive Stats'!BF6633,#N/A)</f>
        <v>-1.3950525282585462</v>
      </c>
      <c r="BI6633" s="6">
        <f ca="1">IF(ISNUMBER('Descriptive Stats'!E6633),'Descriptive Stats'!E6633,#N/A)</f>
        <v>0</v>
      </c>
    </row>
    <row r="6634" spans="1:61" ht="14.4" x14ac:dyDescent="0.3">
      <c r="A6634" s="2">
        <f>ROW()</f>
        <v>6634</v>
      </c>
      <c r="C6634" s="8">
        <f t="shared" ca="1" si="909"/>
        <v>18</v>
      </c>
      <c r="D6634" s="8">
        <f t="shared" ca="1" si="910"/>
        <v>0</v>
      </c>
      <c r="E6634" s="50">
        <f t="shared" ca="1" si="904"/>
        <v>0</v>
      </c>
      <c r="F6634" s="2" t="str">
        <f t="shared" ca="1" si="911"/>
        <v/>
      </c>
      <c r="BD6634" s="49">
        <f t="shared" ca="1" si="908"/>
        <v>815.5</v>
      </c>
      <c r="BE6634" s="3">
        <f t="shared" ca="1" si="905"/>
        <v>8.1500000000000003E-2</v>
      </c>
      <c r="BF6634" s="3">
        <f t="shared" ca="1" si="906"/>
        <v>-1.3950525282585462</v>
      </c>
      <c r="BG6634" s="9">
        <f t="shared" ca="1" si="907"/>
        <v>0</v>
      </c>
      <c r="BH6634" s="6">
        <f ca="1">IF(ISNUMBER('Descriptive Stats'!BF6634),'Descriptive Stats'!BF6634,#N/A)</f>
        <v>-1.3950525282585462</v>
      </c>
      <c r="BI6634" s="6">
        <f ca="1">IF(ISNUMBER('Descriptive Stats'!E6634),'Descriptive Stats'!E6634,#N/A)</f>
        <v>0</v>
      </c>
    </row>
    <row r="6635" spans="1:61" ht="14.4" x14ac:dyDescent="0.3">
      <c r="A6635" s="2">
        <f>ROW()</f>
        <v>6635</v>
      </c>
      <c r="C6635" s="8">
        <f t="shared" ca="1" si="909"/>
        <v>18</v>
      </c>
      <c r="D6635" s="8">
        <f t="shared" ca="1" si="910"/>
        <v>0</v>
      </c>
      <c r="E6635" s="50">
        <f t="shared" ca="1" si="904"/>
        <v>0</v>
      </c>
      <c r="F6635" s="2" t="str">
        <f t="shared" ca="1" si="911"/>
        <v/>
      </c>
      <c r="BD6635" s="49">
        <f t="shared" ca="1" si="908"/>
        <v>815.5</v>
      </c>
      <c r="BE6635" s="3">
        <f t="shared" ca="1" si="905"/>
        <v>8.1500000000000003E-2</v>
      </c>
      <c r="BF6635" s="3">
        <f t="shared" ca="1" si="906"/>
        <v>-1.3950525282585462</v>
      </c>
      <c r="BG6635" s="9">
        <f t="shared" ca="1" si="907"/>
        <v>0</v>
      </c>
      <c r="BH6635" s="6">
        <f ca="1">IF(ISNUMBER('Descriptive Stats'!BF6635),'Descriptive Stats'!BF6635,#N/A)</f>
        <v>-1.3950525282585462</v>
      </c>
      <c r="BI6635" s="6">
        <f ca="1">IF(ISNUMBER('Descriptive Stats'!E6635),'Descriptive Stats'!E6635,#N/A)</f>
        <v>0</v>
      </c>
    </row>
    <row r="6636" spans="1:61" ht="14.4" x14ac:dyDescent="0.3">
      <c r="A6636" s="2">
        <f>ROW()</f>
        <v>6636</v>
      </c>
      <c r="C6636" s="8">
        <f t="shared" ca="1" si="909"/>
        <v>14</v>
      </c>
      <c r="D6636" s="8">
        <f t="shared" ca="1" si="910"/>
        <v>0</v>
      </c>
      <c r="E6636" s="50">
        <f t="shared" ca="1" si="904"/>
        <v>2</v>
      </c>
      <c r="F6636" s="2" t="str">
        <f t="shared" ca="1" si="911"/>
        <v/>
      </c>
      <c r="BD6636" s="49">
        <f t="shared" ca="1" si="908"/>
        <v>2595</v>
      </c>
      <c r="BE6636" s="3">
        <f t="shared" ca="1" si="905"/>
        <v>0.25945000000000001</v>
      </c>
      <c r="BF6636" s="3">
        <f t="shared" ca="1" si="906"/>
        <v>-0.6450419512753276</v>
      </c>
      <c r="BG6636" s="9">
        <f t="shared" ca="1" si="907"/>
        <v>2</v>
      </c>
      <c r="BH6636" s="6">
        <f ca="1">IF(ISNUMBER('Descriptive Stats'!BF6636),'Descriptive Stats'!BF6636,#N/A)</f>
        <v>-0.6450419512753276</v>
      </c>
      <c r="BI6636" s="6">
        <f ca="1">IF(ISNUMBER('Descriptive Stats'!E6636),'Descriptive Stats'!E6636,#N/A)</f>
        <v>2</v>
      </c>
    </row>
    <row r="6637" spans="1:61" ht="14.4" x14ac:dyDescent="0.3">
      <c r="A6637" s="2">
        <f>ROW()</f>
        <v>6637</v>
      </c>
      <c r="C6637" s="8">
        <f t="shared" ca="1" si="909"/>
        <v>17</v>
      </c>
      <c r="D6637" s="8">
        <f t="shared" ca="1" si="910"/>
        <v>2</v>
      </c>
      <c r="E6637" s="50">
        <f t="shared" ca="1" si="904"/>
        <v>0</v>
      </c>
      <c r="F6637" s="2" t="str">
        <f t="shared" ca="1" si="911"/>
        <v/>
      </c>
      <c r="BD6637" s="49">
        <f t="shared" ca="1" si="908"/>
        <v>815.5</v>
      </c>
      <c r="BE6637" s="3">
        <f t="shared" ca="1" si="905"/>
        <v>8.1500000000000003E-2</v>
      </c>
      <c r="BF6637" s="3">
        <f t="shared" ca="1" si="906"/>
        <v>-1.3950525282585462</v>
      </c>
      <c r="BG6637" s="9">
        <f t="shared" ca="1" si="907"/>
        <v>0</v>
      </c>
      <c r="BH6637" s="6">
        <f ca="1">IF(ISNUMBER('Descriptive Stats'!BF6637),'Descriptive Stats'!BF6637,#N/A)</f>
        <v>-1.3950525282585462</v>
      </c>
      <c r="BI6637" s="6">
        <f ca="1">IF(ISNUMBER('Descriptive Stats'!E6637),'Descriptive Stats'!E6637,#N/A)</f>
        <v>0</v>
      </c>
    </row>
    <row r="6638" spans="1:61" ht="14.4" x14ac:dyDescent="0.3">
      <c r="A6638" s="2">
        <f>ROW()</f>
        <v>6638</v>
      </c>
      <c r="C6638" s="8">
        <f t="shared" ca="1" si="909"/>
        <v>11</v>
      </c>
      <c r="D6638" s="8">
        <f t="shared" ca="1" si="910"/>
        <v>0</v>
      </c>
      <c r="E6638" s="50">
        <f t="shared" ca="1" si="904"/>
        <v>6</v>
      </c>
      <c r="F6638" s="2" t="str">
        <f t="shared" ca="1" si="911"/>
        <v/>
      </c>
      <c r="BD6638" s="49">
        <f t="shared" ca="1" si="908"/>
        <v>3900</v>
      </c>
      <c r="BE6638" s="3">
        <f t="shared" ca="1" si="905"/>
        <v>0.38995000000000002</v>
      </c>
      <c r="BF6638" s="3">
        <f t="shared" ca="1" si="906"/>
        <v>-0.2794493539703507</v>
      </c>
      <c r="BG6638" s="9">
        <f t="shared" ca="1" si="907"/>
        <v>6</v>
      </c>
      <c r="BH6638" s="6">
        <f ca="1">IF(ISNUMBER('Descriptive Stats'!BF6638),'Descriptive Stats'!BF6638,#N/A)</f>
        <v>-0.2794493539703507</v>
      </c>
      <c r="BI6638" s="6">
        <f ca="1">IF(ISNUMBER('Descriptive Stats'!E6638),'Descriptive Stats'!E6638,#N/A)</f>
        <v>6</v>
      </c>
    </row>
    <row r="6639" spans="1:61" ht="14.4" x14ac:dyDescent="0.3">
      <c r="A6639" s="2">
        <f>ROW()</f>
        <v>6639</v>
      </c>
      <c r="C6639" s="8">
        <f t="shared" ca="1" si="909"/>
        <v>2</v>
      </c>
      <c r="D6639" s="8">
        <f t="shared" ca="1" si="910"/>
        <v>6</v>
      </c>
      <c r="E6639" s="50">
        <f t="shared" ca="1" si="904"/>
        <v>2</v>
      </c>
      <c r="F6639" s="2" t="str">
        <f t="shared" ca="1" si="911"/>
        <v/>
      </c>
      <c r="BD6639" s="49">
        <f t="shared" ca="1" si="908"/>
        <v>2595</v>
      </c>
      <c r="BE6639" s="3">
        <f t="shared" ca="1" si="905"/>
        <v>0.25945000000000001</v>
      </c>
      <c r="BF6639" s="3">
        <f t="shared" ca="1" si="906"/>
        <v>-0.6450419512753276</v>
      </c>
      <c r="BG6639" s="9">
        <f t="shared" ca="1" si="907"/>
        <v>2</v>
      </c>
      <c r="BH6639" s="6">
        <f ca="1">IF(ISNUMBER('Descriptive Stats'!BF6639),'Descriptive Stats'!BF6639,#N/A)</f>
        <v>-0.6450419512753276</v>
      </c>
      <c r="BI6639" s="6">
        <f ca="1">IF(ISNUMBER('Descriptive Stats'!E6639),'Descriptive Stats'!E6639,#N/A)</f>
        <v>2</v>
      </c>
    </row>
    <row r="6640" spans="1:61" ht="14.4" x14ac:dyDescent="0.3">
      <c r="A6640" s="2">
        <f>ROW()</f>
        <v>6640</v>
      </c>
      <c r="C6640" s="8">
        <f t="shared" ca="1" si="909"/>
        <v>17</v>
      </c>
      <c r="D6640" s="8">
        <f t="shared" ca="1" si="910"/>
        <v>2</v>
      </c>
      <c r="E6640" s="50">
        <f t="shared" ca="1" si="904"/>
        <v>6</v>
      </c>
      <c r="F6640" s="2" t="str">
        <f t="shared" ca="1" si="911"/>
        <v/>
      </c>
      <c r="BD6640" s="49">
        <f t="shared" ca="1" si="908"/>
        <v>3900</v>
      </c>
      <c r="BE6640" s="3">
        <f t="shared" ca="1" si="905"/>
        <v>0.38995000000000002</v>
      </c>
      <c r="BF6640" s="3">
        <f t="shared" ca="1" si="906"/>
        <v>-0.2794493539703507</v>
      </c>
      <c r="BG6640" s="9">
        <f t="shared" ca="1" si="907"/>
        <v>6</v>
      </c>
      <c r="BH6640" s="6">
        <f ca="1">IF(ISNUMBER('Descriptive Stats'!BF6640),'Descriptive Stats'!BF6640,#N/A)</f>
        <v>-0.2794493539703507</v>
      </c>
      <c r="BI6640" s="6">
        <f ca="1">IF(ISNUMBER('Descriptive Stats'!E6640),'Descriptive Stats'!E6640,#N/A)</f>
        <v>6</v>
      </c>
    </row>
    <row r="6641" spans="1:61" ht="14.4" x14ac:dyDescent="0.3">
      <c r="A6641" s="2">
        <f>ROW()</f>
        <v>6641</v>
      </c>
      <c r="C6641" s="8">
        <f t="shared" ca="1" si="909"/>
        <v>2</v>
      </c>
      <c r="D6641" s="8">
        <f t="shared" ca="1" si="910"/>
        <v>6</v>
      </c>
      <c r="E6641" s="50">
        <f t="shared" ca="1" si="904"/>
        <v>6</v>
      </c>
      <c r="F6641" s="2" t="str">
        <f t="shared" ca="1" si="911"/>
        <v/>
      </c>
      <c r="BD6641" s="49">
        <f t="shared" ca="1" si="908"/>
        <v>3900</v>
      </c>
      <c r="BE6641" s="3">
        <f t="shared" ca="1" si="905"/>
        <v>0.38995000000000002</v>
      </c>
      <c r="BF6641" s="3">
        <f t="shared" ca="1" si="906"/>
        <v>-0.2794493539703507</v>
      </c>
      <c r="BG6641" s="9">
        <f t="shared" ca="1" si="907"/>
        <v>6</v>
      </c>
      <c r="BH6641" s="6">
        <f ca="1">IF(ISNUMBER('Descriptive Stats'!BF6641),'Descriptive Stats'!BF6641,#N/A)</f>
        <v>-0.2794493539703507</v>
      </c>
      <c r="BI6641" s="6">
        <f ca="1">IF(ISNUMBER('Descriptive Stats'!E6641),'Descriptive Stats'!E6641,#N/A)</f>
        <v>6</v>
      </c>
    </row>
    <row r="6642" spans="1:61" ht="14.4" x14ac:dyDescent="0.3">
      <c r="A6642" s="2">
        <f>ROW()</f>
        <v>6642</v>
      </c>
      <c r="C6642" s="8">
        <f t="shared" ca="1" si="909"/>
        <v>5</v>
      </c>
      <c r="D6642" s="8">
        <f t="shared" ca="1" si="910"/>
        <v>6</v>
      </c>
      <c r="E6642" s="50">
        <f t="shared" ca="1" si="904"/>
        <v>2</v>
      </c>
      <c r="F6642" s="2" t="str">
        <f t="shared" ca="1" si="911"/>
        <v/>
      </c>
      <c r="BD6642" s="49">
        <f t="shared" ca="1" si="908"/>
        <v>2595</v>
      </c>
      <c r="BE6642" s="3">
        <f t="shared" ca="1" si="905"/>
        <v>0.25945000000000001</v>
      </c>
      <c r="BF6642" s="3">
        <f t="shared" ca="1" si="906"/>
        <v>-0.6450419512753276</v>
      </c>
      <c r="BG6642" s="9">
        <f t="shared" ca="1" si="907"/>
        <v>2</v>
      </c>
      <c r="BH6642" s="6">
        <f ca="1">IF(ISNUMBER('Descriptive Stats'!BF6642),'Descriptive Stats'!BF6642,#N/A)</f>
        <v>-0.6450419512753276</v>
      </c>
      <c r="BI6642" s="6">
        <f ca="1">IF(ISNUMBER('Descriptive Stats'!E6642),'Descriptive Stats'!E6642,#N/A)</f>
        <v>2</v>
      </c>
    </row>
    <row r="6643" spans="1:61" ht="14.4" x14ac:dyDescent="0.3">
      <c r="A6643" s="2">
        <f>ROW()</f>
        <v>6643</v>
      </c>
      <c r="C6643" s="8">
        <f t="shared" ca="1" si="909"/>
        <v>21</v>
      </c>
      <c r="D6643" s="8">
        <f t="shared" ca="1" si="910"/>
        <v>2</v>
      </c>
      <c r="E6643" s="50">
        <f t="shared" ca="1" si="904"/>
        <v>0</v>
      </c>
      <c r="F6643" s="2" t="str">
        <f t="shared" ca="1" si="911"/>
        <v/>
      </c>
      <c r="BD6643" s="49">
        <f t="shared" ca="1" si="908"/>
        <v>815.5</v>
      </c>
      <c r="BE6643" s="3">
        <f t="shared" ca="1" si="905"/>
        <v>8.1500000000000003E-2</v>
      </c>
      <c r="BF6643" s="3">
        <f t="shared" ca="1" si="906"/>
        <v>-1.3950525282585462</v>
      </c>
      <c r="BG6643" s="9">
        <f t="shared" ca="1" si="907"/>
        <v>0</v>
      </c>
      <c r="BH6643" s="6">
        <f ca="1">IF(ISNUMBER('Descriptive Stats'!BF6643),'Descriptive Stats'!BF6643,#N/A)</f>
        <v>-1.3950525282585462</v>
      </c>
      <c r="BI6643" s="6">
        <f ca="1">IF(ISNUMBER('Descriptive Stats'!E6643),'Descriptive Stats'!E6643,#N/A)</f>
        <v>0</v>
      </c>
    </row>
    <row r="6644" spans="1:61" ht="14.4" x14ac:dyDescent="0.3">
      <c r="A6644" s="2">
        <f>ROW()</f>
        <v>6644</v>
      </c>
      <c r="C6644" s="8">
        <f t="shared" ca="1" si="909"/>
        <v>4</v>
      </c>
      <c r="D6644" s="8">
        <f t="shared" ca="1" si="910"/>
        <v>0</v>
      </c>
      <c r="E6644" s="50">
        <f t="shared" ca="1" si="904"/>
        <v>7</v>
      </c>
      <c r="F6644" s="2" t="str">
        <f t="shared" ca="1" si="911"/>
        <v/>
      </c>
      <c r="BD6644" s="49">
        <f t="shared" ca="1" si="908"/>
        <v>4473.5</v>
      </c>
      <c r="BE6644" s="3">
        <f t="shared" ca="1" si="905"/>
        <v>0.44729999999999998</v>
      </c>
      <c r="BF6644" s="3">
        <f t="shared" ca="1" si="906"/>
        <v>-0.13248586824472414</v>
      </c>
      <c r="BG6644" s="9">
        <f t="shared" ca="1" si="907"/>
        <v>7</v>
      </c>
      <c r="BH6644" s="6">
        <f ca="1">IF(ISNUMBER('Descriptive Stats'!BF6644),'Descriptive Stats'!BF6644,#N/A)</f>
        <v>-0.13248586824472414</v>
      </c>
      <c r="BI6644" s="6">
        <f ca="1">IF(ISNUMBER('Descriptive Stats'!E6644),'Descriptive Stats'!E6644,#N/A)</f>
        <v>7</v>
      </c>
    </row>
    <row r="6645" spans="1:61" ht="14.4" x14ac:dyDescent="0.3">
      <c r="A6645" s="2">
        <f>ROW()</f>
        <v>6645</v>
      </c>
      <c r="C6645" s="8">
        <f t="shared" ca="1" si="909"/>
        <v>6</v>
      </c>
      <c r="D6645" s="8">
        <f t="shared" ca="1" si="910"/>
        <v>7</v>
      </c>
      <c r="E6645" s="50">
        <f t="shared" ca="1" si="904"/>
        <v>1</v>
      </c>
      <c r="F6645" s="2" t="str">
        <f t="shared" ca="1" si="911"/>
        <v/>
      </c>
      <c r="BD6645" s="49">
        <f t="shared" ca="1" si="908"/>
        <v>1871</v>
      </c>
      <c r="BE6645" s="3">
        <f t="shared" ca="1" si="905"/>
        <v>0.18704999999999999</v>
      </c>
      <c r="BF6645" s="3">
        <f t="shared" ca="1" si="906"/>
        <v>-0.88881967520906158</v>
      </c>
      <c r="BG6645" s="9">
        <f t="shared" ca="1" si="907"/>
        <v>1</v>
      </c>
      <c r="BH6645" s="6">
        <f ca="1">IF(ISNUMBER('Descriptive Stats'!BF6645),'Descriptive Stats'!BF6645,#N/A)</f>
        <v>-0.88881967520906158</v>
      </c>
      <c r="BI6645" s="6">
        <f ca="1">IF(ISNUMBER('Descriptive Stats'!E6645),'Descriptive Stats'!E6645,#N/A)</f>
        <v>1</v>
      </c>
    </row>
    <row r="6646" spans="1:61" ht="14.4" x14ac:dyDescent="0.3">
      <c r="A6646" s="2">
        <f>ROW()</f>
        <v>6646</v>
      </c>
      <c r="C6646" s="8">
        <f t="shared" ca="1" si="909"/>
        <v>8</v>
      </c>
      <c r="D6646" s="8">
        <f t="shared" ca="1" si="910"/>
        <v>1</v>
      </c>
      <c r="E6646" s="50">
        <f t="shared" ca="1" si="904"/>
        <v>0</v>
      </c>
      <c r="F6646" s="2" t="str">
        <f t="shared" ca="1" si="911"/>
        <v/>
      </c>
      <c r="BD6646" s="49">
        <f t="shared" ca="1" si="908"/>
        <v>815.5</v>
      </c>
      <c r="BE6646" s="3">
        <f t="shared" ca="1" si="905"/>
        <v>8.1500000000000003E-2</v>
      </c>
      <c r="BF6646" s="3">
        <f t="shared" ca="1" si="906"/>
        <v>-1.3950525282585462</v>
      </c>
      <c r="BG6646" s="9">
        <f t="shared" ca="1" si="907"/>
        <v>0</v>
      </c>
      <c r="BH6646" s="6">
        <f ca="1">IF(ISNUMBER('Descriptive Stats'!BF6646),'Descriptive Stats'!BF6646,#N/A)</f>
        <v>-1.3950525282585462</v>
      </c>
      <c r="BI6646" s="6">
        <f ca="1">IF(ISNUMBER('Descriptive Stats'!E6646),'Descriptive Stats'!E6646,#N/A)</f>
        <v>0</v>
      </c>
    </row>
    <row r="6647" spans="1:61" ht="14.4" x14ac:dyDescent="0.3">
      <c r="A6647" s="2">
        <f>ROW()</f>
        <v>6647</v>
      </c>
      <c r="C6647" s="8">
        <f t="shared" ca="1" si="909"/>
        <v>4</v>
      </c>
      <c r="D6647" s="8">
        <f t="shared" ca="1" si="910"/>
        <v>0</v>
      </c>
      <c r="E6647" s="50">
        <f t="shared" ca="1" si="904"/>
        <v>0</v>
      </c>
      <c r="F6647" s="2" t="str">
        <f t="shared" ca="1" si="911"/>
        <v/>
      </c>
      <c r="BD6647" s="49">
        <f t="shared" ca="1" si="908"/>
        <v>815.5</v>
      </c>
      <c r="BE6647" s="3">
        <f t="shared" ca="1" si="905"/>
        <v>8.1500000000000003E-2</v>
      </c>
      <c r="BF6647" s="3">
        <f t="shared" ca="1" si="906"/>
        <v>-1.3950525282585462</v>
      </c>
      <c r="BG6647" s="9">
        <f t="shared" ca="1" si="907"/>
        <v>0</v>
      </c>
      <c r="BH6647" s="6">
        <f ca="1">IF(ISNUMBER('Descriptive Stats'!BF6647),'Descriptive Stats'!BF6647,#N/A)</f>
        <v>-1.3950525282585462</v>
      </c>
      <c r="BI6647" s="6">
        <f ca="1">IF(ISNUMBER('Descriptive Stats'!E6647),'Descriptive Stats'!E6647,#N/A)</f>
        <v>0</v>
      </c>
    </row>
    <row r="6648" spans="1:61" ht="14.4" x14ac:dyDescent="0.3">
      <c r="A6648" s="2">
        <f>ROW()</f>
        <v>6648</v>
      </c>
      <c r="C6648" s="8">
        <f t="shared" ca="1" si="909"/>
        <v>20</v>
      </c>
      <c r="D6648" s="8">
        <f t="shared" ca="1" si="910"/>
        <v>0</v>
      </c>
      <c r="E6648" s="50">
        <f t="shared" ca="1" si="904"/>
        <v>0</v>
      </c>
      <c r="F6648" s="2" t="str">
        <f t="shared" ca="1" si="911"/>
        <v/>
      </c>
      <c r="BD6648" s="49">
        <f t="shared" ca="1" si="908"/>
        <v>815.5</v>
      </c>
      <c r="BE6648" s="3">
        <f t="shared" ca="1" si="905"/>
        <v>8.1500000000000003E-2</v>
      </c>
      <c r="BF6648" s="3">
        <f t="shared" ca="1" si="906"/>
        <v>-1.3950525282585462</v>
      </c>
      <c r="BG6648" s="9">
        <f t="shared" ca="1" si="907"/>
        <v>0</v>
      </c>
      <c r="BH6648" s="6">
        <f ca="1">IF(ISNUMBER('Descriptive Stats'!BF6648),'Descriptive Stats'!BF6648,#N/A)</f>
        <v>-1.3950525282585462</v>
      </c>
      <c r="BI6648" s="6">
        <f ca="1">IF(ISNUMBER('Descriptive Stats'!E6648),'Descriptive Stats'!E6648,#N/A)</f>
        <v>0</v>
      </c>
    </row>
    <row r="6649" spans="1:61" ht="14.4" x14ac:dyDescent="0.3">
      <c r="A6649" s="2">
        <f>ROW()</f>
        <v>6649</v>
      </c>
      <c r="C6649" s="8">
        <f t="shared" ca="1" si="909"/>
        <v>22</v>
      </c>
      <c r="D6649" s="8">
        <f t="shared" ca="1" si="910"/>
        <v>0</v>
      </c>
      <c r="E6649" s="50">
        <f t="shared" ca="1" si="904"/>
        <v>0</v>
      </c>
      <c r="F6649" s="2" t="str">
        <f t="shared" ca="1" si="911"/>
        <v/>
      </c>
      <c r="BD6649" s="49">
        <f t="shared" ca="1" si="908"/>
        <v>815.5</v>
      </c>
      <c r="BE6649" s="3">
        <f t="shared" ca="1" si="905"/>
        <v>8.1500000000000003E-2</v>
      </c>
      <c r="BF6649" s="3">
        <f t="shared" ca="1" si="906"/>
        <v>-1.3950525282585462</v>
      </c>
      <c r="BG6649" s="9">
        <f t="shared" ca="1" si="907"/>
        <v>0</v>
      </c>
      <c r="BH6649" s="6">
        <f ca="1">IF(ISNUMBER('Descriptive Stats'!BF6649),'Descriptive Stats'!BF6649,#N/A)</f>
        <v>-1.3950525282585462</v>
      </c>
      <c r="BI6649" s="6">
        <f ca="1">IF(ISNUMBER('Descriptive Stats'!E6649),'Descriptive Stats'!E6649,#N/A)</f>
        <v>0</v>
      </c>
    </row>
    <row r="6650" spans="1:61" ht="14.4" x14ac:dyDescent="0.3">
      <c r="A6650" s="2">
        <f>ROW()</f>
        <v>6650</v>
      </c>
      <c r="C6650" s="8">
        <f t="shared" ca="1" si="909"/>
        <v>22</v>
      </c>
      <c r="D6650" s="8">
        <f t="shared" ca="1" si="910"/>
        <v>0</v>
      </c>
      <c r="E6650" s="50">
        <f t="shared" ca="1" si="904"/>
        <v>6</v>
      </c>
      <c r="F6650" s="2" t="str">
        <f t="shared" ca="1" si="911"/>
        <v/>
      </c>
      <c r="BD6650" s="49">
        <f t="shared" ca="1" si="908"/>
        <v>3900</v>
      </c>
      <c r="BE6650" s="3">
        <f t="shared" ca="1" si="905"/>
        <v>0.38995000000000002</v>
      </c>
      <c r="BF6650" s="3">
        <f t="shared" ca="1" si="906"/>
        <v>-0.2794493539703507</v>
      </c>
      <c r="BG6650" s="9">
        <f t="shared" ca="1" si="907"/>
        <v>6</v>
      </c>
      <c r="BH6650" s="6">
        <f ca="1">IF(ISNUMBER('Descriptive Stats'!BF6650),'Descriptive Stats'!BF6650,#N/A)</f>
        <v>-0.2794493539703507</v>
      </c>
      <c r="BI6650" s="6">
        <f ca="1">IF(ISNUMBER('Descriptive Stats'!E6650),'Descriptive Stats'!E6650,#N/A)</f>
        <v>6</v>
      </c>
    </row>
    <row r="6651" spans="1:61" ht="14.4" x14ac:dyDescent="0.3">
      <c r="A6651" s="2">
        <f>ROW()</f>
        <v>6651</v>
      </c>
      <c r="C6651" s="8">
        <f t="shared" ca="1" si="909"/>
        <v>5</v>
      </c>
      <c r="D6651" s="8">
        <f t="shared" ca="1" si="910"/>
        <v>6</v>
      </c>
      <c r="E6651" s="50">
        <f t="shared" ca="1" si="904"/>
        <v>15</v>
      </c>
      <c r="F6651" s="2" t="str">
        <f t="shared" ca="1" si="911"/>
        <v/>
      </c>
      <c r="BD6651" s="49">
        <f t="shared" ca="1" si="908"/>
        <v>5051.5</v>
      </c>
      <c r="BE6651" s="3">
        <f t="shared" ca="1" si="905"/>
        <v>0.50509999999999999</v>
      </c>
      <c r="BF6651" s="3">
        <f t="shared" ca="1" si="906"/>
        <v>1.2784152420787677E-2</v>
      </c>
      <c r="BG6651" s="9">
        <f t="shared" ca="1" si="907"/>
        <v>15</v>
      </c>
      <c r="BH6651" s="6">
        <f ca="1">IF(ISNUMBER('Descriptive Stats'!BF6651),'Descriptive Stats'!BF6651,#N/A)</f>
        <v>1.2784152420787677E-2</v>
      </c>
      <c r="BI6651" s="6">
        <f ca="1">IF(ISNUMBER('Descriptive Stats'!E6651),'Descriptive Stats'!E6651,#N/A)</f>
        <v>15</v>
      </c>
    </row>
    <row r="6652" spans="1:61" ht="14.4" x14ac:dyDescent="0.3">
      <c r="A6652" s="2">
        <f>ROW()</f>
        <v>6652</v>
      </c>
      <c r="C6652" s="8">
        <f t="shared" ca="1" si="909"/>
        <v>24</v>
      </c>
      <c r="D6652" s="8">
        <f t="shared" ca="1" si="910"/>
        <v>15</v>
      </c>
      <c r="E6652" s="50">
        <f t="shared" ca="1" si="904"/>
        <v>2</v>
      </c>
      <c r="F6652" s="2" t="str">
        <f t="shared" ca="1" si="911"/>
        <v/>
      </c>
      <c r="BD6652" s="49">
        <f t="shared" ca="1" si="908"/>
        <v>2595</v>
      </c>
      <c r="BE6652" s="3">
        <f t="shared" ca="1" si="905"/>
        <v>0.25945000000000001</v>
      </c>
      <c r="BF6652" s="3">
        <f t="shared" ca="1" si="906"/>
        <v>-0.6450419512753276</v>
      </c>
      <c r="BG6652" s="9">
        <f t="shared" ca="1" si="907"/>
        <v>2</v>
      </c>
      <c r="BH6652" s="6">
        <f ca="1">IF(ISNUMBER('Descriptive Stats'!BF6652),'Descriptive Stats'!BF6652,#N/A)</f>
        <v>-0.6450419512753276</v>
      </c>
      <c r="BI6652" s="6">
        <f ca="1">IF(ISNUMBER('Descriptive Stats'!E6652),'Descriptive Stats'!E6652,#N/A)</f>
        <v>2</v>
      </c>
    </row>
    <row r="6653" spans="1:61" ht="14.4" x14ac:dyDescent="0.3">
      <c r="A6653" s="2">
        <f>ROW()</f>
        <v>6653</v>
      </c>
      <c r="C6653" s="8">
        <f t="shared" ca="1" si="909"/>
        <v>3</v>
      </c>
      <c r="D6653" s="8">
        <f t="shared" ca="1" si="910"/>
        <v>2</v>
      </c>
      <c r="E6653" s="50">
        <f t="shared" ca="1" si="904"/>
        <v>1</v>
      </c>
      <c r="F6653" s="2" t="str">
        <f t="shared" ca="1" si="911"/>
        <v/>
      </c>
      <c r="BD6653" s="49">
        <f t="shared" ca="1" si="908"/>
        <v>1871</v>
      </c>
      <c r="BE6653" s="3">
        <f t="shared" ca="1" si="905"/>
        <v>0.18704999999999999</v>
      </c>
      <c r="BF6653" s="3">
        <f t="shared" ca="1" si="906"/>
        <v>-0.88881967520906158</v>
      </c>
      <c r="BG6653" s="9">
        <f t="shared" ca="1" si="907"/>
        <v>1</v>
      </c>
      <c r="BH6653" s="6">
        <f ca="1">IF(ISNUMBER('Descriptive Stats'!BF6653),'Descriptive Stats'!BF6653,#N/A)</f>
        <v>-0.88881967520906158</v>
      </c>
      <c r="BI6653" s="6">
        <f ca="1">IF(ISNUMBER('Descriptive Stats'!E6653),'Descriptive Stats'!E6653,#N/A)</f>
        <v>1</v>
      </c>
    </row>
    <row r="6654" spans="1:61" ht="14.4" x14ac:dyDescent="0.3">
      <c r="A6654" s="2">
        <f>ROW()</f>
        <v>6654</v>
      </c>
      <c r="C6654" s="8">
        <f t="shared" ca="1" si="909"/>
        <v>8</v>
      </c>
      <c r="D6654" s="8">
        <f t="shared" ca="1" si="910"/>
        <v>1</v>
      </c>
      <c r="E6654" s="50">
        <f t="shared" ca="1" si="904"/>
        <v>3</v>
      </c>
      <c r="F6654" s="2" t="str">
        <f t="shared" ca="1" si="911"/>
        <v/>
      </c>
      <c r="BD6654" s="49">
        <f t="shared" ca="1" si="908"/>
        <v>3200</v>
      </c>
      <c r="BE6654" s="3">
        <f t="shared" ca="1" si="905"/>
        <v>0.31995000000000001</v>
      </c>
      <c r="BF6654" s="3">
        <f t="shared" ca="1" si="906"/>
        <v>-0.46783862043457014</v>
      </c>
      <c r="BG6654" s="9">
        <f t="shared" ca="1" si="907"/>
        <v>3</v>
      </c>
      <c r="BH6654" s="6">
        <f ca="1">IF(ISNUMBER('Descriptive Stats'!BF6654),'Descriptive Stats'!BF6654,#N/A)</f>
        <v>-0.46783862043457014</v>
      </c>
      <c r="BI6654" s="6">
        <f ca="1">IF(ISNUMBER('Descriptive Stats'!E6654),'Descriptive Stats'!E6654,#N/A)</f>
        <v>3</v>
      </c>
    </row>
    <row r="6655" spans="1:61" ht="14.4" x14ac:dyDescent="0.3">
      <c r="A6655" s="2">
        <f>ROW()</f>
        <v>6655</v>
      </c>
      <c r="C6655" s="8">
        <f t="shared" ca="1" si="909"/>
        <v>10</v>
      </c>
      <c r="D6655" s="8">
        <f t="shared" ca="1" si="910"/>
        <v>3</v>
      </c>
      <c r="E6655" s="50">
        <f t="shared" ca="1" si="904"/>
        <v>15</v>
      </c>
      <c r="F6655" s="2" t="str">
        <f t="shared" ca="1" si="911"/>
        <v/>
      </c>
      <c r="BD6655" s="49">
        <f t="shared" ca="1" si="908"/>
        <v>5051.5</v>
      </c>
      <c r="BE6655" s="3">
        <f t="shared" ca="1" si="905"/>
        <v>0.50509999999999999</v>
      </c>
      <c r="BF6655" s="3">
        <f t="shared" ca="1" si="906"/>
        <v>1.2784152420787677E-2</v>
      </c>
      <c r="BG6655" s="9">
        <f t="shared" ca="1" si="907"/>
        <v>15</v>
      </c>
      <c r="BH6655" s="6">
        <f ca="1">IF(ISNUMBER('Descriptive Stats'!BF6655),'Descriptive Stats'!BF6655,#N/A)</f>
        <v>1.2784152420787677E-2</v>
      </c>
      <c r="BI6655" s="6">
        <f ca="1">IF(ISNUMBER('Descriptive Stats'!E6655),'Descriptive Stats'!E6655,#N/A)</f>
        <v>15</v>
      </c>
    </row>
    <row r="6656" spans="1:61" ht="14.4" x14ac:dyDescent="0.3">
      <c r="A6656" s="2">
        <f>ROW()</f>
        <v>6656</v>
      </c>
      <c r="C6656" s="8">
        <f t="shared" ca="1" si="909"/>
        <v>24</v>
      </c>
      <c r="D6656" s="8">
        <f t="shared" ca="1" si="910"/>
        <v>15</v>
      </c>
      <c r="E6656" s="50">
        <f t="shared" ca="1" si="904"/>
        <v>0</v>
      </c>
      <c r="F6656" s="2" t="str">
        <f t="shared" ca="1" si="911"/>
        <v/>
      </c>
      <c r="BD6656" s="49">
        <f t="shared" ca="1" si="908"/>
        <v>815.5</v>
      </c>
      <c r="BE6656" s="3">
        <f t="shared" ca="1" si="905"/>
        <v>8.1500000000000003E-2</v>
      </c>
      <c r="BF6656" s="3">
        <f t="shared" ca="1" si="906"/>
        <v>-1.3950525282585462</v>
      </c>
      <c r="BG6656" s="9">
        <f t="shared" ca="1" si="907"/>
        <v>0</v>
      </c>
      <c r="BH6656" s="6">
        <f ca="1">IF(ISNUMBER('Descriptive Stats'!BF6656),'Descriptive Stats'!BF6656,#N/A)</f>
        <v>-1.3950525282585462</v>
      </c>
      <c r="BI6656" s="6">
        <f ca="1">IF(ISNUMBER('Descriptive Stats'!E6656),'Descriptive Stats'!E6656,#N/A)</f>
        <v>0</v>
      </c>
    </row>
    <row r="6657" spans="1:61" ht="14.4" x14ac:dyDescent="0.3">
      <c r="A6657" s="2">
        <f>ROW()</f>
        <v>6657</v>
      </c>
      <c r="C6657" s="8">
        <f t="shared" ca="1" si="909"/>
        <v>15</v>
      </c>
      <c r="D6657" s="8">
        <f t="shared" ca="1" si="910"/>
        <v>0</v>
      </c>
      <c r="E6657" s="50">
        <f t="shared" ca="1" si="904"/>
        <v>0</v>
      </c>
      <c r="F6657" s="2" t="str">
        <f t="shared" ca="1" si="911"/>
        <v/>
      </c>
      <c r="BD6657" s="49">
        <f t="shared" ca="1" si="908"/>
        <v>815.5</v>
      </c>
      <c r="BE6657" s="3">
        <f t="shared" ca="1" si="905"/>
        <v>8.1500000000000003E-2</v>
      </c>
      <c r="BF6657" s="3">
        <f t="shared" ca="1" si="906"/>
        <v>-1.3950525282585462</v>
      </c>
      <c r="BG6657" s="9">
        <f t="shared" ca="1" si="907"/>
        <v>0</v>
      </c>
      <c r="BH6657" s="6">
        <f ca="1">IF(ISNUMBER('Descriptive Stats'!BF6657),'Descriptive Stats'!BF6657,#N/A)</f>
        <v>-1.3950525282585462</v>
      </c>
      <c r="BI6657" s="6">
        <f ca="1">IF(ISNUMBER('Descriptive Stats'!E6657),'Descriptive Stats'!E6657,#N/A)</f>
        <v>0</v>
      </c>
    </row>
    <row r="6658" spans="1:61" ht="14.4" x14ac:dyDescent="0.3">
      <c r="A6658" s="2">
        <f>ROW()</f>
        <v>6658</v>
      </c>
      <c r="C6658" s="8">
        <f t="shared" ca="1" si="909"/>
        <v>11</v>
      </c>
      <c r="D6658" s="8">
        <f t="shared" ca="1" si="910"/>
        <v>0</v>
      </c>
      <c r="E6658" s="50">
        <f t="shared" ca="1" si="904"/>
        <v>15</v>
      </c>
      <c r="F6658" s="2" t="str">
        <f t="shared" ca="1" si="911"/>
        <v/>
      </c>
      <c r="BD6658" s="49">
        <f t="shared" ca="1" si="908"/>
        <v>5051.5</v>
      </c>
      <c r="BE6658" s="3">
        <f t="shared" ca="1" si="905"/>
        <v>0.50509999999999999</v>
      </c>
      <c r="BF6658" s="3">
        <f t="shared" ca="1" si="906"/>
        <v>1.2784152420787677E-2</v>
      </c>
      <c r="BG6658" s="9">
        <f t="shared" ca="1" si="907"/>
        <v>15</v>
      </c>
      <c r="BH6658" s="6">
        <f ca="1">IF(ISNUMBER('Descriptive Stats'!BF6658),'Descriptive Stats'!BF6658,#N/A)</f>
        <v>1.2784152420787677E-2</v>
      </c>
      <c r="BI6658" s="6">
        <f ca="1">IF(ISNUMBER('Descriptive Stats'!E6658),'Descriptive Stats'!E6658,#N/A)</f>
        <v>15</v>
      </c>
    </row>
    <row r="6659" spans="1:61" ht="14.4" x14ac:dyDescent="0.3">
      <c r="A6659" s="2">
        <f>ROW()</f>
        <v>6659</v>
      </c>
      <c r="C6659" s="8">
        <f t="shared" ca="1" si="909"/>
        <v>24</v>
      </c>
      <c r="D6659" s="8">
        <f t="shared" ca="1" si="910"/>
        <v>15</v>
      </c>
      <c r="E6659" s="50">
        <f t="shared" ref="E6659:E6722" ca="1" si="912">IF(0=MOD(ROW(),$J$1),AVERAGE(OFFSET($D$2,ROW()-$J$1,0,$J$1,1)),"")</f>
        <v>0</v>
      </c>
      <c r="F6659" s="2" t="str">
        <f t="shared" ca="1" si="911"/>
        <v/>
      </c>
      <c r="BD6659" s="49">
        <f t="shared" ca="1" si="908"/>
        <v>815.5</v>
      </c>
      <c r="BE6659" s="3">
        <f t="shared" ca="1" si="905"/>
        <v>8.1500000000000003E-2</v>
      </c>
      <c r="BF6659" s="3">
        <f t="shared" ca="1" si="906"/>
        <v>-1.3950525282585462</v>
      </c>
      <c r="BG6659" s="9">
        <f t="shared" ca="1" si="907"/>
        <v>0</v>
      </c>
      <c r="BH6659" s="6">
        <f ca="1">IF(ISNUMBER('Descriptive Stats'!BF6659),'Descriptive Stats'!BF6659,#N/A)</f>
        <v>-1.3950525282585462</v>
      </c>
      <c r="BI6659" s="6">
        <f ca="1">IF(ISNUMBER('Descriptive Stats'!E6659),'Descriptive Stats'!E6659,#N/A)</f>
        <v>0</v>
      </c>
    </row>
    <row r="6660" spans="1:61" ht="14.4" x14ac:dyDescent="0.3">
      <c r="A6660" s="2">
        <f>ROW()</f>
        <v>6660</v>
      </c>
      <c r="C6660" s="8">
        <f t="shared" ca="1" si="909"/>
        <v>14</v>
      </c>
      <c r="D6660" s="8">
        <f t="shared" ca="1" si="910"/>
        <v>0</v>
      </c>
      <c r="E6660" s="50">
        <f t="shared" ca="1" si="912"/>
        <v>2</v>
      </c>
      <c r="F6660" s="2" t="str">
        <f t="shared" ca="1" si="911"/>
        <v/>
      </c>
      <c r="BD6660" s="49">
        <f t="shared" ca="1" si="908"/>
        <v>2595</v>
      </c>
      <c r="BE6660" s="3">
        <f t="shared" ca="1" si="905"/>
        <v>0.25945000000000001</v>
      </c>
      <c r="BF6660" s="3">
        <f t="shared" ca="1" si="906"/>
        <v>-0.6450419512753276</v>
      </c>
      <c r="BG6660" s="9">
        <f t="shared" ca="1" si="907"/>
        <v>2</v>
      </c>
      <c r="BH6660" s="6">
        <f ca="1">IF(ISNUMBER('Descriptive Stats'!BF6660),'Descriptive Stats'!BF6660,#N/A)</f>
        <v>-0.6450419512753276</v>
      </c>
      <c r="BI6660" s="6">
        <f ca="1">IF(ISNUMBER('Descriptive Stats'!E6660),'Descriptive Stats'!E6660,#N/A)</f>
        <v>2</v>
      </c>
    </row>
    <row r="6661" spans="1:61" ht="14.4" x14ac:dyDescent="0.3">
      <c r="A6661" s="2">
        <f>ROW()</f>
        <v>6661</v>
      </c>
      <c r="C6661" s="8">
        <f t="shared" ca="1" si="909"/>
        <v>17</v>
      </c>
      <c r="D6661" s="8">
        <f t="shared" ca="1" si="910"/>
        <v>2</v>
      </c>
      <c r="E6661" s="50">
        <f t="shared" ca="1" si="912"/>
        <v>7</v>
      </c>
      <c r="F6661" s="2" t="str">
        <f t="shared" ca="1" si="911"/>
        <v/>
      </c>
      <c r="BD6661" s="49">
        <f t="shared" ca="1" si="908"/>
        <v>4473.5</v>
      </c>
      <c r="BE6661" s="3">
        <f t="shared" ca="1" si="905"/>
        <v>0.44729999999999998</v>
      </c>
      <c r="BF6661" s="3">
        <f t="shared" ca="1" si="906"/>
        <v>-0.13248586824472414</v>
      </c>
      <c r="BG6661" s="9">
        <f t="shared" ca="1" si="907"/>
        <v>7</v>
      </c>
      <c r="BH6661" s="6">
        <f ca="1">IF(ISNUMBER('Descriptive Stats'!BF6661),'Descriptive Stats'!BF6661,#N/A)</f>
        <v>-0.13248586824472414</v>
      </c>
      <c r="BI6661" s="6">
        <f ca="1">IF(ISNUMBER('Descriptive Stats'!E6661),'Descriptive Stats'!E6661,#N/A)</f>
        <v>7</v>
      </c>
    </row>
    <row r="6662" spans="1:61" ht="14.4" x14ac:dyDescent="0.3">
      <c r="A6662" s="2">
        <f>ROW()</f>
        <v>6662</v>
      </c>
      <c r="C6662" s="8">
        <f t="shared" ca="1" si="909"/>
        <v>6</v>
      </c>
      <c r="D6662" s="8">
        <f t="shared" ca="1" si="910"/>
        <v>7</v>
      </c>
      <c r="E6662" s="50">
        <f t="shared" ca="1" si="912"/>
        <v>1</v>
      </c>
      <c r="F6662" s="2" t="str">
        <f t="shared" ca="1" si="911"/>
        <v/>
      </c>
      <c r="BD6662" s="49">
        <f t="shared" ca="1" si="908"/>
        <v>1871</v>
      </c>
      <c r="BE6662" s="3">
        <f t="shared" ca="1" si="905"/>
        <v>0.18704999999999999</v>
      </c>
      <c r="BF6662" s="3">
        <f t="shared" ca="1" si="906"/>
        <v>-0.88881967520906158</v>
      </c>
      <c r="BG6662" s="9">
        <f t="shared" ca="1" si="907"/>
        <v>1</v>
      </c>
      <c r="BH6662" s="6">
        <f ca="1">IF(ISNUMBER('Descriptive Stats'!BF6662),'Descriptive Stats'!BF6662,#N/A)</f>
        <v>-0.88881967520906158</v>
      </c>
      <c r="BI6662" s="6">
        <f ca="1">IF(ISNUMBER('Descriptive Stats'!E6662),'Descriptive Stats'!E6662,#N/A)</f>
        <v>1</v>
      </c>
    </row>
    <row r="6663" spans="1:61" ht="14.4" x14ac:dyDescent="0.3">
      <c r="A6663" s="2">
        <f>ROW()</f>
        <v>6663</v>
      </c>
      <c r="C6663" s="8">
        <f t="shared" ca="1" si="909"/>
        <v>12</v>
      </c>
      <c r="D6663" s="8">
        <f t="shared" ca="1" si="910"/>
        <v>1</v>
      </c>
      <c r="E6663" s="50">
        <f t="shared" ca="1" si="912"/>
        <v>7</v>
      </c>
      <c r="F6663" s="2" t="str">
        <f t="shared" ca="1" si="911"/>
        <v/>
      </c>
      <c r="BD6663" s="49">
        <f t="shared" ca="1" si="908"/>
        <v>4473.5</v>
      </c>
      <c r="BE6663" s="3">
        <f t="shared" ca="1" si="905"/>
        <v>0.44729999999999998</v>
      </c>
      <c r="BF6663" s="3">
        <f t="shared" ca="1" si="906"/>
        <v>-0.13248586824472414</v>
      </c>
      <c r="BG6663" s="9">
        <f t="shared" ca="1" si="907"/>
        <v>7</v>
      </c>
      <c r="BH6663" s="6">
        <f ca="1">IF(ISNUMBER('Descriptive Stats'!BF6663),'Descriptive Stats'!BF6663,#N/A)</f>
        <v>-0.13248586824472414</v>
      </c>
      <c r="BI6663" s="6">
        <f ca="1">IF(ISNUMBER('Descriptive Stats'!E6663),'Descriptive Stats'!E6663,#N/A)</f>
        <v>7</v>
      </c>
    </row>
    <row r="6664" spans="1:61" ht="14.4" x14ac:dyDescent="0.3">
      <c r="A6664" s="2">
        <f>ROW()</f>
        <v>6664</v>
      </c>
      <c r="C6664" s="8">
        <f t="shared" ca="1" si="909"/>
        <v>19</v>
      </c>
      <c r="D6664" s="8">
        <f t="shared" ca="1" si="910"/>
        <v>7</v>
      </c>
      <c r="E6664" s="50">
        <f t="shared" ca="1" si="912"/>
        <v>1</v>
      </c>
      <c r="F6664" s="2" t="str">
        <f t="shared" ca="1" si="911"/>
        <v/>
      </c>
      <c r="BD6664" s="49">
        <f t="shared" ca="1" si="908"/>
        <v>1871</v>
      </c>
      <c r="BE6664" s="3">
        <f t="shared" ca="1" si="905"/>
        <v>0.18704999999999999</v>
      </c>
      <c r="BF6664" s="3">
        <f t="shared" ca="1" si="906"/>
        <v>-0.88881967520906158</v>
      </c>
      <c r="BG6664" s="9">
        <f t="shared" ca="1" si="907"/>
        <v>1</v>
      </c>
      <c r="BH6664" s="6">
        <f ca="1">IF(ISNUMBER('Descriptive Stats'!BF6664),'Descriptive Stats'!BF6664,#N/A)</f>
        <v>-0.88881967520906158</v>
      </c>
      <c r="BI6664" s="6">
        <f ca="1">IF(ISNUMBER('Descriptive Stats'!E6664),'Descriptive Stats'!E6664,#N/A)</f>
        <v>1</v>
      </c>
    </row>
    <row r="6665" spans="1:61" ht="14.4" x14ac:dyDescent="0.3">
      <c r="A6665" s="2">
        <f>ROW()</f>
        <v>6665</v>
      </c>
      <c r="C6665" s="8">
        <f t="shared" ca="1" si="909"/>
        <v>8</v>
      </c>
      <c r="D6665" s="8">
        <f t="shared" ca="1" si="910"/>
        <v>1</v>
      </c>
      <c r="E6665" s="50">
        <f t="shared" ca="1" si="912"/>
        <v>0</v>
      </c>
      <c r="F6665" s="2" t="str">
        <f t="shared" ca="1" si="911"/>
        <v/>
      </c>
      <c r="BD6665" s="49">
        <f t="shared" ca="1" si="908"/>
        <v>815.5</v>
      </c>
      <c r="BE6665" s="3">
        <f t="shared" ref="BE6665:BE6728" ca="1" si="913">IF(ISNUMBER(BD6665),(BD6665-0.5)/$BK$4,"")</f>
        <v>8.1500000000000003E-2</v>
      </c>
      <c r="BF6665" s="3">
        <f t="shared" ref="BF6665:BF6728" ca="1" si="914">IF(ISNUMBER(BE6665),_xlfn.NORM.INV(BE6665,0,1),"")</f>
        <v>-1.3950525282585462</v>
      </c>
      <c r="BG6665" s="9">
        <f t="shared" ref="BG6665:BG6728" ca="1" si="915">IF(ISNUMBER(E6665),E6665,"")</f>
        <v>0</v>
      </c>
      <c r="BH6665" s="6">
        <f ca="1">IF(ISNUMBER('Descriptive Stats'!BF6665),'Descriptive Stats'!BF6665,#N/A)</f>
        <v>-1.3950525282585462</v>
      </c>
      <c r="BI6665" s="6">
        <f ca="1">IF(ISNUMBER('Descriptive Stats'!E6665),'Descriptive Stats'!E6665,#N/A)</f>
        <v>0</v>
      </c>
    </row>
    <row r="6666" spans="1:61" ht="14.4" x14ac:dyDescent="0.3">
      <c r="A6666" s="2">
        <f>ROW()</f>
        <v>6666</v>
      </c>
      <c r="C6666" s="8">
        <f t="shared" ca="1" si="909"/>
        <v>11</v>
      </c>
      <c r="D6666" s="8">
        <f t="shared" ca="1" si="910"/>
        <v>0</v>
      </c>
      <c r="E6666" s="50">
        <f t="shared" ca="1" si="912"/>
        <v>7</v>
      </c>
      <c r="F6666" s="2" t="str">
        <f t="shared" ca="1" si="911"/>
        <v/>
      </c>
      <c r="BD6666" s="49">
        <f t="shared" ref="BD6666:BD6729" ca="1" si="916">IF(ISNUMBER(BG6666),_xlfn.RANK.AVG(BG6666,$BG$2:$BG$5414,1),"")</f>
        <v>4473.5</v>
      </c>
      <c r="BE6666" s="3">
        <f t="shared" ca="1" si="913"/>
        <v>0.44729999999999998</v>
      </c>
      <c r="BF6666" s="3">
        <f t="shared" ca="1" si="914"/>
        <v>-0.13248586824472414</v>
      </c>
      <c r="BG6666" s="9">
        <f t="shared" ca="1" si="915"/>
        <v>7</v>
      </c>
      <c r="BH6666" s="6">
        <f ca="1">IF(ISNUMBER('Descriptive Stats'!BF6666),'Descriptive Stats'!BF6666,#N/A)</f>
        <v>-0.13248586824472414</v>
      </c>
      <c r="BI6666" s="6">
        <f ca="1">IF(ISNUMBER('Descriptive Stats'!E6666),'Descriptive Stats'!E6666,#N/A)</f>
        <v>7</v>
      </c>
    </row>
    <row r="6667" spans="1:61" ht="14.4" x14ac:dyDescent="0.3">
      <c r="A6667" s="2">
        <f>ROW()</f>
        <v>6667</v>
      </c>
      <c r="C6667" s="8">
        <f t="shared" ca="1" si="909"/>
        <v>19</v>
      </c>
      <c r="D6667" s="8">
        <f t="shared" ca="1" si="910"/>
        <v>7</v>
      </c>
      <c r="E6667" s="50">
        <f t="shared" ca="1" si="912"/>
        <v>1</v>
      </c>
      <c r="F6667" s="2" t="str">
        <f t="shared" ca="1" si="911"/>
        <v/>
      </c>
      <c r="BD6667" s="49">
        <f t="shared" ca="1" si="916"/>
        <v>1871</v>
      </c>
      <c r="BE6667" s="3">
        <f t="shared" ca="1" si="913"/>
        <v>0.18704999999999999</v>
      </c>
      <c r="BF6667" s="3">
        <f t="shared" ca="1" si="914"/>
        <v>-0.88881967520906158</v>
      </c>
      <c r="BG6667" s="9">
        <f t="shared" ca="1" si="915"/>
        <v>1</v>
      </c>
      <c r="BH6667" s="6">
        <f ca="1">IF(ISNUMBER('Descriptive Stats'!BF6667),'Descriptive Stats'!BF6667,#N/A)</f>
        <v>-0.88881967520906158</v>
      </c>
      <c r="BI6667" s="6">
        <f ca="1">IF(ISNUMBER('Descriptive Stats'!E6667),'Descriptive Stats'!E6667,#N/A)</f>
        <v>1</v>
      </c>
    </row>
    <row r="6668" spans="1:61" ht="14.4" x14ac:dyDescent="0.3">
      <c r="A6668" s="2">
        <f>ROW()</f>
        <v>6668</v>
      </c>
      <c r="C6668" s="8">
        <f t="shared" ca="1" si="909"/>
        <v>12</v>
      </c>
      <c r="D6668" s="8">
        <f t="shared" ca="1" si="910"/>
        <v>1</v>
      </c>
      <c r="E6668" s="50">
        <f t="shared" ca="1" si="912"/>
        <v>0</v>
      </c>
      <c r="F6668" s="2" t="str">
        <f t="shared" ca="1" si="911"/>
        <v/>
      </c>
      <c r="BD6668" s="49">
        <f t="shared" ca="1" si="916"/>
        <v>815.5</v>
      </c>
      <c r="BE6668" s="3">
        <f t="shared" ca="1" si="913"/>
        <v>8.1500000000000003E-2</v>
      </c>
      <c r="BF6668" s="3">
        <f t="shared" ca="1" si="914"/>
        <v>-1.3950525282585462</v>
      </c>
      <c r="BG6668" s="9">
        <f t="shared" ca="1" si="915"/>
        <v>0</v>
      </c>
      <c r="BH6668" s="6">
        <f ca="1">IF(ISNUMBER('Descriptive Stats'!BF6668),'Descriptive Stats'!BF6668,#N/A)</f>
        <v>-1.3950525282585462</v>
      </c>
      <c r="BI6668" s="6">
        <f ca="1">IF(ISNUMBER('Descriptive Stats'!E6668),'Descriptive Stats'!E6668,#N/A)</f>
        <v>0</v>
      </c>
    </row>
    <row r="6669" spans="1:61" ht="14.4" x14ac:dyDescent="0.3">
      <c r="A6669" s="2">
        <f>ROW()</f>
        <v>6669</v>
      </c>
      <c r="C6669" s="8">
        <f t="shared" ca="1" si="909"/>
        <v>18</v>
      </c>
      <c r="D6669" s="8">
        <f t="shared" ca="1" si="910"/>
        <v>0</v>
      </c>
      <c r="E6669" s="50">
        <f t="shared" ca="1" si="912"/>
        <v>0</v>
      </c>
      <c r="F6669" s="2" t="str">
        <f t="shared" ca="1" si="911"/>
        <v/>
      </c>
      <c r="BD6669" s="49">
        <f t="shared" ca="1" si="916"/>
        <v>815.5</v>
      </c>
      <c r="BE6669" s="3">
        <f t="shared" ca="1" si="913"/>
        <v>8.1500000000000003E-2</v>
      </c>
      <c r="BF6669" s="3">
        <f t="shared" ca="1" si="914"/>
        <v>-1.3950525282585462</v>
      </c>
      <c r="BG6669" s="9">
        <f t="shared" ca="1" si="915"/>
        <v>0</v>
      </c>
      <c r="BH6669" s="6">
        <f ca="1">IF(ISNUMBER('Descriptive Stats'!BF6669),'Descriptive Stats'!BF6669,#N/A)</f>
        <v>-1.3950525282585462</v>
      </c>
      <c r="BI6669" s="6">
        <f ca="1">IF(ISNUMBER('Descriptive Stats'!E6669),'Descriptive Stats'!E6669,#N/A)</f>
        <v>0</v>
      </c>
    </row>
    <row r="6670" spans="1:61" ht="14.4" x14ac:dyDescent="0.3">
      <c r="A6670" s="2">
        <f>ROW()</f>
        <v>6670</v>
      </c>
      <c r="C6670" s="8">
        <f t="shared" ca="1" si="909"/>
        <v>15</v>
      </c>
      <c r="D6670" s="8">
        <f t="shared" ca="1" si="910"/>
        <v>0</v>
      </c>
      <c r="E6670" s="50">
        <f t="shared" ca="1" si="912"/>
        <v>3</v>
      </c>
      <c r="F6670" s="2" t="str">
        <f t="shared" ca="1" si="911"/>
        <v/>
      </c>
      <c r="BD6670" s="49">
        <f t="shared" ca="1" si="916"/>
        <v>3200</v>
      </c>
      <c r="BE6670" s="3">
        <f t="shared" ca="1" si="913"/>
        <v>0.31995000000000001</v>
      </c>
      <c r="BF6670" s="3">
        <f t="shared" ca="1" si="914"/>
        <v>-0.46783862043457014</v>
      </c>
      <c r="BG6670" s="9">
        <f t="shared" ca="1" si="915"/>
        <v>3</v>
      </c>
      <c r="BH6670" s="6">
        <f ca="1">IF(ISNUMBER('Descriptive Stats'!BF6670),'Descriptive Stats'!BF6670,#N/A)</f>
        <v>-0.46783862043457014</v>
      </c>
      <c r="BI6670" s="6">
        <f ca="1">IF(ISNUMBER('Descriptive Stats'!E6670),'Descriptive Stats'!E6670,#N/A)</f>
        <v>3</v>
      </c>
    </row>
    <row r="6671" spans="1:61" ht="14.4" x14ac:dyDescent="0.3">
      <c r="A6671" s="2">
        <f>ROW()</f>
        <v>6671</v>
      </c>
      <c r="C6671" s="8">
        <f t="shared" ca="1" si="909"/>
        <v>10</v>
      </c>
      <c r="D6671" s="8">
        <f t="shared" ca="1" si="910"/>
        <v>3</v>
      </c>
      <c r="E6671" s="50">
        <f t="shared" ca="1" si="912"/>
        <v>0</v>
      </c>
      <c r="F6671" s="2" t="str">
        <f t="shared" ca="1" si="911"/>
        <v/>
      </c>
      <c r="BD6671" s="49">
        <f t="shared" ca="1" si="916"/>
        <v>815.5</v>
      </c>
      <c r="BE6671" s="3">
        <f t="shared" ca="1" si="913"/>
        <v>8.1500000000000003E-2</v>
      </c>
      <c r="BF6671" s="3">
        <f t="shared" ca="1" si="914"/>
        <v>-1.3950525282585462</v>
      </c>
      <c r="BG6671" s="9">
        <f t="shared" ca="1" si="915"/>
        <v>0</v>
      </c>
      <c r="BH6671" s="6">
        <f ca="1">IF(ISNUMBER('Descriptive Stats'!BF6671),'Descriptive Stats'!BF6671,#N/A)</f>
        <v>-1.3950525282585462</v>
      </c>
      <c r="BI6671" s="6">
        <f ca="1">IF(ISNUMBER('Descriptive Stats'!E6671),'Descriptive Stats'!E6671,#N/A)</f>
        <v>0</v>
      </c>
    </row>
    <row r="6672" spans="1:61" ht="14.4" x14ac:dyDescent="0.3">
      <c r="A6672" s="2">
        <f>ROW()</f>
        <v>6672</v>
      </c>
      <c r="C6672" s="8">
        <f t="shared" ca="1" si="909"/>
        <v>15</v>
      </c>
      <c r="D6672" s="8">
        <f t="shared" ca="1" si="910"/>
        <v>0</v>
      </c>
      <c r="E6672" s="50">
        <f t="shared" ca="1" si="912"/>
        <v>0</v>
      </c>
      <c r="F6672" s="2" t="str">
        <f t="shared" ca="1" si="911"/>
        <v/>
      </c>
      <c r="BD6672" s="49">
        <f t="shared" ca="1" si="916"/>
        <v>815.5</v>
      </c>
      <c r="BE6672" s="3">
        <f t="shared" ca="1" si="913"/>
        <v>8.1500000000000003E-2</v>
      </c>
      <c r="BF6672" s="3">
        <f t="shared" ca="1" si="914"/>
        <v>-1.3950525282585462</v>
      </c>
      <c r="BG6672" s="9">
        <f t="shared" ca="1" si="915"/>
        <v>0</v>
      </c>
      <c r="BH6672" s="6">
        <f ca="1">IF(ISNUMBER('Descriptive Stats'!BF6672),'Descriptive Stats'!BF6672,#N/A)</f>
        <v>-1.3950525282585462</v>
      </c>
      <c r="BI6672" s="6">
        <f ca="1">IF(ISNUMBER('Descriptive Stats'!E6672),'Descriptive Stats'!E6672,#N/A)</f>
        <v>0</v>
      </c>
    </row>
    <row r="6673" spans="1:61" ht="14.4" x14ac:dyDescent="0.3">
      <c r="A6673" s="2">
        <f>ROW()</f>
        <v>6673</v>
      </c>
      <c r="C6673" s="8">
        <f t="shared" ref="C6673:C6736" ca="1" si="917">RANDBETWEEN(2,COUNT(B:B))</f>
        <v>14</v>
      </c>
      <c r="D6673" s="8">
        <f t="shared" ref="D6673:D6736" ca="1" si="918">VLOOKUP(C6673,A:B,2,TRUE)</f>
        <v>0</v>
      </c>
      <c r="E6673" s="50">
        <f t="shared" ca="1" si="912"/>
        <v>1</v>
      </c>
      <c r="F6673" s="2" t="str">
        <f t="shared" ref="F6673:F6736" ca="1" si="919">IF(ISNUMBER(E6673),IF(OR(E6673&lt;$K$16,E6673&gt;$K$14),"X",""),"")</f>
        <v/>
      </c>
      <c r="BD6673" s="49">
        <f t="shared" ca="1" si="916"/>
        <v>1871</v>
      </c>
      <c r="BE6673" s="3">
        <f t="shared" ca="1" si="913"/>
        <v>0.18704999999999999</v>
      </c>
      <c r="BF6673" s="3">
        <f t="shared" ca="1" si="914"/>
        <v>-0.88881967520906158</v>
      </c>
      <c r="BG6673" s="9">
        <f t="shared" ca="1" si="915"/>
        <v>1</v>
      </c>
      <c r="BH6673" s="6">
        <f ca="1">IF(ISNUMBER('Descriptive Stats'!BF6673),'Descriptive Stats'!BF6673,#N/A)</f>
        <v>-0.88881967520906158</v>
      </c>
      <c r="BI6673" s="6">
        <f ca="1">IF(ISNUMBER('Descriptive Stats'!E6673),'Descriptive Stats'!E6673,#N/A)</f>
        <v>1</v>
      </c>
    </row>
    <row r="6674" spans="1:61" ht="14.4" x14ac:dyDescent="0.3">
      <c r="A6674" s="2">
        <f>ROW()</f>
        <v>6674</v>
      </c>
      <c r="C6674" s="8">
        <f t="shared" ca="1" si="917"/>
        <v>12</v>
      </c>
      <c r="D6674" s="8">
        <f t="shared" ca="1" si="918"/>
        <v>1</v>
      </c>
      <c r="E6674" s="50">
        <f t="shared" ca="1" si="912"/>
        <v>2</v>
      </c>
      <c r="F6674" s="2" t="str">
        <f t="shared" ca="1" si="919"/>
        <v/>
      </c>
      <c r="BD6674" s="49">
        <f t="shared" ca="1" si="916"/>
        <v>2595</v>
      </c>
      <c r="BE6674" s="3">
        <f t="shared" ca="1" si="913"/>
        <v>0.25945000000000001</v>
      </c>
      <c r="BF6674" s="3">
        <f t="shared" ca="1" si="914"/>
        <v>-0.6450419512753276</v>
      </c>
      <c r="BG6674" s="9">
        <f t="shared" ca="1" si="915"/>
        <v>2</v>
      </c>
      <c r="BH6674" s="6">
        <f ca="1">IF(ISNUMBER('Descriptive Stats'!BF6674),'Descriptive Stats'!BF6674,#N/A)</f>
        <v>-0.6450419512753276</v>
      </c>
      <c r="BI6674" s="6">
        <f ca="1">IF(ISNUMBER('Descriptive Stats'!E6674),'Descriptive Stats'!E6674,#N/A)</f>
        <v>2</v>
      </c>
    </row>
    <row r="6675" spans="1:61" ht="14.4" x14ac:dyDescent="0.3">
      <c r="A6675" s="2">
        <f>ROW()</f>
        <v>6675</v>
      </c>
      <c r="C6675" s="8">
        <f t="shared" ca="1" si="917"/>
        <v>17</v>
      </c>
      <c r="D6675" s="8">
        <f t="shared" ca="1" si="918"/>
        <v>2</v>
      </c>
      <c r="E6675" s="50">
        <f t="shared" ca="1" si="912"/>
        <v>1</v>
      </c>
      <c r="F6675" s="2" t="str">
        <f t="shared" ca="1" si="919"/>
        <v/>
      </c>
      <c r="BD6675" s="49">
        <f t="shared" ca="1" si="916"/>
        <v>1871</v>
      </c>
      <c r="BE6675" s="3">
        <f t="shared" ca="1" si="913"/>
        <v>0.18704999999999999</v>
      </c>
      <c r="BF6675" s="3">
        <f t="shared" ca="1" si="914"/>
        <v>-0.88881967520906158</v>
      </c>
      <c r="BG6675" s="9">
        <f t="shared" ca="1" si="915"/>
        <v>1</v>
      </c>
      <c r="BH6675" s="6">
        <f ca="1">IF(ISNUMBER('Descriptive Stats'!BF6675),'Descriptive Stats'!BF6675,#N/A)</f>
        <v>-0.88881967520906158</v>
      </c>
      <c r="BI6675" s="6">
        <f ca="1">IF(ISNUMBER('Descriptive Stats'!E6675),'Descriptive Stats'!E6675,#N/A)</f>
        <v>1</v>
      </c>
    </row>
    <row r="6676" spans="1:61" ht="14.4" x14ac:dyDescent="0.3">
      <c r="A6676" s="2">
        <f>ROW()</f>
        <v>6676</v>
      </c>
      <c r="C6676" s="8">
        <f t="shared" ca="1" si="917"/>
        <v>12</v>
      </c>
      <c r="D6676" s="8">
        <f t="shared" ca="1" si="918"/>
        <v>1</v>
      </c>
      <c r="E6676" s="50">
        <f t="shared" ca="1" si="912"/>
        <v>4</v>
      </c>
      <c r="F6676" s="2" t="str">
        <f t="shared" ca="1" si="919"/>
        <v/>
      </c>
      <c r="BD6676" s="49">
        <f t="shared" ca="1" si="916"/>
        <v>3442</v>
      </c>
      <c r="BE6676" s="3">
        <f t="shared" ca="1" si="913"/>
        <v>0.34415000000000001</v>
      </c>
      <c r="BF6676" s="3">
        <f t="shared" ca="1" si="914"/>
        <v>-0.40116316278173481</v>
      </c>
      <c r="BG6676" s="9">
        <f t="shared" ca="1" si="915"/>
        <v>4</v>
      </c>
      <c r="BH6676" s="6">
        <f ca="1">IF(ISNUMBER('Descriptive Stats'!BF6676),'Descriptive Stats'!BF6676,#N/A)</f>
        <v>-0.40116316278173481</v>
      </c>
      <c r="BI6676" s="6">
        <f ca="1">IF(ISNUMBER('Descriptive Stats'!E6676),'Descriptive Stats'!E6676,#N/A)</f>
        <v>4</v>
      </c>
    </row>
    <row r="6677" spans="1:61" ht="14.4" x14ac:dyDescent="0.3">
      <c r="A6677" s="2">
        <f>ROW()</f>
        <v>6677</v>
      </c>
      <c r="C6677" s="8">
        <f t="shared" ca="1" si="917"/>
        <v>13</v>
      </c>
      <c r="D6677" s="8">
        <f t="shared" ca="1" si="918"/>
        <v>4</v>
      </c>
      <c r="E6677" s="50">
        <f t="shared" ca="1" si="912"/>
        <v>6</v>
      </c>
      <c r="F6677" s="2" t="str">
        <f t="shared" ca="1" si="919"/>
        <v/>
      </c>
      <c r="BD6677" s="49">
        <f t="shared" ca="1" si="916"/>
        <v>3900</v>
      </c>
      <c r="BE6677" s="3">
        <f t="shared" ca="1" si="913"/>
        <v>0.38995000000000002</v>
      </c>
      <c r="BF6677" s="3">
        <f t="shared" ca="1" si="914"/>
        <v>-0.2794493539703507</v>
      </c>
      <c r="BG6677" s="9">
        <f t="shared" ca="1" si="915"/>
        <v>6</v>
      </c>
      <c r="BH6677" s="6">
        <f ca="1">IF(ISNUMBER('Descriptive Stats'!BF6677),'Descriptive Stats'!BF6677,#N/A)</f>
        <v>-0.2794493539703507</v>
      </c>
      <c r="BI6677" s="6">
        <f ca="1">IF(ISNUMBER('Descriptive Stats'!E6677),'Descriptive Stats'!E6677,#N/A)</f>
        <v>6</v>
      </c>
    </row>
    <row r="6678" spans="1:61" ht="14.4" x14ac:dyDescent="0.3">
      <c r="A6678" s="2">
        <f>ROW()</f>
        <v>6678</v>
      </c>
      <c r="C6678" s="8">
        <f t="shared" ca="1" si="917"/>
        <v>16</v>
      </c>
      <c r="D6678" s="8">
        <f t="shared" ca="1" si="918"/>
        <v>6</v>
      </c>
      <c r="E6678" s="50">
        <f t="shared" ca="1" si="912"/>
        <v>15</v>
      </c>
      <c r="F6678" s="2" t="str">
        <f t="shared" ca="1" si="919"/>
        <v/>
      </c>
      <c r="BD6678" s="49">
        <f t="shared" ca="1" si="916"/>
        <v>5051.5</v>
      </c>
      <c r="BE6678" s="3">
        <f t="shared" ca="1" si="913"/>
        <v>0.50509999999999999</v>
      </c>
      <c r="BF6678" s="3">
        <f t="shared" ca="1" si="914"/>
        <v>1.2784152420787677E-2</v>
      </c>
      <c r="BG6678" s="9">
        <f t="shared" ca="1" si="915"/>
        <v>15</v>
      </c>
      <c r="BH6678" s="6">
        <f ca="1">IF(ISNUMBER('Descriptive Stats'!BF6678),'Descriptive Stats'!BF6678,#N/A)</f>
        <v>1.2784152420787677E-2</v>
      </c>
      <c r="BI6678" s="6">
        <f ca="1">IF(ISNUMBER('Descriptive Stats'!E6678),'Descriptive Stats'!E6678,#N/A)</f>
        <v>15</v>
      </c>
    </row>
    <row r="6679" spans="1:61" ht="14.4" x14ac:dyDescent="0.3">
      <c r="A6679" s="2">
        <f>ROW()</f>
        <v>6679</v>
      </c>
      <c r="C6679" s="8">
        <f t="shared" ca="1" si="917"/>
        <v>24</v>
      </c>
      <c r="D6679" s="8">
        <f t="shared" ca="1" si="918"/>
        <v>15</v>
      </c>
      <c r="E6679" s="50">
        <f t="shared" ca="1" si="912"/>
        <v>2</v>
      </c>
      <c r="F6679" s="2" t="str">
        <f t="shared" ca="1" si="919"/>
        <v/>
      </c>
      <c r="BD6679" s="49">
        <f t="shared" ca="1" si="916"/>
        <v>2595</v>
      </c>
      <c r="BE6679" s="3">
        <f t="shared" ca="1" si="913"/>
        <v>0.25945000000000001</v>
      </c>
      <c r="BF6679" s="3">
        <f t="shared" ca="1" si="914"/>
        <v>-0.6450419512753276</v>
      </c>
      <c r="BG6679" s="9">
        <f t="shared" ca="1" si="915"/>
        <v>2</v>
      </c>
      <c r="BH6679" s="6">
        <f ca="1">IF(ISNUMBER('Descriptive Stats'!BF6679),'Descriptive Stats'!BF6679,#N/A)</f>
        <v>-0.6450419512753276</v>
      </c>
      <c r="BI6679" s="6">
        <f ca="1">IF(ISNUMBER('Descriptive Stats'!E6679),'Descriptive Stats'!E6679,#N/A)</f>
        <v>2</v>
      </c>
    </row>
    <row r="6680" spans="1:61" ht="14.4" x14ac:dyDescent="0.3">
      <c r="A6680" s="2">
        <f>ROW()</f>
        <v>6680</v>
      </c>
      <c r="C6680" s="8">
        <f t="shared" ca="1" si="917"/>
        <v>9</v>
      </c>
      <c r="D6680" s="8">
        <f t="shared" ca="1" si="918"/>
        <v>2</v>
      </c>
      <c r="E6680" s="50">
        <f t="shared" ca="1" si="912"/>
        <v>1</v>
      </c>
      <c r="F6680" s="2" t="str">
        <f t="shared" ca="1" si="919"/>
        <v/>
      </c>
      <c r="BD6680" s="49">
        <f t="shared" ca="1" si="916"/>
        <v>1871</v>
      </c>
      <c r="BE6680" s="3">
        <f t="shared" ca="1" si="913"/>
        <v>0.18704999999999999</v>
      </c>
      <c r="BF6680" s="3">
        <f t="shared" ca="1" si="914"/>
        <v>-0.88881967520906158</v>
      </c>
      <c r="BG6680" s="9">
        <f t="shared" ca="1" si="915"/>
        <v>1</v>
      </c>
      <c r="BH6680" s="6">
        <f ca="1">IF(ISNUMBER('Descriptive Stats'!BF6680),'Descriptive Stats'!BF6680,#N/A)</f>
        <v>-0.88881967520906158</v>
      </c>
      <c r="BI6680" s="6">
        <f ca="1">IF(ISNUMBER('Descriptive Stats'!E6680),'Descriptive Stats'!E6680,#N/A)</f>
        <v>1</v>
      </c>
    </row>
    <row r="6681" spans="1:61" ht="14.4" x14ac:dyDescent="0.3">
      <c r="A6681" s="2">
        <f>ROW()</f>
        <v>6681</v>
      </c>
      <c r="C6681" s="8">
        <f t="shared" ca="1" si="917"/>
        <v>8</v>
      </c>
      <c r="D6681" s="8">
        <f t="shared" ca="1" si="918"/>
        <v>1</v>
      </c>
      <c r="E6681" s="50">
        <f t="shared" ca="1" si="912"/>
        <v>6</v>
      </c>
      <c r="F6681" s="2" t="str">
        <f t="shared" ca="1" si="919"/>
        <v/>
      </c>
      <c r="BD6681" s="49">
        <f t="shared" ca="1" si="916"/>
        <v>3900</v>
      </c>
      <c r="BE6681" s="3">
        <f t="shared" ca="1" si="913"/>
        <v>0.38995000000000002</v>
      </c>
      <c r="BF6681" s="3">
        <f t="shared" ca="1" si="914"/>
        <v>-0.2794493539703507</v>
      </c>
      <c r="BG6681" s="9">
        <f t="shared" ca="1" si="915"/>
        <v>6</v>
      </c>
      <c r="BH6681" s="6">
        <f ca="1">IF(ISNUMBER('Descriptive Stats'!BF6681),'Descriptive Stats'!BF6681,#N/A)</f>
        <v>-0.2794493539703507</v>
      </c>
      <c r="BI6681" s="6">
        <f ca="1">IF(ISNUMBER('Descriptive Stats'!E6681),'Descriptive Stats'!E6681,#N/A)</f>
        <v>6</v>
      </c>
    </row>
    <row r="6682" spans="1:61" ht="14.4" x14ac:dyDescent="0.3">
      <c r="A6682" s="2">
        <f>ROW()</f>
        <v>6682</v>
      </c>
      <c r="C6682" s="8">
        <f t="shared" ca="1" si="917"/>
        <v>16</v>
      </c>
      <c r="D6682" s="8">
        <f t="shared" ca="1" si="918"/>
        <v>6</v>
      </c>
      <c r="E6682" s="50">
        <f t="shared" ca="1" si="912"/>
        <v>2</v>
      </c>
      <c r="F6682" s="2" t="str">
        <f t="shared" ca="1" si="919"/>
        <v/>
      </c>
      <c r="BD6682" s="49">
        <f t="shared" ca="1" si="916"/>
        <v>2595</v>
      </c>
      <c r="BE6682" s="3">
        <f t="shared" ca="1" si="913"/>
        <v>0.25945000000000001</v>
      </c>
      <c r="BF6682" s="3">
        <f t="shared" ca="1" si="914"/>
        <v>-0.6450419512753276</v>
      </c>
      <c r="BG6682" s="9">
        <f t="shared" ca="1" si="915"/>
        <v>2</v>
      </c>
      <c r="BH6682" s="6">
        <f ca="1">IF(ISNUMBER('Descriptive Stats'!BF6682),'Descriptive Stats'!BF6682,#N/A)</f>
        <v>-0.6450419512753276</v>
      </c>
      <c r="BI6682" s="6">
        <f ca="1">IF(ISNUMBER('Descriptive Stats'!E6682),'Descriptive Stats'!E6682,#N/A)</f>
        <v>2</v>
      </c>
    </row>
    <row r="6683" spans="1:61" ht="14.4" x14ac:dyDescent="0.3">
      <c r="A6683" s="2">
        <f>ROW()</f>
        <v>6683</v>
      </c>
      <c r="C6683" s="8">
        <f t="shared" ca="1" si="917"/>
        <v>9</v>
      </c>
      <c r="D6683" s="8">
        <f t="shared" ca="1" si="918"/>
        <v>2</v>
      </c>
      <c r="E6683" s="50">
        <f t="shared" ca="1" si="912"/>
        <v>0</v>
      </c>
      <c r="F6683" s="2" t="str">
        <f t="shared" ca="1" si="919"/>
        <v/>
      </c>
      <c r="BD6683" s="49">
        <f t="shared" ca="1" si="916"/>
        <v>815.5</v>
      </c>
      <c r="BE6683" s="3">
        <f t="shared" ca="1" si="913"/>
        <v>8.1500000000000003E-2</v>
      </c>
      <c r="BF6683" s="3">
        <f t="shared" ca="1" si="914"/>
        <v>-1.3950525282585462</v>
      </c>
      <c r="BG6683" s="9">
        <f t="shared" ca="1" si="915"/>
        <v>0</v>
      </c>
      <c r="BH6683" s="6">
        <f ca="1">IF(ISNUMBER('Descriptive Stats'!BF6683),'Descriptive Stats'!BF6683,#N/A)</f>
        <v>-1.3950525282585462</v>
      </c>
      <c r="BI6683" s="6">
        <f ca="1">IF(ISNUMBER('Descriptive Stats'!E6683),'Descriptive Stats'!E6683,#N/A)</f>
        <v>0</v>
      </c>
    </row>
    <row r="6684" spans="1:61" ht="14.4" x14ac:dyDescent="0.3">
      <c r="A6684" s="2">
        <f>ROW()</f>
        <v>6684</v>
      </c>
      <c r="C6684" s="8">
        <f t="shared" ca="1" si="917"/>
        <v>18</v>
      </c>
      <c r="D6684" s="8">
        <f t="shared" ca="1" si="918"/>
        <v>0</v>
      </c>
      <c r="E6684" s="50">
        <f t="shared" ca="1" si="912"/>
        <v>2</v>
      </c>
      <c r="F6684" s="2" t="str">
        <f t="shared" ca="1" si="919"/>
        <v/>
      </c>
      <c r="BD6684" s="49">
        <f t="shared" ca="1" si="916"/>
        <v>2595</v>
      </c>
      <c r="BE6684" s="3">
        <f t="shared" ca="1" si="913"/>
        <v>0.25945000000000001</v>
      </c>
      <c r="BF6684" s="3">
        <f t="shared" ca="1" si="914"/>
        <v>-0.6450419512753276</v>
      </c>
      <c r="BG6684" s="9">
        <f t="shared" ca="1" si="915"/>
        <v>2</v>
      </c>
      <c r="BH6684" s="6">
        <f ca="1">IF(ISNUMBER('Descriptive Stats'!BF6684),'Descriptive Stats'!BF6684,#N/A)</f>
        <v>-0.6450419512753276</v>
      </c>
      <c r="BI6684" s="6">
        <f ca="1">IF(ISNUMBER('Descriptive Stats'!E6684),'Descriptive Stats'!E6684,#N/A)</f>
        <v>2</v>
      </c>
    </row>
    <row r="6685" spans="1:61" ht="14.4" x14ac:dyDescent="0.3">
      <c r="A6685" s="2">
        <f>ROW()</f>
        <v>6685</v>
      </c>
      <c r="C6685" s="8">
        <f t="shared" ca="1" si="917"/>
        <v>17</v>
      </c>
      <c r="D6685" s="8">
        <f t="shared" ca="1" si="918"/>
        <v>2</v>
      </c>
      <c r="E6685" s="50">
        <f t="shared" ca="1" si="912"/>
        <v>3</v>
      </c>
      <c r="F6685" s="2" t="str">
        <f t="shared" ca="1" si="919"/>
        <v/>
      </c>
      <c r="BD6685" s="49">
        <f t="shared" ca="1" si="916"/>
        <v>3200</v>
      </c>
      <c r="BE6685" s="3">
        <f t="shared" ca="1" si="913"/>
        <v>0.31995000000000001</v>
      </c>
      <c r="BF6685" s="3">
        <f t="shared" ca="1" si="914"/>
        <v>-0.46783862043457014</v>
      </c>
      <c r="BG6685" s="9">
        <f t="shared" ca="1" si="915"/>
        <v>3</v>
      </c>
      <c r="BH6685" s="6">
        <f ca="1">IF(ISNUMBER('Descriptive Stats'!BF6685),'Descriptive Stats'!BF6685,#N/A)</f>
        <v>-0.46783862043457014</v>
      </c>
      <c r="BI6685" s="6">
        <f ca="1">IF(ISNUMBER('Descriptive Stats'!E6685),'Descriptive Stats'!E6685,#N/A)</f>
        <v>3</v>
      </c>
    </row>
    <row r="6686" spans="1:61" ht="14.4" x14ac:dyDescent="0.3">
      <c r="A6686" s="2">
        <f>ROW()</f>
        <v>6686</v>
      </c>
      <c r="C6686" s="8">
        <f t="shared" ca="1" si="917"/>
        <v>10</v>
      </c>
      <c r="D6686" s="8">
        <f t="shared" ca="1" si="918"/>
        <v>3</v>
      </c>
      <c r="E6686" s="50">
        <f t="shared" ca="1" si="912"/>
        <v>0</v>
      </c>
      <c r="F6686" s="2" t="str">
        <f t="shared" ca="1" si="919"/>
        <v/>
      </c>
      <c r="BD6686" s="49">
        <f t="shared" ca="1" si="916"/>
        <v>815.5</v>
      </c>
      <c r="BE6686" s="3">
        <f t="shared" ca="1" si="913"/>
        <v>8.1500000000000003E-2</v>
      </c>
      <c r="BF6686" s="3">
        <f t="shared" ca="1" si="914"/>
        <v>-1.3950525282585462</v>
      </c>
      <c r="BG6686" s="9">
        <f t="shared" ca="1" si="915"/>
        <v>0</v>
      </c>
      <c r="BH6686" s="6">
        <f ca="1">IF(ISNUMBER('Descriptive Stats'!BF6686),'Descriptive Stats'!BF6686,#N/A)</f>
        <v>-1.3950525282585462</v>
      </c>
      <c r="BI6686" s="6">
        <f ca="1">IF(ISNUMBER('Descriptive Stats'!E6686),'Descriptive Stats'!E6686,#N/A)</f>
        <v>0</v>
      </c>
    </row>
    <row r="6687" spans="1:61" ht="14.4" x14ac:dyDescent="0.3">
      <c r="A6687" s="2">
        <f>ROW()</f>
        <v>6687</v>
      </c>
      <c r="C6687" s="8">
        <f t="shared" ca="1" si="917"/>
        <v>22</v>
      </c>
      <c r="D6687" s="8">
        <f t="shared" ca="1" si="918"/>
        <v>0</v>
      </c>
      <c r="E6687" s="50">
        <f t="shared" ca="1" si="912"/>
        <v>1</v>
      </c>
      <c r="F6687" s="2" t="str">
        <f t="shared" ca="1" si="919"/>
        <v/>
      </c>
      <c r="BD6687" s="49">
        <f t="shared" ca="1" si="916"/>
        <v>1871</v>
      </c>
      <c r="BE6687" s="3">
        <f t="shared" ca="1" si="913"/>
        <v>0.18704999999999999</v>
      </c>
      <c r="BF6687" s="3">
        <f t="shared" ca="1" si="914"/>
        <v>-0.88881967520906158</v>
      </c>
      <c r="BG6687" s="9">
        <f t="shared" ca="1" si="915"/>
        <v>1</v>
      </c>
      <c r="BH6687" s="6">
        <f ca="1">IF(ISNUMBER('Descriptive Stats'!BF6687),'Descriptive Stats'!BF6687,#N/A)</f>
        <v>-0.88881967520906158</v>
      </c>
      <c r="BI6687" s="6">
        <f ca="1">IF(ISNUMBER('Descriptive Stats'!E6687),'Descriptive Stats'!E6687,#N/A)</f>
        <v>1</v>
      </c>
    </row>
    <row r="6688" spans="1:61" ht="14.4" x14ac:dyDescent="0.3">
      <c r="A6688" s="2">
        <f>ROW()</f>
        <v>6688</v>
      </c>
      <c r="C6688" s="8">
        <f t="shared" ca="1" si="917"/>
        <v>8</v>
      </c>
      <c r="D6688" s="8">
        <f t="shared" ca="1" si="918"/>
        <v>1</v>
      </c>
      <c r="E6688" s="50">
        <f t="shared" ca="1" si="912"/>
        <v>4</v>
      </c>
      <c r="F6688" s="2" t="str">
        <f t="shared" ca="1" si="919"/>
        <v/>
      </c>
      <c r="BD6688" s="49">
        <f t="shared" ca="1" si="916"/>
        <v>3442</v>
      </c>
      <c r="BE6688" s="3">
        <f t="shared" ca="1" si="913"/>
        <v>0.34415000000000001</v>
      </c>
      <c r="BF6688" s="3">
        <f t="shared" ca="1" si="914"/>
        <v>-0.40116316278173481</v>
      </c>
      <c r="BG6688" s="9">
        <f t="shared" ca="1" si="915"/>
        <v>4</v>
      </c>
      <c r="BH6688" s="6">
        <f ca="1">IF(ISNUMBER('Descriptive Stats'!BF6688),'Descriptive Stats'!BF6688,#N/A)</f>
        <v>-0.40116316278173481</v>
      </c>
      <c r="BI6688" s="6">
        <f ca="1">IF(ISNUMBER('Descriptive Stats'!E6688),'Descriptive Stats'!E6688,#N/A)</f>
        <v>4</v>
      </c>
    </row>
    <row r="6689" spans="1:61" ht="14.4" x14ac:dyDescent="0.3">
      <c r="A6689" s="2">
        <f>ROW()</f>
        <v>6689</v>
      </c>
      <c r="C6689" s="8">
        <f t="shared" ca="1" si="917"/>
        <v>13</v>
      </c>
      <c r="D6689" s="8">
        <f t="shared" ca="1" si="918"/>
        <v>4</v>
      </c>
      <c r="E6689" s="50">
        <f t="shared" ca="1" si="912"/>
        <v>7</v>
      </c>
      <c r="F6689" s="2" t="str">
        <f t="shared" ca="1" si="919"/>
        <v/>
      </c>
      <c r="BD6689" s="49">
        <f t="shared" ca="1" si="916"/>
        <v>4473.5</v>
      </c>
      <c r="BE6689" s="3">
        <f t="shared" ca="1" si="913"/>
        <v>0.44729999999999998</v>
      </c>
      <c r="BF6689" s="3">
        <f t="shared" ca="1" si="914"/>
        <v>-0.13248586824472414</v>
      </c>
      <c r="BG6689" s="9">
        <f t="shared" ca="1" si="915"/>
        <v>7</v>
      </c>
      <c r="BH6689" s="6">
        <f ca="1">IF(ISNUMBER('Descriptive Stats'!BF6689),'Descriptive Stats'!BF6689,#N/A)</f>
        <v>-0.13248586824472414</v>
      </c>
      <c r="BI6689" s="6">
        <f ca="1">IF(ISNUMBER('Descriptive Stats'!E6689),'Descriptive Stats'!E6689,#N/A)</f>
        <v>7</v>
      </c>
    </row>
    <row r="6690" spans="1:61" ht="14.4" x14ac:dyDescent="0.3">
      <c r="A6690" s="2">
        <f>ROW()</f>
        <v>6690</v>
      </c>
      <c r="C6690" s="8">
        <f t="shared" ca="1" si="917"/>
        <v>6</v>
      </c>
      <c r="D6690" s="8">
        <f t="shared" ca="1" si="918"/>
        <v>7</v>
      </c>
      <c r="E6690" s="50">
        <f t="shared" ca="1" si="912"/>
        <v>15</v>
      </c>
      <c r="F6690" s="2" t="str">
        <f t="shared" ca="1" si="919"/>
        <v/>
      </c>
      <c r="BD6690" s="49">
        <f t="shared" ca="1" si="916"/>
        <v>5051.5</v>
      </c>
      <c r="BE6690" s="3">
        <f t="shared" ca="1" si="913"/>
        <v>0.50509999999999999</v>
      </c>
      <c r="BF6690" s="3">
        <f t="shared" ca="1" si="914"/>
        <v>1.2784152420787677E-2</v>
      </c>
      <c r="BG6690" s="9">
        <f t="shared" ca="1" si="915"/>
        <v>15</v>
      </c>
      <c r="BH6690" s="6">
        <f ca="1">IF(ISNUMBER('Descriptive Stats'!BF6690),'Descriptive Stats'!BF6690,#N/A)</f>
        <v>1.2784152420787677E-2</v>
      </c>
      <c r="BI6690" s="6">
        <f ca="1">IF(ISNUMBER('Descriptive Stats'!E6690),'Descriptive Stats'!E6690,#N/A)</f>
        <v>15</v>
      </c>
    </row>
    <row r="6691" spans="1:61" ht="14.4" x14ac:dyDescent="0.3">
      <c r="A6691" s="2">
        <f>ROW()</f>
        <v>6691</v>
      </c>
      <c r="C6691" s="8">
        <f t="shared" ca="1" si="917"/>
        <v>24</v>
      </c>
      <c r="D6691" s="8">
        <f t="shared" ca="1" si="918"/>
        <v>15</v>
      </c>
      <c r="E6691" s="50">
        <f t="shared" ca="1" si="912"/>
        <v>7</v>
      </c>
      <c r="F6691" s="2" t="str">
        <f t="shared" ca="1" si="919"/>
        <v/>
      </c>
      <c r="BD6691" s="49">
        <f t="shared" ca="1" si="916"/>
        <v>4473.5</v>
      </c>
      <c r="BE6691" s="3">
        <f t="shared" ca="1" si="913"/>
        <v>0.44729999999999998</v>
      </c>
      <c r="BF6691" s="3">
        <f t="shared" ca="1" si="914"/>
        <v>-0.13248586824472414</v>
      </c>
      <c r="BG6691" s="9">
        <f t="shared" ca="1" si="915"/>
        <v>7</v>
      </c>
      <c r="BH6691" s="6">
        <f ca="1">IF(ISNUMBER('Descriptive Stats'!BF6691),'Descriptive Stats'!BF6691,#N/A)</f>
        <v>-0.13248586824472414</v>
      </c>
      <c r="BI6691" s="6">
        <f ca="1">IF(ISNUMBER('Descriptive Stats'!E6691),'Descriptive Stats'!E6691,#N/A)</f>
        <v>7</v>
      </c>
    </row>
    <row r="6692" spans="1:61" ht="14.4" x14ac:dyDescent="0.3">
      <c r="A6692" s="2">
        <f>ROW()</f>
        <v>6692</v>
      </c>
      <c r="C6692" s="8">
        <f t="shared" ca="1" si="917"/>
        <v>19</v>
      </c>
      <c r="D6692" s="8">
        <f t="shared" ca="1" si="918"/>
        <v>7</v>
      </c>
      <c r="E6692" s="50">
        <f t="shared" ca="1" si="912"/>
        <v>0</v>
      </c>
      <c r="F6692" s="2" t="str">
        <f t="shared" ca="1" si="919"/>
        <v/>
      </c>
      <c r="BD6692" s="49">
        <f t="shared" ca="1" si="916"/>
        <v>815.5</v>
      </c>
      <c r="BE6692" s="3">
        <f t="shared" ca="1" si="913"/>
        <v>8.1500000000000003E-2</v>
      </c>
      <c r="BF6692" s="3">
        <f t="shared" ca="1" si="914"/>
        <v>-1.3950525282585462</v>
      </c>
      <c r="BG6692" s="9">
        <f t="shared" ca="1" si="915"/>
        <v>0</v>
      </c>
      <c r="BH6692" s="6">
        <f ca="1">IF(ISNUMBER('Descriptive Stats'!BF6692),'Descriptive Stats'!BF6692,#N/A)</f>
        <v>-1.3950525282585462</v>
      </c>
      <c r="BI6692" s="6">
        <f ca="1">IF(ISNUMBER('Descriptive Stats'!E6692),'Descriptive Stats'!E6692,#N/A)</f>
        <v>0</v>
      </c>
    </row>
    <row r="6693" spans="1:61" ht="14.4" x14ac:dyDescent="0.3">
      <c r="A6693" s="2">
        <f>ROW()</f>
        <v>6693</v>
      </c>
      <c r="C6693" s="8">
        <f t="shared" ca="1" si="917"/>
        <v>4</v>
      </c>
      <c r="D6693" s="8">
        <f t="shared" ca="1" si="918"/>
        <v>0</v>
      </c>
      <c r="E6693" s="50">
        <f t="shared" ca="1" si="912"/>
        <v>4</v>
      </c>
      <c r="F6693" s="2" t="str">
        <f t="shared" ca="1" si="919"/>
        <v/>
      </c>
      <c r="BD6693" s="49">
        <f t="shared" ca="1" si="916"/>
        <v>3442</v>
      </c>
      <c r="BE6693" s="3">
        <f t="shared" ca="1" si="913"/>
        <v>0.34415000000000001</v>
      </c>
      <c r="BF6693" s="3">
        <f t="shared" ca="1" si="914"/>
        <v>-0.40116316278173481</v>
      </c>
      <c r="BG6693" s="9">
        <f t="shared" ca="1" si="915"/>
        <v>4</v>
      </c>
      <c r="BH6693" s="6">
        <f ca="1">IF(ISNUMBER('Descriptive Stats'!BF6693),'Descriptive Stats'!BF6693,#N/A)</f>
        <v>-0.40116316278173481</v>
      </c>
      <c r="BI6693" s="6">
        <f ca="1">IF(ISNUMBER('Descriptive Stats'!E6693),'Descriptive Stats'!E6693,#N/A)</f>
        <v>4</v>
      </c>
    </row>
    <row r="6694" spans="1:61" ht="14.4" x14ac:dyDescent="0.3">
      <c r="A6694" s="2">
        <f>ROW()</f>
        <v>6694</v>
      </c>
      <c r="C6694" s="8">
        <f t="shared" ca="1" si="917"/>
        <v>13</v>
      </c>
      <c r="D6694" s="8">
        <f t="shared" ca="1" si="918"/>
        <v>4</v>
      </c>
      <c r="E6694" s="50">
        <f t="shared" ca="1" si="912"/>
        <v>0</v>
      </c>
      <c r="F6694" s="2" t="str">
        <f t="shared" ca="1" si="919"/>
        <v/>
      </c>
      <c r="BD6694" s="49">
        <f t="shared" ca="1" si="916"/>
        <v>815.5</v>
      </c>
      <c r="BE6694" s="3">
        <f t="shared" ca="1" si="913"/>
        <v>8.1500000000000003E-2</v>
      </c>
      <c r="BF6694" s="3">
        <f t="shared" ca="1" si="914"/>
        <v>-1.3950525282585462</v>
      </c>
      <c r="BG6694" s="9">
        <f t="shared" ca="1" si="915"/>
        <v>0</v>
      </c>
      <c r="BH6694" s="6">
        <f ca="1">IF(ISNUMBER('Descriptive Stats'!BF6694),'Descriptive Stats'!BF6694,#N/A)</f>
        <v>-1.3950525282585462</v>
      </c>
      <c r="BI6694" s="6">
        <f ca="1">IF(ISNUMBER('Descriptive Stats'!E6694),'Descriptive Stats'!E6694,#N/A)</f>
        <v>0</v>
      </c>
    </row>
    <row r="6695" spans="1:61" ht="14.4" x14ac:dyDescent="0.3">
      <c r="A6695" s="2">
        <f>ROW()</f>
        <v>6695</v>
      </c>
      <c r="C6695" s="8">
        <f t="shared" ca="1" si="917"/>
        <v>20</v>
      </c>
      <c r="D6695" s="8">
        <f t="shared" ca="1" si="918"/>
        <v>0</v>
      </c>
      <c r="E6695" s="50">
        <f t="shared" ca="1" si="912"/>
        <v>0</v>
      </c>
      <c r="F6695" s="2" t="str">
        <f t="shared" ca="1" si="919"/>
        <v/>
      </c>
      <c r="BD6695" s="49">
        <f t="shared" ca="1" si="916"/>
        <v>815.5</v>
      </c>
      <c r="BE6695" s="3">
        <f t="shared" ca="1" si="913"/>
        <v>8.1500000000000003E-2</v>
      </c>
      <c r="BF6695" s="3">
        <f t="shared" ca="1" si="914"/>
        <v>-1.3950525282585462</v>
      </c>
      <c r="BG6695" s="9">
        <f t="shared" ca="1" si="915"/>
        <v>0</v>
      </c>
      <c r="BH6695" s="6">
        <f ca="1">IF(ISNUMBER('Descriptive Stats'!BF6695),'Descriptive Stats'!BF6695,#N/A)</f>
        <v>-1.3950525282585462</v>
      </c>
      <c r="BI6695" s="6">
        <f ca="1">IF(ISNUMBER('Descriptive Stats'!E6695),'Descriptive Stats'!E6695,#N/A)</f>
        <v>0</v>
      </c>
    </row>
    <row r="6696" spans="1:61" ht="14.4" x14ac:dyDescent="0.3">
      <c r="A6696" s="2">
        <f>ROW()</f>
        <v>6696</v>
      </c>
      <c r="C6696" s="8">
        <f t="shared" ca="1" si="917"/>
        <v>4</v>
      </c>
      <c r="D6696" s="8">
        <f t="shared" ca="1" si="918"/>
        <v>0</v>
      </c>
      <c r="E6696" s="50">
        <f t="shared" ca="1" si="912"/>
        <v>0</v>
      </c>
      <c r="F6696" s="2" t="str">
        <f t="shared" ca="1" si="919"/>
        <v/>
      </c>
      <c r="BD6696" s="49">
        <f t="shared" ca="1" si="916"/>
        <v>815.5</v>
      </c>
      <c r="BE6696" s="3">
        <f t="shared" ca="1" si="913"/>
        <v>8.1500000000000003E-2</v>
      </c>
      <c r="BF6696" s="3">
        <f t="shared" ca="1" si="914"/>
        <v>-1.3950525282585462</v>
      </c>
      <c r="BG6696" s="9">
        <f t="shared" ca="1" si="915"/>
        <v>0</v>
      </c>
      <c r="BH6696" s="6">
        <f ca="1">IF(ISNUMBER('Descriptive Stats'!BF6696),'Descriptive Stats'!BF6696,#N/A)</f>
        <v>-1.3950525282585462</v>
      </c>
      <c r="BI6696" s="6">
        <f ca="1">IF(ISNUMBER('Descriptive Stats'!E6696),'Descriptive Stats'!E6696,#N/A)</f>
        <v>0</v>
      </c>
    </row>
    <row r="6697" spans="1:61" ht="14.4" x14ac:dyDescent="0.3">
      <c r="A6697" s="2">
        <f>ROW()</f>
        <v>6697</v>
      </c>
      <c r="C6697" s="8">
        <f t="shared" ca="1" si="917"/>
        <v>18</v>
      </c>
      <c r="D6697" s="8">
        <f t="shared" ca="1" si="918"/>
        <v>0</v>
      </c>
      <c r="E6697" s="50">
        <f t="shared" ca="1" si="912"/>
        <v>6</v>
      </c>
      <c r="F6697" s="2" t="str">
        <f t="shared" ca="1" si="919"/>
        <v/>
      </c>
      <c r="BD6697" s="49">
        <f t="shared" ca="1" si="916"/>
        <v>3900</v>
      </c>
      <c r="BE6697" s="3">
        <f t="shared" ca="1" si="913"/>
        <v>0.38995000000000002</v>
      </c>
      <c r="BF6697" s="3">
        <f t="shared" ca="1" si="914"/>
        <v>-0.2794493539703507</v>
      </c>
      <c r="BG6697" s="9">
        <f t="shared" ca="1" si="915"/>
        <v>6</v>
      </c>
      <c r="BH6697" s="6">
        <f ca="1">IF(ISNUMBER('Descriptive Stats'!BF6697),'Descriptive Stats'!BF6697,#N/A)</f>
        <v>-0.2794493539703507</v>
      </c>
      <c r="BI6697" s="6">
        <f ca="1">IF(ISNUMBER('Descriptive Stats'!E6697),'Descriptive Stats'!E6697,#N/A)</f>
        <v>6</v>
      </c>
    </row>
    <row r="6698" spans="1:61" ht="14.4" x14ac:dyDescent="0.3">
      <c r="A6698" s="2">
        <f>ROW()</f>
        <v>6698</v>
      </c>
      <c r="C6698" s="8">
        <f t="shared" ca="1" si="917"/>
        <v>5</v>
      </c>
      <c r="D6698" s="8">
        <f t="shared" ca="1" si="918"/>
        <v>6</v>
      </c>
      <c r="E6698" s="50">
        <f t="shared" ca="1" si="912"/>
        <v>1</v>
      </c>
      <c r="F6698" s="2" t="str">
        <f t="shared" ca="1" si="919"/>
        <v/>
      </c>
      <c r="BD6698" s="49">
        <f t="shared" ca="1" si="916"/>
        <v>1871</v>
      </c>
      <c r="BE6698" s="3">
        <f t="shared" ca="1" si="913"/>
        <v>0.18704999999999999</v>
      </c>
      <c r="BF6698" s="3">
        <f t="shared" ca="1" si="914"/>
        <v>-0.88881967520906158</v>
      </c>
      <c r="BG6698" s="9">
        <f t="shared" ca="1" si="915"/>
        <v>1</v>
      </c>
      <c r="BH6698" s="6">
        <f ca="1">IF(ISNUMBER('Descriptive Stats'!BF6698),'Descriptive Stats'!BF6698,#N/A)</f>
        <v>-0.88881967520906158</v>
      </c>
      <c r="BI6698" s="6">
        <f ca="1">IF(ISNUMBER('Descriptive Stats'!E6698),'Descriptive Stats'!E6698,#N/A)</f>
        <v>1</v>
      </c>
    </row>
    <row r="6699" spans="1:61" ht="14.4" x14ac:dyDescent="0.3">
      <c r="A6699" s="2">
        <f>ROW()</f>
        <v>6699</v>
      </c>
      <c r="C6699" s="8">
        <f t="shared" ca="1" si="917"/>
        <v>12</v>
      </c>
      <c r="D6699" s="8">
        <f t="shared" ca="1" si="918"/>
        <v>1</v>
      </c>
      <c r="E6699" s="50">
        <f t="shared" ca="1" si="912"/>
        <v>2</v>
      </c>
      <c r="F6699" s="2" t="str">
        <f t="shared" ca="1" si="919"/>
        <v/>
      </c>
      <c r="BD6699" s="49">
        <f t="shared" ca="1" si="916"/>
        <v>2595</v>
      </c>
      <c r="BE6699" s="3">
        <f t="shared" ca="1" si="913"/>
        <v>0.25945000000000001</v>
      </c>
      <c r="BF6699" s="3">
        <f t="shared" ca="1" si="914"/>
        <v>-0.6450419512753276</v>
      </c>
      <c r="BG6699" s="9">
        <f t="shared" ca="1" si="915"/>
        <v>2</v>
      </c>
      <c r="BH6699" s="6">
        <f ca="1">IF(ISNUMBER('Descriptive Stats'!BF6699),'Descriptive Stats'!BF6699,#N/A)</f>
        <v>-0.6450419512753276</v>
      </c>
      <c r="BI6699" s="6">
        <f ca="1">IF(ISNUMBER('Descriptive Stats'!E6699),'Descriptive Stats'!E6699,#N/A)</f>
        <v>2</v>
      </c>
    </row>
    <row r="6700" spans="1:61" ht="14.4" x14ac:dyDescent="0.3">
      <c r="A6700" s="2">
        <f>ROW()</f>
        <v>6700</v>
      </c>
      <c r="C6700" s="8">
        <f t="shared" ca="1" si="917"/>
        <v>3</v>
      </c>
      <c r="D6700" s="8">
        <f t="shared" ca="1" si="918"/>
        <v>2</v>
      </c>
      <c r="E6700" s="50">
        <f t="shared" ca="1" si="912"/>
        <v>2</v>
      </c>
      <c r="F6700" s="2" t="str">
        <f t="shared" ca="1" si="919"/>
        <v/>
      </c>
      <c r="BD6700" s="49">
        <f t="shared" ca="1" si="916"/>
        <v>2595</v>
      </c>
      <c r="BE6700" s="3">
        <f t="shared" ca="1" si="913"/>
        <v>0.25945000000000001</v>
      </c>
      <c r="BF6700" s="3">
        <f t="shared" ca="1" si="914"/>
        <v>-0.6450419512753276</v>
      </c>
      <c r="BG6700" s="9">
        <f t="shared" ca="1" si="915"/>
        <v>2</v>
      </c>
      <c r="BH6700" s="6">
        <f ca="1">IF(ISNUMBER('Descriptive Stats'!BF6700),'Descriptive Stats'!BF6700,#N/A)</f>
        <v>-0.6450419512753276</v>
      </c>
      <c r="BI6700" s="6">
        <f ca="1">IF(ISNUMBER('Descriptive Stats'!E6700),'Descriptive Stats'!E6700,#N/A)</f>
        <v>2</v>
      </c>
    </row>
    <row r="6701" spans="1:61" ht="14.4" x14ac:dyDescent="0.3">
      <c r="A6701" s="2">
        <f>ROW()</f>
        <v>6701</v>
      </c>
      <c r="C6701" s="8">
        <f t="shared" ca="1" si="917"/>
        <v>17</v>
      </c>
      <c r="D6701" s="8">
        <f t="shared" ca="1" si="918"/>
        <v>2</v>
      </c>
      <c r="E6701" s="50">
        <f t="shared" ca="1" si="912"/>
        <v>15</v>
      </c>
      <c r="F6701" s="2" t="str">
        <f t="shared" ca="1" si="919"/>
        <v/>
      </c>
      <c r="BD6701" s="49">
        <f t="shared" ca="1" si="916"/>
        <v>5051.5</v>
      </c>
      <c r="BE6701" s="3">
        <f t="shared" ca="1" si="913"/>
        <v>0.50509999999999999</v>
      </c>
      <c r="BF6701" s="3">
        <f t="shared" ca="1" si="914"/>
        <v>1.2784152420787677E-2</v>
      </c>
      <c r="BG6701" s="9">
        <f t="shared" ca="1" si="915"/>
        <v>15</v>
      </c>
      <c r="BH6701" s="6">
        <f ca="1">IF(ISNUMBER('Descriptive Stats'!BF6701),'Descriptive Stats'!BF6701,#N/A)</f>
        <v>1.2784152420787677E-2</v>
      </c>
      <c r="BI6701" s="6">
        <f ca="1">IF(ISNUMBER('Descriptive Stats'!E6701),'Descriptive Stats'!E6701,#N/A)</f>
        <v>15</v>
      </c>
    </row>
    <row r="6702" spans="1:61" ht="14.4" x14ac:dyDescent="0.3">
      <c r="A6702" s="2">
        <f>ROW()</f>
        <v>6702</v>
      </c>
      <c r="C6702" s="8">
        <f t="shared" ca="1" si="917"/>
        <v>24</v>
      </c>
      <c r="D6702" s="8">
        <f t="shared" ca="1" si="918"/>
        <v>15</v>
      </c>
      <c r="E6702" s="50">
        <f t="shared" ca="1" si="912"/>
        <v>1</v>
      </c>
      <c r="F6702" s="2" t="str">
        <f t="shared" ca="1" si="919"/>
        <v/>
      </c>
      <c r="BD6702" s="49">
        <f t="shared" ca="1" si="916"/>
        <v>1871</v>
      </c>
      <c r="BE6702" s="3">
        <f t="shared" ca="1" si="913"/>
        <v>0.18704999999999999</v>
      </c>
      <c r="BF6702" s="3">
        <f t="shared" ca="1" si="914"/>
        <v>-0.88881967520906158</v>
      </c>
      <c r="BG6702" s="9">
        <f t="shared" ca="1" si="915"/>
        <v>1</v>
      </c>
      <c r="BH6702" s="6">
        <f ca="1">IF(ISNUMBER('Descriptive Stats'!BF6702),'Descriptive Stats'!BF6702,#N/A)</f>
        <v>-0.88881967520906158</v>
      </c>
      <c r="BI6702" s="6">
        <f ca="1">IF(ISNUMBER('Descriptive Stats'!E6702),'Descriptive Stats'!E6702,#N/A)</f>
        <v>1</v>
      </c>
    </row>
    <row r="6703" spans="1:61" ht="14.4" x14ac:dyDescent="0.3">
      <c r="A6703" s="2">
        <f>ROW()</f>
        <v>6703</v>
      </c>
      <c r="C6703" s="8">
        <f t="shared" ca="1" si="917"/>
        <v>8</v>
      </c>
      <c r="D6703" s="8">
        <f t="shared" ca="1" si="918"/>
        <v>1</v>
      </c>
      <c r="E6703" s="50">
        <f t="shared" ca="1" si="912"/>
        <v>0</v>
      </c>
      <c r="F6703" s="2" t="str">
        <f t="shared" ca="1" si="919"/>
        <v/>
      </c>
      <c r="BD6703" s="49">
        <f t="shared" ca="1" si="916"/>
        <v>815.5</v>
      </c>
      <c r="BE6703" s="3">
        <f t="shared" ca="1" si="913"/>
        <v>8.1500000000000003E-2</v>
      </c>
      <c r="BF6703" s="3">
        <f t="shared" ca="1" si="914"/>
        <v>-1.3950525282585462</v>
      </c>
      <c r="BG6703" s="9">
        <f t="shared" ca="1" si="915"/>
        <v>0</v>
      </c>
      <c r="BH6703" s="6">
        <f ca="1">IF(ISNUMBER('Descriptive Stats'!BF6703),'Descriptive Stats'!BF6703,#N/A)</f>
        <v>-1.3950525282585462</v>
      </c>
      <c r="BI6703" s="6">
        <f ca="1">IF(ISNUMBER('Descriptive Stats'!E6703),'Descriptive Stats'!E6703,#N/A)</f>
        <v>0</v>
      </c>
    </row>
    <row r="6704" spans="1:61" ht="14.4" x14ac:dyDescent="0.3">
      <c r="A6704" s="2">
        <f>ROW()</f>
        <v>6704</v>
      </c>
      <c r="C6704" s="8">
        <f t="shared" ca="1" si="917"/>
        <v>22</v>
      </c>
      <c r="D6704" s="8">
        <f t="shared" ca="1" si="918"/>
        <v>0</v>
      </c>
      <c r="E6704" s="50">
        <f t="shared" ca="1" si="912"/>
        <v>2</v>
      </c>
      <c r="F6704" s="2" t="str">
        <f t="shared" ca="1" si="919"/>
        <v/>
      </c>
      <c r="BD6704" s="49">
        <f t="shared" ca="1" si="916"/>
        <v>2595</v>
      </c>
      <c r="BE6704" s="3">
        <f t="shared" ca="1" si="913"/>
        <v>0.25945000000000001</v>
      </c>
      <c r="BF6704" s="3">
        <f t="shared" ca="1" si="914"/>
        <v>-0.6450419512753276</v>
      </c>
      <c r="BG6704" s="9">
        <f t="shared" ca="1" si="915"/>
        <v>2</v>
      </c>
      <c r="BH6704" s="6">
        <f ca="1">IF(ISNUMBER('Descriptive Stats'!BF6704),'Descriptive Stats'!BF6704,#N/A)</f>
        <v>-0.6450419512753276</v>
      </c>
      <c r="BI6704" s="6">
        <f ca="1">IF(ISNUMBER('Descriptive Stats'!E6704),'Descriptive Stats'!E6704,#N/A)</f>
        <v>2</v>
      </c>
    </row>
    <row r="6705" spans="1:61" ht="14.4" x14ac:dyDescent="0.3">
      <c r="A6705" s="2">
        <f>ROW()</f>
        <v>6705</v>
      </c>
      <c r="C6705" s="8">
        <f t="shared" ca="1" si="917"/>
        <v>3</v>
      </c>
      <c r="D6705" s="8">
        <f t="shared" ca="1" si="918"/>
        <v>2</v>
      </c>
      <c r="E6705" s="50">
        <f t="shared" ca="1" si="912"/>
        <v>3</v>
      </c>
      <c r="F6705" s="2" t="str">
        <f t="shared" ca="1" si="919"/>
        <v/>
      </c>
      <c r="BD6705" s="49">
        <f t="shared" ca="1" si="916"/>
        <v>3200</v>
      </c>
      <c r="BE6705" s="3">
        <f t="shared" ca="1" si="913"/>
        <v>0.31995000000000001</v>
      </c>
      <c r="BF6705" s="3">
        <f t="shared" ca="1" si="914"/>
        <v>-0.46783862043457014</v>
      </c>
      <c r="BG6705" s="9">
        <f t="shared" ca="1" si="915"/>
        <v>3</v>
      </c>
      <c r="BH6705" s="6">
        <f ca="1">IF(ISNUMBER('Descriptive Stats'!BF6705),'Descriptive Stats'!BF6705,#N/A)</f>
        <v>-0.46783862043457014</v>
      </c>
      <c r="BI6705" s="6">
        <f ca="1">IF(ISNUMBER('Descriptive Stats'!E6705),'Descriptive Stats'!E6705,#N/A)</f>
        <v>3</v>
      </c>
    </row>
    <row r="6706" spans="1:61" ht="14.4" x14ac:dyDescent="0.3">
      <c r="A6706" s="2">
        <f>ROW()</f>
        <v>6706</v>
      </c>
      <c r="C6706" s="8">
        <f t="shared" ca="1" si="917"/>
        <v>10</v>
      </c>
      <c r="D6706" s="8">
        <f t="shared" ca="1" si="918"/>
        <v>3</v>
      </c>
      <c r="E6706" s="50">
        <f t="shared" ca="1" si="912"/>
        <v>15</v>
      </c>
      <c r="F6706" s="2" t="str">
        <f t="shared" ca="1" si="919"/>
        <v/>
      </c>
      <c r="BD6706" s="49">
        <f t="shared" ca="1" si="916"/>
        <v>5051.5</v>
      </c>
      <c r="BE6706" s="3">
        <f t="shared" ca="1" si="913"/>
        <v>0.50509999999999999</v>
      </c>
      <c r="BF6706" s="3">
        <f t="shared" ca="1" si="914"/>
        <v>1.2784152420787677E-2</v>
      </c>
      <c r="BG6706" s="9">
        <f t="shared" ca="1" si="915"/>
        <v>15</v>
      </c>
      <c r="BH6706" s="6">
        <f ca="1">IF(ISNUMBER('Descriptive Stats'!BF6706),'Descriptive Stats'!BF6706,#N/A)</f>
        <v>1.2784152420787677E-2</v>
      </c>
      <c r="BI6706" s="6">
        <f ca="1">IF(ISNUMBER('Descriptive Stats'!E6706),'Descriptive Stats'!E6706,#N/A)</f>
        <v>15</v>
      </c>
    </row>
    <row r="6707" spans="1:61" ht="14.4" x14ac:dyDescent="0.3">
      <c r="A6707" s="2">
        <f>ROW()</f>
        <v>6707</v>
      </c>
      <c r="C6707" s="8">
        <f t="shared" ca="1" si="917"/>
        <v>24</v>
      </c>
      <c r="D6707" s="8">
        <f t="shared" ca="1" si="918"/>
        <v>15</v>
      </c>
      <c r="E6707" s="50">
        <f t="shared" ca="1" si="912"/>
        <v>3</v>
      </c>
      <c r="F6707" s="2" t="str">
        <f t="shared" ca="1" si="919"/>
        <v/>
      </c>
      <c r="BD6707" s="49">
        <f t="shared" ca="1" si="916"/>
        <v>3200</v>
      </c>
      <c r="BE6707" s="3">
        <f t="shared" ca="1" si="913"/>
        <v>0.31995000000000001</v>
      </c>
      <c r="BF6707" s="3">
        <f t="shared" ca="1" si="914"/>
        <v>-0.46783862043457014</v>
      </c>
      <c r="BG6707" s="9">
        <f t="shared" ca="1" si="915"/>
        <v>3</v>
      </c>
      <c r="BH6707" s="6">
        <f ca="1">IF(ISNUMBER('Descriptive Stats'!BF6707),'Descriptive Stats'!BF6707,#N/A)</f>
        <v>-0.46783862043457014</v>
      </c>
      <c r="BI6707" s="6">
        <f ca="1">IF(ISNUMBER('Descriptive Stats'!E6707),'Descriptive Stats'!E6707,#N/A)</f>
        <v>3</v>
      </c>
    </row>
    <row r="6708" spans="1:61" ht="14.4" x14ac:dyDescent="0.3">
      <c r="A6708" s="2">
        <f>ROW()</f>
        <v>6708</v>
      </c>
      <c r="C6708" s="8">
        <f t="shared" ca="1" si="917"/>
        <v>10</v>
      </c>
      <c r="D6708" s="8">
        <f t="shared" ca="1" si="918"/>
        <v>3</v>
      </c>
      <c r="E6708" s="50">
        <f t="shared" ca="1" si="912"/>
        <v>0</v>
      </c>
      <c r="F6708" s="2" t="str">
        <f t="shared" ca="1" si="919"/>
        <v/>
      </c>
      <c r="BD6708" s="49">
        <f t="shared" ca="1" si="916"/>
        <v>815.5</v>
      </c>
      <c r="BE6708" s="3">
        <f t="shared" ca="1" si="913"/>
        <v>8.1500000000000003E-2</v>
      </c>
      <c r="BF6708" s="3">
        <f t="shared" ca="1" si="914"/>
        <v>-1.3950525282585462</v>
      </c>
      <c r="BG6708" s="9">
        <f t="shared" ca="1" si="915"/>
        <v>0</v>
      </c>
      <c r="BH6708" s="6">
        <f ca="1">IF(ISNUMBER('Descriptive Stats'!BF6708),'Descriptive Stats'!BF6708,#N/A)</f>
        <v>-1.3950525282585462</v>
      </c>
      <c r="BI6708" s="6">
        <f ca="1">IF(ISNUMBER('Descriptive Stats'!E6708),'Descriptive Stats'!E6708,#N/A)</f>
        <v>0</v>
      </c>
    </row>
    <row r="6709" spans="1:61" ht="14.4" x14ac:dyDescent="0.3">
      <c r="A6709" s="2">
        <f>ROW()</f>
        <v>6709</v>
      </c>
      <c r="C6709" s="8">
        <f t="shared" ca="1" si="917"/>
        <v>14</v>
      </c>
      <c r="D6709" s="8">
        <f t="shared" ca="1" si="918"/>
        <v>0</v>
      </c>
      <c r="E6709" s="50">
        <f t="shared" ca="1" si="912"/>
        <v>0</v>
      </c>
      <c r="F6709" s="2" t="str">
        <f t="shared" ca="1" si="919"/>
        <v/>
      </c>
      <c r="BD6709" s="49">
        <f t="shared" ca="1" si="916"/>
        <v>815.5</v>
      </c>
      <c r="BE6709" s="3">
        <f t="shared" ca="1" si="913"/>
        <v>8.1500000000000003E-2</v>
      </c>
      <c r="BF6709" s="3">
        <f t="shared" ca="1" si="914"/>
        <v>-1.3950525282585462</v>
      </c>
      <c r="BG6709" s="9">
        <f t="shared" ca="1" si="915"/>
        <v>0</v>
      </c>
      <c r="BH6709" s="6">
        <f ca="1">IF(ISNUMBER('Descriptive Stats'!BF6709),'Descriptive Stats'!BF6709,#N/A)</f>
        <v>-1.3950525282585462</v>
      </c>
      <c r="BI6709" s="6">
        <f ca="1">IF(ISNUMBER('Descriptive Stats'!E6709),'Descriptive Stats'!E6709,#N/A)</f>
        <v>0</v>
      </c>
    </row>
    <row r="6710" spans="1:61" ht="14.4" x14ac:dyDescent="0.3">
      <c r="A6710" s="2">
        <f>ROW()</f>
        <v>6710</v>
      </c>
      <c r="C6710" s="8">
        <f t="shared" ca="1" si="917"/>
        <v>14</v>
      </c>
      <c r="D6710" s="8">
        <f t="shared" ca="1" si="918"/>
        <v>0</v>
      </c>
      <c r="E6710" s="50">
        <f t="shared" ca="1" si="912"/>
        <v>7</v>
      </c>
      <c r="F6710" s="2" t="str">
        <f t="shared" ca="1" si="919"/>
        <v/>
      </c>
      <c r="BD6710" s="49">
        <f t="shared" ca="1" si="916"/>
        <v>4473.5</v>
      </c>
      <c r="BE6710" s="3">
        <f t="shared" ca="1" si="913"/>
        <v>0.44729999999999998</v>
      </c>
      <c r="BF6710" s="3">
        <f t="shared" ca="1" si="914"/>
        <v>-0.13248586824472414</v>
      </c>
      <c r="BG6710" s="9">
        <f t="shared" ca="1" si="915"/>
        <v>7</v>
      </c>
      <c r="BH6710" s="6">
        <f ca="1">IF(ISNUMBER('Descriptive Stats'!BF6710),'Descriptive Stats'!BF6710,#N/A)</f>
        <v>-0.13248586824472414</v>
      </c>
      <c r="BI6710" s="6">
        <f ca="1">IF(ISNUMBER('Descriptive Stats'!E6710),'Descriptive Stats'!E6710,#N/A)</f>
        <v>7</v>
      </c>
    </row>
    <row r="6711" spans="1:61" ht="14.4" x14ac:dyDescent="0.3">
      <c r="A6711" s="2">
        <f>ROW()</f>
        <v>6711</v>
      </c>
      <c r="C6711" s="8">
        <f t="shared" ca="1" si="917"/>
        <v>19</v>
      </c>
      <c r="D6711" s="8">
        <f t="shared" ca="1" si="918"/>
        <v>7</v>
      </c>
      <c r="E6711" s="50">
        <f t="shared" ca="1" si="912"/>
        <v>4</v>
      </c>
      <c r="F6711" s="2" t="str">
        <f t="shared" ca="1" si="919"/>
        <v/>
      </c>
      <c r="BD6711" s="49">
        <f t="shared" ca="1" si="916"/>
        <v>3442</v>
      </c>
      <c r="BE6711" s="3">
        <f t="shared" ca="1" si="913"/>
        <v>0.34415000000000001</v>
      </c>
      <c r="BF6711" s="3">
        <f t="shared" ca="1" si="914"/>
        <v>-0.40116316278173481</v>
      </c>
      <c r="BG6711" s="9">
        <f t="shared" ca="1" si="915"/>
        <v>4</v>
      </c>
      <c r="BH6711" s="6">
        <f ca="1">IF(ISNUMBER('Descriptive Stats'!BF6711),'Descriptive Stats'!BF6711,#N/A)</f>
        <v>-0.40116316278173481</v>
      </c>
      <c r="BI6711" s="6">
        <f ca="1">IF(ISNUMBER('Descriptive Stats'!E6711),'Descriptive Stats'!E6711,#N/A)</f>
        <v>4</v>
      </c>
    </row>
    <row r="6712" spans="1:61" ht="14.4" x14ac:dyDescent="0.3">
      <c r="A6712" s="2">
        <f>ROW()</f>
        <v>6712</v>
      </c>
      <c r="C6712" s="8">
        <f t="shared" ca="1" si="917"/>
        <v>13</v>
      </c>
      <c r="D6712" s="8">
        <f t="shared" ca="1" si="918"/>
        <v>4</v>
      </c>
      <c r="E6712" s="50">
        <f t="shared" ca="1" si="912"/>
        <v>2</v>
      </c>
      <c r="F6712" s="2" t="str">
        <f t="shared" ca="1" si="919"/>
        <v/>
      </c>
      <c r="BD6712" s="49">
        <f t="shared" ca="1" si="916"/>
        <v>2595</v>
      </c>
      <c r="BE6712" s="3">
        <f t="shared" ca="1" si="913"/>
        <v>0.25945000000000001</v>
      </c>
      <c r="BF6712" s="3">
        <f t="shared" ca="1" si="914"/>
        <v>-0.6450419512753276</v>
      </c>
      <c r="BG6712" s="9">
        <f t="shared" ca="1" si="915"/>
        <v>2</v>
      </c>
      <c r="BH6712" s="6">
        <f ca="1">IF(ISNUMBER('Descriptive Stats'!BF6712),'Descriptive Stats'!BF6712,#N/A)</f>
        <v>-0.6450419512753276</v>
      </c>
      <c r="BI6712" s="6">
        <f ca="1">IF(ISNUMBER('Descriptive Stats'!E6712),'Descriptive Stats'!E6712,#N/A)</f>
        <v>2</v>
      </c>
    </row>
    <row r="6713" spans="1:61" ht="14.4" x14ac:dyDescent="0.3">
      <c r="A6713" s="2">
        <f>ROW()</f>
        <v>6713</v>
      </c>
      <c r="C6713" s="8">
        <f t="shared" ca="1" si="917"/>
        <v>3</v>
      </c>
      <c r="D6713" s="8">
        <f t="shared" ca="1" si="918"/>
        <v>2</v>
      </c>
      <c r="E6713" s="50">
        <f t="shared" ca="1" si="912"/>
        <v>7</v>
      </c>
      <c r="F6713" s="2" t="str">
        <f t="shared" ca="1" si="919"/>
        <v/>
      </c>
      <c r="BD6713" s="49">
        <f t="shared" ca="1" si="916"/>
        <v>4473.5</v>
      </c>
      <c r="BE6713" s="3">
        <f t="shared" ca="1" si="913"/>
        <v>0.44729999999999998</v>
      </c>
      <c r="BF6713" s="3">
        <f t="shared" ca="1" si="914"/>
        <v>-0.13248586824472414</v>
      </c>
      <c r="BG6713" s="9">
        <f t="shared" ca="1" si="915"/>
        <v>7</v>
      </c>
      <c r="BH6713" s="6">
        <f ca="1">IF(ISNUMBER('Descriptive Stats'!BF6713),'Descriptive Stats'!BF6713,#N/A)</f>
        <v>-0.13248586824472414</v>
      </c>
      <c r="BI6713" s="6">
        <f ca="1">IF(ISNUMBER('Descriptive Stats'!E6713),'Descriptive Stats'!E6713,#N/A)</f>
        <v>7</v>
      </c>
    </row>
    <row r="6714" spans="1:61" ht="14.4" x14ac:dyDescent="0.3">
      <c r="A6714" s="2">
        <f>ROW()</f>
        <v>6714</v>
      </c>
      <c r="C6714" s="8">
        <f t="shared" ca="1" si="917"/>
        <v>19</v>
      </c>
      <c r="D6714" s="8">
        <f t="shared" ca="1" si="918"/>
        <v>7</v>
      </c>
      <c r="E6714" s="50">
        <f t="shared" ca="1" si="912"/>
        <v>2</v>
      </c>
      <c r="F6714" s="2" t="str">
        <f t="shared" ca="1" si="919"/>
        <v/>
      </c>
      <c r="BD6714" s="49">
        <f t="shared" ca="1" si="916"/>
        <v>2595</v>
      </c>
      <c r="BE6714" s="3">
        <f t="shared" ca="1" si="913"/>
        <v>0.25945000000000001</v>
      </c>
      <c r="BF6714" s="3">
        <f t="shared" ca="1" si="914"/>
        <v>-0.6450419512753276</v>
      </c>
      <c r="BG6714" s="9">
        <f t="shared" ca="1" si="915"/>
        <v>2</v>
      </c>
      <c r="BH6714" s="6">
        <f ca="1">IF(ISNUMBER('Descriptive Stats'!BF6714),'Descriptive Stats'!BF6714,#N/A)</f>
        <v>-0.6450419512753276</v>
      </c>
      <c r="BI6714" s="6">
        <f ca="1">IF(ISNUMBER('Descriptive Stats'!E6714),'Descriptive Stats'!E6714,#N/A)</f>
        <v>2</v>
      </c>
    </row>
    <row r="6715" spans="1:61" ht="14.4" x14ac:dyDescent="0.3">
      <c r="A6715" s="2">
        <f>ROW()</f>
        <v>6715</v>
      </c>
      <c r="C6715" s="8">
        <f t="shared" ca="1" si="917"/>
        <v>9</v>
      </c>
      <c r="D6715" s="8">
        <f t="shared" ca="1" si="918"/>
        <v>2</v>
      </c>
      <c r="E6715" s="50">
        <f t="shared" ca="1" si="912"/>
        <v>3</v>
      </c>
      <c r="F6715" s="2" t="str">
        <f t="shared" ca="1" si="919"/>
        <v/>
      </c>
      <c r="BD6715" s="49">
        <f t="shared" ca="1" si="916"/>
        <v>3200</v>
      </c>
      <c r="BE6715" s="3">
        <f t="shared" ca="1" si="913"/>
        <v>0.31995000000000001</v>
      </c>
      <c r="BF6715" s="3">
        <f t="shared" ca="1" si="914"/>
        <v>-0.46783862043457014</v>
      </c>
      <c r="BG6715" s="9">
        <f t="shared" ca="1" si="915"/>
        <v>3</v>
      </c>
      <c r="BH6715" s="6">
        <f ca="1">IF(ISNUMBER('Descriptive Stats'!BF6715),'Descriptive Stats'!BF6715,#N/A)</f>
        <v>-0.46783862043457014</v>
      </c>
      <c r="BI6715" s="6">
        <f ca="1">IF(ISNUMBER('Descriptive Stats'!E6715),'Descriptive Stats'!E6715,#N/A)</f>
        <v>3</v>
      </c>
    </row>
    <row r="6716" spans="1:61" ht="14.4" x14ac:dyDescent="0.3">
      <c r="A6716" s="2">
        <f>ROW()</f>
        <v>6716</v>
      </c>
      <c r="C6716" s="8">
        <f t="shared" ca="1" si="917"/>
        <v>10</v>
      </c>
      <c r="D6716" s="8">
        <f t="shared" ca="1" si="918"/>
        <v>3</v>
      </c>
      <c r="E6716" s="50">
        <f t="shared" ca="1" si="912"/>
        <v>6</v>
      </c>
      <c r="F6716" s="2" t="str">
        <f t="shared" ca="1" si="919"/>
        <v/>
      </c>
      <c r="BD6716" s="49">
        <f t="shared" ca="1" si="916"/>
        <v>3900</v>
      </c>
      <c r="BE6716" s="3">
        <f t="shared" ca="1" si="913"/>
        <v>0.38995000000000002</v>
      </c>
      <c r="BF6716" s="3">
        <f t="shared" ca="1" si="914"/>
        <v>-0.2794493539703507</v>
      </c>
      <c r="BG6716" s="9">
        <f t="shared" ca="1" si="915"/>
        <v>6</v>
      </c>
      <c r="BH6716" s="6">
        <f ca="1">IF(ISNUMBER('Descriptive Stats'!BF6716),'Descriptive Stats'!BF6716,#N/A)</f>
        <v>-0.2794493539703507</v>
      </c>
      <c r="BI6716" s="6">
        <f ca="1">IF(ISNUMBER('Descriptive Stats'!E6716),'Descriptive Stats'!E6716,#N/A)</f>
        <v>6</v>
      </c>
    </row>
    <row r="6717" spans="1:61" ht="14.4" x14ac:dyDescent="0.3">
      <c r="A6717" s="2">
        <f>ROW()</f>
        <v>6717</v>
      </c>
      <c r="C6717" s="8">
        <f t="shared" ca="1" si="917"/>
        <v>16</v>
      </c>
      <c r="D6717" s="8">
        <f t="shared" ca="1" si="918"/>
        <v>6</v>
      </c>
      <c r="E6717" s="50">
        <f t="shared" ca="1" si="912"/>
        <v>6</v>
      </c>
      <c r="F6717" s="2" t="str">
        <f t="shared" ca="1" si="919"/>
        <v/>
      </c>
      <c r="BD6717" s="49">
        <f t="shared" ca="1" si="916"/>
        <v>3900</v>
      </c>
      <c r="BE6717" s="3">
        <f t="shared" ca="1" si="913"/>
        <v>0.38995000000000002</v>
      </c>
      <c r="BF6717" s="3">
        <f t="shared" ca="1" si="914"/>
        <v>-0.2794493539703507</v>
      </c>
      <c r="BG6717" s="9">
        <f t="shared" ca="1" si="915"/>
        <v>6</v>
      </c>
      <c r="BH6717" s="6">
        <f ca="1">IF(ISNUMBER('Descriptive Stats'!BF6717),'Descriptive Stats'!BF6717,#N/A)</f>
        <v>-0.2794493539703507</v>
      </c>
      <c r="BI6717" s="6">
        <f ca="1">IF(ISNUMBER('Descriptive Stats'!E6717),'Descriptive Stats'!E6717,#N/A)</f>
        <v>6</v>
      </c>
    </row>
    <row r="6718" spans="1:61" ht="14.4" x14ac:dyDescent="0.3">
      <c r="A6718" s="2">
        <f>ROW()</f>
        <v>6718</v>
      </c>
      <c r="C6718" s="8">
        <f t="shared" ca="1" si="917"/>
        <v>5</v>
      </c>
      <c r="D6718" s="8">
        <f t="shared" ca="1" si="918"/>
        <v>6</v>
      </c>
      <c r="E6718" s="50">
        <f t="shared" ca="1" si="912"/>
        <v>7</v>
      </c>
      <c r="F6718" s="2" t="str">
        <f t="shared" ca="1" si="919"/>
        <v/>
      </c>
      <c r="BD6718" s="49">
        <f t="shared" ca="1" si="916"/>
        <v>4473.5</v>
      </c>
      <c r="BE6718" s="3">
        <f t="shared" ca="1" si="913"/>
        <v>0.44729999999999998</v>
      </c>
      <c r="BF6718" s="3">
        <f t="shared" ca="1" si="914"/>
        <v>-0.13248586824472414</v>
      </c>
      <c r="BG6718" s="9">
        <f t="shared" ca="1" si="915"/>
        <v>7</v>
      </c>
      <c r="BH6718" s="6">
        <f ca="1">IF(ISNUMBER('Descriptive Stats'!BF6718),'Descriptive Stats'!BF6718,#N/A)</f>
        <v>-0.13248586824472414</v>
      </c>
      <c r="BI6718" s="6">
        <f ca="1">IF(ISNUMBER('Descriptive Stats'!E6718),'Descriptive Stats'!E6718,#N/A)</f>
        <v>7</v>
      </c>
    </row>
    <row r="6719" spans="1:61" ht="14.4" x14ac:dyDescent="0.3">
      <c r="A6719" s="2">
        <f>ROW()</f>
        <v>6719</v>
      </c>
      <c r="C6719" s="8">
        <f t="shared" ca="1" si="917"/>
        <v>6</v>
      </c>
      <c r="D6719" s="8">
        <f t="shared" ca="1" si="918"/>
        <v>7</v>
      </c>
      <c r="E6719" s="50">
        <f t="shared" ca="1" si="912"/>
        <v>0</v>
      </c>
      <c r="F6719" s="2" t="str">
        <f t="shared" ca="1" si="919"/>
        <v/>
      </c>
      <c r="BD6719" s="49">
        <f t="shared" ca="1" si="916"/>
        <v>815.5</v>
      </c>
      <c r="BE6719" s="3">
        <f t="shared" ca="1" si="913"/>
        <v>8.1500000000000003E-2</v>
      </c>
      <c r="BF6719" s="3">
        <f t="shared" ca="1" si="914"/>
        <v>-1.3950525282585462</v>
      </c>
      <c r="BG6719" s="9">
        <f t="shared" ca="1" si="915"/>
        <v>0</v>
      </c>
      <c r="BH6719" s="6">
        <f ca="1">IF(ISNUMBER('Descriptive Stats'!BF6719),'Descriptive Stats'!BF6719,#N/A)</f>
        <v>-1.3950525282585462</v>
      </c>
      <c r="BI6719" s="6">
        <f ca="1">IF(ISNUMBER('Descriptive Stats'!E6719),'Descriptive Stats'!E6719,#N/A)</f>
        <v>0</v>
      </c>
    </row>
    <row r="6720" spans="1:61" ht="14.4" x14ac:dyDescent="0.3">
      <c r="A6720" s="2">
        <f>ROW()</f>
        <v>6720</v>
      </c>
      <c r="C6720" s="8">
        <f t="shared" ca="1" si="917"/>
        <v>4</v>
      </c>
      <c r="D6720" s="8">
        <f t="shared" ca="1" si="918"/>
        <v>0</v>
      </c>
      <c r="E6720" s="50">
        <f t="shared" ca="1" si="912"/>
        <v>0</v>
      </c>
      <c r="F6720" s="2" t="str">
        <f t="shared" ca="1" si="919"/>
        <v/>
      </c>
      <c r="BD6720" s="49">
        <f t="shared" ca="1" si="916"/>
        <v>815.5</v>
      </c>
      <c r="BE6720" s="3">
        <f t="shared" ca="1" si="913"/>
        <v>8.1500000000000003E-2</v>
      </c>
      <c r="BF6720" s="3">
        <f t="shared" ca="1" si="914"/>
        <v>-1.3950525282585462</v>
      </c>
      <c r="BG6720" s="9">
        <f t="shared" ca="1" si="915"/>
        <v>0</v>
      </c>
      <c r="BH6720" s="6">
        <f ca="1">IF(ISNUMBER('Descriptive Stats'!BF6720),'Descriptive Stats'!BF6720,#N/A)</f>
        <v>-1.3950525282585462</v>
      </c>
      <c r="BI6720" s="6">
        <f ca="1">IF(ISNUMBER('Descriptive Stats'!E6720),'Descriptive Stats'!E6720,#N/A)</f>
        <v>0</v>
      </c>
    </row>
    <row r="6721" spans="1:61" ht="14.4" x14ac:dyDescent="0.3">
      <c r="A6721" s="2">
        <f>ROW()</f>
        <v>6721</v>
      </c>
      <c r="C6721" s="8">
        <f t="shared" ca="1" si="917"/>
        <v>14</v>
      </c>
      <c r="D6721" s="8">
        <f t="shared" ca="1" si="918"/>
        <v>0</v>
      </c>
      <c r="E6721" s="50">
        <f t="shared" ca="1" si="912"/>
        <v>7</v>
      </c>
      <c r="F6721" s="2" t="str">
        <f t="shared" ca="1" si="919"/>
        <v/>
      </c>
      <c r="BD6721" s="49">
        <f t="shared" ca="1" si="916"/>
        <v>4473.5</v>
      </c>
      <c r="BE6721" s="3">
        <f t="shared" ca="1" si="913"/>
        <v>0.44729999999999998</v>
      </c>
      <c r="BF6721" s="3">
        <f t="shared" ca="1" si="914"/>
        <v>-0.13248586824472414</v>
      </c>
      <c r="BG6721" s="9">
        <f t="shared" ca="1" si="915"/>
        <v>7</v>
      </c>
      <c r="BH6721" s="6">
        <f ca="1">IF(ISNUMBER('Descriptive Stats'!BF6721),'Descriptive Stats'!BF6721,#N/A)</f>
        <v>-0.13248586824472414</v>
      </c>
      <c r="BI6721" s="6">
        <f ca="1">IF(ISNUMBER('Descriptive Stats'!E6721),'Descriptive Stats'!E6721,#N/A)</f>
        <v>7</v>
      </c>
    </row>
    <row r="6722" spans="1:61" ht="14.4" x14ac:dyDescent="0.3">
      <c r="A6722" s="2">
        <f>ROW()</f>
        <v>6722</v>
      </c>
      <c r="C6722" s="8">
        <f t="shared" ca="1" si="917"/>
        <v>19</v>
      </c>
      <c r="D6722" s="8">
        <f t="shared" ca="1" si="918"/>
        <v>7</v>
      </c>
      <c r="E6722" s="50">
        <f t="shared" ca="1" si="912"/>
        <v>7</v>
      </c>
      <c r="F6722" s="2" t="str">
        <f t="shared" ca="1" si="919"/>
        <v/>
      </c>
      <c r="BD6722" s="49">
        <f t="shared" ca="1" si="916"/>
        <v>4473.5</v>
      </c>
      <c r="BE6722" s="3">
        <f t="shared" ca="1" si="913"/>
        <v>0.44729999999999998</v>
      </c>
      <c r="BF6722" s="3">
        <f t="shared" ca="1" si="914"/>
        <v>-0.13248586824472414</v>
      </c>
      <c r="BG6722" s="9">
        <f t="shared" ca="1" si="915"/>
        <v>7</v>
      </c>
      <c r="BH6722" s="6">
        <f ca="1">IF(ISNUMBER('Descriptive Stats'!BF6722),'Descriptive Stats'!BF6722,#N/A)</f>
        <v>-0.13248586824472414</v>
      </c>
      <c r="BI6722" s="6">
        <f ca="1">IF(ISNUMBER('Descriptive Stats'!E6722),'Descriptive Stats'!E6722,#N/A)</f>
        <v>7</v>
      </c>
    </row>
    <row r="6723" spans="1:61" ht="14.4" x14ac:dyDescent="0.3">
      <c r="A6723" s="2">
        <f>ROW()</f>
        <v>6723</v>
      </c>
      <c r="C6723" s="8">
        <f t="shared" ca="1" si="917"/>
        <v>6</v>
      </c>
      <c r="D6723" s="8">
        <f t="shared" ca="1" si="918"/>
        <v>7</v>
      </c>
      <c r="E6723" s="50">
        <f t="shared" ref="E6723:E6786" ca="1" si="920">IF(0=MOD(ROW(),$J$1),AVERAGE(OFFSET($D$2,ROW()-$J$1,0,$J$1,1)),"")</f>
        <v>7</v>
      </c>
      <c r="F6723" s="2" t="str">
        <f t="shared" ca="1" si="919"/>
        <v/>
      </c>
      <c r="BD6723" s="49">
        <f t="shared" ca="1" si="916"/>
        <v>4473.5</v>
      </c>
      <c r="BE6723" s="3">
        <f t="shared" ca="1" si="913"/>
        <v>0.44729999999999998</v>
      </c>
      <c r="BF6723" s="3">
        <f t="shared" ca="1" si="914"/>
        <v>-0.13248586824472414</v>
      </c>
      <c r="BG6723" s="9">
        <f t="shared" ca="1" si="915"/>
        <v>7</v>
      </c>
      <c r="BH6723" s="6">
        <f ca="1">IF(ISNUMBER('Descriptive Stats'!BF6723),'Descriptive Stats'!BF6723,#N/A)</f>
        <v>-0.13248586824472414</v>
      </c>
      <c r="BI6723" s="6">
        <f ca="1">IF(ISNUMBER('Descriptive Stats'!E6723),'Descriptive Stats'!E6723,#N/A)</f>
        <v>7</v>
      </c>
    </row>
    <row r="6724" spans="1:61" ht="14.4" x14ac:dyDescent="0.3">
      <c r="A6724" s="2">
        <f>ROW()</f>
        <v>6724</v>
      </c>
      <c r="C6724" s="8">
        <f t="shared" ca="1" si="917"/>
        <v>19</v>
      </c>
      <c r="D6724" s="8">
        <f t="shared" ca="1" si="918"/>
        <v>7</v>
      </c>
      <c r="E6724" s="50">
        <f t="shared" ca="1" si="920"/>
        <v>0</v>
      </c>
      <c r="F6724" s="2" t="str">
        <f t="shared" ca="1" si="919"/>
        <v/>
      </c>
      <c r="BD6724" s="49">
        <f t="shared" ca="1" si="916"/>
        <v>815.5</v>
      </c>
      <c r="BE6724" s="3">
        <f t="shared" ca="1" si="913"/>
        <v>8.1500000000000003E-2</v>
      </c>
      <c r="BF6724" s="3">
        <f t="shared" ca="1" si="914"/>
        <v>-1.3950525282585462</v>
      </c>
      <c r="BG6724" s="9">
        <f t="shared" ca="1" si="915"/>
        <v>0</v>
      </c>
      <c r="BH6724" s="6">
        <f ca="1">IF(ISNUMBER('Descriptive Stats'!BF6724),'Descriptive Stats'!BF6724,#N/A)</f>
        <v>-1.3950525282585462</v>
      </c>
      <c r="BI6724" s="6">
        <f ca="1">IF(ISNUMBER('Descriptive Stats'!E6724),'Descriptive Stats'!E6724,#N/A)</f>
        <v>0</v>
      </c>
    </row>
    <row r="6725" spans="1:61" ht="14.4" x14ac:dyDescent="0.3">
      <c r="A6725" s="2">
        <f>ROW()</f>
        <v>6725</v>
      </c>
      <c r="C6725" s="8">
        <f t="shared" ca="1" si="917"/>
        <v>22</v>
      </c>
      <c r="D6725" s="8">
        <f t="shared" ca="1" si="918"/>
        <v>0</v>
      </c>
      <c r="E6725" s="50">
        <f t="shared" ca="1" si="920"/>
        <v>0</v>
      </c>
      <c r="F6725" s="2" t="str">
        <f t="shared" ca="1" si="919"/>
        <v/>
      </c>
      <c r="BD6725" s="49">
        <f t="shared" ca="1" si="916"/>
        <v>815.5</v>
      </c>
      <c r="BE6725" s="3">
        <f t="shared" ca="1" si="913"/>
        <v>8.1500000000000003E-2</v>
      </c>
      <c r="BF6725" s="3">
        <f t="shared" ca="1" si="914"/>
        <v>-1.3950525282585462</v>
      </c>
      <c r="BG6725" s="9">
        <f t="shared" ca="1" si="915"/>
        <v>0</v>
      </c>
      <c r="BH6725" s="6">
        <f ca="1">IF(ISNUMBER('Descriptive Stats'!BF6725),'Descriptive Stats'!BF6725,#N/A)</f>
        <v>-1.3950525282585462</v>
      </c>
      <c r="BI6725" s="6">
        <f ca="1">IF(ISNUMBER('Descriptive Stats'!E6725),'Descriptive Stats'!E6725,#N/A)</f>
        <v>0</v>
      </c>
    </row>
    <row r="6726" spans="1:61" ht="14.4" x14ac:dyDescent="0.3">
      <c r="A6726" s="2">
        <f>ROW()</f>
        <v>6726</v>
      </c>
      <c r="C6726" s="8">
        <f t="shared" ca="1" si="917"/>
        <v>15</v>
      </c>
      <c r="D6726" s="8">
        <f t="shared" ca="1" si="918"/>
        <v>0</v>
      </c>
      <c r="E6726" s="50">
        <f t="shared" ca="1" si="920"/>
        <v>6</v>
      </c>
      <c r="F6726" s="2" t="str">
        <f t="shared" ca="1" si="919"/>
        <v/>
      </c>
      <c r="BD6726" s="49">
        <f t="shared" ca="1" si="916"/>
        <v>3900</v>
      </c>
      <c r="BE6726" s="3">
        <f t="shared" ca="1" si="913"/>
        <v>0.38995000000000002</v>
      </c>
      <c r="BF6726" s="3">
        <f t="shared" ca="1" si="914"/>
        <v>-0.2794493539703507</v>
      </c>
      <c r="BG6726" s="9">
        <f t="shared" ca="1" si="915"/>
        <v>6</v>
      </c>
      <c r="BH6726" s="6">
        <f ca="1">IF(ISNUMBER('Descriptive Stats'!BF6726),'Descriptive Stats'!BF6726,#N/A)</f>
        <v>-0.2794493539703507</v>
      </c>
      <c r="BI6726" s="6">
        <f ca="1">IF(ISNUMBER('Descriptive Stats'!E6726),'Descriptive Stats'!E6726,#N/A)</f>
        <v>6</v>
      </c>
    </row>
    <row r="6727" spans="1:61" ht="14.4" x14ac:dyDescent="0.3">
      <c r="A6727" s="2">
        <f>ROW()</f>
        <v>6727</v>
      </c>
      <c r="C6727" s="8">
        <f t="shared" ca="1" si="917"/>
        <v>5</v>
      </c>
      <c r="D6727" s="8">
        <f t="shared" ca="1" si="918"/>
        <v>6</v>
      </c>
      <c r="E6727" s="50">
        <f t="shared" ca="1" si="920"/>
        <v>0</v>
      </c>
      <c r="F6727" s="2" t="str">
        <f t="shared" ca="1" si="919"/>
        <v/>
      </c>
      <c r="BD6727" s="49">
        <f t="shared" ca="1" si="916"/>
        <v>815.5</v>
      </c>
      <c r="BE6727" s="3">
        <f t="shared" ca="1" si="913"/>
        <v>8.1500000000000003E-2</v>
      </c>
      <c r="BF6727" s="3">
        <f t="shared" ca="1" si="914"/>
        <v>-1.3950525282585462</v>
      </c>
      <c r="BG6727" s="9">
        <f t="shared" ca="1" si="915"/>
        <v>0</v>
      </c>
      <c r="BH6727" s="6">
        <f ca="1">IF(ISNUMBER('Descriptive Stats'!BF6727),'Descriptive Stats'!BF6727,#N/A)</f>
        <v>-1.3950525282585462</v>
      </c>
      <c r="BI6727" s="6">
        <f ca="1">IF(ISNUMBER('Descriptive Stats'!E6727),'Descriptive Stats'!E6727,#N/A)</f>
        <v>0</v>
      </c>
    </row>
    <row r="6728" spans="1:61" ht="14.4" x14ac:dyDescent="0.3">
      <c r="A6728" s="2">
        <f>ROW()</f>
        <v>6728</v>
      </c>
      <c r="C6728" s="8">
        <f t="shared" ca="1" si="917"/>
        <v>15</v>
      </c>
      <c r="D6728" s="8">
        <f t="shared" ca="1" si="918"/>
        <v>0</v>
      </c>
      <c r="E6728" s="50">
        <f t="shared" ca="1" si="920"/>
        <v>0</v>
      </c>
      <c r="F6728" s="2" t="str">
        <f t="shared" ca="1" si="919"/>
        <v/>
      </c>
      <c r="BD6728" s="49">
        <f t="shared" ca="1" si="916"/>
        <v>815.5</v>
      </c>
      <c r="BE6728" s="3">
        <f t="shared" ca="1" si="913"/>
        <v>8.1500000000000003E-2</v>
      </c>
      <c r="BF6728" s="3">
        <f t="shared" ca="1" si="914"/>
        <v>-1.3950525282585462</v>
      </c>
      <c r="BG6728" s="9">
        <f t="shared" ca="1" si="915"/>
        <v>0</v>
      </c>
      <c r="BH6728" s="6">
        <f ca="1">IF(ISNUMBER('Descriptive Stats'!BF6728),'Descriptive Stats'!BF6728,#N/A)</f>
        <v>-1.3950525282585462</v>
      </c>
      <c r="BI6728" s="6">
        <f ca="1">IF(ISNUMBER('Descriptive Stats'!E6728),'Descriptive Stats'!E6728,#N/A)</f>
        <v>0</v>
      </c>
    </row>
    <row r="6729" spans="1:61" ht="14.4" x14ac:dyDescent="0.3">
      <c r="A6729" s="2">
        <f>ROW()</f>
        <v>6729</v>
      </c>
      <c r="C6729" s="8">
        <f t="shared" ca="1" si="917"/>
        <v>11</v>
      </c>
      <c r="D6729" s="8">
        <f t="shared" ca="1" si="918"/>
        <v>0</v>
      </c>
      <c r="E6729" s="50">
        <f t="shared" ca="1" si="920"/>
        <v>0</v>
      </c>
      <c r="F6729" s="2" t="str">
        <f t="shared" ca="1" si="919"/>
        <v/>
      </c>
      <c r="BD6729" s="49">
        <f t="shared" ca="1" si="916"/>
        <v>815.5</v>
      </c>
      <c r="BE6729" s="3">
        <f t="shared" ref="BE6729:BE6792" ca="1" si="921">IF(ISNUMBER(BD6729),(BD6729-0.5)/$BK$4,"")</f>
        <v>8.1500000000000003E-2</v>
      </c>
      <c r="BF6729" s="3">
        <f t="shared" ref="BF6729:BF6792" ca="1" si="922">IF(ISNUMBER(BE6729),_xlfn.NORM.INV(BE6729,0,1),"")</f>
        <v>-1.3950525282585462</v>
      </c>
      <c r="BG6729" s="9">
        <f t="shared" ref="BG6729:BG6792" ca="1" si="923">IF(ISNUMBER(E6729),E6729,"")</f>
        <v>0</v>
      </c>
      <c r="BH6729" s="6">
        <f ca="1">IF(ISNUMBER('Descriptive Stats'!BF6729),'Descriptive Stats'!BF6729,#N/A)</f>
        <v>-1.3950525282585462</v>
      </c>
      <c r="BI6729" s="6">
        <f ca="1">IF(ISNUMBER('Descriptive Stats'!E6729),'Descriptive Stats'!E6729,#N/A)</f>
        <v>0</v>
      </c>
    </row>
    <row r="6730" spans="1:61" ht="14.4" x14ac:dyDescent="0.3">
      <c r="A6730" s="2">
        <f>ROW()</f>
        <v>6730</v>
      </c>
      <c r="C6730" s="8">
        <f t="shared" ca="1" si="917"/>
        <v>4</v>
      </c>
      <c r="D6730" s="8">
        <f t="shared" ca="1" si="918"/>
        <v>0</v>
      </c>
      <c r="E6730" s="50">
        <f t="shared" ca="1" si="920"/>
        <v>2</v>
      </c>
      <c r="F6730" s="2" t="str">
        <f t="shared" ca="1" si="919"/>
        <v/>
      </c>
      <c r="BD6730" s="49">
        <f t="shared" ref="BD6730:BD6793" ca="1" si="924">IF(ISNUMBER(BG6730),_xlfn.RANK.AVG(BG6730,$BG$2:$BG$5414,1),"")</f>
        <v>2595</v>
      </c>
      <c r="BE6730" s="3">
        <f t="shared" ca="1" si="921"/>
        <v>0.25945000000000001</v>
      </c>
      <c r="BF6730" s="3">
        <f t="shared" ca="1" si="922"/>
        <v>-0.6450419512753276</v>
      </c>
      <c r="BG6730" s="9">
        <f t="shared" ca="1" si="923"/>
        <v>2</v>
      </c>
      <c r="BH6730" s="6">
        <f ca="1">IF(ISNUMBER('Descriptive Stats'!BF6730),'Descriptive Stats'!BF6730,#N/A)</f>
        <v>-0.6450419512753276</v>
      </c>
      <c r="BI6730" s="6">
        <f ca="1">IF(ISNUMBER('Descriptive Stats'!E6730),'Descriptive Stats'!E6730,#N/A)</f>
        <v>2</v>
      </c>
    </row>
    <row r="6731" spans="1:61" ht="14.4" x14ac:dyDescent="0.3">
      <c r="A6731" s="2">
        <f>ROW()</f>
        <v>6731</v>
      </c>
      <c r="C6731" s="8">
        <f t="shared" ca="1" si="917"/>
        <v>17</v>
      </c>
      <c r="D6731" s="8">
        <f t="shared" ca="1" si="918"/>
        <v>2</v>
      </c>
      <c r="E6731" s="50">
        <f t="shared" ca="1" si="920"/>
        <v>7</v>
      </c>
      <c r="F6731" s="2" t="str">
        <f t="shared" ca="1" si="919"/>
        <v/>
      </c>
      <c r="BD6731" s="49">
        <f t="shared" ca="1" si="924"/>
        <v>4473.5</v>
      </c>
      <c r="BE6731" s="3">
        <f t="shared" ca="1" si="921"/>
        <v>0.44729999999999998</v>
      </c>
      <c r="BF6731" s="3">
        <f t="shared" ca="1" si="922"/>
        <v>-0.13248586824472414</v>
      </c>
      <c r="BG6731" s="9">
        <f t="shared" ca="1" si="923"/>
        <v>7</v>
      </c>
      <c r="BH6731" s="6">
        <f ca="1">IF(ISNUMBER('Descriptive Stats'!BF6731),'Descriptive Stats'!BF6731,#N/A)</f>
        <v>-0.13248586824472414</v>
      </c>
      <c r="BI6731" s="6">
        <f ca="1">IF(ISNUMBER('Descriptive Stats'!E6731),'Descriptive Stats'!E6731,#N/A)</f>
        <v>7</v>
      </c>
    </row>
    <row r="6732" spans="1:61" ht="14.4" x14ac:dyDescent="0.3">
      <c r="A6732" s="2">
        <f>ROW()</f>
        <v>6732</v>
      </c>
      <c r="C6732" s="8">
        <f t="shared" ca="1" si="917"/>
        <v>19</v>
      </c>
      <c r="D6732" s="8">
        <f t="shared" ca="1" si="918"/>
        <v>7</v>
      </c>
      <c r="E6732" s="50">
        <f t="shared" ca="1" si="920"/>
        <v>0</v>
      </c>
      <c r="F6732" s="2" t="str">
        <f t="shared" ca="1" si="919"/>
        <v/>
      </c>
      <c r="BD6732" s="49">
        <f t="shared" ca="1" si="924"/>
        <v>815.5</v>
      </c>
      <c r="BE6732" s="3">
        <f t="shared" ca="1" si="921"/>
        <v>8.1500000000000003E-2</v>
      </c>
      <c r="BF6732" s="3">
        <f t="shared" ca="1" si="922"/>
        <v>-1.3950525282585462</v>
      </c>
      <c r="BG6732" s="9">
        <f t="shared" ca="1" si="923"/>
        <v>0</v>
      </c>
      <c r="BH6732" s="6">
        <f ca="1">IF(ISNUMBER('Descriptive Stats'!BF6732),'Descriptive Stats'!BF6732,#N/A)</f>
        <v>-1.3950525282585462</v>
      </c>
      <c r="BI6732" s="6">
        <f ca="1">IF(ISNUMBER('Descriptive Stats'!E6732),'Descriptive Stats'!E6732,#N/A)</f>
        <v>0</v>
      </c>
    </row>
    <row r="6733" spans="1:61" ht="14.4" x14ac:dyDescent="0.3">
      <c r="A6733" s="2">
        <f>ROW()</f>
        <v>6733</v>
      </c>
      <c r="C6733" s="8">
        <f t="shared" ca="1" si="917"/>
        <v>20</v>
      </c>
      <c r="D6733" s="8">
        <f t="shared" ca="1" si="918"/>
        <v>0</v>
      </c>
      <c r="E6733" s="50">
        <f t="shared" ca="1" si="920"/>
        <v>1</v>
      </c>
      <c r="F6733" s="2" t="str">
        <f t="shared" ca="1" si="919"/>
        <v/>
      </c>
      <c r="BD6733" s="49">
        <f t="shared" ca="1" si="924"/>
        <v>1871</v>
      </c>
      <c r="BE6733" s="3">
        <f t="shared" ca="1" si="921"/>
        <v>0.18704999999999999</v>
      </c>
      <c r="BF6733" s="3">
        <f t="shared" ca="1" si="922"/>
        <v>-0.88881967520906158</v>
      </c>
      <c r="BG6733" s="9">
        <f t="shared" ca="1" si="923"/>
        <v>1</v>
      </c>
      <c r="BH6733" s="6">
        <f ca="1">IF(ISNUMBER('Descriptive Stats'!BF6733),'Descriptive Stats'!BF6733,#N/A)</f>
        <v>-0.88881967520906158</v>
      </c>
      <c r="BI6733" s="6">
        <f ca="1">IF(ISNUMBER('Descriptive Stats'!E6733),'Descriptive Stats'!E6733,#N/A)</f>
        <v>1</v>
      </c>
    </row>
    <row r="6734" spans="1:61" ht="14.4" x14ac:dyDescent="0.3">
      <c r="A6734" s="2">
        <f>ROW()</f>
        <v>6734</v>
      </c>
      <c r="C6734" s="8">
        <f t="shared" ca="1" si="917"/>
        <v>12</v>
      </c>
      <c r="D6734" s="8">
        <f t="shared" ca="1" si="918"/>
        <v>1</v>
      </c>
      <c r="E6734" s="50">
        <f t="shared" ca="1" si="920"/>
        <v>7</v>
      </c>
      <c r="F6734" s="2" t="str">
        <f t="shared" ca="1" si="919"/>
        <v/>
      </c>
      <c r="BD6734" s="49">
        <f t="shared" ca="1" si="924"/>
        <v>4473.5</v>
      </c>
      <c r="BE6734" s="3">
        <f t="shared" ca="1" si="921"/>
        <v>0.44729999999999998</v>
      </c>
      <c r="BF6734" s="3">
        <f t="shared" ca="1" si="922"/>
        <v>-0.13248586824472414</v>
      </c>
      <c r="BG6734" s="9">
        <f t="shared" ca="1" si="923"/>
        <v>7</v>
      </c>
      <c r="BH6734" s="6">
        <f ca="1">IF(ISNUMBER('Descriptive Stats'!BF6734),'Descriptive Stats'!BF6734,#N/A)</f>
        <v>-0.13248586824472414</v>
      </c>
      <c r="BI6734" s="6">
        <f ca="1">IF(ISNUMBER('Descriptive Stats'!E6734),'Descriptive Stats'!E6734,#N/A)</f>
        <v>7</v>
      </c>
    </row>
    <row r="6735" spans="1:61" ht="14.4" x14ac:dyDescent="0.3">
      <c r="A6735" s="2">
        <f>ROW()</f>
        <v>6735</v>
      </c>
      <c r="C6735" s="8">
        <f t="shared" ca="1" si="917"/>
        <v>6</v>
      </c>
      <c r="D6735" s="8">
        <f t="shared" ca="1" si="918"/>
        <v>7</v>
      </c>
      <c r="E6735" s="50">
        <f t="shared" ca="1" si="920"/>
        <v>7</v>
      </c>
      <c r="F6735" s="2" t="str">
        <f t="shared" ca="1" si="919"/>
        <v/>
      </c>
      <c r="BD6735" s="49">
        <f t="shared" ca="1" si="924"/>
        <v>4473.5</v>
      </c>
      <c r="BE6735" s="3">
        <f t="shared" ca="1" si="921"/>
        <v>0.44729999999999998</v>
      </c>
      <c r="BF6735" s="3">
        <f t="shared" ca="1" si="922"/>
        <v>-0.13248586824472414</v>
      </c>
      <c r="BG6735" s="9">
        <f t="shared" ca="1" si="923"/>
        <v>7</v>
      </c>
      <c r="BH6735" s="6">
        <f ca="1">IF(ISNUMBER('Descriptive Stats'!BF6735),'Descriptive Stats'!BF6735,#N/A)</f>
        <v>-0.13248586824472414</v>
      </c>
      <c r="BI6735" s="6">
        <f ca="1">IF(ISNUMBER('Descriptive Stats'!E6735),'Descriptive Stats'!E6735,#N/A)</f>
        <v>7</v>
      </c>
    </row>
    <row r="6736" spans="1:61" ht="14.4" x14ac:dyDescent="0.3">
      <c r="A6736" s="2">
        <f>ROW()</f>
        <v>6736</v>
      </c>
      <c r="C6736" s="8">
        <f t="shared" ca="1" si="917"/>
        <v>19</v>
      </c>
      <c r="D6736" s="8">
        <f t="shared" ca="1" si="918"/>
        <v>7</v>
      </c>
      <c r="E6736" s="50">
        <f t="shared" ca="1" si="920"/>
        <v>2</v>
      </c>
      <c r="F6736" s="2" t="str">
        <f t="shared" ca="1" si="919"/>
        <v/>
      </c>
      <c r="BD6736" s="49">
        <f t="shared" ca="1" si="924"/>
        <v>2595</v>
      </c>
      <c r="BE6736" s="3">
        <f t="shared" ca="1" si="921"/>
        <v>0.25945000000000001</v>
      </c>
      <c r="BF6736" s="3">
        <f t="shared" ca="1" si="922"/>
        <v>-0.6450419512753276</v>
      </c>
      <c r="BG6736" s="9">
        <f t="shared" ca="1" si="923"/>
        <v>2</v>
      </c>
      <c r="BH6736" s="6">
        <f ca="1">IF(ISNUMBER('Descriptive Stats'!BF6736),'Descriptive Stats'!BF6736,#N/A)</f>
        <v>-0.6450419512753276</v>
      </c>
      <c r="BI6736" s="6">
        <f ca="1">IF(ISNUMBER('Descriptive Stats'!E6736),'Descriptive Stats'!E6736,#N/A)</f>
        <v>2</v>
      </c>
    </row>
    <row r="6737" spans="1:61" ht="14.4" x14ac:dyDescent="0.3">
      <c r="A6737" s="2">
        <f>ROW()</f>
        <v>6737</v>
      </c>
      <c r="C6737" s="8">
        <f t="shared" ref="C6737:C6800" ca="1" si="925">RANDBETWEEN(2,COUNT(B:B))</f>
        <v>9</v>
      </c>
      <c r="D6737" s="8">
        <f t="shared" ref="D6737:D6800" ca="1" si="926">VLOOKUP(C6737,A:B,2,TRUE)</f>
        <v>2</v>
      </c>
      <c r="E6737" s="50">
        <f t="shared" ca="1" si="920"/>
        <v>6</v>
      </c>
      <c r="F6737" s="2" t="str">
        <f t="shared" ref="F6737:F6800" ca="1" si="927">IF(ISNUMBER(E6737),IF(OR(E6737&lt;$K$16,E6737&gt;$K$14),"X",""),"")</f>
        <v/>
      </c>
      <c r="BD6737" s="49">
        <f t="shared" ca="1" si="924"/>
        <v>3900</v>
      </c>
      <c r="BE6737" s="3">
        <f t="shared" ca="1" si="921"/>
        <v>0.38995000000000002</v>
      </c>
      <c r="BF6737" s="3">
        <f t="shared" ca="1" si="922"/>
        <v>-0.2794493539703507</v>
      </c>
      <c r="BG6737" s="9">
        <f t="shared" ca="1" si="923"/>
        <v>6</v>
      </c>
      <c r="BH6737" s="6">
        <f ca="1">IF(ISNUMBER('Descriptive Stats'!BF6737),'Descriptive Stats'!BF6737,#N/A)</f>
        <v>-0.2794493539703507</v>
      </c>
      <c r="BI6737" s="6">
        <f ca="1">IF(ISNUMBER('Descriptive Stats'!E6737),'Descriptive Stats'!E6737,#N/A)</f>
        <v>6</v>
      </c>
    </row>
    <row r="6738" spans="1:61" ht="14.4" x14ac:dyDescent="0.3">
      <c r="A6738" s="2">
        <f>ROW()</f>
        <v>6738</v>
      </c>
      <c r="C6738" s="8">
        <f t="shared" ca="1" si="925"/>
        <v>2</v>
      </c>
      <c r="D6738" s="8">
        <f t="shared" ca="1" si="926"/>
        <v>6</v>
      </c>
      <c r="E6738" s="50">
        <f t="shared" ca="1" si="920"/>
        <v>4</v>
      </c>
      <c r="F6738" s="2" t="str">
        <f t="shared" ca="1" si="927"/>
        <v/>
      </c>
      <c r="BD6738" s="49">
        <f t="shared" ca="1" si="924"/>
        <v>3442</v>
      </c>
      <c r="BE6738" s="3">
        <f t="shared" ca="1" si="921"/>
        <v>0.34415000000000001</v>
      </c>
      <c r="BF6738" s="3">
        <f t="shared" ca="1" si="922"/>
        <v>-0.40116316278173481</v>
      </c>
      <c r="BG6738" s="9">
        <f t="shared" ca="1" si="923"/>
        <v>4</v>
      </c>
      <c r="BH6738" s="6">
        <f ca="1">IF(ISNUMBER('Descriptive Stats'!BF6738),'Descriptive Stats'!BF6738,#N/A)</f>
        <v>-0.40116316278173481</v>
      </c>
      <c r="BI6738" s="6">
        <f ca="1">IF(ISNUMBER('Descriptive Stats'!E6738),'Descriptive Stats'!E6738,#N/A)</f>
        <v>4</v>
      </c>
    </row>
    <row r="6739" spans="1:61" ht="14.4" x14ac:dyDescent="0.3">
      <c r="A6739" s="2">
        <f>ROW()</f>
        <v>6739</v>
      </c>
      <c r="C6739" s="8">
        <f t="shared" ca="1" si="925"/>
        <v>13</v>
      </c>
      <c r="D6739" s="8">
        <f t="shared" ca="1" si="926"/>
        <v>4</v>
      </c>
      <c r="E6739" s="50">
        <f t="shared" ca="1" si="920"/>
        <v>1</v>
      </c>
      <c r="F6739" s="2" t="str">
        <f t="shared" ca="1" si="927"/>
        <v/>
      </c>
      <c r="BD6739" s="49">
        <f t="shared" ca="1" si="924"/>
        <v>1871</v>
      </c>
      <c r="BE6739" s="3">
        <f t="shared" ca="1" si="921"/>
        <v>0.18704999999999999</v>
      </c>
      <c r="BF6739" s="3">
        <f t="shared" ca="1" si="922"/>
        <v>-0.88881967520906158</v>
      </c>
      <c r="BG6739" s="9">
        <f t="shared" ca="1" si="923"/>
        <v>1</v>
      </c>
      <c r="BH6739" s="6">
        <f ca="1">IF(ISNUMBER('Descriptive Stats'!BF6739),'Descriptive Stats'!BF6739,#N/A)</f>
        <v>-0.88881967520906158</v>
      </c>
      <c r="BI6739" s="6">
        <f ca="1">IF(ISNUMBER('Descriptive Stats'!E6739),'Descriptive Stats'!E6739,#N/A)</f>
        <v>1</v>
      </c>
    </row>
    <row r="6740" spans="1:61" ht="14.4" x14ac:dyDescent="0.3">
      <c r="A6740" s="2">
        <f>ROW()</f>
        <v>6740</v>
      </c>
      <c r="C6740" s="8">
        <f t="shared" ca="1" si="925"/>
        <v>12</v>
      </c>
      <c r="D6740" s="8">
        <f t="shared" ca="1" si="926"/>
        <v>1</v>
      </c>
      <c r="E6740" s="50">
        <f t="shared" ca="1" si="920"/>
        <v>2</v>
      </c>
      <c r="F6740" s="2" t="str">
        <f t="shared" ca="1" si="927"/>
        <v/>
      </c>
      <c r="BD6740" s="49">
        <f t="shared" ca="1" si="924"/>
        <v>2595</v>
      </c>
      <c r="BE6740" s="3">
        <f t="shared" ca="1" si="921"/>
        <v>0.25945000000000001</v>
      </c>
      <c r="BF6740" s="3">
        <f t="shared" ca="1" si="922"/>
        <v>-0.6450419512753276</v>
      </c>
      <c r="BG6740" s="9">
        <f t="shared" ca="1" si="923"/>
        <v>2</v>
      </c>
      <c r="BH6740" s="6">
        <f ca="1">IF(ISNUMBER('Descriptive Stats'!BF6740),'Descriptive Stats'!BF6740,#N/A)</f>
        <v>-0.6450419512753276</v>
      </c>
      <c r="BI6740" s="6">
        <f ca="1">IF(ISNUMBER('Descriptive Stats'!E6740),'Descriptive Stats'!E6740,#N/A)</f>
        <v>2</v>
      </c>
    </row>
    <row r="6741" spans="1:61" ht="14.4" x14ac:dyDescent="0.3">
      <c r="A6741" s="2">
        <f>ROW()</f>
        <v>6741</v>
      </c>
      <c r="C6741" s="8">
        <f t="shared" ca="1" si="925"/>
        <v>17</v>
      </c>
      <c r="D6741" s="8">
        <f t="shared" ca="1" si="926"/>
        <v>2</v>
      </c>
      <c r="E6741" s="50">
        <f t="shared" ca="1" si="920"/>
        <v>4</v>
      </c>
      <c r="F6741" s="2" t="str">
        <f t="shared" ca="1" si="927"/>
        <v/>
      </c>
      <c r="BD6741" s="49">
        <f t="shared" ca="1" si="924"/>
        <v>3442</v>
      </c>
      <c r="BE6741" s="3">
        <f t="shared" ca="1" si="921"/>
        <v>0.34415000000000001</v>
      </c>
      <c r="BF6741" s="3">
        <f t="shared" ca="1" si="922"/>
        <v>-0.40116316278173481</v>
      </c>
      <c r="BG6741" s="9">
        <f t="shared" ca="1" si="923"/>
        <v>4</v>
      </c>
      <c r="BH6741" s="6">
        <f ca="1">IF(ISNUMBER('Descriptive Stats'!BF6741),'Descriptive Stats'!BF6741,#N/A)</f>
        <v>-0.40116316278173481</v>
      </c>
      <c r="BI6741" s="6">
        <f ca="1">IF(ISNUMBER('Descriptive Stats'!E6741),'Descriptive Stats'!E6741,#N/A)</f>
        <v>4</v>
      </c>
    </row>
    <row r="6742" spans="1:61" ht="14.4" x14ac:dyDescent="0.3">
      <c r="A6742" s="2">
        <f>ROW()</f>
        <v>6742</v>
      </c>
      <c r="C6742" s="8">
        <f t="shared" ca="1" si="925"/>
        <v>13</v>
      </c>
      <c r="D6742" s="8">
        <f t="shared" ca="1" si="926"/>
        <v>4</v>
      </c>
      <c r="E6742" s="50">
        <f t="shared" ca="1" si="920"/>
        <v>0</v>
      </c>
      <c r="F6742" s="2" t="str">
        <f t="shared" ca="1" si="927"/>
        <v/>
      </c>
      <c r="BD6742" s="49">
        <f t="shared" ca="1" si="924"/>
        <v>815.5</v>
      </c>
      <c r="BE6742" s="3">
        <f t="shared" ca="1" si="921"/>
        <v>8.1500000000000003E-2</v>
      </c>
      <c r="BF6742" s="3">
        <f t="shared" ca="1" si="922"/>
        <v>-1.3950525282585462</v>
      </c>
      <c r="BG6742" s="9">
        <f t="shared" ca="1" si="923"/>
        <v>0</v>
      </c>
      <c r="BH6742" s="6">
        <f ca="1">IF(ISNUMBER('Descriptive Stats'!BF6742),'Descriptive Stats'!BF6742,#N/A)</f>
        <v>-1.3950525282585462</v>
      </c>
      <c r="BI6742" s="6">
        <f ca="1">IF(ISNUMBER('Descriptive Stats'!E6742),'Descriptive Stats'!E6742,#N/A)</f>
        <v>0</v>
      </c>
    </row>
    <row r="6743" spans="1:61" ht="14.4" x14ac:dyDescent="0.3">
      <c r="A6743" s="2">
        <f>ROW()</f>
        <v>6743</v>
      </c>
      <c r="C6743" s="8">
        <f t="shared" ca="1" si="925"/>
        <v>14</v>
      </c>
      <c r="D6743" s="8">
        <f t="shared" ca="1" si="926"/>
        <v>0</v>
      </c>
      <c r="E6743" s="50">
        <f t="shared" ca="1" si="920"/>
        <v>7</v>
      </c>
      <c r="F6743" s="2" t="str">
        <f t="shared" ca="1" si="927"/>
        <v/>
      </c>
      <c r="BD6743" s="49">
        <f t="shared" ca="1" si="924"/>
        <v>4473.5</v>
      </c>
      <c r="BE6743" s="3">
        <f t="shared" ca="1" si="921"/>
        <v>0.44729999999999998</v>
      </c>
      <c r="BF6743" s="3">
        <f t="shared" ca="1" si="922"/>
        <v>-0.13248586824472414</v>
      </c>
      <c r="BG6743" s="9">
        <f t="shared" ca="1" si="923"/>
        <v>7</v>
      </c>
      <c r="BH6743" s="6">
        <f ca="1">IF(ISNUMBER('Descriptive Stats'!BF6743),'Descriptive Stats'!BF6743,#N/A)</f>
        <v>-0.13248586824472414</v>
      </c>
      <c r="BI6743" s="6">
        <f ca="1">IF(ISNUMBER('Descriptive Stats'!E6743),'Descriptive Stats'!E6743,#N/A)</f>
        <v>7</v>
      </c>
    </row>
    <row r="6744" spans="1:61" ht="14.4" x14ac:dyDescent="0.3">
      <c r="A6744" s="2">
        <f>ROW()</f>
        <v>6744</v>
      </c>
      <c r="C6744" s="8">
        <f t="shared" ca="1" si="925"/>
        <v>6</v>
      </c>
      <c r="D6744" s="8">
        <f t="shared" ca="1" si="926"/>
        <v>7</v>
      </c>
      <c r="E6744" s="50">
        <f t="shared" ca="1" si="920"/>
        <v>0</v>
      </c>
      <c r="F6744" s="2" t="str">
        <f t="shared" ca="1" si="927"/>
        <v/>
      </c>
      <c r="BD6744" s="49">
        <f t="shared" ca="1" si="924"/>
        <v>815.5</v>
      </c>
      <c r="BE6744" s="3">
        <f t="shared" ca="1" si="921"/>
        <v>8.1500000000000003E-2</v>
      </c>
      <c r="BF6744" s="3">
        <f t="shared" ca="1" si="922"/>
        <v>-1.3950525282585462</v>
      </c>
      <c r="BG6744" s="9">
        <f t="shared" ca="1" si="923"/>
        <v>0</v>
      </c>
      <c r="BH6744" s="6">
        <f ca="1">IF(ISNUMBER('Descriptive Stats'!BF6744),'Descriptive Stats'!BF6744,#N/A)</f>
        <v>-1.3950525282585462</v>
      </c>
      <c r="BI6744" s="6">
        <f ca="1">IF(ISNUMBER('Descriptive Stats'!E6744),'Descriptive Stats'!E6744,#N/A)</f>
        <v>0</v>
      </c>
    </row>
    <row r="6745" spans="1:61" ht="14.4" x14ac:dyDescent="0.3">
      <c r="A6745" s="2">
        <f>ROW()</f>
        <v>6745</v>
      </c>
      <c r="C6745" s="8">
        <f t="shared" ca="1" si="925"/>
        <v>4</v>
      </c>
      <c r="D6745" s="8">
        <f t="shared" ca="1" si="926"/>
        <v>0</v>
      </c>
      <c r="E6745" s="50">
        <f t="shared" ca="1" si="920"/>
        <v>0</v>
      </c>
      <c r="F6745" s="2" t="str">
        <f t="shared" ca="1" si="927"/>
        <v/>
      </c>
      <c r="BD6745" s="49">
        <f t="shared" ca="1" si="924"/>
        <v>815.5</v>
      </c>
      <c r="BE6745" s="3">
        <f t="shared" ca="1" si="921"/>
        <v>8.1500000000000003E-2</v>
      </c>
      <c r="BF6745" s="3">
        <f t="shared" ca="1" si="922"/>
        <v>-1.3950525282585462</v>
      </c>
      <c r="BG6745" s="9">
        <f t="shared" ca="1" si="923"/>
        <v>0</v>
      </c>
      <c r="BH6745" s="6">
        <f ca="1">IF(ISNUMBER('Descriptive Stats'!BF6745),'Descriptive Stats'!BF6745,#N/A)</f>
        <v>-1.3950525282585462</v>
      </c>
      <c r="BI6745" s="6">
        <f ca="1">IF(ISNUMBER('Descriptive Stats'!E6745),'Descriptive Stats'!E6745,#N/A)</f>
        <v>0</v>
      </c>
    </row>
    <row r="6746" spans="1:61" ht="14.4" x14ac:dyDescent="0.3">
      <c r="A6746" s="2">
        <f>ROW()</f>
        <v>6746</v>
      </c>
      <c r="C6746" s="8">
        <f t="shared" ca="1" si="925"/>
        <v>14</v>
      </c>
      <c r="D6746" s="8">
        <f t="shared" ca="1" si="926"/>
        <v>0</v>
      </c>
      <c r="E6746" s="50">
        <f t="shared" ca="1" si="920"/>
        <v>6</v>
      </c>
      <c r="F6746" s="2" t="str">
        <f t="shared" ca="1" si="927"/>
        <v/>
      </c>
      <c r="BD6746" s="49">
        <f t="shared" ca="1" si="924"/>
        <v>3900</v>
      </c>
      <c r="BE6746" s="3">
        <f t="shared" ca="1" si="921"/>
        <v>0.38995000000000002</v>
      </c>
      <c r="BF6746" s="3">
        <f t="shared" ca="1" si="922"/>
        <v>-0.2794493539703507</v>
      </c>
      <c r="BG6746" s="9">
        <f t="shared" ca="1" si="923"/>
        <v>6</v>
      </c>
      <c r="BH6746" s="6">
        <f ca="1">IF(ISNUMBER('Descriptive Stats'!BF6746),'Descriptive Stats'!BF6746,#N/A)</f>
        <v>-0.2794493539703507</v>
      </c>
      <c r="BI6746" s="6">
        <f ca="1">IF(ISNUMBER('Descriptive Stats'!E6746),'Descriptive Stats'!E6746,#N/A)</f>
        <v>6</v>
      </c>
    </row>
    <row r="6747" spans="1:61" ht="14.4" x14ac:dyDescent="0.3">
      <c r="A6747" s="2">
        <f>ROW()</f>
        <v>6747</v>
      </c>
      <c r="C6747" s="8">
        <f t="shared" ca="1" si="925"/>
        <v>2</v>
      </c>
      <c r="D6747" s="8">
        <f t="shared" ca="1" si="926"/>
        <v>6</v>
      </c>
      <c r="E6747" s="50">
        <f t="shared" ca="1" si="920"/>
        <v>0</v>
      </c>
      <c r="F6747" s="2" t="str">
        <f t="shared" ca="1" si="927"/>
        <v/>
      </c>
      <c r="BD6747" s="49">
        <f t="shared" ca="1" si="924"/>
        <v>815.5</v>
      </c>
      <c r="BE6747" s="3">
        <f t="shared" ca="1" si="921"/>
        <v>8.1500000000000003E-2</v>
      </c>
      <c r="BF6747" s="3">
        <f t="shared" ca="1" si="922"/>
        <v>-1.3950525282585462</v>
      </c>
      <c r="BG6747" s="9">
        <f t="shared" ca="1" si="923"/>
        <v>0</v>
      </c>
      <c r="BH6747" s="6">
        <f ca="1">IF(ISNUMBER('Descriptive Stats'!BF6747),'Descriptive Stats'!BF6747,#N/A)</f>
        <v>-1.3950525282585462</v>
      </c>
      <c r="BI6747" s="6">
        <f ca="1">IF(ISNUMBER('Descriptive Stats'!E6747),'Descriptive Stats'!E6747,#N/A)</f>
        <v>0</v>
      </c>
    </row>
    <row r="6748" spans="1:61" ht="14.4" x14ac:dyDescent="0.3">
      <c r="A6748" s="2">
        <f>ROW()</f>
        <v>6748</v>
      </c>
      <c r="C6748" s="8">
        <f t="shared" ca="1" si="925"/>
        <v>4</v>
      </c>
      <c r="D6748" s="8">
        <f t="shared" ca="1" si="926"/>
        <v>0</v>
      </c>
      <c r="E6748" s="50">
        <f t="shared" ca="1" si="920"/>
        <v>7</v>
      </c>
      <c r="F6748" s="2" t="str">
        <f t="shared" ca="1" si="927"/>
        <v/>
      </c>
      <c r="BD6748" s="49">
        <f t="shared" ca="1" si="924"/>
        <v>4473.5</v>
      </c>
      <c r="BE6748" s="3">
        <f t="shared" ca="1" si="921"/>
        <v>0.44729999999999998</v>
      </c>
      <c r="BF6748" s="3">
        <f t="shared" ca="1" si="922"/>
        <v>-0.13248586824472414</v>
      </c>
      <c r="BG6748" s="9">
        <f t="shared" ca="1" si="923"/>
        <v>7</v>
      </c>
      <c r="BH6748" s="6">
        <f ca="1">IF(ISNUMBER('Descriptive Stats'!BF6748),'Descriptive Stats'!BF6748,#N/A)</f>
        <v>-0.13248586824472414</v>
      </c>
      <c r="BI6748" s="6">
        <f ca="1">IF(ISNUMBER('Descriptive Stats'!E6748),'Descriptive Stats'!E6748,#N/A)</f>
        <v>7</v>
      </c>
    </row>
    <row r="6749" spans="1:61" ht="14.4" x14ac:dyDescent="0.3">
      <c r="A6749" s="2">
        <f>ROW()</f>
        <v>6749</v>
      </c>
      <c r="C6749" s="8">
        <f t="shared" ca="1" si="925"/>
        <v>19</v>
      </c>
      <c r="D6749" s="8">
        <f t="shared" ca="1" si="926"/>
        <v>7</v>
      </c>
      <c r="E6749" s="50">
        <f t="shared" ca="1" si="920"/>
        <v>0</v>
      </c>
      <c r="F6749" s="2" t="str">
        <f t="shared" ca="1" si="927"/>
        <v/>
      </c>
      <c r="BD6749" s="49">
        <f t="shared" ca="1" si="924"/>
        <v>815.5</v>
      </c>
      <c r="BE6749" s="3">
        <f t="shared" ca="1" si="921"/>
        <v>8.1500000000000003E-2</v>
      </c>
      <c r="BF6749" s="3">
        <f t="shared" ca="1" si="922"/>
        <v>-1.3950525282585462</v>
      </c>
      <c r="BG6749" s="9">
        <f t="shared" ca="1" si="923"/>
        <v>0</v>
      </c>
      <c r="BH6749" s="6">
        <f ca="1">IF(ISNUMBER('Descriptive Stats'!BF6749),'Descriptive Stats'!BF6749,#N/A)</f>
        <v>-1.3950525282585462</v>
      </c>
      <c r="BI6749" s="6">
        <f ca="1">IF(ISNUMBER('Descriptive Stats'!E6749),'Descriptive Stats'!E6749,#N/A)</f>
        <v>0</v>
      </c>
    </row>
    <row r="6750" spans="1:61" ht="14.4" x14ac:dyDescent="0.3">
      <c r="A6750" s="2">
        <f>ROW()</f>
        <v>6750</v>
      </c>
      <c r="C6750" s="8">
        <f t="shared" ca="1" si="925"/>
        <v>20</v>
      </c>
      <c r="D6750" s="8">
        <f t="shared" ca="1" si="926"/>
        <v>0</v>
      </c>
      <c r="E6750" s="50">
        <f t="shared" ca="1" si="920"/>
        <v>0</v>
      </c>
      <c r="F6750" s="2" t="str">
        <f t="shared" ca="1" si="927"/>
        <v/>
      </c>
      <c r="BD6750" s="49">
        <f t="shared" ca="1" si="924"/>
        <v>815.5</v>
      </c>
      <c r="BE6750" s="3">
        <f t="shared" ca="1" si="921"/>
        <v>8.1500000000000003E-2</v>
      </c>
      <c r="BF6750" s="3">
        <f t="shared" ca="1" si="922"/>
        <v>-1.3950525282585462</v>
      </c>
      <c r="BG6750" s="9">
        <f t="shared" ca="1" si="923"/>
        <v>0</v>
      </c>
      <c r="BH6750" s="6">
        <f ca="1">IF(ISNUMBER('Descriptive Stats'!BF6750),'Descriptive Stats'!BF6750,#N/A)</f>
        <v>-1.3950525282585462</v>
      </c>
      <c r="BI6750" s="6">
        <f ca="1">IF(ISNUMBER('Descriptive Stats'!E6750),'Descriptive Stats'!E6750,#N/A)</f>
        <v>0</v>
      </c>
    </row>
    <row r="6751" spans="1:61" ht="14.4" x14ac:dyDescent="0.3">
      <c r="A6751" s="2">
        <f>ROW()</f>
        <v>6751</v>
      </c>
      <c r="C6751" s="8">
        <f t="shared" ca="1" si="925"/>
        <v>20</v>
      </c>
      <c r="D6751" s="8">
        <f t="shared" ca="1" si="926"/>
        <v>0</v>
      </c>
      <c r="E6751" s="50">
        <f t="shared" ca="1" si="920"/>
        <v>2</v>
      </c>
      <c r="F6751" s="2" t="str">
        <f t="shared" ca="1" si="927"/>
        <v/>
      </c>
      <c r="BD6751" s="49">
        <f t="shared" ca="1" si="924"/>
        <v>2595</v>
      </c>
      <c r="BE6751" s="3">
        <f t="shared" ca="1" si="921"/>
        <v>0.25945000000000001</v>
      </c>
      <c r="BF6751" s="3">
        <f t="shared" ca="1" si="922"/>
        <v>-0.6450419512753276</v>
      </c>
      <c r="BG6751" s="9">
        <f t="shared" ca="1" si="923"/>
        <v>2</v>
      </c>
      <c r="BH6751" s="6">
        <f ca="1">IF(ISNUMBER('Descriptive Stats'!BF6751),'Descriptive Stats'!BF6751,#N/A)</f>
        <v>-0.6450419512753276</v>
      </c>
      <c r="BI6751" s="6">
        <f ca="1">IF(ISNUMBER('Descriptive Stats'!E6751),'Descriptive Stats'!E6751,#N/A)</f>
        <v>2</v>
      </c>
    </row>
    <row r="6752" spans="1:61" ht="14.4" x14ac:dyDescent="0.3">
      <c r="A6752" s="2">
        <f>ROW()</f>
        <v>6752</v>
      </c>
      <c r="C6752" s="8">
        <f t="shared" ca="1" si="925"/>
        <v>9</v>
      </c>
      <c r="D6752" s="8">
        <f t="shared" ca="1" si="926"/>
        <v>2</v>
      </c>
      <c r="E6752" s="50">
        <f t="shared" ca="1" si="920"/>
        <v>3</v>
      </c>
      <c r="F6752" s="2" t="str">
        <f t="shared" ca="1" si="927"/>
        <v/>
      </c>
      <c r="BD6752" s="49">
        <f t="shared" ca="1" si="924"/>
        <v>3200</v>
      </c>
      <c r="BE6752" s="3">
        <f t="shared" ca="1" si="921"/>
        <v>0.31995000000000001</v>
      </c>
      <c r="BF6752" s="3">
        <f t="shared" ca="1" si="922"/>
        <v>-0.46783862043457014</v>
      </c>
      <c r="BG6752" s="9">
        <f t="shared" ca="1" si="923"/>
        <v>3</v>
      </c>
      <c r="BH6752" s="6">
        <f ca="1">IF(ISNUMBER('Descriptive Stats'!BF6752),'Descriptive Stats'!BF6752,#N/A)</f>
        <v>-0.46783862043457014</v>
      </c>
      <c r="BI6752" s="6">
        <f ca="1">IF(ISNUMBER('Descriptive Stats'!E6752),'Descriptive Stats'!E6752,#N/A)</f>
        <v>3</v>
      </c>
    </row>
    <row r="6753" spans="1:61" ht="14.4" x14ac:dyDescent="0.3">
      <c r="A6753" s="2">
        <f>ROW()</f>
        <v>6753</v>
      </c>
      <c r="C6753" s="8">
        <f t="shared" ca="1" si="925"/>
        <v>10</v>
      </c>
      <c r="D6753" s="8">
        <f t="shared" ca="1" si="926"/>
        <v>3</v>
      </c>
      <c r="E6753" s="50">
        <f t="shared" ca="1" si="920"/>
        <v>6</v>
      </c>
      <c r="F6753" s="2" t="str">
        <f t="shared" ca="1" si="927"/>
        <v/>
      </c>
      <c r="BD6753" s="49">
        <f t="shared" ca="1" si="924"/>
        <v>3900</v>
      </c>
      <c r="BE6753" s="3">
        <f t="shared" ca="1" si="921"/>
        <v>0.38995000000000002</v>
      </c>
      <c r="BF6753" s="3">
        <f t="shared" ca="1" si="922"/>
        <v>-0.2794493539703507</v>
      </c>
      <c r="BG6753" s="9">
        <f t="shared" ca="1" si="923"/>
        <v>6</v>
      </c>
      <c r="BH6753" s="6">
        <f ca="1">IF(ISNUMBER('Descriptive Stats'!BF6753),'Descriptive Stats'!BF6753,#N/A)</f>
        <v>-0.2794493539703507</v>
      </c>
      <c r="BI6753" s="6">
        <f ca="1">IF(ISNUMBER('Descriptive Stats'!E6753),'Descriptive Stats'!E6753,#N/A)</f>
        <v>6</v>
      </c>
    </row>
    <row r="6754" spans="1:61" ht="14.4" x14ac:dyDescent="0.3">
      <c r="A6754" s="2">
        <f>ROW()</f>
        <v>6754</v>
      </c>
      <c r="C6754" s="8">
        <f t="shared" ca="1" si="925"/>
        <v>5</v>
      </c>
      <c r="D6754" s="8">
        <f t="shared" ca="1" si="926"/>
        <v>6</v>
      </c>
      <c r="E6754" s="50">
        <f t="shared" ca="1" si="920"/>
        <v>6</v>
      </c>
      <c r="F6754" s="2" t="str">
        <f t="shared" ca="1" si="927"/>
        <v/>
      </c>
      <c r="BD6754" s="49">
        <f t="shared" ca="1" si="924"/>
        <v>3900</v>
      </c>
      <c r="BE6754" s="3">
        <f t="shared" ca="1" si="921"/>
        <v>0.38995000000000002</v>
      </c>
      <c r="BF6754" s="3">
        <f t="shared" ca="1" si="922"/>
        <v>-0.2794493539703507</v>
      </c>
      <c r="BG6754" s="9">
        <f t="shared" ca="1" si="923"/>
        <v>6</v>
      </c>
      <c r="BH6754" s="6">
        <f ca="1">IF(ISNUMBER('Descriptive Stats'!BF6754),'Descriptive Stats'!BF6754,#N/A)</f>
        <v>-0.2794493539703507</v>
      </c>
      <c r="BI6754" s="6">
        <f ca="1">IF(ISNUMBER('Descriptive Stats'!E6754),'Descriptive Stats'!E6754,#N/A)</f>
        <v>6</v>
      </c>
    </row>
    <row r="6755" spans="1:61" ht="14.4" x14ac:dyDescent="0.3">
      <c r="A6755" s="2">
        <f>ROW()</f>
        <v>6755</v>
      </c>
      <c r="C6755" s="8">
        <f t="shared" ca="1" si="925"/>
        <v>5</v>
      </c>
      <c r="D6755" s="8">
        <f t="shared" ca="1" si="926"/>
        <v>6</v>
      </c>
      <c r="E6755" s="50">
        <f t="shared" ca="1" si="920"/>
        <v>6</v>
      </c>
      <c r="F6755" s="2" t="str">
        <f t="shared" ca="1" si="927"/>
        <v/>
      </c>
      <c r="BD6755" s="49">
        <f t="shared" ca="1" si="924"/>
        <v>3900</v>
      </c>
      <c r="BE6755" s="3">
        <f t="shared" ca="1" si="921"/>
        <v>0.38995000000000002</v>
      </c>
      <c r="BF6755" s="3">
        <f t="shared" ca="1" si="922"/>
        <v>-0.2794493539703507</v>
      </c>
      <c r="BG6755" s="9">
        <f t="shared" ca="1" si="923"/>
        <v>6</v>
      </c>
      <c r="BH6755" s="6">
        <f ca="1">IF(ISNUMBER('Descriptive Stats'!BF6755),'Descriptive Stats'!BF6755,#N/A)</f>
        <v>-0.2794493539703507</v>
      </c>
      <c r="BI6755" s="6">
        <f ca="1">IF(ISNUMBER('Descriptive Stats'!E6755),'Descriptive Stats'!E6755,#N/A)</f>
        <v>6</v>
      </c>
    </row>
    <row r="6756" spans="1:61" ht="14.4" x14ac:dyDescent="0.3">
      <c r="A6756" s="2">
        <f>ROW()</f>
        <v>6756</v>
      </c>
      <c r="C6756" s="8">
        <f t="shared" ca="1" si="925"/>
        <v>2</v>
      </c>
      <c r="D6756" s="8">
        <f t="shared" ca="1" si="926"/>
        <v>6</v>
      </c>
      <c r="E6756" s="50">
        <f t="shared" ca="1" si="920"/>
        <v>15</v>
      </c>
      <c r="F6756" s="2" t="str">
        <f t="shared" ca="1" si="927"/>
        <v/>
      </c>
      <c r="BD6756" s="49">
        <f t="shared" ca="1" si="924"/>
        <v>5051.5</v>
      </c>
      <c r="BE6756" s="3">
        <f t="shared" ca="1" si="921"/>
        <v>0.50509999999999999</v>
      </c>
      <c r="BF6756" s="3">
        <f t="shared" ca="1" si="922"/>
        <v>1.2784152420787677E-2</v>
      </c>
      <c r="BG6756" s="9">
        <f t="shared" ca="1" si="923"/>
        <v>15</v>
      </c>
      <c r="BH6756" s="6">
        <f ca="1">IF(ISNUMBER('Descriptive Stats'!BF6756),'Descriptive Stats'!BF6756,#N/A)</f>
        <v>1.2784152420787677E-2</v>
      </c>
      <c r="BI6756" s="6">
        <f ca="1">IF(ISNUMBER('Descriptive Stats'!E6756),'Descriptive Stats'!E6756,#N/A)</f>
        <v>15</v>
      </c>
    </row>
    <row r="6757" spans="1:61" ht="14.4" x14ac:dyDescent="0.3">
      <c r="A6757" s="2">
        <f>ROW()</f>
        <v>6757</v>
      </c>
      <c r="C6757" s="8">
        <f t="shared" ca="1" si="925"/>
        <v>24</v>
      </c>
      <c r="D6757" s="8">
        <f t="shared" ca="1" si="926"/>
        <v>15</v>
      </c>
      <c r="E6757" s="50">
        <f t="shared" ca="1" si="920"/>
        <v>0</v>
      </c>
      <c r="F6757" s="2" t="str">
        <f t="shared" ca="1" si="927"/>
        <v/>
      </c>
      <c r="BD6757" s="49">
        <f t="shared" ca="1" si="924"/>
        <v>815.5</v>
      </c>
      <c r="BE6757" s="3">
        <f t="shared" ca="1" si="921"/>
        <v>8.1500000000000003E-2</v>
      </c>
      <c r="BF6757" s="3">
        <f t="shared" ca="1" si="922"/>
        <v>-1.3950525282585462</v>
      </c>
      <c r="BG6757" s="9">
        <f t="shared" ca="1" si="923"/>
        <v>0</v>
      </c>
      <c r="BH6757" s="6">
        <f ca="1">IF(ISNUMBER('Descriptive Stats'!BF6757),'Descriptive Stats'!BF6757,#N/A)</f>
        <v>-1.3950525282585462</v>
      </c>
      <c r="BI6757" s="6">
        <f ca="1">IF(ISNUMBER('Descriptive Stats'!E6757),'Descriptive Stats'!E6757,#N/A)</f>
        <v>0</v>
      </c>
    </row>
    <row r="6758" spans="1:61" ht="14.4" x14ac:dyDescent="0.3">
      <c r="A6758" s="2">
        <f>ROW()</f>
        <v>6758</v>
      </c>
      <c r="C6758" s="8">
        <f t="shared" ca="1" si="925"/>
        <v>11</v>
      </c>
      <c r="D6758" s="8">
        <f t="shared" ca="1" si="926"/>
        <v>0</v>
      </c>
      <c r="E6758" s="50">
        <f t="shared" ca="1" si="920"/>
        <v>1</v>
      </c>
      <c r="F6758" s="2" t="str">
        <f t="shared" ca="1" si="927"/>
        <v/>
      </c>
      <c r="BD6758" s="49">
        <f t="shared" ca="1" si="924"/>
        <v>1871</v>
      </c>
      <c r="BE6758" s="3">
        <f t="shared" ca="1" si="921"/>
        <v>0.18704999999999999</v>
      </c>
      <c r="BF6758" s="3">
        <f t="shared" ca="1" si="922"/>
        <v>-0.88881967520906158</v>
      </c>
      <c r="BG6758" s="9">
        <f t="shared" ca="1" si="923"/>
        <v>1</v>
      </c>
      <c r="BH6758" s="6">
        <f ca="1">IF(ISNUMBER('Descriptive Stats'!BF6758),'Descriptive Stats'!BF6758,#N/A)</f>
        <v>-0.88881967520906158</v>
      </c>
      <c r="BI6758" s="6">
        <f ca="1">IF(ISNUMBER('Descriptive Stats'!E6758),'Descriptive Stats'!E6758,#N/A)</f>
        <v>1</v>
      </c>
    </row>
    <row r="6759" spans="1:61" ht="14.4" x14ac:dyDescent="0.3">
      <c r="A6759" s="2">
        <f>ROW()</f>
        <v>6759</v>
      </c>
      <c r="C6759" s="8">
        <f t="shared" ca="1" si="925"/>
        <v>8</v>
      </c>
      <c r="D6759" s="8">
        <f t="shared" ca="1" si="926"/>
        <v>1</v>
      </c>
      <c r="E6759" s="50">
        <f t="shared" ca="1" si="920"/>
        <v>6</v>
      </c>
      <c r="F6759" s="2" t="str">
        <f t="shared" ca="1" si="927"/>
        <v/>
      </c>
      <c r="BD6759" s="49">
        <f t="shared" ca="1" si="924"/>
        <v>3900</v>
      </c>
      <c r="BE6759" s="3">
        <f t="shared" ca="1" si="921"/>
        <v>0.38995000000000002</v>
      </c>
      <c r="BF6759" s="3">
        <f t="shared" ca="1" si="922"/>
        <v>-0.2794493539703507</v>
      </c>
      <c r="BG6759" s="9">
        <f t="shared" ca="1" si="923"/>
        <v>6</v>
      </c>
      <c r="BH6759" s="6">
        <f ca="1">IF(ISNUMBER('Descriptive Stats'!BF6759),'Descriptive Stats'!BF6759,#N/A)</f>
        <v>-0.2794493539703507</v>
      </c>
      <c r="BI6759" s="6">
        <f ca="1">IF(ISNUMBER('Descriptive Stats'!E6759),'Descriptive Stats'!E6759,#N/A)</f>
        <v>6</v>
      </c>
    </row>
    <row r="6760" spans="1:61" ht="14.4" x14ac:dyDescent="0.3">
      <c r="A6760" s="2">
        <f>ROW()</f>
        <v>6760</v>
      </c>
      <c r="C6760" s="8">
        <f t="shared" ca="1" si="925"/>
        <v>2</v>
      </c>
      <c r="D6760" s="8">
        <f t="shared" ca="1" si="926"/>
        <v>6</v>
      </c>
      <c r="E6760" s="50">
        <f t="shared" ca="1" si="920"/>
        <v>2</v>
      </c>
      <c r="F6760" s="2" t="str">
        <f t="shared" ca="1" si="927"/>
        <v/>
      </c>
      <c r="BD6760" s="49">
        <f t="shared" ca="1" si="924"/>
        <v>2595</v>
      </c>
      <c r="BE6760" s="3">
        <f t="shared" ca="1" si="921"/>
        <v>0.25945000000000001</v>
      </c>
      <c r="BF6760" s="3">
        <f t="shared" ca="1" si="922"/>
        <v>-0.6450419512753276</v>
      </c>
      <c r="BG6760" s="9">
        <f t="shared" ca="1" si="923"/>
        <v>2</v>
      </c>
      <c r="BH6760" s="6">
        <f ca="1">IF(ISNUMBER('Descriptive Stats'!BF6760),'Descriptive Stats'!BF6760,#N/A)</f>
        <v>-0.6450419512753276</v>
      </c>
      <c r="BI6760" s="6">
        <f ca="1">IF(ISNUMBER('Descriptive Stats'!E6760),'Descriptive Stats'!E6760,#N/A)</f>
        <v>2</v>
      </c>
    </row>
    <row r="6761" spans="1:61" ht="14.4" x14ac:dyDescent="0.3">
      <c r="A6761" s="2">
        <f>ROW()</f>
        <v>6761</v>
      </c>
      <c r="C6761" s="8">
        <f t="shared" ca="1" si="925"/>
        <v>21</v>
      </c>
      <c r="D6761" s="8">
        <f t="shared" ca="1" si="926"/>
        <v>2</v>
      </c>
      <c r="E6761" s="50">
        <f t="shared" ca="1" si="920"/>
        <v>4</v>
      </c>
      <c r="F6761" s="2" t="str">
        <f t="shared" ca="1" si="927"/>
        <v/>
      </c>
      <c r="BD6761" s="49">
        <f t="shared" ca="1" si="924"/>
        <v>3442</v>
      </c>
      <c r="BE6761" s="3">
        <f t="shared" ca="1" si="921"/>
        <v>0.34415000000000001</v>
      </c>
      <c r="BF6761" s="3">
        <f t="shared" ca="1" si="922"/>
        <v>-0.40116316278173481</v>
      </c>
      <c r="BG6761" s="9">
        <f t="shared" ca="1" si="923"/>
        <v>4</v>
      </c>
      <c r="BH6761" s="6">
        <f ca="1">IF(ISNUMBER('Descriptive Stats'!BF6761),'Descriptive Stats'!BF6761,#N/A)</f>
        <v>-0.40116316278173481</v>
      </c>
      <c r="BI6761" s="6">
        <f ca="1">IF(ISNUMBER('Descriptive Stats'!E6761),'Descriptive Stats'!E6761,#N/A)</f>
        <v>4</v>
      </c>
    </row>
    <row r="6762" spans="1:61" ht="14.4" x14ac:dyDescent="0.3">
      <c r="A6762" s="2">
        <f>ROW()</f>
        <v>6762</v>
      </c>
      <c r="C6762" s="8">
        <f t="shared" ca="1" si="925"/>
        <v>13</v>
      </c>
      <c r="D6762" s="8">
        <f t="shared" ca="1" si="926"/>
        <v>4</v>
      </c>
      <c r="E6762" s="50">
        <f t="shared" ca="1" si="920"/>
        <v>1</v>
      </c>
      <c r="F6762" s="2" t="str">
        <f t="shared" ca="1" si="927"/>
        <v/>
      </c>
      <c r="BD6762" s="49">
        <f t="shared" ca="1" si="924"/>
        <v>1871</v>
      </c>
      <c r="BE6762" s="3">
        <f t="shared" ca="1" si="921"/>
        <v>0.18704999999999999</v>
      </c>
      <c r="BF6762" s="3">
        <f t="shared" ca="1" si="922"/>
        <v>-0.88881967520906158</v>
      </c>
      <c r="BG6762" s="9">
        <f t="shared" ca="1" si="923"/>
        <v>1</v>
      </c>
      <c r="BH6762" s="6">
        <f ca="1">IF(ISNUMBER('Descriptive Stats'!BF6762),'Descriptive Stats'!BF6762,#N/A)</f>
        <v>-0.88881967520906158</v>
      </c>
      <c r="BI6762" s="6">
        <f ca="1">IF(ISNUMBER('Descriptive Stats'!E6762),'Descriptive Stats'!E6762,#N/A)</f>
        <v>1</v>
      </c>
    </row>
    <row r="6763" spans="1:61" ht="14.4" x14ac:dyDescent="0.3">
      <c r="A6763" s="2">
        <f>ROW()</f>
        <v>6763</v>
      </c>
      <c r="C6763" s="8">
        <f t="shared" ca="1" si="925"/>
        <v>12</v>
      </c>
      <c r="D6763" s="8">
        <f t="shared" ca="1" si="926"/>
        <v>1</v>
      </c>
      <c r="E6763" s="50">
        <f t="shared" ca="1" si="920"/>
        <v>6</v>
      </c>
      <c r="F6763" s="2" t="str">
        <f t="shared" ca="1" si="927"/>
        <v/>
      </c>
      <c r="BD6763" s="49">
        <f t="shared" ca="1" si="924"/>
        <v>3900</v>
      </c>
      <c r="BE6763" s="3">
        <f t="shared" ca="1" si="921"/>
        <v>0.38995000000000002</v>
      </c>
      <c r="BF6763" s="3">
        <f t="shared" ca="1" si="922"/>
        <v>-0.2794493539703507</v>
      </c>
      <c r="BG6763" s="9">
        <f t="shared" ca="1" si="923"/>
        <v>6</v>
      </c>
      <c r="BH6763" s="6">
        <f ca="1">IF(ISNUMBER('Descriptive Stats'!BF6763),'Descriptive Stats'!BF6763,#N/A)</f>
        <v>-0.2794493539703507</v>
      </c>
      <c r="BI6763" s="6">
        <f ca="1">IF(ISNUMBER('Descriptive Stats'!E6763),'Descriptive Stats'!E6763,#N/A)</f>
        <v>6</v>
      </c>
    </row>
    <row r="6764" spans="1:61" ht="14.4" x14ac:dyDescent="0.3">
      <c r="A6764" s="2">
        <f>ROW()</f>
        <v>6764</v>
      </c>
      <c r="C6764" s="8">
        <f t="shared" ca="1" si="925"/>
        <v>5</v>
      </c>
      <c r="D6764" s="8">
        <f t="shared" ca="1" si="926"/>
        <v>6</v>
      </c>
      <c r="E6764" s="50">
        <f t="shared" ca="1" si="920"/>
        <v>7</v>
      </c>
      <c r="F6764" s="2" t="str">
        <f t="shared" ca="1" si="927"/>
        <v/>
      </c>
      <c r="BD6764" s="49">
        <f t="shared" ca="1" si="924"/>
        <v>4473.5</v>
      </c>
      <c r="BE6764" s="3">
        <f t="shared" ca="1" si="921"/>
        <v>0.44729999999999998</v>
      </c>
      <c r="BF6764" s="3">
        <f t="shared" ca="1" si="922"/>
        <v>-0.13248586824472414</v>
      </c>
      <c r="BG6764" s="9">
        <f t="shared" ca="1" si="923"/>
        <v>7</v>
      </c>
      <c r="BH6764" s="6">
        <f ca="1">IF(ISNUMBER('Descriptive Stats'!BF6764),'Descriptive Stats'!BF6764,#N/A)</f>
        <v>-0.13248586824472414</v>
      </c>
      <c r="BI6764" s="6">
        <f ca="1">IF(ISNUMBER('Descriptive Stats'!E6764),'Descriptive Stats'!E6764,#N/A)</f>
        <v>7</v>
      </c>
    </row>
    <row r="6765" spans="1:61" ht="14.4" x14ac:dyDescent="0.3">
      <c r="A6765" s="2">
        <f>ROW()</f>
        <v>6765</v>
      </c>
      <c r="C6765" s="8">
        <f t="shared" ca="1" si="925"/>
        <v>19</v>
      </c>
      <c r="D6765" s="8">
        <f t="shared" ca="1" si="926"/>
        <v>7</v>
      </c>
      <c r="E6765" s="50">
        <f t="shared" ca="1" si="920"/>
        <v>3</v>
      </c>
      <c r="F6765" s="2" t="str">
        <f t="shared" ca="1" si="927"/>
        <v/>
      </c>
      <c r="BD6765" s="49">
        <f t="shared" ca="1" si="924"/>
        <v>3200</v>
      </c>
      <c r="BE6765" s="3">
        <f t="shared" ca="1" si="921"/>
        <v>0.31995000000000001</v>
      </c>
      <c r="BF6765" s="3">
        <f t="shared" ca="1" si="922"/>
        <v>-0.46783862043457014</v>
      </c>
      <c r="BG6765" s="9">
        <f t="shared" ca="1" si="923"/>
        <v>3</v>
      </c>
      <c r="BH6765" s="6">
        <f ca="1">IF(ISNUMBER('Descriptive Stats'!BF6765),'Descriptive Stats'!BF6765,#N/A)</f>
        <v>-0.46783862043457014</v>
      </c>
      <c r="BI6765" s="6">
        <f ca="1">IF(ISNUMBER('Descriptive Stats'!E6765),'Descriptive Stats'!E6765,#N/A)</f>
        <v>3</v>
      </c>
    </row>
    <row r="6766" spans="1:61" ht="14.4" x14ac:dyDescent="0.3">
      <c r="A6766" s="2">
        <f>ROW()</f>
        <v>6766</v>
      </c>
      <c r="C6766" s="8">
        <f t="shared" ca="1" si="925"/>
        <v>10</v>
      </c>
      <c r="D6766" s="8">
        <f t="shared" ca="1" si="926"/>
        <v>3</v>
      </c>
      <c r="E6766" s="50">
        <f t="shared" ca="1" si="920"/>
        <v>9</v>
      </c>
      <c r="F6766" s="2" t="str">
        <f t="shared" ca="1" si="927"/>
        <v/>
      </c>
      <c r="BD6766" s="49">
        <f t="shared" ca="1" si="924"/>
        <v>4819</v>
      </c>
      <c r="BE6766" s="3">
        <f t="shared" ca="1" si="921"/>
        <v>0.48185</v>
      </c>
      <c r="BF6766" s="3">
        <f t="shared" ca="1" si="922"/>
        <v>-4.5511009098988427E-2</v>
      </c>
      <c r="BG6766" s="9">
        <f t="shared" ca="1" si="923"/>
        <v>9</v>
      </c>
      <c r="BH6766" s="6">
        <f ca="1">IF(ISNUMBER('Descriptive Stats'!BF6766),'Descriptive Stats'!BF6766,#N/A)</f>
        <v>-4.5511009098988427E-2</v>
      </c>
      <c r="BI6766" s="6">
        <f ca="1">IF(ISNUMBER('Descriptive Stats'!E6766),'Descriptive Stats'!E6766,#N/A)</f>
        <v>9</v>
      </c>
    </row>
    <row r="6767" spans="1:61" ht="14.4" x14ac:dyDescent="0.3">
      <c r="A6767" s="2">
        <f>ROW()</f>
        <v>6767</v>
      </c>
      <c r="C6767" s="8">
        <f t="shared" ca="1" si="925"/>
        <v>23</v>
      </c>
      <c r="D6767" s="8">
        <f t="shared" ca="1" si="926"/>
        <v>9</v>
      </c>
      <c r="E6767" s="50">
        <f t="shared" ca="1" si="920"/>
        <v>6</v>
      </c>
      <c r="F6767" s="2" t="str">
        <f t="shared" ca="1" si="927"/>
        <v/>
      </c>
      <c r="BD6767" s="49">
        <f t="shared" ca="1" si="924"/>
        <v>3900</v>
      </c>
      <c r="BE6767" s="3">
        <f t="shared" ca="1" si="921"/>
        <v>0.38995000000000002</v>
      </c>
      <c r="BF6767" s="3">
        <f t="shared" ca="1" si="922"/>
        <v>-0.2794493539703507</v>
      </c>
      <c r="BG6767" s="9">
        <f t="shared" ca="1" si="923"/>
        <v>6</v>
      </c>
      <c r="BH6767" s="6">
        <f ca="1">IF(ISNUMBER('Descriptive Stats'!BF6767),'Descriptive Stats'!BF6767,#N/A)</f>
        <v>-0.2794493539703507</v>
      </c>
      <c r="BI6767" s="6">
        <f ca="1">IF(ISNUMBER('Descriptive Stats'!E6767),'Descriptive Stats'!E6767,#N/A)</f>
        <v>6</v>
      </c>
    </row>
    <row r="6768" spans="1:61" ht="14.4" x14ac:dyDescent="0.3">
      <c r="A6768" s="2">
        <f>ROW()</f>
        <v>6768</v>
      </c>
      <c r="C6768" s="8">
        <f t="shared" ca="1" si="925"/>
        <v>2</v>
      </c>
      <c r="D6768" s="8">
        <f t="shared" ca="1" si="926"/>
        <v>6</v>
      </c>
      <c r="E6768" s="50">
        <f t="shared" ca="1" si="920"/>
        <v>0</v>
      </c>
      <c r="F6768" s="2" t="str">
        <f t="shared" ca="1" si="927"/>
        <v/>
      </c>
      <c r="BD6768" s="49">
        <f t="shared" ca="1" si="924"/>
        <v>815.5</v>
      </c>
      <c r="BE6768" s="3">
        <f t="shared" ca="1" si="921"/>
        <v>8.1500000000000003E-2</v>
      </c>
      <c r="BF6768" s="3">
        <f t="shared" ca="1" si="922"/>
        <v>-1.3950525282585462</v>
      </c>
      <c r="BG6768" s="9">
        <f t="shared" ca="1" si="923"/>
        <v>0</v>
      </c>
      <c r="BH6768" s="6">
        <f ca="1">IF(ISNUMBER('Descriptive Stats'!BF6768),'Descriptive Stats'!BF6768,#N/A)</f>
        <v>-1.3950525282585462</v>
      </c>
      <c r="BI6768" s="6">
        <f ca="1">IF(ISNUMBER('Descriptive Stats'!E6768),'Descriptive Stats'!E6768,#N/A)</f>
        <v>0</v>
      </c>
    </row>
    <row r="6769" spans="1:61" ht="14.4" x14ac:dyDescent="0.3">
      <c r="A6769" s="2">
        <f>ROW()</f>
        <v>6769</v>
      </c>
      <c r="C6769" s="8">
        <f t="shared" ca="1" si="925"/>
        <v>22</v>
      </c>
      <c r="D6769" s="8">
        <f t="shared" ca="1" si="926"/>
        <v>0</v>
      </c>
      <c r="E6769" s="50">
        <f t="shared" ca="1" si="920"/>
        <v>6</v>
      </c>
      <c r="F6769" s="2" t="str">
        <f t="shared" ca="1" si="927"/>
        <v/>
      </c>
      <c r="BD6769" s="49">
        <f t="shared" ca="1" si="924"/>
        <v>3900</v>
      </c>
      <c r="BE6769" s="3">
        <f t="shared" ca="1" si="921"/>
        <v>0.38995000000000002</v>
      </c>
      <c r="BF6769" s="3">
        <f t="shared" ca="1" si="922"/>
        <v>-0.2794493539703507</v>
      </c>
      <c r="BG6769" s="9">
        <f t="shared" ca="1" si="923"/>
        <v>6</v>
      </c>
      <c r="BH6769" s="6">
        <f ca="1">IF(ISNUMBER('Descriptive Stats'!BF6769),'Descriptive Stats'!BF6769,#N/A)</f>
        <v>-0.2794493539703507</v>
      </c>
      <c r="BI6769" s="6">
        <f ca="1">IF(ISNUMBER('Descriptive Stats'!E6769),'Descriptive Stats'!E6769,#N/A)</f>
        <v>6</v>
      </c>
    </row>
    <row r="6770" spans="1:61" ht="14.4" x14ac:dyDescent="0.3">
      <c r="A6770" s="2">
        <f>ROW()</f>
        <v>6770</v>
      </c>
      <c r="C6770" s="8">
        <f t="shared" ca="1" si="925"/>
        <v>2</v>
      </c>
      <c r="D6770" s="8">
        <f t="shared" ca="1" si="926"/>
        <v>6</v>
      </c>
      <c r="E6770" s="50">
        <f t="shared" ca="1" si="920"/>
        <v>0</v>
      </c>
      <c r="F6770" s="2" t="str">
        <f t="shared" ca="1" si="927"/>
        <v/>
      </c>
      <c r="BD6770" s="49">
        <f t="shared" ca="1" si="924"/>
        <v>815.5</v>
      </c>
      <c r="BE6770" s="3">
        <f t="shared" ca="1" si="921"/>
        <v>8.1500000000000003E-2</v>
      </c>
      <c r="BF6770" s="3">
        <f t="shared" ca="1" si="922"/>
        <v>-1.3950525282585462</v>
      </c>
      <c r="BG6770" s="9">
        <f t="shared" ca="1" si="923"/>
        <v>0</v>
      </c>
      <c r="BH6770" s="6">
        <f ca="1">IF(ISNUMBER('Descriptive Stats'!BF6770),'Descriptive Stats'!BF6770,#N/A)</f>
        <v>-1.3950525282585462</v>
      </c>
      <c r="BI6770" s="6">
        <f ca="1">IF(ISNUMBER('Descriptive Stats'!E6770),'Descriptive Stats'!E6770,#N/A)</f>
        <v>0</v>
      </c>
    </row>
    <row r="6771" spans="1:61" ht="14.4" x14ac:dyDescent="0.3">
      <c r="A6771" s="2">
        <f>ROW()</f>
        <v>6771</v>
      </c>
      <c r="C6771" s="8">
        <f t="shared" ca="1" si="925"/>
        <v>20</v>
      </c>
      <c r="D6771" s="8">
        <f t="shared" ca="1" si="926"/>
        <v>0</v>
      </c>
      <c r="E6771" s="50">
        <f t="shared" ca="1" si="920"/>
        <v>0</v>
      </c>
      <c r="F6771" s="2" t="str">
        <f t="shared" ca="1" si="927"/>
        <v/>
      </c>
      <c r="BD6771" s="49">
        <f t="shared" ca="1" si="924"/>
        <v>815.5</v>
      </c>
      <c r="BE6771" s="3">
        <f t="shared" ca="1" si="921"/>
        <v>8.1500000000000003E-2</v>
      </c>
      <c r="BF6771" s="3">
        <f t="shared" ca="1" si="922"/>
        <v>-1.3950525282585462</v>
      </c>
      <c r="BG6771" s="9">
        <f t="shared" ca="1" si="923"/>
        <v>0</v>
      </c>
      <c r="BH6771" s="6">
        <f ca="1">IF(ISNUMBER('Descriptive Stats'!BF6771),'Descriptive Stats'!BF6771,#N/A)</f>
        <v>-1.3950525282585462</v>
      </c>
      <c r="BI6771" s="6">
        <f ca="1">IF(ISNUMBER('Descriptive Stats'!E6771),'Descriptive Stats'!E6771,#N/A)</f>
        <v>0</v>
      </c>
    </row>
    <row r="6772" spans="1:61" ht="14.4" x14ac:dyDescent="0.3">
      <c r="A6772" s="2">
        <f>ROW()</f>
        <v>6772</v>
      </c>
      <c r="C6772" s="8">
        <f t="shared" ca="1" si="925"/>
        <v>4</v>
      </c>
      <c r="D6772" s="8">
        <f t="shared" ca="1" si="926"/>
        <v>0</v>
      </c>
      <c r="E6772" s="50">
        <f t="shared" ca="1" si="920"/>
        <v>6</v>
      </c>
      <c r="F6772" s="2" t="str">
        <f t="shared" ca="1" si="927"/>
        <v/>
      </c>
      <c r="BD6772" s="49">
        <f t="shared" ca="1" si="924"/>
        <v>3900</v>
      </c>
      <c r="BE6772" s="3">
        <f t="shared" ca="1" si="921"/>
        <v>0.38995000000000002</v>
      </c>
      <c r="BF6772" s="3">
        <f t="shared" ca="1" si="922"/>
        <v>-0.2794493539703507</v>
      </c>
      <c r="BG6772" s="9">
        <f t="shared" ca="1" si="923"/>
        <v>6</v>
      </c>
      <c r="BH6772" s="6">
        <f ca="1">IF(ISNUMBER('Descriptive Stats'!BF6772),'Descriptive Stats'!BF6772,#N/A)</f>
        <v>-0.2794493539703507</v>
      </c>
      <c r="BI6772" s="6">
        <f ca="1">IF(ISNUMBER('Descriptive Stats'!E6772),'Descriptive Stats'!E6772,#N/A)</f>
        <v>6</v>
      </c>
    </row>
    <row r="6773" spans="1:61" ht="14.4" x14ac:dyDescent="0.3">
      <c r="A6773" s="2">
        <f>ROW()</f>
        <v>6773</v>
      </c>
      <c r="C6773" s="8">
        <f t="shared" ca="1" si="925"/>
        <v>16</v>
      </c>
      <c r="D6773" s="8">
        <f t="shared" ca="1" si="926"/>
        <v>6</v>
      </c>
      <c r="E6773" s="50">
        <f t="shared" ca="1" si="920"/>
        <v>0</v>
      </c>
      <c r="F6773" s="2" t="str">
        <f t="shared" ca="1" si="927"/>
        <v/>
      </c>
      <c r="BD6773" s="49">
        <f t="shared" ca="1" si="924"/>
        <v>815.5</v>
      </c>
      <c r="BE6773" s="3">
        <f t="shared" ca="1" si="921"/>
        <v>8.1500000000000003E-2</v>
      </c>
      <c r="BF6773" s="3">
        <f t="shared" ca="1" si="922"/>
        <v>-1.3950525282585462</v>
      </c>
      <c r="BG6773" s="9">
        <f t="shared" ca="1" si="923"/>
        <v>0</v>
      </c>
      <c r="BH6773" s="6">
        <f ca="1">IF(ISNUMBER('Descriptive Stats'!BF6773),'Descriptive Stats'!BF6773,#N/A)</f>
        <v>-1.3950525282585462</v>
      </c>
      <c r="BI6773" s="6">
        <f ca="1">IF(ISNUMBER('Descriptive Stats'!E6773),'Descriptive Stats'!E6773,#N/A)</f>
        <v>0</v>
      </c>
    </row>
    <row r="6774" spans="1:61" ht="14.4" x14ac:dyDescent="0.3">
      <c r="A6774" s="2">
        <f>ROW()</f>
        <v>6774</v>
      </c>
      <c r="C6774" s="8">
        <f t="shared" ca="1" si="925"/>
        <v>22</v>
      </c>
      <c r="D6774" s="8">
        <f t="shared" ca="1" si="926"/>
        <v>0</v>
      </c>
      <c r="E6774" s="50">
        <f t="shared" ca="1" si="920"/>
        <v>2</v>
      </c>
      <c r="F6774" s="2" t="str">
        <f t="shared" ca="1" si="927"/>
        <v/>
      </c>
      <c r="BD6774" s="49">
        <f t="shared" ca="1" si="924"/>
        <v>2595</v>
      </c>
      <c r="BE6774" s="3">
        <f t="shared" ca="1" si="921"/>
        <v>0.25945000000000001</v>
      </c>
      <c r="BF6774" s="3">
        <f t="shared" ca="1" si="922"/>
        <v>-0.6450419512753276</v>
      </c>
      <c r="BG6774" s="9">
        <f t="shared" ca="1" si="923"/>
        <v>2</v>
      </c>
      <c r="BH6774" s="6">
        <f ca="1">IF(ISNUMBER('Descriptive Stats'!BF6774),'Descriptive Stats'!BF6774,#N/A)</f>
        <v>-0.6450419512753276</v>
      </c>
      <c r="BI6774" s="6">
        <f ca="1">IF(ISNUMBER('Descriptive Stats'!E6774),'Descriptive Stats'!E6774,#N/A)</f>
        <v>2</v>
      </c>
    </row>
    <row r="6775" spans="1:61" ht="14.4" x14ac:dyDescent="0.3">
      <c r="A6775" s="2">
        <f>ROW()</f>
        <v>6775</v>
      </c>
      <c r="C6775" s="8">
        <f t="shared" ca="1" si="925"/>
        <v>3</v>
      </c>
      <c r="D6775" s="8">
        <f t="shared" ca="1" si="926"/>
        <v>2</v>
      </c>
      <c r="E6775" s="50">
        <f t="shared" ca="1" si="920"/>
        <v>4</v>
      </c>
      <c r="F6775" s="2" t="str">
        <f t="shared" ca="1" si="927"/>
        <v/>
      </c>
      <c r="BD6775" s="49">
        <f t="shared" ca="1" si="924"/>
        <v>3442</v>
      </c>
      <c r="BE6775" s="3">
        <f t="shared" ca="1" si="921"/>
        <v>0.34415000000000001</v>
      </c>
      <c r="BF6775" s="3">
        <f t="shared" ca="1" si="922"/>
        <v>-0.40116316278173481</v>
      </c>
      <c r="BG6775" s="9">
        <f t="shared" ca="1" si="923"/>
        <v>4</v>
      </c>
      <c r="BH6775" s="6">
        <f ca="1">IF(ISNUMBER('Descriptive Stats'!BF6775),'Descriptive Stats'!BF6775,#N/A)</f>
        <v>-0.40116316278173481</v>
      </c>
      <c r="BI6775" s="6">
        <f ca="1">IF(ISNUMBER('Descriptive Stats'!E6775),'Descriptive Stats'!E6775,#N/A)</f>
        <v>4</v>
      </c>
    </row>
    <row r="6776" spans="1:61" ht="14.4" x14ac:dyDescent="0.3">
      <c r="A6776" s="2">
        <f>ROW()</f>
        <v>6776</v>
      </c>
      <c r="C6776" s="8">
        <f t="shared" ca="1" si="925"/>
        <v>13</v>
      </c>
      <c r="D6776" s="8">
        <f t="shared" ca="1" si="926"/>
        <v>4</v>
      </c>
      <c r="E6776" s="50">
        <f t="shared" ca="1" si="920"/>
        <v>9</v>
      </c>
      <c r="F6776" s="2" t="str">
        <f t="shared" ca="1" si="927"/>
        <v/>
      </c>
      <c r="BD6776" s="49">
        <f t="shared" ca="1" si="924"/>
        <v>4819</v>
      </c>
      <c r="BE6776" s="3">
        <f t="shared" ca="1" si="921"/>
        <v>0.48185</v>
      </c>
      <c r="BF6776" s="3">
        <f t="shared" ca="1" si="922"/>
        <v>-4.5511009098988427E-2</v>
      </c>
      <c r="BG6776" s="9">
        <f t="shared" ca="1" si="923"/>
        <v>9</v>
      </c>
      <c r="BH6776" s="6">
        <f ca="1">IF(ISNUMBER('Descriptive Stats'!BF6776),'Descriptive Stats'!BF6776,#N/A)</f>
        <v>-4.5511009098988427E-2</v>
      </c>
      <c r="BI6776" s="6">
        <f ca="1">IF(ISNUMBER('Descriptive Stats'!E6776),'Descriptive Stats'!E6776,#N/A)</f>
        <v>9</v>
      </c>
    </row>
    <row r="6777" spans="1:61" ht="14.4" x14ac:dyDescent="0.3">
      <c r="A6777" s="2">
        <f>ROW()</f>
        <v>6777</v>
      </c>
      <c r="C6777" s="8">
        <f t="shared" ca="1" si="925"/>
        <v>23</v>
      </c>
      <c r="D6777" s="8">
        <f t="shared" ca="1" si="926"/>
        <v>9</v>
      </c>
      <c r="E6777" s="50">
        <f t="shared" ca="1" si="920"/>
        <v>9</v>
      </c>
      <c r="F6777" s="2" t="str">
        <f t="shared" ca="1" si="927"/>
        <v/>
      </c>
      <c r="BD6777" s="49">
        <f t="shared" ca="1" si="924"/>
        <v>4819</v>
      </c>
      <c r="BE6777" s="3">
        <f t="shared" ca="1" si="921"/>
        <v>0.48185</v>
      </c>
      <c r="BF6777" s="3">
        <f t="shared" ca="1" si="922"/>
        <v>-4.5511009098988427E-2</v>
      </c>
      <c r="BG6777" s="9">
        <f t="shared" ca="1" si="923"/>
        <v>9</v>
      </c>
      <c r="BH6777" s="6">
        <f ca="1">IF(ISNUMBER('Descriptive Stats'!BF6777),'Descriptive Stats'!BF6777,#N/A)</f>
        <v>-4.5511009098988427E-2</v>
      </c>
      <c r="BI6777" s="6">
        <f ca="1">IF(ISNUMBER('Descriptive Stats'!E6777),'Descriptive Stats'!E6777,#N/A)</f>
        <v>9</v>
      </c>
    </row>
    <row r="6778" spans="1:61" ht="14.4" x14ac:dyDescent="0.3">
      <c r="A6778" s="2">
        <f>ROW()</f>
        <v>6778</v>
      </c>
      <c r="C6778" s="8">
        <f t="shared" ca="1" si="925"/>
        <v>23</v>
      </c>
      <c r="D6778" s="8">
        <f t="shared" ca="1" si="926"/>
        <v>9</v>
      </c>
      <c r="E6778" s="50">
        <f t="shared" ca="1" si="920"/>
        <v>3</v>
      </c>
      <c r="F6778" s="2" t="str">
        <f t="shared" ca="1" si="927"/>
        <v/>
      </c>
      <c r="BD6778" s="49">
        <f t="shared" ca="1" si="924"/>
        <v>3200</v>
      </c>
      <c r="BE6778" s="3">
        <f t="shared" ca="1" si="921"/>
        <v>0.31995000000000001</v>
      </c>
      <c r="BF6778" s="3">
        <f t="shared" ca="1" si="922"/>
        <v>-0.46783862043457014</v>
      </c>
      <c r="BG6778" s="9">
        <f t="shared" ca="1" si="923"/>
        <v>3</v>
      </c>
      <c r="BH6778" s="6">
        <f ca="1">IF(ISNUMBER('Descriptive Stats'!BF6778),'Descriptive Stats'!BF6778,#N/A)</f>
        <v>-0.46783862043457014</v>
      </c>
      <c r="BI6778" s="6">
        <f ca="1">IF(ISNUMBER('Descriptive Stats'!E6778),'Descriptive Stats'!E6778,#N/A)</f>
        <v>3</v>
      </c>
    </row>
    <row r="6779" spans="1:61" ht="14.4" x14ac:dyDescent="0.3">
      <c r="A6779" s="2">
        <f>ROW()</f>
        <v>6779</v>
      </c>
      <c r="C6779" s="8">
        <f t="shared" ca="1" si="925"/>
        <v>10</v>
      </c>
      <c r="D6779" s="8">
        <f t="shared" ca="1" si="926"/>
        <v>3</v>
      </c>
      <c r="E6779" s="50">
        <f t="shared" ca="1" si="920"/>
        <v>19</v>
      </c>
      <c r="F6779" s="2" t="str">
        <f t="shared" ca="1" si="927"/>
        <v>X</v>
      </c>
      <c r="BD6779" s="49">
        <f t="shared" ca="1" si="924"/>
        <v>5294</v>
      </c>
      <c r="BE6779" s="3">
        <f t="shared" ca="1" si="921"/>
        <v>0.52934999999999999</v>
      </c>
      <c r="BF6779" s="3">
        <f t="shared" ca="1" si="922"/>
        <v>7.3636031452008061E-2</v>
      </c>
      <c r="BG6779" s="9">
        <f t="shared" ca="1" si="923"/>
        <v>19</v>
      </c>
      <c r="BH6779" s="6">
        <f ca="1">IF(ISNUMBER('Descriptive Stats'!BF6779),'Descriptive Stats'!BF6779,#N/A)</f>
        <v>7.3636031452008061E-2</v>
      </c>
      <c r="BI6779" s="6">
        <f ca="1">IF(ISNUMBER('Descriptive Stats'!E6779),'Descriptive Stats'!E6779,#N/A)</f>
        <v>19</v>
      </c>
    </row>
    <row r="6780" spans="1:61" ht="14.4" x14ac:dyDescent="0.3">
      <c r="A6780" s="2">
        <f>ROW()</f>
        <v>6780</v>
      </c>
      <c r="C6780" s="8">
        <f t="shared" ca="1" si="925"/>
        <v>7</v>
      </c>
      <c r="D6780" s="8">
        <f t="shared" ca="1" si="926"/>
        <v>19</v>
      </c>
      <c r="E6780" s="50">
        <f t="shared" ca="1" si="920"/>
        <v>0</v>
      </c>
      <c r="F6780" s="2" t="str">
        <f t="shared" ca="1" si="927"/>
        <v/>
      </c>
      <c r="BD6780" s="49">
        <f t="shared" ca="1" si="924"/>
        <v>815.5</v>
      </c>
      <c r="BE6780" s="3">
        <f t="shared" ca="1" si="921"/>
        <v>8.1500000000000003E-2</v>
      </c>
      <c r="BF6780" s="3">
        <f t="shared" ca="1" si="922"/>
        <v>-1.3950525282585462</v>
      </c>
      <c r="BG6780" s="9">
        <f t="shared" ca="1" si="923"/>
        <v>0</v>
      </c>
      <c r="BH6780" s="6">
        <f ca="1">IF(ISNUMBER('Descriptive Stats'!BF6780),'Descriptive Stats'!BF6780,#N/A)</f>
        <v>-1.3950525282585462</v>
      </c>
      <c r="BI6780" s="6">
        <f ca="1">IF(ISNUMBER('Descriptive Stats'!E6780),'Descriptive Stats'!E6780,#N/A)</f>
        <v>0</v>
      </c>
    </row>
    <row r="6781" spans="1:61" ht="14.4" x14ac:dyDescent="0.3">
      <c r="A6781" s="2">
        <f>ROW()</f>
        <v>6781</v>
      </c>
      <c r="C6781" s="8">
        <f t="shared" ca="1" si="925"/>
        <v>11</v>
      </c>
      <c r="D6781" s="8">
        <f t="shared" ca="1" si="926"/>
        <v>0</v>
      </c>
      <c r="E6781" s="50">
        <f t="shared" ca="1" si="920"/>
        <v>6</v>
      </c>
      <c r="F6781" s="2" t="str">
        <f t="shared" ca="1" si="927"/>
        <v/>
      </c>
      <c r="BD6781" s="49">
        <f t="shared" ca="1" si="924"/>
        <v>3900</v>
      </c>
      <c r="BE6781" s="3">
        <f t="shared" ca="1" si="921"/>
        <v>0.38995000000000002</v>
      </c>
      <c r="BF6781" s="3">
        <f t="shared" ca="1" si="922"/>
        <v>-0.2794493539703507</v>
      </c>
      <c r="BG6781" s="9">
        <f t="shared" ca="1" si="923"/>
        <v>6</v>
      </c>
      <c r="BH6781" s="6">
        <f ca="1">IF(ISNUMBER('Descriptive Stats'!BF6781),'Descriptive Stats'!BF6781,#N/A)</f>
        <v>-0.2794493539703507</v>
      </c>
      <c r="BI6781" s="6">
        <f ca="1">IF(ISNUMBER('Descriptive Stats'!E6781),'Descriptive Stats'!E6781,#N/A)</f>
        <v>6</v>
      </c>
    </row>
    <row r="6782" spans="1:61" ht="14.4" x14ac:dyDescent="0.3">
      <c r="A6782" s="2">
        <f>ROW()</f>
        <v>6782</v>
      </c>
      <c r="C6782" s="8">
        <f t="shared" ca="1" si="925"/>
        <v>16</v>
      </c>
      <c r="D6782" s="8">
        <f t="shared" ca="1" si="926"/>
        <v>6</v>
      </c>
      <c r="E6782" s="50">
        <f t="shared" ca="1" si="920"/>
        <v>2</v>
      </c>
      <c r="F6782" s="2" t="str">
        <f t="shared" ca="1" si="927"/>
        <v/>
      </c>
      <c r="BD6782" s="49">
        <f t="shared" ca="1" si="924"/>
        <v>2595</v>
      </c>
      <c r="BE6782" s="3">
        <f t="shared" ca="1" si="921"/>
        <v>0.25945000000000001</v>
      </c>
      <c r="BF6782" s="3">
        <f t="shared" ca="1" si="922"/>
        <v>-0.6450419512753276</v>
      </c>
      <c r="BG6782" s="9">
        <f t="shared" ca="1" si="923"/>
        <v>2</v>
      </c>
      <c r="BH6782" s="6">
        <f ca="1">IF(ISNUMBER('Descriptive Stats'!BF6782),'Descriptive Stats'!BF6782,#N/A)</f>
        <v>-0.6450419512753276</v>
      </c>
      <c r="BI6782" s="6">
        <f ca="1">IF(ISNUMBER('Descriptive Stats'!E6782),'Descriptive Stats'!E6782,#N/A)</f>
        <v>2</v>
      </c>
    </row>
    <row r="6783" spans="1:61" ht="14.4" x14ac:dyDescent="0.3">
      <c r="A6783" s="2">
        <f>ROW()</f>
        <v>6783</v>
      </c>
      <c r="C6783" s="8">
        <f t="shared" ca="1" si="925"/>
        <v>9</v>
      </c>
      <c r="D6783" s="8">
        <f t="shared" ca="1" si="926"/>
        <v>2</v>
      </c>
      <c r="E6783" s="50">
        <f t="shared" ca="1" si="920"/>
        <v>7</v>
      </c>
      <c r="F6783" s="2" t="str">
        <f t="shared" ca="1" si="927"/>
        <v/>
      </c>
      <c r="BD6783" s="49">
        <f t="shared" ca="1" si="924"/>
        <v>4473.5</v>
      </c>
      <c r="BE6783" s="3">
        <f t="shared" ca="1" si="921"/>
        <v>0.44729999999999998</v>
      </c>
      <c r="BF6783" s="3">
        <f t="shared" ca="1" si="922"/>
        <v>-0.13248586824472414</v>
      </c>
      <c r="BG6783" s="9">
        <f t="shared" ca="1" si="923"/>
        <v>7</v>
      </c>
      <c r="BH6783" s="6">
        <f ca="1">IF(ISNUMBER('Descriptive Stats'!BF6783),'Descriptive Stats'!BF6783,#N/A)</f>
        <v>-0.13248586824472414</v>
      </c>
      <c r="BI6783" s="6">
        <f ca="1">IF(ISNUMBER('Descriptive Stats'!E6783),'Descriptive Stats'!E6783,#N/A)</f>
        <v>7</v>
      </c>
    </row>
    <row r="6784" spans="1:61" ht="14.4" x14ac:dyDescent="0.3">
      <c r="A6784" s="2">
        <f>ROW()</f>
        <v>6784</v>
      </c>
      <c r="C6784" s="8">
        <f t="shared" ca="1" si="925"/>
        <v>19</v>
      </c>
      <c r="D6784" s="8">
        <f t="shared" ca="1" si="926"/>
        <v>7</v>
      </c>
      <c r="E6784" s="50">
        <f t="shared" ca="1" si="920"/>
        <v>7</v>
      </c>
      <c r="F6784" s="2" t="str">
        <f t="shared" ca="1" si="927"/>
        <v/>
      </c>
      <c r="BD6784" s="49">
        <f t="shared" ca="1" si="924"/>
        <v>4473.5</v>
      </c>
      <c r="BE6784" s="3">
        <f t="shared" ca="1" si="921"/>
        <v>0.44729999999999998</v>
      </c>
      <c r="BF6784" s="3">
        <f t="shared" ca="1" si="922"/>
        <v>-0.13248586824472414</v>
      </c>
      <c r="BG6784" s="9">
        <f t="shared" ca="1" si="923"/>
        <v>7</v>
      </c>
      <c r="BH6784" s="6">
        <f ca="1">IF(ISNUMBER('Descriptive Stats'!BF6784),'Descriptive Stats'!BF6784,#N/A)</f>
        <v>-0.13248586824472414</v>
      </c>
      <c r="BI6784" s="6">
        <f ca="1">IF(ISNUMBER('Descriptive Stats'!E6784),'Descriptive Stats'!E6784,#N/A)</f>
        <v>7</v>
      </c>
    </row>
    <row r="6785" spans="1:61" ht="14.4" x14ac:dyDescent="0.3">
      <c r="A6785" s="2">
        <f>ROW()</f>
        <v>6785</v>
      </c>
      <c r="C6785" s="8">
        <f t="shared" ca="1" si="925"/>
        <v>19</v>
      </c>
      <c r="D6785" s="8">
        <f t="shared" ca="1" si="926"/>
        <v>7</v>
      </c>
      <c r="E6785" s="50">
        <f t="shared" ca="1" si="920"/>
        <v>6</v>
      </c>
      <c r="F6785" s="2" t="str">
        <f t="shared" ca="1" si="927"/>
        <v/>
      </c>
      <c r="BD6785" s="49">
        <f t="shared" ca="1" si="924"/>
        <v>3900</v>
      </c>
      <c r="BE6785" s="3">
        <f t="shared" ca="1" si="921"/>
        <v>0.38995000000000002</v>
      </c>
      <c r="BF6785" s="3">
        <f t="shared" ca="1" si="922"/>
        <v>-0.2794493539703507</v>
      </c>
      <c r="BG6785" s="9">
        <f t="shared" ca="1" si="923"/>
        <v>6</v>
      </c>
      <c r="BH6785" s="6">
        <f ca="1">IF(ISNUMBER('Descriptive Stats'!BF6785),'Descriptive Stats'!BF6785,#N/A)</f>
        <v>-0.2794493539703507</v>
      </c>
      <c r="BI6785" s="6">
        <f ca="1">IF(ISNUMBER('Descriptive Stats'!E6785),'Descriptive Stats'!E6785,#N/A)</f>
        <v>6</v>
      </c>
    </row>
    <row r="6786" spans="1:61" ht="14.4" x14ac:dyDescent="0.3">
      <c r="A6786" s="2">
        <f>ROW()</f>
        <v>6786</v>
      </c>
      <c r="C6786" s="8">
        <f t="shared" ca="1" si="925"/>
        <v>16</v>
      </c>
      <c r="D6786" s="8">
        <f t="shared" ca="1" si="926"/>
        <v>6</v>
      </c>
      <c r="E6786" s="50">
        <f t="shared" ca="1" si="920"/>
        <v>0</v>
      </c>
      <c r="F6786" s="2" t="str">
        <f t="shared" ca="1" si="927"/>
        <v/>
      </c>
      <c r="BD6786" s="49">
        <f t="shared" ca="1" si="924"/>
        <v>815.5</v>
      </c>
      <c r="BE6786" s="3">
        <f t="shared" ca="1" si="921"/>
        <v>8.1500000000000003E-2</v>
      </c>
      <c r="BF6786" s="3">
        <f t="shared" ca="1" si="922"/>
        <v>-1.3950525282585462</v>
      </c>
      <c r="BG6786" s="9">
        <f t="shared" ca="1" si="923"/>
        <v>0</v>
      </c>
      <c r="BH6786" s="6">
        <f ca="1">IF(ISNUMBER('Descriptive Stats'!BF6786),'Descriptive Stats'!BF6786,#N/A)</f>
        <v>-1.3950525282585462</v>
      </c>
      <c r="BI6786" s="6">
        <f ca="1">IF(ISNUMBER('Descriptive Stats'!E6786),'Descriptive Stats'!E6786,#N/A)</f>
        <v>0</v>
      </c>
    </row>
    <row r="6787" spans="1:61" ht="14.4" x14ac:dyDescent="0.3">
      <c r="A6787" s="2">
        <f>ROW()</f>
        <v>6787</v>
      </c>
      <c r="C6787" s="8">
        <f t="shared" ca="1" si="925"/>
        <v>22</v>
      </c>
      <c r="D6787" s="8">
        <f t="shared" ca="1" si="926"/>
        <v>0</v>
      </c>
      <c r="E6787" s="50">
        <f t="shared" ref="E6787:E6850" ca="1" si="928">IF(0=MOD(ROW(),$J$1),AVERAGE(OFFSET($D$2,ROW()-$J$1,0,$J$1,1)),"")</f>
        <v>7</v>
      </c>
      <c r="F6787" s="2" t="str">
        <f t="shared" ca="1" si="927"/>
        <v/>
      </c>
      <c r="BD6787" s="49">
        <f t="shared" ca="1" si="924"/>
        <v>4473.5</v>
      </c>
      <c r="BE6787" s="3">
        <f t="shared" ca="1" si="921"/>
        <v>0.44729999999999998</v>
      </c>
      <c r="BF6787" s="3">
        <f t="shared" ca="1" si="922"/>
        <v>-0.13248586824472414</v>
      </c>
      <c r="BG6787" s="9">
        <f t="shared" ca="1" si="923"/>
        <v>7</v>
      </c>
      <c r="BH6787" s="6">
        <f ca="1">IF(ISNUMBER('Descriptive Stats'!BF6787),'Descriptive Stats'!BF6787,#N/A)</f>
        <v>-0.13248586824472414</v>
      </c>
      <c r="BI6787" s="6">
        <f ca="1">IF(ISNUMBER('Descriptive Stats'!E6787),'Descriptive Stats'!E6787,#N/A)</f>
        <v>7</v>
      </c>
    </row>
    <row r="6788" spans="1:61" ht="14.4" x14ac:dyDescent="0.3">
      <c r="A6788" s="2">
        <f>ROW()</f>
        <v>6788</v>
      </c>
      <c r="C6788" s="8">
        <f t="shared" ca="1" si="925"/>
        <v>19</v>
      </c>
      <c r="D6788" s="8">
        <f t="shared" ca="1" si="926"/>
        <v>7</v>
      </c>
      <c r="E6788" s="50">
        <f t="shared" ca="1" si="928"/>
        <v>1</v>
      </c>
      <c r="F6788" s="2" t="str">
        <f t="shared" ca="1" si="927"/>
        <v/>
      </c>
      <c r="BD6788" s="49">
        <f t="shared" ca="1" si="924"/>
        <v>1871</v>
      </c>
      <c r="BE6788" s="3">
        <f t="shared" ca="1" si="921"/>
        <v>0.18704999999999999</v>
      </c>
      <c r="BF6788" s="3">
        <f t="shared" ca="1" si="922"/>
        <v>-0.88881967520906158</v>
      </c>
      <c r="BG6788" s="9">
        <f t="shared" ca="1" si="923"/>
        <v>1</v>
      </c>
      <c r="BH6788" s="6">
        <f ca="1">IF(ISNUMBER('Descriptive Stats'!BF6788),'Descriptive Stats'!BF6788,#N/A)</f>
        <v>-0.88881967520906158</v>
      </c>
      <c r="BI6788" s="6">
        <f ca="1">IF(ISNUMBER('Descriptive Stats'!E6788),'Descriptive Stats'!E6788,#N/A)</f>
        <v>1</v>
      </c>
    </row>
    <row r="6789" spans="1:61" ht="14.4" x14ac:dyDescent="0.3">
      <c r="A6789" s="2">
        <f>ROW()</f>
        <v>6789</v>
      </c>
      <c r="C6789" s="8">
        <f t="shared" ca="1" si="925"/>
        <v>8</v>
      </c>
      <c r="D6789" s="8">
        <f t="shared" ca="1" si="926"/>
        <v>1</v>
      </c>
      <c r="E6789" s="50">
        <f t="shared" ca="1" si="928"/>
        <v>6</v>
      </c>
      <c r="F6789" s="2" t="str">
        <f t="shared" ca="1" si="927"/>
        <v/>
      </c>
      <c r="BD6789" s="49">
        <f t="shared" ca="1" si="924"/>
        <v>3900</v>
      </c>
      <c r="BE6789" s="3">
        <f t="shared" ca="1" si="921"/>
        <v>0.38995000000000002</v>
      </c>
      <c r="BF6789" s="3">
        <f t="shared" ca="1" si="922"/>
        <v>-0.2794493539703507</v>
      </c>
      <c r="BG6789" s="9">
        <f t="shared" ca="1" si="923"/>
        <v>6</v>
      </c>
      <c r="BH6789" s="6">
        <f ca="1">IF(ISNUMBER('Descriptive Stats'!BF6789),'Descriptive Stats'!BF6789,#N/A)</f>
        <v>-0.2794493539703507</v>
      </c>
      <c r="BI6789" s="6">
        <f ca="1">IF(ISNUMBER('Descriptive Stats'!E6789),'Descriptive Stats'!E6789,#N/A)</f>
        <v>6</v>
      </c>
    </row>
    <row r="6790" spans="1:61" ht="14.4" x14ac:dyDescent="0.3">
      <c r="A6790" s="2">
        <f>ROW()</f>
        <v>6790</v>
      </c>
      <c r="C6790" s="8">
        <f t="shared" ca="1" si="925"/>
        <v>2</v>
      </c>
      <c r="D6790" s="8">
        <f t="shared" ca="1" si="926"/>
        <v>6</v>
      </c>
      <c r="E6790" s="50">
        <f t="shared" ca="1" si="928"/>
        <v>2</v>
      </c>
      <c r="F6790" s="2" t="str">
        <f t="shared" ca="1" si="927"/>
        <v/>
      </c>
      <c r="BD6790" s="49">
        <f t="shared" ca="1" si="924"/>
        <v>2595</v>
      </c>
      <c r="BE6790" s="3">
        <f t="shared" ca="1" si="921"/>
        <v>0.25945000000000001</v>
      </c>
      <c r="BF6790" s="3">
        <f t="shared" ca="1" si="922"/>
        <v>-0.6450419512753276</v>
      </c>
      <c r="BG6790" s="9">
        <f t="shared" ca="1" si="923"/>
        <v>2</v>
      </c>
      <c r="BH6790" s="6">
        <f ca="1">IF(ISNUMBER('Descriptive Stats'!BF6790),'Descriptive Stats'!BF6790,#N/A)</f>
        <v>-0.6450419512753276</v>
      </c>
      <c r="BI6790" s="6">
        <f ca="1">IF(ISNUMBER('Descriptive Stats'!E6790),'Descriptive Stats'!E6790,#N/A)</f>
        <v>2</v>
      </c>
    </row>
    <row r="6791" spans="1:61" ht="14.4" x14ac:dyDescent="0.3">
      <c r="A6791" s="2">
        <f>ROW()</f>
        <v>6791</v>
      </c>
      <c r="C6791" s="8">
        <f t="shared" ca="1" si="925"/>
        <v>9</v>
      </c>
      <c r="D6791" s="8">
        <f t="shared" ca="1" si="926"/>
        <v>2</v>
      </c>
      <c r="E6791" s="50">
        <f t="shared" ca="1" si="928"/>
        <v>3</v>
      </c>
      <c r="F6791" s="2" t="str">
        <f t="shared" ca="1" si="927"/>
        <v/>
      </c>
      <c r="BD6791" s="49">
        <f t="shared" ca="1" si="924"/>
        <v>3200</v>
      </c>
      <c r="BE6791" s="3">
        <f t="shared" ca="1" si="921"/>
        <v>0.31995000000000001</v>
      </c>
      <c r="BF6791" s="3">
        <f t="shared" ca="1" si="922"/>
        <v>-0.46783862043457014</v>
      </c>
      <c r="BG6791" s="9">
        <f t="shared" ca="1" si="923"/>
        <v>3</v>
      </c>
      <c r="BH6791" s="6">
        <f ca="1">IF(ISNUMBER('Descriptive Stats'!BF6791),'Descriptive Stats'!BF6791,#N/A)</f>
        <v>-0.46783862043457014</v>
      </c>
      <c r="BI6791" s="6">
        <f ca="1">IF(ISNUMBER('Descriptive Stats'!E6791),'Descriptive Stats'!E6791,#N/A)</f>
        <v>3</v>
      </c>
    </row>
    <row r="6792" spans="1:61" ht="14.4" x14ac:dyDescent="0.3">
      <c r="A6792" s="2">
        <f>ROW()</f>
        <v>6792</v>
      </c>
      <c r="C6792" s="8">
        <f t="shared" ca="1" si="925"/>
        <v>10</v>
      </c>
      <c r="D6792" s="8">
        <f t="shared" ca="1" si="926"/>
        <v>3</v>
      </c>
      <c r="E6792" s="50">
        <f t="shared" ca="1" si="928"/>
        <v>1</v>
      </c>
      <c r="F6792" s="2" t="str">
        <f t="shared" ca="1" si="927"/>
        <v/>
      </c>
      <c r="BD6792" s="49">
        <f t="shared" ca="1" si="924"/>
        <v>1871</v>
      </c>
      <c r="BE6792" s="3">
        <f t="shared" ca="1" si="921"/>
        <v>0.18704999999999999</v>
      </c>
      <c r="BF6792" s="3">
        <f t="shared" ca="1" si="922"/>
        <v>-0.88881967520906158</v>
      </c>
      <c r="BG6792" s="9">
        <f t="shared" ca="1" si="923"/>
        <v>1</v>
      </c>
      <c r="BH6792" s="6">
        <f ca="1">IF(ISNUMBER('Descriptive Stats'!BF6792),'Descriptive Stats'!BF6792,#N/A)</f>
        <v>-0.88881967520906158</v>
      </c>
      <c r="BI6792" s="6">
        <f ca="1">IF(ISNUMBER('Descriptive Stats'!E6792),'Descriptive Stats'!E6792,#N/A)</f>
        <v>1</v>
      </c>
    </row>
    <row r="6793" spans="1:61" ht="14.4" x14ac:dyDescent="0.3">
      <c r="A6793" s="2">
        <f>ROW()</f>
        <v>6793</v>
      </c>
      <c r="C6793" s="8">
        <f t="shared" ca="1" si="925"/>
        <v>8</v>
      </c>
      <c r="D6793" s="8">
        <f t="shared" ca="1" si="926"/>
        <v>1</v>
      </c>
      <c r="E6793" s="50">
        <f t="shared" ca="1" si="928"/>
        <v>0</v>
      </c>
      <c r="F6793" s="2" t="str">
        <f t="shared" ca="1" si="927"/>
        <v/>
      </c>
      <c r="BD6793" s="49">
        <f t="shared" ca="1" si="924"/>
        <v>815.5</v>
      </c>
      <c r="BE6793" s="3">
        <f t="shared" ref="BE6793:BE6856" ca="1" si="929">IF(ISNUMBER(BD6793),(BD6793-0.5)/$BK$4,"")</f>
        <v>8.1500000000000003E-2</v>
      </c>
      <c r="BF6793" s="3">
        <f t="shared" ref="BF6793:BF6856" ca="1" si="930">IF(ISNUMBER(BE6793),_xlfn.NORM.INV(BE6793,0,1),"")</f>
        <v>-1.3950525282585462</v>
      </c>
      <c r="BG6793" s="9">
        <f t="shared" ref="BG6793:BG6856" ca="1" si="931">IF(ISNUMBER(E6793),E6793,"")</f>
        <v>0</v>
      </c>
      <c r="BH6793" s="6">
        <f ca="1">IF(ISNUMBER('Descriptive Stats'!BF6793),'Descriptive Stats'!BF6793,#N/A)</f>
        <v>-1.3950525282585462</v>
      </c>
      <c r="BI6793" s="6">
        <f ca="1">IF(ISNUMBER('Descriptive Stats'!E6793),'Descriptive Stats'!E6793,#N/A)</f>
        <v>0</v>
      </c>
    </row>
    <row r="6794" spans="1:61" ht="14.4" x14ac:dyDescent="0.3">
      <c r="A6794" s="2">
        <f>ROW()</f>
        <v>6794</v>
      </c>
      <c r="C6794" s="8">
        <f t="shared" ca="1" si="925"/>
        <v>15</v>
      </c>
      <c r="D6794" s="8">
        <f t="shared" ca="1" si="926"/>
        <v>0</v>
      </c>
      <c r="E6794" s="50">
        <f t="shared" ca="1" si="928"/>
        <v>2</v>
      </c>
      <c r="F6794" s="2" t="str">
        <f t="shared" ca="1" si="927"/>
        <v/>
      </c>
      <c r="BD6794" s="49">
        <f t="shared" ref="BD6794:BD6857" ca="1" si="932">IF(ISNUMBER(BG6794),_xlfn.RANK.AVG(BG6794,$BG$2:$BG$5414,1),"")</f>
        <v>2595</v>
      </c>
      <c r="BE6794" s="3">
        <f t="shared" ca="1" si="929"/>
        <v>0.25945000000000001</v>
      </c>
      <c r="BF6794" s="3">
        <f t="shared" ca="1" si="930"/>
        <v>-0.6450419512753276</v>
      </c>
      <c r="BG6794" s="9">
        <f t="shared" ca="1" si="931"/>
        <v>2</v>
      </c>
      <c r="BH6794" s="6">
        <f ca="1">IF(ISNUMBER('Descriptive Stats'!BF6794),'Descriptive Stats'!BF6794,#N/A)</f>
        <v>-0.6450419512753276</v>
      </c>
      <c r="BI6794" s="6">
        <f ca="1">IF(ISNUMBER('Descriptive Stats'!E6794),'Descriptive Stats'!E6794,#N/A)</f>
        <v>2</v>
      </c>
    </row>
    <row r="6795" spans="1:61" ht="14.4" x14ac:dyDescent="0.3">
      <c r="A6795" s="2">
        <f>ROW()</f>
        <v>6795</v>
      </c>
      <c r="C6795" s="8">
        <f t="shared" ca="1" si="925"/>
        <v>3</v>
      </c>
      <c r="D6795" s="8">
        <f t="shared" ca="1" si="926"/>
        <v>2</v>
      </c>
      <c r="E6795" s="50">
        <f t="shared" ca="1" si="928"/>
        <v>4</v>
      </c>
      <c r="F6795" s="2" t="str">
        <f t="shared" ca="1" si="927"/>
        <v/>
      </c>
      <c r="BD6795" s="49">
        <f t="shared" ca="1" si="932"/>
        <v>3442</v>
      </c>
      <c r="BE6795" s="3">
        <f t="shared" ca="1" si="929"/>
        <v>0.34415000000000001</v>
      </c>
      <c r="BF6795" s="3">
        <f t="shared" ca="1" si="930"/>
        <v>-0.40116316278173481</v>
      </c>
      <c r="BG6795" s="9">
        <f t="shared" ca="1" si="931"/>
        <v>4</v>
      </c>
      <c r="BH6795" s="6">
        <f ca="1">IF(ISNUMBER('Descriptive Stats'!BF6795),'Descriptive Stats'!BF6795,#N/A)</f>
        <v>-0.40116316278173481</v>
      </c>
      <c r="BI6795" s="6">
        <f ca="1">IF(ISNUMBER('Descriptive Stats'!E6795),'Descriptive Stats'!E6795,#N/A)</f>
        <v>4</v>
      </c>
    </row>
    <row r="6796" spans="1:61" ht="14.4" x14ac:dyDescent="0.3">
      <c r="A6796" s="2">
        <f>ROW()</f>
        <v>6796</v>
      </c>
      <c r="C6796" s="8">
        <f t="shared" ca="1" si="925"/>
        <v>13</v>
      </c>
      <c r="D6796" s="8">
        <f t="shared" ca="1" si="926"/>
        <v>4</v>
      </c>
      <c r="E6796" s="50">
        <f t="shared" ca="1" si="928"/>
        <v>9</v>
      </c>
      <c r="F6796" s="2" t="str">
        <f t="shared" ca="1" si="927"/>
        <v/>
      </c>
      <c r="BD6796" s="49">
        <f t="shared" ca="1" si="932"/>
        <v>4819</v>
      </c>
      <c r="BE6796" s="3">
        <f t="shared" ca="1" si="929"/>
        <v>0.48185</v>
      </c>
      <c r="BF6796" s="3">
        <f t="shared" ca="1" si="930"/>
        <v>-4.5511009098988427E-2</v>
      </c>
      <c r="BG6796" s="9">
        <f t="shared" ca="1" si="931"/>
        <v>9</v>
      </c>
      <c r="BH6796" s="6">
        <f ca="1">IF(ISNUMBER('Descriptive Stats'!BF6796),'Descriptive Stats'!BF6796,#N/A)</f>
        <v>-4.5511009098988427E-2</v>
      </c>
      <c r="BI6796" s="6">
        <f ca="1">IF(ISNUMBER('Descriptive Stats'!E6796),'Descriptive Stats'!E6796,#N/A)</f>
        <v>9</v>
      </c>
    </row>
    <row r="6797" spans="1:61" ht="14.4" x14ac:dyDescent="0.3">
      <c r="A6797" s="2">
        <f>ROW()</f>
        <v>6797</v>
      </c>
      <c r="C6797" s="8">
        <f t="shared" ca="1" si="925"/>
        <v>23</v>
      </c>
      <c r="D6797" s="8">
        <f t="shared" ca="1" si="926"/>
        <v>9</v>
      </c>
      <c r="E6797" s="50">
        <f t="shared" ca="1" si="928"/>
        <v>7</v>
      </c>
      <c r="F6797" s="2" t="str">
        <f t="shared" ca="1" si="927"/>
        <v/>
      </c>
      <c r="BD6797" s="49">
        <f t="shared" ca="1" si="932"/>
        <v>4473.5</v>
      </c>
      <c r="BE6797" s="3">
        <f t="shared" ca="1" si="929"/>
        <v>0.44729999999999998</v>
      </c>
      <c r="BF6797" s="3">
        <f t="shared" ca="1" si="930"/>
        <v>-0.13248586824472414</v>
      </c>
      <c r="BG6797" s="9">
        <f t="shared" ca="1" si="931"/>
        <v>7</v>
      </c>
      <c r="BH6797" s="6">
        <f ca="1">IF(ISNUMBER('Descriptive Stats'!BF6797),'Descriptive Stats'!BF6797,#N/A)</f>
        <v>-0.13248586824472414</v>
      </c>
      <c r="BI6797" s="6">
        <f ca="1">IF(ISNUMBER('Descriptive Stats'!E6797),'Descriptive Stats'!E6797,#N/A)</f>
        <v>7</v>
      </c>
    </row>
    <row r="6798" spans="1:61" ht="14.4" x14ac:dyDescent="0.3">
      <c r="A6798" s="2">
        <f>ROW()</f>
        <v>6798</v>
      </c>
      <c r="C6798" s="8">
        <f t="shared" ca="1" si="925"/>
        <v>6</v>
      </c>
      <c r="D6798" s="8">
        <f t="shared" ca="1" si="926"/>
        <v>7</v>
      </c>
      <c r="E6798" s="50">
        <f t="shared" ca="1" si="928"/>
        <v>1</v>
      </c>
      <c r="F6798" s="2" t="str">
        <f t="shared" ca="1" si="927"/>
        <v/>
      </c>
      <c r="BD6798" s="49">
        <f t="shared" ca="1" si="932"/>
        <v>1871</v>
      </c>
      <c r="BE6798" s="3">
        <f t="shared" ca="1" si="929"/>
        <v>0.18704999999999999</v>
      </c>
      <c r="BF6798" s="3">
        <f t="shared" ca="1" si="930"/>
        <v>-0.88881967520906158</v>
      </c>
      <c r="BG6798" s="9">
        <f t="shared" ca="1" si="931"/>
        <v>1</v>
      </c>
      <c r="BH6798" s="6">
        <f ca="1">IF(ISNUMBER('Descriptive Stats'!BF6798),'Descriptive Stats'!BF6798,#N/A)</f>
        <v>-0.88881967520906158</v>
      </c>
      <c r="BI6798" s="6">
        <f ca="1">IF(ISNUMBER('Descriptive Stats'!E6798),'Descriptive Stats'!E6798,#N/A)</f>
        <v>1</v>
      </c>
    </row>
    <row r="6799" spans="1:61" ht="14.4" x14ac:dyDescent="0.3">
      <c r="A6799" s="2">
        <f>ROW()</f>
        <v>6799</v>
      </c>
      <c r="C6799" s="8">
        <f t="shared" ca="1" si="925"/>
        <v>12</v>
      </c>
      <c r="D6799" s="8">
        <f t="shared" ca="1" si="926"/>
        <v>1</v>
      </c>
      <c r="E6799" s="50">
        <f t="shared" ca="1" si="928"/>
        <v>1</v>
      </c>
      <c r="F6799" s="2" t="str">
        <f t="shared" ca="1" si="927"/>
        <v/>
      </c>
      <c r="BD6799" s="49">
        <f t="shared" ca="1" si="932"/>
        <v>1871</v>
      </c>
      <c r="BE6799" s="3">
        <f t="shared" ca="1" si="929"/>
        <v>0.18704999999999999</v>
      </c>
      <c r="BF6799" s="3">
        <f t="shared" ca="1" si="930"/>
        <v>-0.88881967520906158</v>
      </c>
      <c r="BG6799" s="9">
        <f t="shared" ca="1" si="931"/>
        <v>1</v>
      </c>
      <c r="BH6799" s="6">
        <f ca="1">IF(ISNUMBER('Descriptive Stats'!BF6799),'Descriptive Stats'!BF6799,#N/A)</f>
        <v>-0.88881967520906158</v>
      </c>
      <c r="BI6799" s="6">
        <f ca="1">IF(ISNUMBER('Descriptive Stats'!E6799),'Descriptive Stats'!E6799,#N/A)</f>
        <v>1</v>
      </c>
    </row>
    <row r="6800" spans="1:61" ht="14.4" x14ac:dyDescent="0.3">
      <c r="A6800" s="2">
        <f>ROW()</f>
        <v>6800</v>
      </c>
      <c r="C6800" s="8">
        <f t="shared" ca="1" si="925"/>
        <v>12</v>
      </c>
      <c r="D6800" s="8">
        <f t="shared" ca="1" si="926"/>
        <v>1</v>
      </c>
      <c r="E6800" s="50">
        <f t="shared" ca="1" si="928"/>
        <v>0</v>
      </c>
      <c r="F6800" s="2" t="str">
        <f t="shared" ca="1" si="927"/>
        <v/>
      </c>
      <c r="BD6800" s="49">
        <f t="shared" ca="1" si="932"/>
        <v>815.5</v>
      </c>
      <c r="BE6800" s="3">
        <f t="shared" ca="1" si="929"/>
        <v>8.1500000000000003E-2</v>
      </c>
      <c r="BF6800" s="3">
        <f t="shared" ca="1" si="930"/>
        <v>-1.3950525282585462</v>
      </c>
      <c r="BG6800" s="9">
        <f t="shared" ca="1" si="931"/>
        <v>0</v>
      </c>
      <c r="BH6800" s="6">
        <f ca="1">IF(ISNUMBER('Descriptive Stats'!BF6800),'Descriptive Stats'!BF6800,#N/A)</f>
        <v>-1.3950525282585462</v>
      </c>
      <c r="BI6800" s="6">
        <f ca="1">IF(ISNUMBER('Descriptive Stats'!E6800),'Descriptive Stats'!E6800,#N/A)</f>
        <v>0</v>
      </c>
    </row>
    <row r="6801" spans="1:61" ht="14.4" x14ac:dyDescent="0.3">
      <c r="A6801" s="2">
        <f>ROW()</f>
        <v>6801</v>
      </c>
      <c r="C6801" s="8">
        <f t="shared" ref="C6801:C6864" ca="1" si="933">RANDBETWEEN(2,COUNT(B:B))</f>
        <v>11</v>
      </c>
      <c r="D6801" s="8">
        <f t="shared" ref="D6801:D6864" ca="1" si="934">VLOOKUP(C6801,A:B,2,TRUE)</f>
        <v>0</v>
      </c>
      <c r="E6801" s="50">
        <f t="shared" ca="1" si="928"/>
        <v>19</v>
      </c>
      <c r="F6801" s="2" t="str">
        <f t="shared" ref="F6801:F6864" ca="1" si="935">IF(ISNUMBER(E6801),IF(OR(E6801&lt;$K$16,E6801&gt;$K$14),"X",""),"")</f>
        <v>X</v>
      </c>
      <c r="BD6801" s="49">
        <f t="shared" ca="1" si="932"/>
        <v>5294</v>
      </c>
      <c r="BE6801" s="3">
        <f t="shared" ca="1" si="929"/>
        <v>0.52934999999999999</v>
      </c>
      <c r="BF6801" s="3">
        <f t="shared" ca="1" si="930"/>
        <v>7.3636031452008061E-2</v>
      </c>
      <c r="BG6801" s="9">
        <f t="shared" ca="1" si="931"/>
        <v>19</v>
      </c>
      <c r="BH6801" s="6">
        <f ca="1">IF(ISNUMBER('Descriptive Stats'!BF6801),'Descriptive Stats'!BF6801,#N/A)</f>
        <v>7.3636031452008061E-2</v>
      </c>
      <c r="BI6801" s="6">
        <f ca="1">IF(ISNUMBER('Descriptive Stats'!E6801),'Descriptive Stats'!E6801,#N/A)</f>
        <v>19</v>
      </c>
    </row>
    <row r="6802" spans="1:61" ht="14.4" x14ac:dyDescent="0.3">
      <c r="A6802" s="2">
        <f>ROW()</f>
        <v>6802</v>
      </c>
      <c r="C6802" s="8">
        <f t="shared" ca="1" si="933"/>
        <v>7</v>
      </c>
      <c r="D6802" s="8">
        <f t="shared" ca="1" si="934"/>
        <v>19</v>
      </c>
      <c r="E6802" s="50">
        <f t="shared" ca="1" si="928"/>
        <v>3</v>
      </c>
      <c r="F6802" s="2" t="str">
        <f t="shared" ca="1" si="935"/>
        <v/>
      </c>
      <c r="BD6802" s="49">
        <f t="shared" ca="1" si="932"/>
        <v>3200</v>
      </c>
      <c r="BE6802" s="3">
        <f t="shared" ca="1" si="929"/>
        <v>0.31995000000000001</v>
      </c>
      <c r="BF6802" s="3">
        <f t="shared" ca="1" si="930"/>
        <v>-0.46783862043457014</v>
      </c>
      <c r="BG6802" s="9">
        <f t="shared" ca="1" si="931"/>
        <v>3</v>
      </c>
      <c r="BH6802" s="6">
        <f ca="1">IF(ISNUMBER('Descriptive Stats'!BF6802),'Descriptive Stats'!BF6802,#N/A)</f>
        <v>-0.46783862043457014</v>
      </c>
      <c r="BI6802" s="6">
        <f ca="1">IF(ISNUMBER('Descriptive Stats'!E6802),'Descriptive Stats'!E6802,#N/A)</f>
        <v>3</v>
      </c>
    </row>
    <row r="6803" spans="1:61" ht="14.4" x14ac:dyDescent="0.3">
      <c r="A6803" s="2">
        <f>ROW()</f>
        <v>6803</v>
      </c>
      <c r="C6803" s="8">
        <f t="shared" ca="1" si="933"/>
        <v>10</v>
      </c>
      <c r="D6803" s="8">
        <f t="shared" ca="1" si="934"/>
        <v>3</v>
      </c>
      <c r="E6803" s="50">
        <f t="shared" ca="1" si="928"/>
        <v>2</v>
      </c>
      <c r="F6803" s="2" t="str">
        <f t="shared" ca="1" si="935"/>
        <v/>
      </c>
      <c r="BD6803" s="49">
        <f t="shared" ca="1" si="932"/>
        <v>2595</v>
      </c>
      <c r="BE6803" s="3">
        <f t="shared" ca="1" si="929"/>
        <v>0.25945000000000001</v>
      </c>
      <c r="BF6803" s="3">
        <f t="shared" ca="1" si="930"/>
        <v>-0.6450419512753276</v>
      </c>
      <c r="BG6803" s="9">
        <f t="shared" ca="1" si="931"/>
        <v>2</v>
      </c>
      <c r="BH6803" s="6">
        <f ca="1">IF(ISNUMBER('Descriptive Stats'!BF6803),'Descriptive Stats'!BF6803,#N/A)</f>
        <v>-0.6450419512753276</v>
      </c>
      <c r="BI6803" s="6">
        <f ca="1">IF(ISNUMBER('Descriptive Stats'!E6803),'Descriptive Stats'!E6803,#N/A)</f>
        <v>2</v>
      </c>
    </row>
    <row r="6804" spans="1:61" ht="14.4" x14ac:dyDescent="0.3">
      <c r="A6804" s="2">
        <f>ROW()</f>
        <v>6804</v>
      </c>
      <c r="C6804" s="8">
        <f t="shared" ca="1" si="933"/>
        <v>17</v>
      </c>
      <c r="D6804" s="8">
        <f t="shared" ca="1" si="934"/>
        <v>2</v>
      </c>
      <c r="E6804" s="50">
        <f t="shared" ca="1" si="928"/>
        <v>6</v>
      </c>
      <c r="F6804" s="2" t="str">
        <f t="shared" ca="1" si="935"/>
        <v/>
      </c>
      <c r="BD6804" s="49">
        <f t="shared" ca="1" si="932"/>
        <v>3900</v>
      </c>
      <c r="BE6804" s="3">
        <f t="shared" ca="1" si="929"/>
        <v>0.38995000000000002</v>
      </c>
      <c r="BF6804" s="3">
        <f t="shared" ca="1" si="930"/>
        <v>-0.2794493539703507</v>
      </c>
      <c r="BG6804" s="9">
        <f t="shared" ca="1" si="931"/>
        <v>6</v>
      </c>
      <c r="BH6804" s="6">
        <f ca="1">IF(ISNUMBER('Descriptive Stats'!BF6804),'Descriptive Stats'!BF6804,#N/A)</f>
        <v>-0.2794493539703507</v>
      </c>
      <c r="BI6804" s="6">
        <f ca="1">IF(ISNUMBER('Descriptive Stats'!E6804),'Descriptive Stats'!E6804,#N/A)</f>
        <v>6</v>
      </c>
    </row>
    <row r="6805" spans="1:61" ht="14.4" x14ac:dyDescent="0.3">
      <c r="A6805" s="2">
        <f>ROW()</f>
        <v>6805</v>
      </c>
      <c r="C6805" s="8">
        <f t="shared" ca="1" si="933"/>
        <v>5</v>
      </c>
      <c r="D6805" s="8">
        <f t="shared" ca="1" si="934"/>
        <v>6</v>
      </c>
      <c r="E6805" s="50">
        <f t="shared" ca="1" si="928"/>
        <v>0</v>
      </c>
      <c r="F6805" s="2" t="str">
        <f t="shared" ca="1" si="935"/>
        <v/>
      </c>
      <c r="BD6805" s="49">
        <f t="shared" ca="1" si="932"/>
        <v>815.5</v>
      </c>
      <c r="BE6805" s="3">
        <f t="shared" ca="1" si="929"/>
        <v>8.1500000000000003E-2</v>
      </c>
      <c r="BF6805" s="3">
        <f t="shared" ca="1" si="930"/>
        <v>-1.3950525282585462</v>
      </c>
      <c r="BG6805" s="9">
        <f t="shared" ca="1" si="931"/>
        <v>0</v>
      </c>
      <c r="BH6805" s="6">
        <f ca="1">IF(ISNUMBER('Descriptive Stats'!BF6805),'Descriptive Stats'!BF6805,#N/A)</f>
        <v>-1.3950525282585462</v>
      </c>
      <c r="BI6805" s="6">
        <f ca="1">IF(ISNUMBER('Descriptive Stats'!E6805),'Descriptive Stats'!E6805,#N/A)</f>
        <v>0</v>
      </c>
    </row>
    <row r="6806" spans="1:61" ht="14.4" x14ac:dyDescent="0.3">
      <c r="A6806" s="2">
        <f>ROW()</f>
        <v>6806</v>
      </c>
      <c r="C6806" s="8">
        <f t="shared" ca="1" si="933"/>
        <v>20</v>
      </c>
      <c r="D6806" s="8">
        <f t="shared" ca="1" si="934"/>
        <v>0</v>
      </c>
      <c r="E6806" s="50">
        <f t="shared" ca="1" si="928"/>
        <v>6</v>
      </c>
      <c r="F6806" s="2" t="str">
        <f t="shared" ca="1" si="935"/>
        <v/>
      </c>
      <c r="BD6806" s="49">
        <f t="shared" ca="1" si="932"/>
        <v>3900</v>
      </c>
      <c r="BE6806" s="3">
        <f t="shared" ca="1" si="929"/>
        <v>0.38995000000000002</v>
      </c>
      <c r="BF6806" s="3">
        <f t="shared" ca="1" si="930"/>
        <v>-0.2794493539703507</v>
      </c>
      <c r="BG6806" s="9">
        <f t="shared" ca="1" si="931"/>
        <v>6</v>
      </c>
      <c r="BH6806" s="6">
        <f ca="1">IF(ISNUMBER('Descriptive Stats'!BF6806),'Descriptive Stats'!BF6806,#N/A)</f>
        <v>-0.2794493539703507</v>
      </c>
      <c r="BI6806" s="6">
        <f ca="1">IF(ISNUMBER('Descriptive Stats'!E6806),'Descriptive Stats'!E6806,#N/A)</f>
        <v>6</v>
      </c>
    </row>
    <row r="6807" spans="1:61" ht="14.4" x14ac:dyDescent="0.3">
      <c r="A6807" s="2">
        <f>ROW()</f>
        <v>6807</v>
      </c>
      <c r="C6807" s="8">
        <f t="shared" ca="1" si="933"/>
        <v>16</v>
      </c>
      <c r="D6807" s="8">
        <f t="shared" ca="1" si="934"/>
        <v>6</v>
      </c>
      <c r="E6807" s="50">
        <f t="shared" ca="1" si="928"/>
        <v>4</v>
      </c>
      <c r="F6807" s="2" t="str">
        <f t="shared" ca="1" si="935"/>
        <v/>
      </c>
      <c r="BD6807" s="49">
        <f t="shared" ca="1" si="932"/>
        <v>3442</v>
      </c>
      <c r="BE6807" s="3">
        <f t="shared" ca="1" si="929"/>
        <v>0.34415000000000001</v>
      </c>
      <c r="BF6807" s="3">
        <f t="shared" ca="1" si="930"/>
        <v>-0.40116316278173481</v>
      </c>
      <c r="BG6807" s="9">
        <f t="shared" ca="1" si="931"/>
        <v>4</v>
      </c>
      <c r="BH6807" s="6">
        <f ca="1">IF(ISNUMBER('Descriptive Stats'!BF6807),'Descriptive Stats'!BF6807,#N/A)</f>
        <v>-0.40116316278173481</v>
      </c>
      <c r="BI6807" s="6">
        <f ca="1">IF(ISNUMBER('Descriptive Stats'!E6807),'Descriptive Stats'!E6807,#N/A)</f>
        <v>4</v>
      </c>
    </row>
    <row r="6808" spans="1:61" ht="14.4" x14ac:dyDescent="0.3">
      <c r="A6808" s="2">
        <f>ROW()</f>
        <v>6808</v>
      </c>
      <c r="C6808" s="8">
        <f t="shared" ca="1" si="933"/>
        <v>13</v>
      </c>
      <c r="D6808" s="8">
        <f t="shared" ca="1" si="934"/>
        <v>4</v>
      </c>
      <c r="E6808" s="50">
        <f t="shared" ca="1" si="928"/>
        <v>7</v>
      </c>
      <c r="F6808" s="2" t="str">
        <f t="shared" ca="1" si="935"/>
        <v/>
      </c>
      <c r="BD6808" s="49">
        <f t="shared" ca="1" si="932"/>
        <v>4473.5</v>
      </c>
      <c r="BE6808" s="3">
        <f t="shared" ca="1" si="929"/>
        <v>0.44729999999999998</v>
      </c>
      <c r="BF6808" s="3">
        <f t="shared" ca="1" si="930"/>
        <v>-0.13248586824472414</v>
      </c>
      <c r="BG6808" s="9">
        <f t="shared" ca="1" si="931"/>
        <v>7</v>
      </c>
      <c r="BH6808" s="6">
        <f ca="1">IF(ISNUMBER('Descriptive Stats'!BF6808),'Descriptive Stats'!BF6808,#N/A)</f>
        <v>-0.13248586824472414</v>
      </c>
      <c r="BI6808" s="6">
        <f ca="1">IF(ISNUMBER('Descriptive Stats'!E6808),'Descriptive Stats'!E6808,#N/A)</f>
        <v>7</v>
      </c>
    </row>
    <row r="6809" spans="1:61" ht="14.4" x14ac:dyDescent="0.3">
      <c r="A6809" s="2">
        <f>ROW()</f>
        <v>6809</v>
      </c>
      <c r="C6809" s="8">
        <f t="shared" ca="1" si="933"/>
        <v>6</v>
      </c>
      <c r="D6809" s="8">
        <f t="shared" ca="1" si="934"/>
        <v>7</v>
      </c>
      <c r="E6809" s="50">
        <f t="shared" ca="1" si="928"/>
        <v>0</v>
      </c>
      <c r="F6809" s="2" t="str">
        <f t="shared" ca="1" si="935"/>
        <v/>
      </c>
      <c r="BD6809" s="49">
        <f t="shared" ca="1" si="932"/>
        <v>815.5</v>
      </c>
      <c r="BE6809" s="3">
        <f t="shared" ca="1" si="929"/>
        <v>8.1500000000000003E-2</v>
      </c>
      <c r="BF6809" s="3">
        <f t="shared" ca="1" si="930"/>
        <v>-1.3950525282585462</v>
      </c>
      <c r="BG6809" s="9">
        <f t="shared" ca="1" si="931"/>
        <v>0</v>
      </c>
      <c r="BH6809" s="6">
        <f ca="1">IF(ISNUMBER('Descriptive Stats'!BF6809),'Descriptive Stats'!BF6809,#N/A)</f>
        <v>-1.3950525282585462</v>
      </c>
      <c r="BI6809" s="6">
        <f ca="1">IF(ISNUMBER('Descriptive Stats'!E6809),'Descriptive Stats'!E6809,#N/A)</f>
        <v>0</v>
      </c>
    </row>
    <row r="6810" spans="1:61" ht="14.4" x14ac:dyDescent="0.3">
      <c r="A6810" s="2">
        <f>ROW()</f>
        <v>6810</v>
      </c>
      <c r="C6810" s="8">
        <f t="shared" ca="1" si="933"/>
        <v>15</v>
      </c>
      <c r="D6810" s="8">
        <f t="shared" ca="1" si="934"/>
        <v>0</v>
      </c>
      <c r="E6810" s="50">
        <f t="shared" ca="1" si="928"/>
        <v>0</v>
      </c>
      <c r="F6810" s="2" t="str">
        <f t="shared" ca="1" si="935"/>
        <v/>
      </c>
      <c r="BD6810" s="49">
        <f t="shared" ca="1" si="932"/>
        <v>815.5</v>
      </c>
      <c r="BE6810" s="3">
        <f t="shared" ca="1" si="929"/>
        <v>8.1500000000000003E-2</v>
      </c>
      <c r="BF6810" s="3">
        <f t="shared" ca="1" si="930"/>
        <v>-1.3950525282585462</v>
      </c>
      <c r="BG6810" s="9">
        <f t="shared" ca="1" si="931"/>
        <v>0</v>
      </c>
      <c r="BH6810" s="6">
        <f ca="1">IF(ISNUMBER('Descriptive Stats'!BF6810),'Descriptive Stats'!BF6810,#N/A)</f>
        <v>-1.3950525282585462</v>
      </c>
      <c r="BI6810" s="6">
        <f ca="1">IF(ISNUMBER('Descriptive Stats'!E6810),'Descriptive Stats'!E6810,#N/A)</f>
        <v>0</v>
      </c>
    </row>
    <row r="6811" spans="1:61" ht="14.4" x14ac:dyDescent="0.3">
      <c r="A6811" s="2">
        <f>ROW()</f>
        <v>6811</v>
      </c>
      <c r="C6811" s="8">
        <f t="shared" ca="1" si="933"/>
        <v>15</v>
      </c>
      <c r="D6811" s="8">
        <f t="shared" ca="1" si="934"/>
        <v>0</v>
      </c>
      <c r="E6811" s="50">
        <f t="shared" ca="1" si="928"/>
        <v>1</v>
      </c>
      <c r="F6811" s="2" t="str">
        <f t="shared" ca="1" si="935"/>
        <v/>
      </c>
      <c r="BD6811" s="49">
        <f t="shared" ca="1" si="932"/>
        <v>1871</v>
      </c>
      <c r="BE6811" s="3">
        <f t="shared" ca="1" si="929"/>
        <v>0.18704999999999999</v>
      </c>
      <c r="BF6811" s="3">
        <f t="shared" ca="1" si="930"/>
        <v>-0.88881967520906158</v>
      </c>
      <c r="BG6811" s="9">
        <f t="shared" ca="1" si="931"/>
        <v>1</v>
      </c>
      <c r="BH6811" s="6">
        <f ca="1">IF(ISNUMBER('Descriptive Stats'!BF6811),'Descriptive Stats'!BF6811,#N/A)</f>
        <v>-0.88881967520906158</v>
      </c>
      <c r="BI6811" s="6">
        <f ca="1">IF(ISNUMBER('Descriptive Stats'!E6811),'Descriptive Stats'!E6811,#N/A)</f>
        <v>1</v>
      </c>
    </row>
    <row r="6812" spans="1:61" ht="14.4" x14ac:dyDescent="0.3">
      <c r="A6812" s="2">
        <f>ROW()</f>
        <v>6812</v>
      </c>
      <c r="C6812" s="8">
        <f t="shared" ca="1" si="933"/>
        <v>12</v>
      </c>
      <c r="D6812" s="8">
        <f t="shared" ca="1" si="934"/>
        <v>1</v>
      </c>
      <c r="E6812" s="50">
        <f t="shared" ca="1" si="928"/>
        <v>1</v>
      </c>
      <c r="F6812" s="2" t="str">
        <f t="shared" ca="1" si="935"/>
        <v/>
      </c>
      <c r="BD6812" s="49">
        <f t="shared" ca="1" si="932"/>
        <v>1871</v>
      </c>
      <c r="BE6812" s="3">
        <f t="shared" ca="1" si="929"/>
        <v>0.18704999999999999</v>
      </c>
      <c r="BF6812" s="3">
        <f t="shared" ca="1" si="930"/>
        <v>-0.88881967520906158</v>
      </c>
      <c r="BG6812" s="9">
        <f t="shared" ca="1" si="931"/>
        <v>1</v>
      </c>
      <c r="BH6812" s="6">
        <f ca="1">IF(ISNUMBER('Descriptive Stats'!BF6812),'Descriptive Stats'!BF6812,#N/A)</f>
        <v>-0.88881967520906158</v>
      </c>
      <c r="BI6812" s="6">
        <f ca="1">IF(ISNUMBER('Descriptive Stats'!E6812),'Descriptive Stats'!E6812,#N/A)</f>
        <v>1</v>
      </c>
    </row>
    <row r="6813" spans="1:61" ht="14.4" x14ac:dyDescent="0.3">
      <c r="A6813" s="2">
        <f>ROW()</f>
        <v>6813</v>
      </c>
      <c r="C6813" s="8">
        <f t="shared" ca="1" si="933"/>
        <v>8</v>
      </c>
      <c r="D6813" s="8">
        <f t="shared" ca="1" si="934"/>
        <v>1</v>
      </c>
      <c r="E6813" s="50">
        <f t="shared" ca="1" si="928"/>
        <v>15</v>
      </c>
      <c r="F6813" s="2" t="str">
        <f t="shared" ca="1" si="935"/>
        <v/>
      </c>
      <c r="BD6813" s="49">
        <f t="shared" ca="1" si="932"/>
        <v>5051.5</v>
      </c>
      <c r="BE6813" s="3">
        <f t="shared" ca="1" si="929"/>
        <v>0.50509999999999999</v>
      </c>
      <c r="BF6813" s="3">
        <f t="shared" ca="1" si="930"/>
        <v>1.2784152420787677E-2</v>
      </c>
      <c r="BG6813" s="9">
        <f t="shared" ca="1" si="931"/>
        <v>15</v>
      </c>
      <c r="BH6813" s="6">
        <f ca="1">IF(ISNUMBER('Descriptive Stats'!BF6813),'Descriptive Stats'!BF6813,#N/A)</f>
        <v>1.2784152420787677E-2</v>
      </c>
      <c r="BI6813" s="6">
        <f ca="1">IF(ISNUMBER('Descriptive Stats'!E6813),'Descriptive Stats'!E6813,#N/A)</f>
        <v>15</v>
      </c>
    </row>
    <row r="6814" spans="1:61" ht="14.4" x14ac:dyDescent="0.3">
      <c r="A6814" s="2">
        <f>ROW()</f>
        <v>6814</v>
      </c>
      <c r="C6814" s="8">
        <f t="shared" ca="1" si="933"/>
        <v>24</v>
      </c>
      <c r="D6814" s="8">
        <f t="shared" ca="1" si="934"/>
        <v>15</v>
      </c>
      <c r="E6814" s="50">
        <f t="shared" ca="1" si="928"/>
        <v>1</v>
      </c>
      <c r="F6814" s="2" t="str">
        <f t="shared" ca="1" si="935"/>
        <v/>
      </c>
      <c r="BD6814" s="49">
        <f t="shared" ca="1" si="932"/>
        <v>1871</v>
      </c>
      <c r="BE6814" s="3">
        <f t="shared" ca="1" si="929"/>
        <v>0.18704999999999999</v>
      </c>
      <c r="BF6814" s="3">
        <f t="shared" ca="1" si="930"/>
        <v>-0.88881967520906158</v>
      </c>
      <c r="BG6814" s="9">
        <f t="shared" ca="1" si="931"/>
        <v>1</v>
      </c>
      <c r="BH6814" s="6">
        <f ca="1">IF(ISNUMBER('Descriptive Stats'!BF6814),'Descriptive Stats'!BF6814,#N/A)</f>
        <v>-0.88881967520906158</v>
      </c>
      <c r="BI6814" s="6">
        <f ca="1">IF(ISNUMBER('Descriptive Stats'!E6814),'Descriptive Stats'!E6814,#N/A)</f>
        <v>1</v>
      </c>
    </row>
    <row r="6815" spans="1:61" ht="14.4" x14ac:dyDescent="0.3">
      <c r="A6815" s="2">
        <f>ROW()</f>
        <v>6815</v>
      </c>
      <c r="C6815" s="8">
        <f t="shared" ca="1" si="933"/>
        <v>8</v>
      </c>
      <c r="D6815" s="8">
        <f t="shared" ca="1" si="934"/>
        <v>1</v>
      </c>
      <c r="E6815" s="50">
        <f t="shared" ca="1" si="928"/>
        <v>0</v>
      </c>
      <c r="F6815" s="2" t="str">
        <f t="shared" ca="1" si="935"/>
        <v/>
      </c>
      <c r="BD6815" s="49">
        <f t="shared" ca="1" si="932"/>
        <v>815.5</v>
      </c>
      <c r="BE6815" s="3">
        <f t="shared" ca="1" si="929"/>
        <v>8.1500000000000003E-2</v>
      </c>
      <c r="BF6815" s="3">
        <f t="shared" ca="1" si="930"/>
        <v>-1.3950525282585462</v>
      </c>
      <c r="BG6815" s="9">
        <f t="shared" ca="1" si="931"/>
        <v>0</v>
      </c>
      <c r="BH6815" s="6">
        <f ca="1">IF(ISNUMBER('Descriptive Stats'!BF6815),'Descriptive Stats'!BF6815,#N/A)</f>
        <v>-1.3950525282585462</v>
      </c>
      <c r="BI6815" s="6">
        <f ca="1">IF(ISNUMBER('Descriptive Stats'!E6815),'Descriptive Stats'!E6815,#N/A)</f>
        <v>0</v>
      </c>
    </row>
    <row r="6816" spans="1:61" ht="14.4" x14ac:dyDescent="0.3">
      <c r="A6816" s="2">
        <f>ROW()</f>
        <v>6816</v>
      </c>
      <c r="C6816" s="8">
        <f t="shared" ca="1" si="933"/>
        <v>20</v>
      </c>
      <c r="D6816" s="8">
        <f t="shared" ca="1" si="934"/>
        <v>0</v>
      </c>
      <c r="E6816" s="50">
        <f t="shared" ca="1" si="928"/>
        <v>2</v>
      </c>
      <c r="F6816" s="2" t="str">
        <f t="shared" ca="1" si="935"/>
        <v/>
      </c>
      <c r="BD6816" s="49">
        <f t="shared" ca="1" si="932"/>
        <v>2595</v>
      </c>
      <c r="BE6816" s="3">
        <f t="shared" ca="1" si="929"/>
        <v>0.25945000000000001</v>
      </c>
      <c r="BF6816" s="3">
        <f t="shared" ca="1" si="930"/>
        <v>-0.6450419512753276</v>
      </c>
      <c r="BG6816" s="9">
        <f t="shared" ca="1" si="931"/>
        <v>2</v>
      </c>
      <c r="BH6816" s="6">
        <f ca="1">IF(ISNUMBER('Descriptive Stats'!BF6816),'Descriptive Stats'!BF6816,#N/A)</f>
        <v>-0.6450419512753276</v>
      </c>
      <c r="BI6816" s="6">
        <f ca="1">IF(ISNUMBER('Descriptive Stats'!E6816),'Descriptive Stats'!E6816,#N/A)</f>
        <v>2</v>
      </c>
    </row>
    <row r="6817" spans="1:61" ht="14.4" x14ac:dyDescent="0.3">
      <c r="A6817" s="2">
        <f>ROW()</f>
        <v>6817</v>
      </c>
      <c r="C6817" s="8">
        <f t="shared" ca="1" si="933"/>
        <v>9</v>
      </c>
      <c r="D6817" s="8">
        <f t="shared" ca="1" si="934"/>
        <v>2</v>
      </c>
      <c r="E6817" s="50">
        <f t="shared" ca="1" si="928"/>
        <v>3</v>
      </c>
      <c r="F6817" s="2" t="str">
        <f t="shared" ca="1" si="935"/>
        <v/>
      </c>
      <c r="BD6817" s="49">
        <f t="shared" ca="1" si="932"/>
        <v>3200</v>
      </c>
      <c r="BE6817" s="3">
        <f t="shared" ca="1" si="929"/>
        <v>0.31995000000000001</v>
      </c>
      <c r="BF6817" s="3">
        <f t="shared" ca="1" si="930"/>
        <v>-0.46783862043457014</v>
      </c>
      <c r="BG6817" s="9">
        <f t="shared" ca="1" si="931"/>
        <v>3</v>
      </c>
      <c r="BH6817" s="6">
        <f ca="1">IF(ISNUMBER('Descriptive Stats'!BF6817),'Descriptive Stats'!BF6817,#N/A)</f>
        <v>-0.46783862043457014</v>
      </c>
      <c r="BI6817" s="6">
        <f ca="1">IF(ISNUMBER('Descriptive Stats'!E6817),'Descriptive Stats'!E6817,#N/A)</f>
        <v>3</v>
      </c>
    </row>
    <row r="6818" spans="1:61" ht="14.4" x14ac:dyDescent="0.3">
      <c r="A6818" s="2">
        <f>ROW()</f>
        <v>6818</v>
      </c>
      <c r="C6818" s="8">
        <f t="shared" ca="1" si="933"/>
        <v>10</v>
      </c>
      <c r="D6818" s="8">
        <f t="shared" ca="1" si="934"/>
        <v>3</v>
      </c>
      <c r="E6818" s="50">
        <f t="shared" ca="1" si="928"/>
        <v>4</v>
      </c>
      <c r="F6818" s="2" t="str">
        <f t="shared" ca="1" si="935"/>
        <v/>
      </c>
      <c r="BD6818" s="49">
        <f t="shared" ca="1" si="932"/>
        <v>3442</v>
      </c>
      <c r="BE6818" s="3">
        <f t="shared" ca="1" si="929"/>
        <v>0.34415000000000001</v>
      </c>
      <c r="BF6818" s="3">
        <f t="shared" ca="1" si="930"/>
        <v>-0.40116316278173481</v>
      </c>
      <c r="BG6818" s="9">
        <f t="shared" ca="1" si="931"/>
        <v>4</v>
      </c>
      <c r="BH6818" s="6">
        <f ca="1">IF(ISNUMBER('Descriptive Stats'!BF6818),'Descriptive Stats'!BF6818,#N/A)</f>
        <v>-0.40116316278173481</v>
      </c>
      <c r="BI6818" s="6">
        <f ca="1">IF(ISNUMBER('Descriptive Stats'!E6818),'Descriptive Stats'!E6818,#N/A)</f>
        <v>4</v>
      </c>
    </row>
    <row r="6819" spans="1:61" ht="14.4" x14ac:dyDescent="0.3">
      <c r="A6819" s="2">
        <f>ROW()</f>
        <v>6819</v>
      </c>
      <c r="C6819" s="8">
        <f t="shared" ca="1" si="933"/>
        <v>13</v>
      </c>
      <c r="D6819" s="8">
        <f t="shared" ca="1" si="934"/>
        <v>4</v>
      </c>
      <c r="E6819" s="50">
        <f t="shared" ca="1" si="928"/>
        <v>0</v>
      </c>
      <c r="F6819" s="2" t="str">
        <f t="shared" ca="1" si="935"/>
        <v/>
      </c>
      <c r="BD6819" s="49">
        <f t="shared" ca="1" si="932"/>
        <v>815.5</v>
      </c>
      <c r="BE6819" s="3">
        <f t="shared" ca="1" si="929"/>
        <v>8.1500000000000003E-2</v>
      </c>
      <c r="BF6819" s="3">
        <f t="shared" ca="1" si="930"/>
        <v>-1.3950525282585462</v>
      </c>
      <c r="BG6819" s="9">
        <f t="shared" ca="1" si="931"/>
        <v>0</v>
      </c>
      <c r="BH6819" s="6">
        <f ca="1">IF(ISNUMBER('Descriptive Stats'!BF6819),'Descriptive Stats'!BF6819,#N/A)</f>
        <v>-1.3950525282585462</v>
      </c>
      <c r="BI6819" s="6">
        <f ca="1">IF(ISNUMBER('Descriptive Stats'!E6819),'Descriptive Stats'!E6819,#N/A)</f>
        <v>0</v>
      </c>
    </row>
    <row r="6820" spans="1:61" ht="14.4" x14ac:dyDescent="0.3">
      <c r="A6820" s="2">
        <f>ROW()</f>
        <v>6820</v>
      </c>
      <c r="C6820" s="8">
        <f t="shared" ca="1" si="933"/>
        <v>15</v>
      </c>
      <c r="D6820" s="8">
        <f t="shared" ca="1" si="934"/>
        <v>0</v>
      </c>
      <c r="E6820" s="50">
        <f t="shared" ca="1" si="928"/>
        <v>0</v>
      </c>
      <c r="F6820" s="2" t="str">
        <f t="shared" ca="1" si="935"/>
        <v/>
      </c>
      <c r="BD6820" s="49">
        <f t="shared" ca="1" si="932"/>
        <v>815.5</v>
      </c>
      <c r="BE6820" s="3">
        <f t="shared" ca="1" si="929"/>
        <v>8.1500000000000003E-2</v>
      </c>
      <c r="BF6820" s="3">
        <f t="shared" ca="1" si="930"/>
        <v>-1.3950525282585462</v>
      </c>
      <c r="BG6820" s="9">
        <f t="shared" ca="1" si="931"/>
        <v>0</v>
      </c>
      <c r="BH6820" s="6">
        <f ca="1">IF(ISNUMBER('Descriptive Stats'!BF6820),'Descriptive Stats'!BF6820,#N/A)</f>
        <v>-1.3950525282585462</v>
      </c>
      <c r="BI6820" s="6">
        <f ca="1">IF(ISNUMBER('Descriptive Stats'!E6820),'Descriptive Stats'!E6820,#N/A)</f>
        <v>0</v>
      </c>
    </row>
    <row r="6821" spans="1:61" ht="14.4" x14ac:dyDescent="0.3">
      <c r="A6821" s="2">
        <f>ROW()</f>
        <v>6821</v>
      </c>
      <c r="C6821" s="8">
        <f t="shared" ca="1" si="933"/>
        <v>15</v>
      </c>
      <c r="D6821" s="8">
        <f t="shared" ca="1" si="934"/>
        <v>0</v>
      </c>
      <c r="E6821" s="50">
        <f t="shared" ca="1" si="928"/>
        <v>1</v>
      </c>
      <c r="F6821" s="2" t="str">
        <f t="shared" ca="1" si="935"/>
        <v/>
      </c>
      <c r="BD6821" s="49">
        <f t="shared" ca="1" si="932"/>
        <v>1871</v>
      </c>
      <c r="BE6821" s="3">
        <f t="shared" ca="1" si="929"/>
        <v>0.18704999999999999</v>
      </c>
      <c r="BF6821" s="3">
        <f t="shared" ca="1" si="930"/>
        <v>-0.88881967520906158</v>
      </c>
      <c r="BG6821" s="9">
        <f t="shared" ca="1" si="931"/>
        <v>1</v>
      </c>
      <c r="BH6821" s="6">
        <f ca="1">IF(ISNUMBER('Descriptive Stats'!BF6821),'Descriptive Stats'!BF6821,#N/A)</f>
        <v>-0.88881967520906158</v>
      </c>
      <c r="BI6821" s="6">
        <f ca="1">IF(ISNUMBER('Descriptive Stats'!E6821),'Descriptive Stats'!E6821,#N/A)</f>
        <v>1</v>
      </c>
    </row>
    <row r="6822" spans="1:61" ht="14.4" x14ac:dyDescent="0.3">
      <c r="A6822" s="2">
        <f>ROW()</f>
        <v>6822</v>
      </c>
      <c r="C6822" s="8">
        <f t="shared" ca="1" si="933"/>
        <v>8</v>
      </c>
      <c r="D6822" s="8">
        <f t="shared" ca="1" si="934"/>
        <v>1</v>
      </c>
      <c r="E6822" s="50">
        <f t="shared" ca="1" si="928"/>
        <v>1</v>
      </c>
      <c r="F6822" s="2" t="str">
        <f t="shared" ca="1" si="935"/>
        <v/>
      </c>
      <c r="BD6822" s="49">
        <f t="shared" ca="1" si="932"/>
        <v>1871</v>
      </c>
      <c r="BE6822" s="3">
        <f t="shared" ca="1" si="929"/>
        <v>0.18704999999999999</v>
      </c>
      <c r="BF6822" s="3">
        <f t="shared" ca="1" si="930"/>
        <v>-0.88881967520906158</v>
      </c>
      <c r="BG6822" s="9">
        <f t="shared" ca="1" si="931"/>
        <v>1</v>
      </c>
      <c r="BH6822" s="6">
        <f ca="1">IF(ISNUMBER('Descriptive Stats'!BF6822),'Descriptive Stats'!BF6822,#N/A)</f>
        <v>-0.88881967520906158</v>
      </c>
      <c r="BI6822" s="6">
        <f ca="1">IF(ISNUMBER('Descriptive Stats'!E6822),'Descriptive Stats'!E6822,#N/A)</f>
        <v>1</v>
      </c>
    </row>
    <row r="6823" spans="1:61" ht="14.4" x14ac:dyDescent="0.3">
      <c r="A6823" s="2">
        <f>ROW()</f>
        <v>6823</v>
      </c>
      <c r="C6823" s="8">
        <f t="shared" ca="1" si="933"/>
        <v>12</v>
      </c>
      <c r="D6823" s="8">
        <f t="shared" ca="1" si="934"/>
        <v>1</v>
      </c>
      <c r="E6823" s="50">
        <f t="shared" ca="1" si="928"/>
        <v>2</v>
      </c>
      <c r="F6823" s="2" t="str">
        <f t="shared" ca="1" si="935"/>
        <v/>
      </c>
      <c r="BD6823" s="49">
        <f t="shared" ca="1" si="932"/>
        <v>2595</v>
      </c>
      <c r="BE6823" s="3">
        <f t="shared" ca="1" si="929"/>
        <v>0.25945000000000001</v>
      </c>
      <c r="BF6823" s="3">
        <f t="shared" ca="1" si="930"/>
        <v>-0.6450419512753276</v>
      </c>
      <c r="BG6823" s="9">
        <f t="shared" ca="1" si="931"/>
        <v>2</v>
      </c>
      <c r="BH6823" s="6">
        <f ca="1">IF(ISNUMBER('Descriptive Stats'!BF6823),'Descriptive Stats'!BF6823,#N/A)</f>
        <v>-0.6450419512753276</v>
      </c>
      <c r="BI6823" s="6">
        <f ca="1">IF(ISNUMBER('Descriptive Stats'!E6823),'Descriptive Stats'!E6823,#N/A)</f>
        <v>2</v>
      </c>
    </row>
    <row r="6824" spans="1:61" ht="14.4" x14ac:dyDescent="0.3">
      <c r="A6824" s="2">
        <f>ROW()</f>
        <v>6824</v>
      </c>
      <c r="C6824" s="8">
        <f t="shared" ca="1" si="933"/>
        <v>3</v>
      </c>
      <c r="D6824" s="8">
        <f t="shared" ca="1" si="934"/>
        <v>2</v>
      </c>
      <c r="E6824" s="50">
        <f t="shared" ca="1" si="928"/>
        <v>2</v>
      </c>
      <c r="F6824" s="2" t="str">
        <f t="shared" ca="1" si="935"/>
        <v/>
      </c>
      <c r="BD6824" s="49">
        <f t="shared" ca="1" si="932"/>
        <v>2595</v>
      </c>
      <c r="BE6824" s="3">
        <f t="shared" ca="1" si="929"/>
        <v>0.25945000000000001</v>
      </c>
      <c r="BF6824" s="3">
        <f t="shared" ca="1" si="930"/>
        <v>-0.6450419512753276</v>
      </c>
      <c r="BG6824" s="9">
        <f t="shared" ca="1" si="931"/>
        <v>2</v>
      </c>
      <c r="BH6824" s="6">
        <f ca="1">IF(ISNUMBER('Descriptive Stats'!BF6824),'Descriptive Stats'!BF6824,#N/A)</f>
        <v>-0.6450419512753276</v>
      </c>
      <c r="BI6824" s="6">
        <f ca="1">IF(ISNUMBER('Descriptive Stats'!E6824),'Descriptive Stats'!E6824,#N/A)</f>
        <v>2</v>
      </c>
    </row>
    <row r="6825" spans="1:61" ht="14.4" x14ac:dyDescent="0.3">
      <c r="A6825" s="2">
        <f>ROW()</f>
        <v>6825</v>
      </c>
      <c r="C6825" s="8">
        <f t="shared" ca="1" si="933"/>
        <v>17</v>
      </c>
      <c r="D6825" s="8">
        <f t="shared" ca="1" si="934"/>
        <v>2</v>
      </c>
      <c r="E6825" s="50">
        <f t="shared" ca="1" si="928"/>
        <v>2</v>
      </c>
      <c r="F6825" s="2" t="str">
        <f t="shared" ca="1" si="935"/>
        <v/>
      </c>
      <c r="BD6825" s="49">
        <f t="shared" ca="1" si="932"/>
        <v>2595</v>
      </c>
      <c r="BE6825" s="3">
        <f t="shared" ca="1" si="929"/>
        <v>0.25945000000000001</v>
      </c>
      <c r="BF6825" s="3">
        <f t="shared" ca="1" si="930"/>
        <v>-0.6450419512753276</v>
      </c>
      <c r="BG6825" s="9">
        <f t="shared" ca="1" si="931"/>
        <v>2</v>
      </c>
      <c r="BH6825" s="6">
        <f ca="1">IF(ISNUMBER('Descriptive Stats'!BF6825),'Descriptive Stats'!BF6825,#N/A)</f>
        <v>-0.6450419512753276</v>
      </c>
      <c r="BI6825" s="6">
        <f ca="1">IF(ISNUMBER('Descriptive Stats'!E6825),'Descriptive Stats'!E6825,#N/A)</f>
        <v>2</v>
      </c>
    </row>
    <row r="6826" spans="1:61" ht="14.4" x14ac:dyDescent="0.3">
      <c r="A6826" s="2">
        <f>ROW()</f>
        <v>6826</v>
      </c>
      <c r="C6826" s="8">
        <f t="shared" ca="1" si="933"/>
        <v>3</v>
      </c>
      <c r="D6826" s="8">
        <f t="shared" ca="1" si="934"/>
        <v>2</v>
      </c>
      <c r="E6826" s="50">
        <f t="shared" ca="1" si="928"/>
        <v>0</v>
      </c>
      <c r="F6826" s="2" t="str">
        <f t="shared" ca="1" si="935"/>
        <v/>
      </c>
      <c r="BD6826" s="49">
        <f t="shared" ca="1" si="932"/>
        <v>815.5</v>
      </c>
      <c r="BE6826" s="3">
        <f t="shared" ca="1" si="929"/>
        <v>8.1500000000000003E-2</v>
      </c>
      <c r="BF6826" s="3">
        <f t="shared" ca="1" si="930"/>
        <v>-1.3950525282585462</v>
      </c>
      <c r="BG6826" s="9">
        <f t="shared" ca="1" si="931"/>
        <v>0</v>
      </c>
      <c r="BH6826" s="6">
        <f ca="1">IF(ISNUMBER('Descriptive Stats'!BF6826),'Descriptive Stats'!BF6826,#N/A)</f>
        <v>-1.3950525282585462</v>
      </c>
      <c r="BI6826" s="6">
        <f ca="1">IF(ISNUMBER('Descriptive Stats'!E6826),'Descriptive Stats'!E6826,#N/A)</f>
        <v>0</v>
      </c>
    </row>
    <row r="6827" spans="1:61" ht="14.4" x14ac:dyDescent="0.3">
      <c r="A6827" s="2">
        <f>ROW()</f>
        <v>6827</v>
      </c>
      <c r="C6827" s="8">
        <f t="shared" ca="1" si="933"/>
        <v>15</v>
      </c>
      <c r="D6827" s="8">
        <f t="shared" ca="1" si="934"/>
        <v>0</v>
      </c>
      <c r="E6827" s="50">
        <f t="shared" ca="1" si="928"/>
        <v>0</v>
      </c>
      <c r="F6827" s="2" t="str">
        <f t="shared" ca="1" si="935"/>
        <v/>
      </c>
      <c r="BD6827" s="49">
        <f t="shared" ca="1" si="932"/>
        <v>815.5</v>
      </c>
      <c r="BE6827" s="3">
        <f t="shared" ca="1" si="929"/>
        <v>8.1500000000000003E-2</v>
      </c>
      <c r="BF6827" s="3">
        <f t="shared" ca="1" si="930"/>
        <v>-1.3950525282585462</v>
      </c>
      <c r="BG6827" s="9">
        <f t="shared" ca="1" si="931"/>
        <v>0</v>
      </c>
      <c r="BH6827" s="6">
        <f ca="1">IF(ISNUMBER('Descriptive Stats'!BF6827),'Descriptive Stats'!BF6827,#N/A)</f>
        <v>-1.3950525282585462</v>
      </c>
      <c r="BI6827" s="6">
        <f ca="1">IF(ISNUMBER('Descriptive Stats'!E6827),'Descriptive Stats'!E6827,#N/A)</f>
        <v>0</v>
      </c>
    </row>
    <row r="6828" spans="1:61" ht="14.4" x14ac:dyDescent="0.3">
      <c r="A6828" s="2">
        <f>ROW()</f>
        <v>6828</v>
      </c>
      <c r="C6828" s="8">
        <f t="shared" ca="1" si="933"/>
        <v>14</v>
      </c>
      <c r="D6828" s="8">
        <f t="shared" ca="1" si="934"/>
        <v>0</v>
      </c>
      <c r="E6828" s="50">
        <f t="shared" ca="1" si="928"/>
        <v>7</v>
      </c>
      <c r="F6828" s="2" t="str">
        <f t="shared" ca="1" si="935"/>
        <v/>
      </c>
      <c r="BD6828" s="49">
        <f t="shared" ca="1" si="932"/>
        <v>4473.5</v>
      </c>
      <c r="BE6828" s="3">
        <f t="shared" ca="1" si="929"/>
        <v>0.44729999999999998</v>
      </c>
      <c r="BF6828" s="3">
        <f t="shared" ca="1" si="930"/>
        <v>-0.13248586824472414</v>
      </c>
      <c r="BG6828" s="9">
        <f t="shared" ca="1" si="931"/>
        <v>7</v>
      </c>
      <c r="BH6828" s="6">
        <f ca="1">IF(ISNUMBER('Descriptive Stats'!BF6828),'Descriptive Stats'!BF6828,#N/A)</f>
        <v>-0.13248586824472414</v>
      </c>
      <c r="BI6828" s="6">
        <f ca="1">IF(ISNUMBER('Descriptive Stats'!E6828),'Descriptive Stats'!E6828,#N/A)</f>
        <v>7</v>
      </c>
    </row>
    <row r="6829" spans="1:61" ht="14.4" x14ac:dyDescent="0.3">
      <c r="A6829" s="2">
        <f>ROW()</f>
        <v>6829</v>
      </c>
      <c r="C6829" s="8">
        <f t="shared" ca="1" si="933"/>
        <v>19</v>
      </c>
      <c r="D6829" s="8">
        <f t="shared" ca="1" si="934"/>
        <v>7</v>
      </c>
      <c r="E6829" s="50">
        <f t="shared" ca="1" si="928"/>
        <v>6</v>
      </c>
      <c r="F6829" s="2" t="str">
        <f t="shared" ca="1" si="935"/>
        <v/>
      </c>
      <c r="BD6829" s="49">
        <f t="shared" ca="1" si="932"/>
        <v>3900</v>
      </c>
      <c r="BE6829" s="3">
        <f t="shared" ca="1" si="929"/>
        <v>0.38995000000000002</v>
      </c>
      <c r="BF6829" s="3">
        <f t="shared" ca="1" si="930"/>
        <v>-0.2794493539703507</v>
      </c>
      <c r="BG6829" s="9">
        <f t="shared" ca="1" si="931"/>
        <v>6</v>
      </c>
      <c r="BH6829" s="6">
        <f ca="1">IF(ISNUMBER('Descriptive Stats'!BF6829),'Descriptive Stats'!BF6829,#N/A)</f>
        <v>-0.2794493539703507</v>
      </c>
      <c r="BI6829" s="6">
        <f ca="1">IF(ISNUMBER('Descriptive Stats'!E6829),'Descriptive Stats'!E6829,#N/A)</f>
        <v>6</v>
      </c>
    </row>
    <row r="6830" spans="1:61" ht="14.4" x14ac:dyDescent="0.3">
      <c r="A6830" s="2">
        <f>ROW()</f>
        <v>6830</v>
      </c>
      <c r="C6830" s="8">
        <f t="shared" ca="1" si="933"/>
        <v>5</v>
      </c>
      <c r="D6830" s="8">
        <f t="shared" ca="1" si="934"/>
        <v>6</v>
      </c>
      <c r="E6830" s="50">
        <f t="shared" ca="1" si="928"/>
        <v>2</v>
      </c>
      <c r="F6830" s="2" t="str">
        <f t="shared" ca="1" si="935"/>
        <v/>
      </c>
      <c r="BD6830" s="49">
        <f t="shared" ca="1" si="932"/>
        <v>2595</v>
      </c>
      <c r="BE6830" s="3">
        <f t="shared" ca="1" si="929"/>
        <v>0.25945000000000001</v>
      </c>
      <c r="BF6830" s="3">
        <f t="shared" ca="1" si="930"/>
        <v>-0.6450419512753276</v>
      </c>
      <c r="BG6830" s="9">
        <f t="shared" ca="1" si="931"/>
        <v>2</v>
      </c>
      <c r="BH6830" s="6">
        <f ca="1">IF(ISNUMBER('Descriptive Stats'!BF6830),'Descriptive Stats'!BF6830,#N/A)</f>
        <v>-0.6450419512753276</v>
      </c>
      <c r="BI6830" s="6">
        <f ca="1">IF(ISNUMBER('Descriptive Stats'!E6830),'Descriptive Stats'!E6830,#N/A)</f>
        <v>2</v>
      </c>
    </row>
    <row r="6831" spans="1:61" ht="14.4" x14ac:dyDescent="0.3">
      <c r="A6831" s="2">
        <f>ROW()</f>
        <v>6831</v>
      </c>
      <c r="C6831" s="8">
        <f t="shared" ca="1" si="933"/>
        <v>9</v>
      </c>
      <c r="D6831" s="8">
        <f t="shared" ca="1" si="934"/>
        <v>2</v>
      </c>
      <c r="E6831" s="50">
        <f t="shared" ca="1" si="928"/>
        <v>0</v>
      </c>
      <c r="F6831" s="2" t="str">
        <f t="shared" ca="1" si="935"/>
        <v/>
      </c>
      <c r="BD6831" s="49">
        <f t="shared" ca="1" si="932"/>
        <v>815.5</v>
      </c>
      <c r="BE6831" s="3">
        <f t="shared" ca="1" si="929"/>
        <v>8.1500000000000003E-2</v>
      </c>
      <c r="BF6831" s="3">
        <f t="shared" ca="1" si="930"/>
        <v>-1.3950525282585462</v>
      </c>
      <c r="BG6831" s="9">
        <f t="shared" ca="1" si="931"/>
        <v>0</v>
      </c>
      <c r="BH6831" s="6">
        <f ca="1">IF(ISNUMBER('Descriptive Stats'!BF6831),'Descriptive Stats'!BF6831,#N/A)</f>
        <v>-1.3950525282585462</v>
      </c>
      <c r="BI6831" s="6">
        <f ca="1">IF(ISNUMBER('Descriptive Stats'!E6831),'Descriptive Stats'!E6831,#N/A)</f>
        <v>0</v>
      </c>
    </row>
    <row r="6832" spans="1:61" ht="14.4" x14ac:dyDescent="0.3">
      <c r="A6832" s="2">
        <f>ROW()</f>
        <v>6832</v>
      </c>
      <c r="C6832" s="8">
        <f t="shared" ca="1" si="933"/>
        <v>14</v>
      </c>
      <c r="D6832" s="8">
        <f t="shared" ca="1" si="934"/>
        <v>0</v>
      </c>
      <c r="E6832" s="50">
        <f t="shared" ca="1" si="928"/>
        <v>6</v>
      </c>
      <c r="F6832" s="2" t="str">
        <f t="shared" ca="1" si="935"/>
        <v/>
      </c>
      <c r="BD6832" s="49">
        <f t="shared" ca="1" si="932"/>
        <v>3900</v>
      </c>
      <c r="BE6832" s="3">
        <f t="shared" ca="1" si="929"/>
        <v>0.38995000000000002</v>
      </c>
      <c r="BF6832" s="3">
        <f t="shared" ca="1" si="930"/>
        <v>-0.2794493539703507</v>
      </c>
      <c r="BG6832" s="9">
        <f t="shared" ca="1" si="931"/>
        <v>6</v>
      </c>
      <c r="BH6832" s="6">
        <f ca="1">IF(ISNUMBER('Descriptive Stats'!BF6832),'Descriptive Stats'!BF6832,#N/A)</f>
        <v>-0.2794493539703507</v>
      </c>
      <c r="BI6832" s="6">
        <f ca="1">IF(ISNUMBER('Descriptive Stats'!E6832),'Descriptive Stats'!E6832,#N/A)</f>
        <v>6</v>
      </c>
    </row>
    <row r="6833" spans="1:61" ht="14.4" x14ac:dyDescent="0.3">
      <c r="A6833" s="2">
        <f>ROW()</f>
        <v>6833</v>
      </c>
      <c r="C6833" s="8">
        <f t="shared" ca="1" si="933"/>
        <v>2</v>
      </c>
      <c r="D6833" s="8">
        <f t="shared" ca="1" si="934"/>
        <v>6</v>
      </c>
      <c r="E6833" s="50">
        <f t="shared" ca="1" si="928"/>
        <v>0</v>
      </c>
      <c r="F6833" s="2" t="str">
        <f t="shared" ca="1" si="935"/>
        <v/>
      </c>
      <c r="BD6833" s="49">
        <f t="shared" ca="1" si="932"/>
        <v>815.5</v>
      </c>
      <c r="BE6833" s="3">
        <f t="shared" ca="1" si="929"/>
        <v>8.1500000000000003E-2</v>
      </c>
      <c r="BF6833" s="3">
        <f t="shared" ca="1" si="930"/>
        <v>-1.3950525282585462</v>
      </c>
      <c r="BG6833" s="9">
        <f t="shared" ca="1" si="931"/>
        <v>0</v>
      </c>
      <c r="BH6833" s="6">
        <f ca="1">IF(ISNUMBER('Descriptive Stats'!BF6833),'Descriptive Stats'!BF6833,#N/A)</f>
        <v>-1.3950525282585462</v>
      </c>
      <c r="BI6833" s="6">
        <f ca="1">IF(ISNUMBER('Descriptive Stats'!E6833),'Descriptive Stats'!E6833,#N/A)</f>
        <v>0</v>
      </c>
    </row>
    <row r="6834" spans="1:61" ht="14.4" x14ac:dyDescent="0.3">
      <c r="A6834" s="2">
        <f>ROW()</f>
        <v>6834</v>
      </c>
      <c r="C6834" s="8">
        <f t="shared" ca="1" si="933"/>
        <v>18</v>
      </c>
      <c r="D6834" s="8">
        <f t="shared" ca="1" si="934"/>
        <v>0</v>
      </c>
      <c r="E6834" s="50">
        <f t="shared" ca="1" si="928"/>
        <v>0</v>
      </c>
      <c r="F6834" s="2" t="str">
        <f t="shared" ca="1" si="935"/>
        <v/>
      </c>
      <c r="BD6834" s="49">
        <f t="shared" ca="1" si="932"/>
        <v>815.5</v>
      </c>
      <c r="BE6834" s="3">
        <f t="shared" ca="1" si="929"/>
        <v>8.1500000000000003E-2</v>
      </c>
      <c r="BF6834" s="3">
        <f t="shared" ca="1" si="930"/>
        <v>-1.3950525282585462</v>
      </c>
      <c r="BG6834" s="9">
        <f t="shared" ca="1" si="931"/>
        <v>0</v>
      </c>
      <c r="BH6834" s="6">
        <f ca="1">IF(ISNUMBER('Descriptive Stats'!BF6834),'Descriptive Stats'!BF6834,#N/A)</f>
        <v>-1.3950525282585462</v>
      </c>
      <c r="BI6834" s="6">
        <f ca="1">IF(ISNUMBER('Descriptive Stats'!E6834),'Descriptive Stats'!E6834,#N/A)</f>
        <v>0</v>
      </c>
    </row>
    <row r="6835" spans="1:61" ht="14.4" x14ac:dyDescent="0.3">
      <c r="A6835" s="2">
        <f>ROW()</f>
        <v>6835</v>
      </c>
      <c r="C6835" s="8">
        <f t="shared" ca="1" si="933"/>
        <v>4</v>
      </c>
      <c r="D6835" s="8">
        <f t="shared" ca="1" si="934"/>
        <v>0</v>
      </c>
      <c r="E6835" s="50">
        <f t="shared" ca="1" si="928"/>
        <v>2</v>
      </c>
      <c r="F6835" s="2" t="str">
        <f t="shared" ca="1" si="935"/>
        <v/>
      </c>
      <c r="BD6835" s="49">
        <f t="shared" ca="1" si="932"/>
        <v>2595</v>
      </c>
      <c r="BE6835" s="3">
        <f t="shared" ca="1" si="929"/>
        <v>0.25945000000000001</v>
      </c>
      <c r="BF6835" s="3">
        <f t="shared" ca="1" si="930"/>
        <v>-0.6450419512753276</v>
      </c>
      <c r="BG6835" s="9">
        <f t="shared" ca="1" si="931"/>
        <v>2</v>
      </c>
      <c r="BH6835" s="6">
        <f ca="1">IF(ISNUMBER('Descriptive Stats'!BF6835),'Descriptive Stats'!BF6835,#N/A)</f>
        <v>-0.6450419512753276</v>
      </c>
      <c r="BI6835" s="6">
        <f ca="1">IF(ISNUMBER('Descriptive Stats'!E6835),'Descriptive Stats'!E6835,#N/A)</f>
        <v>2</v>
      </c>
    </row>
    <row r="6836" spans="1:61" ht="14.4" x14ac:dyDescent="0.3">
      <c r="A6836" s="2">
        <f>ROW()</f>
        <v>6836</v>
      </c>
      <c r="C6836" s="8">
        <f t="shared" ca="1" si="933"/>
        <v>17</v>
      </c>
      <c r="D6836" s="8">
        <f t="shared" ca="1" si="934"/>
        <v>2</v>
      </c>
      <c r="E6836" s="50">
        <f t="shared" ca="1" si="928"/>
        <v>0</v>
      </c>
      <c r="F6836" s="2" t="str">
        <f t="shared" ca="1" si="935"/>
        <v/>
      </c>
      <c r="BD6836" s="49">
        <f t="shared" ca="1" si="932"/>
        <v>815.5</v>
      </c>
      <c r="BE6836" s="3">
        <f t="shared" ca="1" si="929"/>
        <v>8.1500000000000003E-2</v>
      </c>
      <c r="BF6836" s="3">
        <f t="shared" ca="1" si="930"/>
        <v>-1.3950525282585462</v>
      </c>
      <c r="BG6836" s="9">
        <f t="shared" ca="1" si="931"/>
        <v>0</v>
      </c>
      <c r="BH6836" s="6">
        <f ca="1">IF(ISNUMBER('Descriptive Stats'!BF6836),'Descriptive Stats'!BF6836,#N/A)</f>
        <v>-1.3950525282585462</v>
      </c>
      <c r="BI6836" s="6">
        <f ca="1">IF(ISNUMBER('Descriptive Stats'!E6836),'Descriptive Stats'!E6836,#N/A)</f>
        <v>0</v>
      </c>
    </row>
    <row r="6837" spans="1:61" ht="14.4" x14ac:dyDescent="0.3">
      <c r="A6837" s="2">
        <f>ROW()</f>
        <v>6837</v>
      </c>
      <c r="C6837" s="8">
        <f t="shared" ca="1" si="933"/>
        <v>22</v>
      </c>
      <c r="D6837" s="8">
        <f t="shared" ca="1" si="934"/>
        <v>0</v>
      </c>
      <c r="E6837" s="50">
        <f t="shared" ca="1" si="928"/>
        <v>6</v>
      </c>
      <c r="F6837" s="2" t="str">
        <f t="shared" ca="1" si="935"/>
        <v/>
      </c>
      <c r="BD6837" s="49">
        <f t="shared" ca="1" si="932"/>
        <v>3900</v>
      </c>
      <c r="BE6837" s="3">
        <f t="shared" ca="1" si="929"/>
        <v>0.38995000000000002</v>
      </c>
      <c r="BF6837" s="3">
        <f t="shared" ca="1" si="930"/>
        <v>-0.2794493539703507</v>
      </c>
      <c r="BG6837" s="9">
        <f t="shared" ca="1" si="931"/>
        <v>6</v>
      </c>
      <c r="BH6837" s="6">
        <f ca="1">IF(ISNUMBER('Descriptive Stats'!BF6837),'Descriptive Stats'!BF6837,#N/A)</f>
        <v>-0.2794493539703507</v>
      </c>
      <c r="BI6837" s="6">
        <f ca="1">IF(ISNUMBER('Descriptive Stats'!E6837),'Descriptive Stats'!E6837,#N/A)</f>
        <v>6</v>
      </c>
    </row>
    <row r="6838" spans="1:61" ht="14.4" x14ac:dyDescent="0.3">
      <c r="A6838" s="2">
        <f>ROW()</f>
        <v>6838</v>
      </c>
      <c r="C6838" s="8">
        <f t="shared" ca="1" si="933"/>
        <v>5</v>
      </c>
      <c r="D6838" s="8">
        <f t="shared" ca="1" si="934"/>
        <v>6</v>
      </c>
      <c r="E6838" s="50">
        <f t="shared" ca="1" si="928"/>
        <v>19</v>
      </c>
      <c r="F6838" s="2" t="str">
        <f t="shared" ca="1" si="935"/>
        <v>X</v>
      </c>
      <c r="BD6838" s="49">
        <f t="shared" ca="1" si="932"/>
        <v>5294</v>
      </c>
      <c r="BE6838" s="3">
        <f t="shared" ca="1" si="929"/>
        <v>0.52934999999999999</v>
      </c>
      <c r="BF6838" s="3">
        <f t="shared" ca="1" si="930"/>
        <v>7.3636031452008061E-2</v>
      </c>
      <c r="BG6838" s="9">
        <f t="shared" ca="1" si="931"/>
        <v>19</v>
      </c>
      <c r="BH6838" s="6">
        <f ca="1">IF(ISNUMBER('Descriptive Stats'!BF6838),'Descriptive Stats'!BF6838,#N/A)</f>
        <v>7.3636031452008061E-2</v>
      </c>
      <c r="BI6838" s="6">
        <f ca="1">IF(ISNUMBER('Descriptive Stats'!E6838),'Descriptive Stats'!E6838,#N/A)</f>
        <v>19</v>
      </c>
    </row>
    <row r="6839" spans="1:61" ht="14.4" x14ac:dyDescent="0.3">
      <c r="A6839" s="2">
        <f>ROW()</f>
        <v>6839</v>
      </c>
      <c r="C6839" s="8">
        <f t="shared" ca="1" si="933"/>
        <v>7</v>
      </c>
      <c r="D6839" s="8">
        <f t="shared" ca="1" si="934"/>
        <v>19</v>
      </c>
      <c r="E6839" s="50">
        <f t="shared" ca="1" si="928"/>
        <v>1</v>
      </c>
      <c r="F6839" s="2" t="str">
        <f t="shared" ca="1" si="935"/>
        <v/>
      </c>
      <c r="BD6839" s="49">
        <f t="shared" ca="1" si="932"/>
        <v>1871</v>
      </c>
      <c r="BE6839" s="3">
        <f t="shared" ca="1" si="929"/>
        <v>0.18704999999999999</v>
      </c>
      <c r="BF6839" s="3">
        <f t="shared" ca="1" si="930"/>
        <v>-0.88881967520906158</v>
      </c>
      <c r="BG6839" s="9">
        <f t="shared" ca="1" si="931"/>
        <v>1</v>
      </c>
      <c r="BH6839" s="6">
        <f ca="1">IF(ISNUMBER('Descriptive Stats'!BF6839),'Descriptive Stats'!BF6839,#N/A)</f>
        <v>-0.88881967520906158</v>
      </c>
      <c r="BI6839" s="6">
        <f ca="1">IF(ISNUMBER('Descriptive Stats'!E6839),'Descriptive Stats'!E6839,#N/A)</f>
        <v>1</v>
      </c>
    </row>
    <row r="6840" spans="1:61" ht="14.4" x14ac:dyDescent="0.3">
      <c r="A6840" s="2">
        <f>ROW()</f>
        <v>6840</v>
      </c>
      <c r="C6840" s="8">
        <f t="shared" ca="1" si="933"/>
        <v>12</v>
      </c>
      <c r="D6840" s="8">
        <f t="shared" ca="1" si="934"/>
        <v>1</v>
      </c>
      <c r="E6840" s="50">
        <f t="shared" ca="1" si="928"/>
        <v>3</v>
      </c>
      <c r="F6840" s="2" t="str">
        <f t="shared" ca="1" si="935"/>
        <v/>
      </c>
      <c r="BD6840" s="49">
        <f t="shared" ca="1" si="932"/>
        <v>3200</v>
      </c>
      <c r="BE6840" s="3">
        <f t="shared" ca="1" si="929"/>
        <v>0.31995000000000001</v>
      </c>
      <c r="BF6840" s="3">
        <f t="shared" ca="1" si="930"/>
        <v>-0.46783862043457014</v>
      </c>
      <c r="BG6840" s="9">
        <f t="shared" ca="1" si="931"/>
        <v>3</v>
      </c>
      <c r="BH6840" s="6">
        <f ca="1">IF(ISNUMBER('Descriptive Stats'!BF6840),'Descriptive Stats'!BF6840,#N/A)</f>
        <v>-0.46783862043457014</v>
      </c>
      <c r="BI6840" s="6">
        <f ca="1">IF(ISNUMBER('Descriptive Stats'!E6840),'Descriptive Stats'!E6840,#N/A)</f>
        <v>3</v>
      </c>
    </row>
    <row r="6841" spans="1:61" ht="14.4" x14ac:dyDescent="0.3">
      <c r="A6841" s="2">
        <f>ROW()</f>
        <v>6841</v>
      </c>
      <c r="C6841" s="8">
        <f t="shared" ca="1" si="933"/>
        <v>10</v>
      </c>
      <c r="D6841" s="8">
        <f t="shared" ca="1" si="934"/>
        <v>3</v>
      </c>
      <c r="E6841" s="50">
        <f t="shared" ca="1" si="928"/>
        <v>2</v>
      </c>
      <c r="F6841" s="2" t="str">
        <f t="shared" ca="1" si="935"/>
        <v/>
      </c>
      <c r="BD6841" s="49">
        <f t="shared" ca="1" si="932"/>
        <v>2595</v>
      </c>
      <c r="BE6841" s="3">
        <f t="shared" ca="1" si="929"/>
        <v>0.25945000000000001</v>
      </c>
      <c r="BF6841" s="3">
        <f t="shared" ca="1" si="930"/>
        <v>-0.6450419512753276</v>
      </c>
      <c r="BG6841" s="9">
        <f t="shared" ca="1" si="931"/>
        <v>2</v>
      </c>
      <c r="BH6841" s="6">
        <f ca="1">IF(ISNUMBER('Descriptive Stats'!BF6841),'Descriptive Stats'!BF6841,#N/A)</f>
        <v>-0.6450419512753276</v>
      </c>
      <c r="BI6841" s="6">
        <f ca="1">IF(ISNUMBER('Descriptive Stats'!E6841),'Descriptive Stats'!E6841,#N/A)</f>
        <v>2</v>
      </c>
    </row>
    <row r="6842" spans="1:61" ht="14.4" x14ac:dyDescent="0.3">
      <c r="A6842" s="2">
        <f>ROW()</f>
        <v>6842</v>
      </c>
      <c r="C6842" s="8">
        <f t="shared" ca="1" si="933"/>
        <v>3</v>
      </c>
      <c r="D6842" s="8">
        <f t="shared" ca="1" si="934"/>
        <v>2</v>
      </c>
      <c r="E6842" s="50">
        <f t="shared" ca="1" si="928"/>
        <v>7</v>
      </c>
      <c r="F6842" s="2" t="str">
        <f t="shared" ca="1" si="935"/>
        <v/>
      </c>
      <c r="BD6842" s="49">
        <f t="shared" ca="1" si="932"/>
        <v>4473.5</v>
      </c>
      <c r="BE6842" s="3">
        <f t="shared" ca="1" si="929"/>
        <v>0.44729999999999998</v>
      </c>
      <c r="BF6842" s="3">
        <f t="shared" ca="1" si="930"/>
        <v>-0.13248586824472414</v>
      </c>
      <c r="BG6842" s="9">
        <f t="shared" ca="1" si="931"/>
        <v>7</v>
      </c>
      <c r="BH6842" s="6">
        <f ca="1">IF(ISNUMBER('Descriptive Stats'!BF6842),'Descriptive Stats'!BF6842,#N/A)</f>
        <v>-0.13248586824472414</v>
      </c>
      <c r="BI6842" s="6">
        <f ca="1">IF(ISNUMBER('Descriptive Stats'!E6842),'Descriptive Stats'!E6842,#N/A)</f>
        <v>7</v>
      </c>
    </row>
    <row r="6843" spans="1:61" ht="14.4" x14ac:dyDescent="0.3">
      <c r="A6843" s="2">
        <f>ROW()</f>
        <v>6843</v>
      </c>
      <c r="C6843" s="8">
        <f t="shared" ca="1" si="933"/>
        <v>6</v>
      </c>
      <c r="D6843" s="8">
        <f t="shared" ca="1" si="934"/>
        <v>7</v>
      </c>
      <c r="E6843" s="50">
        <f t="shared" ca="1" si="928"/>
        <v>0</v>
      </c>
      <c r="F6843" s="2" t="str">
        <f t="shared" ca="1" si="935"/>
        <v/>
      </c>
      <c r="BD6843" s="49">
        <f t="shared" ca="1" si="932"/>
        <v>815.5</v>
      </c>
      <c r="BE6843" s="3">
        <f t="shared" ca="1" si="929"/>
        <v>8.1500000000000003E-2</v>
      </c>
      <c r="BF6843" s="3">
        <f t="shared" ca="1" si="930"/>
        <v>-1.3950525282585462</v>
      </c>
      <c r="BG6843" s="9">
        <f t="shared" ca="1" si="931"/>
        <v>0</v>
      </c>
      <c r="BH6843" s="6">
        <f ca="1">IF(ISNUMBER('Descriptive Stats'!BF6843),'Descriptive Stats'!BF6843,#N/A)</f>
        <v>-1.3950525282585462</v>
      </c>
      <c r="BI6843" s="6">
        <f ca="1">IF(ISNUMBER('Descriptive Stats'!E6843),'Descriptive Stats'!E6843,#N/A)</f>
        <v>0</v>
      </c>
    </row>
    <row r="6844" spans="1:61" ht="14.4" x14ac:dyDescent="0.3">
      <c r="A6844" s="2">
        <f>ROW()</f>
        <v>6844</v>
      </c>
      <c r="C6844" s="8">
        <f t="shared" ca="1" si="933"/>
        <v>20</v>
      </c>
      <c r="D6844" s="8">
        <f t="shared" ca="1" si="934"/>
        <v>0</v>
      </c>
      <c r="E6844" s="50">
        <f t="shared" ca="1" si="928"/>
        <v>6</v>
      </c>
      <c r="F6844" s="2" t="str">
        <f t="shared" ca="1" si="935"/>
        <v/>
      </c>
      <c r="BD6844" s="49">
        <f t="shared" ca="1" si="932"/>
        <v>3900</v>
      </c>
      <c r="BE6844" s="3">
        <f t="shared" ca="1" si="929"/>
        <v>0.38995000000000002</v>
      </c>
      <c r="BF6844" s="3">
        <f t="shared" ca="1" si="930"/>
        <v>-0.2794493539703507</v>
      </c>
      <c r="BG6844" s="9">
        <f t="shared" ca="1" si="931"/>
        <v>6</v>
      </c>
      <c r="BH6844" s="6">
        <f ca="1">IF(ISNUMBER('Descriptive Stats'!BF6844),'Descriptive Stats'!BF6844,#N/A)</f>
        <v>-0.2794493539703507</v>
      </c>
      <c r="BI6844" s="6">
        <f ca="1">IF(ISNUMBER('Descriptive Stats'!E6844),'Descriptive Stats'!E6844,#N/A)</f>
        <v>6</v>
      </c>
    </row>
    <row r="6845" spans="1:61" ht="14.4" x14ac:dyDescent="0.3">
      <c r="A6845" s="2">
        <f>ROW()</f>
        <v>6845</v>
      </c>
      <c r="C6845" s="8">
        <f t="shared" ca="1" si="933"/>
        <v>16</v>
      </c>
      <c r="D6845" s="8">
        <f t="shared" ca="1" si="934"/>
        <v>6</v>
      </c>
      <c r="E6845" s="50">
        <f t="shared" ca="1" si="928"/>
        <v>6</v>
      </c>
      <c r="F6845" s="2" t="str">
        <f t="shared" ca="1" si="935"/>
        <v/>
      </c>
      <c r="BD6845" s="49">
        <f t="shared" ca="1" si="932"/>
        <v>3900</v>
      </c>
      <c r="BE6845" s="3">
        <f t="shared" ca="1" si="929"/>
        <v>0.38995000000000002</v>
      </c>
      <c r="BF6845" s="3">
        <f t="shared" ca="1" si="930"/>
        <v>-0.2794493539703507</v>
      </c>
      <c r="BG6845" s="9">
        <f t="shared" ca="1" si="931"/>
        <v>6</v>
      </c>
      <c r="BH6845" s="6">
        <f ca="1">IF(ISNUMBER('Descriptive Stats'!BF6845),'Descriptive Stats'!BF6845,#N/A)</f>
        <v>-0.2794493539703507</v>
      </c>
      <c r="BI6845" s="6">
        <f ca="1">IF(ISNUMBER('Descriptive Stats'!E6845),'Descriptive Stats'!E6845,#N/A)</f>
        <v>6</v>
      </c>
    </row>
    <row r="6846" spans="1:61" ht="14.4" x14ac:dyDescent="0.3">
      <c r="A6846" s="2">
        <f>ROW()</f>
        <v>6846</v>
      </c>
      <c r="C6846" s="8">
        <f t="shared" ca="1" si="933"/>
        <v>5</v>
      </c>
      <c r="D6846" s="8">
        <f t="shared" ca="1" si="934"/>
        <v>6</v>
      </c>
      <c r="E6846" s="50">
        <f t="shared" ca="1" si="928"/>
        <v>1</v>
      </c>
      <c r="F6846" s="2" t="str">
        <f t="shared" ca="1" si="935"/>
        <v/>
      </c>
      <c r="BD6846" s="49">
        <f t="shared" ca="1" si="932"/>
        <v>1871</v>
      </c>
      <c r="BE6846" s="3">
        <f t="shared" ca="1" si="929"/>
        <v>0.18704999999999999</v>
      </c>
      <c r="BF6846" s="3">
        <f t="shared" ca="1" si="930"/>
        <v>-0.88881967520906158</v>
      </c>
      <c r="BG6846" s="9">
        <f t="shared" ca="1" si="931"/>
        <v>1</v>
      </c>
      <c r="BH6846" s="6">
        <f ca="1">IF(ISNUMBER('Descriptive Stats'!BF6846),'Descriptive Stats'!BF6846,#N/A)</f>
        <v>-0.88881967520906158</v>
      </c>
      <c r="BI6846" s="6">
        <f ca="1">IF(ISNUMBER('Descriptive Stats'!E6846),'Descriptive Stats'!E6846,#N/A)</f>
        <v>1</v>
      </c>
    </row>
    <row r="6847" spans="1:61" ht="14.4" x14ac:dyDescent="0.3">
      <c r="A6847" s="2">
        <f>ROW()</f>
        <v>6847</v>
      </c>
      <c r="C6847" s="8">
        <f t="shared" ca="1" si="933"/>
        <v>12</v>
      </c>
      <c r="D6847" s="8">
        <f t="shared" ca="1" si="934"/>
        <v>1</v>
      </c>
      <c r="E6847" s="50">
        <f t="shared" ca="1" si="928"/>
        <v>7</v>
      </c>
      <c r="F6847" s="2" t="str">
        <f t="shared" ca="1" si="935"/>
        <v/>
      </c>
      <c r="BD6847" s="49">
        <f t="shared" ca="1" si="932"/>
        <v>4473.5</v>
      </c>
      <c r="BE6847" s="3">
        <f t="shared" ca="1" si="929"/>
        <v>0.44729999999999998</v>
      </c>
      <c r="BF6847" s="3">
        <f t="shared" ca="1" si="930"/>
        <v>-0.13248586824472414</v>
      </c>
      <c r="BG6847" s="9">
        <f t="shared" ca="1" si="931"/>
        <v>7</v>
      </c>
      <c r="BH6847" s="6">
        <f ca="1">IF(ISNUMBER('Descriptive Stats'!BF6847),'Descriptive Stats'!BF6847,#N/A)</f>
        <v>-0.13248586824472414</v>
      </c>
      <c r="BI6847" s="6">
        <f ca="1">IF(ISNUMBER('Descriptive Stats'!E6847),'Descriptive Stats'!E6847,#N/A)</f>
        <v>7</v>
      </c>
    </row>
    <row r="6848" spans="1:61" ht="14.4" x14ac:dyDescent="0.3">
      <c r="A6848" s="2">
        <f>ROW()</f>
        <v>6848</v>
      </c>
      <c r="C6848" s="8">
        <f t="shared" ca="1" si="933"/>
        <v>19</v>
      </c>
      <c r="D6848" s="8">
        <f t="shared" ca="1" si="934"/>
        <v>7</v>
      </c>
      <c r="E6848" s="50">
        <f t="shared" ca="1" si="928"/>
        <v>2</v>
      </c>
      <c r="F6848" s="2" t="str">
        <f t="shared" ca="1" si="935"/>
        <v/>
      </c>
      <c r="BD6848" s="49">
        <f t="shared" ca="1" si="932"/>
        <v>2595</v>
      </c>
      <c r="BE6848" s="3">
        <f t="shared" ca="1" si="929"/>
        <v>0.25945000000000001</v>
      </c>
      <c r="BF6848" s="3">
        <f t="shared" ca="1" si="930"/>
        <v>-0.6450419512753276</v>
      </c>
      <c r="BG6848" s="9">
        <f t="shared" ca="1" si="931"/>
        <v>2</v>
      </c>
      <c r="BH6848" s="6">
        <f ca="1">IF(ISNUMBER('Descriptive Stats'!BF6848),'Descriptive Stats'!BF6848,#N/A)</f>
        <v>-0.6450419512753276</v>
      </c>
      <c r="BI6848" s="6">
        <f ca="1">IF(ISNUMBER('Descriptive Stats'!E6848),'Descriptive Stats'!E6848,#N/A)</f>
        <v>2</v>
      </c>
    </row>
    <row r="6849" spans="1:61" ht="14.4" x14ac:dyDescent="0.3">
      <c r="A6849" s="2">
        <f>ROW()</f>
        <v>6849</v>
      </c>
      <c r="C6849" s="8">
        <f t="shared" ca="1" si="933"/>
        <v>3</v>
      </c>
      <c r="D6849" s="8">
        <f t="shared" ca="1" si="934"/>
        <v>2</v>
      </c>
      <c r="E6849" s="50">
        <f t="shared" ca="1" si="928"/>
        <v>0</v>
      </c>
      <c r="F6849" s="2" t="str">
        <f t="shared" ca="1" si="935"/>
        <v/>
      </c>
      <c r="BD6849" s="49">
        <f t="shared" ca="1" si="932"/>
        <v>815.5</v>
      </c>
      <c r="BE6849" s="3">
        <f t="shared" ca="1" si="929"/>
        <v>8.1500000000000003E-2</v>
      </c>
      <c r="BF6849" s="3">
        <f t="shared" ca="1" si="930"/>
        <v>-1.3950525282585462</v>
      </c>
      <c r="BG6849" s="9">
        <f t="shared" ca="1" si="931"/>
        <v>0</v>
      </c>
      <c r="BH6849" s="6">
        <f ca="1">IF(ISNUMBER('Descriptive Stats'!BF6849),'Descriptive Stats'!BF6849,#N/A)</f>
        <v>-1.3950525282585462</v>
      </c>
      <c r="BI6849" s="6">
        <f ca="1">IF(ISNUMBER('Descriptive Stats'!E6849),'Descriptive Stats'!E6849,#N/A)</f>
        <v>0</v>
      </c>
    </row>
    <row r="6850" spans="1:61" ht="14.4" x14ac:dyDescent="0.3">
      <c r="A6850" s="2">
        <f>ROW()</f>
        <v>6850</v>
      </c>
      <c r="C6850" s="8">
        <f t="shared" ca="1" si="933"/>
        <v>20</v>
      </c>
      <c r="D6850" s="8">
        <f t="shared" ca="1" si="934"/>
        <v>0</v>
      </c>
      <c r="E6850" s="50">
        <f t="shared" ca="1" si="928"/>
        <v>0</v>
      </c>
      <c r="F6850" s="2" t="str">
        <f t="shared" ca="1" si="935"/>
        <v/>
      </c>
      <c r="BD6850" s="49">
        <f t="shared" ca="1" si="932"/>
        <v>815.5</v>
      </c>
      <c r="BE6850" s="3">
        <f t="shared" ca="1" si="929"/>
        <v>8.1500000000000003E-2</v>
      </c>
      <c r="BF6850" s="3">
        <f t="shared" ca="1" si="930"/>
        <v>-1.3950525282585462</v>
      </c>
      <c r="BG6850" s="9">
        <f t="shared" ca="1" si="931"/>
        <v>0</v>
      </c>
      <c r="BH6850" s="6">
        <f ca="1">IF(ISNUMBER('Descriptive Stats'!BF6850),'Descriptive Stats'!BF6850,#N/A)</f>
        <v>-1.3950525282585462</v>
      </c>
      <c r="BI6850" s="6">
        <f ca="1">IF(ISNUMBER('Descriptive Stats'!E6850),'Descriptive Stats'!E6850,#N/A)</f>
        <v>0</v>
      </c>
    </row>
    <row r="6851" spans="1:61" ht="14.4" x14ac:dyDescent="0.3">
      <c r="A6851" s="2">
        <f>ROW()</f>
        <v>6851</v>
      </c>
      <c r="C6851" s="8">
        <f t="shared" ca="1" si="933"/>
        <v>11</v>
      </c>
      <c r="D6851" s="8">
        <f t="shared" ca="1" si="934"/>
        <v>0</v>
      </c>
      <c r="E6851" s="50">
        <f t="shared" ref="E6851:E6914" ca="1" si="936">IF(0=MOD(ROW(),$J$1),AVERAGE(OFFSET($D$2,ROW()-$J$1,0,$J$1,1)),"")</f>
        <v>6</v>
      </c>
      <c r="F6851" s="2" t="str">
        <f t="shared" ca="1" si="935"/>
        <v/>
      </c>
      <c r="BD6851" s="49">
        <f t="shared" ca="1" si="932"/>
        <v>3900</v>
      </c>
      <c r="BE6851" s="3">
        <f t="shared" ca="1" si="929"/>
        <v>0.38995000000000002</v>
      </c>
      <c r="BF6851" s="3">
        <f t="shared" ca="1" si="930"/>
        <v>-0.2794493539703507</v>
      </c>
      <c r="BG6851" s="9">
        <f t="shared" ca="1" si="931"/>
        <v>6</v>
      </c>
      <c r="BH6851" s="6">
        <f ca="1">IF(ISNUMBER('Descriptive Stats'!BF6851),'Descriptive Stats'!BF6851,#N/A)</f>
        <v>-0.2794493539703507</v>
      </c>
      <c r="BI6851" s="6">
        <f ca="1">IF(ISNUMBER('Descriptive Stats'!E6851),'Descriptive Stats'!E6851,#N/A)</f>
        <v>6</v>
      </c>
    </row>
    <row r="6852" spans="1:61" ht="14.4" x14ac:dyDescent="0.3">
      <c r="A6852" s="2">
        <f>ROW()</f>
        <v>6852</v>
      </c>
      <c r="C6852" s="8">
        <f t="shared" ca="1" si="933"/>
        <v>2</v>
      </c>
      <c r="D6852" s="8">
        <f t="shared" ca="1" si="934"/>
        <v>6</v>
      </c>
      <c r="E6852" s="50">
        <f t="shared" ca="1" si="936"/>
        <v>3</v>
      </c>
      <c r="F6852" s="2" t="str">
        <f t="shared" ca="1" si="935"/>
        <v/>
      </c>
      <c r="BD6852" s="49">
        <f t="shared" ca="1" si="932"/>
        <v>3200</v>
      </c>
      <c r="BE6852" s="3">
        <f t="shared" ca="1" si="929"/>
        <v>0.31995000000000001</v>
      </c>
      <c r="BF6852" s="3">
        <f t="shared" ca="1" si="930"/>
        <v>-0.46783862043457014</v>
      </c>
      <c r="BG6852" s="9">
        <f t="shared" ca="1" si="931"/>
        <v>3</v>
      </c>
      <c r="BH6852" s="6">
        <f ca="1">IF(ISNUMBER('Descriptive Stats'!BF6852),'Descriptive Stats'!BF6852,#N/A)</f>
        <v>-0.46783862043457014</v>
      </c>
      <c r="BI6852" s="6">
        <f ca="1">IF(ISNUMBER('Descriptive Stats'!E6852),'Descriptive Stats'!E6852,#N/A)</f>
        <v>3</v>
      </c>
    </row>
    <row r="6853" spans="1:61" ht="14.4" x14ac:dyDescent="0.3">
      <c r="A6853" s="2">
        <f>ROW()</f>
        <v>6853</v>
      </c>
      <c r="C6853" s="8">
        <f t="shared" ca="1" si="933"/>
        <v>10</v>
      </c>
      <c r="D6853" s="8">
        <f t="shared" ca="1" si="934"/>
        <v>3</v>
      </c>
      <c r="E6853" s="50">
        <f t="shared" ca="1" si="936"/>
        <v>0</v>
      </c>
      <c r="F6853" s="2" t="str">
        <f t="shared" ca="1" si="935"/>
        <v/>
      </c>
      <c r="BD6853" s="49">
        <f t="shared" ca="1" si="932"/>
        <v>815.5</v>
      </c>
      <c r="BE6853" s="3">
        <f t="shared" ca="1" si="929"/>
        <v>8.1500000000000003E-2</v>
      </c>
      <c r="BF6853" s="3">
        <f t="shared" ca="1" si="930"/>
        <v>-1.3950525282585462</v>
      </c>
      <c r="BG6853" s="9">
        <f t="shared" ca="1" si="931"/>
        <v>0</v>
      </c>
      <c r="BH6853" s="6">
        <f ca="1">IF(ISNUMBER('Descriptive Stats'!BF6853),'Descriptive Stats'!BF6853,#N/A)</f>
        <v>-1.3950525282585462</v>
      </c>
      <c r="BI6853" s="6">
        <f ca="1">IF(ISNUMBER('Descriptive Stats'!E6853),'Descriptive Stats'!E6853,#N/A)</f>
        <v>0</v>
      </c>
    </row>
    <row r="6854" spans="1:61" ht="14.4" x14ac:dyDescent="0.3">
      <c r="A6854" s="2">
        <f>ROW()</f>
        <v>6854</v>
      </c>
      <c r="C6854" s="8">
        <f t="shared" ca="1" si="933"/>
        <v>14</v>
      </c>
      <c r="D6854" s="8">
        <f t="shared" ca="1" si="934"/>
        <v>0</v>
      </c>
      <c r="E6854" s="50">
        <f t="shared" ca="1" si="936"/>
        <v>2</v>
      </c>
      <c r="F6854" s="2" t="str">
        <f t="shared" ca="1" si="935"/>
        <v/>
      </c>
      <c r="BD6854" s="49">
        <f t="shared" ca="1" si="932"/>
        <v>2595</v>
      </c>
      <c r="BE6854" s="3">
        <f t="shared" ca="1" si="929"/>
        <v>0.25945000000000001</v>
      </c>
      <c r="BF6854" s="3">
        <f t="shared" ca="1" si="930"/>
        <v>-0.6450419512753276</v>
      </c>
      <c r="BG6854" s="9">
        <f t="shared" ca="1" si="931"/>
        <v>2</v>
      </c>
      <c r="BH6854" s="6">
        <f ca="1">IF(ISNUMBER('Descriptive Stats'!BF6854),'Descriptive Stats'!BF6854,#N/A)</f>
        <v>-0.6450419512753276</v>
      </c>
      <c r="BI6854" s="6">
        <f ca="1">IF(ISNUMBER('Descriptive Stats'!E6854),'Descriptive Stats'!E6854,#N/A)</f>
        <v>2</v>
      </c>
    </row>
    <row r="6855" spans="1:61" ht="14.4" x14ac:dyDescent="0.3">
      <c r="A6855" s="2">
        <f>ROW()</f>
        <v>6855</v>
      </c>
      <c r="C6855" s="8">
        <f t="shared" ca="1" si="933"/>
        <v>17</v>
      </c>
      <c r="D6855" s="8">
        <f t="shared" ca="1" si="934"/>
        <v>2</v>
      </c>
      <c r="E6855" s="50">
        <f t="shared" ca="1" si="936"/>
        <v>1</v>
      </c>
      <c r="F6855" s="2" t="str">
        <f t="shared" ca="1" si="935"/>
        <v/>
      </c>
      <c r="BD6855" s="49">
        <f t="shared" ca="1" si="932"/>
        <v>1871</v>
      </c>
      <c r="BE6855" s="3">
        <f t="shared" ca="1" si="929"/>
        <v>0.18704999999999999</v>
      </c>
      <c r="BF6855" s="3">
        <f t="shared" ca="1" si="930"/>
        <v>-0.88881967520906158</v>
      </c>
      <c r="BG6855" s="9">
        <f t="shared" ca="1" si="931"/>
        <v>1</v>
      </c>
      <c r="BH6855" s="6">
        <f ca="1">IF(ISNUMBER('Descriptive Stats'!BF6855),'Descriptive Stats'!BF6855,#N/A)</f>
        <v>-0.88881967520906158</v>
      </c>
      <c r="BI6855" s="6">
        <f ca="1">IF(ISNUMBER('Descriptive Stats'!E6855),'Descriptive Stats'!E6855,#N/A)</f>
        <v>1</v>
      </c>
    </row>
    <row r="6856" spans="1:61" ht="14.4" x14ac:dyDescent="0.3">
      <c r="A6856" s="2">
        <f>ROW()</f>
        <v>6856</v>
      </c>
      <c r="C6856" s="8">
        <f t="shared" ca="1" si="933"/>
        <v>8</v>
      </c>
      <c r="D6856" s="8">
        <f t="shared" ca="1" si="934"/>
        <v>1</v>
      </c>
      <c r="E6856" s="50">
        <f t="shared" ca="1" si="936"/>
        <v>1</v>
      </c>
      <c r="F6856" s="2" t="str">
        <f t="shared" ca="1" si="935"/>
        <v/>
      </c>
      <c r="BD6856" s="49">
        <f t="shared" ca="1" si="932"/>
        <v>1871</v>
      </c>
      <c r="BE6856" s="3">
        <f t="shared" ca="1" si="929"/>
        <v>0.18704999999999999</v>
      </c>
      <c r="BF6856" s="3">
        <f t="shared" ca="1" si="930"/>
        <v>-0.88881967520906158</v>
      </c>
      <c r="BG6856" s="9">
        <f t="shared" ca="1" si="931"/>
        <v>1</v>
      </c>
      <c r="BH6856" s="6">
        <f ca="1">IF(ISNUMBER('Descriptive Stats'!BF6856),'Descriptive Stats'!BF6856,#N/A)</f>
        <v>-0.88881967520906158</v>
      </c>
      <c r="BI6856" s="6">
        <f ca="1">IF(ISNUMBER('Descriptive Stats'!E6856),'Descriptive Stats'!E6856,#N/A)</f>
        <v>1</v>
      </c>
    </row>
    <row r="6857" spans="1:61" ht="14.4" x14ac:dyDescent="0.3">
      <c r="A6857" s="2">
        <f>ROW()</f>
        <v>6857</v>
      </c>
      <c r="C6857" s="8">
        <f t="shared" ca="1" si="933"/>
        <v>12</v>
      </c>
      <c r="D6857" s="8">
        <f t="shared" ca="1" si="934"/>
        <v>1</v>
      </c>
      <c r="E6857" s="50">
        <f t="shared" ca="1" si="936"/>
        <v>15</v>
      </c>
      <c r="F6857" s="2" t="str">
        <f t="shared" ca="1" si="935"/>
        <v/>
      </c>
      <c r="BD6857" s="49">
        <f t="shared" ca="1" si="932"/>
        <v>5051.5</v>
      </c>
      <c r="BE6857" s="3">
        <f t="shared" ref="BE6857:BE6920" ca="1" si="937">IF(ISNUMBER(BD6857),(BD6857-0.5)/$BK$4,"")</f>
        <v>0.50509999999999999</v>
      </c>
      <c r="BF6857" s="3">
        <f t="shared" ref="BF6857:BF6920" ca="1" si="938">IF(ISNUMBER(BE6857),_xlfn.NORM.INV(BE6857,0,1),"")</f>
        <v>1.2784152420787677E-2</v>
      </c>
      <c r="BG6857" s="9">
        <f t="shared" ref="BG6857:BG6920" ca="1" si="939">IF(ISNUMBER(E6857),E6857,"")</f>
        <v>15</v>
      </c>
      <c r="BH6857" s="6">
        <f ca="1">IF(ISNUMBER('Descriptive Stats'!BF6857),'Descriptive Stats'!BF6857,#N/A)</f>
        <v>1.2784152420787677E-2</v>
      </c>
      <c r="BI6857" s="6">
        <f ca="1">IF(ISNUMBER('Descriptive Stats'!E6857),'Descriptive Stats'!E6857,#N/A)</f>
        <v>15</v>
      </c>
    </row>
    <row r="6858" spans="1:61" ht="14.4" x14ac:dyDescent="0.3">
      <c r="A6858" s="2">
        <f>ROW()</f>
        <v>6858</v>
      </c>
      <c r="C6858" s="8">
        <f t="shared" ca="1" si="933"/>
        <v>24</v>
      </c>
      <c r="D6858" s="8">
        <f t="shared" ca="1" si="934"/>
        <v>15</v>
      </c>
      <c r="E6858" s="50">
        <f t="shared" ca="1" si="936"/>
        <v>2</v>
      </c>
      <c r="F6858" s="2" t="str">
        <f t="shared" ca="1" si="935"/>
        <v/>
      </c>
      <c r="BD6858" s="49">
        <f t="shared" ref="BD6858:BD6921" ca="1" si="940">IF(ISNUMBER(BG6858),_xlfn.RANK.AVG(BG6858,$BG$2:$BG$5414,1),"")</f>
        <v>2595</v>
      </c>
      <c r="BE6858" s="3">
        <f t="shared" ca="1" si="937"/>
        <v>0.25945000000000001</v>
      </c>
      <c r="BF6858" s="3">
        <f t="shared" ca="1" si="938"/>
        <v>-0.6450419512753276</v>
      </c>
      <c r="BG6858" s="9">
        <f t="shared" ca="1" si="939"/>
        <v>2</v>
      </c>
      <c r="BH6858" s="6">
        <f ca="1">IF(ISNUMBER('Descriptive Stats'!BF6858),'Descriptive Stats'!BF6858,#N/A)</f>
        <v>-0.6450419512753276</v>
      </c>
      <c r="BI6858" s="6">
        <f ca="1">IF(ISNUMBER('Descriptive Stats'!E6858),'Descriptive Stats'!E6858,#N/A)</f>
        <v>2</v>
      </c>
    </row>
    <row r="6859" spans="1:61" ht="14.4" x14ac:dyDescent="0.3">
      <c r="A6859" s="2">
        <f>ROW()</f>
        <v>6859</v>
      </c>
      <c r="C6859" s="8">
        <f t="shared" ca="1" si="933"/>
        <v>21</v>
      </c>
      <c r="D6859" s="8">
        <f t="shared" ca="1" si="934"/>
        <v>2</v>
      </c>
      <c r="E6859" s="50">
        <f t="shared" ca="1" si="936"/>
        <v>9</v>
      </c>
      <c r="F6859" s="2" t="str">
        <f t="shared" ca="1" si="935"/>
        <v/>
      </c>
      <c r="BD6859" s="49">
        <f t="shared" ca="1" si="940"/>
        <v>4819</v>
      </c>
      <c r="BE6859" s="3">
        <f t="shared" ca="1" si="937"/>
        <v>0.48185</v>
      </c>
      <c r="BF6859" s="3">
        <f t="shared" ca="1" si="938"/>
        <v>-4.5511009098988427E-2</v>
      </c>
      <c r="BG6859" s="9">
        <f t="shared" ca="1" si="939"/>
        <v>9</v>
      </c>
      <c r="BH6859" s="6">
        <f ca="1">IF(ISNUMBER('Descriptive Stats'!BF6859),'Descriptive Stats'!BF6859,#N/A)</f>
        <v>-4.5511009098988427E-2</v>
      </c>
      <c r="BI6859" s="6">
        <f ca="1">IF(ISNUMBER('Descriptive Stats'!E6859),'Descriptive Stats'!E6859,#N/A)</f>
        <v>9</v>
      </c>
    </row>
    <row r="6860" spans="1:61" ht="14.4" x14ac:dyDescent="0.3">
      <c r="A6860" s="2">
        <f>ROW()</f>
        <v>6860</v>
      </c>
      <c r="C6860" s="8">
        <f t="shared" ca="1" si="933"/>
        <v>23</v>
      </c>
      <c r="D6860" s="8">
        <f t="shared" ca="1" si="934"/>
        <v>9</v>
      </c>
      <c r="E6860" s="50">
        <f t="shared" ca="1" si="936"/>
        <v>1</v>
      </c>
      <c r="F6860" s="2" t="str">
        <f t="shared" ca="1" si="935"/>
        <v/>
      </c>
      <c r="BD6860" s="49">
        <f t="shared" ca="1" si="940"/>
        <v>1871</v>
      </c>
      <c r="BE6860" s="3">
        <f t="shared" ca="1" si="937"/>
        <v>0.18704999999999999</v>
      </c>
      <c r="BF6860" s="3">
        <f t="shared" ca="1" si="938"/>
        <v>-0.88881967520906158</v>
      </c>
      <c r="BG6860" s="9">
        <f t="shared" ca="1" si="939"/>
        <v>1</v>
      </c>
      <c r="BH6860" s="6">
        <f ca="1">IF(ISNUMBER('Descriptive Stats'!BF6860),'Descriptive Stats'!BF6860,#N/A)</f>
        <v>-0.88881967520906158</v>
      </c>
      <c r="BI6860" s="6">
        <f ca="1">IF(ISNUMBER('Descriptive Stats'!E6860),'Descriptive Stats'!E6860,#N/A)</f>
        <v>1</v>
      </c>
    </row>
    <row r="6861" spans="1:61" ht="14.4" x14ac:dyDescent="0.3">
      <c r="A6861" s="2">
        <f>ROW()</f>
        <v>6861</v>
      </c>
      <c r="C6861" s="8">
        <f t="shared" ca="1" si="933"/>
        <v>12</v>
      </c>
      <c r="D6861" s="8">
        <f t="shared" ca="1" si="934"/>
        <v>1</v>
      </c>
      <c r="E6861" s="50">
        <f t="shared" ca="1" si="936"/>
        <v>9</v>
      </c>
      <c r="F6861" s="2" t="str">
        <f t="shared" ca="1" si="935"/>
        <v/>
      </c>
      <c r="BD6861" s="49">
        <f t="shared" ca="1" si="940"/>
        <v>4819</v>
      </c>
      <c r="BE6861" s="3">
        <f t="shared" ca="1" si="937"/>
        <v>0.48185</v>
      </c>
      <c r="BF6861" s="3">
        <f t="shared" ca="1" si="938"/>
        <v>-4.5511009098988427E-2</v>
      </c>
      <c r="BG6861" s="9">
        <f t="shared" ca="1" si="939"/>
        <v>9</v>
      </c>
      <c r="BH6861" s="6">
        <f ca="1">IF(ISNUMBER('Descriptive Stats'!BF6861),'Descriptive Stats'!BF6861,#N/A)</f>
        <v>-4.5511009098988427E-2</v>
      </c>
      <c r="BI6861" s="6">
        <f ca="1">IF(ISNUMBER('Descriptive Stats'!E6861),'Descriptive Stats'!E6861,#N/A)</f>
        <v>9</v>
      </c>
    </row>
    <row r="6862" spans="1:61" ht="14.4" x14ac:dyDescent="0.3">
      <c r="A6862" s="2">
        <f>ROW()</f>
        <v>6862</v>
      </c>
      <c r="C6862" s="8">
        <f t="shared" ca="1" si="933"/>
        <v>23</v>
      </c>
      <c r="D6862" s="8">
        <f t="shared" ca="1" si="934"/>
        <v>9</v>
      </c>
      <c r="E6862" s="50">
        <f t="shared" ca="1" si="936"/>
        <v>6</v>
      </c>
      <c r="F6862" s="2" t="str">
        <f t="shared" ca="1" si="935"/>
        <v/>
      </c>
      <c r="BD6862" s="49">
        <f t="shared" ca="1" si="940"/>
        <v>3900</v>
      </c>
      <c r="BE6862" s="3">
        <f t="shared" ca="1" si="937"/>
        <v>0.38995000000000002</v>
      </c>
      <c r="BF6862" s="3">
        <f t="shared" ca="1" si="938"/>
        <v>-0.2794493539703507</v>
      </c>
      <c r="BG6862" s="9">
        <f t="shared" ca="1" si="939"/>
        <v>6</v>
      </c>
      <c r="BH6862" s="6">
        <f ca="1">IF(ISNUMBER('Descriptive Stats'!BF6862),'Descriptive Stats'!BF6862,#N/A)</f>
        <v>-0.2794493539703507</v>
      </c>
      <c r="BI6862" s="6">
        <f ca="1">IF(ISNUMBER('Descriptive Stats'!E6862),'Descriptive Stats'!E6862,#N/A)</f>
        <v>6</v>
      </c>
    </row>
    <row r="6863" spans="1:61" ht="14.4" x14ac:dyDescent="0.3">
      <c r="A6863" s="2">
        <f>ROW()</f>
        <v>6863</v>
      </c>
      <c r="C6863" s="8">
        <f t="shared" ca="1" si="933"/>
        <v>16</v>
      </c>
      <c r="D6863" s="8">
        <f t="shared" ca="1" si="934"/>
        <v>6</v>
      </c>
      <c r="E6863" s="50">
        <f t="shared" ca="1" si="936"/>
        <v>2</v>
      </c>
      <c r="F6863" s="2" t="str">
        <f t="shared" ca="1" si="935"/>
        <v/>
      </c>
      <c r="BD6863" s="49">
        <f t="shared" ca="1" si="940"/>
        <v>2595</v>
      </c>
      <c r="BE6863" s="3">
        <f t="shared" ca="1" si="937"/>
        <v>0.25945000000000001</v>
      </c>
      <c r="BF6863" s="3">
        <f t="shared" ca="1" si="938"/>
        <v>-0.6450419512753276</v>
      </c>
      <c r="BG6863" s="9">
        <f t="shared" ca="1" si="939"/>
        <v>2</v>
      </c>
      <c r="BH6863" s="6">
        <f ca="1">IF(ISNUMBER('Descriptive Stats'!BF6863),'Descriptive Stats'!BF6863,#N/A)</f>
        <v>-0.6450419512753276</v>
      </c>
      <c r="BI6863" s="6">
        <f ca="1">IF(ISNUMBER('Descriptive Stats'!E6863),'Descriptive Stats'!E6863,#N/A)</f>
        <v>2</v>
      </c>
    </row>
    <row r="6864" spans="1:61" ht="14.4" x14ac:dyDescent="0.3">
      <c r="A6864" s="2">
        <f>ROW()</f>
        <v>6864</v>
      </c>
      <c r="C6864" s="8">
        <f t="shared" ca="1" si="933"/>
        <v>9</v>
      </c>
      <c r="D6864" s="8">
        <f t="shared" ca="1" si="934"/>
        <v>2</v>
      </c>
      <c r="E6864" s="50">
        <f t="shared" ca="1" si="936"/>
        <v>2</v>
      </c>
      <c r="F6864" s="2" t="str">
        <f t="shared" ca="1" si="935"/>
        <v/>
      </c>
      <c r="BD6864" s="49">
        <f t="shared" ca="1" si="940"/>
        <v>2595</v>
      </c>
      <c r="BE6864" s="3">
        <f t="shared" ca="1" si="937"/>
        <v>0.25945000000000001</v>
      </c>
      <c r="BF6864" s="3">
        <f t="shared" ca="1" si="938"/>
        <v>-0.6450419512753276</v>
      </c>
      <c r="BG6864" s="9">
        <f t="shared" ca="1" si="939"/>
        <v>2</v>
      </c>
      <c r="BH6864" s="6">
        <f ca="1">IF(ISNUMBER('Descriptive Stats'!BF6864),'Descriptive Stats'!BF6864,#N/A)</f>
        <v>-0.6450419512753276</v>
      </c>
      <c r="BI6864" s="6">
        <f ca="1">IF(ISNUMBER('Descriptive Stats'!E6864),'Descriptive Stats'!E6864,#N/A)</f>
        <v>2</v>
      </c>
    </row>
    <row r="6865" spans="1:61" ht="14.4" x14ac:dyDescent="0.3">
      <c r="A6865" s="2">
        <f>ROW()</f>
        <v>6865</v>
      </c>
      <c r="C6865" s="8">
        <f t="shared" ref="C6865:C6928" ca="1" si="941">RANDBETWEEN(2,COUNT(B:B))</f>
        <v>21</v>
      </c>
      <c r="D6865" s="8">
        <f t="shared" ref="D6865:D6928" ca="1" si="942">VLOOKUP(C6865,A:B,2,TRUE)</f>
        <v>2</v>
      </c>
      <c r="E6865" s="50">
        <f t="shared" ca="1" si="936"/>
        <v>0</v>
      </c>
      <c r="F6865" s="2" t="str">
        <f t="shared" ref="F6865:F6928" ca="1" si="943">IF(ISNUMBER(E6865),IF(OR(E6865&lt;$K$16,E6865&gt;$K$14),"X",""),"")</f>
        <v/>
      </c>
      <c r="BD6865" s="49">
        <f t="shared" ca="1" si="940"/>
        <v>815.5</v>
      </c>
      <c r="BE6865" s="3">
        <f t="shared" ca="1" si="937"/>
        <v>8.1500000000000003E-2</v>
      </c>
      <c r="BF6865" s="3">
        <f t="shared" ca="1" si="938"/>
        <v>-1.3950525282585462</v>
      </c>
      <c r="BG6865" s="9">
        <f t="shared" ca="1" si="939"/>
        <v>0</v>
      </c>
      <c r="BH6865" s="6">
        <f ca="1">IF(ISNUMBER('Descriptive Stats'!BF6865),'Descriptive Stats'!BF6865,#N/A)</f>
        <v>-1.3950525282585462</v>
      </c>
      <c r="BI6865" s="6">
        <f ca="1">IF(ISNUMBER('Descriptive Stats'!E6865),'Descriptive Stats'!E6865,#N/A)</f>
        <v>0</v>
      </c>
    </row>
    <row r="6866" spans="1:61" ht="14.4" x14ac:dyDescent="0.3">
      <c r="A6866" s="2">
        <f>ROW()</f>
        <v>6866</v>
      </c>
      <c r="C6866" s="8">
        <f t="shared" ca="1" si="941"/>
        <v>22</v>
      </c>
      <c r="D6866" s="8">
        <f t="shared" ca="1" si="942"/>
        <v>0</v>
      </c>
      <c r="E6866" s="50">
        <f t="shared" ca="1" si="936"/>
        <v>7</v>
      </c>
      <c r="F6866" s="2" t="str">
        <f t="shared" ca="1" si="943"/>
        <v/>
      </c>
      <c r="BD6866" s="49">
        <f t="shared" ca="1" si="940"/>
        <v>4473.5</v>
      </c>
      <c r="BE6866" s="3">
        <f t="shared" ca="1" si="937"/>
        <v>0.44729999999999998</v>
      </c>
      <c r="BF6866" s="3">
        <f t="shared" ca="1" si="938"/>
        <v>-0.13248586824472414</v>
      </c>
      <c r="BG6866" s="9">
        <f t="shared" ca="1" si="939"/>
        <v>7</v>
      </c>
      <c r="BH6866" s="6">
        <f ca="1">IF(ISNUMBER('Descriptive Stats'!BF6866),'Descriptive Stats'!BF6866,#N/A)</f>
        <v>-0.13248586824472414</v>
      </c>
      <c r="BI6866" s="6">
        <f ca="1">IF(ISNUMBER('Descriptive Stats'!E6866),'Descriptive Stats'!E6866,#N/A)</f>
        <v>7</v>
      </c>
    </row>
    <row r="6867" spans="1:61" ht="14.4" x14ac:dyDescent="0.3">
      <c r="A6867" s="2">
        <f>ROW()</f>
        <v>6867</v>
      </c>
      <c r="C6867" s="8">
        <f t="shared" ca="1" si="941"/>
        <v>19</v>
      </c>
      <c r="D6867" s="8">
        <f t="shared" ca="1" si="942"/>
        <v>7</v>
      </c>
      <c r="E6867" s="50">
        <f t="shared" ca="1" si="936"/>
        <v>1</v>
      </c>
      <c r="F6867" s="2" t="str">
        <f t="shared" ca="1" si="943"/>
        <v/>
      </c>
      <c r="BD6867" s="49">
        <f t="shared" ca="1" si="940"/>
        <v>1871</v>
      </c>
      <c r="BE6867" s="3">
        <f t="shared" ca="1" si="937"/>
        <v>0.18704999999999999</v>
      </c>
      <c r="BF6867" s="3">
        <f t="shared" ca="1" si="938"/>
        <v>-0.88881967520906158</v>
      </c>
      <c r="BG6867" s="9">
        <f t="shared" ca="1" si="939"/>
        <v>1</v>
      </c>
      <c r="BH6867" s="6">
        <f ca="1">IF(ISNUMBER('Descriptive Stats'!BF6867),'Descriptive Stats'!BF6867,#N/A)</f>
        <v>-0.88881967520906158</v>
      </c>
      <c r="BI6867" s="6">
        <f ca="1">IF(ISNUMBER('Descriptive Stats'!E6867),'Descriptive Stats'!E6867,#N/A)</f>
        <v>1</v>
      </c>
    </row>
    <row r="6868" spans="1:61" ht="14.4" x14ac:dyDescent="0.3">
      <c r="A6868" s="2">
        <f>ROW()</f>
        <v>6868</v>
      </c>
      <c r="C6868" s="8">
        <f t="shared" ca="1" si="941"/>
        <v>12</v>
      </c>
      <c r="D6868" s="8">
        <f t="shared" ca="1" si="942"/>
        <v>1</v>
      </c>
      <c r="E6868" s="50">
        <f t="shared" ca="1" si="936"/>
        <v>2</v>
      </c>
      <c r="F6868" s="2" t="str">
        <f t="shared" ca="1" si="943"/>
        <v/>
      </c>
      <c r="BD6868" s="49">
        <f t="shared" ca="1" si="940"/>
        <v>2595</v>
      </c>
      <c r="BE6868" s="3">
        <f t="shared" ca="1" si="937"/>
        <v>0.25945000000000001</v>
      </c>
      <c r="BF6868" s="3">
        <f t="shared" ca="1" si="938"/>
        <v>-0.6450419512753276</v>
      </c>
      <c r="BG6868" s="9">
        <f t="shared" ca="1" si="939"/>
        <v>2</v>
      </c>
      <c r="BH6868" s="6">
        <f ca="1">IF(ISNUMBER('Descriptive Stats'!BF6868),'Descriptive Stats'!BF6868,#N/A)</f>
        <v>-0.6450419512753276</v>
      </c>
      <c r="BI6868" s="6">
        <f ca="1">IF(ISNUMBER('Descriptive Stats'!E6868),'Descriptive Stats'!E6868,#N/A)</f>
        <v>2</v>
      </c>
    </row>
    <row r="6869" spans="1:61" ht="14.4" x14ac:dyDescent="0.3">
      <c r="A6869" s="2">
        <f>ROW()</f>
        <v>6869</v>
      </c>
      <c r="C6869" s="8">
        <f t="shared" ca="1" si="941"/>
        <v>3</v>
      </c>
      <c r="D6869" s="8">
        <f t="shared" ca="1" si="942"/>
        <v>2</v>
      </c>
      <c r="E6869" s="50">
        <f t="shared" ca="1" si="936"/>
        <v>0</v>
      </c>
      <c r="F6869" s="2" t="str">
        <f t="shared" ca="1" si="943"/>
        <v/>
      </c>
      <c r="BD6869" s="49">
        <f t="shared" ca="1" si="940"/>
        <v>815.5</v>
      </c>
      <c r="BE6869" s="3">
        <f t="shared" ca="1" si="937"/>
        <v>8.1500000000000003E-2</v>
      </c>
      <c r="BF6869" s="3">
        <f t="shared" ca="1" si="938"/>
        <v>-1.3950525282585462</v>
      </c>
      <c r="BG6869" s="9">
        <f t="shared" ca="1" si="939"/>
        <v>0</v>
      </c>
      <c r="BH6869" s="6">
        <f ca="1">IF(ISNUMBER('Descriptive Stats'!BF6869),'Descriptive Stats'!BF6869,#N/A)</f>
        <v>-1.3950525282585462</v>
      </c>
      <c r="BI6869" s="6">
        <f ca="1">IF(ISNUMBER('Descriptive Stats'!E6869),'Descriptive Stats'!E6869,#N/A)</f>
        <v>0</v>
      </c>
    </row>
    <row r="6870" spans="1:61" ht="14.4" x14ac:dyDescent="0.3">
      <c r="A6870" s="2">
        <f>ROW()</f>
        <v>6870</v>
      </c>
      <c r="C6870" s="8">
        <f t="shared" ca="1" si="941"/>
        <v>4</v>
      </c>
      <c r="D6870" s="8">
        <f t="shared" ca="1" si="942"/>
        <v>0</v>
      </c>
      <c r="E6870" s="50">
        <f t="shared" ca="1" si="936"/>
        <v>2</v>
      </c>
      <c r="F6870" s="2" t="str">
        <f t="shared" ca="1" si="943"/>
        <v/>
      </c>
      <c r="BD6870" s="49">
        <f t="shared" ca="1" si="940"/>
        <v>2595</v>
      </c>
      <c r="BE6870" s="3">
        <f t="shared" ca="1" si="937"/>
        <v>0.25945000000000001</v>
      </c>
      <c r="BF6870" s="3">
        <f t="shared" ca="1" si="938"/>
        <v>-0.6450419512753276</v>
      </c>
      <c r="BG6870" s="9">
        <f t="shared" ca="1" si="939"/>
        <v>2</v>
      </c>
      <c r="BH6870" s="6">
        <f ca="1">IF(ISNUMBER('Descriptive Stats'!BF6870),'Descriptive Stats'!BF6870,#N/A)</f>
        <v>-0.6450419512753276</v>
      </c>
      <c r="BI6870" s="6">
        <f ca="1">IF(ISNUMBER('Descriptive Stats'!E6870),'Descriptive Stats'!E6870,#N/A)</f>
        <v>2</v>
      </c>
    </row>
    <row r="6871" spans="1:61" ht="14.4" x14ac:dyDescent="0.3">
      <c r="A6871" s="2">
        <f>ROW()</f>
        <v>6871</v>
      </c>
      <c r="C6871" s="8">
        <f t="shared" ca="1" si="941"/>
        <v>21</v>
      </c>
      <c r="D6871" s="8">
        <f t="shared" ca="1" si="942"/>
        <v>2</v>
      </c>
      <c r="E6871" s="50">
        <f t="shared" ca="1" si="936"/>
        <v>2</v>
      </c>
      <c r="F6871" s="2" t="str">
        <f t="shared" ca="1" si="943"/>
        <v/>
      </c>
      <c r="BD6871" s="49">
        <f t="shared" ca="1" si="940"/>
        <v>2595</v>
      </c>
      <c r="BE6871" s="3">
        <f t="shared" ca="1" si="937"/>
        <v>0.25945000000000001</v>
      </c>
      <c r="BF6871" s="3">
        <f t="shared" ca="1" si="938"/>
        <v>-0.6450419512753276</v>
      </c>
      <c r="BG6871" s="9">
        <f t="shared" ca="1" si="939"/>
        <v>2</v>
      </c>
      <c r="BH6871" s="6">
        <f ca="1">IF(ISNUMBER('Descriptive Stats'!BF6871),'Descriptive Stats'!BF6871,#N/A)</f>
        <v>-0.6450419512753276</v>
      </c>
      <c r="BI6871" s="6">
        <f ca="1">IF(ISNUMBER('Descriptive Stats'!E6871),'Descriptive Stats'!E6871,#N/A)</f>
        <v>2</v>
      </c>
    </row>
    <row r="6872" spans="1:61" ht="14.4" x14ac:dyDescent="0.3">
      <c r="A6872" s="2">
        <f>ROW()</f>
        <v>6872</v>
      </c>
      <c r="C6872" s="8">
        <f t="shared" ca="1" si="941"/>
        <v>9</v>
      </c>
      <c r="D6872" s="8">
        <f t="shared" ca="1" si="942"/>
        <v>2</v>
      </c>
      <c r="E6872" s="50">
        <f t="shared" ca="1" si="936"/>
        <v>2</v>
      </c>
      <c r="F6872" s="2" t="str">
        <f t="shared" ca="1" si="943"/>
        <v/>
      </c>
      <c r="BD6872" s="49">
        <f t="shared" ca="1" si="940"/>
        <v>2595</v>
      </c>
      <c r="BE6872" s="3">
        <f t="shared" ca="1" si="937"/>
        <v>0.25945000000000001</v>
      </c>
      <c r="BF6872" s="3">
        <f t="shared" ca="1" si="938"/>
        <v>-0.6450419512753276</v>
      </c>
      <c r="BG6872" s="9">
        <f t="shared" ca="1" si="939"/>
        <v>2</v>
      </c>
      <c r="BH6872" s="6">
        <f ca="1">IF(ISNUMBER('Descriptive Stats'!BF6872),'Descriptive Stats'!BF6872,#N/A)</f>
        <v>-0.6450419512753276</v>
      </c>
      <c r="BI6872" s="6">
        <f ca="1">IF(ISNUMBER('Descriptive Stats'!E6872),'Descriptive Stats'!E6872,#N/A)</f>
        <v>2</v>
      </c>
    </row>
    <row r="6873" spans="1:61" ht="14.4" x14ac:dyDescent="0.3">
      <c r="A6873" s="2">
        <f>ROW()</f>
        <v>6873</v>
      </c>
      <c r="C6873" s="8">
        <f t="shared" ca="1" si="941"/>
        <v>9</v>
      </c>
      <c r="D6873" s="8">
        <f t="shared" ca="1" si="942"/>
        <v>2</v>
      </c>
      <c r="E6873" s="50">
        <f t="shared" ca="1" si="936"/>
        <v>7</v>
      </c>
      <c r="F6873" s="2" t="str">
        <f t="shared" ca="1" si="943"/>
        <v/>
      </c>
      <c r="BD6873" s="49">
        <f t="shared" ca="1" si="940"/>
        <v>4473.5</v>
      </c>
      <c r="BE6873" s="3">
        <f t="shared" ca="1" si="937"/>
        <v>0.44729999999999998</v>
      </c>
      <c r="BF6873" s="3">
        <f t="shared" ca="1" si="938"/>
        <v>-0.13248586824472414</v>
      </c>
      <c r="BG6873" s="9">
        <f t="shared" ca="1" si="939"/>
        <v>7</v>
      </c>
      <c r="BH6873" s="6">
        <f ca="1">IF(ISNUMBER('Descriptive Stats'!BF6873),'Descriptive Stats'!BF6873,#N/A)</f>
        <v>-0.13248586824472414</v>
      </c>
      <c r="BI6873" s="6">
        <f ca="1">IF(ISNUMBER('Descriptive Stats'!E6873),'Descriptive Stats'!E6873,#N/A)</f>
        <v>7</v>
      </c>
    </row>
    <row r="6874" spans="1:61" ht="14.4" x14ac:dyDescent="0.3">
      <c r="A6874" s="2">
        <f>ROW()</f>
        <v>6874</v>
      </c>
      <c r="C6874" s="8">
        <f t="shared" ca="1" si="941"/>
        <v>19</v>
      </c>
      <c r="D6874" s="8">
        <f t="shared" ca="1" si="942"/>
        <v>7</v>
      </c>
      <c r="E6874" s="50">
        <f t="shared" ca="1" si="936"/>
        <v>4</v>
      </c>
      <c r="F6874" s="2" t="str">
        <f t="shared" ca="1" si="943"/>
        <v/>
      </c>
      <c r="BD6874" s="49">
        <f t="shared" ca="1" si="940"/>
        <v>3442</v>
      </c>
      <c r="BE6874" s="3">
        <f t="shared" ca="1" si="937"/>
        <v>0.34415000000000001</v>
      </c>
      <c r="BF6874" s="3">
        <f t="shared" ca="1" si="938"/>
        <v>-0.40116316278173481</v>
      </c>
      <c r="BG6874" s="9">
        <f t="shared" ca="1" si="939"/>
        <v>4</v>
      </c>
      <c r="BH6874" s="6">
        <f ca="1">IF(ISNUMBER('Descriptive Stats'!BF6874),'Descriptive Stats'!BF6874,#N/A)</f>
        <v>-0.40116316278173481</v>
      </c>
      <c r="BI6874" s="6">
        <f ca="1">IF(ISNUMBER('Descriptive Stats'!E6874),'Descriptive Stats'!E6874,#N/A)</f>
        <v>4</v>
      </c>
    </row>
    <row r="6875" spans="1:61" ht="14.4" x14ac:dyDescent="0.3">
      <c r="A6875" s="2">
        <f>ROW()</f>
        <v>6875</v>
      </c>
      <c r="C6875" s="8">
        <f t="shared" ca="1" si="941"/>
        <v>13</v>
      </c>
      <c r="D6875" s="8">
        <f t="shared" ca="1" si="942"/>
        <v>4</v>
      </c>
      <c r="E6875" s="50">
        <f t="shared" ca="1" si="936"/>
        <v>0</v>
      </c>
      <c r="F6875" s="2" t="str">
        <f t="shared" ca="1" si="943"/>
        <v/>
      </c>
      <c r="BD6875" s="49">
        <f t="shared" ca="1" si="940"/>
        <v>815.5</v>
      </c>
      <c r="BE6875" s="3">
        <f t="shared" ca="1" si="937"/>
        <v>8.1500000000000003E-2</v>
      </c>
      <c r="BF6875" s="3">
        <f t="shared" ca="1" si="938"/>
        <v>-1.3950525282585462</v>
      </c>
      <c r="BG6875" s="9">
        <f t="shared" ca="1" si="939"/>
        <v>0</v>
      </c>
      <c r="BH6875" s="6">
        <f ca="1">IF(ISNUMBER('Descriptive Stats'!BF6875),'Descriptive Stats'!BF6875,#N/A)</f>
        <v>-1.3950525282585462</v>
      </c>
      <c r="BI6875" s="6">
        <f ca="1">IF(ISNUMBER('Descriptive Stats'!E6875),'Descriptive Stats'!E6875,#N/A)</f>
        <v>0</v>
      </c>
    </row>
    <row r="6876" spans="1:61" ht="14.4" x14ac:dyDescent="0.3">
      <c r="A6876" s="2">
        <f>ROW()</f>
        <v>6876</v>
      </c>
      <c r="C6876" s="8">
        <f t="shared" ca="1" si="941"/>
        <v>20</v>
      </c>
      <c r="D6876" s="8">
        <f t="shared" ca="1" si="942"/>
        <v>0</v>
      </c>
      <c r="E6876" s="50">
        <f t="shared" ca="1" si="936"/>
        <v>0</v>
      </c>
      <c r="F6876" s="2" t="str">
        <f t="shared" ca="1" si="943"/>
        <v/>
      </c>
      <c r="BD6876" s="49">
        <f t="shared" ca="1" si="940"/>
        <v>815.5</v>
      </c>
      <c r="BE6876" s="3">
        <f t="shared" ca="1" si="937"/>
        <v>8.1500000000000003E-2</v>
      </c>
      <c r="BF6876" s="3">
        <f t="shared" ca="1" si="938"/>
        <v>-1.3950525282585462</v>
      </c>
      <c r="BG6876" s="9">
        <f t="shared" ca="1" si="939"/>
        <v>0</v>
      </c>
      <c r="BH6876" s="6">
        <f ca="1">IF(ISNUMBER('Descriptive Stats'!BF6876),'Descriptive Stats'!BF6876,#N/A)</f>
        <v>-1.3950525282585462</v>
      </c>
      <c r="BI6876" s="6">
        <f ca="1">IF(ISNUMBER('Descriptive Stats'!E6876),'Descriptive Stats'!E6876,#N/A)</f>
        <v>0</v>
      </c>
    </row>
    <row r="6877" spans="1:61" ht="14.4" x14ac:dyDescent="0.3">
      <c r="A6877" s="2">
        <f>ROW()</f>
        <v>6877</v>
      </c>
      <c r="C6877" s="8">
        <f t="shared" ca="1" si="941"/>
        <v>15</v>
      </c>
      <c r="D6877" s="8">
        <f t="shared" ca="1" si="942"/>
        <v>0</v>
      </c>
      <c r="E6877" s="50">
        <f t="shared" ca="1" si="936"/>
        <v>19</v>
      </c>
      <c r="F6877" s="2" t="str">
        <f t="shared" ca="1" si="943"/>
        <v>X</v>
      </c>
      <c r="BD6877" s="49">
        <f t="shared" ca="1" si="940"/>
        <v>5294</v>
      </c>
      <c r="BE6877" s="3">
        <f t="shared" ca="1" si="937"/>
        <v>0.52934999999999999</v>
      </c>
      <c r="BF6877" s="3">
        <f t="shared" ca="1" si="938"/>
        <v>7.3636031452008061E-2</v>
      </c>
      <c r="BG6877" s="9">
        <f t="shared" ca="1" si="939"/>
        <v>19</v>
      </c>
      <c r="BH6877" s="6">
        <f ca="1">IF(ISNUMBER('Descriptive Stats'!BF6877),'Descriptive Stats'!BF6877,#N/A)</f>
        <v>7.3636031452008061E-2</v>
      </c>
      <c r="BI6877" s="6">
        <f ca="1">IF(ISNUMBER('Descriptive Stats'!E6877),'Descriptive Stats'!E6877,#N/A)</f>
        <v>19</v>
      </c>
    </row>
    <row r="6878" spans="1:61" ht="14.4" x14ac:dyDescent="0.3">
      <c r="A6878" s="2">
        <f>ROW()</f>
        <v>6878</v>
      </c>
      <c r="C6878" s="8">
        <f t="shared" ca="1" si="941"/>
        <v>7</v>
      </c>
      <c r="D6878" s="8">
        <f t="shared" ca="1" si="942"/>
        <v>19</v>
      </c>
      <c r="E6878" s="50">
        <f t="shared" ca="1" si="936"/>
        <v>0</v>
      </c>
      <c r="F6878" s="2" t="str">
        <f t="shared" ca="1" si="943"/>
        <v/>
      </c>
      <c r="BD6878" s="49">
        <f t="shared" ca="1" si="940"/>
        <v>815.5</v>
      </c>
      <c r="BE6878" s="3">
        <f t="shared" ca="1" si="937"/>
        <v>8.1500000000000003E-2</v>
      </c>
      <c r="BF6878" s="3">
        <f t="shared" ca="1" si="938"/>
        <v>-1.3950525282585462</v>
      </c>
      <c r="BG6878" s="9">
        <f t="shared" ca="1" si="939"/>
        <v>0</v>
      </c>
      <c r="BH6878" s="6">
        <f ca="1">IF(ISNUMBER('Descriptive Stats'!BF6878),'Descriptive Stats'!BF6878,#N/A)</f>
        <v>-1.3950525282585462</v>
      </c>
      <c r="BI6878" s="6">
        <f ca="1">IF(ISNUMBER('Descriptive Stats'!E6878),'Descriptive Stats'!E6878,#N/A)</f>
        <v>0</v>
      </c>
    </row>
    <row r="6879" spans="1:61" ht="14.4" x14ac:dyDescent="0.3">
      <c r="A6879" s="2">
        <f>ROW()</f>
        <v>6879</v>
      </c>
      <c r="C6879" s="8">
        <f t="shared" ca="1" si="941"/>
        <v>4</v>
      </c>
      <c r="D6879" s="8">
        <f t="shared" ca="1" si="942"/>
        <v>0</v>
      </c>
      <c r="E6879" s="50">
        <f t="shared" ca="1" si="936"/>
        <v>7</v>
      </c>
      <c r="F6879" s="2" t="str">
        <f t="shared" ca="1" si="943"/>
        <v/>
      </c>
      <c r="BD6879" s="49">
        <f t="shared" ca="1" si="940"/>
        <v>4473.5</v>
      </c>
      <c r="BE6879" s="3">
        <f t="shared" ca="1" si="937"/>
        <v>0.44729999999999998</v>
      </c>
      <c r="BF6879" s="3">
        <f t="shared" ca="1" si="938"/>
        <v>-0.13248586824472414</v>
      </c>
      <c r="BG6879" s="9">
        <f t="shared" ca="1" si="939"/>
        <v>7</v>
      </c>
      <c r="BH6879" s="6">
        <f ca="1">IF(ISNUMBER('Descriptive Stats'!BF6879),'Descriptive Stats'!BF6879,#N/A)</f>
        <v>-0.13248586824472414</v>
      </c>
      <c r="BI6879" s="6">
        <f ca="1">IF(ISNUMBER('Descriptive Stats'!E6879),'Descriptive Stats'!E6879,#N/A)</f>
        <v>7</v>
      </c>
    </row>
    <row r="6880" spans="1:61" ht="14.4" x14ac:dyDescent="0.3">
      <c r="A6880" s="2">
        <f>ROW()</f>
        <v>6880</v>
      </c>
      <c r="C6880" s="8">
        <f t="shared" ca="1" si="941"/>
        <v>6</v>
      </c>
      <c r="D6880" s="8">
        <f t="shared" ca="1" si="942"/>
        <v>7</v>
      </c>
      <c r="E6880" s="50">
        <f t="shared" ca="1" si="936"/>
        <v>2</v>
      </c>
      <c r="F6880" s="2" t="str">
        <f t="shared" ca="1" si="943"/>
        <v/>
      </c>
      <c r="BD6880" s="49">
        <f t="shared" ca="1" si="940"/>
        <v>2595</v>
      </c>
      <c r="BE6880" s="3">
        <f t="shared" ca="1" si="937"/>
        <v>0.25945000000000001</v>
      </c>
      <c r="BF6880" s="3">
        <f t="shared" ca="1" si="938"/>
        <v>-0.6450419512753276</v>
      </c>
      <c r="BG6880" s="9">
        <f t="shared" ca="1" si="939"/>
        <v>2</v>
      </c>
      <c r="BH6880" s="6">
        <f ca="1">IF(ISNUMBER('Descriptive Stats'!BF6880),'Descriptive Stats'!BF6880,#N/A)</f>
        <v>-0.6450419512753276</v>
      </c>
      <c r="BI6880" s="6">
        <f ca="1">IF(ISNUMBER('Descriptive Stats'!E6880),'Descriptive Stats'!E6880,#N/A)</f>
        <v>2</v>
      </c>
    </row>
    <row r="6881" spans="1:61" ht="14.4" x14ac:dyDescent="0.3">
      <c r="A6881" s="2">
        <f>ROW()</f>
        <v>6881</v>
      </c>
      <c r="C6881" s="8">
        <f t="shared" ca="1" si="941"/>
        <v>3</v>
      </c>
      <c r="D6881" s="8">
        <f t="shared" ca="1" si="942"/>
        <v>2</v>
      </c>
      <c r="E6881" s="50">
        <f t="shared" ca="1" si="936"/>
        <v>15</v>
      </c>
      <c r="F6881" s="2" t="str">
        <f t="shared" ca="1" si="943"/>
        <v/>
      </c>
      <c r="BD6881" s="49">
        <f t="shared" ca="1" si="940"/>
        <v>5051.5</v>
      </c>
      <c r="BE6881" s="3">
        <f t="shared" ca="1" si="937"/>
        <v>0.50509999999999999</v>
      </c>
      <c r="BF6881" s="3">
        <f t="shared" ca="1" si="938"/>
        <v>1.2784152420787677E-2</v>
      </c>
      <c r="BG6881" s="9">
        <f t="shared" ca="1" si="939"/>
        <v>15</v>
      </c>
      <c r="BH6881" s="6">
        <f ca="1">IF(ISNUMBER('Descriptive Stats'!BF6881),'Descriptive Stats'!BF6881,#N/A)</f>
        <v>1.2784152420787677E-2</v>
      </c>
      <c r="BI6881" s="6">
        <f ca="1">IF(ISNUMBER('Descriptive Stats'!E6881),'Descriptive Stats'!E6881,#N/A)</f>
        <v>15</v>
      </c>
    </row>
    <row r="6882" spans="1:61" ht="14.4" x14ac:dyDescent="0.3">
      <c r="A6882" s="2">
        <f>ROW()</f>
        <v>6882</v>
      </c>
      <c r="C6882" s="8">
        <f t="shared" ca="1" si="941"/>
        <v>24</v>
      </c>
      <c r="D6882" s="8">
        <f t="shared" ca="1" si="942"/>
        <v>15</v>
      </c>
      <c r="E6882" s="50">
        <f t="shared" ca="1" si="936"/>
        <v>7</v>
      </c>
      <c r="F6882" s="2" t="str">
        <f t="shared" ca="1" si="943"/>
        <v/>
      </c>
      <c r="BD6882" s="49">
        <f t="shared" ca="1" si="940"/>
        <v>4473.5</v>
      </c>
      <c r="BE6882" s="3">
        <f t="shared" ca="1" si="937"/>
        <v>0.44729999999999998</v>
      </c>
      <c r="BF6882" s="3">
        <f t="shared" ca="1" si="938"/>
        <v>-0.13248586824472414</v>
      </c>
      <c r="BG6882" s="9">
        <f t="shared" ca="1" si="939"/>
        <v>7</v>
      </c>
      <c r="BH6882" s="6">
        <f ca="1">IF(ISNUMBER('Descriptive Stats'!BF6882),'Descriptive Stats'!BF6882,#N/A)</f>
        <v>-0.13248586824472414</v>
      </c>
      <c r="BI6882" s="6">
        <f ca="1">IF(ISNUMBER('Descriptive Stats'!E6882),'Descriptive Stats'!E6882,#N/A)</f>
        <v>7</v>
      </c>
    </row>
    <row r="6883" spans="1:61" ht="14.4" x14ac:dyDescent="0.3">
      <c r="A6883" s="2">
        <f>ROW()</f>
        <v>6883</v>
      </c>
      <c r="C6883" s="8">
        <f t="shared" ca="1" si="941"/>
        <v>19</v>
      </c>
      <c r="D6883" s="8">
        <f t="shared" ca="1" si="942"/>
        <v>7</v>
      </c>
      <c r="E6883" s="50">
        <f t="shared" ca="1" si="936"/>
        <v>6</v>
      </c>
      <c r="F6883" s="2" t="str">
        <f t="shared" ca="1" si="943"/>
        <v/>
      </c>
      <c r="BD6883" s="49">
        <f t="shared" ca="1" si="940"/>
        <v>3900</v>
      </c>
      <c r="BE6883" s="3">
        <f t="shared" ca="1" si="937"/>
        <v>0.38995000000000002</v>
      </c>
      <c r="BF6883" s="3">
        <f t="shared" ca="1" si="938"/>
        <v>-0.2794493539703507</v>
      </c>
      <c r="BG6883" s="9">
        <f t="shared" ca="1" si="939"/>
        <v>6</v>
      </c>
      <c r="BH6883" s="6">
        <f ca="1">IF(ISNUMBER('Descriptive Stats'!BF6883),'Descriptive Stats'!BF6883,#N/A)</f>
        <v>-0.2794493539703507</v>
      </c>
      <c r="BI6883" s="6">
        <f ca="1">IF(ISNUMBER('Descriptive Stats'!E6883),'Descriptive Stats'!E6883,#N/A)</f>
        <v>6</v>
      </c>
    </row>
    <row r="6884" spans="1:61" ht="14.4" x14ac:dyDescent="0.3">
      <c r="A6884" s="2">
        <f>ROW()</f>
        <v>6884</v>
      </c>
      <c r="C6884" s="8">
        <f t="shared" ca="1" si="941"/>
        <v>5</v>
      </c>
      <c r="D6884" s="8">
        <f t="shared" ca="1" si="942"/>
        <v>6</v>
      </c>
      <c r="E6884" s="50">
        <f t="shared" ca="1" si="936"/>
        <v>0</v>
      </c>
      <c r="F6884" s="2" t="str">
        <f t="shared" ca="1" si="943"/>
        <v/>
      </c>
      <c r="BD6884" s="49">
        <f t="shared" ca="1" si="940"/>
        <v>815.5</v>
      </c>
      <c r="BE6884" s="3">
        <f t="shared" ca="1" si="937"/>
        <v>8.1500000000000003E-2</v>
      </c>
      <c r="BF6884" s="3">
        <f t="shared" ca="1" si="938"/>
        <v>-1.3950525282585462</v>
      </c>
      <c r="BG6884" s="9">
        <f t="shared" ca="1" si="939"/>
        <v>0</v>
      </c>
      <c r="BH6884" s="6">
        <f ca="1">IF(ISNUMBER('Descriptive Stats'!BF6884),'Descriptive Stats'!BF6884,#N/A)</f>
        <v>-1.3950525282585462</v>
      </c>
      <c r="BI6884" s="6">
        <f ca="1">IF(ISNUMBER('Descriptive Stats'!E6884),'Descriptive Stats'!E6884,#N/A)</f>
        <v>0</v>
      </c>
    </row>
    <row r="6885" spans="1:61" ht="14.4" x14ac:dyDescent="0.3">
      <c r="A6885" s="2">
        <f>ROW()</f>
        <v>6885</v>
      </c>
      <c r="C6885" s="8">
        <f t="shared" ca="1" si="941"/>
        <v>22</v>
      </c>
      <c r="D6885" s="8">
        <f t="shared" ca="1" si="942"/>
        <v>0</v>
      </c>
      <c r="E6885" s="50">
        <f t="shared" ca="1" si="936"/>
        <v>7</v>
      </c>
      <c r="F6885" s="2" t="str">
        <f t="shared" ca="1" si="943"/>
        <v/>
      </c>
      <c r="BD6885" s="49">
        <f t="shared" ca="1" si="940"/>
        <v>4473.5</v>
      </c>
      <c r="BE6885" s="3">
        <f t="shared" ca="1" si="937"/>
        <v>0.44729999999999998</v>
      </c>
      <c r="BF6885" s="3">
        <f t="shared" ca="1" si="938"/>
        <v>-0.13248586824472414</v>
      </c>
      <c r="BG6885" s="9">
        <f t="shared" ca="1" si="939"/>
        <v>7</v>
      </c>
      <c r="BH6885" s="6">
        <f ca="1">IF(ISNUMBER('Descriptive Stats'!BF6885),'Descriptive Stats'!BF6885,#N/A)</f>
        <v>-0.13248586824472414</v>
      </c>
      <c r="BI6885" s="6">
        <f ca="1">IF(ISNUMBER('Descriptive Stats'!E6885),'Descriptive Stats'!E6885,#N/A)</f>
        <v>7</v>
      </c>
    </row>
    <row r="6886" spans="1:61" ht="14.4" x14ac:dyDescent="0.3">
      <c r="A6886" s="2">
        <f>ROW()</f>
        <v>6886</v>
      </c>
      <c r="C6886" s="8">
        <f t="shared" ca="1" si="941"/>
        <v>19</v>
      </c>
      <c r="D6886" s="8">
        <f t="shared" ca="1" si="942"/>
        <v>7</v>
      </c>
      <c r="E6886" s="50">
        <f t="shared" ca="1" si="936"/>
        <v>4</v>
      </c>
      <c r="F6886" s="2" t="str">
        <f t="shared" ca="1" si="943"/>
        <v/>
      </c>
      <c r="BD6886" s="49">
        <f t="shared" ca="1" si="940"/>
        <v>3442</v>
      </c>
      <c r="BE6886" s="3">
        <f t="shared" ca="1" si="937"/>
        <v>0.34415000000000001</v>
      </c>
      <c r="BF6886" s="3">
        <f t="shared" ca="1" si="938"/>
        <v>-0.40116316278173481</v>
      </c>
      <c r="BG6886" s="9">
        <f t="shared" ca="1" si="939"/>
        <v>4</v>
      </c>
      <c r="BH6886" s="6">
        <f ca="1">IF(ISNUMBER('Descriptive Stats'!BF6886),'Descriptive Stats'!BF6886,#N/A)</f>
        <v>-0.40116316278173481</v>
      </c>
      <c r="BI6886" s="6">
        <f ca="1">IF(ISNUMBER('Descriptive Stats'!E6886),'Descriptive Stats'!E6886,#N/A)</f>
        <v>4</v>
      </c>
    </row>
    <row r="6887" spans="1:61" ht="14.4" x14ac:dyDescent="0.3">
      <c r="A6887" s="2">
        <f>ROW()</f>
        <v>6887</v>
      </c>
      <c r="C6887" s="8">
        <f t="shared" ca="1" si="941"/>
        <v>13</v>
      </c>
      <c r="D6887" s="8">
        <f t="shared" ca="1" si="942"/>
        <v>4</v>
      </c>
      <c r="E6887" s="50">
        <f t="shared" ca="1" si="936"/>
        <v>15</v>
      </c>
      <c r="F6887" s="2" t="str">
        <f t="shared" ca="1" si="943"/>
        <v/>
      </c>
      <c r="BD6887" s="49">
        <f t="shared" ca="1" si="940"/>
        <v>5051.5</v>
      </c>
      <c r="BE6887" s="3">
        <f t="shared" ca="1" si="937"/>
        <v>0.50509999999999999</v>
      </c>
      <c r="BF6887" s="3">
        <f t="shared" ca="1" si="938"/>
        <v>1.2784152420787677E-2</v>
      </c>
      <c r="BG6887" s="9">
        <f t="shared" ca="1" si="939"/>
        <v>15</v>
      </c>
      <c r="BH6887" s="6">
        <f ca="1">IF(ISNUMBER('Descriptive Stats'!BF6887),'Descriptive Stats'!BF6887,#N/A)</f>
        <v>1.2784152420787677E-2</v>
      </c>
      <c r="BI6887" s="6">
        <f ca="1">IF(ISNUMBER('Descriptive Stats'!E6887),'Descriptive Stats'!E6887,#N/A)</f>
        <v>15</v>
      </c>
    </row>
    <row r="6888" spans="1:61" ht="14.4" x14ac:dyDescent="0.3">
      <c r="A6888" s="2">
        <f>ROW()</f>
        <v>6888</v>
      </c>
      <c r="C6888" s="8">
        <f t="shared" ca="1" si="941"/>
        <v>24</v>
      </c>
      <c r="D6888" s="8">
        <f t="shared" ca="1" si="942"/>
        <v>15</v>
      </c>
      <c r="E6888" s="50">
        <f t="shared" ca="1" si="936"/>
        <v>19</v>
      </c>
      <c r="F6888" s="2" t="str">
        <f t="shared" ca="1" si="943"/>
        <v>X</v>
      </c>
      <c r="BD6888" s="49">
        <f t="shared" ca="1" si="940"/>
        <v>5294</v>
      </c>
      <c r="BE6888" s="3">
        <f t="shared" ca="1" si="937"/>
        <v>0.52934999999999999</v>
      </c>
      <c r="BF6888" s="3">
        <f t="shared" ca="1" si="938"/>
        <v>7.3636031452008061E-2</v>
      </c>
      <c r="BG6888" s="9">
        <f t="shared" ca="1" si="939"/>
        <v>19</v>
      </c>
      <c r="BH6888" s="6">
        <f ca="1">IF(ISNUMBER('Descriptive Stats'!BF6888),'Descriptive Stats'!BF6888,#N/A)</f>
        <v>7.3636031452008061E-2</v>
      </c>
      <c r="BI6888" s="6">
        <f ca="1">IF(ISNUMBER('Descriptive Stats'!E6888),'Descriptive Stats'!E6888,#N/A)</f>
        <v>19</v>
      </c>
    </row>
    <row r="6889" spans="1:61" ht="14.4" x14ac:dyDescent="0.3">
      <c r="A6889" s="2">
        <f>ROW()</f>
        <v>6889</v>
      </c>
      <c r="C6889" s="8">
        <f t="shared" ca="1" si="941"/>
        <v>7</v>
      </c>
      <c r="D6889" s="8">
        <f t="shared" ca="1" si="942"/>
        <v>19</v>
      </c>
      <c r="E6889" s="50">
        <f t="shared" ca="1" si="936"/>
        <v>0</v>
      </c>
      <c r="F6889" s="2" t="str">
        <f t="shared" ca="1" si="943"/>
        <v/>
      </c>
      <c r="BD6889" s="49">
        <f t="shared" ca="1" si="940"/>
        <v>815.5</v>
      </c>
      <c r="BE6889" s="3">
        <f t="shared" ca="1" si="937"/>
        <v>8.1500000000000003E-2</v>
      </c>
      <c r="BF6889" s="3">
        <f t="shared" ca="1" si="938"/>
        <v>-1.3950525282585462</v>
      </c>
      <c r="BG6889" s="9">
        <f t="shared" ca="1" si="939"/>
        <v>0</v>
      </c>
      <c r="BH6889" s="6">
        <f ca="1">IF(ISNUMBER('Descriptive Stats'!BF6889),'Descriptive Stats'!BF6889,#N/A)</f>
        <v>-1.3950525282585462</v>
      </c>
      <c r="BI6889" s="6">
        <f ca="1">IF(ISNUMBER('Descriptive Stats'!E6889),'Descriptive Stats'!E6889,#N/A)</f>
        <v>0</v>
      </c>
    </row>
    <row r="6890" spans="1:61" ht="14.4" x14ac:dyDescent="0.3">
      <c r="A6890" s="2">
        <f>ROW()</f>
        <v>6890</v>
      </c>
      <c r="C6890" s="8">
        <f t="shared" ca="1" si="941"/>
        <v>20</v>
      </c>
      <c r="D6890" s="8">
        <f t="shared" ca="1" si="942"/>
        <v>0</v>
      </c>
      <c r="E6890" s="50">
        <f t="shared" ca="1" si="936"/>
        <v>6</v>
      </c>
      <c r="F6890" s="2" t="str">
        <f t="shared" ca="1" si="943"/>
        <v/>
      </c>
      <c r="BD6890" s="49">
        <f t="shared" ca="1" si="940"/>
        <v>3900</v>
      </c>
      <c r="BE6890" s="3">
        <f t="shared" ca="1" si="937"/>
        <v>0.38995000000000002</v>
      </c>
      <c r="BF6890" s="3">
        <f t="shared" ca="1" si="938"/>
        <v>-0.2794493539703507</v>
      </c>
      <c r="BG6890" s="9">
        <f t="shared" ca="1" si="939"/>
        <v>6</v>
      </c>
      <c r="BH6890" s="6">
        <f ca="1">IF(ISNUMBER('Descriptive Stats'!BF6890),'Descriptive Stats'!BF6890,#N/A)</f>
        <v>-0.2794493539703507</v>
      </c>
      <c r="BI6890" s="6">
        <f ca="1">IF(ISNUMBER('Descriptive Stats'!E6890),'Descriptive Stats'!E6890,#N/A)</f>
        <v>6</v>
      </c>
    </row>
    <row r="6891" spans="1:61" ht="14.4" x14ac:dyDescent="0.3">
      <c r="A6891" s="2">
        <f>ROW()</f>
        <v>6891</v>
      </c>
      <c r="C6891" s="8">
        <f t="shared" ca="1" si="941"/>
        <v>2</v>
      </c>
      <c r="D6891" s="8">
        <f t="shared" ca="1" si="942"/>
        <v>6</v>
      </c>
      <c r="E6891" s="50">
        <f t="shared" ca="1" si="936"/>
        <v>0</v>
      </c>
      <c r="F6891" s="2" t="str">
        <f t="shared" ca="1" si="943"/>
        <v/>
      </c>
      <c r="BD6891" s="49">
        <f t="shared" ca="1" si="940"/>
        <v>815.5</v>
      </c>
      <c r="BE6891" s="3">
        <f t="shared" ca="1" si="937"/>
        <v>8.1500000000000003E-2</v>
      </c>
      <c r="BF6891" s="3">
        <f t="shared" ca="1" si="938"/>
        <v>-1.3950525282585462</v>
      </c>
      <c r="BG6891" s="9">
        <f t="shared" ca="1" si="939"/>
        <v>0</v>
      </c>
      <c r="BH6891" s="6">
        <f ca="1">IF(ISNUMBER('Descriptive Stats'!BF6891),'Descriptive Stats'!BF6891,#N/A)</f>
        <v>-1.3950525282585462</v>
      </c>
      <c r="BI6891" s="6">
        <f ca="1">IF(ISNUMBER('Descriptive Stats'!E6891),'Descriptive Stats'!E6891,#N/A)</f>
        <v>0</v>
      </c>
    </row>
    <row r="6892" spans="1:61" ht="14.4" x14ac:dyDescent="0.3">
      <c r="A6892" s="2">
        <f>ROW()</f>
        <v>6892</v>
      </c>
      <c r="C6892" s="8">
        <f t="shared" ca="1" si="941"/>
        <v>11</v>
      </c>
      <c r="D6892" s="8">
        <f t="shared" ca="1" si="942"/>
        <v>0</v>
      </c>
      <c r="E6892" s="50">
        <f t="shared" ca="1" si="936"/>
        <v>19</v>
      </c>
      <c r="F6892" s="2" t="str">
        <f t="shared" ca="1" si="943"/>
        <v>X</v>
      </c>
      <c r="BD6892" s="49">
        <f t="shared" ca="1" si="940"/>
        <v>5294</v>
      </c>
      <c r="BE6892" s="3">
        <f t="shared" ca="1" si="937"/>
        <v>0.52934999999999999</v>
      </c>
      <c r="BF6892" s="3">
        <f t="shared" ca="1" si="938"/>
        <v>7.3636031452008061E-2</v>
      </c>
      <c r="BG6892" s="9">
        <f t="shared" ca="1" si="939"/>
        <v>19</v>
      </c>
      <c r="BH6892" s="6">
        <f ca="1">IF(ISNUMBER('Descriptive Stats'!BF6892),'Descriptive Stats'!BF6892,#N/A)</f>
        <v>7.3636031452008061E-2</v>
      </c>
      <c r="BI6892" s="6">
        <f ca="1">IF(ISNUMBER('Descriptive Stats'!E6892),'Descriptive Stats'!E6892,#N/A)</f>
        <v>19</v>
      </c>
    </row>
    <row r="6893" spans="1:61" ht="14.4" x14ac:dyDescent="0.3">
      <c r="A6893" s="2">
        <f>ROW()</f>
        <v>6893</v>
      </c>
      <c r="C6893" s="8">
        <f t="shared" ca="1" si="941"/>
        <v>7</v>
      </c>
      <c r="D6893" s="8">
        <f t="shared" ca="1" si="942"/>
        <v>19</v>
      </c>
      <c r="E6893" s="50">
        <f t="shared" ca="1" si="936"/>
        <v>0</v>
      </c>
      <c r="F6893" s="2" t="str">
        <f t="shared" ca="1" si="943"/>
        <v/>
      </c>
      <c r="BD6893" s="49">
        <f t="shared" ca="1" si="940"/>
        <v>815.5</v>
      </c>
      <c r="BE6893" s="3">
        <f t="shared" ca="1" si="937"/>
        <v>8.1500000000000003E-2</v>
      </c>
      <c r="BF6893" s="3">
        <f t="shared" ca="1" si="938"/>
        <v>-1.3950525282585462</v>
      </c>
      <c r="BG6893" s="9">
        <f t="shared" ca="1" si="939"/>
        <v>0</v>
      </c>
      <c r="BH6893" s="6">
        <f ca="1">IF(ISNUMBER('Descriptive Stats'!BF6893),'Descriptive Stats'!BF6893,#N/A)</f>
        <v>-1.3950525282585462</v>
      </c>
      <c r="BI6893" s="6">
        <f ca="1">IF(ISNUMBER('Descriptive Stats'!E6893),'Descriptive Stats'!E6893,#N/A)</f>
        <v>0</v>
      </c>
    </row>
    <row r="6894" spans="1:61" ht="14.4" x14ac:dyDescent="0.3">
      <c r="A6894" s="2">
        <f>ROW()</f>
        <v>6894</v>
      </c>
      <c r="C6894" s="8">
        <f t="shared" ca="1" si="941"/>
        <v>4</v>
      </c>
      <c r="D6894" s="8">
        <f t="shared" ca="1" si="942"/>
        <v>0</v>
      </c>
      <c r="E6894" s="50">
        <f t="shared" ca="1" si="936"/>
        <v>0</v>
      </c>
      <c r="F6894" s="2" t="str">
        <f t="shared" ca="1" si="943"/>
        <v/>
      </c>
      <c r="BD6894" s="49">
        <f t="shared" ca="1" si="940"/>
        <v>815.5</v>
      </c>
      <c r="BE6894" s="3">
        <f t="shared" ca="1" si="937"/>
        <v>8.1500000000000003E-2</v>
      </c>
      <c r="BF6894" s="3">
        <f t="shared" ca="1" si="938"/>
        <v>-1.3950525282585462</v>
      </c>
      <c r="BG6894" s="9">
        <f t="shared" ca="1" si="939"/>
        <v>0</v>
      </c>
      <c r="BH6894" s="6">
        <f ca="1">IF(ISNUMBER('Descriptive Stats'!BF6894),'Descriptive Stats'!BF6894,#N/A)</f>
        <v>-1.3950525282585462</v>
      </c>
      <c r="BI6894" s="6">
        <f ca="1">IF(ISNUMBER('Descriptive Stats'!E6894),'Descriptive Stats'!E6894,#N/A)</f>
        <v>0</v>
      </c>
    </row>
    <row r="6895" spans="1:61" ht="14.4" x14ac:dyDescent="0.3">
      <c r="A6895" s="2">
        <f>ROW()</f>
        <v>6895</v>
      </c>
      <c r="C6895" s="8">
        <f t="shared" ca="1" si="941"/>
        <v>20</v>
      </c>
      <c r="D6895" s="8">
        <f t="shared" ca="1" si="942"/>
        <v>0</v>
      </c>
      <c r="E6895" s="50">
        <f t="shared" ca="1" si="936"/>
        <v>4</v>
      </c>
      <c r="F6895" s="2" t="str">
        <f t="shared" ca="1" si="943"/>
        <v/>
      </c>
      <c r="BD6895" s="49">
        <f t="shared" ca="1" si="940"/>
        <v>3442</v>
      </c>
      <c r="BE6895" s="3">
        <f t="shared" ca="1" si="937"/>
        <v>0.34415000000000001</v>
      </c>
      <c r="BF6895" s="3">
        <f t="shared" ca="1" si="938"/>
        <v>-0.40116316278173481</v>
      </c>
      <c r="BG6895" s="9">
        <f t="shared" ca="1" si="939"/>
        <v>4</v>
      </c>
      <c r="BH6895" s="6">
        <f ca="1">IF(ISNUMBER('Descriptive Stats'!BF6895),'Descriptive Stats'!BF6895,#N/A)</f>
        <v>-0.40116316278173481</v>
      </c>
      <c r="BI6895" s="6">
        <f ca="1">IF(ISNUMBER('Descriptive Stats'!E6895),'Descriptive Stats'!E6895,#N/A)</f>
        <v>4</v>
      </c>
    </row>
    <row r="6896" spans="1:61" ht="14.4" x14ac:dyDescent="0.3">
      <c r="A6896" s="2">
        <f>ROW()</f>
        <v>6896</v>
      </c>
      <c r="C6896" s="8">
        <f t="shared" ca="1" si="941"/>
        <v>13</v>
      </c>
      <c r="D6896" s="8">
        <f t="shared" ca="1" si="942"/>
        <v>4</v>
      </c>
      <c r="E6896" s="50">
        <f t="shared" ca="1" si="936"/>
        <v>2</v>
      </c>
      <c r="F6896" s="2" t="str">
        <f t="shared" ca="1" si="943"/>
        <v/>
      </c>
      <c r="BD6896" s="49">
        <f t="shared" ca="1" si="940"/>
        <v>2595</v>
      </c>
      <c r="BE6896" s="3">
        <f t="shared" ca="1" si="937"/>
        <v>0.25945000000000001</v>
      </c>
      <c r="BF6896" s="3">
        <f t="shared" ca="1" si="938"/>
        <v>-0.6450419512753276</v>
      </c>
      <c r="BG6896" s="9">
        <f t="shared" ca="1" si="939"/>
        <v>2</v>
      </c>
      <c r="BH6896" s="6">
        <f ca="1">IF(ISNUMBER('Descriptive Stats'!BF6896),'Descriptive Stats'!BF6896,#N/A)</f>
        <v>-0.6450419512753276</v>
      </c>
      <c r="BI6896" s="6">
        <f ca="1">IF(ISNUMBER('Descriptive Stats'!E6896),'Descriptive Stats'!E6896,#N/A)</f>
        <v>2</v>
      </c>
    </row>
    <row r="6897" spans="1:61" ht="14.4" x14ac:dyDescent="0.3">
      <c r="A6897" s="2">
        <f>ROW()</f>
        <v>6897</v>
      </c>
      <c r="C6897" s="8">
        <f t="shared" ca="1" si="941"/>
        <v>3</v>
      </c>
      <c r="D6897" s="8">
        <f t="shared" ca="1" si="942"/>
        <v>2</v>
      </c>
      <c r="E6897" s="50">
        <f t="shared" ca="1" si="936"/>
        <v>2</v>
      </c>
      <c r="F6897" s="2" t="str">
        <f t="shared" ca="1" si="943"/>
        <v/>
      </c>
      <c r="BD6897" s="49">
        <f t="shared" ca="1" si="940"/>
        <v>2595</v>
      </c>
      <c r="BE6897" s="3">
        <f t="shared" ca="1" si="937"/>
        <v>0.25945000000000001</v>
      </c>
      <c r="BF6897" s="3">
        <f t="shared" ca="1" si="938"/>
        <v>-0.6450419512753276</v>
      </c>
      <c r="BG6897" s="9">
        <f t="shared" ca="1" si="939"/>
        <v>2</v>
      </c>
      <c r="BH6897" s="6">
        <f ca="1">IF(ISNUMBER('Descriptive Stats'!BF6897),'Descriptive Stats'!BF6897,#N/A)</f>
        <v>-0.6450419512753276</v>
      </c>
      <c r="BI6897" s="6">
        <f ca="1">IF(ISNUMBER('Descriptive Stats'!E6897),'Descriptive Stats'!E6897,#N/A)</f>
        <v>2</v>
      </c>
    </row>
    <row r="6898" spans="1:61" ht="14.4" x14ac:dyDescent="0.3">
      <c r="A6898" s="2">
        <f>ROW()</f>
        <v>6898</v>
      </c>
      <c r="C6898" s="8">
        <f t="shared" ca="1" si="941"/>
        <v>9</v>
      </c>
      <c r="D6898" s="8">
        <f t="shared" ca="1" si="942"/>
        <v>2</v>
      </c>
      <c r="E6898" s="50">
        <f t="shared" ca="1" si="936"/>
        <v>3</v>
      </c>
      <c r="F6898" s="2" t="str">
        <f t="shared" ca="1" si="943"/>
        <v/>
      </c>
      <c r="BD6898" s="49">
        <f t="shared" ca="1" si="940"/>
        <v>3200</v>
      </c>
      <c r="BE6898" s="3">
        <f t="shared" ca="1" si="937"/>
        <v>0.31995000000000001</v>
      </c>
      <c r="BF6898" s="3">
        <f t="shared" ca="1" si="938"/>
        <v>-0.46783862043457014</v>
      </c>
      <c r="BG6898" s="9">
        <f t="shared" ca="1" si="939"/>
        <v>3</v>
      </c>
      <c r="BH6898" s="6">
        <f ca="1">IF(ISNUMBER('Descriptive Stats'!BF6898),'Descriptive Stats'!BF6898,#N/A)</f>
        <v>-0.46783862043457014</v>
      </c>
      <c r="BI6898" s="6">
        <f ca="1">IF(ISNUMBER('Descriptive Stats'!E6898),'Descriptive Stats'!E6898,#N/A)</f>
        <v>3</v>
      </c>
    </row>
    <row r="6899" spans="1:61" ht="14.4" x14ac:dyDescent="0.3">
      <c r="A6899" s="2">
        <f>ROW()</f>
        <v>6899</v>
      </c>
      <c r="C6899" s="8">
        <f t="shared" ca="1" si="941"/>
        <v>10</v>
      </c>
      <c r="D6899" s="8">
        <f t="shared" ca="1" si="942"/>
        <v>3</v>
      </c>
      <c r="E6899" s="50">
        <f t="shared" ca="1" si="936"/>
        <v>2</v>
      </c>
      <c r="F6899" s="2" t="str">
        <f t="shared" ca="1" si="943"/>
        <v/>
      </c>
      <c r="BD6899" s="49">
        <f t="shared" ca="1" si="940"/>
        <v>2595</v>
      </c>
      <c r="BE6899" s="3">
        <f t="shared" ca="1" si="937"/>
        <v>0.25945000000000001</v>
      </c>
      <c r="BF6899" s="3">
        <f t="shared" ca="1" si="938"/>
        <v>-0.6450419512753276</v>
      </c>
      <c r="BG6899" s="9">
        <f t="shared" ca="1" si="939"/>
        <v>2</v>
      </c>
      <c r="BH6899" s="6">
        <f ca="1">IF(ISNUMBER('Descriptive Stats'!BF6899),'Descriptive Stats'!BF6899,#N/A)</f>
        <v>-0.6450419512753276</v>
      </c>
      <c r="BI6899" s="6">
        <f ca="1">IF(ISNUMBER('Descriptive Stats'!E6899),'Descriptive Stats'!E6899,#N/A)</f>
        <v>2</v>
      </c>
    </row>
    <row r="6900" spans="1:61" ht="14.4" x14ac:dyDescent="0.3">
      <c r="A6900" s="2">
        <f>ROW()</f>
        <v>6900</v>
      </c>
      <c r="C6900" s="8">
        <f t="shared" ca="1" si="941"/>
        <v>17</v>
      </c>
      <c r="D6900" s="8">
        <f t="shared" ca="1" si="942"/>
        <v>2</v>
      </c>
      <c r="E6900" s="50">
        <f t="shared" ca="1" si="936"/>
        <v>0</v>
      </c>
      <c r="F6900" s="2" t="str">
        <f t="shared" ca="1" si="943"/>
        <v/>
      </c>
      <c r="BD6900" s="49">
        <f t="shared" ca="1" si="940"/>
        <v>815.5</v>
      </c>
      <c r="BE6900" s="3">
        <f t="shared" ca="1" si="937"/>
        <v>8.1500000000000003E-2</v>
      </c>
      <c r="BF6900" s="3">
        <f t="shared" ca="1" si="938"/>
        <v>-1.3950525282585462</v>
      </c>
      <c r="BG6900" s="9">
        <f t="shared" ca="1" si="939"/>
        <v>0</v>
      </c>
      <c r="BH6900" s="6">
        <f ca="1">IF(ISNUMBER('Descriptive Stats'!BF6900),'Descriptive Stats'!BF6900,#N/A)</f>
        <v>-1.3950525282585462</v>
      </c>
      <c r="BI6900" s="6">
        <f ca="1">IF(ISNUMBER('Descriptive Stats'!E6900),'Descriptive Stats'!E6900,#N/A)</f>
        <v>0</v>
      </c>
    </row>
    <row r="6901" spans="1:61" ht="14.4" x14ac:dyDescent="0.3">
      <c r="A6901" s="2">
        <f>ROW()</f>
        <v>6901</v>
      </c>
      <c r="C6901" s="8">
        <f t="shared" ca="1" si="941"/>
        <v>18</v>
      </c>
      <c r="D6901" s="8">
        <f t="shared" ca="1" si="942"/>
        <v>0</v>
      </c>
      <c r="E6901" s="50">
        <f t="shared" ca="1" si="936"/>
        <v>15</v>
      </c>
      <c r="F6901" s="2" t="str">
        <f t="shared" ca="1" si="943"/>
        <v/>
      </c>
      <c r="BD6901" s="49">
        <f t="shared" ca="1" si="940"/>
        <v>5051.5</v>
      </c>
      <c r="BE6901" s="3">
        <f t="shared" ca="1" si="937"/>
        <v>0.50509999999999999</v>
      </c>
      <c r="BF6901" s="3">
        <f t="shared" ca="1" si="938"/>
        <v>1.2784152420787677E-2</v>
      </c>
      <c r="BG6901" s="9">
        <f t="shared" ca="1" si="939"/>
        <v>15</v>
      </c>
      <c r="BH6901" s="6">
        <f ca="1">IF(ISNUMBER('Descriptive Stats'!BF6901),'Descriptive Stats'!BF6901,#N/A)</f>
        <v>1.2784152420787677E-2</v>
      </c>
      <c r="BI6901" s="6">
        <f ca="1">IF(ISNUMBER('Descriptive Stats'!E6901),'Descriptive Stats'!E6901,#N/A)</f>
        <v>15</v>
      </c>
    </row>
    <row r="6902" spans="1:61" ht="14.4" x14ac:dyDescent="0.3">
      <c r="A6902" s="2">
        <f>ROW()</f>
        <v>6902</v>
      </c>
      <c r="C6902" s="8">
        <f t="shared" ca="1" si="941"/>
        <v>24</v>
      </c>
      <c r="D6902" s="8">
        <f t="shared" ca="1" si="942"/>
        <v>15</v>
      </c>
      <c r="E6902" s="50">
        <f t="shared" ca="1" si="936"/>
        <v>2</v>
      </c>
      <c r="F6902" s="2" t="str">
        <f t="shared" ca="1" si="943"/>
        <v/>
      </c>
      <c r="BD6902" s="49">
        <f t="shared" ca="1" si="940"/>
        <v>2595</v>
      </c>
      <c r="BE6902" s="3">
        <f t="shared" ca="1" si="937"/>
        <v>0.25945000000000001</v>
      </c>
      <c r="BF6902" s="3">
        <f t="shared" ca="1" si="938"/>
        <v>-0.6450419512753276</v>
      </c>
      <c r="BG6902" s="9">
        <f t="shared" ca="1" si="939"/>
        <v>2</v>
      </c>
      <c r="BH6902" s="6">
        <f ca="1">IF(ISNUMBER('Descriptive Stats'!BF6902),'Descriptive Stats'!BF6902,#N/A)</f>
        <v>-0.6450419512753276</v>
      </c>
      <c r="BI6902" s="6">
        <f ca="1">IF(ISNUMBER('Descriptive Stats'!E6902),'Descriptive Stats'!E6902,#N/A)</f>
        <v>2</v>
      </c>
    </row>
    <row r="6903" spans="1:61" ht="14.4" x14ac:dyDescent="0.3">
      <c r="A6903" s="2">
        <f>ROW()</f>
        <v>6903</v>
      </c>
      <c r="C6903" s="8">
        <f t="shared" ca="1" si="941"/>
        <v>3</v>
      </c>
      <c r="D6903" s="8">
        <f t="shared" ca="1" si="942"/>
        <v>2</v>
      </c>
      <c r="E6903" s="50">
        <f t="shared" ca="1" si="936"/>
        <v>2</v>
      </c>
      <c r="F6903" s="2" t="str">
        <f t="shared" ca="1" si="943"/>
        <v/>
      </c>
      <c r="BD6903" s="49">
        <f t="shared" ca="1" si="940"/>
        <v>2595</v>
      </c>
      <c r="BE6903" s="3">
        <f t="shared" ca="1" si="937"/>
        <v>0.25945000000000001</v>
      </c>
      <c r="BF6903" s="3">
        <f t="shared" ca="1" si="938"/>
        <v>-0.6450419512753276</v>
      </c>
      <c r="BG6903" s="9">
        <f t="shared" ca="1" si="939"/>
        <v>2</v>
      </c>
      <c r="BH6903" s="6">
        <f ca="1">IF(ISNUMBER('Descriptive Stats'!BF6903),'Descriptive Stats'!BF6903,#N/A)</f>
        <v>-0.6450419512753276</v>
      </c>
      <c r="BI6903" s="6">
        <f ca="1">IF(ISNUMBER('Descriptive Stats'!E6903),'Descriptive Stats'!E6903,#N/A)</f>
        <v>2</v>
      </c>
    </row>
    <row r="6904" spans="1:61" ht="14.4" x14ac:dyDescent="0.3">
      <c r="A6904" s="2">
        <f>ROW()</f>
        <v>6904</v>
      </c>
      <c r="C6904" s="8">
        <f t="shared" ca="1" si="941"/>
        <v>21</v>
      </c>
      <c r="D6904" s="8">
        <f t="shared" ca="1" si="942"/>
        <v>2</v>
      </c>
      <c r="E6904" s="50">
        <f t="shared" ca="1" si="936"/>
        <v>2</v>
      </c>
      <c r="F6904" s="2" t="str">
        <f t="shared" ca="1" si="943"/>
        <v/>
      </c>
      <c r="BD6904" s="49">
        <f t="shared" ca="1" si="940"/>
        <v>2595</v>
      </c>
      <c r="BE6904" s="3">
        <f t="shared" ca="1" si="937"/>
        <v>0.25945000000000001</v>
      </c>
      <c r="BF6904" s="3">
        <f t="shared" ca="1" si="938"/>
        <v>-0.6450419512753276</v>
      </c>
      <c r="BG6904" s="9">
        <f t="shared" ca="1" si="939"/>
        <v>2</v>
      </c>
      <c r="BH6904" s="6">
        <f ca="1">IF(ISNUMBER('Descriptive Stats'!BF6904),'Descriptive Stats'!BF6904,#N/A)</f>
        <v>-0.6450419512753276</v>
      </c>
      <c r="BI6904" s="6">
        <f ca="1">IF(ISNUMBER('Descriptive Stats'!E6904),'Descriptive Stats'!E6904,#N/A)</f>
        <v>2</v>
      </c>
    </row>
    <row r="6905" spans="1:61" ht="14.4" x14ac:dyDescent="0.3">
      <c r="A6905" s="2">
        <f>ROW()</f>
        <v>6905</v>
      </c>
      <c r="C6905" s="8">
        <f t="shared" ca="1" si="941"/>
        <v>3</v>
      </c>
      <c r="D6905" s="8">
        <f t="shared" ca="1" si="942"/>
        <v>2</v>
      </c>
      <c r="E6905" s="50">
        <f t="shared" ca="1" si="936"/>
        <v>0</v>
      </c>
      <c r="F6905" s="2" t="str">
        <f t="shared" ca="1" si="943"/>
        <v/>
      </c>
      <c r="BD6905" s="49">
        <f t="shared" ca="1" si="940"/>
        <v>815.5</v>
      </c>
      <c r="BE6905" s="3">
        <f t="shared" ca="1" si="937"/>
        <v>8.1500000000000003E-2</v>
      </c>
      <c r="BF6905" s="3">
        <f t="shared" ca="1" si="938"/>
        <v>-1.3950525282585462</v>
      </c>
      <c r="BG6905" s="9">
        <f t="shared" ca="1" si="939"/>
        <v>0</v>
      </c>
      <c r="BH6905" s="6">
        <f ca="1">IF(ISNUMBER('Descriptive Stats'!BF6905),'Descriptive Stats'!BF6905,#N/A)</f>
        <v>-1.3950525282585462</v>
      </c>
      <c r="BI6905" s="6">
        <f ca="1">IF(ISNUMBER('Descriptive Stats'!E6905),'Descriptive Stats'!E6905,#N/A)</f>
        <v>0</v>
      </c>
    </row>
    <row r="6906" spans="1:61" ht="14.4" x14ac:dyDescent="0.3">
      <c r="A6906" s="2">
        <f>ROW()</f>
        <v>6906</v>
      </c>
      <c r="C6906" s="8">
        <f t="shared" ca="1" si="941"/>
        <v>18</v>
      </c>
      <c r="D6906" s="8">
        <f t="shared" ca="1" si="942"/>
        <v>0</v>
      </c>
      <c r="E6906" s="50">
        <f t="shared" ca="1" si="936"/>
        <v>1</v>
      </c>
      <c r="F6906" s="2" t="str">
        <f t="shared" ca="1" si="943"/>
        <v/>
      </c>
      <c r="BD6906" s="49">
        <f t="shared" ca="1" si="940"/>
        <v>1871</v>
      </c>
      <c r="BE6906" s="3">
        <f t="shared" ca="1" si="937"/>
        <v>0.18704999999999999</v>
      </c>
      <c r="BF6906" s="3">
        <f t="shared" ca="1" si="938"/>
        <v>-0.88881967520906158</v>
      </c>
      <c r="BG6906" s="9">
        <f t="shared" ca="1" si="939"/>
        <v>1</v>
      </c>
      <c r="BH6906" s="6">
        <f ca="1">IF(ISNUMBER('Descriptive Stats'!BF6906),'Descriptive Stats'!BF6906,#N/A)</f>
        <v>-0.88881967520906158</v>
      </c>
      <c r="BI6906" s="6">
        <f ca="1">IF(ISNUMBER('Descriptive Stats'!E6906),'Descriptive Stats'!E6906,#N/A)</f>
        <v>1</v>
      </c>
    </row>
    <row r="6907" spans="1:61" ht="14.4" x14ac:dyDescent="0.3">
      <c r="A6907" s="2">
        <f>ROW()</f>
        <v>6907</v>
      </c>
      <c r="C6907" s="8">
        <f t="shared" ca="1" si="941"/>
        <v>8</v>
      </c>
      <c r="D6907" s="8">
        <f t="shared" ca="1" si="942"/>
        <v>1</v>
      </c>
      <c r="E6907" s="50">
        <f t="shared" ca="1" si="936"/>
        <v>1</v>
      </c>
      <c r="F6907" s="2" t="str">
        <f t="shared" ca="1" si="943"/>
        <v/>
      </c>
      <c r="BD6907" s="49">
        <f t="shared" ca="1" si="940"/>
        <v>1871</v>
      </c>
      <c r="BE6907" s="3">
        <f t="shared" ca="1" si="937"/>
        <v>0.18704999999999999</v>
      </c>
      <c r="BF6907" s="3">
        <f t="shared" ca="1" si="938"/>
        <v>-0.88881967520906158</v>
      </c>
      <c r="BG6907" s="9">
        <f t="shared" ca="1" si="939"/>
        <v>1</v>
      </c>
      <c r="BH6907" s="6">
        <f ca="1">IF(ISNUMBER('Descriptive Stats'!BF6907),'Descriptive Stats'!BF6907,#N/A)</f>
        <v>-0.88881967520906158</v>
      </c>
      <c r="BI6907" s="6">
        <f ca="1">IF(ISNUMBER('Descriptive Stats'!E6907),'Descriptive Stats'!E6907,#N/A)</f>
        <v>1</v>
      </c>
    </row>
    <row r="6908" spans="1:61" ht="14.4" x14ac:dyDescent="0.3">
      <c r="A6908" s="2">
        <f>ROW()</f>
        <v>6908</v>
      </c>
      <c r="C6908" s="8">
        <f t="shared" ca="1" si="941"/>
        <v>12</v>
      </c>
      <c r="D6908" s="8">
        <f t="shared" ca="1" si="942"/>
        <v>1</v>
      </c>
      <c r="E6908" s="50">
        <f t="shared" ca="1" si="936"/>
        <v>1</v>
      </c>
      <c r="F6908" s="2" t="str">
        <f t="shared" ca="1" si="943"/>
        <v/>
      </c>
      <c r="BD6908" s="49">
        <f t="shared" ca="1" si="940"/>
        <v>1871</v>
      </c>
      <c r="BE6908" s="3">
        <f t="shared" ca="1" si="937"/>
        <v>0.18704999999999999</v>
      </c>
      <c r="BF6908" s="3">
        <f t="shared" ca="1" si="938"/>
        <v>-0.88881967520906158</v>
      </c>
      <c r="BG6908" s="9">
        <f t="shared" ca="1" si="939"/>
        <v>1</v>
      </c>
      <c r="BH6908" s="6">
        <f ca="1">IF(ISNUMBER('Descriptive Stats'!BF6908),'Descriptive Stats'!BF6908,#N/A)</f>
        <v>-0.88881967520906158</v>
      </c>
      <c r="BI6908" s="6">
        <f ca="1">IF(ISNUMBER('Descriptive Stats'!E6908),'Descriptive Stats'!E6908,#N/A)</f>
        <v>1</v>
      </c>
    </row>
    <row r="6909" spans="1:61" ht="14.4" x14ac:dyDescent="0.3">
      <c r="A6909" s="2">
        <f>ROW()</f>
        <v>6909</v>
      </c>
      <c r="C6909" s="8">
        <f t="shared" ca="1" si="941"/>
        <v>12</v>
      </c>
      <c r="D6909" s="8">
        <f t="shared" ca="1" si="942"/>
        <v>1</v>
      </c>
      <c r="E6909" s="50">
        <f t="shared" ca="1" si="936"/>
        <v>0</v>
      </c>
      <c r="F6909" s="2" t="str">
        <f t="shared" ca="1" si="943"/>
        <v/>
      </c>
      <c r="BD6909" s="49">
        <f t="shared" ca="1" si="940"/>
        <v>815.5</v>
      </c>
      <c r="BE6909" s="3">
        <f t="shared" ca="1" si="937"/>
        <v>8.1500000000000003E-2</v>
      </c>
      <c r="BF6909" s="3">
        <f t="shared" ca="1" si="938"/>
        <v>-1.3950525282585462</v>
      </c>
      <c r="BG6909" s="9">
        <f t="shared" ca="1" si="939"/>
        <v>0</v>
      </c>
      <c r="BH6909" s="6">
        <f ca="1">IF(ISNUMBER('Descriptive Stats'!BF6909),'Descriptive Stats'!BF6909,#N/A)</f>
        <v>-1.3950525282585462</v>
      </c>
      <c r="BI6909" s="6">
        <f ca="1">IF(ISNUMBER('Descriptive Stats'!E6909),'Descriptive Stats'!E6909,#N/A)</f>
        <v>0</v>
      </c>
    </row>
    <row r="6910" spans="1:61" ht="14.4" x14ac:dyDescent="0.3">
      <c r="A6910" s="2">
        <f>ROW()</f>
        <v>6910</v>
      </c>
      <c r="C6910" s="8">
        <f t="shared" ca="1" si="941"/>
        <v>15</v>
      </c>
      <c r="D6910" s="8">
        <f t="shared" ca="1" si="942"/>
        <v>0</v>
      </c>
      <c r="E6910" s="50">
        <f t="shared" ca="1" si="936"/>
        <v>2</v>
      </c>
      <c r="F6910" s="2" t="str">
        <f t="shared" ca="1" si="943"/>
        <v/>
      </c>
      <c r="BD6910" s="49">
        <f t="shared" ca="1" si="940"/>
        <v>2595</v>
      </c>
      <c r="BE6910" s="3">
        <f t="shared" ca="1" si="937"/>
        <v>0.25945000000000001</v>
      </c>
      <c r="BF6910" s="3">
        <f t="shared" ca="1" si="938"/>
        <v>-0.6450419512753276</v>
      </c>
      <c r="BG6910" s="9">
        <f t="shared" ca="1" si="939"/>
        <v>2</v>
      </c>
      <c r="BH6910" s="6">
        <f ca="1">IF(ISNUMBER('Descriptive Stats'!BF6910),'Descriptive Stats'!BF6910,#N/A)</f>
        <v>-0.6450419512753276</v>
      </c>
      <c r="BI6910" s="6">
        <f ca="1">IF(ISNUMBER('Descriptive Stats'!E6910),'Descriptive Stats'!E6910,#N/A)</f>
        <v>2</v>
      </c>
    </row>
    <row r="6911" spans="1:61" ht="14.4" x14ac:dyDescent="0.3">
      <c r="A6911" s="2">
        <f>ROW()</f>
        <v>6911</v>
      </c>
      <c r="C6911" s="8">
        <f t="shared" ca="1" si="941"/>
        <v>9</v>
      </c>
      <c r="D6911" s="8">
        <f t="shared" ca="1" si="942"/>
        <v>2</v>
      </c>
      <c r="E6911" s="50">
        <f t="shared" ca="1" si="936"/>
        <v>7</v>
      </c>
      <c r="F6911" s="2" t="str">
        <f t="shared" ca="1" si="943"/>
        <v/>
      </c>
      <c r="BD6911" s="49">
        <f t="shared" ca="1" si="940"/>
        <v>4473.5</v>
      </c>
      <c r="BE6911" s="3">
        <f t="shared" ca="1" si="937"/>
        <v>0.44729999999999998</v>
      </c>
      <c r="BF6911" s="3">
        <f t="shared" ca="1" si="938"/>
        <v>-0.13248586824472414</v>
      </c>
      <c r="BG6911" s="9">
        <f t="shared" ca="1" si="939"/>
        <v>7</v>
      </c>
      <c r="BH6911" s="6">
        <f ca="1">IF(ISNUMBER('Descriptive Stats'!BF6911),'Descriptive Stats'!BF6911,#N/A)</f>
        <v>-0.13248586824472414</v>
      </c>
      <c r="BI6911" s="6">
        <f ca="1">IF(ISNUMBER('Descriptive Stats'!E6911),'Descriptive Stats'!E6911,#N/A)</f>
        <v>7</v>
      </c>
    </row>
    <row r="6912" spans="1:61" ht="14.4" x14ac:dyDescent="0.3">
      <c r="A6912" s="2">
        <f>ROW()</f>
        <v>6912</v>
      </c>
      <c r="C6912" s="8">
        <f t="shared" ca="1" si="941"/>
        <v>19</v>
      </c>
      <c r="D6912" s="8">
        <f t="shared" ca="1" si="942"/>
        <v>7</v>
      </c>
      <c r="E6912" s="50">
        <f t="shared" ca="1" si="936"/>
        <v>15</v>
      </c>
      <c r="F6912" s="2" t="str">
        <f t="shared" ca="1" si="943"/>
        <v/>
      </c>
      <c r="BD6912" s="49">
        <f t="shared" ca="1" si="940"/>
        <v>5051.5</v>
      </c>
      <c r="BE6912" s="3">
        <f t="shared" ca="1" si="937"/>
        <v>0.50509999999999999</v>
      </c>
      <c r="BF6912" s="3">
        <f t="shared" ca="1" si="938"/>
        <v>1.2784152420787677E-2</v>
      </c>
      <c r="BG6912" s="9">
        <f t="shared" ca="1" si="939"/>
        <v>15</v>
      </c>
      <c r="BH6912" s="6">
        <f ca="1">IF(ISNUMBER('Descriptive Stats'!BF6912),'Descriptive Stats'!BF6912,#N/A)</f>
        <v>1.2784152420787677E-2</v>
      </c>
      <c r="BI6912" s="6">
        <f ca="1">IF(ISNUMBER('Descriptive Stats'!E6912),'Descriptive Stats'!E6912,#N/A)</f>
        <v>15</v>
      </c>
    </row>
    <row r="6913" spans="1:61" ht="14.4" x14ac:dyDescent="0.3">
      <c r="A6913" s="2">
        <f>ROW()</f>
        <v>6913</v>
      </c>
      <c r="C6913" s="8">
        <f t="shared" ca="1" si="941"/>
        <v>24</v>
      </c>
      <c r="D6913" s="8">
        <f t="shared" ca="1" si="942"/>
        <v>15</v>
      </c>
      <c r="E6913" s="50">
        <f t="shared" ca="1" si="936"/>
        <v>7</v>
      </c>
      <c r="F6913" s="2" t="str">
        <f t="shared" ca="1" si="943"/>
        <v/>
      </c>
      <c r="BD6913" s="49">
        <f t="shared" ca="1" si="940"/>
        <v>4473.5</v>
      </c>
      <c r="BE6913" s="3">
        <f t="shared" ca="1" si="937"/>
        <v>0.44729999999999998</v>
      </c>
      <c r="BF6913" s="3">
        <f t="shared" ca="1" si="938"/>
        <v>-0.13248586824472414</v>
      </c>
      <c r="BG6913" s="9">
        <f t="shared" ca="1" si="939"/>
        <v>7</v>
      </c>
      <c r="BH6913" s="6">
        <f ca="1">IF(ISNUMBER('Descriptive Stats'!BF6913),'Descriptive Stats'!BF6913,#N/A)</f>
        <v>-0.13248586824472414</v>
      </c>
      <c r="BI6913" s="6">
        <f ca="1">IF(ISNUMBER('Descriptive Stats'!E6913),'Descriptive Stats'!E6913,#N/A)</f>
        <v>7</v>
      </c>
    </row>
    <row r="6914" spans="1:61" ht="14.4" x14ac:dyDescent="0.3">
      <c r="A6914" s="2">
        <f>ROW()</f>
        <v>6914</v>
      </c>
      <c r="C6914" s="8">
        <f t="shared" ca="1" si="941"/>
        <v>6</v>
      </c>
      <c r="D6914" s="8">
        <f t="shared" ca="1" si="942"/>
        <v>7</v>
      </c>
      <c r="E6914" s="50">
        <f t="shared" ca="1" si="936"/>
        <v>0</v>
      </c>
      <c r="F6914" s="2" t="str">
        <f t="shared" ca="1" si="943"/>
        <v/>
      </c>
      <c r="BD6914" s="49">
        <f t="shared" ca="1" si="940"/>
        <v>815.5</v>
      </c>
      <c r="BE6914" s="3">
        <f t="shared" ca="1" si="937"/>
        <v>8.1500000000000003E-2</v>
      </c>
      <c r="BF6914" s="3">
        <f t="shared" ca="1" si="938"/>
        <v>-1.3950525282585462</v>
      </c>
      <c r="BG6914" s="9">
        <f t="shared" ca="1" si="939"/>
        <v>0</v>
      </c>
      <c r="BH6914" s="6">
        <f ca="1">IF(ISNUMBER('Descriptive Stats'!BF6914),'Descriptive Stats'!BF6914,#N/A)</f>
        <v>-1.3950525282585462</v>
      </c>
      <c r="BI6914" s="6">
        <f ca="1">IF(ISNUMBER('Descriptive Stats'!E6914),'Descriptive Stats'!E6914,#N/A)</f>
        <v>0</v>
      </c>
    </row>
    <row r="6915" spans="1:61" ht="14.4" x14ac:dyDescent="0.3">
      <c r="A6915" s="2">
        <f>ROW()</f>
        <v>6915</v>
      </c>
      <c r="C6915" s="8">
        <f t="shared" ca="1" si="941"/>
        <v>14</v>
      </c>
      <c r="D6915" s="8">
        <f t="shared" ca="1" si="942"/>
        <v>0</v>
      </c>
      <c r="E6915" s="50">
        <f t="shared" ref="E6915:E6978" ca="1" si="944">IF(0=MOD(ROW(),$J$1),AVERAGE(OFFSET($D$2,ROW()-$J$1,0,$J$1,1)),"")</f>
        <v>2</v>
      </c>
      <c r="F6915" s="2" t="str">
        <f t="shared" ca="1" si="943"/>
        <v/>
      </c>
      <c r="BD6915" s="49">
        <f t="shared" ca="1" si="940"/>
        <v>2595</v>
      </c>
      <c r="BE6915" s="3">
        <f t="shared" ca="1" si="937"/>
        <v>0.25945000000000001</v>
      </c>
      <c r="BF6915" s="3">
        <f t="shared" ca="1" si="938"/>
        <v>-0.6450419512753276</v>
      </c>
      <c r="BG6915" s="9">
        <f t="shared" ca="1" si="939"/>
        <v>2</v>
      </c>
      <c r="BH6915" s="6">
        <f ca="1">IF(ISNUMBER('Descriptive Stats'!BF6915),'Descriptive Stats'!BF6915,#N/A)</f>
        <v>-0.6450419512753276</v>
      </c>
      <c r="BI6915" s="6">
        <f ca="1">IF(ISNUMBER('Descriptive Stats'!E6915),'Descriptive Stats'!E6915,#N/A)</f>
        <v>2</v>
      </c>
    </row>
    <row r="6916" spans="1:61" ht="14.4" x14ac:dyDescent="0.3">
      <c r="A6916" s="2">
        <f>ROW()</f>
        <v>6916</v>
      </c>
      <c r="C6916" s="8">
        <f t="shared" ca="1" si="941"/>
        <v>17</v>
      </c>
      <c r="D6916" s="8">
        <f t="shared" ca="1" si="942"/>
        <v>2</v>
      </c>
      <c r="E6916" s="50">
        <f t="shared" ca="1" si="944"/>
        <v>3</v>
      </c>
      <c r="F6916" s="2" t="str">
        <f t="shared" ca="1" si="943"/>
        <v/>
      </c>
      <c r="BD6916" s="49">
        <f t="shared" ca="1" si="940"/>
        <v>3200</v>
      </c>
      <c r="BE6916" s="3">
        <f t="shared" ca="1" si="937"/>
        <v>0.31995000000000001</v>
      </c>
      <c r="BF6916" s="3">
        <f t="shared" ca="1" si="938"/>
        <v>-0.46783862043457014</v>
      </c>
      <c r="BG6916" s="9">
        <f t="shared" ca="1" si="939"/>
        <v>3</v>
      </c>
      <c r="BH6916" s="6">
        <f ca="1">IF(ISNUMBER('Descriptive Stats'!BF6916),'Descriptive Stats'!BF6916,#N/A)</f>
        <v>-0.46783862043457014</v>
      </c>
      <c r="BI6916" s="6">
        <f ca="1">IF(ISNUMBER('Descriptive Stats'!E6916),'Descriptive Stats'!E6916,#N/A)</f>
        <v>3</v>
      </c>
    </row>
    <row r="6917" spans="1:61" ht="14.4" x14ac:dyDescent="0.3">
      <c r="A6917" s="2">
        <f>ROW()</f>
        <v>6917</v>
      </c>
      <c r="C6917" s="8">
        <f t="shared" ca="1" si="941"/>
        <v>10</v>
      </c>
      <c r="D6917" s="8">
        <f t="shared" ca="1" si="942"/>
        <v>3</v>
      </c>
      <c r="E6917" s="50">
        <f t="shared" ca="1" si="944"/>
        <v>19</v>
      </c>
      <c r="F6917" s="2" t="str">
        <f t="shared" ca="1" si="943"/>
        <v>X</v>
      </c>
      <c r="BD6917" s="49">
        <f t="shared" ca="1" si="940"/>
        <v>5294</v>
      </c>
      <c r="BE6917" s="3">
        <f t="shared" ca="1" si="937"/>
        <v>0.52934999999999999</v>
      </c>
      <c r="BF6917" s="3">
        <f t="shared" ca="1" si="938"/>
        <v>7.3636031452008061E-2</v>
      </c>
      <c r="BG6917" s="9">
        <f t="shared" ca="1" si="939"/>
        <v>19</v>
      </c>
      <c r="BH6917" s="6">
        <f ca="1">IF(ISNUMBER('Descriptive Stats'!BF6917),'Descriptive Stats'!BF6917,#N/A)</f>
        <v>7.3636031452008061E-2</v>
      </c>
      <c r="BI6917" s="6">
        <f ca="1">IF(ISNUMBER('Descriptive Stats'!E6917),'Descriptive Stats'!E6917,#N/A)</f>
        <v>19</v>
      </c>
    </row>
    <row r="6918" spans="1:61" ht="14.4" x14ac:dyDescent="0.3">
      <c r="A6918" s="2">
        <f>ROW()</f>
        <v>6918</v>
      </c>
      <c r="C6918" s="8">
        <f t="shared" ca="1" si="941"/>
        <v>7</v>
      </c>
      <c r="D6918" s="8">
        <f t="shared" ca="1" si="942"/>
        <v>19</v>
      </c>
      <c r="E6918" s="50">
        <f t="shared" ca="1" si="944"/>
        <v>4</v>
      </c>
      <c r="F6918" s="2" t="str">
        <f t="shared" ca="1" si="943"/>
        <v/>
      </c>
      <c r="BD6918" s="49">
        <f t="shared" ca="1" si="940"/>
        <v>3442</v>
      </c>
      <c r="BE6918" s="3">
        <f t="shared" ca="1" si="937"/>
        <v>0.34415000000000001</v>
      </c>
      <c r="BF6918" s="3">
        <f t="shared" ca="1" si="938"/>
        <v>-0.40116316278173481</v>
      </c>
      <c r="BG6918" s="9">
        <f t="shared" ca="1" si="939"/>
        <v>4</v>
      </c>
      <c r="BH6918" s="6">
        <f ca="1">IF(ISNUMBER('Descriptive Stats'!BF6918),'Descriptive Stats'!BF6918,#N/A)</f>
        <v>-0.40116316278173481</v>
      </c>
      <c r="BI6918" s="6">
        <f ca="1">IF(ISNUMBER('Descriptive Stats'!E6918),'Descriptive Stats'!E6918,#N/A)</f>
        <v>4</v>
      </c>
    </row>
    <row r="6919" spans="1:61" ht="14.4" x14ac:dyDescent="0.3">
      <c r="A6919" s="2">
        <f>ROW()</f>
        <v>6919</v>
      </c>
      <c r="C6919" s="8">
        <f t="shared" ca="1" si="941"/>
        <v>13</v>
      </c>
      <c r="D6919" s="8">
        <f t="shared" ca="1" si="942"/>
        <v>4</v>
      </c>
      <c r="E6919" s="50">
        <f t="shared" ca="1" si="944"/>
        <v>1</v>
      </c>
      <c r="F6919" s="2" t="str">
        <f t="shared" ca="1" si="943"/>
        <v/>
      </c>
      <c r="BD6919" s="49">
        <f t="shared" ca="1" si="940"/>
        <v>1871</v>
      </c>
      <c r="BE6919" s="3">
        <f t="shared" ca="1" si="937"/>
        <v>0.18704999999999999</v>
      </c>
      <c r="BF6919" s="3">
        <f t="shared" ca="1" si="938"/>
        <v>-0.88881967520906158</v>
      </c>
      <c r="BG6919" s="9">
        <f t="shared" ca="1" si="939"/>
        <v>1</v>
      </c>
      <c r="BH6919" s="6">
        <f ca="1">IF(ISNUMBER('Descriptive Stats'!BF6919),'Descriptive Stats'!BF6919,#N/A)</f>
        <v>-0.88881967520906158</v>
      </c>
      <c r="BI6919" s="6">
        <f ca="1">IF(ISNUMBER('Descriptive Stats'!E6919),'Descriptive Stats'!E6919,#N/A)</f>
        <v>1</v>
      </c>
    </row>
    <row r="6920" spans="1:61" ht="14.4" x14ac:dyDescent="0.3">
      <c r="A6920" s="2">
        <f>ROW()</f>
        <v>6920</v>
      </c>
      <c r="C6920" s="8">
        <f t="shared" ca="1" si="941"/>
        <v>12</v>
      </c>
      <c r="D6920" s="8">
        <f t="shared" ca="1" si="942"/>
        <v>1</v>
      </c>
      <c r="E6920" s="50">
        <f t="shared" ca="1" si="944"/>
        <v>0</v>
      </c>
      <c r="F6920" s="2" t="str">
        <f t="shared" ca="1" si="943"/>
        <v/>
      </c>
      <c r="BD6920" s="49">
        <f t="shared" ca="1" si="940"/>
        <v>815.5</v>
      </c>
      <c r="BE6920" s="3">
        <f t="shared" ca="1" si="937"/>
        <v>8.1500000000000003E-2</v>
      </c>
      <c r="BF6920" s="3">
        <f t="shared" ca="1" si="938"/>
        <v>-1.3950525282585462</v>
      </c>
      <c r="BG6920" s="9">
        <f t="shared" ca="1" si="939"/>
        <v>0</v>
      </c>
      <c r="BH6920" s="6">
        <f ca="1">IF(ISNUMBER('Descriptive Stats'!BF6920),'Descriptive Stats'!BF6920,#N/A)</f>
        <v>-1.3950525282585462</v>
      </c>
      <c r="BI6920" s="6">
        <f ca="1">IF(ISNUMBER('Descriptive Stats'!E6920),'Descriptive Stats'!E6920,#N/A)</f>
        <v>0</v>
      </c>
    </row>
    <row r="6921" spans="1:61" ht="14.4" x14ac:dyDescent="0.3">
      <c r="A6921" s="2">
        <f>ROW()</f>
        <v>6921</v>
      </c>
      <c r="C6921" s="8">
        <f t="shared" ca="1" si="941"/>
        <v>15</v>
      </c>
      <c r="D6921" s="8">
        <f t="shared" ca="1" si="942"/>
        <v>0</v>
      </c>
      <c r="E6921" s="50">
        <f t="shared" ca="1" si="944"/>
        <v>9</v>
      </c>
      <c r="F6921" s="2" t="str">
        <f t="shared" ca="1" si="943"/>
        <v/>
      </c>
      <c r="BD6921" s="49">
        <f t="shared" ca="1" si="940"/>
        <v>4819</v>
      </c>
      <c r="BE6921" s="3">
        <f t="shared" ref="BE6921:BE6984" ca="1" si="945">IF(ISNUMBER(BD6921),(BD6921-0.5)/$BK$4,"")</f>
        <v>0.48185</v>
      </c>
      <c r="BF6921" s="3">
        <f t="shared" ref="BF6921:BF6984" ca="1" si="946">IF(ISNUMBER(BE6921),_xlfn.NORM.INV(BE6921,0,1),"")</f>
        <v>-4.5511009098988427E-2</v>
      </c>
      <c r="BG6921" s="9">
        <f t="shared" ref="BG6921:BG6984" ca="1" si="947">IF(ISNUMBER(E6921),E6921,"")</f>
        <v>9</v>
      </c>
      <c r="BH6921" s="6">
        <f ca="1">IF(ISNUMBER('Descriptive Stats'!BF6921),'Descriptive Stats'!BF6921,#N/A)</f>
        <v>-4.5511009098988427E-2</v>
      </c>
      <c r="BI6921" s="6">
        <f ca="1">IF(ISNUMBER('Descriptive Stats'!E6921),'Descriptive Stats'!E6921,#N/A)</f>
        <v>9</v>
      </c>
    </row>
    <row r="6922" spans="1:61" ht="14.4" x14ac:dyDescent="0.3">
      <c r="A6922" s="2">
        <f>ROW()</f>
        <v>6922</v>
      </c>
      <c r="C6922" s="8">
        <f t="shared" ca="1" si="941"/>
        <v>23</v>
      </c>
      <c r="D6922" s="8">
        <f t="shared" ca="1" si="942"/>
        <v>9</v>
      </c>
      <c r="E6922" s="50">
        <f t="shared" ca="1" si="944"/>
        <v>2</v>
      </c>
      <c r="F6922" s="2" t="str">
        <f t="shared" ca="1" si="943"/>
        <v/>
      </c>
      <c r="BD6922" s="49">
        <f t="shared" ref="BD6922:BD6985" ca="1" si="948">IF(ISNUMBER(BG6922),_xlfn.RANK.AVG(BG6922,$BG$2:$BG$5414,1),"")</f>
        <v>2595</v>
      </c>
      <c r="BE6922" s="3">
        <f t="shared" ca="1" si="945"/>
        <v>0.25945000000000001</v>
      </c>
      <c r="BF6922" s="3">
        <f t="shared" ca="1" si="946"/>
        <v>-0.6450419512753276</v>
      </c>
      <c r="BG6922" s="9">
        <f t="shared" ca="1" si="947"/>
        <v>2</v>
      </c>
      <c r="BH6922" s="6">
        <f ca="1">IF(ISNUMBER('Descriptive Stats'!BF6922),'Descriptive Stats'!BF6922,#N/A)</f>
        <v>-0.6450419512753276</v>
      </c>
      <c r="BI6922" s="6">
        <f ca="1">IF(ISNUMBER('Descriptive Stats'!E6922),'Descriptive Stats'!E6922,#N/A)</f>
        <v>2</v>
      </c>
    </row>
    <row r="6923" spans="1:61" ht="14.4" x14ac:dyDescent="0.3">
      <c r="A6923" s="2">
        <f>ROW()</f>
        <v>6923</v>
      </c>
      <c r="C6923" s="8">
        <f t="shared" ca="1" si="941"/>
        <v>21</v>
      </c>
      <c r="D6923" s="8">
        <f t="shared" ca="1" si="942"/>
        <v>2</v>
      </c>
      <c r="E6923" s="50">
        <f t="shared" ca="1" si="944"/>
        <v>7</v>
      </c>
      <c r="F6923" s="2" t="str">
        <f t="shared" ca="1" si="943"/>
        <v/>
      </c>
      <c r="BD6923" s="49">
        <f t="shared" ca="1" si="948"/>
        <v>4473.5</v>
      </c>
      <c r="BE6923" s="3">
        <f t="shared" ca="1" si="945"/>
        <v>0.44729999999999998</v>
      </c>
      <c r="BF6923" s="3">
        <f t="shared" ca="1" si="946"/>
        <v>-0.13248586824472414</v>
      </c>
      <c r="BG6923" s="9">
        <f t="shared" ca="1" si="947"/>
        <v>7</v>
      </c>
      <c r="BH6923" s="6">
        <f ca="1">IF(ISNUMBER('Descriptive Stats'!BF6923),'Descriptive Stats'!BF6923,#N/A)</f>
        <v>-0.13248586824472414</v>
      </c>
      <c r="BI6923" s="6">
        <f ca="1">IF(ISNUMBER('Descriptive Stats'!E6923),'Descriptive Stats'!E6923,#N/A)</f>
        <v>7</v>
      </c>
    </row>
    <row r="6924" spans="1:61" ht="14.4" x14ac:dyDescent="0.3">
      <c r="A6924" s="2">
        <f>ROW()</f>
        <v>6924</v>
      </c>
      <c r="C6924" s="8">
        <f t="shared" ca="1" si="941"/>
        <v>19</v>
      </c>
      <c r="D6924" s="8">
        <f t="shared" ca="1" si="942"/>
        <v>7</v>
      </c>
      <c r="E6924" s="50">
        <f t="shared" ca="1" si="944"/>
        <v>4</v>
      </c>
      <c r="F6924" s="2" t="str">
        <f t="shared" ca="1" si="943"/>
        <v/>
      </c>
      <c r="BD6924" s="49">
        <f t="shared" ca="1" si="948"/>
        <v>3442</v>
      </c>
      <c r="BE6924" s="3">
        <f t="shared" ca="1" si="945"/>
        <v>0.34415000000000001</v>
      </c>
      <c r="BF6924" s="3">
        <f t="shared" ca="1" si="946"/>
        <v>-0.40116316278173481</v>
      </c>
      <c r="BG6924" s="9">
        <f t="shared" ca="1" si="947"/>
        <v>4</v>
      </c>
      <c r="BH6924" s="6">
        <f ca="1">IF(ISNUMBER('Descriptive Stats'!BF6924),'Descriptive Stats'!BF6924,#N/A)</f>
        <v>-0.40116316278173481</v>
      </c>
      <c r="BI6924" s="6">
        <f ca="1">IF(ISNUMBER('Descriptive Stats'!E6924),'Descriptive Stats'!E6924,#N/A)</f>
        <v>4</v>
      </c>
    </row>
    <row r="6925" spans="1:61" ht="14.4" x14ac:dyDescent="0.3">
      <c r="A6925" s="2">
        <f>ROW()</f>
        <v>6925</v>
      </c>
      <c r="C6925" s="8">
        <f t="shared" ca="1" si="941"/>
        <v>13</v>
      </c>
      <c r="D6925" s="8">
        <f t="shared" ca="1" si="942"/>
        <v>4</v>
      </c>
      <c r="E6925" s="50">
        <f t="shared" ca="1" si="944"/>
        <v>7</v>
      </c>
      <c r="F6925" s="2" t="str">
        <f t="shared" ca="1" si="943"/>
        <v/>
      </c>
      <c r="BD6925" s="49">
        <f t="shared" ca="1" si="948"/>
        <v>4473.5</v>
      </c>
      <c r="BE6925" s="3">
        <f t="shared" ca="1" si="945"/>
        <v>0.44729999999999998</v>
      </c>
      <c r="BF6925" s="3">
        <f t="shared" ca="1" si="946"/>
        <v>-0.13248586824472414</v>
      </c>
      <c r="BG6925" s="9">
        <f t="shared" ca="1" si="947"/>
        <v>7</v>
      </c>
      <c r="BH6925" s="6">
        <f ca="1">IF(ISNUMBER('Descriptive Stats'!BF6925),'Descriptive Stats'!BF6925,#N/A)</f>
        <v>-0.13248586824472414</v>
      </c>
      <c r="BI6925" s="6">
        <f ca="1">IF(ISNUMBER('Descriptive Stats'!E6925),'Descriptive Stats'!E6925,#N/A)</f>
        <v>7</v>
      </c>
    </row>
    <row r="6926" spans="1:61" ht="14.4" x14ac:dyDescent="0.3">
      <c r="A6926" s="2">
        <f>ROW()</f>
        <v>6926</v>
      </c>
      <c r="C6926" s="8">
        <f t="shared" ca="1" si="941"/>
        <v>6</v>
      </c>
      <c r="D6926" s="8">
        <f t="shared" ca="1" si="942"/>
        <v>7</v>
      </c>
      <c r="E6926" s="50">
        <f t="shared" ca="1" si="944"/>
        <v>1</v>
      </c>
      <c r="F6926" s="2" t="str">
        <f t="shared" ca="1" si="943"/>
        <v/>
      </c>
      <c r="BD6926" s="49">
        <f t="shared" ca="1" si="948"/>
        <v>1871</v>
      </c>
      <c r="BE6926" s="3">
        <f t="shared" ca="1" si="945"/>
        <v>0.18704999999999999</v>
      </c>
      <c r="BF6926" s="3">
        <f t="shared" ca="1" si="946"/>
        <v>-0.88881967520906158</v>
      </c>
      <c r="BG6926" s="9">
        <f t="shared" ca="1" si="947"/>
        <v>1</v>
      </c>
      <c r="BH6926" s="6">
        <f ca="1">IF(ISNUMBER('Descriptive Stats'!BF6926),'Descriptive Stats'!BF6926,#N/A)</f>
        <v>-0.88881967520906158</v>
      </c>
      <c r="BI6926" s="6">
        <f ca="1">IF(ISNUMBER('Descriptive Stats'!E6926),'Descriptive Stats'!E6926,#N/A)</f>
        <v>1</v>
      </c>
    </row>
    <row r="6927" spans="1:61" ht="14.4" x14ac:dyDescent="0.3">
      <c r="A6927" s="2">
        <f>ROW()</f>
        <v>6927</v>
      </c>
      <c r="C6927" s="8">
        <f t="shared" ca="1" si="941"/>
        <v>12</v>
      </c>
      <c r="D6927" s="8">
        <f t="shared" ca="1" si="942"/>
        <v>1</v>
      </c>
      <c r="E6927" s="50">
        <f t="shared" ca="1" si="944"/>
        <v>1</v>
      </c>
      <c r="F6927" s="2" t="str">
        <f t="shared" ca="1" si="943"/>
        <v/>
      </c>
      <c r="BD6927" s="49">
        <f t="shared" ca="1" si="948"/>
        <v>1871</v>
      </c>
      <c r="BE6927" s="3">
        <f t="shared" ca="1" si="945"/>
        <v>0.18704999999999999</v>
      </c>
      <c r="BF6927" s="3">
        <f t="shared" ca="1" si="946"/>
        <v>-0.88881967520906158</v>
      </c>
      <c r="BG6927" s="9">
        <f t="shared" ca="1" si="947"/>
        <v>1</v>
      </c>
      <c r="BH6927" s="6">
        <f ca="1">IF(ISNUMBER('Descriptive Stats'!BF6927),'Descriptive Stats'!BF6927,#N/A)</f>
        <v>-0.88881967520906158</v>
      </c>
      <c r="BI6927" s="6">
        <f ca="1">IF(ISNUMBER('Descriptive Stats'!E6927),'Descriptive Stats'!E6927,#N/A)</f>
        <v>1</v>
      </c>
    </row>
    <row r="6928" spans="1:61" ht="14.4" x14ac:dyDescent="0.3">
      <c r="A6928" s="2">
        <f>ROW()</f>
        <v>6928</v>
      </c>
      <c r="C6928" s="8">
        <f t="shared" ca="1" si="941"/>
        <v>12</v>
      </c>
      <c r="D6928" s="8">
        <f t="shared" ca="1" si="942"/>
        <v>1</v>
      </c>
      <c r="E6928" s="50">
        <f t="shared" ca="1" si="944"/>
        <v>0</v>
      </c>
      <c r="F6928" s="2" t="str">
        <f t="shared" ca="1" si="943"/>
        <v/>
      </c>
      <c r="BD6928" s="49">
        <f t="shared" ca="1" si="948"/>
        <v>815.5</v>
      </c>
      <c r="BE6928" s="3">
        <f t="shared" ca="1" si="945"/>
        <v>8.1500000000000003E-2</v>
      </c>
      <c r="BF6928" s="3">
        <f t="shared" ca="1" si="946"/>
        <v>-1.3950525282585462</v>
      </c>
      <c r="BG6928" s="9">
        <f t="shared" ca="1" si="947"/>
        <v>0</v>
      </c>
      <c r="BH6928" s="6">
        <f ca="1">IF(ISNUMBER('Descriptive Stats'!BF6928),'Descriptive Stats'!BF6928,#N/A)</f>
        <v>-1.3950525282585462</v>
      </c>
      <c r="BI6928" s="6">
        <f ca="1">IF(ISNUMBER('Descriptive Stats'!E6928),'Descriptive Stats'!E6928,#N/A)</f>
        <v>0</v>
      </c>
    </row>
    <row r="6929" spans="1:61" ht="14.4" x14ac:dyDescent="0.3">
      <c r="A6929" s="2">
        <f>ROW()</f>
        <v>6929</v>
      </c>
      <c r="C6929" s="8">
        <f t="shared" ref="C6929:C6992" ca="1" si="949">RANDBETWEEN(2,COUNT(B:B))</f>
        <v>14</v>
      </c>
      <c r="D6929" s="8">
        <f t="shared" ref="D6929:D6992" ca="1" si="950">VLOOKUP(C6929,A:B,2,TRUE)</f>
        <v>0</v>
      </c>
      <c r="E6929" s="50">
        <f t="shared" ca="1" si="944"/>
        <v>3</v>
      </c>
      <c r="F6929" s="2" t="str">
        <f t="shared" ref="F6929:F6992" ca="1" si="951">IF(ISNUMBER(E6929),IF(OR(E6929&lt;$K$16,E6929&gt;$K$14),"X",""),"")</f>
        <v/>
      </c>
      <c r="BD6929" s="49">
        <f t="shared" ca="1" si="948"/>
        <v>3200</v>
      </c>
      <c r="BE6929" s="3">
        <f t="shared" ca="1" si="945"/>
        <v>0.31995000000000001</v>
      </c>
      <c r="BF6929" s="3">
        <f t="shared" ca="1" si="946"/>
        <v>-0.46783862043457014</v>
      </c>
      <c r="BG6929" s="9">
        <f t="shared" ca="1" si="947"/>
        <v>3</v>
      </c>
      <c r="BH6929" s="6">
        <f ca="1">IF(ISNUMBER('Descriptive Stats'!BF6929),'Descriptive Stats'!BF6929,#N/A)</f>
        <v>-0.46783862043457014</v>
      </c>
      <c r="BI6929" s="6">
        <f ca="1">IF(ISNUMBER('Descriptive Stats'!E6929),'Descriptive Stats'!E6929,#N/A)</f>
        <v>3</v>
      </c>
    </row>
    <row r="6930" spans="1:61" ht="14.4" x14ac:dyDescent="0.3">
      <c r="A6930" s="2">
        <f>ROW()</f>
        <v>6930</v>
      </c>
      <c r="C6930" s="8">
        <f t="shared" ca="1" si="949"/>
        <v>10</v>
      </c>
      <c r="D6930" s="8">
        <f t="shared" ca="1" si="950"/>
        <v>3</v>
      </c>
      <c r="E6930" s="50">
        <f t="shared" ca="1" si="944"/>
        <v>9</v>
      </c>
      <c r="F6930" s="2" t="str">
        <f t="shared" ca="1" si="951"/>
        <v/>
      </c>
      <c r="BD6930" s="49">
        <f t="shared" ca="1" si="948"/>
        <v>4819</v>
      </c>
      <c r="BE6930" s="3">
        <f t="shared" ca="1" si="945"/>
        <v>0.48185</v>
      </c>
      <c r="BF6930" s="3">
        <f t="shared" ca="1" si="946"/>
        <v>-4.5511009098988427E-2</v>
      </c>
      <c r="BG6930" s="9">
        <f t="shared" ca="1" si="947"/>
        <v>9</v>
      </c>
      <c r="BH6930" s="6">
        <f ca="1">IF(ISNUMBER('Descriptive Stats'!BF6930),'Descriptive Stats'!BF6930,#N/A)</f>
        <v>-4.5511009098988427E-2</v>
      </c>
      <c r="BI6930" s="6">
        <f ca="1">IF(ISNUMBER('Descriptive Stats'!E6930),'Descriptive Stats'!E6930,#N/A)</f>
        <v>9</v>
      </c>
    </row>
    <row r="6931" spans="1:61" ht="14.4" x14ac:dyDescent="0.3">
      <c r="A6931" s="2">
        <f>ROW()</f>
        <v>6931</v>
      </c>
      <c r="C6931" s="8">
        <f t="shared" ca="1" si="949"/>
        <v>23</v>
      </c>
      <c r="D6931" s="8">
        <f t="shared" ca="1" si="950"/>
        <v>9</v>
      </c>
      <c r="E6931" s="50">
        <f t="shared" ca="1" si="944"/>
        <v>2</v>
      </c>
      <c r="F6931" s="2" t="str">
        <f t="shared" ca="1" si="951"/>
        <v/>
      </c>
      <c r="BD6931" s="49">
        <f t="shared" ca="1" si="948"/>
        <v>2595</v>
      </c>
      <c r="BE6931" s="3">
        <f t="shared" ca="1" si="945"/>
        <v>0.25945000000000001</v>
      </c>
      <c r="BF6931" s="3">
        <f t="shared" ca="1" si="946"/>
        <v>-0.6450419512753276</v>
      </c>
      <c r="BG6931" s="9">
        <f t="shared" ca="1" si="947"/>
        <v>2</v>
      </c>
      <c r="BH6931" s="6">
        <f ca="1">IF(ISNUMBER('Descriptive Stats'!BF6931),'Descriptive Stats'!BF6931,#N/A)</f>
        <v>-0.6450419512753276</v>
      </c>
      <c r="BI6931" s="6">
        <f ca="1">IF(ISNUMBER('Descriptive Stats'!E6931),'Descriptive Stats'!E6931,#N/A)</f>
        <v>2</v>
      </c>
    </row>
    <row r="6932" spans="1:61" ht="14.4" x14ac:dyDescent="0.3">
      <c r="A6932" s="2">
        <f>ROW()</f>
        <v>6932</v>
      </c>
      <c r="C6932" s="8">
        <f t="shared" ca="1" si="949"/>
        <v>3</v>
      </c>
      <c r="D6932" s="8">
        <f t="shared" ca="1" si="950"/>
        <v>2</v>
      </c>
      <c r="E6932" s="50">
        <f t="shared" ca="1" si="944"/>
        <v>0</v>
      </c>
      <c r="F6932" s="2" t="str">
        <f t="shared" ca="1" si="951"/>
        <v/>
      </c>
      <c r="BD6932" s="49">
        <f t="shared" ca="1" si="948"/>
        <v>815.5</v>
      </c>
      <c r="BE6932" s="3">
        <f t="shared" ca="1" si="945"/>
        <v>8.1500000000000003E-2</v>
      </c>
      <c r="BF6932" s="3">
        <f t="shared" ca="1" si="946"/>
        <v>-1.3950525282585462</v>
      </c>
      <c r="BG6932" s="9">
        <f t="shared" ca="1" si="947"/>
        <v>0</v>
      </c>
      <c r="BH6932" s="6">
        <f ca="1">IF(ISNUMBER('Descriptive Stats'!BF6932),'Descriptive Stats'!BF6932,#N/A)</f>
        <v>-1.3950525282585462</v>
      </c>
      <c r="BI6932" s="6">
        <f ca="1">IF(ISNUMBER('Descriptive Stats'!E6932),'Descriptive Stats'!E6932,#N/A)</f>
        <v>0</v>
      </c>
    </row>
    <row r="6933" spans="1:61" ht="14.4" x14ac:dyDescent="0.3">
      <c r="A6933" s="2">
        <f>ROW()</f>
        <v>6933</v>
      </c>
      <c r="C6933" s="8">
        <f t="shared" ca="1" si="949"/>
        <v>20</v>
      </c>
      <c r="D6933" s="8">
        <f t="shared" ca="1" si="950"/>
        <v>0</v>
      </c>
      <c r="E6933" s="50">
        <f t="shared" ca="1" si="944"/>
        <v>6</v>
      </c>
      <c r="F6933" s="2" t="str">
        <f t="shared" ca="1" si="951"/>
        <v/>
      </c>
      <c r="BD6933" s="49">
        <f t="shared" ca="1" si="948"/>
        <v>3900</v>
      </c>
      <c r="BE6933" s="3">
        <f t="shared" ca="1" si="945"/>
        <v>0.38995000000000002</v>
      </c>
      <c r="BF6933" s="3">
        <f t="shared" ca="1" si="946"/>
        <v>-0.2794493539703507</v>
      </c>
      <c r="BG6933" s="9">
        <f t="shared" ca="1" si="947"/>
        <v>6</v>
      </c>
      <c r="BH6933" s="6">
        <f ca="1">IF(ISNUMBER('Descriptive Stats'!BF6933),'Descriptive Stats'!BF6933,#N/A)</f>
        <v>-0.2794493539703507</v>
      </c>
      <c r="BI6933" s="6">
        <f ca="1">IF(ISNUMBER('Descriptive Stats'!E6933),'Descriptive Stats'!E6933,#N/A)</f>
        <v>6</v>
      </c>
    </row>
    <row r="6934" spans="1:61" ht="14.4" x14ac:dyDescent="0.3">
      <c r="A6934" s="2">
        <f>ROW()</f>
        <v>6934</v>
      </c>
      <c r="C6934" s="8">
        <f t="shared" ca="1" si="949"/>
        <v>16</v>
      </c>
      <c r="D6934" s="8">
        <f t="shared" ca="1" si="950"/>
        <v>6</v>
      </c>
      <c r="E6934" s="50">
        <f t="shared" ca="1" si="944"/>
        <v>2</v>
      </c>
      <c r="F6934" s="2" t="str">
        <f t="shared" ca="1" si="951"/>
        <v/>
      </c>
      <c r="BD6934" s="49">
        <f t="shared" ca="1" si="948"/>
        <v>2595</v>
      </c>
      <c r="BE6934" s="3">
        <f t="shared" ca="1" si="945"/>
        <v>0.25945000000000001</v>
      </c>
      <c r="BF6934" s="3">
        <f t="shared" ca="1" si="946"/>
        <v>-0.6450419512753276</v>
      </c>
      <c r="BG6934" s="9">
        <f t="shared" ca="1" si="947"/>
        <v>2</v>
      </c>
      <c r="BH6934" s="6">
        <f ca="1">IF(ISNUMBER('Descriptive Stats'!BF6934),'Descriptive Stats'!BF6934,#N/A)</f>
        <v>-0.6450419512753276</v>
      </c>
      <c r="BI6934" s="6">
        <f ca="1">IF(ISNUMBER('Descriptive Stats'!E6934),'Descriptive Stats'!E6934,#N/A)</f>
        <v>2</v>
      </c>
    </row>
    <row r="6935" spans="1:61" ht="14.4" x14ac:dyDescent="0.3">
      <c r="A6935" s="2">
        <f>ROW()</f>
        <v>6935</v>
      </c>
      <c r="C6935" s="8">
        <f t="shared" ca="1" si="949"/>
        <v>9</v>
      </c>
      <c r="D6935" s="8">
        <f t="shared" ca="1" si="950"/>
        <v>2</v>
      </c>
      <c r="E6935" s="50">
        <f t="shared" ca="1" si="944"/>
        <v>4</v>
      </c>
      <c r="F6935" s="2" t="str">
        <f t="shared" ca="1" si="951"/>
        <v/>
      </c>
      <c r="BD6935" s="49">
        <f t="shared" ca="1" si="948"/>
        <v>3442</v>
      </c>
      <c r="BE6935" s="3">
        <f t="shared" ca="1" si="945"/>
        <v>0.34415000000000001</v>
      </c>
      <c r="BF6935" s="3">
        <f t="shared" ca="1" si="946"/>
        <v>-0.40116316278173481</v>
      </c>
      <c r="BG6935" s="9">
        <f t="shared" ca="1" si="947"/>
        <v>4</v>
      </c>
      <c r="BH6935" s="6">
        <f ca="1">IF(ISNUMBER('Descriptive Stats'!BF6935),'Descriptive Stats'!BF6935,#N/A)</f>
        <v>-0.40116316278173481</v>
      </c>
      <c r="BI6935" s="6">
        <f ca="1">IF(ISNUMBER('Descriptive Stats'!E6935),'Descriptive Stats'!E6935,#N/A)</f>
        <v>4</v>
      </c>
    </row>
    <row r="6936" spans="1:61" ht="14.4" x14ac:dyDescent="0.3">
      <c r="A6936" s="2">
        <f>ROW()</f>
        <v>6936</v>
      </c>
      <c r="C6936" s="8">
        <f t="shared" ca="1" si="949"/>
        <v>13</v>
      </c>
      <c r="D6936" s="8">
        <f t="shared" ca="1" si="950"/>
        <v>4</v>
      </c>
      <c r="E6936" s="50">
        <f t="shared" ca="1" si="944"/>
        <v>4</v>
      </c>
      <c r="F6936" s="2" t="str">
        <f t="shared" ca="1" si="951"/>
        <v/>
      </c>
      <c r="BD6936" s="49">
        <f t="shared" ca="1" si="948"/>
        <v>3442</v>
      </c>
      <c r="BE6936" s="3">
        <f t="shared" ca="1" si="945"/>
        <v>0.34415000000000001</v>
      </c>
      <c r="BF6936" s="3">
        <f t="shared" ca="1" si="946"/>
        <v>-0.40116316278173481</v>
      </c>
      <c r="BG6936" s="9">
        <f t="shared" ca="1" si="947"/>
        <v>4</v>
      </c>
      <c r="BH6936" s="6">
        <f ca="1">IF(ISNUMBER('Descriptive Stats'!BF6936),'Descriptive Stats'!BF6936,#N/A)</f>
        <v>-0.40116316278173481</v>
      </c>
      <c r="BI6936" s="6">
        <f ca="1">IF(ISNUMBER('Descriptive Stats'!E6936),'Descriptive Stats'!E6936,#N/A)</f>
        <v>4</v>
      </c>
    </row>
    <row r="6937" spans="1:61" ht="14.4" x14ac:dyDescent="0.3">
      <c r="A6937" s="2">
        <f>ROW()</f>
        <v>6937</v>
      </c>
      <c r="C6937" s="8">
        <f t="shared" ca="1" si="949"/>
        <v>13</v>
      </c>
      <c r="D6937" s="8">
        <f t="shared" ca="1" si="950"/>
        <v>4</v>
      </c>
      <c r="E6937" s="50">
        <f t="shared" ca="1" si="944"/>
        <v>0</v>
      </c>
      <c r="F6937" s="2" t="str">
        <f t="shared" ca="1" si="951"/>
        <v/>
      </c>
      <c r="BD6937" s="49">
        <f t="shared" ca="1" si="948"/>
        <v>815.5</v>
      </c>
      <c r="BE6937" s="3">
        <f t="shared" ca="1" si="945"/>
        <v>8.1500000000000003E-2</v>
      </c>
      <c r="BF6937" s="3">
        <f t="shared" ca="1" si="946"/>
        <v>-1.3950525282585462</v>
      </c>
      <c r="BG6937" s="9">
        <f t="shared" ca="1" si="947"/>
        <v>0</v>
      </c>
      <c r="BH6937" s="6">
        <f ca="1">IF(ISNUMBER('Descriptive Stats'!BF6937),'Descriptive Stats'!BF6937,#N/A)</f>
        <v>-1.3950525282585462</v>
      </c>
      <c r="BI6937" s="6">
        <f ca="1">IF(ISNUMBER('Descriptive Stats'!E6937),'Descriptive Stats'!E6937,#N/A)</f>
        <v>0</v>
      </c>
    </row>
    <row r="6938" spans="1:61" ht="14.4" x14ac:dyDescent="0.3">
      <c r="A6938" s="2">
        <f>ROW()</f>
        <v>6938</v>
      </c>
      <c r="C6938" s="8">
        <f t="shared" ca="1" si="949"/>
        <v>11</v>
      </c>
      <c r="D6938" s="8">
        <f t="shared" ca="1" si="950"/>
        <v>0</v>
      </c>
      <c r="E6938" s="50">
        <f t="shared" ca="1" si="944"/>
        <v>0</v>
      </c>
      <c r="F6938" s="2" t="str">
        <f t="shared" ca="1" si="951"/>
        <v/>
      </c>
      <c r="BD6938" s="49">
        <f t="shared" ca="1" si="948"/>
        <v>815.5</v>
      </c>
      <c r="BE6938" s="3">
        <f t="shared" ca="1" si="945"/>
        <v>8.1500000000000003E-2</v>
      </c>
      <c r="BF6938" s="3">
        <f t="shared" ca="1" si="946"/>
        <v>-1.3950525282585462</v>
      </c>
      <c r="BG6938" s="9">
        <f t="shared" ca="1" si="947"/>
        <v>0</v>
      </c>
      <c r="BH6938" s="6">
        <f ca="1">IF(ISNUMBER('Descriptive Stats'!BF6938),'Descriptive Stats'!BF6938,#N/A)</f>
        <v>-1.3950525282585462</v>
      </c>
      <c r="BI6938" s="6">
        <f ca="1">IF(ISNUMBER('Descriptive Stats'!E6938),'Descriptive Stats'!E6938,#N/A)</f>
        <v>0</v>
      </c>
    </row>
    <row r="6939" spans="1:61" ht="14.4" x14ac:dyDescent="0.3">
      <c r="A6939" s="2">
        <f>ROW()</f>
        <v>6939</v>
      </c>
      <c r="C6939" s="8">
        <f t="shared" ca="1" si="949"/>
        <v>18</v>
      </c>
      <c r="D6939" s="8">
        <f t="shared" ca="1" si="950"/>
        <v>0</v>
      </c>
      <c r="E6939" s="50">
        <f t="shared" ca="1" si="944"/>
        <v>1</v>
      </c>
      <c r="F6939" s="2" t="str">
        <f t="shared" ca="1" si="951"/>
        <v/>
      </c>
      <c r="BD6939" s="49">
        <f t="shared" ca="1" si="948"/>
        <v>1871</v>
      </c>
      <c r="BE6939" s="3">
        <f t="shared" ca="1" si="945"/>
        <v>0.18704999999999999</v>
      </c>
      <c r="BF6939" s="3">
        <f t="shared" ca="1" si="946"/>
        <v>-0.88881967520906158</v>
      </c>
      <c r="BG6939" s="9">
        <f t="shared" ca="1" si="947"/>
        <v>1</v>
      </c>
      <c r="BH6939" s="6">
        <f ca="1">IF(ISNUMBER('Descriptive Stats'!BF6939),'Descriptive Stats'!BF6939,#N/A)</f>
        <v>-0.88881967520906158</v>
      </c>
      <c r="BI6939" s="6">
        <f ca="1">IF(ISNUMBER('Descriptive Stats'!E6939),'Descriptive Stats'!E6939,#N/A)</f>
        <v>1</v>
      </c>
    </row>
    <row r="6940" spans="1:61" ht="14.4" x14ac:dyDescent="0.3">
      <c r="A6940" s="2">
        <f>ROW()</f>
        <v>6940</v>
      </c>
      <c r="C6940" s="8">
        <f t="shared" ca="1" si="949"/>
        <v>12</v>
      </c>
      <c r="D6940" s="8">
        <f t="shared" ca="1" si="950"/>
        <v>1</v>
      </c>
      <c r="E6940" s="50">
        <f t="shared" ca="1" si="944"/>
        <v>0</v>
      </c>
      <c r="F6940" s="2" t="str">
        <f t="shared" ca="1" si="951"/>
        <v/>
      </c>
      <c r="BD6940" s="49">
        <f t="shared" ca="1" si="948"/>
        <v>815.5</v>
      </c>
      <c r="BE6940" s="3">
        <f t="shared" ca="1" si="945"/>
        <v>8.1500000000000003E-2</v>
      </c>
      <c r="BF6940" s="3">
        <f t="shared" ca="1" si="946"/>
        <v>-1.3950525282585462</v>
      </c>
      <c r="BG6940" s="9">
        <f t="shared" ca="1" si="947"/>
        <v>0</v>
      </c>
      <c r="BH6940" s="6">
        <f ca="1">IF(ISNUMBER('Descriptive Stats'!BF6940),'Descriptive Stats'!BF6940,#N/A)</f>
        <v>-1.3950525282585462</v>
      </c>
      <c r="BI6940" s="6">
        <f ca="1">IF(ISNUMBER('Descriptive Stats'!E6940),'Descriptive Stats'!E6940,#N/A)</f>
        <v>0</v>
      </c>
    </row>
    <row r="6941" spans="1:61" ht="14.4" x14ac:dyDescent="0.3">
      <c r="A6941" s="2">
        <f>ROW()</f>
        <v>6941</v>
      </c>
      <c r="C6941" s="8">
        <f t="shared" ca="1" si="949"/>
        <v>14</v>
      </c>
      <c r="D6941" s="8">
        <f t="shared" ca="1" si="950"/>
        <v>0</v>
      </c>
      <c r="E6941" s="50">
        <f t="shared" ca="1" si="944"/>
        <v>6</v>
      </c>
      <c r="F6941" s="2" t="str">
        <f t="shared" ca="1" si="951"/>
        <v/>
      </c>
      <c r="BD6941" s="49">
        <f t="shared" ca="1" si="948"/>
        <v>3900</v>
      </c>
      <c r="BE6941" s="3">
        <f t="shared" ca="1" si="945"/>
        <v>0.38995000000000002</v>
      </c>
      <c r="BF6941" s="3">
        <f t="shared" ca="1" si="946"/>
        <v>-0.2794493539703507</v>
      </c>
      <c r="BG6941" s="9">
        <f t="shared" ca="1" si="947"/>
        <v>6</v>
      </c>
      <c r="BH6941" s="6">
        <f ca="1">IF(ISNUMBER('Descriptive Stats'!BF6941),'Descriptive Stats'!BF6941,#N/A)</f>
        <v>-0.2794493539703507</v>
      </c>
      <c r="BI6941" s="6">
        <f ca="1">IF(ISNUMBER('Descriptive Stats'!E6941),'Descriptive Stats'!E6941,#N/A)</f>
        <v>6</v>
      </c>
    </row>
    <row r="6942" spans="1:61" ht="14.4" x14ac:dyDescent="0.3">
      <c r="A6942" s="2">
        <f>ROW()</f>
        <v>6942</v>
      </c>
      <c r="C6942" s="8">
        <f t="shared" ca="1" si="949"/>
        <v>16</v>
      </c>
      <c r="D6942" s="8">
        <f t="shared" ca="1" si="950"/>
        <v>6</v>
      </c>
      <c r="E6942" s="50">
        <f t="shared" ca="1" si="944"/>
        <v>2</v>
      </c>
      <c r="F6942" s="2" t="str">
        <f t="shared" ca="1" si="951"/>
        <v/>
      </c>
      <c r="BD6942" s="49">
        <f t="shared" ca="1" si="948"/>
        <v>2595</v>
      </c>
      <c r="BE6942" s="3">
        <f t="shared" ca="1" si="945"/>
        <v>0.25945000000000001</v>
      </c>
      <c r="BF6942" s="3">
        <f t="shared" ca="1" si="946"/>
        <v>-0.6450419512753276</v>
      </c>
      <c r="BG6942" s="9">
        <f t="shared" ca="1" si="947"/>
        <v>2</v>
      </c>
      <c r="BH6942" s="6">
        <f ca="1">IF(ISNUMBER('Descriptive Stats'!BF6942),'Descriptive Stats'!BF6942,#N/A)</f>
        <v>-0.6450419512753276</v>
      </c>
      <c r="BI6942" s="6">
        <f ca="1">IF(ISNUMBER('Descriptive Stats'!E6942),'Descriptive Stats'!E6942,#N/A)</f>
        <v>2</v>
      </c>
    </row>
    <row r="6943" spans="1:61" ht="14.4" x14ac:dyDescent="0.3">
      <c r="A6943" s="2">
        <f>ROW()</f>
        <v>6943</v>
      </c>
      <c r="C6943" s="8">
        <f t="shared" ca="1" si="949"/>
        <v>21</v>
      </c>
      <c r="D6943" s="8">
        <f t="shared" ca="1" si="950"/>
        <v>2</v>
      </c>
      <c r="E6943" s="50">
        <f t="shared" ca="1" si="944"/>
        <v>6</v>
      </c>
      <c r="F6943" s="2" t="str">
        <f t="shared" ca="1" si="951"/>
        <v/>
      </c>
      <c r="BD6943" s="49">
        <f t="shared" ca="1" si="948"/>
        <v>3900</v>
      </c>
      <c r="BE6943" s="3">
        <f t="shared" ca="1" si="945"/>
        <v>0.38995000000000002</v>
      </c>
      <c r="BF6943" s="3">
        <f t="shared" ca="1" si="946"/>
        <v>-0.2794493539703507</v>
      </c>
      <c r="BG6943" s="9">
        <f t="shared" ca="1" si="947"/>
        <v>6</v>
      </c>
      <c r="BH6943" s="6">
        <f ca="1">IF(ISNUMBER('Descriptive Stats'!BF6943),'Descriptive Stats'!BF6943,#N/A)</f>
        <v>-0.2794493539703507</v>
      </c>
      <c r="BI6943" s="6">
        <f ca="1">IF(ISNUMBER('Descriptive Stats'!E6943),'Descriptive Stats'!E6943,#N/A)</f>
        <v>6</v>
      </c>
    </row>
    <row r="6944" spans="1:61" ht="14.4" x14ac:dyDescent="0.3">
      <c r="A6944" s="2">
        <f>ROW()</f>
        <v>6944</v>
      </c>
      <c r="C6944" s="8">
        <f t="shared" ca="1" si="949"/>
        <v>16</v>
      </c>
      <c r="D6944" s="8">
        <f t="shared" ca="1" si="950"/>
        <v>6</v>
      </c>
      <c r="E6944" s="50">
        <f t="shared" ca="1" si="944"/>
        <v>15</v>
      </c>
      <c r="F6944" s="2" t="str">
        <f t="shared" ca="1" si="951"/>
        <v/>
      </c>
      <c r="BD6944" s="49">
        <f t="shared" ca="1" si="948"/>
        <v>5051.5</v>
      </c>
      <c r="BE6944" s="3">
        <f t="shared" ca="1" si="945"/>
        <v>0.50509999999999999</v>
      </c>
      <c r="BF6944" s="3">
        <f t="shared" ca="1" si="946"/>
        <v>1.2784152420787677E-2</v>
      </c>
      <c r="BG6944" s="9">
        <f t="shared" ca="1" si="947"/>
        <v>15</v>
      </c>
      <c r="BH6944" s="6">
        <f ca="1">IF(ISNUMBER('Descriptive Stats'!BF6944),'Descriptive Stats'!BF6944,#N/A)</f>
        <v>1.2784152420787677E-2</v>
      </c>
      <c r="BI6944" s="6">
        <f ca="1">IF(ISNUMBER('Descriptive Stats'!E6944),'Descriptive Stats'!E6944,#N/A)</f>
        <v>15</v>
      </c>
    </row>
    <row r="6945" spans="1:61" ht="14.4" x14ac:dyDescent="0.3">
      <c r="A6945" s="2">
        <f>ROW()</f>
        <v>6945</v>
      </c>
      <c r="C6945" s="8">
        <f t="shared" ca="1" si="949"/>
        <v>24</v>
      </c>
      <c r="D6945" s="8">
        <f t="shared" ca="1" si="950"/>
        <v>15</v>
      </c>
      <c r="E6945" s="50">
        <f t="shared" ca="1" si="944"/>
        <v>0</v>
      </c>
      <c r="F6945" s="2" t="str">
        <f t="shared" ca="1" si="951"/>
        <v/>
      </c>
      <c r="BD6945" s="49">
        <f t="shared" ca="1" si="948"/>
        <v>815.5</v>
      </c>
      <c r="BE6945" s="3">
        <f t="shared" ca="1" si="945"/>
        <v>8.1500000000000003E-2</v>
      </c>
      <c r="BF6945" s="3">
        <f t="shared" ca="1" si="946"/>
        <v>-1.3950525282585462</v>
      </c>
      <c r="BG6945" s="9">
        <f t="shared" ca="1" si="947"/>
        <v>0</v>
      </c>
      <c r="BH6945" s="6">
        <f ca="1">IF(ISNUMBER('Descriptive Stats'!BF6945),'Descriptive Stats'!BF6945,#N/A)</f>
        <v>-1.3950525282585462</v>
      </c>
      <c r="BI6945" s="6">
        <f ca="1">IF(ISNUMBER('Descriptive Stats'!E6945),'Descriptive Stats'!E6945,#N/A)</f>
        <v>0</v>
      </c>
    </row>
    <row r="6946" spans="1:61" ht="14.4" x14ac:dyDescent="0.3">
      <c r="A6946" s="2">
        <f>ROW()</f>
        <v>6946</v>
      </c>
      <c r="C6946" s="8">
        <f t="shared" ca="1" si="949"/>
        <v>14</v>
      </c>
      <c r="D6946" s="8">
        <f t="shared" ca="1" si="950"/>
        <v>0</v>
      </c>
      <c r="E6946" s="50">
        <f t="shared" ca="1" si="944"/>
        <v>1</v>
      </c>
      <c r="F6946" s="2" t="str">
        <f t="shared" ca="1" si="951"/>
        <v/>
      </c>
      <c r="BD6946" s="49">
        <f t="shared" ca="1" si="948"/>
        <v>1871</v>
      </c>
      <c r="BE6946" s="3">
        <f t="shared" ca="1" si="945"/>
        <v>0.18704999999999999</v>
      </c>
      <c r="BF6946" s="3">
        <f t="shared" ca="1" si="946"/>
        <v>-0.88881967520906158</v>
      </c>
      <c r="BG6946" s="9">
        <f t="shared" ca="1" si="947"/>
        <v>1</v>
      </c>
      <c r="BH6946" s="6">
        <f ca="1">IF(ISNUMBER('Descriptive Stats'!BF6946),'Descriptive Stats'!BF6946,#N/A)</f>
        <v>-0.88881967520906158</v>
      </c>
      <c r="BI6946" s="6">
        <f ca="1">IF(ISNUMBER('Descriptive Stats'!E6946),'Descriptive Stats'!E6946,#N/A)</f>
        <v>1</v>
      </c>
    </row>
    <row r="6947" spans="1:61" ht="14.4" x14ac:dyDescent="0.3">
      <c r="A6947" s="2">
        <f>ROW()</f>
        <v>6947</v>
      </c>
      <c r="C6947" s="8">
        <f t="shared" ca="1" si="949"/>
        <v>8</v>
      </c>
      <c r="D6947" s="8">
        <f t="shared" ca="1" si="950"/>
        <v>1</v>
      </c>
      <c r="E6947" s="50">
        <f t="shared" ca="1" si="944"/>
        <v>0</v>
      </c>
      <c r="F6947" s="2" t="str">
        <f t="shared" ca="1" si="951"/>
        <v/>
      </c>
      <c r="BD6947" s="49">
        <f t="shared" ca="1" si="948"/>
        <v>815.5</v>
      </c>
      <c r="BE6947" s="3">
        <f t="shared" ca="1" si="945"/>
        <v>8.1500000000000003E-2</v>
      </c>
      <c r="BF6947" s="3">
        <f t="shared" ca="1" si="946"/>
        <v>-1.3950525282585462</v>
      </c>
      <c r="BG6947" s="9">
        <f t="shared" ca="1" si="947"/>
        <v>0</v>
      </c>
      <c r="BH6947" s="6">
        <f ca="1">IF(ISNUMBER('Descriptive Stats'!BF6947),'Descriptive Stats'!BF6947,#N/A)</f>
        <v>-1.3950525282585462</v>
      </c>
      <c r="BI6947" s="6">
        <f ca="1">IF(ISNUMBER('Descriptive Stats'!E6947),'Descriptive Stats'!E6947,#N/A)</f>
        <v>0</v>
      </c>
    </row>
    <row r="6948" spans="1:61" ht="14.4" x14ac:dyDescent="0.3">
      <c r="A6948" s="2">
        <f>ROW()</f>
        <v>6948</v>
      </c>
      <c r="C6948" s="8">
        <f t="shared" ca="1" si="949"/>
        <v>14</v>
      </c>
      <c r="D6948" s="8">
        <f t="shared" ca="1" si="950"/>
        <v>0</v>
      </c>
      <c r="E6948" s="50">
        <f t="shared" ca="1" si="944"/>
        <v>0</v>
      </c>
      <c r="F6948" s="2" t="str">
        <f t="shared" ca="1" si="951"/>
        <v/>
      </c>
      <c r="BD6948" s="49">
        <f t="shared" ca="1" si="948"/>
        <v>815.5</v>
      </c>
      <c r="BE6948" s="3">
        <f t="shared" ca="1" si="945"/>
        <v>8.1500000000000003E-2</v>
      </c>
      <c r="BF6948" s="3">
        <f t="shared" ca="1" si="946"/>
        <v>-1.3950525282585462</v>
      </c>
      <c r="BG6948" s="9">
        <f t="shared" ca="1" si="947"/>
        <v>0</v>
      </c>
      <c r="BH6948" s="6">
        <f ca="1">IF(ISNUMBER('Descriptive Stats'!BF6948),'Descriptive Stats'!BF6948,#N/A)</f>
        <v>-1.3950525282585462</v>
      </c>
      <c r="BI6948" s="6">
        <f ca="1">IF(ISNUMBER('Descriptive Stats'!E6948),'Descriptive Stats'!E6948,#N/A)</f>
        <v>0</v>
      </c>
    </row>
    <row r="6949" spans="1:61" ht="14.4" x14ac:dyDescent="0.3">
      <c r="A6949" s="2">
        <f>ROW()</f>
        <v>6949</v>
      </c>
      <c r="C6949" s="8">
        <f t="shared" ca="1" si="949"/>
        <v>18</v>
      </c>
      <c r="D6949" s="8">
        <f t="shared" ca="1" si="950"/>
        <v>0</v>
      </c>
      <c r="E6949" s="50">
        <f t="shared" ca="1" si="944"/>
        <v>6</v>
      </c>
      <c r="F6949" s="2" t="str">
        <f t="shared" ca="1" si="951"/>
        <v/>
      </c>
      <c r="BD6949" s="49">
        <f t="shared" ca="1" si="948"/>
        <v>3900</v>
      </c>
      <c r="BE6949" s="3">
        <f t="shared" ca="1" si="945"/>
        <v>0.38995000000000002</v>
      </c>
      <c r="BF6949" s="3">
        <f t="shared" ca="1" si="946"/>
        <v>-0.2794493539703507</v>
      </c>
      <c r="BG6949" s="9">
        <f t="shared" ca="1" si="947"/>
        <v>6</v>
      </c>
      <c r="BH6949" s="6">
        <f ca="1">IF(ISNUMBER('Descriptive Stats'!BF6949),'Descriptive Stats'!BF6949,#N/A)</f>
        <v>-0.2794493539703507</v>
      </c>
      <c r="BI6949" s="6">
        <f ca="1">IF(ISNUMBER('Descriptive Stats'!E6949),'Descriptive Stats'!E6949,#N/A)</f>
        <v>6</v>
      </c>
    </row>
    <row r="6950" spans="1:61" ht="14.4" x14ac:dyDescent="0.3">
      <c r="A6950" s="2">
        <f>ROW()</f>
        <v>6950</v>
      </c>
      <c r="C6950" s="8">
        <f t="shared" ca="1" si="949"/>
        <v>5</v>
      </c>
      <c r="D6950" s="8">
        <f t="shared" ca="1" si="950"/>
        <v>6</v>
      </c>
      <c r="E6950" s="50">
        <f t="shared" ca="1" si="944"/>
        <v>1</v>
      </c>
      <c r="F6950" s="2" t="str">
        <f t="shared" ca="1" si="951"/>
        <v/>
      </c>
      <c r="BD6950" s="49">
        <f t="shared" ca="1" si="948"/>
        <v>1871</v>
      </c>
      <c r="BE6950" s="3">
        <f t="shared" ca="1" si="945"/>
        <v>0.18704999999999999</v>
      </c>
      <c r="BF6950" s="3">
        <f t="shared" ca="1" si="946"/>
        <v>-0.88881967520906158</v>
      </c>
      <c r="BG6950" s="9">
        <f t="shared" ca="1" si="947"/>
        <v>1</v>
      </c>
      <c r="BH6950" s="6">
        <f ca="1">IF(ISNUMBER('Descriptive Stats'!BF6950),'Descriptive Stats'!BF6950,#N/A)</f>
        <v>-0.88881967520906158</v>
      </c>
      <c r="BI6950" s="6">
        <f ca="1">IF(ISNUMBER('Descriptive Stats'!E6950),'Descriptive Stats'!E6950,#N/A)</f>
        <v>1</v>
      </c>
    </row>
    <row r="6951" spans="1:61" ht="14.4" x14ac:dyDescent="0.3">
      <c r="A6951" s="2">
        <f>ROW()</f>
        <v>6951</v>
      </c>
      <c r="C6951" s="8">
        <f t="shared" ca="1" si="949"/>
        <v>8</v>
      </c>
      <c r="D6951" s="8">
        <f t="shared" ca="1" si="950"/>
        <v>1</v>
      </c>
      <c r="E6951" s="50">
        <f t="shared" ca="1" si="944"/>
        <v>6</v>
      </c>
      <c r="F6951" s="2" t="str">
        <f t="shared" ca="1" si="951"/>
        <v/>
      </c>
      <c r="BD6951" s="49">
        <f t="shared" ca="1" si="948"/>
        <v>3900</v>
      </c>
      <c r="BE6951" s="3">
        <f t="shared" ca="1" si="945"/>
        <v>0.38995000000000002</v>
      </c>
      <c r="BF6951" s="3">
        <f t="shared" ca="1" si="946"/>
        <v>-0.2794493539703507</v>
      </c>
      <c r="BG6951" s="9">
        <f t="shared" ca="1" si="947"/>
        <v>6</v>
      </c>
      <c r="BH6951" s="6">
        <f ca="1">IF(ISNUMBER('Descriptive Stats'!BF6951),'Descriptive Stats'!BF6951,#N/A)</f>
        <v>-0.2794493539703507</v>
      </c>
      <c r="BI6951" s="6">
        <f ca="1">IF(ISNUMBER('Descriptive Stats'!E6951),'Descriptive Stats'!E6951,#N/A)</f>
        <v>6</v>
      </c>
    </row>
    <row r="6952" spans="1:61" ht="14.4" x14ac:dyDescent="0.3">
      <c r="A6952" s="2">
        <f>ROW()</f>
        <v>6952</v>
      </c>
      <c r="C6952" s="8">
        <f t="shared" ca="1" si="949"/>
        <v>5</v>
      </c>
      <c r="D6952" s="8">
        <f t="shared" ca="1" si="950"/>
        <v>6</v>
      </c>
      <c r="E6952" s="50">
        <f t="shared" ca="1" si="944"/>
        <v>6</v>
      </c>
      <c r="F6952" s="2" t="str">
        <f t="shared" ca="1" si="951"/>
        <v/>
      </c>
      <c r="BD6952" s="49">
        <f t="shared" ca="1" si="948"/>
        <v>3900</v>
      </c>
      <c r="BE6952" s="3">
        <f t="shared" ca="1" si="945"/>
        <v>0.38995000000000002</v>
      </c>
      <c r="BF6952" s="3">
        <f t="shared" ca="1" si="946"/>
        <v>-0.2794493539703507</v>
      </c>
      <c r="BG6952" s="9">
        <f t="shared" ca="1" si="947"/>
        <v>6</v>
      </c>
      <c r="BH6952" s="6">
        <f ca="1">IF(ISNUMBER('Descriptive Stats'!BF6952),'Descriptive Stats'!BF6952,#N/A)</f>
        <v>-0.2794493539703507</v>
      </c>
      <c r="BI6952" s="6">
        <f ca="1">IF(ISNUMBER('Descriptive Stats'!E6952),'Descriptive Stats'!E6952,#N/A)</f>
        <v>6</v>
      </c>
    </row>
    <row r="6953" spans="1:61" ht="14.4" x14ac:dyDescent="0.3">
      <c r="A6953" s="2">
        <f>ROW()</f>
        <v>6953</v>
      </c>
      <c r="C6953" s="8">
        <f t="shared" ca="1" si="949"/>
        <v>5</v>
      </c>
      <c r="D6953" s="8">
        <f t="shared" ca="1" si="950"/>
        <v>6</v>
      </c>
      <c r="E6953" s="50">
        <f t="shared" ca="1" si="944"/>
        <v>9</v>
      </c>
      <c r="F6953" s="2" t="str">
        <f t="shared" ca="1" si="951"/>
        <v/>
      </c>
      <c r="BD6953" s="49">
        <f t="shared" ca="1" si="948"/>
        <v>4819</v>
      </c>
      <c r="BE6953" s="3">
        <f t="shared" ca="1" si="945"/>
        <v>0.48185</v>
      </c>
      <c r="BF6953" s="3">
        <f t="shared" ca="1" si="946"/>
        <v>-4.5511009098988427E-2</v>
      </c>
      <c r="BG6953" s="9">
        <f t="shared" ca="1" si="947"/>
        <v>9</v>
      </c>
      <c r="BH6953" s="6">
        <f ca="1">IF(ISNUMBER('Descriptive Stats'!BF6953),'Descriptive Stats'!BF6953,#N/A)</f>
        <v>-4.5511009098988427E-2</v>
      </c>
      <c r="BI6953" s="6">
        <f ca="1">IF(ISNUMBER('Descriptive Stats'!E6953),'Descriptive Stats'!E6953,#N/A)</f>
        <v>9</v>
      </c>
    </row>
    <row r="6954" spans="1:61" ht="14.4" x14ac:dyDescent="0.3">
      <c r="A6954" s="2">
        <f>ROW()</f>
        <v>6954</v>
      </c>
      <c r="C6954" s="8">
        <f t="shared" ca="1" si="949"/>
        <v>23</v>
      </c>
      <c r="D6954" s="8">
        <f t="shared" ca="1" si="950"/>
        <v>9</v>
      </c>
      <c r="E6954" s="50">
        <f t="shared" ca="1" si="944"/>
        <v>9</v>
      </c>
      <c r="F6954" s="2" t="str">
        <f t="shared" ca="1" si="951"/>
        <v/>
      </c>
      <c r="BD6954" s="49">
        <f t="shared" ca="1" si="948"/>
        <v>4819</v>
      </c>
      <c r="BE6954" s="3">
        <f t="shared" ca="1" si="945"/>
        <v>0.48185</v>
      </c>
      <c r="BF6954" s="3">
        <f t="shared" ca="1" si="946"/>
        <v>-4.5511009098988427E-2</v>
      </c>
      <c r="BG6954" s="9">
        <f t="shared" ca="1" si="947"/>
        <v>9</v>
      </c>
      <c r="BH6954" s="6">
        <f ca="1">IF(ISNUMBER('Descriptive Stats'!BF6954),'Descriptive Stats'!BF6954,#N/A)</f>
        <v>-4.5511009098988427E-2</v>
      </c>
      <c r="BI6954" s="6">
        <f ca="1">IF(ISNUMBER('Descriptive Stats'!E6954),'Descriptive Stats'!E6954,#N/A)</f>
        <v>9</v>
      </c>
    </row>
    <row r="6955" spans="1:61" ht="14.4" x14ac:dyDescent="0.3">
      <c r="A6955" s="2">
        <f>ROW()</f>
        <v>6955</v>
      </c>
      <c r="C6955" s="8">
        <f t="shared" ca="1" si="949"/>
        <v>23</v>
      </c>
      <c r="D6955" s="8">
        <f t="shared" ca="1" si="950"/>
        <v>9</v>
      </c>
      <c r="E6955" s="50">
        <f t="shared" ca="1" si="944"/>
        <v>0</v>
      </c>
      <c r="F6955" s="2" t="str">
        <f t="shared" ca="1" si="951"/>
        <v/>
      </c>
      <c r="BD6955" s="49">
        <f t="shared" ca="1" si="948"/>
        <v>815.5</v>
      </c>
      <c r="BE6955" s="3">
        <f t="shared" ca="1" si="945"/>
        <v>8.1500000000000003E-2</v>
      </c>
      <c r="BF6955" s="3">
        <f t="shared" ca="1" si="946"/>
        <v>-1.3950525282585462</v>
      </c>
      <c r="BG6955" s="9">
        <f t="shared" ca="1" si="947"/>
        <v>0</v>
      </c>
      <c r="BH6955" s="6">
        <f ca="1">IF(ISNUMBER('Descriptive Stats'!BF6955),'Descriptive Stats'!BF6955,#N/A)</f>
        <v>-1.3950525282585462</v>
      </c>
      <c r="BI6955" s="6">
        <f ca="1">IF(ISNUMBER('Descriptive Stats'!E6955),'Descriptive Stats'!E6955,#N/A)</f>
        <v>0</v>
      </c>
    </row>
    <row r="6956" spans="1:61" ht="14.4" x14ac:dyDescent="0.3">
      <c r="A6956" s="2">
        <f>ROW()</f>
        <v>6956</v>
      </c>
      <c r="C6956" s="8">
        <f t="shared" ca="1" si="949"/>
        <v>18</v>
      </c>
      <c r="D6956" s="8">
        <f t="shared" ca="1" si="950"/>
        <v>0</v>
      </c>
      <c r="E6956" s="50">
        <f t="shared" ca="1" si="944"/>
        <v>19</v>
      </c>
      <c r="F6956" s="2" t="str">
        <f t="shared" ca="1" si="951"/>
        <v>X</v>
      </c>
      <c r="BD6956" s="49">
        <f t="shared" ca="1" si="948"/>
        <v>5294</v>
      </c>
      <c r="BE6956" s="3">
        <f t="shared" ca="1" si="945"/>
        <v>0.52934999999999999</v>
      </c>
      <c r="BF6956" s="3">
        <f t="shared" ca="1" si="946"/>
        <v>7.3636031452008061E-2</v>
      </c>
      <c r="BG6956" s="9">
        <f t="shared" ca="1" si="947"/>
        <v>19</v>
      </c>
      <c r="BH6956" s="6">
        <f ca="1">IF(ISNUMBER('Descriptive Stats'!BF6956),'Descriptive Stats'!BF6956,#N/A)</f>
        <v>7.3636031452008061E-2</v>
      </c>
      <c r="BI6956" s="6">
        <f ca="1">IF(ISNUMBER('Descriptive Stats'!E6956),'Descriptive Stats'!E6956,#N/A)</f>
        <v>19</v>
      </c>
    </row>
    <row r="6957" spans="1:61" ht="14.4" x14ac:dyDescent="0.3">
      <c r="A6957" s="2">
        <f>ROW()</f>
        <v>6957</v>
      </c>
      <c r="C6957" s="8">
        <f t="shared" ca="1" si="949"/>
        <v>7</v>
      </c>
      <c r="D6957" s="8">
        <f t="shared" ca="1" si="950"/>
        <v>19</v>
      </c>
      <c r="E6957" s="50">
        <f t="shared" ca="1" si="944"/>
        <v>4</v>
      </c>
      <c r="F6957" s="2" t="str">
        <f t="shared" ca="1" si="951"/>
        <v/>
      </c>
      <c r="BD6957" s="49">
        <f t="shared" ca="1" si="948"/>
        <v>3442</v>
      </c>
      <c r="BE6957" s="3">
        <f t="shared" ca="1" si="945"/>
        <v>0.34415000000000001</v>
      </c>
      <c r="BF6957" s="3">
        <f t="shared" ca="1" si="946"/>
        <v>-0.40116316278173481</v>
      </c>
      <c r="BG6957" s="9">
        <f t="shared" ca="1" si="947"/>
        <v>4</v>
      </c>
      <c r="BH6957" s="6">
        <f ca="1">IF(ISNUMBER('Descriptive Stats'!BF6957),'Descriptive Stats'!BF6957,#N/A)</f>
        <v>-0.40116316278173481</v>
      </c>
      <c r="BI6957" s="6">
        <f ca="1">IF(ISNUMBER('Descriptive Stats'!E6957),'Descriptive Stats'!E6957,#N/A)</f>
        <v>4</v>
      </c>
    </row>
    <row r="6958" spans="1:61" ht="14.4" x14ac:dyDescent="0.3">
      <c r="A6958" s="2">
        <f>ROW()</f>
        <v>6958</v>
      </c>
      <c r="C6958" s="8">
        <f t="shared" ca="1" si="949"/>
        <v>13</v>
      </c>
      <c r="D6958" s="8">
        <f t="shared" ca="1" si="950"/>
        <v>4</v>
      </c>
      <c r="E6958" s="50">
        <f t="shared" ca="1" si="944"/>
        <v>0</v>
      </c>
      <c r="F6958" s="2" t="str">
        <f t="shared" ca="1" si="951"/>
        <v/>
      </c>
      <c r="BD6958" s="49">
        <f t="shared" ca="1" si="948"/>
        <v>815.5</v>
      </c>
      <c r="BE6958" s="3">
        <f t="shared" ca="1" si="945"/>
        <v>8.1500000000000003E-2</v>
      </c>
      <c r="BF6958" s="3">
        <f t="shared" ca="1" si="946"/>
        <v>-1.3950525282585462</v>
      </c>
      <c r="BG6958" s="9">
        <f t="shared" ca="1" si="947"/>
        <v>0</v>
      </c>
      <c r="BH6958" s="6">
        <f ca="1">IF(ISNUMBER('Descriptive Stats'!BF6958),'Descriptive Stats'!BF6958,#N/A)</f>
        <v>-1.3950525282585462</v>
      </c>
      <c r="BI6958" s="6">
        <f ca="1">IF(ISNUMBER('Descriptive Stats'!E6958),'Descriptive Stats'!E6958,#N/A)</f>
        <v>0</v>
      </c>
    </row>
    <row r="6959" spans="1:61" ht="14.4" x14ac:dyDescent="0.3">
      <c r="A6959" s="2">
        <f>ROW()</f>
        <v>6959</v>
      </c>
      <c r="C6959" s="8">
        <f t="shared" ca="1" si="949"/>
        <v>22</v>
      </c>
      <c r="D6959" s="8">
        <f t="shared" ca="1" si="950"/>
        <v>0</v>
      </c>
      <c r="E6959" s="50">
        <f t="shared" ca="1" si="944"/>
        <v>6</v>
      </c>
      <c r="F6959" s="2" t="str">
        <f t="shared" ca="1" si="951"/>
        <v/>
      </c>
      <c r="BD6959" s="49">
        <f t="shared" ca="1" si="948"/>
        <v>3900</v>
      </c>
      <c r="BE6959" s="3">
        <f t="shared" ca="1" si="945"/>
        <v>0.38995000000000002</v>
      </c>
      <c r="BF6959" s="3">
        <f t="shared" ca="1" si="946"/>
        <v>-0.2794493539703507</v>
      </c>
      <c r="BG6959" s="9">
        <f t="shared" ca="1" si="947"/>
        <v>6</v>
      </c>
      <c r="BH6959" s="6">
        <f ca="1">IF(ISNUMBER('Descriptive Stats'!BF6959),'Descriptive Stats'!BF6959,#N/A)</f>
        <v>-0.2794493539703507</v>
      </c>
      <c r="BI6959" s="6">
        <f ca="1">IF(ISNUMBER('Descriptive Stats'!E6959),'Descriptive Stats'!E6959,#N/A)</f>
        <v>6</v>
      </c>
    </row>
    <row r="6960" spans="1:61" ht="14.4" x14ac:dyDescent="0.3">
      <c r="A6960" s="2">
        <f>ROW()</f>
        <v>6960</v>
      </c>
      <c r="C6960" s="8">
        <f t="shared" ca="1" si="949"/>
        <v>16</v>
      </c>
      <c r="D6960" s="8">
        <f t="shared" ca="1" si="950"/>
        <v>6</v>
      </c>
      <c r="E6960" s="50">
        <f t="shared" ca="1" si="944"/>
        <v>1</v>
      </c>
      <c r="F6960" s="2" t="str">
        <f t="shared" ca="1" si="951"/>
        <v/>
      </c>
      <c r="BD6960" s="49">
        <f t="shared" ca="1" si="948"/>
        <v>1871</v>
      </c>
      <c r="BE6960" s="3">
        <f t="shared" ca="1" si="945"/>
        <v>0.18704999999999999</v>
      </c>
      <c r="BF6960" s="3">
        <f t="shared" ca="1" si="946"/>
        <v>-0.88881967520906158</v>
      </c>
      <c r="BG6960" s="9">
        <f t="shared" ca="1" si="947"/>
        <v>1</v>
      </c>
      <c r="BH6960" s="6">
        <f ca="1">IF(ISNUMBER('Descriptive Stats'!BF6960),'Descriptive Stats'!BF6960,#N/A)</f>
        <v>-0.88881967520906158</v>
      </c>
      <c r="BI6960" s="6">
        <f ca="1">IF(ISNUMBER('Descriptive Stats'!E6960),'Descriptive Stats'!E6960,#N/A)</f>
        <v>1</v>
      </c>
    </row>
    <row r="6961" spans="1:61" ht="14.4" x14ac:dyDescent="0.3">
      <c r="A6961" s="2">
        <f>ROW()</f>
        <v>6961</v>
      </c>
      <c r="C6961" s="8">
        <f t="shared" ca="1" si="949"/>
        <v>8</v>
      </c>
      <c r="D6961" s="8">
        <f t="shared" ca="1" si="950"/>
        <v>1</v>
      </c>
      <c r="E6961" s="50">
        <f t="shared" ca="1" si="944"/>
        <v>6</v>
      </c>
      <c r="F6961" s="2" t="str">
        <f t="shared" ca="1" si="951"/>
        <v/>
      </c>
      <c r="BD6961" s="49">
        <f t="shared" ca="1" si="948"/>
        <v>3900</v>
      </c>
      <c r="BE6961" s="3">
        <f t="shared" ca="1" si="945"/>
        <v>0.38995000000000002</v>
      </c>
      <c r="BF6961" s="3">
        <f t="shared" ca="1" si="946"/>
        <v>-0.2794493539703507</v>
      </c>
      <c r="BG6961" s="9">
        <f t="shared" ca="1" si="947"/>
        <v>6</v>
      </c>
      <c r="BH6961" s="6">
        <f ca="1">IF(ISNUMBER('Descriptive Stats'!BF6961),'Descriptive Stats'!BF6961,#N/A)</f>
        <v>-0.2794493539703507</v>
      </c>
      <c r="BI6961" s="6">
        <f ca="1">IF(ISNUMBER('Descriptive Stats'!E6961),'Descriptive Stats'!E6961,#N/A)</f>
        <v>6</v>
      </c>
    </row>
    <row r="6962" spans="1:61" ht="14.4" x14ac:dyDescent="0.3">
      <c r="A6962" s="2">
        <f>ROW()</f>
        <v>6962</v>
      </c>
      <c r="C6962" s="8">
        <f t="shared" ca="1" si="949"/>
        <v>2</v>
      </c>
      <c r="D6962" s="8">
        <f t="shared" ca="1" si="950"/>
        <v>6</v>
      </c>
      <c r="E6962" s="50">
        <f t="shared" ca="1" si="944"/>
        <v>0</v>
      </c>
      <c r="F6962" s="2" t="str">
        <f t="shared" ca="1" si="951"/>
        <v/>
      </c>
      <c r="BD6962" s="49">
        <f t="shared" ca="1" si="948"/>
        <v>815.5</v>
      </c>
      <c r="BE6962" s="3">
        <f t="shared" ca="1" si="945"/>
        <v>8.1500000000000003E-2</v>
      </c>
      <c r="BF6962" s="3">
        <f t="shared" ca="1" si="946"/>
        <v>-1.3950525282585462</v>
      </c>
      <c r="BG6962" s="9">
        <f t="shared" ca="1" si="947"/>
        <v>0</v>
      </c>
      <c r="BH6962" s="6">
        <f ca="1">IF(ISNUMBER('Descriptive Stats'!BF6962),'Descriptive Stats'!BF6962,#N/A)</f>
        <v>-1.3950525282585462</v>
      </c>
      <c r="BI6962" s="6">
        <f ca="1">IF(ISNUMBER('Descriptive Stats'!E6962),'Descriptive Stats'!E6962,#N/A)</f>
        <v>0</v>
      </c>
    </row>
    <row r="6963" spans="1:61" ht="14.4" x14ac:dyDescent="0.3">
      <c r="A6963" s="2">
        <f>ROW()</f>
        <v>6963</v>
      </c>
      <c r="C6963" s="8">
        <f t="shared" ca="1" si="949"/>
        <v>14</v>
      </c>
      <c r="D6963" s="8">
        <f t="shared" ca="1" si="950"/>
        <v>0</v>
      </c>
      <c r="E6963" s="50">
        <f t="shared" ca="1" si="944"/>
        <v>9</v>
      </c>
      <c r="F6963" s="2" t="str">
        <f t="shared" ca="1" si="951"/>
        <v/>
      </c>
      <c r="BD6963" s="49">
        <f t="shared" ca="1" si="948"/>
        <v>4819</v>
      </c>
      <c r="BE6963" s="3">
        <f t="shared" ca="1" si="945"/>
        <v>0.48185</v>
      </c>
      <c r="BF6963" s="3">
        <f t="shared" ca="1" si="946"/>
        <v>-4.5511009098988427E-2</v>
      </c>
      <c r="BG6963" s="9">
        <f t="shared" ca="1" si="947"/>
        <v>9</v>
      </c>
      <c r="BH6963" s="6">
        <f ca="1">IF(ISNUMBER('Descriptive Stats'!BF6963),'Descriptive Stats'!BF6963,#N/A)</f>
        <v>-4.5511009098988427E-2</v>
      </c>
      <c r="BI6963" s="6">
        <f ca="1">IF(ISNUMBER('Descriptive Stats'!E6963),'Descriptive Stats'!E6963,#N/A)</f>
        <v>9</v>
      </c>
    </row>
    <row r="6964" spans="1:61" ht="14.4" x14ac:dyDescent="0.3">
      <c r="A6964" s="2">
        <f>ROW()</f>
        <v>6964</v>
      </c>
      <c r="C6964" s="8">
        <f t="shared" ca="1" si="949"/>
        <v>23</v>
      </c>
      <c r="D6964" s="8">
        <f t="shared" ca="1" si="950"/>
        <v>9</v>
      </c>
      <c r="E6964" s="50">
        <f t="shared" ca="1" si="944"/>
        <v>7</v>
      </c>
      <c r="F6964" s="2" t="str">
        <f t="shared" ca="1" si="951"/>
        <v/>
      </c>
      <c r="BD6964" s="49">
        <f t="shared" ca="1" si="948"/>
        <v>4473.5</v>
      </c>
      <c r="BE6964" s="3">
        <f t="shared" ca="1" si="945"/>
        <v>0.44729999999999998</v>
      </c>
      <c r="BF6964" s="3">
        <f t="shared" ca="1" si="946"/>
        <v>-0.13248586824472414</v>
      </c>
      <c r="BG6964" s="9">
        <f t="shared" ca="1" si="947"/>
        <v>7</v>
      </c>
      <c r="BH6964" s="6">
        <f ca="1">IF(ISNUMBER('Descriptive Stats'!BF6964),'Descriptive Stats'!BF6964,#N/A)</f>
        <v>-0.13248586824472414</v>
      </c>
      <c r="BI6964" s="6">
        <f ca="1">IF(ISNUMBER('Descriptive Stats'!E6964),'Descriptive Stats'!E6964,#N/A)</f>
        <v>7</v>
      </c>
    </row>
    <row r="6965" spans="1:61" ht="14.4" x14ac:dyDescent="0.3">
      <c r="A6965" s="2">
        <f>ROW()</f>
        <v>6965</v>
      </c>
      <c r="C6965" s="8">
        <f t="shared" ca="1" si="949"/>
        <v>6</v>
      </c>
      <c r="D6965" s="8">
        <f t="shared" ca="1" si="950"/>
        <v>7</v>
      </c>
      <c r="E6965" s="50">
        <f t="shared" ca="1" si="944"/>
        <v>0</v>
      </c>
      <c r="F6965" s="2" t="str">
        <f t="shared" ca="1" si="951"/>
        <v/>
      </c>
      <c r="BD6965" s="49">
        <f t="shared" ca="1" si="948"/>
        <v>815.5</v>
      </c>
      <c r="BE6965" s="3">
        <f t="shared" ca="1" si="945"/>
        <v>8.1500000000000003E-2</v>
      </c>
      <c r="BF6965" s="3">
        <f t="shared" ca="1" si="946"/>
        <v>-1.3950525282585462</v>
      </c>
      <c r="BG6965" s="9">
        <f t="shared" ca="1" si="947"/>
        <v>0</v>
      </c>
      <c r="BH6965" s="6">
        <f ca="1">IF(ISNUMBER('Descriptive Stats'!BF6965),'Descriptive Stats'!BF6965,#N/A)</f>
        <v>-1.3950525282585462</v>
      </c>
      <c r="BI6965" s="6">
        <f ca="1">IF(ISNUMBER('Descriptive Stats'!E6965),'Descriptive Stats'!E6965,#N/A)</f>
        <v>0</v>
      </c>
    </row>
    <row r="6966" spans="1:61" ht="14.4" x14ac:dyDescent="0.3">
      <c r="A6966" s="2">
        <f>ROW()</f>
        <v>6966</v>
      </c>
      <c r="C6966" s="8">
        <f t="shared" ca="1" si="949"/>
        <v>4</v>
      </c>
      <c r="D6966" s="8">
        <f t="shared" ca="1" si="950"/>
        <v>0</v>
      </c>
      <c r="E6966" s="50">
        <f t="shared" ca="1" si="944"/>
        <v>1</v>
      </c>
      <c r="F6966" s="2" t="str">
        <f t="shared" ca="1" si="951"/>
        <v/>
      </c>
      <c r="BD6966" s="49">
        <f t="shared" ca="1" si="948"/>
        <v>1871</v>
      </c>
      <c r="BE6966" s="3">
        <f t="shared" ca="1" si="945"/>
        <v>0.18704999999999999</v>
      </c>
      <c r="BF6966" s="3">
        <f t="shared" ca="1" si="946"/>
        <v>-0.88881967520906158</v>
      </c>
      <c r="BG6966" s="9">
        <f t="shared" ca="1" si="947"/>
        <v>1</v>
      </c>
      <c r="BH6966" s="6">
        <f ca="1">IF(ISNUMBER('Descriptive Stats'!BF6966),'Descriptive Stats'!BF6966,#N/A)</f>
        <v>-0.88881967520906158</v>
      </c>
      <c r="BI6966" s="6">
        <f ca="1">IF(ISNUMBER('Descriptive Stats'!E6966),'Descriptive Stats'!E6966,#N/A)</f>
        <v>1</v>
      </c>
    </row>
    <row r="6967" spans="1:61" ht="14.4" x14ac:dyDescent="0.3">
      <c r="A6967" s="2">
        <f>ROW()</f>
        <v>6967</v>
      </c>
      <c r="C6967" s="8">
        <f t="shared" ca="1" si="949"/>
        <v>8</v>
      </c>
      <c r="D6967" s="8">
        <f t="shared" ca="1" si="950"/>
        <v>1</v>
      </c>
      <c r="E6967" s="50">
        <f t="shared" ca="1" si="944"/>
        <v>19</v>
      </c>
      <c r="F6967" s="2" t="str">
        <f t="shared" ca="1" si="951"/>
        <v>X</v>
      </c>
      <c r="BD6967" s="49">
        <f t="shared" ca="1" si="948"/>
        <v>5294</v>
      </c>
      <c r="BE6967" s="3">
        <f t="shared" ca="1" si="945"/>
        <v>0.52934999999999999</v>
      </c>
      <c r="BF6967" s="3">
        <f t="shared" ca="1" si="946"/>
        <v>7.3636031452008061E-2</v>
      </c>
      <c r="BG6967" s="9">
        <f t="shared" ca="1" si="947"/>
        <v>19</v>
      </c>
      <c r="BH6967" s="6">
        <f ca="1">IF(ISNUMBER('Descriptive Stats'!BF6967),'Descriptive Stats'!BF6967,#N/A)</f>
        <v>7.3636031452008061E-2</v>
      </c>
      <c r="BI6967" s="6">
        <f ca="1">IF(ISNUMBER('Descriptive Stats'!E6967),'Descriptive Stats'!E6967,#N/A)</f>
        <v>19</v>
      </c>
    </row>
    <row r="6968" spans="1:61" ht="14.4" x14ac:dyDescent="0.3">
      <c r="A6968" s="2">
        <f>ROW()</f>
        <v>6968</v>
      </c>
      <c r="C6968" s="8">
        <f t="shared" ca="1" si="949"/>
        <v>7</v>
      </c>
      <c r="D6968" s="8">
        <f t="shared" ca="1" si="950"/>
        <v>19</v>
      </c>
      <c r="E6968" s="50">
        <f t="shared" ca="1" si="944"/>
        <v>2</v>
      </c>
      <c r="F6968" s="2" t="str">
        <f t="shared" ca="1" si="951"/>
        <v/>
      </c>
      <c r="BD6968" s="49">
        <f t="shared" ca="1" si="948"/>
        <v>2595</v>
      </c>
      <c r="BE6968" s="3">
        <f t="shared" ca="1" si="945"/>
        <v>0.25945000000000001</v>
      </c>
      <c r="BF6968" s="3">
        <f t="shared" ca="1" si="946"/>
        <v>-0.6450419512753276</v>
      </c>
      <c r="BG6968" s="9">
        <f t="shared" ca="1" si="947"/>
        <v>2</v>
      </c>
      <c r="BH6968" s="6">
        <f ca="1">IF(ISNUMBER('Descriptive Stats'!BF6968),'Descriptive Stats'!BF6968,#N/A)</f>
        <v>-0.6450419512753276</v>
      </c>
      <c r="BI6968" s="6">
        <f ca="1">IF(ISNUMBER('Descriptive Stats'!E6968),'Descriptive Stats'!E6968,#N/A)</f>
        <v>2</v>
      </c>
    </row>
    <row r="6969" spans="1:61" ht="14.4" x14ac:dyDescent="0.3">
      <c r="A6969" s="2">
        <f>ROW()</f>
        <v>6969</v>
      </c>
      <c r="C6969" s="8">
        <f t="shared" ca="1" si="949"/>
        <v>3</v>
      </c>
      <c r="D6969" s="8">
        <f t="shared" ca="1" si="950"/>
        <v>2</v>
      </c>
      <c r="E6969" s="50">
        <f t="shared" ca="1" si="944"/>
        <v>6</v>
      </c>
      <c r="F6969" s="2" t="str">
        <f t="shared" ca="1" si="951"/>
        <v/>
      </c>
      <c r="BD6969" s="49">
        <f t="shared" ca="1" si="948"/>
        <v>3900</v>
      </c>
      <c r="BE6969" s="3">
        <f t="shared" ca="1" si="945"/>
        <v>0.38995000000000002</v>
      </c>
      <c r="BF6969" s="3">
        <f t="shared" ca="1" si="946"/>
        <v>-0.2794493539703507</v>
      </c>
      <c r="BG6969" s="9">
        <f t="shared" ca="1" si="947"/>
        <v>6</v>
      </c>
      <c r="BH6969" s="6">
        <f ca="1">IF(ISNUMBER('Descriptive Stats'!BF6969),'Descriptive Stats'!BF6969,#N/A)</f>
        <v>-0.2794493539703507</v>
      </c>
      <c r="BI6969" s="6">
        <f ca="1">IF(ISNUMBER('Descriptive Stats'!E6969),'Descriptive Stats'!E6969,#N/A)</f>
        <v>6</v>
      </c>
    </row>
    <row r="6970" spans="1:61" ht="14.4" x14ac:dyDescent="0.3">
      <c r="A6970" s="2">
        <f>ROW()</f>
        <v>6970</v>
      </c>
      <c r="C6970" s="8">
        <f t="shared" ca="1" si="949"/>
        <v>16</v>
      </c>
      <c r="D6970" s="8">
        <f t="shared" ca="1" si="950"/>
        <v>6</v>
      </c>
      <c r="E6970" s="50">
        <f t="shared" ca="1" si="944"/>
        <v>19</v>
      </c>
      <c r="F6970" s="2" t="str">
        <f t="shared" ca="1" si="951"/>
        <v>X</v>
      </c>
      <c r="BD6970" s="49">
        <f t="shared" ca="1" si="948"/>
        <v>5294</v>
      </c>
      <c r="BE6970" s="3">
        <f t="shared" ca="1" si="945"/>
        <v>0.52934999999999999</v>
      </c>
      <c r="BF6970" s="3">
        <f t="shared" ca="1" si="946"/>
        <v>7.3636031452008061E-2</v>
      </c>
      <c r="BG6970" s="9">
        <f t="shared" ca="1" si="947"/>
        <v>19</v>
      </c>
      <c r="BH6970" s="6">
        <f ca="1">IF(ISNUMBER('Descriptive Stats'!BF6970),'Descriptive Stats'!BF6970,#N/A)</f>
        <v>7.3636031452008061E-2</v>
      </c>
      <c r="BI6970" s="6">
        <f ca="1">IF(ISNUMBER('Descriptive Stats'!E6970),'Descriptive Stats'!E6970,#N/A)</f>
        <v>19</v>
      </c>
    </row>
    <row r="6971" spans="1:61" ht="14.4" x14ac:dyDescent="0.3">
      <c r="A6971" s="2">
        <f>ROW()</f>
        <v>6971</v>
      </c>
      <c r="C6971" s="8">
        <f t="shared" ca="1" si="949"/>
        <v>7</v>
      </c>
      <c r="D6971" s="8">
        <f t="shared" ca="1" si="950"/>
        <v>19</v>
      </c>
      <c r="E6971" s="50">
        <f t="shared" ca="1" si="944"/>
        <v>1</v>
      </c>
      <c r="F6971" s="2" t="str">
        <f t="shared" ca="1" si="951"/>
        <v/>
      </c>
      <c r="BD6971" s="49">
        <f t="shared" ca="1" si="948"/>
        <v>1871</v>
      </c>
      <c r="BE6971" s="3">
        <f t="shared" ca="1" si="945"/>
        <v>0.18704999999999999</v>
      </c>
      <c r="BF6971" s="3">
        <f t="shared" ca="1" si="946"/>
        <v>-0.88881967520906158</v>
      </c>
      <c r="BG6971" s="9">
        <f t="shared" ca="1" si="947"/>
        <v>1</v>
      </c>
      <c r="BH6971" s="6">
        <f ca="1">IF(ISNUMBER('Descriptive Stats'!BF6971),'Descriptive Stats'!BF6971,#N/A)</f>
        <v>-0.88881967520906158</v>
      </c>
      <c r="BI6971" s="6">
        <f ca="1">IF(ISNUMBER('Descriptive Stats'!E6971),'Descriptive Stats'!E6971,#N/A)</f>
        <v>1</v>
      </c>
    </row>
    <row r="6972" spans="1:61" ht="14.4" x14ac:dyDescent="0.3">
      <c r="A6972" s="2">
        <f>ROW()</f>
        <v>6972</v>
      </c>
      <c r="C6972" s="8">
        <f t="shared" ca="1" si="949"/>
        <v>8</v>
      </c>
      <c r="D6972" s="8">
        <f t="shared" ca="1" si="950"/>
        <v>1</v>
      </c>
      <c r="E6972" s="50">
        <f t="shared" ca="1" si="944"/>
        <v>4</v>
      </c>
      <c r="F6972" s="2" t="str">
        <f t="shared" ca="1" si="951"/>
        <v/>
      </c>
      <c r="BD6972" s="49">
        <f t="shared" ca="1" si="948"/>
        <v>3442</v>
      </c>
      <c r="BE6972" s="3">
        <f t="shared" ca="1" si="945"/>
        <v>0.34415000000000001</v>
      </c>
      <c r="BF6972" s="3">
        <f t="shared" ca="1" si="946"/>
        <v>-0.40116316278173481</v>
      </c>
      <c r="BG6972" s="9">
        <f t="shared" ca="1" si="947"/>
        <v>4</v>
      </c>
      <c r="BH6972" s="6">
        <f ca="1">IF(ISNUMBER('Descriptive Stats'!BF6972),'Descriptive Stats'!BF6972,#N/A)</f>
        <v>-0.40116316278173481</v>
      </c>
      <c r="BI6972" s="6">
        <f ca="1">IF(ISNUMBER('Descriptive Stats'!E6972),'Descriptive Stats'!E6972,#N/A)</f>
        <v>4</v>
      </c>
    </row>
    <row r="6973" spans="1:61" ht="14.4" x14ac:dyDescent="0.3">
      <c r="A6973" s="2">
        <f>ROW()</f>
        <v>6973</v>
      </c>
      <c r="C6973" s="8">
        <f t="shared" ca="1" si="949"/>
        <v>13</v>
      </c>
      <c r="D6973" s="8">
        <f t="shared" ca="1" si="950"/>
        <v>4</v>
      </c>
      <c r="E6973" s="50">
        <f t="shared" ca="1" si="944"/>
        <v>1</v>
      </c>
      <c r="F6973" s="2" t="str">
        <f t="shared" ca="1" si="951"/>
        <v/>
      </c>
      <c r="BD6973" s="49">
        <f t="shared" ca="1" si="948"/>
        <v>1871</v>
      </c>
      <c r="BE6973" s="3">
        <f t="shared" ca="1" si="945"/>
        <v>0.18704999999999999</v>
      </c>
      <c r="BF6973" s="3">
        <f t="shared" ca="1" si="946"/>
        <v>-0.88881967520906158</v>
      </c>
      <c r="BG6973" s="9">
        <f t="shared" ca="1" si="947"/>
        <v>1</v>
      </c>
      <c r="BH6973" s="6">
        <f ca="1">IF(ISNUMBER('Descriptive Stats'!BF6973),'Descriptive Stats'!BF6973,#N/A)</f>
        <v>-0.88881967520906158</v>
      </c>
      <c r="BI6973" s="6">
        <f ca="1">IF(ISNUMBER('Descriptive Stats'!E6973),'Descriptive Stats'!E6973,#N/A)</f>
        <v>1</v>
      </c>
    </row>
    <row r="6974" spans="1:61" ht="14.4" x14ac:dyDescent="0.3">
      <c r="A6974" s="2">
        <f>ROW()</f>
        <v>6974</v>
      </c>
      <c r="C6974" s="8">
        <f t="shared" ca="1" si="949"/>
        <v>8</v>
      </c>
      <c r="D6974" s="8">
        <f t="shared" ca="1" si="950"/>
        <v>1</v>
      </c>
      <c r="E6974" s="50">
        <f t="shared" ca="1" si="944"/>
        <v>6</v>
      </c>
      <c r="F6974" s="2" t="str">
        <f t="shared" ca="1" si="951"/>
        <v/>
      </c>
      <c r="BD6974" s="49">
        <f t="shared" ca="1" si="948"/>
        <v>3900</v>
      </c>
      <c r="BE6974" s="3">
        <f t="shared" ca="1" si="945"/>
        <v>0.38995000000000002</v>
      </c>
      <c r="BF6974" s="3">
        <f t="shared" ca="1" si="946"/>
        <v>-0.2794493539703507</v>
      </c>
      <c r="BG6974" s="9">
        <f t="shared" ca="1" si="947"/>
        <v>6</v>
      </c>
      <c r="BH6974" s="6">
        <f ca="1">IF(ISNUMBER('Descriptive Stats'!BF6974),'Descriptive Stats'!BF6974,#N/A)</f>
        <v>-0.2794493539703507</v>
      </c>
      <c r="BI6974" s="6">
        <f ca="1">IF(ISNUMBER('Descriptive Stats'!E6974),'Descriptive Stats'!E6974,#N/A)</f>
        <v>6</v>
      </c>
    </row>
    <row r="6975" spans="1:61" ht="14.4" x14ac:dyDescent="0.3">
      <c r="A6975" s="2">
        <f>ROW()</f>
        <v>6975</v>
      </c>
      <c r="C6975" s="8">
        <f t="shared" ca="1" si="949"/>
        <v>2</v>
      </c>
      <c r="D6975" s="8">
        <f t="shared" ca="1" si="950"/>
        <v>6</v>
      </c>
      <c r="E6975" s="50">
        <f t="shared" ca="1" si="944"/>
        <v>6</v>
      </c>
      <c r="F6975" s="2" t="str">
        <f t="shared" ca="1" si="951"/>
        <v/>
      </c>
      <c r="BD6975" s="49">
        <f t="shared" ca="1" si="948"/>
        <v>3900</v>
      </c>
      <c r="BE6975" s="3">
        <f t="shared" ca="1" si="945"/>
        <v>0.38995000000000002</v>
      </c>
      <c r="BF6975" s="3">
        <f t="shared" ca="1" si="946"/>
        <v>-0.2794493539703507</v>
      </c>
      <c r="BG6975" s="9">
        <f t="shared" ca="1" si="947"/>
        <v>6</v>
      </c>
      <c r="BH6975" s="6">
        <f ca="1">IF(ISNUMBER('Descriptive Stats'!BF6975),'Descriptive Stats'!BF6975,#N/A)</f>
        <v>-0.2794493539703507</v>
      </c>
      <c r="BI6975" s="6">
        <f ca="1">IF(ISNUMBER('Descriptive Stats'!E6975),'Descriptive Stats'!E6975,#N/A)</f>
        <v>6</v>
      </c>
    </row>
    <row r="6976" spans="1:61" ht="14.4" x14ac:dyDescent="0.3">
      <c r="A6976" s="2">
        <f>ROW()</f>
        <v>6976</v>
      </c>
      <c r="C6976" s="8">
        <f t="shared" ca="1" si="949"/>
        <v>2</v>
      </c>
      <c r="D6976" s="8">
        <f t="shared" ca="1" si="950"/>
        <v>6</v>
      </c>
      <c r="E6976" s="50">
        <f t="shared" ca="1" si="944"/>
        <v>19</v>
      </c>
      <c r="F6976" s="2" t="str">
        <f t="shared" ca="1" si="951"/>
        <v>X</v>
      </c>
      <c r="BD6976" s="49">
        <f t="shared" ca="1" si="948"/>
        <v>5294</v>
      </c>
      <c r="BE6976" s="3">
        <f t="shared" ca="1" si="945"/>
        <v>0.52934999999999999</v>
      </c>
      <c r="BF6976" s="3">
        <f t="shared" ca="1" si="946"/>
        <v>7.3636031452008061E-2</v>
      </c>
      <c r="BG6976" s="9">
        <f t="shared" ca="1" si="947"/>
        <v>19</v>
      </c>
      <c r="BH6976" s="6">
        <f ca="1">IF(ISNUMBER('Descriptive Stats'!BF6976),'Descriptive Stats'!BF6976,#N/A)</f>
        <v>7.3636031452008061E-2</v>
      </c>
      <c r="BI6976" s="6">
        <f ca="1">IF(ISNUMBER('Descriptive Stats'!E6976),'Descriptive Stats'!E6976,#N/A)</f>
        <v>19</v>
      </c>
    </row>
    <row r="6977" spans="1:61" ht="14.4" x14ac:dyDescent="0.3">
      <c r="A6977" s="2">
        <f>ROW()</f>
        <v>6977</v>
      </c>
      <c r="C6977" s="8">
        <f t="shared" ca="1" si="949"/>
        <v>7</v>
      </c>
      <c r="D6977" s="8">
        <f t="shared" ca="1" si="950"/>
        <v>19</v>
      </c>
      <c r="E6977" s="50">
        <f t="shared" ca="1" si="944"/>
        <v>0</v>
      </c>
      <c r="F6977" s="2" t="str">
        <f t="shared" ca="1" si="951"/>
        <v/>
      </c>
      <c r="BD6977" s="49">
        <f t="shared" ca="1" si="948"/>
        <v>815.5</v>
      </c>
      <c r="BE6977" s="3">
        <f t="shared" ca="1" si="945"/>
        <v>8.1500000000000003E-2</v>
      </c>
      <c r="BF6977" s="3">
        <f t="shared" ca="1" si="946"/>
        <v>-1.3950525282585462</v>
      </c>
      <c r="BG6977" s="9">
        <f t="shared" ca="1" si="947"/>
        <v>0</v>
      </c>
      <c r="BH6977" s="6">
        <f ca="1">IF(ISNUMBER('Descriptive Stats'!BF6977),'Descriptive Stats'!BF6977,#N/A)</f>
        <v>-1.3950525282585462</v>
      </c>
      <c r="BI6977" s="6">
        <f ca="1">IF(ISNUMBER('Descriptive Stats'!E6977),'Descriptive Stats'!E6977,#N/A)</f>
        <v>0</v>
      </c>
    </row>
    <row r="6978" spans="1:61" ht="14.4" x14ac:dyDescent="0.3">
      <c r="A6978" s="2">
        <f>ROW()</f>
        <v>6978</v>
      </c>
      <c r="C6978" s="8">
        <f t="shared" ca="1" si="949"/>
        <v>14</v>
      </c>
      <c r="D6978" s="8">
        <f t="shared" ca="1" si="950"/>
        <v>0</v>
      </c>
      <c r="E6978" s="50">
        <f t="shared" ca="1" si="944"/>
        <v>7</v>
      </c>
      <c r="F6978" s="2" t="str">
        <f t="shared" ca="1" si="951"/>
        <v/>
      </c>
      <c r="BD6978" s="49">
        <f t="shared" ca="1" si="948"/>
        <v>4473.5</v>
      </c>
      <c r="BE6978" s="3">
        <f t="shared" ca="1" si="945"/>
        <v>0.44729999999999998</v>
      </c>
      <c r="BF6978" s="3">
        <f t="shared" ca="1" si="946"/>
        <v>-0.13248586824472414</v>
      </c>
      <c r="BG6978" s="9">
        <f t="shared" ca="1" si="947"/>
        <v>7</v>
      </c>
      <c r="BH6978" s="6">
        <f ca="1">IF(ISNUMBER('Descriptive Stats'!BF6978),'Descriptive Stats'!BF6978,#N/A)</f>
        <v>-0.13248586824472414</v>
      </c>
      <c r="BI6978" s="6">
        <f ca="1">IF(ISNUMBER('Descriptive Stats'!E6978),'Descriptive Stats'!E6978,#N/A)</f>
        <v>7</v>
      </c>
    </row>
    <row r="6979" spans="1:61" ht="14.4" x14ac:dyDescent="0.3">
      <c r="A6979" s="2">
        <f>ROW()</f>
        <v>6979</v>
      </c>
      <c r="C6979" s="8">
        <f t="shared" ca="1" si="949"/>
        <v>19</v>
      </c>
      <c r="D6979" s="8">
        <f t="shared" ca="1" si="950"/>
        <v>7</v>
      </c>
      <c r="E6979" s="50">
        <f t="shared" ref="E6979:E7042" ca="1" si="952">IF(0=MOD(ROW(),$J$1),AVERAGE(OFFSET($D$2,ROW()-$J$1,0,$J$1,1)),"")</f>
        <v>1</v>
      </c>
      <c r="F6979" s="2" t="str">
        <f t="shared" ca="1" si="951"/>
        <v/>
      </c>
      <c r="BD6979" s="49">
        <f t="shared" ca="1" si="948"/>
        <v>1871</v>
      </c>
      <c r="BE6979" s="3">
        <f t="shared" ca="1" si="945"/>
        <v>0.18704999999999999</v>
      </c>
      <c r="BF6979" s="3">
        <f t="shared" ca="1" si="946"/>
        <v>-0.88881967520906158</v>
      </c>
      <c r="BG6979" s="9">
        <f t="shared" ca="1" si="947"/>
        <v>1</v>
      </c>
      <c r="BH6979" s="6">
        <f ca="1">IF(ISNUMBER('Descriptive Stats'!BF6979),'Descriptive Stats'!BF6979,#N/A)</f>
        <v>-0.88881967520906158</v>
      </c>
      <c r="BI6979" s="6">
        <f ca="1">IF(ISNUMBER('Descriptive Stats'!E6979),'Descriptive Stats'!E6979,#N/A)</f>
        <v>1</v>
      </c>
    </row>
    <row r="6980" spans="1:61" ht="14.4" x14ac:dyDescent="0.3">
      <c r="A6980" s="2">
        <f>ROW()</f>
        <v>6980</v>
      </c>
      <c r="C6980" s="8">
        <f t="shared" ca="1" si="949"/>
        <v>8</v>
      </c>
      <c r="D6980" s="8">
        <f t="shared" ca="1" si="950"/>
        <v>1</v>
      </c>
      <c r="E6980" s="50">
        <f t="shared" ca="1" si="952"/>
        <v>19</v>
      </c>
      <c r="F6980" s="2" t="str">
        <f t="shared" ca="1" si="951"/>
        <v>X</v>
      </c>
      <c r="BD6980" s="49">
        <f t="shared" ca="1" si="948"/>
        <v>5294</v>
      </c>
      <c r="BE6980" s="3">
        <f t="shared" ca="1" si="945"/>
        <v>0.52934999999999999</v>
      </c>
      <c r="BF6980" s="3">
        <f t="shared" ca="1" si="946"/>
        <v>7.3636031452008061E-2</v>
      </c>
      <c r="BG6980" s="9">
        <f t="shared" ca="1" si="947"/>
        <v>19</v>
      </c>
      <c r="BH6980" s="6">
        <f ca="1">IF(ISNUMBER('Descriptive Stats'!BF6980),'Descriptive Stats'!BF6980,#N/A)</f>
        <v>7.3636031452008061E-2</v>
      </c>
      <c r="BI6980" s="6">
        <f ca="1">IF(ISNUMBER('Descriptive Stats'!E6980),'Descriptive Stats'!E6980,#N/A)</f>
        <v>19</v>
      </c>
    </row>
    <row r="6981" spans="1:61" ht="14.4" x14ac:dyDescent="0.3">
      <c r="A6981" s="2">
        <f>ROW()</f>
        <v>6981</v>
      </c>
      <c r="C6981" s="8">
        <f t="shared" ca="1" si="949"/>
        <v>7</v>
      </c>
      <c r="D6981" s="8">
        <f t="shared" ca="1" si="950"/>
        <v>19</v>
      </c>
      <c r="E6981" s="50">
        <f t="shared" ca="1" si="952"/>
        <v>2</v>
      </c>
      <c r="F6981" s="2" t="str">
        <f t="shared" ca="1" si="951"/>
        <v/>
      </c>
      <c r="BD6981" s="49">
        <f t="shared" ca="1" si="948"/>
        <v>2595</v>
      </c>
      <c r="BE6981" s="3">
        <f t="shared" ca="1" si="945"/>
        <v>0.25945000000000001</v>
      </c>
      <c r="BF6981" s="3">
        <f t="shared" ca="1" si="946"/>
        <v>-0.6450419512753276</v>
      </c>
      <c r="BG6981" s="9">
        <f t="shared" ca="1" si="947"/>
        <v>2</v>
      </c>
      <c r="BH6981" s="6">
        <f ca="1">IF(ISNUMBER('Descriptive Stats'!BF6981),'Descriptive Stats'!BF6981,#N/A)</f>
        <v>-0.6450419512753276</v>
      </c>
      <c r="BI6981" s="6">
        <f ca="1">IF(ISNUMBER('Descriptive Stats'!E6981),'Descriptive Stats'!E6981,#N/A)</f>
        <v>2</v>
      </c>
    </row>
    <row r="6982" spans="1:61" ht="14.4" x14ac:dyDescent="0.3">
      <c r="A6982" s="2">
        <f>ROW()</f>
        <v>6982</v>
      </c>
      <c r="C6982" s="8">
        <f t="shared" ca="1" si="949"/>
        <v>9</v>
      </c>
      <c r="D6982" s="8">
        <f t="shared" ca="1" si="950"/>
        <v>2</v>
      </c>
      <c r="E6982" s="50">
        <f t="shared" ca="1" si="952"/>
        <v>2</v>
      </c>
      <c r="F6982" s="2" t="str">
        <f t="shared" ca="1" si="951"/>
        <v/>
      </c>
      <c r="BD6982" s="49">
        <f t="shared" ca="1" si="948"/>
        <v>2595</v>
      </c>
      <c r="BE6982" s="3">
        <f t="shared" ca="1" si="945"/>
        <v>0.25945000000000001</v>
      </c>
      <c r="BF6982" s="3">
        <f t="shared" ca="1" si="946"/>
        <v>-0.6450419512753276</v>
      </c>
      <c r="BG6982" s="9">
        <f t="shared" ca="1" si="947"/>
        <v>2</v>
      </c>
      <c r="BH6982" s="6">
        <f ca="1">IF(ISNUMBER('Descriptive Stats'!BF6982),'Descriptive Stats'!BF6982,#N/A)</f>
        <v>-0.6450419512753276</v>
      </c>
      <c r="BI6982" s="6">
        <f ca="1">IF(ISNUMBER('Descriptive Stats'!E6982),'Descriptive Stats'!E6982,#N/A)</f>
        <v>2</v>
      </c>
    </row>
    <row r="6983" spans="1:61" ht="14.4" x14ac:dyDescent="0.3">
      <c r="A6983" s="2">
        <f>ROW()</f>
        <v>6983</v>
      </c>
      <c r="C6983" s="8">
        <f t="shared" ca="1" si="949"/>
        <v>9</v>
      </c>
      <c r="D6983" s="8">
        <f t="shared" ca="1" si="950"/>
        <v>2</v>
      </c>
      <c r="E6983" s="50">
        <f t="shared" ca="1" si="952"/>
        <v>6</v>
      </c>
      <c r="F6983" s="2" t="str">
        <f t="shared" ca="1" si="951"/>
        <v/>
      </c>
      <c r="BD6983" s="49">
        <f t="shared" ca="1" si="948"/>
        <v>3900</v>
      </c>
      <c r="BE6983" s="3">
        <f t="shared" ca="1" si="945"/>
        <v>0.38995000000000002</v>
      </c>
      <c r="BF6983" s="3">
        <f t="shared" ca="1" si="946"/>
        <v>-0.2794493539703507</v>
      </c>
      <c r="BG6983" s="9">
        <f t="shared" ca="1" si="947"/>
        <v>6</v>
      </c>
      <c r="BH6983" s="6">
        <f ca="1">IF(ISNUMBER('Descriptive Stats'!BF6983),'Descriptive Stats'!BF6983,#N/A)</f>
        <v>-0.2794493539703507</v>
      </c>
      <c r="BI6983" s="6">
        <f ca="1">IF(ISNUMBER('Descriptive Stats'!E6983),'Descriptive Stats'!E6983,#N/A)</f>
        <v>6</v>
      </c>
    </row>
    <row r="6984" spans="1:61" ht="14.4" x14ac:dyDescent="0.3">
      <c r="A6984" s="2">
        <f>ROW()</f>
        <v>6984</v>
      </c>
      <c r="C6984" s="8">
        <f t="shared" ca="1" si="949"/>
        <v>16</v>
      </c>
      <c r="D6984" s="8">
        <f t="shared" ca="1" si="950"/>
        <v>6</v>
      </c>
      <c r="E6984" s="50">
        <f t="shared" ca="1" si="952"/>
        <v>0</v>
      </c>
      <c r="F6984" s="2" t="str">
        <f t="shared" ca="1" si="951"/>
        <v/>
      </c>
      <c r="BD6984" s="49">
        <f t="shared" ca="1" si="948"/>
        <v>815.5</v>
      </c>
      <c r="BE6984" s="3">
        <f t="shared" ca="1" si="945"/>
        <v>8.1500000000000003E-2</v>
      </c>
      <c r="BF6984" s="3">
        <f t="shared" ca="1" si="946"/>
        <v>-1.3950525282585462</v>
      </c>
      <c r="BG6984" s="9">
        <f t="shared" ca="1" si="947"/>
        <v>0</v>
      </c>
      <c r="BH6984" s="6">
        <f ca="1">IF(ISNUMBER('Descriptive Stats'!BF6984),'Descriptive Stats'!BF6984,#N/A)</f>
        <v>-1.3950525282585462</v>
      </c>
      <c r="BI6984" s="6">
        <f ca="1">IF(ISNUMBER('Descriptive Stats'!E6984),'Descriptive Stats'!E6984,#N/A)</f>
        <v>0</v>
      </c>
    </row>
    <row r="6985" spans="1:61" ht="14.4" x14ac:dyDescent="0.3">
      <c r="A6985" s="2">
        <f>ROW()</f>
        <v>6985</v>
      </c>
      <c r="C6985" s="8">
        <f t="shared" ca="1" si="949"/>
        <v>4</v>
      </c>
      <c r="D6985" s="8">
        <f t="shared" ca="1" si="950"/>
        <v>0</v>
      </c>
      <c r="E6985" s="50">
        <f t="shared" ca="1" si="952"/>
        <v>2</v>
      </c>
      <c r="F6985" s="2" t="str">
        <f t="shared" ca="1" si="951"/>
        <v/>
      </c>
      <c r="BD6985" s="49">
        <f t="shared" ca="1" si="948"/>
        <v>2595</v>
      </c>
      <c r="BE6985" s="3">
        <f t="shared" ref="BE6985:BE7048" ca="1" si="953">IF(ISNUMBER(BD6985),(BD6985-0.5)/$BK$4,"")</f>
        <v>0.25945000000000001</v>
      </c>
      <c r="BF6985" s="3">
        <f t="shared" ref="BF6985:BF7048" ca="1" si="954">IF(ISNUMBER(BE6985),_xlfn.NORM.INV(BE6985,0,1),"")</f>
        <v>-0.6450419512753276</v>
      </c>
      <c r="BG6985" s="9">
        <f t="shared" ref="BG6985:BG7048" ca="1" si="955">IF(ISNUMBER(E6985),E6985,"")</f>
        <v>2</v>
      </c>
      <c r="BH6985" s="6">
        <f ca="1">IF(ISNUMBER('Descriptive Stats'!BF6985),'Descriptive Stats'!BF6985,#N/A)</f>
        <v>-0.6450419512753276</v>
      </c>
      <c r="BI6985" s="6">
        <f ca="1">IF(ISNUMBER('Descriptive Stats'!E6985),'Descriptive Stats'!E6985,#N/A)</f>
        <v>2</v>
      </c>
    </row>
    <row r="6986" spans="1:61" ht="14.4" x14ac:dyDescent="0.3">
      <c r="A6986" s="2">
        <f>ROW()</f>
        <v>6986</v>
      </c>
      <c r="C6986" s="8">
        <f t="shared" ca="1" si="949"/>
        <v>17</v>
      </c>
      <c r="D6986" s="8">
        <f t="shared" ca="1" si="950"/>
        <v>2</v>
      </c>
      <c r="E6986" s="50">
        <f t="shared" ca="1" si="952"/>
        <v>1</v>
      </c>
      <c r="F6986" s="2" t="str">
        <f t="shared" ca="1" si="951"/>
        <v/>
      </c>
      <c r="BD6986" s="49">
        <f t="shared" ref="BD6986:BD7049" ca="1" si="956">IF(ISNUMBER(BG6986),_xlfn.RANK.AVG(BG6986,$BG$2:$BG$5414,1),"")</f>
        <v>1871</v>
      </c>
      <c r="BE6986" s="3">
        <f t="shared" ca="1" si="953"/>
        <v>0.18704999999999999</v>
      </c>
      <c r="BF6986" s="3">
        <f t="shared" ca="1" si="954"/>
        <v>-0.88881967520906158</v>
      </c>
      <c r="BG6986" s="9">
        <f t="shared" ca="1" si="955"/>
        <v>1</v>
      </c>
      <c r="BH6986" s="6">
        <f ca="1">IF(ISNUMBER('Descriptive Stats'!BF6986),'Descriptive Stats'!BF6986,#N/A)</f>
        <v>-0.88881967520906158</v>
      </c>
      <c r="BI6986" s="6">
        <f ca="1">IF(ISNUMBER('Descriptive Stats'!E6986),'Descriptive Stats'!E6986,#N/A)</f>
        <v>1</v>
      </c>
    </row>
    <row r="6987" spans="1:61" ht="14.4" x14ac:dyDescent="0.3">
      <c r="A6987" s="2">
        <f>ROW()</f>
        <v>6987</v>
      </c>
      <c r="C6987" s="8">
        <f t="shared" ca="1" si="949"/>
        <v>8</v>
      </c>
      <c r="D6987" s="8">
        <f t="shared" ca="1" si="950"/>
        <v>1</v>
      </c>
      <c r="E6987" s="50">
        <f t="shared" ca="1" si="952"/>
        <v>15</v>
      </c>
      <c r="F6987" s="2" t="str">
        <f t="shared" ca="1" si="951"/>
        <v/>
      </c>
      <c r="BD6987" s="49">
        <f t="shared" ca="1" si="956"/>
        <v>5051.5</v>
      </c>
      <c r="BE6987" s="3">
        <f t="shared" ca="1" si="953"/>
        <v>0.50509999999999999</v>
      </c>
      <c r="BF6987" s="3">
        <f t="shared" ca="1" si="954"/>
        <v>1.2784152420787677E-2</v>
      </c>
      <c r="BG6987" s="9">
        <f t="shared" ca="1" si="955"/>
        <v>15</v>
      </c>
      <c r="BH6987" s="6">
        <f ca="1">IF(ISNUMBER('Descriptive Stats'!BF6987),'Descriptive Stats'!BF6987,#N/A)</f>
        <v>1.2784152420787677E-2</v>
      </c>
      <c r="BI6987" s="6">
        <f ca="1">IF(ISNUMBER('Descriptive Stats'!E6987),'Descriptive Stats'!E6987,#N/A)</f>
        <v>15</v>
      </c>
    </row>
    <row r="6988" spans="1:61" ht="14.4" x14ac:dyDescent="0.3">
      <c r="A6988" s="2">
        <f>ROW()</f>
        <v>6988</v>
      </c>
      <c r="C6988" s="8">
        <f t="shared" ca="1" si="949"/>
        <v>24</v>
      </c>
      <c r="D6988" s="8">
        <f t="shared" ca="1" si="950"/>
        <v>15</v>
      </c>
      <c r="E6988" s="50">
        <f t="shared" ca="1" si="952"/>
        <v>3</v>
      </c>
      <c r="F6988" s="2" t="str">
        <f t="shared" ca="1" si="951"/>
        <v/>
      </c>
      <c r="BD6988" s="49">
        <f t="shared" ca="1" si="956"/>
        <v>3200</v>
      </c>
      <c r="BE6988" s="3">
        <f t="shared" ca="1" si="953"/>
        <v>0.31995000000000001</v>
      </c>
      <c r="BF6988" s="3">
        <f t="shared" ca="1" si="954"/>
        <v>-0.46783862043457014</v>
      </c>
      <c r="BG6988" s="9">
        <f t="shared" ca="1" si="955"/>
        <v>3</v>
      </c>
      <c r="BH6988" s="6">
        <f ca="1">IF(ISNUMBER('Descriptive Stats'!BF6988),'Descriptive Stats'!BF6988,#N/A)</f>
        <v>-0.46783862043457014</v>
      </c>
      <c r="BI6988" s="6">
        <f ca="1">IF(ISNUMBER('Descriptive Stats'!E6988),'Descriptive Stats'!E6988,#N/A)</f>
        <v>3</v>
      </c>
    </row>
    <row r="6989" spans="1:61" ht="14.4" x14ac:dyDescent="0.3">
      <c r="A6989" s="2">
        <f>ROW()</f>
        <v>6989</v>
      </c>
      <c r="C6989" s="8">
        <f t="shared" ca="1" si="949"/>
        <v>10</v>
      </c>
      <c r="D6989" s="8">
        <f t="shared" ca="1" si="950"/>
        <v>3</v>
      </c>
      <c r="E6989" s="50">
        <f t="shared" ca="1" si="952"/>
        <v>6</v>
      </c>
      <c r="F6989" s="2" t="str">
        <f t="shared" ca="1" si="951"/>
        <v/>
      </c>
      <c r="BD6989" s="49">
        <f t="shared" ca="1" si="956"/>
        <v>3900</v>
      </c>
      <c r="BE6989" s="3">
        <f t="shared" ca="1" si="953"/>
        <v>0.38995000000000002</v>
      </c>
      <c r="BF6989" s="3">
        <f t="shared" ca="1" si="954"/>
        <v>-0.2794493539703507</v>
      </c>
      <c r="BG6989" s="9">
        <f t="shared" ca="1" si="955"/>
        <v>6</v>
      </c>
      <c r="BH6989" s="6">
        <f ca="1">IF(ISNUMBER('Descriptive Stats'!BF6989),'Descriptive Stats'!BF6989,#N/A)</f>
        <v>-0.2794493539703507</v>
      </c>
      <c r="BI6989" s="6">
        <f ca="1">IF(ISNUMBER('Descriptive Stats'!E6989),'Descriptive Stats'!E6989,#N/A)</f>
        <v>6</v>
      </c>
    </row>
    <row r="6990" spans="1:61" ht="14.4" x14ac:dyDescent="0.3">
      <c r="A6990" s="2">
        <f>ROW()</f>
        <v>6990</v>
      </c>
      <c r="C6990" s="8">
        <f t="shared" ca="1" si="949"/>
        <v>5</v>
      </c>
      <c r="D6990" s="8">
        <f t="shared" ca="1" si="950"/>
        <v>6</v>
      </c>
      <c r="E6990" s="50">
        <f t="shared" ca="1" si="952"/>
        <v>0</v>
      </c>
      <c r="F6990" s="2" t="str">
        <f t="shared" ca="1" si="951"/>
        <v/>
      </c>
      <c r="BD6990" s="49">
        <f t="shared" ca="1" si="956"/>
        <v>815.5</v>
      </c>
      <c r="BE6990" s="3">
        <f t="shared" ca="1" si="953"/>
        <v>8.1500000000000003E-2</v>
      </c>
      <c r="BF6990" s="3">
        <f t="shared" ca="1" si="954"/>
        <v>-1.3950525282585462</v>
      </c>
      <c r="BG6990" s="9">
        <f t="shared" ca="1" si="955"/>
        <v>0</v>
      </c>
      <c r="BH6990" s="6">
        <f ca="1">IF(ISNUMBER('Descriptive Stats'!BF6990),'Descriptive Stats'!BF6990,#N/A)</f>
        <v>-1.3950525282585462</v>
      </c>
      <c r="BI6990" s="6">
        <f ca="1">IF(ISNUMBER('Descriptive Stats'!E6990),'Descriptive Stats'!E6990,#N/A)</f>
        <v>0</v>
      </c>
    </row>
    <row r="6991" spans="1:61" ht="14.4" x14ac:dyDescent="0.3">
      <c r="A6991" s="2">
        <f>ROW()</f>
        <v>6991</v>
      </c>
      <c r="C6991" s="8">
        <f t="shared" ca="1" si="949"/>
        <v>15</v>
      </c>
      <c r="D6991" s="8">
        <f t="shared" ca="1" si="950"/>
        <v>0</v>
      </c>
      <c r="E6991" s="50">
        <f t="shared" ca="1" si="952"/>
        <v>19</v>
      </c>
      <c r="F6991" s="2" t="str">
        <f t="shared" ca="1" si="951"/>
        <v>X</v>
      </c>
      <c r="BD6991" s="49">
        <f t="shared" ca="1" si="956"/>
        <v>5294</v>
      </c>
      <c r="BE6991" s="3">
        <f t="shared" ca="1" si="953"/>
        <v>0.52934999999999999</v>
      </c>
      <c r="BF6991" s="3">
        <f t="shared" ca="1" si="954"/>
        <v>7.3636031452008061E-2</v>
      </c>
      <c r="BG6991" s="9">
        <f t="shared" ca="1" si="955"/>
        <v>19</v>
      </c>
      <c r="BH6991" s="6">
        <f ca="1">IF(ISNUMBER('Descriptive Stats'!BF6991),'Descriptive Stats'!BF6991,#N/A)</f>
        <v>7.3636031452008061E-2</v>
      </c>
      <c r="BI6991" s="6">
        <f ca="1">IF(ISNUMBER('Descriptive Stats'!E6991),'Descriptive Stats'!E6991,#N/A)</f>
        <v>19</v>
      </c>
    </row>
    <row r="6992" spans="1:61" ht="14.4" x14ac:dyDescent="0.3">
      <c r="A6992" s="2">
        <f>ROW()</f>
        <v>6992</v>
      </c>
      <c r="C6992" s="8">
        <f t="shared" ca="1" si="949"/>
        <v>7</v>
      </c>
      <c r="D6992" s="8">
        <f t="shared" ca="1" si="950"/>
        <v>19</v>
      </c>
      <c r="E6992" s="50">
        <f t="shared" ca="1" si="952"/>
        <v>0</v>
      </c>
      <c r="F6992" s="2" t="str">
        <f t="shared" ca="1" si="951"/>
        <v/>
      </c>
      <c r="BD6992" s="49">
        <f t="shared" ca="1" si="956"/>
        <v>815.5</v>
      </c>
      <c r="BE6992" s="3">
        <f t="shared" ca="1" si="953"/>
        <v>8.1500000000000003E-2</v>
      </c>
      <c r="BF6992" s="3">
        <f t="shared" ca="1" si="954"/>
        <v>-1.3950525282585462</v>
      </c>
      <c r="BG6992" s="9">
        <f t="shared" ca="1" si="955"/>
        <v>0</v>
      </c>
      <c r="BH6992" s="6">
        <f ca="1">IF(ISNUMBER('Descriptive Stats'!BF6992),'Descriptive Stats'!BF6992,#N/A)</f>
        <v>-1.3950525282585462</v>
      </c>
      <c r="BI6992" s="6">
        <f ca="1">IF(ISNUMBER('Descriptive Stats'!E6992),'Descriptive Stats'!E6992,#N/A)</f>
        <v>0</v>
      </c>
    </row>
    <row r="6993" spans="1:61" ht="14.4" x14ac:dyDescent="0.3">
      <c r="A6993" s="2">
        <f>ROW()</f>
        <v>6993</v>
      </c>
      <c r="C6993" s="8">
        <f t="shared" ref="C6993:C7056" ca="1" si="957">RANDBETWEEN(2,COUNT(B:B))</f>
        <v>22</v>
      </c>
      <c r="D6993" s="8">
        <f t="shared" ref="D6993:D7056" ca="1" si="958">VLOOKUP(C6993,A:B,2,TRUE)</f>
        <v>0</v>
      </c>
      <c r="E6993" s="50">
        <f t="shared" ca="1" si="952"/>
        <v>6</v>
      </c>
      <c r="F6993" s="2" t="str">
        <f t="shared" ref="F6993:F7056" ca="1" si="959">IF(ISNUMBER(E6993),IF(OR(E6993&lt;$K$16,E6993&gt;$K$14),"X",""),"")</f>
        <v/>
      </c>
      <c r="BD6993" s="49">
        <f t="shared" ca="1" si="956"/>
        <v>3900</v>
      </c>
      <c r="BE6993" s="3">
        <f t="shared" ca="1" si="953"/>
        <v>0.38995000000000002</v>
      </c>
      <c r="BF6993" s="3">
        <f t="shared" ca="1" si="954"/>
        <v>-0.2794493539703507</v>
      </c>
      <c r="BG6993" s="9">
        <f t="shared" ca="1" si="955"/>
        <v>6</v>
      </c>
      <c r="BH6993" s="6">
        <f ca="1">IF(ISNUMBER('Descriptive Stats'!BF6993),'Descriptive Stats'!BF6993,#N/A)</f>
        <v>-0.2794493539703507</v>
      </c>
      <c r="BI6993" s="6">
        <f ca="1">IF(ISNUMBER('Descriptive Stats'!E6993),'Descriptive Stats'!E6993,#N/A)</f>
        <v>6</v>
      </c>
    </row>
    <row r="6994" spans="1:61" ht="14.4" x14ac:dyDescent="0.3">
      <c r="A6994" s="2">
        <f>ROW()</f>
        <v>6994</v>
      </c>
      <c r="C6994" s="8">
        <f t="shared" ca="1" si="957"/>
        <v>5</v>
      </c>
      <c r="D6994" s="8">
        <f t="shared" ca="1" si="958"/>
        <v>6</v>
      </c>
      <c r="E6994" s="50">
        <f t="shared" ca="1" si="952"/>
        <v>0</v>
      </c>
      <c r="F6994" s="2" t="str">
        <f t="shared" ca="1" si="959"/>
        <v/>
      </c>
      <c r="BD6994" s="49">
        <f t="shared" ca="1" si="956"/>
        <v>815.5</v>
      </c>
      <c r="BE6994" s="3">
        <f t="shared" ca="1" si="953"/>
        <v>8.1500000000000003E-2</v>
      </c>
      <c r="BF6994" s="3">
        <f t="shared" ca="1" si="954"/>
        <v>-1.3950525282585462</v>
      </c>
      <c r="BG6994" s="9">
        <f t="shared" ca="1" si="955"/>
        <v>0</v>
      </c>
      <c r="BH6994" s="6">
        <f ca="1">IF(ISNUMBER('Descriptive Stats'!BF6994),'Descriptive Stats'!BF6994,#N/A)</f>
        <v>-1.3950525282585462</v>
      </c>
      <c r="BI6994" s="6">
        <f ca="1">IF(ISNUMBER('Descriptive Stats'!E6994),'Descriptive Stats'!E6994,#N/A)</f>
        <v>0</v>
      </c>
    </row>
    <row r="6995" spans="1:61" ht="14.4" x14ac:dyDescent="0.3">
      <c r="A6995" s="2">
        <f>ROW()</f>
        <v>6995</v>
      </c>
      <c r="C6995" s="8">
        <f t="shared" ca="1" si="957"/>
        <v>15</v>
      </c>
      <c r="D6995" s="8">
        <f t="shared" ca="1" si="958"/>
        <v>0</v>
      </c>
      <c r="E6995" s="50">
        <f t="shared" ca="1" si="952"/>
        <v>6</v>
      </c>
      <c r="F6995" s="2" t="str">
        <f t="shared" ca="1" si="959"/>
        <v/>
      </c>
      <c r="BD6995" s="49">
        <f t="shared" ca="1" si="956"/>
        <v>3900</v>
      </c>
      <c r="BE6995" s="3">
        <f t="shared" ca="1" si="953"/>
        <v>0.38995000000000002</v>
      </c>
      <c r="BF6995" s="3">
        <f t="shared" ca="1" si="954"/>
        <v>-0.2794493539703507</v>
      </c>
      <c r="BG6995" s="9">
        <f t="shared" ca="1" si="955"/>
        <v>6</v>
      </c>
      <c r="BH6995" s="6">
        <f ca="1">IF(ISNUMBER('Descriptive Stats'!BF6995),'Descriptive Stats'!BF6995,#N/A)</f>
        <v>-0.2794493539703507</v>
      </c>
      <c r="BI6995" s="6">
        <f ca="1">IF(ISNUMBER('Descriptive Stats'!E6995),'Descriptive Stats'!E6995,#N/A)</f>
        <v>6</v>
      </c>
    </row>
    <row r="6996" spans="1:61" ht="14.4" x14ac:dyDescent="0.3">
      <c r="A6996" s="2">
        <f>ROW()</f>
        <v>6996</v>
      </c>
      <c r="C6996" s="8">
        <f t="shared" ca="1" si="957"/>
        <v>16</v>
      </c>
      <c r="D6996" s="8">
        <f t="shared" ca="1" si="958"/>
        <v>6</v>
      </c>
      <c r="E6996" s="50">
        <f t="shared" ca="1" si="952"/>
        <v>6</v>
      </c>
      <c r="F6996" s="2" t="str">
        <f t="shared" ca="1" si="959"/>
        <v/>
      </c>
      <c r="BD6996" s="49">
        <f t="shared" ca="1" si="956"/>
        <v>3900</v>
      </c>
      <c r="BE6996" s="3">
        <f t="shared" ca="1" si="953"/>
        <v>0.38995000000000002</v>
      </c>
      <c r="BF6996" s="3">
        <f t="shared" ca="1" si="954"/>
        <v>-0.2794493539703507</v>
      </c>
      <c r="BG6996" s="9">
        <f t="shared" ca="1" si="955"/>
        <v>6</v>
      </c>
      <c r="BH6996" s="6">
        <f ca="1">IF(ISNUMBER('Descriptive Stats'!BF6996),'Descriptive Stats'!BF6996,#N/A)</f>
        <v>-0.2794493539703507</v>
      </c>
      <c r="BI6996" s="6">
        <f ca="1">IF(ISNUMBER('Descriptive Stats'!E6996),'Descriptive Stats'!E6996,#N/A)</f>
        <v>6</v>
      </c>
    </row>
    <row r="6997" spans="1:61" ht="14.4" x14ac:dyDescent="0.3">
      <c r="A6997" s="2">
        <f>ROW()</f>
        <v>6997</v>
      </c>
      <c r="C6997" s="8">
        <f t="shared" ca="1" si="957"/>
        <v>16</v>
      </c>
      <c r="D6997" s="8">
        <f t="shared" ca="1" si="958"/>
        <v>6</v>
      </c>
      <c r="E6997" s="50">
        <f t="shared" ca="1" si="952"/>
        <v>6</v>
      </c>
      <c r="F6997" s="2" t="str">
        <f t="shared" ca="1" si="959"/>
        <v/>
      </c>
      <c r="BD6997" s="49">
        <f t="shared" ca="1" si="956"/>
        <v>3900</v>
      </c>
      <c r="BE6997" s="3">
        <f t="shared" ca="1" si="953"/>
        <v>0.38995000000000002</v>
      </c>
      <c r="BF6997" s="3">
        <f t="shared" ca="1" si="954"/>
        <v>-0.2794493539703507</v>
      </c>
      <c r="BG6997" s="9">
        <f t="shared" ca="1" si="955"/>
        <v>6</v>
      </c>
      <c r="BH6997" s="6">
        <f ca="1">IF(ISNUMBER('Descriptive Stats'!BF6997),'Descriptive Stats'!BF6997,#N/A)</f>
        <v>-0.2794493539703507</v>
      </c>
      <c r="BI6997" s="6">
        <f ca="1">IF(ISNUMBER('Descriptive Stats'!E6997),'Descriptive Stats'!E6997,#N/A)</f>
        <v>6</v>
      </c>
    </row>
    <row r="6998" spans="1:61" ht="14.4" x14ac:dyDescent="0.3">
      <c r="A6998" s="2">
        <f>ROW()</f>
        <v>6998</v>
      </c>
      <c r="C6998" s="8">
        <f t="shared" ca="1" si="957"/>
        <v>2</v>
      </c>
      <c r="D6998" s="8">
        <f t="shared" ca="1" si="958"/>
        <v>6</v>
      </c>
      <c r="E6998" s="50">
        <f t="shared" ca="1" si="952"/>
        <v>2</v>
      </c>
      <c r="F6998" s="2" t="str">
        <f t="shared" ca="1" si="959"/>
        <v/>
      </c>
      <c r="BD6998" s="49">
        <f t="shared" ca="1" si="956"/>
        <v>2595</v>
      </c>
      <c r="BE6998" s="3">
        <f t="shared" ca="1" si="953"/>
        <v>0.25945000000000001</v>
      </c>
      <c r="BF6998" s="3">
        <f t="shared" ca="1" si="954"/>
        <v>-0.6450419512753276</v>
      </c>
      <c r="BG6998" s="9">
        <f t="shared" ca="1" si="955"/>
        <v>2</v>
      </c>
      <c r="BH6998" s="6">
        <f ca="1">IF(ISNUMBER('Descriptive Stats'!BF6998),'Descriptive Stats'!BF6998,#N/A)</f>
        <v>-0.6450419512753276</v>
      </c>
      <c r="BI6998" s="6">
        <f ca="1">IF(ISNUMBER('Descriptive Stats'!E6998),'Descriptive Stats'!E6998,#N/A)</f>
        <v>2</v>
      </c>
    </row>
    <row r="6999" spans="1:61" ht="14.4" x14ac:dyDescent="0.3">
      <c r="A6999" s="2">
        <f>ROW()</f>
        <v>6999</v>
      </c>
      <c r="C6999" s="8">
        <f t="shared" ca="1" si="957"/>
        <v>3</v>
      </c>
      <c r="D6999" s="8">
        <f t="shared" ca="1" si="958"/>
        <v>2</v>
      </c>
      <c r="E6999" s="50">
        <f t="shared" ca="1" si="952"/>
        <v>6</v>
      </c>
      <c r="F6999" s="2" t="str">
        <f t="shared" ca="1" si="959"/>
        <v/>
      </c>
      <c r="BD6999" s="49">
        <f t="shared" ca="1" si="956"/>
        <v>3900</v>
      </c>
      <c r="BE6999" s="3">
        <f t="shared" ca="1" si="953"/>
        <v>0.38995000000000002</v>
      </c>
      <c r="BF6999" s="3">
        <f t="shared" ca="1" si="954"/>
        <v>-0.2794493539703507</v>
      </c>
      <c r="BG6999" s="9">
        <f t="shared" ca="1" si="955"/>
        <v>6</v>
      </c>
      <c r="BH6999" s="6">
        <f ca="1">IF(ISNUMBER('Descriptive Stats'!BF6999),'Descriptive Stats'!BF6999,#N/A)</f>
        <v>-0.2794493539703507</v>
      </c>
      <c r="BI6999" s="6">
        <f ca="1">IF(ISNUMBER('Descriptive Stats'!E6999),'Descriptive Stats'!E6999,#N/A)</f>
        <v>6</v>
      </c>
    </row>
    <row r="7000" spans="1:61" ht="14.4" x14ac:dyDescent="0.3">
      <c r="A7000" s="2">
        <f>ROW()</f>
        <v>7000</v>
      </c>
      <c r="C7000" s="8">
        <f t="shared" ca="1" si="957"/>
        <v>5</v>
      </c>
      <c r="D7000" s="8">
        <f t="shared" ca="1" si="958"/>
        <v>6</v>
      </c>
      <c r="E7000" s="50">
        <f t="shared" ca="1" si="952"/>
        <v>6</v>
      </c>
      <c r="F7000" s="2" t="str">
        <f t="shared" ca="1" si="959"/>
        <v/>
      </c>
      <c r="BD7000" s="49">
        <f t="shared" ca="1" si="956"/>
        <v>3900</v>
      </c>
      <c r="BE7000" s="3">
        <f t="shared" ca="1" si="953"/>
        <v>0.38995000000000002</v>
      </c>
      <c r="BF7000" s="3">
        <f t="shared" ca="1" si="954"/>
        <v>-0.2794493539703507</v>
      </c>
      <c r="BG7000" s="9">
        <f t="shared" ca="1" si="955"/>
        <v>6</v>
      </c>
      <c r="BH7000" s="6">
        <f ca="1">IF(ISNUMBER('Descriptive Stats'!BF7000),'Descriptive Stats'!BF7000,#N/A)</f>
        <v>-0.2794493539703507</v>
      </c>
      <c r="BI7000" s="6">
        <f ca="1">IF(ISNUMBER('Descriptive Stats'!E7000),'Descriptive Stats'!E7000,#N/A)</f>
        <v>6</v>
      </c>
    </row>
    <row r="7001" spans="1:61" ht="14.4" x14ac:dyDescent="0.3">
      <c r="A7001" s="2">
        <f>ROW()</f>
        <v>7001</v>
      </c>
      <c r="C7001" s="8">
        <f t="shared" ca="1" si="957"/>
        <v>2</v>
      </c>
      <c r="D7001" s="8">
        <f t="shared" ca="1" si="958"/>
        <v>6</v>
      </c>
      <c r="E7001" s="50">
        <f t="shared" ca="1" si="952"/>
        <v>15</v>
      </c>
      <c r="F7001" s="2" t="str">
        <f t="shared" ca="1" si="959"/>
        <v/>
      </c>
      <c r="BD7001" s="49">
        <f t="shared" ca="1" si="956"/>
        <v>5051.5</v>
      </c>
      <c r="BE7001" s="3">
        <f t="shared" ca="1" si="953"/>
        <v>0.50509999999999999</v>
      </c>
      <c r="BF7001" s="3">
        <f t="shared" ca="1" si="954"/>
        <v>1.2784152420787677E-2</v>
      </c>
      <c r="BG7001" s="9">
        <f t="shared" ca="1" si="955"/>
        <v>15</v>
      </c>
      <c r="BH7001" s="6">
        <f ca="1">IF(ISNUMBER('Descriptive Stats'!BF7001),'Descriptive Stats'!BF7001,#N/A)</f>
        <v>1.2784152420787677E-2</v>
      </c>
      <c r="BI7001" s="6">
        <f ca="1">IF(ISNUMBER('Descriptive Stats'!E7001),'Descriptive Stats'!E7001,#N/A)</f>
        <v>15</v>
      </c>
    </row>
    <row r="7002" spans="1:61" ht="14.4" x14ac:dyDescent="0.3">
      <c r="A7002" s="2">
        <f>ROW()</f>
        <v>7002</v>
      </c>
      <c r="C7002" s="8">
        <f t="shared" ca="1" si="957"/>
        <v>24</v>
      </c>
      <c r="D7002" s="8">
        <f t="shared" ca="1" si="958"/>
        <v>15</v>
      </c>
      <c r="E7002" s="50">
        <f t="shared" ca="1" si="952"/>
        <v>0</v>
      </c>
      <c r="F7002" s="2" t="str">
        <f t="shared" ca="1" si="959"/>
        <v/>
      </c>
      <c r="BD7002" s="49">
        <f t="shared" ca="1" si="956"/>
        <v>815.5</v>
      </c>
      <c r="BE7002" s="3">
        <f t="shared" ca="1" si="953"/>
        <v>8.1500000000000003E-2</v>
      </c>
      <c r="BF7002" s="3">
        <f t="shared" ca="1" si="954"/>
        <v>-1.3950525282585462</v>
      </c>
      <c r="BG7002" s="9">
        <f t="shared" ca="1" si="955"/>
        <v>0</v>
      </c>
      <c r="BH7002" s="6">
        <f ca="1">IF(ISNUMBER('Descriptive Stats'!BF7002),'Descriptive Stats'!BF7002,#N/A)</f>
        <v>-1.3950525282585462</v>
      </c>
      <c r="BI7002" s="6">
        <f ca="1">IF(ISNUMBER('Descriptive Stats'!E7002),'Descriptive Stats'!E7002,#N/A)</f>
        <v>0</v>
      </c>
    </row>
    <row r="7003" spans="1:61" ht="14.4" x14ac:dyDescent="0.3">
      <c r="A7003" s="2">
        <f>ROW()</f>
        <v>7003</v>
      </c>
      <c r="C7003" s="8">
        <f t="shared" ca="1" si="957"/>
        <v>4</v>
      </c>
      <c r="D7003" s="8">
        <f t="shared" ca="1" si="958"/>
        <v>0</v>
      </c>
      <c r="E7003" s="50">
        <f t="shared" ca="1" si="952"/>
        <v>0</v>
      </c>
      <c r="F7003" s="2" t="str">
        <f t="shared" ca="1" si="959"/>
        <v/>
      </c>
      <c r="BD7003" s="49">
        <f t="shared" ca="1" si="956"/>
        <v>815.5</v>
      </c>
      <c r="BE7003" s="3">
        <f t="shared" ca="1" si="953"/>
        <v>8.1500000000000003E-2</v>
      </c>
      <c r="BF7003" s="3">
        <f t="shared" ca="1" si="954"/>
        <v>-1.3950525282585462</v>
      </c>
      <c r="BG7003" s="9">
        <f t="shared" ca="1" si="955"/>
        <v>0</v>
      </c>
      <c r="BH7003" s="6">
        <f ca="1">IF(ISNUMBER('Descriptive Stats'!BF7003),'Descriptive Stats'!BF7003,#N/A)</f>
        <v>-1.3950525282585462</v>
      </c>
      <c r="BI7003" s="6">
        <f ca="1">IF(ISNUMBER('Descriptive Stats'!E7003),'Descriptive Stats'!E7003,#N/A)</f>
        <v>0</v>
      </c>
    </row>
    <row r="7004" spans="1:61" ht="14.4" x14ac:dyDescent="0.3">
      <c r="A7004" s="2">
        <f>ROW()</f>
        <v>7004</v>
      </c>
      <c r="C7004" s="8">
        <f t="shared" ca="1" si="957"/>
        <v>14</v>
      </c>
      <c r="D7004" s="8">
        <f t="shared" ca="1" si="958"/>
        <v>0</v>
      </c>
      <c r="E7004" s="50">
        <f t="shared" ca="1" si="952"/>
        <v>0</v>
      </c>
      <c r="F7004" s="2" t="str">
        <f t="shared" ca="1" si="959"/>
        <v/>
      </c>
      <c r="BD7004" s="49">
        <f t="shared" ca="1" si="956"/>
        <v>815.5</v>
      </c>
      <c r="BE7004" s="3">
        <f t="shared" ca="1" si="953"/>
        <v>8.1500000000000003E-2</v>
      </c>
      <c r="BF7004" s="3">
        <f t="shared" ca="1" si="954"/>
        <v>-1.3950525282585462</v>
      </c>
      <c r="BG7004" s="9">
        <f t="shared" ca="1" si="955"/>
        <v>0</v>
      </c>
      <c r="BH7004" s="6">
        <f ca="1">IF(ISNUMBER('Descriptive Stats'!BF7004),'Descriptive Stats'!BF7004,#N/A)</f>
        <v>-1.3950525282585462</v>
      </c>
      <c r="BI7004" s="6">
        <f ca="1">IF(ISNUMBER('Descriptive Stats'!E7004),'Descriptive Stats'!E7004,#N/A)</f>
        <v>0</v>
      </c>
    </row>
    <row r="7005" spans="1:61" ht="14.4" x14ac:dyDescent="0.3">
      <c r="A7005" s="2">
        <f>ROW()</f>
        <v>7005</v>
      </c>
      <c r="C7005" s="8">
        <f t="shared" ca="1" si="957"/>
        <v>20</v>
      </c>
      <c r="D7005" s="8">
        <f t="shared" ca="1" si="958"/>
        <v>0</v>
      </c>
      <c r="E7005" s="50">
        <f t="shared" ca="1" si="952"/>
        <v>7</v>
      </c>
      <c r="F7005" s="2" t="str">
        <f t="shared" ca="1" si="959"/>
        <v/>
      </c>
      <c r="BD7005" s="49">
        <f t="shared" ca="1" si="956"/>
        <v>4473.5</v>
      </c>
      <c r="BE7005" s="3">
        <f t="shared" ca="1" si="953"/>
        <v>0.44729999999999998</v>
      </c>
      <c r="BF7005" s="3">
        <f t="shared" ca="1" si="954"/>
        <v>-0.13248586824472414</v>
      </c>
      <c r="BG7005" s="9">
        <f t="shared" ca="1" si="955"/>
        <v>7</v>
      </c>
      <c r="BH7005" s="6">
        <f ca="1">IF(ISNUMBER('Descriptive Stats'!BF7005),'Descriptive Stats'!BF7005,#N/A)</f>
        <v>-0.13248586824472414</v>
      </c>
      <c r="BI7005" s="6">
        <f ca="1">IF(ISNUMBER('Descriptive Stats'!E7005),'Descriptive Stats'!E7005,#N/A)</f>
        <v>7</v>
      </c>
    </row>
    <row r="7006" spans="1:61" ht="14.4" x14ac:dyDescent="0.3">
      <c r="A7006" s="2">
        <f>ROW()</f>
        <v>7006</v>
      </c>
      <c r="C7006" s="8">
        <f t="shared" ca="1" si="957"/>
        <v>6</v>
      </c>
      <c r="D7006" s="8">
        <f t="shared" ca="1" si="958"/>
        <v>7</v>
      </c>
      <c r="E7006" s="50">
        <f t="shared" ca="1" si="952"/>
        <v>9</v>
      </c>
      <c r="F7006" s="2" t="str">
        <f t="shared" ca="1" si="959"/>
        <v/>
      </c>
      <c r="BD7006" s="49">
        <f t="shared" ca="1" si="956"/>
        <v>4819</v>
      </c>
      <c r="BE7006" s="3">
        <f t="shared" ca="1" si="953"/>
        <v>0.48185</v>
      </c>
      <c r="BF7006" s="3">
        <f t="shared" ca="1" si="954"/>
        <v>-4.5511009098988427E-2</v>
      </c>
      <c r="BG7006" s="9">
        <f t="shared" ca="1" si="955"/>
        <v>9</v>
      </c>
      <c r="BH7006" s="6">
        <f ca="1">IF(ISNUMBER('Descriptive Stats'!BF7006),'Descriptive Stats'!BF7006,#N/A)</f>
        <v>-4.5511009098988427E-2</v>
      </c>
      <c r="BI7006" s="6">
        <f ca="1">IF(ISNUMBER('Descriptive Stats'!E7006),'Descriptive Stats'!E7006,#N/A)</f>
        <v>9</v>
      </c>
    </row>
    <row r="7007" spans="1:61" ht="14.4" x14ac:dyDescent="0.3">
      <c r="A7007" s="2">
        <f>ROW()</f>
        <v>7007</v>
      </c>
      <c r="C7007" s="8">
        <f t="shared" ca="1" si="957"/>
        <v>23</v>
      </c>
      <c r="D7007" s="8">
        <f t="shared" ca="1" si="958"/>
        <v>9</v>
      </c>
      <c r="E7007" s="50">
        <f t="shared" ca="1" si="952"/>
        <v>0</v>
      </c>
      <c r="F7007" s="2" t="str">
        <f t="shared" ca="1" si="959"/>
        <v/>
      </c>
      <c r="BD7007" s="49">
        <f t="shared" ca="1" si="956"/>
        <v>815.5</v>
      </c>
      <c r="BE7007" s="3">
        <f t="shared" ca="1" si="953"/>
        <v>8.1500000000000003E-2</v>
      </c>
      <c r="BF7007" s="3">
        <f t="shared" ca="1" si="954"/>
        <v>-1.3950525282585462</v>
      </c>
      <c r="BG7007" s="9">
        <f t="shared" ca="1" si="955"/>
        <v>0</v>
      </c>
      <c r="BH7007" s="6">
        <f ca="1">IF(ISNUMBER('Descriptive Stats'!BF7007),'Descriptive Stats'!BF7007,#N/A)</f>
        <v>-1.3950525282585462</v>
      </c>
      <c r="BI7007" s="6">
        <f ca="1">IF(ISNUMBER('Descriptive Stats'!E7007),'Descriptive Stats'!E7007,#N/A)</f>
        <v>0</v>
      </c>
    </row>
    <row r="7008" spans="1:61" ht="14.4" x14ac:dyDescent="0.3">
      <c r="A7008" s="2">
        <f>ROW()</f>
        <v>7008</v>
      </c>
      <c r="C7008" s="8">
        <f t="shared" ca="1" si="957"/>
        <v>4</v>
      </c>
      <c r="D7008" s="8">
        <f t="shared" ca="1" si="958"/>
        <v>0</v>
      </c>
      <c r="E7008" s="50">
        <f t="shared" ca="1" si="952"/>
        <v>2</v>
      </c>
      <c r="F7008" s="2" t="str">
        <f t="shared" ca="1" si="959"/>
        <v/>
      </c>
      <c r="BD7008" s="49">
        <f t="shared" ca="1" si="956"/>
        <v>2595</v>
      </c>
      <c r="BE7008" s="3">
        <f t="shared" ca="1" si="953"/>
        <v>0.25945000000000001</v>
      </c>
      <c r="BF7008" s="3">
        <f t="shared" ca="1" si="954"/>
        <v>-0.6450419512753276</v>
      </c>
      <c r="BG7008" s="9">
        <f t="shared" ca="1" si="955"/>
        <v>2</v>
      </c>
      <c r="BH7008" s="6">
        <f ca="1">IF(ISNUMBER('Descriptive Stats'!BF7008),'Descriptive Stats'!BF7008,#N/A)</f>
        <v>-0.6450419512753276</v>
      </c>
      <c r="BI7008" s="6">
        <f ca="1">IF(ISNUMBER('Descriptive Stats'!E7008),'Descriptive Stats'!E7008,#N/A)</f>
        <v>2</v>
      </c>
    </row>
    <row r="7009" spans="1:61" ht="14.4" x14ac:dyDescent="0.3">
      <c r="A7009" s="2">
        <f>ROW()</f>
        <v>7009</v>
      </c>
      <c r="C7009" s="8">
        <f t="shared" ca="1" si="957"/>
        <v>3</v>
      </c>
      <c r="D7009" s="8">
        <f t="shared" ca="1" si="958"/>
        <v>2</v>
      </c>
      <c r="E7009" s="50">
        <f t="shared" ca="1" si="952"/>
        <v>1</v>
      </c>
      <c r="F7009" s="2" t="str">
        <f t="shared" ca="1" si="959"/>
        <v/>
      </c>
      <c r="BD7009" s="49">
        <f t="shared" ca="1" si="956"/>
        <v>1871</v>
      </c>
      <c r="BE7009" s="3">
        <f t="shared" ca="1" si="953"/>
        <v>0.18704999999999999</v>
      </c>
      <c r="BF7009" s="3">
        <f t="shared" ca="1" si="954"/>
        <v>-0.88881967520906158</v>
      </c>
      <c r="BG7009" s="9">
        <f t="shared" ca="1" si="955"/>
        <v>1</v>
      </c>
      <c r="BH7009" s="6">
        <f ca="1">IF(ISNUMBER('Descriptive Stats'!BF7009),'Descriptive Stats'!BF7009,#N/A)</f>
        <v>-0.88881967520906158</v>
      </c>
      <c r="BI7009" s="6">
        <f ca="1">IF(ISNUMBER('Descriptive Stats'!E7009),'Descriptive Stats'!E7009,#N/A)</f>
        <v>1</v>
      </c>
    </row>
    <row r="7010" spans="1:61" ht="14.4" x14ac:dyDescent="0.3">
      <c r="A7010" s="2">
        <f>ROW()</f>
        <v>7010</v>
      </c>
      <c r="C7010" s="8">
        <f t="shared" ca="1" si="957"/>
        <v>12</v>
      </c>
      <c r="D7010" s="8">
        <f t="shared" ca="1" si="958"/>
        <v>1</v>
      </c>
      <c r="E7010" s="50">
        <f t="shared" ca="1" si="952"/>
        <v>2</v>
      </c>
      <c r="F7010" s="2" t="str">
        <f t="shared" ca="1" si="959"/>
        <v/>
      </c>
      <c r="BD7010" s="49">
        <f t="shared" ca="1" si="956"/>
        <v>2595</v>
      </c>
      <c r="BE7010" s="3">
        <f t="shared" ca="1" si="953"/>
        <v>0.25945000000000001</v>
      </c>
      <c r="BF7010" s="3">
        <f t="shared" ca="1" si="954"/>
        <v>-0.6450419512753276</v>
      </c>
      <c r="BG7010" s="9">
        <f t="shared" ca="1" si="955"/>
        <v>2</v>
      </c>
      <c r="BH7010" s="6">
        <f ca="1">IF(ISNUMBER('Descriptive Stats'!BF7010),'Descriptive Stats'!BF7010,#N/A)</f>
        <v>-0.6450419512753276</v>
      </c>
      <c r="BI7010" s="6">
        <f ca="1">IF(ISNUMBER('Descriptive Stats'!E7010),'Descriptive Stats'!E7010,#N/A)</f>
        <v>2</v>
      </c>
    </row>
    <row r="7011" spans="1:61" ht="14.4" x14ac:dyDescent="0.3">
      <c r="A7011" s="2">
        <f>ROW()</f>
        <v>7011</v>
      </c>
      <c r="C7011" s="8">
        <f t="shared" ca="1" si="957"/>
        <v>17</v>
      </c>
      <c r="D7011" s="8">
        <f t="shared" ca="1" si="958"/>
        <v>2</v>
      </c>
      <c r="E7011" s="50">
        <f t="shared" ca="1" si="952"/>
        <v>0</v>
      </c>
      <c r="F7011" s="2" t="str">
        <f t="shared" ca="1" si="959"/>
        <v/>
      </c>
      <c r="BD7011" s="49">
        <f t="shared" ca="1" si="956"/>
        <v>815.5</v>
      </c>
      <c r="BE7011" s="3">
        <f t="shared" ca="1" si="953"/>
        <v>8.1500000000000003E-2</v>
      </c>
      <c r="BF7011" s="3">
        <f t="shared" ca="1" si="954"/>
        <v>-1.3950525282585462</v>
      </c>
      <c r="BG7011" s="9">
        <f t="shared" ca="1" si="955"/>
        <v>0</v>
      </c>
      <c r="BH7011" s="6">
        <f ca="1">IF(ISNUMBER('Descriptive Stats'!BF7011),'Descriptive Stats'!BF7011,#N/A)</f>
        <v>-1.3950525282585462</v>
      </c>
      <c r="BI7011" s="6">
        <f ca="1">IF(ISNUMBER('Descriptive Stats'!E7011),'Descriptive Stats'!E7011,#N/A)</f>
        <v>0</v>
      </c>
    </row>
    <row r="7012" spans="1:61" ht="14.4" x14ac:dyDescent="0.3">
      <c r="A7012" s="2">
        <f>ROW()</f>
        <v>7012</v>
      </c>
      <c r="C7012" s="8">
        <f t="shared" ca="1" si="957"/>
        <v>15</v>
      </c>
      <c r="D7012" s="8">
        <f t="shared" ca="1" si="958"/>
        <v>0</v>
      </c>
      <c r="E7012" s="50">
        <f t="shared" ca="1" si="952"/>
        <v>1</v>
      </c>
      <c r="F7012" s="2" t="str">
        <f t="shared" ca="1" si="959"/>
        <v/>
      </c>
      <c r="BD7012" s="49">
        <f t="shared" ca="1" si="956"/>
        <v>1871</v>
      </c>
      <c r="BE7012" s="3">
        <f t="shared" ca="1" si="953"/>
        <v>0.18704999999999999</v>
      </c>
      <c r="BF7012" s="3">
        <f t="shared" ca="1" si="954"/>
        <v>-0.88881967520906158</v>
      </c>
      <c r="BG7012" s="9">
        <f t="shared" ca="1" si="955"/>
        <v>1</v>
      </c>
      <c r="BH7012" s="6">
        <f ca="1">IF(ISNUMBER('Descriptive Stats'!BF7012),'Descriptive Stats'!BF7012,#N/A)</f>
        <v>-0.88881967520906158</v>
      </c>
      <c r="BI7012" s="6">
        <f ca="1">IF(ISNUMBER('Descriptive Stats'!E7012),'Descriptive Stats'!E7012,#N/A)</f>
        <v>1</v>
      </c>
    </row>
    <row r="7013" spans="1:61" ht="14.4" x14ac:dyDescent="0.3">
      <c r="A7013" s="2">
        <f>ROW()</f>
        <v>7013</v>
      </c>
      <c r="C7013" s="8">
        <f t="shared" ca="1" si="957"/>
        <v>12</v>
      </c>
      <c r="D7013" s="8">
        <f t="shared" ca="1" si="958"/>
        <v>1</v>
      </c>
      <c r="E7013" s="50">
        <f t="shared" ca="1" si="952"/>
        <v>0</v>
      </c>
      <c r="F7013" s="2" t="str">
        <f t="shared" ca="1" si="959"/>
        <v/>
      </c>
      <c r="BD7013" s="49">
        <f t="shared" ca="1" si="956"/>
        <v>815.5</v>
      </c>
      <c r="BE7013" s="3">
        <f t="shared" ca="1" si="953"/>
        <v>8.1500000000000003E-2</v>
      </c>
      <c r="BF7013" s="3">
        <f t="shared" ca="1" si="954"/>
        <v>-1.3950525282585462</v>
      </c>
      <c r="BG7013" s="9">
        <f t="shared" ca="1" si="955"/>
        <v>0</v>
      </c>
      <c r="BH7013" s="6">
        <f ca="1">IF(ISNUMBER('Descriptive Stats'!BF7013),'Descriptive Stats'!BF7013,#N/A)</f>
        <v>-1.3950525282585462</v>
      </c>
      <c r="BI7013" s="6">
        <f ca="1">IF(ISNUMBER('Descriptive Stats'!E7013),'Descriptive Stats'!E7013,#N/A)</f>
        <v>0</v>
      </c>
    </row>
    <row r="7014" spans="1:61" ht="14.4" x14ac:dyDescent="0.3">
      <c r="A7014" s="2">
        <f>ROW()</f>
        <v>7014</v>
      </c>
      <c r="C7014" s="8">
        <f t="shared" ca="1" si="957"/>
        <v>4</v>
      </c>
      <c r="D7014" s="8">
        <f t="shared" ca="1" si="958"/>
        <v>0</v>
      </c>
      <c r="E7014" s="50">
        <f t="shared" ca="1" si="952"/>
        <v>1</v>
      </c>
      <c r="F7014" s="2" t="str">
        <f t="shared" ca="1" si="959"/>
        <v/>
      </c>
      <c r="BD7014" s="49">
        <f t="shared" ca="1" si="956"/>
        <v>1871</v>
      </c>
      <c r="BE7014" s="3">
        <f t="shared" ca="1" si="953"/>
        <v>0.18704999999999999</v>
      </c>
      <c r="BF7014" s="3">
        <f t="shared" ca="1" si="954"/>
        <v>-0.88881967520906158</v>
      </c>
      <c r="BG7014" s="9">
        <f t="shared" ca="1" si="955"/>
        <v>1</v>
      </c>
      <c r="BH7014" s="6">
        <f ca="1">IF(ISNUMBER('Descriptive Stats'!BF7014),'Descriptive Stats'!BF7014,#N/A)</f>
        <v>-0.88881967520906158</v>
      </c>
      <c r="BI7014" s="6">
        <f ca="1">IF(ISNUMBER('Descriptive Stats'!E7014),'Descriptive Stats'!E7014,#N/A)</f>
        <v>1</v>
      </c>
    </row>
    <row r="7015" spans="1:61" ht="14.4" x14ac:dyDescent="0.3">
      <c r="A7015" s="2">
        <f>ROW()</f>
        <v>7015</v>
      </c>
      <c r="C7015" s="8">
        <f t="shared" ca="1" si="957"/>
        <v>8</v>
      </c>
      <c r="D7015" s="8">
        <f t="shared" ca="1" si="958"/>
        <v>1</v>
      </c>
      <c r="E7015" s="50">
        <f t="shared" ca="1" si="952"/>
        <v>0</v>
      </c>
      <c r="F7015" s="2" t="str">
        <f t="shared" ca="1" si="959"/>
        <v/>
      </c>
      <c r="BD7015" s="49">
        <f t="shared" ca="1" si="956"/>
        <v>815.5</v>
      </c>
      <c r="BE7015" s="3">
        <f t="shared" ca="1" si="953"/>
        <v>8.1500000000000003E-2</v>
      </c>
      <c r="BF7015" s="3">
        <f t="shared" ca="1" si="954"/>
        <v>-1.3950525282585462</v>
      </c>
      <c r="BG7015" s="9">
        <f t="shared" ca="1" si="955"/>
        <v>0</v>
      </c>
      <c r="BH7015" s="6">
        <f ca="1">IF(ISNUMBER('Descriptive Stats'!BF7015),'Descriptive Stats'!BF7015,#N/A)</f>
        <v>-1.3950525282585462</v>
      </c>
      <c r="BI7015" s="6">
        <f ca="1">IF(ISNUMBER('Descriptive Stats'!E7015),'Descriptive Stats'!E7015,#N/A)</f>
        <v>0</v>
      </c>
    </row>
    <row r="7016" spans="1:61" ht="14.4" x14ac:dyDescent="0.3">
      <c r="A7016" s="2">
        <f>ROW()</f>
        <v>7016</v>
      </c>
      <c r="C7016" s="8">
        <f t="shared" ca="1" si="957"/>
        <v>20</v>
      </c>
      <c r="D7016" s="8">
        <f t="shared" ca="1" si="958"/>
        <v>0</v>
      </c>
      <c r="E7016" s="50">
        <f t="shared" ca="1" si="952"/>
        <v>4</v>
      </c>
      <c r="F7016" s="2" t="str">
        <f t="shared" ca="1" si="959"/>
        <v/>
      </c>
      <c r="BD7016" s="49">
        <f t="shared" ca="1" si="956"/>
        <v>3442</v>
      </c>
      <c r="BE7016" s="3">
        <f t="shared" ca="1" si="953"/>
        <v>0.34415000000000001</v>
      </c>
      <c r="BF7016" s="3">
        <f t="shared" ca="1" si="954"/>
        <v>-0.40116316278173481</v>
      </c>
      <c r="BG7016" s="9">
        <f t="shared" ca="1" si="955"/>
        <v>4</v>
      </c>
      <c r="BH7016" s="6">
        <f ca="1">IF(ISNUMBER('Descriptive Stats'!BF7016),'Descriptive Stats'!BF7016,#N/A)</f>
        <v>-0.40116316278173481</v>
      </c>
      <c r="BI7016" s="6">
        <f ca="1">IF(ISNUMBER('Descriptive Stats'!E7016),'Descriptive Stats'!E7016,#N/A)</f>
        <v>4</v>
      </c>
    </row>
    <row r="7017" spans="1:61" ht="14.4" x14ac:dyDescent="0.3">
      <c r="A7017" s="2">
        <f>ROW()</f>
        <v>7017</v>
      </c>
      <c r="C7017" s="8">
        <f t="shared" ca="1" si="957"/>
        <v>13</v>
      </c>
      <c r="D7017" s="8">
        <f t="shared" ca="1" si="958"/>
        <v>4</v>
      </c>
      <c r="E7017" s="50">
        <f t="shared" ca="1" si="952"/>
        <v>6</v>
      </c>
      <c r="F7017" s="2" t="str">
        <f t="shared" ca="1" si="959"/>
        <v/>
      </c>
      <c r="BD7017" s="49">
        <f t="shared" ca="1" si="956"/>
        <v>3900</v>
      </c>
      <c r="BE7017" s="3">
        <f t="shared" ca="1" si="953"/>
        <v>0.38995000000000002</v>
      </c>
      <c r="BF7017" s="3">
        <f t="shared" ca="1" si="954"/>
        <v>-0.2794493539703507</v>
      </c>
      <c r="BG7017" s="9">
        <f t="shared" ca="1" si="955"/>
        <v>6</v>
      </c>
      <c r="BH7017" s="6">
        <f ca="1">IF(ISNUMBER('Descriptive Stats'!BF7017),'Descriptive Stats'!BF7017,#N/A)</f>
        <v>-0.2794493539703507</v>
      </c>
      <c r="BI7017" s="6">
        <f ca="1">IF(ISNUMBER('Descriptive Stats'!E7017),'Descriptive Stats'!E7017,#N/A)</f>
        <v>6</v>
      </c>
    </row>
    <row r="7018" spans="1:61" ht="14.4" x14ac:dyDescent="0.3">
      <c r="A7018" s="2">
        <f>ROW()</f>
        <v>7018</v>
      </c>
      <c r="C7018" s="8">
        <f t="shared" ca="1" si="957"/>
        <v>16</v>
      </c>
      <c r="D7018" s="8">
        <f t="shared" ca="1" si="958"/>
        <v>6</v>
      </c>
      <c r="E7018" s="50">
        <f t="shared" ca="1" si="952"/>
        <v>9</v>
      </c>
      <c r="F7018" s="2" t="str">
        <f t="shared" ca="1" si="959"/>
        <v/>
      </c>
      <c r="BD7018" s="49">
        <f t="shared" ca="1" si="956"/>
        <v>4819</v>
      </c>
      <c r="BE7018" s="3">
        <f t="shared" ca="1" si="953"/>
        <v>0.48185</v>
      </c>
      <c r="BF7018" s="3">
        <f t="shared" ca="1" si="954"/>
        <v>-4.5511009098988427E-2</v>
      </c>
      <c r="BG7018" s="9">
        <f t="shared" ca="1" si="955"/>
        <v>9</v>
      </c>
      <c r="BH7018" s="6">
        <f ca="1">IF(ISNUMBER('Descriptive Stats'!BF7018),'Descriptive Stats'!BF7018,#N/A)</f>
        <v>-4.5511009098988427E-2</v>
      </c>
      <c r="BI7018" s="6">
        <f ca="1">IF(ISNUMBER('Descriptive Stats'!E7018),'Descriptive Stats'!E7018,#N/A)</f>
        <v>9</v>
      </c>
    </row>
    <row r="7019" spans="1:61" ht="14.4" x14ac:dyDescent="0.3">
      <c r="A7019" s="2">
        <f>ROW()</f>
        <v>7019</v>
      </c>
      <c r="C7019" s="8">
        <f t="shared" ca="1" si="957"/>
        <v>23</v>
      </c>
      <c r="D7019" s="8">
        <f t="shared" ca="1" si="958"/>
        <v>9</v>
      </c>
      <c r="E7019" s="50">
        <f t="shared" ca="1" si="952"/>
        <v>0</v>
      </c>
      <c r="F7019" s="2" t="str">
        <f t="shared" ca="1" si="959"/>
        <v/>
      </c>
      <c r="BD7019" s="49">
        <f t="shared" ca="1" si="956"/>
        <v>815.5</v>
      </c>
      <c r="BE7019" s="3">
        <f t="shared" ca="1" si="953"/>
        <v>8.1500000000000003E-2</v>
      </c>
      <c r="BF7019" s="3">
        <f t="shared" ca="1" si="954"/>
        <v>-1.3950525282585462</v>
      </c>
      <c r="BG7019" s="9">
        <f t="shared" ca="1" si="955"/>
        <v>0</v>
      </c>
      <c r="BH7019" s="6">
        <f ca="1">IF(ISNUMBER('Descriptive Stats'!BF7019),'Descriptive Stats'!BF7019,#N/A)</f>
        <v>-1.3950525282585462</v>
      </c>
      <c r="BI7019" s="6">
        <f ca="1">IF(ISNUMBER('Descriptive Stats'!E7019),'Descriptive Stats'!E7019,#N/A)</f>
        <v>0</v>
      </c>
    </row>
    <row r="7020" spans="1:61" ht="14.4" x14ac:dyDescent="0.3">
      <c r="A7020" s="2">
        <f>ROW()</f>
        <v>7020</v>
      </c>
      <c r="C7020" s="8">
        <f t="shared" ca="1" si="957"/>
        <v>14</v>
      </c>
      <c r="D7020" s="8">
        <f t="shared" ca="1" si="958"/>
        <v>0</v>
      </c>
      <c r="E7020" s="50">
        <f t="shared" ca="1" si="952"/>
        <v>15</v>
      </c>
      <c r="F7020" s="2" t="str">
        <f t="shared" ca="1" si="959"/>
        <v/>
      </c>
      <c r="BD7020" s="49">
        <f t="shared" ca="1" si="956"/>
        <v>5051.5</v>
      </c>
      <c r="BE7020" s="3">
        <f t="shared" ca="1" si="953"/>
        <v>0.50509999999999999</v>
      </c>
      <c r="BF7020" s="3">
        <f t="shared" ca="1" si="954"/>
        <v>1.2784152420787677E-2</v>
      </c>
      <c r="BG7020" s="9">
        <f t="shared" ca="1" si="955"/>
        <v>15</v>
      </c>
      <c r="BH7020" s="6">
        <f ca="1">IF(ISNUMBER('Descriptive Stats'!BF7020),'Descriptive Stats'!BF7020,#N/A)</f>
        <v>1.2784152420787677E-2</v>
      </c>
      <c r="BI7020" s="6">
        <f ca="1">IF(ISNUMBER('Descriptive Stats'!E7020),'Descriptive Stats'!E7020,#N/A)</f>
        <v>15</v>
      </c>
    </row>
    <row r="7021" spans="1:61" ht="14.4" x14ac:dyDescent="0.3">
      <c r="A7021" s="2">
        <f>ROW()</f>
        <v>7021</v>
      </c>
      <c r="C7021" s="8">
        <f t="shared" ca="1" si="957"/>
        <v>24</v>
      </c>
      <c r="D7021" s="8">
        <f t="shared" ca="1" si="958"/>
        <v>15</v>
      </c>
      <c r="E7021" s="50">
        <f t="shared" ca="1" si="952"/>
        <v>0</v>
      </c>
      <c r="F7021" s="2" t="str">
        <f t="shared" ca="1" si="959"/>
        <v/>
      </c>
      <c r="BD7021" s="49">
        <f t="shared" ca="1" si="956"/>
        <v>815.5</v>
      </c>
      <c r="BE7021" s="3">
        <f t="shared" ca="1" si="953"/>
        <v>8.1500000000000003E-2</v>
      </c>
      <c r="BF7021" s="3">
        <f t="shared" ca="1" si="954"/>
        <v>-1.3950525282585462</v>
      </c>
      <c r="BG7021" s="9">
        <f t="shared" ca="1" si="955"/>
        <v>0</v>
      </c>
      <c r="BH7021" s="6">
        <f ca="1">IF(ISNUMBER('Descriptive Stats'!BF7021),'Descriptive Stats'!BF7021,#N/A)</f>
        <v>-1.3950525282585462</v>
      </c>
      <c r="BI7021" s="6">
        <f ca="1">IF(ISNUMBER('Descriptive Stats'!E7021),'Descriptive Stats'!E7021,#N/A)</f>
        <v>0</v>
      </c>
    </row>
    <row r="7022" spans="1:61" ht="14.4" x14ac:dyDescent="0.3">
      <c r="A7022" s="2">
        <f>ROW()</f>
        <v>7022</v>
      </c>
      <c r="C7022" s="8">
        <f t="shared" ca="1" si="957"/>
        <v>15</v>
      </c>
      <c r="D7022" s="8">
        <f t="shared" ca="1" si="958"/>
        <v>0</v>
      </c>
      <c r="E7022" s="50">
        <f t="shared" ca="1" si="952"/>
        <v>0</v>
      </c>
      <c r="F7022" s="2" t="str">
        <f t="shared" ca="1" si="959"/>
        <v/>
      </c>
      <c r="BD7022" s="49">
        <f t="shared" ca="1" si="956"/>
        <v>815.5</v>
      </c>
      <c r="BE7022" s="3">
        <f t="shared" ca="1" si="953"/>
        <v>8.1500000000000003E-2</v>
      </c>
      <c r="BF7022" s="3">
        <f t="shared" ca="1" si="954"/>
        <v>-1.3950525282585462</v>
      </c>
      <c r="BG7022" s="9">
        <f t="shared" ca="1" si="955"/>
        <v>0</v>
      </c>
      <c r="BH7022" s="6">
        <f ca="1">IF(ISNUMBER('Descriptive Stats'!BF7022),'Descriptive Stats'!BF7022,#N/A)</f>
        <v>-1.3950525282585462</v>
      </c>
      <c r="BI7022" s="6">
        <f ca="1">IF(ISNUMBER('Descriptive Stats'!E7022),'Descriptive Stats'!E7022,#N/A)</f>
        <v>0</v>
      </c>
    </row>
    <row r="7023" spans="1:61" ht="14.4" x14ac:dyDescent="0.3">
      <c r="A7023" s="2">
        <f>ROW()</f>
        <v>7023</v>
      </c>
      <c r="C7023" s="8">
        <f t="shared" ca="1" si="957"/>
        <v>20</v>
      </c>
      <c r="D7023" s="8">
        <f t="shared" ca="1" si="958"/>
        <v>0</v>
      </c>
      <c r="E7023" s="50">
        <f t="shared" ca="1" si="952"/>
        <v>9</v>
      </c>
      <c r="F7023" s="2" t="str">
        <f t="shared" ca="1" si="959"/>
        <v/>
      </c>
      <c r="BD7023" s="49">
        <f t="shared" ca="1" si="956"/>
        <v>4819</v>
      </c>
      <c r="BE7023" s="3">
        <f t="shared" ca="1" si="953"/>
        <v>0.48185</v>
      </c>
      <c r="BF7023" s="3">
        <f t="shared" ca="1" si="954"/>
        <v>-4.5511009098988427E-2</v>
      </c>
      <c r="BG7023" s="9">
        <f t="shared" ca="1" si="955"/>
        <v>9</v>
      </c>
      <c r="BH7023" s="6">
        <f ca="1">IF(ISNUMBER('Descriptive Stats'!BF7023),'Descriptive Stats'!BF7023,#N/A)</f>
        <v>-4.5511009098988427E-2</v>
      </c>
      <c r="BI7023" s="6">
        <f ca="1">IF(ISNUMBER('Descriptive Stats'!E7023),'Descriptive Stats'!E7023,#N/A)</f>
        <v>9</v>
      </c>
    </row>
    <row r="7024" spans="1:61" ht="14.4" x14ac:dyDescent="0.3">
      <c r="A7024" s="2">
        <f>ROW()</f>
        <v>7024</v>
      </c>
      <c r="C7024" s="8">
        <f t="shared" ca="1" si="957"/>
        <v>23</v>
      </c>
      <c r="D7024" s="8">
        <f t="shared" ca="1" si="958"/>
        <v>9</v>
      </c>
      <c r="E7024" s="50">
        <f t="shared" ca="1" si="952"/>
        <v>2</v>
      </c>
      <c r="F7024" s="2" t="str">
        <f t="shared" ca="1" si="959"/>
        <v/>
      </c>
      <c r="BD7024" s="49">
        <f t="shared" ca="1" si="956"/>
        <v>2595</v>
      </c>
      <c r="BE7024" s="3">
        <f t="shared" ca="1" si="953"/>
        <v>0.25945000000000001</v>
      </c>
      <c r="BF7024" s="3">
        <f t="shared" ca="1" si="954"/>
        <v>-0.6450419512753276</v>
      </c>
      <c r="BG7024" s="9">
        <f t="shared" ca="1" si="955"/>
        <v>2</v>
      </c>
      <c r="BH7024" s="6">
        <f ca="1">IF(ISNUMBER('Descriptive Stats'!BF7024),'Descriptive Stats'!BF7024,#N/A)</f>
        <v>-0.6450419512753276</v>
      </c>
      <c r="BI7024" s="6">
        <f ca="1">IF(ISNUMBER('Descriptive Stats'!E7024),'Descriptive Stats'!E7024,#N/A)</f>
        <v>2</v>
      </c>
    </row>
    <row r="7025" spans="1:61" ht="14.4" x14ac:dyDescent="0.3">
      <c r="A7025" s="2">
        <f>ROW()</f>
        <v>7025</v>
      </c>
      <c r="C7025" s="8">
        <f t="shared" ca="1" si="957"/>
        <v>17</v>
      </c>
      <c r="D7025" s="8">
        <f t="shared" ca="1" si="958"/>
        <v>2</v>
      </c>
      <c r="E7025" s="50">
        <f t="shared" ca="1" si="952"/>
        <v>0</v>
      </c>
      <c r="F7025" s="2" t="str">
        <f t="shared" ca="1" si="959"/>
        <v/>
      </c>
      <c r="BD7025" s="49">
        <f t="shared" ca="1" si="956"/>
        <v>815.5</v>
      </c>
      <c r="BE7025" s="3">
        <f t="shared" ca="1" si="953"/>
        <v>8.1500000000000003E-2</v>
      </c>
      <c r="BF7025" s="3">
        <f t="shared" ca="1" si="954"/>
        <v>-1.3950525282585462</v>
      </c>
      <c r="BG7025" s="9">
        <f t="shared" ca="1" si="955"/>
        <v>0</v>
      </c>
      <c r="BH7025" s="6">
        <f ca="1">IF(ISNUMBER('Descriptive Stats'!BF7025),'Descriptive Stats'!BF7025,#N/A)</f>
        <v>-1.3950525282585462</v>
      </c>
      <c r="BI7025" s="6">
        <f ca="1">IF(ISNUMBER('Descriptive Stats'!E7025),'Descriptive Stats'!E7025,#N/A)</f>
        <v>0</v>
      </c>
    </row>
    <row r="7026" spans="1:61" ht="14.4" x14ac:dyDescent="0.3">
      <c r="A7026" s="2">
        <f>ROW()</f>
        <v>7026</v>
      </c>
      <c r="C7026" s="8">
        <f t="shared" ca="1" si="957"/>
        <v>15</v>
      </c>
      <c r="D7026" s="8">
        <f t="shared" ca="1" si="958"/>
        <v>0</v>
      </c>
      <c r="E7026" s="50">
        <f t="shared" ca="1" si="952"/>
        <v>0</v>
      </c>
      <c r="F7026" s="2" t="str">
        <f t="shared" ca="1" si="959"/>
        <v/>
      </c>
      <c r="BD7026" s="49">
        <f t="shared" ca="1" si="956"/>
        <v>815.5</v>
      </c>
      <c r="BE7026" s="3">
        <f t="shared" ca="1" si="953"/>
        <v>8.1500000000000003E-2</v>
      </c>
      <c r="BF7026" s="3">
        <f t="shared" ca="1" si="954"/>
        <v>-1.3950525282585462</v>
      </c>
      <c r="BG7026" s="9">
        <f t="shared" ca="1" si="955"/>
        <v>0</v>
      </c>
      <c r="BH7026" s="6">
        <f ca="1">IF(ISNUMBER('Descriptive Stats'!BF7026),'Descriptive Stats'!BF7026,#N/A)</f>
        <v>-1.3950525282585462</v>
      </c>
      <c r="BI7026" s="6">
        <f ca="1">IF(ISNUMBER('Descriptive Stats'!E7026),'Descriptive Stats'!E7026,#N/A)</f>
        <v>0</v>
      </c>
    </row>
    <row r="7027" spans="1:61" ht="14.4" x14ac:dyDescent="0.3">
      <c r="A7027" s="2">
        <f>ROW()</f>
        <v>7027</v>
      </c>
      <c r="C7027" s="8">
        <f t="shared" ca="1" si="957"/>
        <v>15</v>
      </c>
      <c r="D7027" s="8">
        <f t="shared" ca="1" si="958"/>
        <v>0</v>
      </c>
      <c r="E7027" s="50">
        <f t="shared" ca="1" si="952"/>
        <v>6</v>
      </c>
      <c r="F7027" s="2" t="str">
        <f t="shared" ca="1" si="959"/>
        <v/>
      </c>
      <c r="BD7027" s="49">
        <f t="shared" ca="1" si="956"/>
        <v>3900</v>
      </c>
      <c r="BE7027" s="3">
        <f t="shared" ca="1" si="953"/>
        <v>0.38995000000000002</v>
      </c>
      <c r="BF7027" s="3">
        <f t="shared" ca="1" si="954"/>
        <v>-0.2794493539703507</v>
      </c>
      <c r="BG7027" s="9">
        <f t="shared" ca="1" si="955"/>
        <v>6</v>
      </c>
      <c r="BH7027" s="6">
        <f ca="1">IF(ISNUMBER('Descriptive Stats'!BF7027),'Descriptive Stats'!BF7027,#N/A)</f>
        <v>-0.2794493539703507</v>
      </c>
      <c r="BI7027" s="6">
        <f ca="1">IF(ISNUMBER('Descriptive Stats'!E7027),'Descriptive Stats'!E7027,#N/A)</f>
        <v>6</v>
      </c>
    </row>
    <row r="7028" spans="1:61" ht="14.4" x14ac:dyDescent="0.3">
      <c r="A7028" s="2">
        <f>ROW()</f>
        <v>7028</v>
      </c>
      <c r="C7028" s="8">
        <f t="shared" ca="1" si="957"/>
        <v>5</v>
      </c>
      <c r="D7028" s="8">
        <f t="shared" ca="1" si="958"/>
        <v>6</v>
      </c>
      <c r="E7028" s="50">
        <f t="shared" ca="1" si="952"/>
        <v>6</v>
      </c>
      <c r="F7028" s="2" t="str">
        <f t="shared" ca="1" si="959"/>
        <v/>
      </c>
      <c r="BD7028" s="49">
        <f t="shared" ca="1" si="956"/>
        <v>3900</v>
      </c>
      <c r="BE7028" s="3">
        <f t="shared" ca="1" si="953"/>
        <v>0.38995000000000002</v>
      </c>
      <c r="BF7028" s="3">
        <f t="shared" ca="1" si="954"/>
        <v>-0.2794493539703507</v>
      </c>
      <c r="BG7028" s="9">
        <f t="shared" ca="1" si="955"/>
        <v>6</v>
      </c>
      <c r="BH7028" s="6">
        <f ca="1">IF(ISNUMBER('Descriptive Stats'!BF7028),'Descriptive Stats'!BF7028,#N/A)</f>
        <v>-0.2794493539703507</v>
      </c>
      <c r="BI7028" s="6">
        <f ca="1">IF(ISNUMBER('Descriptive Stats'!E7028),'Descriptive Stats'!E7028,#N/A)</f>
        <v>6</v>
      </c>
    </row>
    <row r="7029" spans="1:61" ht="14.4" x14ac:dyDescent="0.3">
      <c r="A7029" s="2">
        <f>ROW()</f>
        <v>7029</v>
      </c>
      <c r="C7029" s="8">
        <f t="shared" ca="1" si="957"/>
        <v>5</v>
      </c>
      <c r="D7029" s="8">
        <f t="shared" ca="1" si="958"/>
        <v>6</v>
      </c>
      <c r="E7029" s="50">
        <f t="shared" ca="1" si="952"/>
        <v>7</v>
      </c>
      <c r="F7029" s="2" t="str">
        <f t="shared" ca="1" si="959"/>
        <v/>
      </c>
      <c r="BD7029" s="49">
        <f t="shared" ca="1" si="956"/>
        <v>4473.5</v>
      </c>
      <c r="BE7029" s="3">
        <f t="shared" ca="1" si="953"/>
        <v>0.44729999999999998</v>
      </c>
      <c r="BF7029" s="3">
        <f t="shared" ca="1" si="954"/>
        <v>-0.13248586824472414</v>
      </c>
      <c r="BG7029" s="9">
        <f t="shared" ca="1" si="955"/>
        <v>7</v>
      </c>
      <c r="BH7029" s="6">
        <f ca="1">IF(ISNUMBER('Descriptive Stats'!BF7029),'Descriptive Stats'!BF7029,#N/A)</f>
        <v>-0.13248586824472414</v>
      </c>
      <c r="BI7029" s="6">
        <f ca="1">IF(ISNUMBER('Descriptive Stats'!E7029),'Descriptive Stats'!E7029,#N/A)</f>
        <v>7</v>
      </c>
    </row>
    <row r="7030" spans="1:61" ht="14.4" x14ac:dyDescent="0.3">
      <c r="A7030" s="2">
        <f>ROW()</f>
        <v>7030</v>
      </c>
      <c r="C7030" s="8">
        <f t="shared" ca="1" si="957"/>
        <v>19</v>
      </c>
      <c r="D7030" s="8">
        <f t="shared" ca="1" si="958"/>
        <v>7</v>
      </c>
      <c r="E7030" s="50">
        <f t="shared" ca="1" si="952"/>
        <v>1</v>
      </c>
      <c r="F7030" s="2" t="str">
        <f t="shared" ca="1" si="959"/>
        <v/>
      </c>
      <c r="BD7030" s="49">
        <f t="shared" ca="1" si="956"/>
        <v>1871</v>
      </c>
      <c r="BE7030" s="3">
        <f t="shared" ca="1" si="953"/>
        <v>0.18704999999999999</v>
      </c>
      <c r="BF7030" s="3">
        <f t="shared" ca="1" si="954"/>
        <v>-0.88881967520906158</v>
      </c>
      <c r="BG7030" s="9">
        <f t="shared" ca="1" si="955"/>
        <v>1</v>
      </c>
      <c r="BH7030" s="6">
        <f ca="1">IF(ISNUMBER('Descriptive Stats'!BF7030),'Descriptive Stats'!BF7030,#N/A)</f>
        <v>-0.88881967520906158</v>
      </c>
      <c r="BI7030" s="6">
        <f ca="1">IF(ISNUMBER('Descriptive Stats'!E7030),'Descriptive Stats'!E7030,#N/A)</f>
        <v>1</v>
      </c>
    </row>
    <row r="7031" spans="1:61" ht="14.4" x14ac:dyDescent="0.3">
      <c r="A7031" s="2">
        <f>ROW()</f>
        <v>7031</v>
      </c>
      <c r="C7031" s="8">
        <f t="shared" ca="1" si="957"/>
        <v>8</v>
      </c>
      <c r="D7031" s="8">
        <f t="shared" ca="1" si="958"/>
        <v>1</v>
      </c>
      <c r="E7031" s="50">
        <f t="shared" ca="1" si="952"/>
        <v>6</v>
      </c>
      <c r="F7031" s="2" t="str">
        <f t="shared" ca="1" si="959"/>
        <v/>
      </c>
      <c r="BD7031" s="49">
        <f t="shared" ca="1" si="956"/>
        <v>3900</v>
      </c>
      <c r="BE7031" s="3">
        <f t="shared" ca="1" si="953"/>
        <v>0.38995000000000002</v>
      </c>
      <c r="BF7031" s="3">
        <f t="shared" ca="1" si="954"/>
        <v>-0.2794493539703507</v>
      </c>
      <c r="BG7031" s="9">
        <f t="shared" ca="1" si="955"/>
        <v>6</v>
      </c>
      <c r="BH7031" s="6">
        <f ca="1">IF(ISNUMBER('Descriptive Stats'!BF7031),'Descriptive Stats'!BF7031,#N/A)</f>
        <v>-0.2794493539703507</v>
      </c>
      <c r="BI7031" s="6">
        <f ca="1">IF(ISNUMBER('Descriptive Stats'!E7031),'Descriptive Stats'!E7031,#N/A)</f>
        <v>6</v>
      </c>
    </row>
    <row r="7032" spans="1:61" ht="14.4" x14ac:dyDescent="0.3">
      <c r="A7032" s="2">
        <f>ROW()</f>
        <v>7032</v>
      </c>
      <c r="C7032" s="8">
        <f t="shared" ca="1" si="957"/>
        <v>5</v>
      </c>
      <c r="D7032" s="8">
        <f t="shared" ca="1" si="958"/>
        <v>6</v>
      </c>
      <c r="E7032" s="50">
        <f t="shared" ca="1" si="952"/>
        <v>0</v>
      </c>
      <c r="F7032" s="2" t="str">
        <f t="shared" ca="1" si="959"/>
        <v/>
      </c>
      <c r="BD7032" s="49">
        <f t="shared" ca="1" si="956"/>
        <v>815.5</v>
      </c>
      <c r="BE7032" s="3">
        <f t="shared" ca="1" si="953"/>
        <v>8.1500000000000003E-2</v>
      </c>
      <c r="BF7032" s="3">
        <f t="shared" ca="1" si="954"/>
        <v>-1.3950525282585462</v>
      </c>
      <c r="BG7032" s="9">
        <f t="shared" ca="1" si="955"/>
        <v>0</v>
      </c>
      <c r="BH7032" s="6">
        <f ca="1">IF(ISNUMBER('Descriptive Stats'!BF7032),'Descriptive Stats'!BF7032,#N/A)</f>
        <v>-1.3950525282585462</v>
      </c>
      <c r="BI7032" s="6">
        <f ca="1">IF(ISNUMBER('Descriptive Stats'!E7032),'Descriptive Stats'!E7032,#N/A)</f>
        <v>0</v>
      </c>
    </row>
    <row r="7033" spans="1:61" ht="14.4" x14ac:dyDescent="0.3">
      <c r="A7033" s="2">
        <f>ROW()</f>
        <v>7033</v>
      </c>
      <c r="C7033" s="8">
        <f t="shared" ca="1" si="957"/>
        <v>15</v>
      </c>
      <c r="D7033" s="8">
        <f t="shared" ca="1" si="958"/>
        <v>0</v>
      </c>
      <c r="E7033" s="50">
        <f t="shared" ca="1" si="952"/>
        <v>6</v>
      </c>
      <c r="F7033" s="2" t="str">
        <f t="shared" ca="1" si="959"/>
        <v/>
      </c>
      <c r="BD7033" s="49">
        <f t="shared" ca="1" si="956"/>
        <v>3900</v>
      </c>
      <c r="BE7033" s="3">
        <f t="shared" ca="1" si="953"/>
        <v>0.38995000000000002</v>
      </c>
      <c r="BF7033" s="3">
        <f t="shared" ca="1" si="954"/>
        <v>-0.2794493539703507</v>
      </c>
      <c r="BG7033" s="9">
        <f t="shared" ca="1" si="955"/>
        <v>6</v>
      </c>
      <c r="BH7033" s="6">
        <f ca="1">IF(ISNUMBER('Descriptive Stats'!BF7033),'Descriptive Stats'!BF7033,#N/A)</f>
        <v>-0.2794493539703507</v>
      </c>
      <c r="BI7033" s="6">
        <f ca="1">IF(ISNUMBER('Descriptive Stats'!E7033),'Descriptive Stats'!E7033,#N/A)</f>
        <v>6</v>
      </c>
    </row>
    <row r="7034" spans="1:61" ht="14.4" x14ac:dyDescent="0.3">
      <c r="A7034" s="2">
        <f>ROW()</f>
        <v>7034</v>
      </c>
      <c r="C7034" s="8">
        <f t="shared" ca="1" si="957"/>
        <v>2</v>
      </c>
      <c r="D7034" s="8">
        <f t="shared" ca="1" si="958"/>
        <v>6</v>
      </c>
      <c r="E7034" s="50">
        <f t="shared" ca="1" si="952"/>
        <v>0</v>
      </c>
      <c r="F7034" s="2" t="str">
        <f t="shared" ca="1" si="959"/>
        <v/>
      </c>
      <c r="BD7034" s="49">
        <f t="shared" ca="1" si="956"/>
        <v>815.5</v>
      </c>
      <c r="BE7034" s="3">
        <f t="shared" ca="1" si="953"/>
        <v>8.1500000000000003E-2</v>
      </c>
      <c r="BF7034" s="3">
        <f t="shared" ca="1" si="954"/>
        <v>-1.3950525282585462</v>
      </c>
      <c r="BG7034" s="9">
        <f t="shared" ca="1" si="955"/>
        <v>0</v>
      </c>
      <c r="BH7034" s="6">
        <f ca="1">IF(ISNUMBER('Descriptive Stats'!BF7034),'Descriptive Stats'!BF7034,#N/A)</f>
        <v>-1.3950525282585462</v>
      </c>
      <c r="BI7034" s="6">
        <f ca="1">IF(ISNUMBER('Descriptive Stats'!E7034),'Descriptive Stats'!E7034,#N/A)</f>
        <v>0</v>
      </c>
    </row>
    <row r="7035" spans="1:61" ht="14.4" x14ac:dyDescent="0.3">
      <c r="A7035" s="2">
        <f>ROW()</f>
        <v>7035</v>
      </c>
      <c r="C7035" s="8">
        <f t="shared" ca="1" si="957"/>
        <v>14</v>
      </c>
      <c r="D7035" s="8">
        <f t="shared" ca="1" si="958"/>
        <v>0</v>
      </c>
      <c r="E7035" s="50">
        <f t="shared" ca="1" si="952"/>
        <v>0</v>
      </c>
      <c r="F7035" s="2" t="str">
        <f t="shared" ca="1" si="959"/>
        <v/>
      </c>
      <c r="BD7035" s="49">
        <f t="shared" ca="1" si="956"/>
        <v>815.5</v>
      </c>
      <c r="BE7035" s="3">
        <f t="shared" ca="1" si="953"/>
        <v>8.1500000000000003E-2</v>
      </c>
      <c r="BF7035" s="3">
        <f t="shared" ca="1" si="954"/>
        <v>-1.3950525282585462</v>
      </c>
      <c r="BG7035" s="9">
        <f t="shared" ca="1" si="955"/>
        <v>0</v>
      </c>
      <c r="BH7035" s="6">
        <f ca="1">IF(ISNUMBER('Descriptive Stats'!BF7035),'Descriptive Stats'!BF7035,#N/A)</f>
        <v>-1.3950525282585462</v>
      </c>
      <c r="BI7035" s="6">
        <f ca="1">IF(ISNUMBER('Descriptive Stats'!E7035),'Descriptive Stats'!E7035,#N/A)</f>
        <v>0</v>
      </c>
    </row>
    <row r="7036" spans="1:61" ht="14.4" x14ac:dyDescent="0.3">
      <c r="A7036" s="2">
        <f>ROW()</f>
        <v>7036</v>
      </c>
      <c r="C7036" s="8">
        <f t="shared" ca="1" si="957"/>
        <v>22</v>
      </c>
      <c r="D7036" s="8">
        <f t="shared" ca="1" si="958"/>
        <v>0</v>
      </c>
      <c r="E7036" s="50">
        <f t="shared" ca="1" si="952"/>
        <v>6</v>
      </c>
      <c r="F7036" s="2" t="str">
        <f t="shared" ca="1" si="959"/>
        <v/>
      </c>
      <c r="BD7036" s="49">
        <f t="shared" ca="1" si="956"/>
        <v>3900</v>
      </c>
      <c r="BE7036" s="3">
        <f t="shared" ca="1" si="953"/>
        <v>0.38995000000000002</v>
      </c>
      <c r="BF7036" s="3">
        <f t="shared" ca="1" si="954"/>
        <v>-0.2794493539703507</v>
      </c>
      <c r="BG7036" s="9">
        <f t="shared" ca="1" si="955"/>
        <v>6</v>
      </c>
      <c r="BH7036" s="6">
        <f ca="1">IF(ISNUMBER('Descriptive Stats'!BF7036),'Descriptive Stats'!BF7036,#N/A)</f>
        <v>-0.2794493539703507</v>
      </c>
      <c r="BI7036" s="6">
        <f ca="1">IF(ISNUMBER('Descriptive Stats'!E7036),'Descriptive Stats'!E7036,#N/A)</f>
        <v>6</v>
      </c>
    </row>
    <row r="7037" spans="1:61" ht="14.4" x14ac:dyDescent="0.3">
      <c r="A7037" s="2">
        <f>ROW()</f>
        <v>7037</v>
      </c>
      <c r="C7037" s="8">
        <f t="shared" ca="1" si="957"/>
        <v>16</v>
      </c>
      <c r="D7037" s="8">
        <f t="shared" ca="1" si="958"/>
        <v>6</v>
      </c>
      <c r="E7037" s="50">
        <f t="shared" ca="1" si="952"/>
        <v>3</v>
      </c>
      <c r="F7037" s="2" t="str">
        <f t="shared" ca="1" si="959"/>
        <v/>
      </c>
      <c r="BD7037" s="49">
        <f t="shared" ca="1" si="956"/>
        <v>3200</v>
      </c>
      <c r="BE7037" s="3">
        <f t="shared" ca="1" si="953"/>
        <v>0.31995000000000001</v>
      </c>
      <c r="BF7037" s="3">
        <f t="shared" ca="1" si="954"/>
        <v>-0.46783862043457014</v>
      </c>
      <c r="BG7037" s="9">
        <f t="shared" ca="1" si="955"/>
        <v>3</v>
      </c>
      <c r="BH7037" s="6">
        <f ca="1">IF(ISNUMBER('Descriptive Stats'!BF7037),'Descriptive Stats'!BF7037,#N/A)</f>
        <v>-0.46783862043457014</v>
      </c>
      <c r="BI7037" s="6">
        <f ca="1">IF(ISNUMBER('Descriptive Stats'!E7037),'Descriptive Stats'!E7037,#N/A)</f>
        <v>3</v>
      </c>
    </row>
    <row r="7038" spans="1:61" ht="14.4" x14ac:dyDescent="0.3">
      <c r="A7038" s="2">
        <f>ROW()</f>
        <v>7038</v>
      </c>
      <c r="C7038" s="8">
        <f t="shared" ca="1" si="957"/>
        <v>10</v>
      </c>
      <c r="D7038" s="8">
        <f t="shared" ca="1" si="958"/>
        <v>3</v>
      </c>
      <c r="E7038" s="50">
        <f t="shared" ca="1" si="952"/>
        <v>15</v>
      </c>
      <c r="F7038" s="2" t="str">
        <f t="shared" ca="1" si="959"/>
        <v/>
      </c>
      <c r="BD7038" s="49">
        <f t="shared" ca="1" si="956"/>
        <v>5051.5</v>
      </c>
      <c r="BE7038" s="3">
        <f t="shared" ca="1" si="953"/>
        <v>0.50509999999999999</v>
      </c>
      <c r="BF7038" s="3">
        <f t="shared" ca="1" si="954"/>
        <v>1.2784152420787677E-2</v>
      </c>
      <c r="BG7038" s="9">
        <f t="shared" ca="1" si="955"/>
        <v>15</v>
      </c>
      <c r="BH7038" s="6">
        <f ca="1">IF(ISNUMBER('Descriptive Stats'!BF7038),'Descriptive Stats'!BF7038,#N/A)</f>
        <v>1.2784152420787677E-2</v>
      </c>
      <c r="BI7038" s="6">
        <f ca="1">IF(ISNUMBER('Descriptive Stats'!E7038),'Descriptive Stats'!E7038,#N/A)</f>
        <v>15</v>
      </c>
    </row>
    <row r="7039" spans="1:61" ht="14.4" x14ac:dyDescent="0.3">
      <c r="A7039" s="2">
        <f>ROW()</f>
        <v>7039</v>
      </c>
      <c r="C7039" s="8">
        <f t="shared" ca="1" si="957"/>
        <v>24</v>
      </c>
      <c r="D7039" s="8">
        <f t="shared" ca="1" si="958"/>
        <v>15</v>
      </c>
      <c r="E7039" s="50">
        <f t="shared" ca="1" si="952"/>
        <v>7</v>
      </c>
      <c r="F7039" s="2" t="str">
        <f t="shared" ca="1" si="959"/>
        <v/>
      </c>
      <c r="BD7039" s="49">
        <f t="shared" ca="1" si="956"/>
        <v>4473.5</v>
      </c>
      <c r="BE7039" s="3">
        <f t="shared" ca="1" si="953"/>
        <v>0.44729999999999998</v>
      </c>
      <c r="BF7039" s="3">
        <f t="shared" ca="1" si="954"/>
        <v>-0.13248586824472414</v>
      </c>
      <c r="BG7039" s="9">
        <f t="shared" ca="1" si="955"/>
        <v>7</v>
      </c>
      <c r="BH7039" s="6">
        <f ca="1">IF(ISNUMBER('Descriptive Stats'!BF7039),'Descriptive Stats'!BF7039,#N/A)</f>
        <v>-0.13248586824472414</v>
      </c>
      <c r="BI7039" s="6">
        <f ca="1">IF(ISNUMBER('Descriptive Stats'!E7039),'Descriptive Stats'!E7039,#N/A)</f>
        <v>7</v>
      </c>
    </row>
    <row r="7040" spans="1:61" ht="14.4" x14ac:dyDescent="0.3">
      <c r="A7040" s="2">
        <f>ROW()</f>
        <v>7040</v>
      </c>
      <c r="C7040" s="8">
        <f t="shared" ca="1" si="957"/>
        <v>19</v>
      </c>
      <c r="D7040" s="8">
        <f t="shared" ca="1" si="958"/>
        <v>7</v>
      </c>
      <c r="E7040" s="50">
        <f t="shared" ca="1" si="952"/>
        <v>6</v>
      </c>
      <c r="F7040" s="2" t="str">
        <f t="shared" ca="1" si="959"/>
        <v/>
      </c>
      <c r="BD7040" s="49">
        <f t="shared" ca="1" si="956"/>
        <v>3900</v>
      </c>
      <c r="BE7040" s="3">
        <f t="shared" ca="1" si="953"/>
        <v>0.38995000000000002</v>
      </c>
      <c r="BF7040" s="3">
        <f t="shared" ca="1" si="954"/>
        <v>-0.2794493539703507</v>
      </c>
      <c r="BG7040" s="9">
        <f t="shared" ca="1" si="955"/>
        <v>6</v>
      </c>
      <c r="BH7040" s="6">
        <f ca="1">IF(ISNUMBER('Descriptive Stats'!BF7040),'Descriptive Stats'!BF7040,#N/A)</f>
        <v>-0.2794493539703507</v>
      </c>
      <c r="BI7040" s="6">
        <f ca="1">IF(ISNUMBER('Descriptive Stats'!E7040),'Descriptive Stats'!E7040,#N/A)</f>
        <v>6</v>
      </c>
    </row>
    <row r="7041" spans="1:61" ht="14.4" x14ac:dyDescent="0.3">
      <c r="A7041" s="2">
        <f>ROW()</f>
        <v>7041</v>
      </c>
      <c r="C7041" s="8">
        <f t="shared" ca="1" si="957"/>
        <v>16</v>
      </c>
      <c r="D7041" s="8">
        <f t="shared" ca="1" si="958"/>
        <v>6</v>
      </c>
      <c r="E7041" s="50">
        <f t="shared" ca="1" si="952"/>
        <v>3</v>
      </c>
      <c r="F7041" s="2" t="str">
        <f t="shared" ca="1" si="959"/>
        <v/>
      </c>
      <c r="BD7041" s="49">
        <f t="shared" ca="1" si="956"/>
        <v>3200</v>
      </c>
      <c r="BE7041" s="3">
        <f t="shared" ca="1" si="953"/>
        <v>0.31995000000000001</v>
      </c>
      <c r="BF7041" s="3">
        <f t="shared" ca="1" si="954"/>
        <v>-0.46783862043457014</v>
      </c>
      <c r="BG7041" s="9">
        <f t="shared" ca="1" si="955"/>
        <v>3</v>
      </c>
      <c r="BH7041" s="6">
        <f ca="1">IF(ISNUMBER('Descriptive Stats'!BF7041),'Descriptive Stats'!BF7041,#N/A)</f>
        <v>-0.46783862043457014</v>
      </c>
      <c r="BI7041" s="6">
        <f ca="1">IF(ISNUMBER('Descriptive Stats'!E7041),'Descriptive Stats'!E7041,#N/A)</f>
        <v>3</v>
      </c>
    </row>
    <row r="7042" spans="1:61" ht="14.4" x14ac:dyDescent="0.3">
      <c r="A7042" s="2">
        <f>ROW()</f>
        <v>7042</v>
      </c>
      <c r="C7042" s="8">
        <f t="shared" ca="1" si="957"/>
        <v>10</v>
      </c>
      <c r="D7042" s="8">
        <f t="shared" ca="1" si="958"/>
        <v>3</v>
      </c>
      <c r="E7042" s="50">
        <f t="shared" ca="1" si="952"/>
        <v>0</v>
      </c>
      <c r="F7042" s="2" t="str">
        <f t="shared" ca="1" si="959"/>
        <v/>
      </c>
      <c r="BD7042" s="49">
        <f t="shared" ca="1" si="956"/>
        <v>815.5</v>
      </c>
      <c r="BE7042" s="3">
        <f t="shared" ca="1" si="953"/>
        <v>8.1500000000000003E-2</v>
      </c>
      <c r="BF7042" s="3">
        <f t="shared" ca="1" si="954"/>
        <v>-1.3950525282585462</v>
      </c>
      <c r="BG7042" s="9">
        <f t="shared" ca="1" si="955"/>
        <v>0</v>
      </c>
      <c r="BH7042" s="6">
        <f ca="1">IF(ISNUMBER('Descriptive Stats'!BF7042),'Descriptive Stats'!BF7042,#N/A)</f>
        <v>-1.3950525282585462</v>
      </c>
      <c r="BI7042" s="6">
        <f ca="1">IF(ISNUMBER('Descriptive Stats'!E7042),'Descriptive Stats'!E7042,#N/A)</f>
        <v>0</v>
      </c>
    </row>
    <row r="7043" spans="1:61" ht="14.4" x14ac:dyDescent="0.3">
      <c r="A7043" s="2">
        <f>ROW()</f>
        <v>7043</v>
      </c>
      <c r="C7043" s="8">
        <f t="shared" ca="1" si="957"/>
        <v>15</v>
      </c>
      <c r="D7043" s="8">
        <f t="shared" ca="1" si="958"/>
        <v>0</v>
      </c>
      <c r="E7043" s="50">
        <f t="shared" ref="E7043:E7106" ca="1" si="960">IF(0=MOD(ROW(),$J$1),AVERAGE(OFFSET($D$2,ROW()-$J$1,0,$J$1,1)),"")</f>
        <v>0</v>
      </c>
      <c r="F7043" s="2" t="str">
        <f t="shared" ca="1" si="959"/>
        <v/>
      </c>
      <c r="BD7043" s="49">
        <f t="shared" ca="1" si="956"/>
        <v>815.5</v>
      </c>
      <c r="BE7043" s="3">
        <f t="shared" ca="1" si="953"/>
        <v>8.1500000000000003E-2</v>
      </c>
      <c r="BF7043" s="3">
        <f t="shared" ca="1" si="954"/>
        <v>-1.3950525282585462</v>
      </c>
      <c r="BG7043" s="9">
        <f t="shared" ca="1" si="955"/>
        <v>0</v>
      </c>
      <c r="BH7043" s="6">
        <f ca="1">IF(ISNUMBER('Descriptive Stats'!BF7043),'Descriptive Stats'!BF7043,#N/A)</f>
        <v>-1.3950525282585462</v>
      </c>
      <c r="BI7043" s="6">
        <f ca="1">IF(ISNUMBER('Descriptive Stats'!E7043),'Descriptive Stats'!E7043,#N/A)</f>
        <v>0</v>
      </c>
    </row>
    <row r="7044" spans="1:61" ht="14.4" x14ac:dyDescent="0.3">
      <c r="A7044" s="2">
        <f>ROW()</f>
        <v>7044</v>
      </c>
      <c r="C7044" s="8">
        <f t="shared" ca="1" si="957"/>
        <v>20</v>
      </c>
      <c r="D7044" s="8">
        <f t="shared" ca="1" si="958"/>
        <v>0</v>
      </c>
      <c r="E7044" s="50">
        <f t="shared" ca="1" si="960"/>
        <v>2</v>
      </c>
      <c r="F7044" s="2" t="str">
        <f t="shared" ca="1" si="959"/>
        <v/>
      </c>
      <c r="BD7044" s="49">
        <f t="shared" ca="1" si="956"/>
        <v>2595</v>
      </c>
      <c r="BE7044" s="3">
        <f t="shared" ca="1" si="953"/>
        <v>0.25945000000000001</v>
      </c>
      <c r="BF7044" s="3">
        <f t="shared" ca="1" si="954"/>
        <v>-0.6450419512753276</v>
      </c>
      <c r="BG7044" s="9">
        <f t="shared" ca="1" si="955"/>
        <v>2</v>
      </c>
      <c r="BH7044" s="6">
        <f ca="1">IF(ISNUMBER('Descriptive Stats'!BF7044),'Descriptive Stats'!BF7044,#N/A)</f>
        <v>-0.6450419512753276</v>
      </c>
      <c r="BI7044" s="6">
        <f ca="1">IF(ISNUMBER('Descriptive Stats'!E7044),'Descriptive Stats'!E7044,#N/A)</f>
        <v>2</v>
      </c>
    </row>
    <row r="7045" spans="1:61" ht="14.4" x14ac:dyDescent="0.3">
      <c r="A7045" s="2">
        <f>ROW()</f>
        <v>7045</v>
      </c>
      <c r="C7045" s="8">
        <f t="shared" ca="1" si="957"/>
        <v>9</v>
      </c>
      <c r="D7045" s="8">
        <f t="shared" ca="1" si="958"/>
        <v>2</v>
      </c>
      <c r="E7045" s="50">
        <f t="shared" ca="1" si="960"/>
        <v>6</v>
      </c>
      <c r="F7045" s="2" t="str">
        <f t="shared" ca="1" si="959"/>
        <v/>
      </c>
      <c r="BD7045" s="49">
        <f t="shared" ca="1" si="956"/>
        <v>3900</v>
      </c>
      <c r="BE7045" s="3">
        <f t="shared" ca="1" si="953"/>
        <v>0.38995000000000002</v>
      </c>
      <c r="BF7045" s="3">
        <f t="shared" ca="1" si="954"/>
        <v>-0.2794493539703507</v>
      </c>
      <c r="BG7045" s="9">
        <f t="shared" ca="1" si="955"/>
        <v>6</v>
      </c>
      <c r="BH7045" s="6">
        <f ca="1">IF(ISNUMBER('Descriptive Stats'!BF7045),'Descriptive Stats'!BF7045,#N/A)</f>
        <v>-0.2794493539703507</v>
      </c>
      <c r="BI7045" s="6">
        <f ca="1">IF(ISNUMBER('Descriptive Stats'!E7045),'Descriptive Stats'!E7045,#N/A)</f>
        <v>6</v>
      </c>
    </row>
    <row r="7046" spans="1:61" ht="14.4" x14ac:dyDescent="0.3">
      <c r="A7046" s="2">
        <f>ROW()</f>
        <v>7046</v>
      </c>
      <c r="C7046" s="8">
        <f t="shared" ca="1" si="957"/>
        <v>16</v>
      </c>
      <c r="D7046" s="8">
        <f t="shared" ca="1" si="958"/>
        <v>6</v>
      </c>
      <c r="E7046" s="50">
        <f t="shared" ca="1" si="960"/>
        <v>0</v>
      </c>
      <c r="F7046" s="2" t="str">
        <f t="shared" ca="1" si="959"/>
        <v/>
      </c>
      <c r="BD7046" s="49">
        <f t="shared" ca="1" si="956"/>
        <v>815.5</v>
      </c>
      <c r="BE7046" s="3">
        <f t="shared" ca="1" si="953"/>
        <v>8.1500000000000003E-2</v>
      </c>
      <c r="BF7046" s="3">
        <f t="shared" ca="1" si="954"/>
        <v>-1.3950525282585462</v>
      </c>
      <c r="BG7046" s="9">
        <f t="shared" ca="1" si="955"/>
        <v>0</v>
      </c>
      <c r="BH7046" s="6">
        <f ca="1">IF(ISNUMBER('Descriptive Stats'!BF7046),'Descriptive Stats'!BF7046,#N/A)</f>
        <v>-1.3950525282585462</v>
      </c>
      <c r="BI7046" s="6">
        <f ca="1">IF(ISNUMBER('Descriptive Stats'!E7046),'Descriptive Stats'!E7046,#N/A)</f>
        <v>0</v>
      </c>
    </row>
    <row r="7047" spans="1:61" ht="14.4" x14ac:dyDescent="0.3">
      <c r="A7047" s="2">
        <f>ROW()</f>
        <v>7047</v>
      </c>
      <c r="C7047" s="8">
        <f t="shared" ca="1" si="957"/>
        <v>11</v>
      </c>
      <c r="D7047" s="8">
        <f t="shared" ca="1" si="958"/>
        <v>0</v>
      </c>
      <c r="E7047" s="50">
        <f t="shared" ca="1" si="960"/>
        <v>7</v>
      </c>
      <c r="F7047" s="2" t="str">
        <f t="shared" ca="1" si="959"/>
        <v/>
      </c>
      <c r="BD7047" s="49">
        <f t="shared" ca="1" si="956"/>
        <v>4473.5</v>
      </c>
      <c r="BE7047" s="3">
        <f t="shared" ca="1" si="953"/>
        <v>0.44729999999999998</v>
      </c>
      <c r="BF7047" s="3">
        <f t="shared" ca="1" si="954"/>
        <v>-0.13248586824472414</v>
      </c>
      <c r="BG7047" s="9">
        <f t="shared" ca="1" si="955"/>
        <v>7</v>
      </c>
      <c r="BH7047" s="6">
        <f ca="1">IF(ISNUMBER('Descriptive Stats'!BF7047),'Descriptive Stats'!BF7047,#N/A)</f>
        <v>-0.13248586824472414</v>
      </c>
      <c r="BI7047" s="6">
        <f ca="1">IF(ISNUMBER('Descriptive Stats'!E7047),'Descriptive Stats'!E7047,#N/A)</f>
        <v>7</v>
      </c>
    </row>
    <row r="7048" spans="1:61" ht="14.4" x14ac:dyDescent="0.3">
      <c r="A7048" s="2">
        <f>ROW()</f>
        <v>7048</v>
      </c>
      <c r="C7048" s="8">
        <f t="shared" ca="1" si="957"/>
        <v>6</v>
      </c>
      <c r="D7048" s="8">
        <f t="shared" ca="1" si="958"/>
        <v>7</v>
      </c>
      <c r="E7048" s="50">
        <f t="shared" ca="1" si="960"/>
        <v>1</v>
      </c>
      <c r="F7048" s="2" t="str">
        <f t="shared" ca="1" si="959"/>
        <v/>
      </c>
      <c r="BD7048" s="49">
        <f t="shared" ca="1" si="956"/>
        <v>1871</v>
      </c>
      <c r="BE7048" s="3">
        <f t="shared" ca="1" si="953"/>
        <v>0.18704999999999999</v>
      </c>
      <c r="BF7048" s="3">
        <f t="shared" ca="1" si="954"/>
        <v>-0.88881967520906158</v>
      </c>
      <c r="BG7048" s="9">
        <f t="shared" ca="1" si="955"/>
        <v>1</v>
      </c>
      <c r="BH7048" s="6">
        <f ca="1">IF(ISNUMBER('Descriptive Stats'!BF7048),'Descriptive Stats'!BF7048,#N/A)</f>
        <v>-0.88881967520906158</v>
      </c>
      <c r="BI7048" s="6">
        <f ca="1">IF(ISNUMBER('Descriptive Stats'!E7048),'Descriptive Stats'!E7048,#N/A)</f>
        <v>1</v>
      </c>
    </row>
    <row r="7049" spans="1:61" ht="14.4" x14ac:dyDescent="0.3">
      <c r="A7049" s="2">
        <f>ROW()</f>
        <v>7049</v>
      </c>
      <c r="C7049" s="8">
        <f t="shared" ca="1" si="957"/>
        <v>8</v>
      </c>
      <c r="D7049" s="8">
        <f t="shared" ca="1" si="958"/>
        <v>1</v>
      </c>
      <c r="E7049" s="50">
        <f t="shared" ca="1" si="960"/>
        <v>15</v>
      </c>
      <c r="F7049" s="2" t="str">
        <f t="shared" ca="1" si="959"/>
        <v/>
      </c>
      <c r="BD7049" s="49">
        <f t="shared" ca="1" si="956"/>
        <v>5051.5</v>
      </c>
      <c r="BE7049" s="3">
        <f t="shared" ref="BE7049:BE7112" ca="1" si="961">IF(ISNUMBER(BD7049),(BD7049-0.5)/$BK$4,"")</f>
        <v>0.50509999999999999</v>
      </c>
      <c r="BF7049" s="3">
        <f t="shared" ref="BF7049:BF7112" ca="1" si="962">IF(ISNUMBER(BE7049),_xlfn.NORM.INV(BE7049,0,1),"")</f>
        <v>1.2784152420787677E-2</v>
      </c>
      <c r="BG7049" s="9">
        <f t="shared" ref="BG7049:BG7112" ca="1" si="963">IF(ISNUMBER(E7049),E7049,"")</f>
        <v>15</v>
      </c>
      <c r="BH7049" s="6">
        <f ca="1">IF(ISNUMBER('Descriptive Stats'!BF7049),'Descriptive Stats'!BF7049,#N/A)</f>
        <v>1.2784152420787677E-2</v>
      </c>
      <c r="BI7049" s="6">
        <f ca="1">IF(ISNUMBER('Descriptive Stats'!E7049),'Descriptive Stats'!E7049,#N/A)</f>
        <v>15</v>
      </c>
    </row>
    <row r="7050" spans="1:61" ht="14.4" x14ac:dyDescent="0.3">
      <c r="A7050" s="2">
        <f>ROW()</f>
        <v>7050</v>
      </c>
      <c r="C7050" s="8">
        <f t="shared" ca="1" si="957"/>
        <v>24</v>
      </c>
      <c r="D7050" s="8">
        <f t="shared" ca="1" si="958"/>
        <v>15</v>
      </c>
      <c r="E7050" s="50">
        <f t="shared" ca="1" si="960"/>
        <v>0</v>
      </c>
      <c r="F7050" s="2" t="str">
        <f t="shared" ca="1" si="959"/>
        <v/>
      </c>
      <c r="BD7050" s="49">
        <f t="shared" ref="BD7050:BD7113" ca="1" si="964">IF(ISNUMBER(BG7050),_xlfn.RANK.AVG(BG7050,$BG$2:$BG$5414,1),"")</f>
        <v>815.5</v>
      </c>
      <c r="BE7050" s="3">
        <f t="shared" ca="1" si="961"/>
        <v>8.1500000000000003E-2</v>
      </c>
      <c r="BF7050" s="3">
        <f t="shared" ca="1" si="962"/>
        <v>-1.3950525282585462</v>
      </c>
      <c r="BG7050" s="9">
        <f t="shared" ca="1" si="963"/>
        <v>0</v>
      </c>
      <c r="BH7050" s="6">
        <f ca="1">IF(ISNUMBER('Descriptive Stats'!BF7050),'Descriptive Stats'!BF7050,#N/A)</f>
        <v>-1.3950525282585462</v>
      </c>
      <c r="BI7050" s="6">
        <f ca="1">IF(ISNUMBER('Descriptive Stats'!E7050),'Descriptive Stats'!E7050,#N/A)</f>
        <v>0</v>
      </c>
    </row>
    <row r="7051" spans="1:61" ht="14.4" x14ac:dyDescent="0.3">
      <c r="A7051" s="2">
        <f>ROW()</f>
        <v>7051</v>
      </c>
      <c r="C7051" s="8">
        <f t="shared" ca="1" si="957"/>
        <v>20</v>
      </c>
      <c r="D7051" s="8">
        <f t="shared" ca="1" si="958"/>
        <v>0</v>
      </c>
      <c r="E7051" s="50">
        <f t="shared" ca="1" si="960"/>
        <v>2</v>
      </c>
      <c r="F7051" s="2" t="str">
        <f t="shared" ca="1" si="959"/>
        <v/>
      </c>
      <c r="BD7051" s="49">
        <f t="shared" ca="1" si="964"/>
        <v>2595</v>
      </c>
      <c r="BE7051" s="3">
        <f t="shared" ca="1" si="961"/>
        <v>0.25945000000000001</v>
      </c>
      <c r="BF7051" s="3">
        <f t="shared" ca="1" si="962"/>
        <v>-0.6450419512753276</v>
      </c>
      <c r="BG7051" s="9">
        <f t="shared" ca="1" si="963"/>
        <v>2</v>
      </c>
      <c r="BH7051" s="6">
        <f ca="1">IF(ISNUMBER('Descriptive Stats'!BF7051),'Descriptive Stats'!BF7051,#N/A)</f>
        <v>-0.6450419512753276</v>
      </c>
      <c r="BI7051" s="6">
        <f ca="1">IF(ISNUMBER('Descriptive Stats'!E7051),'Descriptive Stats'!E7051,#N/A)</f>
        <v>2</v>
      </c>
    </row>
    <row r="7052" spans="1:61" ht="14.4" x14ac:dyDescent="0.3">
      <c r="A7052" s="2">
        <f>ROW()</f>
        <v>7052</v>
      </c>
      <c r="C7052" s="8">
        <f t="shared" ca="1" si="957"/>
        <v>9</v>
      </c>
      <c r="D7052" s="8">
        <f t="shared" ca="1" si="958"/>
        <v>2</v>
      </c>
      <c r="E7052" s="50">
        <f t="shared" ca="1" si="960"/>
        <v>2</v>
      </c>
      <c r="F7052" s="2" t="str">
        <f t="shared" ca="1" si="959"/>
        <v/>
      </c>
      <c r="BD7052" s="49">
        <f t="shared" ca="1" si="964"/>
        <v>2595</v>
      </c>
      <c r="BE7052" s="3">
        <f t="shared" ca="1" si="961"/>
        <v>0.25945000000000001</v>
      </c>
      <c r="BF7052" s="3">
        <f t="shared" ca="1" si="962"/>
        <v>-0.6450419512753276</v>
      </c>
      <c r="BG7052" s="9">
        <f t="shared" ca="1" si="963"/>
        <v>2</v>
      </c>
      <c r="BH7052" s="6">
        <f ca="1">IF(ISNUMBER('Descriptive Stats'!BF7052),'Descriptive Stats'!BF7052,#N/A)</f>
        <v>-0.6450419512753276</v>
      </c>
      <c r="BI7052" s="6">
        <f ca="1">IF(ISNUMBER('Descriptive Stats'!E7052),'Descriptive Stats'!E7052,#N/A)</f>
        <v>2</v>
      </c>
    </row>
    <row r="7053" spans="1:61" ht="14.4" x14ac:dyDescent="0.3">
      <c r="A7053" s="2">
        <f>ROW()</f>
        <v>7053</v>
      </c>
      <c r="C7053" s="8">
        <f t="shared" ca="1" si="957"/>
        <v>3</v>
      </c>
      <c r="D7053" s="8">
        <f t="shared" ca="1" si="958"/>
        <v>2</v>
      </c>
      <c r="E7053" s="50">
        <f t="shared" ca="1" si="960"/>
        <v>2</v>
      </c>
      <c r="F7053" s="2" t="str">
        <f t="shared" ca="1" si="959"/>
        <v/>
      </c>
      <c r="BD7053" s="49">
        <f t="shared" ca="1" si="964"/>
        <v>2595</v>
      </c>
      <c r="BE7053" s="3">
        <f t="shared" ca="1" si="961"/>
        <v>0.25945000000000001</v>
      </c>
      <c r="BF7053" s="3">
        <f t="shared" ca="1" si="962"/>
        <v>-0.6450419512753276</v>
      </c>
      <c r="BG7053" s="9">
        <f t="shared" ca="1" si="963"/>
        <v>2</v>
      </c>
      <c r="BH7053" s="6">
        <f ca="1">IF(ISNUMBER('Descriptive Stats'!BF7053),'Descriptive Stats'!BF7053,#N/A)</f>
        <v>-0.6450419512753276</v>
      </c>
      <c r="BI7053" s="6">
        <f ca="1">IF(ISNUMBER('Descriptive Stats'!E7053),'Descriptive Stats'!E7053,#N/A)</f>
        <v>2</v>
      </c>
    </row>
    <row r="7054" spans="1:61" ht="14.4" x14ac:dyDescent="0.3">
      <c r="A7054" s="2">
        <f>ROW()</f>
        <v>7054</v>
      </c>
      <c r="C7054" s="8">
        <f t="shared" ca="1" si="957"/>
        <v>9</v>
      </c>
      <c r="D7054" s="8">
        <f t="shared" ca="1" si="958"/>
        <v>2</v>
      </c>
      <c r="E7054" s="50">
        <f t="shared" ca="1" si="960"/>
        <v>2</v>
      </c>
      <c r="F7054" s="2" t="str">
        <f t="shared" ca="1" si="959"/>
        <v/>
      </c>
      <c r="BD7054" s="49">
        <f t="shared" ca="1" si="964"/>
        <v>2595</v>
      </c>
      <c r="BE7054" s="3">
        <f t="shared" ca="1" si="961"/>
        <v>0.25945000000000001</v>
      </c>
      <c r="BF7054" s="3">
        <f t="shared" ca="1" si="962"/>
        <v>-0.6450419512753276</v>
      </c>
      <c r="BG7054" s="9">
        <f t="shared" ca="1" si="963"/>
        <v>2</v>
      </c>
      <c r="BH7054" s="6">
        <f ca="1">IF(ISNUMBER('Descriptive Stats'!BF7054),'Descriptive Stats'!BF7054,#N/A)</f>
        <v>-0.6450419512753276</v>
      </c>
      <c r="BI7054" s="6">
        <f ca="1">IF(ISNUMBER('Descriptive Stats'!E7054),'Descriptive Stats'!E7054,#N/A)</f>
        <v>2</v>
      </c>
    </row>
    <row r="7055" spans="1:61" ht="14.4" x14ac:dyDescent="0.3">
      <c r="A7055" s="2">
        <f>ROW()</f>
        <v>7055</v>
      </c>
      <c r="C7055" s="8">
        <f t="shared" ca="1" si="957"/>
        <v>17</v>
      </c>
      <c r="D7055" s="8">
        <f t="shared" ca="1" si="958"/>
        <v>2</v>
      </c>
      <c r="E7055" s="50">
        <f t="shared" ca="1" si="960"/>
        <v>2</v>
      </c>
      <c r="F7055" s="2" t="str">
        <f t="shared" ca="1" si="959"/>
        <v/>
      </c>
      <c r="BD7055" s="49">
        <f t="shared" ca="1" si="964"/>
        <v>2595</v>
      </c>
      <c r="BE7055" s="3">
        <f t="shared" ca="1" si="961"/>
        <v>0.25945000000000001</v>
      </c>
      <c r="BF7055" s="3">
        <f t="shared" ca="1" si="962"/>
        <v>-0.6450419512753276</v>
      </c>
      <c r="BG7055" s="9">
        <f t="shared" ca="1" si="963"/>
        <v>2</v>
      </c>
      <c r="BH7055" s="6">
        <f ca="1">IF(ISNUMBER('Descriptive Stats'!BF7055),'Descriptive Stats'!BF7055,#N/A)</f>
        <v>-0.6450419512753276</v>
      </c>
      <c r="BI7055" s="6">
        <f ca="1">IF(ISNUMBER('Descriptive Stats'!E7055),'Descriptive Stats'!E7055,#N/A)</f>
        <v>2</v>
      </c>
    </row>
    <row r="7056" spans="1:61" ht="14.4" x14ac:dyDescent="0.3">
      <c r="A7056" s="2">
        <f>ROW()</f>
        <v>7056</v>
      </c>
      <c r="C7056" s="8">
        <f t="shared" ca="1" si="957"/>
        <v>21</v>
      </c>
      <c r="D7056" s="8">
        <f t="shared" ca="1" si="958"/>
        <v>2</v>
      </c>
      <c r="E7056" s="50">
        <f t="shared" ca="1" si="960"/>
        <v>4</v>
      </c>
      <c r="F7056" s="2" t="str">
        <f t="shared" ca="1" si="959"/>
        <v/>
      </c>
      <c r="BD7056" s="49">
        <f t="shared" ca="1" si="964"/>
        <v>3442</v>
      </c>
      <c r="BE7056" s="3">
        <f t="shared" ca="1" si="961"/>
        <v>0.34415000000000001</v>
      </c>
      <c r="BF7056" s="3">
        <f t="shared" ca="1" si="962"/>
        <v>-0.40116316278173481</v>
      </c>
      <c r="BG7056" s="9">
        <f t="shared" ca="1" si="963"/>
        <v>4</v>
      </c>
      <c r="BH7056" s="6">
        <f ca="1">IF(ISNUMBER('Descriptive Stats'!BF7056),'Descriptive Stats'!BF7056,#N/A)</f>
        <v>-0.40116316278173481</v>
      </c>
      <c r="BI7056" s="6">
        <f ca="1">IF(ISNUMBER('Descriptive Stats'!E7056),'Descriptive Stats'!E7056,#N/A)</f>
        <v>4</v>
      </c>
    </row>
    <row r="7057" spans="1:61" ht="14.4" x14ac:dyDescent="0.3">
      <c r="A7057" s="2">
        <f>ROW()</f>
        <v>7057</v>
      </c>
      <c r="C7057" s="8">
        <f t="shared" ref="C7057:C7120" ca="1" si="965">RANDBETWEEN(2,COUNT(B:B))</f>
        <v>13</v>
      </c>
      <c r="D7057" s="8">
        <f t="shared" ref="D7057:D7120" ca="1" si="966">VLOOKUP(C7057,A:B,2,TRUE)</f>
        <v>4</v>
      </c>
      <c r="E7057" s="50">
        <f t="shared" ca="1" si="960"/>
        <v>0</v>
      </c>
      <c r="F7057" s="2" t="str">
        <f t="shared" ref="F7057:F7120" ca="1" si="967">IF(ISNUMBER(E7057),IF(OR(E7057&lt;$K$16,E7057&gt;$K$14),"X",""),"")</f>
        <v/>
      </c>
      <c r="BD7057" s="49">
        <f t="shared" ca="1" si="964"/>
        <v>815.5</v>
      </c>
      <c r="BE7057" s="3">
        <f t="shared" ca="1" si="961"/>
        <v>8.1500000000000003E-2</v>
      </c>
      <c r="BF7057" s="3">
        <f t="shared" ca="1" si="962"/>
        <v>-1.3950525282585462</v>
      </c>
      <c r="BG7057" s="9">
        <f t="shared" ca="1" si="963"/>
        <v>0</v>
      </c>
      <c r="BH7057" s="6">
        <f ca="1">IF(ISNUMBER('Descriptive Stats'!BF7057),'Descriptive Stats'!BF7057,#N/A)</f>
        <v>-1.3950525282585462</v>
      </c>
      <c r="BI7057" s="6">
        <f ca="1">IF(ISNUMBER('Descriptive Stats'!E7057),'Descriptive Stats'!E7057,#N/A)</f>
        <v>0</v>
      </c>
    </row>
    <row r="7058" spans="1:61" ht="14.4" x14ac:dyDescent="0.3">
      <c r="A7058" s="2">
        <f>ROW()</f>
        <v>7058</v>
      </c>
      <c r="C7058" s="8">
        <f t="shared" ca="1" si="965"/>
        <v>22</v>
      </c>
      <c r="D7058" s="8">
        <f t="shared" ca="1" si="966"/>
        <v>0</v>
      </c>
      <c r="E7058" s="50">
        <f t="shared" ca="1" si="960"/>
        <v>6</v>
      </c>
      <c r="F7058" s="2" t="str">
        <f t="shared" ca="1" si="967"/>
        <v/>
      </c>
      <c r="BD7058" s="49">
        <f t="shared" ca="1" si="964"/>
        <v>3900</v>
      </c>
      <c r="BE7058" s="3">
        <f t="shared" ca="1" si="961"/>
        <v>0.38995000000000002</v>
      </c>
      <c r="BF7058" s="3">
        <f t="shared" ca="1" si="962"/>
        <v>-0.2794493539703507</v>
      </c>
      <c r="BG7058" s="9">
        <f t="shared" ca="1" si="963"/>
        <v>6</v>
      </c>
      <c r="BH7058" s="6">
        <f ca="1">IF(ISNUMBER('Descriptive Stats'!BF7058),'Descriptive Stats'!BF7058,#N/A)</f>
        <v>-0.2794493539703507</v>
      </c>
      <c r="BI7058" s="6">
        <f ca="1">IF(ISNUMBER('Descriptive Stats'!E7058),'Descriptive Stats'!E7058,#N/A)</f>
        <v>6</v>
      </c>
    </row>
    <row r="7059" spans="1:61" ht="14.4" x14ac:dyDescent="0.3">
      <c r="A7059" s="2">
        <f>ROW()</f>
        <v>7059</v>
      </c>
      <c r="C7059" s="8">
        <f t="shared" ca="1" si="965"/>
        <v>16</v>
      </c>
      <c r="D7059" s="8">
        <f t="shared" ca="1" si="966"/>
        <v>6</v>
      </c>
      <c r="E7059" s="50">
        <f t="shared" ca="1" si="960"/>
        <v>0</v>
      </c>
      <c r="F7059" s="2" t="str">
        <f t="shared" ca="1" si="967"/>
        <v/>
      </c>
      <c r="BD7059" s="49">
        <f t="shared" ca="1" si="964"/>
        <v>815.5</v>
      </c>
      <c r="BE7059" s="3">
        <f t="shared" ca="1" si="961"/>
        <v>8.1500000000000003E-2</v>
      </c>
      <c r="BF7059" s="3">
        <f t="shared" ca="1" si="962"/>
        <v>-1.3950525282585462</v>
      </c>
      <c r="BG7059" s="9">
        <f t="shared" ca="1" si="963"/>
        <v>0</v>
      </c>
      <c r="BH7059" s="6">
        <f ca="1">IF(ISNUMBER('Descriptive Stats'!BF7059),'Descriptive Stats'!BF7059,#N/A)</f>
        <v>-1.3950525282585462</v>
      </c>
      <c r="BI7059" s="6">
        <f ca="1">IF(ISNUMBER('Descriptive Stats'!E7059),'Descriptive Stats'!E7059,#N/A)</f>
        <v>0</v>
      </c>
    </row>
    <row r="7060" spans="1:61" ht="14.4" x14ac:dyDescent="0.3">
      <c r="A7060" s="2">
        <f>ROW()</f>
        <v>7060</v>
      </c>
      <c r="C7060" s="8">
        <f t="shared" ca="1" si="965"/>
        <v>22</v>
      </c>
      <c r="D7060" s="8">
        <f t="shared" ca="1" si="966"/>
        <v>0</v>
      </c>
      <c r="E7060" s="50">
        <f t="shared" ca="1" si="960"/>
        <v>9</v>
      </c>
      <c r="F7060" s="2" t="str">
        <f t="shared" ca="1" si="967"/>
        <v/>
      </c>
      <c r="BD7060" s="49">
        <f t="shared" ca="1" si="964"/>
        <v>4819</v>
      </c>
      <c r="BE7060" s="3">
        <f t="shared" ca="1" si="961"/>
        <v>0.48185</v>
      </c>
      <c r="BF7060" s="3">
        <f t="shared" ca="1" si="962"/>
        <v>-4.5511009098988427E-2</v>
      </c>
      <c r="BG7060" s="9">
        <f t="shared" ca="1" si="963"/>
        <v>9</v>
      </c>
      <c r="BH7060" s="6">
        <f ca="1">IF(ISNUMBER('Descriptive Stats'!BF7060),'Descriptive Stats'!BF7060,#N/A)</f>
        <v>-4.5511009098988427E-2</v>
      </c>
      <c r="BI7060" s="6">
        <f ca="1">IF(ISNUMBER('Descriptive Stats'!E7060),'Descriptive Stats'!E7060,#N/A)</f>
        <v>9</v>
      </c>
    </row>
    <row r="7061" spans="1:61" ht="14.4" x14ac:dyDescent="0.3">
      <c r="A7061" s="2">
        <f>ROW()</f>
        <v>7061</v>
      </c>
      <c r="C7061" s="8">
        <f t="shared" ca="1" si="965"/>
        <v>23</v>
      </c>
      <c r="D7061" s="8">
        <f t="shared" ca="1" si="966"/>
        <v>9</v>
      </c>
      <c r="E7061" s="50">
        <f t="shared" ca="1" si="960"/>
        <v>9</v>
      </c>
      <c r="F7061" s="2" t="str">
        <f t="shared" ca="1" si="967"/>
        <v/>
      </c>
      <c r="BD7061" s="49">
        <f t="shared" ca="1" si="964"/>
        <v>4819</v>
      </c>
      <c r="BE7061" s="3">
        <f t="shared" ca="1" si="961"/>
        <v>0.48185</v>
      </c>
      <c r="BF7061" s="3">
        <f t="shared" ca="1" si="962"/>
        <v>-4.5511009098988427E-2</v>
      </c>
      <c r="BG7061" s="9">
        <f t="shared" ca="1" si="963"/>
        <v>9</v>
      </c>
      <c r="BH7061" s="6">
        <f ca="1">IF(ISNUMBER('Descriptive Stats'!BF7061),'Descriptive Stats'!BF7061,#N/A)</f>
        <v>-4.5511009098988427E-2</v>
      </c>
      <c r="BI7061" s="6">
        <f ca="1">IF(ISNUMBER('Descriptive Stats'!E7061),'Descriptive Stats'!E7061,#N/A)</f>
        <v>9</v>
      </c>
    </row>
    <row r="7062" spans="1:61" ht="14.4" x14ac:dyDescent="0.3">
      <c r="A7062" s="2">
        <f>ROW()</f>
        <v>7062</v>
      </c>
      <c r="C7062" s="8">
        <f t="shared" ca="1" si="965"/>
        <v>23</v>
      </c>
      <c r="D7062" s="8">
        <f t="shared" ca="1" si="966"/>
        <v>9</v>
      </c>
      <c r="E7062" s="50">
        <f t="shared" ca="1" si="960"/>
        <v>3</v>
      </c>
      <c r="F7062" s="2" t="str">
        <f t="shared" ca="1" si="967"/>
        <v/>
      </c>
      <c r="BD7062" s="49">
        <f t="shared" ca="1" si="964"/>
        <v>3200</v>
      </c>
      <c r="BE7062" s="3">
        <f t="shared" ca="1" si="961"/>
        <v>0.31995000000000001</v>
      </c>
      <c r="BF7062" s="3">
        <f t="shared" ca="1" si="962"/>
        <v>-0.46783862043457014</v>
      </c>
      <c r="BG7062" s="9">
        <f t="shared" ca="1" si="963"/>
        <v>3</v>
      </c>
      <c r="BH7062" s="6">
        <f ca="1">IF(ISNUMBER('Descriptive Stats'!BF7062),'Descriptive Stats'!BF7062,#N/A)</f>
        <v>-0.46783862043457014</v>
      </c>
      <c r="BI7062" s="6">
        <f ca="1">IF(ISNUMBER('Descriptive Stats'!E7062),'Descriptive Stats'!E7062,#N/A)</f>
        <v>3</v>
      </c>
    </row>
    <row r="7063" spans="1:61" ht="14.4" x14ac:dyDescent="0.3">
      <c r="A7063" s="2">
        <f>ROW()</f>
        <v>7063</v>
      </c>
      <c r="C7063" s="8">
        <f t="shared" ca="1" si="965"/>
        <v>10</v>
      </c>
      <c r="D7063" s="8">
        <f t="shared" ca="1" si="966"/>
        <v>3</v>
      </c>
      <c r="E7063" s="50">
        <f t="shared" ca="1" si="960"/>
        <v>0</v>
      </c>
      <c r="F7063" s="2" t="str">
        <f t="shared" ca="1" si="967"/>
        <v/>
      </c>
      <c r="BD7063" s="49">
        <f t="shared" ca="1" si="964"/>
        <v>815.5</v>
      </c>
      <c r="BE7063" s="3">
        <f t="shared" ca="1" si="961"/>
        <v>8.1500000000000003E-2</v>
      </c>
      <c r="BF7063" s="3">
        <f t="shared" ca="1" si="962"/>
        <v>-1.3950525282585462</v>
      </c>
      <c r="BG7063" s="9">
        <f t="shared" ca="1" si="963"/>
        <v>0</v>
      </c>
      <c r="BH7063" s="6">
        <f ca="1">IF(ISNUMBER('Descriptive Stats'!BF7063),'Descriptive Stats'!BF7063,#N/A)</f>
        <v>-1.3950525282585462</v>
      </c>
      <c r="BI7063" s="6">
        <f ca="1">IF(ISNUMBER('Descriptive Stats'!E7063),'Descriptive Stats'!E7063,#N/A)</f>
        <v>0</v>
      </c>
    </row>
    <row r="7064" spans="1:61" ht="14.4" x14ac:dyDescent="0.3">
      <c r="A7064" s="2">
        <f>ROW()</f>
        <v>7064</v>
      </c>
      <c r="C7064" s="8">
        <f t="shared" ca="1" si="965"/>
        <v>20</v>
      </c>
      <c r="D7064" s="8">
        <f t="shared" ca="1" si="966"/>
        <v>0</v>
      </c>
      <c r="E7064" s="50">
        <f t="shared" ca="1" si="960"/>
        <v>0</v>
      </c>
      <c r="F7064" s="2" t="str">
        <f t="shared" ca="1" si="967"/>
        <v/>
      </c>
      <c r="BD7064" s="49">
        <f t="shared" ca="1" si="964"/>
        <v>815.5</v>
      </c>
      <c r="BE7064" s="3">
        <f t="shared" ca="1" si="961"/>
        <v>8.1500000000000003E-2</v>
      </c>
      <c r="BF7064" s="3">
        <f t="shared" ca="1" si="962"/>
        <v>-1.3950525282585462</v>
      </c>
      <c r="BG7064" s="9">
        <f t="shared" ca="1" si="963"/>
        <v>0</v>
      </c>
      <c r="BH7064" s="6">
        <f ca="1">IF(ISNUMBER('Descriptive Stats'!BF7064),'Descriptive Stats'!BF7064,#N/A)</f>
        <v>-1.3950525282585462</v>
      </c>
      <c r="BI7064" s="6">
        <f ca="1">IF(ISNUMBER('Descriptive Stats'!E7064),'Descriptive Stats'!E7064,#N/A)</f>
        <v>0</v>
      </c>
    </row>
    <row r="7065" spans="1:61" ht="14.4" x14ac:dyDescent="0.3">
      <c r="A7065" s="2">
        <f>ROW()</f>
        <v>7065</v>
      </c>
      <c r="C7065" s="8">
        <f t="shared" ca="1" si="965"/>
        <v>14</v>
      </c>
      <c r="D7065" s="8">
        <f t="shared" ca="1" si="966"/>
        <v>0</v>
      </c>
      <c r="E7065" s="50">
        <f t="shared" ca="1" si="960"/>
        <v>2</v>
      </c>
      <c r="F7065" s="2" t="str">
        <f t="shared" ca="1" si="967"/>
        <v/>
      </c>
      <c r="BD7065" s="49">
        <f t="shared" ca="1" si="964"/>
        <v>2595</v>
      </c>
      <c r="BE7065" s="3">
        <f t="shared" ca="1" si="961"/>
        <v>0.25945000000000001</v>
      </c>
      <c r="BF7065" s="3">
        <f t="shared" ca="1" si="962"/>
        <v>-0.6450419512753276</v>
      </c>
      <c r="BG7065" s="9">
        <f t="shared" ca="1" si="963"/>
        <v>2</v>
      </c>
      <c r="BH7065" s="6">
        <f ca="1">IF(ISNUMBER('Descriptive Stats'!BF7065),'Descriptive Stats'!BF7065,#N/A)</f>
        <v>-0.6450419512753276</v>
      </c>
      <c r="BI7065" s="6">
        <f ca="1">IF(ISNUMBER('Descriptive Stats'!E7065),'Descriptive Stats'!E7065,#N/A)</f>
        <v>2</v>
      </c>
    </row>
    <row r="7066" spans="1:61" ht="14.4" x14ac:dyDescent="0.3">
      <c r="A7066" s="2">
        <f>ROW()</f>
        <v>7066</v>
      </c>
      <c r="C7066" s="8">
        <f t="shared" ca="1" si="965"/>
        <v>21</v>
      </c>
      <c r="D7066" s="8">
        <f t="shared" ca="1" si="966"/>
        <v>2</v>
      </c>
      <c r="E7066" s="50">
        <f t="shared" ca="1" si="960"/>
        <v>1</v>
      </c>
      <c r="F7066" s="2" t="str">
        <f t="shared" ca="1" si="967"/>
        <v/>
      </c>
      <c r="BD7066" s="49">
        <f t="shared" ca="1" si="964"/>
        <v>1871</v>
      </c>
      <c r="BE7066" s="3">
        <f t="shared" ca="1" si="961"/>
        <v>0.18704999999999999</v>
      </c>
      <c r="BF7066" s="3">
        <f t="shared" ca="1" si="962"/>
        <v>-0.88881967520906158</v>
      </c>
      <c r="BG7066" s="9">
        <f t="shared" ca="1" si="963"/>
        <v>1</v>
      </c>
      <c r="BH7066" s="6">
        <f ca="1">IF(ISNUMBER('Descriptive Stats'!BF7066),'Descriptive Stats'!BF7066,#N/A)</f>
        <v>-0.88881967520906158</v>
      </c>
      <c r="BI7066" s="6">
        <f ca="1">IF(ISNUMBER('Descriptive Stats'!E7066),'Descriptive Stats'!E7066,#N/A)</f>
        <v>1</v>
      </c>
    </row>
    <row r="7067" spans="1:61" ht="14.4" x14ac:dyDescent="0.3">
      <c r="A7067" s="2">
        <f>ROW()</f>
        <v>7067</v>
      </c>
      <c r="C7067" s="8">
        <f t="shared" ca="1" si="965"/>
        <v>8</v>
      </c>
      <c r="D7067" s="8">
        <f t="shared" ca="1" si="966"/>
        <v>1</v>
      </c>
      <c r="E7067" s="50">
        <f t="shared" ca="1" si="960"/>
        <v>2</v>
      </c>
      <c r="F7067" s="2" t="str">
        <f t="shared" ca="1" si="967"/>
        <v/>
      </c>
      <c r="BD7067" s="49">
        <f t="shared" ca="1" si="964"/>
        <v>2595</v>
      </c>
      <c r="BE7067" s="3">
        <f t="shared" ca="1" si="961"/>
        <v>0.25945000000000001</v>
      </c>
      <c r="BF7067" s="3">
        <f t="shared" ca="1" si="962"/>
        <v>-0.6450419512753276</v>
      </c>
      <c r="BG7067" s="9">
        <f t="shared" ca="1" si="963"/>
        <v>2</v>
      </c>
      <c r="BH7067" s="6">
        <f ca="1">IF(ISNUMBER('Descriptive Stats'!BF7067),'Descriptive Stats'!BF7067,#N/A)</f>
        <v>-0.6450419512753276</v>
      </c>
      <c r="BI7067" s="6">
        <f ca="1">IF(ISNUMBER('Descriptive Stats'!E7067),'Descriptive Stats'!E7067,#N/A)</f>
        <v>2</v>
      </c>
    </row>
    <row r="7068" spans="1:61" ht="14.4" x14ac:dyDescent="0.3">
      <c r="A7068" s="2">
        <f>ROW()</f>
        <v>7068</v>
      </c>
      <c r="C7068" s="8">
        <f t="shared" ca="1" si="965"/>
        <v>21</v>
      </c>
      <c r="D7068" s="8">
        <f t="shared" ca="1" si="966"/>
        <v>2</v>
      </c>
      <c r="E7068" s="50">
        <f t="shared" ca="1" si="960"/>
        <v>0</v>
      </c>
      <c r="F7068" s="2" t="str">
        <f t="shared" ca="1" si="967"/>
        <v/>
      </c>
      <c r="BD7068" s="49">
        <f t="shared" ca="1" si="964"/>
        <v>815.5</v>
      </c>
      <c r="BE7068" s="3">
        <f t="shared" ca="1" si="961"/>
        <v>8.1500000000000003E-2</v>
      </c>
      <c r="BF7068" s="3">
        <f t="shared" ca="1" si="962"/>
        <v>-1.3950525282585462</v>
      </c>
      <c r="BG7068" s="9">
        <f t="shared" ca="1" si="963"/>
        <v>0</v>
      </c>
      <c r="BH7068" s="6">
        <f ca="1">IF(ISNUMBER('Descriptive Stats'!BF7068),'Descriptive Stats'!BF7068,#N/A)</f>
        <v>-1.3950525282585462</v>
      </c>
      <c r="BI7068" s="6">
        <f ca="1">IF(ISNUMBER('Descriptive Stats'!E7068),'Descriptive Stats'!E7068,#N/A)</f>
        <v>0</v>
      </c>
    </row>
    <row r="7069" spans="1:61" ht="14.4" x14ac:dyDescent="0.3">
      <c r="A7069" s="2">
        <f>ROW()</f>
        <v>7069</v>
      </c>
      <c r="C7069" s="8">
        <f t="shared" ca="1" si="965"/>
        <v>18</v>
      </c>
      <c r="D7069" s="8">
        <f t="shared" ca="1" si="966"/>
        <v>0</v>
      </c>
      <c r="E7069" s="50">
        <f t="shared" ca="1" si="960"/>
        <v>0</v>
      </c>
      <c r="F7069" s="2" t="str">
        <f t="shared" ca="1" si="967"/>
        <v/>
      </c>
      <c r="BD7069" s="49">
        <f t="shared" ca="1" si="964"/>
        <v>815.5</v>
      </c>
      <c r="BE7069" s="3">
        <f t="shared" ca="1" si="961"/>
        <v>8.1500000000000003E-2</v>
      </c>
      <c r="BF7069" s="3">
        <f t="shared" ca="1" si="962"/>
        <v>-1.3950525282585462</v>
      </c>
      <c r="BG7069" s="9">
        <f t="shared" ca="1" si="963"/>
        <v>0</v>
      </c>
      <c r="BH7069" s="6">
        <f ca="1">IF(ISNUMBER('Descriptive Stats'!BF7069),'Descriptive Stats'!BF7069,#N/A)</f>
        <v>-1.3950525282585462</v>
      </c>
      <c r="BI7069" s="6">
        <f ca="1">IF(ISNUMBER('Descriptive Stats'!E7069),'Descriptive Stats'!E7069,#N/A)</f>
        <v>0</v>
      </c>
    </row>
    <row r="7070" spans="1:61" ht="14.4" x14ac:dyDescent="0.3">
      <c r="A7070" s="2">
        <f>ROW()</f>
        <v>7070</v>
      </c>
      <c r="C7070" s="8">
        <f t="shared" ca="1" si="965"/>
        <v>11</v>
      </c>
      <c r="D7070" s="8">
        <f t="shared" ca="1" si="966"/>
        <v>0</v>
      </c>
      <c r="E7070" s="50">
        <f t="shared" ca="1" si="960"/>
        <v>7</v>
      </c>
      <c r="F7070" s="2" t="str">
        <f t="shared" ca="1" si="967"/>
        <v/>
      </c>
      <c r="BD7070" s="49">
        <f t="shared" ca="1" si="964"/>
        <v>4473.5</v>
      </c>
      <c r="BE7070" s="3">
        <f t="shared" ca="1" si="961"/>
        <v>0.44729999999999998</v>
      </c>
      <c r="BF7070" s="3">
        <f t="shared" ca="1" si="962"/>
        <v>-0.13248586824472414</v>
      </c>
      <c r="BG7070" s="9">
        <f t="shared" ca="1" si="963"/>
        <v>7</v>
      </c>
      <c r="BH7070" s="6">
        <f ca="1">IF(ISNUMBER('Descriptive Stats'!BF7070),'Descriptive Stats'!BF7070,#N/A)</f>
        <v>-0.13248586824472414</v>
      </c>
      <c r="BI7070" s="6">
        <f ca="1">IF(ISNUMBER('Descriptive Stats'!E7070),'Descriptive Stats'!E7070,#N/A)</f>
        <v>7</v>
      </c>
    </row>
    <row r="7071" spans="1:61" ht="14.4" x14ac:dyDescent="0.3">
      <c r="A7071" s="2">
        <f>ROW()</f>
        <v>7071</v>
      </c>
      <c r="C7071" s="8">
        <f t="shared" ca="1" si="965"/>
        <v>19</v>
      </c>
      <c r="D7071" s="8">
        <f t="shared" ca="1" si="966"/>
        <v>7</v>
      </c>
      <c r="E7071" s="50">
        <f t="shared" ca="1" si="960"/>
        <v>9</v>
      </c>
      <c r="F7071" s="2" t="str">
        <f t="shared" ca="1" si="967"/>
        <v/>
      </c>
      <c r="BD7071" s="49">
        <f t="shared" ca="1" si="964"/>
        <v>4819</v>
      </c>
      <c r="BE7071" s="3">
        <f t="shared" ca="1" si="961"/>
        <v>0.48185</v>
      </c>
      <c r="BF7071" s="3">
        <f t="shared" ca="1" si="962"/>
        <v>-4.5511009098988427E-2</v>
      </c>
      <c r="BG7071" s="9">
        <f t="shared" ca="1" si="963"/>
        <v>9</v>
      </c>
      <c r="BH7071" s="6">
        <f ca="1">IF(ISNUMBER('Descriptive Stats'!BF7071),'Descriptive Stats'!BF7071,#N/A)</f>
        <v>-4.5511009098988427E-2</v>
      </c>
      <c r="BI7071" s="6">
        <f ca="1">IF(ISNUMBER('Descriptive Stats'!E7071),'Descriptive Stats'!E7071,#N/A)</f>
        <v>9</v>
      </c>
    </row>
    <row r="7072" spans="1:61" ht="14.4" x14ac:dyDescent="0.3">
      <c r="A7072" s="2">
        <f>ROW()</f>
        <v>7072</v>
      </c>
      <c r="C7072" s="8">
        <f t="shared" ca="1" si="965"/>
        <v>23</v>
      </c>
      <c r="D7072" s="8">
        <f t="shared" ca="1" si="966"/>
        <v>9</v>
      </c>
      <c r="E7072" s="50">
        <f t="shared" ca="1" si="960"/>
        <v>0</v>
      </c>
      <c r="F7072" s="2" t="str">
        <f t="shared" ca="1" si="967"/>
        <v/>
      </c>
      <c r="BD7072" s="49">
        <f t="shared" ca="1" si="964"/>
        <v>815.5</v>
      </c>
      <c r="BE7072" s="3">
        <f t="shared" ca="1" si="961"/>
        <v>8.1500000000000003E-2</v>
      </c>
      <c r="BF7072" s="3">
        <f t="shared" ca="1" si="962"/>
        <v>-1.3950525282585462</v>
      </c>
      <c r="BG7072" s="9">
        <f t="shared" ca="1" si="963"/>
        <v>0</v>
      </c>
      <c r="BH7072" s="6">
        <f ca="1">IF(ISNUMBER('Descriptive Stats'!BF7072),'Descriptive Stats'!BF7072,#N/A)</f>
        <v>-1.3950525282585462</v>
      </c>
      <c r="BI7072" s="6">
        <f ca="1">IF(ISNUMBER('Descriptive Stats'!E7072),'Descriptive Stats'!E7072,#N/A)</f>
        <v>0</v>
      </c>
    </row>
    <row r="7073" spans="1:61" ht="14.4" x14ac:dyDescent="0.3">
      <c r="A7073" s="2">
        <f>ROW()</f>
        <v>7073</v>
      </c>
      <c r="C7073" s="8">
        <f t="shared" ca="1" si="965"/>
        <v>11</v>
      </c>
      <c r="D7073" s="8">
        <f t="shared" ca="1" si="966"/>
        <v>0</v>
      </c>
      <c r="E7073" s="50">
        <f t="shared" ca="1" si="960"/>
        <v>9</v>
      </c>
      <c r="F7073" s="2" t="str">
        <f t="shared" ca="1" si="967"/>
        <v/>
      </c>
      <c r="BD7073" s="49">
        <f t="shared" ca="1" si="964"/>
        <v>4819</v>
      </c>
      <c r="BE7073" s="3">
        <f t="shared" ca="1" si="961"/>
        <v>0.48185</v>
      </c>
      <c r="BF7073" s="3">
        <f t="shared" ca="1" si="962"/>
        <v>-4.5511009098988427E-2</v>
      </c>
      <c r="BG7073" s="9">
        <f t="shared" ca="1" si="963"/>
        <v>9</v>
      </c>
      <c r="BH7073" s="6">
        <f ca="1">IF(ISNUMBER('Descriptive Stats'!BF7073),'Descriptive Stats'!BF7073,#N/A)</f>
        <v>-4.5511009098988427E-2</v>
      </c>
      <c r="BI7073" s="6">
        <f ca="1">IF(ISNUMBER('Descriptive Stats'!E7073),'Descriptive Stats'!E7073,#N/A)</f>
        <v>9</v>
      </c>
    </row>
    <row r="7074" spans="1:61" ht="14.4" x14ac:dyDescent="0.3">
      <c r="A7074" s="2">
        <f>ROW()</f>
        <v>7074</v>
      </c>
      <c r="C7074" s="8">
        <f t="shared" ca="1" si="965"/>
        <v>23</v>
      </c>
      <c r="D7074" s="8">
        <f t="shared" ca="1" si="966"/>
        <v>9</v>
      </c>
      <c r="E7074" s="50">
        <f t="shared" ca="1" si="960"/>
        <v>0</v>
      </c>
      <c r="F7074" s="2" t="str">
        <f t="shared" ca="1" si="967"/>
        <v/>
      </c>
      <c r="BD7074" s="49">
        <f t="shared" ca="1" si="964"/>
        <v>815.5</v>
      </c>
      <c r="BE7074" s="3">
        <f t="shared" ca="1" si="961"/>
        <v>8.1500000000000003E-2</v>
      </c>
      <c r="BF7074" s="3">
        <f t="shared" ca="1" si="962"/>
        <v>-1.3950525282585462</v>
      </c>
      <c r="BG7074" s="9">
        <f t="shared" ca="1" si="963"/>
        <v>0</v>
      </c>
      <c r="BH7074" s="6">
        <f ca="1">IF(ISNUMBER('Descriptive Stats'!BF7074),'Descriptive Stats'!BF7074,#N/A)</f>
        <v>-1.3950525282585462</v>
      </c>
      <c r="BI7074" s="6">
        <f ca="1">IF(ISNUMBER('Descriptive Stats'!E7074),'Descriptive Stats'!E7074,#N/A)</f>
        <v>0</v>
      </c>
    </row>
    <row r="7075" spans="1:61" ht="14.4" x14ac:dyDescent="0.3">
      <c r="A7075" s="2">
        <f>ROW()</f>
        <v>7075</v>
      </c>
      <c r="C7075" s="8">
        <f t="shared" ca="1" si="965"/>
        <v>14</v>
      </c>
      <c r="D7075" s="8">
        <f t="shared" ca="1" si="966"/>
        <v>0</v>
      </c>
      <c r="E7075" s="50">
        <f t="shared" ca="1" si="960"/>
        <v>0</v>
      </c>
      <c r="F7075" s="2" t="str">
        <f t="shared" ca="1" si="967"/>
        <v/>
      </c>
      <c r="BD7075" s="49">
        <f t="shared" ca="1" si="964"/>
        <v>815.5</v>
      </c>
      <c r="BE7075" s="3">
        <f t="shared" ca="1" si="961"/>
        <v>8.1500000000000003E-2</v>
      </c>
      <c r="BF7075" s="3">
        <f t="shared" ca="1" si="962"/>
        <v>-1.3950525282585462</v>
      </c>
      <c r="BG7075" s="9">
        <f t="shared" ca="1" si="963"/>
        <v>0</v>
      </c>
      <c r="BH7075" s="6">
        <f ca="1">IF(ISNUMBER('Descriptive Stats'!BF7075),'Descriptive Stats'!BF7075,#N/A)</f>
        <v>-1.3950525282585462</v>
      </c>
      <c r="BI7075" s="6">
        <f ca="1">IF(ISNUMBER('Descriptive Stats'!E7075),'Descriptive Stats'!E7075,#N/A)</f>
        <v>0</v>
      </c>
    </row>
    <row r="7076" spans="1:61" ht="14.4" x14ac:dyDescent="0.3">
      <c r="A7076" s="2">
        <f>ROW()</f>
        <v>7076</v>
      </c>
      <c r="C7076" s="8">
        <f t="shared" ca="1" si="965"/>
        <v>15</v>
      </c>
      <c r="D7076" s="8">
        <f t="shared" ca="1" si="966"/>
        <v>0</v>
      </c>
      <c r="E7076" s="50">
        <f t="shared" ca="1" si="960"/>
        <v>9</v>
      </c>
      <c r="F7076" s="2" t="str">
        <f t="shared" ca="1" si="967"/>
        <v/>
      </c>
      <c r="BD7076" s="49">
        <f t="shared" ca="1" si="964"/>
        <v>4819</v>
      </c>
      <c r="BE7076" s="3">
        <f t="shared" ca="1" si="961"/>
        <v>0.48185</v>
      </c>
      <c r="BF7076" s="3">
        <f t="shared" ca="1" si="962"/>
        <v>-4.5511009098988427E-2</v>
      </c>
      <c r="BG7076" s="9">
        <f t="shared" ca="1" si="963"/>
        <v>9</v>
      </c>
      <c r="BH7076" s="6">
        <f ca="1">IF(ISNUMBER('Descriptive Stats'!BF7076),'Descriptive Stats'!BF7076,#N/A)</f>
        <v>-4.5511009098988427E-2</v>
      </c>
      <c r="BI7076" s="6">
        <f ca="1">IF(ISNUMBER('Descriptive Stats'!E7076),'Descriptive Stats'!E7076,#N/A)</f>
        <v>9</v>
      </c>
    </row>
    <row r="7077" spans="1:61" ht="14.4" x14ac:dyDescent="0.3">
      <c r="A7077" s="2">
        <f>ROW()</f>
        <v>7077</v>
      </c>
      <c r="C7077" s="8">
        <f t="shared" ca="1" si="965"/>
        <v>23</v>
      </c>
      <c r="D7077" s="8">
        <f t="shared" ca="1" si="966"/>
        <v>9</v>
      </c>
      <c r="E7077" s="50">
        <f t="shared" ca="1" si="960"/>
        <v>2</v>
      </c>
      <c r="F7077" s="2" t="str">
        <f t="shared" ca="1" si="967"/>
        <v/>
      </c>
      <c r="BD7077" s="49">
        <f t="shared" ca="1" si="964"/>
        <v>2595</v>
      </c>
      <c r="BE7077" s="3">
        <f t="shared" ca="1" si="961"/>
        <v>0.25945000000000001</v>
      </c>
      <c r="BF7077" s="3">
        <f t="shared" ca="1" si="962"/>
        <v>-0.6450419512753276</v>
      </c>
      <c r="BG7077" s="9">
        <f t="shared" ca="1" si="963"/>
        <v>2</v>
      </c>
      <c r="BH7077" s="6">
        <f ca="1">IF(ISNUMBER('Descriptive Stats'!BF7077),'Descriptive Stats'!BF7077,#N/A)</f>
        <v>-0.6450419512753276</v>
      </c>
      <c r="BI7077" s="6">
        <f ca="1">IF(ISNUMBER('Descriptive Stats'!E7077),'Descriptive Stats'!E7077,#N/A)</f>
        <v>2</v>
      </c>
    </row>
    <row r="7078" spans="1:61" ht="14.4" x14ac:dyDescent="0.3">
      <c r="A7078" s="2">
        <f>ROW()</f>
        <v>7078</v>
      </c>
      <c r="C7078" s="8">
        <f t="shared" ca="1" si="965"/>
        <v>17</v>
      </c>
      <c r="D7078" s="8">
        <f t="shared" ca="1" si="966"/>
        <v>2</v>
      </c>
      <c r="E7078" s="50">
        <f t="shared" ca="1" si="960"/>
        <v>3</v>
      </c>
      <c r="F7078" s="2" t="str">
        <f t="shared" ca="1" si="967"/>
        <v/>
      </c>
      <c r="BD7078" s="49">
        <f t="shared" ca="1" si="964"/>
        <v>3200</v>
      </c>
      <c r="BE7078" s="3">
        <f t="shared" ca="1" si="961"/>
        <v>0.31995000000000001</v>
      </c>
      <c r="BF7078" s="3">
        <f t="shared" ca="1" si="962"/>
        <v>-0.46783862043457014</v>
      </c>
      <c r="BG7078" s="9">
        <f t="shared" ca="1" si="963"/>
        <v>3</v>
      </c>
      <c r="BH7078" s="6">
        <f ca="1">IF(ISNUMBER('Descriptive Stats'!BF7078),'Descriptive Stats'!BF7078,#N/A)</f>
        <v>-0.46783862043457014</v>
      </c>
      <c r="BI7078" s="6">
        <f ca="1">IF(ISNUMBER('Descriptive Stats'!E7078),'Descriptive Stats'!E7078,#N/A)</f>
        <v>3</v>
      </c>
    </row>
    <row r="7079" spans="1:61" ht="14.4" x14ac:dyDescent="0.3">
      <c r="A7079" s="2">
        <f>ROW()</f>
        <v>7079</v>
      </c>
      <c r="C7079" s="8">
        <f t="shared" ca="1" si="965"/>
        <v>10</v>
      </c>
      <c r="D7079" s="8">
        <f t="shared" ca="1" si="966"/>
        <v>3</v>
      </c>
      <c r="E7079" s="50">
        <f t="shared" ca="1" si="960"/>
        <v>0</v>
      </c>
      <c r="F7079" s="2" t="str">
        <f t="shared" ca="1" si="967"/>
        <v/>
      </c>
      <c r="BD7079" s="49">
        <f t="shared" ca="1" si="964"/>
        <v>815.5</v>
      </c>
      <c r="BE7079" s="3">
        <f t="shared" ca="1" si="961"/>
        <v>8.1500000000000003E-2</v>
      </c>
      <c r="BF7079" s="3">
        <f t="shared" ca="1" si="962"/>
        <v>-1.3950525282585462</v>
      </c>
      <c r="BG7079" s="9">
        <f t="shared" ca="1" si="963"/>
        <v>0</v>
      </c>
      <c r="BH7079" s="6">
        <f ca="1">IF(ISNUMBER('Descriptive Stats'!BF7079),'Descriptive Stats'!BF7079,#N/A)</f>
        <v>-1.3950525282585462</v>
      </c>
      <c r="BI7079" s="6">
        <f ca="1">IF(ISNUMBER('Descriptive Stats'!E7079),'Descriptive Stats'!E7079,#N/A)</f>
        <v>0</v>
      </c>
    </row>
    <row r="7080" spans="1:61" ht="14.4" x14ac:dyDescent="0.3">
      <c r="A7080" s="2">
        <f>ROW()</f>
        <v>7080</v>
      </c>
      <c r="C7080" s="8">
        <f t="shared" ca="1" si="965"/>
        <v>15</v>
      </c>
      <c r="D7080" s="8">
        <f t="shared" ca="1" si="966"/>
        <v>0</v>
      </c>
      <c r="E7080" s="50">
        <f t="shared" ca="1" si="960"/>
        <v>0</v>
      </c>
      <c r="F7080" s="2" t="str">
        <f t="shared" ca="1" si="967"/>
        <v/>
      </c>
      <c r="BD7080" s="49">
        <f t="shared" ca="1" si="964"/>
        <v>815.5</v>
      </c>
      <c r="BE7080" s="3">
        <f t="shared" ca="1" si="961"/>
        <v>8.1500000000000003E-2</v>
      </c>
      <c r="BF7080" s="3">
        <f t="shared" ca="1" si="962"/>
        <v>-1.3950525282585462</v>
      </c>
      <c r="BG7080" s="9">
        <f t="shared" ca="1" si="963"/>
        <v>0</v>
      </c>
      <c r="BH7080" s="6">
        <f ca="1">IF(ISNUMBER('Descriptive Stats'!BF7080),'Descriptive Stats'!BF7080,#N/A)</f>
        <v>-1.3950525282585462</v>
      </c>
      <c r="BI7080" s="6">
        <f ca="1">IF(ISNUMBER('Descriptive Stats'!E7080),'Descriptive Stats'!E7080,#N/A)</f>
        <v>0</v>
      </c>
    </row>
    <row r="7081" spans="1:61" ht="14.4" x14ac:dyDescent="0.3">
      <c r="A7081" s="2">
        <f>ROW()</f>
        <v>7081</v>
      </c>
      <c r="C7081" s="8">
        <f t="shared" ca="1" si="965"/>
        <v>4</v>
      </c>
      <c r="D7081" s="8">
        <f t="shared" ca="1" si="966"/>
        <v>0</v>
      </c>
      <c r="E7081" s="50">
        <f t="shared" ca="1" si="960"/>
        <v>3</v>
      </c>
      <c r="F7081" s="2" t="str">
        <f t="shared" ca="1" si="967"/>
        <v/>
      </c>
      <c r="BD7081" s="49">
        <f t="shared" ca="1" si="964"/>
        <v>3200</v>
      </c>
      <c r="BE7081" s="3">
        <f t="shared" ca="1" si="961"/>
        <v>0.31995000000000001</v>
      </c>
      <c r="BF7081" s="3">
        <f t="shared" ca="1" si="962"/>
        <v>-0.46783862043457014</v>
      </c>
      <c r="BG7081" s="9">
        <f t="shared" ca="1" si="963"/>
        <v>3</v>
      </c>
      <c r="BH7081" s="6">
        <f ca="1">IF(ISNUMBER('Descriptive Stats'!BF7081),'Descriptive Stats'!BF7081,#N/A)</f>
        <v>-0.46783862043457014</v>
      </c>
      <c r="BI7081" s="6">
        <f ca="1">IF(ISNUMBER('Descriptive Stats'!E7081),'Descriptive Stats'!E7081,#N/A)</f>
        <v>3</v>
      </c>
    </row>
    <row r="7082" spans="1:61" ht="14.4" x14ac:dyDescent="0.3">
      <c r="A7082" s="2">
        <f>ROW()</f>
        <v>7082</v>
      </c>
      <c r="C7082" s="8">
        <f t="shared" ca="1" si="965"/>
        <v>10</v>
      </c>
      <c r="D7082" s="8">
        <f t="shared" ca="1" si="966"/>
        <v>3</v>
      </c>
      <c r="E7082" s="50">
        <f t="shared" ca="1" si="960"/>
        <v>6</v>
      </c>
      <c r="F7082" s="2" t="str">
        <f t="shared" ca="1" si="967"/>
        <v/>
      </c>
      <c r="BD7082" s="49">
        <f t="shared" ca="1" si="964"/>
        <v>3900</v>
      </c>
      <c r="BE7082" s="3">
        <f t="shared" ca="1" si="961"/>
        <v>0.38995000000000002</v>
      </c>
      <c r="BF7082" s="3">
        <f t="shared" ca="1" si="962"/>
        <v>-0.2794493539703507</v>
      </c>
      <c r="BG7082" s="9">
        <f t="shared" ca="1" si="963"/>
        <v>6</v>
      </c>
      <c r="BH7082" s="6">
        <f ca="1">IF(ISNUMBER('Descriptive Stats'!BF7082),'Descriptive Stats'!BF7082,#N/A)</f>
        <v>-0.2794493539703507</v>
      </c>
      <c r="BI7082" s="6">
        <f ca="1">IF(ISNUMBER('Descriptive Stats'!E7082),'Descriptive Stats'!E7082,#N/A)</f>
        <v>6</v>
      </c>
    </row>
    <row r="7083" spans="1:61" ht="14.4" x14ac:dyDescent="0.3">
      <c r="A7083" s="2">
        <f>ROW()</f>
        <v>7083</v>
      </c>
      <c r="C7083" s="8">
        <f t="shared" ca="1" si="965"/>
        <v>2</v>
      </c>
      <c r="D7083" s="8">
        <f t="shared" ca="1" si="966"/>
        <v>6</v>
      </c>
      <c r="E7083" s="50">
        <f t="shared" ca="1" si="960"/>
        <v>19</v>
      </c>
      <c r="F7083" s="2" t="str">
        <f t="shared" ca="1" si="967"/>
        <v>X</v>
      </c>
      <c r="BD7083" s="49">
        <f t="shared" ca="1" si="964"/>
        <v>5294</v>
      </c>
      <c r="BE7083" s="3">
        <f t="shared" ca="1" si="961"/>
        <v>0.52934999999999999</v>
      </c>
      <c r="BF7083" s="3">
        <f t="shared" ca="1" si="962"/>
        <v>7.3636031452008061E-2</v>
      </c>
      <c r="BG7083" s="9">
        <f t="shared" ca="1" si="963"/>
        <v>19</v>
      </c>
      <c r="BH7083" s="6">
        <f ca="1">IF(ISNUMBER('Descriptive Stats'!BF7083),'Descriptive Stats'!BF7083,#N/A)</f>
        <v>7.3636031452008061E-2</v>
      </c>
      <c r="BI7083" s="6">
        <f ca="1">IF(ISNUMBER('Descriptive Stats'!E7083),'Descriptive Stats'!E7083,#N/A)</f>
        <v>19</v>
      </c>
    </row>
    <row r="7084" spans="1:61" ht="14.4" x14ac:dyDescent="0.3">
      <c r="A7084" s="2">
        <f>ROW()</f>
        <v>7084</v>
      </c>
      <c r="C7084" s="8">
        <f t="shared" ca="1" si="965"/>
        <v>7</v>
      </c>
      <c r="D7084" s="8">
        <f t="shared" ca="1" si="966"/>
        <v>19</v>
      </c>
      <c r="E7084" s="50">
        <f t="shared" ca="1" si="960"/>
        <v>19</v>
      </c>
      <c r="F7084" s="2" t="str">
        <f t="shared" ca="1" si="967"/>
        <v>X</v>
      </c>
      <c r="BD7084" s="49">
        <f t="shared" ca="1" si="964"/>
        <v>5294</v>
      </c>
      <c r="BE7084" s="3">
        <f t="shared" ca="1" si="961"/>
        <v>0.52934999999999999</v>
      </c>
      <c r="BF7084" s="3">
        <f t="shared" ca="1" si="962"/>
        <v>7.3636031452008061E-2</v>
      </c>
      <c r="BG7084" s="9">
        <f t="shared" ca="1" si="963"/>
        <v>19</v>
      </c>
      <c r="BH7084" s="6">
        <f ca="1">IF(ISNUMBER('Descriptive Stats'!BF7084),'Descriptive Stats'!BF7084,#N/A)</f>
        <v>7.3636031452008061E-2</v>
      </c>
      <c r="BI7084" s="6">
        <f ca="1">IF(ISNUMBER('Descriptive Stats'!E7084),'Descriptive Stats'!E7084,#N/A)</f>
        <v>19</v>
      </c>
    </row>
    <row r="7085" spans="1:61" ht="14.4" x14ac:dyDescent="0.3">
      <c r="A7085" s="2">
        <f>ROW()</f>
        <v>7085</v>
      </c>
      <c r="C7085" s="8">
        <f t="shared" ca="1" si="965"/>
        <v>7</v>
      </c>
      <c r="D7085" s="8">
        <f t="shared" ca="1" si="966"/>
        <v>19</v>
      </c>
      <c r="E7085" s="50">
        <f t="shared" ca="1" si="960"/>
        <v>4</v>
      </c>
      <c r="F7085" s="2" t="str">
        <f t="shared" ca="1" si="967"/>
        <v/>
      </c>
      <c r="BD7085" s="49">
        <f t="shared" ca="1" si="964"/>
        <v>3442</v>
      </c>
      <c r="BE7085" s="3">
        <f t="shared" ca="1" si="961"/>
        <v>0.34415000000000001</v>
      </c>
      <c r="BF7085" s="3">
        <f t="shared" ca="1" si="962"/>
        <v>-0.40116316278173481</v>
      </c>
      <c r="BG7085" s="9">
        <f t="shared" ca="1" si="963"/>
        <v>4</v>
      </c>
      <c r="BH7085" s="6">
        <f ca="1">IF(ISNUMBER('Descriptive Stats'!BF7085),'Descriptive Stats'!BF7085,#N/A)</f>
        <v>-0.40116316278173481</v>
      </c>
      <c r="BI7085" s="6">
        <f ca="1">IF(ISNUMBER('Descriptive Stats'!E7085),'Descriptive Stats'!E7085,#N/A)</f>
        <v>4</v>
      </c>
    </row>
    <row r="7086" spans="1:61" ht="14.4" x14ac:dyDescent="0.3">
      <c r="A7086" s="2">
        <f>ROW()</f>
        <v>7086</v>
      </c>
      <c r="C7086" s="8">
        <f t="shared" ca="1" si="965"/>
        <v>13</v>
      </c>
      <c r="D7086" s="8">
        <f t="shared" ca="1" si="966"/>
        <v>4</v>
      </c>
      <c r="E7086" s="50">
        <f t="shared" ca="1" si="960"/>
        <v>19</v>
      </c>
      <c r="F7086" s="2" t="str">
        <f t="shared" ca="1" si="967"/>
        <v>X</v>
      </c>
      <c r="BD7086" s="49">
        <f t="shared" ca="1" si="964"/>
        <v>5294</v>
      </c>
      <c r="BE7086" s="3">
        <f t="shared" ca="1" si="961"/>
        <v>0.52934999999999999</v>
      </c>
      <c r="BF7086" s="3">
        <f t="shared" ca="1" si="962"/>
        <v>7.3636031452008061E-2</v>
      </c>
      <c r="BG7086" s="9">
        <f t="shared" ca="1" si="963"/>
        <v>19</v>
      </c>
      <c r="BH7086" s="6">
        <f ca="1">IF(ISNUMBER('Descriptive Stats'!BF7086),'Descriptive Stats'!BF7086,#N/A)</f>
        <v>7.3636031452008061E-2</v>
      </c>
      <c r="BI7086" s="6">
        <f ca="1">IF(ISNUMBER('Descriptive Stats'!E7086),'Descriptive Stats'!E7086,#N/A)</f>
        <v>19</v>
      </c>
    </row>
    <row r="7087" spans="1:61" ht="14.4" x14ac:dyDescent="0.3">
      <c r="A7087" s="2">
        <f>ROW()</f>
        <v>7087</v>
      </c>
      <c r="C7087" s="8">
        <f t="shared" ca="1" si="965"/>
        <v>7</v>
      </c>
      <c r="D7087" s="8">
        <f t="shared" ca="1" si="966"/>
        <v>19</v>
      </c>
      <c r="E7087" s="50">
        <f t="shared" ca="1" si="960"/>
        <v>4</v>
      </c>
      <c r="F7087" s="2" t="str">
        <f t="shared" ca="1" si="967"/>
        <v/>
      </c>
      <c r="BD7087" s="49">
        <f t="shared" ca="1" si="964"/>
        <v>3442</v>
      </c>
      <c r="BE7087" s="3">
        <f t="shared" ca="1" si="961"/>
        <v>0.34415000000000001</v>
      </c>
      <c r="BF7087" s="3">
        <f t="shared" ca="1" si="962"/>
        <v>-0.40116316278173481</v>
      </c>
      <c r="BG7087" s="9">
        <f t="shared" ca="1" si="963"/>
        <v>4</v>
      </c>
      <c r="BH7087" s="6">
        <f ca="1">IF(ISNUMBER('Descriptive Stats'!BF7087),'Descriptive Stats'!BF7087,#N/A)</f>
        <v>-0.40116316278173481</v>
      </c>
      <c r="BI7087" s="6">
        <f ca="1">IF(ISNUMBER('Descriptive Stats'!E7087),'Descriptive Stats'!E7087,#N/A)</f>
        <v>4</v>
      </c>
    </row>
    <row r="7088" spans="1:61" ht="14.4" x14ac:dyDescent="0.3">
      <c r="A7088" s="2">
        <f>ROW()</f>
        <v>7088</v>
      </c>
      <c r="C7088" s="8">
        <f t="shared" ca="1" si="965"/>
        <v>13</v>
      </c>
      <c r="D7088" s="8">
        <f t="shared" ca="1" si="966"/>
        <v>4</v>
      </c>
      <c r="E7088" s="50">
        <f t="shared" ca="1" si="960"/>
        <v>7</v>
      </c>
      <c r="F7088" s="2" t="str">
        <f t="shared" ca="1" si="967"/>
        <v/>
      </c>
      <c r="BD7088" s="49">
        <f t="shared" ca="1" si="964"/>
        <v>4473.5</v>
      </c>
      <c r="BE7088" s="3">
        <f t="shared" ca="1" si="961"/>
        <v>0.44729999999999998</v>
      </c>
      <c r="BF7088" s="3">
        <f t="shared" ca="1" si="962"/>
        <v>-0.13248586824472414</v>
      </c>
      <c r="BG7088" s="9">
        <f t="shared" ca="1" si="963"/>
        <v>7</v>
      </c>
      <c r="BH7088" s="6">
        <f ca="1">IF(ISNUMBER('Descriptive Stats'!BF7088),'Descriptive Stats'!BF7088,#N/A)</f>
        <v>-0.13248586824472414</v>
      </c>
      <c r="BI7088" s="6">
        <f ca="1">IF(ISNUMBER('Descriptive Stats'!E7088),'Descriptive Stats'!E7088,#N/A)</f>
        <v>7</v>
      </c>
    </row>
    <row r="7089" spans="1:61" ht="14.4" x14ac:dyDescent="0.3">
      <c r="A7089" s="2">
        <f>ROW()</f>
        <v>7089</v>
      </c>
      <c r="C7089" s="8">
        <f t="shared" ca="1" si="965"/>
        <v>6</v>
      </c>
      <c r="D7089" s="8">
        <f t="shared" ca="1" si="966"/>
        <v>7</v>
      </c>
      <c r="E7089" s="50">
        <f t="shared" ca="1" si="960"/>
        <v>2</v>
      </c>
      <c r="F7089" s="2" t="str">
        <f t="shared" ca="1" si="967"/>
        <v/>
      </c>
      <c r="BD7089" s="49">
        <f t="shared" ca="1" si="964"/>
        <v>2595</v>
      </c>
      <c r="BE7089" s="3">
        <f t="shared" ca="1" si="961"/>
        <v>0.25945000000000001</v>
      </c>
      <c r="BF7089" s="3">
        <f t="shared" ca="1" si="962"/>
        <v>-0.6450419512753276</v>
      </c>
      <c r="BG7089" s="9">
        <f t="shared" ca="1" si="963"/>
        <v>2</v>
      </c>
      <c r="BH7089" s="6">
        <f ca="1">IF(ISNUMBER('Descriptive Stats'!BF7089),'Descriptive Stats'!BF7089,#N/A)</f>
        <v>-0.6450419512753276</v>
      </c>
      <c r="BI7089" s="6">
        <f ca="1">IF(ISNUMBER('Descriptive Stats'!E7089),'Descriptive Stats'!E7089,#N/A)</f>
        <v>2</v>
      </c>
    </row>
    <row r="7090" spans="1:61" ht="14.4" x14ac:dyDescent="0.3">
      <c r="A7090" s="2">
        <f>ROW()</f>
        <v>7090</v>
      </c>
      <c r="C7090" s="8">
        <f t="shared" ca="1" si="965"/>
        <v>17</v>
      </c>
      <c r="D7090" s="8">
        <f t="shared" ca="1" si="966"/>
        <v>2</v>
      </c>
      <c r="E7090" s="50">
        <f t="shared" ca="1" si="960"/>
        <v>6</v>
      </c>
      <c r="F7090" s="2" t="str">
        <f t="shared" ca="1" si="967"/>
        <v/>
      </c>
      <c r="BD7090" s="49">
        <f t="shared" ca="1" si="964"/>
        <v>3900</v>
      </c>
      <c r="BE7090" s="3">
        <f t="shared" ca="1" si="961"/>
        <v>0.38995000000000002</v>
      </c>
      <c r="BF7090" s="3">
        <f t="shared" ca="1" si="962"/>
        <v>-0.2794493539703507</v>
      </c>
      <c r="BG7090" s="9">
        <f t="shared" ca="1" si="963"/>
        <v>6</v>
      </c>
      <c r="BH7090" s="6">
        <f ca="1">IF(ISNUMBER('Descriptive Stats'!BF7090),'Descriptive Stats'!BF7090,#N/A)</f>
        <v>-0.2794493539703507</v>
      </c>
      <c r="BI7090" s="6">
        <f ca="1">IF(ISNUMBER('Descriptive Stats'!E7090),'Descriptive Stats'!E7090,#N/A)</f>
        <v>6</v>
      </c>
    </row>
    <row r="7091" spans="1:61" ht="14.4" x14ac:dyDescent="0.3">
      <c r="A7091" s="2">
        <f>ROW()</f>
        <v>7091</v>
      </c>
      <c r="C7091" s="8">
        <f t="shared" ca="1" si="965"/>
        <v>16</v>
      </c>
      <c r="D7091" s="8">
        <f t="shared" ca="1" si="966"/>
        <v>6</v>
      </c>
      <c r="E7091" s="50">
        <f t="shared" ca="1" si="960"/>
        <v>6</v>
      </c>
      <c r="F7091" s="2" t="str">
        <f t="shared" ca="1" si="967"/>
        <v/>
      </c>
      <c r="BD7091" s="49">
        <f t="shared" ca="1" si="964"/>
        <v>3900</v>
      </c>
      <c r="BE7091" s="3">
        <f t="shared" ca="1" si="961"/>
        <v>0.38995000000000002</v>
      </c>
      <c r="BF7091" s="3">
        <f t="shared" ca="1" si="962"/>
        <v>-0.2794493539703507</v>
      </c>
      <c r="BG7091" s="9">
        <f t="shared" ca="1" si="963"/>
        <v>6</v>
      </c>
      <c r="BH7091" s="6">
        <f ca="1">IF(ISNUMBER('Descriptive Stats'!BF7091),'Descriptive Stats'!BF7091,#N/A)</f>
        <v>-0.2794493539703507</v>
      </c>
      <c r="BI7091" s="6">
        <f ca="1">IF(ISNUMBER('Descriptive Stats'!E7091),'Descriptive Stats'!E7091,#N/A)</f>
        <v>6</v>
      </c>
    </row>
    <row r="7092" spans="1:61" ht="14.4" x14ac:dyDescent="0.3">
      <c r="A7092" s="2">
        <f>ROW()</f>
        <v>7092</v>
      </c>
      <c r="C7092" s="8">
        <f t="shared" ca="1" si="965"/>
        <v>16</v>
      </c>
      <c r="D7092" s="8">
        <f t="shared" ca="1" si="966"/>
        <v>6</v>
      </c>
      <c r="E7092" s="50">
        <f t="shared" ca="1" si="960"/>
        <v>9</v>
      </c>
      <c r="F7092" s="2" t="str">
        <f t="shared" ca="1" si="967"/>
        <v/>
      </c>
      <c r="BD7092" s="49">
        <f t="shared" ca="1" si="964"/>
        <v>4819</v>
      </c>
      <c r="BE7092" s="3">
        <f t="shared" ca="1" si="961"/>
        <v>0.48185</v>
      </c>
      <c r="BF7092" s="3">
        <f t="shared" ca="1" si="962"/>
        <v>-4.5511009098988427E-2</v>
      </c>
      <c r="BG7092" s="9">
        <f t="shared" ca="1" si="963"/>
        <v>9</v>
      </c>
      <c r="BH7092" s="6">
        <f ca="1">IF(ISNUMBER('Descriptive Stats'!BF7092),'Descriptive Stats'!BF7092,#N/A)</f>
        <v>-4.5511009098988427E-2</v>
      </c>
      <c r="BI7092" s="6">
        <f ca="1">IF(ISNUMBER('Descriptive Stats'!E7092),'Descriptive Stats'!E7092,#N/A)</f>
        <v>9</v>
      </c>
    </row>
    <row r="7093" spans="1:61" ht="14.4" x14ac:dyDescent="0.3">
      <c r="A7093" s="2">
        <f>ROW()</f>
        <v>7093</v>
      </c>
      <c r="C7093" s="8">
        <f t="shared" ca="1" si="965"/>
        <v>23</v>
      </c>
      <c r="D7093" s="8">
        <f t="shared" ca="1" si="966"/>
        <v>9</v>
      </c>
      <c r="E7093" s="50">
        <f t="shared" ca="1" si="960"/>
        <v>1</v>
      </c>
      <c r="F7093" s="2" t="str">
        <f t="shared" ca="1" si="967"/>
        <v/>
      </c>
      <c r="BD7093" s="49">
        <f t="shared" ca="1" si="964"/>
        <v>1871</v>
      </c>
      <c r="BE7093" s="3">
        <f t="shared" ca="1" si="961"/>
        <v>0.18704999999999999</v>
      </c>
      <c r="BF7093" s="3">
        <f t="shared" ca="1" si="962"/>
        <v>-0.88881967520906158</v>
      </c>
      <c r="BG7093" s="9">
        <f t="shared" ca="1" si="963"/>
        <v>1</v>
      </c>
      <c r="BH7093" s="6">
        <f ca="1">IF(ISNUMBER('Descriptive Stats'!BF7093),'Descriptive Stats'!BF7093,#N/A)</f>
        <v>-0.88881967520906158</v>
      </c>
      <c r="BI7093" s="6">
        <f ca="1">IF(ISNUMBER('Descriptive Stats'!E7093),'Descriptive Stats'!E7093,#N/A)</f>
        <v>1</v>
      </c>
    </row>
    <row r="7094" spans="1:61" ht="14.4" x14ac:dyDescent="0.3">
      <c r="A7094" s="2">
        <f>ROW()</f>
        <v>7094</v>
      </c>
      <c r="C7094" s="8">
        <f t="shared" ca="1" si="965"/>
        <v>12</v>
      </c>
      <c r="D7094" s="8">
        <f t="shared" ca="1" si="966"/>
        <v>1</v>
      </c>
      <c r="E7094" s="50">
        <f t="shared" ca="1" si="960"/>
        <v>6</v>
      </c>
      <c r="F7094" s="2" t="str">
        <f t="shared" ca="1" si="967"/>
        <v/>
      </c>
      <c r="BD7094" s="49">
        <f t="shared" ca="1" si="964"/>
        <v>3900</v>
      </c>
      <c r="BE7094" s="3">
        <f t="shared" ca="1" si="961"/>
        <v>0.38995000000000002</v>
      </c>
      <c r="BF7094" s="3">
        <f t="shared" ca="1" si="962"/>
        <v>-0.2794493539703507</v>
      </c>
      <c r="BG7094" s="9">
        <f t="shared" ca="1" si="963"/>
        <v>6</v>
      </c>
      <c r="BH7094" s="6">
        <f ca="1">IF(ISNUMBER('Descriptive Stats'!BF7094),'Descriptive Stats'!BF7094,#N/A)</f>
        <v>-0.2794493539703507</v>
      </c>
      <c r="BI7094" s="6">
        <f ca="1">IF(ISNUMBER('Descriptive Stats'!E7094),'Descriptive Stats'!E7094,#N/A)</f>
        <v>6</v>
      </c>
    </row>
    <row r="7095" spans="1:61" ht="14.4" x14ac:dyDescent="0.3">
      <c r="A7095" s="2">
        <f>ROW()</f>
        <v>7095</v>
      </c>
      <c r="C7095" s="8">
        <f t="shared" ca="1" si="965"/>
        <v>5</v>
      </c>
      <c r="D7095" s="8">
        <f t="shared" ca="1" si="966"/>
        <v>6</v>
      </c>
      <c r="E7095" s="50">
        <f t="shared" ca="1" si="960"/>
        <v>1</v>
      </c>
      <c r="F7095" s="2" t="str">
        <f t="shared" ca="1" si="967"/>
        <v/>
      </c>
      <c r="BD7095" s="49">
        <f t="shared" ca="1" si="964"/>
        <v>1871</v>
      </c>
      <c r="BE7095" s="3">
        <f t="shared" ca="1" si="961"/>
        <v>0.18704999999999999</v>
      </c>
      <c r="BF7095" s="3">
        <f t="shared" ca="1" si="962"/>
        <v>-0.88881967520906158</v>
      </c>
      <c r="BG7095" s="9">
        <f t="shared" ca="1" si="963"/>
        <v>1</v>
      </c>
      <c r="BH7095" s="6">
        <f ca="1">IF(ISNUMBER('Descriptive Stats'!BF7095),'Descriptive Stats'!BF7095,#N/A)</f>
        <v>-0.88881967520906158</v>
      </c>
      <c r="BI7095" s="6">
        <f ca="1">IF(ISNUMBER('Descriptive Stats'!E7095),'Descriptive Stats'!E7095,#N/A)</f>
        <v>1</v>
      </c>
    </row>
    <row r="7096" spans="1:61" ht="14.4" x14ac:dyDescent="0.3">
      <c r="A7096" s="2">
        <f>ROW()</f>
        <v>7096</v>
      </c>
      <c r="C7096" s="8">
        <f t="shared" ca="1" si="965"/>
        <v>8</v>
      </c>
      <c r="D7096" s="8">
        <f t="shared" ca="1" si="966"/>
        <v>1</v>
      </c>
      <c r="E7096" s="50">
        <f t="shared" ca="1" si="960"/>
        <v>7</v>
      </c>
      <c r="F7096" s="2" t="str">
        <f t="shared" ca="1" si="967"/>
        <v/>
      </c>
      <c r="BD7096" s="49">
        <f t="shared" ca="1" si="964"/>
        <v>4473.5</v>
      </c>
      <c r="BE7096" s="3">
        <f t="shared" ca="1" si="961"/>
        <v>0.44729999999999998</v>
      </c>
      <c r="BF7096" s="3">
        <f t="shared" ca="1" si="962"/>
        <v>-0.13248586824472414</v>
      </c>
      <c r="BG7096" s="9">
        <f t="shared" ca="1" si="963"/>
        <v>7</v>
      </c>
      <c r="BH7096" s="6">
        <f ca="1">IF(ISNUMBER('Descriptive Stats'!BF7096),'Descriptive Stats'!BF7096,#N/A)</f>
        <v>-0.13248586824472414</v>
      </c>
      <c r="BI7096" s="6">
        <f ca="1">IF(ISNUMBER('Descriptive Stats'!E7096),'Descriptive Stats'!E7096,#N/A)</f>
        <v>7</v>
      </c>
    </row>
    <row r="7097" spans="1:61" ht="14.4" x14ac:dyDescent="0.3">
      <c r="A7097" s="2">
        <f>ROW()</f>
        <v>7097</v>
      </c>
      <c r="C7097" s="8">
        <f t="shared" ca="1" si="965"/>
        <v>6</v>
      </c>
      <c r="D7097" s="8">
        <f t="shared" ca="1" si="966"/>
        <v>7</v>
      </c>
      <c r="E7097" s="50">
        <f t="shared" ca="1" si="960"/>
        <v>0</v>
      </c>
      <c r="F7097" s="2" t="str">
        <f t="shared" ca="1" si="967"/>
        <v/>
      </c>
      <c r="BD7097" s="49">
        <f t="shared" ca="1" si="964"/>
        <v>815.5</v>
      </c>
      <c r="BE7097" s="3">
        <f t="shared" ca="1" si="961"/>
        <v>8.1500000000000003E-2</v>
      </c>
      <c r="BF7097" s="3">
        <f t="shared" ca="1" si="962"/>
        <v>-1.3950525282585462</v>
      </c>
      <c r="BG7097" s="9">
        <f t="shared" ca="1" si="963"/>
        <v>0</v>
      </c>
      <c r="BH7097" s="6">
        <f ca="1">IF(ISNUMBER('Descriptive Stats'!BF7097),'Descriptive Stats'!BF7097,#N/A)</f>
        <v>-1.3950525282585462</v>
      </c>
      <c r="BI7097" s="6">
        <f ca="1">IF(ISNUMBER('Descriptive Stats'!E7097),'Descriptive Stats'!E7097,#N/A)</f>
        <v>0</v>
      </c>
    </row>
    <row r="7098" spans="1:61" ht="14.4" x14ac:dyDescent="0.3">
      <c r="A7098" s="2">
        <f>ROW()</f>
        <v>7098</v>
      </c>
      <c r="C7098" s="8">
        <f t="shared" ca="1" si="965"/>
        <v>18</v>
      </c>
      <c r="D7098" s="8">
        <f t="shared" ca="1" si="966"/>
        <v>0</v>
      </c>
      <c r="E7098" s="50">
        <f t="shared" ca="1" si="960"/>
        <v>2</v>
      </c>
      <c r="F7098" s="2" t="str">
        <f t="shared" ca="1" si="967"/>
        <v/>
      </c>
      <c r="BD7098" s="49">
        <f t="shared" ca="1" si="964"/>
        <v>2595</v>
      </c>
      <c r="BE7098" s="3">
        <f t="shared" ca="1" si="961"/>
        <v>0.25945000000000001</v>
      </c>
      <c r="BF7098" s="3">
        <f t="shared" ca="1" si="962"/>
        <v>-0.6450419512753276</v>
      </c>
      <c r="BG7098" s="9">
        <f t="shared" ca="1" si="963"/>
        <v>2</v>
      </c>
      <c r="BH7098" s="6">
        <f ca="1">IF(ISNUMBER('Descriptive Stats'!BF7098),'Descriptive Stats'!BF7098,#N/A)</f>
        <v>-0.6450419512753276</v>
      </c>
      <c r="BI7098" s="6">
        <f ca="1">IF(ISNUMBER('Descriptive Stats'!E7098),'Descriptive Stats'!E7098,#N/A)</f>
        <v>2</v>
      </c>
    </row>
    <row r="7099" spans="1:61" ht="14.4" x14ac:dyDescent="0.3">
      <c r="A7099" s="2">
        <f>ROW()</f>
        <v>7099</v>
      </c>
      <c r="C7099" s="8">
        <f t="shared" ca="1" si="965"/>
        <v>17</v>
      </c>
      <c r="D7099" s="8">
        <f t="shared" ca="1" si="966"/>
        <v>2</v>
      </c>
      <c r="E7099" s="50">
        <f t="shared" ca="1" si="960"/>
        <v>6</v>
      </c>
      <c r="F7099" s="2" t="str">
        <f t="shared" ca="1" si="967"/>
        <v/>
      </c>
      <c r="BD7099" s="49">
        <f t="shared" ca="1" si="964"/>
        <v>3900</v>
      </c>
      <c r="BE7099" s="3">
        <f t="shared" ca="1" si="961"/>
        <v>0.38995000000000002</v>
      </c>
      <c r="BF7099" s="3">
        <f t="shared" ca="1" si="962"/>
        <v>-0.2794493539703507</v>
      </c>
      <c r="BG7099" s="9">
        <f t="shared" ca="1" si="963"/>
        <v>6</v>
      </c>
      <c r="BH7099" s="6">
        <f ca="1">IF(ISNUMBER('Descriptive Stats'!BF7099),'Descriptive Stats'!BF7099,#N/A)</f>
        <v>-0.2794493539703507</v>
      </c>
      <c r="BI7099" s="6">
        <f ca="1">IF(ISNUMBER('Descriptive Stats'!E7099),'Descriptive Stats'!E7099,#N/A)</f>
        <v>6</v>
      </c>
    </row>
    <row r="7100" spans="1:61" ht="14.4" x14ac:dyDescent="0.3">
      <c r="A7100" s="2">
        <f>ROW()</f>
        <v>7100</v>
      </c>
      <c r="C7100" s="8">
        <f t="shared" ca="1" si="965"/>
        <v>5</v>
      </c>
      <c r="D7100" s="8">
        <f t="shared" ca="1" si="966"/>
        <v>6</v>
      </c>
      <c r="E7100" s="50">
        <f t="shared" ca="1" si="960"/>
        <v>2</v>
      </c>
      <c r="F7100" s="2" t="str">
        <f t="shared" ca="1" si="967"/>
        <v/>
      </c>
      <c r="BD7100" s="49">
        <f t="shared" ca="1" si="964"/>
        <v>2595</v>
      </c>
      <c r="BE7100" s="3">
        <f t="shared" ca="1" si="961"/>
        <v>0.25945000000000001</v>
      </c>
      <c r="BF7100" s="3">
        <f t="shared" ca="1" si="962"/>
        <v>-0.6450419512753276</v>
      </c>
      <c r="BG7100" s="9">
        <f t="shared" ca="1" si="963"/>
        <v>2</v>
      </c>
      <c r="BH7100" s="6">
        <f ca="1">IF(ISNUMBER('Descriptive Stats'!BF7100),'Descriptive Stats'!BF7100,#N/A)</f>
        <v>-0.6450419512753276</v>
      </c>
      <c r="BI7100" s="6">
        <f ca="1">IF(ISNUMBER('Descriptive Stats'!E7100),'Descriptive Stats'!E7100,#N/A)</f>
        <v>2</v>
      </c>
    </row>
    <row r="7101" spans="1:61" ht="14.4" x14ac:dyDescent="0.3">
      <c r="A7101" s="2">
        <f>ROW()</f>
        <v>7101</v>
      </c>
      <c r="C7101" s="8">
        <f t="shared" ca="1" si="965"/>
        <v>21</v>
      </c>
      <c r="D7101" s="8">
        <f t="shared" ca="1" si="966"/>
        <v>2</v>
      </c>
      <c r="E7101" s="50">
        <f t="shared" ca="1" si="960"/>
        <v>2</v>
      </c>
      <c r="F7101" s="2" t="str">
        <f t="shared" ca="1" si="967"/>
        <v/>
      </c>
      <c r="BD7101" s="49">
        <f t="shared" ca="1" si="964"/>
        <v>2595</v>
      </c>
      <c r="BE7101" s="3">
        <f t="shared" ca="1" si="961"/>
        <v>0.25945000000000001</v>
      </c>
      <c r="BF7101" s="3">
        <f t="shared" ca="1" si="962"/>
        <v>-0.6450419512753276</v>
      </c>
      <c r="BG7101" s="9">
        <f t="shared" ca="1" si="963"/>
        <v>2</v>
      </c>
      <c r="BH7101" s="6">
        <f ca="1">IF(ISNUMBER('Descriptive Stats'!BF7101),'Descriptive Stats'!BF7101,#N/A)</f>
        <v>-0.6450419512753276</v>
      </c>
      <c r="BI7101" s="6">
        <f ca="1">IF(ISNUMBER('Descriptive Stats'!E7101),'Descriptive Stats'!E7101,#N/A)</f>
        <v>2</v>
      </c>
    </row>
    <row r="7102" spans="1:61" ht="14.4" x14ac:dyDescent="0.3">
      <c r="A7102" s="2">
        <f>ROW()</f>
        <v>7102</v>
      </c>
      <c r="C7102" s="8">
        <f t="shared" ca="1" si="965"/>
        <v>21</v>
      </c>
      <c r="D7102" s="8">
        <f t="shared" ca="1" si="966"/>
        <v>2</v>
      </c>
      <c r="E7102" s="50">
        <f t="shared" ca="1" si="960"/>
        <v>1</v>
      </c>
      <c r="F7102" s="2" t="str">
        <f t="shared" ca="1" si="967"/>
        <v/>
      </c>
      <c r="BD7102" s="49">
        <f t="shared" ca="1" si="964"/>
        <v>1871</v>
      </c>
      <c r="BE7102" s="3">
        <f t="shared" ca="1" si="961"/>
        <v>0.18704999999999999</v>
      </c>
      <c r="BF7102" s="3">
        <f t="shared" ca="1" si="962"/>
        <v>-0.88881967520906158</v>
      </c>
      <c r="BG7102" s="9">
        <f t="shared" ca="1" si="963"/>
        <v>1</v>
      </c>
      <c r="BH7102" s="6">
        <f ca="1">IF(ISNUMBER('Descriptive Stats'!BF7102),'Descriptive Stats'!BF7102,#N/A)</f>
        <v>-0.88881967520906158</v>
      </c>
      <c r="BI7102" s="6">
        <f ca="1">IF(ISNUMBER('Descriptive Stats'!E7102),'Descriptive Stats'!E7102,#N/A)</f>
        <v>1</v>
      </c>
    </row>
    <row r="7103" spans="1:61" ht="14.4" x14ac:dyDescent="0.3">
      <c r="A7103" s="2">
        <f>ROW()</f>
        <v>7103</v>
      </c>
      <c r="C7103" s="8">
        <f t="shared" ca="1" si="965"/>
        <v>12</v>
      </c>
      <c r="D7103" s="8">
        <f t="shared" ca="1" si="966"/>
        <v>1</v>
      </c>
      <c r="E7103" s="50">
        <f t="shared" ca="1" si="960"/>
        <v>0</v>
      </c>
      <c r="F7103" s="2" t="str">
        <f t="shared" ca="1" si="967"/>
        <v/>
      </c>
      <c r="BD7103" s="49">
        <f t="shared" ca="1" si="964"/>
        <v>815.5</v>
      </c>
      <c r="BE7103" s="3">
        <f t="shared" ca="1" si="961"/>
        <v>8.1500000000000003E-2</v>
      </c>
      <c r="BF7103" s="3">
        <f t="shared" ca="1" si="962"/>
        <v>-1.3950525282585462</v>
      </c>
      <c r="BG7103" s="9">
        <f t="shared" ca="1" si="963"/>
        <v>0</v>
      </c>
      <c r="BH7103" s="6">
        <f ca="1">IF(ISNUMBER('Descriptive Stats'!BF7103),'Descriptive Stats'!BF7103,#N/A)</f>
        <v>-1.3950525282585462</v>
      </c>
      <c r="BI7103" s="6">
        <f ca="1">IF(ISNUMBER('Descriptive Stats'!E7103),'Descriptive Stats'!E7103,#N/A)</f>
        <v>0</v>
      </c>
    </row>
    <row r="7104" spans="1:61" ht="14.4" x14ac:dyDescent="0.3">
      <c r="A7104" s="2">
        <f>ROW()</f>
        <v>7104</v>
      </c>
      <c r="C7104" s="8">
        <f t="shared" ca="1" si="965"/>
        <v>22</v>
      </c>
      <c r="D7104" s="8">
        <f t="shared" ca="1" si="966"/>
        <v>0</v>
      </c>
      <c r="E7104" s="50">
        <f t="shared" ca="1" si="960"/>
        <v>9</v>
      </c>
      <c r="F7104" s="2" t="str">
        <f t="shared" ca="1" si="967"/>
        <v/>
      </c>
      <c r="BD7104" s="49">
        <f t="shared" ca="1" si="964"/>
        <v>4819</v>
      </c>
      <c r="BE7104" s="3">
        <f t="shared" ca="1" si="961"/>
        <v>0.48185</v>
      </c>
      <c r="BF7104" s="3">
        <f t="shared" ca="1" si="962"/>
        <v>-4.5511009098988427E-2</v>
      </c>
      <c r="BG7104" s="9">
        <f t="shared" ca="1" si="963"/>
        <v>9</v>
      </c>
      <c r="BH7104" s="6">
        <f ca="1">IF(ISNUMBER('Descriptive Stats'!BF7104),'Descriptive Stats'!BF7104,#N/A)</f>
        <v>-4.5511009098988427E-2</v>
      </c>
      <c r="BI7104" s="6">
        <f ca="1">IF(ISNUMBER('Descriptive Stats'!E7104),'Descriptive Stats'!E7104,#N/A)</f>
        <v>9</v>
      </c>
    </row>
    <row r="7105" spans="1:61" ht="14.4" x14ac:dyDescent="0.3">
      <c r="A7105" s="2">
        <f>ROW()</f>
        <v>7105</v>
      </c>
      <c r="C7105" s="8">
        <f t="shared" ca="1" si="965"/>
        <v>23</v>
      </c>
      <c r="D7105" s="8">
        <f t="shared" ca="1" si="966"/>
        <v>9</v>
      </c>
      <c r="E7105" s="50">
        <f t="shared" ca="1" si="960"/>
        <v>0</v>
      </c>
      <c r="F7105" s="2" t="str">
        <f t="shared" ca="1" si="967"/>
        <v/>
      </c>
      <c r="BD7105" s="49">
        <f t="shared" ca="1" si="964"/>
        <v>815.5</v>
      </c>
      <c r="BE7105" s="3">
        <f t="shared" ca="1" si="961"/>
        <v>8.1500000000000003E-2</v>
      </c>
      <c r="BF7105" s="3">
        <f t="shared" ca="1" si="962"/>
        <v>-1.3950525282585462</v>
      </c>
      <c r="BG7105" s="9">
        <f t="shared" ca="1" si="963"/>
        <v>0</v>
      </c>
      <c r="BH7105" s="6">
        <f ca="1">IF(ISNUMBER('Descriptive Stats'!BF7105),'Descriptive Stats'!BF7105,#N/A)</f>
        <v>-1.3950525282585462</v>
      </c>
      <c r="BI7105" s="6">
        <f ca="1">IF(ISNUMBER('Descriptive Stats'!E7105),'Descriptive Stats'!E7105,#N/A)</f>
        <v>0</v>
      </c>
    </row>
    <row r="7106" spans="1:61" ht="14.4" x14ac:dyDescent="0.3">
      <c r="A7106" s="2">
        <f>ROW()</f>
        <v>7106</v>
      </c>
      <c r="C7106" s="8">
        <f t="shared" ca="1" si="965"/>
        <v>18</v>
      </c>
      <c r="D7106" s="8">
        <f t="shared" ca="1" si="966"/>
        <v>0</v>
      </c>
      <c r="E7106" s="50">
        <f t="shared" ca="1" si="960"/>
        <v>0</v>
      </c>
      <c r="F7106" s="2" t="str">
        <f t="shared" ca="1" si="967"/>
        <v/>
      </c>
      <c r="BD7106" s="49">
        <f t="shared" ca="1" si="964"/>
        <v>815.5</v>
      </c>
      <c r="BE7106" s="3">
        <f t="shared" ca="1" si="961"/>
        <v>8.1500000000000003E-2</v>
      </c>
      <c r="BF7106" s="3">
        <f t="shared" ca="1" si="962"/>
        <v>-1.3950525282585462</v>
      </c>
      <c r="BG7106" s="9">
        <f t="shared" ca="1" si="963"/>
        <v>0</v>
      </c>
      <c r="BH7106" s="6">
        <f ca="1">IF(ISNUMBER('Descriptive Stats'!BF7106),'Descriptive Stats'!BF7106,#N/A)</f>
        <v>-1.3950525282585462</v>
      </c>
      <c r="BI7106" s="6">
        <f ca="1">IF(ISNUMBER('Descriptive Stats'!E7106),'Descriptive Stats'!E7106,#N/A)</f>
        <v>0</v>
      </c>
    </row>
    <row r="7107" spans="1:61" ht="14.4" x14ac:dyDescent="0.3">
      <c r="A7107" s="2">
        <f>ROW()</f>
        <v>7107</v>
      </c>
      <c r="C7107" s="8">
        <f t="shared" ca="1" si="965"/>
        <v>20</v>
      </c>
      <c r="D7107" s="8">
        <f t="shared" ca="1" si="966"/>
        <v>0</v>
      </c>
      <c r="E7107" s="50">
        <f t="shared" ref="E7107:E7170" ca="1" si="968">IF(0=MOD(ROW(),$J$1),AVERAGE(OFFSET($D$2,ROW()-$J$1,0,$J$1,1)),"")</f>
        <v>1</v>
      </c>
      <c r="F7107" s="2" t="str">
        <f t="shared" ca="1" si="967"/>
        <v/>
      </c>
      <c r="BD7107" s="49">
        <f t="shared" ca="1" si="964"/>
        <v>1871</v>
      </c>
      <c r="BE7107" s="3">
        <f t="shared" ca="1" si="961"/>
        <v>0.18704999999999999</v>
      </c>
      <c r="BF7107" s="3">
        <f t="shared" ca="1" si="962"/>
        <v>-0.88881967520906158</v>
      </c>
      <c r="BG7107" s="9">
        <f t="shared" ca="1" si="963"/>
        <v>1</v>
      </c>
      <c r="BH7107" s="6">
        <f ca="1">IF(ISNUMBER('Descriptive Stats'!BF7107),'Descriptive Stats'!BF7107,#N/A)</f>
        <v>-0.88881967520906158</v>
      </c>
      <c r="BI7107" s="6">
        <f ca="1">IF(ISNUMBER('Descriptive Stats'!E7107),'Descriptive Stats'!E7107,#N/A)</f>
        <v>1</v>
      </c>
    </row>
    <row r="7108" spans="1:61" ht="14.4" x14ac:dyDescent="0.3">
      <c r="A7108" s="2">
        <f>ROW()</f>
        <v>7108</v>
      </c>
      <c r="C7108" s="8">
        <f t="shared" ca="1" si="965"/>
        <v>12</v>
      </c>
      <c r="D7108" s="8">
        <f t="shared" ca="1" si="966"/>
        <v>1</v>
      </c>
      <c r="E7108" s="50">
        <f t="shared" ca="1" si="968"/>
        <v>0</v>
      </c>
      <c r="F7108" s="2" t="str">
        <f t="shared" ca="1" si="967"/>
        <v/>
      </c>
      <c r="BD7108" s="49">
        <f t="shared" ca="1" si="964"/>
        <v>815.5</v>
      </c>
      <c r="BE7108" s="3">
        <f t="shared" ca="1" si="961"/>
        <v>8.1500000000000003E-2</v>
      </c>
      <c r="BF7108" s="3">
        <f t="shared" ca="1" si="962"/>
        <v>-1.3950525282585462</v>
      </c>
      <c r="BG7108" s="9">
        <f t="shared" ca="1" si="963"/>
        <v>0</v>
      </c>
      <c r="BH7108" s="6">
        <f ca="1">IF(ISNUMBER('Descriptive Stats'!BF7108),'Descriptive Stats'!BF7108,#N/A)</f>
        <v>-1.3950525282585462</v>
      </c>
      <c r="BI7108" s="6">
        <f ca="1">IF(ISNUMBER('Descriptive Stats'!E7108),'Descriptive Stats'!E7108,#N/A)</f>
        <v>0</v>
      </c>
    </row>
    <row r="7109" spans="1:61" ht="14.4" x14ac:dyDescent="0.3">
      <c r="A7109" s="2">
        <f>ROW()</f>
        <v>7109</v>
      </c>
      <c r="C7109" s="8">
        <f t="shared" ca="1" si="965"/>
        <v>18</v>
      </c>
      <c r="D7109" s="8">
        <f t="shared" ca="1" si="966"/>
        <v>0</v>
      </c>
      <c r="E7109" s="50">
        <f t="shared" ca="1" si="968"/>
        <v>2</v>
      </c>
      <c r="F7109" s="2" t="str">
        <f t="shared" ca="1" si="967"/>
        <v/>
      </c>
      <c r="BD7109" s="49">
        <f t="shared" ca="1" si="964"/>
        <v>2595</v>
      </c>
      <c r="BE7109" s="3">
        <f t="shared" ca="1" si="961"/>
        <v>0.25945000000000001</v>
      </c>
      <c r="BF7109" s="3">
        <f t="shared" ca="1" si="962"/>
        <v>-0.6450419512753276</v>
      </c>
      <c r="BG7109" s="9">
        <f t="shared" ca="1" si="963"/>
        <v>2</v>
      </c>
      <c r="BH7109" s="6">
        <f ca="1">IF(ISNUMBER('Descriptive Stats'!BF7109),'Descriptive Stats'!BF7109,#N/A)</f>
        <v>-0.6450419512753276</v>
      </c>
      <c r="BI7109" s="6">
        <f ca="1">IF(ISNUMBER('Descriptive Stats'!E7109),'Descriptive Stats'!E7109,#N/A)</f>
        <v>2</v>
      </c>
    </row>
    <row r="7110" spans="1:61" ht="14.4" x14ac:dyDescent="0.3">
      <c r="A7110" s="2">
        <f>ROW()</f>
        <v>7110</v>
      </c>
      <c r="C7110" s="8">
        <f t="shared" ca="1" si="965"/>
        <v>17</v>
      </c>
      <c r="D7110" s="8">
        <f t="shared" ca="1" si="966"/>
        <v>2</v>
      </c>
      <c r="E7110" s="50">
        <f t="shared" ca="1" si="968"/>
        <v>4</v>
      </c>
      <c r="F7110" s="2" t="str">
        <f t="shared" ca="1" si="967"/>
        <v/>
      </c>
      <c r="BD7110" s="49">
        <f t="shared" ca="1" si="964"/>
        <v>3442</v>
      </c>
      <c r="BE7110" s="3">
        <f t="shared" ca="1" si="961"/>
        <v>0.34415000000000001</v>
      </c>
      <c r="BF7110" s="3">
        <f t="shared" ca="1" si="962"/>
        <v>-0.40116316278173481</v>
      </c>
      <c r="BG7110" s="9">
        <f t="shared" ca="1" si="963"/>
        <v>4</v>
      </c>
      <c r="BH7110" s="6">
        <f ca="1">IF(ISNUMBER('Descriptive Stats'!BF7110),'Descriptive Stats'!BF7110,#N/A)</f>
        <v>-0.40116316278173481</v>
      </c>
      <c r="BI7110" s="6">
        <f ca="1">IF(ISNUMBER('Descriptive Stats'!E7110),'Descriptive Stats'!E7110,#N/A)</f>
        <v>4</v>
      </c>
    </row>
    <row r="7111" spans="1:61" ht="14.4" x14ac:dyDescent="0.3">
      <c r="A7111" s="2">
        <f>ROW()</f>
        <v>7111</v>
      </c>
      <c r="C7111" s="8">
        <f t="shared" ca="1" si="965"/>
        <v>13</v>
      </c>
      <c r="D7111" s="8">
        <f t="shared" ca="1" si="966"/>
        <v>4</v>
      </c>
      <c r="E7111" s="50">
        <f t="shared" ca="1" si="968"/>
        <v>9</v>
      </c>
      <c r="F7111" s="2" t="str">
        <f t="shared" ca="1" si="967"/>
        <v/>
      </c>
      <c r="BD7111" s="49">
        <f t="shared" ca="1" si="964"/>
        <v>4819</v>
      </c>
      <c r="BE7111" s="3">
        <f t="shared" ca="1" si="961"/>
        <v>0.48185</v>
      </c>
      <c r="BF7111" s="3">
        <f t="shared" ca="1" si="962"/>
        <v>-4.5511009098988427E-2</v>
      </c>
      <c r="BG7111" s="9">
        <f t="shared" ca="1" si="963"/>
        <v>9</v>
      </c>
      <c r="BH7111" s="6">
        <f ca="1">IF(ISNUMBER('Descriptive Stats'!BF7111),'Descriptive Stats'!BF7111,#N/A)</f>
        <v>-4.5511009098988427E-2</v>
      </c>
      <c r="BI7111" s="6">
        <f ca="1">IF(ISNUMBER('Descriptive Stats'!E7111),'Descriptive Stats'!E7111,#N/A)</f>
        <v>9</v>
      </c>
    </row>
    <row r="7112" spans="1:61" ht="14.4" x14ac:dyDescent="0.3">
      <c r="A7112" s="2">
        <f>ROW()</f>
        <v>7112</v>
      </c>
      <c r="C7112" s="8">
        <f t="shared" ca="1" si="965"/>
        <v>23</v>
      </c>
      <c r="D7112" s="8">
        <f t="shared" ca="1" si="966"/>
        <v>9</v>
      </c>
      <c r="E7112" s="50">
        <f t="shared" ca="1" si="968"/>
        <v>0</v>
      </c>
      <c r="F7112" s="2" t="str">
        <f t="shared" ca="1" si="967"/>
        <v/>
      </c>
      <c r="BD7112" s="49">
        <f t="shared" ca="1" si="964"/>
        <v>815.5</v>
      </c>
      <c r="BE7112" s="3">
        <f t="shared" ca="1" si="961"/>
        <v>8.1500000000000003E-2</v>
      </c>
      <c r="BF7112" s="3">
        <f t="shared" ca="1" si="962"/>
        <v>-1.3950525282585462</v>
      </c>
      <c r="BG7112" s="9">
        <f t="shared" ca="1" si="963"/>
        <v>0</v>
      </c>
      <c r="BH7112" s="6">
        <f ca="1">IF(ISNUMBER('Descriptive Stats'!BF7112),'Descriptive Stats'!BF7112,#N/A)</f>
        <v>-1.3950525282585462</v>
      </c>
      <c r="BI7112" s="6">
        <f ca="1">IF(ISNUMBER('Descriptive Stats'!E7112),'Descriptive Stats'!E7112,#N/A)</f>
        <v>0</v>
      </c>
    </row>
    <row r="7113" spans="1:61" ht="14.4" x14ac:dyDescent="0.3">
      <c r="A7113" s="2">
        <f>ROW()</f>
        <v>7113</v>
      </c>
      <c r="C7113" s="8">
        <f t="shared" ca="1" si="965"/>
        <v>4</v>
      </c>
      <c r="D7113" s="8">
        <f t="shared" ca="1" si="966"/>
        <v>0</v>
      </c>
      <c r="E7113" s="50">
        <f t="shared" ca="1" si="968"/>
        <v>2</v>
      </c>
      <c r="F7113" s="2" t="str">
        <f t="shared" ca="1" si="967"/>
        <v/>
      </c>
      <c r="BD7113" s="49">
        <f t="shared" ca="1" si="964"/>
        <v>2595</v>
      </c>
      <c r="BE7113" s="3">
        <f t="shared" ref="BE7113:BE7176" ca="1" si="969">IF(ISNUMBER(BD7113),(BD7113-0.5)/$BK$4,"")</f>
        <v>0.25945000000000001</v>
      </c>
      <c r="BF7113" s="3">
        <f t="shared" ref="BF7113:BF7176" ca="1" si="970">IF(ISNUMBER(BE7113),_xlfn.NORM.INV(BE7113,0,1),"")</f>
        <v>-0.6450419512753276</v>
      </c>
      <c r="BG7113" s="9">
        <f t="shared" ref="BG7113:BG7176" ca="1" si="971">IF(ISNUMBER(E7113),E7113,"")</f>
        <v>2</v>
      </c>
      <c r="BH7113" s="6">
        <f ca="1">IF(ISNUMBER('Descriptive Stats'!BF7113),'Descriptive Stats'!BF7113,#N/A)</f>
        <v>-0.6450419512753276</v>
      </c>
      <c r="BI7113" s="6">
        <f ca="1">IF(ISNUMBER('Descriptive Stats'!E7113),'Descriptive Stats'!E7113,#N/A)</f>
        <v>2</v>
      </c>
    </row>
    <row r="7114" spans="1:61" ht="14.4" x14ac:dyDescent="0.3">
      <c r="A7114" s="2">
        <f>ROW()</f>
        <v>7114</v>
      </c>
      <c r="C7114" s="8">
        <f t="shared" ca="1" si="965"/>
        <v>3</v>
      </c>
      <c r="D7114" s="8">
        <f t="shared" ca="1" si="966"/>
        <v>2</v>
      </c>
      <c r="E7114" s="50">
        <f t="shared" ca="1" si="968"/>
        <v>0</v>
      </c>
      <c r="F7114" s="2" t="str">
        <f t="shared" ca="1" si="967"/>
        <v/>
      </c>
      <c r="BD7114" s="49">
        <f t="shared" ref="BD7114:BD7177" ca="1" si="972">IF(ISNUMBER(BG7114),_xlfn.RANK.AVG(BG7114,$BG$2:$BG$5414,1),"")</f>
        <v>815.5</v>
      </c>
      <c r="BE7114" s="3">
        <f t="shared" ca="1" si="969"/>
        <v>8.1500000000000003E-2</v>
      </c>
      <c r="BF7114" s="3">
        <f t="shared" ca="1" si="970"/>
        <v>-1.3950525282585462</v>
      </c>
      <c r="BG7114" s="9">
        <f t="shared" ca="1" si="971"/>
        <v>0</v>
      </c>
      <c r="BH7114" s="6">
        <f ca="1">IF(ISNUMBER('Descriptive Stats'!BF7114),'Descriptive Stats'!BF7114,#N/A)</f>
        <v>-1.3950525282585462</v>
      </c>
      <c r="BI7114" s="6">
        <f ca="1">IF(ISNUMBER('Descriptive Stats'!E7114),'Descriptive Stats'!E7114,#N/A)</f>
        <v>0</v>
      </c>
    </row>
    <row r="7115" spans="1:61" ht="14.4" x14ac:dyDescent="0.3">
      <c r="A7115" s="2">
        <f>ROW()</f>
        <v>7115</v>
      </c>
      <c r="C7115" s="8">
        <f t="shared" ca="1" si="965"/>
        <v>4</v>
      </c>
      <c r="D7115" s="8">
        <f t="shared" ca="1" si="966"/>
        <v>0</v>
      </c>
      <c r="E7115" s="50">
        <f t="shared" ca="1" si="968"/>
        <v>9</v>
      </c>
      <c r="F7115" s="2" t="str">
        <f t="shared" ca="1" si="967"/>
        <v/>
      </c>
      <c r="BD7115" s="49">
        <f t="shared" ca="1" si="972"/>
        <v>4819</v>
      </c>
      <c r="BE7115" s="3">
        <f t="shared" ca="1" si="969"/>
        <v>0.48185</v>
      </c>
      <c r="BF7115" s="3">
        <f t="shared" ca="1" si="970"/>
        <v>-4.5511009098988427E-2</v>
      </c>
      <c r="BG7115" s="9">
        <f t="shared" ca="1" si="971"/>
        <v>9</v>
      </c>
      <c r="BH7115" s="6">
        <f ca="1">IF(ISNUMBER('Descriptive Stats'!BF7115),'Descriptive Stats'!BF7115,#N/A)</f>
        <v>-4.5511009098988427E-2</v>
      </c>
      <c r="BI7115" s="6">
        <f ca="1">IF(ISNUMBER('Descriptive Stats'!E7115),'Descriptive Stats'!E7115,#N/A)</f>
        <v>9</v>
      </c>
    </row>
    <row r="7116" spans="1:61" ht="14.4" x14ac:dyDescent="0.3">
      <c r="A7116" s="2">
        <f>ROW()</f>
        <v>7116</v>
      </c>
      <c r="C7116" s="8">
        <f t="shared" ca="1" si="965"/>
        <v>23</v>
      </c>
      <c r="D7116" s="8">
        <f t="shared" ca="1" si="966"/>
        <v>9</v>
      </c>
      <c r="E7116" s="50">
        <f t="shared" ca="1" si="968"/>
        <v>7</v>
      </c>
      <c r="F7116" s="2" t="str">
        <f t="shared" ca="1" si="967"/>
        <v/>
      </c>
      <c r="BD7116" s="49">
        <f t="shared" ca="1" si="972"/>
        <v>4473.5</v>
      </c>
      <c r="BE7116" s="3">
        <f t="shared" ca="1" si="969"/>
        <v>0.44729999999999998</v>
      </c>
      <c r="BF7116" s="3">
        <f t="shared" ca="1" si="970"/>
        <v>-0.13248586824472414</v>
      </c>
      <c r="BG7116" s="9">
        <f t="shared" ca="1" si="971"/>
        <v>7</v>
      </c>
      <c r="BH7116" s="6">
        <f ca="1">IF(ISNUMBER('Descriptive Stats'!BF7116),'Descriptive Stats'!BF7116,#N/A)</f>
        <v>-0.13248586824472414</v>
      </c>
      <c r="BI7116" s="6">
        <f ca="1">IF(ISNUMBER('Descriptive Stats'!E7116),'Descriptive Stats'!E7116,#N/A)</f>
        <v>7</v>
      </c>
    </row>
    <row r="7117" spans="1:61" ht="14.4" x14ac:dyDescent="0.3">
      <c r="A7117" s="2">
        <f>ROW()</f>
        <v>7117</v>
      </c>
      <c r="C7117" s="8">
        <f t="shared" ca="1" si="965"/>
        <v>6</v>
      </c>
      <c r="D7117" s="8">
        <f t="shared" ca="1" si="966"/>
        <v>7</v>
      </c>
      <c r="E7117" s="50">
        <f t="shared" ca="1" si="968"/>
        <v>6</v>
      </c>
      <c r="F7117" s="2" t="str">
        <f t="shared" ca="1" si="967"/>
        <v/>
      </c>
      <c r="BD7117" s="49">
        <f t="shared" ca="1" si="972"/>
        <v>3900</v>
      </c>
      <c r="BE7117" s="3">
        <f t="shared" ca="1" si="969"/>
        <v>0.38995000000000002</v>
      </c>
      <c r="BF7117" s="3">
        <f t="shared" ca="1" si="970"/>
        <v>-0.2794493539703507</v>
      </c>
      <c r="BG7117" s="9">
        <f t="shared" ca="1" si="971"/>
        <v>6</v>
      </c>
      <c r="BH7117" s="6">
        <f ca="1">IF(ISNUMBER('Descriptive Stats'!BF7117),'Descriptive Stats'!BF7117,#N/A)</f>
        <v>-0.2794493539703507</v>
      </c>
      <c r="BI7117" s="6">
        <f ca="1">IF(ISNUMBER('Descriptive Stats'!E7117),'Descriptive Stats'!E7117,#N/A)</f>
        <v>6</v>
      </c>
    </row>
    <row r="7118" spans="1:61" ht="14.4" x14ac:dyDescent="0.3">
      <c r="A7118" s="2">
        <f>ROW()</f>
        <v>7118</v>
      </c>
      <c r="C7118" s="8">
        <f t="shared" ca="1" si="965"/>
        <v>5</v>
      </c>
      <c r="D7118" s="8">
        <f t="shared" ca="1" si="966"/>
        <v>6</v>
      </c>
      <c r="E7118" s="50">
        <f t="shared" ca="1" si="968"/>
        <v>2</v>
      </c>
      <c r="F7118" s="2" t="str">
        <f t="shared" ca="1" si="967"/>
        <v/>
      </c>
      <c r="BD7118" s="49">
        <f t="shared" ca="1" si="972"/>
        <v>2595</v>
      </c>
      <c r="BE7118" s="3">
        <f t="shared" ca="1" si="969"/>
        <v>0.25945000000000001</v>
      </c>
      <c r="BF7118" s="3">
        <f t="shared" ca="1" si="970"/>
        <v>-0.6450419512753276</v>
      </c>
      <c r="BG7118" s="9">
        <f t="shared" ca="1" si="971"/>
        <v>2</v>
      </c>
      <c r="BH7118" s="6">
        <f ca="1">IF(ISNUMBER('Descriptive Stats'!BF7118),'Descriptive Stats'!BF7118,#N/A)</f>
        <v>-0.6450419512753276</v>
      </c>
      <c r="BI7118" s="6">
        <f ca="1">IF(ISNUMBER('Descriptive Stats'!E7118),'Descriptive Stats'!E7118,#N/A)</f>
        <v>2</v>
      </c>
    </row>
    <row r="7119" spans="1:61" ht="14.4" x14ac:dyDescent="0.3">
      <c r="A7119" s="2">
        <f>ROW()</f>
        <v>7119</v>
      </c>
      <c r="C7119" s="8">
        <f t="shared" ca="1" si="965"/>
        <v>21</v>
      </c>
      <c r="D7119" s="8">
        <f t="shared" ca="1" si="966"/>
        <v>2</v>
      </c>
      <c r="E7119" s="50">
        <f t="shared" ca="1" si="968"/>
        <v>19</v>
      </c>
      <c r="F7119" s="2" t="str">
        <f t="shared" ca="1" si="967"/>
        <v>X</v>
      </c>
      <c r="BD7119" s="49">
        <f t="shared" ca="1" si="972"/>
        <v>5294</v>
      </c>
      <c r="BE7119" s="3">
        <f t="shared" ca="1" si="969"/>
        <v>0.52934999999999999</v>
      </c>
      <c r="BF7119" s="3">
        <f t="shared" ca="1" si="970"/>
        <v>7.3636031452008061E-2</v>
      </c>
      <c r="BG7119" s="9">
        <f t="shared" ca="1" si="971"/>
        <v>19</v>
      </c>
      <c r="BH7119" s="6">
        <f ca="1">IF(ISNUMBER('Descriptive Stats'!BF7119),'Descriptive Stats'!BF7119,#N/A)</f>
        <v>7.3636031452008061E-2</v>
      </c>
      <c r="BI7119" s="6">
        <f ca="1">IF(ISNUMBER('Descriptive Stats'!E7119),'Descriptive Stats'!E7119,#N/A)</f>
        <v>19</v>
      </c>
    </row>
    <row r="7120" spans="1:61" ht="14.4" x14ac:dyDescent="0.3">
      <c r="A7120" s="2">
        <f>ROW()</f>
        <v>7120</v>
      </c>
      <c r="C7120" s="8">
        <f t="shared" ca="1" si="965"/>
        <v>7</v>
      </c>
      <c r="D7120" s="8">
        <f t="shared" ca="1" si="966"/>
        <v>19</v>
      </c>
      <c r="E7120" s="50">
        <f t="shared" ca="1" si="968"/>
        <v>2</v>
      </c>
      <c r="F7120" s="2" t="str">
        <f t="shared" ca="1" si="967"/>
        <v/>
      </c>
      <c r="BD7120" s="49">
        <f t="shared" ca="1" si="972"/>
        <v>2595</v>
      </c>
      <c r="BE7120" s="3">
        <f t="shared" ca="1" si="969"/>
        <v>0.25945000000000001</v>
      </c>
      <c r="BF7120" s="3">
        <f t="shared" ca="1" si="970"/>
        <v>-0.6450419512753276</v>
      </c>
      <c r="BG7120" s="9">
        <f t="shared" ca="1" si="971"/>
        <v>2</v>
      </c>
      <c r="BH7120" s="6">
        <f ca="1">IF(ISNUMBER('Descriptive Stats'!BF7120),'Descriptive Stats'!BF7120,#N/A)</f>
        <v>-0.6450419512753276</v>
      </c>
      <c r="BI7120" s="6">
        <f ca="1">IF(ISNUMBER('Descriptive Stats'!E7120),'Descriptive Stats'!E7120,#N/A)</f>
        <v>2</v>
      </c>
    </row>
    <row r="7121" spans="1:61" ht="14.4" x14ac:dyDescent="0.3">
      <c r="A7121" s="2">
        <f>ROW()</f>
        <v>7121</v>
      </c>
      <c r="C7121" s="8">
        <f t="shared" ref="C7121:C7184" ca="1" si="973">RANDBETWEEN(2,COUNT(B:B))</f>
        <v>9</v>
      </c>
      <c r="D7121" s="8">
        <f t="shared" ref="D7121:D7184" ca="1" si="974">VLOOKUP(C7121,A:B,2,TRUE)</f>
        <v>2</v>
      </c>
      <c r="E7121" s="50">
        <f t="shared" ca="1" si="968"/>
        <v>1</v>
      </c>
      <c r="F7121" s="2" t="str">
        <f t="shared" ref="F7121:F7184" ca="1" si="975">IF(ISNUMBER(E7121),IF(OR(E7121&lt;$K$16,E7121&gt;$K$14),"X",""),"")</f>
        <v/>
      </c>
      <c r="BD7121" s="49">
        <f t="shared" ca="1" si="972"/>
        <v>1871</v>
      </c>
      <c r="BE7121" s="3">
        <f t="shared" ca="1" si="969"/>
        <v>0.18704999999999999</v>
      </c>
      <c r="BF7121" s="3">
        <f t="shared" ca="1" si="970"/>
        <v>-0.88881967520906158</v>
      </c>
      <c r="BG7121" s="9">
        <f t="shared" ca="1" si="971"/>
        <v>1</v>
      </c>
      <c r="BH7121" s="6">
        <f ca="1">IF(ISNUMBER('Descriptive Stats'!BF7121),'Descriptive Stats'!BF7121,#N/A)</f>
        <v>-0.88881967520906158</v>
      </c>
      <c r="BI7121" s="6">
        <f ca="1">IF(ISNUMBER('Descriptive Stats'!E7121),'Descriptive Stats'!E7121,#N/A)</f>
        <v>1</v>
      </c>
    </row>
    <row r="7122" spans="1:61" ht="14.4" x14ac:dyDescent="0.3">
      <c r="A7122" s="2">
        <f>ROW()</f>
        <v>7122</v>
      </c>
      <c r="C7122" s="8">
        <f t="shared" ca="1" si="973"/>
        <v>12</v>
      </c>
      <c r="D7122" s="8">
        <f t="shared" ca="1" si="974"/>
        <v>1</v>
      </c>
      <c r="E7122" s="50">
        <f t="shared" ca="1" si="968"/>
        <v>3</v>
      </c>
      <c r="F7122" s="2" t="str">
        <f t="shared" ca="1" si="975"/>
        <v/>
      </c>
      <c r="BD7122" s="49">
        <f t="shared" ca="1" si="972"/>
        <v>3200</v>
      </c>
      <c r="BE7122" s="3">
        <f t="shared" ca="1" si="969"/>
        <v>0.31995000000000001</v>
      </c>
      <c r="BF7122" s="3">
        <f t="shared" ca="1" si="970"/>
        <v>-0.46783862043457014</v>
      </c>
      <c r="BG7122" s="9">
        <f t="shared" ca="1" si="971"/>
        <v>3</v>
      </c>
      <c r="BH7122" s="6">
        <f ca="1">IF(ISNUMBER('Descriptive Stats'!BF7122),'Descriptive Stats'!BF7122,#N/A)</f>
        <v>-0.46783862043457014</v>
      </c>
      <c r="BI7122" s="6">
        <f ca="1">IF(ISNUMBER('Descriptive Stats'!E7122),'Descriptive Stats'!E7122,#N/A)</f>
        <v>3</v>
      </c>
    </row>
    <row r="7123" spans="1:61" ht="14.4" x14ac:dyDescent="0.3">
      <c r="A7123" s="2">
        <f>ROW()</f>
        <v>7123</v>
      </c>
      <c r="C7123" s="8">
        <f t="shared" ca="1" si="973"/>
        <v>10</v>
      </c>
      <c r="D7123" s="8">
        <f t="shared" ca="1" si="974"/>
        <v>3</v>
      </c>
      <c r="E7123" s="50">
        <f t="shared" ca="1" si="968"/>
        <v>15</v>
      </c>
      <c r="F7123" s="2" t="str">
        <f t="shared" ca="1" si="975"/>
        <v/>
      </c>
      <c r="BD7123" s="49">
        <f t="shared" ca="1" si="972"/>
        <v>5051.5</v>
      </c>
      <c r="BE7123" s="3">
        <f t="shared" ca="1" si="969"/>
        <v>0.50509999999999999</v>
      </c>
      <c r="BF7123" s="3">
        <f t="shared" ca="1" si="970"/>
        <v>1.2784152420787677E-2</v>
      </c>
      <c r="BG7123" s="9">
        <f t="shared" ca="1" si="971"/>
        <v>15</v>
      </c>
      <c r="BH7123" s="6">
        <f ca="1">IF(ISNUMBER('Descriptive Stats'!BF7123),'Descriptive Stats'!BF7123,#N/A)</f>
        <v>1.2784152420787677E-2</v>
      </c>
      <c r="BI7123" s="6">
        <f ca="1">IF(ISNUMBER('Descriptive Stats'!E7123),'Descriptive Stats'!E7123,#N/A)</f>
        <v>15</v>
      </c>
    </row>
    <row r="7124" spans="1:61" ht="14.4" x14ac:dyDescent="0.3">
      <c r="A7124" s="2">
        <f>ROW()</f>
        <v>7124</v>
      </c>
      <c r="C7124" s="8">
        <f t="shared" ca="1" si="973"/>
        <v>24</v>
      </c>
      <c r="D7124" s="8">
        <f t="shared" ca="1" si="974"/>
        <v>15</v>
      </c>
      <c r="E7124" s="50">
        <f t="shared" ca="1" si="968"/>
        <v>2</v>
      </c>
      <c r="F7124" s="2" t="str">
        <f t="shared" ca="1" si="975"/>
        <v/>
      </c>
      <c r="BD7124" s="49">
        <f t="shared" ca="1" si="972"/>
        <v>2595</v>
      </c>
      <c r="BE7124" s="3">
        <f t="shared" ca="1" si="969"/>
        <v>0.25945000000000001</v>
      </c>
      <c r="BF7124" s="3">
        <f t="shared" ca="1" si="970"/>
        <v>-0.6450419512753276</v>
      </c>
      <c r="BG7124" s="9">
        <f t="shared" ca="1" si="971"/>
        <v>2</v>
      </c>
      <c r="BH7124" s="6">
        <f ca="1">IF(ISNUMBER('Descriptive Stats'!BF7124),'Descriptive Stats'!BF7124,#N/A)</f>
        <v>-0.6450419512753276</v>
      </c>
      <c r="BI7124" s="6">
        <f ca="1">IF(ISNUMBER('Descriptive Stats'!E7124),'Descriptive Stats'!E7124,#N/A)</f>
        <v>2</v>
      </c>
    </row>
    <row r="7125" spans="1:61" ht="14.4" x14ac:dyDescent="0.3">
      <c r="A7125" s="2">
        <f>ROW()</f>
        <v>7125</v>
      </c>
      <c r="C7125" s="8">
        <f t="shared" ca="1" si="973"/>
        <v>9</v>
      </c>
      <c r="D7125" s="8">
        <f t="shared" ca="1" si="974"/>
        <v>2</v>
      </c>
      <c r="E7125" s="50">
        <f t="shared" ca="1" si="968"/>
        <v>19</v>
      </c>
      <c r="F7125" s="2" t="str">
        <f t="shared" ca="1" si="975"/>
        <v>X</v>
      </c>
      <c r="BD7125" s="49">
        <f t="shared" ca="1" si="972"/>
        <v>5294</v>
      </c>
      <c r="BE7125" s="3">
        <f t="shared" ca="1" si="969"/>
        <v>0.52934999999999999</v>
      </c>
      <c r="BF7125" s="3">
        <f t="shared" ca="1" si="970"/>
        <v>7.3636031452008061E-2</v>
      </c>
      <c r="BG7125" s="9">
        <f t="shared" ca="1" si="971"/>
        <v>19</v>
      </c>
      <c r="BH7125" s="6">
        <f ca="1">IF(ISNUMBER('Descriptive Stats'!BF7125),'Descriptive Stats'!BF7125,#N/A)</f>
        <v>7.3636031452008061E-2</v>
      </c>
      <c r="BI7125" s="6">
        <f ca="1">IF(ISNUMBER('Descriptive Stats'!E7125),'Descriptive Stats'!E7125,#N/A)</f>
        <v>19</v>
      </c>
    </row>
    <row r="7126" spans="1:61" ht="14.4" x14ac:dyDescent="0.3">
      <c r="A7126" s="2">
        <f>ROW()</f>
        <v>7126</v>
      </c>
      <c r="C7126" s="8">
        <f t="shared" ca="1" si="973"/>
        <v>7</v>
      </c>
      <c r="D7126" s="8">
        <f t="shared" ca="1" si="974"/>
        <v>19</v>
      </c>
      <c r="E7126" s="50">
        <f t="shared" ca="1" si="968"/>
        <v>7</v>
      </c>
      <c r="F7126" s="2" t="str">
        <f t="shared" ca="1" si="975"/>
        <v/>
      </c>
      <c r="BD7126" s="49">
        <f t="shared" ca="1" si="972"/>
        <v>4473.5</v>
      </c>
      <c r="BE7126" s="3">
        <f t="shared" ca="1" si="969"/>
        <v>0.44729999999999998</v>
      </c>
      <c r="BF7126" s="3">
        <f t="shared" ca="1" si="970"/>
        <v>-0.13248586824472414</v>
      </c>
      <c r="BG7126" s="9">
        <f t="shared" ca="1" si="971"/>
        <v>7</v>
      </c>
      <c r="BH7126" s="6">
        <f ca="1">IF(ISNUMBER('Descriptive Stats'!BF7126),'Descriptive Stats'!BF7126,#N/A)</f>
        <v>-0.13248586824472414</v>
      </c>
      <c r="BI7126" s="6">
        <f ca="1">IF(ISNUMBER('Descriptive Stats'!E7126),'Descriptive Stats'!E7126,#N/A)</f>
        <v>7</v>
      </c>
    </row>
    <row r="7127" spans="1:61" ht="14.4" x14ac:dyDescent="0.3">
      <c r="A7127" s="2">
        <f>ROW()</f>
        <v>7127</v>
      </c>
      <c r="C7127" s="8">
        <f t="shared" ca="1" si="973"/>
        <v>6</v>
      </c>
      <c r="D7127" s="8">
        <f t="shared" ca="1" si="974"/>
        <v>7</v>
      </c>
      <c r="E7127" s="50">
        <f t="shared" ca="1" si="968"/>
        <v>7</v>
      </c>
      <c r="F7127" s="2" t="str">
        <f t="shared" ca="1" si="975"/>
        <v/>
      </c>
      <c r="BD7127" s="49">
        <f t="shared" ca="1" si="972"/>
        <v>4473.5</v>
      </c>
      <c r="BE7127" s="3">
        <f t="shared" ca="1" si="969"/>
        <v>0.44729999999999998</v>
      </c>
      <c r="BF7127" s="3">
        <f t="shared" ca="1" si="970"/>
        <v>-0.13248586824472414</v>
      </c>
      <c r="BG7127" s="9">
        <f t="shared" ca="1" si="971"/>
        <v>7</v>
      </c>
      <c r="BH7127" s="6">
        <f ca="1">IF(ISNUMBER('Descriptive Stats'!BF7127),'Descriptive Stats'!BF7127,#N/A)</f>
        <v>-0.13248586824472414</v>
      </c>
      <c r="BI7127" s="6">
        <f ca="1">IF(ISNUMBER('Descriptive Stats'!E7127),'Descriptive Stats'!E7127,#N/A)</f>
        <v>7</v>
      </c>
    </row>
    <row r="7128" spans="1:61" ht="14.4" x14ac:dyDescent="0.3">
      <c r="A7128" s="2">
        <f>ROW()</f>
        <v>7128</v>
      </c>
      <c r="C7128" s="8">
        <f t="shared" ca="1" si="973"/>
        <v>19</v>
      </c>
      <c r="D7128" s="8">
        <f t="shared" ca="1" si="974"/>
        <v>7</v>
      </c>
      <c r="E7128" s="50">
        <f t="shared" ca="1" si="968"/>
        <v>0</v>
      </c>
      <c r="F7128" s="2" t="str">
        <f t="shared" ca="1" si="975"/>
        <v/>
      </c>
      <c r="BD7128" s="49">
        <f t="shared" ca="1" si="972"/>
        <v>815.5</v>
      </c>
      <c r="BE7128" s="3">
        <f t="shared" ca="1" si="969"/>
        <v>8.1500000000000003E-2</v>
      </c>
      <c r="BF7128" s="3">
        <f t="shared" ca="1" si="970"/>
        <v>-1.3950525282585462</v>
      </c>
      <c r="BG7128" s="9">
        <f t="shared" ca="1" si="971"/>
        <v>0</v>
      </c>
      <c r="BH7128" s="6">
        <f ca="1">IF(ISNUMBER('Descriptive Stats'!BF7128),'Descriptive Stats'!BF7128,#N/A)</f>
        <v>-1.3950525282585462</v>
      </c>
      <c r="BI7128" s="6">
        <f ca="1">IF(ISNUMBER('Descriptive Stats'!E7128),'Descriptive Stats'!E7128,#N/A)</f>
        <v>0</v>
      </c>
    </row>
    <row r="7129" spans="1:61" ht="14.4" x14ac:dyDescent="0.3">
      <c r="A7129" s="2">
        <f>ROW()</f>
        <v>7129</v>
      </c>
      <c r="C7129" s="8">
        <f t="shared" ca="1" si="973"/>
        <v>11</v>
      </c>
      <c r="D7129" s="8">
        <f t="shared" ca="1" si="974"/>
        <v>0</v>
      </c>
      <c r="E7129" s="50">
        <f t="shared" ca="1" si="968"/>
        <v>0</v>
      </c>
      <c r="F7129" s="2" t="str">
        <f t="shared" ca="1" si="975"/>
        <v/>
      </c>
      <c r="BD7129" s="49">
        <f t="shared" ca="1" si="972"/>
        <v>815.5</v>
      </c>
      <c r="BE7129" s="3">
        <f t="shared" ca="1" si="969"/>
        <v>8.1500000000000003E-2</v>
      </c>
      <c r="BF7129" s="3">
        <f t="shared" ca="1" si="970"/>
        <v>-1.3950525282585462</v>
      </c>
      <c r="BG7129" s="9">
        <f t="shared" ca="1" si="971"/>
        <v>0</v>
      </c>
      <c r="BH7129" s="6">
        <f ca="1">IF(ISNUMBER('Descriptive Stats'!BF7129),'Descriptive Stats'!BF7129,#N/A)</f>
        <v>-1.3950525282585462</v>
      </c>
      <c r="BI7129" s="6">
        <f ca="1">IF(ISNUMBER('Descriptive Stats'!E7129),'Descriptive Stats'!E7129,#N/A)</f>
        <v>0</v>
      </c>
    </row>
    <row r="7130" spans="1:61" ht="14.4" x14ac:dyDescent="0.3">
      <c r="A7130" s="2">
        <f>ROW()</f>
        <v>7130</v>
      </c>
      <c r="C7130" s="8">
        <f t="shared" ca="1" si="973"/>
        <v>20</v>
      </c>
      <c r="D7130" s="8">
        <f t="shared" ca="1" si="974"/>
        <v>0</v>
      </c>
      <c r="E7130" s="50">
        <f t="shared" ca="1" si="968"/>
        <v>4</v>
      </c>
      <c r="F7130" s="2" t="str">
        <f t="shared" ca="1" si="975"/>
        <v/>
      </c>
      <c r="BD7130" s="49">
        <f t="shared" ca="1" si="972"/>
        <v>3442</v>
      </c>
      <c r="BE7130" s="3">
        <f t="shared" ca="1" si="969"/>
        <v>0.34415000000000001</v>
      </c>
      <c r="BF7130" s="3">
        <f t="shared" ca="1" si="970"/>
        <v>-0.40116316278173481</v>
      </c>
      <c r="BG7130" s="9">
        <f t="shared" ca="1" si="971"/>
        <v>4</v>
      </c>
      <c r="BH7130" s="6">
        <f ca="1">IF(ISNUMBER('Descriptive Stats'!BF7130),'Descriptive Stats'!BF7130,#N/A)</f>
        <v>-0.40116316278173481</v>
      </c>
      <c r="BI7130" s="6">
        <f ca="1">IF(ISNUMBER('Descriptive Stats'!E7130),'Descriptive Stats'!E7130,#N/A)</f>
        <v>4</v>
      </c>
    </row>
    <row r="7131" spans="1:61" ht="14.4" x14ac:dyDescent="0.3">
      <c r="A7131" s="2">
        <f>ROW()</f>
        <v>7131</v>
      </c>
      <c r="C7131" s="8">
        <f t="shared" ca="1" si="973"/>
        <v>13</v>
      </c>
      <c r="D7131" s="8">
        <f t="shared" ca="1" si="974"/>
        <v>4</v>
      </c>
      <c r="E7131" s="50">
        <f t="shared" ca="1" si="968"/>
        <v>19</v>
      </c>
      <c r="F7131" s="2" t="str">
        <f t="shared" ca="1" si="975"/>
        <v>X</v>
      </c>
      <c r="BD7131" s="49">
        <f t="shared" ca="1" si="972"/>
        <v>5294</v>
      </c>
      <c r="BE7131" s="3">
        <f t="shared" ca="1" si="969"/>
        <v>0.52934999999999999</v>
      </c>
      <c r="BF7131" s="3">
        <f t="shared" ca="1" si="970"/>
        <v>7.3636031452008061E-2</v>
      </c>
      <c r="BG7131" s="9">
        <f t="shared" ca="1" si="971"/>
        <v>19</v>
      </c>
      <c r="BH7131" s="6">
        <f ca="1">IF(ISNUMBER('Descriptive Stats'!BF7131),'Descriptive Stats'!BF7131,#N/A)</f>
        <v>7.3636031452008061E-2</v>
      </c>
      <c r="BI7131" s="6">
        <f ca="1">IF(ISNUMBER('Descriptive Stats'!E7131),'Descriptive Stats'!E7131,#N/A)</f>
        <v>19</v>
      </c>
    </row>
    <row r="7132" spans="1:61" ht="14.4" x14ac:dyDescent="0.3">
      <c r="A7132" s="2">
        <f>ROW()</f>
        <v>7132</v>
      </c>
      <c r="C7132" s="8">
        <f t="shared" ca="1" si="973"/>
        <v>7</v>
      </c>
      <c r="D7132" s="8">
        <f t="shared" ca="1" si="974"/>
        <v>19</v>
      </c>
      <c r="E7132" s="50">
        <f t="shared" ca="1" si="968"/>
        <v>0</v>
      </c>
      <c r="F7132" s="2" t="str">
        <f t="shared" ca="1" si="975"/>
        <v/>
      </c>
      <c r="BD7132" s="49">
        <f t="shared" ca="1" si="972"/>
        <v>815.5</v>
      </c>
      <c r="BE7132" s="3">
        <f t="shared" ca="1" si="969"/>
        <v>8.1500000000000003E-2</v>
      </c>
      <c r="BF7132" s="3">
        <f t="shared" ca="1" si="970"/>
        <v>-1.3950525282585462</v>
      </c>
      <c r="BG7132" s="9">
        <f t="shared" ca="1" si="971"/>
        <v>0</v>
      </c>
      <c r="BH7132" s="6">
        <f ca="1">IF(ISNUMBER('Descriptive Stats'!BF7132),'Descriptive Stats'!BF7132,#N/A)</f>
        <v>-1.3950525282585462</v>
      </c>
      <c r="BI7132" s="6">
        <f ca="1">IF(ISNUMBER('Descriptive Stats'!E7132),'Descriptive Stats'!E7132,#N/A)</f>
        <v>0</v>
      </c>
    </row>
    <row r="7133" spans="1:61" ht="14.4" x14ac:dyDescent="0.3">
      <c r="A7133" s="2">
        <f>ROW()</f>
        <v>7133</v>
      </c>
      <c r="C7133" s="8">
        <f t="shared" ca="1" si="973"/>
        <v>18</v>
      </c>
      <c r="D7133" s="8">
        <f t="shared" ca="1" si="974"/>
        <v>0</v>
      </c>
      <c r="E7133" s="50">
        <f t="shared" ca="1" si="968"/>
        <v>2</v>
      </c>
      <c r="F7133" s="2" t="str">
        <f t="shared" ca="1" si="975"/>
        <v/>
      </c>
      <c r="BD7133" s="49">
        <f t="shared" ca="1" si="972"/>
        <v>2595</v>
      </c>
      <c r="BE7133" s="3">
        <f t="shared" ca="1" si="969"/>
        <v>0.25945000000000001</v>
      </c>
      <c r="BF7133" s="3">
        <f t="shared" ca="1" si="970"/>
        <v>-0.6450419512753276</v>
      </c>
      <c r="BG7133" s="9">
        <f t="shared" ca="1" si="971"/>
        <v>2</v>
      </c>
      <c r="BH7133" s="6">
        <f ca="1">IF(ISNUMBER('Descriptive Stats'!BF7133),'Descriptive Stats'!BF7133,#N/A)</f>
        <v>-0.6450419512753276</v>
      </c>
      <c r="BI7133" s="6">
        <f ca="1">IF(ISNUMBER('Descriptive Stats'!E7133),'Descriptive Stats'!E7133,#N/A)</f>
        <v>2</v>
      </c>
    </row>
    <row r="7134" spans="1:61" ht="14.4" x14ac:dyDescent="0.3">
      <c r="A7134" s="2">
        <f>ROW()</f>
        <v>7134</v>
      </c>
      <c r="C7134" s="8">
        <f t="shared" ca="1" si="973"/>
        <v>3</v>
      </c>
      <c r="D7134" s="8">
        <f t="shared" ca="1" si="974"/>
        <v>2</v>
      </c>
      <c r="E7134" s="50">
        <f t="shared" ca="1" si="968"/>
        <v>7</v>
      </c>
      <c r="F7134" s="2" t="str">
        <f t="shared" ca="1" si="975"/>
        <v/>
      </c>
      <c r="BD7134" s="49">
        <f t="shared" ca="1" si="972"/>
        <v>4473.5</v>
      </c>
      <c r="BE7134" s="3">
        <f t="shared" ca="1" si="969"/>
        <v>0.44729999999999998</v>
      </c>
      <c r="BF7134" s="3">
        <f t="shared" ca="1" si="970"/>
        <v>-0.13248586824472414</v>
      </c>
      <c r="BG7134" s="9">
        <f t="shared" ca="1" si="971"/>
        <v>7</v>
      </c>
      <c r="BH7134" s="6">
        <f ca="1">IF(ISNUMBER('Descriptive Stats'!BF7134),'Descriptive Stats'!BF7134,#N/A)</f>
        <v>-0.13248586824472414</v>
      </c>
      <c r="BI7134" s="6">
        <f ca="1">IF(ISNUMBER('Descriptive Stats'!E7134),'Descriptive Stats'!E7134,#N/A)</f>
        <v>7</v>
      </c>
    </row>
    <row r="7135" spans="1:61" ht="14.4" x14ac:dyDescent="0.3">
      <c r="A7135" s="2">
        <f>ROW()</f>
        <v>7135</v>
      </c>
      <c r="C7135" s="8">
        <f t="shared" ca="1" si="973"/>
        <v>19</v>
      </c>
      <c r="D7135" s="8">
        <f t="shared" ca="1" si="974"/>
        <v>7</v>
      </c>
      <c r="E7135" s="50">
        <f t="shared" ca="1" si="968"/>
        <v>0</v>
      </c>
      <c r="F7135" s="2" t="str">
        <f t="shared" ca="1" si="975"/>
        <v/>
      </c>
      <c r="BD7135" s="49">
        <f t="shared" ca="1" si="972"/>
        <v>815.5</v>
      </c>
      <c r="BE7135" s="3">
        <f t="shared" ca="1" si="969"/>
        <v>8.1500000000000003E-2</v>
      </c>
      <c r="BF7135" s="3">
        <f t="shared" ca="1" si="970"/>
        <v>-1.3950525282585462</v>
      </c>
      <c r="BG7135" s="9">
        <f t="shared" ca="1" si="971"/>
        <v>0</v>
      </c>
      <c r="BH7135" s="6">
        <f ca="1">IF(ISNUMBER('Descriptive Stats'!BF7135),'Descriptive Stats'!BF7135,#N/A)</f>
        <v>-1.3950525282585462</v>
      </c>
      <c r="BI7135" s="6">
        <f ca="1">IF(ISNUMBER('Descriptive Stats'!E7135),'Descriptive Stats'!E7135,#N/A)</f>
        <v>0</v>
      </c>
    </row>
    <row r="7136" spans="1:61" ht="14.4" x14ac:dyDescent="0.3">
      <c r="A7136" s="2">
        <f>ROW()</f>
        <v>7136</v>
      </c>
      <c r="C7136" s="8">
        <f t="shared" ca="1" si="973"/>
        <v>14</v>
      </c>
      <c r="D7136" s="8">
        <f t="shared" ca="1" si="974"/>
        <v>0</v>
      </c>
      <c r="E7136" s="50">
        <f t="shared" ca="1" si="968"/>
        <v>2</v>
      </c>
      <c r="F7136" s="2" t="str">
        <f t="shared" ca="1" si="975"/>
        <v/>
      </c>
      <c r="BD7136" s="49">
        <f t="shared" ca="1" si="972"/>
        <v>2595</v>
      </c>
      <c r="BE7136" s="3">
        <f t="shared" ca="1" si="969"/>
        <v>0.25945000000000001</v>
      </c>
      <c r="BF7136" s="3">
        <f t="shared" ca="1" si="970"/>
        <v>-0.6450419512753276</v>
      </c>
      <c r="BG7136" s="9">
        <f t="shared" ca="1" si="971"/>
        <v>2</v>
      </c>
      <c r="BH7136" s="6">
        <f ca="1">IF(ISNUMBER('Descriptive Stats'!BF7136),'Descriptive Stats'!BF7136,#N/A)</f>
        <v>-0.6450419512753276</v>
      </c>
      <c r="BI7136" s="6">
        <f ca="1">IF(ISNUMBER('Descriptive Stats'!E7136),'Descriptive Stats'!E7136,#N/A)</f>
        <v>2</v>
      </c>
    </row>
    <row r="7137" spans="1:61" ht="14.4" x14ac:dyDescent="0.3">
      <c r="A7137" s="2">
        <f>ROW()</f>
        <v>7137</v>
      </c>
      <c r="C7137" s="8">
        <f t="shared" ca="1" si="973"/>
        <v>21</v>
      </c>
      <c r="D7137" s="8">
        <f t="shared" ca="1" si="974"/>
        <v>2</v>
      </c>
      <c r="E7137" s="50">
        <f t="shared" ca="1" si="968"/>
        <v>1</v>
      </c>
      <c r="F7137" s="2" t="str">
        <f t="shared" ca="1" si="975"/>
        <v/>
      </c>
      <c r="BD7137" s="49">
        <f t="shared" ca="1" si="972"/>
        <v>1871</v>
      </c>
      <c r="BE7137" s="3">
        <f t="shared" ca="1" si="969"/>
        <v>0.18704999999999999</v>
      </c>
      <c r="BF7137" s="3">
        <f t="shared" ca="1" si="970"/>
        <v>-0.88881967520906158</v>
      </c>
      <c r="BG7137" s="9">
        <f t="shared" ca="1" si="971"/>
        <v>1</v>
      </c>
      <c r="BH7137" s="6">
        <f ca="1">IF(ISNUMBER('Descriptive Stats'!BF7137),'Descriptive Stats'!BF7137,#N/A)</f>
        <v>-0.88881967520906158</v>
      </c>
      <c r="BI7137" s="6">
        <f ca="1">IF(ISNUMBER('Descriptive Stats'!E7137),'Descriptive Stats'!E7137,#N/A)</f>
        <v>1</v>
      </c>
    </row>
    <row r="7138" spans="1:61" ht="14.4" x14ac:dyDescent="0.3">
      <c r="A7138" s="2">
        <f>ROW()</f>
        <v>7138</v>
      </c>
      <c r="C7138" s="8">
        <f t="shared" ca="1" si="973"/>
        <v>12</v>
      </c>
      <c r="D7138" s="8">
        <f t="shared" ca="1" si="974"/>
        <v>1</v>
      </c>
      <c r="E7138" s="50">
        <f t="shared" ca="1" si="968"/>
        <v>6</v>
      </c>
      <c r="F7138" s="2" t="str">
        <f t="shared" ca="1" si="975"/>
        <v/>
      </c>
      <c r="BD7138" s="49">
        <f t="shared" ca="1" si="972"/>
        <v>3900</v>
      </c>
      <c r="BE7138" s="3">
        <f t="shared" ca="1" si="969"/>
        <v>0.38995000000000002</v>
      </c>
      <c r="BF7138" s="3">
        <f t="shared" ca="1" si="970"/>
        <v>-0.2794493539703507</v>
      </c>
      <c r="BG7138" s="9">
        <f t="shared" ca="1" si="971"/>
        <v>6</v>
      </c>
      <c r="BH7138" s="6">
        <f ca="1">IF(ISNUMBER('Descriptive Stats'!BF7138),'Descriptive Stats'!BF7138,#N/A)</f>
        <v>-0.2794493539703507</v>
      </c>
      <c r="BI7138" s="6">
        <f ca="1">IF(ISNUMBER('Descriptive Stats'!E7138),'Descriptive Stats'!E7138,#N/A)</f>
        <v>6</v>
      </c>
    </row>
    <row r="7139" spans="1:61" ht="14.4" x14ac:dyDescent="0.3">
      <c r="A7139" s="2">
        <f>ROW()</f>
        <v>7139</v>
      </c>
      <c r="C7139" s="8">
        <f t="shared" ca="1" si="973"/>
        <v>2</v>
      </c>
      <c r="D7139" s="8">
        <f t="shared" ca="1" si="974"/>
        <v>6</v>
      </c>
      <c r="E7139" s="50">
        <f t="shared" ca="1" si="968"/>
        <v>0</v>
      </c>
      <c r="F7139" s="2" t="str">
        <f t="shared" ca="1" si="975"/>
        <v/>
      </c>
      <c r="BD7139" s="49">
        <f t="shared" ca="1" si="972"/>
        <v>815.5</v>
      </c>
      <c r="BE7139" s="3">
        <f t="shared" ca="1" si="969"/>
        <v>8.1500000000000003E-2</v>
      </c>
      <c r="BF7139" s="3">
        <f t="shared" ca="1" si="970"/>
        <v>-1.3950525282585462</v>
      </c>
      <c r="BG7139" s="9">
        <f t="shared" ca="1" si="971"/>
        <v>0</v>
      </c>
      <c r="BH7139" s="6">
        <f ca="1">IF(ISNUMBER('Descriptive Stats'!BF7139),'Descriptive Stats'!BF7139,#N/A)</f>
        <v>-1.3950525282585462</v>
      </c>
      <c r="BI7139" s="6">
        <f ca="1">IF(ISNUMBER('Descriptive Stats'!E7139),'Descriptive Stats'!E7139,#N/A)</f>
        <v>0</v>
      </c>
    </row>
    <row r="7140" spans="1:61" ht="14.4" x14ac:dyDescent="0.3">
      <c r="A7140" s="2">
        <f>ROW()</f>
        <v>7140</v>
      </c>
      <c r="C7140" s="8">
        <f t="shared" ca="1" si="973"/>
        <v>11</v>
      </c>
      <c r="D7140" s="8">
        <f t="shared" ca="1" si="974"/>
        <v>0</v>
      </c>
      <c r="E7140" s="50">
        <f t="shared" ca="1" si="968"/>
        <v>0</v>
      </c>
      <c r="F7140" s="2" t="str">
        <f t="shared" ca="1" si="975"/>
        <v/>
      </c>
      <c r="BD7140" s="49">
        <f t="shared" ca="1" si="972"/>
        <v>815.5</v>
      </c>
      <c r="BE7140" s="3">
        <f t="shared" ca="1" si="969"/>
        <v>8.1500000000000003E-2</v>
      </c>
      <c r="BF7140" s="3">
        <f t="shared" ca="1" si="970"/>
        <v>-1.3950525282585462</v>
      </c>
      <c r="BG7140" s="9">
        <f t="shared" ca="1" si="971"/>
        <v>0</v>
      </c>
      <c r="BH7140" s="6">
        <f ca="1">IF(ISNUMBER('Descriptive Stats'!BF7140),'Descriptive Stats'!BF7140,#N/A)</f>
        <v>-1.3950525282585462</v>
      </c>
      <c r="BI7140" s="6">
        <f ca="1">IF(ISNUMBER('Descriptive Stats'!E7140),'Descriptive Stats'!E7140,#N/A)</f>
        <v>0</v>
      </c>
    </row>
    <row r="7141" spans="1:61" ht="14.4" x14ac:dyDescent="0.3">
      <c r="A7141" s="2">
        <f>ROW()</f>
        <v>7141</v>
      </c>
      <c r="C7141" s="8">
        <f t="shared" ca="1" si="973"/>
        <v>22</v>
      </c>
      <c r="D7141" s="8">
        <f t="shared" ca="1" si="974"/>
        <v>0</v>
      </c>
      <c r="E7141" s="50">
        <f t="shared" ca="1" si="968"/>
        <v>19</v>
      </c>
      <c r="F7141" s="2" t="str">
        <f t="shared" ca="1" si="975"/>
        <v>X</v>
      </c>
      <c r="BD7141" s="49">
        <f t="shared" ca="1" si="972"/>
        <v>5294</v>
      </c>
      <c r="BE7141" s="3">
        <f t="shared" ca="1" si="969"/>
        <v>0.52934999999999999</v>
      </c>
      <c r="BF7141" s="3">
        <f t="shared" ca="1" si="970"/>
        <v>7.3636031452008061E-2</v>
      </c>
      <c r="BG7141" s="9">
        <f t="shared" ca="1" si="971"/>
        <v>19</v>
      </c>
      <c r="BH7141" s="6">
        <f ca="1">IF(ISNUMBER('Descriptive Stats'!BF7141),'Descriptive Stats'!BF7141,#N/A)</f>
        <v>7.3636031452008061E-2</v>
      </c>
      <c r="BI7141" s="6">
        <f ca="1">IF(ISNUMBER('Descriptive Stats'!E7141),'Descriptive Stats'!E7141,#N/A)</f>
        <v>19</v>
      </c>
    </row>
    <row r="7142" spans="1:61" ht="14.4" x14ac:dyDescent="0.3">
      <c r="A7142" s="2">
        <f>ROW()</f>
        <v>7142</v>
      </c>
      <c r="C7142" s="8">
        <f t="shared" ca="1" si="973"/>
        <v>7</v>
      </c>
      <c r="D7142" s="8">
        <f t="shared" ca="1" si="974"/>
        <v>19</v>
      </c>
      <c r="E7142" s="50">
        <f t="shared" ca="1" si="968"/>
        <v>19</v>
      </c>
      <c r="F7142" s="2" t="str">
        <f t="shared" ca="1" si="975"/>
        <v>X</v>
      </c>
      <c r="BD7142" s="49">
        <f t="shared" ca="1" si="972"/>
        <v>5294</v>
      </c>
      <c r="BE7142" s="3">
        <f t="shared" ca="1" si="969"/>
        <v>0.52934999999999999</v>
      </c>
      <c r="BF7142" s="3">
        <f t="shared" ca="1" si="970"/>
        <v>7.3636031452008061E-2</v>
      </c>
      <c r="BG7142" s="9">
        <f t="shared" ca="1" si="971"/>
        <v>19</v>
      </c>
      <c r="BH7142" s="6">
        <f ca="1">IF(ISNUMBER('Descriptive Stats'!BF7142),'Descriptive Stats'!BF7142,#N/A)</f>
        <v>7.3636031452008061E-2</v>
      </c>
      <c r="BI7142" s="6">
        <f ca="1">IF(ISNUMBER('Descriptive Stats'!E7142),'Descriptive Stats'!E7142,#N/A)</f>
        <v>19</v>
      </c>
    </row>
    <row r="7143" spans="1:61" ht="14.4" x14ac:dyDescent="0.3">
      <c r="A7143" s="2">
        <f>ROW()</f>
        <v>7143</v>
      </c>
      <c r="C7143" s="8">
        <f t="shared" ca="1" si="973"/>
        <v>7</v>
      </c>
      <c r="D7143" s="8">
        <f t="shared" ca="1" si="974"/>
        <v>19</v>
      </c>
      <c r="E7143" s="50">
        <f t="shared" ca="1" si="968"/>
        <v>2</v>
      </c>
      <c r="F7143" s="2" t="str">
        <f t="shared" ca="1" si="975"/>
        <v/>
      </c>
      <c r="BD7143" s="49">
        <f t="shared" ca="1" si="972"/>
        <v>2595</v>
      </c>
      <c r="BE7143" s="3">
        <f t="shared" ca="1" si="969"/>
        <v>0.25945000000000001</v>
      </c>
      <c r="BF7143" s="3">
        <f t="shared" ca="1" si="970"/>
        <v>-0.6450419512753276</v>
      </c>
      <c r="BG7143" s="9">
        <f t="shared" ca="1" si="971"/>
        <v>2</v>
      </c>
      <c r="BH7143" s="6">
        <f ca="1">IF(ISNUMBER('Descriptive Stats'!BF7143),'Descriptive Stats'!BF7143,#N/A)</f>
        <v>-0.6450419512753276</v>
      </c>
      <c r="BI7143" s="6">
        <f ca="1">IF(ISNUMBER('Descriptive Stats'!E7143),'Descriptive Stats'!E7143,#N/A)</f>
        <v>2</v>
      </c>
    </row>
    <row r="7144" spans="1:61" ht="14.4" x14ac:dyDescent="0.3">
      <c r="A7144" s="2">
        <f>ROW()</f>
        <v>7144</v>
      </c>
      <c r="C7144" s="8">
        <f t="shared" ca="1" si="973"/>
        <v>3</v>
      </c>
      <c r="D7144" s="8">
        <f t="shared" ca="1" si="974"/>
        <v>2</v>
      </c>
      <c r="E7144" s="50">
        <f t="shared" ca="1" si="968"/>
        <v>0</v>
      </c>
      <c r="F7144" s="2" t="str">
        <f t="shared" ca="1" si="975"/>
        <v/>
      </c>
      <c r="BD7144" s="49">
        <f t="shared" ca="1" si="972"/>
        <v>815.5</v>
      </c>
      <c r="BE7144" s="3">
        <f t="shared" ca="1" si="969"/>
        <v>8.1500000000000003E-2</v>
      </c>
      <c r="BF7144" s="3">
        <f t="shared" ca="1" si="970"/>
        <v>-1.3950525282585462</v>
      </c>
      <c r="BG7144" s="9">
        <f t="shared" ca="1" si="971"/>
        <v>0</v>
      </c>
      <c r="BH7144" s="6">
        <f ca="1">IF(ISNUMBER('Descriptive Stats'!BF7144),'Descriptive Stats'!BF7144,#N/A)</f>
        <v>-1.3950525282585462</v>
      </c>
      <c r="BI7144" s="6">
        <f ca="1">IF(ISNUMBER('Descriptive Stats'!E7144),'Descriptive Stats'!E7144,#N/A)</f>
        <v>0</v>
      </c>
    </row>
    <row r="7145" spans="1:61" ht="14.4" x14ac:dyDescent="0.3">
      <c r="A7145" s="2">
        <f>ROW()</f>
        <v>7145</v>
      </c>
      <c r="C7145" s="8">
        <f t="shared" ca="1" si="973"/>
        <v>11</v>
      </c>
      <c r="D7145" s="8">
        <f t="shared" ca="1" si="974"/>
        <v>0</v>
      </c>
      <c r="E7145" s="50">
        <f t="shared" ca="1" si="968"/>
        <v>0</v>
      </c>
      <c r="F7145" s="2" t="str">
        <f t="shared" ca="1" si="975"/>
        <v/>
      </c>
      <c r="BD7145" s="49">
        <f t="shared" ca="1" si="972"/>
        <v>815.5</v>
      </c>
      <c r="BE7145" s="3">
        <f t="shared" ca="1" si="969"/>
        <v>8.1500000000000003E-2</v>
      </c>
      <c r="BF7145" s="3">
        <f t="shared" ca="1" si="970"/>
        <v>-1.3950525282585462</v>
      </c>
      <c r="BG7145" s="9">
        <f t="shared" ca="1" si="971"/>
        <v>0</v>
      </c>
      <c r="BH7145" s="6">
        <f ca="1">IF(ISNUMBER('Descriptive Stats'!BF7145),'Descriptive Stats'!BF7145,#N/A)</f>
        <v>-1.3950525282585462</v>
      </c>
      <c r="BI7145" s="6">
        <f ca="1">IF(ISNUMBER('Descriptive Stats'!E7145),'Descriptive Stats'!E7145,#N/A)</f>
        <v>0</v>
      </c>
    </row>
    <row r="7146" spans="1:61" ht="14.4" x14ac:dyDescent="0.3">
      <c r="A7146" s="2">
        <f>ROW()</f>
        <v>7146</v>
      </c>
      <c r="C7146" s="8">
        <f t="shared" ca="1" si="973"/>
        <v>18</v>
      </c>
      <c r="D7146" s="8">
        <f t="shared" ca="1" si="974"/>
        <v>0</v>
      </c>
      <c r="E7146" s="50">
        <f t="shared" ca="1" si="968"/>
        <v>6</v>
      </c>
      <c r="F7146" s="2" t="str">
        <f t="shared" ca="1" si="975"/>
        <v/>
      </c>
      <c r="BD7146" s="49">
        <f t="shared" ca="1" si="972"/>
        <v>3900</v>
      </c>
      <c r="BE7146" s="3">
        <f t="shared" ca="1" si="969"/>
        <v>0.38995000000000002</v>
      </c>
      <c r="BF7146" s="3">
        <f t="shared" ca="1" si="970"/>
        <v>-0.2794493539703507</v>
      </c>
      <c r="BG7146" s="9">
        <f t="shared" ca="1" si="971"/>
        <v>6</v>
      </c>
      <c r="BH7146" s="6">
        <f ca="1">IF(ISNUMBER('Descriptive Stats'!BF7146),'Descriptive Stats'!BF7146,#N/A)</f>
        <v>-0.2794493539703507</v>
      </c>
      <c r="BI7146" s="6">
        <f ca="1">IF(ISNUMBER('Descriptive Stats'!E7146),'Descriptive Stats'!E7146,#N/A)</f>
        <v>6</v>
      </c>
    </row>
    <row r="7147" spans="1:61" ht="14.4" x14ac:dyDescent="0.3">
      <c r="A7147" s="2">
        <f>ROW()</f>
        <v>7147</v>
      </c>
      <c r="C7147" s="8">
        <f t="shared" ca="1" si="973"/>
        <v>16</v>
      </c>
      <c r="D7147" s="8">
        <f t="shared" ca="1" si="974"/>
        <v>6</v>
      </c>
      <c r="E7147" s="50">
        <f t="shared" ca="1" si="968"/>
        <v>1</v>
      </c>
      <c r="F7147" s="2" t="str">
        <f t="shared" ca="1" si="975"/>
        <v/>
      </c>
      <c r="BD7147" s="49">
        <f t="shared" ca="1" si="972"/>
        <v>1871</v>
      </c>
      <c r="BE7147" s="3">
        <f t="shared" ca="1" si="969"/>
        <v>0.18704999999999999</v>
      </c>
      <c r="BF7147" s="3">
        <f t="shared" ca="1" si="970"/>
        <v>-0.88881967520906158</v>
      </c>
      <c r="BG7147" s="9">
        <f t="shared" ca="1" si="971"/>
        <v>1</v>
      </c>
      <c r="BH7147" s="6">
        <f ca="1">IF(ISNUMBER('Descriptive Stats'!BF7147),'Descriptive Stats'!BF7147,#N/A)</f>
        <v>-0.88881967520906158</v>
      </c>
      <c r="BI7147" s="6">
        <f ca="1">IF(ISNUMBER('Descriptive Stats'!E7147),'Descriptive Stats'!E7147,#N/A)</f>
        <v>1</v>
      </c>
    </row>
    <row r="7148" spans="1:61" ht="14.4" x14ac:dyDescent="0.3">
      <c r="A7148" s="2">
        <f>ROW()</f>
        <v>7148</v>
      </c>
      <c r="C7148" s="8">
        <f t="shared" ca="1" si="973"/>
        <v>12</v>
      </c>
      <c r="D7148" s="8">
        <f t="shared" ca="1" si="974"/>
        <v>1</v>
      </c>
      <c r="E7148" s="50">
        <f t="shared" ca="1" si="968"/>
        <v>6</v>
      </c>
      <c r="F7148" s="2" t="str">
        <f t="shared" ca="1" si="975"/>
        <v/>
      </c>
      <c r="BD7148" s="49">
        <f t="shared" ca="1" si="972"/>
        <v>3900</v>
      </c>
      <c r="BE7148" s="3">
        <f t="shared" ca="1" si="969"/>
        <v>0.38995000000000002</v>
      </c>
      <c r="BF7148" s="3">
        <f t="shared" ca="1" si="970"/>
        <v>-0.2794493539703507</v>
      </c>
      <c r="BG7148" s="9">
        <f t="shared" ca="1" si="971"/>
        <v>6</v>
      </c>
      <c r="BH7148" s="6">
        <f ca="1">IF(ISNUMBER('Descriptive Stats'!BF7148),'Descriptive Stats'!BF7148,#N/A)</f>
        <v>-0.2794493539703507</v>
      </c>
      <c r="BI7148" s="6">
        <f ca="1">IF(ISNUMBER('Descriptive Stats'!E7148),'Descriptive Stats'!E7148,#N/A)</f>
        <v>6</v>
      </c>
    </row>
    <row r="7149" spans="1:61" ht="14.4" x14ac:dyDescent="0.3">
      <c r="A7149" s="2">
        <f>ROW()</f>
        <v>7149</v>
      </c>
      <c r="C7149" s="8">
        <f t="shared" ca="1" si="973"/>
        <v>16</v>
      </c>
      <c r="D7149" s="8">
        <f t="shared" ca="1" si="974"/>
        <v>6</v>
      </c>
      <c r="E7149" s="50">
        <f t="shared" ca="1" si="968"/>
        <v>7</v>
      </c>
      <c r="F7149" s="2" t="str">
        <f t="shared" ca="1" si="975"/>
        <v/>
      </c>
      <c r="BD7149" s="49">
        <f t="shared" ca="1" si="972"/>
        <v>4473.5</v>
      </c>
      <c r="BE7149" s="3">
        <f t="shared" ca="1" si="969"/>
        <v>0.44729999999999998</v>
      </c>
      <c r="BF7149" s="3">
        <f t="shared" ca="1" si="970"/>
        <v>-0.13248586824472414</v>
      </c>
      <c r="BG7149" s="9">
        <f t="shared" ca="1" si="971"/>
        <v>7</v>
      </c>
      <c r="BH7149" s="6">
        <f ca="1">IF(ISNUMBER('Descriptive Stats'!BF7149),'Descriptive Stats'!BF7149,#N/A)</f>
        <v>-0.13248586824472414</v>
      </c>
      <c r="BI7149" s="6">
        <f ca="1">IF(ISNUMBER('Descriptive Stats'!E7149),'Descriptive Stats'!E7149,#N/A)</f>
        <v>7</v>
      </c>
    </row>
    <row r="7150" spans="1:61" ht="14.4" x14ac:dyDescent="0.3">
      <c r="A7150" s="2">
        <f>ROW()</f>
        <v>7150</v>
      </c>
      <c r="C7150" s="8">
        <f t="shared" ca="1" si="973"/>
        <v>19</v>
      </c>
      <c r="D7150" s="8">
        <f t="shared" ca="1" si="974"/>
        <v>7</v>
      </c>
      <c r="E7150" s="50">
        <f t="shared" ca="1" si="968"/>
        <v>0</v>
      </c>
      <c r="F7150" s="2" t="str">
        <f t="shared" ca="1" si="975"/>
        <v/>
      </c>
      <c r="BD7150" s="49">
        <f t="shared" ca="1" si="972"/>
        <v>815.5</v>
      </c>
      <c r="BE7150" s="3">
        <f t="shared" ca="1" si="969"/>
        <v>8.1500000000000003E-2</v>
      </c>
      <c r="BF7150" s="3">
        <f t="shared" ca="1" si="970"/>
        <v>-1.3950525282585462</v>
      </c>
      <c r="BG7150" s="9">
        <f t="shared" ca="1" si="971"/>
        <v>0</v>
      </c>
      <c r="BH7150" s="6">
        <f ca="1">IF(ISNUMBER('Descriptive Stats'!BF7150),'Descriptive Stats'!BF7150,#N/A)</f>
        <v>-1.3950525282585462</v>
      </c>
      <c r="BI7150" s="6">
        <f ca="1">IF(ISNUMBER('Descriptive Stats'!E7150),'Descriptive Stats'!E7150,#N/A)</f>
        <v>0</v>
      </c>
    </row>
    <row r="7151" spans="1:61" ht="14.4" x14ac:dyDescent="0.3">
      <c r="A7151" s="2">
        <f>ROW()</f>
        <v>7151</v>
      </c>
      <c r="C7151" s="8">
        <f t="shared" ca="1" si="973"/>
        <v>15</v>
      </c>
      <c r="D7151" s="8">
        <f t="shared" ca="1" si="974"/>
        <v>0</v>
      </c>
      <c r="E7151" s="50">
        <f t="shared" ca="1" si="968"/>
        <v>0</v>
      </c>
      <c r="F7151" s="2" t="str">
        <f t="shared" ca="1" si="975"/>
        <v/>
      </c>
      <c r="BD7151" s="49">
        <f t="shared" ca="1" si="972"/>
        <v>815.5</v>
      </c>
      <c r="BE7151" s="3">
        <f t="shared" ca="1" si="969"/>
        <v>8.1500000000000003E-2</v>
      </c>
      <c r="BF7151" s="3">
        <f t="shared" ca="1" si="970"/>
        <v>-1.3950525282585462</v>
      </c>
      <c r="BG7151" s="9">
        <f t="shared" ca="1" si="971"/>
        <v>0</v>
      </c>
      <c r="BH7151" s="6">
        <f ca="1">IF(ISNUMBER('Descriptive Stats'!BF7151),'Descriptive Stats'!BF7151,#N/A)</f>
        <v>-1.3950525282585462</v>
      </c>
      <c r="BI7151" s="6">
        <f ca="1">IF(ISNUMBER('Descriptive Stats'!E7151),'Descriptive Stats'!E7151,#N/A)</f>
        <v>0</v>
      </c>
    </row>
    <row r="7152" spans="1:61" ht="14.4" x14ac:dyDescent="0.3">
      <c r="A7152" s="2">
        <f>ROW()</f>
        <v>7152</v>
      </c>
      <c r="C7152" s="8">
        <f t="shared" ca="1" si="973"/>
        <v>11</v>
      </c>
      <c r="D7152" s="8">
        <f t="shared" ca="1" si="974"/>
        <v>0</v>
      </c>
      <c r="E7152" s="50">
        <f t="shared" ca="1" si="968"/>
        <v>1</v>
      </c>
      <c r="F7152" s="2" t="str">
        <f t="shared" ca="1" si="975"/>
        <v/>
      </c>
      <c r="BD7152" s="49">
        <f t="shared" ca="1" si="972"/>
        <v>1871</v>
      </c>
      <c r="BE7152" s="3">
        <f t="shared" ca="1" si="969"/>
        <v>0.18704999999999999</v>
      </c>
      <c r="BF7152" s="3">
        <f t="shared" ca="1" si="970"/>
        <v>-0.88881967520906158</v>
      </c>
      <c r="BG7152" s="9">
        <f t="shared" ca="1" si="971"/>
        <v>1</v>
      </c>
      <c r="BH7152" s="6">
        <f ca="1">IF(ISNUMBER('Descriptive Stats'!BF7152),'Descriptive Stats'!BF7152,#N/A)</f>
        <v>-0.88881967520906158</v>
      </c>
      <c r="BI7152" s="6">
        <f ca="1">IF(ISNUMBER('Descriptive Stats'!E7152),'Descriptive Stats'!E7152,#N/A)</f>
        <v>1</v>
      </c>
    </row>
    <row r="7153" spans="1:61" ht="14.4" x14ac:dyDescent="0.3">
      <c r="A7153" s="2">
        <f>ROW()</f>
        <v>7153</v>
      </c>
      <c r="C7153" s="8">
        <f t="shared" ca="1" si="973"/>
        <v>12</v>
      </c>
      <c r="D7153" s="8">
        <f t="shared" ca="1" si="974"/>
        <v>1</v>
      </c>
      <c r="E7153" s="50">
        <f t="shared" ca="1" si="968"/>
        <v>15</v>
      </c>
      <c r="F7153" s="2" t="str">
        <f t="shared" ca="1" si="975"/>
        <v/>
      </c>
      <c r="BD7153" s="49">
        <f t="shared" ca="1" si="972"/>
        <v>5051.5</v>
      </c>
      <c r="BE7153" s="3">
        <f t="shared" ca="1" si="969"/>
        <v>0.50509999999999999</v>
      </c>
      <c r="BF7153" s="3">
        <f t="shared" ca="1" si="970"/>
        <v>1.2784152420787677E-2</v>
      </c>
      <c r="BG7153" s="9">
        <f t="shared" ca="1" si="971"/>
        <v>15</v>
      </c>
      <c r="BH7153" s="6">
        <f ca="1">IF(ISNUMBER('Descriptive Stats'!BF7153),'Descriptive Stats'!BF7153,#N/A)</f>
        <v>1.2784152420787677E-2</v>
      </c>
      <c r="BI7153" s="6">
        <f ca="1">IF(ISNUMBER('Descriptive Stats'!E7153),'Descriptive Stats'!E7153,#N/A)</f>
        <v>15</v>
      </c>
    </row>
    <row r="7154" spans="1:61" ht="14.4" x14ac:dyDescent="0.3">
      <c r="A7154" s="2">
        <f>ROW()</f>
        <v>7154</v>
      </c>
      <c r="C7154" s="8">
        <f t="shared" ca="1" si="973"/>
        <v>24</v>
      </c>
      <c r="D7154" s="8">
        <f t="shared" ca="1" si="974"/>
        <v>15</v>
      </c>
      <c r="E7154" s="50">
        <f t="shared" ca="1" si="968"/>
        <v>7</v>
      </c>
      <c r="F7154" s="2" t="str">
        <f t="shared" ca="1" si="975"/>
        <v/>
      </c>
      <c r="BD7154" s="49">
        <f t="shared" ca="1" si="972"/>
        <v>4473.5</v>
      </c>
      <c r="BE7154" s="3">
        <f t="shared" ca="1" si="969"/>
        <v>0.44729999999999998</v>
      </c>
      <c r="BF7154" s="3">
        <f t="shared" ca="1" si="970"/>
        <v>-0.13248586824472414</v>
      </c>
      <c r="BG7154" s="9">
        <f t="shared" ca="1" si="971"/>
        <v>7</v>
      </c>
      <c r="BH7154" s="6">
        <f ca="1">IF(ISNUMBER('Descriptive Stats'!BF7154),'Descriptive Stats'!BF7154,#N/A)</f>
        <v>-0.13248586824472414</v>
      </c>
      <c r="BI7154" s="6">
        <f ca="1">IF(ISNUMBER('Descriptive Stats'!E7154),'Descriptive Stats'!E7154,#N/A)</f>
        <v>7</v>
      </c>
    </row>
    <row r="7155" spans="1:61" ht="14.4" x14ac:dyDescent="0.3">
      <c r="A7155" s="2">
        <f>ROW()</f>
        <v>7155</v>
      </c>
      <c r="C7155" s="8">
        <f t="shared" ca="1" si="973"/>
        <v>6</v>
      </c>
      <c r="D7155" s="8">
        <f t="shared" ca="1" si="974"/>
        <v>7</v>
      </c>
      <c r="E7155" s="50">
        <f t="shared" ca="1" si="968"/>
        <v>2</v>
      </c>
      <c r="F7155" s="2" t="str">
        <f t="shared" ca="1" si="975"/>
        <v/>
      </c>
      <c r="BD7155" s="49">
        <f t="shared" ca="1" si="972"/>
        <v>2595</v>
      </c>
      <c r="BE7155" s="3">
        <f t="shared" ca="1" si="969"/>
        <v>0.25945000000000001</v>
      </c>
      <c r="BF7155" s="3">
        <f t="shared" ca="1" si="970"/>
        <v>-0.6450419512753276</v>
      </c>
      <c r="BG7155" s="9">
        <f t="shared" ca="1" si="971"/>
        <v>2</v>
      </c>
      <c r="BH7155" s="6">
        <f ca="1">IF(ISNUMBER('Descriptive Stats'!BF7155),'Descriptive Stats'!BF7155,#N/A)</f>
        <v>-0.6450419512753276</v>
      </c>
      <c r="BI7155" s="6">
        <f ca="1">IF(ISNUMBER('Descriptive Stats'!E7155),'Descriptive Stats'!E7155,#N/A)</f>
        <v>2</v>
      </c>
    </row>
    <row r="7156" spans="1:61" ht="14.4" x14ac:dyDescent="0.3">
      <c r="A7156" s="2">
        <f>ROW()</f>
        <v>7156</v>
      </c>
      <c r="C7156" s="8">
        <f t="shared" ca="1" si="973"/>
        <v>3</v>
      </c>
      <c r="D7156" s="8">
        <f t="shared" ca="1" si="974"/>
        <v>2</v>
      </c>
      <c r="E7156" s="50">
        <f t="shared" ca="1" si="968"/>
        <v>9</v>
      </c>
      <c r="F7156" s="2" t="str">
        <f t="shared" ca="1" si="975"/>
        <v/>
      </c>
      <c r="BD7156" s="49">
        <f t="shared" ca="1" si="972"/>
        <v>4819</v>
      </c>
      <c r="BE7156" s="3">
        <f t="shared" ca="1" si="969"/>
        <v>0.48185</v>
      </c>
      <c r="BF7156" s="3">
        <f t="shared" ca="1" si="970"/>
        <v>-4.5511009098988427E-2</v>
      </c>
      <c r="BG7156" s="9">
        <f t="shared" ca="1" si="971"/>
        <v>9</v>
      </c>
      <c r="BH7156" s="6">
        <f ca="1">IF(ISNUMBER('Descriptive Stats'!BF7156),'Descriptive Stats'!BF7156,#N/A)</f>
        <v>-4.5511009098988427E-2</v>
      </c>
      <c r="BI7156" s="6">
        <f ca="1">IF(ISNUMBER('Descriptive Stats'!E7156),'Descriptive Stats'!E7156,#N/A)</f>
        <v>9</v>
      </c>
    </row>
    <row r="7157" spans="1:61" ht="14.4" x14ac:dyDescent="0.3">
      <c r="A7157" s="2">
        <f>ROW()</f>
        <v>7157</v>
      </c>
      <c r="C7157" s="8">
        <f t="shared" ca="1" si="973"/>
        <v>23</v>
      </c>
      <c r="D7157" s="8">
        <f t="shared" ca="1" si="974"/>
        <v>9</v>
      </c>
      <c r="E7157" s="50">
        <f t="shared" ca="1" si="968"/>
        <v>19</v>
      </c>
      <c r="F7157" s="2" t="str">
        <f t="shared" ca="1" si="975"/>
        <v>X</v>
      </c>
      <c r="BD7157" s="49">
        <f t="shared" ca="1" si="972"/>
        <v>5294</v>
      </c>
      <c r="BE7157" s="3">
        <f t="shared" ca="1" si="969"/>
        <v>0.52934999999999999</v>
      </c>
      <c r="BF7157" s="3">
        <f t="shared" ca="1" si="970"/>
        <v>7.3636031452008061E-2</v>
      </c>
      <c r="BG7157" s="9">
        <f t="shared" ca="1" si="971"/>
        <v>19</v>
      </c>
      <c r="BH7157" s="6">
        <f ca="1">IF(ISNUMBER('Descriptive Stats'!BF7157),'Descriptive Stats'!BF7157,#N/A)</f>
        <v>7.3636031452008061E-2</v>
      </c>
      <c r="BI7157" s="6">
        <f ca="1">IF(ISNUMBER('Descriptive Stats'!E7157),'Descriptive Stats'!E7157,#N/A)</f>
        <v>19</v>
      </c>
    </row>
    <row r="7158" spans="1:61" ht="14.4" x14ac:dyDescent="0.3">
      <c r="A7158" s="2">
        <f>ROW()</f>
        <v>7158</v>
      </c>
      <c r="C7158" s="8">
        <f t="shared" ca="1" si="973"/>
        <v>7</v>
      </c>
      <c r="D7158" s="8">
        <f t="shared" ca="1" si="974"/>
        <v>19</v>
      </c>
      <c r="E7158" s="50">
        <f t="shared" ca="1" si="968"/>
        <v>0</v>
      </c>
      <c r="F7158" s="2" t="str">
        <f t="shared" ca="1" si="975"/>
        <v/>
      </c>
      <c r="BD7158" s="49">
        <f t="shared" ca="1" si="972"/>
        <v>815.5</v>
      </c>
      <c r="BE7158" s="3">
        <f t="shared" ca="1" si="969"/>
        <v>8.1500000000000003E-2</v>
      </c>
      <c r="BF7158" s="3">
        <f t="shared" ca="1" si="970"/>
        <v>-1.3950525282585462</v>
      </c>
      <c r="BG7158" s="9">
        <f t="shared" ca="1" si="971"/>
        <v>0</v>
      </c>
      <c r="BH7158" s="6">
        <f ca="1">IF(ISNUMBER('Descriptive Stats'!BF7158),'Descriptive Stats'!BF7158,#N/A)</f>
        <v>-1.3950525282585462</v>
      </c>
      <c r="BI7158" s="6">
        <f ca="1">IF(ISNUMBER('Descriptive Stats'!E7158),'Descriptive Stats'!E7158,#N/A)</f>
        <v>0</v>
      </c>
    </row>
    <row r="7159" spans="1:61" ht="14.4" x14ac:dyDescent="0.3">
      <c r="A7159" s="2">
        <f>ROW()</f>
        <v>7159</v>
      </c>
      <c r="C7159" s="8">
        <f t="shared" ca="1" si="973"/>
        <v>22</v>
      </c>
      <c r="D7159" s="8">
        <f t="shared" ca="1" si="974"/>
        <v>0</v>
      </c>
      <c r="E7159" s="50">
        <f t="shared" ca="1" si="968"/>
        <v>0</v>
      </c>
      <c r="F7159" s="2" t="str">
        <f t="shared" ca="1" si="975"/>
        <v/>
      </c>
      <c r="BD7159" s="49">
        <f t="shared" ca="1" si="972"/>
        <v>815.5</v>
      </c>
      <c r="BE7159" s="3">
        <f t="shared" ca="1" si="969"/>
        <v>8.1500000000000003E-2</v>
      </c>
      <c r="BF7159" s="3">
        <f t="shared" ca="1" si="970"/>
        <v>-1.3950525282585462</v>
      </c>
      <c r="BG7159" s="9">
        <f t="shared" ca="1" si="971"/>
        <v>0</v>
      </c>
      <c r="BH7159" s="6">
        <f ca="1">IF(ISNUMBER('Descriptive Stats'!BF7159),'Descriptive Stats'!BF7159,#N/A)</f>
        <v>-1.3950525282585462</v>
      </c>
      <c r="BI7159" s="6">
        <f ca="1">IF(ISNUMBER('Descriptive Stats'!E7159),'Descriptive Stats'!E7159,#N/A)</f>
        <v>0</v>
      </c>
    </row>
    <row r="7160" spans="1:61" ht="14.4" x14ac:dyDescent="0.3">
      <c r="A7160" s="2">
        <f>ROW()</f>
        <v>7160</v>
      </c>
      <c r="C7160" s="8">
        <f t="shared" ca="1" si="973"/>
        <v>22</v>
      </c>
      <c r="D7160" s="8">
        <f t="shared" ca="1" si="974"/>
        <v>0</v>
      </c>
      <c r="E7160" s="50">
        <f t="shared" ca="1" si="968"/>
        <v>0</v>
      </c>
      <c r="F7160" s="2" t="str">
        <f t="shared" ca="1" si="975"/>
        <v/>
      </c>
      <c r="BD7160" s="49">
        <f t="shared" ca="1" si="972"/>
        <v>815.5</v>
      </c>
      <c r="BE7160" s="3">
        <f t="shared" ca="1" si="969"/>
        <v>8.1500000000000003E-2</v>
      </c>
      <c r="BF7160" s="3">
        <f t="shared" ca="1" si="970"/>
        <v>-1.3950525282585462</v>
      </c>
      <c r="BG7160" s="9">
        <f t="shared" ca="1" si="971"/>
        <v>0</v>
      </c>
      <c r="BH7160" s="6">
        <f ca="1">IF(ISNUMBER('Descriptive Stats'!BF7160),'Descriptive Stats'!BF7160,#N/A)</f>
        <v>-1.3950525282585462</v>
      </c>
      <c r="BI7160" s="6">
        <f ca="1">IF(ISNUMBER('Descriptive Stats'!E7160),'Descriptive Stats'!E7160,#N/A)</f>
        <v>0</v>
      </c>
    </row>
    <row r="7161" spans="1:61" ht="14.4" x14ac:dyDescent="0.3">
      <c r="A7161" s="2">
        <f>ROW()</f>
        <v>7161</v>
      </c>
      <c r="C7161" s="8">
        <f t="shared" ca="1" si="973"/>
        <v>14</v>
      </c>
      <c r="D7161" s="8">
        <f t="shared" ca="1" si="974"/>
        <v>0</v>
      </c>
      <c r="E7161" s="50">
        <f t="shared" ca="1" si="968"/>
        <v>2</v>
      </c>
      <c r="F7161" s="2" t="str">
        <f t="shared" ca="1" si="975"/>
        <v/>
      </c>
      <c r="BD7161" s="49">
        <f t="shared" ca="1" si="972"/>
        <v>2595</v>
      </c>
      <c r="BE7161" s="3">
        <f t="shared" ca="1" si="969"/>
        <v>0.25945000000000001</v>
      </c>
      <c r="BF7161" s="3">
        <f t="shared" ca="1" si="970"/>
        <v>-0.6450419512753276</v>
      </c>
      <c r="BG7161" s="9">
        <f t="shared" ca="1" si="971"/>
        <v>2</v>
      </c>
      <c r="BH7161" s="6">
        <f ca="1">IF(ISNUMBER('Descriptive Stats'!BF7161),'Descriptive Stats'!BF7161,#N/A)</f>
        <v>-0.6450419512753276</v>
      </c>
      <c r="BI7161" s="6">
        <f ca="1">IF(ISNUMBER('Descriptive Stats'!E7161),'Descriptive Stats'!E7161,#N/A)</f>
        <v>2</v>
      </c>
    </row>
    <row r="7162" spans="1:61" ht="14.4" x14ac:dyDescent="0.3">
      <c r="A7162" s="2">
        <f>ROW()</f>
        <v>7162</v>
      </c>
      <c r="C7162" s="8">
        <f t="shared" ca="1" si="973"/>
        <v>21</v>
      </c>
      <c r="D7162" s="8">
        <f t="shared" ca="1" si="974"/>
        <v>2</v>
      </c>
      <c r="E7162" s="50">
        <f t="shared" ca="1" si="968"/>
        <v>2</v>
      </c>
      <c r="F7162" s="2" t="str">
        <f t="shared" ca="1" si="975"/>
        <v/>
      </c>
      <c r="BD7162" s="49">
        <f t="shared" ca="1" si="972"/>
        <v>2595</v>
      </c>
      <c r="BE7162" s="3">
        <f t="shared" ca="1" si="969"/>
        <v>0.25945000000000001</v>
      </c>
      <c r="BF7162" s="3">
        <f t="shared" ca="1" si="970"/>
        <v>-0.6450419512753276</v>
      </c>
      <c r="BG7162" s="9">
        <f t="shared" ca="1" si="971"/>
        <v>2</v>
      </c>
      <c r="BH7162" s="6">
        <f ca="1">IF(ISNUMBER('Descriptive Stats'!BF7162),'Descriptive Stats'!BF7162,#N/A)</f>
        <v>-0.6450419512753276</v>
      </c>
      <c r="BI7162" s="6">
        <f ca="1">IF(ISNUMBER('Descriptive Stats'!E7162),'Descriptive Stats'!E7162,#N/A)</f>
        <v>2</v>
      </c>
    </row>
    <row r="7163" spans="1:61" ht="14.4" x14ac:dyDescent="0.3">
      <c r="A7163" s="2">
        <f>ROW()</f>
        <v>7163</v>
      </c>
      <c r="C7163" s="8">
        <f t="shared" ca="1" si="973"/>
        <v>3</v>
      </c>
      <c r="D7163" s="8">
        <f t="shared" ca="1" si="974"/>
        <v>2</v>
      </c>
      <c r="E7163" s="50">
        <f t="shared" ca="1" si="968"/>
        <v>0</v>
      </c>
      <c r="F7163" s="2" t="str">
        <f t="shared" ca="1" si="975"/>
        <v/>
      </c>
      <c r="BD7163" s="49">
        <f t="shared" ca="1" si="972"/>
        <v>815.5</v>
      </c>
      <c r="BE7163" s="3">
        <f t="shared" ca="1" si="969"/>
        <v>8.1500000000000003E-2</v>
      </c>
      <c r="BF7163" s="3">
        <f t="shared" ca="1" si="970"/>
        <v>-1.3950525282585462</v>
      </c>
      <c r="BG7163" s="9">
        <f t="shared" ca="1" si="971"/>
        <v>0</v>
      </c>
      <c r="BH7163" s="6">
        <f ca="1">IF(ISNUMBER('Descriptive Stats'!BF7163),'Descriptive Stats'!BF7163,#N/A)</f>
        <v>-1.3950525282585462</v>
      </c>
      <c r="BI7163" s="6">
        <f ca="1">IF(ISNUMBER('Descriptive Stats'!E7163),'Descriptive Stats'!E7163,#N/A)</f>
        <v>0</v>
      </c>
    </row>
    <row r="7164" spans="1:61" ht="14.4" x14ac:dyDescent="0.3">
      <c r="A7164" s="2">
        <f>ROW()</f>
        <v>7164</v>
      </c>
      <c r="C7164" s="8">
        <f t="shared" ca="1" si="973"/>
        <v>4</v>
      </c>
      <c r="D7164" s="8">
        <f t="shared" ca="1" si="974"/>
        <v>0</v>
      </c>
      <c r="E7164" s="50">
        <f t="shared" ca="1" si="968"/>
        <v>15</v>
      </c>
      <c r="F7164" s="2" t="str">
        <f t="shared" ca="1" si="975"/>
        <v/>
      </c>
      <c r="BD7164" s="49">
        <f t="shared" ca="1" si="972"/>
        <v>5051.5</v>
      </c>
      <c r="BE7164" s="3">
        <f t="shared" ca="1" si="969"/>
        <v>0.50509999999999999</v>
      </c>
      <c r="BF7164" s="3">
        <f t="shared" ca="1" si="970"/>
        <v>1.2784152420787677E-2</v>
      </c>
      <c r="BG7164" s="9">
        <f t="shared" ca="1" si="971"/>
        <v>15</v>
      </c>
      <c r="BH7164" s="6">
        <f ca="1">IF(ISNUMBER('Descriptive Stats'!BF7164),'Descriptive Stats'!BF7164,#N/A)</f>
        <v>1.2784152420787677E-2</v>
      </c>
      <c r="BI7164" s="6">
        <f ca="1">IF(ISNUMBER('Descriptive Stats'!E7164),'Descriptive Stats'!E7164,#N/A)</f>
        <v>15</v>
      </c>
    </row>
    <row r="7165" spans="1:61" ht="14.4" x14ac:dyDescent="0.3">
      <c r="A7165" s="2">
        <f>ROW()</f>
        <v>7165</v>
      </c>
      <c r="C7165" s="8">
        <f t="shared" ca="1" si="973"/>
        <v>24</v>
      </c>
      <c r="D7165" s="8">
        <f t="shared" ca="1" si="974"/>
        <v>15</v>
      </c>
      <c r="E7165" s="50">
        <f t="shared" ca="1" si="968"/>
        <v>0</v>
      </c>
      <c r="F7165" s="2" t="str">
        <f t="shared" ca="1" si="975"/>
        <v/>
      </c>
      <c r="BD7165" s="49">
        <f t="shared" ca="1" si="972"/>
        <v>815.5</v>
      </c>
      <c r="BE7165" s="3">
        <f t="shared" ca="1" si="969"/>
        <v>8.1500000000000003E-2</v>
      </c>
      <c r="BF7165" s="3">
        <f t="shared" ca="1" si="970"/>
        <v>-1.3950525282585462</v>
      </c>
      <c r="BG7165" s="9">
        <f t="shared" ca="1" si="971"/>
        <v>0</v>
      </c>
      <c r="BH7165" s="6">
        <f ca="1">IF(ISNUMBER('Descriptive Stats'!BF7165),'Descriptive Stats'!BF7165,#N/A)</f>
        <v>-1.3950525282585462</v>
      </c>
      <c r="BI7165" s="6">
        <f ca="1">IF(ISNUMBER('Descriptive Stats'!E7165),'Descriptive Stats'!E7165,#N/A)</f>
        <v>0</v>
      </c>
    </row>
    <row r="7166" spans="1:61" ht="14.4" x14ac:dyDescent="0.3">
      <c r="A7166" s="2">
        <f>ROW()</f>
        <v>7166</v>
      </c>
      <c r="C7166" s="8">
        <f t="shared" ca="1" si="973"/>
        <v>15</v>
      </c>
      <c r="D7166" s="8">
        <f t="shared" ca="1" si="974"/>
        <v>0</v>
      </c>
      <c r="E7166" s="50">
        <f t="shared" ca="1" si="968"/>
        <v>0</v>
      </c>
      <c r="F7166" s="2" t="str">
        <f t="shared" ca="1" si="975"/>
        <v/>
      </c>
      <c r="BD7166" s="49">
        <f t="shared" ca="1" si="972"/>
        <v>815.5</v>
      </c>
      <c r="BE7166" s="3">
        <f t="shared" ca="1" si="969"/>
        <v>8.1500000000000003E-2</v>
      </c>
      <c r="BF7166" s="3">
        <f t="shared" ca="1" si="970"/>
        <v>-1.3950525282585462</v>
      </c>
      <c r="BG7166" s="9">
        <f t="shared" ca="1" si="971"/>
        <v>0</v>
      </c>
      <c r="BH7166" s="6">
        <f ca="1">IF(ISNUMBER('Descriptive Stats'!BF7166),'Descriptive Stats'!BF7166,#N/A)</f>
        <v>-1.3950525282585462</v>
      </c>
      <c r="BI7166" s="6">
        <f ca="1">IF(ISNUMBER('Descriptive Stats'!E7166),'Descriptive Stats'!E7166,#N/A)</f>
        <v>0</v>
      </c>
    </row>
    <row r="7167" spans="1:61" ht="14.4" x14ac:dyDescent="0.3">
      <c r="A7167" s="2">
        <f>ROW()</f>
        <v>7167</v>
      </c>
      <c r="C7167" s="8">
        <f t="shared" ca="1" si="973"/>
        <v>22</v>
      </c>
      <c r="D7167" s="8">
        <f t="shared" ca="1" si="974"/>
        <v>0</v>
      </c>
      <c r="E7167" s="50">
        <f t="shared" ca="1" si="968"/>
        <v>2</v>
      </c>
      <c r="F7167" s="2" t="str">
        <f t="shared" ca="1" si="975"/>
        <v/>
      </c>
      <c r="BD7167" s="49">
        <f t="shared" ca="1" si="972"/>
        <v>2595</v>
      </c>
      <c r="BE7167" s="3">
        <f t="shared" ca="1" si="969"/>
        <v>0.25945000000000001</v>
      </c>
      <c r="BF7167" s="3">
        <f t="shared" ca="1" si="970"/>
        <v>-0.6450419512753276</v>
      </c>
      <c r="BG7167" s="9">
        <f t="shared" ca="1" si="971"/>
        <v>2</v>
      </c>
      <c r="BH7167" s="6">
        <f ca="1">IF(ISNUMBER('Descriptive Stats'!BF7167),'Descriptive Stats'!BF7167,#N/A)</f>
        <v>-0.6450419512753276</v>
      </c>
      <c r="BI7167" s="6">
        <f ca="1">IF(ISNUMBER('Descriptive Stats'!E7167),'Descriptive Stats'!E7167,#N/A)</f>
        <v>2</v>
      </c>
    </row>
    <row r="7168" spans="1:61" ht="14.4" x14ac:dyDescent="0.3">
      <c r="A7168" s="2">
        <f>ROW()</f>
        <v>7168</v>
      </c>
      <c r="C7168" s="8">
        <f t="shared" ca="1" si="973"/>
        <v>9</v>
      </c>
      <c r="D7168" s="8">
        <f t="shared" ca="1" si="974"/>
        <v>2</v>
      </c>
      <c r="E7168" s="50">
        <f t="shared" ca="1" si="968"/>
        <v>0</v>
      </c>
      <c r="F7168" s="2" t="str">
        <f t="shared" ca="1" si="975"/>
        <v/>
      </c>
      <c r="BD7168" s="49">
        <f t="shared" ca="1" si="972"/>
        <v>815.5</v>
      </c>
      <c r="BE7168" s="3">
        <f t="shared" ca="1" si="969"/>
        <v>8.1500000000000003E-2</v>
      </c>
      <c r="BF7168" s="3">
        <f t="shared" ca="1" si="970"/>
        <v>-1.3950525282585462</v>
      </c>
      <c r="BG7168" s="9">
        <f t="shared" ca="1" si="971"/>
        <v>0</v>
      </c>
      <c r="BH7168" s="6">
        <f ca="1">IF(ISNUMBER('Descriptive Stats'!BF7168),'Descriptive Stats'!BF7168,#N/A)</f>
        <v>-1.3950525282585462</v>
      </c>
      <c r="BI7168" s="6">
        <f ca="1">IF(ISNUMBER('Descriptive Stats'!E7168),'Descriptive Stats'!E7168,#N/A)</f>
        <v>0</v>
      </c>
    </row>
    <row r="7169" spans="1:61" ht="14.4" x14ac:dyDescent="0.3">
      <c r="A7169" s="2">
        <f>ROW()</f>
        <v>7169</v>
      </c>
      <c r="C7169" s="8">
        <f t="shared" ca="1" si="973"/>
        <v>4</v>
      </c>
      <c r="D7169" s="8">
        <f t="shared" ca="1" si="974"/>
        <v>0</v>
      </c>
      <c r="E7169" s="50">
        <f t="shared" ca="1" si="968"/>
        <v>1</v>
      </c>
      <c r="F7169" s="2" t="str">
        <f t="shared" ca="1" si="975"/>
        <v/>
      </c>
      <c r="BD7169" s="49">
        <f t="shared" ca="1" si="972"/>
        <v>1871</v>
      </c>
      <c r="BE7169" s="3">
        <f t="shared" ca="1" si="969"/>
        <v>0.18704999999999999</v>
      </c>
      <c r="BF7169" s="3">
        <f t="shared" ca="1" si="970"/>
        <v>-0.88881967520906158</v>
      </c>
      <c r="BG7169" s="9">
        <f t="shared" ca="1" si="971"/>
        <v>1</v>
      </c>
      <c r="BH7169" s="6">
        <f ca="1">IF(ISNUMBER('Descriptive Stats'!BF7169),'Descriptive Stats'!BF7169,#N/A)</f>
        <v>-0.88881967520906158</v>
      </c>
      <c r="BI7169" s="6">
        <f ca="1">IF(ISNUMBER('Descriptive Stats'!E7169),'Descriptive Stats'!E7169,#N/A)</f>
        <v>1</v>
      </c>
    </row>
    <row r="7170" spans="1:61" ht="14.4" x14ac:dyDescent="0.3">
      <c r="A7170" s="2">
        <f>ROW()</f>
        <v>7170</v>
      </c>
      <c r="C7170" s="8">
        <f t="shared" ca="1" si="973"/>
        <v>12</v>
      </c>
      <c r="D7170" s="8">
        <f t="shared" ca="1" si="974"/>
        <v>1</v>
      </c>
      <c r="E7170" s="50">
        <f t="shared" ca="1" si="968"/>
        <v>1</v>
      </c>
      <c r="F7170" s="2" t="str">
        <f t="shared" ca="1" si="975"/>
        <v/>
      </c>
      <c r="BD7170" s="49">
        <f t="shared" ca="1" si="972"/>
        <v>1871</v>
      </c>
      <c r="BE7170" s="3">
        <f t="shared" ca="1" si="969"/>
        <v>0.18704999999999999</v>
      </c>
      <c r="BF7170" s="3">
        <f t="shared" ca="1" si="970"/>
        <v>-0.88881967520906158</v>
      </c>
      <c r="BG7170" s="9">
        <f t="shared" ca="1" si="971"/>
        <v>1</v>
      </c>
      <c r="BH7170" s="6">
        <f ca="1">IF(ISNUMBER('Descriptive Stats'!BF7170),'Descriptive Stats'!BF7170,#N/A)</f>
        <v>-0.88881967520906158</v>
      </c>
      <c r="BI7170" s="6">
        <f ca="1">IF(ISNUMBER('Descriptive Stats'!E7170),'Descriptive Stats'!E7170,#N/A)</f>
        <v>1</v>
      </c>
    </row>
    <row r="7171" spans="1:61" ht="14.4" x14ac:dyDescent="0.3">
      <c r="A7171" s="2">
        <f>ROW()</f>
        <v>7171</v>
      </c>
      <c r="C7171" s="8">
        <f t="shared" ca="1" si="973"/>
        <v>12</v>
      </c>
      <c r="D7171" s="8">
        <f t="shared" ca="1" si="974"/>
        <v>1</v>
      </c>
      <c r="E7171" s="50">
        <f t="shared" ref="E7171:E7234" ca="1" si="976">IF(0=MOD(ROW(),$J$1),AVERAGE(OFFSET($D$2,ROW()-$J$1,0,$J$1,1)),"")</f>
        <v>6</v>
      </c>
      <c r="F7171" s="2" t="str">
        <f t="shared" ca="1" si="975"/>
        <v/>
      </c>
      <c r="BD7171" s="49">
        <f t="shared" ca="1" si="972"/>
        <v>3900</v>
      </c>
      <c r="BE7171" s="3">
        <f t="shared" ca="1" si="969"/>
        <v>0.38995000000000002</v>
      </c>
      <c r="BF7171" s="3">
        <f t="shared" ca="1" si="970"/>
        <v>-0.2794493539703507</v>
      </c>
      <c r="BG7171" s="9">
        <f t="shared" ca="1" si="971"/>
        <v>6</v>
      </c>
      <c r="BH7171" s="6">
        <f ca="1">IF(ISNUMBER('Descriptive Stats'!BF7171),'Descriptive Stats'!BF7171,#N/A)</f>
        <v>-0.2794493539703507</v>
      </c>
      <c r="BI7171" s="6">
        <f ca="1">IF(ISNUMBER('Descriptive Stats'!E7171),'Descriptive Stats'!E7171,#N/A)</f>
        <v>6</v>
      </c>
    </row>
    <row r="7172" spans="1:61" ht="14.4" x14ac:dyDescent="0.3">
      <c r="A7172" s="2">
        <f>ROW()</f>
        <v>7172</v>
      </c>
      <c r="C7172" s="8">
        <f t="shared" ca="1" si="973"/>
        <v>2</v>
      </c>
      <c r="D7172" s="8">
        <f t="shared" ca="1" si="974"/>
        <v>6</v>
      </c>
      <c r="E7172" s="50">
        <f t="shared" ca="1" si="976"/>
        <v>0</v>
      </c>
      <c r="F7172" s="2" t="str">
        <f t="shared" ca="1" si="975"/>
        <v/>
      </c>
      <c r="BD7172" s="49">
        <f t="shared" ca="1" si="972"/>
        <v>815.5</v>
      </c>
      <c r="BE7172" s="3">
        <f t="shared" ca="1" si="969"/>
        <v>8.1500000000000003E-2</v>
      </c>
      <c r="BF7172" s="3">
        <f t="shared" ca="1" si="970"/>
        <v>-1.3950525282585462</v>
      </c>
      <c r="BG7172" s="9">
        <f t="shared" ca="1" si="971"/>
        <v>0</v>
      </c>
      <c r="BH7172" s="6">
        <f ca="1">IF(ISNUMBER('Descriptive Stats'!BF7172),'Descriptive Stats'!BF7172,#N/A)</f>
        <v>-1.3950525282585462</v>
      </c>
      <c r="BI7172" s="6">
        <f ca="1">IF(ISNUMBER('Descriptive Stats'!E7172),'Descriptive Stats'!E7172,#N/A)</f>
        <v>0</v>
      </c>
    </row>
    <row r="7173" spans="1:61" ht="14.4" x14ac:dyDescent="0.3">
      <c r="A7173" s="2">
        <f>ROW()</f>
        <v>7173</v>
      </c>
      <c r="C7173" s="8">
        <f t="shared" ca="1" si="973"/>
        <v>20</v>
      </c>
      <c r="D7173" s="8">
        <f t="shared" ca="1" si="974"/>
        <v>0</v>
      </c>
      <c r="E7173" s="50">
        <f t="shared" ca="1" si="976"/>
        <v>0</v>
      </c>
      <c r="F7173" s="2" t="str">
        <f t="shared" ca="1" si="975"/>
        <v/>
      </c>
      <c r="BD7173" s="49">
        <f t="shared" ca="1" si="972"/>
        <v>815.5</v>
      </c>
      <c r="BE7173" s="3">
        <f t="shared" ca="1" si="969"/>
        <v>8.1500000000000003E-2</v>
      </c>
      <c r="BF7173" s="3">
        <f t="shared" ca="1" si="970"/>
        <v>-1.3950525282585462</v>
      </c>
      <c r="BG7173" s="9">
        <f t="shared" ca="1" si="971"/>
        <v>0</v>
      </c>
      <c r="BH7173" s="6">
        <f ca="1">IF(ISNUMBER('Descriptive Stats'!BF7173),'Descriptive Stats'!BF7173,#N/A)</f>
        <v>-1.3950525282585462</v>
      </c>
      <c r="BI7173" s="6">
        <f ca="1">IF(ISNUMBER('Descriptive Stats'!E7173),'Descriptive Stats'!E7173,#N/A)</f>
        <v>0</v>
      </c>
    </row>
    <row r="7174" spans="1:61" ht="14.4" x14ac:dyDescent="0.3">
      <c r="A7174" s="2">
        <f>ROW()</f>
        <v>7174</v>
      </c>
      <c r="C7174" s="8">
        <f t="shared" ca="1" si="973"/>
        <v>4</v>
      </c>
      <c r="D7174" s="8">
        <f t="shared" ca="1" si="974"/>
        <v>0</v>
      </c>
      <c r="E7174" s="50">
        <f t="shared" ca="1" si="976"/>
        <v>1</v>
      </c>
      <c r="F7174" s="2" t="str">
        <f t="shared" ca="1" si="975"/>
        <v/>
      </c>
      <c r="BD7174" s="49">
        <f t="shared" ca="1" si="972"/>
        <v>1871</v>
      </c>
      <c r="BE7174" s="3">
        <f t="shared" ca="1" si="969"/>
        <v>0.18704999999999999</v>
      </c>
      <c r="BF7174" s="3">
        <f t="shared" ca="1" si="970"/>
        <v>-0.88881967520906158</v>
      </c>
      <c r="BG7174" s="9">
        <f t="shared" ca="1" si="971"/>
        <v>1</v>
      </c>
      <c r="BH7174" s="6">
        <f ca="1">IF(ISNUMBER('Descriptive Stats'!BF7174),'Descriptive Stats'!BF7174,#N/A)</f>
        <v>-0.88881967520906158</v>
      </c>
      <c r="BI7174" s="6">
        <f ca="1">IF(ISNUMBER('Descriptive Stats'!E7174),'Descriptive Stats'!E7174,#N/A)</f>
        <v>1</v>
      </c>
    </row>
    <row r="7175" spans="1:61" ht="14.4" x14ac:dyDescent="0.3">
      <c r="A7175" s="2">
        <f>ROW()</f>
        <v>7175</v>
      </c>
      <c r="C7175" s="8">
        <f t="shared" ca="1" si="973"/>
        <v>8</v>
      </c>
      <c r="D7175" s="8">
        <f t="shared" ca="1" si="974"/>
        <v>1</v>
      </c>
      <c r="E7175" s="50">
        <f t="shared" ca="1" si="976"/>
        <v>1</v>
      </c>
      <c r="F7175" s="2" t="str">
        <f t="shared" ca="1" si="975"/>
        <v/>
      </c>
      <c r="BD7175" s="49">
        <f t="shared" ca="1" si="972"/>
        <v>1871</v>
      </c>
      <c r="BE7175" s="3">
        <f t="shared" ca="1" si="969"/>
        <v>0.18704999999999999</v>
      </c>
      <c r="BF7175" s="3">
        <f t="shared" ca="1" si="970"/>
        <v>-0.88881967520906158</v>
      </c>
      <c r="BG7175" s="9">
        <f t="shared" ca="1" si="971"/>
        <v>1</v>
      </c>
      <c r="BH7175" s="6">
        <f ca="1">IF(ISNUMBER('Descriptive Stats'!BF7175),'Descriptive Stats'!BF7175,#N/A)</f>
        <v>-0.88881967520906158</v>
      </c>
      <c r="BI7175" s="6">
        <f ca="1">IF(ISNUMBER('Descriptive Stats'!E7175),'Descriptive Stats'!E7175,#N/A)</f>
        <v>1</v>
      </c>
    </row>
    <row r="7176" spans="1:61" ht="14.4" x14ac:dyDescent="0.3">
      <c r="A7176" s="2">
        <f>ROW()</f>
        <v>7176</v>
      </c>
      <c r="C7176" s="8">
        <f t="shared" ca="1" si="973"/>
        <v>12</v>
      </c>
      <c r="D7176" s="8">
        <f t="shared" ca="1" si="974"/>
        <v>1</v>
      </c>
      <c r="E7176" s="50">
        <f t="shared" ca="1" si="976"/>
        <v>6</v>
      </c>
      <c r="F7176" s="2" t="str">
        <f t="shared" ca="1" si="975"/>
        <v/>
      </c>
      <c r="BD7176" s="49">
        <f t="shared" ca="1" si="972"/>
        <v>3900</v>
      </c>
      <c r="BE7176" s="3">
        <f t="shared" ca="1" si="969"/>
        <v>0.38995000000000002</v>
      </c>
      <c r="BF7176" s="3">
        <f t="shared" ca="1" si="970"/>
        <v>-0.2794493539703507</v>
      </c>
      <c r="BG7176" s="9">
        <f t="shared" ca="1" si="971"/>
        <v>6</v>
      </c>
      <c r="BH7176" s="6">
        <f ca="1">IF(ISNUMBER('Descriptive Stats'!BF7176),'Descriptive Stats'!BF7176,#N/A)</f>
        <v>-0.2794493539703507</v>
      </c>
      <c r="BI7176" s="6">
        <f ca="1">IF(ISNUMBER('Descriptive Stats'!E7176),'Descriptive Stats'!E7176,#N/A)</f>
        <v>6</v>
      </c>
    </row>
    <row r="7177" spans="1:61" ht="14.4" x14ac:dyDescent="0.3">
      <c r="A7177" s="2">
        <f>ROW()</f>
        <v>7177</v>
      </c>
      <c r="C7177" s="8">
        <f t="shared" ca="1" si="973"/>
        <v>5</v>
      </c>
      <c r="D7177" s="8">
        <f t="shared" ca="1" si="974"/>
        <v>6</v>
      </c>
      <c r="E7177" s="50">
        <f t="shared" ca="1" si="976"/>
        <v>4</v>
      </c>
      <c r="F7177" s="2" t="str">
        <f t="shared" ca="1" si="975"/>
        <v/>
      </c>
      <c r="BD7177" s="49">
        <f t="shared" ca="1" si="972"/>
        <v>3442</v>
      </c>
      <c r="BE7177" s="3">
        <f t="shared" ref="BE7177:BE7240" ca="1" si="977">IF(ISNUMBER(BD7177),(BD7177-0.5)/$BK$4,"")</f>
        <v>0.34415000000000001</v>
      </c>
      <c r="BF7177" s="3">
        <f t="shared" ref="BF7177:BF7240" ca="1" si="978">IF(ISNUMBER(BE7177),_xlfn.NORM.INV(BE7177,0,1),"")</f>
        <v>-0.40116316278173481</v>
      </c>
      <c r="BG7177" s="9">
        <f t="shared" ref="BG7177:BG7240" ca="1" si="979">IF(ISNUMBER(E7177),E7177,"")</f>
        <v>4</v>
      </c>
      <c r="BH7177" s="6">
        <f ca="1">IF(ISNUMBER('Descriptive Stats'!BF7177),'Descriptive Stats'!BF7177,#N/A)</f>
        <v>-0.40116316278173481</v>
      </c>
      <c r="BI7177" s="6">
        <f ca="1">IF(ISNUMBER('Descriptive Stats'!E7177),'Descriptive Stats'!E7177,#N/A)</f>
        <v>4</v>
      </c>
    </row>
    <row r="7178" spans="1:61" ht="14.4" x14ac:dyDescent="0.3">
      <c r="A7178" s="2">
        <f>ROW()</f>
        <v>7178</v>
      </c>
      <c r="C7178" s="8">
        <f t="shared" ca="1" si="973"/>
        <v>13</v>
      </c>
      <c r="D7178" s="8">
        <f t="shared" ca="1" si="974"/>
        <v>4</v>
      </c>
      <c r="E7178" s="50">
        <f t="shared" ca="1" si="976"/>
        <v>15</v>
      </c>
      <c r="F7178" s="2" t="str">
        <f t="shared" ca="1" si="975"/>
        <v/>
      </c>
      <c r="BD7178" s="49">
        <f t="shared" ref="BD7178:BD7241" ca="1" si="980">IF(ISNUMBER(BG7178),_xlfn.RANK.AVG(BG7178,$BG$2:$BG$5414,1),"")</f>
        <v>5051.5</v>
      </c>
      <c r="BE7178" s="3">
        <f t="shared" ca="1" si="977"/>
        <v>0.50509999999999999</v>
      </c>
      <c r="BF7178" s="3">
        <f t="shared" ca="1" si="978"/>
        <v>1.2784152420787677E-2</v>
      </c>
      <c r="BG7178" s="9">
        <f t="shared" ca="1" si="979"/>
        <v>15</v>
      </c>
      <c r="BH7178" s="6">
        <f ca="1">IF(ISNUMBER('Descriptive Stats'!BF7178),'Descriptive Stats'!BF7178,#N/A)</f>
        <v>1.2784152420787677E-2</v>
      </c>
      <c r="BI7178" s="6">
        <f ca="1">IF(ISNUMBER('Descriptive Stats'!E7178),'Descriptive Stats'!E7178,#N/A)</f>
        <v>15</v>
      </c>
    </row>
    <row r="7179" spans="1:61" ht="14.4" x14ac:dyDescent="0.3">
      <c r="A7179" s="2">
        <f>ROW()</f>
        <v>7179</v>
      </c>
      <c r="C7179" s="8">
        <f t="shared" ca="1" si="973"/>
        <v>24</v>
      </c>
      <c r="D7179" s="8">
        <f t="shared" ca="1" si="974"/>
        <v>15</v>
      </c>
      <c r="E7179" s="50">
        <f t="shared" ca="1" si="976"/>
        <v>0</v>
      </c>
      <c r="F7179" s="2" t="str">
        <f t="shared" ca="1" si="975"/>
        <v/>
      </c>
      <c r="BD7179" s="49">
        <f t="shared" ca="1" si="980"/>
        <v>815.5</v>
      </c>
      <c r="BE7179" s="3">
        <f t="shared" ca="1" si="977"/>
        <v>8.1500000000000003E-2</v>
      </c>
      <c r="BF7179" s="3">
        <f t="shared" ca="1" si="978"/>
        <v>-1.3950525282585462</v>
      </c>
      <c r="BG7179" s="9">
        <f t="shared" ca="1" si="979"/>
        <v>0</v>
      </c>
      <c r="BH7179" s="6">
        <f ca="1">IF(ISNUMBER('Descriptive Stats'!BF7179),'Descriptive Stats'!BF7179,#N/A)</f>
        <v>-1.3950525282585462</v>
      </c>
      <c r="BI7179" s="6">
        <f ca="1">IF(ISNUMBER('Descriptive Stats'!E7179),'Descriptive Stats'!E7179,#N/A)</f>
        <v>0</v>
      </c>
    </row>
    <row r="7180" spans="1:61" ht="14.4" x14ac:dyDescent="0.3">
      <c r="A7180" s="2">
        <f>ROW()</f>
        <v>7180</v>
      </c>
      <c r="C7180" s="8">
        <f t="shared" ca="1" si="973"/>
        <v>20</v>
      </c>
      <c r="D7180" s="8">
        <f t="shared" ca="1" si="974"/>
        <v>0</v>
      </c>
      <c r="E7180" s="50">
        <f t="shared" ca="1" si="976"/>
        <v>2</v>
      </c>
      <c r="F7180" s="2" t="str">
        <f t="shared" ca="1" si="975"/>
        <v/>
      </c>
      <c r="BD7180" s="49">
        <f t="shared" ca="1" si="980"/>
        <v>2595</v>
      </c>
      <c r="BE7180" s="3">
        <f t="shared" ca="1" si="977"/>
        <v>0.25945000000000001</v>
      </c>
      <c r="BF7180" s="3">
        <f t="shared" ca="1" si="978"/>
        <v>-0.6450419512753276</v>
      </c>
      <c r="BG7180" s="9">
        <f t="shared" ca="1" si="979"/>
        <v>2</v>
      </c>
      <c r="BH7180" s="6">
        <f ca="1">IF(ISNUMBER('Descriptive Stats'!BF7180),'Descriptive Stats'!BF7180,#N/A)</f>
        <v>-0.6450419512753276</v>
      </c>
      <c r="BI7180" s="6">
        <f ca="1">IF(ISNUMBER('Descriptive Stats'!E7180),'Descriptive Stats'!E7180,#N/A)</f>
        <v>2</v>
      </c>
    </row>
    <row r="7181" spans="1:61" ht="14.4" x14ac:dyDescent="0.3">
      <c r="A7181" s="2">
        <f>ROW()</f>
        <v>7181</v>
      </c>
      <c r="C7181" s="8">
        <f t="shared" ca="1" si="973"/>
        <v>21</v>
      </c>
      <c r="D7181" s="8">
        <f t="shared" ca="1" si="974"/>
        <v>2</v>
      </c>
      <c r="E7181" s="50">
        <f t="shared" ca="1" si="976"/>
        <v>2</v>
      </c>
      <c r="F7181" s="2" t="str">
        <f t="shared" ca="1" si="975"/>
        <v/>
      </c>
      <c r="BD7181" s="49">
        <f t="shared" ca="1" si="980"/>
        <v>2595</v>
      </c>
      <c r="BE7181" s="3">
        <f t="shared" ca="1" si="977"/>
        <v>0.25945000000000001</v>
      </c>
      <c r="BF7181" s="3">
        <f t="shared" ca="1" si="978"/>
        <v>-0.6450419512753276</v>
      </c>
      <c r="BG7181" s="9">
        <f t="shared" ca="1" si="979"/>
        <v>2</v>
      </c>
      <c r="BH7181" s="6">
        <f ca="1">IF(ISNUMBER('Descriptive Stats'!BF7181),'Descriptive Stats'!BF7181,#N/A)</f>
        <v>-0.6450419512753276</v>
      </c>
      <c r="BI7181" s="6">
        <f ca="1">IF(ISNUMBER('Descriptive Stats'!E7181),'Descriptive Stats'!E7181,#N/A)</f>
        <v>2</v>
      </c>
    </row>
    <row r="7182" spans="1:61" ht="14.4" x14ac:dyDescent="0.3">
      <c r="A7182" s="2">
        <f>ROW()</f>
        <v>7182</v>
      </c>
      <c r="C7182" s="8">
        <f t="shared" ca="1" si="973"/>
        <v>9</v>
      </c>
      <c r="D7182" s="8">
        <f t="shared" ca="1" si="974"/>
        <v>2</v>
      </c>
      <c r="E7182" s="50">
        <f t="shared" ca="1" si="976"/>
        <v>1</v>
      </c>
      <c r="F7182" s="2" t="str">
        <f t="shared" ca="1" si="975"/>
        <v/>
      </c>
      <c r="BD7182" s="49">
        <f t="shared" ca="1" si="980"/>
        <v>1871</v>
      </c>
      <c r="BE7182" s="3">
        <f t="shared" ca="1" si="977"/>
        <v>0.18704999999999999</v>
      </c>
      <c r="BF7182" s="3">
        <f t="shared" ca="1" si="978"/>
        <v>-0.88881967520906158</v>
      </c>
      <c r="BG7182" s="9">
        <f t="shared" ca="1" si="979"/>
        <v>1</v>
      </c>
      <c r="BH7182" s="6">
        <f ca="1">IF(ISNUMBER('Descriptive Stats'!BF7182),'Descriptive Stats'!BF7182,#N/A)</f>
        <v>-0.88881967520906158</v>
      </c>
      <c r="BI7182" s="6">
        <f ca="1">IF(ISNUMBER('Descriptive Stats'!E7182),'Descriptive Stats'!E7182,#N/A)</f>
        <v>1</v>
      </c>
    </row>
    <row r="7183" spans="1:61" ht="14.4" x14ac:dyDescent="0.3">
      <c r="A7183" s="2">
        <f>ROW()</f>
        <v>7183</v>
      </c>
      <c r="C7183" s="8">
        <f t="shared" ca="1" si="973"/>
        <v>12</v>
      </c>
      <c r="D7183" s="8">
        <f t="shared" ca="1" si="974"/>
        <v>1</v>
      </c>
      <c r="E7183" s="50">
        <f t="shared" ca="1" si="976"/>
        <v>0</v>
      </c>
      <c r="F7183" s="2" t="str">
        <f t="shared" ca="1" si="975"/>
        <v/>
      </c>
      <c r="BD7183" s="49">
        <f t="shared" ca="1" si="980"/>
        <v>815.5</v>
      </c>
      <c r="BE7183" s="3">
        <f t="shared" ca="1" si="977"/>
        <v>8.1500000000000003E-2</v>
      </c>
      <c r="BF7183" s="3">
        <f t="shared" ca="1" si="978"/>
        <v>-1.3950525282585462</v>
      </c>
      <c r="BG7183" s="9">
        <f t="shared" ca="1" si="979"/>
        <v>0</v>
      </c>
      <c r="BH7183" s="6">
        <f ca="1">IF(ISNUMBER('Descriptive Stats'!BF7183),'Descriptive Stats'!BF7183,#N/A)</f>
        <v>-1.3950525282585462</v>
      </c>
      <c r="BI7183" s="6">
        <f ca="1">IF(ISNUMBER('Descriptive Stats'!E7183),'Descriptive Stats'!E7183,#N/A)</f>
        <v>0</v>
      </c>
    </row>
    <row r="7184" spans="1:61" ht="14.4" x14ac:dyDescent="0.3">
      <c r="A7184" s="2">
        <f>ROW()</f>
        <v>7184</v>
      </c>
      <c r="C7184" s="8">
        <f t="shared" ca="1" si="973"/>
        <v>15</v>
      </c>
      <c r="D7184" s="8">
        <f t="shared" ca="1" si="974"/>
        <v>0</v>
      </c>
      <c r="E7184" s="50">
        <f t="shared" ca="1" si="976"/>
        <v>2</v>
      </c>
      <c r="F7184" s="2" t="str">
        <f t="shared" ca="1" si="975"/>
        <v/>
      </c>
      <c r="BD7184" s="49">
        <f t="shared" ca="1" si="980"/>
        <v>2595</v>
      </c>
      <c r="BE7184" s="3">
        <f t="shared" ca="1" si="977"/>
        <v>0.25945000000000001</v>
      </c>
      <c r="BF7184" s="3">
        <f t="shared" ca="1" si="978"/>
        <v>-0.6450419512753276</v>
      </c>
      <c r="BG7184" s="9">
        <f t="shared" ca="1" si="979"/>
        <v>2</v>
      </c>
      <c r="BH7184" s="6">
        <f ca="1">IF(ISNUMBER('Descriptive Stats'!BF7184),'Descriptive Stats'!BF7184,#N/A)</f>
        <v>-0.6450419512753276</v>
      </c>
      <c r="BI7184" s="6">
        <f ca="1">IF(ISNUMBER('Descriptive Stats'!E7184),'Descriptive Stats'!E7184,#N/A)</f>
        <v>2</v>
      </c>
    </row>
    <row r="7185" spans="1:61" ht="14.4" x14ac:dyDescent="0.3">
      <c r="A7185" s="2">
        <f>ROW()</f>
        <v>7185</v>
      </c>
      <c r="C7185" s="8">
        <f t="shared" ref="C7185:C7248" ca="1" si="981">RANDBETWEEN(2,COUNT(B:B))</f>
        <v>3</v>
      </c>
      <c r="D7185" s="8">
        <f t="shared" ref="D7185:D7248" ca="1" si="982">VLOOKUP(C7185,A:B,2,TRUE)</f>
        <v>2</v>
      </c>
      <c r="E7185" s="50">
        <f t="shared" ca="1" si="976"/>
        <v>19</v>
      </c>
      <c r="F7185" s="2" t="str">
        <f t="shared" ref="F7185:F7248" ca="1" si="983">IF(ISNUMBER(E7185),IF(OR(E7185&lt;$K$16,E7185&gt;$K$14),"X",""),"")</f>
        <v>X</v>
      </c>
      <c r="BD7185" s="49">
        <f t="shared" ca="1" si="980"/>
        <v>5294</v>
      </c>
      <c r="BE7185" s="3">
        <f t="shared" ca="1" si="977"/>
        <v>0.52934999999999999</v>
      </c>
      <c r="BF7185" s="3">
        <f t="shared" ca="1" si="978"/>
        <v>7.3636031452008061E-2</v>
      </c>
      <c r="BG7185" s="9">
        <f t="shared" ca="1" si="979"/>
        <v>19</v>
      </c>
      <c r="BH7185" s="6">
        <f ca="1">IF(ISNUMBER('Descriptive Stats'!BF7185),'Descriptive Stats'!BF7185,#N/A)</f>
        <v>7.3636031452008061E-2</v>
      </c>
      <c r="BI7185" s="6">
        <f ca="1">IF(ISNUMBER('Descriptive Stats'!E7185),'Descriptive Stats'!E7185,#N/A)</f>
        <v>19</v>
      </c>
    </row>
    <row r="7186" spans="1:61" ht="14.4" x14ac:dyDescent="0.3">
      <c r="A7186" s="2">
        <f>ROW()</f>
        <v>7186</v>
      </c>
      <c r="C7186" s="8">
        <f t="shared" ca="1" si="981"/>
        <v>7</v>
      </c>
      <c r="D7186" s="8">
        <f t="shared" ca="1" si="982"/>
        <v>19</v>
      </c>
      <c r="E7186" s="50">
        <f t="shared" ca="1" si="976"/>
        <v>6</v>
      </c>
      <c r="F7186" s="2" t="str">
        <f t="shared" ca="1" si="983"/>
        <v/>
      </c>
      <c r="BD7186" s="49">
        <f t="shared" ca="1" si="980"/>
        <v>3900</v>
      </c>
      <c r="BE7186" s="3">
        <f t="shared" ca="1" si="977"/>
        <v>0.38995000000000002</v>
      </c>
      <c r="BF7186" s="3">
        <f t="shared" ca="1" si="978"/>
        <v>-0.2794493539703507</v>
      </c>
      <c r="BG7186" s="9">
        <f t="shared" ca="1" si="979"/>
        <v>6</v>
      </c>
      <c r="BH7186" s="6">
        <f ca="1">IF(ISNUMBER('Descriptive Stats'!BF7186),'Descriptive Stats'!BF7186,#N/A)</f>
        <v>-0.2794493539703507</v>
      </c>
      <c r="BI7186" s="6">
        <f ca="1">IF(ISNUMBER('Descriptive Stats'!E7186),'Descriptive Stats'!E7186,#N/A)</f>
        <v>6</v>
      </c>
    </row>
    <row r="7187" spans="1:61" ht="14.4" x14ac:dyDescent="0.3">
      <c r="A7187" s="2">
        <f>ROW()</f>
        <v>7187</v>
      </c>
      <c r="C7187" s="8">
        <f t="shared" ca="1" si="981"/>
        <v>16</v>
      </c>
      <c r="D7187" s="8">
        <f t="shared" ca="1" si="982"/>
        <v>6</v>
      </c>
      <c r="E7187" s="50">
        <f t="shared" ca="1" si="976"/>
        <v>6</v>
      </c>
      <c r="F7187" s="2" t="str">
        <f t="shared" ca="1" si="983"/>
        <v/>
      </c>
      <c r="BD7187" s="49">
        <f t="shared" ca="1" si="980"/>
        <v>3900</v>
      </c>
      <c r="BE7187" s="3">
        <f t="shared" ca="1" si="977"/>
        <v>0.38995000000000002</v>
      </c>
      <c r="BF7187" s="3">
        <f t="shared" ca="1" si="978"/>
        <v>-0.2794493539703507</v>
      </c>
      <c r="BG7187" s="9">
        <f t="shared" ca="1" si="979"/>
        <v>6</v>
      </c>
      <c r="BH7187" s="6">
        <f ca="1">IF(ISNUMBER('Descriptive Stats'!BF7187),'Descriptive Stats'!BF7187,#N/A)</f>
        <v>-0.2794493539703507</v>
      </c>
      <c r="BI7187" s="6">
        <f ca="1">IF(ISNUMBER('Descriptive Stats'!E7187),'Descriptive Stats'!E7187,#N/A)</f>
        <v>6</v>
      </c>
    </row>
    <row r="7188" spans="1:61" ht="14.4" x14ac:dyDescent="0.3">
      <c r="A7188" s="2">
        <f>ROW()</f>
        <v>7188</v>
      </c>
      <c r="C7188" s="8">
        <f t="shared" ca="1" si="981"/>
        <v>2</v>
      </c>
      <c r="D7188" s="8">
        <f t="shared" ca="1" si="982"/>
        <v>6</v>
      </c>
      <c r="E7188" s="50">
        <f t="shared" ca="1" si="976"/>
        <v>6</v>
      </c>
      <c r="F7188" s="2" t="str">
        <f t="shared" ca="1" si="983"/>
        <v/>
      </c>
      <c r="BD7188" s="49">
        <f t="shared" ca="1" si="980"/>
        <v>3900</v>
      </c>
      <c r="BE7188" s="3">
        <f t="shared" ca="1" si="977"/>
        <v>0.38995000000000002</v>
      </c>
      <c r="BF7188" s="3">
        <f t="shared" ca="1" si="978"/>
        <v>-0.2794493539703507</v>
      </c>
      <c r="BG7188" s="9">
        <f t="shared" ca="1" si="979"/>
        <v>6</v>
      </c>
      <c r="BH7188" s="6">
        <f ca="1">IF(ISNUMBER('Descriptive Stats'!BF7188),'Descriptive Stats'!BF7188,#N/A)</f>
        <v>-0.2794493539703507</v>
      </c>
      <c r="BI7188" s="6">
        <f ca="1">IF(ISNUMBER('Descriptive Stats'!E7188),'Descriptive Stats'!E7188,#N/A)</f>
        <v>6</v>
      </c>
    </row>
    <row r="7189" spans="1:61" ht="14.4" x14ac:dyDescent="0.3">
      <c r="A7189" s="2">
        <f>ROW()</f>
        <v>7189</v>
      </c>
      <c r="C7189" s="8">
        <f t="shared" ca="1" si="981"/>
        <v>16</v>
      </c>
      <c r="D7189" s="8">
        <f t="shared" ca="1" si="982"/>
        <v>6</v>
      </c>
      <c r="E7189" s="50">
        <f t="shared" ca="1" si="976"/>
        <v>0</v>
      </c>
      <c r="F7189" s="2" t="str">
        <f t="shared" ca="1" si="983"/>
        <v/>
      </c>
      <c r="BD7189" s="49">
        <f t="shared" ca="1" si="980"/>
        <v>815.5</v>
      </c>
      <c r="BE7189" s="3">
        <f t="shared" ca="1" si="977"/>
        <v>8.1500000000000003E-2</v>
      </c>
      <c r="BF7189" s="3">
        <f t="shared" ca="1" si="978"/>
        <v>-1.3950525282585462</v>
      </c>
      <c r="BG7189" s="9">
        <f t="shared" ca="1" si="979"/>
        <v>0</v>
      </c>
      <c r="BH7189" s="6">
        <f ca="1">IF(ISNUMBER('Descriptive Stats'!BF7189),'Descriptive Stats'!BF7189,#N/A)</f>
        <v>-1.3950525282585462</v>
      </c>
      <c r="BI7189" s="6">
        <f ca="1">IF(ISNUMBER('Descriptive Stats'!E7189),'Descriptive Stats'!E7189,#N/A)</f>
        <v>0</v>
      </c>
    </row>
    <row r="7190" spans="1:61" ht="14.4" x14ac:dyDescent="0.3">
      <c r="A7190" s="2">
        <f>ROW()</f>
        <v>7190</v>
      </c>
      <c r="C7190" s="8">
        <f t="shared" ca="1" si="981"/>
        <v>11</v>
      </c>
      <c r="D7190" s="8">
        <f t="shared" ca="1" si="982"/>
        <v>0</v>
      </c>
      <c r="E7190" s="50">
        <f t="shared" ca="1" si="976"/>
        <v>1</v>
      </c>
      <c r="F7190" s="2" t="str">
        <f t="shared" ca="1" si="983"/>
        <v/>
      </c>
      <c r="BD7190" s="49">
        <f t="shared" ca="1" si="980"/>
        <v>1871</v>
      </c>
      <c r="BE7190" s="3">
        <f t="shared" ca="1" si="977"/>
        <v>0.18704999999999999</v>
      </c>
      <c r="BF7190" s="3">
        <f t="shared" ca="1" si="978"/>
        <v>-0.88881967520906158</v>
      </c>
      <c r="BG7190" s="9">
        <f t="shared" ca="1" si="979"/>
        <v>1</v>
      </c>
      <c r="BH7190" s="6">
        <f ca="1">IF(ISNUMBER('Descriptive Stats'!BF7190),'Descriptive Stats'!BF7190,#N/A)</f>
        <v>-0.88881967520906158</v>
      </c>
      <c r="BI7190" s="6">
        <f ca="1">IF(ISNUMBER('Descriptive Stats'!E7190),'Descriptive Stats'!E7190,#N/A)</f>
        <v>1</v>
      </c>
    </row>
    <row r="7191" spans="1:61" ht="14.4" x14ac:dyDescent="0.3">
      <c r="A7191" s="2">
        <f>ROW()</f>
        <v>7191</v>
      </c>
      <c r="C7191" s="8">
        <f t="shared" ca="1" si="981"/>
        <v>8</v>
      </c>
      <c r="D7191" s="8">
        <f t="shared" ca="1" si="982"/>
        <v>1</v>
      </c>
      <c r="E7191" s="50">
        <f t="shared" ca="1" si="976"/>
        <v>15</v>
      </c>
      <c r="F7191" s="2" t="str">
        <f t="shared" ca="1" si="983"/>
        <v/>
      </c>
      <c r="BD7191" s="49">
        <f t="shared" ca="1" si="980"/>
        <v>5051.5</v>
      </c>
      <c r="BE7191" s="3">
        <f t="shared" ca="1" si="977"/>
        <v>0.50509999999999999</v>
      </c>
      <c r="BF7191" s="3">
        <f t="shared" ca="1" si="978"/>
        <v>1.2784152420787677E-2</v>
      </c>
      <c r="BG7191" s="9">
        <f t="shared" ca="1" si="979"/>
        <v>15</v>
      </c>
      <c r="BH7191" s="6">
        <f ca="1">IF(ISNUMBER('Descriptive Stats'!BF7191),'Descriptive Stats'!BF7191,#N/A)</f>
        <v>1.2784152420787677E-2</v>
      </c>
      <c r="BI7191" s="6">
        <f ca="1">IF(ISNUMBER('Descriptive Stats'!E7191),'Descriptive Stats'!E7191,#N/A)</f>
        <v>15</v>
      </c>
    </row>
    <row r="7192" spans="1:61" ht="14.4" x14ac:dyDescent="0.3">
      <c r="A7192" s="2">
        <f>ROW()</f>
        <v>7192</v>
      </c>
      <c r="C7192" s="8">
        <f t="shared" ca="1" si="981"/>
        <v>24</v>
      </c>
      <c r="D7192" s="8">
        <f t="shared" ca="1" si="982"/>
        <v>15</v>
      </c>
      <c r="E7192" s="50">
        <f t="shared" ca="1" si="976"/>
        <v>0</v>
      </c>
      <c r="F7192" s="2" t="str">
        <f t="shared" ca="1" si="983"/>
        <v/>
      </c>
      <c r="BD7192" s="49">
        <f t="shared" ca="1" si="980"/>
        <v>815.5</v>
      </c>
      <c r="BE7192" s="3">
        <f t="shared" ca="1" si="977"/>
        <v>8.1500000000000003E-2</v>
      </c>
      <c r="BF7192" s="3">
        <f t="shared" ca="1" si="978"/>
        <v>-1.3950525282585462</v>
      </c>
      <c r="BG7192" s="9">
        <f t="shared" ca="1" si="979"/>
        <v>0</v>
      </c>
      <c r="BH7192" s="6">
        <f ca="1">IF(ISNUMBER('Descriptive Stats'!BF7192),'Descriptive Stats'!BF7192,#N/A)</f>
        <v>-1.3950525282585462</v>
      </c>
      <c r="BI7192" s="6">
        <f ca="1">IF(ISNUMBER('Descriptive Stats'!E7192),'Descriptive Stats'!E7192,#N/A)</f>
        <v>0</v>
      </c>
    </row>
    <row r="7193" spans="1:61" ht="14.4" x14ac:dyDescent="0.3">
      <c r="A7193" s="2">
        <f>ROW()</f>
        <v>7193</v>
      </c>
      <c r="C7193" s="8">
        <f t="shared" ca="1" si="981"/>
        <v>18</v>
      </c>
      <c r="D7193" s="8">
        <f t="shared" ca="1" si="982"/>
        <v>0</v>
      </c>
      <c r="E7193" s="50">
        <f t="shared" ca="1" si="976"/>
        <v>0</v>
      </c>
      <c r="F7193" s="2" t="str">
        <f t="shared" ca="1" si="983"/>
        <v/>
      </c>
      <c r="BD7193" s="49">
        <f t="shared" ca="1" si="980"/>
        <v>815.5</v>
      </c>
      <c r="BE7193" s="3">
        <f t="shared" ca="1" si="977"/>
        <v>8.1500000000000003E-2</v>
      </c>
      <c r="BF7193" s="3">
        <f t="shared" ca="1" si="978"/>
        <v>-1.3950525282585462</v>
      </c>
      <c r="BG7193" s="9">
        <f t="shared" ca="1" si="979"/>
        <v>0</v>
      </c>
      <c r="BH7193" s="6">
        <f ca="1">IF(ISNUMBER('Descriptive Stats'!BF7193),'Descriptive Stats'!BF7193,#N/A)</f>
        <v>-1.3950525282585462</v>
      </c>
      <c r="BI7193" s="6">
        <f ca="1">IF(ISNUMBER('Descriptive Stats'!E7193),'Descriptive Stats'!E7193,#N/A)</f>
        <v>0</v>
      </c>
    </row>
    <row r="7194" spans="1:61" ht="14.4" x14ac:dyDescent="0.3">
      <c r="A7194" s="2">
        <f>ROW()</f>
        <v>7194</v>
      </c>
      <c r="C7194" s="8">
        <f t="shared" ca="1" si="981"/>
        <v>4</v>
      </c>
      <c r="D7194" s="8">
        <f t="shared" ca="1" si="982"/>
        <v>0</v>
      </c>
      <c r="E7194" s="50">
        <f t="shared" ca="1" si="976"/>
        <v>6</v>
      </c>
      <c r="F7194" s="2" t="str">
        <f t="shared" ca="1" si="983"/>
        <v/>
      </c>
      <c r="BD7194" s="49">
        <f t="shared" ca="1" si="980"/>
        <v>3900</v>
      </c>
      <c r="BE7194" s="3">
        <f t="shared" ca="1" si="977"/>
        <v>0.38995000000000002</v>
      </c>
      <c r="BF7194" s="3">
        <f t="shared" ca="1" si="978"/>
        <v>-0.2794493539703507</v>
      </c>
      <c r="BG7194" s="9">
        <f t="shared" ca="1" si="979"/>
        <v>6</v>
      </c>
      <c r="BH7194" s="6">
        <f ca="1">IF(ISNUMBER('Descriptive Stats'!BF7194),'Descriptive Stats'!BF7194,#N/A)</f>
        <v>-0.2794493539703507</v>
      </c>
      <c r="BI7194" s="6">
        <f ca="1">IF(ISNUMBER('Descriptive Stats'!E7194),'Descriptive Stats'!E7194,#N/A)</f>
        <v>6</v>
      </c>
    </row>
    <row r="7195" spans="1:61" ht="14.4" x14ac:dyDescent="0.3">
      <c r="A7195" s="2">
        <f>ROW()</f>
        <v>7195</v>
      </c>
      <c r="C7195" s="8">
        <f t="shared" ca="1" si="981"/>
        <v>2</v>
      </c>
      <c r="D7195" s="8">
        <f t="shared" ca="1" si="982"/>
        <v>6</v>
      </c>
      <c r="E7195" s="50">
        <f t="shared" ca="1" si="976"/>
        <v>4</v>
      </c>
      <c r="F7195" s="2" t="str">
        <f t="shared" ca="1" si="983"/>
        <v/>
      </c>
      <c r="BD7195" s="49">
        <f t="shared" ca="1" si="980"/>
        <v>3442</v>
      </c>
      <c r="BE7195" s="3">
        <f t="shared" ca="1" si="977"/>
        <v>0.34415000000000001</v>
      </c>
      <c r="BF7195" s="3">
        <f t="shared" ca="1" si="978"/>
        <v>-0.40116316278173481</v>
      </c>
      <c r="BG7195" s="9">
        <f t="shared" ca="1" si="979"/>
        <v>4</v>
      </c>
      <c r="BH7195" s="6">
        <f ca="1">IF(ISNUMBER('Descriptive Stats'!BF7195),'Descriptive Stats'!BF7195,#N/A)</f>
        <v>-0.40116316278173481</v>
      </c>
      <c r="BI7195" s="6">
        <f ca="1">IF(ISNUMBER('Descriptive Stats'!E7195),'Descriptive Stats'!E7195,#N/A)</f>
        <v>4</v>
      </c>
    </row>
    <row r="7196" spans="1:61" ht="14.4" x14ac:dyDescent="0.3">
      <c r="A7196" s="2">
        <f>ROW()</f>
        <v>7196</v>
      </c>
      <c r="C7196" s="8">
        <f t="shared" ca="1" si="981"/>
        <v>13</v>
      </c>
      <c r="D7196" s="8">
        <f t="shared" ca="1" si="982"/>
        <v>4</v>
      </c>
      <c r="E7196" s="50">
        <f t="shared" ca="1" si="976"/>
        <v>15</v>
      </c>
      <c r="F7196" s="2" t="str">
        <f t="shared" ca="1" si="983"/>
        <v/>
      </c>
      <c r="BD7196" s="49">
        <f t="shared" ca="1" si="980"/>
        <v>5051.5</v>
      </c>
      <c r="BE7196" s="3">
        <f t="shared" ca="1" si="977"/>
        <v>0.50509999999999999</v>
      </c>
      <c r="BF7196" s="3">
        <f t="shared" ca="1" si="978"/>
        <v>1.2784152420787677E-2</v>
      </c>
      <c r="BG7196" s="9">
        <f t="shared" ca="1" si="979"/>
        <v>15</v>
      </c>
      <c r="BH7196" s="6">
        <f ca="1">IF(ISNUMBER('Descriptive Stats'!BF7196),'Descriptive Stats'!BF7196,#N/A)</f>
        <v>1.2784152420787677E-2</v>
      </c>
      <c r="BI7196" s="6">
        <f ca="1">IF(ISNUMBER('Descriptive Stats'!E7196),'Descriptive Stats'!E7196,#N/A)</f>
        <v>15</v>
      </c>
    </row>
    <row r="7197" spans="1:61" ht="14.4" x14ac:dyDescent="0.3">
      <c r="A7197" s="2">
        <f>ROW()</f>
        <v>7197</v>
      </c>
      <c r="C7197" s="8">
        <f t="shared" ca="1" si="981"/>
        <v>24</v>
      </c>
      <c r="D7197" s="8">
        <f t="shared" ca="1" si="982"/>
        <v>15</v>
      </c>
      <c r="E7197" s="50">
        <f t="shared" ca="1" si="976"/>
        <v>0</v>
      </c>
      <c r="F7197" s="2" t="str">
        <f t="shared" ca="1" si="983"/>
        <v/>
      </c>
      <c r="BD7197" s="49">
        <f t="shared" ca="1" si="980"/>
        <v>815.5</v>
      </c>
      <c r="BE7197" s="3">
        <f t="shared" ca="1" si="977"/>
        <v>8.1500000000000003E-2</v>
      </c>
      <c r="BF7197" s="3">
        <f t="shared" ca="1" si="978"/>
        <v>-1.3950525282585462</v>
      </c>
      <c r="BG7197" s="9">
        <f t="shared" ca="1" si="979"/>
        <v>0</v>
      </c>
      <c r="BH7197" s="6">
        <f ca="1">IF(ISNUMBER('Descriptive Stats'!BF7197),'Descriptive Stats'!BF7197,#N/A)</f>
        <v>-1.3950525282585462</v>
      </c>
      <c r="BI7197" s="6">
        <f ca="1">IF(ISNUMBER('Descriptive Stats'!E7197),'Descriptive Stats'!E7197,#N/A)</f>
        <v>0</v>
      </c>
    </row>
    <row r="7198" spans="1:61" ht="14.4" x14ac:dyDescent="0.3">
      <c r="A7198" s="2">
        <f>ROW()</f>
        <v>7198</v>
      </c>
      <c r="C7198" s="8">
        <f t="shared" ca="1" si="981"/>
        <v>20</v>
      </c>
      <c r="D7198" s="8">
        <f t="shared" ca="1" si="982"/>
        <v>0</v>
      </c>
      <c r="E7198" s="50">
        <f t="shared" ca="1" si="976"/>
        <v>6</v>
      </c>
      <c r="F7198" s="2" t="str">
        <f t="shared" ca="1" si="983"/>
        <v/>
      </c>
      <c r="BD7198" s="49">
        <f t="shared" ca="1" si="980"/>
        <v>3900</v>
      </c>
      <c r="BE7198" s="3">
        <f t="shared" ca="1" si="977"/>
        <v>0.38995000000000002</v>
      </c>
      <c r="BF7198" s="3">
        <f t="shared" ca="1" si="978"/>
        <v>-0.2794493539703507</v>
      </c>
      <c r="BG7198" s="9">
        <f t="shared" ca="1" si="979"/>
        <v>6</v>
      </c>
      <c r="BH7198" s="6">
        <f ca="1">IF(ISNUMBER('Descriptive Stats'!BF7198),'Descriptive Stats'!BF7198,#N/A)</f>
        <v>-0.2794493539703507</v>
      </c>
      <c r="BI7198" s="6">
        <f ca="1">IF(ISNUMBER('Descriptive Stats'!E7198),'Descriptive Stats'!E7198,#N/A)</f>
        <v>6</v>
      </c>
    </row>
    <row r="7199" spans="1:61" ht="14.4" x14ac:dyDescent="0.3">
      <c r="A7199" s="2">
        <f>ROW()</f>
        <v>7199</v>
      </c>
      <c r="C7199" s="8">
        <f t="shared" ca="1" si="981"/>
        <v>2</v>
      </c>
      <c r="D7199" s="8">
        <f t="shared" ca="1" si="982"/>
        <v>6</v>
      </c>
      <c r="E7199" s="50">
        <f t="shared" ca="1" si="976"/>
        <v>0</v>
      </c>
      <c r="F7199" s="2" t="str">
        <f t="shared" ca="1" si="983"/>
        <v/>
      </c>
      <c r="BD7199" s="49">
        <f t="shared" ca="1" si="980"/>
        <v>815.5</v>
      </c>
      <c r="BE7199" s="3">
        <f t="shared" ca="1" si="977"/>
        <v>8.1500000000000003E-2</v>
      </c>
      <c r="BF7199" s="3">
        <f t="shared" ca="1" si="978"/>
        <v>-1.3950525282585462</v>
      </c>
      <c r="BG7199" s="9">
        <f t="shared" ca="1" si="979"/>
        <v>0</v>
      </c>
      <c r="BH7199" s="6">
        <f ca="1">IF(ISNUMBER('Descriptive Stats'!BF7199),'Descriptive Stats'!BF7199,#N/A)</f>
        <v>-1.3950525282585462</v>
      </c>
      <c r="BI7199" s="6">
        <f ca="1">IF(ISNUMBER('Descriptive Stats'!E7199),'Descriptive Stats'!E7199,#N/A)</f>
        <v>0</v>
      </c>
    </row>
    <row r="7200" spans="1:61" ht="14.4" x14ac:dyDescent="0.3">
      <c r="A7200" s="2">
        <f>ROW()</f>
        <v>7200</v>
      </c>
      <c r="C7200" s="8">
        <f t="shared" ca="1" si="981"/>
        <v>15</v>
      </c>
      <c r="D7200" s="8">
        <f t="shared" ca="1" si="982"/>
        <v>0</v>
      </c>
      <c r="E7200" s="50">
        <f t="shared" ca="1" si="976"/>
        <v>0</v>
      </c>
      <c r="F7200" s="2" t="str">
        <f t="shared" ca="1" si="983"/>
        <v/>
      </c>
      <c r="BD7200" s="49">
        <f t="shared" ca="1" si="980"/>
        <v>815.5</v>
      </c>
      <c r="BE7200" s="3">
        <f t="shared" ca="1" si="977"/>
        <v>8.1500000000000003E-2</v>
      </c>
      <c r="BF7200" s="3">
        <f t="shared" ca="1" si="978"/>
        <v>-1.3950525282585462</v>
      </c>
      <c r="BG7200" s="9">
        <f t="shared" ca="1" si="979"/>
        <v>0</v>
      </c>
      <c r="BH7200" s="6">
        <f ca="1">IF(ISNUMBER('Descriptive Stats'!BF7200),'Descriptive Stats'!BF7200,#N/A)</f>
        <v>-1.3950525282585462</v>
      </c>
      <c r="BI7200" s="6">
        <f ca="1">IF(ISNUMBER('Descriptive Stats'!E7200),'Descriptive Stats'!E7200,#N/A)</f>
        <v>0</v>
      </c>
    </row>
    <row r="7201" spans="1:61" ht="14.4" x14ac:dyDescent="0.3">
      <c r="A7201" s="2">
        <f>ROW()</f>
        <v>7201</v>
      </c>
      <c r="C7201" s="8">
        <f t="shared" ca="1" si="981"/>
        <v>11</v>
      </c>
      <c r="D7201" s="8">
        <f t="shared" ca="1" si="982"/>
        <v>0</v>
      </c>
      <c r="E7201" s="50">
        <f t="shared" ca="1" si="976"/>
        <v>1</v>
      </c>
      <c r="F7201" s="2" t="str">
        <f t="shared" ca="1" si="983"/>
        <v/>
      </c>
      <c r="BD7201" s="49">
        <f t="shared" ca="1" si="980"/>
        <v>1871</v>
      </c>
      <c r="BE7201" s="3">
        <f t="shared" ca="1" si="977"/>
        <v>0.18704999999999999</v>
      </c>
      <c r="BF7201" s="3">
        <f t="shared" ca="1" si="978"/>
        <v>-0.88881967520906158</v>
      </c>
      <c r="BG7201" s="9">
        <f t="shared" ca="1" si="979"/>
        <v>1</v>
      </c>
      <c r="BH7201" s="6">
        <f ca="1">IF(ISNUMBER('Descriptive Stats'!BF7201),'Descriptive Stats'!BF7201,#N/A)</f>
        <v>-0.88881967520906158</v>
      </c>
      <c r="BI7201" s="6">
        <f ca="1">IF(ISNUMBER('Descriptive Stats'!E7201),'Descriptive Stats'!E7201,#N/A)</f>
        <v>1</v>
      </c>
    </row>
    <row r="7202" spans="1:61" ht="14.4" x14ac:dyDescent="0.3">
      <c r="A7202" s="2">
        <f>ROW()</f>
        <v>7202</v>
      </c>
      <c r="C7202" s="8">
        <f t="shared" ca="1" si="981"/>
        <v>8</v>
      </c>
      <c r="D7202" s="8">
        <f t="shared" ca="1" si="982"/>
        <v>1</v>
      </c>
      <c r="E7202" s="50">
        <f t="shared" ca="1" si="976"/>
        <v>2</v>
      </c>
      <c r="F7202" s="2" t="str">
        <f t="shared" ca="1" si="983"/>
        <v/>
      </c>
      <c r="BD7202" s="49">
        <f t="shared" ca="1" si="980"/>
        <v>2595</v>
      </c>
      <c r="BE7202" s="3">
        <f t="shared" ca="1" si="977"/>
        <v>0.25945000000000001</v>
      </c>
      <c r="BF7202" s="3">
        <f t="shared" ca="1" si="978"/>
        <v>-0.6450419512753276</v>
      </c>
      <c r="BG7202" s="9">
        <f t="shared" ca="1" si="979"/>
        <v>2</v>
      </c>
      <c r="BH7202" s="6">
        <f ca="1">IF(ISNUMBER('Descriptive Stats'!BF7202),'Descriptive Stats'!BF7202,#N/A)</f>
        <v>-0.6450419512753276</v>
      </c>
      <c r="BI7202" s="6">
        <f ca="1">IF(ISNUMBER('Descriptive Stats'!E7202),'Descriptive Stats'!E7202,#N/A)</f>
        <v>2</v>
      </c>
    </row>
    <row r="7203" spans="1:61" ht="14.4" x14ac:dyDescent="0.3">
      <c r="A7203" s="2">
        <f>ROW()</f>
        <v>7203</v>
      </c>
      <c r="C7203" s="8">
        <f t="shared" ca="1" si="981"/>
        <v>21</v>
      </c>
      <c r="D7203" s="8">
        <f t="shared" ca="1" si="982"/>
        <v>2</v>
      </c>
      <c r="E7203" s="50">
        <f t="shared" ca="1" si="976"/>
        <v>19</v>
      </c>
      <c r="F7203" s="2" t="str">
        <f t="shared" ca="1" si="983"/>
        <v>X</v>
      </c>
      <c r="BD7203" s="49">
        <f t="shared" ca="1" si="980"/>
        <v>5294</v>
      </c>
      <c r="BE7203" s="3">
        <f t="shared" ca="1" si="977"/>
        <v>0.52934999999999999</v>
      </c>
      <c r="BF7203" s="3">
        <f t="shared" ca="1" si="978"/>
        <v>7.3636031452008061E-2</v>
      </c>
      <c r="BG7203" s="9">
        <f t="shared" ca="1" si="979"/>
        <v>19</v>
      </c>
      <c r="BH7203" s="6">
        <f ca="1">IF(ISNUMBER('Descriptive Stats'!BF7203),'Descriptive Stats'!BF7203,#N/A)</f>
        <v>7.3636031452008061E-2</v>
      </c>
      <c r="BI7203" s="6">
        <f ca="1">IF(ISNUMBER('Descriptive Stats'!E7203),'Descriptive Stats'!E7203,#N/A)</f>
        <v>19</v>
      </c>
    </row>
    <row r="7204" spans="1:61" ht="14.4" x14ac:dyDescent="0.3">
      <c r="A7204" s="2">
        <f>ROW()</f>
        <v>7204</v>
      </c>
      <c r="C7204" s="8">
        <f t="shared" ca="1" si="981"/>
        <v>7</v>
      </c>
      <c r="D7204" s="8">
        <f t="shared" ca="1" si="982"/>
        <v>19</v>
      </c>
      <c r="E7204" s="50">
        <f t="shared" ca="1" si="976"/>
        <v>0</v>
      </c>
      <c r="F7204" s="2" t="str">
        <f t="shared" ca="1" si="983"/>
        <v/>
      </c>
      <c r="BD7204" s="49">
        <f t="shared" ca="1" si="980"/>
        <v>815.5</v>
      </c>
      <c r="BE7204" s="3">
        <f t="shared" ca="1" si="977"/>
        <v>8.1500000000000003E-2</v>
      </c>
      <c r="BF7204" s="3">
        <f t="shared" ca="1" si="978"/>
        <v>-1.3950525282585462</v>
      </c>
      <c r="BG7204" s="9">
        <f t="shared" ca="1" si="979"/>
        <v>0</v>
      </c>
      <c r="BH7204" s="6">
        <f ca="1">IF(ISNUMBER('Descriptive Stats'!BF7204),'Descriptive Stats'!BF7204,#N/A)</f>
        <v>-1.3950525282585462</v>
      </c>
      <c r="BI7204" s="6">
        <f ca="1">IF(ISNUMBER('Descriptive Stats'!E7204),'Descriptive Stats'!E7204,#N/A)</f>
        <v>0</v>
      </c>
    </row>
    <row r="7205" spans="1:61" ht="14.4" x14ac:dyDescent="0.3">
      <c r="A7205" s="2">
        <f>ROW()</f>
        <v>7205</v>
      </c>
      <c r="C7205" s="8">
        <f t="shared" ca="1" si="981"/>
        <v>22</v>
      </c>
      <c r="D7205" s="8">
        <f t="shared" ca="1" si="982"/>
        <v>0</v>
      </c>
      <c r="E7205" s="50">
        <f t="shared" ca="1" si="976"/>
        <v>1</v>
      </c>
      <c r="F7205" s="2" t="str">
        <f t="shared" ca="1" si="983"/>
        <v/>
      </c>
      <c r="BD7205" s="49">
        <f t="shared" ca="1" si="980"/>
        <v>1871</v>
      </c>
      <c r="BE7205" s="3">
        <f t="shared" ca="1" si="977"/>
        <v>0.18704999999999999</v>
      </c>
      <c r="BF7205" s="3">
        <f t="shared" ca="1" si="978"/>
        <v>-0.88881967520906158</v>
      </c>
      <c r="BG7205" s="9">
        <f t="shared" ca="1" si="979"/>
        <v>1</v>
      </c>
      <c r="BH7205" s="6">
        <f ca="1">IF(ISNUMBER('Descriptive Stats'!BF7205),'Descriptive Stats'!BF7205,#N/A)</f>
        <v>-0.88881967520906158</v>
      </c>
      <c r="BI7205" s="6">
        <f ca="1">IF(ISNUMBER('Descriptive Stats'!E7205),'Descriptive Stats'!E7205,#N/A)</f>
        <v>1</v>
      </c>
    </row>
    <row r="7206" spans="1:61" ht="14.4" x14ac:dyDescent="0.3">
      <c r="A7206" s="2">
        <f>ROW()</f>
        <v>7206</v>
      </c>
      <c r="C7206" s="8">
        <f t="shared" ca="1" si="981"/>
        <v>12</v>
      </c>
      <c r="D7206" s="8">
        <f t="shared" ca="1" si="982"/>
        <v>1</v>
      </c>
      <c r="E7206" s="50">
        <f t="shared" ca="1" si="976"/>
        <v>6</v>
      </c>
      <c r="F7206" s="2" t="str">
        <f t="shared" ca="1" si="983"/>
        <v/>
      </c>
      <c r="BD7206" s="49">
        <f t="shared" ca="1" si="980"/>
        <v>3900</v>
      </c>
      <c r="BE7206" s="3">
        <f t="shared" ca="1" si="977"/>
        <v>0.38995000000000002</v>
      </c>
      <c r="BF7206" s="3">
        <f t="shared" ca="1" si="978"/>
        <v>-0.2794493539703507</v>
      </c>
      <c r="BG7206" s="9">
        <f t="shared" ca="1" si="979"/>
        <v>6</v>
      </c>
      <c r="BH7206" s="6">
        <f ca="1">IF(ISNUMBER('Descriptive Stats'!BF7206),'Descriptive Stats'!BF7206,#N/A)</f>
        <v>-0.2794493539703507</v>
      </c>
      <c r="BI7206" s="6">
        <f ca="1">IF(ISNUMBER('Descriptive Stats'!E7206),'Descriptive Stats'!E7206,#N/A)</f>
        <v>6</v>
      </c>
    </row>
    <row r="7207" spans="1:61" ht="14.4" x14ac:dyDescent="0.3">
      <c r="A7207" s="2">
        <f>ROW()</f>
        <v>7207</v>
      </c>
      <c r="C7207" s="8">
        <f t="shared" ca="1" si="981"/>
        <v>16</v>
      </c>
      <c r="D7207" s="8">
        <f t="shared" ca="1" si="982"/>
        <v>6</v>
      </c>
      <c r="E7207" s="50">
        <f t="shared" ca="1" si="976"/>
        <v>2</v>
      </c>
      <c r="F7207" s="2" t="str">
        <f t="shared" ca="1" si="983"/>
        <v/>
      </c>
      <c r="BD7207" s="49">
        <f t="shared" ca="1" si="980"/>
        <v>2595</v>
      </c>
      <c r="BE7207" s="3">
        <f t="shared" ca="1" si="977"/>
        <v>0.25945000000000001</v>
      </c>
      <c r="BF7207" s="3">
        <f t="shared" ca="1" si="978"/>
        <v>-0.6450419512753276</v>
      </c>
      <c r="BG7207" s="9">
        <f t="shared" ca="1" si="979"/>
        <v>2</v>
      </c>
      <c r="BH7207" s="6">
        <f ca="1">IF(ISNUMBER('Descriptive Stats'!BF7207),'Descriptive Stats'!BF7207,#N/A)</f>
        <v>-0.6450419512753276</v>
      </c>
      <c r="BI7207" s="6">
        <f ca="1">IF(ISNUMBER('Descriptive Stats'!E7207),'Descriptive Stats'!E7207,#N/A)</f>
        <v>2</v>
      </c>
    </row>
    <row r="7208" spans="1:61" ht="14.4" x14ac:dyDescent="0.3">
      <c r="A7208" s="2">
        <f>ROW()</f>
        <v>7208</v>
      </c>
      <c r="C7208" s="8">
        <f t="shared" ca="1" si="981"/>
        <v>3</v>
      </c>
      <c r="D7208" s="8">
        <f t="shared" ca="1" si="982"/>
        <v>2</v>
      </c>
      <c r="E7208" s="50">
        <f t="shared" ca="1" si="976"/>
        <v>0</v>
      </c>
      <c r="F7208" s="2" t="str">
        <f t="shared" ca="1" si="983"/>
        <v/>
      </c>
      <c r="BD7208" s="49">
        <f t="shared" ca="1" si="980"/>
        <v>815.5</v>
      </c>
      <c r="BE7208" s="3">
        <f t="shared" ca="1" si="977"/>
        <v>8.1500000000000003E-2</v>
      </c>
      <c r="BF7208" s="3">
        <f t="shared" ca="1" si="978"/>
        <v>-1.3950525282585462</v>
      </c>
      <c r="BG7208" s="9">
        <f t="shared" ca="1" si="979"/>
        <v>0</v>
      </c>
      <c r="BH7208" s="6">
        <f ca="1">IF(ISNUMBER('Descriptive Stats'!BF7208),'Descriptive Stats'!BF7208,#N/A)</f>
        <v>-1.3950525282585462</v>
      </c>
      <c r="BI7208" s="6">
        <f ca="1">IF(ISNUMBER('Descriptive Stats'!E7208),'Descriptive Stats'!E7208,#N/A)</f>
        <v>0</v>
      </c>
    </row>
    <row r="7209" spans="1:61" ht="14.4" x14ac:dyDescent="0.3">
      <c r="A7209" s="2">
        <f>ROW()</f>
        <v>7209</v>
      </c>
      <c r="C7209" s="8">
        <f t="shared" ca="1" si="981"/>
        <v>14</v>
      </c>
      <c r="D7209" s="8">
        <f t="shared" ca="1" si="982"/>
        <v>0</v>
      </c>
      <c r="E7209" s="50">
        <f t="shared" ca="1" si="976"/>
        <v>0</v>
      </c>
      <c r="F7209" s="2" t="str">
        <f t="shared" ca="1" si="983"/>
        <v/>
      </c>
      <c r="BD7209" s="49">
        <f t="shared" ca="1" si="980"/>
        <v>815.5</v>
      </c>
      <c r="BE7209" s="3">
        <f t="shared" ca="1" si="977"/>
        <v>8.1500000000000003E-2</v>
      </c>
      <c r="BF7209" s="3">
        <f t="shared" ca="1" si="978"/>
        <v>-1.3950525282585462</v>
      </c>
      <c r="BG7209" s="9">
        <f t="shared" ca="1" si="979"/>
        <v>0</v>
      </c>
      <c r="BH7209" s="6">
        <f ca="1">IF(ISNUMBER('Descriptive Stats'!BF7209),'Descriptive Stats'!BF7209,#N/A)</f>
        <v>-1.3950525282585462</v>
      </c>
      <c r="BI7209" s="6">
        <f ca="1">IF(ISNUMBER('Descriptive Stats'!E7209),'Descriptive Stats'!E7209,#N/A)</f>
        <v>0</v>
      </c>
    </row>
    <row r="7210" spans="1:61" ht="14.4" x14ac:dyDescent="0.3">
      <c r="A7210" s="2">
        <f>ROW()</f>
        <v>7210</v>
      </c>
      <c r="C7210" s="8">
        <f t="shared" ca="1" si="981"/>
        <v>15</v>
      </c>
      <c r="D7210" s="8">
        <f t="shared" ca="1" si="982"/>
        <v>0</v>
      </c>
      <c r="E7210" s="50">
        <f t="shared" ca="1" si="976"/>
        <v>19</v>
      </c>
      <c r="F7210" s="2" t="str">
        <f t="shared" ca="1" si="983"/>
        <v>X</v>
      </c>
      <c r="BD7210" s="49">
        <f t="shared" ca="1" si="980"/>
        <v>5294</v>
      </c>
      <c r="BE7210" s="3">
        <f t="shared" ca="1" si="977"/>
        <v>0.52934999999999999</v>
      </c>
      <c r="BF7210" s="3">
        <f t="shared" ca="1" si="978"/>
        <v>7.3636031452008061E-2</v>
      </c>
      <c r="BG7210" s="9">
        <f t="shared" ca="1" si="979"/>
        <v>19</v>
      </c>
      <c r="BH7210" s="6">
        <f ca="1">IF(ISNUMBER('Descriptive Stats'!BF7210),'Descriptive Stats'!BF7210,#N/A)</f>
        <v>7.3636031452008061E-2</v>
      </c>
      <c r="BI7210" s="6">
        <f ca="1">IF(ISNUMBER('Descriptive Stats'!E7210),'Descriptive Stats'!E7210,#N/A)</f>
        <v>19</v>
      </c>
    </row>
    <row r="7211" spans="1:61" ht="14.4" x14ac:dyDescent="0.3">
      <c r="A7211" s="2">
        <f>ROW()</f>
        <v>7211</v>
      </c>
      <c r="C7211" s="8">
        <f t="shared" ca="1" si="981"/>
        <v>7</v>
      </c>
      <c r="D7211" s="8">
        <f t="shared" ca="1" si="982"/>
        <v>19</v>
      </c>
      <c r="E7211" s="50">
        <f t="shared" ca="1" si="976"/>
        <v>9</v>
      </c>
      <c r="F7211" s="2" t="str">
        <f t="shared" ca="1" si="983"/>
        <v/>
      </c>
      <c r="BD7211" s="49">
        <f t="shared" ca="1" si="980"/>
        <v>4819</v>
      </c>
      <c r="BE7211" s="3">
        <f t="shared" ca="1" si="977"/>
        <v>0.48185</v>
      </c>
      <c r="BF7211" s="3">
        <f t="shared" ca="1" si="978"/>
        <v>-4.5511009098988427E-2</v>
      </c>
      <c r="BG7211" s="9">
        <f t="shared" ca="1" si="979"/>
        <v>9</v>
      </c>
      <c r="BH7211" s="6">
        <f ca="1">IF(ISNUMBER('Descriptive Stats'!BF7211),'Descriptive Stats'!BF7211,#N/A)</f>
        <v>-4.5511009098988427E-2</v>
      </c>
      <c r="BI7211" s="6">
        <f ca="1">IF(ISNUMBER('Descriptive Stats'!E7211),'Descriptive Stats'!E7211,#N/A)</f>
        <v>9</v>
      </c>
    </row>
    <row r="7212" spans="1:61" ht="14.4" x14ac:dyDescent="0.3">
      <c r="A7212" s="2">
        <f>ROW()</f>
        <v>7212</v>
      </c>
      <c r="C7212" s="8">
        <f t="shared" ca="1" si="981"/>
        <v>23</v>
      </c>
      <c r="D7212" s="8">
        <f t="shared" ca="1" si="982"/>
        <v>9</v>
      </c>
      <c r="E7212" s="50">
        <f t="shared" ca="1" si="976"/>
        <v>1</v>
      </c>
      <c r="F7212" s="2" t="str">
        <f t="shared" ca="1" si="983"/>
        <v/>
      </c>
      <c r="BD7212" s="49">
        <f t="shared" ca="1" si="980"/>
        <v>1871</v>
      </c>
      <c r="BE7212" s="3">
        <f t="shared" ca="1" si="977"/>
        <v>0.18704999999999999</v>
      </c>
      <c r="BF7212" s="3">
        <f t="shared" ca="1" si="978"/>
        <v>-0.88881967520906158</v>
      </c>
      <c r="BG7212" s="9">
        <f t="shared" ca="1" si="979"/>
        <v>1</v>
      </c>
      <c r="BH7212" s="6">
        <f ca="1">IF(ISNUMBER('Descriptive Stats'!BF7212),'Descriptive Stats'!BF7212,#N/A)</f>
        <v>-0.88881967520906158</v>
      </c>
      <c r="BI7212" s="6">
        <f ca="1">IF(ISNUMBER('Descriptive Stats'!E7212),'Descriptive Stats'!E7212,#N/A)</f>
        <v>1</v>
      </c>
    </row>
    <row r="7213" spans="1:61" ht="14.4" x14ac:dyDescent="0.3">
      <c r="A7213" s="2">
        <f>ROW()</f>
        <v>7213</v>
      </c>
      <c r="C7213" s="8">
        <f t="shared" ca="1" si="981"/>
        <v>8</v>
      </c>
      <c r="D7213" s="8">
        <f t="shared" ca="1" si="982"/>
        <v>1</v>
      </c>
      <c r="E7213" s="50">
        <f t="shared" ca="1" si="976"/>
        <v>0</v>
      </c>
      <c r="F7213" s="2" t="str">
        <f t="shared" ca="1" si="983"/>
        <v/>
      </c>
      <c r="BD7213" s="49">
        <f t="shared" ca="1" si="980"/>
        <v>815.5</v>
      </c>
      <c r="BE7213" s="3">
        <f t="shared" ca="1" si="977"/>
        <v>8.1500000000000003E-2</v>
      </c>
      <c r="BF7213" s="3">
        <f t="shared" ca="1" si="978"/>
        <v>-1.3950525282585462</v>
      </c>
      <c r="BG7213" s="9">
        <f t="shared" ca="1" si="979"/>
        <v>0</v>
      </c>
      <c r="BH7213" s="6">
        <f ca="1">IF(ISNUMBER('Descriptive Stats'!BF7213),'Descriptive Stats'!BF7213,#N/A)</f>
        <v>-1.3950525282585462</v>
      </c>
      <c r="BI7213" s="6">
        <f ca="1">IF(ISNUMBER('Descriptive Stats'!E7213),'Descriptive Stats'!E7213,#N/A)</f>
        <v>0</v>
      </c>
    </row>
    <row r="7214" spans="1:61" ht="14.4" x14ac:dyDescent="0.3">
      <c r="A7214" s="2">
        <f>ROW()</f>
        <v>7214</v>
      </c>
      <c r="C7214" s="8">
        <f t="shared" ca="1" si="981"/>
        <v>22</v>
      </c>
      <c r="D7214" s="8">
        <f t="shared" ca="1" si="982"/>
        <v>0</v>
      </c>
      <c r="E7214" s="50">
        <f t="shared" ca="1" si="976"/>
        <v>6</v>
      </c>
      <c r="F7214" s="2" t="str">
        <f t="shared" ca="1" si="983"/>
        <v/>
      </c>
      <c r="BD7214" s="49">
        <f t="shared" ca="1" si="980"/>
        <v>3900</v>
      </c>
      <c r="BE7214" s="3">
        <f t="shared" ca="1" si="977"/>
        <v>0.38995000000000002</v>
      </c>
      <c r="BF7214" s="3">
        <f t="shared" ca="1" si="978"/>
        <v>-0.2794493539703507</v>
      </c>
      <c r="BG7214" s="9">
        <f t="shared" ca="1" si="979"/>
        <v>6</v>
      </c>
      <c r="BH7214" s="6">
        <f ca="1">IF(ISNUMBER('Descriptive Stats'!BF7214),'Descriptive Stats'!BF7214,#N/A)</f>
        <v>-0.2794493539703507</v>
      </c>
      <c r="BI7214" s="6">
        <f ca="1">IF(ISNUMBER('Descriptive Stats'!E7214),'Descriptive Stats'!E7214,#N/A)</f>
        <v>6</v>
      </c>
    </row>
    <row r="7215" spans="1:61" ht="14.4" x14ac:dyDescent="0.3">
      <c r="A7215" s="2">
        <f>ROW()</f>
        <v>7215</v>
      </c>
      <c r="C7215" s="8">
        <f t="shared" ca="1" si="981"/>
        <v>5</v>
      </c>
      <c r="D7215" s="8">
        <f t="shared" ca="1" si="982"/>
        <v>6</v>
      </c>
      <c r="E7215" s="50">
        <f t="shared" ca="1" si="976"/>
        <v>15</v>
      </c>
      <c r="F7215" s="2" t="str">
        <f t="shared" ca="1" si="983"/>
        <v/>
      </c>
      <c r="BD7215" s="49">
        <f t="shared" ca="1" si="980"/>
        <v>5051.5</v>
      </c>
      <c r="BE7215" s="3">
        <f t="shared" ca="1" si="977"/>
        <v>0.50509999999999999</v>
      </c>
      <c r="BF7215" s="3">
        <f t="shared" ca="1" si="978"/>
        <v>1.2784152420787677E-2</v>
      </c>
      <c r="BG7215" s="9">
        <f t="shared" ca="1" si="979"/>
        <v>15</v>
      </c>
      <c r="BH7215" s="6">
        <f ca="1">IF(ISNUMBER('Descriptive Stats'!BF7215),'Descriptive Stats'!BF7215,#N/A)</f>
        <v>1.2784152420787677E-2</v>
      </c>
      <c r="BI7215" s="6">
        <f ca="1">IF(ISNUMBER('Descriptive Stats'!E7215),'Descriptive Stats'!E7215,#N/A)</f>
        <v>15</v>
      </c>
    </row>
    <row r="7216" spans="1:61" ht="14.4" x14ac:dyDescent="0.3">
      <c r="A7216" s="2">
        <f>ROW()</f>
        <v>7216</v>
      </c>
      <c r="C7216" s="8">
        <f t="shared" ca="1" si="981"/>
        <v>24</v>
      </c>
      <c r="D7216" s="8">
        <f t="shared" ca="1" si="982"/>
        <v>15</v>
      </c>
      <c r="E7216" s="50">
        <f t="shared" ca="1" si="976"/>
        <v>0</v>
      </c>
      <c r="F7216" s="2" t="str">
        <f t="shared" ca="1" si="983"/>
        <v/>
      </c>
      <c r="BD7216" s="49">
        <f t="shared" ca="1" si="980"/>
        <v>815.5</v>
      </c>
      <c r="BE7216" s="3">
        <f t="shared" ca="1" si="977"/>
        <v>8.1500000000000003E-2</v>
      </c>
      <c r="BF7216" s="3">
        <f t="shared" ca="1" si="978"/>
        <v>-1.3950525282585462</v>
      </c>
      <c r="BG7216" s="9">
        <f t="shared" ca="1" si="979"/>
        <v>0</v>
      </c>
      <c r="BH7216" s="6">
        <f ca="1">IF(ISNUMBER('Descriptive Stats'!BF7216),'Descriptive Stats'!BF7216,#N/A)</f>
        <v>-1.3950525282585462</v>
      </c>
      <c r="BI7216" s="6">
        <f ca="1">IF(ISNUMBER('Descriptive Stats'!E7216),'Descriptive Stats'!E7216,#N/A)</f>
        <v>0</v>
      </c>
    </row>
    <row r="7217" spans="1:61" ht="14.4" x14ac:dyDescent="0.3">
      <c r="A7217" s="2">
        <f>ROW()</f>
        <v>7217</v>
      </c>
      <c r="C7217" s="8">
        <f t="shared" ca="1" si="981"/>
        <v>11</v>
      </c>
      <c r="D7217" s="8">
        <f t="shared" ca="1" si="982"/>
        <v>0</v>
      </c>
      <c r="E7217" s="50">
        <f t="shared" ca="1" si="976"/>
        <v>6</v>
      </c>
      <c r="F7217" s="2" t="str">
        <f t="shared" ca="1" si="983"/>
        <v/>
      </c>
      <c r="BD7217" s="49">
        <f t="shared" ca="1" si="980"/>
        <v>3900</v>
      </c>
      <c r="BE7217" s="3">
        <f t="shared" ca="1" si="977"/>
        <v>0.38995000000000002</v>
      </c>
      <c r="BF7217" s="3">
        <f t="shared" ca="1" si="978"/>
        <v>-0.2794493539703507</v>
      </c>
      <c r="BG7217" s="9">
        <f t="shared" ca="1" si="979"/>
        <v>6</v>
      </c>
      <c r="BH7217" s="6">
        <f ca="1">IF(ISNUMBER('Descriptive Stats'!BF7217),'Descriptive Stats'!BF7217,#N/A)</f>
        <v>-0.2794493539703507</v>
      </c>
      <c r="BI7217" s="6">
        <f ca="1">IF(ISNUMBER('Descriptive Stats'!E7217),'Descriptive Stats'!E7217,#N/A)</f>
        <v>6</v>
      </c>
    </row>
    <row r="7218" spans="1:61" ht="14.4" x14ac:dyDescent="0.3">
      <c r="A7218" s="2">
        <f>ROW()</f>
        <v>7218</v>
      </c>
      <c r="C7218" s="8">
        <f t="shared" ca="1" si="981"/>
        <v>16</v>
      </c>
      <c r="D7218" s="8">
        <f t="shared" ca="1" si="982"/>
        <v>6</v>
      </c>
      <c r="E7218" s="50">
        <f t="shared" ca="1" si="976"/>
        <v>9</v>
      </c>
      <c r="F7218" s="2" t="str">
        <f t="shared" ca="1" si="983"/>
        <v/>
      </c>
      <c r="BD7218" s="49">
        <f t="shared" ca="1" si="980"/>
        <v>4819</v>
      </c>
      <c r="BE7218" s="3">
        <f t="shared" ca="1" si="977"/>
        <v>0.48185</v>
      </c>
      <c r="BF7218" s="3">
        <f t="shared" ca="1" si="978"/>
        <v>-4.5511009098988427E-2</v>
      </c>
      <c r="BG7218" s="9">
        <f t="shared" ca="1" si="979"/>
        <v>9</v>
      </c>
      <c r="BH7218" s="6">
        <f ca="1">IF(ISNUMBER('Descriptive Stats'!BF7218),'Descriptive Stats'!BF7218,#N/A)</f>
        <v>-4.5511009098988427E-2</v>
      </c>
      <c r="BI7218" s="6">
        <f ca="1">IF(ISNUMBER('Descriptive Stats'!E7218),'Descriptive Stats'!E7218,#N/A)</f>
        <v>9</v>
      </c>
    </row>
    <row r="7219" spans="1:61" ht="14.4" x14ac:dyDescent="0.3">
      <c r="A7219" s="2">
        <f>ROW()</f>
        <v>7219</v>
      </c>
      <c r="C7219" s="8">
        <f t="shared" ca="1" si="981"/>
        <v>23</v>
      </c>
      <c r="D7219" s="8">
        <f t="shared" ca="1" si="982"/>
        <v>9</v>
      </c>
      <c r="E7219" s="50">
        <f t="shared" ca="1" si="976"/>
        <v>6</v>
      </c>
      <c r="F7219" s="2" t="str">
        <f t="shared" ca="1" si="983"/>
        <v/>
      </c>
      <c r="BD7219" s="49">
        <f t="shared" ca="1" si="980"/>
        <v>3900</v>
      </c>
      <c r="BE7219" s="3">
        <f t="shared" ca="1" si="977"/>
        <v>0.38995000000000002</v>
      </c>
      <c r="BF7219" s="3">
        <f t="shared" ca="1" si="978"/>
        <v>-0.2794493539703507</v>
      </c>
      <c r="BG7219" s="9">
        <f t="shared" ca="1" si="979"/>
        <v>6</v>
      </c>
      <c r="BH7219" s="6">
        <f ca="1">IF(ISNUMBER('Descriptive Stats'!BF7219),'Descriptive Stats'!BF7219,#N/A)</f>
        <v>-0.2794493539703507</v>
      </c>
      <c r="BI7219" s="6">
        <f ca="1">IF(ISNUMBER('Descriptive Stats'!E7219),'Descriptive Stats'!E7219,#N/A)</f>
        <v>6</v>
      </c>
    </row>
    <row r="7220" spans="1:61" ht="14.4" x14ac:dyDescent="0.3">
      <c r="A7220" s="2">
        <f>ROW()</f>
        <v>7220</v>
      </c>
      <c r="C7220" s="8">
        <f t="shared" ca="1" si="981"/>
        <v>5</v>
      </c>
      <c r="D7220" s="8">
        <f t="shared" ca="1" si="982"/>
        <v>6</v>
      </c>
      <c r="E7220" s="50">
        <f t="shared" ca="1" si="976"/>
        <v>0</v>
      </c>
      <c r="F7220" s="2" t="str">
        <f t="shared" ca="1" si="983"/>
        <v/>
      </c>
      <c r="BD7220" s="49">
        <f t="shared" ca="1" si="980"/>
        <v>815.5</v>
      </c>
      <c r="BE7220" s="3">
        <f t="shared" ca="1" si="977"/>
        <v>8.1500000000000003E-2</v>
      </c>
      <c r="BF7220" s="3">
        <f t="shared" ca="1" si="978"/>
        <v>-1.3950525282585462</v>
      </c>
      <c r="BG7220" s="9">
        <f t="shared" ca="1" si="979"/>
        <v>0</v>
      </c>
      <c r="BH7220" s="6">
        <f ca="1">IF(ISNUMBER('Descriptive Stats'!BF7220),'Descriptive Stats'!BF7220,#N/A)</f>
        <v>-1.3950525282585462</v>
      </c>
      <c r="BI7220" s="6">
        <f ca="1">IF(ISNUMBER('Descriptive Stats'!E7220),'Descriptive Stats'!E7220,#N/A)</f>
        <v>0</v>
      </c>
    </row>
    <row r="7221" spans="1:61" ht="14.4" x14ac:dyDescent="0.3">
      <c r="A7221" s="2">
        <f>ROW()</f>
        <v>7221</v>
      </c>
      <c r="C7221" s="8">
        <f t="shared" ca="1" si="981"/>
        <v>15</v>
      </c>
      <c r="D7221" s="8">
        <f t="shared" ca="1" si="982"/>
        <v>0</v>
      </c>
      <c r="E7221" s="50">
        <f t="shared" ca="1" si="976"/>
        <v>6</v>
      </c>
      <c r="F7221" s="2" t="str">
        <f t="shared" ca="1" si="983"/>
        <v/>
      </c>
      <c r="BD7221" s="49">
        <f t="shared" ca="1" si="980"/>
        <v>3900</v>
      </c>
      <c r="BE7221" s="3">
        <f t="shared" ca="1" si="977"/>
        <v>0.38995000000000002</v>
      </c>
      <c r="BF7221" s="3">
        <f t="shared" ca="1" si="978"/>
        <v>-0.2794493539703507</v>
      </c>
      <c r="BG7221" s="9">
        <f t="shared" ca="1" si="979"/>
        <v>6</v>
      </c>
      <c r="BH7221" s="6">
        <f ca="1">IF(ISNUMBER('Descriptive Stats'!BF7221),'Descriptive Stats'!BF7221,#N/A)</f>
        <v>-0.2794493539703507</v>
      </c>
      <c r="BI7221" s="6">
        <f ca="1">IF(ISNUMBER('Descriptive Stats'!E7221),'Descriptive Stats'!E7221,#N/A)</f>
        <v>6</v>
      </c>
    </row>
    <row r="7222" spans="1:61" ht="14.4" x14ac:dyDescent="0.3">
      <c r="A7222" s="2">
        <f>ROW()</f>
        <v>7222</v>
      </c>
      <c r="C7222" s="8">
        <f t="shared" ca="1" si="981"/>
        <v>16</v>
      </c>
      <c r="D7222" s="8">
        <f t="shared" ca="1" si="982"/>
        <v>6</v>
      </c>
      <c r="E7222" s="50">
        <f t="shared" ca="1" si="976"/>
        <v>9</v>
      </c>
      <c r="F7222" s="2" t="str">
        <f t="shared" ca="1" si="983"/>
        <v/>
      </c>
      <c r="BD7222" s="49">
        <f t="shared" ca="1" si="980"/>
        <v>4819</v>
      </c>
      <c r="BE7222" s="3">
        <f t="shared" ca="1" si="977"/>
        <v>0.48185</v>
      </c>
      <c r="BF7222" s="3">
        <f t="shared" ca="1" si="978"/>
        <v>-4.5511009098988427E-2</v>
      </c>
      <c r="BG7222" s="9">
        <f t="shared" ca="1" si="979"/>
        <v>9</v>
      </c>
      <c r="BH7222" s="6">
        <f ca="1">IF(ISNUMBER('Descriptive Stats'!BF7222),'Descriptive Stats'!BF7222,#N/A)</f>
        <v>-4.5511009098988427E-2</v>
      </c>
      <c r="BI7222" s="6">
        <f ca="1">IF(ISNUMBER('Descriptive Stats'!E7222),'Descriptive Stats'!E7222,#N/A)</f>
        <v>9</v>
      </c>
    </row>
    <row r="7223" spans="1:61" ht="14.4" x14ac:dyDescent="0.3">
      <c r="A7223" s="2">
        <f>ROW()</f>
        <v>7223</v>
      </c>
      <c r="C7223" s="8">
        <f t="shared" ca="1" si="981"/>
        <v>23</v>
      </c>
      <c r="D7223" s="8">
        <f t="shared" ca="1" si="982"/>
        <v>9</v>
      </c>
      <c r="E7223" s="50">
        <f t="shared" ca="1" si="976"/>
        <v>6</v>
      </c>
      <c r="F7223" s="2" t="str">
        <f t="shared" ca="1" si="983"/>
        <v/>
      </c>
      <c r="BD7223" s="49">
        <f t="shared" ca="1" si="980"/>
        <v>3900</v>
      </c>
      <c r="BE7223" s="3">
        <f t="shared" ca="1" si="977"/>
        <v>0.38995000000000002</v>
      </c>
      <c r="BF7223" s="3">
        <f t="shared" ca="1" si="978"/>
        <v>-0.2794493539703507</v>
      </c>
      <c r="BG7223" s="9">
        <f t="shared" ca="1" si="979"/>
        <v>6</v>
      </c>
      <c r="BH7223" s="6">
        <f ca="1">IF(ISNUMBER('Descriptive Stats'!BF7223),'Descriptive Stats'!BF7223,#N/A)</f>
        <v>-0.2794493539703507</v>
      </c>
      <c r="BI7223" s="6">
        <f ca="1">IF(ISNUMBER('Descriptive Stats'!E7223),'Descriptive Stats'!E7223,#N/A)</f>
        <v>6</v>
      </c>
    </row>
    <row r="7224" spans="1:61" ht="14.4" x14ac:dyDescent="0.3">
      <c r="A7224" s="2">
        <f>ROW()</f>
        <v>7224</v>
      </c>
      <c r="C7224" s="8">
        <f t="shared" ca="1" si="981"/>
        <v>16</v>
      </c>
      <c r="D7224" s="8">
        <f t="shared" ca="1" si="982"/>
        <v>6</v>
      </c>
      <c r="E7224" s="50">
        <f t="shared" ca="1" si="976"/>
        <v>0</v>
      </c>
      <c r="F7224" s="2" t="str">
        <f t="shared" ca="1" si="983"/>
        <v/>
      </c>
      <c r="BD7224" s="49">
        <f t="shared" ca="1" si="980"/>
        <v>815.5</v>
      </c>
      <c r="BE7224" s="3">
        <f t="shared" ca="1" si="977"/>
        <v>8.1500000000000003E-2</v>
      </c>
      <c r="BF7224" s="3">
        <f t="shared" ca="1" si="978"/>
        <v>-1.3950525282585462</v>
      </c>
      <c r="BG7224" s="9">
        <f t="shared" ca="1" si="979"/>
        <v>0</v>
      </c>
      <c r="BH7224" s="6">
        <f ca="1">IF(ISNUMBER('Descriptive Stats'!BF7224),'Descriptive Stats'!BF7224,#N/A)</f>
        <v>-1.3950525282585462</v>
      </c>
      <c r="BI7224" s="6">
        <f ca="1">IF(ISNUMBER('Descriptive Stats'!E7224),'Descriptive Stats'!E7224,#N/A)</f>
        <v>0</v>
      </c>
    </row>
    <row r="7225" spans="1:61" ht="14.4" x14ac:dyDescent="0.3">
      <c r="A7225" s="2">
        <f>ROW()</f>
        <v>7225</v>
      </c>
      <c r="C7225" s="8">
        <f t="shared" ca="1" si="981"/>
        <v>18</v>
      </c>
      <c r="D7225" s="8">
        <f t="shared" ca="1" si="982"/>
        <v>0</v>
      </c>
      <c r="E7225" s="50">
        <f t="shared" ca="1" si="976"/>
        <v>0</v>
      </c>
      <c r="F7225" s="2" t="str">
        <f t="shared" ca="1" si="983"/>
        <v/>
      </c>
      <c r="BD7225" s="49">
        <f t="shared" ca="1" si="980"/>
        <v>815.5</v>
      </c>
      <c r="BE7225" s="3">
        <f t="shared" ca="1" si="977"/>
        <v>8.1500000000000003E-2</v>
      </c>
      <c r="BF7225" s="3">
        <f t="shared" ca="1" si="978"/>
        <v>-1.3950525282585462</v>
      </c>
      <c r="BG7225" s="9">
        <f t="shared" ca="1" si="979"/>
        <v>0</v>
      </c>
      <c r="BH7225" s="6">
        <f ca="1">IF(ISNUMBER('Descriptive Stats'!BF7225),'Descriptive Stats'!BF7225,#N/A)</f>
        <v>-1.3950525282585462</v>
      </c>
      <c r="BI7225" s="6">
        <f ca="1">IF(ISNUMBER('Descriptive Stats'!E7225),'Descriptive Stats'!E7225,#N/A)</f>
        <v>0</v>
      </c>
    </row>
    <row r="7226" spans="1:61" ht="14.4" x14ac:dyDescent="0.3">
      <c r="A7226" s="2">
        <f>ROW()</f>
        <v>7226</v>
      </c>
      <c r="C7226" s="8">
        <f t="shared" ca="1" si="981"/>
        <v>4</v>
      </c>
      <c r="D7226" s="8">
        <f t="shared" ca="1" si="982"/>
        <v>0</v>
      </c>
      <c r="E7226" s="50">
        <f t="shared" ca="1" si="976"/>
        <v>6</v>
      </c>
      <c r="F7226" s="2" t="str">
        <f t="shared" ca="1" si="983"/>
        <v/>
      </c>
      <c r="BD7226" s="49">
        <f t="shared" ca="1" si="980"/>
        <v>3900</v>
      </c>
      <c r="BE7226" s="3">
        <f t="shared" ca="1" si="977"/>
        <v>0.38995000000000002</v>
      </c>
      <c r="BF7226" s="3">
        <f t="shared" ca="1" si="978"/>
        <v>-0.2794493539703507</v>
      </c>
      <c r="BG7226" s="9">
        <f t="shared" ca="1" si="979"/>
        <v>6</v>
      </c>
      <c r="BH7226" s="6">
        <f ca="1">IF(ISNUMBER('Descriptive Stats'!BF7226),'Descriptive Stats'!BF7226,#N/A)</f>
        <v>-0.2794493539703507</v>
      </c>
      <c r="BI7226" s="6">
        <f ca="1">IF(ISNUMBER('Descriptive Stats'!E7226),'Descriptive Stats'!E7226,#N/A)</f>
        <v>6</v>
      </c>
    </row>
    <row r="7227" spans="1:61" ht="14.4" x14ac:dyDescent="0.3">
      <c r="A7227" s="2">
        <f>ROW()</f>
        <v>7227</v>
      </c>
      <c r="C7227" s="8">
        <f t="shared" ca="1" si="981"/>
        <v>16</v>
      </c>
      <c r="D7227" s="8">
        <f t="shared" ca="1" si="982"/>
        <v>6</v>
      </c>
      <c r="E7227" s="50">
        <f t="shared" ca="1" si="976"/>
        <v>7</v>
      </c>
      <c r="F7227" s="2" t="str">
        <f t="shared" ca="1" si="983"/>
        <v/>
      </c>
      <c r="BD7227" s="49">
        <f t="shared" ca="1" si="980"/>
        <v>4473.5</v>
      </c>
      <c r="BE7227" s="3">
        <f t="shared" ca="1" si="977"/>
        <v>0.44729999999999998</v>
      </c>
      <c r="BF7227" s="3">
        <f t="shared" ca="1" si="978"/>
        <v>-0.13248586824472414</v>
      </c>
      <c r="BG7227" s="9">
        <f t="shared" ca="1" si="979"/>
        <v>7</v>
      </c>
      <c r="BH7227" s="6">
        <f ca="1">IF(ISNUMBER('Descriptive Stats'!BF7227),'Descriptive Stats'!BF7227,#N/A)</f>
        <v>-0.13248586824472414</v>
      </c>
      <c r="BI7227" s="6">
        <f ca="1">IF(ISNUMBER('Descriptive Stats'!E7227),'Descriptive Stats'!E7227,#N/A)</f>
        <v>7</v>
      </c>
    </row>
    <row r="7228" spans="1:61" ht="14.4" x14ac:dyDescent="0.3">
      <c r="A7228" s="2">
        <f>ROW()</f>
        <v>7228</v>
      </c>
      <c r="C7228" s="8">
        <f t="shared" ca="1" si="981"/>
        <v>19</v>
      </c>
      <c r="D7228" s="8">
        <f t="shared" ca="1" si="982"/>
        <v>7</v>
      </c>
      <c r="E7228" s="50">
        <f t="shared" ca="1" si="976"/>
        <v>0</v>
      </c>
      <c r="F7228" s="2" t="str">
        <f t="shared" ca="1" si="983"/>
        <v/>
      </c>
      <c r="BD7228" s="49">
        <f t="shared" ca="1" si="980"/>
        <v>815.5</v>
      </c>
      <c r="BE7228" s="3">
        <f t="shared" ca="1" si="977"/>
        <v>8.1500000000000003E-2</v>
      </c>
      <c r="BF7228" s="3">
        <f t="shared" ca="1" si="978"/>
        <v>-1.3950525282585462</v>
      </c>
      <c r="BG7228" s="9">
        <f t="shared" ca="1" si="979"/>
        <v>0</v>
      </c>
      <c r="BH7228" s="6">
        <f ca="1">IF(ISNUMBER('Descriptive Stats'!BF7228),'Descriptive Stats'!BF7228,#N/A)</f>
        <v>-1.3950525282585462</v>
      </c>
      <c r="BI7228" s="6">
        <f ca="1">IF(ISNUMBER('Descriptive Stats'!E7228),'Descriptive Stats'!E7228,#N/A)</f>
        <v>0</v>
      </c>
    </row>
    <row r="7229" spans="1:61" ht="14.4" x14ac:dyDescent="0.3">
      <c r="A7229" s="2">
        <f>ROW()</f>
        <v>7229</v>
      </c>
      <c r="C7229" s="8">
        <f t="shared" ca="1" si="981"/>
        <v>22</v>
      </c>
      <c r="D7229" s="8">
        <f t="shared" ca="1" si="982"/>
        <v>0</v>
      </c>
      <c r="E7229" s="50">
        <f t="shared" ca="1" si="976"/>
        <v>0</v>
      </c>
      <c r="F7229" s="2" t="str">
        <f t="shared" ca="1" si="983"/>
        <v/>
      </c>
      <c r="BD7229" s="49">
        <f t="shared" ca="1" si="980"/>
        <v>815.5</v>
      </c>
      <c r="BE7229" s="3">
        <f t="shared" ca="1" si="977"/>
        <v>8.1500000000000003E-2</v>
      </c>
      <c r="BF7229" s="3">
        <f t="shared" ca="1" si="978"/>
        <v>-1.3950525282585462</v>
      </c>
      <c r="BG7229" s="9">
        <f t="shared" ca="1" si="979"/>
        <v>0</v>
      </c>
      <c r="BH7229" s="6">
        <f ca="1">IF(ISNUMBER('Descriptive Stats'!BF7229),'Descriptive Stats'!BF7229,#N/A)</f>
        <v>-1.3950525282585462</v>
      </c>
      <c r="BI7229" s="6">
        <f ca="1">IF(ISNUMBER('Descriptive Stats'!E7229),'Descriptive Stats'!E7229,#N/A)</f>
        <v>0</v>
      </c>
    </row>
    <row r="7230" spans="1:61" ht="14.4" x14ac:dyDescent="0.3">
      <c r="A7230" s="2">
        <f>ROW()</f>
        <v>7230</v>
      </c>
      <c r="C7230" s="8">
        <f t="shared" ca="1" si="981"/>
        <v>20</v>
      </c>
      <c r="D7230" s="8">
        <f t="shared" ca="1" si="982"/>
        <v>0</v>
      </c>
      <c r="E7230" s="50">
        <f t="shared" ca="1" si="976"/>
        <v>7</v>
      </c>
      <c r="F7230" s="2" t="str">
        <f t="shared" ca="1" si="983"/>
        <v/>
      </c>
      <c r="BD7230" s="49">
        <f t="shared" ca="1" si="980"/>
        <v>4473.5</v>
      </c>
      <c r="BE7230" s="3">
        <f t="shared" ca="1" si="977"/>
        <v>0.44729999999999998</v>
      </c>
      <c r="BF7230" s="3">
        <f t="shared" ca="1" si="978"/>
        <v>-0.13248586824472414</v>
      </c>
      <c r="BG7230" s="9">
        <f t="shared" ca="1" si="979"/>
        <v>7</v>
      </c>
      <c r="BH7230" s="6">
        <f ca="1">IF(ISNUMBER('Descriptive Stats'!BF7230),'Descriptive Stats'!BF7230,#N/A)</f>
        <v>-0.13248586824472414</v>
      </c>
      <c r="BI7230" s="6">
        <f ca="1">IF(ISNUMBER('Descriptive Stats'!E7230),'Descriptive Stats'!E7230,#N/A)</f>
        <v>7</v>
      </c>
    </row>
    <row r="7231" spans="1:61" ht="14.4" x14ac:dyDescent="0.3">
      <c r="A7231" s="2">
        <f>ROW()</f>
        <v>7231</v>
      </c>
      <c r="C7231" s="8">
        <f t="shared" ca="1" si="981"/>
        <v>6</v>
      </c>
      <c r="D7231" s="8">
        <f t="shared" ca="1" si="982"/>
        <v>7</v>
      </c>
      <c r="E7231" s="50">
        <f t="shared" ca="1" si="976"/>
        <v>0</v>
      </c>
      <c r="F7231" s="2" t="str">
        <f t="shared" ca="1" si="983"/>
        <v/>
      </c>
      <c r="BD7231" s="49">
        <f t="shared" ca="1" si="980"/>
        <v>815.5</v>
      </c>
      <c r="BE7231" s="3">
        <f t="shared" ca="1" si="977"/>
        <v>8.1500000000000003E-2</v>
      </c>
      <c r="BF7231" s="3">
        <f t="shared" ca="1" si="978"/>
        <v>-1.3950525282585462</v>
      </c>
      <c r="BG7231" s="9">
        <f t="shared" ca="1" si="979"/>
        <v>0</v>
      </c>
      <c r="BH7231" s="6">
        <f ca="1">IF(ISNUMBER('Descriptive Stats'!BF7231),'Descriptive Stats'!BF7231,#N/A)</f>
        <v>-1.3950525282585462</v>
      </c>
      <c r="BI7231" s="6">
        <f ca="1">IF(ISNUMBER('Descriptive Stats'!E7231),'Descriptive Stats'!E7231,#N/A)</f>
        <v>0</v>
      </c>
    </row>
    <row r="7232" spans="1:61" ht="14.4" x14ac:dyDescent="0.3">
      <c r="A7232" s="2">
        <f>ROW()</f>
        <v>7232</v>
      </c>
      <c r="C7232" s="8">
        <f t="shared" ca="1" si="981"/>
        <v>4</v>
      </c>
      <c r="D7232" s="8">
        <f t="shared" ca="1" si="982"/>
        <v>0</v>
      </c>
      <c r="E7232" s="50">
        <f t="shared" ca="1" si="976"/>
        <v>1</v>
      </c>
      <c r="F7232" s="2" t="str">
        <f t="shared" ca="1" si="983"/>
        <v/>
      </c>
      <c r="BD7232" s="49">
        <f t="shared" ca="1" si="980"/>
        <v>1871</v>
      </c>
      <c r="BE7232" s="3">
        <f t="shared" ca="1" si="977"/>
        <v>0.18704999999999999</v>
      </c>
      <c r="BF7232" s="3">
        <f t="shared" ca="1" si="978"/>
        <v>-0.88881967520906158</v>
      </c>
      <c r="BG7232" s="9">
        <f t="shared" ca="1" si="979"/>
        <v>1</v>
      </c>
      <c r="BH7232" s="6">
        <f ca="1">IF(ISNUMBER('Descriptive Stats'!BF7232),'Descriptive Stats'!BF7232,#N/A)</f>
        <v>-0.88881967520906158</v>
      </c>
      <c r="BI7232" s="6">
        <f ca="1">IF(ISNUMBER('Descriptive Stats'!E7232),'Descriptive Stats'!E7232,#N/A)</f>
        <v>1</v>
      </c>
    </row>
    <row r="7233" spans="1:61" ht="14.4" x14ac:dyDescent="0.3">
      <c r="A7233" s="2">
        <f>ROW()</f>
        <v>7233</v>
      </c>
      <c r="C7233" s="8">
        <f t="shared" ca="1" si="981"/>
        <v>12</v>
      </c>
      <c r="D7233" s="8">
        <f t="shared" ca="1" si="982"/>
        <v>1</v>
      </c>
      <c r="E7233" s="50">
        <f t="shared" ca="1" si="976"/>
        <v>19</v>
      </c>
      <c r="F7233" s="2" t="str">
        <f t="shared" ca="1" si="983"/>
        <v>X</v>
      </c>
      <c r="BD7233" s="49">
        <f t="shared" ca="1" si="980"/>
        <v>5294</v>
      </c>
      <c r="BE7233" s="3">
        <f t="shared" ca="1" si="977"/>
        <v>0.52934999999999999</v>
      </c>
      <c r="BF7233" s="3">
        <f t="shared" ca="1" si="978"/>
        <v>7.3636031452008061E-2</v>
      </c>
      <c r="BG7233" s="9">
        <f t="shared" ca="1" si="979"/>
        <v>19</v>
      </c>
      <c r="BH7233" s="6">
        <f ca="1">IF(ISNUMBER('Descriptive Stats'!BF7233),'Descriptive Stats'!BF7233,#N/A)</f>
        <v>7.3636031452008061E-2</v>
      </c>
      <c r="BI7233" s="6">
        <f ca="1">IF(ISNUMBER('Descriptive Stats'!E7233),'Descriptive Stats'!E7233,#N/A)</f>
        <v>19</v>
      </c>
    </row>
    <row r="7234" spans="1:61" ht="14.4" x14ac:dyDescent="0.3">
      <c r="A7234" s="2">
        <f>ROW()</f>
        <v>7234</v>
      </c>
      <c r="C7234" s="8">
        <f t="shared" ca="1" si="981"/>
        <v>7</v>
      </c>
      <c r="D7234" s="8">
        <f t="shared" ca="1" si="982"/>
        <v>19</v>
      </c>
      <c r="E7234" s="50">
        <f t="shared" ca="1" si="976"/>
        <v>0</v>
      </c>
      <c r="F7234" s="2" t="str">
        <f t="shared" ca="1" si="983"/>
        <v/>
      </c>
      <c r="BD7234" s="49">
        <f t="shared" ca="1" si="980"/>
        <v>815.5</v>
      </c>
      <c r="BE7234" s="3">
        <f t="shared" ca="1" si="977"/>
        <v>8.1500000000000003E-2</v>
      </c>
      <c r="BF7234" s="3">
        <f t="shared" ca="1" si="978"/>
        <v>-1.3950525282585462</v>
      </c>
      <c r="BG7234" s="9">
        <f t="shared" ca="1" si="979"/>
        <v>0</v>
      </c>
      <c r="BH7234" s="6">
        <f ca="1">IF(ISNUMBER('Descriptive Stats'!BF7234),'Descriptive Stats'!BF7234,#N/A)</f>
        <v>-1.3950525282585462</v>
      </c>
      <c r="BI7234" s="6">
        <f ca="1">IF(ISNUMBER('Descriptive Stats'!E7234),'Descriptive Stats'!E7234,#N/A)</f>
        <v>0</v>
      </c>
    </row>
    <row r="7235" spans="1:61" ht="14.4" x14ac:dyDescent="0.3">
      <c r="A7235" s="2">
        <f>ROW()</f>
        <v>7235</v>
      </c>
      <c r="C7235" s="8">
        <f t="shared" ca="1" si="981"/>
        <v>22</v>
      </c>
      <c r="D7235" s="8">
        <f t="shared" ca="1" si="982"/>
        <v>0</v>
      </c>
      <c r="E7235" s="50">
        <f t="shared" ref="E7235:E7298" ca="1" si="984">IF(0=MOD(ROW(),$J$1),AVERAGE(OFFSET($D$2,ROW()-$J$1,0,$J$1,1)),"")</f>
        <v>2</v>
      </c>
      <c r="F7235" s="2" t="str">
        <f t="shared" ca="1" si="983"/>
        <v/>
      </c>
      <c r="BD7235" s="49">
        <f t="shared" ca="1" si="980"/>
        <v>2595</v>
      </c>
      <c r="BE7235" s="3">
        <f t="shared" ca="1" si="977"/>
        <v>0.25945000000000001</v>
      </c>
      <c r="BF7235" s="3">
        <f t="shared" ca="1" si="978"/>
        <v>-0.6450419512753276</v>
      </c>
      <c r="BG7235" s="9">
        <f t="shared" ca="1" si="979"/>
        <v>2</v>
      </c>
      <c r="BH7235" s="6">
        <f ca="1">IF(ISNUMBER('Descriptive Stats'!BF7235),'Descriptive Stats'!BF7235,#N/A)</f>
        <v>-0.6450419512753276</v>
      </c>
      <c r="BI7235" s="6">
        <f ca="1">IF(ISNUMBER('Descriptive Stats'!E7235),'Descriptive Stats'!E7235,#N/A)</f>
        <v>2</v>
      </c>
    </row>
    <row r="7236" spans="1:61" ht="14.4" x14ac:dyDescent="0.3">
      <c r="A7236" s="2">
        <f>ROW()</f>
        <v>7236</v>
      </c>
      <c r="C7236" s="8">
        <f t="shared" ca="1" si="981"/>
        <v>21</v>
      </c>
      <c r="D7236" s="8">
        <f t="shared" ca="1" si="982"/>
        <v>2</v>
      </c>
      <c r="E7236" s="50">
        <f t="shared" ca="1" si="984"/>
        <v>6</v>
      </c>
      <c r="F7236" s="2" t="str">
        <f t="shared" ca="1" si="983"/>
        <v/>
      </c>
      <c r="BD7236" s="49">
        <f t="shared" ca="1" si="980"/>
        <v>3900</v>
      </c>
      <c r="BE7236" s="3">
        <f t="shared" ca="1" si="977"/>
        <v>0.38995000000000002</v>
      </c>
      <c r="BF7236" s="3">
        <f t="shared" ca="1" si="978"/>
        <v>-0.2794493539703507</v>
      </c>
      <c r="BG7236" s="9">
        <f t="shared" ca="1" si="979"/>
        <v>6</v>
      </c>
      <c r="BH7236" s="6">
        <f ca="1">IF(ISNUMBER('Descriptive Stats'!BF7236),'Descriptive Stats'!BF7236,#N/A)</f>
        <v>-0.2794493539703507</v>
      </c>
      <c r="BI7236" s="6">
        <f ca="1">IF(ISNUMBER('Descriptive Stats'!E7236),'Descriptive Stats'!E7236,#N/A)</f>
        <v>6</v>
      </c>
    </row>
    <row r="7237" spans="1:61" ht="14.4" x14ac:dyDescent="0.3">
      <c r="A7237" s="2">
        <f>ROW()</f>
        <v>7237</v>
      </c>
      <c r="C7237" s="8">
        <f t="shared" ca="1" si="981"/>
        <v>16</v>
      </c>
      <c r="D7237" s="8">
        <f t="shared" ca="1" si="982"/>
        <v>6</v>
      </c>
      <c r="E7237" s="50">
        <f t="shared" ca="1" si="984"/>
        <v>7</v>
      </c>
      <c r="F7237" s="2" t="str">
        <f t="shared" ca="1" si="983"/>
        <v/>
      </c>
      <c r="BD7237" s="49">
        <f t="shared" ca="1" si="980"/>
        <v>4473.5</v>
      </c>
      <c r="BE7237" s="3">
        <f t="shared" ca="1" si="977"/>
        <v>0.44729999999999998</v>
      </c>
      <c r="BF7237" s="3">
        <f t="shared" ca="1" si="978"/>
        <v>-0.13248586824472414</v>
      </c>
      <c r="BG7237" s="9">
        <f t="shared" ca="1" si="979"/>
        <v>7</v>
      </c>
      <c r="BH7237" s="6">
        <f ca="1">IF(ISNUMBER('Descriptive Stats'!BF7237),'Descriptive Stats'!BF7237,#N/A)</f>
        <v>-0.13248586824472414</v>
      </c>
      <c r="BI7237" s="6">
        <f ca="1">IF(ISNUMBER('Descriptive Stats'!E7237),'Descriptive Stats'!E7237,#N/A)</f>
        <v>7</v>
      </c>
    </row>
    <row r="7238" spans="1:61" ht="14.4" x14ac:dyDescent="0.3">
      <c r="A7238" s="2">
        <f>ROW()</f>
        <v>7238</v>
      </c>
      <c r="C7238" s="8">
        <f t="shared" ca="1" si="981"/>
        <v>6</v>
      </c>
      <c r="D7238" s="8">
        <f t="shared" ca="1" si="982"/>
        <v>7</v>
      </c>
      <c r="E7238" s="50">
        <f t="shared" ca="1" si="984"/>
        <v>0</v>
      </c>
      <c r="F7238" s="2" t="str">
        <f t="shared" ca="1" si="983"/>
        <v/>
      </c>
      <c r="BD7238" s="49">
        <f t="shared" ca="1" si="980"/>
        <v>815.5</v>
      </c>
      <c r="BE7238" s="3">
        <f t="shared" ca="1" si="977"/>
        <v>8.1500000000000003E-2</v>
      </c>
      <c r="BF7238" s="3">
        <f t="shared" ca="1" si="978"/>
        <v>-1.3950525282585462</v>
      </c>
      <c r="BG7238" s="9">
        <f t="shared" ca="1" si="979"/>
        <v>0</v>
      </c>
      <c r="BH7238" s="6">
        <f ca="1">IF(ISNUMBER('Descriptive Stats'!BF7238),'Descriptive Stats'!BF7238,#N/A)</f>
        <v>-1.3950525282585462</v>
      </c>
      <c r="BI7238" s="6">
        <f ca="1">IF(ISNUMBER('Descriptive Stats'!E7238),'Descriptive Stats'!E7238,#N/A)</f>
        <v>0</v>
      </c>
    </row>
    <row r="7239" spans="1:61" ht="14.4" x14ac:dyDescent="0.3">
      <c r="A7239" s="2">
        <f>ROW()</f>
        <v>7239</v>
      </c>
      <c r="C7239" s="8">
        <f t="shared" ca="1" si="981"/>
        <v>11</v>
      </c>
      <c r="D7239" s="8">
        <f t="shared" ca="1" si="982"/>
        <v>0</v>
      </c>
      <c r="E7239" s="50">
        <f t="shared" ca="1" si="984"/>
        <v>0</v>
      </c>
      <c r="F7239" s="2" t="str">
        <f t="shared" ca="1" si="983"/>
        <v/>
      </c>
      <c r="BD7239" s="49">
        <f t="shared" ca="1" si="980"/>
        <v>815.5</v>
      </c>
      <c r="BE7239" s="3">
        <f t="shared" ca="1" si="977"/>
        <v>8.1500000000000003E-2</v>
      </c>
      <c r="BF7239" s="3">
        <f t="shared" ca="1" si="978"/>
        <v>-1.3950525282585462</v>
      </c>
      <c r="BG7239" s="9">
        <f t="shared" ca="1" si="979"/>
        <v>0</v>
      </c>
      <c r="BH7239" s="6">
        <f ca="1">IF(ISNUMBER('Descriptive Stats'!BF7239),'Descriptive Stats'!BF7239,#N/A)</f>
        <v>-1.3950525282585462</v>
      </c>
      <c r="BI7239" s="6">
        <f ca="1">IF(ISNUMBER('Descriptive Stats'!E7239),'Descriptive Stats'!E7239,#N/A)</f>
        <v>0</v>
      </c>
    </row>
    <row r="7240" spans="1:61" ht="14.4" x14ac:dyDescent="0.3">
      <c r="A7240" s="2">
        <f>ROW()</f>
        <v>7240</v>
      </c>
      <c r="C7240" s="8">
        <f t="shared" ca="1" si="981"/>
        <v>20</v>
      </c>
      <c r="D7240" s="8">
        <f t="shared" ca="1" si="982"/>
        <v>0</v>
      </c>
      <c r="E7240" s="50">
        <f t="shared" ca="1" si="984"/>
        <v>7</v>
      </c>
      <c r="F7240" s="2" t="str">
        <f t="shared" ca="1" si="983"/>
        <v/>
      </c>
      <c r="BD7240" s="49">
        <f t="shared" ca="1" si="980"/>
        <v>4473.5</v>
      </c>
      <c r="BE7240" s="3">
        <f t="shared" ca="1" si="977"/>
        <v>0.44729999999999998</v>
      </c>
      <c r="BF7240" s="3">
        <f t="shared" ca="1" si="978"/>
        <v>-0.13248586824472414</v>
      </c>
      <c r="BG7240" s="9">
        <f t="shared" ca="1" si="979"/>
        <v>7</v>
      </c>
      <c r="BH7240" s="6">
        <f ca="1">IF(ISNUMBER('Descriptive Stats'!BF7240),'Descriptive Stats'!BF7240,#N/A)</f>
        <v>-0.13248586824472414</v>
      </c>
      <c r="BI7240" s="6">
        <f ca="1">IF(ISNUMBER('Descriptive Stats'!E7240),'Descriptive Stats'!E7240,#N/A)</f>
        <v>7</v>
      </c>
    </row>
    <row r="7241" spans="1:61" ht="14.4" x14ac:dyDescent="0.3">
      <c r="A7241" s="2">
        <f>ROW()</f>
        <v>7241</v>
      </c>
      <c r="C7241" s="8">
        <f t="shared" ca="1" si="981"/>
        <v>19</v>
      </c>
      <c r="D7241" s="8">
        <f t="shared" ca="1" si="982"/>
        <v>7</v>
      </c>
      <c r="E7241" s="50">
        <f t="shared" ca="1" si="984"/>
        <v>3</v>
      </c>
      <c r="F7241" s="2" t="str">
        <f t="shared" ca="1" si="983"/>
        <v/>
      </c>
      <c r="BD7241" s="49">
        <f t="shared" ca="1" si="980"/>
        <v>3200</v>
      </c>
      <c r="BE7241" s="3">
        <f t="shared" ref="BE7241:BE7304" ca="1" si="985">IF(ISNUMBER(BD7241),(BD7241-0.5)/$BK$4,"")</f>
        <v>0.31995000000000001</v>
      </c>
      <c r="BF7241" s="3">
        <f t="shared" ref="BF7241:BF7304" ca="1" si="986">IF(ISNUMBER(BE7241),_xlfn.NORM.INV(BE7241,0,1),"")</f>
        <v>-0.46783862043457014</v>
      </c>
      <c r="BG7241" s="9">
        <f t="shared" ref="BG7241:BG7304" ca="1" si="987">IF(ISNUMBER(E7241),E7241,"")</f>
        <v>3</v>
      </c>
      <c r="BH7241" s="6">
        <f ca="1">IF(ISNUMBER('Descriptive Stats'!BF7241),'Descriptive Stats'!BF7241,#N/A)</f>
        <v>-0.46783862043457014</v>
      </c>
      <c r="BI7241" s="6">
        <f ca="1">IF(ISNUMBER('Descriptive Stats'!E7241),'Descriptive Stats'!E7241,#N/A)</f>
        <v>3</v>
      </c>
    </row>
    <row r="7242" spans="1:61" ht="14.4" x14ac:dyDescent="0.3">
      <c r="A7242" s="2">
        <f>ROW()</f>
        <v>7242</v>
      </c>
      <c r="C7242" s="8">
        <f t="shared" ca="1" si="981"/>
        <v>10</v>
      </c>
      <c r="D7242" s="8">
        <f t="shared" ca="1" si="982"/>
        <v>3</v>
      </c>
      <c r="E7242" s="50">
        <f t="shared" ca="1" si="984"/>
        <v>19</v>
      </c>
      <c r="F7242" s="2" t="str">
        <f t="shared" ca="1" si="983"/>
        <v>X</v>
      </c>
      <c r="BD7242" s="49">
        <f t="shared" ref="BD7242:BD7305" ca="1" si="988">IF(ISNUMBER(BG7242),_xlfn.RANK.AVG(BG7242,$BG$2:$BG$5414,1),"")</f>
        <v>5294</v>
      </c>
      <c r="BE7242" s="3">
        <f t="shared" ca="1" si="985"/>
        <v>0.52934999999999999</v>
      </c>
      <c r="BF7242" s="3">
        <f t="shared" ca="1" si="986"/>
        <v>7.3636031452008061E-2</v>
      </c>
      <c r="BG7242" s="9">
        <f t="shared" ca="1" si="987"/>
        <v>19</v>
      </c>
      <c r="BH7242" s="6">
        <f ca="1">IF(ISNUMBER('Descriptive Stats'!BF7242),'Descriptive Stats'!BF7242,#N/A)</f>
        <v>7.3636031452008061E-2</v>
      </c>
      <c r="BI7242" s="6">
        <f ca="1">IF(ISNUMBER('Descriptive Stats'!E7242),'Descriptive Stats'!E7242,#N/A)</f>
        <v>19</v>
      </c>
    </row>
    <row r="7243" spans="1:61" ht="14.4" x14ac:dyDescent="0.3">
      <c r="A7243" s="2">
        <f>ROW()</f>
        <v>7243</v>
      </c>
      <c r="C7243" s="8">
        <f t="shared" ca="1" si="981"/>
        <v>7</v>
      </c>
      <c r="D7243" s="8">
        <f t="shared" ca="1" si="982"/>
        <v>19</v>
      </c>
      <c r="E7243" s="50">
        <f t="shared" ca="1" si="984"/>
        <v>7</v>
      </c>
      <c r="F7243" s="2" t="str">
        <f t="shared" ca="1" si="983"/>
        <v/>
      </c>
      <c r="BD7243" s="49">
        <f t="shared" ca="1" si="988"/>
        <v>4473.5</v>
      </c>
      <c r="BE7243" s="3">
        <f t="shared" ca="1" si="985"/>
        <v>0.44729999999999998</v>
      </c>
      <c r="BF7243" s="3">
        <f t="shared" ca="1" si="986"/>
        <v>-0.13248586824472414</v>
      </c>
      <c r="BG7243" s="9">
        <f t="shared" ca="1" si="987"/>
        <v>7</v>
      </c>
      <c r="BH7243" s="6">
        <f ca="1">IF(ISNUMBER('Descriptive Stats'!BF7243),'Descriptive Stats'!BF7243,#N/A)</f>
        <v>-0.13248586824472414</v>
      </c>
      <c r="BI7243" s="6">
        <f ca="1">IF(ISNUMBER('Descriptive Stats'!E7243),'Descriptive Stats'!E7243,#N/A)</f>
        <v>7</v>
      </c>
    </row>
    <row r="7244" spans="1:61" ht="14.4" x14ac:dyDescent="0.3">
      <c r="A7244" s="2">
        <f>ROW()</f>
        <v>7244</v>
      </c>
      <c r="C7244" s="8">
        <f t="shared" ca="1" si="981"/>
        <v>6</v>
      </c>
      <c r="D7244" s="8">
        <f t="shared" ca="1" si="982"/>
        <v>7</v>
      </c>
      <c r="E7244" s="50">
        <f t="shared" ca="1" si="984"/>
        <v>0</v>
      </c>
      <c r="F7244" s="2" t="str">
        <f t="shared" ca="1" si="983"/>
        <v/>
      </c>
      <c r="BD7244" s="49">
        <f t="shared" ca="1" si="988"/>
        <v>815.5</v>
      </c>
      <c r="BE7244" s="3">
        <f t="shared" ca="1" si="985"/>
        <v>8.1500000000000003E-2</v>
      </c>
      <c r="BF7244" s="3">
        <f t="shared" ca="1" si="986"/>
        <v>-1.3950525282585462</v>
      </c>
      <c r="BG7244" s="9">
        <f t="shared" ca="1" si="987"/>
        <v>0</v>
      </c>
      <c r="BH7244" s="6">
        <f ca="1">IF(ISNUMBER('Descriptive Stats'!BF7244),'Descriptive Stats'!BF7244,#N/A)</f>
        <v>-1.3950525282585462</v>
      </c>
      <c r="BI7244" s="6">
        <f ca="1">IF(ISNUMBER('Descriptive Stats'!E7244),'Descriptive Stats'!E7244,#N/A)</f>
        <v>0</v>
      </c>
    </row>
    <row r="7245" spans="1:61" ht="14.4" x14ac:dyDescent="0.3">
      <c r="A7245" s="2">
        <f>ROW()</f>
        <v>7245</v>
      </c>
      <c r="C7245" s="8">
        <f t="shared" ca="1" si="981"/>
        <v>22</v>
      </c>
      <c r="D7245" s="8">
        <f t="shared" ca="1" si="982"/>
        <v>0</v>
      </c>
      <c r="E7245" s="50">
        <f t="shared" ca="1" si="984"/>
        <v>4</v>
      </c>
      <c r="F7245" s="2" t="str">
        <f t="shared" ca="1" si="983"/>
        <v/>
      </c>
      <c r="BD7245" s="49">
        <f t="shared" ca="1" si="988"/>
        <v>3442</v>
      </c>
      <c r="BE7245" s="3">
        <f t="shared" ca="1" si="985"/>
        <v>0.34415000000000001</v>
      </c>
      <c r="BF7245" s="3">
        <f t="shared" ca="1" si="986"/>
        <v>-0.40116316278173481</v>
      </c>
      <c r="BG7245" s="9">
        <f t="shared" ca="1" si="987"/>
        <v>4</v>
      </c>
      <c r="BH7245" s="6">
        <f ca="1">IF(ISNUMBER('Descriptive Stats'!BF7245),'Descriptive Stats'!BF7245,#N/A)</f>
        <v>-0.40116316278173481</v>
      </c>
      <c r="BI7245" s="6">
        <f ca="1">IF(ISNUMBER('Descriptive Stats'!E7245),'Descriptive Stats'!E7245,#N/A)</f>
        <v>4</v>
      </c>
    </row>
    <row r="7246" spans="1:61" ht="14.4" x14ac:dyDescent="0.3">
      <c r="A7246" s="2">
        <f>ROW()</f>
        <v>7246</v>
      </c>
      <c r="C7246" s="8">
        <f t="shared" ca="1" si="981"/>
        <v>13</v>
      </c>
      <c r="D7246" s="8">
        <f t="shared" ca="1" si="982"/>
        <v>4</v>
      </c>
      <c r="E7246" s="50">
        <f t="shared" ca="1" si="984"/>
        <v>0</v>
      </c>
      <c r="F7246" s="2" t="str">
        <f t="shared" ca="1" si="983"/>
        <v/>
      </c>
      <c r="BD7246" s="49">
        <f t="shared" ca="1" si="988"/>
        <v>815.5</v>
      </c>
      <c r="BE7246" s="3">
        <f t="shared" ca="1" si="985"/>
        <v>8.1500000000000003E-2</v>
      </c>
      <c r="BF7246" s="3">
        <f t="shared" ca="1" si="986"/>
        <v>-1.3950525282585462</v>
      </c>
      <c r="BG7246" s="9">
        <f t="shared" ca="1" si="987"/>
        <v>0</v>
      </c>
      <c r="BH7246" s="6">
        <f ca="1">IF(ISNUMBER('Descriptive Stats'!BF7246),'Descriptive Stats'!BF7246,#N/A)</f>
        <v>-1.3950525282585462</v>
      </c>
      <c r="BI7246" s="6">
        <f ca="1">IF(ISNUMBER('Descriptive Stats'!E7246),'Descriptive Stats'!E7246,#N/A)</f>
        <v>0</v>
      </c>
    </row>
    <row r="7247" spans="1:61" ht="14.4" x14ac:dyDescent="0.3">
      <c r="A7247" s="2">
        <f>ROW()</f>
        <v>7247</v>
      </c>
      <c r="C7247" s="8">
        <f t="shared" ca="1" si="981"/>
        <v>18</v>
      </c>
      <c r="D7247" s="8">
        <f t="shared" ca="1" si="982"/>
        <v>0</v>
      </c>
      <c r="E7247" s="50">
        <f t="shared" ca="1" si="984"/>
        <v>0</v>
      </c>
      <c r="F7247" s="2" t="str">
        <f t="shared" ca="1" si="983"/>
        <v/>
      </c>
      <c r="BD7247" s="49">
        <f t="shared" ca="1" si="988"/>
        <v>815.5</v>
      </c>
      <c r="BE7247" s="3">
        <f t="shared" ca="1" si="985"/>
        <v>8.1500000000000003E-2</v>
      </c>
      <c r="BF7247" s="3">
        <f t="shared" ca="1" si="986"/>
        <v>-1.3950525282585462</v>
      </c>
      <c r="BG7247" s="9">
        <f t="shared" ca="1" si="987"/>
        <v>0</v>
      </c>
      <c r="BH7247" s="6">
        <f ca="1">IF(ISNUMBER('Descriptive Stats'!BF7247),'Descriptive Stats'!BF7247,#N/A)</f>
        <v>-1.3950525282585462</v>
      </c>
      <c r="BI7247" s="6">
        <f ca="1">IF(ISNUMBER('Descriptive Stats'!E7247),'Descriptive Stats'!E7247,#N/A)</f>
        <v>0</v>
      </c>
    </row>
    <row r="7248" spans="1:61" ht="14.4" x14ac:dyDescent="0.3">
      <c r="A7248" s="2">
        <f>ROW()</f>
        <v>7248</v>
      </c>
      <c r="C7248" s="8">
        <f t="shared" ca="1" si="981"/>
        <v>20</v>
      </c>
      <c r="D7248" s="8">
        <f t="shared" ca="1" si="982"/>
        <v>0</v>
      </c>
      <c r="E7248" s="50">
        <f t="shared" ca="1" si="984"/>
        <v>0</v>
      </c>
      <c r="F7248" s="2" t="str">
        <f t="shared" ca="1" si="983"/>
        <v/>
      </c>
      <c r="BD7248" s="49">
        <f t="shared" ca="1" si="988"/>
        <v>815.5</v>
      </c>
      <c r="BE7248" s="3">
        <f t="shared" ca="1" si="985"/>
        <v>8.1500000000000003E-2</v>
      </c>
      <c r="BF7248" s="3">
        <f t="shared" ca="1" si="986"/>
        <v>-1.3950525282585462</v>
      </c>
      <c r="BG7248" s="9">
        <f t="shared" ca="1" si="987"/>
        <v>0</v>
      </c>
      <c r="BH7248" s="6">
        <f ca="1">IF(ISNUMBER('Descriptive Stats'!BF7248),'Descriptive Stats'!BF7248,#N/A)</f>
        <v>-1.3950525282585462</v>
      </c>
      <c r="BI7248" s="6">
        <f ca="1">IF(ISNUMBER('Descriptive Stats'!E7248),'Descriptive Stats'!E7248,#N/A)</f>
        <v>0</v>
      </c>
    </row>
    <row r="7249" spans="1:61" ht="14.4" x14ac:dyDescent="0.3">
      <c r="A7249" s="2">
        <f>ROW()</f>
        <v>7249</v>
      </c>
      <c r="C7249" s="8">
        <f t="shared" ref="C7249:C7312" ca="1" si="989">RANDBETWEEN(2,COUNT(B:B))</f>
        <v>4</v>
      </c>
      <c r="D7249" s="8">
        <f t="shared" ref="D7249:D7312" ca="1" si="990">VLOOKUP(C7249,A:B,2,TRUE)</f>
        <v>0</v>
      </c>
      <c r="E7249" s="50">
        <f t="shared" ca="1" si="984"/>
        <v>3</v>
      </c>
      <c r="F7249" s="2" t="str">
        <f t="shared" ref="F7249:F7312" ca="1" si="991">IF(ISNUMBER(E7249),IF(OR(E7249&lt;$K$16,E7249&gt;$K$14),"X",""),"")</f>
        <v/>
      </c>
      <c r="BD7249" s="49">
        <f t="shared" ca="1" si="988"/>
        <v>3200</v>
      </c>
      <c r="BE7249" s="3">
        <f t="shared" ca="1" si="985"/>
        <v>0.31995000000000001</v>
      </c>
      <c r="BF7249" s="3">
        <f t="shared" ca="1" si="986"/>
        <v>-0.46783862043457014</v>
      </c>
      <c r="BG7249" s="9">
        <f t="shared" ca="1" si="987"/>
        <v>3</v>
      </c>
      <c r="BH7249" s="6">
        <f ca="1">IF(ISNUMBER('Descriptive Stats'!BF7249),'Descriptive Stats'!BF7249,#N/A)</f>
        <v>-0.46783862043457014</v>
      </c>
      <c r="BI7249" s="6">
        <f ca="1">IF(ISNUMBER('Descriptive Stats'!E7249),'Descriptive Stats'!E7249,#N/A)</f>
        <v>3</v>
      </c>
    </row>
    <row r="7250" spans="1:61" ht="14.4" x14ac:dyDescent="0.3">
      <c r="A7250" s="2">
        <f>ROW()</f>
        <v>7250</v>
      </c>
      <c r="C7250" s="8">
        <f t="shared" ca="1" si="989"/>
        <v>10</v>
      </c>
      <c r="D7250" s="8">
        <f t="shared" ca="1" si="990"/>
        <v>3</v>
      </c>
      <c r="E7250" s="50">
        <f t="shared" ca="1" si="984"/>
        <v>2</v>
      </c>
      <c r="F7250" s="2" t="str">
        <f t="shared" ca="1" si="991"/>
        <v/>
      </c>
      <c r="BD7250" s="49">
        <f t="shared" ca="1" si="988"/>
        <v>2595</v>
      </c>
      <c r="BE7250" s="3">
        <f t="shared" ca="1" si="985"/>
        <v>0.25945000000000001</v>
      </c>
      <c r="BF7250" s="3">
        <f t="shared" ca="1" si="986"/>
        <v>-0.6450419512753276</v>
      </c>
      <c r="BG7250" s="9">
        <f t="shared" ca="1" si="987"/>
        <v>2</v>
      </c>
      <c r="BH7250" s="6">
        <f ca="1">IF(ISNUMBER('Descriptive Stats'!BF7250),'Descriptive Stats'!BF7250,#N/A)</f>
        <v>-0.6450419512753276</v>
      </c>
      <c r="BI7250" s="6">
        <f ca="1">IF(ISNUMBER('Descriptive Stats'!E7250),'Descriptive Stats'!E7250,#N/A)</f>
        <v>2</v>
      </c>
    </row>
    <row r="7251" spans="1:61" ht="14.4" x14ac:dyDescent="0.3">
      <c r="A7251" s="2">
        <f>ROW()</f>
        <v>7251</v>
      </c>
      <c r="C7251" s="8">
        <f t="shared" ca="1" si="989"/>
        <v>3</v>
      </c>
      <c r="D7251" s="8">
        <f t="shared" ca="1" si="990"/>
        <v>2</v>
      </c>
      <c r="E7251" s="50">
        <f t="shared" ca="1" si="984"/>
        <v>0</v>
      </c>
      <c r="F7251" s="2" t="str">
        <f t="shared" ca="1" si="991"/>
        <v/>
      </c>
      <c r="BD7251" s="49">
        <f t="shared" ca="1" si="988"/>
        <v>815.5</v>
      </c>
      <c r="BE7251" s="3">
        <f t="shared" ca="1" si="985"/>
        <v>8.1500000000000003E-2</v>
      </c>
      <c r="BF7251" s="3">
        <f t="shared" ca="1" si="986"/>
        <v>-1.3950525282585462</v>
      </c>
      <c r="BG7251" s="9">
        <f t="shared" ca="1" si="987"/>
        <v>0</v>
      </c>
      <c r="BH7251" s="6">
        <f ca="1">IF(ISNUMBER('Descriptive Stats'!BF7251),'Descriptive Stats'!BF7251,#N/A)</f>
        <v>-1.3950525282585462</v>
      </c>
      <c r="BI7251" s="6">
        <f ca="1">IF(ISNUMBER('Descriptive Stats'!E7251),'Descriptive Stats'!E7251,#N/A)</f>
        <v>0</v>
      </c>
    </row>
    <row r="7252" spans="1:61" ht="14.4" x14ac:dyDescent="0.3">
      <c r="A7252" s="2">
        <f>ROW()</f>
        <v>7252</v>
      </c>
      <c r="C7252" s="8">
        <f t="shared" ca="1" si="989"/>
        <v>18</v>
      </c>
      <c r="D7252" s="8">
        <f t="shared" ca="1" si="990"/>
        <v>0</v>
      </c>
      <c r="E7252" s="50">
        <f t="shared" ca="1" si="984"/>
        <v>2</v>
      </c>
      <c r="F7252" s="2" t="str">
        <f t="shared" ca="1" si="991"/>
        <v/>
      </c>
      <c r="BD7252" s="49">
        <f t="shared" ca="1" si="988"/>
        <v>2595</v>
      </c>
      <c r="BE7252" s="3">
        <f t="shared" ca="1" si="985"/>
        <v>0.25945000000000001</v>
      </c>
      <c r="BF7252" s="3">
        <f t="shared" ca="1" si="986"/>
        <v>-0.6450419512753276</v>
      </c>
      <c r="BG7252" s="9">
        <f t="shared" ca="1" si="987"/>
        <v>2</v>
      </c>
      <c r="BH7252" s="6">
        <f ca="1">IF(ISNUMBER('Descriptive Stats'!BF7252),'Descriptive Stats'!BF7252,#N/A)</f>
        <v>-0.6450419512753276</v>
      </c>
      <c r="BI7252" s="6">
        <f ca="1">IF(ISNUMBER('Descriptive Stats'!E7252),'Descriptive Stats'!E7252,#N/A)</f>
        <v>2</v>
      </c>
    </row>
    <row r="7253" spans="1:61" ht="14.4" x14ac:dyDescent="0.3">
      <c r="A7253" s="2">
        <f>ROW()</f>
        <v>7253</v>
      </c>
      <c r="C7253" s="8">
        <f t="shared" ca="1" si="989"/>
        <v>17</v>
      </c>
      <c r="D7253" s="8">
        <f t="shared" ca="1" si="990"/>
        <v>2</v>
      </c>
      <c r="E7253" s="50">
        <f t="shared" ca="1" si="984"/>
        <v>19</v>
      </c>
      <c r="F7253" s="2" t="str">
        <f t="shared" ca="1" si="991"/>
        <v>X</v>
      </c>
      <c r="BD7253" s="49">
        <f t="shared" ca="1" si="988"/>
        <v>5294</v>
      </c>
      <c r="BE7253" s="3">
        <f t="shared" ca="1" si="985"/>
        <v>0.52934999999999999</v>
      </c>
      <c r="BF7253" s="3">
        <f t="shared" ca="1" si="986"/>
        <v>7.3636031452008061E-2</v>
      </c>
      <c r="BG7253" s="9">
        <f t="shared" ca="1" si="987"/>
        <v>19</v>
      </c>
      <c r="BH7253" s="6">
        <f ca="1">IF(ISNUMBER('Descriptive Stats'!BF7253),'Descriptive Stats'!BF7253,#N/A)</f>
        <v>7.3636031452008061E-2</v>
      </c>
      <c r="BI7253" s="6">
        <f ca="1">IF(ISNUMBER('Descriptive Stats'!E7253),'Descriptive Stats'!E7253,#N/A)</f>
        <v>19</v>
      </c>
    </row>
    <row r="7254" spans="1:61" ht="14.4" x14ac:dyDescent="0.3">
      <c r="A7254" s="2">
        <f>ROW()</f>
        <v>7254</v>
      </c>
      <c r="C7254" s="8">
        <f t="shared" ca="1" si="989"/>
        <v>7</v>
      </c>
      <c r="D7254" s="8">
        <f t="shared" ca="1" si="990"/>
        <v>19</v>
      </c>
      <c r="E7254" s="50">
        <f t="shared" ca="1" si="984"/>
        <v>4</v>
      </c>
      <c r="F7254" s="2" t="str">
        <f t="shared" ca="1" si="991"/>
        <v/>
      </c>
      <c r="BD7254" s="49">
        <f t="shared" ca="1" si="988"/>
        <v>3442</v>
      </c>
      <c r="BE7254" s="3">
        <f t="shared" ca="1" si="985"/>
        <v>0.34415000000000001</v>
      </c>
      <c r="BF7254" s="3">
        <f t="shared" ca="1" si="986"/>
        <v>-0.40116316278173481</v>
      </c>
      <c r="BG7254" s="9">
        <f t="shared" ca="1" si="987"/>
        <v>4</v>
      </c>
      <c r="BH7254" s="6">
        <f ca="1">IF(ISNUMBER('Descriptive Stats'!BF7254),'Descriptive Stats'!BF7254,#N/A)</f>
        <v>-0.40116316278173481</v>
      </c>
      <c r="BI7254" s="6">
        <f ca="1">IF(ISNUMBER('Descriptive Stats'!E7254),'Descriptive Stats'!E7254,#N/A)</f>
        <v>4</v>
      </c>
    </row>
    <row r="7255" spans="1:61" ht="14.4" x14ac:dyDescent="0.3">
      <c r="A7255" s="2">
        <f>ROW()</f>
        <v>7255</v>
      </c>
      <c r="C7255" s="8">
        <f t="shared" ca="1" si="989"/>
        <v>13</v>
      </c>
      <c r="D7255" s="8">
        <f t="shared" ca="1" si="990"/>
        <v>4</v>
      </c>
      <c r="E7255" s="50">
        <f t="shared" ca="1" si="984"/>
        <v>9</v>
      </c>
      <c r="F7255" s="2" t="str">
        <f t="shared" ca="1" si="991"/>
        <v/>
      </c>
      <c r="BD7255" s="49">
        <f t="shared" ca="1" si="988"/>
        <v>4819</v>
      </c>
      <c r="BE7255" s="3">
        <f t="shared" ca="1" si="985"/>
        <v>0.48185</v>
      </c>
      <c r="BF7255" s="3">
        <f t="shared" ca="1" si="986"/>
        <v>-4.5511009098988427E-2</v>
      </c>
      <c r="BG7255" s="9">
        <f t="shared" ca="1" si="987"/>
        <v>9</v>
      </c>
      <c r="BH7255" s="6">
        <f ca="1">IF(ISNUMBER('Descriptive Stats'!BF7255),'Descriptive Stats'!BF7255,#N/A)</f>
        <v>-4.5511009098988427E-2</v>
      </c>
      <c r="BI7255" s="6">
        <f ca="1">IF(ISNUMBER('Descriptive Stats'!E7255),'Descriptive Stats'!E7255,#N/A)</f>
        <v>9</v>
      </c>
    </row>
    <row r="7256" spans="1:61" ht="14.4" x14ac:dyDescent="0.3">
      <c r="A7256" s="2">
        <f>ROW()</f>
        <v>7256</v>
      </c>
      <c r="C7256" s="8">
        <f t="shared" ca="1" si="989"/>
        <v>23</v>
      </c>
      <c r="D7256" s="8">
        <f t="shared" ca="1" si="990"/>
        <v>9</v>
      </c>
      <c r="E7256" s="50">
        <f t="shared" ca="1" si="984"/>
        <v>9</v>
      </c>
      <c r="F7256" s="2" t="str">
        <f t="shared" ca="1" si="991"/>
        <v/>
      </c>
      <c r="BD7256" s="49">
        <f t="shared" ca="1" si="988"/>
        <v>4819</v>
      </c>
      <c r="BE7256" s="3">
        <f t="shared" ca="1" si="985"/>
        <v>0.48185</v>
      </c>
      <c r="BF7256" s="3">
        <f t="shared" ca="1" si="986"/>
        <v>-4.5511009098988427E-2</v>
      </c>
      <c r="BG7256" s="9">
        <f t="shared" ca="1" si="987"/>
        <v>9</v>
      </c>
      <c r="BH7256" s="6">
        <f ca="1">IF(ISNUMBER('Descriptive Stats'!BF7256),'Descriptive Stats'!BF7256,#N/A)</f>
        <v>-4.5511009098988427E-2</v>
      </c>
      <c r="BI7256" s="6">
        <f ca="1">IF(ISNUMBER('Descriptive Stats'!E7256),'Descriptive Stats'!E7256,#N/A)</f>
        <v>9</v>
      </c>
    </row>
    <row r="7257" spans="1:61" ht="14.4" x14ac:dyDescent="0.3">
      <c r="A7257" s="2">
        <f>ROW()</f>
        <v>7257</v>
      </c>
      <c r="C7257" s="8">
        <f t="shared" ca="1" si="989"/>
        <v>23</v>
      </c>
      <c r="D7257" s="8">
        <f t="shared" ca="1" si="990"/>
        <v>9</v>
      </c>
      <c r="E7257" s="50">
        <f t="shared" ca="1" si="984"/>
        <v>7</v>
      </c>
      <c r="F7257" s="2" t="str">
        <f t="shared" ca="1" si="991"/>
        <v/>
      </c>
      <c r="BD7257" s="49">
        <f t="shared" ca="1" si="988"/>
        <v>4473.5</v>
      </c>
      <c r="BE7257" s="3">
        <f t="shared" ca="1" si="985"/>
        <v>0.44729999999999998</v>
      </c>
      <c r="BF7257" s="3">
        <f t="shared" ca="1" si="986"/>
        <v>-0.13248586824472414</v>
      </c>
      <c r="BG7257" s="9">
        <f t="shared" ca="1" si="987"/>
        <v>7</v>
      </c>
      <c r="BH7257" s="6">
        <f ca="1">IF(ISNUMBER('Descriptive Stats'!BF7257),'Descriptive Stats'!BF7257,#N/A)</f>
        <v>-0.13248586824472414</v>
      </c>
      <c r="BI7257" s="6">
        <f ca="1">IF(ISNUMBER('Descriptive Stats'!E7257),'Descriptive Stats'!E7257,#N/A)</f>
        <v>7</v>
      </c>
    </row>
    <row r="7258" spans="1:61" ht="14.4" x14ac:dyDescent="0.3">
      <c r="A7258" s="2">
        <f>ROW()</f>
        <v>7258</v>
      </c>
      <c r="C7258" s="8">
        <f t="shared" ca="1" si="989"/>
        <v>19</v>
      </c>
      <c r="D7258" s="8">
        <f t="shared" ca="1" si="990"/>
        <v>7</v>
      </c>
      <c r="E7258" s="50">
        <f t="shared" ca="1" si="984"/>
        <v>3</v>
      </c>
      <c r="F7258" s="2" t="str">
        <f t="shared" ca="1" si="991"/>
        <v/>
      </c>
      <c r="BD7258" s="49">
        <f t="shared" ca="1" si="988"/>
        <v>3200</v>
      </c>
      <c r="BE7258" s="3">
        <f t="shared" ca="1" si="985"/>
        <v>0.31995000000000001</v>
      </c>
      <c r="BF7258" s="3">
        <f t="shared" ca="1" si="986"/>
        <v>-0.46783862043457014</v>
      </c>
      <c r="BG7258" s="9">
        <f t="shared" ca="1" si="987"/>
        <v>3</v>
      </c>
      <c r="BH7258" s="6">
        <f ca="1">IF(ISNUMBER('Descriptive Stats'!BF7258),'Descriptive Stats'!BF7258,#N/A)</f>
        <v>-0.46783862043457014</v>
      </c>
      <c r="BI7258" s="6">
        <f ca="1">IF(ISNUMBER('Descriptive Stats'!E7258),'Descriptive Stats'!E7258,#N/A)</f>
        <v>3</v>
      </c>
    </row>
    <row r="7259" spans="1:61" ht="14.4" x14ac:dyDescent="0.3">
      <c r="A7259" s="2">
        <f>ROW()</f>
        <v>7259</v>
      </c>
      <c r="C7259" s="8">
        <f t="shared" ca="1" si="989"/>
        <v>10</v>
      </c>
      <c r="D7259" s="8">
        <f t="shared" ca="1" si="990"/>
        <v>3</v>
      </c>
      <c r="E7259" s="50">
        <f t="shared" ca="1" si="984"/>
        <v>2</v>
      </c>
      <c r="F7259" s="2" t="str">
        <f t="shared" ca="1" si="991"/>
        <v/>
      </c>
      <c r="BD7259" s="49">
        <f t="shared" ca="1" si="988"/>
        <v>2595</v>
      </c>
      <c r="BE7259" s="3">
        <f t="shared" ca="1" si="985"/>
        <v>0.25945000000000001</v>
      </c>
      <c r="BF7259" s="3">
        <f t="shared" ca="1" si="986"/>
        <v>-0.6450419512753276</v>
      </c>
      <c r="BG7259" s="9">
        <f t="shared" ca="1" si="987"/>
        <v>2</v>
      </c>
      <c r="BH7259" s="6">
        <f ca="1">IF(ISNUMBER('Descriptive Stats'!BF7259),'Descriptive Stats'!BF7259,#N/A)</f>
        <v>-0.6450419512753276</v>
      </c>
      <c r="BI7259" s="6">
        <f ca="1">IF(ISNUMBER('Descriptive Stats'!E7259),'Descriptive Stats'!E7259,#N/A)</f>
        <v>2</v>
      </c>
    </row>
    <row r="7260" spans="1:61" ht="14.4" x14ac:dyDescent="0.3">
      <c r="A7260" s="2">
        <f>ROW()</f>
        <v>7260</v>
      </c>
      <c r="C7260" s="8">
        <f t="shared" ca="1" si="989"/>
        <v>21</v>
      </c>
      <c r="D7260" s="8">
        <f t="shared" ca="1" si="990"/>
        <v>2</v>
      </c>
      <c r="E7260" s="50">
        <f t="shared" ca="1" si="984"/>
        <v>0</v>
      </c>
      <c r="F7260" s="2" t="str">
        <f t="shared" ca="1" si="991"/>
        <v/>
      </c>
      <c r="BD7260" s="49">
        <f t="shared" ca="1" si="988"/>
        <v>815.5</v>
      </c>
      <c r="BE7260" s="3">
        <f t="shared" ca="1" si="985"/>
        <v>8.1500000000000003E-2</v>
      </c>
      <c r="BF7260" s="3">
        <f t="shared" ca="1" si="986"/>
        <v>-1.3950525282585462</v>
      </c>
      <c r="BG7260" s="9">
        <f t="shared" ca="1" si="987"/>
        <v>0</v>
      </c>
      <c r="BH7260" s="6">
        <f ca="1">IF(ISNUMBER('Descriptive Stats'!BF7260),'Descriptive Stats'!BF7260,#N/A)</f>
        <v>-1.3950525282585462</v>
      </c>
      <c r="BI7260" s="6">
        <f ca="1">IF(ISNUMBER('Descriptive Stats'!E7260),'Descriptive Stats'!E7260,#N/A)</f>
        <v>0</v>
      </c>
    </row>
    <row r="7261" spans="1:61" ht="14.4" x14ac:dyDescent="0.3">
      <c r="A7261" s="2">
        <f>ROW()</f>
        <v>7261</v>
      </c>
      <c r="C7261" s="8">
        <f t="shared" ca="1" si="989"/>
        <v>15</v>
      </c>
      <c r="D7261" s="8">
        <f t="shared" ca="1" si="990"/>
        <v>0</v>
      </c>
      <c r="E7261" s="50">
        <f t="shared" ca="1" si="984"/>
        <v>0</v>
      </c>
      <c r="F7261" s="2" t="str">
        <f t="shared" ca="1" si="991"/>
        <v/>
      </c>
      <c r="BD7261" s="49">
        <f t="shared" ca="1" si="988"/>
        <v>815.5</v>
      </c>
      <c r="BE7261" s="3">
        <f t="shared" ca="1" si="985"/>
        <v>8.1500000000000003E-2</v>
      </c>
      <c r="BF7261" s="3">
        <f t="shared" ca="1" si="986"/>
        <v>-1.3950525282585462</v>
      </c>
      <c r="BG7261" s="9">
        <f t="shared" ca="1" si="987"/>
        <v>0</v>
      </c>
      <c r="BH7261" s="6">
        <f ca="1">IF(ISNUMBER('Descriptive Stats'!BF7261),'Descriptive Stats'!BF7261,#N/A)</f>
        <v>-1.3950525282585462</v>
      </c>
      <c r="BI7261" s="6">
        <f ca="1">IF(ISNUMBER('Descriptive Stats'!E7261),'Descriptive Stats'!E7261,#N/A)</f>
        <v>0</v>
      </c>
    </row>
    <row r="7262" spans="1:61" ht="14.4" x14ac:dyDescent="0.3">
      <c r="A7262" s="2">
        <f>ROW()</f>
        <v>7262</v>
      </c>
      <c r="C7262" s="8">
        <f t="shared" ca="1" si="989"/>
        <v>22</v>
      </c>
      <c r="D7262" s="8">
        <f t="shared" ca="1" si="990"/>
        <v>0</v>
      </c>
      <c r="E7262" s="50">
        <f t="shared" ca="1" si="984"/>
        <v>1</v>
      </c>
      <c r="F7262" s="2" t="str">
        <f t="shared" ca="1" si="991"/>
        <v/>
      </c>
      <c r="BD7262" s="49">
        <f t="shared" ca="1" si="988"/>
        <v>1871</v>
      </c>
      <c r="BE7262" s="3">
        <f t="shared" ca="1" si="985"/>
        <v>0.18704999999999999</v>
      </c>
      <c r="BF7262" s="3">
        <f t="shared" ca="1" si="986"/>
        <v>-0.88881967520906158</v>
      </c>
      <c r="BG7262" s="9">
        <f t="shared" ca="1" si="987"/>
        <v>1</v>
      </c>
      <c r="BH7262" s="6">
        <f ca="1">IF(ISNUMBER('Descriptive Stats'!BF7262),'Descriptive Stats'!BF7262,#N/A)</f>
        <v>-0.88881967520906158</v>
      </c>
      <c r="BI7262" s="6">
        <f ca="1">IF(ISNUMBER('Descriptive Stats'!E7262),'Descriptive Stats'!E7262,#N/A)</f>
        <v>1</v>
      </c>
    </row>
    <row r="7263" spans="1:61" ht="14.4" x14ac:dyDescent="0.3">
      <c r="A7263" s="2">
        <f>ROW()</f>
        <v>7263</v>
      </c>
      <c r="C7263" s="8">
        <f t="shared" ca="1" si="989"/>
        <v>12</v>
      </c>
      <c r="D7263" s="8">
        <f t="shared" ca="1" si="990"/>
        <v>1</v>
      </c>
      <c r="E7263" s="50">
        <f t="shared" ca="1" si="984"/>
        <v>6</v>
      </c>
      <c r="F7263" s="2" t="str">
        <f t="shared" ca="1" si="991"/>
        <v/>
      </c>
      <c r="BD7263" s="49">
        <f t="shared" ca="1" si="988"/>
        <v>3900</v>
      </c>
      <c r="BE7263" s="3">
        <f t="shared" ca="1" si="985"/>
        <v>0.38995000000000002</v>
      </c>
      <c r="BF7263" s="3">
        <f t="shared" ca="1" si="986"/>
        <v>-0.2794493539703507</v>
      </c>
      <c r="BG7263" s="9">
        <f t="shared" ca="1" si="987"/>
        <v>6</v>
      </c>
      <c r="BH7263" s="6">
        <f ca="1">IF(ISNUMBER('Descriptive Stats'!BF7263),'Descriptive Stats'!BF7263,#N/A)</f>
        <v>-0.2794493539703507</v>
      </c>
      <c r="BI7263" s="6">
        <f ca="1">IF(ISNUMBER('Descriptive Stats'!E7263),'Descriptive Stats'!E7263,#N/A)</f>
        <v>6</v>
      </c>
    </row>
    <row r="7264" spans="1:61" ht="14.4" x14ac:dyDescent="0.3">
      <c r="A7264" s="2">
        <f>ROW()</f>
        <v>7264</v>
      </c>
      <c r="C7264" s="8">
        <f t="shared" ca="1" si="989"/>
        <v>2</v>
      </c>
      <c r="D7264" s="8">
        <f t="shared" ca="1" si="990"/>
        <v>6</v>
      </c>
      <c r="E7264" s="50">
        <f t="shared" ca="1" si="984"/>
        <v>4</v>
      </c>
      <c r="F7264" s="2" t="str">
        <f t="shared" ca="1" si="991"/>
        <v/>
      </c>
      <c r="BD7264" s="49">
        <f t="shared" ca="1" si="988"/>
        <v>3442</v>
      </c>
      <c r="BE7264" s="3">
        <f t="shared" ca="1" si="985"/>
        <v>0.34415000000000001</v>
      </c>
      <c r="BF7264" s="3">
        <f t="shared" ca="1" si="986"/>
        <v>-0.40116316278173481</v>
      </c>
      <c r="BG7264" s="9">
        <f t="shared" ca="1" si="987"/>
        <v>4</v>
      </c>
      <c r="BH7264" s="6">
        <f ca="1">IF(ISNUMBER('Descriptive Stats'!BF7264),'Descriptive Stats'!BF7264,#N/A)</f>
        <v>-0.40116316278173481</v>
      </c>
      <c r="BI7264" s="6">
        <f ca="1">IF(ISNUMBER('Descriptive Stats'!E7264),'Descriptive Stats'!E7264,#N/A)</f>
        <v>4</v>
      </c>
    </row>
    <row r="7265" spans="1:61" ht="14.4" x14ac:dyDescent="0.3">
      <c r="A7265" s="2">
        <f>ROW()</f>
        <v>7265</v>
      </c>
      <c r="C7265" s="8">
        <f t="shared" ca="1" si="989"/>
        <v>13</v>
      </c>
      <c r="D7265" s="8">
        <f t="shared" ca="1" si="990"/>
        <v>4</v>
      </c>
      <c r="E7265" s="50">
        <f t="shared" ca="1" si="984"/>
        <v>9</v>
      </c>
      <c r="F7265" s="2" t="str">
        <f t="shared" ca="1" si="991"/>
        <v/>
      </c>
      <c r="BD7265" s="49">
        <f t="shared" ca="1" si="988"/>
        <v>4819</v>
      </c>
      <c r="BE7265" s="3">
        <f t="shared" ca="1" si="985"/>
        <v>0.48185</v>
      </c>
      <c r="BF7265" s="3">
        <f t="shared" ca="1" si="986"/>
        <v>-4.5511009098988427E-2</v>
      </c>
      <c r="BG7265" s="9">
        <f t="shared" ca="1" si="987"/>
        <v>9</v>
      </c>
      <c r="BH7265" s="6">
        <f ca="1">IF(ISNUMBER('Descriptive Stats'!BF7265),'Descriptive Stats'!BF7265,#N/A)</f>
        <v>-4.5511009098988427E-2</v>
      </c>
      <c r="BI7265" s="6">
        <f ca="1">IF(ISNUMBER('Descriptive Stats'!E7265),'Descriptive Stats'!E7265,#N/A)</f>
        <v>9</v>
      </c>
    </row>
    <row r="7266" spans="1:61" ht="14.4" x14ac:dyDescent="0.3">
      <c r="A7266" s="2">
        <f>ROW()</f>
        <v>7266</v>
      </c>
      <c r="C7266" s="8">
        <f t="shared" ca="1" si="989"/>
        <v>23</v>
      </c>
      <c r="D7266" s="8">
        <f t="shared" ca="1" si="990"/>
        <v>9</v>
      </c>
      <c r="E7266" s="50">
        <f t="shared" ca="1" si="984"/>
        <v>0</v>
      </c>
      <c r="F7266" s="2" t="str">
        <f t="shared" ca="1" si="991"/>
        <v/>
      </c>
      <c r="BD7266" s="49">
        <f t="shared" ca="1" si="988"/>
        <v>815.5</v>
      </c>
      <c r="BE7266" s="3">
        <f t="shared" ca="1" si="985"/>
        <v>8.1500000000000003E-2</v>
      </c>
      <c r="BF7266" s="3">
        <f t="shared" ca="1" si="986"/>
        <v>-1.3950525282585462</v>
      </c>
      <c r="BG7266" s="9">
        <f t="shared" ca="1" si="987"/>
        <v>0</v>
      </c>
      <c r="BH7266" s="6">
        <f ca="1">IF(ISNUMBER('Descriptive Stats'!BF7266),'Descriptive Stats'!BF7266,#N/A)</f>
        <v>-1.3950525282585462</v>
      </c>
      <c r="BI7266" s="6">
        <f ca="1">IF(ISNUMBER('Descriptive Stats'!E7266),'Descriptive Stats'!E7266,#N/A)</f>
        <v>0</v>
      </c>
    </row>
    <row r="7267" spans="1:61" ht="14.4" x14ac:dyDescent="0.3">
      <c r="A7267" s="2">
        <f>ROW()</f>
        <v>7267</v>
      </c>
      <c r="C7267" s="8">
        <f t="shared" ca="1" si="989"/>
        <v>20</v>
      </c>
      <c r="D7267" s="8">
        <f t="shared" ca="1" si="990"/>
        <v>0</v>
      </c>
      <c r="E7267" s="50">
        <f t="shared" ca="1" si="984"/>
        <v>0</v>
      </c>
      <c r="F7267" s="2" t="str">
        <f t="shared" ca="1" si="991"/>
        <v/>
      </c>
      <c r="BD7267" s="49">
        <f t="shared" ca="1" si="988"/>
        <v>815.5</v>
      </c>
      <c r="BE7267" s="3">
        <f t="shared" ca="1" si="985"/>
        <v>8.1500000000000003E-2</v>
      </c>
      <c r="BF7267" s="3">
        <f t="shared" ca="1" si="986"/>
        <v>-1.3950525282585462</v>
      </c>
      <c r="BG7267" s="9">
        <f t="shared" ca="1" si="987"/>
        <v>0</v>
      </c>
      <c r="BH7267" s="6">
        <f ca="1">IF(ISNUMBER('Descriptive Stats'!BF7267),'Descriptive Stats'!BF7267,#N/A)</f>
        <v>-1.3950525282585462</v>
      </c>
      <c r="BI7267" s="6">
        <f ca="1">IF(ISNUMBER('Descriptive Stats'!E7267),'Descriptive Stats'!E7267,#N/A)</f>
        <v>0</v>
      </c>
    </row>
    <row r="7268" spans="1:61" ht="14.4" x14ac:dyDescent="0.3">
      <c r="A7268" s="2">
        <f>ROW()</f>
        <v>7268</v>
      </c>
      <c r="C7268" s="8">
        <f t="shared" ca="1" si="989"/>
        <v>22</v>
      </c>
      <c r="D7268" s="8">
        <f t="shared" ca="1" si="990"/>
        <v>0</v>
      </c>
      <c r="E7268" s="50">
        <f t="shared" ca="1" si="984"/>
        <v>1</v>
      </c>
      <c r="F7268" s="2" t="str">
        <f t="shared" ca="1" si="991"/>
        <v/>
      </c>
      <c r="BD7268" s="49">
        <f t="shared" ca="1" si="988"/>
        <v>1871</v>
      </c>
      <c r="BE7268" s="3">
        <f t="shared" ca="1" si="985"/>
        <v>0.18704999999999999</v>
      </c>
      <c r="BF7268" s="3">
        <f t="shared" ca="1" si="986"/>
        <v>-0.88881967520906158</v>
      </c>
      <c r="BG7268" s="9">
        <f t="shared" ca="1" si="987"/>
        <v>1</v>
      </c>
      <c r="BH7268" s="6">
        <f ca="1">IF(ISNUMBER('Descriptive Stats'!BF7268),'Descriptive Stats'!BF7268,#N/A)</f>
        <v>-0.88881967520906158</v>
      </c>
      <c r="BI7268" s="6">
        <f ca="1">IF(ISNUMBER('Descriptive Stats'!E7268),'Descriptive Stats'!E7268,#N/A)</f>
        <v>1</v>
      </c>
    </row>
    <row r="7269" spans="1:61" ht="14.4" x14ac:dyDescent="0.3">
      <c r="A7269" s="2">
        <f>ROW()</f>
        <v>7269</v>
      </c>
      <c r="C7269" s="8">
        <f t="shared" ca="1" si="989"/>
        <v>8</v>
      </c>
      <c r="D7269" s="8">
        <f t="shared" ca="1" si="990"/>
        <v>1</v>
      </c>
      <c r="E7269" s="50">
        <f t="shared" ca="1" si="984"/>
        <v>2</v>
      </c>
      <c r="F7269" s="2" t="str">
        <f t="shared" ca="1" si="991"/>
        <v/>
      </c>
      <c r="BD7269" s="49">
        <f t="shared" ca="1" si="988"/>
        <v>2595</v>
      </c>
      <c r="BE7269" s="3">
        <f t="shared" ca="1" si="985"/>
        <v>0.25945000000000001</v>
      </c>
      <c r="BF7269" s="3">
        <f t="shared" ca="1" si="986"/>
        <v>-0.6450419512753276</v>
      </c>
      <c r="BG7269" s="9">
        <f t="shared" ca="1" si="987"/>
        <v>2</v>
      </c>
      <c r="BH7269" s="6">
        <f ca="1">IF(ISNUMBER('Descriptive Stats'!BF7269),'Descriptive Stats'!BF7269,#N/A)</f>
        <v>-0.6450419512753276</v>
      </c>
      <c r="BI7269" s="6">
        <f ca="1">IF(ISNUMBER('Descriptive Stats'!E7269),'Descriptive Stats'!E7269,#N/A)</f>
        <v>2</v>
      </c>
    </row>
    <row r="7270" spans="1:61" ht="14.4" x14ac:dyDescent="0.3">
      <c r="A7270" s="2">
        <f>ROW()</f>
        <v>7270</v>
      </c>
      <c r="C7270" s="8">
        <f t="shared" ca="1" si="989"/>
        <v>3</v>
      </c>
      <c r="D7270" s="8">
        <f t="shared" ca="1" si="990"/>
        <v>2</v>
      </c>
      <c r="E7270" s="50">
        <f t="shared" ca="1" si="984"/>
        <v>2</v>
      </c>
      <c r="F7270" s="2" t="str">
        <f t="shared" ca="1" si="991"/>
        <v/>
      </c>
      <c r="BD7270" s="49">
        <f t="shared" ca="1" si="988"/>
        <v>2595</v>
      </c>
      <c r="BE7270" s="3">
        <f t="shared" ca="1" si="985"/>
        <v>0.25945000000000001</v>
      </c>
      <c r="BF7270" s="3">
        <f t="shared" ca="1" si="986"/>
        <v>-0.6450419512753276</v>
      </c>
      <c r="BG7270" s="9">
        <f t="shared" ca="1" si="987"/>
        <v>2</v>
      </c>
      <c r="BH7270" s="6">
        <f ca="1">IF(ISNUMBER('Descriptive Stats'!BF7270),'Descriptive Stats'!BF7270,#N/A)</f>
        <v>-0.6450419512753276</v>
      </c>
      <c r="BI7270" s="6">
        <f ca="1">IF(ISNUMBER('Descriptive Stats'!E7270),'Descriptive Stats'!E7270,#N/A)</f>
        <v>2</v>
      </c>
    </row>
    <row r="7271" spans="1:61" ht="14.4" x14ac:dyDescent="0.3">
      <c r="A7271" s="2">
        <f>ROW()</f>
        <v>7271</v>
      </c>
      <c r="C7271" s="8">
        <f t="shared" ca="1" si="989"/>
        <v>17</v>
      </c>
      <c r="D7271" s="8">
        <f t="shared" ca="1" si="990"/>
        <v>2</v>
      </c>
      <c r="E7271" s="50">
        <f t="shared" ca="1" si="984"/>
        <v>19</v>
      </c>
      <c r="F7271" s="2" t="str">
        <f t="shared" ca="1" si="991"/>
        <v>X</v>
      </c>
      <c r="BD7271" s="49">
        <f t="shared" ca="1" si="988"/>
        <v>5294</v>
      </c>
      <c r="BE7271" s="3">
        <f t="shared" ca="1" si="985"/>
        <v>0.52934999999999999</v>
      </c>
      <c r="BF7271" s="3">
        <f t="shared" ca="1" si="986"/>
        <v>7.3636031452008061E-2</v>
      </c>
      <c r="BG7271" s="9">
        <f t="shared" ca="1" si="987"/>
        <v>19</v>
      </c>
      <c r="BH7271" s="6">
        <f ca="1">IF(ISNUMBER('Descriptive Stats'!BF7271),'Descriptive Stats'!BF7271,#N/A)</f>
        <v>7.3636031452008061E-2</v>
      </c>
      <c r="BI7271" s="6">
        <f ca="1">IF(ISNUMBER('Descriptive Stats'!E7271),'Descriptive Stats'!E7271,#N/A)</f>
        <v>19</v>
      </c>
    </row>
    <row r="7272" spans="1:61" ht="14.4" x14ac:dyDescent="0.3">
      <c r="A7272" s="2">
        <f>ROW()</f>
        <v>7272</v>
      </c>
      <c r="C7272" s="8">
        <f t="shared" ca="1" si="989"/>
        <v>7</v>
      </c>
      <c r="D7272" s="8">
        <f t="shared" ca="1" si="990"/>
        <v>19</v>
      </c>
      <c r="E7272" s="50">
        <f t="shared" ca="1" si="984"/>
        <v>6</v>
      </c>
      <c r="F7272" s="2" t="str">
        <f t="shared" ca="1" si="991"/>
        <v/>
      </c>
      <c r="BD7272" s="49">
        <f t="shared" ca="1" si="988"/>
        <v>3900</v>
      </c>
      <c r="BE7272" s="3">
        <f t="shared" ca="1" si="985"/>
        <v>0.38995000000000002</v>
      </c>
      <c r="BF7272" s="3">
        <f t="shared" ca="1" si="986"/>
        <v>-0.2794493539703507</v>
      </c>
      <c r="BG7272" s="9">
        <f t="shared" ca="1" si="987"/>
        <v>6</v>
      </c>
      <c r="BH7272" s="6">
        <f ca="1">IF(ISNUMBER('Descriptive Stats'!BF7272),'Descriptive Stats'!BF7272,#N/A)</f>
        <v>-0.2794493539703507</v>
      </c>
      <c r="BI7272" s="6">
        <f ca="1">IF(ISNUMBER('Descriptive Stats'!E7272),'Descriptive Stats'!E7272,#N/A)</f>
        <v>6</v>
      </c>
    </row>
    <row r="7273" spans="1:61" ht="14.4" x14ac:dyDescent="0.3">
      <c r="A7273" s="2">
        <f>ROW()</f>
        <v>7273</v>
      </c>
      <c r="C7273" s="8">
        <f t="shared" ca="1" si="989"/>
        <v>16</v>
      </c>
      <c r="D7273" s="8">
        <f t="shared" ca="1" si="990"/>
        <v>6</v>
      </c>
      <c r="E7273" s="50">
        <f t="shared" ca="1" si="984"/>
        <v>2</v>
      </c>
      <c r="F7273" s="2" t="str">
        <f t="shared" ca="1" si="991"/>
        <v/>
      </c>
      <c r="BD7273" s="49">
        <f t="shared" ca="1" si="988"/>
        <v>2595</v>
      </c>
      <c r="BE7273" s="3">
        <f t="shared" ca="1" si="985"/>
        <v>0.25945000000000001</v>
      </c>
      <c r="BF7273" s="3">
        <f t="shared" ca="1" si="986"/>
        <v>-0.6450419512753276</v>
      </c>
      <c r="BG7273" s="9">
        <f t="shared" ca="1" si="987"/>
        <v>2</v>
      </c>
      <c r="BH7273" s="6">
        <f ca="1">IF(ISNUMBER('Descriptive Stats'!BF7273),'Descriptive Stats'!BF7273,#N/A)</f>
        <v>-0.6450419512753276</v>
      </c>
      <c r="BI7273" s="6">
        <f ca="1">IF(ISNUMBER('Descriptive Stats'!E7273),'Descriptive Stats'!E7273,#N/A)</f>
        <v>2</v>
      </c>
    </row>
    <row r="7274" spans="1:61" ht="14.4" x14ac:dyDescent="0.3">
      <c r="A7274" s="2">
        <f>ROW()</f>
        <v>7274</v>
      </c>
      <c r="C7274" s="8">
        <f t="shared" ca="1" si="989"/>
        <v>21</v>
      </c>
      <c r="D7274" s="8">
        <f t="shared" ca="1" si="990"/>
        <v>2</v>
      </c>
      <c r="E7274" s="50">
        <f t="shared" ca="1" si="984"/>
        <v>0</v>
      </c>
      <c r="F7274" s="2" t="str">
        <f t="shared" ca="1" si="991"/>
        <v/>
      </c>
      <c r="BD7274" s="49">
        <f t="shared" ca="1" si="988"/>
        <v>815.5</v>
      </c>
      <c r="BE7274" s="3">
        <f t="shared" ca="1" si="985"/>
        <v>8.1500000000000003E-2</v>
      </c>
      <c r="BF7274" s="3">
        <f t="shared" ca="1" si="986"/>
        <v>-1.3950525282585462</v>
      </c>
      <c r="BG7274" s="9">
        <f t="shared" ca="1" si="987"/>
        <v>0</v>
      </c>
      <c r="BH7274" s="6">
        <f ca="1">IF(ISNUMBER('Descriptive Stats'!BF7274),'Descriptive Stats'!BF7274,#N/A)</f>
        <v>-1.3950525282585462</v>
      </c>
      <c r="BI7274" s="6">
        <f ca="1">IF(ISNUMBER('Descriptive Stats'!E7274),'Descriptive Stats'!E7274,#N/A)</f>
        <v>0</v>
      </c>
    </row>
    <row r="7275" spans="1:61" ht="14.4" x14ac:dyDescent="0.3">
      <c r="A7275" s="2">
        <f>ROW()</f>
        <v>7275</v>
      </c>
      <c r="C7275" s="8">
        <f t="shared" ca="1" si="989"/>
        <v>11</v>
      </c>
      <c r="D7275" s="8">
        <f t="shared" ca="1" si="990"/>
        <v>0</v>
      </c>
      <c r="E7275" s="50">
        <f t="shared" ca="1" si="984"/>
        <v>6</v>
      </c>
      <c r="F7275" s="2" t="str">
        <f t="shared" ca="1" si="991"/>
        <v/>
      </c>
      <c r="BD7275" s="49">
        <f t="shared" ca="1" si="988"/>
        <v>3900</v>
      </c>
      <c r="BE7275" s="3">
        <f t="shared" ca="1" si="985"/>
        <v>0.38995000000000002</v>
      </c>
      <c r="BF7275" s="3">
        <f t="shared" ca="1" si="986"/>
        <v>-0.2794493539703507</v>
      </c>
      <c r="BG7275" s="9">
        <f t="shared" ca="1" si="987"/>
        <v>6</v>
      </c>
      <c r="BH7275" s="6">
        <f ca="1">IF(ISNUMBER('Descriptive Stats'!BF7275),'Descriptive Stats'!BF7275,#N/A)</f>
        <v>-0.2794493539703507</v>
      </c>
      <c r="BI7275" s="6">
        <f ca="1">IF(ISNUMBER('Descriptive Stats'!E7275),'Descriptive Stats'!E7275,#N/A)</f>
        <v>6</v>
      </c>
    </row>
    <row r="7276" spans="1:61" ht="14.4" x14ac:dyDescent="0.3">
      <c r="A7276" s="2">
        <f>ROW()</f>
        <v>7276</v>
      </c>
      <c r="C7276" s="8">
        <f t="shared" ca="1" si="989"/>
        <v>2</v>
      </c>
      <c r="D7276" s="8">
        <f t="shared" ca="1" si="990"/>
        <v>6</v>
      </c>
      <c r="E7276" s="50">
        <f t="shared" ca="1" si="984"/>
        <v>9</v>
      </c>
      <c r="F7276" s="2" t="str">
        <f t="shared" ca="1" si="991"/>
        <v/>
      </c>
      <c r="BD7276" s="49">
        <f t="shared" ca="1" si="988"/>
        <v>4819</v>
      </c>
      <c r="BE7276" s="3">
        <f t="shared" ca="1" si="985"/>
        <v>0.48185</v>
      </c>
      <c r="BF7276" s="3">
        <f t="shared" ca="1" si="986"/>
        <v>-4.5511009098988427E-2</v>
      </c>
      <c r="BG7276" s="9">
        <f t="shared" ca="1" si="987"/>
        <v>9</v>
      </c>
      <c r="BH7276" s="6">
        <f ca="1">IF(ISNUMBER('Descriptive Stats'!BF7276),'Descriptive Stats'!BF7276,#N/A)</f>
        <v>-4.5511009098988427E-2</v>
      </c>
      <c r="BI7276" s="6">
        <f ca="1">IF(ISNUMBER('Descriptive Stats'!E7276),'Descriptive Stats'!E7276,#N/A)</f>
        <v>9</v>
      </c>
    </row>
    <row r="7277" spans="1:61" ht="14.4" x14ac:dyDescent="0.3">
      <c r="A7277" s="2">
        <f>ROW()</f>
        <v>7277</v>
      </c>
      <c r="C7277" s="8">
        <f t="shared" ca="1" si="989"/>
        <v>23</v>
      </c>
      <c r="D7277" s="8">
        <f t="shared" ca="1" si="990"/>
        <v>9</v>
      </c>
      <c r="E7277" s="50">
        <f t="shared" ca="1" si="984"/>
        <v>4</v>
      </c>
      <c r="F7277" s="2" t="str">
        <f t="shared" ca="1" si="991"/>
        <v/>
      </c>
      <c r="BD7277" s="49">
        <f t="shared" ca="1" si="988"/>
        <v>3442</v>
      </c>
      <c r="BE7277" s="3">
        <f t="shared" ca="1" si="985"/>
        <v>0.34415000000000001</v>
      </c>
      <c r="BF7277" s="3">
        <f t="shared" ca="1" si="986"/>
        <v>-0.40116316278173481</v>
      </c>
      <c r="BG7277" s="9">
        <f t="shared" ca="1" si="987"/>
        <v>4</v>
      </c>
      <c r="BH7277" s="6">
        <f ca="1">IF(ISNUMBER('Descriptive Stats'!BF7277),'Descriptive Stats'!BF7277,#N/A)</f>
        <v>-0.40116316278173481</v>
      </c>
      <c r="BI7277" s="6">
        <f ca="1">IF(ISNUMBER('Descriptive Stats'!E7277),'Descriptive Stats'!E7277,#N/A)</f>
        <v>4</v>
      </c>
    </row>
    <row r="7278" spans="1:61" ht="14.4" x14ac:dyDescent="0.3">
      <c r="A7278" s="2">
        <f>ROW()</f>
        <v>7278</v>
      </c>
      <c r="C7278" s="8">
        <f t="shared" ca="1" si="989"/>
        <v>13</v>
      </c>
      <c r="D7278" s="8">
        <f t="shared" ca="1" si="990"/>
        <v>4</v>
      </c>
      <c r="E7278" s="50">
        <f t="shared" ca="1" si="984"/>
        <v>1</v>
      </c>
      <c r="F7278" s="2" t="str">
        <f t="shared" ca="1" si="991"/>
        <v/>
      </c>
      <c r="BD7278" s="49">
        <f t="shared" ca="1" si="988"/>
        <v>1871</v>
      </c>
      <c r="BE7278" s="3">
        <f t="shared" ca="1" si="985"/>
        <v>0.18704999999999999</v>
      </c>
      <c r="BF7278" s="3">
        <f t="shared" ca="1" si="986"/>
        <v>-0.88881967520906158</v>
      </c>
      <c r="BG7278" s="9">
        <f t="shared" ca="1" si="987"/>
        <v>1</v>
      </c>
      <c r="BH7278" s="6">
        <f ca="1">IF(ISNUMBER('Descriptive Stats'!BF7278),'Descriptive Stats'!BF7278,#N/A)</f>
        <v>-0.88881967520906158</v>
      </c>
      <c r="BI7278" s="6">
        <f ca="1">IF(ISNUMBER('Descriptive Stats'!E7278),'Descriptive Stats'!E7278,#N/A)</f>
        <v>1</v>
      </c>
    </row>
    <row r="7279" spans="1:61" ht="14.4" x14ac:dyDescent="0.3">
      <c r="A7279" s="2">
        <f>ROW()</f>
        <v>7279</v>
      </c>
      <c r="C7279" s="8">
        <f t="shared" ca="1" si="989"/>
        <v>8</v>
      </c>
      <c r="D7279" s="8">
        <f t="shared" ca="1" si="990"/>
        <v>1</v>
      </c>
      <c r="E7279" s="50">
        <f t="shared" ca="1" si="984"/>
        <v>2</v>
      </c>
      <c r="F7279" s="2" t="str">
        <f t="shared" ca="1" si="991"/>
        <v/>
      </c>
      <c r="BD7279" s="49">
        <f t="shared" ca="1" si="988"/>
        <v>2595</v>
      </c>
      <c r="BE7279" s="3">
        <f t="shared" ca="1" si="985"/>
        <v>0.25945000000000001</v>
      </c>
      <c r="BF7279" s="3">
        <f t="shared" ca="1" si="986"/>
        <v>-0.6450419512753276</v>
      </c>
      <c r="BG7279" s="9">
        <f t="shared" ca="1" si="987"/>
        <v>2</v>
      </c>
      <c r="BH7279" s="6">
        <f ca="1">IF(ISNUMBER('Descriptive Stats'!BF7279),'Descriptive Stats'!BF7279,#N/A)</f>
        <v>-0.6450419512753276</v>
      </c>
      <c r="BI7279" s="6">
        <f ca="1">IF(ISNUMBER('Descriptive Stats'!E7279),'Descriptive Stats'!E7279,#N/A)</f>
        <v>2</v>
      </c>
    </row>
    <row r="7280" spans="1:61" ht="14.4" x14ac:dyDescent="0.3">
      <c r="A7280" s="2">
        <f>ROW()</f>
        <v>7280</v>
      </c>
      <c r="C7280" s="8">
        <f t="shared" ca="1" si="989"/>
        <v>9</v>
      </c>
      <c r="D7280" s="8">
        <f t="shared" ca="1" si="990"/>
        <v>2</v>
      </c>
      <c r="E7280" s="50">
        <f t="shared" ca="1" si="984"/>
        <v>0</v>
      </c>
      <c r="F7280" s="2" t="str">
        <f t="shared" ca="1" si="991"/>
        <v/>
      </c>
      <c r="BD7280" s="49">
        <f t="shared" ca="1" si="988"/>
        <v>815.5</v>
      </c>
      <c r="BE7280" s="3">
        <f t="shared" ca="1" si="985"/>
        <v>8.1500000000000003E-2</v>
      </c>
      <c r="BF7280" s="3">
        <f t="shared" ca="1" si="986"/>
        <v>-1.3950525282585462</v>
      </c>
      <c r="BG7280" s="9">
        <f t="shared" ca="1" si="987"/>
        <v>0</v>
      </c>
      <c r="BH7280" s="6">
        <f ca="1">IF(ISNUMBER('Descriptive Stats'!BF7280),'Descriptive Stats'!BF7280,#N/A)</f>
        <v>-1.3950525282585462</v>
      </c>
      <c r="BI7280" s="6">
        <f ca="1">IF(ISNUMBER('Descriptive Stats'!E7280),'Descriptive Stats'!E7280,#N/A)</f>
        <v>0</v>
      </c>
    </row>
    <row r="7281" spans="1:61" ht="14.4" x14ac:dyDescent="0.3">
      <c r="A7281" s="2">
        <f>ROW()</f>
        <v>7281</v>
      </c>
      <c r="C7281" s="8">
        <f t="shared" ca="1" si="989"/>
        <v>14</v>
      </c>
      <c r="D7281" s="8">
        <f t="shared" ca="1" si="990"/>
        <v>0</v>
      </c>
      <c r="E7281" s="50">
        <f t="shared" ca="1" si="984"/>
        <v>0</v>
      </c>
      <c r="F7281" s="2" t="str">
        <f t="shared" ca="1" si="991"/>
        <v/>
      </c>
      <c r="BD7281" s="49">
        <f t="shared" ca="1" si="988"/>
        <v>815.5</v>
      </c>
      <c r="BE7281" s="3">
        <f t="shared" ca="1" si="985"/>
        <v>8.1500000000000003E-2</v>
      </c>
      <c r="BF7281" s="3">
        <f t="shared" ca="1" si="986"/>
        <v>-1.3950525282585462</v>
      </c>
      <c r="BG7281" s="9">
        <f t="shared" ca="1" si="987"/>
        <v>0</v>
      </c>
      <c r="BH7281" s="6">
        <f ca="1">IF(ISNUMBER('Descriptive Stats'!BF7281),'Descriptive Stats'!BF7281,#N/A)</f>
        <v>-1.3950525282585462</v>
      </c>
      <c r="BI7281" s="6">
        <f ca="1">IF(ISNUMBER('Descriptive Stats'!E7281),'Descriptive Stats'!E7281,#N/A)</f>
        <v>0</v>
      </c>
    </row>
    <row r="7282" spans="1:61" ht="14.4" x14ac:dyDescent="0.3">
      <c r="A7282" s="2">
        <f>ROW()</f>
        <v>7282</v>
      </c>
      <c r="C7282" s="8">
        <f t="shared" ca="1" si="989"/>
        <v>20</v>
      </c>
      <c r="D7282" s="8">
        <f t="shared" ca="1" si="990"/>
        <v>0</v>
      </c>
      <c r="E7282" s="50">
        <f t="shared" ca="1" si="984"/>
        <v>4</v>
      </c>
      <c r="F7282" s="2" t="str">
        <f t="shared" ca="1" si="991"/>
        <v/>
      </c>
      <c r="BD7282" s="49">
        <f t="shared" ca="1" si="988"/>
        <v>3442</v>
      </c>
      <c r="BE7282" s="3">
        <f t="shared" ca="1" si="985"/>
        <v>0.34415000000000001</v>
      </c>
      <c r="BF7282" s="3">
        <f t="shared" ca="1" si="986"/>
        <v>-0.40116316278173481</v>
      </c>
      <c r="BG7282" s="9">
        <f t="shared" ca="1" si="987"/>
        <v>4</v>
      </c>
      <c r="BH7282" s="6">
        <f ca="1">IF(ISNUMBER('Descriptive Stats'!BF7282),'Descriptive Stats'!BF7282,#N/A)</f>
        <v>-0.40116316278173481</v>
      </c>
      <c r="BI7282" s="6">
        <f ca="1">IF(ISNUMBER('Descriptive Stats'!E7282),'Descriptive Stats'!E7282,#N/A)</f>
        <v>4</v>
      </c>
    </row>
    <row r="7283" spans="1:61" ht="14.4" x14ac:dyDescent="0.3">
      <c r="A7283" s="2">
        <f>ROW()</f>
        <v>7283</v>
      </c>
      <c r="C7283" s="8">
        <f t="shared" ca="1" si="989"/>
        <v>13</v>
      </c>
      <c r="D7283" s="8">
        <f t="shared" ca="1" si="990"/>
        <v>4</v>
      </c>
      <c r="E7283" s="50">
        <f t="shared" ca="1" si="984"/>
        <v>6</v>
      </c>
      <c r="F7283" s="2" t="str">
        <f t="shared" ca="1" si="991"/>
        <v/>
      </c>
      <c r="BD7283" s="49">
        <f t="shared" ca="1" si="988"/>
        <v>3900</v>
      </c>
      <c r="BE7283" s="3">
        <f t="shared" ca="1" si="985"/>
        <v>0.38995000000000002</v>
      </c>
      <c r="BF7283" s="3">
        <f t="shared" ca="1" si="986"/>
        <v>-0.2794493539703507</v>
      </c>
      <c r="BG7283" s="9">
        <f t="shared" ca="1" si="987"/>
        <v>6</v>
      </c>
      <c r="BH7283" s="6">
        <f ca="1">IF(ISNUMBER('Descriptive Stats'!BF7283),'Descriptive Stats'!BF7283,#N/A)</f>
        <v>-0.2794493539703507</v>
      </c>
      <c r="BI7283" s="6">
        <f ca="1">IF(ISNUMBER('Descriptive Stats'!E7283),'Descriptive Stats'!E7283,#N/A)</f>
        <v>6</v>
      </c>
    </row>
    <row r="7284" spans="1:61" ht="14.4" x14ac:dyDescent="0.3">
      <c r="A7284" s="2">
        <f>ROW()</f>
        <v>7284</v>
      </c>
      <c r="C7284" s="8">
        <f t="shared" ca="1" si="989"/>
        <v>2</v>
      </c>
      <c r="D7284" s="8">
        <f t="shared" ca="1" si="990"/>
        <v>6</v>
      </c>
      <c r="E7284" s="50">
        <f t="shared" ca="1" si="984"/>
        <v>0</v>
      </c>
      <c r="F7284" s="2" t="str">
        <f t="shared" ca="1" si="991"/>
        <v/>
      </c>
      <c r="BD7284" s="49">
        <f t="shared" ca="1" si="988"/>
        <v>815.5</v>
      </c>
      <c r="BE7284" s="3">
        <f t="shared" ca="1" si="985"/>
        <v>8.1500000000000003E-2</v>
      </c>
      <c r="BF7284" s="3">
        <f t="shared" ca="1" si="986"/>
        <v>-1.3950525282585462</v>
      </c>
      <c r="BG7284" s="9">
        <f t="shared" ca="1" si="987"/>
        <v>0</v>
      </c>
      <c r="BH7284" s="6">
        <f ca="1">IF(ISNUMBER('Descriptive Stats'!BF7284),'Descriptive Stats'!BF7284,#N/A)</f>
        <v>-1.3950525282585462</v>
      </c>
      <c r="BI7284" s="6">
        <f ca="1">IF(ISNUMBER('Descriptive Stats'!E7284),'Descriptive Stats'!E7284,#N/A)</f>
        <v>0</v>
      </c>
    </row>
    <row r="7285" spans="1:61" ht="14.4" x14ac:dyDescent="0.3">
      <c r="A7285" s="2">
        <f>ROW()</f>
        <v>7285</v>
      </c>
      <c r="C7285" s="8">
        <f t="shared" ca="1" si="989"/>
        <v>4</v>
      </c>
      <c r="D7285" s="8">
        <f t="shared" ca="1" si="990"/>
        <v>0</v>
      </c>
      <c r="E7285" s="50">
        <f t="shared" ca="1" si="984"/>
        <v>6</v>
      </c>
      <c r="F7285" s="2" t="str">
        <f t="shared" ca="1" si="991"/>
        <v/>
      </c>
      <c r="BD7285" s="49">
        <f t="shared" ca="1" si="988"/>
        <v>3900</v>
      </c>
      <c r="BE7285" s="3">
        <f t="shared" ca="1" si="985"/>
        <v>0.38995000000000002</v>
      </c>
      <c r="BF7285" s="3">
        <f t="shared" ca="1" si="986"/>
        <v>-0.2794493539703507</v>
      </c>
      <c r="BG7285" s="9">
        <f t="shared" ca="1" si="987"/>
        <v>6</v>
      </c>
      <c r="BH7285" s="6">
        <f ca="1">IF(ISNUMBER('Descriptive Stats'!BF7285),'Descriptive Stats'!BF7285,#N/A)</f>
        <v>-0.2794493539703507</v>
      </c>
      <c r="BI7285" s="6">
        <f ca="1">IF(ISNUMBER('Descriptive Stats'!E7285),'Descriptive Stats'!E7285,#N/A)</f>
        <v>6</v>
      </c>
    </row>
    <row r="7286" spans="1:61" ht="14.4" x14ac:dyDescent="0.3">
      <c r="A7286" s="2">
        <f>ROW()</f>
        <v>7286</v>
      </c>
      <c r="C7286" s="8">
        <f t="shared" ca="1" si="989"/>
        <v>2</v>
      </c>
      <c r="D7286" s="8">
        <f t="shared" ca="1" si="990"/>
        <v>6</v>
      </c>
      <c r="E7286" s="50">
        <f t="shared" ca="1" si="984"/>
        <v>7</v>
      </c>
      <c r="F7286" s="2" t="str">
        <f t="shared" ca="1" si="991"/>
        <v/>
      </c>
      <c r="BD7286" s="49">
        <f t="shared" ca="1" si="988"/>
        <v>4473.5</v>
      </c>
      <c r="BE7286" s="3">
        <f t="shared" ca="1" si="985"/>
        <v>0.44729999999999998</v>
      </c>
      <c r="BF7286" s="3">
        <f t="shared" ca="1" si="986"/>
        <v>-0.13248586824472414</v>
      </c>
      <c r="BG7286" s="9">
        <f t="shared" ca="1" si="987"/>
        <v>7</v>
      </c>
      <c r="BH7286" s="6">
        <f ca="1">IF(ISNUMBER('Descriptive Stats'!BF7286),'Descriptive Stats'!BF7286,#N/A)</f>
        <v>-0.13248586824472414</v>
      </c>
      <c r="BI7286" s="6">
        <f ca="1">IF(ISNUMBER('Descriptive Stats'!E7286),'Descriptive Stats'!E7286,#N/A)</f>
        <v>7</v>
      </c>
    </row>
    <row r="7287" spans="1:61" ht="14.4" x14ac:dyDescent="0.3">
      <c r="A7287" s="2">
        <f>ROW()</f>
        <v>7287</v>
      </c>
      <c r="C7287" s="8">
        <f t="shared" ca="1" si="989"/>
        <v>6</v>
      </c>
      <c r="D7287" s="8">
        <f t="shared" ca="1" si="990"/>
        <v>7</v>
      </c>
      <c r="E7287" s="50">
        <f t="shared" ca="1" si="984"/>
        <v>6</v>
      </c>
      <c r="F7287" s="2" t="str">
        <f t="shared" ca="1" si="991"/>
        <v/>
      </c>
      <c r="BD7287" s="49">
        <f t="shared" ca="1" si="988"/>
        <v>3900</v>
      </c>
      <c r="BE7287" s="3">
        <f t="shared" ca="1" si="985"/>
        <v>0.38995000000000002</v>
      </c>
      <c r="BF7287" s="3">
        <f t="shared" ca="1" si="986"/>
        <v>-0.2794493539703507</v>
      </c>
      <c r="BG7287" s="9">
        <f t="shared" ca="1" si="987"/>
        <v>6</v>
      </c>
      <c r="BH7287" s="6">
        <f ca="1">IF(ISNUMBER('Descriptive Stats'!BF7287),'Descriptive Stats'!BF7287,#N/A)</f>
        <v>-0.2794493539703507</v>
      </c>
      <c r="BI7287" s="6">
        <f ca="1">IF(ISNUMBER('Descriptive Stats'!E7287),'Descriptive Stats'!E7287,#N/A)</f>
        <v>6</v>
      </c>
    </row>
    <row r="7288" spans="1:61" ht="14.4" x14ac:dyDescent="0.3">
      <c r="A7288" s="2">
        <f>ROW()</f>
        <v>7288</v>
      </c>
      <c r="C7288" s="8">
        <f t="shared" ca="1" si="989"/>
        <v>16</v>
      </c>
      <c r="D7288" s="8">
        <f t="shared" ca="1" si="990"/>
        <v>6</v>
      </c>
      <c r="E7288" s="50">
        <f t="shared" ca="1" si="984"/>
        <v>6</v>
      </c>
      <c r="F7288" s="2" t="str">
        <f t="shared" ca="1" si="991"/>
        <v/>
      </c>
      <c r="BD7288" s="49">
        <f t="shared" ca="1" si="988"/>
        <v>3900</v>
      </c>
      <c r="BE7288" s="3">
        <f t="shared" ca="1" si="985"/>
        <v>0.38995000000000002</v>
      </c>
      <c r="BF7288" s="3">
        <f t="shared" ca="1" si="986"/>
        <v>-0.2794493539703507</v>
      </c>
      <c r="BG7288" s="9">
        <f t="shared" ca="1" si="987"/>
        <v>6</v>
      </c>
      <c r="BH7288" s="6">
        <f ca="1">IF(ISNUMBER('Descriptive Stats'!BF7288),'Descriptive Stats'!BF7288,#N/A)</f>
        <v>-0.2794493539703507</v>
      </c>
      <c r="BI7288" s="6">
        <f ca="1">IF(ISNUMBER('Descriptive Stats'!E7288),'Descriptive Stats'!E7288,#N/A)</f>
        <v>6</v>
      </c>
    </row>
    <row r="7289" spans="1:61" ht="14.4" x14ac:dyDescent="0.3">
      <c r="A7289" s="2">
        <f>ROW()</f>
        <v>7289</v>
      </c>
      <c r="C7289" s="8">
        <f t="shared" ca="1" si="989"/>
        <v>5</v>
      </c>
      <c r="D7289" s="8">
        <f t="shared" ca="1" si="990"/>
        <v>6</v>
      </c>
      <c r="E7289" s="50">
        <f t="shared" ca="1" si="984"/>
        <v>0</v>
      </c>
      <c r="F7289" s="2" t="str">
        <f t="shared" ca="1" si="991"/>
        <v/>
      </c>
      <c r="BD7289" s="49">
        <f t="shared" ca="1" si="988"/>
        <v>815.5</v>
      </c>
      <c r="BE7289" s="3">
        <f t="shared" ca="1" si="985"/>
        <v>8.1500000000000003E-2</v>
      </c>
      <c r="BF7289" s="3">
        <f t="shared" ca="1" si="986"/>
        <v>-1.3950525282585462</v>
      </c>
      <c r="BG7289" s="9">
        <f t="shared" ca="1" si="987"/>
        <v>0</v>
      </c>
      <c r="BH7289" s="6">
        <f ca="1">IF(ISNUMBER('Descriptive Stats'!BF7289),'Descriptive Stats'!BF7289,#N/A)</f>
        <v>-1.3950525282585462</v>
      </c>
      <c r="BI7289" s="6">
        <f ca="1">IF(ISNUMBER('Descriptive Stats'!E7289),'Descriptive Stats'!E7289,#N/A)</f>
        <v>0</v>
      </c>
    </row>
    <row r="7290" spans="1:61" ht="14.4" x14ac:dyDescent="0.3">
      <c r="A7290" s="2">
        <f>ROW()</f>
        <v>7290</v>
      </c>
      <c r="C7290" s="8">
        <f t="shared" ca="1" si="989"/>
        <v>11</v>
      </c>
      <c r="D7290" s="8">
        <f t="shared" ca="1" si="990"/>
        <v>0</v>
      </c>
      <c r="E7290" s="50">
        <f t="shared" ca="1" si="984"/>
        <v>4</v>
      </c>
      <c r="F7290" s="2" t="str">
        <f t="shared" ca="1" si="991"/>
        <v/>
      </c>
      <c r="BD7290" s="49">
        <f t="shared" ca="1" si="988"/>
        <v>3442</v>
      </c>
      <c r="BE7290" s="3">
        <f t="shared" ca="1" si="985"/>
        <v>0.34415000000000001</v>
      </c>
      <c r="BF7290" s="3">
        <f t="shared" ca="1" si="986"/>
        <v>-0.40116316278173481</v>
      </c>
      <c r="BG7290" s="9">
        <f t="shared" ca="1" si="987"/>
        <v>4</v>
      </c>
      <c r="BH7290" s="6">
        <f ca="1">IF(ISNUMBER('Descriptive Stats'!BF7290),'Descriptive Stats'!BF7290,#N/A)</f>
        <v>-0.40116316278173481</v>
      </c>
      <c r="BI7290" s="6">
        <f ca="1">IF(ISNUMBER('Descriptive Stats'!E7290),'Descriptive Stats'!E7290,#N/A)</f>
        <v>4</v>
      </c>
    </row>
    <row r="7291" spans="1:61" ht="14.4" x14ac:dyDescent="0.3">
      <c r="A7291" s="2">
        <f>ROW()</f>
        <v>7291</v>
      </c>
      <c r="C7291" s="8">
        <f t="shared" ca="1" si="989"/>
        <v>13</v>
      </c>
      <c r="D7291" s="8">
        <f t="shared" ca="1" si="990"/>
        <v>4</v>
      </c>
      <c r="E7291" s="50">
        <f t="shared" ca="1" si="984"/>
        <v>1</v>
      </c>
      <c r="F7291" s="2" t="str">
        <f t="shared" ca="1" si="991"/>
        <v/>
      </c>
      <c r="BD7291" s="49">
        <f t="shared" ca="1" si="988"/>
        <v>1871</v>
      </c>
      <c r="BE7291" s="3">
        <f t="shared" ca="1" si="985"/>
        <v>0.18704999999999999</v>
      </c>
      <c r="BF7291" s="3">
        <f t="shared" ca="1" si="986"/>
        <v>-0.88881967520906158</v>
      </c>
      <c r="BG7291" s="9">
        <f t="shared" ca="1" si="987"/>
        <v>1</v>
      </c>
      <c r="BH7291" s="6">
        <f ca="1">IF(ISNUMBER('Descriptive Stats'!BF7291),'Descriptive Stats'!BF7291,#N/A)</f>
        <v>-0.88881967520906158</v>
      </c>
      <c r="BI7291" s="6">
        <f ca="1">IF(ISNUMBER('Descriptive Stats'!E7291),'Descriptive Stats'!E7291,#N/A)</f>
        <v>1</v>
      </c>
    </row>
    <row r="7292" spans="1:61" ht="14.4" x14ac:dyDescent="0.3">
      <c r="A7292" s="2">
        <f>ROW()</f>
        <v>7292</v>
      </c>
      <c r="C7292" s="8">
        <f t="shared" ca="1" si="989"/>
        <v>12</v>
      </c>
      <c r="D7292" s="8">
        <f t="shared" ca="1" si="990"/>
        <v>1</v>
      </c>
      <c r="E7292" s="50">
        <f t="shared" ca="1" si="984"/>
        <v>6</v>
      </c>
      <c r="F7292" s="2" t="str">
        <f t="shared" ca="1" si="991"/>
        <v/>
      </c>
      <c r="BD7292" s="49">
        <f t="shared" ca="1" si="988"/>
        <v>3900</v>
      </c>
      <c r="BE7292" s="3">
        <f t="shared" ca="1" si="985"/>
        <v>0.38995000000000002</v>
      </c>
      <c r="BF7292" s="3">
        <f t="shared" ca="1" si="986"/>
        <v>-0.2794493539703507</v>
      </c>
      <c r="BG7292" s="9">
        <f t="shared" ca="1" si="987"/>
        <v>6</v>
      </c>
      <c r="BH7292" s="6">
        <f ca="1">IF(ISNUMBER('Descriptive Stats'!BF7292),'Descriptive Stats'!BF7292,#N/A)</f>
        <v>-0.2794493539703507</v>
      </c>
      <c r="BI7292" s="6">
        <f ca="1">IF(ISNUMBER('Descriptive Stats'!E7292),'Descriptive Stats'!E7292,#N/A)</f>
        <v>6</v>
      </c>
    </row>
    <row r="7293" spans="1:61" ht="14.4" x14ac:dyDescent="0.3">
      <c r="A7293" s="2">
        <f>ROW()</f>
        <v>7293</v>
      </c>
      <c r="C7293" s="8">
        <f t="shared" ca="1" si="989"/>
        <v>2</v>
      </c>
      <c r="D7293" s="8">
        <f t="shared" ca="1" si="990"/>
        <v>6</v>
      </c>
      <c r="E7293" s="50">
        <f t="shared" ca="1" si="984"/>
        <v>2</v>
      </c>
      <c r="F7293" s="2" t="str">
        <f t="shared" ca="1" si="991"/>
        <v/>
      </c>
      <c r="BD7293" s="49">
        <f t="shared" ca="1" si="988"/>
        <v>2595</v>
      </c>
      <c r="BE7293" s="3">
        <f t="shared" ca="1" si="985"/>
        <v>0.25945000000000001</v>
      </c>
      <c r="BF7293" s="3">
        <f t="shared" ca="1" si="986"/>
        <v>-0.6450419512753276</v>
      </c>
      <c r="BG7293" s="9">
        <f t="shared" ca="1" si="987"/>
        <v>2</v>
      </c>
      <c r="BH7293" s="6">
        <f ca="1">IF(ISNUMBER('Descriptive Stats'!BF7293),'Descriptive Stats'!BF7293,#N/A)</f>
        <v>-0.6450419512753276</v>
      </c>
      <c r="BI7293" s="6">
        <f ca="1">IF(ISNUMBER('Descriptive Stats'!E7293),'Descriptive Stats'!E7293,#N/A)</f>
        <v>2</v>
      </c>
    </row>
    <row r="7294" spans="1:61" ht="14.4" x14ac:dyDescent="0.3">
      <c r="A7294" s="2">
        <f>ROW()</f>
        <v>7294</v>
      </c>
      <c r="C7294" s="8">
        <f t="shared" ca="1" si="989"/>
        <v>9</v>
      </c>
      <c r="D7294" s="8">
        <f t="shared" ca="1" si="990"/>
        <v>2</v>
      </c>
      <c r="E7294" s="50">
        <f t="shared" ca="1" si="984"/>
        <v>6</v>
      </c>
      <c r="F7294" s="2" t="str">
        <f t="shared" ca="1" si="991"/>
        <v/>
      </c>
      <c r="BD7294" s="49">
        <f t="shared" ca="1" si="988"/>
        <v>3900</v>
      </c>
      <c r="BE7294" s="3">
        <f t="shared" ca="1" si="985"/>
        <v>0.38995000000000002</v>
      </c>
      <c r="BF7294" s="3">
        <f t="shared" ca="1" si="986"/>
        <v>-0.2794493539703507</v>
      </c>
      <c r="BG7294" s="9">
        <f t="shared" ca="1" si="987"/>
        <v>6</v>
      </c>
      <c r="BH7294" s="6">
        <f ca="1">IF(ISNUMBER('Descriptive Stats'!BF7294),'Descriptive Stats'!BF7294,#N/A)</f>
        <v>-0.2794493539703507</v>
      </c>
      <c r="BI7294" s="6">
        <f ca="1">IF(ISNUMBER('Descriptive Stats'!E7294),'Descriptive Stats'!E7294,#N/A)</f>
        <v>6</v>
      </c>
    </row>
    <row r="7295" spans="1:61" ht="14.4" x14ac:dyDescent="0.3">
      <c r="A7295" s="2">
        <f>ROW()</f>
        <v>7295</v>
      </c>
      <c r="C7295" s="8">
        <f t="shared" ca="1" si="989"/>
        <v>5</v>
      </c>
      <c r="D7295" s="8">
        <f t="shared" ca="1" si="990"/>
        <v>6</v>
      </c>
      <c r="E7295" s="50">
        <f t="shared" ca="1" si="984"/>
        <v>0</v>
      </c>
      <c r="F7295" s="2" t="str">
        <f t="shared" ca="1" si="991"/>
        <v/>
      </c>
      <c r="BD7295" s="49">
        <f t="shared" ca="1" si="988"/>
        <v>815.5</v>
      </c>
      <c r="BE7295" s="3">
        <f t="shared" ca="1" si="985"/>
        <v>8.1500000000000003E-2</v>
      </c>
      <c r="BF7295" s="3">
        <f t="shared" ca="1" si="986"/>
        <v>-1.3950525282585462</v>
      </c>
      <c r="BG7295" s="9">
        <f t="shared" ca="1" si="987"/>
        <v>0</v>
      </c>
      <c r="BH7295" s="6">
        <f ca="1">IF(ISNUMBER('Descriptive Stats'!BF7295),'Descriptive Stats'!BF7295,#N/A)</f>
        <v>-1.3950525282585462</v>
      </c>
      <c r="BI7295" s="6">
        <f ca="1">IF(ISNUMBER('Descriptive Stats'!E7295),'Descriptive Stats'!E7295,#N/A)</f>
        <v>0</v>
      </c>
    </row>
    <row r="7296" spans="1:61" ht="14.4" x14ac:dyDescent="0.3">
      <c r="A7296" s="2">
        <f>ROW()</f>
        <v>7296</v>
      </c>
      <c r="C7296" s="8">
        <f t="shared" ca="1" si="989"/>
        <v>22</v>
      </c>
      <c r="D7296" s="8">
        <f t="shared" ca="1" si="990"/>
        <v>0</v>
      </c>
      <c r="E7296" s="50">
        <f t="shared" ca="1" si="984"/>
        <v>2</v>
      </c>
      <c r="F7296" s="2" t="str">
        <f t="shared" ca="1" si="991"/>
        <v/>
      </c>
      <c r="BD7296" s="49">
        <f t="shared" ca="1" si="988"/>
        <v>2595</v>
      </c>
      <c r="BE7296" s="3">
        <f t="shared" ca="1" si="985"/>
        <v>0.25945000000000001</v>
      </c>
      <c r="BF7296" s="3">
        <f t="shared" ca="1" si="986"/>
        <v>-0.6450419512753276</v>
      </c>
      <c r="BG7296" s="9">
        <f t="shared" ca="1" si="987"/>
        <v>2</v>
      </c>
      <c r="BH7296" s="6">
        <f ca="1">IF(ISNUMBER('Descriptive Stats'!BF7296),'Descriptive Stats'!BF7296,#N/A)</f>
        <v>-0.6450419512753276</v>
      </c>
      <c r="BI7296" s="6">
        <f ca="1">IF(ISNUMBER('Descriptive Stats'!E7296),'Descriptive Stats'!E7296,#N/A)</f>
        <v>2</v>
      </c>
    </row>
    <row r="7297" spans="1:61" ht="14.4" x14ac:dyDescent="0.3">
      <c r="A7297" s="2">
        <f>ROW()</f>
        <v>7297</v>
      </c>
      <c r="C7297" s="8">
        <f t="shared" ca="1" si="989"/>
        <v>21</v>
      </c>
      <c r="D7297" s="8">
        <f t="shared" ca="1" si="990"/>
        <v>2</v>
      </c>
      <c r="E7297" s="50">
        <f t="shared" ca="1" si="984"/>
        <v>0</v>
      </c>
      <c r="F7297" s="2" t="str">
        <f t="shared" ca="1" si="991"/>
        <v/>
      </c>
      <c r="BD7297" s="49">
        <f t="shared" ca="1" si="988"/>
        <v>815.5</v>
      </c>
      <c r="BE7297" s="3">
        <f t="shared" ca="1" si="985"/>
        <v>8.1500000000000003E-2</v>
      </c>
      <c r="BF7297" s="3">
        <f t="shared" ca="1" si="986"/>
        <v>-1.3950525282585462</v>
      </c>
      <c r="BG7297" s="9">
        <f t="shared" ca="1" si="987"/>
        <v>0</v>
      </c>
      <c r="BH7297" s="6">
        <f ca="1">IF(ISNUMBER('Descriptive Stats'!BF7297),'Descriptive Stats'!BF7297,#N/A)</f>
        <v>-1.3950525282585462</v>
      </c>
      <c r="BI7297" s="6">
        <f ca="1">IF(ISNUMBER('Descriptive Stats'!E7297),'Descriptive Stats'!E7297,#N/A)</f>
        <v>0</v>
      </c>
    </row>
    <row r="7298" spans="1:61" ht="14.4" x14ac:dyDescent="0.3">
      <c r="A7298" s="2">
        <f>ROW()</f>
        <v>7298</v>
      </c>
      <c r="C7298" s="8">
        <f t="shared" ca="1" si="989"/>
        <v>11</v>
      </c>
      <c r="D7298" s="8">
        <f t="shared" ca="1" si="990"/>
        <v>0</v>
      </c>
      <c r="E7298" s="50">
        <f t="shared" ca="1" si="984"/>
        <v>7</v>
      </c>
      <c r="F7298" s="2" t="str">
        <f t="shared" ca="1" si="991"/>
        <v/>
      </c>
      <c r="BD7298" s="49">
        <f t="shared" ca="1" si="988"/>
        <v>4473.5</v>
      </c>
      <c r="BE7298" s="3">
        <f t="shared" ca="1" si="985"/>
        <v>0.44729999999999998</v>
      </c>
      <c r="BF7298" s="3">
        <f t="shared" ca="1" si="986"/>
        <v>-0.13248586824472414</v>
      </c>
      <c r="BG7298" s="9">
        <f t="shared" ca="1" si="987"/>
        <v>7</v>
      </c>
      <c r="BH7298" s="6">
        <f ca="1">IF(ISNUMBER('Descriptive Stats'!BF7298),'Descriptive Stats'!BF7298,#N/A)</f>
        <v>-0.13248586824472414</v>
      </c>
      <c r="BI7298" s="6">
        <f ca="1">IF(ISNUMBER('Descriptive Stats'!E7298),'Descriptive Stats'!E7298,#N/A)</f>
        <v>7</v>
      </c>
    </row>
    <row r="7299" spans="1:61" ht="14.4" x14ac:dyDescent="0.3">
      <c r="A7299" s="2">
        <f>ROW()</f>
        <v>7299</v>
      </c>
      <c r="C7299" s="8">
        <f t="shared" ca="1" si="989"/>
        <v>19</v>
      </c>
      <c r="D7299" s="8">
        <f t="shared" ca="1" si="990"/>
        <v>7</v>
      </c>
      <c r="E7299" s="50">
        <f t="shared" ref="E7299:E7362" ca="1" si="992">IF(0=MOD(ROW(),$J$1),AVERAGE(OFFSET($D$2,ROW()-$J$1,0,$J$1,1)),"")</f>
        <v>1</v>
      </c>
      <c r="F7299" s="2" t="str">
        <f t="shared" ca="1" si="991"/>
        <v/>
      </c>
      <c r="BD7299" s="49">
        <f t="shared" ca="1" si="988"/>
        <v>1871</v>
      </c>
      <c r="BE7299" s="3">
        <f t="shared" ca="1" si="985"/>
        <v>0.18704999999999999</v>
      </c>
      <c r="BF7299" s="3">
        <f t="shared" ca="1" si="986"/>
        <v>-0.88881967520906158</v>
      </c>
      <c r="BG7299" s="9">
        <f t="shared" ca="1" si="987"/>
        <v>1</v>
      </c>
      <c r="BH7299" s="6">
        <f ca="1">IF(ISNUMBER('Descriptive Stats'!BF7299),'Descriptive Stats'!BF7299,#N/A)</f>
        <v>-0.88881967520906158</v>
      </c>
      <c r="BI7299" s="6">
        <f ca="1">IF(ISNUMBER('Descriptive Stats'!E7299),'Descriptive Stats'!E7299,#N/A)</f>
        <v>1</v>
      </c>
    </row>
    <row r="7300" spans="1:61" ht="14.4" x14ac:dyDescent="0.3">
      <c r="A7300" s="2">
        <f>ROW()</f>
        <v>7300</v>
      </c>
      <c r="C7300" s="8">
        <f t="shared" ca="1" si="989"/>
        <v>8</v>
      </c>
      <c r="D7300" s="8">
        <f t="shared" ca="1" si="990"/>
        <v>1</v>
      </c>
      <c r="E7300" s="50">
        <f t="shared" ca="1" si="992"/>
        <v>6</v>
      </c>
      <c r="F7300" s="2" t="str">
        <f t="shared" ca="1" si="991"/>
        <v/>
      </c>
      <c r="BD7300" s="49">
        <f t="shared" ca="1" si="988"/>
        <v>3900</v>
      </c>
      <c r="BE7300" s="3">
        <f t="shared" ca="1" si="985"/>
        <v>0.38995000000000002</v>
      </c>
      <c r="BF7300" s="3">
        <f t="shared" ca="1" si="986"/>
        <v>-0.2794493539703507</v>
      </c>
      <c r="BG7300" s="9">
        <f t="shared" ca="1" si="987"/>
        <v>6</v>
      </c>
      <c r="BH7300" s="6">
        <f ca="1">IF(ISNUMBER('Descriptive Stats'!BF7300),'Descriptive Stats'!BF7300,#N/A)</f>
        <v>-0.2794493539703507</v>
      </c>
      <c r="BI7300" s="6">
        <f ca="1">IF(ISNUMBER('Descriptive Stats'!E7300),'Descriptive Stats'!E7300,#N/A)</f>
        <v>6</v>
      </c>
    </row>
    <row r="7301" spans="1:61" ht="14.4" x14ac:dyDescent="0.3">
      <c r="A7301" s="2">
        <f>ROW()</f>
        <v>7301</v>
      </c>
      <c r="C7301" s="8">
        <f t="shared" ca="1" si="989"/>
        <v>5</v>
      </c>
      <c r="D7301" s="8">
        <f t="shared" ca="1" si="990"/>
        <v>6</v>
      </c>
      <c r="E7301" s="50">
        <f t="shared" ca="1" si="992"/>
        <v>0</v>
      </c>
      <c r="F7301" s="2" t="str">
        <f t="shared" ca="1" si="991"/>
        <v/>
      </c>
      <c r="BD7301" s="49">
        <f t="shared" ca="1" si="988"/>
        <v>815.5</v>
      </c>
      <c r="BE7301" s="3">
        <f t="shared" ca="1" si="985"/>
        <v>8.1500000000000003E-2</v>
      </c>
      <c r="BF7301" s="3">
        <f t="shared" ca="1" si="986"/>
        <v>-1.3950525282585462</v>
      </c>
      <c r="BG7301" s="9">
        <f t="shared" ca="1" si="987"/>
        <v>0</v>
      </c>
      <c r="BH7301" s="6">
        <f ca="1">IF(ISNUMBER('Descriptive Stats'!BF7301),'Descriptive Stats'!BF7301,#N/A)</f>
        <v>-1.3950525282585462</v>
      </c>
      <c r="BI7301" s="6">
        <f ca="1">IF(ISNUMBER('Descriptive Stats'!E7301),'Descriptive Stats'!E7301,#N/A)</f>
        <v>0</v>
      </c>
    </row>
    <row r="7302" spans="1:61" ht="14.4" x14ac:dyDescent="0.3">
      <c r="A7302" s="2">
        <f>ROW()</f>
        <v>7302</v>
      </c>
      <c r="C7302" s="8">
        <f t="shared" ca="1" si="989"/>
        <v>14</v>
      </c>
      <c r="D7302" s="8">
        <f t="shared" ca="1" si="990"/>
        <v>0</v>
      </c>
      <c r="E7302" s="50">
        <f t="shared" ca="1" si="992"/>
        <v>2</v>
      </c>
      <c r="F7302" s="2" t="str">
        <f t="shared" ca="1" si="991"/>
        <v/>
      </c>
      <c r="BD7302" s="49">
        <f t="shared" ca="1" si="988"/>
        <v>2595</v>
      </c>
      <c r="BE7302" s="3">
        <f t="shared" ca="1" si="985"/>
        <v>0.25945000000000001</v>
      </c>
      <c r="BF7302" s="3">
        <f t="shared" ca="1" si="986"/>
        <v>-0.6450419512753276</v>
      </c>
      <c r="BG7302" s="9">
        <f t="shared" ca="1" si="987"/>
        <v>2</v>
      </c>
      <c r="BH7302" s="6">
        <f ca="1">IF(ISNUMBER('Descriptive Stats'!BF7302),'Descriptive Stats'!BF7302,#N/A)</f>
        <v>-0.6450419512753276</v>
      </c>
      <c r="BI7302" s="6">
        <f ca="1">IF(ISNUMBER('Descriptive Stats'!E7302),'Descriptive Stats'!E7302,#N/A)</f>
        <v>2</v>
      </c>
    </row>
    <row r="7303" spans="1:61" ht="14.4" x14ac:dyDescent="0.3">
      <c r="A7303" s="2">
        <f>ROW()</f>
        <v>7303</v>
      </c>
      <c r="C7303" s="8">
        <f t="shared" ca="1" si="989"/>
        <v>17</v>
      </c>
      <c r="D7303" s="8">
        <f t="shared" ca="1" si="990"/>
        <v>2</v>
      </c>
      <c r="E7303" s="50">
        <f t="shared" ca="1" si="992"/>
        <v>2</v>
      </c>
      <c r="F7303" s="2" t="str">
        <f t="shared" ca="1" si="991"/>
        <v/>
      </c>
      <c r="BD7303" s="49">
        <f t="shared" ca="1" si="988"/>
        <v>2595</v>
      </c>
      <c r="BE7303" s="3">
        <f t="shared" ca="1" si="985"/>
        <v>0.25945000000000001</v>
      </c>
      <c r="BF7303" s="3">
        <f t="shared" ca="1" si="986"/>
        <v>-0.6450419512753276</v>
      </c>
      <c r="BG7303" s="9">
        <f t="shared" ca="1" si="987"/>
        <v>2</v>
      </c>
      <c r="BH7303" s="6">
        <f ca="1">IF(ISNUMBER('Descriptive Stats'!BF7303),'Descriptive Stats'!BF7303,#N/A)</f>
        <v>-0.6450419512753276</v>
      </c>
      <c r="BI7303" s="6">
        <f ca="1">IF(ISNUMBER('Descriptive Stats'!E7303),'Descriptive Stats'!E7303,#N/A)</f>
        <v>2</v>
      </c>
    </row>
    <row r="7304" spans="1:61" ht="14.4" x14ac:dyDescent="0.3">
      <c r="A7304" s="2">
        <f>ROW()</f>
        <v>7304</v>
      </c>
      <c r="C7304" s="8">
        <f t="shared" ca="1" si="989"/>
        <v>9</v>
      </c>
      <c r="D7304" s="8">
        <f t="shared" ca="1" si="990"/>
        <v>2</v>
      </c>
      <c r="E7304" s="50">
        <f t="shared" ca="1" si="992"/>
        <v>9</v>
      </c>
      <c r="F7304" s="2" t="str">
        <f t="shared" ca="1" si="991"/>
        <v/>
      </c>
      <c r="BD7304" s="49">
        <f t="shared" ca="1" si="988"/>
        <v>4819</v>
      </c>
      <c r="BE7304" s="3">
        <f t="shared" ca="1" si="985"/>
        <v>0.48185</v>
      </c>
      <c r="BF7304" s="3">
        <f t="shared" ca="1" si="986"/>
        <v>-4.5511009098988427E-2</v>
      </c>
      <c r="BG7304" s="9">
        <f t="shared" ca="1" si="987"/>
        <v>9</v>
      </c>
      <c r="BH7304" s="6">
        <f ca="1">IF(ISNUMBER('Descriptive Stats'!BF7304),'Descriptive Stats'!BF7304,#N/A)</f>
        <v>-4.5511009098988427E-2</v>
      </c>
      <c r="BI7304" s="6">
        <f ca="1">IF(ISNUMBER('Descriptive Stats'!E7304),'Descriptive Stats'!E7304,#N/A)</f>
        <v>9</v>
      </c>
    </row>
    <row r="7305" spans="1:61" ht="14.4" x14ac:dyDescent="0.3">
      <c r="A7305" s="2">
        <f>ROW()</f>
        <v>7305</v>
      </c>
      <c r="C7305" s="8">
        <f t="shared" ca="1" si="989"/>
        <v>23</v>
      </c>
      <c r="D7305" s="8">
        <f t="shared" ca="1" si="990"/>
        <v>9</v>
      </c>
      <c r="E7305" s="50">
        <f t="shared" ca="1" si="992"/>
        <v>0</v>
      </c>
      <c r="F7305" s="2" t="str">
        <f t="shared" ca="1" si="991"/>
        <v/>
      </c>
      <c r="BD7305" s="49">
        <f t="shared" ca="1" si="988"/>
        <v>815.5</v>
      </c>
      <c r="BE7305" s="3">
        <f t="shared" ref="BE7305:BE7368" ca="1" si="993">IF(ISNUMBER(BD7305),(BD7305-0.5)/$BK$4,"")</f>
        <v>8.1500000000000003E-2</v>
      </c>
      <c r="BF7305" s="3">
        <f t="shared" ref="BF7305:BF7368" ca="1" si="994">IF(ISNUMBER(BE7305),_xlfn.NORM.INV(BE7305,0,1),"")</f>
        <v>-1.3950525282585462</v>
      </c>
      <c r="BG7305" s="9">
        <f t="shared" ref="BG7305:BG7368" ca="1" si="995">IF(ISNUMBER(E7305),E7305,"")</f>
        <v>0</v>
      </c>
      <c r="BH7305" s="6">
        <f ca="1">IF(ISNUMBER('Descriptive Stats'!BF7305),'Descriptive Stats'!BF7305,#N/A)</f>
        <v>-1.3950525282585462</v>
      </c>
      <c r="BI7305" s="6">
        <f ca="1">IF(ISNUMBER('Descriptive Stats'!E7305),'Descriptive Stats'!E7305,#N/A)</f>
        <v>0</v>
      </c>
    </row>
    <row r="7306" spans="1:61" ht="14.4" x14ac:dyDescent="0.3">
      <c r="A7306" s="2">
        <f>ROW()</f>
        <v>7306</v>
      </c>
      <c r="C7306" s="8">
        <f t="shared" ca="1" si="989"/>
        <v>22</v>
      </c>
      <c r="D7306" s="8">
        <f t="shared" ca="1" si="990"/>
        <v>0</v>
      </c>
      <c r="E7306" s="50">
        <f t="shared" ca="1" si="992"/>
        <v>2</v>
      </c>
      <c r="F7306" s="2" t="str">
        <f t="shared" ca="1" si="991"/>
        <v/>
      </c>
      <c r="BD7306" s="49">
        <f t="shared" ref="BD7306:BD7369" ca="1" si="996">IF(ISNUMBER(BG7306),_xlfn.RANK.AVG(BG7306,$BG$2:$BG$5414,1),"")</f>
        <v>2595</v>
      </c>
      <c r="BE7306" s="3">
        <f t="shared" ca="1" si="993"/>
        <v>0.25945000000000001</v>
      </c>
      <c r="BF7306" s="3">
        <f t="shared" ca="1" si="994"/>
        <v>-0.6450419512753276</v>
      </c>
      <c r="BG7306" s="9">
        <f t="shared" ca="1" si="995"/>
        <v>2</v>
      </c>
      <c r="BH7306" s="6">
        <f ca="1">IF(ISNUMBER('Descriptive Stats'!BF7306),'Descriptive Stats'!BF7306,#N/A)</f>
        <v>-0.6450419512753276</v>
      </c>
      <c r="BI7306" s="6">
        <f ca="1">IF(ISNUMBER('Descriptive Stats'!E7306),'Descriptive Stats'!E7306,#N/A)</f>
        <v>2</v>
      </c>
    </row>
    <row r="7307" spans="1:61" ht="14.4" x14ac:dyDescent="0.3">
      <c r="A7307" s="2">
        <f>ROW()</f>
        <v>7307</v>
      </c>
      <c r="C7307" s="8">
        <f t="shared" ca="1" si="989"/>
        <v>21</v>
      </c>
      <c r="D7307" s="8">
        <f t="shared" ca="1" si="990"/>
        <v>2</v>
      </c>
      <c r="E7307" s="50">
        <f t="shared" ca="1" si="992"/>
        <v>7</v>
      </c>
      <c r="F7307" s="2" t="str">
        <f t="shared" ca="1" si="991"/>
        <v/>
      </c>
      <c r="BD7307" s="49">
        <f t="shared" ca="1" si="996"/>
        <v>4473.5</v>
      </c>
      <c r="BE7307" s="3">
        <f t="shared" ca="1" si="993"/>
        <v>0.44729999999999998</v>
      </c>
      <c r="BF7307" s="3">
        <f t="shared" ca="1" si="994"/>
        <v>-0.13248586824472414</v>
      </c>
      <c r="BG7307" s="9">
        <f t="shared" ca="1" si="995"/>
        <v>7</v>
      </c>
      <c r="BH7307" s="6">
        <f ca="1">IF(ISNUMBER('Descriptive Stats'!BF7307),'Descriptive Stats'!BF7307,#N/A)</f>
        <v>-0.13248586824472414</v>
      </c>
      <c r="BI7307" s="6">
        <f ca="1">IF(ISNUMBER('Descriptive Stats'!E7307),'Descriptive Stats'!E7307,#N/A)</f>
        <v>7</v>
      </c>
    </row>
    <row r="7308" spans="1:61" ht="14.4" x14ac:dyDescent="0.3">
      <c r="A7308" s="2">
        <f>ROW()</f>
        <v>7308</v>
      </c>
      <c r="C7308" s="8">
        <f t="shared" ca="1" si="989"/>
        <v>19</v>
      </c>
      <c r="D7308" s="8">
        <f t="shared" ca="1" si="990"/>
        <v>7</v>
      </c>
      <c r="E7308" s="50">
        <f t="shared" ca="1" si="992"/>
        <v>0</v>
      </c>
      <c r="F7308" s="2" t="str">
        <f t="shared" ca="1" si="991"/>
        <v/>
      </c>
      <c r="BD7308" s="49">
        <f t="shared" ca="1" si="996"/>
        <v>815.5</v>
      </c>
      <c r="BE7308" s="3">
        <f t="shared" ca="1" si="993"/>
        <v>8.1500000000000003E-2</v>
      </c>
      <c r="BF7308" s="3">
        <f t="shared" ca="1" si="994"/>
        <v>-1.3950525282585462</v>
      </c>
      <c r="BG7308" s="9">
        <f t="shared" ca="1" si="995"/>
        <v>0</v>
      </c>
      <c r="BH7308" s="6">
        <f ca="1">IF(ISNUMBER('Descriptive Stats'!BF7308),'Descriptive Stats'!BF7308,#N/A)</f>
        <v>-1.3950525282585462</v>
      </c>
      <c r="BI7308" s="6">
        <f ca="1">IF(ISNUMBER('Descriptive Stats'!E7308),'Descriptive Stats'!E7308,#N/A)</f>
        <v>0</v>
      </c>
    </row>
    <row r="7309" spans="1:61" ht="14.4" x14ac:dyDescent="0.3">
      <c r="A7309" s="2">
        <f>ROW()</f>
        <v>7309</v>
      </c>
      <c r="C7309" s="8">
        <f t="shared" ca="1" si="989"/>
        <v>20</v>
      </c>
      <c r="D7309" s="8">
        <f t="shared" ca="1" si="990"/>
        <v>0</v>
      </c>
      <c r="E7309" s="50">
        <f t="shared" ca="1" si="992"/>
        <v>6</v>
      </c>
      <c r="F7309" s="2" t="str">
        <f t="shared" ca="1" si="991"/>
        <v/>
      </c>
      <c r="BD7309" s="49">
        <f t="shared" ca="1" si="996"/>
        <v>3900</v>
      </c>
      <c r="BE7309" s="3">
        <f t="shared" ca="1" si="993"/>
        <v>0.38995000000000002</v>
      </c>
      <c r="BF7309" s="3">
        <f t="shared" ca="1" si="994"/>
        <v>-0.2794493539703507</v>
      </c>
      <c r="BG7309" s="9">
        <f t="shared" ca="1" si="995"/>
        <v>6</v>
      </c>
      <c r="BH7309" s="6">
        <f ca="1">IF(ISNUMBER('Descriptive Stats'!BF7309),'Descriptive Stats'!BF7309,#N/A)</f>
        <v>-0.2794493539703507</v>
      </c>
      <c r="BI7309" s="6">
        <f ca="1">IF(ISNUMBER('Descriptive Stats'!E7309),'Descriptive Stats'!E7309,#N/A)</f>
        <v>6</v>
      </c>
    </row>
    <row r="7310" spans="1:61" ht="14.4" x14ac:dyDescent="0.3">
      <c r="A7310" s="2">
        <f>ROW()</f>
        <v>7310</v>
      </c>
      <c r="C7310" s="8">
        <f t="shared" ca="1" si="989"/>
        <v>2</v>
      </c>
      <c r="D7310" s="8">
        <f t="shared" ca="1" si="990"/>
        <v>6</v>
      </c>
      <c r="E7310" s="50">
        <f t="shared" ca="1" si="992"/>
        <v>2</v>
      </c>
      <c r="F7310" s="2" t="str">
        <f t="shared" ca="1" si="991"/>
        <v/>
      </c>
      <c r="BD7310" s="49">
        <f t="shared" ca="1" si="996"/>
        <v>2595</v>
      </c>
      <c r="BE7310" s="3">
        <f t="shared" ca="1" si="993"/>
        <v>0.25945000000000001</v>
      </c>
      <c r="BF7310" s="3">
        <f t="shared" ca="1" si="994"/>
        <v>-0.6450419512753276</v>
      </c>
      <c r="BG7310" s="9">
        <f t="shared" ca="1" si="995"/>
        <v>2</v>
      </c>
      <c r="BH7310" s="6">
        <f ca="1">IF(ISNUMBER('Descriptive Stats'!BF7310),'Descriptive Stats'!BF7310,#N/A)</f>
        <v>-0.6450419512753276</v>
      </c>
      <c r="BI7310" s="6">
        <f ca="1">IF(ISNUMBER('Descriptive Stats'!E7310),'Descriptive Stats'!E7310,#N/A)</f>
        <v>2</v>
      </c>
    </row>
    <row r="7311" spans="1:61" ht="14.4" x14ac:dyDescent="0.3">
      <c r="A7311" s="2">
        <f>ROW()</f>
        <v>7311</v>
      </c>
      <c r="C7311" s="8">
        <f t="shared" ca="1" si="989"/>
        <v>9</v>
      </c>
      <c r="D7311" s="8">
        <f t="shared" ca="1" si="990"/>
        <v>2</v>
      </c>
      <c r="E7311" s="50">
        <f t="shared" ca="1" si="992"/>
        <v>4</v>
      </c>
      <c r="F7311" s="2" t="str">
        <f t="shared" ca="1" si="991"/>
        <v/>
      </c>
      <c r="BD7311" s="49">
        <f t="shared" ca="1" si="996"/>
        <v>3442</v>
      </c>
      <c r="BE7311" s="3">
        <f t="shared" ca="1" si="993"/>
        <v>0.34415000000000001</v>
      </c>
      <c r="BF7311" s="3">
        <f t="shared" ca="1" si="994"/>
        <v>-0.40116316278173481</v>
      </c>
      <c r="BG7311" s="9">
        <f t="shared" ca="1" si="995"/>
        <v>4</v>
      </c>
      <c r="BH7311" s="6">
        <f ca="1">IF(ISNUMBER('Descriptive Stats'!BF7311),'Descriptive Stats'!BF7311,#N/A)</f>
        <v>-0.40116316278173481</v>
      </c>
      <c r="BI7311" s="6">
        <f ca="1">IF(ISNUMBER('Descriptive Stats'!E7311),'Descriptive Stats'!E7311,#N/A)</f>
        <v>4</v>
      </c>
    </row>
    <row r="7312" spans="1:61" ht="14.4" x14ac:dyDescent="0.3">
      <c r="A7312" s="2">
        <f>ROW()</f>
        <v>7312</v>
      </c>
      <c r="C7312" s="8">
        <f t="shared" ca="1" si="989"/>
        <v>13</v>
      </c>
      <c r="D7312" s="8">
        <f t="shared" ca="1" si="990"/>
        <v>4</v>
      </c>
      <c r="E7312" s="50">
        <f t="shared" ca="1" si="992"/>
        <v>6</v>
      </c>
      <c r="F7312" s="2" t="str">
        <f t="shared" ca="1" si="991"/>
        <v/>
      </c>
      <c r="BD7312" s="49">
        <f t="shared" ca="1" si="996"/>
        <v>3900</v>
      </c>
      <c r="BE7312" s="3">
        <f t="shared" ca="1" si="993"/>
        <v>0.38995000000000002</v>
      </c>
      <c r="BF7312" s="3">
        <f t="shared" ca="1" si="994"/>
        <v>-0.2794493539703507</v>
      </c>
      <c r="BG7312" s="9">
        <f t="shared" ca="1" si="995"/>
        <v>6</v>
      </c>
      <c r="BH7312" s="6">
        <f ca="1">IF(ISNUMBER('Descriptive Stats'!BF7312),'Descriptive Stats'!BF7312,#N/A)</f>
        <v>-0.2794493539703507</v>
      </c>
      <c r="BI7312" s="6">
        <f ca="1">IF(ISNUMBER('Descriptive Stats'!E7312),'Descriptive Stats'!E7312,#N/A)</f>
        <v>6</v>
      </c>
    </row>
    <row r="7313" spans="1:61" ht="14.4" x14ac:dyDescent="0.3">
      <c r="A7313" s="2">
        <f>ROW()</f>
        <v>7313</v>
      </c>
      <c r="C7313" s="8">
        <f t="shared" ref="C7313:C7376" ca="1" si="997">RANDBETWEEN(2,COUNT(B:B))</f>
        <v>2</v>
      </c>
      <c r="D7313" s="8">
        <f t="shared" ref="D7313:D7376" ca="1" si="998">VLOOKUP(C7313,A:B,2,TRUE)</f>
        <v>6</v>
      </c>
      <c r="E7313" s="50">
        <f t="shared" ca="1" si="992"/>
        <v>2</v>
      </c>
      <c r="F7313" s="2" t="str">
        <f t="shared" ref="F7313:F7376" ca="1" si="999">IF(ISNUMBER(E7313),IF(OR(E7313&lt;$K$16,E7313&gt;$K$14),"X",""),"")</f>
        <v/>
      </c>
      <c r="BD7313" s="49">
        <f t="shared" ca="1" si="996"/>
        <v>2595</v>
      </c>
      <c r="BE7313" s="3">
        <f t="shared" ca="1" si="993"/>
        <v>0.25945000000000001</v>
      </c>
      <c r="BF7313" s="3">
        <f t="shared" ca="1" si="994"/>
        <v>-0.6450419512753276</v>
      </c>
      <c r="BG7313" s="9">
        <f t="shared" ca="1" si="995"/>
        <v>2</v>
      </c>
      <c r="BH7313" s="6">
        <f ca="1">IF(ISNUMBER('Descriptive Stats'!BF7313),'Descriptive Stats'!BF7313,#N/A)</f>
        <v>-0.6450419512753276</v>
      </c>
      <c r="BI7313" s="6">
        <f ca="1">IF(ISNUMBER('Descriptive Stats'!E7313),'Descriptive Stats'!E7313,#N/A)</f>
        <v>2</v>
      </c>
    </row>
    <row r="7314" spans="1:61" ht="14.4" x14ac:dyDescent="0.3">
      <c r="A7314" s="2">
        <f>ROW()</f>
        <v>7314</v>
      </c>
      <c r="C7314" s="8">
        <f t="shared" ca="1" si="997"/>
        <v>21</v>
      </c>
      <c r="D7314" s="8">
        <f t="shared" ca="1" si="998"/>
        <v>2</v>
      </c>
      <c r="E7314" s="50">
        <f t="shared" ca="1" si="992"/>
        <v>19</v>
      </c>
      <c r="F7314" s="2" t="str">
        <f t="shared" ca="1" si="999"/>
        <v>X</v>
      </c>
      <c r="BD7314" s="49">
        <f t="shared" ca="1" si="996"/>
        <v>5294</v>
      </c>
      <c r="BE7314" s="3">
        <f t="shared" ca="1" si="993"/>
        <v>0.52934999999999999</v>
      </c>
      <c r="BF7314" s="3">
        <f t="shared" ca="1" si="994"/>
        <v>7.3636031452008061E-2</v>
      </c>
      <c r="BG7314" s="9">
        <f t="shared" ca="1" si="995"/>
        <v>19</v>
      </c>
      <c r="BH7314" s="6">
        <f ca="1">IF(ISNUMBER('Descriptive Stats'!BF7314),'Descriptive Stats'!BF7314,#N/A)</f>
        <v>7.3636031452008061E-2</v>
      </c>
      <c r="BI7314" s="6">
        <f ca="1">IF(ISNUMBER('Descriptive Stats'!E7314),'Descriptive Stats'!E7314,#N/A)</f>
        <v>19</v>
      </c>
    </row>
    <row r="7315" spans="1:61" ht="14.4" x14ac:dyDescent="0.3">
      <c r="A7315" s="2">
        <f>ROW()</f>
        <v>7315</v>
      </c>
      <c r="C7315" s="8">
        <f t="shared" ca="1" si="997"/>
        <v>7</v>
      </c>
      <c r="D7315" s="8">
        <f t="shared" ca="1" si="998"/>
        <v>19</v>
      </c>
      <c r="E7315" s="50">
        <f t="shared" ca="1" si="992"/>
        <v>0</v>
      </c>
      <c r="F7315" s="2" t="str">
        <f t="shared" ca="1" si="999"/>
        <v/>
      </c>
      <c r="BD7315" s="49">
        <f t="shared" ca="1" si="996"/>
        <v>815.5</v>
      </c>
      <c r="BE7315" s="3">
        <f t="shared" ca="1" si="993"/>
        <v>8.1500000000000003E-2</v>
      </c>
      <c r="BF7315" s="3">
        <f t="shared" ca="1" si="994"/>
        <v>-1.3950525282585462</v>
      </c>
      <c r="BG7315" s="9">
        <f t="shared" ca="1" si="995"/>
        <v>0</v>
      </c>
      <c r="BH7315" s="6">
        <f ca="1">IF(ISNUMBER('Descriptive Stats'!BF7315),'Descriptive Stats'!BF7315,#N/A)</f>
        <v>-1.3950525282585462</v>
      </c>
      <c r="BI7315" s="6">
        <f ca="1">IF(ISNUMBER('Descriptive Stats'!E7315),'Descriptive Stats'!E7315,#N/A)</f>
        <v>0</v>
      </c>
    </row>
    <row r="7316" spans="1:61" ht="14.4" x14ac:dyDescent="0.3">
      <c r="A7316" s="2">
        <f>ROW()</f>
        <v>7316</v>
      </c>
      <c r="C7316" s="8">
        <f t="shared" ca="1" si="997"/>
        <v>14</v>
      </c>
      <c r="D7316" s="8">
        <f t="shared" ca="1" si="998"/>
        <v>0</v>
      </c>
      <c r="E7316" s="50">
        <f t="shared" ca="1" si="992"/>
        <v>19</v>
      </c>
      <c r="F7316" s="2" t="str">
        <f t="shared" ca="1" si="999"/>
        <v>X</v>
      </c>
      <c r="BD7316" s="49">
        <f t="shared" ca="1" si="996"/>
        <v>5294</v>
      </c>
      <c r="BE7316" s="3">
        <f t="shared" ca="1" si="993"/>
        <v>0.52934999999999999</v>
      </c>
      <c r="BF7316" s="3">
        <f t="shared" ca="1" si="994"/>
        <v>7.3636031452008061E-2</v>
      </c>
      <c r="BG7316" s="9">
        <f t="shared" ca="1" si="995"/>
        <v>19</v>
      </c>
      <c r="BH7316" s="6">
        <f ca="1">IF(ISNUMBER('Descriptive Stats'!BF7316),'Descriptive Stats'!BF7316,#N/A)</f>
        <v>7.3636031452008061E-2</v>
      </c>
      <c r="BI7316" s="6">
        <f ca="1">IF(ISNUMBER('Descriptive Stats'!E7316),'Descriptive Stats'!E7316,#N/A)</f>
        <v>19</v>
      </c>
    </row>
    <row r="7317" spans="1:61" ht="14.4" x14ac:dyDescent="0.3">
      <c r="A7317" s="2">
        <f>ROW()</f>
        <v>7317</v>
      </c>
      <c r="C7317" s="8">
        <f t="shared" ca="1" si="997"/>
        <v>7</v>
      </c>
      <c r="D7317" s="8">
        <f t="shared" ca="1" si="998"/>
        <v>19</v>
      </c>
      <c r="E7317" s="50">
        <f t="shared" ca="1" si="992"/>
        <v>0</v>
      </c>
      <c r="F7317" s="2" t="str">
        <f t="shared" ca="1" si="999"/>
        <v/>
      </c>
      <c r="BD7317" s="49">
        <f t="shared" ca="1" si="996"/>
        <v>815.5</v>
      </c>
      <c r="BE7317" s="3">
        <f t="shared" ca="1" si="993"/>
        <v>8.1500000000000003E-2</v>
      </c>
      <c r="BF7317" s="3">
        <f t="shared" ca="1" si="994"/>
        <v>-1.3950525282585462</v>
      </c>
      <c r="BG7317" s="9">
        <f t="shared" ca="1" si="995"/>
        <v>0</v>
      </c>
      <c r="BH7317" s="6">
        <f ca="1">IF(ISNUMBER('Descriptive Stats'!BF7317),'Descriptive Stats'!BF7317,#N/A)</f>
        <v>-1.3950525282585462</v>
      </c>
      <c r="BI7317" s="6">
        <f ca="1">IF(ISNUMBER('Descriptive Stats'!E7317),'Descriptive Stats'!E7317,#N/A)</f>
        <v>0</v>
      </c>
    </row>
    <row r="7318" spans="1:61" ht="14.4" x14ac:dyDescent="0.3">
      <c r="A7318" s="2">
        <f>ROW()</f>
        <v>7318</v>
      </c>
      <c r="C7318" s="8">
        <f t="shared" ca="1" si="997"/>
        <v>14</v>
      </c>
      <c r="D7318" s="8">
        <f t="shared" ca="1" si="998"/>
        <v>0</v>
      </c>
      <c r="E7318" s="50">
        <f t="shared" ca="1" si="992"/>
        <v>9</v>
      </c>
      <c r="F7318" s="2" t="str">
        <f t="shared" ca="1" si="999"/>
        <v/>
      </c>
      <c r="BD7318" s="49">
        <f t="shared" ca="1" si="996"/>
        <v>4819</v>
      </c>
      <c r="BE7318" s="3">
        <f t="shared" ca="1" si="993"/>
        <v>0.48185</v>
      </c>
      <c r="BF7318" s="3">
        <f t="shared" ca="1" si="994"/>
        <v>-4.5511009098988427E-2</v>
      </c>
      <c r="BG7318" s="9">
        <f t="shared" ca="1" si="995"/>
        <v>9</v>
      </c>
      <c r="BH7318" s="6">
        <f ca="1">IF(ISNUMBER('Descriptive Stats'!BF7318),'Descriptive Stats'!BF7318,#N/A)</f>
        <v>-4.5511009098988427E-2</v>
      </c>
      <c r="BI7318" s="6">
        <f ca="1">IF(ISNUMBER('Descriptive Stats'!E7318),'Descriptive Stats'!E7318,#N/A)</f>
        <v>9</v>
      </c>
    </row>
    <row r="7319" spans="1:61" ht="14.4" x14ac:dyDescent="0.3">
      <c r="A7319" s="2">
        <f>ROW()</f>
        <v>7319</v>
      </c>
      <c r="C7319" s="8">
        <f t="shared" ca="1" si="997"/>
        <v>23</v>
      </c>
      <c r="D7319" s="8">
        <f t="shared" ca="1" si="998"/>
        <v>9</v>
      </c>
      <c r="E7319" s="50">
        <f t="shared" ca="1" si="992"/>
        <v>7</v>
      </c>
      <c r="F7319" s="2" t="str">
        <f t="shared" ca="1" si="999"/>
        <v/>
      </c>
      <c r="BD7319" s="49">
        <f t="shared" ca="1" si="996"/>
        <v>4473.5</v>
      </c>
      <c r="BE7319" s="3">
        <f t="shared" ca="1" si="993"/>
        <v>0.44729999999999998</v>
      </c>
      <c r="BF7319" s="3">
        <f t="shared" ca="1" si="994"/>
        <v>-0.13248586824472414</v>
      </c>
      <c r="BG7319" s="9">
        <f t="shared" ca="1" si="995"/>
        <v>7</v>
      </c>
      <c r="BH7319" s="6">
        <f ca="1">IF(ISNUMBER('Descriptive Stats'!BF7319),'Descriptive Stats'!BF7319,#N/A)</f>
        <v>-0.13248586824472414</v>
      </c>
      <c r="BI7319" s="6">
        <f ca="1">IF(ISNUMBER('Descriptive Stats'!E7319),'Descriptive Stats'!E7319,#N/A)</f>
        <v>7</v>
      </c>
    </row>
    <row r="7320" spans="1:61" ht="14.4" x14ac:dyDescent="0.3">
      <c r="A7320" s="2">
        <f>ROW()</f>
        <v>7320</v>
      </c>
      <c r="C7320" s="8">
        <f t="shared" ca="1" si="997"/>
        <v>6</v>
      </c>
      <c r="D7320" s="8">
        <f t="shared" ca="1" si="998"/>
        <v>7</v>
      </c>
      <c r="E7320" s="50">
        <f t="shared" ca="1" si="992"/>
        <v>1</v>
      </c>
      <c r="F7320" s="2" t="str">
        <f t="shared" ca="1" si="999"/>
        <v/>
      </c>
      <c r="BD7320" s="49">
        <f t="shared" ca="1" si="996"/>
        <v>1871</v>
      </c>
      <c r="BE7320" s="3">
        <f t="shared" ca="1" si="993"/>
        <v>0.18704999999999999</v>
      </c>
      <c r="BF7320" s="3">
        <f t="shared" ca="1" si="994"/>
        <v>-0.88881967520906158</v>
      </c>
      <c r="BG7320" s="9">
        <f t="shared" ca="1" si="995"/>
        <v>1</v>
      </c>
      <c r="BH7320" s="6">
        <f ca="1">IF(ISNUMBER('Descriptive Stats'!BF7320),'Descriptive Stats'!BF7320,#N/A)</f>
        <v>-0.88881967520906158</v>
      </c>
      <c r="BI7320" s="6">
        <f ca="1">IF(ISNUMBER('Descriptive Stats'!E7320),'Descriptive Stats'!E7320,#N/A)</f>
        <v>1</v>
      </c>
    </row>
    <row r="7321" spans="1:61" ht="14.4" x14ac:dyDescent="0.3">
      <c r="A7321" s="2">
        <f>ROW()</f>
        <v>7321</v>
      </c>
      <c r="C7321" s="8">
        <f t="shared" ca="1" si="997"/>
        <v>8</v>
      </c>
      <c r="D7321" s="8">
        <f t="shared" ca="1" si="998"/>
        <v>1</v>
      </c>
      <c r="E7321" s="50">
        <f t="shared" ca="1" si="992"/>
        <v>1</v>
      </c>
      <c r="F7321" s="2" t="str">
        <f t="shared" ca="1" si="999"/>
        <v/>
      </c>
      <c r="BD7321" s="49">
        <f t="shared" ca="1" si="996"/>
        <v>1871</v>
      </c>
      <c r="BE7321" s="3">
        <f t="shared" ca="1" si="993"/>
        <v>0.18704999999999999</v>
      </c>
      <c r="BF7321" s="3">
        <f t="shared" ca="1" si="994"/>
        <v>-0.88881967520906158</v>
      </c>
      <c r="BG7321" s="9">
        <f t="shared" ca="1" si="995"/>
        <v>1</v>
      </c>
      <c r="BH7321" s="6">
        <f ca="1">IF(ISNUMBER('Descriptive Stats'!BF7321),'Descriptive Stats'!BF7321,#N/A)</f>
        <v>-0.88881967520906158</v>
      </c>
      <c r="BI7321" s="6">
        <f ca="1">IF(ISNUMBER('Descriptive Stats'!E7321),'Descriptive Stats'!E7321,#N/A)</f>
        <v>1</v>
      </c>
    </row>
    <row r="7322" spans="1:61" ht="14.4" x14ac:dyDescent="0.3">
      <c r="A7322" s="2">
        <f>ROW()</f>
        <v>7322</v>
      </c>
      <c r="C7322" s="8">
        <f t="shared" ca="1" si="997"/>
        <v>12</v>
      </c>
      <c r="D7322" s="8">
        <f t="shared" ca="1" si="998"/>
        <v>1</v>
      </c>
      <c r="E7322" s="50">
        <f t="shared" ca="1" si="992"/>
        <v>2</v>
      </c>
      <c r="F7322" s="2" t="str">
        <f t="shared" ca="1" si="999"/>
        <v/>
      </c>
      <c r="BD7322" s="49">
        <f t="shared" ca="1" si="996"/>
        <v>2595</v>
      </c>
      <c r="BE7322" s="3">
        <f t="shared" ca="1" si="993"/>
        <v>0.25945000000000001</v>
      </c>
      <c r="BF7322" s="3">
        <f t="shared" ca="1" si="994"/>
        <v>-0.6450419512753276</v>
      </c>
      <c r="BG7322" s="9">
        <f t="shared" ca="1" si="995"/>
        <v>2</v>
      </c>
      <c r="BH7322" s="6">
        <f ca="1">IF(ISNUMBER('Descriptive Stats'!BF7322),'Descriptive Stats'!BF7322,#N/A)</f>
        <v>-0.6450419512753276</v>
      </c>
      <c r="BI7322" s="6">
        <f ca="1">IF(ISNUMBER('Descriptive Stats'!E7322),'Descriptive Stats'!E7322,#N/A)</f>
        <v>2</v>
      </c>
    </row>
    <row r="7323" spans="1:61" ht="14.4" x14ac:dyDescent="0.3">
      <c r="A7323" s="2">
        <f>ROW()</f>
        <v>7323</v>
      </c>
      <c r="C7323" s="8">
        <f t="shared" ca="1" si="997"/>
        <v>3</v>
      </c>
      <c r="D7323" s="8">
        <f t="shared" ca="1" si="998"/>
        <v>2</v>
      </c>
      <c r="E7323" s="50">
        <f t="shared" ca="1" si="992"/>
        <v>2</v>
      </c>
      <c r="F7323" s="2" t="str">
        <f t="shared" ca="1" si="999"/>
        <v/>
      </c>
      <c r="BD7323" s="49">
        <f t="shared" ca="1" si="996"/>
        <v>2595</v>
      </c>
      <c r="BE7323" s="3">
        <f t="shared" ca="1" si="993"/>
        <v>0.25945000000000001</v>
      </c>
      <c r="BF7323" s="3">
        <f t="shared" ca="1" si="994"/>
        <v>-0.6450419512753276</v>
      </c>
      <c r="BG7323" s="9">
        <f t="shared" ca="1" si="995"/>
        <v>2</v>
      </c>
      <c r="BH7323" s="6">
        <f ca="1">IF(ISNUMBER('Descriptive Stats'!BF7323),'Descriptive Stats'!BF7323,#N/A)</f>
        <v>-0.6450419512753276</v>
      </c>
      <c r="BI7323" s="6">
        <f ca="1">IF(ISNUMBER('Descriptive Stats'!E7323),'Descriptive Stats'!E7323,#N/A)</f>
        <v>2</v>
      </c>
    </row>
    <row r="7324" spans="1:61" ht="14.4" x14ac:dyDescent="0.3">
      <c r="A7324" s="2">
        <f>ROW()</f>
        <v>7324</v>
      </c>
      <c r="C7324" s="8">
        <f t="shared" ca="1" si="997"/>
        <v>3</v>
      </c>
      <c r="D7324" s="8">
        <f t="shared" ca="1" si="998"/>
        <v>2</v>
      </c>
      <c r="E7324" s="50">
        <f t="shared" ca="1" si="992"/>
        <v>6</v>
      </c>
      <c r="F7324" s="2" t="str">
        <f t="shared" ca="1" si="999"/>
        <v/>
      </c>
      <c r="BD7324" s="49">
        <f t="shared" ca="1" si="996"/>
        <v>3900</v>
      </c>
      <c r="BE7324" s="3">
        <f t="shared" ca="1" si="993"/>
        <v>0.38995000000000002</v>
      </c>
      <c r="BF7324" s="3">
        <f t="shared" ca="1" si="994"/>
        <v>-0.2794493539703507</v>
      </c>
      <c r="BG7324" s="9">
        <f t="shared" ca="1" si="995"/>
        <v>6</v>
      </c>
      <c r="BH7324" s="6">
        <f ca="1">IF(ISNUMBER('Descriptive Stats'!BF7324),'Descriptive Stats'!BF7324,#N/A)</f>
        <v>-0.2794493539703507</v>
      </c>
      <c r="BI7324" s="6">
        <f ca="1">IF(ISNUMBER('Descriptive Stats'!E7324),'Descriptive Stats'!E7324,#N/A)</f>
        <v>6</v>
      </c>
    </row>
    <row r="7325" spans="1:61" ht="14.4" x14ac:dyDescent="0.3">
      <c r="A7325" s="2">
        <f>ROW()</f>
        <v>7325</v>
      </c>
      <c r="C7325" s="8">
        <f t="shared" ca="1" si="997"/>
        <v>2</v>
      </c>
      <c r="D7325" s="8">
        <f t="shared" ca="1" si="998"/>
        <v>6</v>
      </c>
      <c r="E7325" s="50">
        <f t="shared" ca="1" si="992"/>
        <v>0</v>
      </c>
      <c r="F7325" s="2" t="str">
        <f t="shared" ca="1" si="999"/>
        <v/>
      </c>
      <c r="BD7325" s="49">
        <f t="shared" ca="1" si="996"/>
        <v>815.5</v>
      </c>
      <c r="BE7325" s="3">
        <f t="shared" ca="1" si="993"/>
        <v>8.1500000000000003E-2</v>
      </c>
      <c r="BF7325" s="3">
        <f t="shared" ca="1" si="994"/>
        <v>-1.3950525282585462</v>
      </c>
      <c r="BG7325" s="9">
        <f t="shared" ca="1" si="995"/>
        <v>0</v>
      </c>
      <c r="BH7325" s="6">
        <f ca="1">IF(ISNUMBER('Descriptive Stats'!BF7325),'Descriptive Stats'!BF7325,#N/A)</f>
        <v>-1.3950525282585462</v>
      </c>
      <c r="BI7325" s="6">
        <f ca="1">IF(ISNUMBER('Descriptive Stats'!E7325),'Descriptive Stats'!E7325,#N/A)</f>
        <v>0</v>
      </c>
    </row>
    <row r="7326" spans="1:61" ht="14.4" x14ac:dyDescent="0.3">
      <c r="A7326" s="2">
        <f>ROW()</f>
        <v>7326</v>
      </c>
      <c r="C7326" s="8">
        <f t="shared" ca="1" si="997"/>
        <v>22</v>
      </c>
      <c r="D7326" s="8">
        <f t="shared" ca="1" si="998"/>
        <v>0</v>
      </c>
      <c r="E7326" s="50">
        <f t="shared" ca="1" si="992"/>
        <v>7</v>
      </c>
      <c r="F7326" s="2" t="str">
        <f t="shared" ca="1" si="999"/>
        <v/>
      </c>
      <c r="BD7326" s="49">
        <f t="shared" ca="1" si="996"/>
        <v>4473.5</v>
      </c>
      <c r="BE7326" s="3">
        <f t="shared" ca="1" si="993"/>
        <v>0.44729999999999998</v>
      </c>
      <c r="BF7326" s="3">
        <f t="shared" ca="1" si="994"/>
        <v>-0.13248586824472414</v>
      </c>
      <c r="BG7326" s="9">
        <f t="shared" ca="1" si="995"/>
        <v>7</v>
      </c>
      <c r="BH7326" s="6">
        <f ca="1">IF(ISNUMBER('Descriptive Stats'!BF7326),'Descriptive Stats'!BF7326,#N/A)</f>
        <v>-0.13248586824472414</v>
      </c>
      <c r="BI7326" s="6">
        <f ca="1">IF(ISNUMBER('Descriptive Stats'!E7326),'Descriptive Stats'!E7326,#N/A)</f>
        <v>7</v>
      </c>
    </row>
    <row r="7327" spans="1:61" ht="14.4" x14ac:dyDescent="0.3">
      <c r="A7327" s="2">
        <f>ROW()</f>
        <v>7327</v>
      </c>
      <c r="C7327" s="8">
        <f t="shared" ca="1" si="997"/>
        <v>6</v>
      </c>
      <c r="D7327" s="8">
        <f t="shared" ca="1" si="998"/>
        <v>7</v>
      </c>
      <c r="E7327" s="50">
        <f t="shared" ca="1" si="992"/>
        <v>19</v>
      </c>
      <c r="F7327" s="2" t="str">
        <f t="shared" ca="1" si="999"/>
        <v>X</v>
      </c>
      <c r="BD7327" s="49">
        <f t="shared" ca="1" si="996"/>
        <v>5294</v>
      </c>
      <c r="BE7327" s="3">
        <f t="shared" ca="1" si="993"/>
        <v>0.52934999999999999</v>
      </c>
      <c r="BF7327" s="3">
        <f t="shared" ca="1" si="994"/>
        <v>7.3636031452008061E-2</v>
      </c>
      <c r="BG7327" s="9">
        <f t="shared" ca="1" si="995"/>
        <v>19</v>
      </c>
      <c r="BH7327" s="6">
        <f ca="1">IF(ISNUMBER('Descriptive Stats'!BF7327),'Descriptive Stats'!BF7327,#N/A)</f>
        <v>7.3636031452008061E-2</v>
      </c>
      <c r="BI7327" s="6">
        <f ca="1">IF(ISNUMBER('Descriptive Stats'!E7327),'Descriptive Stats'!E7327,#N/A)</f>
        <v>19</v>
      </c>
    </row>
    <row r="7328" spans="1:61" ht="14.4" x14ac:dyDescent="0.3">
      <c r="A7328" s="2">
        <f>ROW()</f>
        <v>7328</v>
      </c>
      <c r="C7328" s="8">
        <f t="shared" ca="1" si="997"/>
        <v>7</v>
      </c>
      <c r="D7328" s="8">
        <f t="shared" ca="1" si="998"/>
        <v>19</v>
      </c>
      <c r="E7328" s="50">
        <f t="shared" ca="1" si="992"/>
        <v>0</v>
      </c>
      <c r="F7328" s="2" t="str">
        <f t="shared" ca="1" si="999"/>
        <v/>
      </c>
      <c r="BD7328" s="49">
        <f t="shared" ca="1" si="996"/>
        <v>815.5</v>
      </c>
      <c r="BE7328" s="3">
        <f t="shared" ca="1" si="993"/>
        <v>8.1500000000000003E-2</v>
      </c>
      <c r="BF7328" s="3">
        <f t="shared" ca="1" si="994"/>
        <v>-1.3950525282585462</v>
      </c>
      <c r="BG7328" s="9">
        <f t="shared" ca="1" si="995"/>
        <v>0</v>
      </c>
      <c r="BH7328" s="6">
        <f ca="1">IF(ISNUMBER('Descriptive Stats'!BF7328),'Descriptive Stats'!BF7328,#N/A)</f>
        <v>-1.3950525282585462</v>
      </c>
      <c r="BI7328" s="6">
        <f ca="1">IF(ISNUMBER('Descriptive Stats'!E7328),'Descriptive Stats'!E7328,#N/A)</f>
        <v>0</v>
      </c>
    </row>
    <row r="7329" spans="1:61" ht="14.4" x14ac:dyDescent="0.3">
      <c r="A7329" s="2">
        <f>ROW()</f>
        <v>7329</v>
      </c>
      <c r="C7329" s="8">
        <f t="shared" ca="1" si="997"/>
        <v>18</v>
      </c>
      <c r="D7329" s="8">
        <f t="shared" ca="1" si="998"/>
        <v>0</v>
      </c>
      <c r="E7329" s="50">
        <f t="shared" ca="1" si="992"/>
        <v>0</v>
      </c>
      <c r="F7329" s="2" t="str">
        <f t="shared" ca="1" si="999"/>
        <v/>
      </c>
      <c r="BD7329" s="49">
        <f t="shared" ca="1" si="996"/>
        <v>815.5</v>
      </c>
      <c r="BE7329" s="3">
        <f t="shared" ca="1" si="993"/>
        <v>8.1500000000000003E-2</v>
      </c>
      <c r="BF7329" s="3">
        <f t="shared" ca="1" si="994"/>
        <v>-1.3950525282585462</v>
      </c>
      <c r="BG7329" s="9">
        <f t="shared" ca="1" si="995"/>
        <v>0</v>
      </c>
      <c r="BH7329" s="6">
        <f ca="1">IF(ISNUMBER('Descriptive Stats'!BF7329),'Descriptive Stats'!BF7329,#N/A)</f>
        <v>-1.3950525282585462</v>
      </c>
      <c r="BI7329" s="6">
        <f ca="1">IF(ISNUMBER('Descriptive Stats'!E7329),'Descriptive Stats'!E7329,#N/A)</f>
        <v>0</v>
      </c>
    </row>
    <row r="7330" spans="1:61" ht="14.4" x14ac:dyDescent="0.3">
      <c r="A7330" s="2">
        <f>ROW()</f>
        <v>7330</v>
      </c>
      <c r="C7330" s="8">
        <f t="shared" ca="1" si="997"/>
        <v>20</v>
      </c>
      <c r="D7330" s="8">
        <f t="shared" ca="1" si="998"/>
        <v>0</v>
      </c>
      <c r="E7330" s="50">
        <f t="shared" ca="1" si="992"/>
        <v>0</v>
      </c>
      <c r="F7330" s="2" t="str">
        <f t="shared" ca="1" si="999"/>
        <v/>
      </c>
      <c r="BD7330" s="49">
        <f t="shared" ca="1" si="996"/>
        <v>815.5</v>
      </c>
      <c r="BE7330" s="3">
        <f t="shared" ca="1" si="993"/>
        <v>8.1500000000000003E-2</v>
      </c>
      <c r="BF7330" s="3">
        <f t="shared" ca="1" si="994"/>
        <v>-1.3950525282585462</v>
      </c>
      <c r="BG7330" s="9">
        <f t="shared" ca="1" si="995"/>
        <v>0</v>
      </c>
      <c r="BH7330" s="6">
        <f ca="1">IF(ISNUMBER('Descriptive Stats'!BF7330),'Descriptive Stats'!BF7330,#N/A)</f>
        <v>-1.3950525282585462</v>
      </c>
      <c r="BI7330" s="6">
        <f ca="1">IF(ISNUMBER('Descriptive Stats'!E7330),'Descriptive Stats'!E7330,#N/A)</f>
        <v>0</v>
      </c>
    </row>
    <row r="7331" spans="1:61" ht="14.4" x14ac:dyDescent="0.3">
      <c r="A7331" s="2">
        <f>ROW()</f>
        <v>7331</v>
      </c>
      <c r="C7331" s="8">
        <f t="shared" ca="1" si="997"/>
        <v>22</v>
      </c>
      <c r="D7331" s="8">
        <f t="shared" ca="1" si="998"/>
        <v>0</v>
      </c>
      <c r="E7331" s="50">
        <f t="shared" ca="1" si="992"/>
        <v>0</v>
      </c>
      <c r="F7331" s="2" t="str">
        <f t="shared" ca="1" si="999"/>
        <v/>
      </c>
      <c r="BD7331" s="49">
        <f t="shared" ca="1" si="996"/>
        <v>815.5</v>
      </c>
      <c r="BE7331" s="3">
        <f t="shared" ca="1" si="993"/>
        <v>8.1500000000000003E-2</v>
      </c>
      <c r="BF7331" s="3">
        <f t="shared" ca="1" si="994"/>
        <v>-1.3950525282585462</v>
      </c>
      <c r="BG7331" s="9">
        <f t="shared" ca="1" si="995"/>
        <v>0</v>
      </c>
      <c r="BH7331" s="6">
        <f ca="1">IF(ISNUMBER('Descriptive Stats'!BF7331),'Descriptive Stats'!BF7331,#N/A)</f>
        <v>-1.3950525282585462</v>
      </c>
      <c r="BI7331" s="6">
        <f ca="1">IF(ISNUMBER('Descriptive Stats'!E7331),'Descriptive Stats'!E7331,#N/A)</f>
        <v>0</v>
      </c>
    </row>
    <row r="7332" spans="1:61" ht="14.4" x14ac:dyDescent="0.3">
      <c r="A7332" s="2">
        <f>ROW()</f>
        <v>7332</v>
      </c>
      <c r="C7332" s="8">
        <f t="shared" ca="1" si="997"/>
        <v>11</v>
      </c>
      <c r="D7332" s="8">
        <f t="shared" ca="1" si="998"/>
        <v>0</v>
      </c>
      <c r="E7332" s="50">
        <f t="shared" ca="1" si="992"/>
        <v>6</v>
      </c>
      <c r="F7332" s="2" t="str">
        <f t="shared" ca="1" si="999"/>
        <v/>
      </c>
      <c r="BD7332" s="49">
        <f t="shared" ca="1" si="996"/>
        <v>3900</v>
      </c>
      <c r="BE7332" s="3">
        <f t="shared" ca="1" si="993"/>
        <v>0.38995000000000002</v>
      </c>
      <c r="BF7332" s="3">
        <f t="shared" ca="1" si="994"/>
        <v>-0.2794493539703507</v>
      </c>
      <c r="BG7332" s="9">
        <f t="shared" ca="1" si="995"/>
        <v>6</v>
      </c>
      <c r="BH7332" s="6">
        <f ca="1">IF(ISNUMBER('Descriptive Stats'!BF7332),'Descriptive Stats'!BF7332,#N/A)</f>
        <v>-0.2794493539703507</v>
      </c>
      <c r="BI7332" s="6">
        <f ca="1">IF(ISNUMBER('Descriptive Stats'!E7332),'Descriptive Stats'!E7332,#N/A)</f>
        <v>6</v>
      </c>
    </row>
    <row r="7333" spans="1:61" ht="14.4" x14ac:dyDescent="0.3">
      <c r="A7333" s="2">
        <f>ROW()</f>
        <v>7333</v>
      </c>
      <c r="C7333" s="8">
        <f t="shared" ca="1" si="997"/>
        <v>5</v>
      </c>
      <c r="D7333" s="8">
        <f t="shared" ca="1" si="998"/>
        <v>6</v>
      </c>
      <c r="E7333" s="50">
        <f t="shared" ca="1" si="992"/>
        <v>6</v>
      </c>
      <c r="F7333" s="2" t="str">
        <f t="shared" ca="1" si="999"/>
        <v/>
      </c>
      <c r="BD7333" s="49">
        <f t="shared" ca="1" si="996"/>
        <v>3900</v>
      </c>
      <c r="BE7333" s="3">
        <f t="shared" ca="1" si="993"/>
        <v>0.38995000000000002</v>
      </c>
      <c r="BF7333" s="3">
        <f t="shared" ca="1" si="994"/>
        <v>-0.2794493539703507</v>
      </c>
      <c r="BG7333" s="9">
        <f t="shared" ca="1" si="995"/>
        <v>6</v>
      </c>
      <c r="BH7333" s="6">
        <f ca="1">IF(ISNUMBER('Descriptive Stats'!BF7333),'Descriptive Stats'!BF7333,#N/A)</f>
        <v>-0.2794493539703507</v>
      </c>
      <c r="BI7333" s="6">
        <f ca="1">IF(ISNUMBER('Descriptive Stats'!E7333),'Descriptive Stats'!E7333,#N/A)</f>
        <v>6</v>
      </c>
    </row>
    <row r="7334" spans="1:61" ht="14.4" x14ac:dyDescent="0.3">
      <c r="A7334" s="2">
        <f>ROW()</f>
        <v>7334</v>
      </c>
      <c r="C7334" s="8">
        <f t="shared" ca="1" si="997"/>
        <v>2</v>
      </c>
      <c r="D7334" s="8">
        <f t="shared" ca="1" si="998"/>
        <v>6</v>
      </c>
      <c r="E7334" s="50">
        <f t="shared" ca="1" si="992"/>
        <v>19</v>
      </c>
      <c r="F7334" s="2" t="str">
        <f t="shared" ca="1" si="999"/>
        <v>X</v>
      </c>
      <c r="BD7334" s="49">
        <f t="shared" ca="1" si="996"/>
        <v>5294</v>
      </c>
      <c r="BE7334" s="3">
        <f t="shared" ca="1" si="993"/>
        <v>0.52934999999999999</v>
      </c>
      <c r="BF7334" s="3">
        <f t="shared" ca="1" si="994"/>
        <v>7.3636031452008061E-2</v>
      </c>
      <c r="BG7334" s="9">
        <f t="shared" ca="1" si="995"/>
        <v>19</v>
      </c>
      <c r="BH7334" s="6">
        <f ca="1">IF(ISNUMBER('Descriptive Stats'!BF7334),'Descriptive Stats'!BF7334,#N/A)</f>
        <v>7.3636031452008061E-2</v>
      </c>
      <c r="BI7334" s="6">
        <f ca="1">IF(ISNUMBER('Descriptive Stats'!E7334),'Descriptive Stats'!E7334,#N/A)</f>
        <v>19</v>
      </c>
    </row>
    <row r="7335" spans="1:61" ht="14.4" x14ac:dyDescent="0.3">
      <c r="A7335" s="2">
        <f>ROW()</f>
        <v>7335</v>
      </c>
      <c r="C7335" s="8">
        <f t="shared" ca="1" si="997"/>
        <v>7</v>
      </c>
      <c r="D7335" s="8">
        <f t="shared" ca="1" si="998"/>
        <v>19</v>
      </c>
      <c r="E7335" s="50">
        <f t="shared" ca="1" si="992"/>
        <v>3</v>
      </c>
      <c r="F7335" s="2" t="str">
        <f t="shared" ca="1" si="999"/>
        <v/>
      </c>
      <c r="BD7335" s="49">
        <f t="shared" ca="1" si="996"/>
        <v>3200</v>
      </c>
      <c r="BE7335" s="3">
        <f t="shared" ca="1" si="993"/>
        <v>0.31995000000000001</v>
      </c>
      <c r="BF7335" s="3">
        <f t="shared" ca="1" si="994"/>
        <v>-0.46783862043457014</v>
      </c>
      <c r="BG7335" s="9">
        <f t="shared" ca="1" si="995"/>
        <v>3</v>
      </c>
      <c r="BH7335" s="6">
        <f ca="1">IF(ISNUMBER('Descriptive Stats'!BF7335),'Descriptive Stats'!BF7335,#N/A)</f>
        <v>-0.46783862043457014</v>
      </c>
      <c r="BI7335" s="6">
        <f ca="1">IF(ISNUMBER('Descriptive Stats'!E7335),'Descriptive Stats'!E7335,#N/A)</f>
        <v>3</v>
      </c>
    </row>
    <row r="7336" spans="1:61" ht="14.4" x14ac:dyDescent="0.3">
      <c r="A7336" s="2">
        <f>ROW()</f>
        <v>7336</v>
      </c>
      <c r="C7336" s="8">
        <f t="shared" ca="1" si="997"/>
        <v>10</v>
      </c>
      <c r="D7336" s="8">
        <f t="shared" ca="1" si="998"/>
        <v>3</v>
      </c>
      <c r="E7336" s="50">
        <f t="shared" ca="1" si="992"/>
        <v>15</v>
      </c>
      <c r="F7336" s="2" t="str">
        <f t="shared" ca="1" si="999"/>
        <v/>
      </c>
      <c r="BD7336" s="49">
        <f t="shared" ca="1" si="996"/>
        <v>5051.5</v>
      </c>
      <c r="BE7336" s="3">
        <f t="shared" ca="1" si="993"/>
        <v>0.50509999999999999</v>
      </c>
      <c r="BF7336" s="3">
        <f t="shared" ca="1" si="994"/>
        <v>1.2784152420787677E-2</v>
      </c>
      <c r="BG7336" s="9">
        <f t="shared" ca="1" si="995"/>
        <v>15</v>
      </c>
      <c r="BH7336" s="6">
        <f ca="1">IF(ISNUMBER('Descriptive Stats'!BF7336),'Descriptive Stats'!BF7336,#N/A)</f>
        <v>1.2784152420787677E-2</v>
      </c>
      <c r="BI7336" s="6">
        <f ca="1">IF(ISNUMBER('Descriptive Stats'!E7336),'Descriptive Stats'!E7336,#N/A)</f>
        <v>15</v>
      </c>
    </row>
    <row r="7337" spans="1:61" ht="14.4" x14ac:dyDescent="0.3">
      <c r="A7337" s="2">
        <f>ROW()</f>
        <v>7337</v>
      </c>
      <c r="C7337" s="8">
        <f t="shared" ca="1" si="997"/>
        <v>24</v>
      </c>
      <c r="D7337" s="8">
        <f t="shared" ca="1" si="998"/>
        <v>15</v>
      </c>
      <c r="E7337" s="50">
        <f t="shared" ca="1" si="992"/>
        <v>0</v>
      </c>
      <c r="F7337" s="2" t="str">
        <f t="shared" ca="1" si="999"/>
        <v/>
      </c>
      <c r="BD7337" s="49">
        <f t="shared" ca="1" si="996"/>
        <v>815.5</v>
      </c>
      <c r="BE7337" s="3">
        <f t="shared" ca="1" si="993"/>
        <v>8.1500000000000003E-2</v>
      </c>
      <c r="BF7337" s="3">
        <f t="shared" ca="1" si="994"/>
        <v>-1.3950525282585462</v>
      </c>
      <c r="BG7337" s="9">
        <f t="shared" ca="1" si="995"/>
        <v>0</v>
      </c>
      <c r="BH7337" s="6">
        <f ca="1">IF(ISNUMBER('Descriptive Stats'!BF7337),'Descriptive Stats'!BF7337,#N/A)</f>
        <v>-1.3950525282585462</v>
      </c>
      <c r="BI7337" s="6">
        <f ca="1">IF(ISNUMBER('Descriptive Stats'!E7337),'Descriptive Stats'!E7337,#N/A)</f>
        <v>0</v>
      </c>
    </row>
    <row r="7338" spans="1:61" ht="14.4" x14ac:dyDescent="0.3">
      <c r="A7338" s="2">
        <f>ROW()</f>
        <v>7338</v>
      </c>
      <c r="C7338" s="8">
        <f t="shared" ca="1" si="997"/>
        <v>22</v>
      </c>
      <c r="D7338" s="8">
        <f t="shared" ca="1" si="998"/>
        <v>0</v>
      </c>
      <c r="E7338" s="50">
        <f t="shared" ca="1" si="992"/>
        <v>3</v>
      </c>
      <c r="F7338" s="2" t="str">
        <f t="shared" ca="1" si="999"/>
        <v/>
      </c>
      <c r="BD7338" s="49">
        <f t="shared" ca="1" si="996"/>
        <v>3200</v>
      </c>
      <c r="BE7338" s="3">
        <f t="shared" ca="1" si="993"/>
        <v>0.31995000000000001</v>
      </c>
      <c r="BF7338" s="3">
        <f t="shared" ca="1" si="994"/>
        <v>-0.46783862043457014</v>
      </c>
      <c r="BG7338" s="9">
        <f t="shared" ca="1" si="995"/>
        <v>3</v>
      </c>
      <c r="BH7338" s="6">
        <f ca="1">IF(ISNUMBER('Descriptive Stats'!BF7338),'Descriptive Stats'!BF7338,#N/A)</f>
        <v>-0.46783862043457014</v>
      </c>
      <c r="BI7338" s="6">
        <f ca="1">IF(ISNUMBER('Descriptive Stats'!E7338),'Descriptive Stats'!E7338,#N/A)</f>
        <v>3</v>
      </c>
    </row>
    <row r="7339" spans="1:61" ht="14.4" x14ac:dyDescent="0.3">
      <c r="A7339" s="2">
        <f>ROW()</f>
        <v>7339</v>
      </c>
      <c r="C7339" s="8">
        <f t="shared" ca="1" si="997"/>
        <v>10</v>
      </c>
      <c r="D7339" s="8">
        <f t="shared" ca="1" si="998"/>
        <v>3</v>
      </c>
      <c r="E7339" s="50">
        <f t="shared" ca="1" si="992"/>
        <v>0</v>
      </c>
      <c r="F7339" s="2" t="str">
        <f t="shared" ca="1" si="999"/>
        <v/>
      </c>
      <c r="BD7339" s="49">
        <f t="shared" ca="1" si="996"/>
        <v>815.5</v>
      </c>
      <c r="BE7339" s="3">
        <f t="shared" ca="1" si="993"/>
        <v>8.1500000000000003E-2</v>
      </c>
      <c r="BF7339" s="3">
        <f t="shared" ca="1" si="994"/>
        <v>-1.3950525282585462</v>
      </c>
      <c r="BG7339" s="9">
        <f t="shared" ca="1" si="995"/>
        <v>0</v>
      </c>
      <c r="BH7339" s="6">
        <f ca="1">IF(ISNUMBER('Descriptive Stats'!BF7339),'Descriptive Stats'!BF7339,#N/A)</f>
        <v>-1.3950525282585462</v>
      </c>
      <c r="BI7339" s="6">
        <f ca="1">IF(ISNUMBER('Descriptive Stats'!E7339),'Descriptive Stats'!E7339,#N/A)</f>
        <v>0</v>
      </c>
    </row>
    <row r="7340" spans="1:61" ht="14.4" x14ac:dyDescent="0.3">
      <c r="A7340" s="2">
        <f>ROW()</f>
        <v>7340</v>
      </c>
      <c r="C7340" s="8">
        <f t="shared" ca="1" si="997"/>
        <v>22</v>
      </c>
      <c r="D7340" s="8">
        <f t="shared" ca="1" si="998"/>
        <v>0</v>
      </c>
      <c r="E7340" s="50">
        <f t="shared" ca="1" si="992"/>
        <v>1</v>
      </c>
      <c r="F7340" s="2" t="str">
        <f t="shared" ca="1" si="999"/>
        <v/>
      </c>
      <c r="BD7340" s="49">
        <f t="shared" ca="1" si="996"/>
        <v>1871</v>
      </c>
      <c r="BE7340" s="3">
        <f t="shared" ca="1" si="993"/>
        <v>0.18704999999999999</v>
      </c>
      <c r="BF7340" s="3">
        <f t="shared" ca="1" si="994"/>
        <v>-0.88881967520906158</v>
      </c>
      <c r="BG7340" s="9">
        <f t="shared" ca="1" si="995"/>
        <v>1</v>
      </c>
      <c r="BH7340" s="6">
        <f ca="1">IF(ISNUMBER('Descriptive Stats'!BF7340),'Descriptive Stats'!BF7340,#N/A)</f>
        <v>-0.88881967520906158</v>
      </c>
      <c r="BI7340" s="6">
        <f ca="1">IF(ISNUMBER('Descriptive Stats'!E7340),'Descriptive Stats'!E7340,#N/A)</f>
        <v>1</v>
      </c>
    </row>
    <row r="7341" spans="1:61" ht="14.4" x14ac:dyDescent="0.3">
      <c r="A7341" s="2">
        <f>ROW()</f>
        <v>7341</v>
      </c>
      <c r="C7341" s="8">
        <f t="shared" ca="1" si="997"/>
        <v>8</v>
      </c>
      <c r="D7341" s="8">
        <f t="shared" ca="1" si="998"/>
        <v>1</v>
      </c>
      <c r="E7341" s="50">
        <f t="shared" ca="1" si="992"/>
        <v>0</v>
      </c>
      <c r="F7341" s="2" t="str">
        <f t="shared" ca="1" si="999"/>
        <v/>
      </c>
      <c r="BD7341" s="49">
        <f t="shared" ca="1" si="996"/>
        <v>815.5</v>
      </c>
      <c r="BE7341" s="3">
        <f t="shared" ca="1" si="993"/>
        <v>8.1500000000000003E-2</v>
      </c>
      <c r="BF7341" s="3">
        <f t="shared" ca="1" si="994"/>
        <v>-1.3950525282585462</v>
      </c>
      <c r="BG7341" s="9">
        <f t="shared" ca="1" si="995"/>
        <v>0</v>
      </c>
      <c r="BH7341" s="6">
        <f ca="1">IF(ISNUMBER('Descriptive Stats'!BF7341),'Descriptive Stats'!BF7341,#N/A)</f>
        <v>-1.3950525282585462</v>
      </c>
      <c r="BI7341" s="6">
        <f ca="1">IF(ISNUMBER('Descriptive Stats'!E7341),'Descriptive Stats'!E7341,#N/A)</f>
        <v>0</v>
      </c>
    </row>
    <row r="7342" spans="1:61" ht="14.4" x14ac:dyDescent="0.3">
      <c r="A7342" s="2">
        <f>ROW()</f>
        <v>7342</v>
      </c>
      <c r="C7342" s="8">
        <f t="shared" ca="1" si="997"/>
        <v>18</v>
      </c>
      <c r="D7342" s="8">
        <f t="shared" ca="1" si="998"/>
        <v>0</v>
      </c>
      <c r="E7342" s="50">
        <f t="shared" ca="1" si="992"/>
        <v>0</v>
      </c>
      <c r="F7342" s="2" t="str">
        <f t="shared" ca="1" si="999"/>
        <v/>
      </c>
      <c r="BD7342" s="49">
        <f t="shared" ca="1" si="996"/>
        <v>815.5</v>
      </c>
      <c r="BE7342" s="3">
        <f t="shared" ca="1" si="993"/>
        <v>8.1500000000000003E-2</v>
      </c>
      <c r="BF7342" s="3">
        <f t="shared" ca="1" si="994"/>
        <v>-1.3950525282585462</v>
      </c>
      <c r="BG7342" s="9">
        <f t="shared" ca="1" si="995"/>
        <v>0</v>
      </c>
      <c r="BH7342" s="6">
        <f ca="1">IF(ISNUMBER('Descriptive Stats'!BF7342),'Descriptive Stats'!BF7342,#N/A)</f>
        <v>-1.3950525282585462</v>
      </c>
      <c r="BI7342" s="6">
        <f ca="1">IF(ISNUMBER('Descriptive Stats'!E7342),'Descriptive Stats'!E7342,#N/A)</f>
        <v>0</v>
      </c>
    </row>
    <row r="7343" spans="1:61" ht="14.4" x14ac:dyDescent="0.3">
      <c r="A7343" s="2">
        <f>ROW()</f>
        <v>7343</v>
      </c>
      <c r="C7343" s="8">
        <f t="shared" ca="1" si="997"/>
        <v>15</v>
      </c>
      <c r="D7343" s="8">
        <f t="shared" ca="1" si="998"/>
        <v>0</v>
      </c>
      <c r="E7343" s="50">
        <f t="shared" ca="1" si="992"/>
        <v>2</v>
      </c>
      <c r="F7343" s="2" t="str">
        <f t="shared" ca="1" si="999"/>
        <v/>
      </c>
      <c r="BD7343" s="49">
        <f t="shared" ca="1" si="996"/>
        <v>2595</v>
      </c>
      <c r="BE7343" s="3">
        <f t="shared" ca="1" si="993"/>
        <v>0.25945000000000001</v>
      </c>
      <c r="BF7343" s="3">
        <f t="shared" ca="1" si="994"/>
        <v>-0.6450419512753276</v>
      </c>
      <c r="BG7343" s="9">
        <f t="shared" ca="1" si="995"/>
        <v>2</v>
      </c>
      <c r="BH7343" s="6">
        <f ca="1">IF(ISNUMBER('Descriptive Stats'!BF7343),'Descriptive Stats'!BF7343,#N/A)</f>
        <v>-0.6450419512753276</v>
      </c>
      <c r="BI7343" s="6">
        <f ca="1">IF(ISNUMBER('Descriptive Stats'!E7343),'Descriptive Stats'!E7343,#N/A)</f>
        <v>2</v>
      </c>
    </row>
    <row r="7344" spans="1:61" ht="14.4" x14ac:dyDescent="0.3">
      <c r="A7344" s="2">
        <f>ROW()</f>
        <v>7344</v>
      </c>
      <c r="C7344" s="8">
        <f t="shared" ca="1" si="997"/>
        <v>9</v>
      </c>
      <c r="D7344" s="8">
        <f t="shared" ca="1" si="998"/>
        <v>2</v>
      </c>
      <c r="E7344" s="50">
        <f t="shared" ca="1" si="992"/>
        <v>0</v>
      </c>
      <c r="F7344" s="2" t="str">
        <f t="shared" ca="1" si="999"/>
        <v/>
      </c>
      <c r="BD7344" s="49">
        <f t="shared" ca="1" si="996"/>
        <v>815.5</v>
      </c>
      <c r="BE7344" s="3">
        <f t="shared" ca="1" si="993"/>
        <v>8.1500000000000003E-2</v>
      </c>
      <c r="BF7344" s="3">
        <f t="shared" ca="1" si="994"/>
        <v>-1.3950525282585462</v>
      </c>
      <c r="BG7344" s="9">
        <f t="shared" ca="1" si="995"/>
        <v>0</v>
      </c>
      <c r="BH7344" s="6">
        <f ca="1">IF(ISNUMBER('Descriptive Stats'!BF7344),'Descriptive Stats'!BF7344,#N/A)</f>
        <v>-1.3950525282585462</v>
      </c>
      <c r="BI7344" s="6">
        <f ca="1">IF(ISNUMBER('Descriptive Stats'!E7344),'Descriptive Stats'!E7344,#N/A)</f>
        <v>0</v>
      </c>
    </row>
    <row r="7345" spans="1:61" ht="14.4" x14ac:dyDescent="0.3">
      <c r="A7345" s="2">
        <f>ROW()</f>
        <v>7345</v>
      </c>
      <c r="C7345" s="8">
        <f t="shared" ca="1" si="997"/>
        <v>15</v>
      </c>
      <c r="D7345" s="8">
        <f t="shared" ca="1" si="998"/>
        <v>0</v>
      </c>
      <c r="E7345" s="50">
        <f t="shared" ca="1" si="992"/>
        <v>15</v>
      </c>
      <c r="F7345" s="2" t="str">
        <f t="shared" ca="1" si="999"/>
        <v/>
      </c>
      <c r="BD7345" s="49">
        <f t="shared" ca="1" si="996"/>
        <v>5051.5</v>
      </c>
      <c r="BE7345" s="3">
        <f t="shared" ca="1" si="993"/>
        <v>0.50509999999999999</v>
      </c>
      <c r="BF7345" s="3">
        <f t="shared" ca="1" si="994"/>
        <v>1.2784152420787677E-2</v>
      </c>
      <c r="BG7345" s="9">
        <f t="shared" ca="1" si="995"/>
        <v>15</v>
      </c>
      <c r="BH7345" s="6">
        <f ca="1">IF(ISNUMBER('Descriptive Stats'!BF7345),'Descriptive Stats'!BF7345,#N/A)</f>
        <v>1.2784152420787677E-2</v>
      </c>
      <c r="BI7345" s="6">
        <f ca="1">IF(ISNUMBER('Descriptive Stats'!E7345),'Descriptive Stats'!E7345,#N/A)</f>
        <v>15</v>
      </c>
    </row>
    <row r="7346" spans="1:61" ht="14.4" x14ac:dyDescent="0.3">
      <c r="A7346" s="2">
        <f>ROW()</f>
        <v>7346</v>
      </c>
      <c r="C7346" s="8">
        <f t="shared" ca="1" si="997"/>
        <v>24</v>
      </c>
      <c r="D7346" s="8">
        <f t="shared" ca="1" si="998"/>
        <v>15</v>
      </c>
      <c r="E7346" s="50">
        <f t="shared" ca="1" si="992"/>
        <v>1</v>
      </c>
      <c r="F7346" s="2" t="str">
        <f t="shared" ca="1" si="999"/>
        <v/>
      </c>
      <c r="BD7346" s="49">
        <f t="shared" ca="1" si="996"/>
        <v>1871</v>
      </c>
      <c r="BE7346" s="3">
        <f t="shared" ca="1" si="993"/>
        <v>0.18704999999999999</v>
      </c>
      <c r="BF7346" s="3">
        <f t="shared" ca="1" si="994"/>
        <v>-0.88881967520906158</v>
      </c>
      <c r="BG7346" s="9">
        <f t="shared" ca="1" si="995"/>
        <v>1</v>
      </c>
      <c r="BH7346" s="6">
        <f ca="1">IF(ISNUMBER('Descriptive Stats'!BF7346),'Descriptive Stats'!BF7346,#N/A)</f>
        <v>-0.88881967520906158</v>
      </c>
      <c r="BI7346" s="6">
        <f ca="1">IF(ISNUMBER('Descriptive Stats'!E7346),'Descriptive Stats'!E7346,#N/A)</f>
        <v>1</v>
      </c>
    </row>
    <row r="7347" spans="1:61" ht="14.4" x14ac:dyDescent="0.3">
      <c r="A7347" s="2">
        <f>ROW()</f>
        <v>7347</v>
      </c>
      <c r="C7347" s="8">
        <f t="shared" ca="1" si="997"/>
        <v>12</v>
      </c>
      <c r="D7347" s="8">
        <f t="shared" ca="1" si="998"/>
        <v>1</v>
      </c>
      <c r="E7347" s="50">
        <f t="shared" ca="1" si="992"/>
        <v>6</v>
      </c>
      <c r="F7347" s="2" t="str">
        <f t="shared" ca="1" si="999"/>
        <v/>
      </c>
      <c r="BD7347" s="49">
        <f t="shared" ca="1" si="996"/>
        <v>3900</v>
      </c>
      <c r="BE7347" s="3">
        <f t="shared" ca="1" si="993"/>
        <v>0.38995000000000002</v>
      </c>
      <c r="BF7347" s="3">
        <f t="shared" ca="1" si="994"/>
        <v>-0.2794493539703507</v>
      </c>
      <c r="BG7347" s="9">
        <f t="shared" ca="1" si="995"/>
        <v>6</v>
      </c>
      <c r="BH7347" s="6">
        <f ca="1">IF(ISNUMBER('Descriptive Stats'!BF7347),'Descriptive Stats'!BF7347,#N/A)</f>
        <v>-0.2794493539703507</v>
      </c>
      <c r="BI7347" s="6">
        <f ca="1">IF(ISNUMBER('Descriptive Stats'!E7347),'Descriptive Stats'!E7347,#N/A)</f>
        <v>6</v>
      </c>
    </row>
    <row r="7348" spans="1:61" ht="14.4" x14ac:dyDescent="0.3">
      <c r="A7348" s="2">
        <f>ROW()</f>
        <v>7348</v>
      </c>
      <c r="C7348" s="8">
        <f t="shared" ca="1" si="997"/>
        <v>5</v>
      </c>
      <c r="D7348" s="8">
        <f t="shared" ca="1" si="998"/>
        <v>6</v>
      </c>
      <c r="E7348" s="50">
        <f t="shared" ca="1" si="992"/>
        <v>0</v>
      </c>
      <c r="F7348" s="2" t="str">
        <f t="shared" ca="1" si="999"/>
        <v/>
      </c>
      <c r="BD7348" s="49">
        <f t="shared" ca="1" si="996"/>
        <v>815.5</v>
      </c>
      <c r="BE7348" s="3">
        <f t="shared" ca="1" si="993"/>
        <v>8.1500000000000003E-2</v>
      </c>
      <c r="BF7348" s="3">
        <f t="shared" ca="1" si="994"/>
        <v>-1.3950525282585462</v>
      </c>
      <c r="BG7348" s="9">
        <f t="shared" ca="1" si="995"/>
        <v>0</v>
      </c>
      <c r="BH7348" s="6">
        <f ca="1">IF(ISNUMBER('Descriptive Stats'!BF7348),'Descriptive Stats'!BF7348,#N/A)</f>
        <v>-1.3950525282585462</v>
      </c>
      <c r="BI7348" s="6">
        <f ca="1">IF(ISNUMBER('Descriptive Stats'!E7348),'Descriptive Stats'!E7348,#N/A)</f>
        <v>0</v>
      </c>
    </row>
    <row r="7349" spans="1:61" ht="14.4" x14ac:dyDescent="0.3">
      <c r="A7349" s="2">
        <f>ROW()</f>
        <v>7349</v>
      </c>
      <c r="C7349" s="8">
        <f t="shared" ca="1" si="997"/>
        <v>22</v>
      </c>
      <c r="D7349" s="8">
        <f t="shared" ca="1" si="998"/>
        <v>0</v>
      </c>
      <c r="E7349" s="50">
        <f t="shared" ca="1" si="992"/>
        <v>0</v>
      </c>
      <c r="F7349" s="2" t="str">
        <f t="shared" ca="1" si="999"/>
        <v/>
      </c>
      <c r="BD7349" s="49">
        <f t="shared" ca="1" si="996"/>
        <v>815.5</v>
      </c>
      <c r="BE7349" s="3">
        <f t="shared" ca="1" si="993"/>
        <v>8.1500000000000003E-2</v>
      </c>
      <c r="BF7349" s="3">
        <f t="shared" ca="1" si="994"/>
        <v>-1.3950525282585462</v>
      </c>
      <c r="BG7349" s="9">
        <f t="shared" ca="1" si="995"/>
        <v>0</v>
      </c>
      <c r="BH7349" s="6">
        <f ca="1">IF(ISNUMBER('Descriptive Stats'!BF7349),'Descriptive Stats'!BF7349,#N/A)</f>
        <v>-1.3950525282585462</v>
      </c>
      <c r="BI7349" s="6">
        <f ca="1">IF(ISNUMBER('Descriptive Stats'!E7349),'Descriptive Stats'!E7349,#N/A)</f>
        <v>0</v>
      </c>
    </row>
    <row r="7350" spans="1:61" ht="14.4" x14ac:dyDescent="0.3">
      <c r="A7350" s="2">
        <f>ROW()</f>
        <v>7350</v>
      </c>
      <c r="C7350" s="8">
        <f t="shared" ca="1" si="997"/>
        <v>11</v>
      </c>
      <c r="D7350" s="8">
        <f t="shared" ca="1" si="998"/>
        <v>0</v>
      </c>
      <c r="E7350" s="50">
        <f t="shared" ca="1" si="992"/>
        <v>4</v>
      </c>
      <c r="F7350" s="2" t="str">
        <f t="shared" ca="1" si="999"/>
        <v/>
      </c>
      <c r="BD7350" s="49">
        <f t="shared" ca="1" si="996"/>
        <v>3442</v>
      </c>
      <c r="BE7350" s="3">
        <f t="shared" ca="1" si="993"/>
        <v>0.34415000000000001</v>
      </c>
      <c r="BF7350" s="3">
        <f t="shared" ca="1" si="994"/>
        <v>-0.40116316278173481</v>
      </c>
      <c r="BG7350" s="9">
        <f t="shared" ca="1" si="995"/>
        <v>4</v>
      </c>
      <c r="BH7350" s="6">
        <f ca="1">IF(ISNUMBER('Descriptive Stats'!BF7350),'Descriptive Stats'!BF7350,#N/A)</f>
        <v>-0.40116316278173481</v>
      </c>
      <c r="BI7350" s="6">
        <f ca="1">IF(ISNUMBER('Descriptive Stats'!E7350),'Descriptive Stats'!E7350,#N/A)</f>
        <v>4</v>
      </c>
    </row>
    <row r="7351" spans="1:61" ht="14.4" x14ac:dyDescent="0.3">
      <c r="A7351" s="2">
        <f>ROW()</f>
        <v>7351</v>
      </c>
      <c r="C7351" s="8">
        <f t="shared" ca="1" si="997"/>
        <v>13</v>
      </c>
      <c r="D7351" s="8">
        <f t="shared" ca="1" si="998"/>
        <v>4</v>
      </c>
      <c r="E7351" s="50">
        <f t="shared" ca="1" si="992"/>
        <v>0</v>
      </c>
      <c r="F7351" s="2" t="str">
        <f t="shared" ca="1" si="999"/>
        <v/>
      </c>
      <c r="BD7351" s="49">
        <f t="shared" ca="1" si="996"/>
        <v>815.5</v>
      </c>
      <c r="BE7351" s="3">
        <f t="shared" ca="1" si="993"/>
        <v>8.1500000000000003E-2</v>
      </c>
      <c r="BF7351" s="3">
        <f t="shared" ca="1" si="994"/>
        <v>-1.3950525282585462</v>
      </c>
      <c r="BG7351" s="9">
        <f t="shared" ca="1" si="995"/>
        <v>0</v>
      </c>
      <c r="BH7351" s="6">
        <f ca="1">IF(ISNUMBER('Descriptive Stats'!BF7351),'Descriptive Stats'!BF7351,#N/A)</f>
        <v>-1.3950525282585462</v>
      </c>
      <c r="BI7351" s="6">
        <f ca="1">IF(ISNUMBER('Descriptive Stats'!E7351),'Descriptive Stats'!E7351,#N/A)</f>
        <v>0</v>
      </c>
    </row>
    <row r="7352" spans="1:61" ht="14.4" x14ac:dyDescent="0.3">
      <c r="A7352" s="2">
        <f>ROW()</f>
        <v>7352</v>
      </c>
      <c r="C7352" s="8">
        <f t="shared" ca="1" si="997"/>
        <v>14</v>
      </c>
      <c r="D7352" s="8">
        <f t="shared" ca="1" si="998"/>
        <v>0</v>
      </c>
      <c r="E7352" s="50">
        <f t="shared" ca="1" si="992"/>
        <v>15</v>
      </c>
      <c r="F7352" s="2" t="str">
        <f t="shared" ca="1" si="999"/>
        <v/>
      </c>
      <c r="BD7352" s="49">
        <f t="shared" ca="1" si="996"/>
        <v>5051.5</v>
      </c>
      <c r="BE7352" s="3">
        <f t="shared" ca="1" si="993"/>
        <v>0.50509999999999999</v>
      </c>
      <c r="BF7352" s="3">
        <f t="shared" ca="1" si="994"/>
        <v>1.2784152420787677E-2</v>
      </c>
      <c r="BG7352" s="9">
        <f t="shared" ca="1" si="995"/>
        <v>15</v>
      </c>
      <c r="BH7352" s="6">
        <f ca="1">IF(ISNUMBER('Descriptive Stats'!BF7352),'Descriptive Stats'!BF7352,#N/A)</f>
        <v>1.2784152420787677E-2</v>
      </c>
      <c r="BI7352" s="6">
        <f ca="1">IF(ISNUMBER('Descriptive Stats'!E7352),'Descriptive Stats'!E7352,#N/A)</f>
        <v>15</v>
      </c>
    </row>
    <row r="7353" spans="1:61" ht="14.4" x14ac:dyDescent="0.3">
      <c r="A7353" s="2">
        <f>ROW()</f>
        <v>7353</v>
      </c>
      <c r="C7353" s="8">
        <f t="shared" ca="1" si="997"/>
        <v>24</v>
      </c>
      <c r="D7353" s="8">
        <f t="shared" ca="1" si="998"/>
        <v>15</v>
      </c>
      <c r="E7353" s="50">
        <f t="shared" ca="1" si="992"/>
        <v>1</v>
      </c>
      <c r="F7353" s="2" t="str">
        <f t="shared" ca="1" si="999"/>
        <v/>
      </c>
      <c r="BD7353" s="49">
        <f t="shared" ca="1" si="996"/>
        <v>1871</v>
      </c>
      <c r="BE7353" s="3">
        <f t="shared" ca="1" si="993"/>
        <v>0.18704999999999999</v>
      </c>
      <c r="BF7353" s="3">
        <f t="shared" ca="1" si="994"/>
        <v>-0.88881967520906158</v>
      </c>
      <c r="BG7353" s="9">
        <f t="shared" ca="1" si="995"/>
        <v>1</v>
      </c>
      <c r="BH7353" s="6">
        <f ca="1">IF(ISNUMBER('Descriptive Stats'!BF7353),'Descriptive Stats'!BF7353,#N/A)</f>
        <v>-0.88881967520906158</v>
      </c>
      <c r="BI7353" s="6">
        <f ca="1">IF(ISNUMBER('Descriptive Stats'!E7353),'Descriptive Stats'!E7353,#N/A)</f>
        <v>1</v>
      </c>
    </row>
    <row r="7354" spans="1:61" ht="14.4" x14ac:dyDescent="0.3">
      <c r="A7354" s="2">
        <f>ROW()</f>
        <v>7354</v>
      </c>
      <c r="C7354" s="8">
        <f t="shared" ca="1" si="997"/>
        <v>12</v>
      </c>
      <c r="D7354" s="8">
        <f t="shared" ca="1" si="998"/>
        <v>1</v>
      </c>
      <c r="E7354" s="50">
        <f t="shared" ca="1" si="992"/>
        <v>0</v>
      </c>
      <c r="F7354" s="2" t="str">
        <f t="shared" ca="1" si="999"/>
        <v/>
      </c>
      <c r="BD7354" s="49">
        <f t="shared" ca="1" si="996"/>
        <v>815.5</v>
      </c>
      <c r="BE7354" s="3">
        <f t="shared" ca="1" si="993"/>
        <v>8.1500000000000003E-2</v>
      </c>
      <c r="BF7354" s="3">
        <f t="shared" ca="1" si="994"/>
        <v>-1.3950525282585462</v>
      </c>
      <c r="BG7354" s="9">
        <f t="shared" ca="1" si="995"/>
        <v>0</v>
      </c>
      <c r="BH7354" s="6">
        <f ca="1">IF(ISNUMBER('Descriptive Stats'!BF7354),'Descriptive Stats'!BF7354,#N/A)</f>
        <v>-1.3950525282585462</v>
      </c>
      <c r="BI7354" s="6">
        <f ca="1">IF(ISNUMBER('Descriptive Stats'!E7354),'Descriptive Stats'!E7354,#N/A)</f>
        <v>0</v>
      </c>
    </row>
    <row r="7355" spans="1:61" ht="14.4" x14ac:dyDescent="0.3">
      <c r="A7355" s="2">
        <f>ROW()</f>
        <v>7355</v>
      </c>
      <c r="C7355" s="8">
        <f t="shared" ca="1" si="997"/>
        <v>11</v>
      </c>
      <c r="D7355" s="8">
        <f t="shared" ca="1" si="998"/>
        <v>0</v>
      </c>
      <c r="E7355" s="50">
        <f t="shared" ca="1" si="992"/>
        <v>2</v>
      </c>
      <c r="F7355" s="2" t="str">
        <f t="shared" ca="1" si="999"/>
        <v/>
      </c>
      <c r="BD7355" s="49">
        <f t="shared" ca="1" si="996"/>
        <v>2595</v>
      </c>
      <c r="BE7355" s="3">
        <f t="shared" ca="1" si="993"/>
        <v>0.25945000000000001</v>
      </c>
      <c r="BF7355" s="3">
        <f t="shared" ca="1" si="994"/>
        <v>-0.6450419512753276</v>
      </c>
      <c r="BG7355" s="9">
        <f t="shared" ca="1" si="995"/>
        <v>2</v>
      </c>
      <c r="BH7355" s="6">
        <f ca="1">IF(ISNUMBER('Descriptive Stats'!BF7355),'Descriptive Stats'!BF7355,#N/A)</f>
        <v>-0.6450419512753276</v>
      </c>
      <c r="BI7355" s="6">
        <f ca="1">IF(ISNUMBER('Descriptive Stats'!E7355),'Descriptive Stats'!E7355,#N/A)</f>
        <v>2</v>
      </c>
    </row>
    <row r="7356" spans="1:61" ht="14.4" x14ac:dyDescent="0.3">
      <c r="A7356" s="2">
        <f>ROW()</f>
        <v>7356</v>
      </c>
      <c r="C7356" s="8">
        <f t="shared" ca="1" si="997"/>
        <v>17</v>
      </c>
      <c r="D7356" s="8">
        <f t="shared" ca="1" si="998"/>
        <v>2</v>
      </c>
      <c r="E7356" s="50">
        <f t="shared" ca="1" si="992"/>
        <v>6</v>
      </c>
      <c r="F7356" s="2" t="str">
        <f t="shared" ca="1" si="999"/>
        <v/>
      </c>
      <c r="BD7356" s="49">
        <f t="shared" ca="1" si="996"/>
        <v>3900</v>
      </c>
      <c r="BE7356" s="3">
        <f t="shared" ca="1" si="993"/>
        <v>0.38995000000000002</v>
      </c>
      <c r="BF7356" s="3">
        <f t="shared" ca="1" si="994"/>
        <v>-0.2794493539703507</v>
      </c>
      <c r="BG7356" s="9">
        <f t="shared" ca="1" si="995"/>
        <v>6</v>
      </c>
      <c r="BH7356" s="6">
        <f ca="1">IF(ISNUMBER('Descriptive Stats'!BF7356),'Descriptive Stats'!BF7356,#N/A)</f>
        <v>-0.2794493539703507</v>
      </c>
      <c r="BI7356" s="6">
        <f ca="1">IF(ISNUMBER('Descriptive Stats'!E7356),'Descriptive Stats'!E7356,#N/A)</f>
        <v>6</v>
      </c>
    </row>
    <row r="7357" spans="1:61" ht="14.4" x14ac:dyDescent="0.3">
      <c r="A7357" s="2">
        <f>ROW()</f>
        <v>7357</v>
      </c>
      <c r="C7357" s="8">
        <f t="shared" ca="1" si="997"/>
        <v>16</v>
      </c>
      <c r="D7357" s="8">
        <f t="shared" ca="1" si="998"/>
        <v>6</v>
      </c>
      <c r="E7357" s="50">
        <f t="shared" ca="1" si="992"/>
        <v>6</v>
      </c>
      <c r="F7357" s="2" t="str">
        <f t="shared" ca="1" si="999"/>
        <v/>
      </c>
      <c r="BD7357" s="49">
        <f t="shared" ca="1" si="996"/>
        <v>3900</v>
      </c>
      <c r="BE7357" s="3">
        <f t="shared" ca="1" si="993"/>
        <v>0.38995000000000002</v>
      </c>
      <c r="BF7357" s="3">
        <f t="shared" ca="1" si="994"/>
        <v>-0.2794493539703507</v>
      </c>
      <c r="BG7357" s="9">
        <f t="shared" ca="1" si="995"/>
        <v>6</v>
      </c>
      <c r="BH7357" s="6">
        <f ca="1">IF(ISNUMBER('Descriptive Stats'!BF7357),'Descriptive Stats'!BF7357,#N/A)</f>
        <v>-0.2794493539703507</v>
      </c>
      <c r="BI7357" s="6">
        <f ca="1">IF(ISNUMBER('Descriptive Stats'!E7357),'Descriptive Stats'!E7357,#N/A)</f>
        <v>6</v>
      </c>
    </row>
    <row r="7358" spans="1:61" ht="14.4" x14ac:dyDescent="0.3">
      <c r="A7358" s="2">
        <f>ROW()</f>
        <v>7358</v>
      </c>
      <c r="C7358" s="8">
        <f t="shared" ca="1" si="997"/>
        <v>2</v>
      </c>
      <c r="D7358" s="8">
        <f t="shared" ca="1" si="998"/>
        <v>6</v>
      </c>
      <c r="E7358" s="50">
        <f t="shared" ca="1" si="992"/>
        <v>19</v>
      </c>
      <c r="F7358" s="2" t="str">
        <f t="shared" ca="1" si="999"/>
        <v>X</v>
      </c>
      <c r="BD7358" s="49">
        <f t="shared" ca="1" si="996"/>
        <v>5294</v>
      </c>
      <c r="BE7358" s="3">
        <f t="shared" ca="1" si="993"/>
        <v>0.52934999999999999</v>
      </c>
      <c r="BF7358" s="3">
        <f t="shared" ca="1" si="994"/>
        <v>7.3636031452008061E-2</v>
      </c>
      <c r="BG7358" s="9">
        <f t="shared" ca="1" si="995"/>
        <v>19</v>
      </c>
      <c r="BH7358" s="6">
        <f ca="1">IF(ISNUMBER('Descriptive Stats'!BF7358),'Descriptive Stats'!BF7358,#N/A)</f>
        <v>7.3636031452008061E-2</v>
      </c>
      <c r="BI7358" s="6">
        <f ca="1">IF(ISNUMBER('Descriptive Stats'!E7358),'Descriptive Stats'!E7358,#N/A)</f>
        <v>19</v>
      </c>
    </row>
    <row r="7359" spans="1:61" ht="14.4" x14ac:dyDescent="0.3">
      <c r="A7359" s="2">
        <f>ROW()</f>
        <v>7359</v>
      </c>
      <c r="C7359" s="8">
        <f t="shared" ca="1" si="997"/>
        <v>7</v>
      </c>
      <c r="D7359" s="8">
        <f t="shared" ca="1" si="998"/>
        <v>19</v>
      </c>
      <c r="E7359" s="50">
        <f t="shared" ca="1" si="992"/>
        <v>7</v>
      </c>
      <c r="F7359" s="2" t="str">
        <f t="shared" ca="1" si="999"/>
        <v/>
      </c>
      <c r="BD7359" s="49">
        <f t="shared" ca="1" si="996"/>
        <v>4473.5</v>
      </c>
      <c r="BE7359" s="3">
        <f t="shared" ca="1" si="993"/>
        <v>0.44729999999999998</v>
      </c>
      <c r="BF7359" s="3">
        <f t="shared" ca="1" si="994"/>
        <v>-0.13248586824472414</v>
      </c>
      <c r="BG7359" s="9">
        <f t="shared" ca="1" si="995"/>
        <v>7</v>
      </c>
      <c r="BH7359" s="6">
        <f ca="1">IF(ISNUMBER('Descriptive Stats'!BF7359),'Descriptive Stats'!BF7359,#N/A)</f>
        <v>-0.13248586824472414</v>
      </c>
      <c r="BI7359" s="6">
        <f ca="1">IF(ISNUMBER('Descriptive Stats'!E7359),'Descriptive Stats'!E7359,#N/A)</f>
        <v>7</v>
      </c>
    </row>
    <row r="7360" spans="1:61" ht="14.4" x14ac:dyDescent="0.3">
      <c r="A7360" s="2">
        <f>ROW()</f>
        <v>7360</v>
      </c>
      <c r="C7360" s="8">
        <f t="shared" ca="1" si="997"/>
        <v>6</v>
      </c>
      <c r="D7360" s="8">
        <f t="shared" ca="1" si="998"/>
        <v>7</v>
      </c>
      <c r="E7360" s="50">
        <f t="shared" ca="1" si="992"/>
        <v>4</v>
      </c>
      <c r="F7360" s="2" t="str">
        <f t="shared" ca="1" si="999"/>
        <v/>
      </c>
      <c r="BD7360" s="49">
        <f t="shared" ca="1" si="996"/>
        <v>3442</v>
      </c>
      <c r="BE7360" s="3">
        <f t="shared" ca="1" si="993"/>
        <v>0.34415000000000001</v>
      </c>
      <c r="BF7360" s="3">
        <f t="shared" ca="1" si="994"/>
        <v>-0.40116316278173481</v>
      </c>
      <c r="BG7360" s="9">
        <f t="shared" ca="1" si="995"/>
        <v>4</v>
      </c>
      <c r="BH7360" s="6">
        <f ca="1">IF(ISNUMBER('Descriptive Stats'!BF7360),'Descriptive Stats'!BF7360,#N/A)</f>
        <v>-0.40116316278173481</v>
      </c>
      <c r="BI7360" s="6">
        <f ca="1">IF(ISNUMBER('Descriptive Stats'!E7360),'Descriptive Stats'!E7360,#N/A)</f>
        <v>4</v>
      </c>
    </row>
    <row r="7361" spans="1:61" ht="14.4" x14ac:dyDescent="0.3">
      <c r="A7361" s="2">
        <f>ROW()</f>
        <v>7361</v>
      </c>
      <c r="C7361" s="8">
        <f t="shared" ca="1" si="997"/>
        <v>13</v>
      </c>
      <c r="D7361" s="8">
        <f t="shared" ca="1" si="998"/>
        <v>4</v>
      </c>
      <c r="E7361" s="50">
        <f t="shared" ca="1" si="992"/>
        <v>0</v>
      </c>
      <c r="F7361" s="2" t="str">
        <f t="shared" ca="1" si="999"/>
        <v/>
      </c>
      <c r="BD7361" s="49">
        <f t="shared" ca="1" si="996"/>
        <v>815.5</v>
      </c>
      <c r="BE7361" s="3">
        <f t="shared" ca="1" si="993"/>
        <v>8.1500000000000003E-2</v>
      </c>
      <c r="BF7361" s="3">
        <f t="shared" ca="1" si="994"/>
        <v>-1.3950525282585462</v>
      </c>
      <c r="BG7361" s="9">
        <f t="shared" ca="1" si="995"/>
        <v>0</v>
      </c>
      <c r="BH7361" s="6">
        <f ca="1">IF(ISNUMBER('Descriptive Stats'!BF7361),'Descriptive Stats'!BF7361,#N/A)</f>
        <v>-1.3950525282585462</v>
      </c>
      <c r="BI7361" s="6">
        <f ca="1">IF(ISNUMBER('Descriptive Stats'!E7361),'Descriptive Stats'!E7361,#N/A)</f>
        <v>0</v>
      </c>
    </row>
    <row r="7362" spans="1:61" ht="14.4" x14ac:dyDescent="0.3">
      <c r="A7362" s="2">
        <f>ROW()</f>
        <v>7362</v>
      </c>
      <c r="C7362" s="8">
        <f t="shared" ca="1" si="997"/>
        <v>15</v>
      </c>
      <c r="D7362" s="8">
        <f t="shared" ca="1" si="998"/>
        <v>0</v>
      </c>
      <c r="E7362" s="50">
        <f t="shared" ca="1" si="992"/>
        <v>0</v>
      </c>
      <c r="F7362" s="2" t="str">
        <f t="shared" ca="1" si="999"/>
        <v/>
      </c>
      <c r="BD7362" s="49">
        <f t="shared" ca="1" si="996"/>
        <v>815.5</v>
      </c>
      <c r="BE7362" s="3">
        <f t="shared" ca="1" si="993"/>
        <v>8.1500000000000003E-2</v>
      </c>
      <c r="BF7362" s="3">
        <f t="shared" ca="1" si="994"/>
        <v>-1.3950525282585462</v>
      </c>
      <c r="BG7362" s="9">
        <f t="shared" ca="1" si="995"/>
        <v>0</v>
      </c>
      <c r="BH7362" s="6">
        <f ca="1">IF(ISNUMBER('Descriptive Stats'!BF7362),'Descriptive Stats'!BF7362,#N/A)</f>
        <v>-1.3950525282585462</v>
      </c>
      <c r="BI7362" s="6">
        <f ca="1">IF(ISNUMBER('Descriptive Stats'!E7362),'Descriptive Stats'!E7362,#N/A)</f>
        <v>0</v>
      </c>
    </row>
    <row r="7363" spans="1:61" ht="14.4" x14ac:dyDescent="0.3">
      <c r="A7363" s="2">
        <f>ROW()</f>
        <v>7363</v>
      </c>
      <c r="C7363" s="8">
        <f t="shared" ca="1" si="997"/>
        <v>11</v>
      </c>
      <c r="D7363" s="8">
        <f t="shared" ca="1" si="998"/>
        <v>0</v>
      </c>
      <c r="E7363" s="50">
        <f t="shared" ref="E7363:E7426" ca="1" si="1000">IF(0=MOD(ROW(),$J$1),AVERAGE(OFFSET($D$2,ROW()-$J$1,0,$J$1,1)),"")</f>
        <v>0</v>
      </c>
      <c r="F7363" s="2" t="str">
        <f t="shared" ca="1" si="999"/>
        <v/>
      </c>
      <c r="BD7363" s="49">
        <f t="shared" ca="1" si="996"/>
        <v>815.5</v>
      </c>
      <c r="BE7363" s="3">
        <f t="shared" ca="1" si="993"/>
        <v>8.1500000000000003E-2</v>
      </c>
      <c r="BF7363" s="3">
        <f t="shared" ca="1" si="994"/>
        <v>-1.3950525282585462</v>
      </c>
      <c r="BG7363" s="9">
        <f t="shared" ca="1" si="995"/>
        <v>0</v>
      </c>
      <c r="BH7363" s="6">
        <f ca="1">IF(ISNUMBER('Descriptive Stats'!BF7363),'Descriptive Stats'!BF7363,#N/A)</f>
        <v>-1.3950525282585462</v>
      </c>
      <c r="BI7363" s="6">
        <f ca="1">IF(ISNUMBER('Descriptive Stats'!E7363),'Descriptive Stats'!E7363,#N/A)</f>
        <v>0</v>
      </c>
    </row>
    <row r="7364" spans="1:61" ht="14.4" x14ac:dyDescent="0.3">
      <c r="A7364" s="2">
        <f>ROW()</f>
        <v>7364</v>
      </c>
      <c r="C7364" s="8">
        <f t="shared" ca="1" si="997"/>
        <v>15</v>
      </c>
      <c r="D7364" s="8">
        <f t="shared" ca="1" si="998"/>
        <v>0</v>
      </c>
      <c r="E7364" s="50">
        <f t="shared" ca="1" si="1000"/>
        <v>9</v>
      </c>
      <c r="F7364" s="2" t="str">
        <f t="shared" ca="1" si="999"/>
        <v/>
      </c>
      <c r="BD7364" s="49">
        <f t="shared" ca="1" si="996"/>
        <v>4819</v>
      </c>
      <c r="BE7364" s="3">
        <f t="shared" ca="1" si="993"/>
        <v>0.48185</v>
      </c>
      <c r="BF7364" s="3">
        <f t="shared" ca="1" si="994"/>
        <v>-4.5511009098988427E-2</v>
      </c>
      <c r="BG7364" s="9">
        <f t="shared" ca="1" si="995"/>
        <v>9</v>
      </c>
      <c r="BH7364" s="6">
        <f ca="1">IF(ISNUMBER('Descriptive Stats'!BF7364),'Descriptive Stats'!BF7364,#N/A)</f>
        <v>-4.5511009098988427E-2</v>
      </c>
      <c r="BI7364" s="6">
        <f ca="1">IF(ISNUMBER('Descriptive Stats'!E7364),'Descriptive Stats'!E7364,#N/A)</f>
        <v>9</v>
      </c>
    </row>
    <row r="7365" spans="1:61" ht="14.4" x14ac:dyDescent="0.3">
      <c r="A7365" s="2">
        <f>ROW()</f>
        <v>7365</v>
      </c>
      <c r="C7365" s="8">
        <f t="shared" ca="1" si="997"/>
        <v>23</v>
      </c>
      <c r="D7365" s="8">
        <f t="shared" ca="1" si="998"/>
        <v>9</v>
      </c>
      <c r="E7365" s="50">
        <f t="shared" ca="1" si="1000"/>
        <v>7</v>
      </c>
      <c r="F7365" s="2" t="str">
        <f t="shared" ca="1" si="999"/>
        <v/>
      </c>
      <c r="BD7365" s="49">
        <f t="shared" ca="1" si="996"/>
        <v>4473.5</v>
      </c>
      <c r="BE7365" s="3">
        <f t="shared" ca="1" si="993"/>
        <v>0.44729999999999998</v>
      </c>
      <c r="BF7365" s="3">
        <f t="shared" ca="1" si="994"/>
        <v>-0.13248586824472414</v>
      </c>
      <c r="BG7365" s="9">
        <f t="shared" ca="1" si="995"/>
        <v>7</v>
      </c>
      <c r="BH7365" s="6">
        <f ca="1">IF(ISNUMBER('Descriptive Stats'!BF7365),'Descriptive Stats'!BF7365,#N/A)</f>
        <v>-0.13248586824472414</v>
      </c>
      <c r="BI7365" s="6">
        <f ca="1">IF(ISNUMBER('Descriptive Stats'!E7365),'Descriptive Stats'!E7365,#N/A)</f>
        <v>7</v>
      </c>
    </row>
    <row r="7366" spans="1:61" ht="14.4" x14ac:dyDescent="0.3">
      <c r="A7366" s="2">
        <f>ROW()</f>
        <v>7366</v>
      </c>
      <c r="C7366" s="8">
        <f t="shared" ca="1" si="997"/>
        <v>6</v>
      </c>
      <c r="D7366" s="8">
        <f t="shared" ca="1" si="998"/>
        <v>7</v>
      </c>
      <c r="E7366" s="50">
        <f t="shared" ca="1" si="1000"/>
        <v>1</v>
      </c>
      <c r="F7366" s="2" t="str">
        <f t="shared" ca="1" si="999"/>
        <v/>
      </c>
      <c r="BD7366" s="49">
        <f t="shared" ca="1" si="996"/>
        <v>1871</v>
      </c>
      <c r="BE7366" s="3">
        <f t="shared" ca="1" si="993"/>
        <v>0.18704999999999999</v>
      </c>
      <c r="BF7366" s="3">
        <f t="shared" ca="1" si="994"/>
        <v>-0.88881967520906158</v>
      </c>
      <c r="BG7366" s="9">
        <f t="shared" ca="1" si="995"/>
        <v>1</v>
      </c>
      <c r="BH7366" s="6">
        <f ca="1">IF(ISNUMBER('Descriptive Stats'!BF7366),'Descriptive Stats'!BF7366,#N/A)</f>
        <v>-0.88881967520906158</v>
      </c>
      <c r="BI7366" s="6">
        <f ca="1">IF(ISNUMBER('Descriptive Stats'!E7366),'Descriptive Stats'!E7366,#N/A)</f>
        <v>1</v>
      </c>
    </row>
    <row r="7367" spans="1:61" ht="14.4" x14ac:dyDescent="0.3">
      <c r="A7367" s="2">
        <f>ROW()</f>
        <v>7367</v>
      </c>
      <c r="C7367" s="8">
        <f t="shared" ca="1" si="997"/>
        <v>12</v>
      </c>
      <c r="D7367" s="8">
        <f t="shared" ca="1" si="998"/>
        <v>1</v>
      </c>
      <c r="E7367" s="50">
        <f t="shared" ca="1" si="1000"/>
        <v>19</v>
      </c>
      <c r="F7367" s="2" t="str">
        <f t="shared" ca="1" si="999"/>
        <v>X</v>
      </c>
      <c r="BD7367" s="49">
        <f t="shared" ca="1" si="996"/>
        <v>5294</v>
      </c>
      <c r="BE7367" s="3">
        <f t="shared" ca="1" si="993"/>
        <v>0.52934999999999999</v>
      </c>
      <c r="BF7367" s="3">
        <f t="shared" ca="1" si="994"/>
        <v>7.3636031452008061E-2</v>
      </c>
      <c r="BG7367" s="9">
        <f t="shared" ca="1" si="995"/>
        <v>19</v>
      </c>
      <c r="BH7367" s="6">
        <f ca="1">IF(ISNUMBER('Descriptive Stats'!BF7367),'Descriptive Stats'!BF7367,#N/A)</f>
        <v>7.3636031452008061E-2</v>
      </c>
      <c r="BI7367" s="6">
        <f ca="1">IF(ISNUMBER('Descriptive Stats'!E7367),'Descriptive Stats'!E7367,#N/A)</f>
        <v>19</v>
      </c>
    </row>
    <row r="7368" spans="1:61" ht="14.4" x14ac:dyDescent="0.3">
      <c r="A7368" s="2">
        <f>ROW()</f>
        <v>7368</v>
      </c>
      <c r="C7368" s="8">
        <f t="shared" ca="1" si="997"/>
        <v>7</v>
      </c>
      <c r="D7368" s="8">
        <f t="shared" ca="1" si="998"/>
        <v>19</v>
      </c>
      <c r="E7368" s="50">
        <f t="shared" ca="1" si="1000"/>
        <v>1</v>
      </c>
      <c r="F7368" s="2" t="str">
        <f t="shared" ca="1" si="999"/>
        <v/>
      </c>
      <c r="BD7368" s="49">
        <f t="shared" ca="1" si="996"/>
        <v>1871</v>
      </c>
      <c r="BE7368" s="3">
        <f t="shared" ca="1" si="993"/>
        <v>0.18704999999999999</v>
      </c>
      <c r="BF7368" s="3">
        <f t="shared" ca="1" si="994"/>
        <v>-0.88881967520906158</v>
      </c>
      <c r="BG7368" s="9">
        <f t="shared" ca="1" si="995"/>
        <v>1</v>
      </c>
      <c r="BH7368" s="6">
        <f ca="1">IF(ISNUMBER('Descriptive Stats'!BF7368),'Descriptive Stats'!BF7368,#N/A)</f>
        <v>-0.88881967520906158</v>
      </c>
      <c r="BI7368" s="6">
        <f ca="1">IF(ISNUMBER('Descriptive Stats'!E7368),'Descriptive Stats'!E7368,#N/A)</f>
        <v>1</v>
      </c>
    </row>
    <row r="7369" spans="1:61" ht="14.4" x14ac:dyDescent="0.3">
      <c r="A7369" s="2">
        <f>ROW()</f>
        <v>7369</v>
      </c>
      <c r="C7369" s="8">
        <f t="shared" ca="1" si="997"/>
        <v>12</v>
      </c>
      <c r="D7369" s="8">
        <f t="shared" ca="1" si="998"/>
        <v>1</v>
      </c>
      <c r="E7369" s="50">
        <f t="shared" ca="1" si="1000"/>
        <v>2</v>
      </c>
      <c r="F7369" s="2" t="str">
        <f t="shared" ca="1" si="999"/>
        <v/>
      </c>
      <c r="BD7369" s="49">
        <f t="shared" ca="1" si="996"/>
        <v>2595</v>
      </c>
      <c r="BE7369" s="3">
        <f t="shared" ref="BE7369:BE7432" ca="1" si="1001">IF(ISNUMBER(BD7369),(BD7369-0.5)/$BK$4,"")</f>
        <v>0.25945000000000001</v>
      </c>
      <c r="BF7369" s="3">
        <f t="shared" ref="BF7369:BF7432" ca="1" si="1002">IF(ISNUMBER(BE7369),_xlfn.NORM.INV(BE7369,0,1),"")</f>
        <v>-0.6450419512753276</v>
      </c>
      <c r="BG7369" s="9">
        <f t="shared" ref="BG7369:BG7432" ca="1" si="1003">IF(ISNUMBER(E7369),E7369,"")</f>
        <v>2</v>
      </c>
      <c r="BH7369" s="6">
        <f ca="1">IF(ISNUMBER('Descriptive Stats'!BF7369),'Descriptive Stats'!BF7369,#N/A)</f>
        <v>-0.6450419512753276</v>
      </c>
      <c r="BI7369" s="6">
        <f ca="1">IF(ISNUMBER('Descriptive Stats'!E7369),'Descriptive Stats'!E7369,#N/A)</f>
        <v>2</v>
      </c>
    </row>
    <row r="7370" spans="1:61" ht="14.4" x14ac:dyDescent="0.3">
      <c r="A7370" s="2">
        <f>ROW()</f>
        <v>7370</v>
      </c>
      <c r="C7370" s="8">
        <f t="shared" ca="1" si="997"/>
        <v>9</v>
      </c>
      <c r="D7370" s="8">
        <f t="shared" ca="1" si="998"/>
        <v>2</v>
      </c>
      <c r="E7370" s="50">
        <f t="shared" ca="1" si="1000"/>
        <v>0</v>
      </c>
      <c r="F7370" s="2" t="str">
        <f t="shared" ca="1" si="999"/>
        <v/>
      </c>
      <c r="BD7370" s="49">
        <f t="shared" ref="BD7370:BD7433" ca="1" si="1004">IF(ISNUMBER(BG7370),_xlfn.RANK.AVG(BG7370,$BG$2:$BG$5414,1),"")</f>
        <v>815.5</v>
      </c>
      <c r="BE7370" s="3">
        <f t="shared" ca="1" si="1001"/>
        <v>8.1500000000000003E-2</v>
      </c>
      <c r="BF7370" s="3">
        <f t="shared" ca="1" si="1002"/>
        <v>-1.3950525282585462</v>
      </c>
      <c r="BG7370" s="9">
        <f t="shared" ca="1" si="1003"/>
        <v>0</v>
      </c>
      <c r="BH7370" s="6">
        <f ca="1">IF(ISNUMBER('Descriptive Stats'!BF7370),'Descriptive Stats'!BF7370,#N/A)</f>
        <v>-1.3950525282585462</v>
      </c>
      <c r="BI7370" s="6">
        <f ca="1">IF(ISNUMBER('Descriptive Stats'!E7370),'Descriptive Stats'!E7370,#N/A)</f>
        <v>0</v>
      </c>
    </row>
    <row r="7371" spans="1:61" ht="14.4" x14ac:dyDescent="0.3">
      <c r="A7371" s="2">
        <f>ROW()</f>
        <v>7371</v>
      </c>
      <c r="C7371" s="8">
        <f t="shared" ca="1" si="997"/>
        <v>18</v>
      </c>
      <c r="D7371" s="8">
        <f t="shared" ca="1" si="998"/>
        <v>0</v>
      </c>
      <c r="E7371" s="50">
        <f t="shared" ca="1" si="1000"/>
        <v>19</v>
      </c>
      <c r="F7371" s="2" t="str">
        <f t="shared" ca="1" si="999"/>
        <v>X</v>
      </c>
      <c r="BD7371" s="49">
        <f t="shared" ca="1" si="1004"/>
        <v>5294</v>
      </c>
      <c r="BE7371" s="3">
        <f t="shared" ca="1" si="1001"/>
        <v>0.52934999999999999</v>
      </c>
      <c r="BF7371" s="3">
        <f t="shared" ca="1" si="1002"/>
        <v>7.3636031452008061E-2</v>
      </c>
      <c r="BG7371" s="9">
        <f t="shared" ca="1" si="1003"/>
        <v>19</v>
      </c>
      <c r="BH7371" s="6">
        <f ca="1">IF(ISNUMBER('Descriptive Stats'!BF7371),'Descriptive Stats'!BF7371,#N/A)</f>
        <v>7.3636031452008061E-2</v>
      </c>
      <c r="BI7371" s="6">
        <f ca="1">IF(ISNUMBER('Descriptive Stats'!E7371),'Descriptive Stats'!E7371,#N/A)</f>
        <v>19</v>
      </c>
    </row>
    <row r="7372" spans="1:61" ht="14.4" x14ac:dyDescent="0.3">
      <c r="A7372" s="2">
        <f>ROW()</f>
        <v>7372</v>
      </c>
      <c r="C7372" s="8">
        <f t="shared" ca="1" si="997"/>
        <v>7</v>
      </c>
      <c r="D7372" s="8">
        <f t="shared" ca="1" si="998"/>
        <v>19</v>
      </c>
      <c r="E7372" s="50">
        <f t="shared" ca="1" si="1000"/>
        <v>6</v>
      </c>
      <c r="F7372" s="2" t="str">
        <f t="shared" ca="1" si="999"/>
        <v/>
      </c>
      <c r="BD7372" s="49">
        <f t="shared" ca="1" si="1004"/>
        <v>3900</v>
      </c>
      <c r="BE7372" s="3">
        <f t="shared" ca="1" si="1001"/>
        <v>0.38995000000000002</v>
      </c>
      <c r="BF7372" s="3">
        <f t="shared" ca="1" si="1002"/>
        <v>-0.2794493539703507</v>
      </c>
      <c r="BG7372" s="9">
        <f t="shared" ca="1" si="1003"/>
        <v>6</v>
      </c>
      <c r="BH7372" s="6">
        <f ca="1">IF(ISNUMBER('Descriptive Stats'!BF7372),'Descriptive Stats'!BF7372,#N/A)</f>
        <v>-0.2794493539703507</v>
      </c>
      <c r="BI7372" s="6">
        <f ca="1">IF(ISNUMBER('Descriptive Stats'!E7372),'Descriptive Stats'!E7372,#N/A)</f>
        <v>6</v>
      </c>
    </row>
    <row r="7373" spans="1:61" ht="14.4" x14ac:dyDescent="0.3">
      <c r="A7373" s="2">
        <f>ROW()</f>
        <v>7373</v>
      </c>
      <c r="C7373" s="8">
        <f t="shared" ca="1" si="997"/>
        <v>5</v>
      </c>
      <c r="D7373" s="8">
        <f t="shared" ca="1" si="998"/>
        <v>6</v>
      </c>
      <c r="E7373" s="50">
        <f t="shared" ca="1" si="1000"/>
        <v>6</v>
      </c>
      <c r="F7373" s="2" t="str">
        <f t="shared" ca="1" si="999"/>
        <v/>
      </c>
      <c r="BD7373" s="49">
        <f t="shared" ca="1" si="1004"/>
        <v>3900</v>
      </c>
      <c r="BE7373" s="3">
        <f t="shared" ca="1" si="1001"/>
        <v>0.38995000000000002</v>
      </c>
      <c r="BF7373" s="3">
        <f t="shared" ca="1" si="1002"/>
        <v>-0.2794493539703507</v>
      </c>
      <c r="BG7373" s="9">
        <f t="shared" ca="1" si="1003"/>
        <v>6</v>
      </c>
      <c r="BH7373" s="6">
        <f ca="1">IF(ISNUMBER('Descriptive Stats'!BF7373),'Descriptive Stats'!BF7373,#N/A)</f>
        <v>-0.2794493539703507</v>
      </c>
      <c r="BI7373" s="6">
        <f ca="1">IF(ISNUMBER('Descriptive Stats'!E7373),'Descriptive Stats'!E7373,#N/A)</f>
        <v>6</v>
      </c>
    </row>
    <row r="7374" spans="1:61" ht="14.4" x14ac:dyDescent="0.3">
      <c r="A7374" s="2">
        <f>ROW()</f>
        <v>7374</v>
      </c>
      <c r="C7374" s="8">
        <f t="shared" ca="1" si="997"/>
        <v>2</v>
      </c>
      <c r="D7374" s="8">
        <f t="shared" ca="1" si="998"/>
        <v>6</v>
      </c>
      <c r="E7374" s="50">
        <f t="shared" ca="1" si="1000"/>
        <v>6</v>
      </c>
      <c r="F7374" s="2" t="str">
        <f t="shared" ca="1" si="999"/>
        <v/>
      </c>
      <c r="BD7374" s="49">
        <f t="shared" ca="1" si="1004"/>
        <v>3900</v>
      </c>
      <c r="BE7374" s="3">
        <f t="shared" ca="1" si="1001"/>
        <v>0.38995000000000002</v>
      </c>
      <c r="BF7374" s="3">
        <f t="shared" ca="1" si="1002"/>
        <v>-0.2794493539703507</v>
      </c>
      <c r="BG7374" s="9">
        <f t="shared" ca="1" si="1003"/>
        <v>6</v>
      </c>
      <c r="BH7374" s="6">
        <f ca="1">IF(ISNUMBER('Descriptive Stats'!BF7374),'Descriptive Stats'!BF7374,#N/A)</f>
        <v>-0.2794493539703507</v>
      </c>
      <c r="BI7374" s="6">
        <f ca="1">IF(ISNUMBER('Descriptive Stats'!E7374),'Descriptive Stats'!E7374,#N/A)</f>
        <v>6</v>
      </c>
    </row>
    <row r="7375" spans="1:61" ht="14.4" x14ac:dyDescent="0.3">
      <c r="A7375" s="2">
        <f>ROW()</f>
        <v>7375</v>
      </c>
      <c r="C7375" s="8">
        <f t="shared" ca="1" si="997"/>
        <v>2</v>
      </c>
      <c r="D7375" s="8">
        <f t="shared" ca="1" si="998"/>
        <v>6</v>
      </c>
      <c r="E7375" s="50">
        <f t="shared" ca="1" si="1000"/>
        <v>2</v>
      </c>
      <c r="F7375" s="2" t="str">
        <f t="shared" ca="1" si="999"/>
        <v/>
      </c>
      <c r="BD7375" s="49">
        <f t="shared" ca="1" si="1004"/>
        <v>2595</v>
      </c>
      <c r="BE7375" s="3">
        <f t="shared" ca="1" si="1001"/>
        <v>0.25945000000000001</v>
      </c>
      <c r="BF7375" s="3">
        <f t="shared" ca="1" si="1002"/>
        <v>-0.6450419512753276</v>
      </c>
      <c r="BG7375" s="9">
        <f t="shared" ca="1" si="1003"/>
        <v>2</v>
      </c>
      <c r="BH7375" s="6">
        <f ca="1">IF(ISNUMBER('Descriptive Stats'!BF7375),'Descriptive Stats'!BF7375,#N/A)</f>
        <v>-0.6450419512753276</v>
      </c>
      <c r="BI7375" s="6">
        <f ca="1">IF(ISNUMBER('Descriptive Stats'!E7375),'Descriptive Stats'!E7375,#N/A)</f>
        <v>2</v>
      </c>
    </row>
    <row r="7376" spans="1:61" ht="14.4" x14ac:dyDescent="0.3">
      <c r="A7376" s="2">
        <f>ROW()</f>
        <v>7376</v>
      </c>
      <c r="C7376" s="8">
        <f t="shared" ca="1" si="997"/>
        <v>21</v>
      </c>
      <c r="D7376" s="8">
        <f t="shared" ca="1" si="998"/>
        <v>2</v>
      </c>
      <c r="E7376" s="50">
        <f t="shared" ca="1" si="1000"/>
        <v>2</v>
      </c>
      <c r="F7376" s="2" t="str">
        <f t="shared" ca="1" si="999"/>
        <v/>
      </c>
      <c r="BD7376" s="49">
        <f t="shared" ca="1" si="1004"/>
        <v>2595</v>
      </c>
      <c r="BE7376" s="3">
        <f t="shared" ca="1" si="1001"/>
        <v>0.25945000000000001</v>
      </c>
      <c r="BF7376" s="3">
        <f t="shared" ca="1" si="1002"/>
        <v>-0.6450419512753276</v>
      </c>
      <c r="BG7376" s="9">
        <f t="shared" ca="1" si="1003"/>
        <v>2</v>
      </c>
      <c r="BH7376" s="6">
        <f ca="1">IF(ISNUMBER('Descriptive Stats'!BF7376),'Descriptive Stats'!BF7376,#N/A)</f>
        <v>-0.6450419512753276</v>
      </c>
      <c r="BI7376" s="6">
        <f ca="1">IF(ISNUMBER('Descriptive Stats'!E7376),'Descriptive Stats'!E7376,#N/A)</f>
        <v>2</v>
      </c>
    </row>
    <row r="7377" spans="1:61" ht="14.4" x14ac:dyDescent="0.3">
      <c r="A7377" s="2">
        <f>ROW()</f>
        <v>7377</v>
      </c>
      <c r="C7377" s="8">
        <f t="shared" ref="C7377:C7440" ca="1" si="1005">RANDBETWEEN(2,COUNT(B:B))</f>
        <v>17</v>
      </c>
      <c r="D7377" s="8">
        <f t="shared" ref="D7377:D7440" ca="1" si="1006">VLOOKUP(C7377,A:B,2,TRUE)</f>
        <v>2</v>
      </c>
      <c r="E7377" s="50">
        <f t="shared" ca="1" si="1000"/>
        <v>7</v>
      </c>
      <c r="F7377" s="2" t="str">
        <f t="shared" ref="F7377:F7440" ca="1" si="1007">IF(ISNUMBER(E7377),IF(OR(E7377&lt;$K$16,E7377&gt;$K$14),"X",""),"")</f>
        <v/>
      </c>
      <c r="BD7377" s="49">
        <f t="shared" ca="1" si="1004"/>
        <v>4473.5</v>
      </c>
      <c r="BE7377" s="3">
        <f t="shared" ca="1" si="1001"/>
        <v>0.44729999999999998</v>
      </c>
      <c r="BF7377" s="3">
        <f t="shared" ca="1" si="1002"/>
        <v>-0.13248586824472414</v>
      </c>
      <c r="BG7377" s="9">
        <f t="shared" ca="1" si="1003"/>
        <v>7</v>
      </c>
      <c r="BH7377" s="6">
        <f ca="1">IF(ISNUMBER('Descriptive Stats'!BF7377),'Descriptive Stats'!BF7377,#N/A)</f>
        <v>-0.13248586824472414</v>
      </c>
      <c r="BI7377" s="6">
        <f ca="1">IF(ISNUMBER('Descriptive Stats'!E7377),'Descriptive Stats'!E7377,#N/A)</f>
        <v>7</v>
      </c>
    </row>
    <row r="7378" spans="1:61" ht="14.4" x14ac:dyDescent="0.3">
      <c r="A7378" s="2">
        <f>ROW()</f>
        <v>7378</v>
      </c>
      <c r="C7378" s="8">
        <f t="shared" ca="1" si="1005"/>
        <v>6</v>
      </c>
      <c r="D7378" s="8">
        <f t="shared" ca="1" si="1006"/>
        <v>7</v>
      </c>
      <c r="E7378" s="50">
        <f t="shared" ca="1" si="1000"/>
        <v>3</v>
      </c>
      <c r="F7378" s="2" t="str">
        <f t="shared" ca="1" si="1007"/>
        <v/>
      </c>
      <c r="BD7378" s="49">
        <f t="shared" ca="1" si="1004"/>
        <v>3200</v>
      </c>
      <c r="BE7378" s="3">
        <f t="shared" ca="1" si="1001"/>
        <v>0.31995000000000001</v>
      </c>
      <c r="BF7378" s="3">
        <f t="shared" ca="1" si="1002"/>
        <v>-0.46783862043457014</v>
      </c>
      <c r="BG7378" s="9">
        <f t="shared" ca="1" si="1003"/>
        <v>3</v>
      </c>
      <c r="BH7378" s="6">
        <f ca="1">IF(ISNUMBER('Descriptive Stats'!BF7378),'Descriptive Stats'!BF7378,#N/A)</f>
        <v>-0.46783862043457014</v>
      </c>
      <c r="BI7378" s="6">
        <f ca="1">IF(ISNUMBER('Descriptive Stats'!E7378),'Descriptive Stats'!E7378,#N/A)</f>
        <v>3</v>
      </c>
    </row>
    <row r="7379" spans="1:61" ht="14.4" x14ac:dyDescent="0.3">
      <c r="A7379" s="2">
        <f>ROW()</f>
        <v>7379</v>
      </c>
      <c r="C7379" s="8">
        <f t="shared" ca="1" si="1005"/>
        <v>10</v>
      </c>
      <c r="D7379" s="8">
        <f t="shared" ca="1" si="1006"/>
        <v>3</v>
      </c>
      <c r="E7379" s="50">
        <f t="shared" ca="1" si="1000"/>
        <v>1</v>
      </c>
      <c r="F7379" s="2" t="str">
        <f t="shared" ca="1" si="1007"/>
        <v/>
      </c>
      <c r="BD7379" s="49">
        <f t="shared" ca="1" si="1004"/>
        <v>1871</v>
      </c>
      <c r="BE7379" s="3">
        <f t="shared" ca="1" si="1001"/>
        <v>0.18704999999999999</v>
      </c>
      <c r="BF7379" s="3">
        <f t="shared" ca="1" si="1002"/>
        <v>-0.88881967520906158</v>
      </c>
      <c r="BG7379" s="9">
        <f t="shared" ca="1" si="1003"/>
        <v>1</v>
      </c>
      <c r="BH7379" s="6">
        <f ca="1">IF(ISNUMBER('Descriptive Stats'!BF7379),'Descriptive Stats'!BF7379,#N/A)</f>
        <v>-0.88881967520906158</v>
      </c>
      <c r="BI7379" s="6">
        <f ca="1">IF(ISNUMBER('Descriptive Stats'!E7379),'Descriptive Stats'!E7379,#N/A)</f>
        <v>1</v>
      </c>
    </row>
    <row r="7380" spans="1:61" ht="14.4" x14ac:dyDescent="0.3">
      <c r="A7380" s="2">
        <f>ROW()</f>
        <v>7380</v>
      </c>
      <c r="C7380" s="8">
        <f t="shared" ca="1" si="1005"/>
        <v>12</v>
      </c>
      <c r="D7380" s="8">
        <f t="shared" ca="1" si="1006"/>
        <v>1</v>
      </c>
      <c r="E7380" s="50">
        <f t="shared" ca="1" si="1000"/>
        <v>2</v>
      </c>
      <c r="F7380" s="2" t="str">
        <f t="shared" ca="1" si="1007"/>
        <v/>
      </c>
      <c r="BD7380" s="49">
        <f t="shared" ca="1" si="1004"/>
        <v>2595</v>
      </c>
      <c r="BE7380" s="3">
        <f t="shared" ca="1" si="1001"/>
        <v>0.25945000000000001</v>
      </c>
      <c r="BF7380" s="3">
        <f t="shared" ca="1" si="1002"/>
        <v>-0.6450419512753276</v>
      </c>
      <c r="BG7380" s="9">
        <f t="shared" ca="1" si="1003"/>
        <v>2</v>
      </c>
      <c r="BH7380" s="6">
        <f ca="1">IF(ISNUMBER('Descriptive Stats'!BF7380),'Descriptive Stats'!BF7380,#N/A)</f>
        <v>-0.6450419512753276</v>
      </c>
      <c r="BI7380" s="6">
        <f ca="1">IF(ISNUMBER('Descriptive Stats'!E7380),'Descriptive Stats'!E7380,#N/A)</f>
        <v>2</v>
      </c>
    </row>
    <row r="7381" spans="1:61" ht="14.4" x14ac:dyDescent="0.3">
      <c r="A7381" s="2">
        <f>ROW()</f>
        <v>7381</v>
      </c>
      <c r="C7381" s="8">
        <f t="shared" ca="1" si="1005"/>
        <v>17</v>
      </c>
      <c r="D7381" s="8">
        <f t="shared" ca="1" si="1006"/>
        <v>2</v>
      </c>
      <c r="E7381" s="50">
        <f t="shared" ca="1" si="1000"/>
        <v>0</v>
      </c>
      <c r="F7381" s="2" t="str">
        <f t="shared" ca="1" si="1007"/>
        <v/>
      </c>
      <c r="BD7381" s="49">
        <f t="shared" ca="1" si="1004"/>
        <v>815.5</v>
      </c>
      <c r="BE7381" s="3">
        <f t="shared" ca="1" si="1001"/>
        <v>8.1500000000000003E-2</v>
      </c>
      <c r="BF7381" s="3">
        <f t="shared" ca="1" si="1002"/>
        <v>-1.3950525282585462</v>
      </c>
      <c r="BG7381" s="9">
        <f t="shared" ca="1" si="1003"/>
        <v>0</v>
      </c>
      <c r="BH7381" s="6">
        <f ca="1">IF(ISNUMBER('Descriptive Stats'!BF7381),'Descriptive Stats'!BF7381,#N/A)</f>
        <v>-1.3950525282585462</v>
      </c>
      <c r="BI7381" s="6">
        <f ca="1">IF(ISNUMBER('Descriptive Stats'!E7381),'Descriptive Stats'!E7381,#N/A)</f>
        <v>0</v>
      </c>
    </row>
    <row r="7382" spans="1:61" ht="14.4" x14ac:dyDescent="0.3">
      <c r="A7382" s="2">
        <f>ROW()</f>
        <v>7382</v>
      </c>
      <c r="C7382" s="8">
        <f t="shared" ca="1" si="1005"/>
        <v>22</v>
      </c>
      <c r="D7382" s="8">
        <f t="shared" ca="1" si="1006"/>
        <v>0</v>
      </c>
      <c r="E7382" s="50">
        <f t="shared" ca="1" si="1000"/>
        <v>19</v>
      </c>
      <c r="F7382" s="2" t="str">
        <f t="shared" ca="1" si="1007"/>
        <v>X</v>
      </c>
      <c r="BD7382" s="49">
        <f t="shared" ca="1" si="1004"/>
        <v>5294</v>
      </c>
      <c r="BE7382" s="3">
        <f t="shared" ca="1" si="1001"/>
        <v>0.52934999999999999</v>
      </c>
      <c r="BF7382" s="3">
        <f t="shared" ca="1" si="1002"/>
        <v>7.3636031452008061E-2</v>
      </c>
      <c r="BG7382" s="9">
        <f t="shared" ca="1" si="1003"/>
        <v>19</v>
      </c>
      <c r="BH7382" s="6">
        <f ca="1">IF(ISNUMBER('Descriptive Stats'!BF7382),'Descriptive Stats'!BF7382,#N/A)</f>
        <v>7.3636031452008061E-2</v>
      </c>
      <c r="BI7382" s="6">
        <f ca="1">IF(ISNUMBER('Descriptive Stats'!E7382),'Descriptive Stats'!E7382,#N/A)</f>
        <v>19</v>
      </c>
    </row>
    <row r="7383" spans="1:61" ht="14.4" x14ac:dyDescent="0.3">
      <c r="A7383" s="2">
        <f>ROW()</f>
        <v>7383</v>
      </c>
      <c r="C7383" s="8">
        <f t="shared" ca="1" si="1005"/>
        <v>7</v>
      </c>
      <c r="D7383" s="8">
        <f t="shared" ca="1" si="1006"/>
        <v>19</v>
      </c>
      <c r="E7383" s="50">
        <f t="shared" ca="1" si="1000"/>
        <v>0</v>
      </c>
      <c r="F7383" s="2" t="str">
        <f t="shared" ca="1" si="1007"/>
        <v/>
      </c>
      <c r="BD7383" s="49">
        <f t="shared" ca="1" si="1004"/>
        <v>815.5</v>
      </c>
      <c r="BE7383" s="3">
        <f t="shared" ca="1" si="1001"/>
        <v>8.1500000000000003E-2</v>
      </c>
      <c r="BF7383" s="3">
        <f t="shared" ca="1" si="1002"/>
        <v>-1.3950525282585462</v>
      </c>
      <c r="BG7383" s="9">
        <f t="shared" ca="1" si="1003"/>
        <v>0</v>
      </c>
      <c r="BH7383" s="6">
        <f ca="1">IF(ISNUMBER('Descriptive Stats'!BF7383),'Descriptive Stats'!BF7383,#N/A)</f>
        <v>-1.3950525282585462</v>
      </c>
      <c r="BI7383" s="6">
        <f ca="1">IF(ISNUMBER('Descriptive Stats'!E7383),'Descriptive Stats'!E7383,#N/A)</f>
        <v>0</v>
      </c>
    </row>
    <row r="7384" spans="1:61" ht="14.4" x14ac:dyDescent="0.3">
      <c r="A7384" s="2">
        <f>ROW()</f>
        <v>7384</v>
      </c>
      <c r="C7384" s="8">
        <f t="shared" ca="1" si="1005"/>
        <v>11</v>
      </c>
      <c r="D7384" s="8">
        <f t="shared" ca="1" si="1006"/>
        <v>0</v>
      </c>
      <c r="E7384" s="50">
        <f t="shared" ca="1" si="1000"/>
        <v>0</v>
      </c>
      <c r="F7384" s="2" t="str">
        <f t="shared" ca="1" si="1007"/>
        <v/>
      </c>
      <c r="BD7384" s="49">
        <f t="shared" ca="1" si="1004"/>
        <v>815.5</v>
      </c>
      <c r="BE7384" s="3">
        <f t="shared" ca="1" si="1001"/>
        <v>8.1500000000000003E-2</v>
      </c>
      <c r="BF7384" s="3">
        <f t="shared" ca="1" si="1002"/>
        <v>-1.3950525282585462</v>
      </c>
      <c r="BG7384" s="9">
        <f t="shared" ca="1" si="1003"/>
        <v>0</v>
      </c>
      <c r="BH7384" s="6">
        <f ca="1">IF(ISNUMBER('Descriptive Stats'!BF7384),'Descriptive Stats'!BF7384,#N/A)</f>
        <v>-1.3950525282585462</v>
      </c>
      <c r="BI7384" s="6">
        <f ca="1">IF(ISNUMBER('Descriptive Stats'!E7384),'Descriptive Stats'!E7384,#N/A)</f>
        <v>0</v>
      </c>
    </row>
    <row r="7385" spans="1:61" ht="14.4" x14ac:dyDescent="0.3">
      <c r="A7385" s="2">
        <f>ROW()</f>
        <v>7385</v>
      </c>
      <c r="C7385" s="8">
        <f t="shared" ca="1" si="1005"/>
        <v>22</v>
      </c>
      <c r="D7385" s="8">
        <f t="shared" ca="1" si="1006"/>
        <v>0</v>
      </c>
      <c r="E7385" s="50">
        <f t="shared" ca="1" si="1000"/>
        <v>15</v>
      </c>
      <c r="F7385" s="2" t="str">
        <f t="shared" ca="1" si="1007"/>
        <v/>
      </c>
      <c r="BD7385" s="49">
        <f t="shared" ca="1" si="1004"/>
        <v>5051.5</v>
      </c>
      <c r="BE7385" s="3">
        <f t="shared" ca="1" si="1001"/>
        <v>0.50509999999999999</v>
      </c>
      <c r="BF7385" s="3">
        <f t="shared" ca="1" si="1002"/>
        <v>1.2784152420787677E-2</v>
      </c>
      <c r="BG7385" s="9">
        <f t="shared" ca="1" si="1003"/>
        <v>15</v>
      </c>
      <c r="BH7385" s="6">
        <f ca="1">IF(ISNUMBER('Descriptive Stats'!BF7385),'Descriptive Stats'!BF7385,#N/A)</f>
        <v>1.2784152420787677E-2</v>
      </c>
      <c r="BI7385" s="6">
        <f ca="1">IF(ISNUMBER('Descriptive Stats'!E7385),'Descriptive Stats'!E7385,#N/A)</f>
        <v>15</v>
      </c>
    </row>
    <row r="7386" spans="1:61" ht="14.4" x14ac:dyDescent="0.3">
      <c r="A7386" s="2">
        <f>ROW()</f>
        <v>7386</v>
      </c>
      <c r="C7386" s="8">
        <f t="shared" ca="1" si="1005"/>
        <v>24</v>
      </c>
      <c r="D7386" s="8">
        <f t="shared" ca="1" si="1006"/>
        <v>15</v>
      </c>
      <c r="E7386" s="50">
        <f t="shared" ca="1" si="1000"/>
        <v>9</v>
      </c>
      <c r="F7386" s="2" t="str">
        <f t="shared" ca="1" si="1007"/>
        <v/>
      </c>
      <c r="BD7386" s="49">
        <f t="shared" ca="1" si="1004"/>
        <v>4819</v>
      </c>
      <c r="BE7386" s="3">
        <f t="shared" ca="1" si="1001"/>
        <v>0.48185</v>
      </c>
      <c r="BF7386" s="3">
        <f t="shared" ca="1" si="1002"/>
        <v>-4.5511009098988427E-2</v>
      </c>
      <c r="BG7386" s="9">
        <f t="shared" ca="1" si="1003"/>
        <v>9</v>
      </c>
      <c r="BH7386" s="6">
        <f ca="1">IF(ISNUMBER('Descriptive Stats'!BF7386),'Descriptive Stats'!BF7386,#N/A)</f>
        <v>-4.5511009098988427E-2</v>
      </c>
      <c r="BI7386" s="6">
        <f ca="1">IF(ISNUMBER('Descriptive Stats'!E7386),'Descriptive Stats'!E7386,#N/A)</f>
        <v>9</v>
      </c>
    </row>
    <row r="7387" spans="1:61" ht="14.4" x14ac:dyDescent="0.3">
      <c r="A7387" s="2">
        <f>ROW()</f>
        <v>7387</v>
      </c>
      <c r="C7387" s="8">
        <f t="shared" ca="1" si="1005"/>
        <v>23</v>
      </c>
      <c r="D7387" s="8">
        <f t="shared" ca="1" si="1006"/>
        <v>9</v>
      </c>
      <c r="E7387" s="50">
        <f t="shared" ca="1" si="1000"/>
        <v>4</v>
      </c>
      <c r="F7387" s="2" t="str">
        <f t="shared" ca="1" si="1007"/>
        <v/>
      </c>
      <c r="BD7387" s="49">
        <f t="shared" ca="1" si="1004"/>
        <v>3442</v>
      </c>
      <c r="BE7387" s="3">
        <f t="shared" ca="1" si="1001"/>
        <v>0.34415000000000001</v>
      </c>
      <c r="BF7387" s="3">
        <f t="shared" ca="1" si="1002"/>
        <v>-0.40116316278173481</v>
      </c>
      <c r="BG7387" s="9">
        <f t="shared" ca="1" si="1003"/>
        <v>4</v>
      </c>
      <c r="BH7387" s="6">
        <f ca="1">IF(ISNUMBER('Descriptive Stats'!BF7387),'Descriptive Stats'!BF7387,#N/A)</f>
        <v>-0.40116316278173481</v>
      </c>
      <c r="BI7387" s="6">
        <f ca="1">IF(ISNUMBER('Descriptive Stats'!E7387),'Descriptive Stats'!E7387,#N/A)</f>
        <v>4</v>
      </c>
    </row>
    <row r="7388" spans="1:61" ht="14.4" x14ac:dyDescent="0.3">
      <c r="A7388" s="2">
        <f>ROW()</f>
        <v>7388</v>
      </c>
      <c r="C7388" s="8">
        <f t="shared" ca="1" si="1005"/>
        <v>13</v>
      </c>
      <c r="D7388" s="8">
        <f t="shared" ca="1" si="1006"/>
        <v>4</v>
      </c>
      <c r="E7388" s="50">
        <f t="shared" ca="1" si="1000"/>
        <v>19</v>
      </c>
      <c r="F7388" s="2" t="str">
        <f t="shared" ca="1" si="1007"/>
        <v>X</v>
      </c>
      <c r="BD7388" s="49">
        <f t="shared" ca="1" si="1004"/>
        <v>5294</v>
      </c>
      <c r="BE7388" s="3">
        <f t="shared" ca="1" si="1001"/>
        <v>0.52934999999999999</v>
      </c>
      <c r="BF7388" s="3">
        <f t="shared" ca="1" si="1002"/>
        <v>7.3636031452008061E-2</v>
      </c>
      <c r="BG7388" s="9">
        <f t="shared" ca="1" si="1003"/>
        <v>19</v>
      </c>
      <c r="BH7388" s="6">
        <f ca="1">IF(ISNUMBER('Descriptive Stats'!BF7388),'Descriptive Stats'!BF7388,#N/A)</f>
        <v>7.3636031452008061E-2</v>
      </c>
      <c r="BI7388" s="6">
        <f ca="1">IF(ISNUMBER('Descriptive Stats'!E7388),'Descriptive Stats'!E7388,#N/A)</f>
        <v>19</v>
      </c>
    </row>
    <row r="7389" spans="1:61" ht="14.4" x14ac:dyDescent="0.3">
      <c r="A7389" s="2">
        <f>ROW()</f>
        <v>7389</v>
      </c>
      <c r="C7389" s="8">
        <f t="shared" ca="1" si="1005"/>
        <v>7</v>
      </c>
      <c r="D7389" s="8">
        <f t="shared" ca="1" si="1006"/>
        <v>19</v>
      </c>
      <c r="E7389" s="50">
        <f t="shared" ca="1" si="1000"/>
        <v>2</v>
      </c>
      <c r="F7389" s="2" t="str">
        <f t="shared" ca="1" si="1007"/>
        <v/>
      </c>
      <c r="BD7389" s="49">
        <f t="shared" ca="1" si="1004"/>
        <v>2595</v>
      </c>
      <c r="BE7389" s="3">
        <f t="shared" ca="1" si="1001"/>
        <v>0.25945000000000001</v>
      </c>
      <c r="BF7389" s="3">
        <f t="shared" ca="1" si="1002"/>
        <v>-0.6450419512753276</v>
      </c>
      <c r="BG7389" s="9">
        <f t="shared" ca="1" si="1003"/>
        <v>2</v>
      </c>
      <c r="BH7389" s="6">
        <f ca="1">IF(ISNUMBER('Descriptive Stats'!BF7389),'Descriptive Stats'!BF7389,#N/A)</f>
        <v>-0.6450419512753276</v>
      </c>
      <c r="BI7389" s="6">
        <f ca="1">IF(ISNUMBER('Descriptive Stats'!E7389),'Descriptive Stats'!E7389,#N/A)</f>
        <v>2</v>
      </c>
    </row>
    <row r="7390" spans="1:61" ht="14.4" x14ac:dyDescent="0.3">
      <c r="A7390" s="2">
        <f>ROW()</f>
        <v>7390</v>
      </c>
      <c r="C7390" s="8">
        <f t="shared" ca="1" si="1005"/>
        <v>3</v>
      </c>
      <c r="D7390" s="8">
        <f t="shared" ca="1" si="1006"/>
        <v>2</v>
      </c>
      <c r="E7390" s="50">
        <f t="shared" ca="1" si="1000"/>
        <v>6</v>
      </c>
      <c r="F7390" s="2" t="str">
        <f t="shared" ca="1" si="1007"/>
        <v/>
      </c>
      <c r="BD7390" s="49">
        <f t="shared" ca="1" si="1004"/>
        <v>3900</v>
      </c>
      <c r="BE7390" s="3">
        <f t="shared" ca="1" si="1001"/>
        <v>0.38995000000000002</v>
      </c>
      <c r="BF7390" s="3">
        <f t="shared" ca="1" si="1002"/>
        <v>-0.2794493539703507</v>
      </c>
      <c r="BG7390" s="9">
        <f t="shared" ca="1" si="1003"/>
        <v>6</v>
      </c>
      <c r="BH7390" s="6">
        <f ca="1">IF(ISNUMBER('Descriptive Stats'!BF7390),'Descriptive Stats'!BF7390,#N/A)</f>
        <v>-0.2794493539703507</v>
      </c>
      <c r="BI7390" s="6">
        <f ca="1">IF(ISNUMBER('Descriptive Stats'!E7390),'Descriptive Stats'!E7390,#N/A)</f>
        <v>6</v>
      </c>
    </row>
    <row r="7391" spans="1:61" ht="14.4" x14ac:dyDescent="0.3">
      <c r="A7391" s="2">
        <f>ROW()</f>
        <v>7391</v>
      </c>
      <c r="C7391" s="8">
        <f t="shared" ca="1" si="1005"/>
        <v>5</v>
      </c>
      <c r="D7391" s="8">
        <f t="shared" ca="1" si="1006"/>
        <v>6</v>
      </c>
      <c r="E7391" s="50">
        <f t="shared" ca="1" si="1000"/>
        <v>15</v>
      </c>
      <c r="F7391" s="2" t="str">
        <f t="shared" ca="1" si="1007"/>
        <v/>
      </c>
      <c r="BD7391" s="49">
        <f t="shared" ca="1" si="1004"/>
        <v>5051.5</v>
      </c>
      <c r="BE7391" s="3">
        <f t="shared" ca="1" si="1001"/>
        <v>0.50509999999999999</v>
      </c>
      <c r="BF7391" s="3">
        <f t="shared" ca="1" si="1002"/>
        <v>1.2784152420787677E-2</v>
      </c>
      <c r="BG7391" s="9">
        <f t="shared" ca="1" si="1003"/>
        <v>15</v>
      </c>
      <c r="BH7391" s="6">
        <f ca="1">IF(ISNUMBER('Descriptive Stats'!BF7391),'Descriptive Stats'!BF7391,#N/A)</f>
        <v>1.2784152420787677E-2</v>
      </c>
      <c r="BI7391" s="6">
        <f ca="1">IF(ISNUMBER('Descriptive Stats'!E7391),'Descriptive Stats'!E7391,#N/A)</f>
        <v>15</v>
      </c>
    </row>
    <row r="7392" spans="1:61" ht="14.4" x14ac:dyDescent="0.3">
      <c r="A7392" s="2">
        <f>ROW()</f>
        <v>7392</v>
      </c>
      <c r="C7392" s="8">
        <f t="shared" ca="1" si="1005"/>
        <v>24</v>
      </c>
      <c r="D7392" s="8">
        <f t="shared" ca="1" si="1006"/>
        <v>15</v>
      </c>
      <c r="E7392" s="50">
        <f t="shared" ca="1" si="1000"/>
        <v>6</v>
      </c>
      <c r="F7392" s="2" t="str">
        <f t="shared" ca="1" si="1007"/>
        <v/>
      </c>
      <c r="BD7392" s="49">
        <f t="shared" ca="1" si="1004"/>
        <v>3900</v>
      </c>
      <c r="BE7392" s="3">
        <f t="shared" ca="1" si="1001"/>
        <v>0.38995000000000002</v>
      </c>
      <c r="BF7392" s="3">
        <f t="shared" ca="1" si="1002"/>
        <v>-0.2794493539703507</v>
      </c>
      <c r="BG7392" s="9">
        <f t="shared" ca="1" si="1003"/>
        <v>6</v>
      </c>
      <c r="BH7392" s="6">
        <f ca="1">IF(ISNUMBER('Descriptive Stats'!BF7392),'Descriptive Stats'!BF7392,#N/A)</f>
        <v>-0.2794493539703507</v>
      </c>
      <c r="BI7392" s="6">
        <f ca="1">IF(ISNUMBER('Descriptive Stats'!E7392),'Descriptive Stats'!E7392,#N/A)</f>
        <v>6</v>
      </c>
    </row>
    <row r="7393" spans="1:61" ht="14.4" x14ac:dyDescent="0.3">
      <c r="A7393" s="2">
        <f>ROW()</f>
        <v>7393</v>
      </c>
      <c r="C7393" s="8">
        <f t="shared" ca="1" si="1005"/>
        <v>2</v>
      </c>
      <c r="D7393" s="8">
        <f t="shared" ca="1" si="1006"/>
        <v>6</v>
      </c>
      <c r="E7393" s="50">
        <f t="shared" ca="1" si="1000"/>
        <v>2</v>
      </c>
      <c r="F7393" s="2" t="str">
        <f t="shared" ca="1" si="1007"/>
        <v/>
      </c>
      <c r="BD7393" s="49">
        <f t="shared" ca="1" si="1004"/>
        <v>2595</v>
      </c>
      <c r="BE7393" s="3">
        <f t="shared" ca="1" si="1001"/>
        <v>0.25945000000000001</v>
      </c>
      <c r="BF7393" s="3">
        <f t="shared" ca="1" si="1002"/>
        <v>-0.6450419512753276</v>
      </c>
      <c r="BG7393" s="9">
        <f t="shared" ca="1" si="1003"/>
        <v>2</v>
      </c>
      <c r="BH7393" s="6">
        <f ca="1">IF(ISNUMBER('Descriptive Stats'!BF7393),'Descriptive Stats'!BF7393,#N/A)</f>
        <v>-0.6450419512753276</v>
      </c>
      <c r="BI7393" s="6">
        <f ca="1">IF(ISNUMBER('Descriptive Stats'!E7393),'Descriptive Stats'!E7393,#N/A)</f>
        <v>2</v>
      </c>
    </row>
    <row r="7394" spans="1:61" ht="14.4" x14ac:dyDescent="0.3">
      <c r="A7394" s="2">
        <f>ROW()</f>
        <v>7394</v>
      </c>
      <c r="C7394" s="8">
        <f t="shared" ca="1" si="1005"/>
        <v>21</v>
      </c>
      <c r="D7394" s="8">
        <f t="shared" ca="1" si="1006"/>
        <v>2</v>
      </c>
      <c r="E7394" s="50">
        <f t="shared" ca="1" si="1000"/>
        <v>0</v>
      </c>
      <c r="F7394" s="2" t="str">
        <f t="shared" ca="1" si="1007"/>
        <v/>
      </c>
      <c r="BD7394" s="49">
        <f t="shared" ca="1" si="1004"/>
        <v>815.5</v>
      </c>
      <c r="BE7394" s="3">
        <f t="shared" ca="1" si="1001"/>
        <v>8.1500000000000003E-2</v>
      </c>
      <c r="BF7394" s="3">
        <f t="shared" ca="1" si="1002"/>
        <v>-1.3950525282585462</v>
      </c>
      <c r="BG7394" s="9">
        <f t="shared" ca="1" si="1003"/>
        <v>0</v>
      </c>
      <c r="BH7394" s="6">
        <f ca="1">IF(ISNUMBER('Descriptive Stats'!BF7394),'Descriptive Stats'!BF7394,#N/A)</f>
        <v>-1.3950525282585462</v>
      </c>
      <c r="BI7394" s="6">
        <f ca="1">IF(ISNUMBER('Descriptive Stats'!E7394),'Descriptive Stats'!E7394,#N/A)</f>
        <v>0</v>
      </c>
    </row>
    <row r="7395" spans="1:61" ht="14.4" x14ac:dyDescent="0.3">
      <c r="A7395" s="2">
        <f>ROW()</f>
        <v>7395</v>
      </c>
      <c r="C7395" s="8">
        <f t="shared" ca="1" si="1005"/>
        <v>15</v>
      </c>
      <c r="D7395" s="8">
        <f t="shared" ca="1" si="1006"/>
        <v>0</v>
      </c>
      <c r="E7395" s="50">
        <f t="shared" ca="1" si="1000"/>
        <v>6</v>
      </c>
      <c r="F7395" s="2" t="str">
        <f t="shared" ca="1" si="1007"/>
        <v/>
      </c>
      <c r="BD7395" s="49">
        <f t="shared" ca="1" si="1004"/>
        <v>3900</v>
      </c>
      <c r="BE7395" s="3">
        <f t="shared" ca="1" si="1001"/>
        <v>0.38995000000000002</v>
      </c>
      <c r="BF7395" s="3">
        <f t="shared" ca="1" si="1002"/>
        <v>-0.2794493539703507</v>
      </c>
      <c r="BG7395" s="9">
        <f t="shared" ca="1" si="1003"/>
        <v>6</v>
      </c>
      <c r="BH7395" s="6">
        <f ca="1">IF(ISNUMBER('Descriptive Stats'!BF7395),'Descriptive Stats'!BF7395,#N/A)</f>
        <v>-0.2794493539703507</v>
      </c>
      <c r="BI7395" s="6">
        <f ca="1">IF(ISNUMBER('Descriptive Stats'!E7395),'Descriptive Stats'!E7395,#N/A)</f>
        <v>6</v>
      </c>
    </row>
    <row r="7396" spans="1:61" ht="14.4" x14ac:dyDescent="0.3">
      <c r="A7396" s="2">
        <f>ROW()</f>
        <v>7396</v>
      </c>
      <c r="C7396" s="8">
        <f t="shared" ca="1" si="1005"/>
        <v>2</v>
      </c>
      <c r="D7396" s="8">
        <f t="shared" ca="1" si="1006"/>
        <v>6</v>
      </c>
      <c r="E7396" s="50">
        <f t="shared" ca="1" si="1000"/>
        <v>2</v>
      </c>
      <c r="F7396" s="2" t="str">
        <f t="shared" ca="1" si="1007"/>
        <v/>
      </c>
      <c r="BD7396" s="49">
        <f t="shared" ca="1" si="1004"/>
        <v>2595</v>
      </c>
      <c r="BE7396" s="3">
        <f t="shared" ca="1" si="1001"/>
        <v>0.25945000000000001</v>
      </c>
      <c r="BF7396" s="3">
        <f t="shared" ca="1" si="1002"/>
        <v>-0.6450419512753276</v>
      </c>
      <c r="BG7396" s="9">
        <f t="shared" ca="1" si="1003"/>
        <v>2</v>
      </c>
      <c r="BH7396" s="6">
        <f ca="1">IF(ISNUMBER('Descriptive Stats'!BF7396),'Descriptive Stats'!BF7396,#N/A)</f>
        <v>-0.6450419512753276</v>
      </c>
      <c r="BI7396" s="6">
        <f ca="1">IF(ISNUMBER('Descriptive Stats'!E7396),'Descriptive Stats'!E7396,#N/A)</f>
        <v>2</v>
      </c>
    </row>
    <row r="7397" spans="1:61" ht="14.4" x14ac:dyDescent="0.3">
      <c r="A7397" s="2">
        <f>ROW()</f>
        <v>7397</v>
      </c>
      <c r="C7397" s="8">
        <f t="shared" ca="1" si="1005"/>
        <v>17</v>
      </c>
      <c r="D7397" s="8">
        <f t="shared" ca="1" si="1006"/>
        <v>2</v>
      </c>
      <c r="E7397" s="50">
        <f t="shared" ca="1" si="1000"/>
        <v>0</v>
      </c>
      <c r="F7397" s="2" t="str">
        <f t="shared" ca="1" si="1007"/>
        <v/>
      </c>
      <c r="BD7397" s="49">
        <f t="shared" ca="1" si="1004"/>
        <v>815.5</v>
      </c>
      <c r="BE7397" s="3">
        <f t="shared" ca="1" si="1001"/>
        <v>8.1500000000000003E-2</v>
      </c>
      <c r="BF7397" s="3">
        <f t="shared" ca="1" si="1002"/>
        <v>-1.3950525282585462</v>
      </c>
      <c r="BG7397" s="9">
        <f t="shared" ca="1" si="1003"/>
        <v>0</v>
      </c>
      <c r="BH7397" s="6">
        <f ca="1">IF(ISNUMBER('Descriptive Stats'!BF7397),'Descriptive Stats'!BF7397,#N/A)</f>
        <v>-1.3950525282585462</v>
      </c>
      <c r="BI7397" s="6">
        <f ca="1">IF(ISNUMBER('Descriptive Stats'!E7397),'Descriptive Stats'!E7397,#N/A)</f>
        <v>0</v>
      </c>
    </row>
    <row r="7398" spans="1:61" ht="14.4" x14ac:dyDescent="0.3">
      <c r="A7398" s="2">
        <f>ROW()</f>
        <v>7398</v>
      </c>
      <c r="C7398" s="8">
        <f t="shared" ca="1" si="1005"/>
        <v>4</v>
      </c>
      <c r="D7398" s="8">
        <f t="shared" ca="1" si="1006"/>
        <v>0</v>
      </c>
      <c r="E7398" s="50">
        <f t="shared" ca="1" si="1000"/>
        <v>6</v>
      </c>
      <c r="F7398" s="2" t="str">
        <f t="shared" ca="1" si="1007"/>
        <v/>
      </c>
      <c r="BD7398" s="49">
        <f t="shared" ca="1" si="1004"/>
        <v>3900</v>
      </c>
      <c r="BE7398" s="3">
        <f t="shared" ca="1" si="1001"/>
        <v>0.38995000000000002</v>
      </c>
      <c r="BF7398" s="3">
        <f t="shared" ca="1" si="1002"/>
        <v>-0.2794493539703507</v>
      </c>
      <c r="BG7398" s="9">
        <f t="shared" ca="1" si="1003"/>
        <v>6</v>
      </c>
      <c r="BH7398" s="6">
        <f ca="1">IF(ISNUMBER('Descriptive Stats'!BF7398),'Descriptive Stats'!BF7398,#N/A)</f>
        <v>-0.2794493539703507</v>
      </c>
      <c r="BI7398" s="6">
        <f ca="1">IF(ISNUMBER('Descriptive Stats'!E7398),'Descriptive Stats'!E7398,#N/A)</f>
        <v>6</v>
      </c>
    </row>
    <row r="7399" spans="1:61" ht="14.4" x14ac:dyDescent="0.3">
      <c r="A7399" s="2">
        <f>ROW()</f>
        <v>7399</v>
      </c>
      <c r="C7399" s="8">
        <f t="shared" ca="1" si="1005"/>
        <v>2</v>
      </c>
      <c r="D7399" s="8">
        <f t="shared" ca="1" si="1006"/>
        <v>6</v>
      </c>
      <c r="E7399" s="50">
        <f t="shared" ca="1" si="1000"/>
        <v>2</v>
      </c>
      <c r="F7399" s="2" t="str">
        <f t="shared" ca="1" si="1007"/>
        <v/>
      </c>
      <c r="BD7399" s="49">
        <f t="shared" ca="1" si="1004"/>
        <v>2595</v>
      </c>
      <c r="BE7399" s="3">
        <f t="shared" ca="1" si="1001"/>
        <v>0.25945000000000001</v>
      </c>
      <c r="BF7399" s="3">
        <f t="shared" ca="1" si="1002"/>
        <v>-0.6450419512753276</v>
      </c>
      <c r="BG7399" s="9">
        <f t="shared" ca="1" si="1003"/>
        <v>2</v>
      </c>
      <c r="BH7399" s="6">
        <f ca="1">IF(ISNUMBER('Descriptive Stats'!BF7399),'Descriptive Stats'!BF7399,#N/A)</f>
        <v>-0.6450419512753276</v>
      </c>
      <c r="BI7399" s="6">
        <f ca="1">IF(ISNUMBER('Descriptive Stats'!E7399),'Descriptive Stats'!E7399,#N/A)</f>
        <v>2</v>
      </c>
    </row>
    <row r="7400" spans="1:61" ht="14.4" x14ac:dyDescent="0.3">
      <c r="A7400" s="2">
        <f>ROW()</f>
        <v>7400</v>
      </c>
      <c r="C7400" s="8">
        <f t="shared" ca="1" si="1005"/>
        <v>3</v>
      </c>
      <c r="D7400" s="8">
        <f t="shared" ca="1" si="1006"/>
        <v>2</v>
      </c>
      <c r="E7400" s="50">
        <f t="shared" ca="1" si="1000"/>
        <v>0</v>
      </c>
      <c r="F7400" s="2" t="str">
        <f t="shared" ca="1" si="1007"/>
        <v/>
      </c>
      <c r="BD7400" s="49">
        <f t="shared" ca="1" si="1004"/>
        <v>815.5</v>
      </c>
      <c r="BE7400" s="3">
        <f t="shared" ca="1" si="1001"/>
        <v>8.1500000000000003E-2</v>
      </c>
      <c r="BF7400" s="3">
        <f t="shared" ca="1" si="1002"/>
        <v>-1.3950525282585462</v>
      </c>
      <c r="BG7400" s="9">
        <f t="shared" ca="1" si="1003"/>
        <v>0</v>
      </c>
      <c r="BH7400" s="6">
        <f ca="1">IF(ISNUMBER('Descriptive Stats'!BF7400),'Descriptive Stats'!BF7400,#N/A)</f>
        <v>-1.3950525282585462</v>
      </c>
      <c r="BI7400" s="6">
        <f ca="1">IF(ISNUMBER('Descriptive Stats'!E7400),'Descriptive Stats'!E7400,#N/A)</f>
        <v>0</v>
      </c>
    </row>
    <row r="7401" spans="1:61" ht="14.4" x14ac:dyDescent="0.3">
      <c r="A7401" s="2">
        <f>ROW()</f>
        <v>7401</v>
      </c>
      <c r="C7401" s="8">
        <f t="shared" ca="1" si="1005"/>
        <v>4</v>
      </c>
      <c r="D7401" s="8">
        <f t="shared" ca="1" si="1006"/>
        <v>0</v>
      </c>
      <c r="E7401" s="50">
        <f t="shared" ca="1" si="1000"/>
        <v>2</v>
      </c>
      <c r="F7401" s="2" t="str">
        <f t="shared" ca="1" si="1007"/>
        <v/>
      </c>
      <c r="BD7401" s="49">
        <f t="shared" ca="1" si="1004"/>
        <v>2595</v>
      </c>
      <c r="BE7401" s="3">
        <f t="shared" ca="1" si="1001"/>
        <v>0.25945000000000001</v>
      </c>
      <c r="BF7401" s="3">
        <f t="shared" ca="1" si="1002"/>
        <v>-0.6450419512753276</v>
      </c>
      <c r="BG7401" s="9">
        <f t="shared" ca="1" si="1003"/>
        <v>2</v>
      </c>
      <c r="BH7401" s="6">
        <f ca="1">IF(ISNUMBER('Descriptive Stats'!BF7401),'Descriptive Stats'!BF7401,#N/A)</f>
        <v>-0.6450419512753276</v>
      </c>
      <c r="BI7401" s="6">
        <f ca="1">IF(ISNUMBER('Descriptive Stats'!E7401),'Descriptive Stats'!E7401,#N/A)</f>
        <v>2</v>
      </c>
    </row>
    <row r="7402" spans="1:61" ht="14.4" x14ac:dyDescent="0.3">
      <c r="A7402" s="2">
        <f>ROW()</f>
        <v>7402</v>
      </c>
      <c r="C7402" s="8">
        <f t="shared" ca="1" si="1005"/>
        <v>9</v>
      </c>
      <c r="D7402" s="8">
        <f t="shared" ca="1" si="1006"/>
        <v>2</v>
      </c>
      <c r="E7402" s="50">
        <f t="shared" ca="1" si="1000"/>
        <v>0</v>
      </c>
      <c r="F7402" s="2" t="str">
        <f t="shared" ca="1" si="1007"/>
        <v/>
      </c>
      <c r="BD7402" s="49">
        <f t="shared" ca="1" si="1004"/>
        <v>815.5</v>
      </c>
      <c r="BE7402" s="3">
        <f t="shared" ca="1" si="1001"/>
        <v>8.1500000000000003E-2</v>
      </c>
      <c r="BF7402" s="3">
        <f t="shared" ca="1" si="1002"/>
        <v>-1.3950525282585462</v>
      </c>
      <c r="BG7402" s="9">
        <f t="shared" ca="1" si="1003"/>
        <v>0</v>
      </c>
      <c r="BH7402" s="6">
        <f ca="1">IF(ISNUMBER('Descriptive Stats'!BF7402),'Descriptive Stats'!BF7402,#N/A)</f>
        <v>-1.3950525282585462</v>
      </c>
      <c r="BI7402" s="6">
        <f ca="1">IF(ISNUMBER('Descriptive Stats'!E7402),'Descriptive Stats'!E7402,#N/A)</f>
        <v>0</v>
      </c>
    </row>
    <row r="7403" spans="1:61" ht="14.4" x14ac:dyDescent="0.3">
      <c r="A7403" s="2">
        <f>ROW()</f>
        <v>7403</v>
      </c>
      <c r="C7403" s="8">
        <f t="shared" ca="1" si="1005"/>
        <v>20</v>
      </c>
      <c r="D7403" s="8">
        <f t="shared" ca="1" si="1006"/>
        <v>0</v>
      </c>
      <c r="E7403" s="50">
        <f t="shared" ca="1" si="1000"/>
        <v>0</v>
      </c>
      <c r="F7403" s="2" t="str">
        <f t="shared" ca="1" si="1007"/>
        <v/>
      </c>
      <c r="BD7403" s="49">
        <f t="shared" ca="1" si="1004"/>
        <v>815.5</v>
      </c>
      <c r="BE7403" s="3">
        <f t="shared" ca="1" si="1001"/>
        <v>8.1500000000000003E-2</v>
      </c>
      <c r="BF7403" s="3">
        <f t="shared" ca="1" si="1002"/>
        <v>-1.3950525282585462</v>
      </c>
      <c r="BG7403" s="9">
        <f t="shared" ca="1" si="1003"/>
        <v>0</v>
      </c>
      <c r="BH7403" s="6">
        <f ca="1">IF(ISNUMBER('Descriptive Stats'!BF7403),'Descriptive Stats'!BF7403,#N/A)</f>
        <v>-1.3950525282585462</v>
      </c>
      <c r="BI7403" s="6">
        <f ca="1">IF(ISNUMBER('Descriptive Stats'!E7403),'Descriptive Stats'!E7403,#N/A)</f>
        <v>0</v>
      </c>
    </row>
    <row r="7404" spans="1:61" ht="14.4" x14ac:dyDescent="0.3">
      <c r="A7404" s="2">
        <f>ROW()</f>
        <v>7404</v>
      </c>
      <c r="C7404" s="8">
        <f t="shared" ca="1" si="1005"/>
        <v>4</v>
      </c>
      <c r="D7404" s="8">
        <f t="shared" ca="1" si="1006"/>
        <v>0</v>
      </c>
      <c r="E7404" s="50">
        <f t="shared" ca="1" si="1000"/>
        <v>1</v>
      </c>
      <c r="F7404" s="2" t="str">
        <f t="shared" ca="1" si="1007"/>
        <v/>
      </c>
      <c r="BD7404" s="49">
        <f t="shared" ca="1" si="1004"/>
        <v>1871</v>
      </c>
      <c r="BE7404" s="3">
        <f t="shared" ca="1" si="1001"/>
        <v>0.18704999999999999</v>
      </c>
      <c r="BF7404" s="3">
        <f t="shared" ca="1" si="1002"/>
        <v>-0.88881967520906158</v>
      </c>
      <c r="BG7404" s="9">
        <f t="shared" ca="1" si="1003"/>
        <v>1</v>
      </c>
      <c r="BH7404" s="6">
        <f ca="1">IF(ISNUMBER('Descriptive Stats'!BF7404),'Descriptive Stats'!BF7404,#N/A)</f>
        <v>-0.88881967520906158</v>
      </c>
      <c r="BI7404" s="6">
        <f ca="1">IF(ISNUMBER('Descriptive Stats'!E7404),'Descriptive Stats'!E7404,#N/A)</f>
        <v>1</v>
      </c>
    </row>
    <row r="7405" spans="1:61" ht="14.4" x14ac:dyDescent="0.3">
      <c r="A7405" s="2">
        <f>ROW()</f>
        <v>7405</v>
      </c>
      <c r="C7405" s="8">
        <f t="shared" ca="1" si="1005"/>
        <v>8</v>
      </c>
      <c r="D7405" s="8">
        <f t="shared" ca="1" si="1006"/>
        <v>1</v>
      </c>
      <c r="E7405" s="50">
        <f t="shared" ca="1" si="1000"/>
        <v>7</v>
      </c>
      <c r="F7405" s="2" t="str">
        <f t="shared" ca="1" si="1007"/>
        <v/>
      </c>
      <c r="BD7405" s="49">
        <f t="shared" ca="1" si="1004"/>
        <v>4473.5</v>
      </c>
      <c r="BE7405" s="3">
        <f t="shared" ca="1" si="1001"/>
        <v>0.44729999999999998</v>
      </c>
      <c r="BF7405" s="3">
        <f t="shared" ca="1" si="1002"/>
        <v>-0.13248586824472414</v>
      </c>
      <c r="BG7405" s="9">
        <f t="shared" ca="1" si="1003"/>
        <v>7</v>
      </c>
      <c r="BH7405" s="6">
        <f ca="1">IF(ISNUMBER('Descriptive Stats'!BF7405),'Descriptive Stats'!BF7405,#N/A)</f>
        <v>-0.13248586824472414</v>
      </c>
      <c r="BI7405" s="6">
        <f ca="1">IF(ISNUMBER('Descriptive Stats'!E7405),'Descriptive Stats'!E7405,#N/A)</f>
        <v>7</v>
      </c>
    </row>
    <row r="7406" spans="1:61" ht="14.4" x14ac:dyDescent="0.3">
      <c r="A7406" s="2">
        <f>ROW()</f>
        <v>7406</v>
      </c>
      <c r="C7406" s="8">
        <f t="shared" ca="1" si="1005"/>
        <v>6</v>
      </c>
      <c r="D7406" s="8">
        <f t="shared" ca="1" si="1006"/>
        <v>7</v>
      </c>
      <c r="E7406" s="50">
        <f t="shared" ca="1" si="1000"/>
        <v>1</v>
      </c>
      <c r="F7406" s="2" t="str">
        <f t="shared" ca="1" si="1007"/>
        <v/>
      </c>
      <c r="BD7406" s="49">
        <f t="shared" ca="1" si="1004"/>
        <v>1871</v>
      </c>
      <c r="BE7406" s="3">
        <f t="shared" ca="1" si="1001"/>
        <v>0.18704999999999999</v>
      </c>
      <c r="BF7406" s="3">
        <f t="shared" ca="1" si="1002"/>
        <v>-0.88881967520906158</v>
      </c>
      <c r="BG7406" s="9">
        <f t="shared" ca="1" si="1003"/>
        <v>1</v>
      </c>
      <c r="BH7406" s="6">
        <f ca="1">IF(ISNUMBER('Descriptive Stats'!BF7406),'Descriptive Stats'!BF7406,#N/A)</f>
        <v>-0.88881967520906158</v>
      </c>
      <c r="BI7406" s="6">
        <f ca="1">IF(ISNUMBER('Descriptive Stats'!E7406),'Descriptive Stats'!E7406,#N/A)</f>
        <v>1</v>
      </c>
    </row>
    <row r="7407" spans="1:61" ht="14.4" x14ac:dyDescent="0.3">
      <c r="A7407" s="2">
        <f>ROW()</f>
        <v>7407</v>
      </c>
      <c r="C7407" s="8">
        <f t="shared" ca="1" si="1005"/>
        <v>8</v>
      </c>
      <c r="D7407" s="8">
        <f t="shared" ca="1" si="1006"/>
        <v>1</v>
      </c>
      <c r="E7407" s="50">
        <f t="shared" ca="1" si="1000"/>
        <v>7</v>
      </c>
      <c r="F7407" s="2" t="str">
        <f t="shared" ca="1" si="1007"/>
        <v/>
      </c>
      <c r="BD7407" s="49">
        <f t="shared" ca="1" si="1004"/>
        <v>4473.5</v>
      </c>
      <c r="BE7407" s="3">
        <f t="shared" ca="1" si="1001"/>
        <v>0.44729999999999998</v>
      </c>
      <c r="BF7407" s="3">
        <f t="shared" ca="1" si="1002"/>
        <v>-0.13248586824472414</v>
      </c>
      <c r="BG7407" s="9">
        <f t="shared" ca="1" si="1003"/>
        <v>7</v>
      </c>
      <c r="BH7407" s="6">
        <f ca="1">IF(ISNUMBER('Descriptive Stats'!BF7407),'Descriptive Stats'!BF7407,#N/A)</f>
        <v>-0.13248586824472414</v>
      </c>
      <c r="BI7407" s="6">
        <f ca="1">IF(ISNUMBER('Descriptive Stats'!E7407),'Descriptive Stats'!E7407,#N/A)</f>
        <v>7</v>
      </c>
    </row>
    <row r="7408" spans="1:61" ht="14.4" x14ac:dyDescent="0.3">
      <c r="A7408" s="2">
        <f>ROW()</f>
        <v>7408</v>
      </c>
      <c r="C7408" s="8">
        <f t="shared" ca="1" si="1005"/>
        <v>6</v>
      </c>
      <c r="D7408" s="8">
        <f t="shared" ca="1" si="1006"/>
        <v>7</v>
      </c>
      <c r="E7408" s="50">
        <f t="shared" ca="1" si="1000"/>
        <v>0</v>
      </c>
      <c r="F7408" s="2" t="str">
        <f t="shared" ca="1" si="1007"/>
        <v/>
      </c>
      <c r="BD7408" s="49">
        <f t="shared" ca="1" si="1004"/>
        <v>815.5</v>
      </c>
      <c r="BE7408" s="3">
        <f t="shared" ca="1" si="1001"/>
        <v>8.1500000000000003E-2</v>
      </c>
      <c r="BF7408" s="3">
        <f t="shared" ca="1" si="1002"/>
        <v>-1.3950525282585462</v>
      </c>
      <c r="BG7408" s="9">
        <f t="shared" ca="1" si="1003"/>
        <v>0</v>
      </c>
      <c r="BH7408" s="6">
        <f ca="1">IF(ISNUMBER('Descriptive Stats'!BF7408),'Descriptive Stats'!BF7408,#N/A)</f>
        <v>-1.3950525282585462</v>
      </c>
      <c r="BI7408" s="6">
        <f ca="1">IF(ISNUMBER('Descriptive Stats'!E7408),'Descriptive Stats'!E7408,#N/A)</f>
        <v>0</v>
      </c>
    </row>
    <row r="7409" spans="1:61" ht="14.4" x14ac:dyDescent="0.3">
      <c r="A7409" s="2">
        <f>ROW()</f>
        <v>7409</v>
      </c>
      <c r="C7409" s="8">
        <f t="shared" ca="1" si="1005"/>
        <v>4</v>
      </c>
      <c r="D7409" s="8">
        <f t="shared" ca="1" si="1006"/>
        <v>0</v>
      </c>
      <c r="E7409" s="50">
        <f t="shared" ca="1" si="1000"/>
        <v>2</v>
      </c>
      <c r="F7409" s="2" t="str">
        <f t="shared" ca="1" si="1007"/>
        <v/>
      </c>
      <c r="BD7409" s="49">
        <f t="shared" ca="1" si="1004"/>
        <v>2595</v>
      </c>
      <c r="BE7409" s="3">
        <f t="shared" ca="1" si="1001"/>
        <v>0.25945000000000001</v>
      </c>
      <c r="BF7409" s="3">
        <f t="shared" ca="1" si="1002"/>
        <v>-0.6450419512753276</v>
      </c>
      <c r="BG7409" s="9">
        <f t="shared" ca="1" si="1003"/>
        <v>2</v>
      </c>
      <c r="BH7409" s="6">
        <f ca="1">IF(ISNUMBER('Descriptive Stats'!BF7409),'Descriptive Stats'!BF7409,#N/A)</f>
        <v>-0.6450419512753276</v>
      </c>
      <c r="BI7409" s="6">
        <f ca="1">IF(ISNUMBER('Descriptive Stats'!E7409),'Descriptive Stats'!E7409,#N/A)</f>
        <v>2</v>
      </c>
    </row>
    <row r="7410" spans="1:61" ht="14.4" x14ac:dyDescent="0.3">
      <c r="A7410" s="2">
        <f>ROW()</f>
        <v>7410</v>
      </c>
      <c r="C7410" s="8">
        <f t="shared" ca="1" si="1005"/>
        <v>17</v>
      </c>
      <c r="D7410" s="8">
        <f t="shared" ca="1" si="1006"/>
        <v>2</v>
      </c>
      <c r="E7410" s="50">
        <f t="shared" ca="1" si="1000"/>
        <v>0</v>
      </c>
      <c r="F7410" s="2" t="str">
        <f t="shared" ca="1" si="1007"/>
        <v/>
      </c>
      <c r="BD7410" s="49">
        <f t="shared" ca="1" si="1004"/>
        <v>815.5</v>
      </c>
      <c r="BE7410" s="3">
        <f t="shared" ca="1" si="1001"/>
        <v>8.1500000000000003E-2</v>
      </c>
      <c r="BF7410" s="3">
        <f t="shared" ca="1" si="1002"/>
        <v>-1.3950525282585462</v>
      </c>
      <c r="BG7410" s="9">
        <f t="shared" ca="1" si="1003"/>
        <v>0</v>
      </c>
      <c r="BH7410" s="6">
        <f ca="1">IF(ISNUMBER('Descriptive Stats'!BF7410),'Descriptive Stats'!BF7410,#N/A)</f>
        <v>-1.3950525282585462</v>
      </c>
      <c r="BI7410" s="6">
        <f ca="1">IF(ISNUMBER('Descriptive Stats'!E7410),'Descriptive Stats'!E7410,#N/A)</f>
        <v>0</v>
      </c>
    </row>
    <row r="7411" spans="1:61" ht="14.4" x14ac:dyDescent="0.3">
      <c r="A7411" s="2">
        <f>ROW()</f>
        <v>7411</v>
      </c>
      <c r="C7411" s="8">
        <f t="shared" ca="1" si="1005"/>
        <v>4</v>
      </c>
      <c r="D7411" s="8">
        <f t="shared" ca="1" si="1006"/>
        <v>0</v>
      </c>
      <c r="E7411" s="50">
        <f t="shared" ca="1" si="1000"/>
        <v>7</v>
      </c>
      <c r="F7411" s="2" t="str">
        <f t="shared" ca="1" si="1007"/>
        <v/>
      </c>
      <c r="BD7411" s="49">
        <f t="shared" ca="1" si="1004"/>
        <v>4473.5</v>
      </c>
      <c r="BE7411" s="3">
        <f t="shared" ca="1" si="1001"/>
        <v>0.44729999999999998</v>
      </c>
      <c r="BF7411" s="3">
        <f t="shared" ca="1" si="1002"/>
        <v>-0.13248586824472414</v>
      </c>
      <c r="BG7411" s="9">
        <f t="shared" ca="1" si="1003"/>
        <v>7</v>
      </c>
      <c r="BH7411" s="6">
        <f ca="1">IF(ISNUMBER('Descriptive Stats'!BF7411),'Descriptive Stats'!BF7411,#N/A)</f>
        <v>-0.13248586824472414</v>
      </c>
      <c r="BI7411" s="6">
        <f ca="1">IF(ISNUMBER('Descriptive Stats'!E7411),'Descriptive Stats'!E7411,#N/A)</f>
        <v>7</v>
      </c>
    </row>
    <row r="7412" spans="1:61" ht="14.4" x14ac:dyDescent="0.3">
      <c r="A7412" s="2">
        <f>ROW()</f>
        <v>7412</v>
      </c>
      <c r="C7412" s="8">
        <f t="shared" ca="1" si="1005"/>
        <v>19</v>
      </c>
      <c r="D7412" s="8">
        <f t="shared" ca="1" si="1006"/>
        <v>7</v>
      </c>
      <c r="E7412" s="50">
        <f t="shared" ca="1" si="1000"/>
        <v>1</v>
      </c>
      <c r="F7412" s="2" t="str">
        <f t="shared" ca="1" si="1007"/>
        <v/>
      </c>
      <c r="BD7412" s="49">
        <f t="shared" ca="1" si="1004"/>
        <v>1871</v>
      </c>
      <c r="BE7412" s="3">
        <f t="shared" ca="1" si="1001"/>
        <v>0.18704999999999999</v>
      </c>
      <c r="BF7412" s="3">
        <f t="shared" ca="1" si="1002"/>
        <v>-0.88881967520906158</v>
      </c>
      <c r="BG7412" s="9">
        <f t="shared" ca="1" si="1003"/>
        <v>1</v>
      </c>
      <c r="BH7412" s="6">
        <f ca="1">IF(ISNUMBER('Descriptive Stats'!BF7412),'Descriptive Stats'!BF7412,#N/A)</f>
        <v>-0.88881967520906158</v>
      </c>
      <c r="BI7412" s="6">
        <f ca="1">IF(ISNUMBER('Descriptive Stats'!E7412),'Descriptive Stats'!E7412,#N/A)</f>
        <v>1</v>
      </c>
    </row>
    <row r="7413" spans="1:61" ht="14.4" x14ac:dyDescent="0.3">
      <c r="A7413" s="2">
        <f>ROW()</f>
        <v>7413</v>
      </c>
      <c r="C7413" s="8">
        <f t="shared" ca="1" si="1005"/>
        <v>8</v>
      </c>
      <c r="D7413" s="8">
        <f t="shared" ca="1" si="1006"/>
        <v>1</v>
      </c>
      <c r="E7413" s="50">
        <f t="shared" ca="1" si="1000"/>
        <v>0</v>
      </c>
      <c r="F7413" s="2" t="str">
        <f t="shared" ca="1" si="1007"/>
        <v/>
      </c>
      <c r="BD7413" s="49">
        <f t="shared" ca="1" si="1004"/>
        <v>815.5</v>
      </c>
      <c r="BE7413" s="3">
        <f t="shared" ca="1" si="1001"/>
        <v>8.1500000000000003E-2</v>
      </c>
      <c r="BF7413" s="3">
        <f t="shared" ca="1" si="1002"/>
        <v>-1.3950525282585462</v>
      </c>
      <c r="BG7413" s="9">
        <f t="shared" ca="1" si="1003"/>
        <v>0</v>
      </c>
      <c r="BH7413" s="6">
        <f ca="1">IF(ISNUMBER('Descriptive Stats'!BF7413),'Descriptive Stats'!BF7413,#N/A)</f>
        <v>-1.3950525282585462</v>
      </c>
      <c r="BI7413" s="6">
        <f ca="1">IF(ISNUMBER('Descriptive Stats'!E7413),'Descriptive Stats'!E7413,#N/A)</f>
        <v>0</v>
      </c>
    </row>
    <row r="7414" spans="1:61" ht="14.4" x14ac:dyDescent="0.3">
      <c r="A7414" s="2">
        <f>ROW()</f>
        <v>7414</v>
      </c>
      <c r="C7414" s="8">
        <f t="shared" ca="1" si="1005"/>
        <v>11</v>
      </c>
      <c r="D7414" s="8">
        <f t="shared" ca="1" si="1006"/>
        <v>0</v>
      </c>
      <c r="E7414" s="50">
        <f t="shared" ca="1" si="1000"/>
        <v>3</v>
      </c>
      <c r="F7414" s="2" t="str">
        <f t="shared" ca="1" si="1007"/>
        <v/>
      </c>
      <c r="BD7414" s="49">
        <f t="shared" ca="1" si="1004"/>
        <v>3200</v>
      </c>
      <c r="BE7414" s="3">
        <f t="shared" ca="1" si="1001"/>
        <v>0.31995000000000001</v>
      </c>
      <c r="BF7414" s="3">
        <f t="shared" ca="1" si="1002"/>
        <v>-0.46783862043457014</v>
      </c>
      <c r="BG7414" s="9">
        <f t="shared" ca="1" si="1003"/>
        <v>3</v>
      </c>
      <c r="BH7414" s="6">
        <f ca="1">IF(ISNUMBER('Descriptive Stats'!BF7414),'Descriptive Stats'!BF7414,#N/A)</f>
        <v>-0.46783862043457014</v>
      </c>
      <c r="BI7414" s="6">
        <f ca="1">IF(ISNUMBER('Descriptive Stats'!E7414),'Descriptive Stats'!E7414,#N/A)</f>
        <v>3</v>
      </c>
    </row>
    <row r="7415" spans="1:61" ht="14.4" x14ac:dyDescent="0.3">
      <c r="A7415" s="2">
        <f>ROW()</f>
        <v>7415</v>
      </c>
      <c r="C7415" s="8">
        <f t="shared" ca="1" si="1005"/>
        <v>10</v>
      </c>
      <c r="D7415" s="8">
        <f t="shared" ca="1" si="1006"/>
        <v>3</v>
      </c>
      <c r="E7415" s="50">
        <f t="shared" ca="1" si="1000"/>
        <v>7</v>
      </c>
      <c r="F7415" s="2" t="str">
        <f t="shared" ca="1" si="1007"/>
        <v/>
      </c>
      <c r="BD7415" s="49">
        <f t="shared" ca="1" si="1004"/>
        <v>4473.5</v>
      </c>
      <c r="BE7415" s="3">
        <f t="shared" ca="1" si="1001"/>
        <v>0.44729999999999998</v>
      </c>
      <c r="BF7415" s="3">
        <f t="shared" ca="1" si="1002"/>
        <v>-0.13248586824472414</v>
      </c>
      <c r="BG7415" s="9">
        <f t="shared" ca="1" si="1003"/>
        <v>7</v>
      </c>
      <c r="BH7415" s="6">
        <f ca="1">IF(ISNUMBER('Descriptive Stats'!BF7415),'Descriptive Stats'!BF7415,#N/A)</f>
        <v>-0.13248586824472414</v>
      </c>
      <c r="BI7415" s="6">
        <f ca="1">IF(ISNUMBER('Descriptive Stats'!E7415),'Descriptive Stats'!E7415,#N/A)</f>
        <v>7</v>
      </c>
    </row>
    <row r="7416" spans="1:61" ht="14.4" x14ac:dyDescent="0.3">
      <c r="A7416" s="2">
        <f>ROW()</f>
        <v>7416</v>
      </c>
      <c r="C7416" s="8">
        <f t="shared" ca="1" si="1005"/>
        <v>6</v>
      </c>
      <c r="D7416" s="8">
        <f t="shared" ca="1" si="1006"/>
        <v>7</v>
      </c>
      <c r="E7416" s="50">
        <f t="shared" ca="1" si="1000"/>
        <v>6</v>
      </c>
      <c r="F7416" s="2" t="str">
        <f t="shared" ca="1" si="1007"/>
        <v/>
      </c>
      <c r="BD7416" s="49">
        <f t="shared" ca="1" si="1004"/>
        <v>3900</v>
      </c>
      <c r="BE7416" s="3">
        <f t="shared" ca="1" si="1001"/>
        <v>0.38995000000000002</v>
      </c>
      <c r="BF7416" s="3">
        <f t="shared" ca="1" si="1002"/>
        <v>-0.2794493539703507</v>
      </c>
      <c r="BG7416" s="9">
        <f t="shared" ca="1" si="1003"/>
        <v>6</v>
      </c>
      <c r="BH7416" s="6">
        <f ca="1">IF(ISNUMBER('Descriptive Stats'!BF7416),'Descriptive Stats'!BF7416,#N/A)</f>
        <v>-0.2794493539703507</v>
      </c>
      <c r="BI7416" s="6">
        <f ca="1">IF(ISNUMBER('Descriptive Stats'!E7416),'Descriptive Stats'!E7416,#N/A)</f>
        <v>6</v>
      </c>
    </row>
    <row r="7417" spans="1:61" ht="14.4" x14ac:dyDescent="0.3">
      <c r="A7417" s="2">
        <f>ROW()</f>
        <v>7417</v>
      </c>
      <c r="C7417" s="8">
        <f t="shared" ca="1" si="1005"/>
        <v>2</v>
      </c>
      <c r="D7417" s="8">
        <f t="shared" ca="1" si="1006"/>
        <v>6</v>
      </c>
      <c r="E7417" s="50">
        <f t="shared" ca="1" si="1000"/>
        <v>7</v>
      </c>
      <c r="F7417" s="2" t="str">
        <f t="shared" ca="1" si="1007"/>
        <v/>
      </c>
      <c r="BD7417" s="49">
        <f t="shared" ca="1" si="1004"/>
        <v>4473.5</v>
      </c>
      <c r="BE7417" s="3">
        <f t="shared" ca="1" si="1001"/>
        <v>0.44729999999999998</v>
      </c>
      <c r="BF7417" s="3">
        <f t="shared" ca="1" si="1002"/>
        <v>-0.13248586824472414</v>
      </c>
      <c r="BG7417" s="9">
        <f t="shared" ca="1" si="1003"/>
        <v>7</v>
      </c>
      <c r="BH7417" s="6">
        <f ca="1">IF(ISNUMBER('Descriptive Stats'!BF7417),'Descriptive Stats'!BF7417,#N/A)</f>
        <v>-0.13248586824472414</v>
      </c>
      <c r="BI7417" s="6">
        <f ca="1">IF(ISNUMBER('Descriptive Stats'!E7417),'Descriptive Stats'!E7417,#N/A)</f>
        <v>7</v>
      </c>
    </row>
    <row r="7418" spans="1:61" ht="14.4" x14ac:dyDescent="0.3">
      <c r="A7418" s="2">
        <f>ROW()</f>
        <v>7418</v>
      </c>
      <c r="C7418" s="8">
        <f t="shared" ca="1" si="1005"/>
        <v>6</v>
      </c>
      <c r="D7418" s="8">
        <f t="shared" ca="1" si="1006"/>
        <v>7</v>
      </c>
      <c r="E7418" s="50">
        <f t="shared" ca="1" si="1000"/>
        <v>0</v>
      </c>
      <c r="F7418" s="2" t="str">
        <f t="shared" ca="1" si="1007"/>
        <v/>
      </c>
      <c r="BD7418" s="49">
        <f t="shared" ca="1" si="1004"/>
        <v>815.5</v>
      </c>
      <c r="BE7418" s="3">
        <f t="shared" ca="1" si="1001"/>
        <v>8.1500000000000003E-2</v>
      </c>
      <c r="BF7418" s="3">
        <f t="shared" ca="1" si="1002"/>
        <v>-1.3950525282585462</v>
      </c>
      <c r="BG7418" s="9">
        <f t="shared" ca="1" si="1003"/>
        <v>0</v>
      </c>
      <c r="BH7418" s="6">
        <f ca="1">IF(ISNUMBER('Descriptive Stats'!BF7418),'Descriptive Stats'!BF7418,#N/A)</f>
        <v>-1.3950525282585462</v>
      </c>
      <c r="BI7418" s="6">
        <f ca="1">IF(ISNUMBER('Descriptive Stats'!E7418),'Descriptive Stats'!E7418,#N/A)</f>
        <v>0</v>
      </c>
    </row>
    <row r="7419" spans="1:61" ht="14.4" x14ac:dyDescent="0.3">
      <c r="A7419" s="2">
        <f>ROW()</f>
        <v>7419</v>
      </c>
      <c r="C7419" s="8">
        <f t="shared" ca="1" si="1005"/>
        <v>22</v>
      </c>
      <c r="D7419" s="8">
        <f t="shared" ca="1" si="1006"/>
        <v>0</v>
      </c>
      <c r="E7419" s="50">
        <f t="shared" ca="1" si="1000"/>
        <v>9</v>
      </c>
      <c r="F7419" s="2" t="str">
        <f t="shared" ca="1" si="1007"/>
        <v/>
      </c>
      <c r="BD7419" s="49">
        <f t="shared" ca="1" si="1004"/>
        <v>4819</v>
      </c>
      <c r="BE7419" s="3">
        <f t="shared" ca="1" si="1001"/>
        <v>0.48185</v>
      </c>
      <c r="BF7419" s="3">
        <f t="shared" ca="1" si="1002"/>
        <v>-4.5511009098988427E-2</v>
      </c>
      <c r="BG7419" s="9">
        <f t="shared" ca="1" si="1003"/>
        <v>9</v>
      </c>
      <c r="BH7419" s="6">
        <f ca="1">IF(ISNUMBER('Descriptive Stats'!BF7419),'Descriptive Stats'!BF7419,#N/A)</f>
        <v>-4.5511009098988427E-2</v>
      </c>
      <c r="BI7419" s="6">
        <f ca="1">IF(ISNUMBER('Descriptive Stats'!E7419),'Descriptive Stats'!E7419,#N/A)</f>
        <v>9</v>
      </c>
    </row>
    <row r="7420" spans="1:61" ht="14.4" x14ac:dyDescent="0.3">
      <c r="A7420" s="2">
        <f>ROW()</f>
        <v>7420</v>
      </c>
      <c r="C7420" s="8">
        <f t="shared" ca="1" si="1005"/>
        <v>23</v>
      </c>
      <c r="D7420" s="8">
        <f t="shared" ca="1" si="1006"/>
        <v>9</v>
      </c>
      <c r="E7420" s="50">
        <f t="shared" ca="1" si="1000"/>
        <v>2</v>
      </c>
      <c r="F7420" s="2" t="str">
        <f t="shared" ca="1" si="1007"/>
        <v/>
      </c>
      <c r="BD7420" s="49">
        <f t="shared" ca="1" si="1004"/>
        <v>2595</v>
      </c>
      <c r="BE7420" s="3">
        <f t="shared" ca="1" si="1001"/>
        <v>0.25945000000000001</v>
      </c>
      <c r="BF7420" s="3">
        <f t="shared" ca="1" si="1002"/>
        <v>-0.6450419512753276</v>
      </c>
      <c r="BG7420" s="9">
        <f t="shared" ca="1" si="1003"/>
        <v>2</v>
      </c>
      <c r="BH7420" s="6">
        <f ca="1">IF(ISNUMBER('Descriptive Stats'!BF7420),'Descriptive Stats'!BF7420,#N/A)</f>
        <v>-0.6450419512753276</v>
      </c>
      <c r="BI7420" s="6">
        <f ca="1">IF(ISNUMBER('Descriptive Stats'!E7420),'Descriptive Stats'!E7420,#N/A)</f>
        <v>2</v>
      </c>
    </row>
    <row r="7421" spans="1:61" ht="14.4" x14ac:dyDescent="0.3">
      <c r="A7421" s="2">
        <f>ROW()</f>
        <v>7421</v>
      </c>
      <c r="C7421" s="8">
        <f t="shared" ca="1" si="1005"/>
        <v>21</v>
      </c>
      <c r="D7421" s="8">
        <f t="shared" ca="1" si="1006"/>
        <v>2</v>
      </c>
      <c r="E7421" s="50">
        <f t="shared" ca="1" si="1000"/>
        <v>19</v>
      </c>
      <c r="F7421" s="2" t="str">
        <f t="shared" ca="1" si="1007"/>
        <v>X</v>
      </c>
      <c r="BD7421" s="49">
        <f t="shared" ca="1" si="1004"/>
        <v>5294</v>
      </c>
      <c r="BE7421" s="3">
        <f t="shared" ca="1" si="1001"/>
        <v>0.52934999999999999</v>
      </c>
      <c r="BF7421" s="3">
        <f t="shared" ca="1" si="1002"/>
        <v>7.3636031452008061E-2</v>
      </c>
      <c r="BG7421" s="9">
        <f t="shared" ca="1" si="1003"/>
        <v>19</v>
      </c>
      <c r="BH7421" s="6">
        <f ca="1">IF(ISNUMBER('Descriptive Stats'!BF7421),'Descriptive Stats'!BF7421,#N/A)</f>
        <v>7.3636031452008061E-2</v>
      </c>
      <c r="BI7421" s="6">
        <f ca="1">IF(ISNUMBER('Descriptive Stats'!E7421),'Descriptive Stats'!E7421,#N/A)</f>
        <v>19</v>
      </c>
    </row>
    <row r="7422" spans="1:61" ht="14.4" x14ac:dyDescent="0.3">
      <c r="A7422" s="2">
        <f>ROW()</f>
        <v>7422</v>
      </c>
      <c r="C7422" s="8">
        <f t="shared" ca="1" si="1005"/>
        <v>7</v>
      </c>
      <c r="D7422" s="8">
        <f t="shared" ca="1" si="1006"/>
        <v>19</v>
      </c>
      <c r="E7422" s="50">
        <f t="shared" ca="1" si="1000"/>
        <v>0</v>
      </c>
      <c r="F7422" s="2" t="str">
        <f t="shared" ca="1" si="1007"/>
        <v/>
      </c>
      <c r="BD7422" s="49">
        <f t="shared" ca="1" si="1004"/>
        <v>815.5</v>
      </c>
      <c r="BE7422" s="3">
        <f t="shared" ca="1" si="1001"/>
        <v>8.1500000000000003E-2</v>
      </c>
      <c r="BF7422" s="3">
        <f t="shared" ca="1" si="1002"/>
        <v>-1.3950525282585462</v>
      </c>
      <c r="BG7422" s="9">
        <f t="shared" ca="1" si="1003"/>
        <v>0</v>
      </c>
      <c r="BH7422" s="6">
        <f ca="1">IF(ISNUMBER('Descriptive Stats'!BF7422),'Descriptive Stats'!BF7422,#N/A)</f>
        <v>-1.3950525282585462</v>
      </c>
      <c r="BI7422" s="6">
        <f ca="1">IF(ISNUMBER('Descriptive Stats'!E7422),'Descriptive Stats'!E7422,#N/A)</f>
        <v>0</v>
      </c>
    </row>
    <row r="7423" spans="1:61" ht="14.4" x14ac:dyDescent="0.3">
      <c r="A7423" s="2">
        <f>ROW()</f>
        <v>7423</v>
      </c>
      <c r="C7423" s="8">
        <f t="shared" ca="1" si="1005"/>
        <v>20</v>
      </c>
      <c r="D7423" s="8">
        <f t="shared" ca="1" si="1006"/>
        <v>0</v>
      </c>
      <c r="E7423" s="50">
        <f t="shared" ca="1" si="1000"/>
        <v>2</v>
      </c>
      <c r="F7423" s="2" t="str">
        <f t="shared" ca="1" si="1007"/>
        <v/>
      </c>
      <c r="BD7423" s="49">
        <f t="shared" ca="1" si="1004"/>
        <v>2595</v>
      </c>
      <c r="BE7423" s="3">
        <f t="shared" ca="1" si="1001"/>
        <v>0.25945000000000001</v>
      </c>
      <c r="BF7423" s="3">
        <f t="shared" ca="1" si="1002"/>
        <v>-0.6450419512753276</v>
      </c>
      <c r="BG7423" s="9">
        <f t="shared" ca="1" si="1003"/>
        <v>2</v>
      </c>
      <c r="BH7423" s="6">
        <f ca="1">IF(ISNUMBER('Descriptive Stats'!BF7423),'Descriptive Stats'!BF7423,#N/A)</f>
        <v>-0.6450419512753276</v>
      </c>
      <c r="BI7423" s="6">
        <f ca="1">IF(ISNUMBER('Descriptive Stats'!E7423),'Descriptive Stats'!E7423,#N/A)</f>
        <v>2</v>
      </c>
    </row>
    <row r="7424" spans="1:61" ht="14.4" x14ac:dyDescent="0.3">
      <c r="A7424" s="2">
        <f>ROW()</f>
        <v>7424</v>
      </c>
      <c r="C7424" s="8">
        <f t="shared" ca="1" si="1005"/>
        <v>3</v>
      </c>
      <c r="D7424" s="8">
        <f t="shared" ca="1" si="1006"/>
        <v>2</v>
      </c>
      <c r="E7424" s="50">
        <f t="shared" ca="1" si="1000"/>
        <v>6</v>
      </c>
      <c r="F7424" s="2" t="str">
        <f t="shared" ca="1" si="1007"/>
        <v/>
      </c>
      <c r="BD7424" s="49">
        <f t="shared" ca="1" si="1004"/>
        <v>3900</v>
      </c>
      <c r="BE7424" s="3">
        <f t="shared" ca="1" si="1001"/>
        <v>0.38995000000000002</v>
      </c>
      <c r="BF7424" s="3">
        <f t="shared" ca="1" si="1002"/>
        <v>-0.2794493539703507</v>
      </c>
      <c r="BG7424" s="9">
        <f t="shared" ca="1" si="1003"/>
        <v>6</v>
      </c>
      <c r="BH7424" s="6">
        <f ca="1">IF(ISNUMBER('Descriptive Stats'!BF7424),'Descriptive Stats'!BF7424,#N/A)</f>
        <v>-0.2794493539703507</v>
      </c>
      <c r="BI7424" s="6">
        <f ca="1">IF(ISNUMBER('Descriptive Stats'!E7424),'Descriptive Stats'!E7424,#N/A)</f>
        <v>6</v>
      </c>
    </row>
    <row r="7425" spans="1:61" ht="14.4" x14ac:dyDescent="0.3">
      <c r="A7425" s="2">
        <f>ROW()</f>
        <v>7425</v>
      </c>
      <c r="C7425" s="8">
        <f t="shared" ca="1" si="1005"/>
        <v>16</v>
      </c>
      <c r="D7425" s="8">
        <f t="shared" ca="1" si="1006"/>
        <v>6</v>
      </c>
      <c r="E7425" s="50">
        <f t="shared" ca="1" si="1000"/>
        <v>3</v>
      </c>
      <c r="F7425" s="2" t="str">
        <f t="shared" ca="1" si="1007"/>
        <v/>
      </c>
      <c r="BD7425" s="49">
        <f t="shared" ca="1" si="1004"/>
        <v>3200</v>
      </c>
      <c r="BE7425" s="3">
        <f t="shared" ca="1" si="1001"/>
        <v>0.31995000000000001</v>
      </c>
      <c r="BF7425" s="3">
        <f t="shared" ca="1" si="1002"/>
        <v>-0.46783862043457014</v>
      </c>
      <c r="BG7425" s="9">
        <f t="shared" ca="1" si="1003"/>
        <v>3</v>
      </c>
      <c r="BH7425" s="6">
        <f ca="1">IF(ISNUMBER('Descriptive Stats'!BF7425),'Descriptive Stats'!BF7425,#N/A)</f>
        <v>-0.46783862043457014</v>
      </c>
      <c r="BI7425" s="6">
        <f ca="1">IF(ISNUMBER('Descriptive Stats'!E7425),'Descriptive Stats'!E7425,#N/A)</f>
        <v>3</v>
      </c>
    </row>
    <row r="7426" spans="1:61" ht="14.4" x14ac:dyDescent="0.3">
      <c r="A7426" s="2">
        <f>ROW()</f>
        <v>7426</v>
      </c>
      <c r="C7426" s="8">
        <f t="shared" ca="1" si="1005"/>
        <v>10</v>
      </c>
      <c r="D7426" s="8">
        <f t="shared" ca="1" si="1006"/>
        <v>3</v>
      </c>
      <c r="E7426" s="50">
        <f t="shared" ca="1" si="1000"/>
        <v>2</v>
      </c>
      <c r="F7426" s="2" t="str">
        <f t="shared" ca="1" si="1007"/>
        <v/>
      </c>
      <c r="BD7426" s="49">
        <f t="shared" ca="1" si="1004"/>
        <v>2595</v>
      </c>
      <c r="BE7426" s="3">
        <f t="shared" ca="1" si="1001"/>
        <v>0.25945000000000001</v>
      </c>
      <c r="BF7426" s="3">
        <f t="shared" ca="1" si="1002"/>
        <v>-0.6450419512753276</v>
      </c>
      <c r="BG7426" s="9">
        <f t="shared" ca="1" si="1003"/>
        <v>2</v>
      </c>
      <c r="BH7426" s="6">
        <f ca="1">IF(ISNUMBER('Descriptive Stats'!BF7426),'Descriptive Stats'!BF7426,#N/A)</f>
        <v>-0.6450419512753276</v>
      </c>
      <c r="BI7426" s="6">
        <f ca="1">IF(ISNUMBER('Descriptive Stats'!E7426),'Descriptive Stats'!E7426,#N/A)</f>
        <v>2</v>
      </c>
    </row>
    <row r="7427" spans="1:61" ht="14.4" x14ac:dyDescent="0.3">
      <c r="A7427" s="2">
        <f>ROW()</f>
        <v>7427</v>
      </c>
      <c r="C7427" s="8">
        <f t="shared" ca="1" si="1005"/>
        <v>3</v>
      </c>
      <c r="D7427" s="8">
        <f t="shared" ca="1" si="1006"/>
        <v>2</v>
      </c>
      <c r="E7427" s="50">
        <f t="shared" ref="E7427:E7490" ca="1" si="1008">IF(0=MOD(ROW(),$J$1),AVERAGE(OFFSET($D$2,ROW()-$J$1,0,$J$1,1)),"")</f>
        <v>1</v>
      </c>
      <c r="F7427" s="2" t="str">
        <f t="shared" ca="1" si="1007"/>
        <v/>
      </c>
      <c r="BD7427" s="49">
        <f t="shared" ca="1" si="1004"/>
        <v>1871</v>
      </c>
      <c r="BE7427" s="3">
        <f t="shared" ca="1" si="1001"/>
        <v>0.18704999999999999</v>
      </c>
      <c r="BF7427" s="3">
        <f t="shared" ca="1" si="1002"/>
        <v>-0.88881967520906158</v>
      </c>
      <c r="BG7427" s="9">
        <f t="shared" ca="1" si="1003"/>
        <v>1</v>
      </c>
      <c r="BH7427" s="6">
        <f ca="1">IF(ISNUMBER('Descriptive Stats'!BF7427),'Descriptive Stats'!BF7427,#N/A)</f>
        <v>-0.88881967520906158</v>
      </c>
      <c r="BI7427" s="6">
        <f ca="1">IF(ISNUMBER('Descriptive Stats'!E7427),'Descriptive Stats'!E7427,#N/A)</f>
        <v>1</v>
      </c>
    </row>
    <row r="7428" spans="1:61" ht="14.4" x14ac:dyDescent="0.3">
      <c r="A7428" s="2">
        <f>ROW()</f>
        <v>7428</v>
      </c>
      <c r="C7428" s="8">
        <f t="shared" ca="1" si="1005"/>
        <v>12</v>
      </c>
      <c r="D7428" s="8">
        <f t="shared" ca="1" si="1006"/>
        <v>1</v>
      </c>
      <c r="E7428" s="50">
        <f t="shared" ca="1" si="1008"/>
        <v>15</v>
      </c>
      <c r="F7428" s="2" t="str">
        <f t="shared" ca="1" si="1007"/>
        <v/>
      </c>
      <c r="BD7428" s="49">
        <f t="shared" ca="1" si="1004"/>
        <v>5051.5</v>
      </c>
      <c r="BE7428" s="3">
        <f t="shared" ca="1" si="1001"/>
        <v>0.50509999999999999</v>
      </c>
      <c r="BF7428" s="3">
        <f t="shared" ca="1" si="1002"/>
        <v>1.2784152420787677E-2</v>
      </c>
      <c r="BG7428" s="9">
        <f t="shared" ca="1" si="1003"/>
        <v>15</v>
      </c>
      <c r="BH7428" s="6">
        <f ca="1">IF(ISNUMBER('Descriptive Stats'!BF7428),'Descriptive Stats'!BF7428,#N/A)</f>
        <v>1.2784152420787677E-2</v>
      </c>
      <c r="BI7428" s="6">
        <f ca="1">IF(ISNUMBER('Descriptive Stats'!E7428),'Descriptive Stats'!E7428,#N/A)</f>
        <v>15</v>
      </c>
    </row>
    <row r="7429" spans="1:61" ht="14.4" x14ac:dyDescent="0.3">
      <c r="A7429" s="2">
        <f>ROW()</f>
        <v>7429</v>
      </c>
      <c r="C7429" s="8">
        <f t="shared" ca="1" si="1005"/>
        <v>24</v>
      </c>
      <c r="D7429" s="8">
        <f t="shared" ca="1" si="1006"/>
        <v>15</v>
      </c>
      <c r="E7429" s="50">
        <f t="shared" ca="1" si="1008"/>
        <v>0</v>
      </c>
      <c r="F7429" s="2" t="str">
        <f t="shared" ca="1" si="1007"/>
        <v/>
      </c>
      <c r="BD7429" s="49">
        <f t="shared" ca="1" si="1004"/>
        <v>815.5</v>
      </c>
      <c r="BE7429" s="3">
        <f t="shared" ca="1" si="1001"/>
        <v>8.1500000000000003E-2</v>
      </c>
      <c r="BF7429" s="3">
        <f t="shared" ca="1" si="1002"/>
        <v>-1.3950525282585462</v>
      </c>
      <c r="BG7429" s="9">
        <f t="shared" ca="1" si="1003"/>
        <v>0</v>
      </c>
      <c r="BH7429" s="6">
        <f ca="1">IF(ISNUMBER('Descriptive Stats'!BF7429),'Descriptive Stats'!BF7429,#N/A)</f>
        <v>-1.3950525282585462</v>
      </c>
      <c r="BI7429" s="6">
        <f ca="1">IF(ISNUMBER('Descriptive Stats'!E7429),'Descriptive Stats'!E7429,#N/A)</f>
        <v>0</v>
      </c>
    </row>
    <row r="7430" spans="1:61" ht="14.4" x14ac:dyDescent="0.3">
      <c r="A7430" s="2">
        <f>ROW()</f>
        <v>7430</v>
      </c>
      <c r="C7430" s="8">
        <f t="shared" ca="1" si="1005"/>
        <v>14</v>
      </c>
      <c r="D7430" s="8">
        <f t="shared" ca="1" si="1006"/>
        <v>0</v>
      </c>
      <c r="E7430" s="50">
        <f t="shared" ca="1" si="1008"/>
        <v>0</v>
      </c>
      <c r="F7430" s="2" t="str">
        <f t="shared" ca="1" si="1007"/>
        <v/>
      </c>
      <c r="BD7430" s="49">
        <f t="shared" ca="1" si="1004"/>
        <v>815.5</v>
      </c>
      <c r="BE7430" s="3">
        <f t="shared" ca="1" si="1001"/>
        <v>8.1500000000000003E-2</v>
      </c>
      <c r="BF7430" s="3">
        <f t="shared" ca="1" si="1002"/>
        <v>-1.3950525282585462</v>
      </c>
      <c r="BG7430" s="9">
        <f t="shared" ca="1" si="1003"/>
        <v>0</v>
      </c>
      <c r="BH7430" s="6">
        <f ca="1">IF(ISNUMBER('Descriptive Stats'!BF7430),'Descriptive Stats'!BF7430,#N/A)</f>
        <v>-1.3950525282585462</v>
      </c>
      <c r="BI7430" s="6">
        <f ca="1">IF(ISNUMBER('Descriptive Stats'!E7430),'Descriptive Stats'!E7430,#N/A)</f>
        <v>0</v>
      </c>
    </row>
    <row r="7431" spans="1:61" ht="14.4" x14ac:dyDescent="0.3">
      <c r="A7431" s="2">
        <f>ROW()</f>
        <v>7431</v>
      </c>
      <c r="C7431" s="8">
        <f t="shared" ca="1" si="1005"/>
        <v>11</v>
      </c>
      <c r="D7431" s="8">
        <f t="shared" ca="1" si="1006"/>
        <v>0</v>
      </c>
      <c r="E7431" s="50">
        <f t="shared" ca="1" si="1008"/>
        <v>0</v>
      </c>
      <c r="F7431" s="2" t="str">
        <f t="shared" ca="1" si="1007"/>
        <v/>
      </c>
      <c r="BD7431" s="49">
        <f t="shared" ca="1" si="1004"/>
        <v>815.5</v>
      </c>
      <c r="BE7431" s="3">
        <f t="shared" ca="1" si="1001"/>
        <v>8.1500000000000003E-2</v>
      </c>
      <c r="BF7431" s="3">
        <f t="shared" ca="1" si="1002"/>
        <v>-1.3950525282585462</v>
      </c>
      <c r="BG7431" s="9">
        <f t="shared" ca="1" si="1003"/>
        <v>0</v>
      </c>
      <c r="BH7431" s="6">
        <f ca="1">IF(ISNUMBER('Descriptive Stats'!BF7431),'Descriptive Stats'!BF7431,#N/A)</f>
        <v>-1.3950525282585462</v>
      </c>
      <c r="BI7431" s="6">
        <f ca="1">IF(ISNUMBER('Descriptive Stats'!E7431),'Descriptive Stats'!E7431,#N/A)</f>
        <v>0</v>
      </c>
    </row>
    <row r="7432" spans="1:61" ht="14.4" x14ac:dyDescent="0.3">
      <c r="A7432" s="2">
        <f>ROW()</f>
        <v>7432</v>
      </c>
      <c r="C7432" s="8">
        <f t="shared" ca="1" si="1005"/>
        <v>4</v>
      </c>
      <c r="D7432" s="8">
        <f t="shared" ca="1" si="1006"/>
        <v>0</v>
      </c>
      <c r="E7432" s="50">
        <f t="shared" ca="1" si="1008"/>
        <v>0</v>
      </c>
      <c r="F7432" s="2" t="str">
        <f t="shared" ca="1" si="1007"/>
        <v/>
      </c>
      <c r="BD7432" s="49">
        <f t="shared" ca="1" si="1004"/>
        <v>815.5</v>
      </c>
      <c r="BE7432" s="3">
        <f t="shared" ca="1" si="1001"/>
        <v>8.1500000000000003E-2</v>
      </c>
      <c r="BF7432" s="3">
        <f t="shared" ca="1" si="1002"/>
        <v>-1.3950525282585462</v>
      </c>
      <c r="BG7432" s="9">
        <f t="shared" ca="1" si="1003"/>
        <v>0</v>
      </c>
      <c r="BH7432" s="6">
        <f ca="1">IF(ISNUMBER('Descriptive Stats'!BF7432),'Descriptive Stats'!BF7432,#N/A)</f>
        <v>-1.3950525282585462</v>
      </c>
      <c r="BI7432" s="6">
        <f ca="1">IF(ISNUMBER('Descriptive Stats'!E7432),'Descriptive Stats'!E7432,#N/A)</f>
        <v>0</v>
      </c>
    </row>
    <row r="7433" spans="1:61" ht="14.4" x14ac:dyDescent="0.3">
      <c r="A7433" s="2">
        <f>ROW()</f>
        <v>7433</v>
      </c>
      <c r="C7433" s="8">
        <f t="shared" ca="1" si="1005"/>
        <v>18</v>
      </c>
      <c r="D7433" s="8">
        <f t="shared" ca="1" si="1006"/>
        <v>0</v>
      </c>
      <c r="E7433" s="50">
        <f t="shared" ca="1" si="1008"/>
        <v>9</v>
      </c>
      <c r="F7433" s="2" t="str">
        <f t="shared" ca="1" si="1007"/>
        <v/>
      </c>
      <c r="BD7433" s="49">
        <f t="shared" ca="1" si="1004"/>
        <v>4819</v>
      </c>
      <c r="BE7433" s="3">
        <f t="shared" ref="BE7433:BE7496" ca="1" si="1009">IF(ISNUMBER(BD7433),(BD7433-0.5)/$BK$4,"")</f>
        <v>0.48185</v>
      </c>
      <c r="BF7433" s="3">
        <f t="shared" ref="BF7433:BF7496" ca="1" si="1010">IF(ISNUMBER(BE7433),_xlfn.NORM.INV(BE7433,0,1),"")</f>
        <v>-4.5511009098988427E-2</v>
      </c>
      <c r="BG7433" s="9">
        <f t="shared" ref="BG7433:BG7496" ca="1" si="1011">IF(ISNUMBER(E7433),E7433,"")</f>
        <v>9</v>
      </c>
      <c r="BH7433" s="6">
        <f ca="1">IF(ISNUMBER('Descriptive Stats'!BF7433),'Descriptive Stats'!BF7433,#N/A)</f>
        <v>-4.5511009098988427E-2</v>
      </c>
      <c r="BI7433" s="6">
        <f ca="1">IF(ISNUMBER('Descriptive Stats'!E7433),'Descriptive Stats'!E7433,#N/A)</f>
        <v>9</v>
      </c>
    </row>
    <row r="7434" spans="1:61" ht="14.4" x14ac:dyDescent="0.3">
      <c r="A7434" s="2">
        <f>ROW()</f>
        <v>7434</v>
      </c>
      <c r="C7434" s="8">
        <f t="shared" ca="1" si="1005"/>
        <v>23</v>
      </c>
      <c r="D7434" s="8">
        <f t="shared" ca="1" si="1006"/>
        <v>9</v>
      </c>
      <c r="E7434" s="50">
        <f t="shared" ca="1" si="1008"/>
        <v>1</v>
      </c>
      <c r="F7434" s="2" t="str">
        <f t="shared" ca="1" si="1007"/>
        <v/>
      </c>
      <c r="BD7434" s="49">
        <f t="shared" ref="BD7434:BD7497" ca="1" si="1012">IF(ISNUMBER(BG7434),_xlfn.RANK.AVG(BG7434,$BG$2:$BG$5414,1),"")</f>
        <v>1871</v>
      </c>
      <c r="BE7434" s="3">
        <f t="shared" ca="1" si="1009"/>
        <v>0.18704999999999999</v>
      </c>
      <c r="BF7434" s="3">
        <f t="shared" ca="1" si="1010"/>
        <v>-0.88881967520906158</v>
      </c>
      <c r="BG7434" s="9">
        <f t="shared" ca="1" si="1011"/>
        <v>1</v>
      </c>
      <c r="BH7434" s="6">
        <f ca="1">IF(ISNUMBER('Descriptive Stats'!BF7434),'Descriptive Stats'!BF7434,#N/A)</f>
        <v>-0.88881967520906158</v>
      </c>
      <c r="BI7434" s="6">
        <f ca="1">IF(ISNUMBER('Descriptive Stats'!E7434),'Descriptive Stats'!E7434,#N/A)</f>
        <v>1</v>
      </c>
    </row>
    <row r="7435" spans="1:61" ht="14.4" x14ac:dyDescent="0.3">
      <c r="A7435" s="2">
        <f>ROW()</f>
        <v>7435</v>
      </c>
      <c r="C7435" s="8">
        <f t="shared" ca="1" si="1005"/>
        <v>8</v>
      </c>
      <c r="D7435" s="8">
        <f t="shared" ca="1" si="1006"/>
        <v>1</v>
      </c>
      <c r="E7435" s="50">
        <f t="shared" ca="1" si="1008"/>
        <v>0</v>
      </c>
      <c r="F7435" s="2" t="str">
        <f t="shared" ca="1" si="1007"/>
        <v/>
      </c>
      <c r="BD7435" s="49">
        <f t="shared" ca="1" si="1012"/>
        <v>815.5</v>
      </c>
      <c r="BE7435" s="3">
        <f t="shared" ca="1" si="1009"/>
        <v>8.1500000000000003E-2</v>
      </c>
      <c r="BF7435" s="3">
        <f t="shared" ca="1" si="1010"/>
        <v>-1.3950525282585462</v>
      </c>
      <c r="BG7435" s="9">
        <f t="shared" ca="1" si="1011"/>
        <v>0</v>
      </c>
      <c r="BH7435" s="6">
        <f ca="1">IF(ISNUMBER('Descriptive Stats'!BF7435),'Descriptive Stats'!BF7435,#N/A)</f>
        <v>-1.3950525282585462</v>
      </c>
      <c r="BI7435" s="6">
        <f ca="1">IF(ISNUMBER('Descriptive Stats'!E7435),'Descriptive Stats'!E7435,#N/A)</f>
        <v>0</v>
      </c>
    </row>
    <row r="7436" spans="1:61" ht="14.4" x14ac:dyDescent="0.3">
      <c r="A7436" s="2">
        <f>ROW()</f>
        <v>7436</v>
      </c>
      <c r="C7436" s="8">
        <f t="shared" ca="1" si="1005"/>
        <v>4</v>
      </c>
      <c r="D7436" s="8">
        <f t="shared" ca="1" si="1006"/>
        <v>0</v>
      </c>
      <c r="E7436" s="50">
        <f t="shared" ca="1" si="1008"/>
        <v>7</v>
      </c>
      <c r="F7436" s="2" t="str">
        <f t="shared" ca="1" si="1007"/>
        <v/>
      </c>
      <c r="BD7436" s="49">
        <f t="shared" ca="1" si="1012"/>
        <v>4473.5</v>
      </c>
      <c r="BE7436" s="3">
        <f t="shared" ca="1" si="1009"/>
        <v>0.44729999999999998</v>
      </c>
      <c r="BF7436" s="3">
        <f t="shared" ca="1" si="1010"/>
        <v>-0.13248586824472414</v>
      </c>
      <c r="BG7436" s="9">
        <f t="shared" ca="1" si="1011"/>
        <v>7</v>
      </c>
      <c r="BH7436" s="6">
        <f ca="1">IF(ISNUMBER('Descriptive Stats'!BF7436),'Descriptive Stats'!BF7436,#N/A)</f>
        <v>-0.13248586824472414</v>
      </c>
      <c r="BI7436" s="6">
        <f ca="1">IF(ISNUMBER('Descriptive Stats'!E7436),'Descriptive Stats'!E7436,#N/A)</f>
        <v>7</v>
      </c>
    </row>
    <row r="7437" spans="1:61" ht="14.4" x14ac:dyDescent="0.3">
      <c r="A7437" s="2">
        <f>ROW()</f>
        <v>7437</v>
      </c>
      <c r="C7437" s="8">
        <f t="shared" ca="1" si="1005"/>
        <v>19</v>
      </c>
      <c r="D7437" s="8">
        <f t="shared" ca="1" si="1006"/>
        <v>7</v>
      </c>
      <c r="E7437" s="50">
        <f t="shared" ca="1" si="1008"/>
        <v>4</v>
      </c>
      <c r="F7437" s="2" t="str">
        <f t="shared" ca="1" si="1007"/>
        <v/>
      </c>
      <c r="BD7437" s="49">
        <f t="shared" ca="1" si="1012"/>
        <v>3442</v>
      </c>
      <c r="BE7437" s="3">
        <f t="shared" ca="1" si="1009"/>
        <v>0.34415000000000001</v>
      </c>
      <c r="BF7437" s="3">
        <f t="shared" ca="1" si="1010"/>
        <v>-0.40116316278173481</v>
      </c>
      <c r="BG7437" s="9">
        <f t="shared" ca="1" si="1011"/>
        <v>4</v>
      </c>
      <c r="BH7437" s="6">
        <f ca="1">IF(ISNUMBER('Descriptive Stats'!BF7437),'Descriptive Stats'!BF7437,#N/A)</f>
        <v>-0.40116316278173481</v>
      </c>
      <c r="BI7437" s="6">
        <f ca="1">IF(ISNUMBER('Descriptive Stats'!E7437),'Descriptive Stats'!E7437,#N/A)</f>
        <v>4</v>
      </c>
    </row>
    <row r="7438" spans="1:61" ht="14.4" x14ac:dyDescent="0.3">
      <c r="A7438" s="2">
        <f>ROW()</f>
        <v>7438</v>
      </c>
      <c r="C7438" s="8">
        <f t="shared" ca="1" si="1005"/>
        <v>13</v>
      </c>
      <c r="D7438" s="8">
        <f t="shared" ca="1" si="1006"/>
        <v>4</v>
      </c>
      <c r="E7438" s="50">
        <f t="shared" ca="1" si="1008"/>
        <v>7</v>
      </c>
      <c r="F7438" s="2" t="str">
        <f t="shared" ca="1" si="1007"/>
        <v/>
      </c>
      <c r="BD7438" s="49">
        <f t="shared" ca="1" si="1012"/>
        <v>4473.5</v>
      </c>
      <c r="BE7438" s="3">
        <f t="shared" ca="1" si="1009"/>
        <v>0.44729999999999998</v>
      </c>
      <c r="BF7438" s="3">
        <f t="shared" ca="1" si="1010"/>
        <v>-0.13248586824472414</v>
      </c>
      <c r="BG7438" s="9">
        <f t="shared" ca="1" si="1011"/>
        <v>7</v>
      </c>
      <c r="BH7438" s="6">
        <f ca="1">IF(ISNUMBER('Descriptive Stats'!BF7438),'Descriptive Stats'!BF7438,#N/A)</f>
        <v>-0.13248586824472414</v>
      </c>
      <c r="BI7438" s="6">
        <f ca="1">IF(ISNUMBER('Descriptive Stats'!E7438),'Descriptive Stats'!E7438,#N/A)</f>
        <v>7</v>
      </c>
    </row>
    <row r="7439" spans="1:61" ht="14.4" x14ac:dyDescent="0.3">
      <c r="A7439" s="2">
        <f>ROW()</f>
        <v>7439</v>
      </c>
      <c r="C7439" s="8">
        <f t="shared" ca="1" si="1005"/>
        <v>19</v>
      </c>
      <c r="D7439" s="8">
        <f t="shared" ca="1" si="1006"/>
        <v>7</v>
      </c>
      <c r="E7439" s="50">
        <f t="shared" ca="1" si="1008"/>
        <v>9</v>
      </c>
      <c r="F7439" s="2" t="str">
        <f t="shared" ca="1" si="1007"/>
        <v/>
      </c>
      <c r="BD7439" s="49">
        <f t="shared" ca="1" si="1012"/>
        <v>4819</v>
      </c>
      <c r="BE7439" s="3">
        <f t="shared" ca="1" si="1009"/>
        <v>0.48185</v>
      </c>
      <c r="BF7439" s="3">
        <f t="shared" ca="1" si="1010"/>
        <v>-4.5511009098988427E-2</v>
      </c>
      <c r="BG7439" s="9">
        <f t="shared" ca="1" si="1011"/>
        <v>9</v>
      </c>
      <c r="BH7439" s="6">
        <f ca="1">IF(ISNUMBER('Descriptive Stats'!BF7439),'Descriptive Stats'!BF7439,#N/A)</f>
        <v>-4.5511009098988427E-2</v>
      </c>
      <c r="BI7439" s="6">
        <f ca="1">IF(ISNUMBER('Descriptive Stats'!E7439),'Descriptive Stats'!E7439,#N/A)</f>
        <v>9</v>
      </c>
    </row>
    <row r="7440" spans="1:61" ht="14.4" x14ac:dyDescent="0.3">
      <c r="A7440" s="2">
        <f>ROW()</f>
        <v>7440</v>
      </c>
      <c r="C7440" s="8">
        <f t="shared" ca="1" si="1005"/>
        <v>23</v>
      </c>
      <c r="D7440" s="8">
        <f t="shared" ca="1" si="1006"/>
        <v>9</v>
      </c>
      <c r="E7440" s="50">
        <f t="shared" ca="1" si="1008"/>
        <v>19</v>
      </c>
      <c r="F7440" s="2" t="str">
        <f t="shared" ca="1" si="1007"/>
        <v>X</v>
      </c>
      <c r="BD7440" s="49">
        <f t="shared" ca="1" si="1012"/>
        <v>5294</v>
      </c>
      <c r="BE7440" s="3">
        <f t="shared" ca="1" si="1009"/>
        <v>0.52934999999999999</v>
      </c>
      <c r="BF7440" s="3">
        <f t="shared" ca="1" si="1010"/>
        <v>7.3636031452008061E-2</v>
      </c>
      <c r="BG7440" s="9">
        <f t="shared" ca="1" si="1011"/>
        <v>19</v>
      </c>
      <c r="BH7440" s="6">
        <f ca="1">IF(ISNUMBER('Descriptive Stats'!BF7440),'Descriptive Stats'!BF7440,#N/A)</f>
        <v>7.3636031452008061E-2</v>
      </c>
      <c r="BI7440" s="6">
        <f ca="1">IF(ISNUMBER('Descriptive Stats'!E7440),'Descriptive Stats'!E7440,#N/A)</f>
        <v>19</v>
      </c>
    </row>
    <row r="7441" spans="1:61" ht="14.4" x14ac:dyDescent="0.3">
      <c r="A7441" s="2">
        <f>ROW()</f>
        <v>7441</v>
      </c>
      <c r="C7441" s="8">
        <f t="shared" ref="C7441:C7504" ca="1" si="1013">RANDBETWEEN(2,COUNT(B:B))</f>
        <v>7</v>
      </c>
      <c r="D7441" s="8">
        <f t="shared" ref="D7441:D7504" ca="1" si="1014">VLOOKUP(C7441,A:B,2,TRUE)</f>
        <v>19</v>
      </c>
      <c r="E7441" s="50">
        <f t="shared" ca="1" si="1008"/>
        <v>0</v>
      </c>
      <c r="F7441" s="2" t="str">
        <f t="shared" ref="F7441:F7504" ca="1" si="1015">IF(ISNUMBER(E7441),IF(OR(E7441&lt;$K$16,E7441&gt;$K$14),"X",""),"")</f>
        <v/>
      </c>
      <c r="BD7441" s="49">
        <f t="shared" ca="1" si="1012"/>
        <v>815.5</v>
      </c>
      <c r="BE7441" s="3">
        <f t="shared" ca="1" si="1009"/>
        <v>8.1500000000000003E-2</v>
      </c>
      <c r="BF7441" s="3">
        <f t="shared" ca="1" si="1010"/>
        <v>-1.3950525282585462</v>
      </c>
      <c r="BG7441" s="9">
        <f t="shared" ca="1" si="1011"/>
        <v>0</v>
      </c>
      <c r="BH7441" s="6">
        <f ca="1">IF(ISNUMBER('Descriptive Stats'!BF7441),'Descriptive Stats'!BF7441,#N/A)</f>
        <v>-1.3950525282585462</v>
      </c>
      <c r="BI7441" s="6">
        <f ca="1">IF(ISNUMBER('Descriptive Stats'!E7441),'Descriptive Stats'!E7441,#N/A)</f>
        <v>0</v>
      </c>
    </row>
    <row r="7442" spans="1:61" ht="14.4" x14ac:dyDescent="0.3">
      <c r="A7442" s="2">
        <f>ROW()</f>
        <v>7442</v>
      </c>
      <c r="C7442" s="8">
        <f t="shared" ca="1" si="1013"/>
        <v>4</v>
      </c>
      <c r="D7442" s="8">
        <f t="shared" ca="1" si="1014"/>
        <v>0</v>
      </c>
      <c r="E7442" s="50">
        <f t="shared" ca="1" si="1008"/>
        <v>2</v>
      </c>
      <c r="F7442" s="2" t="str">
        <f t="shared" ca="1" si="1015"/>
        <v/>
      </c>
      <c r="BD7442" s="49">
        <f t="shared" ca="1" si="1012"/>
        <v>2595</v>
      </c>
      <c r="BE7442" s="3">
        <f t="shared" ca="1" si="1009"/>
        <v>0.25945000000000001</v>
      </c>
      <c r="BF7442" s="3">
        <f t="shared" ca="1" si="1010"/>
        <v>-0.6450419512753276</v>
      </c>
      <c r="BG7442" s="9">
        <f t="shared" ca="1" si="1011"/>
        <v>2</v>
      </c>
      <c r="BH7442" s="6">
        <f ca="1">IF(ISNUMBER('Descriptive Stats'!BF7442),'Descriptive Stats'!BF7442,#N/A)</f>
        <v>-0.6450419512753276</v>
      </c>
      <c r="BI7442" s="6">
        <f ca="1">IF(ISNUMBER('Descriptive Stats'!E7442),'Descriptive Stats'!E7442,#N/A)</f>
        <v>2</v>
      </c>
    </row>
    <row r="7443" spans="1:61" ht="14.4" x14ac:dyDescent="0.3">
      <c r="A7443" s="2">
        <f>ROW()</f>
        <v>7443</v>
      </c>
      <c r="C7443" s="8">
        <f t="shared" ca="1" si="1013"/>
        <v>3</v>
      </c>
      <c r="D7443" s="8">
        <f t="shared" ca="1" si="1014"/>
        <v>2</v>
      </c>
      <c r="E7443" s="50">
        <f t="shared" ca="1" si="1008"/>
        <v>4</v>
      </c>
      <c r="F7443" s="2" t="str">
        <f t="shared" ca="1" si="1015"/>
        <v/>
      </c>
      <c r="BD7443" s="49">
        <f t="shared" ca="1" si="1012"/>
        <v>3442</v>
      </c>
      <c r="BE7443" s="3">
        <f t="shared" ca="1" si="1009"/>
        <v>0.34415000000000001</v>
      </c>
      <c r="BF7443" s="3">
        <f t="shared" ca="1" si="1010"/>
        <v>-0.40116316278173481</v>
      </c>
      <c r="BG7443" s="9">
        <f t="shared" ca="1" si="1011"/>
        <v>4</v>
      </c>
      <c r="BH7443" s="6">
        <f ca="1">IF(ISNUMBER('Descriptive Stats'!BF7443),'Descriptive Stats'!BF7443,#N/A)</f>
        <v>-0.40116316278173481</v>
      </c>
      <c r="BI7443" s="6">
        <f ca="1">IF(ISNUMBER('Descriptive Stats'!E7443),'Descriptive Stats'!E7443,#N/A)</f>
        <v>4</v>
      </c>
    </row>
    <row r="7444" spans="1:61" ht="14.4" x14ac:dyDescent="0.3">
      <c r="A7444" s="2">
        <f>ROW()</f>
        <v>7444</v>
      </c>
      <c r="C7444" s="8">
        <f t="shared" ca="1" si="1013"/>
        <v>13</v>
      </c>
      <c r="D7444" s="8">
        <f t="shared" ca="1" si="1014"/>
        <v>4</v>
      </c>
      <c r="E7444" s="50">
        <f t="shared" ca="1" si="1008"/>
        <v>6</v>
      </c>
      <c r="F7444" s="2" t="str">
        <f t="shared" ca="1" si="1015"/>
        <v/>
      </c>
      <c r="BD7444" s="49">
        <f t="shared" ca="1" si="1012"/>
        <v>3900</v>
      </c>
      <c r="BE7444" s="3">
        <f t="shared" ca="1" si="1009"/>
        <v>0.38995000000000002</v>
      </c>
      <c r="BF7444" s="3">
        <f t="shared" ca="1" si="1010"/>
        <v>-0.2794493539703507</v>
      </c>
      <c r="BG7444" s="9">
        <f t="shared" ca="1" si="1011"/>
        <v>6</v>
      </c>
      <c r="BH7444" s="6">
        <f ca="1">IF(ISNUMBER('Descriptive Stats'!BF7444),'Descriptive Stats'!BF7444,#N/A)</f>
        <v>-0.2794493539703507</v>
      </c>
      <c r="BI7444" s="6">
        <f ca="1">IF(ISNUMBER('Descriptive Stats'!E7444),'Descriptive Stats'!E7444,#N/A)</f>
        <v>6</v>
      </c>
    </row>
    <row r="7445" spans="1:61" ht="14.4" x14ac:dyDescent="0.3">
      <c r="A7445" s="2">
        <f>ROW()</f>
        <v>7445</v>
      </c>
      <c r="C7445" s="8">
        <f t="shared" ca="1" si="1013"/>
        <v>16</v>
      </c>
      <c r="D7445" s="8">
        <f t="shared" ca="1" si="1014"/>
        <v>6</v>
      </c>
      <c r="E7445" s="50">
        <f t="shared" ca="1" si="1008"/>
        <v>1</v>
      </c>
      <c r="F7445" s="2" t="str">
        <f t="shared" ca="1" si="1015"/>
        <v/>
      </c>
      <c r="BD7445" s="49">
        <f t="shared" ca="1" si="1012"/>
        <v>1871</v>
      </c>
      <c r="BE7445" s="3">
        <f t="shared" ca="1" si="1009"/>
        <v>0.18704999999999999</v>
      </c>
      <c r="BF7445" s="3">
        <f t="shared" ca="1" si="1010"/>
        <v>-0.88881967520906158</v>
      </c>
      <c r="BG7445" s="9">
        <f t="shared" ca="1" si="1011"/>
        <v>1</v>
      </c>
      <c r="BH7445" s="6">
        <f ca="1">IF(ISNUMBER('Descriptive Stats'!BF7445),'Descriptive Stats'!BF7445,#N/A)</f>
        <v>-0.88881967520906158</v>
      </c>
      <c r="BI7445" s="6">
        <f ca="1">IF(ISNUMBER('Descriptive Stats'!E7445),'Descriptive Stats'!E7445,#N/A)</f>
        <v>1</v>
      </c>
    </row>
    <row r="7446" spans="1:61" ht="14.4" x14ac:dyDescent="0.3">
      <c r="A7446" s="2">
        <f>ROW()</f>
        <v>7446</v>
      </c>
      <c r="C7446" s="8">
        <f t="shared" ca="1" si="1013"/>
        <v>12</v>
      </c>
      <c r="D7446" s="8">
        <f t="shared" ca="1" si="1014"/>
        <v>1</v>
      </c>
      <c r="E7446" s="50">
        <f t="shared" ca="1" si="1008"/>
        <v>0</v>
      </c>
      <c r="F7446" s="2" t="str">
        <f t="shared" ca="1" si="1015"/>
        <v/>
      </c>
      <c r="BD7446" s="49">
        <f t="shared" ca="1" si="1012"/>
        <v>815.5</v>
      </c>
      <c r="BE7446" s="3">
        <f t="shared" ca="1" si="1009"/>
        <v>8.1500000000000003E-2</v>
      </c>
      <c r="BF7446" s="3">
        <f t="shared" ca="1" si="1010"/>
        <v>-1.3950525282585462</v>
      </c>
      <c r="BG7446" s="9">
        <f t="shared" ca="1" si="1011"/>
        <v>0</v>
      </c>
      <c r="BH7446" s="6">
        <f ca="1">IF(ISNUMBER('Descriptive Stats'!BF7446),'Descriptive Stats'!BF7446,#N/A)</f>
        <v>-1.3950525282585462</v>
      </c>
      <c r="BI7446" s="6">
        <f ca="1">IF(ISNUMBER('Descriptive Stats'!E7446),'Descriptive Stats'!E7446,#N/A)</f>
        <v>0</v>
      </c>
    </row>
    <row r="7447" spans="1:61" ht="14.4" x14ac:dyDescent="0.3">
      <c r="A7447" s="2">
        <f>ROW()</f>
        <v>7447</v>
      </c>
      <c r="C7447" s="8">
        <f t="shared" ca="1" si="1013"/>
        <v>22</v>
      </c>
      <c r="D7447" s="8">
        <f t="shared" ca="1" si="1014"/>
        <v>0</v>
      </c>
      <c r="E7447" s="50">
        <f t="shared" ca="1" si="1008"/>
        <v>19</v>
      </c>
      <c r="F7447" s="2" t="str">
        <f t="shared" ca="1" si="1015"/>
        <v>X</v>
      </c>
      <c r="BD7447" s="49">
        <f t="shared" ca="1" si="1012"/>
        <v>5294</v>
      </c>
      <c r="BE7447" s="3">
        <f t="shared" ca="1" si="1009"/>
        <v>0.52934999999999999</v>
      </c>
      <c r="BF7447" s="3">
        <f t="shared" ca="1" si="1010"/>
        <v>7.3636031452008061E-2</v>
      </c>
      <c r="BG7447" s="9">
        <f t="shared" ca="1" si="1011"/>
        <v>19</v>
      </c>
      <c r="BH7447" s="6">
        <f ca="1">IF(ISNUMBER('Descriptive Stats'!BF7447),'Descriptive Stats'!BF7447,#N/A)</f>
        <v>7.3636031452008061E-2</v>
      </c>
      <c r="BI7447" s="6">
        <f ca="1">IF(ISNUMBER('Descriptive Stats'!E7447),'Descriptive Stats'!E7447,#N/A)</f>
        <v>19</v>
      </c>
    </row>
    <row r="7448" spans="1:61" ht="14.4" x14ac:dyDescent="0.3">
      <c r="A7448" s="2">
        <f>ROW()</f>
        <v>7448</v>
      </c>
      <c r="C7448" s="8">
        <f t="shared" ca="1" si="1013"/>
        <v>7</v>
      </c>
      <c r="D7448" s="8">
        <f t="shared" ca="1" si="1014"/>
        <v>19</v>
      </c>
      <c r="E7448" s="50">
        <f t="shared" ca="1" si="1008"/>
        <v>0</v>
      </c>
      <c r="F7448" s="2" t="str">
        <f t="shared" ca="1" si="1015"/>
        <v/>
      </c>
      <c r="BD7448" s="49">
        <f t="shared" ca="1" si="1012"/>
        <v>815.5</v>
      </c>
      <c r="BE7448" s="3">
        <f t="shared" ca="1" si="1009"/>
        <v>8.1500000000000003E-2</v>
      </c>
      <c r="BF7448" s="3">
        <f t="shared" ca="1" si="1010"/>
        <v>-1.3950525282585462</v>
      </c>
      <c r="BG7448" s="9">
        <f t="shared" ca="1" si="1011"/>
        <v>0</v>
      </c>
      <c r="BH7448" s="6">
        <f ca="1">IF(ISNUMBER('Descriptive Stats'!BF7448),'Descriptive Stats'!BF7448,#N/A)</f>
        <v>-1.3950525282585462</v>
      </c>
      <c r="BI7448" s="6">
        <f ca="1">IF(ISNUMBER('Descriptive Stats'!E7448),'Descriptive Stats'!E7448,#N/A)</f>
        <v>0</v>
      </c>
    </row>
    <row r="7449" spans="1:61" ht="14.4" x14ac:dyDescent="0.3">
      <c r="A7449" s="2">
        <f>ROW()</f>
        <v>7449</v>
      </c>
      <c r="C7449" s="8">
        <f t="shared" ca="1" si="1013"/>
        <v>20</v>
      </c>
      <c r="D7449" s="8">
        <f t="shared" ca="1" si="1014"/>
        <v>0</v>
      </c>
      <c r="E7449" s="50">
        <f t="shared" ca="1" si="1008"/>
        <v>1</v>
      </c>
      <c r="F7449" s="2" t="str">
        <f t="shared" ca="1" si="1015"/>
        <v/>
      </c>
      <c r="BD7449" s="49">
        <f t="shared" ca="1" si="1012"/>
        <v>1871</v>
      </c>
      <c r="BE7449" s="3">
        <f t="shared" ca="1" si="1009"/>
        <v>0.18704999999999999</v>
      </c>
      <c r="BF7449" s="3">
        <f t="shared" ca="1" si="1010"/>
        <v>-0.88881967520906158</v>
      </c>
      <c r="BG7449" s="9">
        <f t="shared" ca="1" si="1011"/>
        <v>1</v>
      </c>
      <c r="BH7449" s="6">
        <f ca="1">IF(ISNUMBER('Descriptive Stats'!BF7449),'Descriptive Stats'!BF7449,#N/A)</f>
        <v>-0.88881967520906158</v>
      </c>
      <c r="BI7449" s="6">
        <f ca="1">IF(ISNUMBER('Descriptive Stats'!E7449),'Descriptive Stats'!E7449,#N/A)</f>
        <v>1</v>
      </c>
    </row>
    <row r="7450" spans="1:61" ht="14.4" x14ac:dyDescent="0.3">
      <c r="A7450" s="2">
        <f>ROW()</f>
        <v>7450</v>
      </c>
      <c r="C7450" s="8">
        <f t="shared" ca="1" si="1013"/>
        <v>8</v>
      </c>
      <c r="D7450" s="8">
        <f t="shared" ca="1" si="1014"/>
        <v>1</v>
      </c>
      <c r="E7450" s="50">
        <f t="shared" ca="1" si="1008"/>
        <v>2</v>
      </c>
      <c r="F7450" s="2" t="str">
        <f t="shared" ca="1" si="1015"/>
        <v/>
      </c>
      <c r="BD7450" s="49">
        <f t="shared" ca="1" si="1012"/>
        <v>2595</v>
      </c>
      <c r="BE7450" s="3">
        <f t="shared" ca="1" si="1009"/>
        <v>0.25945000000000001</v>
      </c>
      <c r="BF7450" s="3">
        <f t="shared" ca="1" si="1010"/>
        <v>-0.6450419512753276</v>
      </c>
      <c r="BG7450" s="9">
        <f t="shared" ca="1" si="1011"/>
        <v>2</v>
      </c>
      <c r="BH7450" s="6">
        <f ca="1">IF(ISNUMBER('Descriptive Stats'!BF7450),'Descriptive Stats'!BF7450,#N/A)</f>
        <v>-0.6450419512753276</v>
      </c>
      <c r="BI7450" s="6">
        <f ca="1">IF(ISNUMBER('Descriptive Stats'!E7450),'Descriptive Stats'!E7450,#N/A)</f>
        <v>2</v>
      </c>
    </row>
    <row r="7451" spans="1:61" ht="14.4" x14ac:dyDescent="0.3">
      <c r="A7451" s="2">
        <f>ROW()</f>
        <v>7451</v>
      </c>
      <c r="C7451" s="8">
        <f t="shared" ca="1" si="1013"/>
        <v>17</v>
      </c>
      <c r="D7451" s="8">
        <f t="shared" ca="1" si="1014"/>
        <v>2</v>
      </c>
      <c r="E7451" s="50">
        <f t="shared" ca="1" si="1008"/>
        <v>0</v>
      </c>
      <c r="F7451" s="2" t="str">
        <f t="shared" ca="1" si="1015"/>
        <v/>
      </c>
      <c r="BD7451" s="49">
        <f t="shared" ca="1" si="1012"/>
        <v>815.5</v>
      </c>
      <c r="BE7451" s="3">
        <f t="shared" ca="1" si="1009"/>
        <v>8.1500000000000003E-2</v>
      </c>
      <c r="BF7451" s="3">
        <f t="shared" ca="1" si="1010"/>
        <v>-1.3950525282585462</v>
      </c>
      <c r="BG7451" s="9">
        <f t="shared" ca="1" si="1011"/>
        <v>0</v>
      </c>
      <c r="BH7451" s="6">
        <f ca="1">IF(ISNUMBER('Descriptive Stats'!BF7451),'Descriptive Stats'!BF7451,#N/A)</f>
        <v>-1.3950525282585462</v>
      </c>
      <c r="BI7451" s="6">
        <f ca="1">IF(ISNUMBER('Descriptive Stats'!E7451),'Descriptive Stats'!E7451,#N/A)</f>
        <v>0</v>
      </c>
    </row>
    <row r="7452" spans="1:61" ht="14.4" x14ac:dyDescent="0.3">
      <c r="A7452" s="2">
        <f>ROW()</f>
        <v>7452</v>
      </c>
      <c r="C7452" s="8">
        <f t="shared" ca="1" si="1013"/>
        <v>22</v>
      </c>
      <c r="D7452" s="8">
        <f t="shared" ca="1" si="1014"/>
        <v>0</v>
      </c>
      <c r="E7452" s="50">
        <f t="shared" ca="1" si="1008"/>
        <v>1</v>
      </c>
      <c r="F7452" s="2" t="str">
        <f t="shared" ca="1" si="1015"/>
        <v/>
      </c>
      <c r="BD7452" s="49">
        <f t="shared" ca="1" si="1012"/>
        <v>1871</v>
      </c>
      <c r="BE7452" s="3">
        <f t="shared" ca="1" si="1009"/>
        <v>0.18704999999999999</v>
      </c>
      <c r="BF7452" s="3">
        <f t="shared" ca="1" si="1010"/>
        <v>-0.88881967520906158</v>
      </c>
      <c r="BG7452" s="9">
        <f t="shared" ca="1" si="1011"/>
        <v>1</v>
      </c>
      <c r="BH7452" s="6">
        <f ca="1">IF(ISNUMBER('Descriptive Stats'!BF7452),'Descriptive Stats'!BF7452,#N/A)</f>
        <v>-0.88881967520906158</v>
      </c>
      <c r="BI7452" s="6">
        <f ca="1">IF(ISNUMBER('Descriptive Stats'!E7452),'Descriptive Stats'!E7452,#N/A)</f>
        <v>1</v>
      </c>
    </row>
    <row r="7453" spans="1:61" ht="14.4" x14ac:dyDescent="0.3">
      <c r="A7453" s="2">
        <f>ROW()</f>
        <v>7453</v>
      </c>
      <c r="C7453" s="8">
        <f t="shared" ca="1" si="1013"/>
        <v>8</v>
      </c>
      <c r="D7453" s="8">
        <f t="shared" ca="1" si="1014"/>
        <v>1</v>
      </c>
      <c r="E7453" s="50">
        <f t="shared" ca="1" si="1008"/>
        <v>2</v>
      </c>
      <c r="F7453" s="2" t="str">
        <f t="shared" ca="1" si="1015"/>
        <v/>
      </c>
      <c r="BD7453" s="49">
        <f t="shared" ca="1" si="1012"/>
        <v>2595</v>
      </c>
      <c r="BE7453" s="3">
        <f t="shared" ca="1" si="1009"/>
        <v>0.25945000000000001</v>
      </c>
      <c r="BF7453" s="3">
        <f t="shared" ca="1" si="1010"/>
        <v>-0.6450419512753276</v>
      </c>
      <c r="BG7453" s="9">
        <f t="shared" ca="1" si="1011"/>
        <v>2</v>
      </c>
      <c r="BH7453" s="6">
        <f ca="1">IF(ISNUMBER('Descriptive Stats'!BF7453),'Descriptive Stats'!BF7453,#N/A)</f>
        <v>-0.6450419512753276</v>
      </c>
      <c r="BI7453" s="6">
        <f ca="1">IF(ISNUMBER('Descriptive Stats'!E7453),'Descriptive Stats'!E7453,#N/A)</f>
        <v>2</v>
      </c>
    </row>
    <row r="7454" spans="1:61" ht="14.4" x14ac:dyDescent="0.3">
      <c r="A7454" s="2">
        <f>ROW()</f>
        <v>7454</v>
      </c>
      <c r="C7454" s="8">
        <f t="shared" ca="1" si="1013"/>
        <v>21</v>
      </c>
      <c r="D7454" s="8">
        <f t="shared" ca="1" si="1014"/>
        <v>2</v>
      </c>
      <c r="E7454" s="50">
        <f t="shared" ca="1" si="1008"/>
        <v>0</v>
      </c>
      <c r="F7454" s="2" t="str">
        <f t="shared" ca="1" si="1015"/>
        <v/>
      </c>
      <c r="BD7454" s="49">
        <f t="shared" ca="1" si="1012"/>
        <v>815.5</v>
      </c>
      <c r="BE7454" s="3">
        <f t="shared" ca="1" si="1009"/>
        <v>8.1500000000000003E-2</v>
      </c>
      <c r="BF7454" s="3">
        <f t="shared" ca="1" si="1010"/>
        <v>-1.3950525282585462</v>
      </c>
      <c r="BG7454" s="9">
        <f t="shared" ca="1" si="1011"/>
        <v>0</v>
      </c>
      <c r="BH7454" s="6">
        <f ca="1">IF(ISNUMBER('Descriptive Stats'!BF7454),'Descriptive Stats'!BF7454,#N/A)</f>
        <v>-1.3950525282585462</v>
      </c>
      <c r="BI7454" s="6">
        <f ca="1">IF(ISNUMBER('Descriptive Stats'!E7454),'Descriptive Stats'!E7454,#N/A)</f>
        <v>0</v>
      </c>
    </row>
    <row r="7455" spans="1:61" ht="14.4" x14ac:dyDescent="0.3">
      <c r="A7455" s="2">
        <f>ROW()</f>
        <v>7455</v>
      </c>
      <c r="C7455" s="8">
        <f t="shared" ca="1" si="1013"/>
        <v>11</v>
      </c>
      <c r="D7455" s="8">
        <f t="shared" ca="1" si="1014"/>
        <v>0</v>
      </c>
      <c r="E7455" s="50">
        <f t="shared" ca="1" si="1008"/>
        <v>7</v>
      </c>
      <c r="F7455" s="2" t="str">
        <f t="shared" ca="1" si="1015"/>
        <v/>
      </c>
      <c r="BD7455" s="49">
        <f t="shared" ca="1" si="1012"/>
        <v>4473.5</v>
      </c>
      <c r="BE7455" s="3">
        <f t="shared" ca="1" si="1009"/>
        <v>0.44729999999999998</v>
      </c>
      <c r="BF7455" s="3">
        <f t="shared" ca="1" si="1010"/>
        <v>-0.13248586824472414</v>
      </c>
      <c r="BG7455" s="9">
        <f t="shared" ca="1" si="1011"/>
        <v>7</v>
      </c>
      <c r="BH7455" s="6">
        <f ca="1">IF(ISNUMBER('Descriptive Stats'!BF7455),'Descriptive Stats'!BF7455,#N/A)</f>
        <v>-0.13248586824472414</v>
      </c>
      <c r="BI7455" s="6">
        <f ca="1">IF(ISNUMBER('Descriptive Stats'!E7455),'Descriptive Stats'!E7455,#N/A)</f>
        <v>7</v>
      </c>
    </row>
    <row r="7456" spans="1:61" ht="14.4" x14ac:dyDescent="0.3">
      <c r="A7456" s="2">
        <f>ROW()</f>
        <v>7456</v>
      </c>
      <c r="C7456" s="8">
        <f t="shared" ca="1" si="1013"/>
        <v>6</v>
      </c>
      <c r="D7456" s="8">
        <f t="shared" ca="1" si="1014"/>
        <v>7</v>
      </c>
      <c r="E7456" s="50">
        <f t="shared" ca="1" si="1008"/>
        <v>19</v>
      </c>
      <c r="F7456" s="2" t="str">
        <f t="shared" ca="1" si="1015"/>
        <v>X</v>
      </c>
      <c r="BD7456" s="49">
        <f t="shared" ca="1" si="1012"/>
        <v>5294</v>
      </c>
      <c r="BE7456" s="3">
        <f t="shared" ca="1" si="1009"/>
        <v>0.52934999999999999</v>
      </c>
      <c r="BF7456" s="3">
        <f t="shared" ca="1" si="1010"/>
        <v>7.3636031452008061E-2</v>
      </c>
      <c r="BG7456" s="9">
        <f t="shared" ca="1" si="1011"/>
        <v>19</v>
      </c>
      <c r="BH7456" s="6">
        <f ca="1">IF(ISNUMBER('Descriptive Stats'!BF7456),'Descriptive Stats'!BF7456,#N/A)</f>
        <v>7.3636031452008061E-2</v>
      </c>
      <c r="BI7456" s="6">
        <f ca="1">IF(ISNUMBER('Descriptive Stats'!E7456),'Descriptive Stats'!E7456,#N/A)</f>
        <v>19</v>
      </c>
    </row>
    <row r="7457" spans="1:61" ht="14.4" x14ac:dyDescent="0.3">
      <c r="A7457" s="2">
        <f>ROW()</f>
        <v>7457</v>
      </c>
      <c r="C7457" s="8">
        <f t="shared" ca="1" si="1013"/>
        <v>7</v>
      </c>
      <c r="D7457" s="8">
        <f t="shared" ca="1" si="1014"/>
        <v>19</v>
      </c>
      <c r="E7457" s="50">
        <f t="shared" ca="1" si="1008"/>
        <v>0</v>
      </c>
      <c r="F7457" s="2" t="str">
        <f t="shared" ca="1" si="1015"/>
        <v/>
      </c>
      <c r="BD7457" s="49">
        <f t="shared" ca="1" si="1012"/>
        <v>815.5</v>
      </c>
      <c r="BE7457" s="3">
        <f t="shared" ca="1" si="1009"/>
        <v>8.1500000000000003E-2</v>
      </c>
      <c r="BF7457" s="3">
        <f t="shared" ca="1" si="1010"/>
        <v>-1.3950525282585462</v>
      </c>
      <c r="BG7457" s="9">
        <f t="shared" ca="1" si="1011"/>
        <v>0</v>
      </c>
      <c r="BH7457" s="6">
        <f ca="1">IF(ISNUMBER('Descriptive Stats'!BF7457),'Descriptive Stats'!BF7457,#N/A)</f>
        <v>-1.3950525282585462</v>
      </c>
      <c r="BI7457" s="6">
        <f ca="1">IF(ISNUMBER('Descriptive Stats'!E7457),'Descriptive Stats'!E7457,#N/A)</f>
        <v>0</v>
      </c>
    </row>
    <row r="7458" spans="1:61" ht="14.4" x14ac:dyDescent="0.3">
      <c r="A7458" s="2">
        <f>ROW()</f>
        <v>7458</v>
      </c>
      <c r="C7458" s="8">
        <f t="shared" ca="1" si="1013"/>
        <v>11</v>
      </c>
      <c r="D7458" s="8">
        <f t="shared" ca="1" si="1014"/>
        <v>0</v>
      </c>
      <c r="E7458" s="50">
        <f t="shared" ca="1" si="1008"/>
        <v>7</v>
      </c>
      <c r="F7458" s="2" t="str">
        <f t="shared" ca="1" si="1015"/>
        <v/>
      </c>
      <c r="BD7458" s="49">
        <f t="shared" ca="1" si="1012"/>
        <v>4473.5</v>
      </c>
      <c r="BE7458" s="3">
        <f t="shared" ca="1" si="1009"/>
        <v>0.44729999999999998</v>
      </c>
      <c r="BF7458" s="3">
        <f t="shared" ca="1" si="1010"/>
        <v>-0.13248586824472414</v>
      </c>
      <c r="BG7458" s="9">
        <f t="shared" ca="1" si="1011"/>
        <v>7</v>
      </c>
      <c r="BH7458" s="6">
        <f ca="1">IF(ISNUMBER('Descriptive Stats'!BF7458),'Descriptive Stats'!BF7458,#N/A)</f>
        <v>-0.13248586824472414</v>
      </c>
      <c r="BI7458" s="6">
        <f ca="1">IF(ISNUMBER('Descriptive Stats'!E7458),'Descriptive Stats'!E7458,#N/A)</f>
        <v>7</v>
      </c>
    </row>
    <row r="7459" spans="1:61" ht="14.4" x14ac:dyDescent="0.3">
      <c r="A7459" s="2">
        <f>ROW()</f>
        <v>7459</v>
      </c>
      <c r="C7459" s="8">
        <f t="shared" ca="1" si="1013"/>
        <v>19</v>
      </c>
      <c r="D7459" s="8">
        <f t="shared" ca="1" si="1014"/>
        <v>7</v>
      </c>
      <c r="E7459" s="50">
        <f t="shared" ca="1" si="1008"/>
        <v>6</v>
      </c>
      <c r="F7459" s="2" t="str">
        <f t="shared" ca="1" si="1015"/>
        <v/>
      </c>
      <c r="BD7459" s="49">
        <f t="shared" ca="1" si="1012"/>
        <v>3900</v>
      </c>
      <c r="BE7459" s="3">
        <f t="shared" ca="1" si="1009"/>
        <v>0.38995000000000002</v>
      </c>
      <c r="BF7459" s="3">
        <f t="shared" ca="1" si="1010"/>
        <v>-0.2794493539703507</v>
      </c>
      <c r="BG7459" s="9">
        <f t="shared" ca="1" si="1011"/>
        <v>6</v>
      </c>
      <c r="BH7459" s="6">
        <f ca="1">IF(ISNUMBER('Descriptive Stats'!BF7459),'Descriptive Stats'!BF7459,#N/A)</f>
        <v>-0.2794493539703507</v>
      </c>
      <c r="BI7459" s="6">
        <f ca="1">IF(ISNUMBER('Descriptive Stats'!E7459),'Descriptive Stats'!E7459,#N/A)</f>
        <v>6</v>
      </c>
    </row>
    <row r="7460" spans="1:61" ht="14.4" x14ac:dyDescent="0.3">
      <c r="A7460" s="2">
        <f>ROW()</f>
        <v>7460</v>
      </c>
      <c r="C7460" s="8">
        <f t="shared" ca="1" si="1013"/>
        <v>5</v>
      </c>
      <c r="D7460" s="8">
        <f t="shared" ca="1" si="1014"/>
        <v>6</v>
      </c>
      <c r="E7460" s="50">
        <f t="shared" ca="1" si="1008"/>
        <v>1</v>
      </c>
      <c r="F7460" s="2" t="str">
        <f t="shared" ca="1" si="1015"/>
        <v/>
      </c>
      <c r="BD7460" s="49">
        <f t="shared" ca="1" si="1012"/>
        <v>1871</v>
      </c>
      <c r="BE7460" s="3">
        <f t="shared" ca="1" si="1009"/>
        <v>0.18704999999999999</v>
      </c>
      <c r="BF7460" s="3">
        <f t="shared" ca="1" si="1010"/>
        <v>-0.88881967520906158</v>
      </c>
      <c r="BG7460" s="9">
        <f t="shared" ca="1" si="1011"/>
        <v>1</v>
      </c>
      <c r="BH7460" s="6">
        <f ca="1">IF(ISNUMBER('Descriptive Stats'!BF7460),'Descriptive Stats'!BF7460,#N/A)</f>
        <v>-0.88881967520906158</v>
      </c>
      <c r="BI7460" s="6">
        <f ca="1">IF(ISNUMBER('Descriptive Stats'!E7460),'Descriptive Stats'!E7460,#N/A)</f>
        <v>1</v>
      </c>
    </row>
    <row r="7461" spans="1:61" ht="14.4" x14ac:dyDescent="0.3">
      <c r="A7461" s="2">
        <f>ROW()</f>
        <v>7461</v>
      </c>
      <c r="C7461" s="8">
        <f t="shared" ca="1" si="1013"/>
        <v>12</v>
      </c>
      <c r="D7461" s="8">
        <f t="shared" ca="1" si="1014"/>
        <v>1</v>
      </c>
      <c r="E7461" s="50">
        <f t="shared" ca="1" si="1008"/>
        <v>2</v>
      </c>
      <c r="F7461" s="2" t="str">
        <f t="shared" ca="1" si="1015"/>
        <v/>
      </c>
      <c r="BD7461" s="49">
        <f t="shared" ca="1" si="1012"/>
        <v>2595</v>
      </c>
      <c r="BE7461" s="3">
        <f t="shared" ca="1" si="1009"/>
        <v>0.25945000000000001</v>
      </c>
      <c r="BF7461" s="3">
        <f t="shared" ca="1" si="1010"/>
        <v>-0.6450419512753276</v>
      </c>
      <c r="BG7461" s="9">
        <f t="shared" ca="1" si="1011"/>
        <v>2</v>
      </c>
      <c r="BH7461" s="6">
        <f ca="1">IF(ISNUMBER('Descriptive Stats'!BF7461),'Descriptive Stats'!BF7461,#N/A)</f>
        <v>-0.6450419512753276</v>
      </c>
      <c r="BI7461" s="6">
        <f ca="1">IF(ISNUMBER('Descriptive Stats'!E7461),'Descriptive Stats'!E7461,#N/A)</f>
        <v>2</v>
      </c>
    </row>
    <row r="7462" spans="1:61" ht="14.4" x14ac:dyDescent="0.3">
      <c r="A7462" s="2">
        <f>ROW()</f>
        <v>7462</v>
      </c>
      <c r="C7462" s="8">
        <f t="shared" ca="1" si="1013"/>
        <v>9</v>
      </c>
      <c r="D7462" s="8">
        <f t="shared" ca="1" si="1014"/>
        <v>2</v>
      </c>
      <c r="E7462" s="50">
        <f t="shared" ca="1" si="1008"/>
        <v>2</v>
      </c>
      <c r="F7462" s="2" t="str">
        <f t="shared" ca="1" si="1015"/>
        <v/>
      </c>
      <c r="BD7462" s="49">
        <f t="shared" ca="1" si="1012"/>
        <v>2595</v>
      </c>
      <c r="BE7462" s="3">
        <f t="shared" ca="1" si="1009"/>
        <v>0.25945000000000001</v>
      </c>
      <c r="BF7462" s="3">
        <f t="shared" ca="1" si="1010"/>
        <v>-0.6450419512753276</v>
      </c>
      <c r="BG7462" s="9">
        <f t="shared" ca="1" si="1011"/>
        <v>2</v>
      </c>
      <c r="BH7462" s="6">
        <f ca="1">IF(ISNUMBER('Descriptive Stats'!BF7462),'Descriptive Stats'!BF7462,#N/A)</f>
        <v>-0.6450419512753276</v>
      </c>
      <c r="BI7462" s="6">
        <f ca="1">IF(ISNUMBER('Descriptive Stats'!E7462),'Descriptive Stats'!E7462,#N/A)</f>
        <v>2</v>
      </c>
    </row>
    <row r="7463" spans="1:61" ht="14.4" x14ac:dyDescent="0.3">
      <c r="A7463" s="2">
        <f>ROW()</f>
        <v>7463</v>
      </c>
      <c r="C7463" s="8">
        <f t="shared" ca="1" si="1013"/>
        <v>21</v>
      </c>
      <c r="D7463" s="8">
        <f t="shared" ca="1" si="1014"/>
        <v>2</v>
      </c>
      <c r="E7463" s="50">
        <f t="shared" ca="1" si="1008"/>
        <v>6</v>
      </c>
      <c r="F7463" s="2" t="str">
        <f t="shared" ca="1" si="1015"/>
        <v/>
      </c>
      <c r="BD7463" s="49">
        <f t="shared" ca="1" si="1012"/>
        <v>3900</v>
      </c>
      <c r="BE7463" s="3">
        <f t="shared" ca="1" si="1009"/>
        <v>0.38995000000000002</v>
      </c>
      <c r="BF7463" s="3">
        <f t="shared" ca="1" si="1010"/>
        <v>-0.2794493539703507</v>
      </c>
      <c r="BG7463" s="9">
        <f t="shared" ca="1" si="1011"/>
        <v>6</v>
      </c>
      <c r="BH7463" s="6">
        <f ca="1">IF(ISNUMBER('Descriptive Stats'!BF7463),'Descriptive Stats'!BF7463,#N/A)</f>
        <v>-0.2794493539703507</v>
      </c>
      <c r="BI7463" s="6">
        <f ca="1">IF(ISNUMBER('Descriptive Stats'!E7463),'Descriptive Stats'!E7463,#N/A)</f>
        <v>6</v>
      </c>
    </row>
    <row r="7464" spans="1:61" ht="14.4" x14ac:dyDescent="0.3">
      <c r="A7464" s="2">
        <f>ROW()</f>
        <v>7464</v>
      </c>
      <c r="C7464" s="8">
        <f t="shared" ca="1" si="1013"/>
        <v>2</v>
      </c>
      <c r="D7464" s="8">
        <f t="shared" ca="1" si="1014"/>
        <v>6</v>
      </c>
      <c r="E7464" s="50">
        <f t="shared" ca="1" si="1008"/>
        <v>0</v>
      </c>
      <c r="F7464" s="2" t="str">
        <f t="shared" ca="1" si="1015"/>
        <v/>
      </c>
      <c r="BD7464" s="49">
        <f t="shared" ca="1" si="1012"/>
        <v>815.5</v>
      </c>
      <c r="BE7464" s="3">
        <f t="shared" ca="1" si="1009"/>
        <v>8.1500000000000003E-2</v>
      </c>
      <c r="BF7464" s="3">
        <f t="shared" ca="1" si="1010"/>
        <v>-1.3950525282585462</v>
      </c>
      <c r="BG7464" s="9">
        <f t="shared" ca="1" si="1011"/>
        <v>0</v>
      </c>
      <c r="BH7464" s="6">
        <f ca="1">IF(ISNUMBER('Descriptive Stats'!BF7464),'Descriptive Stats'!BF7464,#N/A)</f>
        <v>-1.3950525282585462</v>
      </c>
      <c r="BI7464" s="6">
        <f ca="1">IF(ISNUMBER('Descriptive Stats'!E7464),'Descriptive Stats'!E7464,#N/A)</f>
        <v>0</v>
      </c>
    </row>
    <row r="7465" spans="1:61" ht="14.4" x14ac:dyDescent="0.3">
      <c r="A7465" s="2">
        <f>ROW()</f>
        <v>7465</v>
      </c>
      <c r="C7465" s="8">
        <f t="shared" ca="1" si="1013"/>
        <v>20</v>
      </c>
      <c r="D7465" s="8">
        <f t="shared" ca="1" si="1014"/>
        <v>0</v>
      </c>
      <c r="E7465" s="50">
        <f t="shared" ca="1" si="1008"/>
        <v>9</v>
      </c>
      <c r="F7465" s="2" t="str">
        <f t="shared" ca="1" si="1015"/>
        <v/>
      </c>
      <c r="BD7465" s="49">
        <f t="shared" ca="1" si="1012"/>
        <v>4819</v>
      </c>
      <c r="BE7465" s="3">
        <f t="shared" ca="1" si="1009"/>
        <v>0.48185</v>
      </c>
      <c r="BF7465" s="3">
        <f t="shared" ca="1" si="1010"/>
        <v>-4.5511009098988427E-2</v>
      </c>
      <c r="BG7465" s="9">
        <f t="shared" ca="1" si="1011"/>
        <v>9</v>
      </c>
      <c r="BH7465" s="6">
        <f ca="1">IF(ISNUMBER('Descriptive Stats'!BF7465),'Descriptive Stats'!BF7465,#N/A)</f>
        <v>-4.5511009098988427E-2</v>
      </c>
      <c r="BI7465" s="6">
        <f ca="1">IF(ISNUMBER('Descriptive Stats'!E7465),'Descriptive Stats'!E7465,#N/A)</f>
        <v>9</v>
      </c>
    </row>
    <row r="7466" spans="1:61" ht="14.4" x14ac:dyDescent="0.3">
      <c r="A7466" s="2">
        <f>ROW()</f>
        <v>7466</v>
      </c>
      <c r="C7466" s="8">
        <f t="shared" ca="1" si="1013"/>
        <v>23</v>
      </c>
      <c r="D7466" s="8">
        <f t="shared" ca="1" si="1014"/>
        <v>9</v>
      </c>
      <c r="E7466" s="50">
        <f t="shared" ca="1" si="1008"/>
        <v>6</v>
      </c>
      <c r="F7466" s="2" t="str">
        <f t="shared" ca="1" si="1015"/>
        <v/>
      </c>
      <c r="BD7466" s="49">
        <f t="shared" ca="1" si="1012"/>
        <v>3900</v>
      </c>
      <c r="BE7466" s="3">
        <f t="shared" ca="1" si="1009"/>
        <v>0.38995000000000002</v>
      </c>
      <c r="BF7466" s="3">
        <f t="shared" ca="1" si="1010"/>
        <v>-0.2794493539703507</v>
      </c>
      <c r="BG7466" s="9">
        <f t="shared" ca="1" si="1011"/>
        <v>6</v>
      </c>
      <c r="BH7466" s="6">
        <f ca="1">IF(ISNUMBER('Descriptive Stats'!BF7466),'Descriptive Stats'!BF7466,#N/A)</f>
        <v>-0.2794493539703507</v>
      </c>
      <c r="BI7466" s="6">
        <f ca="1">IF(ISNUMBER('Descriptive Stats'!E7466),'Descriptive Stats'!E7466,#N/A)</f>
        <v>6</v>
      </c>
    </row>
    <row r="7467" spans="1:61" ht="14.4" x14ac:dyDescent="0.3">
      <c r="A7467" s="2">
        <f>ROW()</f>
        <v>7467</v>
      </c>
      <c r="C7467" s="8">
        <f t="shared" ca="1" si="1013"/>
        <v>5</v>
      </c>
      <c r="D7467" s="8">
        <f t="shared" ca="1" si="1014"/>
        <v>6</v>
      </c>
      <c r="E7467" s="50">
        <f t="shared" ca="1" si="1008"/>
        <v>0</v>
      </c>
      <c r="F7467" s="2" t="str">
        <f t="shared" ca="1" si="1015"/>
        <v/>
      </c>
      <c r="BD7467" s="49">
        <f t="shared" ca="1" si="1012"/>
        <v>815.5</v>
      </c>
      <c r="BE7467" s="3">
        <f t="shared" ca="1" si="1009"/>
        <v>8.1500000000000003E-2</v>
      </c>
      <c r="BF7467" s="3">
        <f t="shared" ca="1" si="1010"/>
        <v>-1.3950525282585462</v>
      </c>
      <c r="BG7467" s="9">
        <f t="shared" ca="1" si="1011"/>
        <v>0</v>
      </c>
      <c r="BH7467" s="6">
        <f ca="1">IF(ISNUMBER('Descriptive Stats'!BF7467),'Descriptive Stats'!BF7467,#N/A)</f>
        <v>-1.3950525282585462</v>
      </c>
      <c r="BI7467" s="6">
        <f ca="1">IF(ISNUMBER('Descriptive Stats'!E7467),'Descriptive Stats'!E7467,#N/A)</f>
        <v>0</v>
      </c>
    </row>
    <row r="7468" spans="1:61" ht="14.4" x14ac:dyDescent="0.3">
      <c r="A7468" s="2">
        <f>ROW()</f>
        <v>7468</v>
      </c>
      <c r="C7468" s="8">
        <f t="shared" ca="1" si="1013"/>
        <v>15</v>
      </c>
      <c r="D7468" s="8">
        <f t="shared" ca="1" si="1014"/>
        <v>0</v>
      </c>
      <c r="E7468" s="50">
        <f t="shared" ca="1" si="1008"/>
        <v>0</v>
      </c>
      <c r="F7468" s="2" t="str">
        <f t="shared" ca="1" si="1015"/>
        <v/>
      </c>
      <c r="BD7468" s="49">
        <f t="shared" ca="1" si="1012"/>
        <v>815.5</v>
      </c>
      <c r="BE7468" s="3">
        <f t="shared" ca="1" si="1009"/>
        <v>8.1500000000000003E-2</v>
      </c>
      <c r="BF7468" s="3">
        <f t="shared" ca="1" si="1010"/>
        <v>-1.3950525282585462</v>
      </c>
      <c r="BG7468" s="9">
        <f t="shared" ca="1" si="1011"/>
        <v>0</v>
      </c>
      <c r="BH7468" s="6">
        <f ca="1">IF(ISNUMBER('Descriptive Stats'!BF7468),'Descriptive Stats'!BF7468,#N/A)</f>
        <v>-1.3950525282585462</v>
      </c>
      <c r="BI7468" s="6">
        <f ca="1">IF(ISNUMBER('Descriptive Stats'!E7468),'Descriptive Stats'!E7468,#N/A)</f>
        <v>0</v>
      </c>
    </row>
    <row r="7469" spans="1:61" ht="14.4" x14ac:dyDescent="0.3">
      <c r="A7469" s="2">
        <f>ROW()</f>
        <v>7469</v>
      </c>
      <c r="C7469" s="8">
        <f t="shared" ca="1" si="1013"/>
        <v>11</v>
      </c>
      <c r="D7469" s="8">
        <f t="shared" ca="1" si="1014"/>
        <v>0</v>
      </c>
      <c r="E7469" s="50">
        <f t="shared" ca="1" si="1008"/>
        <v>0</v>
      </c>
      <c r="F7469" s="2" t="str">
        <f t="shared" ca="1" si="1015"/>
        <v/>
      </c>
      <c r="BD7469" s="49">
        <f t="shared" ca="1" si="1012"/>
        <v>815.5</v>
      </c>
      <c r="BE7469" s="3">
        <f t="shared" ca="1" si="1009"/>
        <v>8.1500000000000003E-2</v>
      </c>
      <c r="BF7469" s="3">
        <f t="shared" ca="1" si="1010"/>
        <v>-1.3950525282585462</v>
      </c>
      <c r="BG7469" s="9">
        <f t="shared" ca="1" si="1011"/>
        <v>0</v>
      </c>
      <c r="BH7469" s="6">
        <f ca="1">IF(ISNUMBER('Descriptive Stats'!BF7469),'Descriptive Stats'!BF7469,#N/A)</f>
        <v>-1.3950525282585462</v>
      </c>
      <c r="BI7469" s="6">
        <f ca="1">IF(ISNUMBER('Descriptive Stats'!E7469),'Descriptive Stats'!E7469,#N/A)</f>
        <v>0</v>
      </c>
    </row>
    <row r="7470" spans="1:61" ht="14.4" x14ac:dyDescent="0.3">
      <c r="A7470" s="2">
        <f>ROW()</f>
        <v>7470</v>
      </c>
      <c r="C7470" s="8">
        <f t="shared" ca="1" si="1013"/>
        <v>22</v>
      </c>
      <c r="D7470" s="8">
        <f t="shared" ca="1" si="1014"/>
        <v>0</v>
      </c>
      <c r="E7470" s="50">
        <f t="shared" ca="1" si="1008"/>
        <v>7</v>
      </c>
      <c r="F7470" s="2" t="str">
        <f t="shared" ca="1" si="1015"/>
        <v/>
      </c>
      <c r="BD7470" s="49">
        <f t="shared" ca="1" si="1012"/>
        <v>4473.5</v>
      </c>
      <c r="BE7470" s="3">
        <f t="shared" ca="1" si="1009"/>
        <v>0.44729999999999998</v>
      </c>
      <c r="BF7470" s="3">
        <f t="shared" ca="1" si="1010"/>
        <v>-0.13248586824472414</v>
      </c>
      <c r="BG7470" s="9">
        <f t="shared" ca="1" si="1011"/>
        <v>7</v>
      </c>
      <c r="BH7470" s="6">
        <f ca="1">IF(ISNUMBER('Descriptive Stats'!BF7470),'Descriptive Stats'!BF7470,#N/A)</f>
        <v>-0.13248586824472414</v>
      </c>
      <c r="BI7470" s="6">
        <f ca="1">IF(ISNUMBER('Descriptive Stats'!E7470),'Descriptive Stats'!E7470,#N/A)</f>
        <v>7</v>
      </c>
    </row>
    <row r="7471" spans="1:61" ht="14.4" x14ac:dyDescent="0.3">
      <c r="A7471" s="2">
        <f>ROW()</f>
        <v>7471</v>
      </c>
      <c r="C7471" s="8">
        <f t="shared" ca="1" si="1013"/>
        <v>19</v>
      </c>
      <c r="D7471" s="8">
        <f t="shared" ca="1" si="1014"/>
        <v>7</v>
      </c>
      <c r="E7471" s="50">
        <f t="shared" ca="1" si="1008"/>
        <v>2</v>
      </c>
      <c r="F7471" s="2" t="str">
        <f t="shared" ca="1" si="1015"/>
        <v/>
      </c>
      <c r="BD7471" s="49">
        <f t="shared" ca="1" si="1012"/>
        <v>2595</v>
      </c>
      <c r="BE7471" s="3">
        <f t="shared" ca="1" si="1009"/>
        <v>0.25945000000000001</v>
      </c>
      <c r="BF7471" s="3">
        <f t="shared" ca="1" si="1010"/>
        <v>-0.6450419512753276</v>
      </c>
      <c r="BG7471" s="9">
        <f t="shared" ca="1" si="1011"/>
        <v>2</v>
      </c>
      <c r="BH7471" s="6">
        <f ca="1">IF(ISNUMBER('Descriptive Stats'!BF7471),'Descriptive Stats'!BF7471,#N/A)</f>
        <v>-0.6450419512753276</v>
      </c>
      <c r="BI7471" s="6">
        <f ca="1">IF(ISNUMBER('Descriptive Stats'!E7471),'Descriptive Stats'!E7471,#N/A)</f>
        <v>2</v>
      </c>
    </row>
    <row r="7472" spans="1:61" ht="14.4" x14ac:dyDescent="0.3">
      <c r="A7472" s="2">
        <f>ROW()</f>
        <v>7472</v>
      </c>
      <c r="C7472" s="8">
        <f t="shared" ca="1" si="1013"/>
        <v>21</v>
      </c>
      <c r="D7472" s="8">
        <f t="shared" ca="1" si="1014"/>
        <v>2</v>
      </c>
      <c r="E7472" s="50">
        <f t="shared" ca="1" si="1008"/>
        <v>2</v>
      </c>
      <c r="F7472" s="2" t="str">
        <f t="shared" ca="1" si="1015"/>
        <v/>
      </c>
      <c r="BD7472" s="49">
        <f t="shared" ca="1" si="1012"/>
        <v>2595</v>
      </c>
      <c r="BE7472" s="3">
        <f t="shared" ca="1" si="1009"/>
        <v>0.25945000000000001</v>
      </c>
      <c r="BF7472" s="3">
        <f t="shared" ca="1" si="1010"/>
        <v>-0.6450419512753276</v>
      </c>
      <c r="BG7472" s="9">
        <f t="shared" ca="1" si="1011"/>
        <v>2</v>
      </c>
      <c r="BH7472" s="6">
        <f ca="1">IF(ISNUMBER('Descriptive Stats'!BF7472),'Descriptive Stats'!BF7472,#N/A)</f>
        <v>-0.6450419512753276</v>
      </c>
      <c r="BI7472" s="6">
        <f ca="1">IF(ISNUMBER('Descriptive Stats'!E7472),'Descriptive Stats'!E7472,#N/A)</f>
        <v>2</v>
      </c>
    </row>
    <row r="7473" spans="1:61" ht="14.4" x14ac:dyDescent="0.3">
      <c r="A7473" s="2">
        <f>ROW()</f>
        <v>7473</v>
      </c>
      <c r="C7473" s="8">
        <f t="shared" ca="1" si="1013"/>
        <v>17</v>
      </c>
      <c r="D7473" s="8">
        <f t="shared" ca="1" si="1014"/>
        <v>2</v>
      </c>
      <c r="E7473" s="50">
        <f t="shared" ca="1" si="1008"/>
        <v>0</v>
      </c>
      <c r="F7473" s="2" t="str">
        <f t="shared" ca="1" si="1015"/>
        <v/>
      </c>
      <c r="BD7473" s="49">
        <f t="shared" ca="1" si="1012"/>
        <v>815.5</v>
      </c>
      <c r="BE7473" s="3">
        <f t="shared" ca="1" si="1009"/>
        <v>8.1500000000000003E-2</v>
      </c>
      <c r="BF7473" s="3">
        <f t="shared" ca="1" si="1010"/>
        <v>-1.3950525282585462</v>
      </c>
      <c r="BG7473" s="9">
        <f t="shared" ca="1" si="1011"/>
        <v>0</v>
      </c>
      <c r="BH7473" s="6">
        <f ca="1">IF(ISNUMBER('Descriptive Stats'!BF7473),'Descriptive Stats'!BF7473,#N/A)</f>
        <v>-1.3950525282585462</v>
      </c>
      <c r="BI7473" s="6">
        <f ca="1">IF(ISNUMBER('Descriptive Stats'!E7473),'Descriptive Stats'!E7473,#N/A)</f>
        <v>0</v>
      </c>
    </row>
    <row r="7474" spans="1:61" ht="14.4" x14ac:dyDescent="0.3">
      <c r="A7474" s="2">
        <f>ROW()</f>
        <v>7474</v>
      </c>
      <c r="C7474" s="8">
        <f t="shared" ca="1" si="1013"/>
        <v>15</v>
      </c>
      <c r="D7474" s="8">
        <f t="shared" ca="1" si="1014"/>
        <v>0</v>
      </c>
      <c r="E7474" s="50">
        <f t="shared" ca="1" si="1008"/>
        <v>0</v>
      </c>
      <c r="F7474" s="2" t="str">
        <f t="shared" ca="1" si="1015"/>
        <v/>
      </c>
      <c r="BD7474" s="49">
        <f t="shared" ca="1" si="1012"/>
        <v>815.5</v>
      </c>
      <c r="BE7474" s="3">
        <f t="shared" ca="1" si="1009"/>
        <v>8.1500000000000003E-2</v>
      </c>
      <c r="BF7474" s="3">
        <f t="shared" ca="1" si="1010"/>
        <v>-1.3950525282585462</v>
      </c>
      <c r="BG7474" s="9">
        <f t="shared" ca="1" si="1011"/>
        <v>0</v>
      </c>
      <c r="BH7474" s="6">
        <f ca="1">IF(ISNUMBER('Descriptive Stats'!BF7474),'Descriptive Stats'!BF7474,#N/A)</f>
        <v>-1.3950525282585462</v>
      </c>
      <c r="BI7474" s="6">
        <f ca="1">IF(ISNUMBER('Descriptive Stats'!E7474),'Descriptive Stats'!E7474,#N/A)</f>
        <v>0</v>
      </c>
    </row>
    <row r="7475" spans="1:61" ht="14.4" x14ac:dyDescent="0.3">
      <c r="A7475" s="2">
        <f>ROW()</f>
        <v>7475</v>
      </c>
      <c r="C7475" s="8">
        <f t="shared" ca="1" si="1013"/>
        <v>11</v>
      </c>
      <c r="D7475" s="8">
        <f t="shared" ca="1" si="1014"/>
        <v>0</v>
      </c>
      <c r="E7475" s="50">
        <f t="shared" ca="1" si="1008"/>
        <v>15</v>
      </c>
      <c r="F7475" s="2" t="str">
        <f t="shared" ca="1" si="1015"/>
        <v/>
      </c>
      <c r="BD7475" s="49">
        <f t="shared" ca="1" si="1012"/>
        <v>5051.5</v>
      </c>
      <c r="BE7475" s="3">
        <f t="shared" ca="1" si="1009"/>
        <v>0.50509999999999999</v>
      </c>
      <c r="BF7475" s="3">
        <f t="shared" ca="1" si="1010"/>
        <v>1.2784152420787677E-2</v>
      </c>
      <c r="BG7475" s="9">
        <f t="shared" ca="1" si="1011"/>
        <v>15</v>
      </c>
      <c r="BH7475" s="6">
        <f ca="1">IF(ISNUMBER('Descriptive Stats'!BF7475),'Descriptive Stats'!BF7475,#N/A)</f>
        <v>1.2784152420787677E-2</v>
      </c>
      <c r="BI7475" s="6">
        <f ca="1">IF(ISNUMBER('Descriptive Stats'!E7475),'Descriptive Stats'!E7475,#N/A)</f>
        <v>15</v>
      </c>
    </row>
    <row r="7476" spans="1:61" ht="14.4" x14ac:dyDescent="0.3">
      <c r="A7476" s="2">
        <f>ROW()</f>
        <v>7476</v>
      </c>
      <c r="C7476" s="8">
        <f t="shared" ca="1" si="1013"/>
        <v>24</v>
      </c>
      <c r="D7476" s="8">
        <f t="shared" ca="1" si="1014"/>
        <v>15</v>
      </c>
      <c r="E7476" s="50">
        <f t="shared" ca="1" si="1008"/>
        <v>9</v>
      </c>
      <c r="F7476" s="2" t="str">
        <f t="shared" ca="1" si="1015"/>
        <v/>
      </c>
      <c r="BD7476" s="49">
        <f t="shared" ca="1" si="1012"/>
        <v>4819</v>
      </c>
      <c r="BE7476" s="3">
        <f t="shared" ca="1" si="1009"/>
        <v>0.48185</v>
      </c>
      <c r="BF7476" s="3">
        <f t="shared" ca="1" si="1010"/>
        <v>-4.5511009098988427E-2</v>
      </c>
      <c r="BG7476" s="9">
        <f t="shared" ca="1" si="1011"/>
        <v>9</v>
      </c>
      <c r="BH7476" s="6">
        <f ca="1">IF(ISNUMBER('Descriptive Stats'!BF7476),'Descriptive Stats'!BF7476,#N/A)</f>
        <v>-4.5511009098988427E-2</v>
      </c>
      <c r="BI7476" s="6">
        <f ca="1">IF(ISNUMBER('Descriptive Stats'!E7476),'Descriptive Stats'!E7476,#N/A)</f>
        <v>9</v>
      </c>
    </row>
    <row r="7477" spans="1:61" ht="14.4" x14ac:dyDescent="0.3">
      <c r="A7477" s="2">
        <f>ROW()</f>
        <v>7477</v>
      </c>
      <c r="C7477" s="8">
        <f t="shared" ca="1" si="1013"/>
        <v>23</v>
      </c>
      <c r="D7477" s="8">
        <f t="shared" ca="1" si="1014"/>
        <v>9</v>
      </c>
      <c r="E7477" s="50">
        <f t="shared" ca="1" si="1008"/>
        <v>0</v>
      </c>
      <c r="F7477" s="2" t="str">
        <f t="shared" ca="1" si="1015"/>
        <v/>
      </c>
      <c r="BD7477" s="49">
        <f t="shared" ca="1" si="1012"/>
        <v>815.5</v>
      </c>
      <c r="BE7477" s="3">
        <f t="shared" ca="1" si="1009"/>
        <v>8.1500000000000003E-2</v>
      </c>
      <c r="BF7477" s="3">
        <f t="shared" ca="1" si="1010"/>
        <v>-1.3950525282585462</v>
      </c>
      <c r="BG7477" s="9">
        <f t="shared" ca="1" si="1011"/>
        <v>0</v>
      </c>
      <c r="BH7477" s="6">
        <f ca="1">IF(ISNUMBER('Descriptive Stats'!BF7477),'Descriptive Stats'!BF7477,#N/A)</f>
        <v>-1.3950525282585462</v>
      </c>
      <c r="BI7477" s="6">
        <f ca="1">IF(ISNUMBER('Descriptive Stats'!E7477),'Descriptive Stats'!E7477,#N/A)</f>
        <v>0</v>
      </c>
    </row>
    <row r="7478" spans="1:61" ht="14.4" x14ac:dyDescent="0.3">
      <c r="A7478" s="2">
        <f>ROW()</f>
        <v>7478</v>
      </c>
      <c r="C7478" s="8">
        <f t="shared" ca="1" si="1013"/>
        <v>4</v>
      </c>
      <c r="D7478" s="8">
        <f t="shared" ca="1" si="1014"/>
        <v>0</v>
      </c>
      <c r="E7478" s="50">
        <f t="shared" ca="1" si="1008"/>
        <v>15</v>
      </c>
      <c r="F7478" s="2" t="str">
        <f t="shared" ca="1" si="1015"/>
        <v/>
      </c>
      <c r="BD7478" s="49">
        <f t="shared" ca="1" si="1012"/>
        <v>5051.5</v>
      </c>
      <c r="BE7478" s="3">
        <f t="shared" ca="1" si="1009"/>
        <v>0.50509999999999999</v>
      </c>
      <c r="BF7478" s="3">
        <f t="shared" ca="1" si="1010"/>
        <v>1.2784152420787677E-2</v>
      </c>
      <c r="BG7478" s="9">
        <f t="shared" ca="1" si="1011"/>
        <v>15</v>
      </c>
      <c r="BH7478" s="6">
        <f ca="1">IF(ISNUMBER('Descriptive Stats'!BF7478),'Descriptive Stats'!BF7478,#N/A)</f>
        <v>1.2784152420787677E-2</v>
      </c>
      <c r="BI7478" s="6">
        <f ca="1">IF(ISNUMBER('Descriptive Stats'!E7478),'Descriptive Stats'!E7478,#N/A)</f>
        <v>15</v>
      </c>
    </row>
    <row r="7479" spans="1:61" ht="14.4" x14ac:dyDescent="0.3">
      <c r="A7479" s="2">
        <f>ROW()</f>
        <v>7479</v>
      </c>
      <c r="C7479" s="8">
        <f t="shared" ca="1" si="1013"/>
        <v>24</v>
      </c>
      <c r="D7479" s="8">
        <f t="shared" ca="1" si="1014"/>
        <v>15</v>
      </c>
      <c r="E7479" s="50">
        <f t="shared" ca="1" si="1008"/>
        <v>6</v>
      </c>
      <c r="F7479" s="2" t="str">
        <f t="shared" ca="1" si="1015"/>
        <v/>
      </c>
      <c r="BD7479" s="49">
        <f t="shared" ca="1" si="1012"/>
        <v>3900</v>
      </c>
      <c r="BE7479" s="3">
        <f t="shared" ca="1" si="1009"/>
        <v>0.38995000000000002</v>
      </c>
      <c r="BF7479" s="3">
        <f t="shared" ca="1" si="1010"/>
        <v>-0.2794493539703507</v>
      </c>
      <c r="BG7479" s="9">
        <f t="shared" ca="1" si="1011"/>
        <v>6</v>
      </c>
      <c r="BH7479" s="6">
        <f ca="1">IF(ISNUMBER('Descriptive Stats'!BF7479),'Descriptive Stats'!BF7479,#N/A)</f>
        <v>-0.2794493539703507</v>
      </c>
      <c r="BI7479" s="6">
        <f ca="1">IF(ISNUMBER('Descriptive Stats'!E7479),'Descriptive Stats'!E7479,#N/A)</f>
        <v>6</v>
      </c>
    </row>
    <row r="7480" spans="1:61" ht="14.4" x14ac:dyDescent="0.3">
      <c r="A7480" s="2">
        <f>ROW()</f>
        <v>7480</v>
      </c>
      <c r="C7480" s="8">
        <f t="shared" ca="1" si="1013"/>
        <v>2</v>
      </c>
      <c r="D7480" s="8">
        <f t="shared" ca="1" si="1014"/>
        <v>6</v>
      </c>
      <c r="E7480" s="50">
        <f t="shared" ca="1" si="1008"/>
        <v>1</v>
      </c>
      <c r="F7480" s="2" t="str">
        <f t="shared" ca="1" si="1015"/>
        <v/>
      </c>
      <c r="BD7480" s="49">
        <f t="shared" ca="1" si="1012"/>
        <v>1871</v>
      </c>
      <c r="BE7480" s="3">
        <f t="shared" ca="1" si="1009"/>
        <v>0.18704999999999999</v>
      </c>
      <c r="BF7480" s="3">
        <f t="shared" ca="1" si="1010"/>
        <v>-0.88881967520906158</v>
      </c>
      <c r="BG7480" s="9">
        <f t="shared" ca="1" si="1011"/>
        <v>1</v>
      </c>
      <c r="BH7480" s="6">
        <f ca="1">IF(ISNUMBER('Descriptive Stats'!BF7480),'Descriptive Stats'!BF7480,#N/A)</f>
        <v>-0.88881967520906158</v>
      </c>
      <c r="BI7480" s="6">
        <f ca="1">IF(ISNUMBER('Descriptive Stats'!E7480),'Descriptive Stats'!E7480,#N/A)</f>
        <v>1</v>
      </c>
    </row>
    <row r="7481" spans="1:61" ht="14.4" x14ac:dyDescent="0.3">
      <c r="A7481" s="2">
        <f>ROW()</f>
        <v>7481</v>
      </c>
      <c r="C7481" s="8">
        <f t="shared" ca="1" si="1013"/>
        <v>8</v>
      </c>
      <c r="D7481" s="8">
        <f t="shared" ca="1" si="1014"/>
        <v>1</v>
      </c>
      <c r="E7481" s="50">
        <f t="shared" ca="1" si="1008"/>
        <v>0</v>
      </c>
      <c r="F7481" s="2" t="str">
        <f t="shared" ca="1" si="1015"/>
        <v/>
      </c>
      <c r="BD7481" s="49">
        <f t="shared" ca="1" si="1012"/>
        <v>815.5</v>
      </c>
      <c r="BE7481" s="3">
        <f t="shared" ca="1" si="1009"/>
        <v>8.1500000000000003E-2</v>
      </c>
      <c r="BF7481" s="3">
        <f t="shared" ca="1" si="1010"/>
        <v>-1.3950525282585462</v>
      </c>
      <c r="BG7481" s="9">
        <f t="shared" ca="1" si="1011"/>
        <v>0</v>
      </c>
      <c r="BH7481" s="6">
        <f ca="1">IF(ISNUMBER('Descriptive Stats'!BF7481),'Descriptive Stats'!BF7481,#N/A)</f>
        <v>-1.3950525282585462</v>
      </c>
      <c r="BI7481" s="6">
        <f ca="1">IF(ISNUMBER('Descriptive Stats'!E7481),'Descriptive Stats'!E7481,#N/A)</f>
        <v>0</v>
      </c>
    </row>
    <row r="7482" spans="1:61" ht="14.4" x14ac:dyDescent="0.3">
      <c r="A7482" s="2">
        <f>ROW()</f>
        <v>7482</v>
      </c>
      <c r="C7482" s="8">
        <f t="shared" ca="1" si="1013"/>
        <v>4</v>
      </c>
      <c r="D7482" s="8">
        <f t="shared" ca="1" si="1014"/>
        <v>0</v>
      </c>
      <c r="E7482" s="50">
        <f t="shared" ca="1" si="1008"/>
        <v>0</v>
      </c>
      <c r="F7482" s="2" t="str">
        <f t="shared" ca="1" si="1015"/>
        <v/>
      </c>
      <c r="BD7482" s="49">
        <f t="shared" ca="1" si="1012"/>
        <v>815.5</v>
      </c>
      <c r="BE7482" s="3">
        <f t="shared" ca="1" si="1009"/>
        <v>8.1500000000000003E-2</v>
      </c>
      <c r="BF7482" s="3">
        <f t="shared" ca="1" si="1010"/>
        <v>-1.3950525282585462</v>
      </c>
      <c r="BG7482" s="9">
        <f t="shared" ca="1" si="1011"/>
        <v>0</v>
      </c>
      <c r="BH7482" s="6">
        <f ca="1">IF(ISNUMBER('Descriptive Stats'!BF7482),'Descriptive Stats'!BF7482,#N/A)</f>
        <v>-1.3950525282585462</v>
      </c>
      <c r="BI7482" s="6">
        <f ca="1">IF(ISNUMBER('Descriptive Stats'!E7482),'Descriptive Stats'!E7482,#N/A)</f>
        <v>0</v>
      </c>
    </row>
    <row r="7483" spans="1:61" ht="14.4" x14ac:dyDescent="0.3">
      <c r="A7483" s="2">
        <f>ROW()</f>
        <v>7483</v>
      </c>
      <c r="C7483" s="8">
        <f t="shared" ca="1" si="1013"/>
        <v>14</v>
      </c>
      <c r="D7483" s="8">
        <f t="shared" ca="1" si="1014"/>
        <v>0</v>
      </c>
      <c r="E7483" s="50">
        <f t="shared" ca="1" si="1008"/>
        <v>2</v>
      </c>
      <c r="F7483" s="2" t="str">
        <f t="shared" ca="1" si="1015"/>
        <v/>
      </c>
      <c r="BD7483" s="49">
        <f t="shared" ca="1" si="1012"/>
        <v>2595</v>
      </c>
      <c r="BE7483" s="3">
        <f t="shared" ca="1" si="1009"/>
        <v>0.25945000000000001</v>
      </c>
      <c r="BF7483" s="3">
        <f t="shared" ca="1" si="1010"/>
        <v>-0.6450419512753276</v>
      </c>
      <c r="BG7483" s="9">
        <f t="shared" ca="1" si="1011"/>
        <v>2</v>
      </c>
      <c r="BH7483" s="6">
        <f ca="1">IF(ISNUMBER('Descriptive Stats'!BF7483),'Descriptive Stats'!BF7483,#N/A)</f>
        <v>-0.6450419512753276</v>
      </c>
      <c r="BI7483" s="6">
        <f ca="1">IF(ISNUMBER('Descriptive Stats'!E7483),'Descriptive Stats'!E7483,#N/A)</f>
        <v>2</v>
      </c>
    </row>
    <row r="7484" spans="1:61" ht="14.4" x14ac:dyDescent="0.3">
      <c r="A7484" s="2">
        <f>ROW()</f>
        <v>7484</v>
      </c>
      <c r="C7484" s="8">
        <f t="shared" ca="1" si="1013"/>
        <v>9</v>
      </c>
      <c r="D7484" s="8">
        <f t="shared" ca="1" si="1014"/>
        <v>2</v>
      </c>
      <c r="E7484" s="50">
        <f t="shared" ca="1" si="1008"/>
        <v>0</v>
      </c>
      <c r="F7484" s="2" t="str">
        <f t="shared" ca="1" si="1015"/>
        <v/>
      </c>
      <c r="BD7484" s="49">
        <f t="shared" ca="1" si="1012"/>
        <v>815.5</v>
      </c>
      <c r="BE7484" s="3">
        <f t="shared" ca="1" si="1009"/>
        <v>8.1500000000000003E-2</v>
      </c>
      <c r="BF7484" s="3">
        <f t="shared" ca="1" si="1010"/>
        <v>-1.3950525282585462</v>
      </c>
      <c r="BG7484" s="9">
        <f t="shared" ca="1" si="1011"/>
        <v>0</v>
      </c>
      <c r="BH7484" s="6">
        <f ca="1">IF(ISNUMBER('Descriptive Stats'!BF7484),'Descriptive Stats'!BF7484,#N/A)</f>
        <v>-1.3950525282585462</v>
      </c>
      <c r="BI7484" s="6">
        <f ca="1">IF(ISNUMBER('Descriptive Stats'!E7484),'Descriptive Stats'!E7484,#N/A)</f>
        <v>0</v>
      </c>
    </row>
    <row r="7485" spans="1:61" ht="14.4" x14ac:dyDescent="0.3">
      <c r="A7485" s="2">
        <f>ROW()</f>
        <v>7485</v>
      </c>
      <c r="C7485" s="8">
        <f t="shared" ca="1" si="1013"/>
        <v>20</v>
      </c>
      <c r="D7485" s="8">
        <f t="shared" ca="1" si="1014"/>
        <v>0</v>
      </c>
      <c r="E7485" s="50">
        <f t="shared" ca="1" si="1008"/>
        <v>0</v>
      </c>
      <c r="F7485" s="2" t="str">
        <f t="shared" ca="1" si="1015"/>
        <v/>
      </c>
      <c r="BD7485" s="49">
        <f t="shared" ca="1" si="1012"/>
        <v>815.5</v>
      </c>
      <c r="BE7485" s="3">
        <f t="shared" ca="1" si="1009"/>
        <v>8.1500000000000003E-2</v>
      </c>
      <c r="BF7485" s="3">
        <f t="shared" ca="1" si="1010"/>
        <v>-1.3950525282585462</v>
      </c>
      <c r="BG7485" s="9">
        <f t="shared" ca="1" si="1011"/>
        <v>0</v>
      </c>
      <c r="BH7485" s="6">
        <f ca="1">IF(ISNUMBER('Descriptive Stats'!BF7485),'Descriptive Stats'!BF7485,#N/A)</f>
        <v>-1.3950525282585462</v>
      </c>
      <c r="BI7485" s="6">
        <f ca="1">IF(ISNUMBER('Descriptive Stats'!E7485),'Descriptive Stats'!E7485,#N/A)</f>
        <v>0</v>
      </c>
    </row>
    <row r="7486" spans="1:61" ht="14.4" x14ac:dyDescent="0.3">
      <c r="A7486" s="2">
        <f>ROW()</f>
        <v>7486</v>
      </c>
      <c r="C7486" s="8">
        <f t="shared" ca="1" si="1013"/>
        <v>11</v>
      </c>
      <c r="D7486" s="8">
        <f t="shared" ca="1" si="1014"/>
        <v>0</v>
      </c>
      <c r="E7486" s="50">
        <f t="shared" ca="1" si="1008"/>
        <v>0</v>
      </c>
      <c r="F7486" s="2" t="str">
        <f t="shared" ca="1" si="1015"/>
        <v/>
      </c>
      <c r="BD7486" s="49">
        <f t="shared" ca="1" si="1012"/>
        <v>815.5</v>
      </c>
      <c r="BE7486" s="3">
        <f t="shared" ca="1" si="1009"/>
        <v>8.1500000000000003E-2</v>
      </c>
      <c r="BF7486" s="3">
        <f t="shared" ca="1" si="1010"/>
        <v>-1.3950525282585462</v>
      </c>
      <c r="BG7486" s="9">
        <f t="shared" ca="1" si="1011"/>
        <v>0</v>
      </c>
      <c r="BH7486" s="6">
        <f ca="1">IF(ISNUMBER('Descriptive Stats'!BF7486),'Descriptive Stats'!BF7486,#N/A)</f>
        <v>-1.3950525282585462</v>
      </c>
      <c r="BI7486" s="6">
        <f ca="1">IF(ISNUMBER('Descriptive Stats'!E7486),'Descriptive Stats'!E7486,#N/A)</f>
        <v>0</v>
      </c>
    </row>
    <row r="7487" spans="1:61" ht="14.4" x14ac:dyDescent="0.3">
      <c r="A7487" s="2">
        <f>ROW()</f>
        <v>7487</v>
      </c>
      <c r="C7487" s="8">
        <f t="shared" ca="1" si="1013"/>
        <v>11</v>
      </c>
      <c r="D7487" s="8">
        <f t="shared" ca="1" si="1014"/>
        <v>0</v>
      </c>
      <c r="E7487" s="50">
        <f t="shared" ca="1" si="1008"/>
        <v>0</v>
      </c>
      <c r="F7487" s="2" t="str">
        <f t="shared" ca="1" si="1015"/>
        <v/>
      </c>
      <c r="BD7487" s="49">
        <f t="shared" ca="1" si="1012"/>
        <v>815.5</v>
      </c>
      <c r="BE7487" s="3">
        <f t="shared" ca="1" si="1009"/>
        <v>8.1500000000000003E-2</v>
      </c>
      <c r="BF7487" s="3">
        <f t="shared" ca="1" si="1010"/>
        <v>-1.3950525282585462</v>
      </c>
      <c r="BG7487" s="9">
        <f t="shared" ca="1" si="1011"/>
        <v>0</v>
      </c>
      <c r="BH7487" s="6">
        <f ca="1">IF(ISNUMBER('Descriptive Stats'!BF7487),'Descriptive Stats'!BF7487,#N/A)</f>
        <v>-1.3950525282585462</v>
      </c>
      <c r="BI7487" s="6">
        <f ca="1">IF(ISNUMBER('Descriptive Stats'!E7487),'Descriptive Stats'!E7487,#N/A)</f>
        <v>0</v>
      </c>
    </row>
    <row r="7488" spans="1:61" ht="14.4" x14ac:dyDescent="0.3">
      <c r="A7488" s="2">
        <f>ROW()</f>
        <v>7488</v>
      </c>
      <c r="C7488" s="8">
        <f t="shared" ca="1" si="1013"/>
        <v>15</v>
      </c>
      <c r="D7488" s="8">
        <f t="shared" ca="1" si="1014"/>
        <v>0</v>
      </c>
      <c r="E7488" s="50">
        <f t="shared" ca="1" si="1008"/>
        <v>2</v>
      </c>
      <c r="F7488" s="2" t="str">
        <f t="shared" ca="1" si="1015"/>
        <v/>
      </c>
      <c r="BD7488" s="49">
        <f t="shared" ca="1" si="1012"/>
        <v>2595</v>
      </c>
      <c r="BE7488" s="3">
        <f t="shared" ca="1" si="1009"/>
        <v>0.25945000000000001</v>
      </c>
      <c r="BF7488" s="3">
        <f t="shared" ca="1" si="1010"/>
        <v>-0.6450419512753276</v>
      </c>
      <c r="BG7488" s="9">
        <f t="shared" ca="1" si="1011"/>
        <v>2</v>
      </c>
      <c r="BH7488" s="6">
        <f ca="1">IF(ISNUMBER('Descriptive Stats'!BF7488),'Descriptive Stats'!BF7488,#N/A)</f>
        <v>-0.6450419512753276</v>
      </c>
      <c r="BI7488" s="6">
        <f ca="1">IF(ISNUMBER('Descriptive Stats'!E7488),'Descriptive Stats'!E7488,#N/A)</f>
        <v>2</v>
      </c>
    </row>
    <row r="7489" spans="1:61" ht="14.4" x14ac:dyDescent="0.3">
      <c r="A7489" s="2">
        <f>ROW()</f>
        <v>7489</v>
      </c>
      <c r="C7489" s="8">
        <f t="shared" ca="1" si="1013"/>
        <v>3</v>
      </c>
      <c r="D7489" s="8">
        <f t="shared" ca="1" si="1014"/>
        <v>2</v>
      </c>
      <c r="E7489" s="50">
        <f t="shared" ca="1" si="1008"/>
        <v>2</v>
      </c>
      <c r="F7489" s="2" t="str">
        <f t="shared" ca="1" si="1015"/>
        <v/>
      </c>
      <c r="BD7489" s="49">
        <f t="shared" ca="1" si="1012"/>
        <v>2595</v>
      </c>
      <c r="BE7489" s="3">
        <f t="shared" ca="1" si="1009"/>
        <v>0.25945000000000001</v>
      </c>
      <c r="BF7489" s="3">
        <f t="shared" ca="1" si="1010"/>
        <v>-0.6450419512753276</v>
      </c>
      <c r="BG7489" s="9">
        <f t="shared" ca="1" si="1011"/>
        <v>2</v>
      </c>
      <c r="BH7489" s="6">
        <f ca="1">IF(ISNUMBER('Descriptive Stats'!BF7489),'Descriptive Stats'!BF7489,#N/A)</f>
        <v>-0.6450419512753276</v>
      </c>
      <c r="BI7489" s="6">
        <f ca="1">IF(ISNUMBER('Descriptive Stats'!E7489),'Descriptive Stats'!E7489,#N/A)</f>
        <v>2</v>
      </c>
    </row>
    <row r="7490" spans="1:61" ht="14.4" x14ac:dyDescent="0.3">
      <c r="A7490" s="2">
        <f>ROW()</f>
        <v>7490</v>
      </c>
      <c r="C7490" s="8">
        <f t="shared" ca="1" si="1013"/>
        <v>21</v>
      </c>
      <c r="D7490" s="8">
        <f t="shared" ca="1" si="1014"/>
        <v>2</v>
      </c>
      <c r="E7490" s="50">
        <f t="shared" ca="1" si="1008"/>
        <v>0</v>
      </c>
      <c r="F7490" s="2" t="str">
        <f t="shared" ca="1" si="1015"/>
        <v/>
      </c>
      <c r="BD7490" s="49">
        <f t="shared" ca="1" si="1012"/>
        <v>815.5</v>
      </c>
      <c r="BE7490" s="3">
        <f t="shared" ca="1" si="1009"/>
        <v>8.1500000000000003E-2</v>
      </c>
      <c r="BF7490" s="3">
        <f t="shared" ca="1" si="1010"/>
        <v>-1.3950525282585462</v>
      </c>
      <c r="BG7490" s="9">
        <f t="shared" ca="1" si="1011"/>
        <v>0</v>
      </c>
      <c r="BH7490" s="6">
        <f ca="1">IF(ISNUMBER('Descriptive Stats'!BF7490),'Descriptive Stats'!BF7490,#N/A)</f>
        <v>-1.3950525282585462</v>
      </c>
      <c r="BI7490" s="6">
        <f ca="1">IF(ISNUMBER('Descriptive Stats'!E7490),'Descriptive Stats'!E7490,#N/A)</f>
        <v>0</v>
      </c>
    </row>
    <row r="7491" spans="1:61" ht="14.4" x14ac:dyDescent="0.3">
      <c r="A7491" s="2">
        <f>ROW()</f>
        <v>7491</v>
      </c>
      <c r="C7491" s="8">
        <f t="shared" ca="1" si="1013"/>
        <v>20</v>
      </c>
      <c r="D7491" s="8">
        <f t="shared" ca="1" si="1014"/>
        <v>0</v>
      </c>
      <c r="E7491" s="50">
        <f t="shared" ref="E7491:E7554" ca="1" si="1016">IF(0=MOD(ROW(),$J$1),AVERAGE(OFFSET($D$2,ROW()-$J$1,0,$J$1,1)),"")</f>
        <v>2</v>
      </c>
      <c r="F7491" s="2" t="str">
        <f t="shared" ca="1" si="1015"/>
        <v/>
      </c>
      <c r="BD7491" s="49">
        <f t="shared" ca="1" si="1012"/>
        <v>2595</v>
      </c>
      <c r="BE7491" s="3">
        <f t="shared" ca="1" si="1009"/>
        <v>0.25945000000000001</v>
      </c>
      <c r="BF7491" s="3">
        <f t="shared" ca="1" si="1010"/>
        <v>-0.6450419512753276</v>
      </c>
      <c r="BG7491" s="9">
        <f t="shared" ca="1" si="1011"/>
        <v>2</v>
      </c>
      <c r="BH7491" s="6">
        <f ca="1">IF(ISNUMBER('Descriptive Stats'!BF7491),'Descriptive Stats'!BF7491,#N/A)</f>
        <v>-0.6450419512753276</v>
      </c>
      <c r="BI7491" s="6">
        <f ca="1">IF(ISNUMBER('Descriptive Stats'!E7491),'Descriptive Stats'!E7491,#N/A)</f>
        <v>2</v>
      </c>
    </row>
    <row r="7492" spans="1:61" ht="14.4" x14ac:dyDescent="0.3">
      <c r="A7492" s="2">
        <f>ROW()</f>
        <v>7492</v>
      </c>
      <c r="C7492" s="8">
        <f t="shared" ca="1" si="1013"/>
        <v>21</v>
      </c>
      <c r="D7492" s="8">
        <f t="shared" ca="1" si="1014"/>
        <v>2</v>
      </c>
      <c r="E7492" s="50">
        <f t="shared" ca="1" si="1016"/>
        <v>2</v>
      </c>
      <c r="F7492" s="2" t="str">
        <f t="shared" ca="1" si="1015"/>
        <v/>
      </c>
      <c r="BD7492" s="49">
        <f t="shared" ca="1" si="1012"/>
        <v>2595</v>
      </c>
      <c r="BE7492" s="3">
        <f t="shared" ca="1" si="1009"/>
        <v>0.25945000000000001</v>
      </c>
      <c r="BF7492" s="3">
        <f t="shared" ca="1" si="1010"/>
        <v>-0.6450419512753276</v>
      </c>
      <c r="BG7492" s="9">
        <f t="shared" ca="1" si="1011"/>
        <v>2</v>
      </c>
      <c r="BH7492" s="6">
        <f ca="1">IF(ISNUMBER('Descriptive Stats'!BF7492),'Descriptive Stats'!BF7492,#N/A)</f>
        <v>-0.6450419512753276</v>
      </c>
      <c r="BI7492" s="6">
        <f ca="1">IF(ISNUMBER('Descriptive Stats'!E7492),'Descriptive Stats'!E7492,#N/A)</f>
        <v>2</v>
      </c>
    </row>
    <row r="7493" spans="1:61" ht="14.4" x14ac:dyDescent="0.3">
      <c r="A7493" s="2">
        <f>ROW()</f>
        <v>7493</v>
      </c>
      <c r="C7493" s="8">
        <f t="shared" ca="1" si="1013"/>
        <v>17</v>
      </c>
      <c r="D7493" s="8">
        <f t="shared" ca="1" si="1014"/>
        <v>2</v>
      </c>
      <c r="E7493" s="50">
        <f t="shared" ca="1" si="1016"/>
        <v>15</v>
      </c>
      <c r="F7493" s="2" t="str">
        <f t="shared" ca="1" si="1015"/>
        <v/>
      </c>
      <c r="BD7493" s="49">
        <f t="shared" ca="1" si="1012"/>
        <v>5051.5</v>
      </c>
      <c r="BE7493" s="3">
        <f t="shared" ca="1" si="1009"/>
        <v>0.50509999999999999</v>
      </c>
      <c r="BF7493" s="3">
        <f t="shared" ca="1" si="1010"/>
        <v>1.2784152420787677E-2</v>
      </c>
      <c r="BG7493" s="9">
        <f t="shared" ca="1" si="1011"/>
        <v>15</v>
      </c>
      <c r="BH7493" s="6">
        <f ca="1">IF(ISNUMBER('Descriptive Stats'!BF7493),'Descriptive Stats'!BF7493,#N/A)</f>
        <v>1.2784152420787677E-2</v>
      </c>
      <c r="BI7493" s="6">
        <f ca="1">IF(ISNUMBER('Descriptive Stats'!E7493),'Descriptive Stats'!E7493,#N/A)</f>
        <v>15</v>
      </c>
    </row>
    <row r="7494" spans="1:61" ht="14.4" x14ac:dyDescent="0.3">
      <c r="A7494" s="2">
        <f>ROW()</f>
        <v>7494</v>
      </c>
      <c r="C7494" s="8">
        <f t="shared" ca="1" si="1013"/>
        <v>24</v>
      </c>
      <c r="D7494" s="8">
        <f t="shared" ca="1" si="1014"/>
        <v>15</v>
      </c>
      <c r="E7494" s="50">
        <f t="shared" ca="1" si="1016"/>
        <v>6</v>
      </c>
      <c r="F7494" s="2" t="str">
        <f t="shared" ca="1" si="1015"/>
        <v/>
      </c>
      <c r="BD7494" s="49">
        <f t="shared" ca="1" si="1012"/>
        <v>3900</v>
      </c>
      <c r="BE7494" s="3">
        <f t="shared" ca="1" si="1009"/>
        <v>0.38995000000000002</v>
      </c>
      <c r="BF7494" s="3">
        <f t="shared" ca="1" si="1010"/>
        <v>-0.2794493539703507</v>
      </c>
      <c r="BG7494" s="9">
        <f t="shared" ca="1" si="1011"/>
        <v>6</v>
      </c>
      <c r="BH7494" s="6">
        <f ca="1">IF(ISNUMBER('Descriptive Stats'!BF7494),'Descriptive Stats'!BF7494,#N/A)</f>
        <v>-0.2794493539703507</v>
      </c>
      <c r="BI7494" s="6">
        <f ca="1">IF(ISNUMBER('Descriptive Stats'!E7494),'Descriptive Stats'!E7494,#N/A)</f>
        <v>6</v>
      </c>
    </row>
    <row r="7495" spans="1:61" ht="14.4" x14ac:dyDescent="0.3">
      <c r="A7495" s="2">
        <f>ROW()</f>
        <v>7495</v>
      </c>
      <c r="C7495" s="8">
        <f t="shared" ca="1" si="1013"/>
        <v>2</v>
      </c>
      <c r="D7495" s="8">
        <f t="shared" ca="1" si="1014"/>
        <v>6</v>
      </c>
      <c r="E7495" s="50">
        <f t="shared" ca="1" si="1016"/>
        <v>19</v>
      </c>
      <c r="F7495" s="2" t="str">
        <f t="shared" ca="1" si="1015"/>
        <v>X</v>
      </c>
      <c r="BD7495" s="49">
        <f t="shared" ca="1" si="1012"/>
        <v>5294</v>
      </c>
      <c r="BE7495" s="3">
        <f t="shared" ca="1" si="1009"/>
        <v>0.52934999999999999</v>
      </c>
      <c r="BF7495" s="3">
        <f t="shared" ca="1" si="1010"/>
        <v>7.3636031452008061E-2</v>
      </c>
      <c r="BG7495" s="9">
        <f t="shared" ca="1" si="1011"/>
        <v>19</v>
      </c>
      <c r="BH7495" s="6">
        <f ca="1">IF(ISNUMBER('Descriptive Stats'!BF7495),'Descriptive Stats'!BF7495,#N/A)</f>
        <v>7.3636031452008061E-2</v>
      </c>
      <c r="BI7495" s="6">
        <f ca="1">IF(ISNUMBER('Descriptive Stats'!E7495),'Descriptive Stats'!E7495,#N/A)</f>
        <v>19</v>
      </c>
    </row>
    <row r="7496" spans="1:61" ht="14.4" x14ac:dyDescent="0.3">
      <c r="A7496" s="2">
        <f>ROW()</f>
        <v>7496</v>
      </c>
      <c r="C7496" s="8">
        <f t="shared" ca="1" si="1013"/>
        <v>7</v>
      </c>
      <c r="D7496" s="8">
        <f t="shared" ca="1" si="1014"/>
        <v>19</v>
      </c>
      <c r="E7496" s="50">
        <f t="shared" ca="1" si="1016"/>
        <v>3</v>
      </c>
      <c r="F7496" s="2" t="str">
        <f t="shared" ca="1" si="1015"/>
        <v/>
      </c>
      <c r="BD7496" s="49">
        <f t="shared" ca="1" si="1012"/>
        <v>3200</v>
      </c>
      <c r="BE7496" s="3">
        <f t="shared" ca="1" si="1009"/>
        <v>0.31995000000000001</v>
      </c>
      <c r="BF7496" s="3">
        <f t="shared" ca="1" si="1010"/>
        <v>-0.46783862043457014</v>
      </c>
      <c r="BG7496" s="9">
        <f t="shared" ca="1" si="1011"/>
        <v>3</v>
      </c>
      <c r="BH7496" s="6">
        <f ca="1">IF(ISNUMBER('Descriptive Stats'!BF7496),'Descriptive Stats'!BF7496,#N/A)</f>
        <v>-0.46783862043457014</v>
      </c>
      <c r="BI7496" s="6">
        <f ca="1">IF(ISNUMBER('Descriptive Stats'!E7496),'Descriptive Stats'!E7496,#N/A)</f>
        <v>3</v>
      </c>
    </row>
    <row r="7497" spans="1:61" ht="14.4" x14ac:dyDescent="0.3">
      <c r="A7497" s="2">
        <f>ROW()</f>
        <v>7497</v>
      </c>
      <c r="C7497" s="8">
        <f t="shared" ca="1" si="1013"/>
        <v>10</v>
      </c>
      <c r="D7497" s="8">
        <f t="shared" ca="1" si="1014"/>
        <v>3</v>
      </c>
      <c r="E7497" s="50">
        <f t="shared" ca="1" si="1016"/>
        <v>7</v>
      </c>
      <c r="F7497" s="2" t="str">
        <f t="shared" ca="1" si="1015"/>
        <v/>
      </c>
      <c r="BD7497" s="49">
        <f t="shared" ca="1" si="1012"/>
        <v>4473.5</v>
      </c>
      <c r="BE7497" s="3">
        <f t="shared" ref="BE7497:BE7560" ca="1" si="1017">IF(ISNUMBER(BD7497),(BD7497-0.5)/$BK$4,"")</f>
        <v>0.44729999999999998</v>
      </c>
      <c r="BF7497" s="3">
        <f t="shared" ref="BF7497:BF7560" ca="1" si="1018">IF(ISNUMBER(BE7497),_xlfn.NORM.INV(BE7497,0,1),"")</f>
        <v>-0.13248586824472414</v>
      </c>
      <c r="BG7497" s="9">
        <f t="shared" ref="BG7497:BG7560" ca="1" si="1019">IF(ISNUMBER(E7497),E7497,"")</f>
        <v>7</v>
      </c>
      <c r="BH7497" s="6">
        <f ca="1">IF(ISNUMBER('Descriptive Stats'!BF7497),'Descriptive Stats'!BF7497,#N/A)</f>
        <v>-0.13248586824472414</v>
      </c>
      <c r="BI7497" s="6">
        <f ca="1">IF(ISNUMBER('Descriptive Stats'!E7497),'Descriptive Stats'!E7497,#N/A)</f>
        <v>7</v>
      </c>
    </row>
    <row r="7498" spans="1:61" ht="14.4" x14ac:dyDescent="0.3">
      <c r="A7498" s="2">
        <f>ROW()</f>
        <v>7498</v>
      </c>
      <c r="C7498" s="8">
        <f t="shared" ca="1" si="1013"/>
        <v>19</v>
      </c>
      <c r="D7498" s="8">
        <f t="shared" ca="1" si="1014"/>
        <v>7</v>
      </c>
      <c r="E7498" s="50">
        <f t="shared" ca="1" si="1016"/>
        <v>6</v>
      </c>
      <c r="F7498" s="2" t="str">
        <f t="shared" ca="1" si="1015"/>
        <v/>
      </c>
      <c r="BD7498" s="49">
        <f t="shared" ref="BD7498:BD7561" ca="1" si="1020">IF(ISNUMBER(BG7498),_xlfn.RANK.AVG(BG7498,$BG$2:$BG$5414,1),"")</f>
        <v>3900</v>
      </c>
      <c r="BE7498" s="3">
        <f t="shared" ca="1" si="1017"/>
        <v>0.38995000000000002</v>
      </c>
      <c r="BF7498" s="3">
        <f t="shared" ca="1" si="1018"/>
        <v>-0.2794493539703507</v>
      </c>
      <c r="BG7498" s="9">
        <f t="shared" ca="1" si="1019"/>
        <v>6</v>
      </c>
      <c r="BH7498" s="6">
        <f ca="1">IF(ISNUMBER('Descriptive Stats'!BF7498),'Descriptive Stats'!BF7498,#N/A)</f>
        <v>-0.2794493539703507</v>
      </c>
      <c r="BI7498" s="6">
        <f ca="1">IF(ISNUMBER('Descriptive Stats'!E7498),'Descriptive Stats'!E7498,#N/A)</f>
        <v>6</v>
      </c>
    </row>
    <row r="7499" spans="1:61" ht="14.4" x14ac:dyDescent="0.3">
      <c r="A7499" s="2">
        <f>ROW()</f>
        <v>7499</v>
      </c>
      <c r="C7499" s="8">
        <f t="shared" ca="1" si="1013"/>
        <v>2</v>
      </c>
      <c r="D7499" s="8">
        <f t="shared" ca="1" si="1014"/>
        <v>6</v>
      </c>
      <c r="E7499" s="50">
        <f t="shared" ca="1" si="1016"/>
        <v>0</v>
      </c>
      <c r="F7499" s="2" t="str">
        <f t="shared" ca="1" si="1015"/>
        <v/>
      </c>
      <c r="BD7499" s="49">
        <f t="shared" ca="1" si="1020"/>
        <v>815.5</v>
      </c>
      <c r="BE7499" s="3">
        <f t="shared" ca="1" si="1017"/>
        <v>8.1500000000000003E-2</v>
      </c>
      <c r="BF7499" s="3">
        <f t="shared" ca="1" si="1018"/>
        <v>-1.3950525282585462</v>
      </c>
      <c r="BG7499" s="9">
        <f t="shared" ca="1" si="1019"/>
        <v>0</v>
      </c>
      <c r="BH7499" s="6">
        <f ca="1">IF(ISNUMBER('Descriptive Stats'!BF7499),'Descriptive Stats'!BF7499,#N/A)</f>
        <v>-1.3950525282585462</v>
      </c>
      <c r="BI7499" s="6">
        <f ca="1">IF(ISNUMBER('Descriptive Stats'!E7499),'Descriptive Stats'!E7499,#N/A)</f>
        <v>0</v>
      </c>
    </row>
    <row r="7500" spans="1:61" ht="14.4" x14ac:dyDescent="0.3">
      <c r="A7500" s="2">
        <f>ROW()</f>
        <v>7500</v>
      </c>
      <c r="C7500" s="8">
        <f t="shared" ca="1" si="1013"/>
        <v>18</v>
      </c>
      <c r="D7500" s="8">
        <f t="shared" ca="1" si="1014"/>
        <v>0</v>
      </c>
      <c r="E7500" s="50">
        <f t="shared" ca="1" si="1016"/>
        <v>6</v>
      </c>
      <c r="F7500" s="2" t="str">
        <f t="shared" ca="1" si="1015"/>
        <v/>
      </c>
      <c r="BD7500" s="49">
        <f t="shared" ca="1" si="1020"/>
        <v>3900</v>
      </c>
      <c r="BE7500" s="3">
        <f t="shared" ca="1" si="1017"/>
        <v>0.38995000000000002</v>
      </c>
      <c r="BF7500" s="3">
        <f t="shared" ca="1" si="1018"/>
        <v>-0.2794493539703507</v>
      </c>
      <c r="BG7500" s="9">
        <f t="shared" ca="1" si="1019"/>
        <v>6</v>
      </c>
      <c r="BH7500" s="6">
        <f ca="1">IF(ISNUMBER('Descriptive Stats'!BF7500),'Descriptive Stats'!BF7500,#N/A)</f>
        <v>-0.2794493539703507</v>
      </c>
      <c r="BI7500" s="6">
        <f ca="1">IF(ISNUMBER('Descriptive Stats'!E7500),'Descriptive Stats'!E7500,#N/A)</f>
        <v>6</v>
      </c>
    </row>
    <row r="7501" spans="1:61" ht="14.4" x14ac:dyDescent="0.3">
      <c r="A7501" s="2">
        <f>ROW()</f>
        <v>7501</v>
      </c>
      <c r="C7501" s="8">
        <f t="shared" ca="1" si="1013"/>
        <v>2</v>
      </c>
      <c r="D7501" s="8">
        <f t="shared" ca="1" si="1014"/>
        <v>6</v>
      </c>
      <c r="E7501" s="50">
        <f t="shared" ca="1" si="1016"/>
        <v>4</v>
      </c>
      <c r="F7501" s="2" t="str">
        <f t="shared" ca="1" si="1015"/>
        <v/>
      </c>
      <c r="BD7501" s="49">
        <f t="shared" ca="1" si="1020"/>
        <v>3442</v>
      </c>
      <c r="BE7501" s="3">
        <f t="shared" ca="1" si="1017"/>
        <v>0.34415000000000001</v>
      </c>
      <c r="BF7501" s="3">
        <f t="shared" ca="1" si="1018"/>
        <v>-0.40116316278173481</v>
      </c>
      <c r="BG7501" s="9">
        <f t="shared" ca="1" si="1019"/>
        <v>4</v>
      </c>
      <c r="BH7501" s="6">
        <f ca="1">IF(ISNUMBER('Descriptive Stats'!BF7501),'Descriptive Stats'!BF7501,#N/A)</f>
        <v>-0.40116316278173481</v>
      </c>
      <c r="BI7501" s="6">
        <f ca="1">IF(ISNUMBER('Descriptive Stats'!E7501),'Descriptive Stats'!E7501,#N/A)</f>
        <v>4</v>
      </c>
    </row>
    <row r="7502" spans="1:61" ht="14.4" x14ac:dyDescent="0.3">
      <c r="A7502" s="2">
        <f>ROW()</f>
        <v>7502</v>
      </c>
      <c r="C7502" s="8">
        <f t="shared" ca="1" si="1013"/>
        <v>13</v>
      </c>
      <c r="D7502" s="8">
        <f t="shared" ca="1" si="1014"/>
        <v>4</v>
      </c>
      <c r="E7502" s="50">
        <f t="shared" ca="1" si="1016"/>
        <v>9</v>
      </c>
      <c r="F7502" s="2" t="str">
        <f t="shared" ca="1" si="1015"/>
        <v/>
      </c>
      <c r="BD7502" s="49">
        <f t="shared" ca="1" si="1020"/>
        <v>4819</v>
      </c>
      <c r="BE7502" s="3">
        <f t="shared" ca="1" si="1017"/>
        <v>0.48185</v>
      </c>
      <c r="BF7502" s="3">
        <f t="shared" ca="1" si="1018"/>
        <v>-4.5511009098988427E-2</v>
      </c>
      <c r="BG7502" s="9">
        <f t="shared" ca="1" si="1019"/>
        <v>9</v>
      </c>
      <c r="BH7502" s="6">
        <f ca="1">IF(ISNUMBER('Descriptive Stats'!BF7502),'Descriptive Stats'!BF7502,#N/A)</f>
        <v>-4.5511009098988427E-2</v>
      </c>
      <c r="BI7502" s="6">
        <f ca="1">IF(ISNUMBER('Descriptive Stats'!E7502),'Descriptive Stats'!E7502,#N/A)</f>
        <v>9</v>
      </c>
    </row>
    <row r="7503" spans="1:61" ht="14.4" x14ac:dyDescent="0.3">
      <c r="A7503" s="2">
        <f>ROW()</f>
        <v>7503</v>
      </c>
      <c r="C7503" s="8">
        <f t="shared" ca="1" si="1013"/>
        <v>23</v>
      </c>
      <c r="D7503" s="8">
        <f t="shared" ca="1" si="1014"/>
        <v>9</v>
      </c>
      <c r="E7503" s="50">
        <f t="shared" ca="1" si="1016"/>
        <v>19</v>
      </c>
      <c r="F7503" s="2" t="str">
        <f t="shared" ca="1" si="1015"/>
        <v>X</v>
      </c>
      <c r="BD7503" s="49">
        <f t="shared" ca="1" si="1020"/>
        <v>5294</v>
      </c>
      <c r="BE7503" s="3">
        <f t="shared" ca="1" si="1017"/>
        <v>0.52934999999999999</v>
      </c>
      <c r="BF7503" s="3">
        <f t="shared" ca="1" si="1018"/>
        <v>7.3636031452008061E-2</v>
      </c>
      <c r="BG7503" s="9">
        <f t="shared" ca="1" si="1019"/>
        <v>19</v>
      </c>
      <c r="BH7503" s="6">
        <f ca="1">IF(ISNUMBER('Descriptive Stats'!BF7503),'Descriptive Stats'!BF7503,#N/A)</f>
        <v>7.3636031452008061E-2</v>
      </c>
      <c r="BI7503" s="6">
        <f ca="1">IF(ISNUMBER('Descriptive Stats'!E7503),'Descriptive Stats'!E7503,#N/A)</f>
        <v>19</v>
      </c>
    </row>
    <row r="7504" spans="1:61" ht="14.4" x14ac:dyDescent="0.3">
      <c r="A7504" s="2">
        <f>ROW()</f>
        <v>7504</v>
      </c>
      <c r="C7504" s="8">
        <f t="shared" ca="1" si="1013"/>
        <v>7</v>
      </c>
      <c r="D7504" s="8">
        <f t="shared" ca="1" si="1014"/>
        <v>19</v>
      </c>
      <c r="E7504" s="50">
        <f t="shared" ca="1" si="1016"/>
        <v>6</v>
      </c>
      <c r="F7504" s="2" t="str">
        <f t="shared" ca="1" si="1015"/>
        <v/>
      </c>
      <c r="BD7504" s="49">
        <f t="shared" ca="1" si="1020"/>
        <v>3900</v>
      </c>
      <c r="BE7504" s="3">
        <f t="shared" ca="1" si="1017"/>
        <v>0.38995000000000002</v>
      </c>
      <c r="BF7504" s="3">
        <f t="shared" ca="1" si="1018"/>
        <v>-0.2794493539703507</v>
      </c>
      <c r="BG7504" s="9">
        <f t="shared" ca="1" si="1019"/>
        <v>6</v>
      </c>
      <c r="BH7504" s="6">
        <f ca="1">IF(ISNUMBER('Descriptive Stats'!BF7504),'Descriptive Stats'!BF7504,#N/A)</f>
        <v>-0.2794493539703507</v>
      </c>
      <c r="BI7504" s="6">
        <f ca="1">IF(ISNUMBER('Descriptive Stats'!E7504),'Descriptive Stats'!E7504,#N/A)</f>
        <v>6</v>
      </c>
    </row>
    <row r="7505" spans="1:61" ht="14.4" x14ac:dyDescent="0.3">
      <c r="A7505" s="2">
        <f>ROW()</f>
        <v>7505</v>
      </c>
      <c r="C7505" s="8">
        <f t="shared" ref="C7505:C7568" ca="1" si="1021">RANDBETWEEN(2,COUNT(B:B))</f>
        <v>16</v>
      </c>
      <c r="D7505" s="8">
        <f t="shared" ref="D7505:D7568" ca="1" si="1022">VLOOKUP(C7505,A:B,2,TRUE)</f>
        <v>6</v>
      </c>
      <c r="E7505" s="50">
        <f t="shared" ca="1" si="1016"/>
        <v>3</v>
      </c>
      <c r="F7505" s="2" t="str">
        <f t="shared" ref="F7505:F7568" ca="1" si="1023">IF(ISNUMBER(E7505),IF(OR(E7505&lt;$K$16,E7505&gt;$K$14),"X",""),"")</f>
        <v/>
      </c>
      <c r="BD7505" s="49">
        <f t="shared" ca="1" si="1020"/>
        <v>3200</v>
      </c>
      <c r="BE7505" s="3">
        <f t="shared" ca="1" si="1017"/>
        <v>0.31995000000000001</v>
      </c>
      <c r="BF7505" s="3">
        <f t="shared" ca="1" si="1018"/>
        <v>-0.46783862043457014</v>
      </c>
      <c r="BG7505" s="9">
        <f t="shared" ca="1" si="1019"/>
        <v>3</v>
      </c>
      <c r="BH7505" s="6">
        <f ca="1">IF(ISNUMBER('Descriptive Stats'!BF7505),'Descriptive Stats'!BF7505,#N/A)</f>
        <v>-0.46783862043457014</v>
      </c>
      <c r="BI7505" s="6">
        <f ca="1">IF(ISNUMBER('Descriptive Stats'!E7505),'Descriptive Stats'!E7505,#N/A)</f>
        <v>3</v>
      </c>
    </row>
    <row r="7506" spans="1:61" ht="14.4" x14ac:dyDescent="0.3">
      <c r="A7506" s="2">
        <f>ROW()</f>
        <v>7506</v>
      </c>
      <c r="C7506" s="8">
        <f t="shared" ca="1" si="1021"/>
        <v>10</v>
      </c>
      <c r="D7506" s="8">
        <f t="shared" ca="1" si="1022"/>
        <v>3</v>
      </c>
      <c r="E7506" s="50">
        <f t="shared" ca="1" si="1016"/>
        <v>6</v>
      </c>
      <c r="F7506" s="2" t="str">
        <f t="shared" ca="1" si="1023"/>
        <v/>
      </c>
      <c r="BD7506" s="49">
        <f t="shared" ca="1" si="1020"/>
        <v>3900</v>
      </c>
      <c r="BE7506" s="3">
        <f t="shared" ca="1" si="1017"/>
        <v>0.38995000000000002</v>
      </c>
      <c r="BF7506" s="3">
        <f t="shared" ca="1" si="1018"/>
        <v>-0.2794493539703507</v>
      </c>
      <c r="BG7506" s="9">
        <f t="shared" ca="1" si="1019"/>
        <v>6</v>
      </c>
      <c r="BH7506" s="6">
        <f ca="1">IF(ISNUMBER('Descriptive Stats'!BF7506),'Descriptive Stats'!BF7506,#N/A)</f>
        <v>-0.2794493539703507</v>
      </c>
      <c r="BI7506" s="6">
        <f ca="1">IF(ISNUMBER('Descriptive Stats'!E7506),'Descriptive Stats'!E7506,#N/A)</f>
        <v>6</v>
      </c>
    </row>
    <row r="7507" spans="1:61" ht="14.4" x14ac:dyDescent="0.3">
      <c r="A7507" s="2">
        <f>ROW()</f>
        <v>7507</v>
      </c>
      <c r="C7507" s="8">
        <f t="shared" ca="1" si="1021"/>
        <v>16</v>
      </c>
      <c r="D7507" s="8">
        <f t="shared" ca="1" si="1022"/>
        <v>6</v>
      </c>
      <c r="E7507" s="50">
        <f t="shared" ca="1" si="1016"/>
        <v>2</v>
      </c>
      <c r="F7507" s="2" t="str">
        <f t="shared" ca="1" si="1023"/>
        <v/>
      </c>
      <c r="BD7507" s="49">
        <f t="shared" ca="1" si="1020"/>
        <v>2595</v>
      </c>
      <c r="BE7507" s="3">
        <f t="shared" ca="1" si="1017"/>
        <v>0.25945000000000001</v>
      </c>
      <c r="BF7507" s="3">
        <f t="shared" ca="1" si="1018"/>
        <v>-0.6450419512753276</v>
      </c>
      <c r="BG7507" s="9">
        <f t="shared" ca="1" si="1019"/>
        <v>2</v>
      </c>
      <c r="BH7507" s="6">
        <f ca="1">IF(ISNUMBER('Descriptive Stats'!BF7507),'Descriptive Stats'!BF7507,#N/A)</f>
        <v>-0.6450419512753276</v>
      </c>
      <c r="BI7507" s="6">
        <f ca="1">IF(ISNUMBER('Descriptive Stats'!E7507),'Descriptive Stats'!E7507,#N/A)</f>
        <v>2</v>
      </c>
    </row>
    <row r="7508" spans="1:61" ht="14.4" x14ac:dyDescent="0.3">
      <c r="A7508" s="2">
        <f>ROW()</f>
        <v>7508</v>
      </c>
      <c r="C7508" s="8">
        <f t="shared" ca="1" si="1021"/>
        <v>3</v>
      </c>
      <c r="D7508" s="8">
        <f t="shared" ca="1" si="1022"/>
        <v>2</v>
      </c>
      <c r="E7508" s="50">
        <f t="shared" ca="1" si="1016"/>
        <v>9</v>
      </c>
      <c r="F7508" s="2" t="str">
        <f t="shared" ca="1" si="1023"/>
        <v/>
      </c>
      <c r="BD7508" s="49">
        <f t="shared" ca="1" si="1020"/>
        <v>4819</v>
      </c>
      <c r="BE7508" s="3">
        <f t="shared" ca="1" si="1017"/>
        <v>0.48185</v>
      </c>
      <c r="BF7508" s="3">
        <f t="shared" ca="1" si="1018"/>
        <v>-4.5511009098988427E-2</v>
      </c>
      <c r="BG7508" s="9">
        <f t="shared" ca="1" si="1019"/>
        <v>9</v>
      </c>
      <c r="BH7508" s="6">
        <f ca="1">IF(ISNUMBER('Descriptive Stats'!BF7508),'Descriptive Stats'!BF7508,#N/A)</f>
        <v>-4.5511009098988427E-2</v>
      </c>
      <c r="BI7508" s="6">
        <f ca="1">IF(ISNUMBER('Descriptive Stats'!E7508),'Descriptive Stats'!E7508,#N/A)</f>
        <v>9</v>
      </c>
    </row>
    <row r="7509" spans="1:61" ht="14.4" x14ac:dyDescent="0.3">
      <c r="A7509" s="2">
        <f>ROW()</f>
        <v>7509</v>
      </c>
      <c r="C7509" s="8">
        <f t="shared" ca="1" si="1021"/>
        <v>23</v>
      </c>
      <c r="D7509" s="8">
        <f t="shared" ca="1" si="1022"/>
        <v>9</v>
      </c>
      <c r="E7509" s="50">
        <f t="shared" ca="1" si="1016"/>
        <v>2</v>
      </c>
      <c r="F7509" s="2" t="str">
        <f t="shared" ca="1" si="1023"/>
        <v/>
      </c>
      <c r="BD7509" s="49">
        <f t="shared" ca="1" si="1020"/>
        <v>2595</v>
      </c>
      <c r="BE7509" s="3">
        <f t="shared" ca="1" si="1017"/>
        <v>0.25945000000000001</v>
      </c>
      <c r="BF7509" s="3">
        <f t="shared" ca="1" si="1018"/>
        <v>-0.6450419512753276</v>
      </c>
      <c r="BG7509" s="9">
        <f t="shared" ca="1" si="1019"/>
        <v>2</v>
      </c>
      <c r="BH7509" s="6">
        <f ca="1">IF(ISNUMBER('Descriptive Stats'!BF7509),'Descriptive Stats'!BF7509,#N/A)</f>
        <v>-0.6450419512753276</v>
      </c>
      <c r="BI7509" s="6">
        <f ca="1">IF(ISNUMBER('Descriptive Stats'!E7509),'Descriptive Stats'!E7509,#N/A)</f>
        <v>2</v>
      </c>
    </row>
    <row r="7510" spans="1:61" ht="14.4" x14ac:dyDescent="0.3">
      <c r="A7510" s="2">
        <f>ROW()</f>
        <v>7510</v>
      </c>
      <c r="C7510" s="8">
        <f t="shared" ca="1" si="1021"/>
        <v>3</v>
      </c>
      <c r="D7510" s="8">
        <f t="shared" ca="1" si="1022"/>
        <v>2</v>
      </c>
      <c r="E7510" s="50">
        <f t="shared" ca="1" si="1016"/>
        <v>2</v>
      </c>
      <c r="F7510" s="2" t="str">
        <f t="shared" ca="1" si="1023"/>
        <v/>
      </c>
      <c r="BD7510" s="49">
        <f t="shared" ca="1" si="1020"/>
        <v>2595</v>
      </c>
      <c r="BE7510" s="3">
        <f t="shared" ca="1" si="1017"/>
        <v>0.25945000000000001</v>
      </c>
      <c r="BF7510" s="3">
        <f t="shared" ca="1" si="1018"/>
        <v>-0.6450419512753276</v>
      </c>
      <c r="BG7510" s="9">
        <f t="shared" ca="1" si="1019"/>
        <v>2</v>
      </c>
      <c r="BH7510" s="6">
        <f ca="1">IF(ISNUMBER('Descriptive Stats'!BF7510),'Descriptive Stats'!BF7510,#N/A)</f>
        <v>-0.6450419512753276</v>
      </c>
      <c r="BI7510" s="6">
        <f ca="1">IF(ISNUMBER('Descriptive Stats'!E7510),'Descriptive Stats'!E7510,#N/A)</f>
        <v>2</v>
      </c>
    </row>
    <row r="7511" spans="1:61" ht="14.4" x14ac:dyDescent="0.3">
      <c r="A7511" s="2">
        <f>ROW()</f>
        <v>7511</v>
      </c>
      <c r="C7511" s="8">
        <f t="shared" ca="1" si="1021"/>
        <v>17</v>
      </c>
      <c r="D7511" s="8">
        <f t="shared" ca="1" si="1022"/>
        <v>2</v>
      </c>
      <c r="E7511" s="50">
        <f t="shared" ca="1" si="1016"/>
        <v>15</v>
      </c>
      <c r="F7511" s="2" t="str">
        <f t="shared" ca="1" si="1023"/>
        <v/>
      </c>
      <c r="BD7511" s="49">
        <f t="shared" ca="1" si="1020"/>
        <v>5051.5</v>
      </c>
      <c r="BE7511" s="3">
        <f t="shared" ca="1" si="1017"/>
        <v>0.50509999999999999</v>
      </c>
      <c r="BF7511" s="3">
        <f t="shared" ca="1" si="1018"/>
        <v>1.2784152420787677E-2</v>
      </c>
      <c r="BG7511" s="9">
        <f t="shared" ca="1" si="1019"/>
        <v>15</v>
      </c>
      <c r="BH7511" s="6">
        <f ca="1">IF(ISNUMBER('Descriptive Stats'!BF7511),'Descriptive Stats'!BF7511,#N/A)</f>
        <v>1.2784152420787677E-2</v>
      </c>
      <c r="BI7511" s="6">
        <f ca="1">IF(ISNUMBER('Descriptive Stats'!E7511),'Descriptive Stats'!E7511,#N/A)</f>
        <v>15</v>
      </c>
    </row>
    <row r="7512" spans="1:61" ht="14.4" x14ac:dyDescent="0.3">
      <c r="A7512" s="2">
        <f>ROW()</f>
        <v>7512</v>
      </c>
      <c r="C7512" s="8">
        <f t="shared" ca="1" si="1021"/>
        <v>24</v>
      </c>
      <c r="D7512" s="8">
        <f t="shared" ca="1" si="1022"/>
        <v>15</v>
      </c>
      <c r="E7512" s="50">
        <f t="shared" ca="1" si="1016"/>
        <v>6</v>
      </c>
      <c r="F7512" s="2" t="str">
        <f t="shared" ca="1" si="1023"/>
        <v/>
      </c>
      <c r="BD7512" s="49">
        <f t="shared" ca="1" si="1020"/>
        <v>3900</v>
      </c>
      <c r="BE7512" s="3">
        <f t="shared" ca="1" si="1017"/>
        <v>0.38995000000000002</v>
      </c>
      <c r="BF7512" s="3">
        <f t="shared" ca="1" si="1018"/>
        <v>-0.2794493539703507</v>
      </c>
      <c r="BG7512" s="9">
        <f t="shared" ca="1" si="1019"/>
        <v>6</v>
      </c>
      <c r="BH7512" s="6">
        <f ca="1">IF(ISNUMBER('Descriptive Stats'!BF7512),'Descriptive Stats'!BF7512,#N/A)</f>
        <v>-0.2794493539703507</v>
      </c>
      <c r="BI7512" s="6">
        <f ca="1">IF(ISNUMBER('Descriptive Stats'!E7512),'Descriptive Stats'!E7512,#N/A)</f>
        <v>6</v>
      </c>
    </row>
    <row r="7513" spans="1:61" ht="14.4" x14ac:dyDescent="0.3">
      <c r="A7513" s="2">
        <f>ROW()</f>
        <v>7513</v>
      </c>
      <c r="C7513" s="8">
        <f t="shared" ca="1" si="1021"/>
        <v>16</v>
      </c>
      <c r="D7513" s="8">
        <f t="shared" ca="1" si="1022"/>
        <v>6</v>
      </c>
      <c r="E7513" s="50">
        <f t="shared" ca="1" si="1016"/>
        <v>0</v>
      </c>
      <c r="F7513" s="2" t="str">
        <f t="shared" ca="1" si="1023"/>
        <v/>
      </c>
      <c r="BD7513" s="49">
        <f t="shared" ca="1" si="1020"/>
        <v>815.5</v>
      </c>
      <c r="BE7513" s="3">
        <f t="shared" ca="1" si="1017"/>
        <v>8.1500000000000003E-2</v>
      </c>
      <c r="BF7513" s="3">
        <f t="shared" ca="1" si="1018"/>
        <v>-1.3950525282585462</v>
      </c>
      <c r="BG7513" s="9">
        <f t="shared" ca="1" si="1019"/>
        <v>0</v>
      </c>
      <c r="BH7513" s="6">
        <f ca="1">IF(ISNUMBER('Descriptive Stats'!BF7513),'Descriptive Stats'!BF7513,#N/A)</f>
        <v>-1.3950525282585462</v>
      </c>
      <c r="BI7513" s="6">
        <f ca="1">IF(ISNUMBER('Descriptive Stats'!E7513),'Descriptive Stats'!E7513,#N/A)</f>
        <v>0</v>
      </c>
    </row>
    <row r="7514" spans="1:61" ht="14.4" x14ac:dyDescent="0.3">
      <c r="A7514" s="2">
        <f>ROW()</f>
        <v>7514</v>
      </c>
      <c r="C7514" s="8">
        <f t="shared" ca="1" si="1021"/>
        <v>4</v>
      </c>
      <c r="D7514" s="8">
        <f t="shared" ca="1" si="1022"/>
        <v>0</v>
      </c>
      <c r="E7514" s="50">
        <f t="shared" ca="1" si="1016"/>
        <v>2</v>
      </c>
      <c r="F7514" s="2" t="str">
        <f t="shared" ca="1" si="1023"/>
        <v/>
      </c>
      <c r="BD7514" s="49">
        <f t="shared" ca="1" si="1020"/>
        <v>2595</v>
      </c>
      <c r="BE7514" s="3">
        <f t="shared" ca="1" si="1017"/>
        <v>0.25945000000000001</v>
      </c>
      <c r="BF7514" s="3">
        <f t="shared" ca="1" si="1018"/>
        <v>-0.6450419512753276</v>
      </c>
      <c r="BG7514" s="9">
        <f t="shared" ca="1" si="1019"/>
        <v>2</v>
      </c>
      <c r="BH7514" s="6">
        <f ca="1">IF(ISNUMBER('Descriptive Stats'!BF7514),'Descriptive Stats'!BF7514,#N/A)</f>
        <v>-0.6450419512753276</v>
      </c>
      <c r="BI7514" s="6">
        <f ca="1">IF(ISNUMBER('Descriptive Stats'!E7514),'Descriptive Stats'!E7514,#N/A)</f>
        <v>2</v>
      </c>
    </row>
    <row r="7515" spans="1:61" ht="14.4" x14ac:dyDescent="0.3">
      <c r="A7515" s="2">
        <f>ROW()</f>
        <v>7515</v>
      </c>
      <c r="C7515" s="8">
        <f t="shared" ca="1" si="1021"/>
        <v>3</v>
      </c>
      <c r="D7515" s="8">
        <f t="shared" ca="1" si="1022"/>
        <v>2</v>
      </c>
      <c r="E7515" s="50">
        <f t="shared" ca="1" si="1016"/>
        <v>0</v>
      </c>
      <c r="F7515" s="2" t="str">
        <f t="shared" ca="1" si="1023"/>
        <v/>
      </c>
      <c r="BD7515" s="49">
        <f t="shared" ca="1" si="1020"/>
        <v>815.5</v>
      </c>
      <c r="BE7515" s="3">
        <f t="shared" ca="1" si="1017"/>
        <v>8.1500000000000003E-2</v>
      </c>
      <c r="BF7515" s="3">
        <f t="shared" ca="1" si="1018"/>
        <v>-1.3950525282585462</v>
      </c>
      <c r="BG7515" s="9">
        <f t="shared" ca="1" si="1019"/>
        <v>0</v>
      </c>
      <c r="BH7515" s="6">
        <f ca="1">IF(ISNUMBER('Descriptive Stats'!BF7515),'Descriptive Stats'!BF7515,#N/A)</f>
        <v>-1.3950525282585462</v>
      </c>
      <c r="BI7515" s="6">
        <f ca="1">IF(ISNUMBER('Descriptive Stats'!E7515),'Descriptive Stats'!E7515,#N/A)</f>
        <v>0</v>
      </c>
    </row>
    <row r="7516" spans="1:61" ht="14.4" x14ac:dyDescent="0.3">
      <c r="A7516" s="2">
        <f>ROW()</f>
        <v>7516</v>
      </c>
      <c r="C7516" s="8">
        <f t="shared" ca="1" si="1021"/>
        <v>18</v>
      </c>
      <c r="D7516" s="8">
        <f t="shared" ca="1" si="1022"/>
        <v>0</v>
      </c>
      <c r="E7516" s="50">
        <f t="shared" ca="1" si="1016"/>
        <v>1</v>
      </c>
      <c r="F7516" s="2" t="str">
        <f t="shared" ca="1" si="1023"/>
        <v/>
      </c>
      <c r="BD7516" s="49">
        <f t="shared" ca="1" si="1020"/>
        <v>1871</v>
      </c>
      <c r="BE7516" s="3">
        <f t="shared" ca="1" si="1017"/>
        <v>0.18704999999999999</v>
      </c>
      <c r="BF7516" s="3">
        <f t="shared" ca="1" si="1018"/>
        <v>-0.88881967520906158</v>
      </c>
      <c r="BG7516" s="9">
        <f t="shared" ca="1" si="1019"/>
        <v>1</v>
      </c>
      <c r="BH7516" s="6">
        <f ca="1">IF(ISNUMBER('Descriptive Stats'!BF7516),'Descriptive Stats'!BF7516,#N/A)</f>
        <v>-0.88881967520906158</v>
      </c>
      <c r="BI7516" s="6">
        <f ca="1">IF(ISNUMBER('Descriptive Stats'!E7516),'Descriptive Stats'!E7516,#N/A)</f>
        <v>1</v>
      </c>
    </row>
    <row r="7517" spans="1:61" ht="14.4" x14ac:dyDescent="0.3">
      <c r="A7517" s="2">
        <f>ROW()</f>
        <v>7517</v>
      </c>
      <c r="C7517" s="8">
        <f t="shared" ca="1" si="1021"/>
        <v>12</v>
      </c>
      <c r="D7517" s="8">
        <f t="shared" ca="1" si="1022"/>
        <v>1</v>
      </c>
      <c r="E7517" s="50">
        <f t="shared" ca="1" si="1016"/>
        <v>0</v>
      </c>
      <c r="F7517" s="2" t="str">
        <f t="shared" ca="1" si="1023"/>
        <v/>
      </c>
      <c r="BD7517" s="49">
        <f t="shared" ca="1" si="1020"/>
        <v>815.5</v>
      </c>
      <c r="BE7517" s="3">
        <f t="shared" ca="1" si="1017"/>
        <v>8.1500000000000003E-2</v>
      </c>
      <c r="BF7517" s="3">
        <f t="shared" ca="1" si="1018"/>
        <v>-1.3950525282585462</v>
      </c>
      <c r="BG7517" s="9">
        <f t="shared" ca="1" si="1019"/>
        <v>0</v>
      </c>
      <c r="BH7517" s="6">
        <f ca="1">IF(ISNUMBER('Descriptive Stats'!BF7517),'Descriptive Stats'!BF7517,#N/A)</f>
        <v>-1.3950525282585462</v>
      </c>
      <c r="BI7517" s="6">
        <f ca="1">IF(ISNUMBER('Descriptive Stats'!E7517),'Descriptive Stats'!E7517,#N/A)</f>
        <v>0</v>
      </c>
    </row>
    <row r="7518" spans="1:61" ht="14.4" x14ac:dyDescent="0.3">
      <c r="A7518" s="2">
        <f>ROW()</f>
        <v>7518</v>
      </c>
      <c r="C7518" s="8">
        <f t="shared" ca="1" si="1021"/>
        <v>11</v>
      </c>
      <c r="D7518" s="8">
        <f t="shared" ca="1" si="1022"/>
        <v>0</v>
      </c>
      <c r="E7518" s="50">
        <f t="shared" ca="1" si="1016"/>
        <v>15</v>
      </c>
      <c r="F7518" s="2" t="str">
        <f t="shared" ca="1" si="1023"/>
        <v/>
      </c>
      <c r="BD7518" s="49">
        <f t="shared" ca="1" si="1020"/>
        <v>5051.5</v>
      </c>
      <c r="BE7518" s="3">
        <f t="shared" ca="1" si="1017"/>
        <v>0.50509999999999999</v>
      </c>
      <c r="BF7518" s="3">
        <f t="shared" ca="1" si="1018"/>
        <v>1.2784152420787677E-2</v>
      </c>
      <c r="BG7518" s="9">
        <f t="shared" ca="1" si="1019"/>
        <v>15</v>
      </c>
      <c r="BH7518" s="6">
        <f ca="1">IF(ISNUMBER('Descriptive Stats'!BF7518),'Descriptive Stats'!BF7518,#N/A)</f>
        <v>1.2784152420787677E-2</v>
      </c>
      <c r="BI7518" s="6">
        <f ca="1">IF(ISNUMBER('Descriptive Stats'!E7518),'Descriptive Stats'!E7518,#N/A)</f>
        <v>15</v>
      </c>
    </row>
    <row r="7519" spans="1:61" ht="14.4" x14ac:dyDescent="0.3">
      <c r="A7519" s="2">
        <f>ROW()</f>
        <v>7519</v>
      </c>
      <c r="C7519" s="8">
        <f t="shared" ca="1" si="1021"/>
        <v>24</v>
      </c>
      <c r="D7519" s="8">
        <f t="shared" ca="1" si="1022"/>
        <v>15</v>
      </c>
      <c r="E7519" s="50">
        <f t="shared" ca="1" si="1016"/>
        <v>1</v>
      </c>
      <c r="F7519" s="2" t="str">
        <f t="shared" ca="1" si="1023"/>
        <v/>
      </c>
      <c r="BD7519" s="49">
        <f t="shared" ca="1" si="1020"/>
        <v>1871</v>
      </c>
      <c r="BE7519" s="3">
        <f t="shared" ca="1" si="1017"/>
        <v>0.18704999999999999</v>
      </c>
      <c r="BF7519" s="3">
        <f t="shared" ca="1" si="1018"/>
        <v>-0.88881967520906158</v>
      </c>
      <c r="BG7519" s="9">
        <f t="shared" ca="1" si="1019"/>
        <v>1</v>
      </c>
      <c r="BH7519" s="6">
        <f ca="1">IF(ISNUMBER('Descriptive Stats'!BF7519),'Descriptive Stats'!BF7519,#N/A)</f>
        <v>-0.88881967520906158</v>
      </c>
      <c r="BI7519" s="6">
        <f ca="1">IF(ISNUMBER('Descriptive Stats'!E7519),'Descriptive Stats'!E7519,#N/A)</f>
        <v>1</v>
      </c>
    </row>
    <row r="7520" spans="1:61" ht="14.4" x14ac:dyDescent="0.3">
      <c r="A7520" s="2">
        <f>ROW()</f>
        <v>7520</v>
      </c>
      <c r="C7520" s="8">
        <f t="shared" ca="1" si="1021"/>
        <v>12</v>
      </c>
      <c r="D7520" s="8">
        <f t="shared" ca="1" si="1022"/>
        <v>1</v>
      </c>
      <c r="E7520" s="50">
        <f t="shared" ca="1" si="1016"/>
        <v>7</v>
      </c>
      <c r="F7520" s="2" t="str">
        <f t="shared" ca="1" si="1023"/>
        <v/>
      </c>
      <c r="BD7520" s="49">
        <f t="shared" ca="1" si="1020"/>
        <v>4473.5</v>
      </c>
      <c r="BE7520" s="3">
        <f t="shared" ca="1" si="1017"/>
        <v>0.44729999999999998</v>
      </c>
      <c r="BF7520" s="3">
        <f t="shared" ca="1" si="1018"/>
        <v>-0.13248586824472414</v>
      </c>
      <c r="BG7520" s="9">
        <f t="shared" ca="1" si="1019"/>
        <v>7</v>
      </c>
      <c r="BH7520" s="6">
        <f ca="1">IF(ISNUMBER('Descriptive Stats'!BF7520),'Descriptive Stats'!BF7520,#N/A)</f>
        <v>-0.13248586824472414</v>
      </c>
      <c r="BI7520" s="6">
        <f ca="1">IF(ISNUMBER('Descriptive Stats'!E7520),'Descriptive Stats'!E7520,#N/A)</f>
        <v>7</v>
      </c>
    </row>
    <row r="7521" spans="1:61" ht="14.4" x14ac:dyDescent="0.3">
      <c r="A7521" s="2">
        <f>ROW()</f>
        <v>7521</v>
      </c>
      <c r="C7521" s="8">
        <f t="shared" ca="1" si="1021"/>
        <v>19</v>
      </c>
      <c r="D7521" s="8">
        <f t="shared" ca="1" si="1022"/>
        <v>7</v>
      </c>
      <c r="E7521" s="50">
        <f t="shared" ca="1" si="1016"/>
        <v>19</v>
      </c>
      <c r="F7521" s="2" t="str">
        <f t="shared" ca="1" si="1023"/>
        <v>X</v>
      </c>
      <c r="BD7521" s="49">
        <f t="shared" ca="1" si="1020"/>
        <v>5294</v>
      </c>
      <c r="BE7521" s="3">
        <f t="shared" ca="1" si="1017"/>
        <v>0.52934999999999999</v>
      </c>
      <c r="BF7521" s="3">
        <f t="shared" ca="1" si="1018"/>
        <v>7.3636031452008061E-2</v>
      </c>
      <c r="BG7521" s="9">
        <f t="shared" ca="1" si="1019"/>
        <v>19</v>
      </c>
      <c r="BH7521" s="6">
        <f ca="1">IF(ISNUMBER('Descriptive Stats'!BF7521),'Descriptive Stats'!BF7521,#N/A)</f>
        <v>7.3636031452008061E-2</v>
      </c>
      <c r="BI7521" s="6">
        <f ca="1">IF(ISNUMBER('Descriptive Stats'!E7521),'Descriptive Stats'!E7521,#N/A)</f>
        <v>19</v>
      </c>
    </row>
    <row r="7522" spans="1:61" ht="14.4" x14ac:dyDescent="0.3">
      <c r="A7522" s="2">
        <f>ROW()</f>
        <v>7522</v>
      </c>
      <c r="C7522" s="8">
        <f t="shared" ca="1" si="1021"/>
        <v>7</v>
      </c>
      <c r="D7522" s="8">
        <f t="shared" ca="1" si="1022"/>
        <v>19</v>
      </c>
      <c r="E7522" s="50">
        <f t="shared" ca="1" si="1016"/>
        <v>6</v>
      </c>
      <c r="F7522" s="2" t="str">
        <f t="shared" ca="1" si="1023"/>
        <v/>
      </c>
      <c r="BD7522" s="49">
        <f t="shared" ca="1" si="1020"/>
        <v>3900</v>
      </c>
      <c r="BE7522" s="3">
        <f t="shared" ca="1" si="1017"/>
        <v>0.38995000000000002</v>
      </c>
      <c r="BF7522" s="3">
        <f t="shared" ca="1" si="1018"/>
        <v>-0.2794493539703507</v>
      </c>
      <c r="BG7522" s="9">
        <f t="shared" ca="1" si="1019"/>
        <v>6</v>
      </c>
      <c r="BH7522" s="6">
        <f ca="1">IF(ISNUMBER('Descriptive Stats'!BF7522),'Descriptive Stats'!BF7522,#N/A)</f>
        <v>-0.2794493539703507</v>
      </c>
      <c r="BI7522" s="6">
        <f ca="1">IF(ISNUMBER('Descriptive Stats'!E7522),'Descriptive Stats'!E7522,#N/A)</f>
        <v>6</v>
      </c>
    </row>
    <row r="7523" spans="1:61" ht="14.4" x14ac:dyDescent="0.3">
      <c r="A7523" s="2">
        <f>ROW()</f>
        <v>7523</v>
      </c>
      <c r="C7523" s="8">
        <f t="shared" ca="1" si="1021"/>
        <v>16</v>
      </c>
      <c r="D7523" s="8">
        <f t="shared" ca="1" si="1022"/>
        <v>6</v>
      </c>
      <c r="E7523" s="50">
        <f t="shared" ca="1" si="1016"/>
        <v>2</v>
      </c>
      <c r="F7523" s="2" t="str">
        <f t="shared" ca="1" si="1023"/>
        <v/>
      </c>
      <c r="BD7523" s="49">
        <f t="shared" ca="1" si="1020"/>
        <v>2595</v>
      </c>
      <c r="BE7523" s="3">
        <f t="shared" ca="1" si="1017"/>
        <v>0.25945000000000001</v>
      </c>
      <c r="BF7523" s="3">
        <f t="shared" ca="1" si="1018"/>
        <v>-0.6450419512753276</v>
      </c>
      <c r="BG7523" s="9">
        <f t="shared" ca="1" si="1019"/>
        <v>2</v>
      </c>
      <c r="BH7523" s="6">
        <f ca="1">IF(ISNUMBER('Descriptive Stats'!BF7523),'Descriptive Stats'!BF7523,#N/A)</f>
        <v>-0.6450419512753276</v>
      </c>
      <c r="BI7523" s="6">
        <f ca="1">IF(ISNUMBER('Descriptive Stats'!E7523),'Descriptive Stats'!E7523,#N/A)</f>
        <v>2</v>
      </c>
    </row>
    <row r="7524" spans="1:61" ht="14.4" x14ac:dyDescent="0.3">
      <c r="A7524" s="2">
        <f>ROW()</f>
        <v>7524</v>
      </c>
      <c r="C7524" s="8">
        <f t="shared" ca="1" si="1021"/>
        <v>17</v>
      </c>
      <c r="D7524" s="8">
        <f t="shared" ca="1" si="1022"/>
        <v>2</v>
      </c>
      <c r="E7524" s="50">
        <f t="shared" ca="1" si="1016"/>
        <v>2</v>
      </c>
      <c r="F7524" s="2" t="str">
        <f t="shared" ca="1" si="1023"/>
        <v/>
      </c>
      <c r="BD7524" s="49">
        <f t="shared" ca="1" si="1020"/>
        <v>2595</v>
      </c>
      <c r="BE7524" s="3">
        <f t="shared" ca="1" si="1017"/>
        <v>0.25945000000000001</v>
      </c>
      <c r="BF7524" s="3">
        <f t="shared" ca="1" si="1018"/>
        <v>-0.6450419512753276</v>
      </c>
      <c r="BG7524" s="9">
        <f t="shared" ca="1" si="1019"/>
        <v>2</v>
      </c>
      <c r="BH7524" s="6">
        <f ca="1">IF(ISNUMBER('Descriptive Stats'!BF7524),'Descriptive Stats'!BF7524,#N/A)</f>
        <v>-0.6450419512753276</v>
      </c>
      <c r="BI7524" s="6">
        <f ca="1">IF(ISNUMBER('Descriptive Stats'!E7524),'Descriptive Stats'!E7524,#N/A)</f>
        <v>2</v>
      </c>
    </row>
    <row r="7525" spans="1:61" ht="14.4" x14ac:dyDescent="0.3">
      <c r="A7525" s="2">
        <f>ROW()</f>
        <v>7525</v>
      </c>
      <c r="C7525" s="8">
        <f t="shared" ca="1" si="1021"/>
        <v>3</v>
      </c>
      <c r="D7525" s="8">
        <f t="shared" ca="1" si="1022"/>
        <v>2</v>
      </c>
      <c r="E7525" s="50">
        <f t="shared" ca="1" si="1016"/>
        <v>0</v>
      </c>
      <c r="F7525" s="2" t="str">
        <f t="shared" ca="1" si="1023"/>
        <v/>
      </c>
      <c r="BD7525" s="49">
        <f t="shared" ca="1" si="1020"/>
        <v>815.5</v>
      </c>
      <c r="BE7525" s="3">
        <f t="shared" ca="1" si="1017"/>
        <v>8.1500000000000003E-2</v>
      </c>
      <c r="BF7525" s="3">
        <f t="shared" ca="1" si="1018"/>
        <v>-1.3950525282585462</v>
      </c>
      <c r="BG7525" s="9">
        <f t="shared" ca="1" si="1019"/>
        <v>0</v>
      </c>
      <c r="BH7525" s="6">
        <f ca="1">IF(ISNUMBER('Descriptive Stats'!BF7525),'Descriptive Stats'!BF7525,#N/A)</f>
        <v>-1.3950525282585462</v>
      </c>
      <c r="BI7525" s="6">
        <f ca="1">IF(ISNUMBER('Descriptive Stats'!E7525),'Descriptive Stats'!E7525,#N/A)</f>
        <v>0</v>
      </c>
    </row>
    <row r="7526" spans="1:61" ht="14.4" x14ac:dyDescent="0.3">
      <c r="A7526" s="2">
        <f>ROW()</f>
        <v>7526</v>
      </c>
      <c r="C7526" s="8">
        <f t="shared" ca="1" si="1021"/>
        <v>11</v>
      </c>
      <c r="D7526" s="8">
        <f t="shared" ca="1" si="1022"/>
        <v>0</v>
      </c>
      <c r="E7526" s="50">
        <f t="shared" ca="1" si="1016"/>
        <v>15</v>
      </c>
      <c r="F7526" s="2" t="str">
        <f t="shared" ca="1" si="1023"/>
        <v/>
      </c>
      <c r="BD7526" s="49">
        <f t="shared" ca="1" si="1020"/>
        <v>5051.5</v>
      </c>
      <c r="BE7526" s="3">
        <f t="shared" ca="1" si="1017"/>
        <v>0.50509999999999999</v>
      </c>
      <c r="BF7526" s="3">
        <f t="shared" ca="1" si="1018"/>
        <v>1.2784152420787677E-2</v>
      </c>
      <c r="BG7526" s="9">
        <f t="shared" ca="1" si="1019"/>
        <v>15</v>
      </c>
      <c r="BH7526" s="6">
        <f ca="1">IF(ISNUMBER('Descriptive Stats'!BF7526),'Descriptive Stats'!BF7526,#N/A)</f>
        <v>1.2784152420787677E-2</v>
      </c>
      <c r="BI7526" s="6">
        <f ca="1">IF(ISNUMBER('Descriptive Stats'!E7526),'Descriptive Stats'!E7526,#N/A)</f>
        <v>15</v>
      </c>
    </row>
    <row r="7527" spans="1:61" ht="14.4" x14ac:dyDescent="0.3">
      <c r="A7527" s="2">
        <f>ROW()</f>
        <v>7527</v>
      </c>
      <c r="C7527" s="8">
        <f t="shared" ca="1" si="1021"/>
        <v>24</v>
      </c>
      <c r="D7527" s="8">
        <f t="shared" ca="1" si="1022"/>
        <v>15</v>
      </c>
      <c r="E7527" s="50">
        <f t="shared" ca="1" si="1016"/>
        <v>2</v>
      </c>
      <c r="F7527" s="2" t="str">
        <f t="shared" ca="1" si="1023"/>
        <v/>
      </c>
      <c r="BD7527" s="49">
        <f t="shared" ca="1" si="1020"/>
        <v>2595</v>
      </c>
      <c r="BE7527" s="3">
        <f t="shared" ca="1" si="1017"/>
        <v>0.25945000000000001</v>
      </c>
      <c r="BF7527" s="3">
        <f t="shared" ca="1" si="1018"/>
        <v>-0.6450419512753276</v>
      </c>
      <c r="BG7527" s="9">
        <f t="shared" ca="1" si="1019"/>
        <v>2</v>
      </c>
      <c r="BH7527" s="6">
        <f ca="1">IF(ISNUMBER('Descriptive Stats'!BF7527),'Descriptive Stats'!BF7527,#N/A)</f>
        <v>-0.6450419512753276</v>
      </c>
      <c r="BI7527" s="6">
        <f ca="1">IF(ISNUMBER('Descriptive Stats'!E7527),'Descriptive Stats'!E7527,#N/A)</f>
        <v>2</v>
      </c>
    </row>
    <row r="7528" spans="1:61" ht="14.4" x14ac:dyDescent="0.3">
      <c r="A7528" s="2">
        <f>ROW()</f>
        <v>7528</v>
      </c>
      <c r="C7528" s="8">
        <f t="shared" ca="1" si="1021"/>
        <v>3</v>
      </c>
      <c r="D7528" s="8">
        <f t="shared" ca="1" si="1022"/>
        <v>2</v>
      </c>
      <c r="E7528" s="50">
        <f t="shared" ca="1" si="1016"/>
        <v>2</v>
      </c>
      <c r="F7528" s="2" t="str">
        <f t="shared" ca="1" si="1023"/>
        <v/>
      </c>
      <c r="BD7528" s="49">
        <f t="shared" ca="1" si="1020"/>
        <v>2595</v>
      </c>
      <c r="BE7528" s="3">
        <f t="shared" ca="1" si="1017"/>
        <v>0.25945000000000001</v>
      </c>
      <c r="BF7528" s="3">
        <f t="shared" ca="1" si="1018"/>
        <v>-0.6450419512753276</v>
      </c>
      <c r="BG7528" s="9">
        <f t="shared" ca="1" si="1019"/>
        <v>2</v>
      </c>
      <c r="BH7528" s="6">
        <f ca="1">IF(ISNUMBER('Descriptive Stats'!BF7528),'Descriptive Stats'!BF7528,#N/A)</f>
        <v>-0.6450419512753276</v>
      </c>
      <c r="BI7528" s="6">
        <f ca="1">IF(ISNUMBER('Descriptive Stats'!E7528),'Descriptive Stats'!E7528,#N/A)</f>
        <v>2</v>
      </c>
    </row>
    <row r="7529" spans="1:61" ht="14.4" x14ac:dyDescent="0.3">
      <c r="A7529" s="2">
        <f>ROW()</f>
        <v>7529</v>
      </c>
      <c r="C7529" s="8">
        <f t="shared" ca="1" si="1021"/>
        <v>21</v>
      </c>
      <c r="D7529" s="8">
        <f t="shared" ca="1" si="1022"/>
        <v>2</v>
      </c>
      <c r="E7529" s="50">
        <f t="shared" ca="1" si="1016"/>
        <v>0</v>
      </c>
      <c r="F7529" s="2" t="str">
        <f t="shared" ca="1" si="1023"/>
        <v/>
      </c>
      <c r="BD7529" s="49">
        <f t="shared" ca="1" si="1020"/>
        <v>815.5</v>
      </c>
      <c r="BE7529" s="3">
        <f t="shared" ca="1" si="1017"/>
        <v>8.1500000000000003E-2</v>
      </c>
      <c r="BF7529" s="3">
        <f t="shared" ca="1" si="1018"/>
        <v>-1.3950525282585462</v>
      </c>
      <c r="BG7529" s="9">
        <f t="shared" ca="1" si="1019"/>
        <v>0</v>
      </c>
      <c r="BH7529" s="6">
        <f ca="1">IF(ISNUMBER('Descriptive Stats'!BF7529),'Descriptive Stats'!BF7529,#N/A)</f>
        <v>-1.3950525282585462</v>
      </c>
      <c r="BI7529" s="6">
        <f ca="1">IF(ISNUMBER('Descriptive Stats'!E7529),'Descriptive Stats'!E7529,#N/A)</f>
        <v>0</v>
      </c>
    </row>
    <row r="7530" spans="1:61" ht="14.4" x14ac:dyDescent="0.3">
      <c r="A7530" s="2">
        <f>ROW()</f>
        <v>7530</v>
      </c>
      <c r="C7530" s="8">
        <f t="shared" ca="1" si="1021"/>
        <v>14</v>
      </c>
      <c r="D7530" s="8">
        <f t="shared" ca="1" si="1022"/>
        <v>0</v>
      </c>
      <c r="E7530" s="50">
        <f t="shared" ca="1" si="1016"/>
        <v>9</v>
      </c>
      <c r="F7530" s="2" t="str">
        <f t="shared" ca="1" si="1023"/>
        <v/>
      </c>
      <c r="BD7530" s="49">
        <f t="shared" ca="1" si="1020"/>
        <v>4819</v>
      </c>
      <c r="BE7530" s="3">
        <f t="shared" ca="1" si="1017"/>
        <v>0.48185</v>
      </c>
      <c r="BF7530" s="3">
        <f t="shared" ca="1" si="1018"/>
        <v>-4.5511009098988427E-2</v>
      </c>
      <c r="BG7530" s="9">
        <f t="shared" ca="1" si="1019"/>
        <v>9</v>
      </c>
      <c r="BH7530" s="6">
        <f ca="1">IF(ISNUMBER('Descriptive Stats'!BF7530),'Descriptive Stats'!BF7530,#N/A)</f>
        <v>-4.5511009098988427E-2</v>
      </c>
      <c r="BI7530" s="6">
        <f ca="1">IF(ISNUMBER('Descriptive Stats'!E7530),'Descriptive Stats'!E7530,#N/A)</f>
        <v>9</v>
      </c>
    </row>
    <row r="7531" spans="1:61" ht="14.4" x14ac:dyDescent="0.3">
      <c r="A7531" s="2">
        <f>ROW()</f>
        <v>7531</v>
      </c>
      <c r="C7531" s="8">
        <f t="shared" ca="1" si="1021"/>
        <v>23</v>
      </c>
      <c r="D7531" s="8">
        <f t="shared" ca="1" si="1022"/>
        <v>9</v>
      </c>
      <c r="E7531" s="50">
        <f t="shared" ca="1" si="1016"/>
        <v>1</v>
      </c>
      <c r="F7531" s="2" t="str">
        <f t="shared" ca="1" si="1023"/>
        <v/>
      </c>
      <c r="BD7531" s="49">
        <f t="shared" ca="1" si="1020"/>
        <v>1871</v>
      </c>
      <c r="BE7531" s="3">
        <f t="shared" ca="1" si="1017"/>
        <v>0.18704999999999999</v>
      </c>
      <c r="BF7531" s="3">
        <f t="shared" ca="1" si="1018"/>
        <v>-0.88881967520906158</v>
      </c>
      <c r="BG7531" s="9">
        <f t="shared" ca="1" si="1019"/>
        <v>1</v>
      </c>
      <c r="BH7531" s="6">
        <f ca="1">IF(ISNUMBER('Descriptive Stats'!BF7531),'Descriptive Stats'!BF7531,#N/A)</f>
        <v>-0.88881967520906158</v>
      </c>
      <c r="BI7531" s="6">
        <f ca="1">IF(ISNUMBER('Descriptive Stats'!E7531),'Descriptive Stats'!E7531,#N/A)</f>
        <v>1</v>
      </c>
    </row>
    <row r="7532" spans="1:61" ht="14.4" x14ac:dyDescent="0.3">
      <c r="A7532" s="2">
        <f>ROW()</f>
        <v>7532</v>
      </c>
      <c r="C7532" s="8">
        <f t="shared" ca="1" si="1021"/>
        <v>8</v>
      </c>
      <c r="D7532" s="8">
        <f t="shared" ca="1" si="1022"/>
        <v>1</v>
      </c>
      <c r="E7532" s="50">
        <f t="shared" ca="1" si="1016"/>
        <v>7</v>
      </c>
      <c r="F7532" s="2" t="str">
        <f t="shared" ca="1" si="1023"/>
        <v/>
      </c>
      <c r="BD7532" s="49">
        <f t="shared" ca="1" si="1020"/>
        <v>4473.5</v>
      </c>
      <c r="BE7532" s="3">
        <f t="shared" ca="1" si="1017"/>
        <v>0.44729999999999998</v>
      </c>
      <c r="BF7532" s="3">
        <f t="shared" ca="1" si="1018"/>
        <v>-0.13248586824472414</v>
      </c>
      <c r="BG7532" s="9">
        <f t="shared" ca="1" si="1019"/>
        <v>7</v>
      </c>
      <c r="BH7532" s="6">
        <f ca="1">IF(ISNUMBER('Descriptive Stats'!BF7532),'Descriptive Stats'!BF7532,#N/A)</f>
        <v>-0.13248586824472414</v>
      </c>
      <c r="BI7532" s="6">
        <f ca="1">IF(ISNUMBER('Descriptive Stats'!E7532),'Descriptive Stats'!E7532,#N/A)</f>
        <v>7</v>
      </c>
    </row>
    <row r="7533" spans="1:61" ht="14.4" x14ac:dyDescent="0.3">
      <c r="A7533" s="2">
        <f>ROW()</f>
        <v>7533</v>
      </c>
      <c r="C7533" s="8">
        <f t="shared" ca="1" si="1021"/>
        <v>19</v>
      </c>
      <c r="D7533" s="8">
        <f t="shared" ca="1" si="1022"/>
        <v>7</v>
      </c>
      <c r="E7533" s="50">
        <f t="shared" ca="1" si="1016"/>
        <v>1</v>
      </c>
      <c r="F7533" s="2" t="str">
        <f t="shared" ca="1" si="1023"/>
        <v/>
      </c>
      <c r="BD7533" s="49">
        <f t="shared" ca="1" si="1020"/>
        <v>1871</v>
      </c>
      <c r="BE7533" s="3">
        <f t="shared" ca="1" si="1017"/>
        <v>0.18704999999999999</v>
      </c>
      <c r="BF7533" s="3">
        <f t="shared" ca="1" si="1018"/>
        <v>-0.88881967520906158</v>
      </c>
      <c r="BG7533" s="9">
        <f t="shared" ca="1" si="1019"/>
        <v>1</v>
      </c>
      <c r="BH7533" s="6">
        <f ca="1">IF(ISNUMBER('Descriptive Stats'!BF7533),'Descriptive Stats'!BF7533,#N/A)</f>
        <v>-0.88881967520906158</v>
      </c>
      <c r="BI7533" s="6">
        <f ca="1">IF(ISNUMBER('Descriptive Stats'!E7533),'Descriptive Stats'!E7533,#N/A)</f>
        <v>1</v>
      </c>
    </row>
    <row r="7534" spans="1:61" ht="14.4" x14ac:dyDescent="0.3">
      <c r="A7534" s="2">
        <f>ROW()</f>
        <v>7534</v>
      </c>
      <c r="C7534" s="8">
        <f t="shared" ca="1" si="1021"/>
        <v>8</v>
      </c>
      <c r="D7534" s="8">
        <f t="shared" ca="1" si="1022"/>
        <v>1</v>
      </c>
      <c r="E7534" s="50">
        <f t="shared" ca="1" si="1016"/>
        <v>6</v>
      </c>
      <c r="F7534" s="2" t="str">
        <f t="shared" ca="1" si="1023"/>
        <v/>
      </c>
      <c r="BD7534" s="49">
        <f t="shared" ca="1" si="1020"/>
        <v>3900</v>
      </c>
      <c r="BE7534" s="3">
        <f t="shared" ca="1" si="1017"/>
        <v>0.38995000000000002</v>
      </c>
      <c r="BF7534" s="3">
        <f t="shared" ca="1" si="1018"/>
        <v>-0.2794493539703507</v>
      </c>
      <c r="BG7534" s="9">
        <f t="shared" ca="1" si="1019"/>
        <v>6</v>
      </c>
      <c r="BH7534" s="6">
        <f ca="1">IF(ISNUMBER('Descriptive Stats'!BF7534),'Descriptive Stats'!BF7534,#N/A)</f>
        <v>-0.2794493539703507</v>
      </c>
      <c r="BI7534" s="6">
        <f ca="1">IF(ISNUMBER('Descriptive Stats'!E7534),'Descriptive Stats'!E7534,#N/A)</f>
        <v>6</v>
      </c>
    </row>
    <row r="7535" spans="1:61" ht="14.4" x14ac:dyDescent="0.3">
      <c r="A7535" s="2">
        <f>ROW()</f>
        <v>7535</v>
      </c>
      <c r="C7535" s="8">
        <f t="shared" ca="1" si="1021"/>
        <v>2</v>
      </c>
      <c r="D7535" s="8">
        <f t="shared" ca="1" si="1022"/>
        <v>6</v>
      </c>
      <c r="E7535" s="50">
        <f t="shared" ca="1" si="1016"/>
        <v>0</v>
      </c>
      <c r="F7535" s="2" t="str">
        <f t="shared" ca="1" si="1023"/>
        <v/>
      </c>
      <c r="BD7535" s="49">
        <f t="shared" ca="1" si="1020"/>
        <v>815.5</v>
      </c>
      <c r="BE7535" s="3">
        <f t="shared" ca="1" si="1017"/>
        <v>8.1500000000000003E-2</v>
      </c>
      <c r="BF7535" s="3">
        <f t="shared" ca="1" si="1018"/>
        <v>-1.3950525282585462</v>
      </c>
      <c r="BG7535" s="9">
        <f t="shared" ca="1" si="1019"/>
        <v>0</v>
      </c>
      <c r="BH7535" s="6">
        <f ca="1">IF(ISNUMBER('Descriptive Stats'!BF7535),'Descriptive Stats'!BF7535,#N/A)</f>
        <v>-1.3950525282585462</v>
      </c>
      <c r="BI7535" s="6">
        <f ca="1">IF(ISNUMBER('Descriptive Stats'!E7535),'Descriptive Stats'!E7535,#N/A)</f>
        <v>0</v>
      </c>
    </row>
    <row r="7536" spans="1:61" ht="14.4" x14ac:dyDescent="0.3">
      <c r="A7536" s="2">
        <f>ROW()</f>
        <v>7536</v>
      </c>
      <c r="C7536" s="8">
        <f t="shared" ca="1" si="1021"/>
        <v>14</v>
      </c>
      <c r="D7536" s="8">
        <f t="shared" ca="1" si="1022"/>
        <v>0</v>
      </c>
      <c r="E7536" s="50">
        <f t="shared" ca="1" si="1016"/>
        <v>6</v>
      </c>
      <c r="F7536" s="2" t="str">
        <f t="shared" ca="1" si="1023"/>
        <v/>
      </c>
      <c r="BD7536" s="49">
        <f t="shared" ca="1" si="1020"/>
        <v>3900</v>
      </c>
      <c r="BE7536" s="3">
        <f t="shared" ca="1" si="1017"/>
        <v>0.38995000000000002</v>
      </c>
      <c r="BF7536" s="3">
        <f t="shared" ca="1" si="1018"/>
        <v>-0.2794493539703507</v>
      </c>
      <c r="BG7536" s="9">
        <f t="shared" ca="1" si="1019"/>
        <v>6</v>
      </c>
      <c r="BH7536" s="6">
        <f ca="1">IF(ISNUMBER('Descriptive Stats'!BF7536),'Descriptive Stats'!BF7536,#N/A)</f>
        <v>-0.2794493539703507</v>
      </c>
      <c r="BI7536" s="6">
        <f ca="1">IF(ISNUMBER('Descriptive Stats'!E7536),'Descriptive Stats'!E7536,#N/A)</f>
        <v>6</v>
      </c>
    </row>
    <row r="7537" spans="1:61" ht="14.4" x14ac:dyDescent="0.3">
      <c r="A7537" s="2">
        <f>ROW()</f>
        <v>7537</v>
      </c>
      <c r="C7537" s="8">
        <f t="shared" ca="1" si="1021"/>
        <v>16</v>
      </c>
      <c r="D7537" s="8">
        <f t="shared" ca="1" si="1022"/>
        <v>6</v>
      </c>
      <c r="E7537" s="50">
        <f t="shared" ca="1" si="1016"/>
        <v>2</v>
      </c>
      <c r="F7537" s="2" t="str">
        <f t="shared" ca="1" si="1023"/>
        <v/>
      </c>
      <c r="BD7537" s="49">
        <f t="shared" ca="1" si="1020"/>
        <v>2595</v>
      </c>
      <c r="BE7537" s="3">
        <f t="shared" ca="1" si="1017"/>
        <v>0.25945000000000001</v>
      </c>
      <c r="BF7537" s="3">
        <f t="shared" ca="1" si="1018"/>
        <v>-0.6450419512753276</v>
      </c>
      <c r="BG7537" s="9">
        <f t="shared" ca="1" si="1019"/>
        <v>2</v>
      </c>
      <c r="BH7537" s="6">
        <f ca="1">IF(ISNUMBER('Descriptive Stats'!BF7537),'Descriptive Stats'!BF7537,#N/A)</f>
        <v>-0.6450419512753276</v>
      </c>
      <c r="BI7537" s="6">
        <f ca="1">IF(ISNUMBER('Descriptive Stats'!E7537),'Descriptive Stats'!E7537,#N/A)</f>
        <v>2</v>
      </c>
    </row>
    <row r="7538" spans="1:61" ht="14.4" x14ac:dyDescent="0.3">
      <c r="A7538" s="2">
        <f>ROW()</f>
        <v>7538</v>
      </c>
      <c r="C7538" s="8">
        <f t="shared" ca="1" si="1021"/>
        <v>3</v>
      </c>
      <c r="D7538" s="8">
        <f t="shared" ca="1" si="1022"/>
        <v>2</v>
      </c>
      <c r="E7538" s="50">
        <f t="shared" ca="1" si="1016"/>
        <v>0</v>
      </c>
      <c r="F7538" s="2" t="str">
        <f t="shared" ca="1" si="1023"/>
        <v/>
      </c>
      <c r="BD7538" s="49">
        <f t="shared" ca="1" si="1020"/>
        <v>815.5</v>
      </c>
      <c r="BE7538" s="3">
        <f t="shared" ca="1" si="1017"/>
        <v>8.1500000000000003E-2</v>
      </c>
      <c r="BF7538" s="3">
        <f t="shared" ca="1" si="1018"/>
        <v>-1.3950525282585462</v>
      </c>
      <c r="BG7538" s="9">
        <f t="shared" ca="1" si="1019"/>
        <v>0</v>
      </c>
      <c r="BH7538" s="6">
        <f ca="1">IF(ISNUMBER('Descriptive Stats'!BF7538),'Descriptive Stats'!BF7538,#N/A)</f>
        <v>-1.3950525282585462</v>
      </c>
      <c r="BI7538" s="6">
        <f ca="1">IF(ISNUMBER('Descriptive Stats'!E7538),'Descriptive Stats'!E7538,#N/A)</f>
        <v>0</v>
      </c>
    </row>
    <row r="7539" spans="1:61" ht="14.4" x14ac:dyDescent="0.3">
      <c r="A7539" s="2">
        <f>ROW()</f>
        <v>7539</v>
      </c>
      <c r="C7539" s="8">
        <f t="shared" ca="1" si="1021"/>
        <v>14</v>
      </c>
      <c r="D7539" s="8">
        <f t="shared" ca="1" si="1022"/>
        <v>0</v>
      </c>
      <c r="E7539" s="50">
        <f t="shared" ca="1" si="1016"/>
        <v>0</v>
      </c>
      <c r="F7539" s="2" t="str">
        <f t="shared" ca="1" si="1023"/>
        <v/>
      </c>
      <c r="BD7539" s="49">
        <f t="shared" ca="1" si="1020"/>
        <v>815.5</v>
      </c>
      <c r="BE7539" s="3">
        <f t="shared" ca="1" si="1017"/>
        <v>8.1500000000000003E-2</v>
      </c>
      <c r="BF7539" s="3">
        <f t="shared" ca="1" si="1018"/>
        <v>-1.3950525282585462</v>
      </c>
      <c r="BG7539" s="9">
        <f t="shared" ca="1" si="1019"/>
        <v>0</v>
      </c>
      <c r="BH7539" s="6">
        <f ca="1">IF(ISNUMBER('Descriptive Stats'!BF7539),'Descriptive Stats'!BF7539,#N/A)</f>
        <v>-1.3950525282585462</v>
      </c>
      <c r="BI7539" s="6">
        <f ca="1">IF(ISNUMBER('Descriptive Stats'!E7539),'Descriptive Stats'!E7539,#N/A)</f>
        <v>0</v>
      </c>
    </row>
    <row r="7540" spans="1:61" ht="14.4" x14ac:dyDescent="0.3">
      <c r="A7540" s="2">
        <f>ROW()</f>
        <v>7540</v>
      </c>
      <c r="C7540" s="8">
        <f t="shared" ca="1" si="1021"/>
        <v>11</v>
      </c>
      <c r="D7540" s="8">
        <f t="shared" ca="1" si="1022"/>
        <v>0</v>
      </c>
      <c r="E7540" s="50">
        <f t="shared" ca="1" si="1016"/>
        <v>0</v>
      </c>
      <c r="F7540" s="2" t="str">
        <f t="shared" ca="1" si="1023"/>
        <v/>
      </c>
      <c r="BD7540" s="49">
        <f t="shared" ca="1" si="1020"/>
        <v>815.5</v>
      </c>
      <c r="BE7540" s="3">
        <f t="shared" ca="1" si="1017"/>
        <v>8.1500000000000003E-2</v>
      </c>
      <c r="BF7540" s="3">
        <f t="shared" ca="1" si="1018"/>
        <v>-1.3950525282585462</v>
      </c>
      <c r="BG7540" s="9">
        <f t="shared" ca="1" si="1019"/>
        <v>0</v>
      </c>
      <c r="BH7540" s="6">
        <f ca="1">IF(ISNUMBER('Descriptive Stats'!BF7540),'Descriptive Stats'!BF7540,#N/A)</f>
        <v>-1.3950525282585462</v>
      </c>
      <c r="BI7540" s="6">
        <f ca="1">IF(ISNUMBER('Descriptive Stats'!E7540),'Descriptive Stats'!E7540,#N/A)</f>
        <v>0</v>
      </c>
    </row>
    <row r="7541" spans="1:61" ht="14.4" x14ac:dyDescent="0.3">
      <c r="A7541" s="2">
        <f>ROW()</f>
        <v>7541</v>
      </c>
      <c r="C7541" s="8">
        <f t="shared" ca="1" si="1021"/>
        <v>11</v>
      </c>
      <c r="D7541" s="8">
        <f t="shared" ca="1" si="1022"/>
        <v>0</v>
      </c>
      <c r="E7541" s="50">
        <f t="shared" ca="1" si="1016"/>
        <v>0</v>
      </c>
      <c r="F7541" s="2" t="str">
        <f t="shared" ca="1" si="1023"/>
        <v/>
      </c>
      <c r="BD7541" s="49">
        <f t="shared" ca="1" si="1020"/>
        <v>815.5</v>
      </c>
      <c r="BE7541" s="3">
        <f t="shared" ca="1" si="1017"/>
        <v>8.1500000000000003E-2</v>
      </c>
      <c r="BF7541" s="3">
        <f t="shared" ca="1" si="1018"/>
        <v>-1.3950525282585462</v>
      </c>
      <c r="BG7541" s="9">
        <f t="shared" ca="1" si="1019"/>
        <v>0</v>
      </c>
      <c r="BH7541" s="6">
        <f ca="1">IF(ISNUMBER('Descriptive Stats'!BF7541),'Descriptive Stats'!BF7541,#N/A)</f>
        <v>-1.3950525282585462</v>
      </c>
      <c r="BI7541" s="6">
        <f ca="1">IF(ISNUMBER('Descriptive Stats'!E7541),'Descriptive Stats'!E7541,#N/A)</f>
        <v>0</v>
      </c>
    </row>
    <row r="7542" spans="1:61" ht="14.4" x14ac:dyDescent="0.3">
      <c r="A7542" s="2">
        <f>ROW()</f>
        <v>7542</v>
      </c>
      <c r="C7542" s="8">
        <f t="shared" ca="1" si="1021"/>
        <v>4</v>
      </c>
      <c r="D7542" s="8">
        <f t="shared" ca="1" si="1022"/>
        <v>0</v>
      </c>
      <c r="E7542" s="50">
        <f t="shared" ca="1" si="1016"/>
        <v>0</v>
      </c>
      <c r="F7542" s="2" t="str">
        <f t="shared" ca="1" si="1023"/>
        <v/>
      </c>
      <c r="BD7542" s="49">
        <f t="shared" ca="1" si="1020"/>
        <v>815.5</v>
      </c>
      <c r="BE7542" s="3">
        <f t="shared" ca="1" si="1017"/>
        <v>8.1500000000000003E-2</v>
      </c>
      <c r="BF7542" s="3">
        <f t="shared" ca="1" si="1018"/>
        <v>-1.3950525282585462</v>
      </c>
      <c r="BG7542" s="9">
        <f t="shared" ca="1" si="1019"/>
        <v>0</v>
      </c>
      <c r="BH7542" s="6">
        <f ca="1">IF(ISNUMBER('Descriptive Stats'!BF7542),'Descriptive Stats'!BF7542,#N/A)</f>
        <v>-1.3950525282585462</v>
      </c>
      <c r="BI7542" s="6">
        <f ca="1">IF(ISNUMBER('Descriptive Stats'!E7542),'Descriptive Stats'!E7542,#N/A)</f>
        <v>0</v>
      </c>
    </row>
    <row r="7543" spans="1:61" ht="14.4" x14ac:dyDescent="0.3">
      <c r="A7543" s="2">
        <f>ROW()</f>
        <v>7543</v>
      </c>
      <c r="C7543" s="8">
        <f t="shared" ca="1" si="1021"/>
        <v>14</v>
      </c>
      <c r="D7543" s="8">
        <f t="shared" ca="1" si="1022"/>
        <v>0</v>
      </c>
      <c r="E7543" s="50">
        <f t="shared" ca="1" si="1016"/>
        <v>4</v>
      </c>
      <c r="F7543" s="2" t="str">
        <f t="shared" ca="1" si="1023"/>
        <v/>
      </c>
      <c r="BD7543" s="49">
        <f t="shared" ca="1" si="1020"/>
        <v>3442</v>
      </c>
      <c r="BE7543" s="3">
        <f t="shared" ca="1" si="1017"/>
        <v>0.34415000000000001</v>
      </c>
      <c r="BF7543" s="3">
        <f t="shared" ca="1" si="1018"/>
        <v>-0.40116316278173481</v>
      </c>
      <c r="BG7543" s="9">
        <f t="shared" ca="1" si="1019"/>
        <v>4</v>
      </c>
      <c r="BH7543" s="6">
        <f ca="1">IF(ISNUMBER('Descriptive Stats'!BF7543),'Descriptive Stats'!BF7543,#N/A)</f>
        <v>-0.40116316278173481</v>
      </c>
      <c r="BI7543" s="6">
        <f ca="1">IF(ISNUMBER('Descriptive Stats'!E7543),'Descriptive Stats'!E7543,#N/A)</f>
        <v>4</v>
      </c>
    </row>
    <row r="7544" spans="1:61" ht="14.4" x14ac:dyDescent="0.3">
      <c r="A7544" s="2">
        <f>ROW()</f>
        <v>7544</v>
      </c>
      <c r="C7544" s="8">
        <f t="shared" ca="1" si="1021"/>
        <v>13</v>
      </c>
      <c r="D7544" s="8">
        <f t="shared" ca="1" si="1022"/>
        <v>4</v>
      </c>
      <c r="E7544" s="50">
        <f t="shared" ca="1" si="1016"/>
        <v>4</v>
      </c>
      <c r="F7544" s="2" t="str">
        <f t="shared" ca="1" si="1023"/>
        <v/>
      </c>
      <c r="BD7544" s="49">
        <f t="shared" ca="1" si="1020"/>
        <v>3442</v>
      </c>
      <c r="BE7544" s="3">
        <f t="shared" ca="1" si="1017"/>
        <v>0.34415000000000001</v>
      </c>
      <c r="BF7544" s="3">
        <f t="shared" ca="1" si="1018"/>
        <v>-0.40116316278173481</v>
      </c>
      <c r="BG7544" s="9">
        <f t="shared" ca="1" si="1019"/>
        <v>4</v>
      </c>
      <c r="BH7544" s="6">
        <f ca="1">IF(ISNUMBER('Descriptive Stats'!BF7544),'Descriptive Stats'!BF7544,#N/A)</f>
        <v>-0.40116316278173481</v>
      </c>
      <c r="BI7544" s="6">
        <f ca="1">IF(ISNUMBER('Descriptive Stats'!E7544),'Descriptive Stats'!E7544,#N/A)</f>
        <v>4</v>
      </c>
    </row>
    <row r="7545" spans="1:61" ht="14.4" x14ac:dyDescent="0.3">
      <c r="A7545" s="2">
        <f>ROW()</f>
        <v>7545</v>
      </c>
      <c r="C7545" s="8">
        <f t="shared" ca="1" si="1021"/>
        <v>13</v>
      </c>
      <c r="D7545" s="8">
        <f t="shared" ca="1" si="1022"/>
        <v>4</v>
      </c>
      <c r="E7545" s="50">
        <f t="shared" ca="1" si="1016"/>
        <v>19</v>
      </c>
      <c r="F7545" s="2" t="str">
        <f t="shared" ca="1" si="1023"/>
        <v>X</v>
      </c>
      <c r="BD7545" s="49">
        <f t="shared" ca="1" si="1020"/>
        <v>5294</v>
      </c>
      <c r="BE7545" s="3">
        <f t="shared" ca="1" si="1017"/>
        <v>0.52934999999999999</v>
      </c>
      <c r="BF7545" s="3">
        <f t="shared" ca="1" si="1018"/>
        <v>7.3636031452008061E-2</v>
      </c>
      <c r="BG7545" s="9">
        <f t="shared" ca="1" si="1019"/>
        <v>19</v>
      </c>
      <c r="BH7545" s="6">
        <f ca="1">IF(ISNUMBER('Descriptive Stats'!BF7545),'Descriptive Stats'!BF7545,#N/A)</f>
        <v>7.3636031452008061E-2</v>
      </c>
      <c r="BI7545" s="6">
        <f ca="1">IF(ISNUMBER('Descriptive Stats'!E7545),'Descriptive Stats'!E7545,#N/A)</f>
        <v>19</v>
      </c>
    </row>
    <row r="7546" spans="1:61" ht="14.4" x14ac:dyDescent="0.3">
      <c r="A7546" s="2">
        <f>ROW()</f>
        <v>7546</v>
      </c>
      <c r="C7546" s="8">
        <f t="shared" ca="1" si="1021"/>
        <v>7</v>
      </c>
      <c r="D7546" s="8">
        <f t="shared" ca="1" si="1022"/>
        <v>19</v>
      </c>
      <c r="E7546" s="50">
        <f t="shared" ca="1" si="1016"/>
        <v>7</v>
      </c>
      <c r="F7546" s="2" t="str">
        <f t="shared" ca="1" si="1023"/>
        <v/>
      </c>
      <c r="BD7546" s="49">
        <f t="shared" ca="1" si="1020"/>
        <v>4473.5</v>
      </c>
      <c r="BE7546" s="3">
        <f t="shared" ca="1" si="1017"/>
        <v>0.44729999999999998</v>
      </c>
      <c r="BF7546" s="3">
        <f t="shared" ca="1" si="1018"/>
        <v>-0.13248586824472414</v>
      </c>
      <c r="BG7546" s="9">
        <f t="shared" ca="1" si="1019"/>
        <v>7</v>
      </c>
      <c r="BH7546" s="6">
        <f ca="1">IF(ISNUMBER('Descriptive Stats'!BF7546),'Descriptive Stats'!BF7546,#N/A)</f>
        <v>-0.13248586824472414</v>
      </c>
      <c r="BI7546" s="6">
        <f ca="1">IF(ISNUMBER('Descriptive Stats'!E7546),'Descriptive Stats'!E7546,#N/A)</f>
        <v>7</v>
      </c>
    </row>
    <row r="7547" spans="1:61" ht="14.4" x14ac:dyDescent="0.3">
      <c r="A7547" s="2">
        <f>ROW()</f>
        <v>7547</v>
      </c>
      <c r="C7547" s="8">
        <f t="shared" ca="1" si="1021"/>
        <v>6</v>
      </c>
      <c r="D7547" s="8">
        <f t="shared" ca="1" si="1022"/>
        <v>7</v>
      </c>
      <c r="E7547" s="50">
        <f t="shared" ca="1" si="1016"/>
        <v>4</v>
      </c>
      <c r="F7547" s="2" t="str">
        <f t="shared" ca="1" si="1023"/>
        <v/>
      </c>
      <c r="BD7547" s="49">
        <f t="shared" ca="1" si="1020"/>
        <v>3442</v>
      </c>
      <c r="BE7547" s="3">
        <f t="shared" ca="1" si="1017"/>
        <v>0.34415000000000001</v>
      </c>
      <c r="BF7547" s="3">
        <f t="shared" ca="1" si="1018"/>
        <v>-0.40116316278173481</v>
      </c>
      <c r="BG7547" s="9">
        <f t="shared" ca="1" si="1019"/>
        <v>4</v>
      </c>
      <c r="BH7547" s="6">
        <f ca="1">IF(ISNUMBER('Descriptive Stats'!BF7547),'Descriptive Stats'!BF7547,#N/A)</f>
        <v>-0.40116316278173481</v>
      </c>
      <c r="BI7547" s="6">
        <f ca="1">IF(ISNUMBER('Descriptive Stats'!E7547),'Descriptive Stats'!E7547,#N/A)</f>
        <v>4</v>
      </c>
    </row>
    <row r="7548" spans="1:61" ht="14.4" x14ac:dyDescent="0.3">
      <c r="A7548" s="2">
        <f>ROW()</f>
        <v>7548</v>
      </c>
      <c r="C7548" s="8">
        <f t="shared" ca="1" si="1021"/>
        <v>13</v>
      </c>
      <c r="D7548" s="8">
        <f t="shared" ca="1" si="1022"/>
        <v>4</v>
      </c>
      <c r="E7548" s="50">
        <f t="shared" ca="1" si="1016"/>
        <v>2</v>
      </c>
      <c r="F7548" s="2" t="str">
        <f t="shared" ca="1" si="1023"/>
        <v/>
      </c>
      <c r="BD7548" s="49">
        <f t="shared" ca="1" si="1020"/>
        <v>2595</v>
      </c>
      <c r="BE7548" s="3">
        <f t="shared" ca="1" si="1017"/>
        <v>0.25945000000000001</v>
      </c>
      <c r="BF7548" s="3">
        <f t="shared" ca="1" si="1018"/>
        <v>-0.6450419512753276</v>
      </c>
      <c r="BG7548" s="9">
        <f t="shared" ca="1" si="1019"/>
        <v>2</v>
      </c>
      <c r="BH7548" s="6">
        <f ca="1">IF(ISNUMBER('Descriptive Stats'!BF7548),'Descriptive Stats'!BF7548,#N/A)</f>
        <v>-0.6450419512753276</v>
      </c>
      <c r="BI7548" s="6">
        <f ca="1">IF(ISNUMBER('Descriptive Stats'!E7548),'Descriptive Stats'!E7548,#N/A)</f>
        <v>2</v>
      </c>
    </row>
    <row r="7549" spans="1:61" ht="14.4" x14ac:dyDescent="0.3">
      <c r="A7549" s="2">
        <f>ROW()</f>
        <v>7549</v>
      </c>
      <c r="C7549" s="8">
        <f t="shared" ca="1" si="1021"/>
        <v>21</v>
      </c>
      <c r="D7549" s="8">
        <f t="shared" ca="1" si="1022"/>
        <v>2</v>
      </c>
      <c r="E7549" s="50">
        <f t="shared" ca="1" si="1016"/>
        <v>2</v>
      </c>
      <c r="F7549" s="2" t="str">
        <f t="shared" ca="1" si="1023"/>
        <v/>
      </c>
      <c r="BD7549" s="49">
        <f t="shared" ca="1" si="1020"/>
        <v>2595</v>
      </c>
      <c r="BE7549" s="3">
        <f t="shared" ca="1" si="1017"/>
        <v>0.25945000000000001</v>
      </c>
      <c r="BF7549" s="3">
        <f t="shared" ca="1" si="1018"/>
        <v>-0.6450419512753276</v>
      </c>
      <c r="BG7549" s="9">
        <f t="shared" ca="1" si="1019"/>
        <v>2</v>
      </c>
      <c r="BH7549" s="6">
        <f ca="1">IF(ISNUMBER('Descriptive Stats'!BF7549),'Descriptive Stats'!BF7549,#N/A)</f>
        <v>-0.6450419512753276</v>
      </c>
      <c r="BI7549" s="6">
        <f ca="1">IF(ISNUMBER('Descriptive Stats'!E7549),'Descriptive Stats'!E7549,#N/A)</f>
        <v>2</v>
      </c>
    </row>
    <row r="7550" spans="1:61" ht="14.4" x14ac:dyDescent="0.3">
      <c r="A7550" s="2">
        <f>ROW()</f>
        <v>7550</v>
      </c>
      <c r="C7550" s="8">
        <f t="shared" ca="1" si="1021"/>
        <v>3</v>
      </c>
      <c r="D7550" s="8">
        <f t="shared" ca="1" si="1022"/>
        <v>2</v>
      </c>
      <c r="E7550" s="50">
        <f t="shared" ca="1" si="1016"/>
        <v>0</v>
      </c>
      <c r="F7550" s="2" t="str">
        <f t="shared" ca="1" si="1023"/>
        <v/>
      </c>
      <c r="BD7550" s="49">
        <f t="shared" ca="1" si="1020"/>
        <v>815.5</v>
      </c>
      <c r="BE7550" s="3">
        <f t="shared" ca="1" si="1017"/>
        <v>8.1500000000000003E-2</v>
      </c>
      <c r="BF7550" s="3">
        <f t="shared" ca="1" si="1018"/>
        <v>-1.3950525282585462</v>
      </c>
      <c r="BG7550" s="9">
        <f t="shared" ca="1" si="1019"/>
        <v>0</v>
      </c>
      <c r="BH7550" s="6">
        <f ca="1">IF(ISNUMBER('Descriptive Stats'!BF7550),'Descriptive Stats'!BF7550,#N/A)</f>
        <v>-1.3950525282585462</v>
      </c>
      <c r="BI7550" s="6">
        <f ca="1">IF(ISNUMBER('Descriptive Stats'!E7550),'Descriptive Stats'!E7550,#N/A)</f>
        <v>0</v>
      </c>
    </row>
    <row r="7551" spans="1:61" ht="14.4" x14ac:dyDescent="0.3">
      <c r="A7551" s="2">
        <f>ROW()</f>
        <v>7551</v>
      </c>
      <c r="C7551" s="8">
        <f t="shared" ca="1" si="1021"/>
        <v>15</v>
      </c>
      <c r="D7551" s="8">
        <f t="shared" ca="1" si="1022"/>
        <v>0</v>
      </c>
      <c r="E7551" s="50">
        <f t="shared" ca="1" si="1016"/>
        <v>1</v>
      </c>
      <c r="F7551" s="2" t="str">
        <f t="shared" ca="1" si="1023"/>
        <v/>
      </c>
      <c r="BD7551" s="49">
        <f t="shared" ca="1" si="1020"/>
        <v>1871</v>
      </c>
      <c r="BE7551" s="3">
        <f t="shared" ca="1" si="1017"/>
        <v>0.18704999999999999</v>
      </c>
      <c r="BF7551" s="3">
        <f t="shared" ca="1" si="1018"/>
        <v>-0.88881967520906158</v>
      </c>
      <c r="BG7551" s="9">
        <f t="shared" ca="1" si="1019"/>
        <v>1</v>
      </c>
      <c r="BH7551" s="6">
        <f ca="1">IF(ISNUMBER('Descriptive Stats'!BF7551),'Descriptive Stats'!BF7551,#N/A)</f>
        <v>-0.88881967520906158</v>
      </c>
      <c r="BI7551" s="6">
        <f ca="1">IF(ISNUMBER('Descriptive Stats'!E7551),'Descriptive Stats'!E7551,#N/A)</f>
        <v>1</v>
      </c>
    </row>
    <row r="7552" spans="1:61" ht="14.4" x14ac:dyDescent="0.3">
      <c r="A7552" s="2">
        <f>ROW()</f>
        <v>7552</v>
      </c>
      <c r="C7552" s="8">
        <f t="shared" ca="1" si="1021"/>
        <v>12</v>
      </c>
      <c r="D7552" s="8">
        <f t="shared" ca="1" si="1022"/>
        <v>1</v>
      </c>
      <c r="E7552" s="50">
        <f t="shared" ca="1" si="1016"/>
        <v>15</v>
      </c>
      <c r="F7552" s="2" t="str">
        <f t="shared" ca="1" si="1023"/>
        <v/>
      </c>
      <c r="BD7552" s="49">
        <f t="shared" ca="1" si="1020"/>
        <v>5051.5</v>
      </c>
      <c r="BE7552" s="3">
        <f t="shared" ca="1" si="1017"/>
        <v>0.50509999999999999</v>
      </c>
      <c r="BF7552" s="3">
        <f t="shared" ca="1" si="1018"/>
        <v>1.2784152420787677E-2</v>
      </c>
      <c r="BG7552" s="9">
        <f t="shared" ca="1" si="1019"/>
        <v>15</v>
      </c>
      <c r="BH7552" s="6">
        <f ca="1">IF(ISNUMBER('Descriptive Stats'!BF7552),'Descriptive Stats'!BF7552,#N/A)</f>
        <v>1.2784152420787677E-2</v>
      </c>
      <c r="BI7552" s="6">
        <f ca="1">IF(ISNUMBER('Descriptive Stats'!E7552),'Descriptive Stats'!E7552,#N/A)</f>
        <v>15</v>
      </c>
    </row>
    <row r="7553" spans="1:61" ht="14.4" x14ac:dyDescent="0.3">
      <c r="A7553" s="2">
        <f>ROW()</f>
        <v>7553</v>
      </c>
      <c r="C7553" s="8">
        <f t="shared" ca="1" si="1021"/>
        <v>24</v>
      </c>
      <c r="D7553" s="8">
        <f t="shared" ca="1" si="1022"/>
        <v>15</v>
      </c>
      <c r="E7553" s="50">
        <f t="shared" ca="1" si="1016"/>
        <v>1</v>
      </c>
      <c r="F7553" s="2" t="str">
        <f t="shared" ca="1" si="1023"/>
        <v/>
      </c>
      <c r="BD7553" s="49">
        <f t="shared" ca="1" si="1020"/>
        <v>1871</v>
      </c>
      <c r="BE7553" s="3">
        <f t="shared" ca="1" si="1017"/>
        <v>0.18704999999999999</v>
      </c>
      <c r="BF7553" s="3">
        <f t="shared" ca="1" si="1018"/>
        <v>-0.88881967520906158</v>
      </c>
      <c r="BG7553" s="9">
        <f t="shared" ca="1" si="1019"/>
        <v>1</v>
      </c>
      <c r="BH7553" s="6">
        <f ca="1">IF(ISNUMBER('Descriptive Stats'!BF7553),'Descriptive Stats'!BF7553,#N/A)</f>
        <v>-0.88881967520906158</v>
      </c>
      <c r="BI7553" s="6">
        <f ca="1">IF(ISNUMBER('Descriptive Stats'!E7553),'Descriptive Stats'!E7553,#N/A)</f>
        <v>1</v>
      </c>
    </row>
    <row r="7554" spans="1:61" ht="14.4" x14ac:dyDescent="0.3">
      <c r="A7554" s="2">
        <f>ROW()</f>
        <v>7554</v>
      </c>
      <c r="C7554" s="8">
        <f t="shared" ca="1" si="1021"/>
        <v>12</v>
      </c>
      <c r="D7554" s="8">
        <f t="shared" ca="1" si="1022"/>
        <v>1</v>
      </c>
      <c r="E7554" s="50">
        <f t="shared" ca="1" si="1016"/>
        <v>6</v>
      </c>
      <c r="F7554" s="2" t="str">
        <f t="shared" ca="1" si="1023"/>
        <v/>
      </c>
      <c r="BD7554" s="49">
        <f t="shared" ca="1" si="1020"/>
        <v>3900</v>
      </c>
      <c r="BE7554" s="3">
        <f t="shared" ca="1" si="1017"/>
        <v>0.38995000000000002</v>
      </c>
      <c r="BF7554" s="3">
        <f t="shared" ca="1" si="1018"/>
        <v>-0.2794493539703507</v>
      </c>
      <c r="BG7554" s="9">
        <f t="shared" ca="1" si="1019"/>
        <v>6</v>
      </c>
      <c r="BH7554" s="6">
        <f ca="1">IF(ISNUMBER('Descriptive Stats'!BF7554),'Descriptive Stats'!BF7554,#N/A)</f>
        <v>-0.2794493539703507</v>
      </c>
      <c r="BI7554" s="6">
        <f ca="1">IF(ISNUMBER('Descriptive Stats'!E7554),'Descriptive Stats'!E7554,#N/A)</f>
        <v>6</v>
      </c>
    </row>
    <row r="7555" spans="1:61" ht="14.4" x14ac:dyDescent="0.3">
      <c r="A7555" s="2">
        <f>ROW()</f>
        <v>7555</v>
      </c>
      <c r="C7555" s="8">
        <f t="shared" ca="1" si="1021"/>
        <v>5</v>
      </c>
      <c r="D7555" s="8">
        <f t="shared" ca="1" si="1022"/>
        <v>6</v>
      </c>
      <c r="E7555" s="50">
        <f t="shared" ref="E7555:E7618" ca="1" si="1024">IF(0=MOD(ROW(),$J$1),AVERAGE(OFFSET($D$2,ROW()-$J$1,0,$J$1,1)),"")</f>
        <v>0</v>
      </c>
      <c r="F7555" s="2" t="str">
        <f t="shared" ca="1" si="1023"/>
        <v/>
      </c>
      <c r="BD7555" s="49">
        <f t="shared" ca="1" si="1020"/>
        <v>815.5</v>
      </c>
      <c r="BE7555" s="3">
        <f t="shared" ca="1" si="1017"/>
        <v>8.1500000000000003E-2</v>
      </c>
      <c r="BF7555" s="3">
        <f t="shared" ca="1" si="1018"/>
        <v>-1.3950525282585462</v>
      </c>
      <c r="BG7555" s="9">
        <f t="shared" ca="1" si="1019"/>
        <v>0</v>
      </c>
      <c r="BH7555" s="6">
        <f ca="1">IF(ISNUMBER('Descriptive Stats'!BF7555),'Descriptive Stats'!BF7555,#N/A)</f>
        <v>-1.3950525282585462</v>
      </c>
      <c r="BI7555" s="6">
        <f ca="1">IF(ISNUMBER('Descriptive Stats'!E7555),'Descriptive Stats'!E7555,#N/A)</f>
        <v>0</v>
      </c>
    </row>
    <row r="7556" spans="1:61" ht="14.4" x14ac:dyDescent="0.3">
      <c r="A7556" s="2">
        <f>ROW()</f>
        <v>7556</v>
      </c>
      <c r="C7556" s="8">
        <f t="shared" ca="1" si="1021"/>
        <v>20</v>
      </c>
      <c r="D7556" s="8">
        <f t="shared" ca="1" si="1022"/>
        <v>0</v>
      </c>
      <c r="E7556" s="50">
        <f t="shared" ca="1" si="1024"/>
        <v>2</v>
      </c>
      <c r="F7556" s="2" t="str">
        <f t="shared" ca="1" si="1023"/>
        <v/>
      </c>
      <c r="BD7556" s="49">
        <f t="shared" ca="1" si="1020"/>
        <v>2595</v>
      </c>
      <c r="BE7556" s="3">
        <f t="shared" ca="1" si="1017"/>
        <v>0.25945000000000001</v>
      </c>
      <c r="BF7556" s="3">
        <f t="shared" ca="1" si="1018"/>
        <v>-0.6450419512753276</v>
      </c>
      <c r="BG7556" s="9">
        <f t="shared" ca="1" si="1019"/>
        <v>2</v>
      </c>
      <c r="BH7556" s="6">
        <f ca="1">IF(ISNUMBER('Descriptive Stats'!BF7556),'Descriptive Stats'!BF7556,#N/A)</f>
        <v>-0.6450419512753276</v>
      </c>
      <c r="BI7556" s="6">
        <f ca="1">IF(ISNUMBER('Descriptive Stats'!E7556),'Descriptive Stats'!E7556,#N/A)</f>
        <v>2</v>
      </c>
    </row>
    <row r="7557" spans="1:61" ht="14.4" x14ac:dyDescent="0.3">
      <c r="A7557" s="2">
        <f>ROW()</f>
        <v>7557</v>
      </c>
      <c r="C7557" s="8">
        <f t="shared" ca="1" si="1021"/>
        <v>17</v>
      </c>
      <c r="D7557" s="8">
        <f t="shared" ca="1" si="1022"/>
        <v>2</v>
      </c>
      <c r="E7557" s="50">
        <f t="shared" ca="1" si="1024"/>
        <v>1</v>
      </c>
      <c r="F7557" s="2" t="str">
        <f t="shared" ca="1" si="1023"/>
        <v/>
      </c>
      <c r="BD7557" s="49">
        <f t="shared" ca="1" si="1020"/>
        <v>1871</v>
      </c>
      <c r="BE7557" s="3">
        <f t="shared" ca="1" si="1017"/>
        <v>0.18704999999999999</v>
      </c>
      <c r="BF7557" s="3">
        <f t="shared" ca="1" si="1018"/>
        <v>-0.88881967520906158</v>
      </c>
      <c r="BG7557" s="9">
        <f t="shared" ca="1" si="1019"/>
        <v>1</v>
      </c>
      <c r="BH7557" s="6">
        <f ca="1">IF(ISNUMBER('Descriptive Stats'!BF7557),'Descriptive Stats'!BF7557,#N/A)</f>
        <v>-0.88881967520906158</v>
      </c>
      <c r="BI7557" s="6">
        <f ca="1">IF(ISNUMBER('Descriptive Stats'!E7557),'Descriptive Stats'!E7557,#N/A)</f>
        <v>1</v>
      </c>
    </row>
    <row r="7558" spans="1:61" ht="14.4" x14ac:dyDescent="0.3">
      <c r="A7558" s="2">
        <f>ROW()</f>
        <v>7558</v>
      </c>
      <c r="C7558" s="8">
        <f t="shared" ca="1" si="1021"/>
        <v>12</v>
      </c>
      <c r="D7558" s="8">
        <f t="shared" ca="1" si="1022"/>
        <v>1</v>
      </c>
      <c r="E7558" s="50">
        <f t="shared" ca="1" si="1024"/>
        <v>6</v>
      </c>
      <c r="F7558" s="2" t="str">
        <f t="shared" ca="1" si="1023"/>
        <v/>
      </c>
      <c r="BD7558" s="49">
        <f t="shared" ca="1" si="1020"/>
        <v>3900</v>
      </c>
      <c r="BE7558" s="3">
        <f t="shared" ca="1" si="1017"/>
        <v>0.38995000000000002</v>
      </c>
      <c r="BF7558" s="3">
        <f t="shared" ca="1" si="1018"/>
        <v>-0.2794493539703507</v>
      </c>
      <c r="BG7558" s="9">
        <f t="shared" ca="1" si="1019"/>
        <v>6</v>
      </c>
      <c r="BH7558" s="6">
        <f ca="1">IF(ISNUMBER('Descriptive Stats'!BF7558),'Descriptive Stats'!BF7558,#N/A)</f>
        <v>-0.2794493539703507</v>
      </c>
      <c r="BI7558" s="6">
        <f ca="1">IF(ISNUMBER('Descriptive Stats'!E7558),'Descriptive Stats'!E7558,#N/A)</f>
        <v>6</v>
      </c>
    </row>
    <row r="7559" spans="1:61" ht="14.4" x14ac:dyDescent="0.3">
      <c r="A7559" s="2">
        <f>ROW()</f>
        <v>7559</v>
      </c>
      <c r="C7559" s="8">
        <f t="shared" ca="1" si="1021"/>
        <v>2</v>
      </c>
      <c r="D7559" s="8">
        <f t="shared" ca="1" si="1022"/>
        <v>6</v>
      </c>
      <c r="E7559" s="50">
        <f t="shared" ca="1" si="1024"/>
        <v>1</v>
      </c>
      <c r="F7559" s="2" t="str">
        <f t="shared" ca="1" si="1023"/>
        <v/>
      </c>
      <c r="BD7559" s="49">
        <f t="shared" ca="1" si="1020"/>
        <v>1871</v>
      </c>
      <c r="BE7559" s="3">
        <f t="shared" ca="1" si="1017"/>
        <v>0.18704999999999999</v>
      </c>
      <c r="BF7559" s="3">
        <f t="shared" ca="1" si="1018"/>
        <v>-0.88881967520906158</v>
      </c>
      <c r="BG7559" s="9">
        <f t="shared" ca="1" si="1019"/>
        <v>1</v>
      </c>
      <c r="BH7559" s="6">
        <f ca="1">IF(ISNUMBER('Descriptive Stats'!BF7559),'Descriptive Stats'!BF7559,#N/A)</f>
        <v>-0.88881967520906158</v>
      </c>
      <c r="BI7559" s="6">
        <f ca="1">IF(ISNUMBER('Descriptive Stats'!E7559),'Descriptive Stats'!E7559,#N/A)</f>
        <v>1</v>
      </c>
    </row>
    <row r="7560" spans="1:61" ht="14.4" x14ac:dyDescent="0.3">
      <c r="A7560" s="2">
        <f>ROW()</f>
        <v>7560</v>
      </c>
      <c r="C7560" s="8">
        <f t="shared" ca="1" si="1021"/>
        <v>8</v>
      </c>
      <c r="D7560" s="8">
        <f t="shared" ca="1" si="1022"/>
        <v>1</v>
      </c>
      <c r="E7560" s="50">
        <f t="shared" ca="1" si="1024"/>
        <v>0</v>
      </c>
      <c r="F7560" s="2" t="str">
        <f t="shared" ca="1" si="1023"/>
        <v/>
      </c>
      <c r="BD7560" s="49">
        <f t="shared" ca="1" si="1020"/>
        <v>815.5</v>
      </c>
      <c r="BE7560" s="3">
        <f t="shared" ca="1" si="1017"/>
        <v>8.1500000000000003E-2</v>
      </c>
      <c r="BF7560" s="3">
        <f t="shared" ca="1" si="1018"/>
        <v>-1.3950525282585462</v>
      </c>
      <c r="BG7560" s="9">
        <f t="shared" ca="1" si="1019"/>
        <v>0</v>
      </c>
      <c r="BH7560" s="6">
        <f ca="1">IF(ISNUMBER('Descriptive Stats'!BF7560),'Descriptive Stats'!BF7560,#N/A)</f>
        <v>-1.3950525282585462</v>
      </c>
      <c r="BI7560" s="6">
        <f ca="1">IF(ISNUMBER('Descriptive Stats'!E7560),'Descriptive Stats'!E7560,#N/A)</f>
        <v>0</v>
      </c>
    </row>
    <row r="7561" spans="1:61" ht="14.4" x14ac:dyDescent="0.3">
      <c r="A7561" s="2">
        <f>ROW()</f>
        <v>7561</v>
      </c>
      <c r="C7561" s="8">
        <f t="shared" ca="1" si="1021"/>
        <v>4</v>
      </c>
      <c r="D7561" s="8">
        <f t="shared" ca="1" si="1022"/>
        <v>0</v>
      </c>
      <c r="E7561" s="50">
        <f t="shared" ca="1" si="1024"/>
        <v>2</v>
      </c>
      <c r="F7561" s="2" t="str">
        <f t="shared" ca="1" si="1023"/>
        <v/>
      </c>
      <c r="BD7561" s="49">
        <f t="shared" ca="1" si="1020"/>
        <v>2595</v>
      </c>
      <c r="BE7561" s="3">
        <f t="shared" ref="BE7561:BE7624" ca="1" si="1025">IF(ISNUMBER(BD7561),(BD7561-0.5)/$BK$4,"")</f>
        <v>0.25945000000000001</v>
      </c>
      <c r="BF7561" s="3">
        <f t="shared" ref="BF7561:BF7624" ca="1" si="1026">IF(ISNUMBER(BE7561),_xlfn.NORM.INV(BE7561,0,1),"")</f>
        <v>-0.6450419512753276</v>
      </c>
      <c r="BG7561" s="9">
        <f t="shared" ref="BG7561:BG7624" ca="1" si="1027">IF(ISNUMBER(E7561),E7561,"")</f>
        <v>2</v>
      </c>
      <c r="BH7561" s="6">
        <f ca="1">IF(ISNUMBER('Descriptive Stats'!BF7561),'Descriptive Stats'!BF7561,#N/A)</f>
        <v>-0.6450419512753276</v>
      </c>
      <c r="BI7561" s="6">
        <f ca="1">IF(ISNUMBER('Descriptive Stats'!E7561),'Descriptive Stats'!E7561,#N/A)</f>
        <v>2</v>
      </c>
    </row>
    <row r="7562" spans="1:61" ht="14.4" x14ac:dyDescent="0.3">
      <c r="A7562" s="2">
        <f>ROW()</f>
        <v>7562</v>
      </c>
      <c r="C7562" s="8">
        <f t="shared" ca="1" si="1021"/>
        <v>17</v>
      </c>
      <c r="D7562" s="8">
        <f t="shared" ca="1" si="1022"/>
        <v>2</v>
      </c>
      <c r="E7562" s="50">
        <f t="shared" ca="1" si="1024"/>
        <v>19</v>
      </c>
      <c r="F7562" s="2" t="str">
        <f t="shared" ca="1" si="1023"/>
        <v>X</v>
      </c>
      <c r="BD7562" s="49">
        <f t="shared" ref="BD7562:BD7625" ca="1" si="1028">IF(ISNUMBER(BG7562),_xlfn.RANK.AVG(BG7562,$BG$2:$BG$5414,1),"")</f>
        <v>5294</v>
      </c>
      <c r="BE7562" s="3">
        <f t="shared" ca="1" si="1025"/>
        <v>0.52934999999999999</v>
      </c>
      <c r="BF7562" s="3">
        <f t="shared" ca="1" si="1026"/>
        <v>7.3636031452008061E-2</v>
      </c>
      <c r="BG7562" s="9">
        <f t="shared" ca="1" si="1027"/>
        <v>19</v>
      </c>
      <c r="BH7562" s="6">
        <f ca="1">IF(ISNUMBER('Descriptive Stats'!BF7562),'Descriptive Stats'!BF7562,#N/A)</f>
        <v>7.3636031452008061E-2</v>
      </c>
      <c r="BI7562" s="6">
        <f ca="1">IF(ISNUMBER('Descriptive Stats'!E7562),'Descriptive Stats'!E7562,#N/A)</f>
        <v>19</v>
      </c>
    </row>
    <row r="7563" spans="1:61" ht="14.4" x14ac:dyDescent="0.3">
      <c r="A7563" s="2">
        <f>ROW()</f>
        <v>7563</v>
      </c>
      <c r="C7563" s="8">
        <f t="shared" ca="1" si="1021"/>
        <v>7</v>
      </c>
      <c r="D7563" s="8">
        <f t="shared" ca="1" si="1022"/>
        <v>19</v>
      </c>
      <c r="E7563" s="50">
        <f t="shared" ca="1" si="1024"/>
        <v>6</v>
      </c>
      <c r="F7563" s="2" t="str">
        <f t="shared" ca="1" si="1023"/>
        <v/>
      </c>
      <c r="BD7563" s="49">
        <f t="shared" ca="1" si="1028"/>
        <v>3900</v>
      </c>
      <c r="BE7563" s="3">
        <f t="shared" ca="1" si="1025"/>
        <v>0.38995000000000002</v>
      </c>
      <c r="BF7563" s="3">
        <f t="shared" ca="1" si="1026"/>
        <v>-0.2794493539703507</v>
      </c>
      <c r="BG7563" s="9">
        <f t="shared" ca="1" si="1027"/>
        <v>6</v>
      </c>
      <c r="BH7563" s="6">
        <f ca="1">IF(ISNUMBER('Descriptive Stats'!BF7563),'Descriptive Stats'!BF7563,#N/A)</f>
        <v>-0.2794493539703507</v>
      </c>
      <c r="BI7563" s="6">
        <f ca="1">IF(ISNUMBER('Descriptive Stats'!E7563),'Descriptive Stats'!E7563,#N/A)</f>
        <v>6</v>
      </c>
    </row>
    <row r="7564" spans="1:61" ht="14.4" x14ac:dyDescent="0.3">
      <c r="A7564" s="2">
        <f>ROW()</f>
        <v>7564</v>
      </c>
      <c r="C7564" s="8">
        <f t="shared" ca="1" si="1021"/>
        <v>2</v>
      </c>
      <c r="D7564" s="8">
        <f t="shared" ca="1" si="1022"/>
        <v>6</v>
      </c>
      <c r="E7564" s="50">
        <f t="shared" ca="1" si="1024"/>
        <v>2</v>
      </c>
      <c r="F7564" s="2" t="str">
        <f t="shared" ca="1" si="1023"/>
        <v/>
      </c>
      <c r="BD7564" s="49">
        <f t="shared" ca="1" si="1028"/>
        <v>2595</v>
      </c>
      <c r="BE7564" s="3">
        <f t="shared" ca="1" si="1025"/>
        <v>0.25945000000000001</v>
      </c>
      <c r="BF7564" s="3">
        <f t="shared" ca="1" si="1026"/>
        <v>-0.6450419512753276</v>
      </c>
      <c r="BG7564" s="9">
        <f t="shared" ca="1" si="1027"/>
        <v>2</v>
      </c>
      <c r="BH7564" s="6">
        <f ca="1">IF(ISNUMBER('Descriptive Stats'!BF7564),'Descriptive Stats'!BF7564,#N/A)</f>
        <v>-0.6450419512753276</v>
      </c>
      <c r="BI7564" s="6">
        <f ca="1">IF(ISNUMBER('Descriptive Stats'!E7564),'Descriptive Stats'!E7564,#N/A)</f>
        <v>2</v>
      </c>
    </row>
    <row r="7565" spans="1:61" ht="14.4" x14ac:dyDescent="0.3">
      <c r="A7565" s="2">
        <f>ROW()</f>
        <v>7565</v>
      </c>
      <c r="C7565" s="8">
        <f t="shared" ca="1" si="1021"/>
        <v>3</v>
      </c>
      <c r="D7565" s="8">
        <f t="shared" ca="1" si="1022"/>
        <v>2</v>
      </c>
      <c r="E7565" s="50">
        <f t="shared" ca="1" si="1024"/>
        <v>0</v>
      </c>
      <c r="F7565" s="2" t="str">
        <f t="shared" ca="1" si="1023"/>
        <v/>
      </c>
      <c r="BD7565" s="49">
        <f t="shared" ca="1" si="1028"/>
        <v>815.5</v>
      </c>
      <c r="BE7565" s="3">
        <f t="shared" ca="1" si="1025"/>
        <v>8.1500000000000003E-2</v>
      </c>
      <c r="BF7565" s="3">
        <f t="shared" ca="1" si="1026"/>
        <v>-1.3950525282585462</v>
      </c>
      <c r="BG7565" s="9">
        <f t="shared" ca="1" si="1027"/>
        <v>0</v>
      </c>
      <c r="BH7565" s="6">
        <f ca="1">IF(ISNUMBER('Descriptive Stats'!BF7565),'Descriptive Stats'!BF7565,#N/A)</f>
        <v>-1.3950525282585462</v>
      </c>
      <c r="BI7565" s="6">
        <f ca="1">IF(ISNUMBER('Descriptive Stats'!E7565),'Descriptive Stats'!E7565,#N/A)</f>
        <v>0</v>
      </c>
    </row>
    <row r="7566" spans="1:61" ht="14.4" x14ac:dyDescent="0.3">
      <c r="A7566" s="2">
        <f>ROW()</f>
        <v>7566</v>
      </c>
      <c r="C7566" s="8">
        <f t="shared" ca="1" si="1021"/>
        <v>22</v>
      </c>
      <c r="D7566" s="8">
        <f t="shared" ca="1" si="1022"/>
        <v>0</v>
      </c>
      <c r="E7566" s="50">
        <f t="shared" ca="1" si="1024"/>
        <v>0</v>
      </c>
      <c r="F7566" s="2" t="str">
        <f t="shared" ca="1" si="1023"/>
        <v/>
      </c>
      <c r="BD7566" s="49">
        <f t="shared" ca="1" si="1028"/>
        <v>815.5</v>
      </c>
      <c r="BE7566" s="3">
        <f t="shared" ca="1" si="1025"/>
        <v>8.1500000000000003E-2</v>
      </c>
      <c r="BF7566" s="3">
        <f t="shared" ca="1" si="1026"/>
        <v>-1.3950525282585462</v>
      </c>
      <c r="BG7566" s="9">
        <f t="shared" ca="1" si="1027"/>
        <v>0</v>
      </c>
      <c r="BH7566" s="6">
        <f ca="1">IF(ISNUMBER('Descriptive Stats'!BF7566),'Descriptive Stats'!BF7566,#N/A)</f>
        <v>-1.3950525282585462</v>
      </c>
      <c r="BI7566" s="6">
        <f ca="1">IF(ISNUMBER('Descriptive Stats'!E7566),'Descriptive Stats'!E7566,#N/A)</f>
        <v>0</v>
      </c>
    </row>
    <row r="7567" spans="1:61" ht="14.4" x14ac:dyDescent="0.3">
      <c r="A7567" s="2">
        <f>ROW()</f>
        <v>7567</v>
      </c>
      <c r="C7567" s="8">
        <f t="shared" ca="1" si="1021"/>
        <v>15</v>
      </c>
      <c r="D7567" s="8">
        <f t="shared" ca="1" si="1022"/>
        <v>0</v>
      </c>
      <c r="E7567" s="50">
        <f t="shared" ca="1" si="1024"/>
        <v>2</v>
      </c>
      <c r="F7567" s="2" t="str">
        <f t="shared" ca="1" si="1023"/>
        <v/>
      </c>
      <c r="BD7567" s="49">
        <f t="shared" ca="1" si="1028"/>
        <v>2595</v>
      </c>
      <c r="BE7567" s="3">
        <f t="shared" ca="1" si="1025"/>
        <v>0.25945000000000001</v>
      </c>
      <c r="BF7567" s="3">
        <f t="shared" ca="1" si="1026"/>
        <v>-0.6450419512753276</v>
      </c>
      <c r="BG7567" s="9">
        <f t="shared" ca="1" si="1027"/>
        <v>2</v>
      </c>
      <c r="BH7567" s="6">
        <f ca="1">IF(ISNUMBER('Descriptive Stats'!BF7567),'Descriptive Stats'!BF7567,#N/A)</f>
        <v>-0.6450419512753276</v>
      </c>
      <c r="BI7567" s="6">
        <f ca="1">IF(ISNUMBER('Descriptive Stats'!E7567),'Descriptive Stats'!E7567,#N/A)</f>
        <v>2</v>
      </c>
    </row>
    <row r="7568" spans="1:61" ht="14.4" x14ac:dyDescent="0.3">
      <c r="A7568" s="2">
        <f>ROW()</f>
        <v>7568</v>
      </c>
      <c r="C7568" s="8">
        <f t="shared" ca="1" si="1021"/>
        <v>3</v>
      </c>
      <c r="D7568" s="8">
        <f t="shared" ca="1" si="1022"/>
        <v>2</v>
      </c>
      <c r="E7568" s="50">
        <f t="shared" ca="1" si="1024"/>
        <v>2</v>
      </c>
      <c r="F7568" s="2" t="str">
        <f t="shared" ca="1" si="1023"/>
        <v/>
      </c>
      <c r="BD7568" s="49">
        <f t="shared" ca="1" si="1028"/>
        <v>2595</v>
      </c>
      <c r="BE7568" s="3">
        <f t="shared" ca="1" si="1025"/>
        <v>0.25945000000000001</v>
      </c>
      <c r="BF7568" s="3">
        <f t="shared" ca="1" si="1026"/>
        <v>-0.6450419512753276</v>
      </c>
      <c r="BG7568" s="9">
        <f t="shared" ca="1" si="1027"/>
        <v>2</v>
      </c>
      <c r="BH7568" s="6">
        <f ca="1">IF(ISNUMBER('Descriptive Stats'!BF7568),'Descriptive Stats'!BF7568,#N/A)</f>
        <v>-0.6450419512753276</v>
      </c>
      <c r="BI7568" s="6">
        <f ca="1">IF(ISNUMBER('Descriptive Stats'!E7568),'Descriptive Stats'!E7568,#N/A)</f>
        <v>2</v>
      </c>
    </row>
    <row r="7569" spans="1:61" ht="14.4" x14ac:dyDescent="0.3">
      <c r="A7569" s="2">
        <f>ROW()</f>
        <v>7569</v>
      </c>
      <c r="C7569" s="8">
        <f t="shared" ref="C7569:C7632" ca="1" si="1029">RANDBETWEEN(2,COUNT(B:B))</f>
        <v>3</v>
      </c>
      <c r="D7569" s="8">
        <f t="shared" ref="D7569:D7632" ca="1" si="1030">VLOOKUP(C7569,A:B,2,TRUE)</f>
        <v>2</v>
      </c>
      <c r="E7569" s="50">
        <f t="shared" ca="1" si="1024"/>
        <v>0</v>
      </c>
      <c r="F7569" s="2" t="str">
        <f t="shared" ref="F7569:F7632" ca="1" si="1031">IF(ISNUMBER(E7569),IF(OR(E7569&lt;$K$16,E7569&gt;$K$14),"X",""),"")</f>
        <v/>
      </c>
      <c r="BD7569" s="49">
        <f t="shared" ca="1" si="1028"/>
        <v>815.5</v>
      </c>
      <c r="BE7569" s="3">
        <f t="shared" ca="1" si="1025"/>
        <v>8.1500000000000003E-2</v>
      </c>
      <c r="BF7569" s="3">
        <f t="shared" ca="1" si="1026"/>
        <v>-1.3950525282585462</v>
      </c>
      <c r="BG7569" s="9">
        <f t="shared" ca="1" si="1027"/>
        <v>0</v>
      </c>
      <c r="BH7569" s="6">
        <f ca="1">IF(ISNUMBER('Descriptive Stats'!BF7569),'Descriptive Stats'!BF7569,#N/A)</f>
        <v>-1.3950525282585462</v>
      </c>
      <c r="BI7569" s="6">
        <f ca="1">IF(ISNUMBER('Descriptive Stats'!E7569),'Descriptive Stats'!E7569,#N/A)</f>
        <v>0</v>
      </c>
    </row>
    <row r="7570" spans="1:61" ht="14.4" x14ac:dyDescent="0.3">
      <c r="A7570" s="2">
        <f>ROW()</f>
        <v>7570</v>
      </c>
      <c r="C7570" s="8">
        <f t="shared" ca="1" si="1029"/>
        <v>20</v>
      </c>
      <c r="D7570" s="8">
        <f t="shared" ca="1" si="1030"/>
        <v>0</v>
      </c>
      <c r="E7570" s="50">
        <f t="shared" ca="1" si="1024"/>
        <v>6</v>
      </c>
      <c r="F7570" s="2" t="str">
        <f t="shared" ca="1" si="1031"/>
        <v/>
      </c>
      <c r="BD7570" s="49">
        <f t="shared" ca="1" si="1028"/>
        <v>3900</v>
      </c>
      <c r="BE7570" s="3">
        <f t="shared" ca="1" si="1025"/>
        <v>0.38995000000000002</v>
      </c>
      <c r="BF7570" s="3">
        <f t="shared" ca="1" si="1026"/>
        <v>-0.2794493539703507</v>
      </c>
      <c r="BG7570" s="9">
        <f t="shared" ca="1" si="1027"/>
        <v>6</v>
      </c>
      <c r="BH7570" s="6">
        <f ca="1">IF(ISNUMBER('Descriptive Stats'!BF7570),'Descriptive Stats'!BF7570,#N/A)</f>
        <v>-0.2794493539703507</v>
      </c>
      <c r="BI7570" s="6">
        <f ca="1">IF(ISNUMBER('Descriptive Stats'!E7570),'Descriptive Stats'!E7570,#N/A)</f>
        <v>6</v>
      </c>
    </row>
    <row r="7571" spans="1:61" ht="14.4" x14ac:dyDescent="0.3">
      <c r="A7571" s="2">
        <f>ROW()</f>
        <v>7571</v>
      </c>
      <c r="C7571" s="8">
        <f t="shared" ca="1" si="1029"/>
        <v>16</v>
      </c>
      <c r="D7571" s="8">
        <f t="shared" ca="1" si="1030"/>
        <v>6</v>
      </c>
      <c r="E7571" s="50">
        <f t="shared" ca="1" si="1024"/>
        <v>0</v>
      </c>
      <c r="F7571" s="2" t="str">
        <f t="shared" ca="1" si="1031"/>
        <v/>
      </c>
      <c r="BD7571" s="49">
        <f t="shared" ca="1" si="1028"/>
        <v>815.5</v>
      </c>
      <c r="BE7571" s="3">
        <f t="shared" ca="1" si="1025"/>
        <v>8.1500000000000003E-2</v>
      </c>
      <c r="BF7571" s="3">
        <f t="shared" ca="1" si="1026"/>
        <v>-1.3950525282585462</v>
      </c>
      <c r="BG7571" s="9">
        <f t="shared" ca="1" si="1027"/>
        <v>0</v>
      </c>
      <c r="BH7571" s="6">
        <f ca="1">IF(ISNUMBER('Descriptive Stats'!BF7571),'Descriptive Stats'!BF7571,#N/A)</f>
        <v>-1.3950525282585462</v>
      </c>
      <c r="BI7571" s="6">
        <f ca="1">IF(ISNUMBER('Descriptive Stats'!E7571),'Descriptive Stats'!E7571,#N/A)</f>
        <v>0</v>
      </c>
    </row>
    <row r="7572" spans="1:61" ht="14.4" x14ac:dyDescent="0.3">
      <c r="A7572" s="2">
        <f>ROW()</f>
        <v>7572</v>
      </c>
      <c r="C7572" s="8">
        <f t="shared" ca="1" si="1029"/>
        <v>11</v>
      </c>
      <c r="D7572" s="8">
        <f t="shared" ca="1" si="1030"/>
        <v>0</v>
      </c>
      <c r="E7572" s="50">
        <f t="shared" ca="1" si="1024"/>
        <v>6</v>
      </c>
      <c r="F7572" s="2" t="str">
        <f t="shared" ca="1" si="1031"/>
        <v/>
      </c>
      <c r="BD7572" s="49">
        <f t="shared" ca="1" si="1028"/>
        <v>3900</v>
      </c>
      <c r="BE7572" s="3">
        <f t="shared" ca="1" si="1025"/>
        <v>0.38995000000000002</v>
      </c>
      <c r="BF7572" s="3">
        <f t="shared" ca="1" si="1026"/>
        <v>-0.2794493539703507</v>
      </c>
      <c r="BG7572" s="9">
        <f t="shared" ca="1" si="1027"/>
        <v>6</v>
      </c>
      <c r="BH7572" s="6">
        <f ca="1">IF(ISNUMBER('Descriptive Stats'!BF7572),'Descriptive Stats'!BF7572,#N/A)</f>
        <v>-0.2794493539703507</v>
      </c>
      <c r="BI7572" s="6">
        <f ca="1">IF(ISNUMBER('Descriptive Stats'!E7572),'Descriptive Stats'!E7572,#N/A)</f>
        <v>6</v>
      </c>
    </row>
    <row r="7573" spans="1:61" ht="14.4" x14ac:dyDescent="0.3">
      <c r="A7573" s="2">
        <f>ROW()</f>
        <v>7573</v>
      </c>
      <c r="C7573" s="8">
        <f t="shared" ca="1" si="1029"/>
        <v>16</v>
      </c>
      <c r="D7573" s="8">
        <f t="shared" ca="1" si="1030"/>
        <v>6</v>
      </c>
      <c r="E7573" s="50">
        <f t="shared" ca="1" si="1024"/>
        <v>0</v>
      </c>
      <c r="F7573" s="2" t="str">
        <f t="shared" ca="1" si="1031"/>
        <v/>
      </c>
      <c r="BD7573" s="49">
        <f t="shared" ca="1" si="1028"/>
        <v>815.5</v>
      </c>
      <c r="BE7573" s="3">
        <f t="shared" ca="1" si="1025"/>
        <v>8.1500000000000003E-2</v>
      </c>
      <c r="BF7573" s="3">
        <f t="shared" ca="1" si="1026"/>
        <v>-1.3950525282585462</v>
      </c>
      <c r="BG7573" s="9">
        <f t="shared" ca="1" si="1027"/>
        <v>0</v>
      </c>
      <c r="BH7573" s="6">
        <f ca="1">IF(ISNUMBER('Descriptive Stats'!BF7573),'Descriptive Stats'!BF7573,#N/A)</f>
        <v>-1.3950525282585462</v>
      </c>
      <c r="BI7573" s="6">
        <f ca="1">IF(ISNUMBER('Descriptive Stats'!E7573),'Descriptive Stats'!E7573,#N/A)</f>
        <v>0</v>
      </c>
    </row>
    <row r="7574" spans="1:61" ht="14.4" x14ac:dyDescent="0.3">
      <c r="A7574" s="2">
        <f>ROW()</f>
        <v>7574</v>
      </c>
      <c r="C7574" s="8">
        <f t="shared" ca="1" si="1029"/>
        <v>18</v>
      </c>
      <c r="D7574" s="8">
        <f t="shared" ca="1" si="1030"/>
        <v>0</v>
      </c>
      <c r="E7574" s="50">
        <f t="shared" ca="1" si="1024"/>
        <v>0</v>
      </c>
      <c r="F7574" s="2" t="str">
        <f t="shared" ca="1" si="1031"/>
        <v/>
      </c>
      <c r="BD7574" s="49">
        <f t="shared" ca="1" si="1028"/>
        <v>815.5</v>
      </c>
      <c r="BE7574" s="3">
        <f t="shared" ca="1" si="1025"/>
        <v>8.1500000000000003E-2</v>
      </c>
      <c r="BF7574" s="3">
        <f t="shared" ca="1" si="1026"/>
        <v>-1.3950525282585462</v>
      </c>
      <c r="BG7574" s="9">
        <f t="shared" ca="1" si="1027"/>
        <v>0</v>
      </c>
      <c r="BH7574" s="6">
        <f ca="1">IF(ISNUMBER('Descriptive Stats'!BF7574),'Descriptive Stats'!BF7574,#N/A)</f>
        <v>-1.3950525282585462</v>
      </c>
      <c r="BI7574" s="6">
        <f ca="1">IF(ISNUMBER('Descriptive Stats'!E7574),'Descriptive Stats'!E7574,#N/A)</f>
        <v>0</v>
      </c>
    </row>
    <row r="7575" spans="1:61" ht="14.4" x14ac:dyDescent="0.3">
      <c r="A7575" s="2">
        <f>ROW()</f>
        <v>7575</v>
      </c>
      <c r="C7575" s="8">
        <f t="shared" ca="1" si="1029"/>
        <v>20</v>
      </c>
      <c r="D7575" s="8">
        <f t="shared" ca="1" si="1030"/>
        <v>0</v>
      </c>
      <c r="E7575" s="50">
        <f t="shared" ca="1" si="1024"/>
        <v>2</v>
      </c>
      <c r="F7575" s="2" t="str">
        <f t="shared" ca="1" si="1031"/>
        <v/>
      </c>
      <c r="BD7575" s="49">
        <f t="shared" ca="1" si="1028"/>
        <v>2595</v>
      </c>
      <c r="BE7575" s="3">
        <f t="shared" ca="1" si="1025"/>
        <v>0.25945000000000001</v>
      </c>
      <c r="BF7575" s="3">
        <f t="shared" ca="1" si="1026"/>
        <v>-0.6450419512753276</v>
      </c>
      <c r="BG7575" s="9">
        <f t="shared" ca="1" si="1027"/>
        <v>2</v>
      </c>
      <c r="BH7575" s="6">
        <f ca="1">IF(ISNUMBER('Descriptive Stats'!BF7575),'Descriptive Stats'!BF7575,#N/A)</f>
        <v>-0.6450419512753276</v>
      </c>
      <c r="BI7575" s="6">
        <f ca="1">IF(ISNUMBER('Descriptive Stats'!E7575),'Descriptive Stats'!E7575,#N/A)</f>
        <v>2</v>
      </c>
    </row>
    <row r="7576" spans="1:61" ht="14.4" x14ac:dyDescent="0.3">
      <c r="A7576" s="2">
        <f>ROW()</f>
        <v>7576</v>
      </c>
      <c r="C7576" s="8">
        <f t="shared" ca="1" si="1029"/>
        <v>21</v>
      </c>
      <c r="D7576" s="8">
        <f t="shared" ca="1" si="1030"/>
        <v>2</v>
      </c>
      <c r="E7576" s="50">
        <f t="shared" ca="1" si="1024"/>
        <v>7</v>
      </c>
      <c r="F7576" s="2" t="str">
        <f t="shared" ca="1" si="1031"/>
        <v/>
      </c>
      <c r="BD7576" s="49">
        <f t="shared" ca="1" si="1028"/>
        <v>4473.5</v>
      </c>
      <c r="BE7576" s="3">
        <f t="shared" ca="1" si="1025"/>
        <v>0.44729999999999998</v>
      </c>
      <c r="BF7576" s="3">
        <f t="shared" ca="1" si="1026"/>
        <v>-0.13248586824472414</v>
      </c>
      <c r="BG7576" s="9">
        <f t="shared" ca="1" si="1027"/>
        <v>7</v>
      </c>
      <c r="BH7576" s="6">
        <f ca="1">IF(ISNUMBER('Descriptive Stats'!BF7576),'Descriptive Stats'!BF7576,#N/A)</f>
        <v>-0.13248586824472414</v>
      </c>
      <c r="BI7576" s="6">
        <f ca="1">IF(ISNUMBER('Descriptive Stats'!E7576),'Descriptive Stats'!E7576,#N/A)</f>
        <v>7</v>
      </c>
    </row>
    <row r="7577" spans="1:61" ht="14.4" x14ac:dyDescent="0.3">
      <c r="A7577" s="2">
        <f>ROW()</f>
        <v>7577</v>
      </c>
      <c r="C7577" s="8">
        <f t="shared" ca="1" si="1029"/>
        <v>19</v>
      </c>
      <c r="D7577" s="8">
        <f t="shared" ca="1" si="1030"/>
        <v>7</v>
      </c>
      <c r="E7577" s="50">
        <f t="shared" ca="1" si="1024"/>
        <v>2</v>
      </c>
      <c r="F7577" s="2" t="str">
        <f t="shared" ca="1" si="1031"/>
        <v/>
      </c>
      <c r="BD7577" s="49">
        <f t="shared" ca="1" si="1028"/>
        <v>2595</v>
      </c>
      <c r="BE7577" s="3">
        <f t="shared" ca="1" si="1025"/>
        <v>0.25945000000000001</v>
      </c>
      <c r="BF7577" s="3">
        <f t="shared" ca="1" si="1026"/>
        <v>-0.6450419512753276</v>
      </c>
      <c r="BG7577" s="9">
        <f t="shared" ca="1" si="1027"/>
        <v>2</v>
      </c>
      <c r="BH7577" s="6">
        <f ca="1">IF(ISNUMBER('Descriptive Stats'!BF7577),'Descriptive Stats'!BF7577,#N/A)</f>
        <v>-0.6450419512753276</v>
      </c>
      <c r="BI7577" s="6">
        <f ca="1">IF(ISNUMBER('Descriptive Stats'!E7577),'Descriptive Stats'!E7577,#N/A)</f>
        <v>2</v>
      </c>
    </row>
    <row r="7578" spans="1:61" ht="14.4" x14ac:dyDescent="0.3">
      <c r="A7578" s="2">
        <f>ROW()</f>
        <v>7578</v>
      </c>
      <c r="C7578" s="8">
        <f t="shared" ca="1" si="1029"/>
        <v>3</v>
      </c>
      <c r="D7578" s="8">
        <f t="shared" ca="1" si="1030"/>
        <v>2</v>
      </c>
      <c r="E7578" s="50">
        <f t="shared" ca="1" si="1024"/>
        <v>0</v>
      </c>
      <c r="F7578" s="2" t="str">
        <f t="shared" ca="1" si="1031"/>
        <v/>
      </c>
      <c r="BD7578" s="49">
        <f t="shared" ca="1" si="1028"/>
        <v>815.5</v>
      </c>
      <c r="BE7578" s="3">
        <f t="shared" ca="1" si="1025"/>
        <v>8.1500000000000003E-2</v>
      </c>
      <c r="BF7578" s="3">
        <f t="shared" ca="1" si="1026"/>
        <v>-1.3950525282585462</v>
      </c>
      <c r="BG7578" s="9">
        <f t="shared" ca="1" si="1027"/>
        <v>0</v>
      </c>
      <c r="BH7578" s="6">
        <f ca="1">IF(ISNUMBER('Descriptive Stats'!BF7578),'Descriptive Stats'!BF7578,#N/A)</f>
        <v>-1.3950525282585462</v>
      </c>
      <c r="BI7578" s="6">
        <f ca="1">IF(ISNUMBER('Descriptive Stats'!E7578),'Descriptive Stats'!E7578,#N/A)</f>
        <v>0</v>
      </c>
    </row>
    <row r="7579" spans="1:61" ht="14.4" x14ac:dyDescent="0.3">
      <c r="A7579" s="2">
        <f>ROW()</f>
        <v>7579</v>
      </c>
      <c r="C7579" s="8">
        <f t="shared" ca="1" si="1029"/>
        <v>15</v>
      </c>
      <c r="D7579" s="8">
        <f t="shared" ca="1" si="1030"/>
        <v>0</v>
      </c>
      <c r="E7579" s="50">
        <f t="shared" ca="1" si="1024"/>
        <v>6</v>
      </c>
      <c r="F7579" s="2" t="str">
        <f t="shared" ca="1" si="1031"/>
        <v/>
      </c>
      <c r="BD7579" s="49">
        <f t="shared" ca="1" si="1028"/>
        <v>3900</v>
      </c>
      <c r="BE7579" s="3">
        <f t="shared" ca="1" si="1025"/>
        <v>0.38995000000000002</v>
      </c>
      <c r="BF7579" s="3">
        <f t="shared" ca="1" si="1026"/>
        <v>-0.2794493539703507</v>
      </c>
      <c r="BG7579" s="9">
        <f t="shared" ca="1" si="1027"/>
        <v>6</v>
      </c>
      <c r="BH7579" s="6">
        <f ca="1">IF(ISNUMBER('Descriptive Stats'!BF7579),'Descriptive Stats'!BF7579,#N/A)</f>
        <v>-0.2794493539703507</v>
      </c>
      <c r="BI7579" s="6">
        <f ca="1">IF(ISNUMBER('Descriptive Stats'!E7579),'Descriptive Stats'!E7579,#N/A)</f>
        <v>6</v>
      </c>
    </row>
    <row r="7580" spans="1:61" ht="14.4" x14ac:dyDescent="0.3">
      <c r="A7580" s="2">
        <f>ROW()</f>
        <v>7580</v>
      </c>
      <c r="C7580" s="8">
        <f t="shared" ca="1" si="1029"/>
        <v>2</v>
      </c>
      <c r="D7580" s="8">
        <f t="shared" ca="1" si="1030"/>
        <v>6</v>
      </c>
      <c r="E7580" s="50">
        <f t="shared" ca="1" si="1024"/>
        <v>2</v>
      </c>
      <c r="F7580" s="2" t="str">
        <f t="shared" ca="1" si="1031"/>
        <v/>
      </c>
      <c r="BD7580" s="49">
        <f t="shared" ca="1" si="1028"/>
        <v>2595</v>
      </c>
      <c r="BE7580" s="3">
        <f t="shared" ca="1" si="1025"/>
        <v>0.25945000000000001</v>
      </c>
      <c r="BF7580" s="3">
        <f t="shared" ca="1" si="1026"/>
        <v>-0.6450419512753276</v>
      </c>
      <c r="BG7580" s="9">
        <f t="shared" ca="1" si="1027"/>
        <v>2</v>
      </c>
      <c r="BH7580" s="6">
        <f ca="1">IF(ISNUMBER('Descriptive Stats'!BF7580),'Descriptive Stats'!BF7580,#N/A)</f>
        <v>-0.6450419512753276</v>
      </c>
      <c r="BI7580" s="6">
        <f ca="1">IF(ISNUMBER('Descriptive Stats'!E7580),'Descriptive Stats'!E7580,#N/A)</f>
        <v>2</v>
      </c>
    </row>
    <row r="7581" spans="1:61" ht="14.4" x14ac:dyDescent="0.3">
      <c r="A7581" s="2">
        <f>ROW()</f>
        <v>7581</v>
      </c>
      <c r="C7581" s="8">
        <f t="shared" ca="1" si="1029"/>
        <v>3</v>
      </c>
      <c r="D7581" s="8">
        <f t="shared" ca="1" si="1030"/>
        <v>2</v>
      </c>
      <c r="E7581" s="50">
        <f t="shared" ca="1" si="1024"/>
        <v>1</v>
      </c>
      <c r="F7581" s="2" t="str">
        <f t="shared" ca="1" si="1031"/>
        <v/>
      </c>
      <c r="BD7581" s="49">
        <f t="shared" ca="1" si="1028"/>
        <v>1871</v>
      </c>
      <c r="BE7581" s="3">
        <f t="shared" ca="1" si="1025"/>
        <v>0.18704999999999999</v>
      </c>
      <c r="BF7581" s="3">
        <f t="shared" ca="1" si="1026"/>
        <v>-0.88881967520906158</v>
      </c>
      <c r="BG7581" s="9">
        <f t="shared" ca="1" si="1027"/>
        <v>1</v>
      </c>
      <c r="BH7581" s="6">
        <f ca="1">IF(ISNUMBER('Descriptive Stats'!BF7581),'Descriptive Stats'!BF7581,#N/A)</f>
        <v>-0.88881967520906158</v>
      </c>
      <c r="BI7581" s="6">
        <f ca="1">IF(ISNUMBER('Descriptive Stats'!E7581),'Descriptive Stats'!E7581,#N/A)</f>
        <v>1</v>
      </c>
    </row>
    <row r="7582" spans="1:61" ht="14.4" x14ac:dyDescent="0.3">
      <c r="A7582" s="2">
        <f>ROW()</f>
        <v>7582</v>
      </c>
      <c r="C7582" s="8">
        <f t="shared" ca="1" si="1029"/>
        <v>12</v>
      </c>
      <c r="D7582" s="8">
        <f t="shared" ca="1" si="1030"/>
        <v>1</v>
      </c>
      <c r="E7582" s="50">
        <f t="shared" ca="1" si="1024"/>
        <v>0</v>
      </c>
      <c r="F7582" s="2" t="str">
        <f t="shared" ca="1" si="1031"/>
        <v/>
      </c>
      <c r="BD7582" s="49">
        <f t="shared" ca="1" si="1028"/>
        <v>815.5</v>
      </c>
      <c r="BE7582" s="3">
        <f t="shared" ca="1" si="1025"/>
        <v>8.1500000000000003E-2</v>
      </c>
      <c r="BF7582" s="3">
        <f t="shared" ca="1" si="1026"/>
        <v>-1.3950525282585462</v>
      </c>
      <c r="BG7582" s="9">
        <f t="shared" ca="1" si="1027"/>
        <v>0</v>
      </c>
      <c r="BH7582" s="6">
        <f ca="1">IF(ISNUMBER('Descriptive Stats'!BF7582),'Descriptive Stats'!BF7582,#N/A)</f>
        <v>-1.3950525282585462</v>
      </c>
      <c r="BI7582" s="6">
        <f ca="1">IF(ISNUMBER('Descriptive Stats'!E7582),'Descriptive Stats'!E7582,#N/A)</f>
        <v>0</v>
      </c>
    </row>
    <row r="7583" spans="1:61" ht="14.4" x14ac:dyDescent="0.3">
      <c r="A7583" s="2">
        <f>ROW()</f>
        <v>7583</v>
      </c>
      <c r="C7583" s="8">
        <f t="shared" ca="1" si="1029"/>
        <v>11</v>
      </c>
      <c r="D7583" s="8">
        <f t="shared" ca="1" si="1030"/>
        <v>0</v>
      </c>
      <c r="E7583" s="50">
        <f t="shared" ca="1" si="1024"/>
        <v>2</v>
      </c>
      <c r="F7583" s="2" t="str">
        <f t="shared" ca="1" si="1031"/>
        <v/>
      </c>
      <c r="BD7583" s="49">
        <f t="shared" ca="1" si="1028"/>
        <v>2595</v>
      </c>
      <c r="BE7583" s="3">
        <f t="shared" ca="1" si="1025"/>
        <v>0.25945000000000001</v>
      </c>
      <c r="BF7583" s="3">
        <f t="shared" ca="1" si="1026"/>
        <v>-0.6450419512753276</v>
      </c>
      <c r="BG7583" s="9">
        <f t="shared" ca="1" si="1027"/>
        <v>2</v>
      </c>
      <c r="BH7583" s="6">
        <f ca="1">IF(ISNUMBER('Descriptive Stats'!BF7583),'Descriptive Stats'!BF7583,#N/A)</f>
        <v>-0.6450419512753276</v>
      </c>
      <c r="BI7583" s="6">
        <f ca="1">IF(ISNUMBER('Descriptive Stats'!E7583),'Descriptive Stats'!E7583,#N/A)</f>
        <v>2</v>
      </c>
    </row>
    <row r="7584" spans="1:61" ht="14.4" x14ac:dyDescent="0.3">
      <c r="A7584" s="2">
        <f>ROW()</f>
        <v>7584</v>
      </c>
      <c r="C7584" s="8">
        <f t="shared" ca="1" si="1029"/>
        <v>9</v>
      </c>
      <c r="D7584" s="8">
        <f t="shared" ca="1" si="1030"/>
        <v>2</v>
      </c>
      <c r="E7584" s="50">
        <f t="shared" ca="1" si="1024"/>
        <v>2</v>
      </c>
      <c r="F7584" s="2" t="str">
        <f t="shared" ca="1" si="1031"/>
        <v/>
      </c>
      <c r="BD7584" s="49">
        <f t="shared" ca="1" si="1028"/>
        <v>2595</v>
      </c>
      <c r="BE7584" s="3">
        <f t="shared" ca="1" si="1025"/>
        <v>0.25945000000000001</v>
      </c>
      <c r="BF7584" s="3">
        <f t="shared" ca="1" si="1026"/>
        <v>-0.6450419512753276</v>
      </c>
      <c r="BG7584" s="9">
        <f t="shared" ca="1" si="1027"/>
        <v>2</v>
      </c>
      <c r="BH7584" s="6">
        <f ca="1">IF(ISNUMBER('Descriptive Stats'!BF7584),'Descriptive Stats'!BF7584,#N/A)</f>
        <v>-0.6450419512753276</v>
      </c>
      <c r="BI7584" s="6">
        <f ca="1">IF(ISNUMBER('Descriptive Stats'!E7584),'Descriptive Stats'!E7584,#N/A)</f>
        <v>2</v>
      </c>
    </row>
    <row r="7585" spans="1:61" ht="14.4" x14ac:dyDescent="0.3">
      <c r="A7585" s="2">
        <f>ROW()</f>
        <v>7585</v>
      </c>
      <c r="C7585" s="8">
        <f t="shared" ca="1" si="1029"/>
        <v>17</v>
      </c>
      <c r="D7585" s="8">
        <f t="shared" ca="1" si="1030"/>
        <v>2</v>
      </c>
      <c r="E7585" s="50">
        <f t="shared" ca="1" si="1024"/>
        <v>0</v>
      </c>
      <c r="F7585" s="2" t="str">
        <f t="shared" ca="1" si="1031"/>
        <v/>
      </c>
      <c r="BD7585" s="49">
        <f t="shared" ca="1" si="1028"/>
        <v>815.5</v>
      </c>
      <c r="BE7585" s="3">
        <f t="shared" ca="1" si="1025"/>
        <v>8.1500000000000003E-2</v>
      </c>
      <c r="BF7585" s="3">
        <f t="shared" ca="1" si="1026"/>
        <v>-1.3950525282585462</v>
      </c>
      <c r="BG7585" s="9">
        <f t="shared" ca="1" si="1027"/>
        <v>0</v>
      </c>
      <c r="BH7585" s="6">
        <f ca="1">IF(ISNUMBER('Descriptive Stats'!BF7585),'Descriptive Stats'!BF7585,#N/A)</f>
        <v>-1.3950525282585462</v>
      </c>
      <c r="BI7585" s="6">
        <f ca="1">IF(ISNUMBER('Descriptive Stats'!E7585),'Descriptive Stats'!E7585,#N/A)</f>
        <v>0</v>
      </c>
    </row>
    <row r="7586" spans="1:61" ht="14.4" x14ac:dyDescent="0.3">
      <c r="A7586" s="2">
        <f>ROW()</f>
        <v>7586</v>
      </c>
      <c r="C7586" s="8">
        <f t="shared" ca="1" si="1029"/>
        <v>22</v>
      </c>
      <c r="D7586" s="8">
        <f t="shared" ca="1" si="1030"/>
        <v>0</v>
      </c>
      <c r="E7586" s="50">
        <f t="shared" ca="1" si="1024"/>
        <v>2</v>
      </c>
      <c r="F7586" s="2" t="str">
        <f t="shared" ca="1" si="1031"/>
        <v/>
      </c>
      <c r="BD7586" s="49">
        <f t="shared" ca="1" si="1028"/>
        <v>2595</v>
      </c>
      <c r="BE7586" s="3">
        <f t="shared" ca="1" si="1025"/>
        <v>0.25945000000000001</v>
      </c>
      <c r="BF7586" s="3">
        <f t="shared" ca="1" si="1026"/>
        <v>-0.6450419512753276</v>
      </c>
      <c r="BG7586" s="9">
        <f t="shared" ca="1" si="1027"/>
        <v>2</v>
      </c>
      <c r="BH7586" s="6">
        <f ca="1">IF(ISNUMBER('Descriptive Stats'!BF7586),'Descriptive Stats'!BF7586,#N/A)</f>
        <v>-0.6450419512753276</v>
      </c>
      <c r="BI7586" s="6">
        <f ca="1">IF(ISNUMBER('Descriptive Stats'!E7586),'Descriptive Stats'!E7586,#N/A)</f>
        <v>2</v>
      </c>
    </row>
    <row r="7587" spans="1:61" ht="14.4" x14ac:dyDescent="0.3">
      <c r="A7587" s="2">
        <f>ROW()</f>
        <v>7587</v>
      </c>
      <c r="C7587" s="8">
        <f t="shared" ca="1" si="1029"/>
        <v>21</v>
      </c>
      <c r="D7587" s="8">
        <f t="shared" ca="1" si="1030"/>
        <v>2</v>
      </c>
      <c r="E7587" s="50">
        <f t="shared" ca="1" si="1024"/>
        <v>6</v>
      </c>
      <c r="F7587" s="2" t="str">
        <f t="shared" ca="1" si="1031"/>
        <v/>
      </c>
      <c r="BD7587" s="49">
        <f t="shared" ca="1" si="1028"/>
        <v>3900</v>
      </c>
      <c r="BE7587" s="3">
        <f t="shared" ca="1" si="1025"/>
        <v>0.38995000000000002</v>
      </c>
      <c r="BF7587" s="3">
        <f t="shared" ca="1" si="1026"/>
        <v>-0.2794493539703507</v>
      </c>
      <c r="BG7587" s="9">
        <f t="shared" ca="1" si="1027"/>
        <v>6</v>
      </c>
      <c r="BH7587" s="6">
        <f ca="1">IF(ISNUMBER('Descriptive Stats'!BF7587),'Descriptive Stats'!BF7587,#N/A)</f>
        <v>-0.2794493539703507</v>
      </c>
      <c r="BI7587" s="6">
        <f ca="1">IF(ISNUMBER('Descriptive Stats'!E7587),'Descriptive Stats'!E7587,#N/A)</f>
        <v>6</v>
      </c>
    </row>
    <row r="7588" spans="1:61" ht="14.4" x14ac:dyDescent="0.3">
      <c r="A7588" s="2">
        <f>ROW()</f>
        <v>7588</v>
      </c>
      <c r="C7588" s="8">
        <f t="shared" ca="1" si="1029"/>
        <v>5</v>
      </c>
      <c r="D7588" s="8">
        <f t="shared" ca="1" si="1030"/>
        <v>6</v>
      </c>
      <c r="E7588" s="50">
        <f t="shared" ca="1" si="1024"/>
        <v>0</v>
      </c>
      <c r="F7588" s="2" t="str">
        <f t="shared" ca="1" si="1031"/>
        <v/>
      </c>
      <c r="BD7588" s="49">
        <f t="shared" ca="1" si="1028"/>
        <v>815.5</v>
      </c>
      <c r="BE7588" s="3">
        <f t="shared" ca="1" si="1025"/>
        <v>8.1500000000000003E-2</v>
      </c>
      <c r="BF7588" s="3">
        <f t="shared" ca="1" si="1026"/>
        <v>-1.3950525282585462</v>
      </c>
      <c r="BG7588" s="9">
        <f t="shared" ca="1" si="1027"/>
        <v>0</v>
      </c>
      <c r="BH7588" s="6">
        <f ca="1">IF(ISNUMBER('Descriptive Stats'!BF7588),'Descriptive Stats'!BF7588,#N/A)</f>
        <v>-1.3950525282585462</v>
      </c>
      <c r="BI7588" s="6">
        <f ca="1">IF(ISNUMBER('Descriptive Stats'!E7588),'Descriptive Stats'!E7588,#N/A)</f>
        <v>0</v>
      </c>
    </row>
    <row r="7589" spans="1:61" ht="14.4" x14ac:dyDescent="0.3">
      <c r="A7589" s="2">
        <f>ROW()</f>
        <v>7589</v>
      </c>
      <c r="C7589" s="8">
        <f t="shared" ca="1" si="1029"/>
        <v>14</v>
      </c>
      <c r="D7589" s="8">
        <f t="shared" ca="1" si="1030"/>
        <v>0</v>
      </c>
      <c r="E7589" s="50">
        <f t="shared" ca="1" si="1024"/>
        <v>0</v>
      </c>
      <c r="F7589" s="2" t="str">
        <f t="shared" ca="1" si="1031"/>
        <v/>
      </c>
      <c r="BD7589" s="49">
        <f t="shared" ca="1" si="1028"/>
        <v>815.5</v>
      </c>
      <c r="BE7589" s="3">
        <f t="shared" ca="1" si="1025"/>
        <v>8.1500000000000003E-2</v>
      </c>
      <c r="BF7589" s="3">
        <f t="shared" ca="1" si="1026"/>
        <v>-1.3950525282585462</v>
      </c>
      <c r="BG7589" s="9">
        <f t="shared" ca="1" si="1027"/>
        <v>0</v>
      </c>
      <c r="BH7589" s="6">
        <f ca="1">IF(ISNUMBER('Descriptive Stats'!BF7589),'Descriptive Stats'!BF7589,#N/A)</f>
        <v>-1.3950525282585462</v>
      </c>
      <c r="BI7589" s="6">
        <f ca="1">IF(ISNUMBER('Descriptive Stats'!E7589),'Descriptive Stats'!E7589,#N/A)</f>
        <v>0</v>
      </c>
    </row>
    <row r="7590" spans="1:61" ht="14.4" x14ac:dyDescent="0.3">
      <c r="A7590" s="2">
        <f>ROW()</f>
        <v>7590</v>
      </c>
      <c r="C7590" s="8">
        <f t="shared" ca="1" si="1029"/>
        <v>18</v>
      </c>
      <c r="D7590" s="8">
        <f t="shared" ca="1" si="1030"/>
        <v>0</v>
      </c>
      <c r="E7590" s="50">
        <f t="shared" ca="1" si="1024"/>
        <v>7</v>
      </c>
      <c r="F7590" s="2" t="str">
        <f t="shared" ca="1" si="1031"/>
        <v/>
      </c>
      <c r="BD7590" s="49">
        <f t="shared" ca="1" si="1028"/>
        <v>4473.5</v>
      </c>
      <c r="BE7590" s="3">
        <f t="shared" ca="1" si="1025"/>
        <v>0.44729999999999998</v>
      </c>
      <c r="BF7590" s="3">
        <f t="shared" ca="1" si="1026"/>
        <v>-0.13248586824472414</v>
      </c>
      <c r="BG7590" s="9">
        <f t="shared" ca="1" si="1027"/>
        <v>7</v>
      </c>
      <c r="BH7590" s="6">
        <f ca="1">IF(ISNUMBER('Descriptive Stats'!BF7590),'Descriptive Stats'!BF7590,#N/A)</f>
        <v>-0.13248586824472414</v>
      </c>
      <c r="BI7590" s="6">
        <f ca="1">IF(ISNUMBER('Descriptive Stats'!E7590),'Descriptive Stats'!E7590,#N/A)</f>
        <v>7</v>
      </c>
    </row>
    <row r="7591" spans="1:61" ht="14.4" x14ac:dyDescent="0.3">
      <c r="A7591" s="2">
        <f>ROW()</f>
        <v>7591</v>
      </c>
      <c r="C7591" s="8">
        <f t="shared" ca="1" si="1029"/>
        <v>6</v>
      </c>
      <c r="D7591" s="8">
        <f t="shared" ca="1" si="1030"/>
        <v>7</v>
      </c>
      <c r="E7591" s="50">
        <f t="shared" ca="1" si="1024"/>
        <v>2</v>
      </c>
      <c r="F7591" s="2" t="str">
        <f t="shared" ca="1" si="1031"/>
        <v/>
      </c>
      <c r="BD7591" s="49">
        <f t="shared" ca="1" si="1028"/>
        <v>2595</v>
      </c>
      <c r="BE7591" s="3">
        <f t="shared" ca="1" si="1025"/>
        <v>0.25945000000000001</v>
      </c>
      <c r="BF7591" s="3">
        <f t="shared" ca="1" si="1026"/>
        <v>-0.6450419512753276</v>
      </c>
      <c r="BG7591" s="9">
        <f t="shared" ca="1" si="1027"/>
        <v>2</v>
      </c>
      <c r="BH7591" s="6">
        <f ca="1">IF(ISNUMBER('Descriptive Stats'!BF7591),'Descriptive Stats'!BF7591,#N/A)</f>
        <v>-0.6450419512753276</v>
      </c>
      <c r="BI7591" s="6">
        <f ca="1">IF(ISNUMBER('Descriptive Stats'!E7591),'Descriptive Stats'!E7591,#N/A)</f>
        <v>2</v>
      </c>
    </row>
    <row r="7592" spans="1:61" ht="14.4" x14ac:dyDescent="0.3">
      <c r="A7592" s="2">
        <f>ROW()</f>
        <v>7592</v>
      </c>
      <c r="C7592" s="8">
        <f t="shared" ca="1" si="1029"/>
        <v>17</v>
      </c>
      <c r="D7592" s="8">
        <f t="shared" ca="1" si="1030"/>
        <v>2</v>
      </c>
      <c r="E7592" s="50">
        <f t="shared" ca="1" si="1024"/>
        <v>6</v>
      </c>
      <c r="F7592" s="2" t="str">
        <f t="shared" ca="1" si="1031"/>
        <v/>
      </c>
      <c r="BD7592" s="49">
        <f t="shared" ca="1" si="1028"/>
        <v>3900</v>
      </c>
      <c r="BE7592" s="3">
        <f t="shared" ca="1" si="1025"/>
        <v>0.38995000000000002</v>
      </c>
      <c r="BF7592" s="3">
        <f t="shared" ca="1" si="1026"/>
        <v>-0.2794493539703507</v>
      </c>
      <c r="BG7592" s="9">
        <f t="shared" ca="1" si="1027"/>
        <v>6</v>
      </c>
      <c r="BH7592" s="6">
        <f ca="1">IF(ISNUMBER('Descriptive Stats'!BF7592),'Descriptive Stats'!BF7592,#N/A)</f>
        <v>-0.2794493539703507</v>
      </c>
      <c r="BI7592" s="6">
        <f ca="1">IF(ISNUMBER('Descriptive Stats'!E7592),'Descriptive Stats'!E7592,#N/A)</f>
        <v>6</v>
      </c>
    </row>
    <row r="7593" spans="1:61" ht="14.4" x14ac:dyDescent="0.3">
      <c r="A7593" s="2">
        <f>ROW()</f>
        <v>7593</v>
      </c>
      <c r="C7593" s="8">
        <f t="shared" ca="1" si="1029"/>
        <v>5</v>
      </c>
      <c r="D7593" s="8">
        <f t="shared" ca="1" si="1030"/>
        <v>6</v>
      </c>
      <c r="E7593" s="50">
        <f t="shared" ca="1" si="1024"/>
        <v>3</v>
      </c>
      <c r="F7593" s="2" t="str">
        <f t="shared" ca="1" si="1031"/>
        <v/>
      </c>
      <c r="BD7593" s="49">
        <f t="shared" ca="1" si="1028"/>
        <v>3200</v>
      </c>
      <c r="BE7593" s="3">
        <f t="shared" ca="1" si="1025"/>
        <v>0.31995000000000001</v>
      </c>
      <c r="BF7593" s="3">
        <f t="shared" ca="1" si="1026"/>
        <v>-0.46783862043457014</v>
      </c>
      <c r="BG7593" s="9">
        <f t="shared" ca="1" si="1027"/>
        <v>3</v>
      </c>
      <c r="BH7593" s="6">
        <f ca="1">IF(ISNUMBER('Descriptive Stats'!BF7593),'Descriptive Stats'!BF7593,#N/A)</f>
        <v>-0.46783862043457014</v>
      </c>
      <c r="BI7593" s="6">
        <f ca="1">IF(ISNUMBER('Descriptive Stats'!E7593),'Descriptive Stats'!E7593,#N/A)</f>
        <v>3</v>
      </c>
    </row>
    <row r="7594" spans="1:61" ht="14.4" x14ac:dyDescent="0.3">
      <c r="A7594" s="2">
        <f>ROW()</f>
        <v>7594</v>
      </c>
      <c r="C7594" s="8">
        <f t="shared" ca="1" si="1029"/>
        <v>10</v>
      </c>
      <c r="D7594" s="8">
        <f t="shared" ca="1" si="1030"/>
        <v>3</v>
      </c>
      <c r="E7594" s="50">
        <f t="shared" ca="1" si="1024"/>
        <v>1</v>
      </c>
      <c r="F7594" s="2" t="str">
        <f t="shared" ca="1" si="1031"/>
        <v/>
      </c>
      <c r="BD7594" s="49">
        <f t="shared" ca="1" si="1028"/>
        <v>1871</v>
      </c>
      <c r="BE7594" s="3">
        <f t="shared" ca="1" si="1025"/>
        <v>0.18704999999999999</v>
      </c>
      <c r="BF7594" s="3">
        <f t="shared" ca="1" si="1026"/>
        <v>-0.88881967520906158</v>
      </c>
      <c r="BG7594" s="9">
        <f t="shared" ca="1" si="1027"/>
        <v>1</v>
      </c>
      <c r="BH7594" s="6">
        <f ca="1">IF(ISNUMBER('Descriptive Stats'!BF7594),'Descriptive Stats'!BF7594,#N/A)</f>
        <v>-0.88881967520906158</v>
      </c>
      <c r="BI7594" s="6">
        <f ca="1">IF(ISNUMBER('Descriptive Stats'!E7594),'Descriptive Stats'!E7594,#N/A)</f>
        <v>1</v>
      </c>
    </row>
    <row r="7595" spans="1:61" ht="14.4" x14ac:dyDescent="0.3">
      <c r="A7595" s="2">
        <f>ROW()</f>
        <v>7595</v>
      </c>
      <c r="C7595" s="8">
        <f t="shared" ca="1" si="1029"/>
        <v>8</v>
      </c>
      <c r="D7595" s="8">
        <f t="shared" ca="1" si="1030"/>
        <v>1</v>
      </c>
      <c r="E7595" s="50">
        <f t="shared" ca="1" si="1024"/>
        <v>2</v>
      </c>
      <c r="F7595" s="2" t="str">
        <f t="shared" ca="1" si="1031"/>
        <v/>
      </c>
      <c r="BD7595" s="49">
        <f t="shared" ca="1" si="1028"/>
        <v>2595</v>
      </c>
      <c r="BE7595" s="3">
        <f t="shared" ca="1" si="1025"/>
        <v>0.25945000000000001</v>
      </c>
      <c r="BF7595" s="3">
        <f t="shared" ca="1" si="1026"/>
        <v>-0.6450419512753276</v>
      </c>
      <c r="BG7595" s="9">
        <f t="shared" ca="1" si="1027"/>
        <v>2</v>
      </c>
      <c r="BH7595" s="6">
        <f ca="1">IF(ISNUMBER('Descriptive Stats'!BF7595),'Descriptive Stats'!BF7595,#N/A)</f>
        <v>-0.6450419512753276</v>
      </c>
      <c r="BI7595" s="6">
        <f ca="1">IF(ISNUMBER('Descriptive Stats'!E7595),'Descriptive Stats'!E7595,#N/A)</f>
        <v>2</v>
      </c>
    </row>
    <row r="7596" spans="1:61" ht="14.4" x14ac:dyDescent="0.3">
      <c r="A7596" s="2">
        <f>ROW()</f>
        <v>7596</v>
      </c>
      <c r="C7596" s="8">
        <f t="shared" ca="1" si="1029"/>
        <v>9</v>
      </c>
      <c r="D7596" s="8">
        <f t="shared" ca="1" si="1030"/>
        <v>2</v>
      </c>
      <c r="E7596" s="50">
        <f t="shared" ca="1" si="1024"/>
        <v>6</v>
      </c>
      <c r="F7596" s="2" t="str">
        <f t="shared" ca="1" si="1031"/>
        <v/>
      </c>
      <c r="BD7596" s="49">
        <f t="shared" ca="1" si="1028"/>
        <v>3900</v>
      </c>
      <c r="BE7596" s="3">
        <f t="shared" ca="1" si="1025"/>
        <v>0.38995000000000002</v>
      </c>
      <c r="BF7596" s="3">
        <f t="shared" ca="1" si="1026"/>
        <v>-0.2794493539703507</v>
      </c>
      <c r="BG7596" s="9">
        <f t="shared" ca="1" si="1027"/>
        <v>6</v>
      </c>
      <c r="BH7596" s="6">
        <f ca="1">IF(ISNUMBER('Descriptive Stats'!BF7596),'Descriptive Stats'!BF7596,#N/A)</f>
        <v>-0.2794493539703507</v>
      </c>
      <c r="BI7596" s="6">
        <f ca="1">IF(ISNUMBER('Descriptive Stats'!E7596),'Descriptive Stats'!E7596,#N/A)</f>
        <v>6</v>
      </c>
    </row>
    <row r="7597" spans="1:61" ht="14.4" x14ac:dyDescent="0.3">
      <c r="A7597" s="2">
        <f>ROW()</f>
        <v>7597</v>
      </c>
      <c r="C7597" s="8">
        <f t="shared" ca="1" si="1029"/>
        <v>16</v>
      </c>
      <c r="D7597" s="8">
        <f t="shared" ca="1" si="1030"/>
        <v>6</v>
      </c>
      <c r="E7597" s="50">
        <f t="shared" ca="1" si="1024"/>
        <v>7</v>
      </c>
      <c r="F7597" s="2" t="str">
        <f t="shared" ca="1" si="1031"/>
        <v/>
      </c>
      <c r="BD7597" s="49">
        <f t="shared" ca="1" si="1028"/>
        <v>4473.5</v>
      </c>
      <c r="BE7597" s="3">
        <f t="shared" ca="1" si="1025"/>
        <v>0.44729999999999998</v>
      </c>
      <c r="BF7597" s="3">
        <f t="shared" ca="1" si="1026"/>
        <v>-0.13248586824472414</v>
      </c>
      <c r="BG7597" s="9">
        <f t="shared" ca="1" si="1027"/>
        <v>7</v>
      </c>
      <c r="BH7597" s="6">
        <f ca="1">IF(ISNUMBER('Descriptive Stats'!BF7597),'Descriptive Stats'!BF7597,#N/A)</f>
        <v>-0.13248586824472414</v>
      </c>
      <c r="BI7597" s="6">
        <f ca="1">IF(ISNUMBER('Descriptive Stats'!E7597),'Descriptive Stats'!E7597,#N/A)</f>
        <v>7</v>
      </c>
    </row>
    <row r="7598" spans="1:61" ht="14.4" x14ac:dyDescent="0.3">
      <c r="A7598" s="2">
        <f>ROW()</f>
        <v>7598</v>
      </c>
      <c r="C7598" s="8">
        <f t="shared" ca="1" si="1029"/>
        <v>6</v>
      </c>
      <c r="D7598" s="8">
        <f t="shared" ca="1" si="1030"/>
        <v>7</v>
      </c>
      <c r="E7598" s="50">
        <f t="shared" ca="1" si="1024"/>
        <v>2</v>
      </c>
      <c r="F7598" s="2" t="str">
        <f t="shared" ca="1" si="1031"/>
        <v/>
      </c>
      <c r="BD7598" s="49">
        <f t="shared" ca="1" si="1028"/>
        <v>2595</v>
      </c>
      <c r="BE7598" s="3">
        <f t="shared" ca="1" si="1025"/>
        <v>0.25945000000000001</v>
      </c>
      <c r="BF7598" s="3">
        <f t="shared" ca="1" si="1026"/>
        <v>-0.6450419512753276</v>
      </c>
      <c r="BG7598" s="9">
        <f t="shared" ca="1" si="1027"/>
        <v>2</v>
      </c>
      <c r="BH7598" s="6">
        <f ca="1">IF(ISNUMBER('Descriptive Stats'!BF7598),'Descriptive Stats'!BF7598,#N/A)</f>
        <v>-0.6450419512753276</v>
      </c>
      <c r="BI7598" s="6">
        <f ca="1">IF(ISNUMBER('Descriptive Stats'!E7598),'Descriptive Stats'!E7598,#N/A)</f>
        <v>2</v>
      </c>
    </row>
    <row r="7599" spans="1:61" ht="14.4" x14ac:dyDescent="0.3">
      <c r="A7599" s="2">
        <f>ROW()</f>
        <v>7599</v>
      </c>
      <c r="C7599" s="8">
        <f t="shared" ca="1" si="1029"/>
        <v>21</v>
      </c>
      <c r="D7599" s="8">
        <f t="shared" ca="1" si="1030"/>
        <v>2</v>
      </c>
      <c r="E7599" s="50">
        <f t="shared" ca="1" si="1024"/>
        <v>1</v>
      </c>
      <c r="F7599" s="2" t="str">
        <f t="shared" ca="1" si="1031"/>
        <v/>
      </c>
      <c r="BD7599" s="49">
        <f t="shared" ca="1" si="1028"/>
        <v>1871</v>
      </c>
      <c r="BE7599" s="3">
        <f t="shared" ca="1" si="1025"/>
        <v>0.18704999999999999</v>
      </c>
      <c r="BF7599" s="3">
        <f t="shared" ca="1" si="1026"/>
        <v>-0.88881967520906158</v>
      </c>
      <c r="BG7599" s="9">
        <f t="shared" ca="1" si="1027"/>
        <v>1</v>
      </c>
      <c r="BH7599" s="6">
        <f ca="1">IF(ISNUMBER('Descriptive Stats'!BF7599),'Descriptive Stats'!BF7599,#N/A)</f>
        <v>-0.88881967520906158</v>
      </c>
      <c r="BI7599" s="6">
        <f ca="1">IF(ISNUMBER('Descriptive Stats'!E7599),'Descriptive Stats'!E7599,#N/A)</f>
        <v>1</v>
      </c>
    </row>
    <row r="7600" spans="1:61" ht="14.4" x14ac:dyDescent="0.3">
      <c r="A7600" s="2">
        <f>ROW()</f>
        <v>7600</v>
      </c>
      <c r="C7600" s="8">
        <f t="shared" ca="1" si="1029"/>
        <v>12</v>
      </c>
      <c r="D7600" s="8">
        <f t="shared" ca="1" si="1030"/>
        <v>1</v>
      </c>
      <c r="E7600" s="50">
        <f t="shared" ca="1" si="1024"/>
        <v>4</v>
      </c>
      <c r="F7600" s="2" t="str">
        <f t="shared" ca="1" si="1031"/>
        <v/>
      </c>
      <c r="BD7600" s="49">
        <f t="shared" ca="1" si="1028"/>
        <v>3442</v>
      </c>
      <c r="BE7600" s="3">
        <f t="shared" ca="1" si="1025"/>
        <v>0.34415000000000001</v>
      </c>
      <c r="BF7600" s="3">
        <f t="shared" ca="1" si="1026"/>
        <v>-0.40116316278173481</v>
      </c>
      <c r="BG7600" s="9">
        <f t="shared" ca="1" si="1027"/>
        <v>4</v>
      </c>
      <c r="BH7600" s="6">
        <f ca="1">IF(ISNUMBER('Descriptive Stats'!BF7600),'Descriptive Stats'!BF7600,#N/A)</f>
        <v>-0.40116316278173481</v>
      </c>
      <c r="BI7600" s="6">
        <f ca="1">IF(ISNUMBER('Descriptive Stats'!E7600),'Descriptive Stats'!E7600,#N/A)</f>
        <v>4</v>
      </c>
    </row>
    <row r="7601" spans="1:61" ht="14.4" x14ac:dyDescent="0.3">
      <c r="A7601" s="2">
        <f>ROW()</f>
        <v>7601</v>
      </c>
      <c r="C7601" s="8">
        <f t="shared" ca="1" si="1029"/>
        <v>13</v>
      </c>
      <c r="D7601" s="8">
        <f t="shared" ca="1" si="1030"/>
        <v>4</v>
      </c>
      <c r="E7601" s="50">
        <f t="shared" ca="1" si="1024"/>
        <v>2</v>
      </c>
      <c r="F7601" s="2" t="str">
        <f t="shared" ca="1" si="1031"/>
        <v/>
      </c>
      <c r="BD7601" s="49">
        <f t="shared" ca="1" si="1028"/>
        <v>2595</v>
      </c>
      <c r="BE7601" s="3">
        <f t="shared" ca="1" si="1025"/>
        <v>0.25945000000000001</v>
      </c>
      <c r="BF7601" s="3">
        <f t="shared" ca="1" si="1026"/>
        <v>-0.6450419512753276</v>
      </c>
      <c r="BG7601" s="9">
        <f t="shared" ca="1" si="1027"/>
        <v>2</v>
      </c>
      <c r="BH7601" s="6">
        <f ca="1">IF(ISNUMBER('Descriptive Stats'!BF7601),'Descriptive Stats'!BF7601,#N/A)</f>
        <v>-0.6450419512753276</v>
      </c>
      <c r="BI7601" s="6">
        <f ca="1">IF(ISNUMBER('Descriptive Stats'!E7601),'Descriptive Stats'!E7601,#N/A)</f>
        <v>2</v>
      </c>
    </row>
    <row r="7602" spans="1:61" ht="14.4" x14ac:dyDescent="0.3">
      <c r="A7602" s="2">
        <f>ROW()</f>
        <v>7602</v>
      </c>
      <c r="C7602" s="8">
        <f t="shared" ca="1" si="1029"/>
        <v>17</v>
      </c>
      <c r="D7602" s="8">
        <f t="shared" ca="1" si="1030"/>
        <v>2</v>
      </c>
      <c r="E7602" s="50">
        <f t="shared" ca="1" si="1024"/>
        <v>0</v>
      </c>
      <c r="F7602" s="2" t="str">
        <f t="shared" ca="1" si="1031"/>
        <v/>
      </c>
      <c r="BD7602" s="49">
        <f t="shared" ca="1" si="1028"/>
        <v>815.5</v>
      </c>
      <c r="BE7602" s="3">
        <f t="shared" ca="1" si="1025"/>
        <v>8.1500000000000003E-2</v>
      </c>
      <c r="BF7602" s="3">
        <f t="shared" ca="1" si="1026"/>
        <v>-1.3950525282585462</v>
      </c>
      <c r="BG7602" s="9">
        <f t="shared" ca="1" si="1027"/>
        <v>0</v>
      </c>
      <c r="BH7602" s="6">
        <f ca="1">IF(ISNUMBER('Descriptive Stats'!BF7602),'Descriptive Stats'!BF7602,#N/A)</f>
        <v>-1.3950525282585462</v>
      </c>
      <c r="BI7602" s="6">
        <f ca="1">IF(ISNUMBER('Descriptive Stats'!E7602),'Descriptive Stats'!E7602,#N/A)</f>
        <v>0</v>
      </c>
    </row>
    <row r="7603" spans="1:61" ht="14.4" x14ac:dyDescent="0.3">
      <c r="A7603" s="2">
        <f>ROW()</f>
        <v>7603</v>
      </c>
      <c r="C7603" s="8">
        <f t="shared" ca="1" si="1029"/>
        <v>18</v>
      </c>
      <c r="D7603" s="8">
        <f t="shared" ca="1" si="1030"/>
        <v>0</v>
      </c>
      <c r="E7603" s="50">
        <f t="shared" ca="1" si="1024"/>
        <v>0</v>
      </c>
      <c r="F7603" s="2" t="str">
        <f t="shared" ca="1" si="1031"/>
        <v/>
      </c>
      <c r="BD7603" s="49">
        <f t="shared" ca="1" si="1028"/>
        <v>815.5</v>
      </c>
      <c r="BE7603" s="3">
        <f t="shared" ca="1" si="1025"/>
        <v>8.1500000000000003E-2</v>
      </c>
      <c r="BF7603" s="3">
        <f t="shared" ca="1" si="1026"/>
        <v>-1.3950525282585462</v>
      </c>
      <c r="BG7603" s="9">
        <f t="shared" ca="1" si="1027"/>
        <v>0</v>
      </c>
      <c r="BH7603" s="6">
        <f ca="1">IF(ISNUMBER('Descriptive Stats'!BF7603),'Descriptive Stats'!BF7603,#N/A)</f>
        <v>-1.3950525282585462</v>
      </c>
      <c r="BI7603" s="6">
        <f ca="1">IF(ISNUMBER('Descriptive Stats'!E7603),'Descriptive Stats'!E7603,#N/A)</f>
        <v>0</v>
      </c>
    </row>
    <row r="7604" spans="1:61" ht="14.4" x14ac:dyDescent="0.3">
      <c r="A7604" s="2">
        <f>ROW()</f>
        <v>7604</v>
      </c>
      <c r="C7604" s="8">
        <f t="shared" ca="1" si="1029"/>
        <v>4</v>
      </c>
      <c r="D7604" s="8">
        <f t="shared" ca="1" si="1030"/>
        <v>0</v>
      </c>
      <c r="E7604" s="50">
        <f t="shared" ca="1" si="1024"/>
        <v>9</v>
      </c>
      <c r="F7604" s="2" t="str">
        <f t="shared" ca="1" si="1031"/>
        <v/>
      </c>
      <c r="BD7604" s="49">
        <f t="shared" ca="1" si="1028"/>
        <v>4819</v>
      </c>
      <c r="BE7604" s="3">
        <f t="shared" ca="1" si="1025"/>
        <v>0.48185</v>
      </c>
      <c r="BF7604" s="3">
        <f t="shared" ca="1" si="1026"/>
        <v>-4.5511009098988427E-2</v>
      </c>
      <c r="BG7604" s="9">
        <f t="shared" ca="1" si="1027"/>
        <v>9</v>
      </c>
      <c r="BH7604" s="6">
        <f ca="1">IF(ISNUMBER('Descriptive Stats'!BF7604),'Descriptive Stats'!BF7604,#N/A)</f>
        <v>-4.5511009098988427E-2</v>
      </c>
      <c r="BI7604" s="6">
        <f ca="1">IF(ISNUMBER('Descriptive Stats'!E7604),'Descriptive Stats'!E7604,#N/A)</f>
        <v>9</v>
      </c>
    </row>
    <row r="7605" spans="1:61" ht="14.4" x14ac:dyDescent="0.3">
      <c r="A7605" s="2">
        <f>ROW()</f>
        <v>7605</v>
      </c>
      <c r="C7605" s="8">
        <f t="shared" ca="1" si="1029"/>
        <v>23</v>
      </c>
      <c r="D7605" s="8">
        <f t="shared" ca="1" si="1030"/>
        <v>9</v>
      </c>
      <c r="E7605" s="50">
        <f t="shared" ca="1" si="1024"/>
        <v>0</v>
      </c>
      <c r="F7605" s="2" t="str">
        <f t="shared" ca="1" si="1031"/>
        <v/>
      </c>
      <c r="BD7605" s="49">
        <f t="shared" ca="1" si="1028"/>
        <v>815.5</v>
      </c>
      <c r="BE7605" s="3">
        <f t="shared" ca="1" si="1025"/>
        <v>8.1500000000000003E-2</v>
      </c>
      <c r="BF7605" s="3">
        <f t="shared" ca="1" si="1026"/>
        <v>-1.3950525282585462</v>
      </c>
      <c r="BG7605" s="9">
        <f t="shared" ca="1" si="1027"/>
        <v>0</v>
      </c>
      <c r="BH7605" s="6">
        <f ca="1">IF(ISNUMBER('Descriptive Stats'!BF7605),'Descriptive Stats'!BF7605,#N/A)</f>
        <v>-1.3950525282585462</v>
      </c>
      <c r="BI7605" s="6">
        <f ca="1">IF(ISNUMBER('Descriptive Stats'!E7605),'Descriptive Stats'!E7605,#N/A)</f>
        <v>0</v>
      </c>
    </row>
    <row r="7606" spans="1:61" ht="14.4" x14ac:dyDescent="0.3">
      <c r="A7606" s="2">
        <f>ROW()</f>
        <v>7606</v>
      </c>
      <c r="C7606" s="8">
        <f t="shared" ca="1" si="1029"/>
        <v>4</v>
      </c>
      <c r="D7606" s="8">
        <f t="shared" ca="1" si="1030"/>
        <v>0</v>
      </c>
      <c r="E7606" s="50">
        <f t="shared" ca="1" si="1024"/>
        <v>19</v>
      </c>
      <c r="F7606" s="2" t="str">
        <f t="shared" ca="1" si="1031"/>
        <v>X</v>
      </c>
      <c r="BD7606" s="49">
        <f t="shared" ca="1" si="1028"/>
        <v>5294</v>
      </c>
      <c r="BE7606" s="3">
        <f t="shared" ca="1" si="1025"/>
        <v>0.52934999999999999</v>
      </c>
      <c r="BF7606" s="3">
        <f t="shared" ca="1" si="1026"/>
        <v>7.3636031452008061E-2</v>
      </c>
      <c r="BG7606" s="9">
        <f t="shared" ca="1" si="1027"/>
        <v>19</v>
      </c>
      <c r="BH7606" s="6">
        <f ca="1">IF(ISNUMBER('Descriptive Stats'!BF7606),'Descriptive Stats'!BF7606,#N/A)</f>
        <v>7.3636031452008061E-2</v>
      </c>
      <c r="BI7606" s="6">
        <f ca="1">IF(ISNUMBER('Descriptive Stats'!E7606),'Descriptive Stats'!E7606,#N/A)</f>
        <v>19</v>
      </c>
    </row>
    <row r="7607" spans="1:61" ht="14.4" x14ac:dyDescent="0.3">
      <c r="A7607" s="2">
        <f>ROW()</f>
        <v>7607</v>
      </c>
      <c r="C7607" s="8">
        <f t="shared" ca="1" si="1029"/>
        <v>7</v>
      </c>
      <c r="D7607" s="8">
        <f t="shared" ca="1" si="1030"/>
        <v>19</v>
      </c>
      <c r="E7607" s="50">
        <f t="shared" ca="1" si="1024"/>
        <v>0</v>
      </c>
      <c r="F7607" s="2" t="str">
        <f t="shared" ca="1" si="1031"/>
        <v/>
      </c>
      <c r="BD7607" s="49">
        <f t="shared" ca="1" si="1028"/>
        <v>815.5</v>
      </c>
      <c r="BE7607" s="3">
        <f t="shared" ca="1" si="1025"/>
        <v>8.1500000000000003E-2</v>
      </c>
      <c r="BF7607" s="3">
        <f t="shared" ca="1" si="1026"/>
        <v>-1.3950525282585462</v>
      </c>
      <c r="BG7607" s="9">
        <f t="shared" ca="1" si="1027"/>
        <v>0</v>
      </c>
      <c r="BH7607" s="6">
        <f ca="1">IF(ISNUMBER('Descriptive Stats'!BF7607),'Descriptive Stats'!BF7607,#N/A)</f>
        <v>-1.3950525282585462</v>
      </c>
      <c r="BI7607" s="6">
        <f ca="1">IF(ISNUMBER('Descriptive Stats'!E7607),'Descriptive Stats'!E7607,#N/A)</f>
        <v>0</v>
      </c>
    </row>
    <row r="7608" spans="1:61" ht="14.4" x14ac:dyDescent="0.3">
      <c r="A7608" s="2">
        <f>ROW()</f>
        <v>7608</v>
      </c>
      <c r="C7608" s="8">
        <f t="shared" ca="1" si="1029"/>
        <v>14</v>
      </c>
      <c r="D7608" s="8">
        <f t="shared" ca="1" si="1030"/>
        <v>0</v>
      </c>
      <c r="E7608" s="50">
        <f t="shared" ca="1" si="1024"/>
        <v>3</v>
      </c>
      <c r="F7608" s="2" t="str">
        <f t="shared" ca="1" si="1031"/>
        <v/>
      </c>
      <c r="BD7608" s="49">
        <f t="shared" ca="1" si="1028"/>
        <v>3200</v>
      </c>
      <c r="BE7608" s="3">
        <f t="shared" ca="1" si="1025"/>
        <v>0.31995000000000001</v>
      </c>
      <c r="BF7608" s="3">
        <f t="shared" ca="1" si="1026"/>
        <v>-0.46783862043457014</v>
      </c>
      <c r="BG7608" s="9">
        <f t="shared" ca="1" si="1027"/>
        <v>3</v>
      </c>
      <c r="BH7608" s="6">
        <f ca="1">IF(ISNUMBER('Descriptive Stats'!BF7608),'Descriptive Stats'!BF7608,#N/A)</f>
        <v>-0.46783862043457014</v>
      </c>
      <c r="BI7608" s="6">
        <f ca="1">IF(ISNUMBER('Descriptive Stats'!E7608),'Descriptive Stats'!E7608,#N/A)</f>
        <v>3</v>
      </c>
    </row>
    <row r="7609" spans="1:61" ht="14.4" x14ac:dyDescent="0.3">
      <c r="A7609" s="2">
        <f>ROW()</f>
        <v>7609</v>
      </c>
      <c r="C7609" s="8">
        <f t="shared" ca="1" si="1029"/>
        <v>10</v>
      </c>
      <c r="D7609" s="8">
        <f t="shared" ca="1" si="1030"/>
        <v>3</v>
      </c>
      <c r="E7609" s="50">
        <f t="shared" ca="1" si="1024"/>
        <v>0</v>
      </c>
      <c r="F7609" s="2" t="str">
        <f t="shared" ca="1" si="1031"/>
        <v/>
      </c>
      <c r="BD7609" s="49">
        <f t="shared" ca="1" si="1028"/>
        <v>815.5</v>
      </c>
      <c r="BE7609" s="3">
        <f t="shared" ca="1" si="1025"/>
        <v>8.1500000000000003E-2</v>
      </c>
      <c r="BF7609" s="3">
        <f t="shared" ca="1" si="1026"/>
        <v>-1.3950525282585462</v>
      </c>
      <c r="BG7609" s="9">
        <f t="shared" ca="1" si="1027"/>
        <v>0</v>
      </c>
      <c r="BH7609" s="6">
        <f ca="1">IF(ISNUMBER('Descriptive Stats'!BF7609),'Descriptive Stats'!BF7609,#N/A)</f>
        <v>-1.3950525282585462</v>
      </c>
      <c r="BI7609" s="6">
        <f ca="1">IF(ISNUMBER('Descriptive Stats'!E7609),'Descriptive Stats'!E7609,#N/A)</f>
        <v>0</v>
      </c>
    </row>
    <row r="7610" spans="1:61" ht="14.4" x14ac:dyDescent="0.3">
      <c r="A7610" s="2">
        <f>ROW()</f>
        <v>7610</v>
      </c>
      <c r="C7610" s="8">
        <f t="shared" ca="1" si="1029"/>
        <v>14</v>
      </c>
      <c r="D7610" s="8">
        <f t="shared" ca="1" si="1030"/>
        <v>0</v>
      </c>
      <c r="E7610" s="50">
        <f t="shared" ca="1" si="1024"/>
        <v>6</v>
      </c>
      <c r="F7610" s="2" t="str">
        <f t="shared" ca="1" si="1031"/>
        <v/>
      </c>
      <c r="BD7610" s="49">
        <f t="shared" ca="1" si="1028"/>
        <v>3900</v>
      </c>
      <c r="BE7610" s="3">
        <f t="shared" ca="1" si="1025"/>
        <v>0.38995000000000002</v>
      </c>
      <c r="BF7610" s="3">
        <f t="shared" ca="1" si="1026"/>
        <v>-0.2794493539703507</v>
      </c>
      <c r="BG7610" s="9">
        <f t="shared" ca="1" si="1027"/>
        <v>6</v>
      </c>
      <c r="BH7610" s="6">
        <f ca="1">IF(ISNUMBER('Descriptive Stats'!BF7610),'Descriptive Stats'!BF7610,#N/A)</f>
        <v>-0.2794493539703507</v>
      </c>
      <c r="BI7610" s="6">
        <f ca="1">IF(ISNUMBER('Descriptive Stats'!E7610),'Descriptive Stats'!E7610,#N/A)</f>
        <v>6</v>
      </c>
    </row>
    <row r="7611" spans="1:61" ht="14.4" x14ac:dyDescent="0.3">
      <c r="A7611" s="2">
        <f>ROW()</f>
        <v>7611</v>
      </c>
      <c r="C7611" s="8">
        <f t="shared" ca="1" si="1029"/>
        <v>16</v>
      </c>
      <c r="D7611" s="8">
        <f t="shared" ca="1" si="1030"/>
        <v>6</v>
      </c>
      <c r="E7611" s="50">
        <f t="shared" ca="1" si="1024"/>
        <v>2</v>
      </c>
      <c r="F7611" s="2" t="str">
        <f t="shared" ca="1" si="1031"/>
        <v/>
      </c>
      <c r="BD7611" s="49">
        <f t="shared" ca="1" si="1028"/>
        <v>2595</v>
      </c>
      <c r="BE7611" s="3">
        <f t="shared" ca="1" si="1025"/>
        <v>0.25945000000000001</v>
      </c>
      <c r="BF7611" s="3">
        <f t="shared" ca="1" si="1026"/>
        <v>-0.6450419512753276</v>
      </c>
      <c r="BG7611" s="9">
        <f t="shared" ca="1" si="1027"/>
        <v>2</v>
      </c>
      <c r="BH7611" s="6">
        <f ca="1">IF(ISNUMBER('Descriptive Stats'!BF7611),'Descriptive Stats'!BF7611,#N/A)</f>
        <v>-0.6450419512753276</v>
      </c>
      <c r="BI7611" s="6">
        <f ca="1">IF(ISNUMBER('Descriptive Stats'!E7611),'Descriptive Stats'!E7611,#N/A)</f>
        <v>2</v>
      </c>
    </row>
    <row r="7612" spans="1:61" ht="14.4" x14ac:dyDescent="0.3">
      <c r="A7612" s="2">
        <f>ROW()</f>
        <v>7612</v>
      </c>
      <c r="C7612" s="8">
        <f t="shared" ca="1" si="1029"/>
        <v>9</v>
      </c>
      <c r="D7612" s="8">
        <f t="shared" ca="1" si="1030"/>
        <v>2</v>
      </c>
      <c r="E7612" s="50">
        <f t="shared" ca="1" si="1024"/>
        <v>6</v>
      </c>
      <c r="F7612" s="2" t="str">
        <f t="shared" ca="1" si="1031"/>
        <v/>
      </c>
      <c r="BD7612" s="49">
        <f t="shared" ca="1" si="1028"/>
        <v>3900</v>
      </c>
      <c r="BE7612" s="3">
        <f t="shared" ca="1" si="1025"/>
        <v>0.38995000000000002</v>
      </c>
      <c r="BF7612" s="3">
        <f t="shared" ca="1" si="1026"/>
        <v>-0.2794493539703507</v>
      </c>
      <c r="BG7612" s="9">
        <f t="shared" ca="1" si="1027"/>
        <v>6</v>
      </c>
      <c r="BH7612" s="6">
        <f ca="1">IF(ISNUMBER('Descriptive Stats'!BF7612),'Descriptive Stats'!BF7612,#N/A)</f>
        <v>-0.2794493539703507</v>
      </c>
      <c r="BI7612" s="6">
        <f ca="1">IF(ISNUMBER('Descriptive Stats'!E7612),'Descriptive Stats'!E7612,#N/A)</f>
        <v>6</v>
      </c>
    </row>
    <row r="7613" spans="1:61" ht="14.4" x14ac:dyDescent="0.3">
      <c r="A7613" s="2">
        <f>ROW()</f>
        <v>7613</v>
      </c>
      <c r="C7613" s="8">
        <f t="shared" ca="1" si="1029"/>
        <v>2</v>
      </c>
      <c r="D7613" s="8">
        <f t="shared" ca="1" si="1030"/>
        <v>6</v>
      </c>
      <c r="E7613" s="50">
        <f t="shared" ca="1" si="1024"/>
        <v>7</v>
      </c>
      <c r="F7613" s="2" t="str">
        <f t="shared" ca="1" si="1031"/>
        <v/>
      </c>
      <c r="BD7613" s="49">
        <f t="shared" ca="1" si="1028"/>
        <v>4473.5</v>
      </c>
      <c r="BE7613" s="3">
        <f t="shared" ca="1" si="1025"/>
        <v>0.44729999999999998</v>
      </c>
      <c r="BF7613" s="3">
        <f t="shared" ca="1" si="1026"/>
        <v>-0.13248586824472414</v>
      </c>
      <c r="BG7613" s="9">
        <f t="shared" ca="1" si="1027"/>
        <v>7</v>
      </c>
      <c r="BH7613" s="6">
        <f ca="1">IF(ISNUMBER('Descriptive Stats'!BF7613),'Descriptive Stats'!BF7613,#N/A)</f>
        <v>-0.13248586824472414</v>
      </c>
      <c r="BI7613" s="6">
        <f ca="1">IF(ISNUMBER('Descriptive Stats'!E7613),'Descriptive Stats'!E7613,#N/A)</f>
        <v>7</v>
      </c>
    </row>
    <row r="7614" spans="1:61" ht="14.4" x14ac:dyDescent="0.3">
      <c r="A7614" s="2">
        <f>ROW()</f>
        <v>7614</v>
      </c>
      <c r="C7614" s="8">
        <f t="shared" ca="1" si="1029"/>
        <v>19</v>
      </c>
      <c r="D7614" s="8">
        <f t="shared" ca="1" si="1030"/>
        <v>7</v>
      </c>
      <c r="E7614" s="50">
        <f t="shared" ca="1" si="1024"/>
        <v>6</v>
      </c>
      <c r="F7614" s="2" t="str">
        <f t="shared" ca="1" si="1031"/>
        <v/>
      </c>
      <c r="BD7614" s="49">
        <f t="shared" ca="1" si="1028"/>
        <v>3900</v>
      </c>
      <c r="BE7614" s="3">
        <f t="shared" ca="1" si="1025"/>
        <v>0.38995000000000002</v>
      </c>
      <c r="BF7614" s="3">
        <f t="shared" ca="1" si="1026"/>
        <v>-0.2794493539703507</v>
      </c>
      <c r="BG7614" s="9">
        <f t="shared" ca="1" si="1027"/>
        <v>6</v>
      </c>
      <c r="BH7614" s="6">
        <f ca="1">IF(ISNUMBER('Descriptive Stats'!BF7614),'Descriptive Stats'!BF7614,#N/A)</f>
        <v>-0.2794493539703507</v>
      </c>
      <c r="BI7614" s="6">
        <f ca="1">IF(ISNUMBER('Descriptive Stats'!E7614),'Descriptive Stats'!E7614,#N/A)</f>
        <v>6</v>
      </c>
    </row>
    <row r="7615" spans="1:61" ht="14.4" x14ac:dyDescent="0.3">
      <c r="A7615" s="2">
        <f>ROW()</f>
        <v>7615</v>
      </c>
      <c r="C7615" s="8">
        <f t="shared" ca="1" si="1029"/>
        <v>5</v>
      </c>
      <c r="D7615" s="8">
        <f t="shared" ca="1" si="1030"/>
        <v>6</v>
      </c>
      <c r="E7615" s="50">
        <f t="shared" ca="1" si="1024"/>
        <v>2</v>
      </c>
      <c r="F7615" s="2" t="str">
        <f t="shared" ca="1" si="1031"/>
        <v/>
      </c>
      <c r="BD7615" s="49">
        <f t="shared" ca="1" si="1028"/>
        <v>2595</v>
      </c>
      <c r="BE7615" s="3">
        <f t="shared" ca="1" si="1025"/>
        <v>0.25945000000000001</v>
      </c>
      <c r="BF7615" s="3">
        <f t="shared" ca="1" si="1026"/>
        <v>-0.6450419512753276</v>
      </c>
      <c r="BG7615" s="9">
        <f t="shared" ca="1" si="1027"/>
        <v>2</v>
      </c>
      <c r="BH7615" s="6">
        <f ca="1">IF(ISNUMBER('Descriptive Stats'!BF7615),'Descriptive Stats'!BF7615,#N/A)</f>
        <v>-0.6450419512753276</v>
      </c>
      <c r="BI7615" s="6">
        <f ca="1">IF(ISNUMBER('Descriptive Stats'!E7615),'Descriptive Stats'!E7615,#N/A)</f>
        <v>2</v>
      </c>
    </row>
    <row r="7616" spans="1:61" ht="14.4" x14ac:dyDescent="0.3">
      <c r="A7616" s="2">
        <f>ROW()</f>
        <v>7616</v>
      </c>
      <c r="C7616" s="8">
        <f t="shared" ca="1" si="1029"/>
        <v>17</v>
      </c>
      <c r="D7616" s="8">
        <f t="shared" ca="1" si="1030"/>
        <v>2</v>
      </c>
      <c r="E7616" s="50">
        <f t="shared" ca="1" si="1024"/>
        <v>0</v>
      </c>
      <c r="F7616" s="2" t="str">
        <f t="shared" ca="1" si="1031"/>
        <v/>
      </c>
      <c r="BD7616" s="49">
        <f t="shared" ca="1" si="1028"/>
        <v>815.5</v>
      </c>
      <c r="BE7616" s="3">
        <f t="shared" ca="1" si="1025"/>
        <v>8.1500000000000003E-2</v>
      </c>
      <c r="BF7616" s="3">
        <f t="shared" ca="1" si="1026"/>
        <v>-1.3950525282585462</v>
      </c>
      <c r="BG7616" s="9">
        <f t="shared" ca="1" si="1027"/>
        <v>0</v>
      </c>
      <c r="BH7616" s="6">
        <f ca="1">IF(ISNUMBER('Descriptive Stats'!BF7616),'Descriptive Stats'!BF7616,#N/A)</f>
        <v>-1.3950525282585462</v>
      </c>
      <c r="BI7616" s="6">
        <f ca="1">IF(ISNUMBER('Descriptive Stats'!E7616),'Descriptive Stats'!E7616,#N/A)</f>
        <v>0</v>
      </c>
    </row>
    <row r="7617" spans="1:61" ht="14.4" x14ac:dyDescent="0.3">
      <c r="A7617" s="2">
        <f>ROW()</f>
        <v>7617</v>
      </c>
      <c r="C7617" s="8">
        <f t="shared" ca="1" si="1029"/>
        <v>15</v>
      </c>
      <c r="D7617" s="8">
        <f t="shared" ca="1" si="1030"/>
        <v>0</v>
      </c>
      <c r="E7617" s="50">
        <f t="shared" ca="1" si="1024"/>
        <v>3</v>
      </c>
      <c r="F7617" s="2" t="str">
        <f t="shared" ca="1" si="1031"/>
        <v/>
      </c>
      <c r="BD7617" s="49">
        <f t="shared" ca="1" si="1028"/>
        <v>3200</v>
      </c>
      <c r="BE7617" s="3">
        <f t="shared" ca="1" si="1025"/>
        <v>0.31995000000000001</v>
      </c>
      <c r="BF7617" s="3">
        <f t="shared" ca="1" si="1026"/>
        <v>-0.46783862043457014</v>
      </c>
      <c r="BG7617" s="9">
        <f t="shared" ca="1" si="1027"/>
        <v>3</v>
      </c>
      <c r="BH7617" s="6">
        <f ca="1">IF(ISNUMBER('Descriptive Stats'!BF7617),'Descriptive Stats'!BF7617,#N/A)</f>
        <v>-0.46783862043457014</v>
      </c>
      <c r="BI7617" s="6">
        <f ca="1">IF(ISNUMBER('Descriptive Stats'!E7617),'Descriptive Stats'!E7617,#N/A)</f>
        <v>3</v>
      </c>
    </row>
    <row r="7618" spans="1:61" ht="14.4" x14ac:dyDescent="0.3">
      <c r="A7618" s="2">
        <f>ROW()</f>
        <v>7618</v>
      </c>
      <c r="C7618" s="8">
        <f t="shared" ca="1" si="1029"/>
        <v>10</v>
      </c>
      <c r="D7618" s="8">
        <f t="shared" ca="1" si="1030"/>
        <v>3</v>
      </c>
      <c r="E7618" s="50">
        <f t="shared" ca="1" si="1024"/>
        <v>6</v>
      </c>
      <c r="F7618" s="2" t="str">
        <f t="shared" ca="1" si="1031"/>
        <v/>
      </c>
      <c r="BD7618" s="49">
        <f t="shared" ca="1" si="1028"/>
        <v>3900</v>
      </c>
      <c r="BE7618" s="3">
        <f t="shared" ca="1" si="1025"/>
        <v>0.38995000000000002</v>
      </c>
      <c r="BF7618" s="3">
        <f t="shared" ca="1" si="1026"/>
        <v>-0.2794493539703507</v>
      </c>
      <c r="BG7618" s="9">
        <f t="shared" ca="1" si="1027"/>
        <v>6</v>
      </c>
      <c r="BH7618" s="6">
        <f ca="1">IF(ISNUMBER('Descriptive Stats'!BF7618),'Descriptive Stats'!BF7618,#N/A)</f>
        <v>-0.2794493539703507</v>
      </c>
      <c r="BI7618" s="6">
        <f ca="1">IF(ISNUMBER('Descriptive Stats'!E7618),'Descriptive Stats'!E7618,#N/A)</f>
        <v>6</v>
      </c>
    </row>
    <row r="7619" spans="1:61" ht="14.4" x14ac:dyDescent="0.3">
      <c r="A7619" s="2">
        <f>ROW()</f>
        <v>7619</v>
      </c>
      <c r="C7619" s="8">
        <f t="shared" ca="1" si="1029"/>
        <v>5</v>
      </c>
      <c r="D7619" s="8">
        <f t="shared" ca="1" si="1030"/>
        <v>6</v>
      </c>
      <c r="E7619" s="50">
        <f t="shared" ref="E7619:E7682" ca="1" si="1032">IF(0=MOD(ROW(),$J$1),AVERAGE(OFFSET($D$2,ROW()-$J$1,0,$J$1,1)),"")</f>
        <v>0</v>
      </c>
      <c r="F7619" s="2" t="str">
        <f t="shared" ca="1" si="1031"/>
        <v/>
      </c>
      <c r="BD7619" s="49">
        <f t="shared" ca="1" si="1028"/>
        <v>815.5</v>
      </c>
      <c r="BE7619" s="3">
        <f t="shared" ca="1" si="1025"/>
        <v>8.1500000000000003E-2</v>
      </c>
      <c r="BF7619" s="3">
        <f t="shared" ca="1" si="1026"/>
        <v>-1.3950525282585462</v>
      </c>
      <c r="BG7619" s="9">
        <f t="shared" ca="1" si="1027"/>
        <v>0</v>
      </c>
      <c r="BH7619" s="6">
        <f ca="1">IF(ISNUMBER('Descriptive Stats'!BF7619),'Descriptive Stats'!BF7619,#N/A)</f>
        <v>-1.3950525282585462</v>
      </c>
      <c r="BI7619" s="6">
        <f ca="1">IF(ISNUMBER('Descriptive Stats'!E7619),'Descriptive Stats'!E7619,#N/A)</f>
        <v>0</v>
      </c>
    </row>
    <row r="7620" spans="1:61" ht="14.4" x14ac:dyDescent="0.3">
      <c r="A7620" s="2">
        <f>ROW()</f>
        <v>7620</v>
      </c>
      <c r="C7620" s="8">
        <f t="shared" ca="1" si="1029"/>
        <v>11</v>
      </c>
      <c r="D7620" s="8">
        <f t="shared" ca="1" si="1030"/>
        <v>0</v>
      </c>
      <c r="E7620" s="50">
        <f t="shared" ca="1" si="1032"/>
        <v>6</v>
      </c>
      <c r="F7620" s="2" t="str">
        <f t="shared" ca="1" si="1031"/>
        <v/>
      </c>
      <c r="BD7620" s="49">
        <f t="shared" ca="1" si="1028"/>
        <v>3900</v>
      </c>
      <c r="BE7620" s="3">
        <f t="shared" ca="1" si="1025"/>
        <v>0.38995000000000002</v>
      </c>
      <c r="BF7620" s="3">
        <f t="shared" ca="1" si="1026"/>
        <v>-0.2794493539703507</v>
      </c>
      <c r="BG7620" s="9">
        <f t="shared" ca="1" si="1027"/>
        <v>6</v>
      </c>
      <c r="BH7620" s="6">
        <f ca="1">IF(ISNUMBER('Descriptive Stats'!BF7620),'Descriptive Stats'!BF7620,#N/A)</f>
        <v>-0.2794493539703507</v>
      </c>
      <c r="BI7620" s="6">
        <f ca="1">IF(ISNUMBER('Descriptive Stats'!E7620),'Descriptive Stats'!E7620,#N/A)</f>
        <v>6</v>
      </c>
    </row>
    <row r="7621" spans="1:61" ht="14.4" x14ac:dyDescent="0.3">
      <c r="A7621" s="2">
        <f>ROW()</f>
        <v>7621</v>
      </c>
      <c r="C7621" s="8">
        <f t="shared" ca="1" si="1029"/>
        <v>5</v>
      </c>
      <c r="D7621" s="8">
        <f t="shared" ca="1" si="1030"/>
        <v>6</v>
      </c>
      <c r="E7621" s="50">
        <f t="shared" ca="1" si="1032"/>
        <v>2</v>
      </c>
      <c r="F7621" s="2" t="str">
        <f t="shared" ca="1" si="1031"/>
        <v/>
      </c>
      <c r="BD7621" s="49">
        <f t="shared" ca="1" si="1028"/>
        <v>2595</v>
      </c>
      <c r="BE7621" s="3">
        <f t="shared" ca="1" si="1025"/>
        <v>0.25945000000000001</v>
      </c>
      <c r="BF7621" s="3">
        <f t="shared" ca="1" si="1026"/>
        <v>-0.6450419512753276</v>
      </c>
      <c r="BG7621" s="9">
        <f t="shared" ca="1" si="1027"/>
        <v>2</v>
      </c>
      <c r="BH7621" s="6">
        <f ca="1">IF(ISNUMBER('Descriptive Stats'!BF7621),'Descriptive Stats'!BF7621,#N/A)</f>
        <v>-0.6450419512753276</v>
      </c>
      <c r="BI7621" s="6">
        <f ca="1">IF(ISNUMBER('Descriptive Stats'!E7621),'Descriptive Stats'!E7621,#N/A)</f>
        <v>2</v>
      </c>
    </row>
    <row r="7622" spans="1:61" ht="14.4" x14ac:dyDescent="0.3">
      <c r="A7622" s="2">
        <f>ROW()</f>
        <v>7622</v>
      </c>
      <c r="C7622" s="8">
        <f t="shared" ca="1" si="1029"/>
        <v>17</v>
      </c>
      <c r="D7622" s="8">
        <f t="shared" ca="1" si="1030"/>
        <v>2</v>
      </c>
      <c r="E7622" s="50">
        <f t="shared" ca="1" si="1032"/>
        <v>19</v>
      </c>
      <c r="F7622" s="2" t="str">
        <f t="shared" ca="1" si="1031"/>
        <v>X</v>
      </c>
      <c r="BD7622" s="49">
        <f t="shared" ca="1" si="1028"/>
        <v>5294</v>
      </c>
      <c r="BE7622" s="3">
        <f t="shared" ca="1" si="1025"/>
        <v>0.52934999999999999</v>
      </c>
      <c r="BF7622" s="3">
        <f t="shared" ca="1" si="1026"/>
        <v>7.3636031452008061E-2</v>
      </c>
      <c r="BG7622" s="9">
        <f t="shared" ca="1" si="1027"/>
        <v>19</v>
      </c>
      <c r="BH7622" s="6">
        <f ca="1">IF(ISNUMBER('Descriptive Stats'!BF7622),'Descriptive Stats'!BF7622,#N/A)</f>
        <v>7.3636031452008061E-2</v>
      </c>
      <c r="BI7622" s="6">
        <f ca="1">IF(ISNUMBER('Descriptive Stats'!E7622),'Descriptive Stats'!E7622,#N/A)</f>
        <v>19</v>
      </c>
    </row>
    <row r="7623" spans="1:61" ht="14.4" x14ac:dyDescent="0.3">
      <c r="A7623" s="2">
        <f>ROW()</f>
        <v>7623</v>
      </c>
      <c r="C7623" s="8">
        <f t="shared" ca="1" si="1029"/>
        <v>7</v>
      </c>
      <c r="D7623" s="8">
        <f t="shared" ca="1" si="1030"/>
        <v>19</v>
      </c>
      <c r="E7623" s="50">
        <f t="shared" ca="1" si="1032"/>
        <v>6</v>
      </c>
      <c r="F7623" s="2" t="str">
        <f t="shared" ca="1" si="1031"/>
        <v/>
      </c>
      <c r="BD7623" s="49">
        <f t="shared" ca="1" si="1028"/>
        <v>3900</v>
      </c>
      <c r="BE7623" s="3">
        <f t="shared" ca="1" si="1025"/>
        <v>0.38995000000000002</v>
      </c>
      <c r="BF7623" s="3">
        <f t="shared" ca="1" si="1026"/>
        <v>-0.2794493539703507</v>
      </c>
      <c r="BG7623" s="9">
        <f t="shared" ca="1" si="1027"/>
        <v>6</v>
      </c>
      <c r="BH7623" s="6">
        <f ca="1">IF(ISNUMBER('Descriptive Stats'!BF7623),'Descriptive Stats'!BF7623,#N/A)</f>
        <v>-0.2794493539703507</v>
      </c>
      <c r="BI7623" s="6">
        <f ca="1">IF(ISNUMBER('Descriptive Stats'!E7623),'Descriptive Stats'!E7623,#N/A)</f>
        <v>6</v>
      </c>
    </row>
    <row r="7624" spans="1:61" ht="14.4" x14ac:dyDescent="0.3">
      <c r="A7624" s="2">
        <f>ROW()</f>
        <v>7624</v>
      </c>
      <c r="C7624" s="8">
        <f t="shared" ca="1" si="1029"/>
        <v>5</v>
      </c>
      <c r="D7624" s="8">
        <f t="shared" ca="1" si="1030"/>
        <v>6</v>
      </c>
      <c r="E7624" s="50">
        <f t="shared" ca="1" si="1032"/>
        <v>2</v>
      </c>
      <c r="F7624" s="2" t="str">
        <f t="shared" ca="1" si="1031"/>
        <v/>
      </c>
      <c r="BD7624" s="49">
        <f t="shared" ca="1" si="1028"/>
        <v>2595</v>
      </c>
      <c r="BE7624" s="3">
        <f t="shared" ca="1" si="1025"/>
        <v>0.25945000000000001</v>
      </c>
      <c r="BF7624" s="3">
        <f t="shared" ca="1" si="1026"/>
        <v>-0.6450419512753276</v>
      </c>
      <c r="BG7624" s="9">
        <f t="shared" ca="1" si="1027"/>
        <v>2</v>
      </c>
      <c r="BH7624" s="6">
        <f ca="1">IF(ISNUMBER('Descriptive Stats'!BF7624),'Descriptive Stats'!BF7624,#N/A)</f>
        <v>-0.6450419512753276</v>
      </c>
      <c r="BI7624" s="6">
        <f ca="1">IF(ISNUMBER('Descriptive Stats'!E7624),'Descriptive Stats'!E7624,#N/A)</f>
        <v>2</v>
      </c>
    </row>
    <row r="7625" spans="1:61" ht="14.4" x14ac:dyDescent="0.3">
      <c r="A7625" s="2">
        <f>ROW()</f>
        <v>7625</v>
      </c>
      <c r="C7625" s="8">
        <f t="shared" ca="1" si="1029"/>
        <v>17</v>
      </c>
      <c r="D7625" s="8">
        <f t="shared" ca="1" si="1030"/>
        <v>2</v>
      </c>
      <c r="E7625" s="50">
        <f t="shared" ca="1" si="1032"/>
        <v>0</v>
      </c>
      <c r="F7625" s="2" t="str">
        <f t="shared" ca="1" si="1031"/>
        <v/>
      </c>
      <c r="BD7625" s="49">
        <f t="shared" ca="1" si="1028"/>
        <v>815.5</v>
      </c>
      <c r="BE7625" s="3">
        <f t="shared" ref="BE7625:BE7688" ca="1" si="1033">IF(ISNUMBER(BD7625),(BD7625-0.5)/$BK$4,"")</f>
        <v>8.1500000000000003E-2</v>
      </c>
      <c r="BF7625" s="3">
        <f t="shared" ref="BF7625:BF7688" ca="1" si="1034">IF(ISNUMBER(BE7625),_xlfn.NORM.INV(BE7625,0,1),"")</f>
        <v>-1.3950525282585462</v>
      </c>
      <c r="BG7625" s="9">
        <f t="shared" ref="BG7625:BG7688" ca="1" si="1035">IF(ISNUMBER(E7625),E7625,"")</f>
        <v>0</v>
      </c>
      <c r="BH7625" s="6">
        <f ca="1">IF(ISNUMBER('Descriptive Stats'!BF7625),'Descriptive Stats'!BF7625,#N/A)</f>
        <v>-1.3950525282585462</v>
      </c>
      <c r="BI7625" s="6">
        <f ca="1">IF(ISNUMBER('Descriptive Stats'!E7625),'Descriptive Stats'!E7625,#N/A)</f>
        <v>0</v>
      </c>
    </row>
    <row r="7626" spans="1:61" ht="14.4" x14ac:dyDescent="0.3">
      <c r="A7626" s="2">
        <f>ROW()</f>
        <v>7626</v>
      </c>
      <c r="C7626" s="8">
        <f t="shared" ca="1" si="1029"/>
        <v>14</v>
      </c>
      <c r="D7626" s="8">
        <f t="shared" ca="1" si="1030"/>
        <v>0</v>
      </c>
      <c r="E7626" s="50">
        <f t="shared" ca="1" si="1032"/>
        <v>0</v>
      </c>
      <c r="F7626" s="2" t="str">
        <f t="shared" ca="1" si="1031"/>
        <v/>
      </c>
      <c r="BD7626" s="49">
        <f t="shared" ref="BD7626:BD7689" ca="1" si="1036">IF(ISNUMBER(BG7626),_xlfn.RANK.AVG(BG7626,$BG$2:$BG$5414,1),"")</f>
        <v>815.5</v>
      </c>
      <c r="BE7626" s="3">
        <f t="shared" ca="1" si="1033"/>
        <v>8.1500000000000003E-2</v>
      </c>
      <c r="BF7626" s="3">
        <f t="shared" ca="1" si="1034"/>
        <v>-1.3950525282585462</v>
      </c>
      <c r="BG7626" s="9">
        <f t="shared" ca="1" si="1035"/>
        <v>0</v>
      </c>
      <c r="BH7626" s="6">
        <f ca="1">IF(ISNUMBER('Descriptive Stats'!BF7626),'Descriptive Stats'!BF7626,#N/A)</f>
        <v>-1.3950525282585462</v>
      </c>
      <c r="BI7626" s="6">
        <f ca="1">IF(ISNUMBER('Descriptive Stats'!E7626),'Descriptive Stats'!E7626,#N/A)</f>
        <v>0</v>
      </c>
    </row>
    <row r="7627" spans="1:61" ht="14.4" x14ac:dyDescent="0.3">
      <c r="A7627" s="2">
        <f>ROW()</f>
        <v>7627</v>
      </c>
      <c r="C7627" s="8">
        <f t="shared" ca="1" si="1029"/>
        <v>20</v>
      </c>
      <c r="D7627" s="8">
        <f t="shared" ca="1" si="1030"/>
        <v>0</v>
      </c>
      <c r="E7627" s="50">
        <f t="shared" ca="1" si="1032"/>
        <v>0</v>
      </c>
      <c r="F7627" s="2" t="str">
        <f t="shared" ca="1" si="1031"/>
        <v/>
      </c>
      <c r="BD7627" s="49">
        <f t="shared" ca="1" si="1036"/>
        <v>815.5</v>
      </c>
      <c r="BE7627" s="3">
        <f t="shared" ca="1" si="1033"/>
        <v>8.1500000000000003E-2</v>
      </c>
      <c r="BF7627" s="3">
        <f t="shared" ca="1" si="1034"/>
        <v>-1.3950525282585462</v>
      </c>
      <c r="BG7627" s="9">
        <f t="shared" ca="1" si="1035"/>
        <v>0</v>
      </c>
      <c r="BH7627" s="6">
        <f ca="1">IF(ISNUMBER('Descriptive Stats'!BF7627),'Descriptive Stats'!BF7627,#N/A)</f>
        <v>-1.3950525282585462</v>
      </c>
      <c r="BI7627" s="6">
        <f ca="1">IF(ISNUMBER('Descriptive Stats'!E7627),'Descriptive Stats'!E7627,#N/A)</f>
        <v>0</v>
      </c>
    </row>
    <row r="7628" spans="1:61" ht="14.4" x14ac:dyDescent="0.3">
      <c r="A7628" s="2">
        <f>ROW()</f>
        <v>7628</v>
      </c>
      <c r="C7628" s="8">
        <f t="shared" ca="1" si="1029"/>
        <v>14</v>
      </c>
      <c r="D7628" s="8">
        <f t="shared" ca="1" si="1030"/>
        <v>0</v>
      </c>
      <c r="E7628" s="50">
        <f t="shared" ca="1" si="1032"/>
        <v>6</v>
      </c>
      <c r="F7628" s="2" t="str">
        <f t="shared" ca="1" si="1031"/>
        <v/>
      </c>
      <c r="BD7628" s="49">
        <f t="shared" ca="1" si="1036"/>
        <v>3900</v>
      </c>
      <c r="BE7628" s="3">
        <f t="shared" ca="1" si="1033"/>
        <v>0.38995000000000002</v>
      </c>
      <c r="BF7628" s="3">
        <f t="shared" ca="1" si="1034"/>
        <v>-0.2794493539703507</v>
      </c>
      <c r="BG7628" s="9">
        <f t="shared" ca="1" si="1035"/>
        <v>6</v>
      </c>
      <c r="BH7628" s="6">
        <f ca="1">IF(ISNUMBER('Descriptive Stats'!BF7628),'Descriptive Stats'!BF7628,#N/A)</f>
        <v>-0.2794493539703507</v>
      </c>
      <c r="BI7628" s="6">
        <f ca="1">IF(ISNUMBER('Descriptive Stats'!E7628),'Descriptive Stats'!E7628,#N/A)</f>
        <v>6</v>
      </c>
    </row>
    <row r="7629" spans="1:61" ht="14.4" x14ac:dyDescent="0.3">
      <c r="A7629" s="2">
        <f>ROW()</f>
        <v>7629</v>
      </c>
      <c r="C7629" s="8">
        <f t="shared" ca="1" si="1029"/>
        <v>2</v>
      </c>
      <c r="D7629" s="8">
        <f t="shared" ca="1" si="1030"/>
        <v>6</v>
      </c>
      <c r="E7629" s="50">
        <f t="shared" ca="1" si="1032"/>
        <v>2</v>
      </c>
      <c r="F7629" s="2" t="str">
        <f t="shared" ca="1" si="1031"/>
        <v/>
      </c>
      <c r="BD7629" s="49">
        <f t="shared" ca="1" si="1036"/>
        <v>2595</v>
      </c>
      <c r="BE7629" s="3">
        <f t="shared" ca="1" si="1033"/>
        <v>0.25945000000000001</v>
      </c>
      <c r="BF7629" s="3">
        <f t="shared" ca="1" si="1034"/>
        <v>-0.6450419512753276</v>
      </c>
      <c r="BG7629" s="9">
        <f t="shared" ca="1" si="1035"/>
        <v>2</v>
      </c>
      <c r="BH7629" s="6">
        <f ca="1">IF(ISNUMBER('Descriptive Stats'!BF7629),'Descriptive Stats'!BF7629,#N/A)</f>
        <v>-0.6450419512753276</v>
      </c>
      <c r="BI7629" s="6">
        <f ca="1">IF(ISNUMBER('Descriptive Stats'!E7629),'Descriptive Stats'!E7629,#N/A)</f>
        <v>2</v>
      </c>
    </row>
    <row r="7630" spans="1:61" ht="14.4" x14ac:dyDescent="0.3">
      <c r="A7630" s="2">
        <f>ROW()</f>
        <v>7630</v>
      </c>
      <c r="C7630" s="8">
        <f t="shared" ca="1" si="1029"/>
        <v>9</v>
      </c>
      <c r="D7630" s="8">
        <f t="shared" ca="1" si="1030"/>
        <v>2</v>
      </c>
      <c r="E7630" s="50">
        <f t="shared" ca="1" si="1032"/>
        <v>15</v>
      </c>
      <c r="F7630" s="2" t="str">
        <f t="shared" ca="1" si="1031"/>
        <v/>
      </c>
      <c r="BD7630" s="49">
        <f t="shared" ca="1" si="1036"/>
        <v>5051.5</v>
      </c>
      <c r="BE7630" s="3">
        <f t="shared" ca="1" si="1033"/>
        <v>0.50509999999999999</v>
      </c>
      <c r="BF7630" s="3">
        <f t="shared" ca="1" si="1034"/>
        <v>1.2784152420787677E-2</v>
      </c>
      <c r="BG7630" s="9">
        <f t="shared" ca="1" si="1035"/>
        <v>15</v>
      </c>
      <c r="BH7630" s="6">
        <f ca="1">IF(ISNUMBER('Descriptive Stats'!BF7630),'Descriptive Stats'!BF7630,#N/A)</f>
        <v>1.2784152420787677E-2</v>
      </c>
      <c r="BI7630" s="6">
        <f ca="1">IF(ISNUMBER('Descriptive Stats'!E7630),'Descriptive Stats'!E7630,#N/A)</f>
        <v>15</v>
      </c>
    </row>
    <row r="7631" spans="1:61" ht="14.4" x14ac:dyDescent="0.3">
      <c r="A7631" s="2">
        <f>ROW()</f>
        <v>7631</v>
      </c>
      <c r="C7631" s="8">
        <f t="shared" ca="1" si="1029"/>
        <v>24</v>
      </c>
      <c r="D7631" s="8">
        <f t="shared" ca="1" si="1030"/>
        <v>15</v>
      </c>
      <c r="E7631" s="50">
        <f t="shared" ca="1" si="1032"/>
        <v>0</v>
      </c>
      <c r="F7631" s="2" t="str">
        <f t="shared" ca="1" si="1031"/>
        <v/>
      </c>
      <c r="BD7631" s="49">
        <f t="shared" ca="1" si="1036"/>
        <v>815.5</v>
      </c>
      <c r="BE7631" s="3">
        <f t="shared" ca="1" si="1033"/>
        <v>8.1500000000000003E-2</v>
      </c>
      <c r="BF7631" s="3">
        <f t="shared" ca="1" si="1034"/>
        <v>-1.3950525282585462</v>
      </c>
      <c r="BG7631" s="9">
        <f t="shared" ca="1" si="1035"/>
        <v>0</v>
      </c>
      <c r="BH7631" s="6">
        <f ca="1">IF(ISNUMBER('Descriptive Stats'!BF7631),'Descriptive Stats'!BF7631,#N/A)</f>
        <v>-1.3950525282585462</v>
      </c>
      <c r="BI7631" s="6">
        <f ca="1">IF(ISNUMBER('Descriptive Stats'!E7631),'Descriptive Stats'!E7631,#N/A)</f>
        <v>0</v>
      </c>
    </row>
    <row r="7632" spans="1:61" ht="14.4" x14ac:dyDescent="0.3">
      <c r="A7632" s="2">
        <f>ROW()</f>
        <v>7632</v>
      </c>
      <c r="C7632" s="8">
        <f t="shared" ca="1" si="1029"/>
        <v>11</v>
      </c>
      <c r="D7632" s="8">
        <f t="shared" ca="1" si="1030"/>
        <v>0</v>
      </c>
      <c r="E7632" s="50">
        <f t="shared" ca="1" si="1032"/>
        <v>0</v>
      </c>
      <c r="F7632" s="2" t="str">
        <f t="shared" ca="1" si="1031"/>
        <v/>
      </c>
      <c r="BD7632" s="49">
        <f t="shared" ca="1" si="1036"/>
        <v>815.5</v>
      </c>
      <c r="BE7632" s="3">
        <f t="shared" ca="1" si="1033"/>
        <v>8.1500000000000003E-2</v>
      </c>
      <c r="BF7632" s="3">
        <f t="shared" ca="1" si="1034"/>
        <v>-1.3950525282585462</v>
      </c>
      <c r="BG7632" s="9">
        <f t="shared" ca="1" si="1035"/>
        <v>0</v>
      </c>
      <c r="BH7632" s="6">
        <f ca="1">IF(ISNUMBER('Descriptive Stats'!BF7632),'Descriptive Stats'!BF7632,#N/A)</f>
        <v>-1.3950525282585462</v>
      </c>
      <c r="BI7632" s="6">
        <f ca="1">IF(ISNUMBER('Descriptive Stats'!E7632),'Descriptive Stats'!E7632,#N/A)</f>
        <v>0</v>
      </c>
    </row>
    <row r="7633" spans="1:61" ht="14.4" x14ac:dyDescent="0.3">
      <c r="A7633" s="2">
        <f>ROW()</f>
        <v>7633</v>
      </c>
      <c r="C7633" s="8">
        <f t="shared" ref="C7633:C7696" ca="1" si="1037">RANDBETWEEN(2,COUNT(B:B))</f>
        <v>15</v>
      </c>
      <c r="D7633" s="8">
        <f t="shared" ref="D7633:D7696" ca="1" si="1038">VLOOKUP(C7633,A:B,2,TRUE)</f>
        <v>0</v>
      </c>
      <c r="E7633" s="50">
        <f t="shared" ca="1" si="1032"/>
        <v>2</v>
      </c>
      <c r="F7633" s="2" t="str">
        <f t="shared" ref="F7633:F7696" ca="1" si="1039">IF(ISNUMBER(E7633),IF(OR(E7633&lt;$K$16,E7633&gt;$K$14),"X",""),"")</f>
        <v/>
      </c>
      <c r="BD7633" s="49">
        <f t="shared" ca="1" si="1036"/>
        <v>2595</v>
      </c>
      <c r="BE7633" s="3">
        <f t="shared" ca="1" si="1033"/>
        <v>0.25945000000000001</v>
      </c>
      <c r="BF7633" s="3">
        <f t="shared" ca="1" si="1034"/>
        <v>-0.6450419512753276</v>
      </c>
      <c r="BG7633" s="9">
        <f t="shared" ca="1" si="1035"/>
        <v>2</v>
      </c>
      <c r="BH7633" s="6">
        <f ca="1">IF(ISNUMBER('Descriptive Stats'!BF7633),'Descriptive Stats'!BF7633,#N/A)</f>
        <v>-0.6450419512753276</v>
      </c>
      <c r="BI7633" s="6">
        <f ca="1">IF(ISNUMBER('Descriptive Stats'!E7633),'Descriptive Stats'!E7633,#N/A)</f>
        <v>2</v>
      </c>
    </row>
    <row r="7634" spans="1:61" ht="14.4" x14ac:dyDescent="0.3">
      <c r="A7634" s="2">
        <f>ROW()</f>
        <v>7634</v>
      </c>
      <c r="C7634" s="8">
        <f t="shared" ca="1" si="1037"/>
        <v>9</v>
      </c>
      <c r="D7634" s="8">
        <f t="shared" ca="1" si="1038"/>
        <v>2</v>
      </c>
      <c r="E7634" s="50">
        <f t="shared" ca="1" si="1032"/>
        <v>2</v>
      </c>
      <c r="F7634" s="2" t="str">
        <f t="shared" ca="1" si="1039"/>
        <v/>
      </c>
      <c r="BD7634" s="49">
        <f t="shared" ca="1" si="1036"/>
        <v>2595</v>
      </c>
      <c r="BE7634" s="3">
        <f t="shared" ca="1" si="1033"/>
        <v>0.25945000000000001</v>
      </c>
      <c r="BF7634" s="3">
        <f t="shared" ca="1" si="1034"/>
        <v>-0.6450419512753276</v>
      </c>
      <c r="BG7634" s="9">
        <f t="shared" ca="1" si="1035"/>
        <v>2</v>
      </c>
      <c r="BH7634" s="6">
        <f ca="1">IF(ISNUMBER('Descriptive Stats'!BF7634),'Descriptive Stats'!BF7634,#N/A)</f>
        <v>-0.6450419512753276</v>
      </c>
      <c r="BI7634" s="6">
        <f ca="1">IF(ISNUMBER('Descriptive Stats'!E7634),'Descriptive Stats'!E7634,#N/A)</f>
        <v>2</v>
      </c>
    </row>
    <row r="7635" spans="1:61" ht="14.4" x14ac:dyDescent="0.3">
      <c r="A7635" s="2">
        <f>ROW()</f>
        <v>7635</v>
      </c>
      <c r="C7635" s="8">
        <f t="shared" ca="1" si="1037"/>
        <v>17</v>
      </c>
      <c r="D7635" s="8">
        <f t="shared" ca="1" si="1038"/>
        <v>2</v>
      </c>
      <c r="E7635" s="50">
        <f t="shared" ca="1" si="1032"/>
        <v>9</v>
      </c>
      <c r="F7635" s="2" t="str">
        <f t="shared" ca="1" si="1039"/>
        <v/>
      </c>
      <c r="BD7635" s="49">
        <f t="shared" ca="1" si="1036"/>
        <v>4819</v>
      </c>
      <c r="BE7635" s="3">
        <f t="shared" ca="1" si="1033"/>
        <v>0.48185</v>
      </c>
      <c r="BF7635" s="3">
        <f t="shared" ca="1" si="1034"/>
        <v>-4.5511009098988427E-2</v>
      </c>
      <c r="BG7635" s="9">
        <f t="shared" ca="1" si="1035"/>
        <v>9</v>
      </c>
      <c r="BH7635" s="6">
        <f ca="1">IF(ISNUMBER('Descriptive Stats'!BF7635),'Descriptive Stats'!BF7635,#N/A)</f>
        <v>-4.5511009098988427E-2</v>
      </c>
      <c r="BI7635" s="6">
        <f ca="1">IF(ISNUMBER('Descriptive Stats'!E7635),'Descriptive Stats'!E7635,#N/A)</f>
        <v>9</v>
      </c>
    </row>
    <row r="7636" spans="1:61" ht="14.4" x14ac:dyDescent="0.3">
      <c r="A7636" s="2">
        <f>ROW()</f>
        <v>7636</v>
      </c>
      <c r="C7636" s="8">
        <f t="shared" ca="1" si="1037"/>
        <v>23</v>
      </c>
      <c r="D7636" s="8">
        <f t="shared" ca="1" si="1038"/>
        <v>9</v>
      </c>
      <c r="E7636" s="50">
        <f t="shared" ca="1" si="1032"/>
        <v>6</v>
      </c>
      <c r="F7636" s="2" t="str">
        <f t="shared" ca="1" si="1039"/>
        <v/>
      </c>
      <c r="BD7636" s="49">
        <f t="shared" ca="1" si="1036"/>
        <v>3900</v>
      </c>
      <c r="BE7636" s="3">
        <f t="shared" ca="1" si="1033"/>
        <v>0.38995000000000002</v>
      </c>
      <c r="BF7636" s="3">
        <f t="shared" ca="1" si="1034"/>
        <v>-0.2794493539703507</v>
      </c>
      <c r="BG7636" s="9">
        <f t="shared" ca="1" si="1035"/>
        <v>6</v>
      </c>
      <c r="BH7636" s="6">
        <f ca="1">IF(ISNUMBER('Descriptive Stats'!BF7636),'Descriptive Stats'!BF7636,#N/A)</f>
        <v>-0.2794493539703507</v>
      </c>
      <c r="BI7636" s="6">
        <f ca="1">IF(ISNUMBER('Descriptive Stats'!E7636),'Descriptive Stats'!E7636,#N/A)</f>
        <v>6</v>
      </c>
    </row>
    <row r="7637" spans="1:61" ht="14.4" x14ac:dyDescent="0.3">
      <c r="A7637" s="2">
        <f>ROW()</f>
        <v>7637</v>
      </c>
      <c r="C7637" s="8">
        <f t="shared" ca="1" si="1037"/>
        <v>2</v>
      </c>
      <c r="D7637" s="8">
        <f t="shared" ca="1" si="1038"/>
        <v>6</v>
      </c>
      <c r="E7637" s="50">
        <f t="shared" ca="1" si="1032"/>
        <v>19</v>
      </c>
      <c r="F7637" s="2" t="str">
        <f t="shared" ca="1" si="1039"/>
        <v>X</v>
      </c>
      <c r="BD7637" s="49">
        <f t="shared" ca="1" si="1036"/>
        <v>5294</v>
      </c>
      <c r="BE7637" s="3">
        <f t="shared" ca="1" si="1033"/>
        <v>0.52934999999999999</v>
      </c>
      <c r="BF7637" s="3">
        <f t="shared" ca="1" si="1034"/>
        <v>7.3636031452008061E-2</v>
      </c>
      <c r="BG7637" s="9">
        <f t="shared" ca="1" si="1035"/>
        <v>19</v>
      </c>
      <c r="BH7637" s="6">
        <f ca="1">IF(ISNUMBER('Descriptive Stats'!BF7637),'Descriptive Stats'!BF7637,#N/A)</f>
        <v>7.3636031452008061E-2</v>
      </c>
      <c r="BI7637" s="6">
        <f ca="1">IF(ISNUMBER('Descriptive Stats'!E7637),'Descriptive Stats'!E7637,#N/A)</f>
        <v>19</v>
      </c>
    </row>
    <row r="7638" spans="1:61" ht="14.4" x14ac:dyDescent="0.3">
      <c r="A7638" s="2">
        <f>ROW()</f>
        <v>7638</v>
      </c>
      <c r="C7638" s="8">
        <f t="shared" ca="1" si="1037"/>
        <v>7</v>
      </c>
      <c r="D7638" s="8">
        <f t="shared" ca="1" si="1038"/>
        <v>19</v>
      </c>
      <c r="E7638" s="50">
        <f t="shared" ca="1" si="1032"/>
        <v>6</v>
      </c>
      <c r="F7638" s="2" t="str">
        <f t="shared" ca="1" si="1039"/>
        <v/>
      </c>
      <c r="BD7638" s="49">
        <f t="shared" ca="1" si="1036"/>
        <v>3900</v>
      </c>
      <c r="BE7638" s="3">
        <f t="shared" ca="1" si="1033"/>
        <v>0.38995000000000002</v>
      </c>
      <c r="BF7638" s="3">
        <f t="shared" ca="1" si="1034"/>
        <v>-0.2794493539703507</v>
      </c>
      <c r="BG7638" s="9">
        <f t="shared" ca="1" si="1035"/>
        <v>6</v>
      </c>
      <c r="BH7638" s="6">
        <f ca="1">IF(ISNUMBER('Descriptive Stats'!BF7638),'Descriptive Stats'!BF7638,#N/A)</f>
        <v>-0.2794493539703507</v>
      </c>
      <c r="BI7638" s="6">
        <f ca="1">IF(ISNUMBER('Descriptive Stats'!E7638),'Descriptive Stats'!E7638,#N/A)</f>
        <v>6</v>
      </c>
    </row>
    <row r="7639" spans="1:61" ht="14.4" x14ac:dyDescent="0.3">
      <c r="A7639" s="2">
        <f>ROW()</f>
        <v>7639</v>
      </c>
      <c r="C7639" s="8">
        <f t="shared" ca="1" si="1037"/>
        <v>2</v>
      </c>
      <c r="D7639" s="8">
        <f t="shared" ca="1" si="1038"/>
        <v>6</v>
      </c>
      <c r="E7639" s="50">
        <f t="shared" ca="1" si="1032"/>
        <v>1</v>
      </c>
      <c r="F7639" s="2" t="str">
        <f t="shared" ca="1" si="1039"/>
        <v/>
      </c>
      <c r="BD7639" s="49">
        <f t="shared" ca="1" si="1036"/>
        <v>1871</v>
      </c>
      <c r="BE7639" s="3">
        <f t="shared" ca="1" si="1033"/>
        <v>0.18704999999999999</v>
      </c>
      <c r="BF7639" s="3">
        <f t="shared" ca="1" si="1034"/>
        <v>-0.88881967520906158</v>
      </c>
      <c r="BG7639" s="9">
        <f t="shared" ca="1" si="1035"/>
        <v>1</v>
      </c>
      <c r="BH7639" s="6">
        <f ca="1">IF(ISNUMBER('Descriptive Stats'!BF7639),'Descriptive Stats'!BF7639,#N/A)</f>
        <v>-0.88881967520906158</v>
      </c>
      <c r="BI7639" s="6">
        <f ca="1">IF(ISNUMBER('Descriptive Stats'!E7639),'Descriptive Stats'!E7639,#N/A)</f>
        <v>1</v>
      </c>
    </row>
    <row r="7640" spans="1:61" ht="14.4" x14ac:dyDescent="0.3">
      <c r="A7640" s="2">
        <f>ROW()</f>
        <v>7640</v>
      </c>
      <c r="C7640" s="8">
        <f t="shared" ca="1" si="1037"/>
        <v>12</v>
      </c>
      <c r="D7640" s="8">
        <f t="shared" ca="1" si="1038"/>
        <v>1</v>
      </c>
      <c r="E7640" s="50">
        <f t="shared" ca="1" si="1032"/>
        <v>2</v>
      </c>
      <c r="F7640" s="2" t="str">
        <f t="shared" ca="1" si="1039"/>
        <v/>
      </c>
      <c r="BD7640" s="49">
        <f t="shared" ca="1" si="1036"/>
        <v>2595</v>
      </c>
      <c r="BE7640" s="3">
        <f t="shared" ca="1" si="1033"/>
        <v>0.25945000000000001</v>
      </c>
      <c r="BF7640" s="3">
        <f t="shared" ca="1" si="1034"/>
        <v>-0.6450419512753276</v>
      </c>
      <c r="BG7640" s="9">
        <f t="shared" ca="1" si="1035"/>
        <v>2</v>
      </c>
      <c r="BH7640" s="6">
        <f ca="1">IF(ISNUMBER('Descriptive Stats'!BF7640),'Descriptive Stats'!BF7640,#N/A)</f>
        <v>-0.6450419512753276</v>
      </c>
      <c r="BI7640" s="6">
        <f ca="1">IF(ISNUMBER('Descriptive Stats'!E7640),'Descriptive Stats'!E7640,#N/A)</f>
        <v>2</v>
      </c>
    </row>
    <row r="7641" spans="1:61" ht="14.4" x14ac:dyDescent="0.3">
      <c r="A7641" s="2">
        <f>ROW()</f>
        <v>7641</v>
      </c>
      <c r="C7641" s="8">
        <f t="shared" ca="1" si="1037"/>
        <v>21</v>
      </c>
      <c r="D7641" s="8">
        <f t="shared" ca="1" si="1038"/>
        <v>2</v>
      </c>
      <c r="E7641" s="50">
        <f t="shared" ca="1" si="1032"/>
        <v>15</v>
      </c>
      <c r="F7641" s="2" t="str">
        <f t="shared" ca="1" si="1039"/>
        <v/>
      </c>
      <c r="BD7641" s="49">
        <f t="shared" ca="1" si="1036"/>
        <v>5051.5</v>
      </c>
      <c r="BE7641" s="3">
        <f t="shared" ca="1" si="1033"/>
        <v>0.50509999999999999</v>
      </c>
      <c r="BF7641" s="3">
        <f t="shared" ca="1" si="1034"/>
        <v>1.2784152420787677E-2</v>
      </c>
      <c r="BG7641" s="9">
        <f t="shared" ca="1" si="1035"/>
        <v>15</v>
      </c>
      <c r="BH7641" s="6">
        <f ca="1">IF(ISNUMBER('Descriptive Stats'!BF7641),'Descriptive Stats'!BF7641,#N/A)</f>
        <v>1.2784152420787677E-2</v>
      </c>
      <c r="BI7641" s="6">
        <f ca="1">IF(ISNUMBER('Descriptive Stats'!E7641),'Descriptive Stats'!E7641,#N/A)</f>
        <v>15</v>
      </c>
    </row>
    <row r="7642" spans="1:61" ht="14.4" x14ac:dyDescent="0.3">
      <c r="A7642" s="2">
        <f>ROW()</f>
        <v>7642</v>
      </c>
      <c r="C7642" s="8">
        <f t="shared" ca="1" si="1037"/>
        <v>24</v>
      </c>
      <c r="D7642" s="8">
        <f t="shared" ca="1" si="1038"/>
        <v>15</v>
      </c>
      <c r="E7642" s="50">
        <f t="shared" ca="1" si="1032"/>
        <v>6</v>
      </c>
      <c r="F7642" s="2" t="str">
        <f t="shared" ca="1" si="1039"/>
        <v/>
      </c>
      <c r="BD7642" s="49">
        <f t="shared" ca="1" si="1036"/>
        <v>3900</v>
      </c>
      <c r="BE7642" s="3">
        <f t="shared" ca="1" si="1033"/>
        <v>0.38995000000000002</v>
      </c>
      <c r="BF7642" s="3">
        <f t="shared" ca="1" si="1034"/>
        <v>-0.2794493539703507</v>
      </c>
      <c r="BG7642" s="9">
        <f t="shared" ca="1" si="1035"/>
        <v>6</v>
      </c>
      <c r="BH7642" s="6">
        <f ca="1">IF(ISNUMBER('Descriptive Stats'!BF7642),'Descriptive Stats'!BF7642,#N/A)</f>
        <v>-0.2794493539703507</v>
      </c>
      <c r="BI7642" s="6">
        <f ca="1">IF(ISNUMBER('Descriptive Stats'!E7642),'Descriptive Stats'!E7642,#N/A)</f>
        <v>6</v>
      </c>
    </row>
    <row r="7643" spans="1:61" ht="14.4" x14ac:dyDescent="0.3">
      <c r="A7643" s="2">
        <f>ROW()</f>
        <v>7643</v>
      </c>
      <c r="C7643" s="8">
        <f t="shared" ca="1" si="1037"/>
        <v>5</v>
      </c>
      <c r="D7643" s="8">
        <f t="shared" ca="1" si="1038"/>
        <v>6</v>
      </c>
      <c r="E7643" s="50">
        <f t="shared" ca="1" si="1032"/>
        <v>2</v>
      </c>
      <c r="F7643" s="2" t="str">
        <f t="shared" ca="1" si="1039"/>
        <v/>
      </c>
      <c r="BD7643" s="49">
        <f t="shared" ca="1" si="1036"/>
        <v>2595</v>
      </c>
      <c r="BE7643" s="3">
        <f t="shared" ca="1" si="1033"/>
        <v>0.25945000000000001</v>
      </c>
      <c r="BF7643" s="3">
        <f t="shared" ca="1" si="1034"/>
        <v>-0.6450419512753276</v>
      </c>
      <c r="BG7643" s="9">
        <f t="shared" ca="1" si="1035"/>
        <v>2</v>
      </c>
      <c r="BH7643" s="6">
        <f ca="1">IF(ISNUMBER('Descriptive Stats'!BF7643),'Descriptive Stats'!BF7643,#N/A)</f>
        <v>-0.6450419512753276</v>
      </c>
      <c r="BI7643" s="6">
        <f ca="1">IF(ISNUMBER('Descriptive Stats'!E7643),'Descriptive Stats'!E7643,#N/A)</f>
        <v>2</v>
      </c>
    </row>
    <row r="7644" spans="1:61" ht="14.4" x14ac:dyDescent="0.3">
      <c r="A7644" s="2">
        <f>ROW()</f>
        <v>7644</v>
      </c>
      <c r="C7644" s="8">
        <f t="shared" ca="1" si="1037"/>
        <v>3</v>
      </c>
      <c r="D7644" s="8">
        <f t="shared" ca="1" si="1038"/>
        <v>2</v>
      </c>
      <c r="E7644" s="50">
        <f t="shared" ca="1" si="1032"/>
        <v>4</v>
      </c>
      <c r="F7644" s="2" t="str">
        <f t="shared" ca="1" si="1039"/>
        <v/>
      </c>
      <c r="BD7644" s="49">
        <f t="shared" ca="1" si="1036"/>
        <v>3442</v>
      </c>
      <c r="BE7644" s="3">
        <f t="shared" ca="1" si="1033"/>
        <v>0.34415000000000001</v>
      </c>
      <c r="BF7644" s="3">
        <f t="shared" ca="1" si="1034"/>
        <v>-0.40116316278173481</v>
      </c>
      <c r="BG7644" s="9">
        <f t="shared" ca="1" si="1035"/>
        <v>4</v>
      </c>
      <c r="BH7644" s="6">
        <f ca="1">IF(ISNUMBER('Descriptive Stats'!BF7644),'Descriptive Stats'!BF7644,#N/A)</f>
        <v>-0.40116316278173481</v>
      </c>
      <c r="BI7644" s="6">
        <f ca="1">IF(ISNUMBER('Descriptive Stats'!E7644),'Descriptive Stats'!E7644,#N/A)</f>
        <v>4</v>
      </c>
    </row>
    <row r="7645" spans="1:61" ht="14.4" x14ac:dyDescent="0.3">
      <c r="A7645" s="2">
        <f>ROW()</f>
        <v>7645</v>
      </c>
      <c r="C7645" s="8">
        <f t="shared" ca="1" si="1037"/>
        <v>13</v>
      </c>
      <c r="D7645" s="8">
        <f t="shared" ca="1" si="1038"/>
        <v>4</v>
      </c>
      <c r="E7645" s="50">
        <f t="shared" ca="1" si="1032"/>
        <v>0</v>
      </c>
      <c r="F7645" s="2" t="str">
        <f t="shared" ca="1" si="1039"/>
        <v/>
      </c>
      <c r="BD7645" s="49">
        <f t="shared" ca="1" si="1036"/>
        <v>815.5</v>
      </c>
      <c r="BE7645" s="3">
        <f t="shared" ca="1" si="1033"/>
        <v>8.1500000000000003E-2</v>
      </c>
      <c r="BF7645" s="3">
        <f t="shared" ca="1" si="1034"/>
        <v>-1.3950525282585462</v>
      </c>
      <c r="BG7645" s="9">
        <f t="shared" ca="1" si="1035"/>
        <v>0</v>
      </c>
      <c r="BH7645" s="6">
        <f ca="1">IF(ISNUMBER('Descriptive Stats'!BF7645),'Descriptive Stats'!BF7645,#N/A)</f>
        <v>-1.3950525282585462</v>
      </c>
      <c r="BI7645" s="6">
        <f ca="1">IF(ISNUMBER('Descriptive Stats'!E7645),'Descriptive Stats'!E7645,#N/A)</f>
        <v>0</v>
      </c>
    </row>
    <row r="7646" spans="1:61" ht="14.4" x14ac:dyDescent="0.3">
      <c r="A7646" s="2">
        <f>ROW()</f>
        <v>7646</v>
      </c>
      <c r="C7646" s="8">
        <f t="shared" ca="1" si="1037"/>
        <v>4</v>
      </c>
      <c r="D7646" s="8">
        <f t="shared" ca="1" si="1038"/>
        <v>0</v>
      </c>
      <c r="E7646" s="50">
        <f t="shared" ca="1" si="1032"/>
        <v>7</v>
      </c>
      <c r="F7646" s="2" t="str">
        <f t="shared" ca="1" si="1039"/>
        <v/>
      </c>
      <c r="BD7646" s="49">
        <f t="shared" ca="1" si="1036"/>
        <v>4473.5</v>
      </c>
      <c r="BE7646" s="3">
        <f t="shared" ca="1" si="1033"/>
        <v>0.44729999999999998</v>
      </c>
      <c r="BF7646" s="3">
        <f t="shared" ca="1" si="1034"/>
        <v>-0.13248586824472414</v>
      </c>
      <c r="BG7646" s="9">
        <f t="shared" ca="1" si="1035"/>
        <v>7</v>
      </c>
      <c r="BH7646" s="6">
        <f ca="1">IF(ISNUMBER('Descriptive Stats'!BF7646),'Descriptive Stats'!BF7646,#N/A)</f>
        <v>-0.13248586824472414</v>
      </c>
      <c r="BI7646" s="6">
        <f ca="1">IF(ISNUMBER('Descriptive Stats'!E7646),'Descriptive Stats'!E7646,#N/A)</f>
        <v>7</v>
      </c>
    </row>
    <row r="7647" spans="1:61" ht="14.4" x14ac:dyDescent="0.3">
      <c r="A7647" s="2">
        <f>ROW()</f>
        <v>7647</v>
      </c>
      <c r="C7647" s="8">
        <f t="shared" ca="1" si="1037"/>
        <v>19</v>
      </c>
      <c r="D7647" s="8">
        <f t="shared" ca="1" si="1038"/>
        <v>7</v>
      </c>
      <c r="E7647" s="50">
        <f t="shared" ca="1" si="1032"/>
        <v>15</v>
      </c>
      <c r="F7647" s="2" t="str">
        <f t="shared" ca="1" si="1039"/>
        <v/>
      </c>
      <c r="BD7647" s="49">
        <f t="shared" ca="1" si="1036"/>
        <v>5051.5</v>
      </c>
      <c r="BE7647" s="3">
        <f t="shared" ca="1" si="1033"/>
        <v>0.50509999999999999</v>
      </c>
      <c r="BF7647" s="3">
        <f t="shared" ca="1" si="1034"/>
        <v>1.2784152420787677E-2</v>
      </c>
      <c r="BG7647" s="9">
        <f t="shared" ca="1" si="1035"/>
        <v>15</v>
      </c>
      <c r="BH7647" s="6">
        <f ca="1">IF(ISNUMBER('Descriptive Stats'!BF7647),'Descriptive Stats'!BF7647,#N/A)</f>
        <v>1.2784152420787677E-2</v>
      </c>
      <c r="BI7647" s="6">
        <f ca="1">IF(ISNUMBER('Descriptive Stats'!E7647),'Descriptive Stats'!E7647,#N/A)</f>
        <v>15</v>
      </c>
    </row>
    <row r="7648" spans="1:61" ht="14.4" x14ac:dyDescent="0.3">
      <c r="A7648" s="2">
        <f>ROW()</f>
        <v>7648</v>
      </c>
      <c r="C7648" s="8">
        <f t="shared" ca="1" si="1037"/>
        <v>24</v>
      </c>
      <c r="D7648" s="8">
        <f t="shared" ca="1" si="1038"/>
        <v>15</v>
      </c>
      <c r="E7648" s="50">
        <f t="shared" ca="1" si="1032"/>
        <v>15</v>
      </c>
      <c r="F7648" s="2" t="str">
        <f t="shared" ca="1" si="1039"/>
        <v/>
      </c>
      <c r="BD7648" s="49">
        <f t="shared" ca="1" si="1036"/>
        <v>5051.5</v>
      </c>
      <c r="BE7648" s="3">
        <f t="shared" ca="1" si="1033"/>
        <v>0.50509999999999999</v>
      </c>
      <c r="BF7648" s="3">
        <f t="shared" ca="1" si="1034"/>
        <v>1.2784152420787677E-2</v>
      </c>
      <c r="BG7648" s="9">
        <f t="shared" ca="1" si="1035"/>
        <v>15</v>
      </c>
      <c r="BH7648" s="6">
        <f ca="1">IF(ISNUMBER('Descriptive Stats'!BF7648),'Descriptive Stats'!BF7648,#N/A)</f>
        <v>1.2784152420787677E-2</v>
      </c>
      <c r="BI7648" s="6">
        <f ca="1">IF(ISNUMBER('Descriptive Stats'!E7648),'Descriptive Stats'!E7648,#N/A)</f>
        <v>15</v>
      </c>
    </row>
    <row r="7649" spans="1:61" ht="14.4" x14ac:dyDescent="0.3">
      <c r="A7649" s="2">
        <f>ROW()</f>
        <v>7649</v>
      </c>
      <c r="C7649" s="8">
        <f t="shared" ca="1" si="1037"/>
        <v>24</v>
      </c>
      <c r="D7649" s="8">
        <f t="shared" ca="1" si="1038"/>
        <v>15</v>
      </c>
      <c r="E7649" s="50">
        <f t="shared" ca="1" si="1032"/>
        <v>0</v>
      </c>
      <c r="F7649" s="2" t="str">
        <f t="shared" ca="1" si="1039"/>
        <v/>
      </c>
      <c r="BD7649" s="49">
        <f t="shared" ca="1" si="1036"/>
        <v>815.5</v>
      </c>
      <c r="BE7649" s="3">
        <f t="shared" ca="1" si="1033"/>
        <v>8.1500000000000003E-2</v>
      </c>
      <c r="BF7649" s="3">
        <f t="shared" ca="1" si="1034"/>
        <v>-1.3950525282585462</v>
      </c>
      <c r="BG7649" s="9">
        <f t="shared" ca="1" si="1035"/>
        <v>0</v>
      </c>
      <c r="BH7649" s="6">
        <f ca="1">IF(ISNUMBER('Descriptive Stats'!BF7649),'Descriptive Stats'!BF7649,#N/A)</f>
        <v>-1.3950525282585462</v>
      </c>
      <c r="BI7649" s="6">
        <f ca="1">IF(ISNUMBER('Descriptive Stats'!E7649),'Descriptive Stats'!E7649,#N/A)</f>
        <v>0</v>
      </c>
    </row>
    <row r="7650" spans="1:61" ht="14.4" x14ac:dyDescent="0.3">
      <c r="A7650" s="2">
        <f>ROW()</f>
        <v>7650</v>
      </c>
      <c r="C7650" s="8">
        <f t="shared" ca="1" si="1037"/>
        <v>20</v>
      </c>
      <c r="D7650" s="8">
        <f t="shared" ca="1" si="1038"/>
        <v>0</v>
      </c>
      <c r="E7650" s="50">
        <f t="shared" ca="1" si="1032"/>
        <v>0</v>
      </c>
      <c r="F7650" s="2" t="str">
        <f t="shared" ca="1" si="1039"/>
        <v/>
      </c>
      <c r="BD7650" s="49">
        <f t="shared" ca="1" si="1036"/>
        <v>815.5</v>
      </c>
      <c r="BE7650" s="3">
        <f t="shared" ca="1" si="1033"/>
        <v>8.1500000000000003E-2</v>
      </c>
      <c r="BF7650" s="3">
        <f t="shared" ca="1" si="1034"/>
        <v>-1.3950525282585462</v>
      </c>
      <c r="BG7650" s="9">
        <f t="shared" ca="1" si="1035"/>
        <v>0</v>
      </c>
      <c r="BH7650" s="6">
        <f ca="1">IF(ISNUMBER('Descriptive Stats'!BF7650),'Descriptive Stats'!BF7650,#N/A)</f>
        <v>-1.3950525282585462</v>
      </c>
      <c r="BI7650" s="6">
        <f ca="1">IF(ISNUMBER('Descriptive Stats'!E7650),'Descriptive Stats'!E7650,#N/A)</f>
        <v>0</v>
      </c>
    </row>
    <row r="7651" spans="1:61" ht="14.4" x14ac:dyDescent="0.3">
      <c r="A7651" s="2">
        <f>ROW()</f>
        <v>7651</v>
      </c>
      <c r="C7651" s="8">
        <f t="shared" ca="1" si="1037"/>
        <v>18</v>
      </c>
      <c r="D7651" s="8">
        <f t="shared" ca="1" si="1038"/>
        <v>0</v>
      </c>
      <c r="E7651" s="50">
        <f t="shared" ca="1" si="1032"/>
        <v>6</v>
      </c>
      <c r="F7651" s="2" t="str">
        <f t="shared" ca="1" si="1039"/>
        <v/>
      </c>
      <c r="BD7651" s="49">
        <f t="shared" ca="1" si="1036"/>
        <v>3900</v>
      </c>
      <c r="BE7651" s="3">
        <f t="shared" ca="1" si="1033"/>
        <v>0.38995000000000002</v>
      </c>
      <c r="BF7651" s="3">
        <f t="shared" ca="1" si="1034"/>
        <v>-0.2794493539703507</v>
      </c>
      <c r="BG7651" s="9">
        <f t="shared" ca="1" si="1035"/>
        <v>6</v>
      </c>
      <c r="BH7651" s="6">
        <f ca="1">IF(ISNUMBER('Descriptive Stats'!BF7651),'Descriptive Stats'!BF7651,#N/A)</f>
        <v>-0.2794493539703507</v>
      </c>
      <c r="BI7651" s="6">
        <f ca="1">IF(ISNUMBER('Descriptive Stats'!E7651),'Descriptive Stats'!E7651,#N/A)</f>
        <v>6</v>
      </c>
    </row>
    <row r="7652" spans="1:61" ht="14.4" x14ac:dyDescent="0.3">
      <c r="A7652" s="2">
        <f>ROW()</f>
        <v>7652</v>
      </c>
      <c r="C7652" s="8">
        <f t="shared" ca="1" si="1037"/>
        <v>5</v>
      </c>
      <c r="D7652" s="8">
        <f t="shared" ca="1" si="1038"/>
        <v>6</v>
      </c>
      <c r="E7652" s="50">
        <f t="shared" ca="1" si="1032"/>
        <v>1</v>
      </c>
      <c r="F7652" s="2" t="str">
        <f t="shared" ca="1" si="1039"/>
        <v/>
      </c>
      <c r="BD7652" s="49">
        <f t="shared" ca="1" si="1036"/>
        <v>1871</v>
      </c>
      <c r="BE7652" s="3">
        <f t="shared" ca="1" si="1033"/>
        <v>0.18704999999999999</v>
      </c>
      <c r="BF7652" s="3">
        <f t="shared" ca="1" si="1034"/>
        <v>-0.88881967520906158</v>
      </c>
      <c r="BG7652" s="9">
        <f t="shared" ca="1" si="1035"/>
        <v>1</v>
      </c>
      <c r="BH7652" s="6">
        <f ca="1">IF(ISNUMBER('Descriptive Stats'!BF7652),'Descriptive Stats'!BF7652,#N/A)</f>
        <v>-0.88881967520906158</v>
      </c>
      <c r="BI7652" s="6">
        <f ca="1">IF(ISNUMBER('Descriptive Stats'!E7652),'Descriptive Stats'!E7652,#N/A)</f>
        <v>1</v>
      </c>
    </row>
    <row r="7653" spans="1:61" ht="14.4" x14ac:dyDescent="0.3">
      <c r="A7653" s="2">
        <f>ROW()</f>
        <v>7653</v>
      </c>
      <c r="C7653" s="8">
        <f t="shared" ca="1" si="1037"/>
        <v>8</v>
      </c>
      <c r="D7653" s="8">
        <f t="shared" ca="1" si="1038"/>
        <v>1</v>
      </c>
      <c r="E7653" s="50">
        <f t="shared" ca="1" si="1032"/>
        <v>2</v>
      </c>
      <c r="F7653" s="2" t="str">
        <f t="shared" ca="1" si="1039"/>
        <v/>
      </c>
      <c r="BD7653" s="49">
        <f t="shared" ca="1" si="1036"/>
        <v>2595</v>
      </c>
      <c r="BE7653" s="3">
        <f t="shared" ca="1" si="1033"/>
        <v>0.25945000000000001</v>
      </c>
      <c r="BF7653" s="3">
        <f t="shared" ca="1" si="1034"/>
        <v>-0.6450419512753276</v>
      </c>
      <c r="BG7653" s="9">
        <f t="shared" ca="1" si="1035"/>
        <v>2</v>
      </c>
      <c r="BH7653" s="6">
        <f ca="1">IF(ISNUMBER('Descriptive Stats'!BF7653),'Descriptive Stats'!BF7653,#N/A)</f>
        <v>-0.6450419512753276</v>
      </c>
      <c r="BI7653" s="6">
        <f ca="1">IF(ISNUMBER('Descriptive Stats'!E7653),'Descriptive Stats'!E7653,#N/A)</f>
        <v>2</v>
      </c>
    </row>
    <row r="7654" spans="1:61" ht="14.4" x14ac:dyDescent="0.3">
      <c r="A7654" s="2">
        <f>ROW()</f>
        <v>7654</v>
      </c>
      <c r="C7654" s="8">
        <f t="shared" ca="1" si="1037"/>
        <v>21</v>
      </c>
      <c r="D7654" s="8">
        <f t="shared" ca="1" si="1038"/>
        <v>2</v>
      </c>
      <c r="E7654" s="50">
        <f t="shared" ca="1" si="1032"/>
        <v>0</v>
      </c>
      <c r="F7654" s="2" t="str">
        <f t="shared" ca="1" si="1039"/>
        <v/>
      </c>
      <c r="BD7654" s="49">
        <f t="shared" ca="1" si="1036"/>
        <v>815.5</v>
      </c>
      <c r="BE7654" s="3">
        <f t="shared" ca="1" si="1033"/>
        <v>8.1500000000000003E-2</v>
      </c>
      <c r="BF7654" s="3">
        <f t="shared" ca="1" si="1034"/>
        <v>-1.3950525282585462</v>
      </c>
      <c r="BG7654" s="9">
        <f t="shared" ca="1" si="1035"/>
        <v>0</v>
      </c>
      <c r="BH7654" s="6">
        <f ca="1">IF(ISNUMBER('Descriptive Stats'!BF7654),'Descriptive Stats'!BF7654,#N/A)</f>
        <v>-1.3950525282585462</v>
      </c>
      <c r="BI7654" s="6">
        <f ca="1">IF(ISNUMBER('Descriptive Stats'!E7654),'Descriptive Stats'!E7654,#N/A)</f>
        <v>0</v>
      </c>
    </row>
    <row r="7655" spans="1:61" ht="14.4" x14ac:dyDescent="0.3">
      <c r="A7655" s="2">
        <f>ROW()</f>
        <v>7655</v>
      </c>
      <c r="C7655" s="8">
        <f t="shared" ca="1" si="1037"/>
        <v>22</v>
      </c>
      <c r="D7655" s="8">
        <f t="shared" ca="1" si="1038"/>
        <v>0</v>
      </c>
      <c r="E7655" s="50">
        <f t="shared" ca="1" si="1032"/>
        <v>3</v>
      </c>
      <c r="F7655" s="2" t="str">
        <f t="shared" ca="1" si="1039"/>
        <v/>
      </c>
      <c r="BD7655" s="49">
        <f t="shared" ca="1" si="1036"/>
        <v>3200</v>
      </c>
      <c r="BE7655" s="3">
        <f t="shared" ca="1" si="1033"/>
        <v>0.31995000000000001</v>
      </c>
      <c r="BF7655" s="3">
        <f t="shared" ca="1" si="1034"/>
        <v>-0.46783862043457014</v>
      </c>
      <c r="BG7655" s="9">
        <f t="shared" ca="1" si="1035"/>
        <v>3</v>
      </c>
      <c r="BH7655" s="6">
        <f ca="1">IF(ISNUMBER('Descriptive Stats'!BF7655),'Descriptive Stats'!BF7655,#N/A)</f>
        <v>-0.46783862043457014</v>
      </c>
      <c r="BI7655" s="6">
        <f ca="1">IF(ISNUMBER('Descriptive Stats'!E7655),'Descriptive Stats'!E7655,#N/A)</f>
        <v>3</v>
      </c>
    </row>
    <row r="7656" spans="1:61" ht="14.4" x14ac:dyDescent="0.3">
      <c r="A7656" s="2">
        <f>ROW()</f>
        <v>7656</v>
      </c>
      <c r="C7656" s="8">
        <f t="shared" ca="1" si="1037"/>
        <v>10</v>
      </c>
      <c r="D7656" s="8">
        <f t="shared" ca="1" si="1038"/>
        <v>3</v>
      </c>
      <c r="E7656" s="50">
        <f t="shared" ca="1" si="1032"/>
        <v>0</v>
      </c>
      <c r="F7656" s="2" t="str">
        <f t="shared" ca="1" si="1039"/>
        <v/>
      </c>
      <c r="BD7656" s="49">
        <f t="shared" ca="1" si="1036"/>
        <v>815.5</v>
      </c>
      <c r="BE7656" s="3">
        <f t="shared" ca="1" si="1033"/>
        <v>8.1500000000000003E-2</v>
      </c>
      <c r="BF7656" s="3">
        <f t="shared" ca="1" si="1034"/>
        <v>-1.3950525282585462</v>
      </c>
      <c r="BG7656" s="9">
        <f t="shared" ca="1" si="1035"/>
        <v>0</v>
      </c>
      <c r="BH7656" s="6">
        <f ca="1">IF(ISNUMBER('Descriptive Stats'!BF7656),'Descriptive Stats'!BF7656,#N/A)</f>
        <v>-1.3950525282585462</v>
      </c>
      <c r="BI7656" s="6">
        <f ca="1">IF(ISNUMBER('Descriptive Stats'!E7656),'Descriptive Stats'!E7656,#N/A)</f>
        <v>0</v>
      </c>
    </row>
    <row r="7657" spans="1:61" ht="14.4" x14ac:dyDescent="0.3">
      <c r="A7657" s="2">
        <f>ROW()</f>
        <v>7657</v>
      </c>
      <c r="C7657" s="8">
        <f t="shared" ca="1" si="1037"/>
        <v>11</v>
      </c>
      <c r="D7657" s="8">
        <f t="shared" ca="1" si="1038"/>
        <v>0</v>
      </c>
      <c r="E7657" s="50">
        <f t="shared" ca="1" si="1032"/>
        <v>6</v>
      </c>
      <c r="F7657" s="2" t="str">
        <f t="shared" ca="1" si="1039"/>
        <v/>
      </c>
      <c r="BD7657" s="49">
        <f t="shared" ca="1" si="1036"/>
        <v>3900</v>
      </c>
      <c r="BE7657" s="3">
        <f t="shared" ca="1" si="1033"/>
        <v>0.38995000000000002</v>
      </c>
      <c r="BF7657" s="3">
        <f t="shared" ca="1" si="1034"/>
        <v>-0.2794493539703507</v>
      </c>
      <c r="BG7657" s="9">
        <f t="shared" ca="1" si="1035"/>
        <v>6</v>
      </c>
      <c r="BH7657" s="6">
        <f ca="1">IF(ISNUMBER('Descriptive Stats'!BF7657),'Descriptive Stats'!BF7657,#N/A)</f>
        <v>-0.2794493539703507</v>
      </c>
      <c r="BI7657" s="6">
        <f ca="1">IF(ISNUMBER('Descriptive Stats'!E7657),'Descriptive Stats'!E7657,#N/A)</f>
        <v>6</v>
      </c>
    </row>
    <row r="7658" spans="1:61" ht="14.4" x14ac:dyDescent="0.3">
      <c r="A7658" s="2">
        <f>ROW()</f>
        <v>7658</v>
      </c>
      <c r="C7658" s="8">
        <f t="shared" ca="1" si="1037"/>
        <v>5</v>
      </c>
      <c r="D7658" s="8">
        <f t="shared" ca="1" si="1038"/>
        <v>6</v>
      </c>
      <c r="E7658" s="50">
        <f t="shared" ca="1" si="1032"/>
        <v>6</v>
      </c>
      <c r="F7658" s="2" t="str">
        <f t="shared" ca="1" si="1039"/>
        <v/>
      </c>
      <c r="BD7658" s="49">
        <f t="shared" ca="1" si="1036"/>
        <v>3900</v>
      </c>
      <c r="BE7658" s="3">
        <f t="shared" ca="1" si="1033"/>
        <v>0.38995000000000002</v>
      </c>
      <c r="BF7658" s="3">
        <f t="shared" ca="1" si="1034"/>
        <v>-0.2794493539703507</v>
      </c>
      <c r="BG7658" s="9">
        <f t="shared" ca="1" si="1035"/>
        <v>6</v>
      </c>
      <c r="BH7658" s="6">
        <f ca="1">IF(ISNUMBER('Descriptive Stats'!BF7658),'Descriptive Stats'!BF7658,#N/A)</f>
        <v>-0.2794493539703507</v>
      </c>
      <c r="BI7658" s="6">
        <f ca="1">IF(ISNUMBER('Descriptive Stats'!E7658),'Descriptive Stats'!E7658,#N/A)</f>
        <v>6</v>
      </c>
    </row>
    <row r="7659" spans="1:61" ht="14.4" x14ac:dyDescent="0.3">
      <c r="A7659" s="2">
        <f>ROW()</f>
        <v>7659</v>
      </c>
      <c r="C7659" s="8">
        <f t="shared" ca="1" si="1037"/>
        <v>2</v>
      </c>
      <c r="D7659" s="8">
        <f t="shared" ca="1" si="1038"/>
        <v>6</v>
      </c>
      <c r="E7659" s="50">
        <f t="shared" ca="1" si="1032"/>
        <v>2</v>
      </c>
      <c r="F7659" s="2" t="str">
        <f t="shared" ca="1" si="1039"/>
        <v/>
      </c>
      <c r="BD7659" s="49">
        <f t="shared" ca="1" si="1036"/>
        <v>2595</v>
      </c>
      <c r="BE7659" s="3">
        <f t="shared" ca="1" si="1033"/>
        <v>0.25945000000000001</v>
      </c>
      <c r="BF7659" s="3">
        <f t="shared" ca="1" si="1034"/>
        <v>-0.6450419512753276</v>
      </c>
      <c r="BG7659" s="9">
        <f t="shared" ca="1" si="1035"/>
        <v>2</v>
      </c>
      <c r="BH7659" s="6">
        <f ca="1">IF(ISNUMBER('Descriptive Stats'!BF7659),'Descriptive Stats'!BF7659,#N/A)</f>
        <v>-0.6450419512753276</v>
      </c>
      <c r="BI7659" s="6">
        <f ca="1">IF(ISNUMBER('Descriptive Stats'!E7659),'Descriptive Stats'!E7659,#N/A)</f>
        <v>2</v>
      </c>
    </row>
    <row r="7660" spans="1:61" ht="14.4" x14ac:dyDescent="0.3">
      <c r="A7660" s="2">
        <f>ROW()</f>
        <v>7660</v>
      </c>
      <c r="C7660" s="8">
        <f t="shared" ca="1" si="1037"/>
        <v>3</v>
      </c>
      <c r="D7660" s="8">
        <f t="shared" ca="1" si="1038"/>
        <v>2</v>
      </c>
      <c r="E7660" s="50">
        <f t="shared" ca="1" si="1032"/>
        <v>2</v>
      </c>
      <c r="F7660" s="2" t="str">
        <f t="shared" ca="1" si="1039"/>
        <v/>
      </c>
      <c r="BD7660" s="49">
        <f t="shared" ca="1" si="1036"/>
        <v>2595</v>
      </c>
      <c r="BE7660" s="3">
        <f t="shared" ca="1" si="1033"/>
        <v>0.25945000000000001</v>
      </c>
      <c r="BF7660" s="3">
        <f t="shared" ca="1" si="1034"/>
        <v>-0.6450419512753276</v>
      </c>
      <c r="BG7660" s="9">
        <f t="shared" ca="1" si="1035"/>
        <v>2</v>
      </c>
      <c r="BH7660" s="6">
        <f ca="1">IF(ISNUMBER('Descriptive Stats'!BF7660),'Descriptive Stats'!BF7660,#N/A)</f>
        <v>-0.6450419512753276</v>
      </c>
      <c r="BI7660" s="6">
        <f ca="1">IF(ISNUMBER('Descriptive Stats'!E7660),'Descriptive Stats'!E7660,#N/A)</f>
        <v>2</v>
      </c>
    </row>
    <row r="7661" spans="1:61" ht="14.4" x14ac:dyDescent="0.3">
      <c r="A7661" s="2">
        <f>ROW()</f>
        <v>7661</v>
      </c>
      <c r="C7661" s="8">
        <f t="shared" ca="1" si="1037"/>
        <v>3</v>
      </c>
      <c r="D7661" s="8">
        <f t="shared" ca="1" si="1038"/>
        <v>2</v>
      </c>
      <c r="E7661" s="50">
        <f t="shared" ca="1" si="1032"/>
        <v>7</v>
      </c>
      <c r="F7661" s="2" t="str">
        <f t="shared" ca="1" si="1039"/>
        <v/>
      </c>
      <c r="BD7661" s="49">
        <f t="shared" ca="1" si="1036"/>
        <v>4473.5</v>
      </c>
      <c r="BE7661" s="3">
        <f t="shared" ca="1" si="1033"/>
        <v>0.44729999999999998</v>
      </c>
      <c r="BF7661" s="3">
        <f t="shared" ca="1" si="1034"/>
        <v>-0.13248586824472414</v>
      </c>
      <c r="BG7661" s="9">
        <f t="shared" ca="1" si="1035"/>
        <v>7</v>
      </c>
      <c r="BH7661" s="6">
        <f ca="1">IF(ISNUMBER('Descriptive Stats'!BF7661),'Descriptive Stats'!BF7661,#N/A)</f>
        <v>-0.13248586824472414</v>
      </c>
      <c r="BI7661" s="6">
        <f ca="1">IF(ISNUMBER('Descriptive Stats'!E7661),'Descriptive Stats'!E7661,#N/A)</f>
        <v>7</v>
      </c>
    </row>
    <row r="7662" spans="1:61" ht="14.4" x14ac:dyDescent="0.3">
      <c r="A7662" s="2">
        <f>ROW()</f>
        <v>7662</v>
      </c>
      <c r="C7662" s="8">
        <f t="shared" ca="1" si="1037"/>
        <v>19</v>
      </c>
      <c r="D7662" s="8">
        <f t="shared" ca="1" si="1038"/>
        <v>7</v>
      </c>
      <c r="E7662" s="50">
        <f t="shared" ca="1" si="1032"/>
        <v>0</v>
      </c>
      <c r="F7662" s="2" t="str">
        <f t="shared" ca="1" si="1039"/>
        <v/>
      </c>
      <c r="BD7662" s="49">
        <f t="shared" ca="1" si="1036"/>
        <v>815.5</v>
      </c>
      <c r="BE7662" s="3">
        <f t="shared" ca="1" si="1033"/>
        <v>8.1500000000000003E-2</v>
      </c>
      <c r="BF7662" s="3">
        <f t="shared" ca="1" si="1034"/>
        <v>-1.3950525282585462</v>
      </c>
      <c r="BG7662" s="9">
        <f t="shared" ca="1" si="1035"/>
        <v>0</v>
      </c>
      <c r="BH7662" s="6">
        <f ca="1">IF(ISNUMBER('Descriptive Stats'!BF7662),'Descriptive Stats'!BF7662,#N/A)</f>
        <v>-1.3950525282585462</v>
      </c>
      <c r="BI7662" s="6">
        <f ca="1">IF(ISNUMBER('Descriptive Stats'!E7662),'Descriptive Stats'!E7662,#N/A)</f>
        <v>0</v>
      </c>
    </row>
    <row r="7663" spans="1:61" ht="14.4" x14ac:dyDescent="0.3">
      <c r="A7663" s="2">
        <f>ROW()</f>
        <v>7663</v>
      </c>
      <c r="C7663" s="8">
        <f t="shared" ca="1" si="1037"/>
        <v>4</v>
      </c>
      <c r="D7663" s="8">
        <f t="shared" ca="1" si="1038"/>
        <v>0</v>
      </c>
      <c r="E7663" s="50">
        <f t="shared" ca="1" si="1032"/>
        <v>2</v>
      </c>
      <c r="F7663" s="2" t="str">
        <f t="shared" ca="1" si="1039"/>
        <v/>
      </c>
      <c r="BD7663" s="49">
        <f t="shared" ca="1" si="1036"/>
        <v>2595</v>
      </c>
      <c r="BE7663" s="3">
        <f t="shared" ca="1" si="1033"/>
        <v>0.25945000000000001</v>
      </c>
      <c r="BF7663" s="3">
        <f t="shared" ca="1" si="1034"/>
        <v>-0.6450419512753276</v>
      </c>
      <c r="BG7663" s="9">
        <f t="shared" ca="1" si="1035"/>
        <v>2</v>
      </c>
      <c r="BH7663" s="6">
        <f ca="1">IF(ISNUMBER('Descriptive Stats'!BF7663),'Descriptive Stats'!BF7663,#N/A)</f>
        <v>-0.6450419512753276</v>
      </c>
      <c r="BI7663" s="6">
        <f ca="1">IF(ISNUMBER('Descriptive Stats'!E7663),'Descriptive Stats'!E7663,#N/A)</f>
        <v>2</v>
      </c>
    </row>
    <row r="7664" spans="1:61" ht="14.4" x14ac:dyDescent="0.3">
      <c r="A7664" s="2">
        <f>ROW()</f>
        <v>7664</v>
      </c>
      <c r="C7664" s="8">
        <f t="shared" ca="1" si="1037"/>
        <v>3</v>
      </c>
      <c r="D7664" s="8">
        <f t="shared" ca="1" si="1038"/>
        <v>2</v>
      </c>
      <c r="E7664" s="50">
        <f t="shared" ca="1" si="1032"/>
        <v>0</v>
      </c>
      <c r="F7664" s="2" t="str">
        <f t="shared" ca="1" si="1039"/>
        <v/>
      </c>
      <c r="BD7664" s="49">
        <f t="shared" ca="1" si="1036"/>
        <v>815.5</v>
      </c>
      <c r="BE7664" s="3">
        <f t="shared" ca="1" si="1033"/>
        <v>8.1500000000000003E-2</v>
      </c>
      <c r="BF7664" s="3">
        <f t="shared" ca="1" si="1034"/>
        <v>-1.3950525282585462</v>
      </c>
      <c r="BG7664" s="9">
        <f t="shared" ca="1" si="1035"/>
        <v>0</v>
      </c>
      <c r="BH7664" s="6">
        <f ca="1">IF(ISNUMBER('Descriptive Stats'!BF7664),'Descriptive Stats'!BF7664,#N/A)</f>
        <v>-1.3950525282585462</v>
      </c>
      <c r="BI7664" s="6">
        <f ca="1">IF(ISNUMBER('Descriptive Stats'!E7664),'Descriptive Stats'!E7664,#N/A)</f>
        <v>0</v>
      </c>
    </row>
    <row r="7665" spans="1:61" ht="14.4" x14ac:dyDescent="0.3">
      <c r="A7665" s="2">
        <f>ROW()</f>
        <v>7665</v>
      </c>
      <c r="C7665" s="8">
        <f t="shared" ca="1" si="1037"/>
        <v>22</v>
      </c>
      <c r="D7665" s="8">
        <f t="shared" ca="1" si="1038"/>
        <v>0</v>
      </c>
      <c r="E7665" s="50">
        <f t="shared" ca="1" si="1032"/>
        <v>2</v>
      </c>
      <c r="F7665" s="2" t="str">
        <f t="shared" ca="1" si="1039"/>
        <v/>
      </c>
      <c r="BD7665" s="49">
        <f t="shared" ca="1" si="1036"/>
        <v>2595</v>
      </c>
      <c r="BE7665" s="3">
        <f t="shared" ca="1" si="1033"/>
        <v>0.25945000000000001</v>
      </c>
      <c r="BF7665" s="3">
        <f t="shared" ca="1" si="1034"/>
        <v>-0.6450419512753276</v>
      </c>
      <c r="BG7665" s="9">
        <f t="shared" ca="1" si="1035"/>
        <v>2</v>
      </c>
      <c r="BH7665" s="6">
        <f ca="1">IF(ISNUMBER('Descriptive Stats'!BF7665),'Descriptive Stats'!BF7665,#N/A)</f>
        <v>-0.6450419512753276</v>
      </c>
      <c r="BI7665" s="6">
        <f ca="1">IF(ISNUMBER('Descriptive Stats'!E7665),'Descriptive Stats'!E7665,#N/A)</f>
        <v>2</v>
      </c>
    </row>
    <row r="7666" spans="1:61" ht="14.4" x14ac:dyDescent="0.3">
      <c r="A7666" s="2">
        <f>ROW()</f>
        <v>7666</v>
      </c>
      <c r="C7666" s="8">
        <f t="shared" ca="1" si="1037"/>
        <v>3</v>
      </c>
      <c r="D7666" s="8">
        <f t="shared" ca="1" si="1038"/>
        <v>2</v>
      </c>
      <c r="E7666" s="50">
        <f t="shared" ca="1" si="1032"/>
        <v>0</v>
      </c>
      <c r="F7666" s="2" t="str">
        <f t="shared" ca="1" si="1039"/>
        <v/>
      </c>
      <c r="BD7666" s="49">
        <f t="shared" ca="1" si="1036"/>
        <v>815.5</v>
      </c>
      <c r="BE7666" s="3">
        <f t="shared" ca="1" si="1033"/>
        <v>8.1500000000000003E-2</v>
      </c>
      <c r="BF7666" s="3">
        <f t="shared" ca="1" si="1034"/>
        <v>-1.3950525282585462</v>
      </c>
      <c r="BG7666" s="9">
        <f t="shared" ca="1" si="1035"/>
        <v>0</v>
      </c>
      <c r="BH7666" s="6">
        <f ca="1">IF(ISNUMBER('Descriptive Stats'!BF7666),'Descriptive Stats'!BF7666,#N/A)</f>
        <v>-1.3950525282585462</v>
      </c>
      <c r="BI7666" s="6">
        <f ca="1">IF(ISNUMBER('Descriptive Stats'!E7666),'Descriptive Stats'!E7666,#N/A)</f>
        <v>0</v>
      </c>
    </row>
    <row r="7667" spans="1:61" ht="14.4" x14ac:dyDescent="0.3">
      <c r="A7667" s="2">
        <f>ROW()</f>
        <v>7667</v>
      </c>
      <c r="C7667" s="8">
        <f t="shared" ca="1" si="1037"/>
        <v>22</v>
      </c>
      <c r="D7667" s="8">
        <f t="shared" ca="1" si="1038"/>
        <v>0</v>
      </c>
      <c r="E7667" s="50">
        <f t="shared" ca="1" si="1032"/>
        <v>2</v>
      </c>
      <c r="F7667" s="2" t="str">
        <f t="shared" ca="1" si="1039"/>
        <v/>
      </c>
      <c r="BD7667" s="49">
        <f t="shared" ca="1" si="1036"/>
        <v>2595</v>
      </c>
      <c r="BE7667" s="3">
        <f t="shared" ca="1" si="1033"/>
        <v>0.25945000000000001</v>
      </c>
      <c r="BF7667" s="3">
        <f t="shared" ca="1" si="1034"/>
        <v>-0.6450419512753276</v>
      </c>
      <c r="BG7667" s="9">
        <f t="shared" ca="1" si="1035"/>
        <v>2</v>
      </c>
      <c r="BH7667" s="6">
        <f ca="1">IF(ISNUMBER('Descriptive Stats'!BF7667),'Descriptive Stats'!BF7667,#N/A)</f>
        <v>-0.6450419512753276</v>
      </c>
      <c r="BI7667" s="6">
        <f ca="1">IF(ISNUMBER('Descriptive Stats'!E7667),'Descriptive Stats'!E7667,#N/A)</f>
        <v>2</v>
      </c>
    </row>
    <row r="7668" spans="1:61" ht="14.4" x14ac:dyDescent="0.3">
      <c r="A7668" s="2">
        <f>ROW()</f>
        <v>7668</v>
      </c>
      <c r="C7668" s="8">
        <f t="shared" ca="1" si="1037"/>
        <v>9</v>
      </c>
      <c r="D7668" s="8">
        <f t="shared" ca="1" si="1038"/>
        <v>2</v>
      </c>
      <c r="E7668" s="50">
        <f t="shared" ca="1" si="1032"/>
        <v>1</v>
      </c>
      <c r="F7668" s="2" t="str">
        <f t="shared" ca="1" si="1039"/>
        <v/>
      </c>
      <c r="BD7668" s="49">
        <f t="shared" ca="1" si="1036"/>
        <v>1871</v>
      </c>
      <c r="BE7668" s="3">
        <f t="shared" ca="1" si="1033"/>
        <v>0.18704999999999999</v>
      </c>
      <c r="BF7668" s="3">
        <f t="shared" ca="1" si="1034"/>
        <v>-0.88881967520906158</v>
      </c>
      <c r="BG7668" s="9">
        <f t="shared" ca="1" si="1035"/>
        <v>1</v>
      </c>
      <c r="BH7668" s="6">
        <f ca="1">IF(ISNUMBER('Descriptive Stats'!BF7668),'Descriptive Stats'!BF7668,#N/A)</f>
        <v>-0.88881967520906158</v>
      </c>
      <c r="BI7668" s="6">
        <f ca="1">IF(ISNUMBER('Descriptive Stats'!E7668),'Descriptive Stats'!E7668,#N/A)</f>
        <v>1</v>
      </c>
    </row>
    <row r="7669" spans="1:61" ht="14.4" x14ac:dyDescent="0.3">
      <c r="A7669" s="2">
        <f>ROW()</f>
        <v>7669</v>
      </c>
      <c r="C7669" s="8">
        <f t="shared" ca="1" si="1037"/>
        <v>12</v>
      </c>
      <c r="D7669" s="8">
        <f t="shared" ca="1" si="1038"/>
        <v>1</v>
      </c>
      <c r="E7669" s="50">
        <f t="shared" ca="1" si="1032"/>
        <v>3</v>
      </c>
      <c r="F7669" s="2" t="str">
        <f t="shared" ca="1" si="1039"/>
        <v/>
      </c>
      <c r="BD7669" s="49">
        <f t="shared" ca="1" si="1036"/>
        <v>3200</v>
      </c>
      <c r="BE7669" s="3">
        <f t="shared" ca="1" si="1033"/>
        <v>0.31995000000000001</v>
      </c>
      <c r="BF7669" s="3">
        <f t="shared" ca="1" si="1034"/>
        <v>-0.46783862043457014</v>
      </c>
      <c r="BG7669" s="9">
        <f t="shared" ca="1" si="1035"/>
        <v>3</v>
      </c>
      <c r="BH7669" s="6">
        <f ca="1">IF(ISNUMBER('Descriptive Stats'!BF7669),'Descriptive Stats'!BF7669,#N/A)</f>
        <v>-0.46783862043457014</v>
      </c>
      <c r="BI7669" s="6">
        <f ca="1">IF(ISNUMBER('Descriptive Stats'!E7669),'Descriptive Stats'!E7669,#N/A)</f>
        <v>3</v>
      </c>
    </row>
    <row r="7670" spans="1:61" ht="14.4" x14ac:dyDescent="0.3">
      <c r="A7670" s="2">
        <f>ROW()</f>
        <v>7670</v>
      </c>
      <c r="C7670" s="8">
        <f t="shared" ca="1" si="1037"/>
        <v>10</v>
      </c>
      <c r="D7670" s="8">
        <f t="shared" ca="1" si="1038"/>
        <v>3</v>
      </c>
      <c r="E7670" s="50">
        <f t="shared" ca="1" si="1032"/>
        <v>0</v>
      </c>
      <c r="F7670" s="2" t="str">
        <f t="shared" ca="1" si="1039"/>
        <v/>
      </c>
      <c r="BD7670" s="49">
        <f t="shared" ca="1" si="1036"/>
        <v>815.5</v>
      </c>
      <c r="BE7670" s="3">
        <f t="shared" ca="1" si="1033"/>
        <v>8.1500000000000003E-2</v>
      </c>
      <c r="BF7670" s="3">
        <f t="shared" ca="1" si="1034"/>
        <v>-1.3950525282585462</v>
      </c>
      <c r="BG7670" s="9">
        <f t="shared" ca="1" si="1035"/>
        <v>0</v>
      </c>
      <c r="BH7670" s="6">
        <f ca="1">IF(ISNUMBER('Descriptive Stats'!BF7670),'Descriptive Stats'!BF7670,#N/A)</f>
        <v>-1.3950525282585462</v>
      </c>
      <c r="BI7670" s="6">
        <f ca="1">IF(ISNUMBER('Descriptive Stats'!E7670),'Descriptive Stats'!E7670,#N/A)</f>
        <v>0</v>
      </c>
    </row>
    <row r="7671" spans="1:61" ht="14.4" x14ac:dyDescent="0.3">
      <c r="A7671" s="2">
        <f>ROW()</f>
        <v>7671</v>
      </c>
      <c r="C7671" s="8">
        <f t="shared" ca="1" si="1037"/>
        <v>20</v>
      </c>
      <c r="D7671" s="8">
        <f t="shared" ca="1" si="1038"/>
        <v>0</v>
      </c>
      <c r="E7671" s="50">
        <f t="shared" ca="1" si="1032"/>
        <v>7</v>
      </c>
      <c r="F7671" s="2" t="str">
        <f t="shared" ca="1" si="1039"/>
        <v/>
      </c>
      <c r="BD7671" s="49">
        <f t="shared" ca="1" si="1036"/>
        <v>4473.5</v>
      </c>
      <c r="BE7671" s="3">
        <f t="shared" ca="1" si="1033"/>
        <v>0.44729999999999998</v>
      </c>
      <c r="BF7671" s="3">
        <f t="shared" ca="1" si="1034"/>
        <v>-0.13248586824472414</v>
      </c>
      <c r="BG7671" s="9">
        <f t="shared" ca="1" si="1035"/>
        <v>7</v>
      </c>
      <c r="BH7671" s="6">
        <f ca="1">IF(ISNUMBER('Descriptive Stats'!BF7671),'Descriptive Stats'!BF7671,#N/A)</f>
        <v>-0.13248586824472414</v>
      </c>
      <c r="BI7671" s="6">
        <f ca="1">IF(ISNUMBER('Descriptive Stats'!E7671),'Descriptive Stats'!E7671,#N/A)</f>
        <v>7</v>
      </c>
    </row>
    <row r="7672" spans="1:61" ht="14.4" x14ac:dyDescent="0.3">
      <c r="A7672" s="2">
        <f>ROW()</f>
        <v>7672</v>
      </c>
      <c r="C7672" s="8">
        <f t="shared" ca="1" si="1037"/>
        <v>19</v>
      </c>
      <c r="D7672" s="8">
        <f t="shared" ca="1" si="1038"/>
        <v>7</v>
      </c>
      <c r="E7672" s="50">
        <f t="shared" ca="1" si="1032"/>
        <v>0</v>
      </c>
      <c r="F7672" s="2" t="str">
        <f t="shared" ca="1" si="1039"/>
        <v/>
      </c>
      <c r="BD7672" s="49">
        <f t="shared" ca="1" si="1036"/>
        <v>815.5</v>
      </c>
      <c r="BE7672" s="3">
        <f t="shared" ca="1" si="1033"/>
        <v>8.1500000000000003E-2</v>
      </c>
      <c r="BF7672" s="3">
        <f t="shared" ca="1" si="1034"/>
        <v>-1.3950525282585462</v>
      </c>
      <c r="BG7672" s="9">
        <f t="shared" ca="1" si="1035"/>
        <v>0</v>
      </c>
      <c r="BH7672" s="6">
        <f ca="1">IF(ISNUMBER('Descriptive Stats'!BF7672),'Descriptive Stats'!BF7672,#N/A)</f>
        <v>-1.3950525282585462</v>
      </c>
      <c r="BI7672" s="6">
        <f ca="1">IF(ISNUMBER('Descriptive Stats'!E7672),'Descriptive Stats'!E7672,#N/A)</f>
        <v>0</v>
      </c>
    </row>
    <row r="7673" spans="1:61" ht="14.4" x14ac:dyDescent="0.3">
      <c r="A7673" s="2">
        <f>ROW()</f>
        <v>7673</v>
      </c>
      <c r="C7673" s="8">
        <f t="shared" ca="1" si="1037"/>
        <v>15</v>
      </c>
      <c r="D7673" s="8">
        <f t="shared" ca="1" si="1038"/>
        <v>0</v>
      </c>
      <c r="E7673" s="50">
        <f t="shared" ca="1" si="1032"/>
        <v>1</v>
      </c>
      <c r="F7673" s="2" t="str">
        <f t="shared" ca="1" si="1039"/>
        <v/>
      </c>
      <c r="BD7673" s="49">
        <f t="shared" ca="1" si="1036"/>
        <v>1871</v>
      </c>
      <c r="BE7673" s="3">
        <f t="shared" ca="1" si="1033"/>
        <v>0.18704999999999999</v>
      </c>
      <c r="BF7673" s="3">
        <f t="shared" ca="1" si="1034"/>
        <v>-0.88881967520906158</v>
      </c>
      <c r="BG7673" s="9">
        <f t="shared" ca="1" si="1035"/>
        <v>1</v>
      </c>
      <c r="BH7673" s="6">
        <f ca="1">IF(ISNUMBER('Descriptive Stats'!BF7673),'Descriptive Stats'!BF7673,#N/A)</f>
        <v>-0.88881967520906158</v>
      </c>
      <c r="BI7673" s="6">
        <f ca="1">IF(ISNUMBER('Descriptive Stats'!E7673),'Descriptive Stats'!E7673,#N/A)</f>
        <v>1</v>
      </c>
    </row>
    <row r="7674" spans="1:61" ht="14.4" x14ac:dyDescent="0.3">
      <c r="A7674" s="2">
        <f>ROW()</f>
        <v>7674</v>
      </c>
      <c r="C7674" s="8">
        <f t="shared" ca="1" si="1037"/>
        <v>8</v>
      </c>
      <c r="D7674" s="8">
        <f t="shared" ca="1" si="1038"/>
        <v>1</v>
      </c>
      <c r="E7674" s="50">
        <f t="shared" ca="1" si="1032"/>
        <v>2</v>
      </c>
      <c r="F7674" s="2" t="str">
        <f t="shared" ca="1" si="1039"/>
        <v/>
      </c>
      <c r="BD7674" s="49">
        <f t="shared" ca="1" si="1036"/>
        <v>2595</v>
      </c>
      <c r="BE7674" s="3">
        <f t="shared" ca="1" si="1033"/>
        <v>0.25945000000000001</v>
      </c>
      <c r="BF7674" s="3">
        <f t="shared" ca="1" si="1034"/>
        <v>-0.6450419512753276</v>
      </c>
      <c r="BG7674" s="9">
        <f t="shared" ca="1" si="1035"/>
        <v>2</v>
      </c>
      <c r="BH7674" s="6">
        <f ca="1">IF(ISNUMBER('Descriptive Stats'!BF7674),'Descriptive Stats'!BF7674,#N/A)</f>
        <v>-0.6450419512753276</v>
      </c>
      <c r="BI7674" s="6">
        <f ca="1">IF(ISNUMBER('Descriptive Stats'!E7674),'Descriptive Stats'!E7674,#N/A)</f>
        <v>2</v>
      </c>
    </row>
    <row r="7675" spans="1:61" ht="14.4" x14ac:dyDescent="0.3">
      <c r="A7675" s="2">
        <f>ROW()</f>
        <v>7675</v>
      </c>
      <c r="C7675" s="8">
        <f t="shared" ca="1" si="1037"/>
        <v>17</v>
      </c>
      <c r="D7675" s="8">
        <f t="shared" ca="1" si="1038"/>
        <v>2</v>
      </c>
      <c r="E7675" s="50">
        <f t="shared" ca="1" si="1032"/>
        <v>0</v>
      </c>
      <c r="F7675" s="2" t="str">
        <f t="shared" ca="1" si="1039"/>
        <v/>
      </c>
      <c r="BD7675" s="49">
        <f t="shared" ca="1" si="1036"/>
        <v>815.5</v>
      </c>
      <c r="BE7675" s="3">
        <f t="shared" ca="1" si="1033"/>
        <v>8.1500000000000003E-2</v>
      </c>
      <c r="BF7675" s="3">
        <f t="shared" ca="1" si="1034"/>
        <v>-1.3950525282585462</v>
      </c>
      <c r="BG7675" s="9">
        <f t="shared" ca="1" si="1035"/>
        <v>0</v>
      </c>
      <c r="BH7675" s="6">
        <f ca="1">IF(ISNUMBER('Descriptive Stats'!BF7675),'Descriptive Stats'!BF7675,#N/A)</f>
        <v>-1.3950525282585462</v>
      </c>
      <c r="BI7675" s="6">
        <f ca="1">IF(ISNUMBER('Descriptive Stats'!E7675),'Descriptive Stats'!E7675,#N/A)</f>
        <v>0</v>
      </c>
    </row>
    <row r="7676" spans="1:61" ht="14.4" x14ac:dyDescent="0.3">
      <c r="A7676" s="2">
        <f>ROW()</f>
        <v>7676</v>
      </c>
      <c r="C7676" s="8">
        <f t="shared" ca="1" si="1037"/>
        <v>22</v>
      </c>
      <c r="D7676" s="8">
        <f t="shared" ca="1" si="1038"/>
        <v>0</v>
      </c>
      <c r="E7676" s="50">
        <f t="shared" ca="1" si="1032"/>
        <v>7</v>
      </c>
      <c r="F7676" s="2" t="str">
        <f t="shared" ca="1" si="1039"/>
        <v/>
      </c>
      <c r="BD7676" s="49">
        <f t="shared" ca="1" si="1036"/>
        <v>4473.5</v>
      </c>
      <c r="BE7676" s="3">
        <f t="shared" ca="1" si="1033"/>
        <v>0.44729999999999998</v>
      </c>
      <c r="BF7676" s="3">
        <f t="shared" ca="1" si="1034"/>
        <v>-0.13248586824472414</v>
      </c>
      <c r="BG7676" s="9">
        <f t="shared" ca="1" si="1035"/>
        <v>7</v>
      </c>
      <c r="BH7676" s="6">
        <f ca="1">IF(ISNUMBER('Descriptive Stats'!BF7676),'Descriptive Stats'!BF7676,#N/A)</f>
        <v>-0.13248586824472414</v>
      </c>
      <c r="BI7676" s="6">
        <f ca="1">IF(ISNUMBER('Descriptive Stats'!E7676),'Descriptive Stats'!E7676,#N/A)</f>
        <v>7</v>
      </c>
    </row>
    <row r="7677" spans="1:61" ht="14.4" x14ac:dyDescent="0.3">
      <c r="A7677" s="2">
        <f>ROW()</f>
        <v>7677</v>
      </c>
      <c r="C7677" s="8">
        <f t="shared" ca="1" si="1037"/>
        <v>6</v>
      </c>
      <c r="D7677" s="8">
        <f t="shared" ca="1" si="1038"/>
        <v>7</v>
      </c>
      <c r="E7677" s="50">
        <f t="shared" ca="1" si="1032"/>
        <v>6</v>
      </c>
      <c r="F7677" s="2" t="str">
        <f t="shared" ca="1" si="1039"/>
        <v/>
      </c>
      <c r="BD7677" s="49">
        <f t="shared" ca="1" si="1036"/>
        <v>3900</v>
      </c>
      <c r="BE7677" s="3">
        <f t="shared" ca="1" si="1033"/>
        <v>0.38995000000000002</v>
      </c>
      <c r="BF7677" s="3">
        <f t="shared" ca="1" si="1034"/>
        <v>-0.2794493539703507</v>
      </c>
      <c r="BG7677" s="9">
        <f t="shared" ca="1" si="1035"/>
        <v>6</v>
      </c>
      <c r="BH7677" s="6">
        <f ca="1">IF(ISNUMBER('Descriptive Stats'!BF7677),'Descriptive Stats'!BF7677,#N/A)</f>
        <v>-0.2794493539703507</v>
      </c>
      <c r="BI7677" s="6">
        <f ca="1">IF(ISNUMBER('Descriptive Stats'!E7677),'Descriptive Stats'!E7677,#N/A)</f>
        <v>6</v>
      </c>
    </row>
    <row r="7678" spans="1:61" ht="14.4" x14ac:dyDescent="0.3">
      <c r="A7678" s="2">
        <f>ROW()</f>
        <v>7678</v>
      </c>
      <c r="C7678" s="8">
        <f t="shared" ca="1" si="1037"/>
        <v>16</v>
      </c>
      <c r="D7678" s="8">
        <f t="shared" ca="1" si="1038"/>
        <v>6</v>
      </c>
      <c r="E7678" s="50">
        <f t="shared" ca="1" si="1032"/>
        <v>2</v>
      </c>
      <c r="F7678" s="2" t="str">
        <f t="shared" ca="1" si="1039"/>
        <v/>
      </c>
      <c r="BD7678" s="49">
        <f t="shared" ca="1" si="1036"/>
        <v>2595</v>
      </c>
      <c r="BE7678" s="3">
        <f t="shared" ca="1" si="1033"/>
        <v>0.25945000000000001</v>
      </c>
      <c r="BF7678" s="3">
        <f t="shared" ca="1" si="1034"/>
        <v>-0.6450419512753276</v>
      </c>
      <c r="BG7678" s="9">
        <f t="shared" ca="1" si="1035"/>
        <v>2</v>
      </c>
      <c r="BH7678" s="6">
        <f ca="1">IF(ISNUMBER('Descriptive Stats'!BF7678),'Descriptive Stats'!BF7678,#N/A)</f>
        <v>-0.6450419512753276</v>
      </c>
      <c r="BI7678" s="6">
        <f ca="1">IF(ISNUMBER('Descriptive Stats'!E7678),'Descriptive Stats'!E7678,#N/A)</f>
        <v>2</v>
      </c>
    </row>
    <row r="7679" spans="1:61" ht="14.4" x14ac:dyDescent="0.3">
      <c r="A7679" s="2">
        <f>ROW()</f>
        <v>7679</v>
      </c>
      <c r="C7679" s="8">
        <f t="shared" ca="1" si="1037"/>
        <v>3</v>
      </c>
      <c r="D7679" s="8">
        <f t="shared" ca="1" si="1038"/>
        <v>2</v>
      </c>
      <c r="E7679" s="50">
        <f t="shared" ca="1" si="1032"/>
        <v>2</v>
      </c>
      <c r="F7679" s="2" t="str">
        <f t="shared" ca="1" si="1039"/>
        <v/>
      </c>
      <c r="BD7679" s="49">
        <f t="shared" ca="1" si="1036"/>
        <v>2595</v>
      </c>
      <c r="BE7679" s="3">
        <f t="shared" ca="1" si="1033"/>
        <v>0.25945000000000001</v>
      </c>
      <c r="BF7679" s="3">
        <f t="shared" ca="1" si="1034"/>
        <v>-0.6450419512753276</v>
      </c>
      <c r="BG7679" s="9">
        <f t="shared" ca="1" si="1035"/>
        <v>2</v>
      </c>
      <c r="BH7679" s="6">
        <f ca="1">IF(ISNUMBER('Descriptive Stats'!BF7679),'Descriptive Stats'!BF7679,#N/A)</f>
        <v>-0.6450419512753276</v>
      </c>
      <c r="BI7679" s="6">
        <f ca="1">IF(ISNUMBER('Descriptive Stats'!E7679),'Descriptive Stats'!E7679,#N/A)</f>
        <v>2</v>
      </c>
    </row>
    <row r="7680" spans="1:61" ht="14.4" x14ac:dyDescent="0.3">
      <c r="A7680" s="2">
        <f>ROW()</f>
        <v>7680</v>
      </c>
      <c r="C7680" s="8">
        <f t="shared" ca="1" si="1037"/>
        <v>3</v>
      </c>
      <c r="D7680" s="8">
        <f t="shared" ca="1" si="1038"/>
        <v>2</v>
      </c>
      <c r="E7680" s="50">
        <f t="shared" ca="1" si="1032"/>
        <v>0</v>
      </c>
      <c r="F7680" s="2" t="str">
        <f t="shared" ca="1" si="1039"/>
        <v/>
      </c>
      <c r="BD7680" s="49">
        <f t="shared" ca="1" si="1036"/>
        <v>815.5</v>
      </c>
      <c r="BE7680" s="3">
        <f t="shared" ca="1" si="1033"/>
        <v>8.1500000000000003E-2</v>
      </c>
      <c r="BF7680" s="3">
        <f t="shared" ca="1" si="1034"/>
        <v>-1.3950525282585462</v>
      </c>
      <c r="BG7680" s="9">
        <f t="shared" ca="1" si="1035"/>
        <v>0</v>
      </c>
      <c r="BH7680" s="6">
        <f ca="1">IF(ISNUMBER('Descriptive Stats'!BF7680),'Descriptive Stats'!BF7680,#N/A)</f>
        <v>-1.3950525282585462</v>
      </c>
      <c r="BI7680" s="6">
        <f ca="1">IF(ISNUMBER('Descriptive Stats'!E7680),'Descriptive Stats'!E7680,#N/A)</f>
        <v>0</v>
      </c>
    </row>
    <row r="7681" spans="1:61" ht="14.4" x14ac:dyDescent="0.3">
      <c r="A7681" s="2">
        <f>ROW()</f>
        <v>7681</v>
      </c>
      <c r="C7681" s="8">
        <f t="shared" ca="1" si="1037"/>
        <v>11</v>
      </c>
      <c r="D7681" s="8">
        <f t="shared" ca="1" si="1038"/>
        <v>0</v>
      </c>
      <c r="E7681" s="50">
        <f t="shared" ca="1" si="1032"/>
        <v>0</v>
      </c>
      <c r="F7681" s="2" t="str">
        <f t="shared" ca="1" si="1039"/>
        <v/>
      </c>
      <c r="BD7681" s="49">
        <f t="shared" ca="1" si="1036"/>
        <v>815.5</v>
      </c>
      <c r="BE7681" s="3">
        <f t="shared" ca="1" si="1033"/>
        <v>8.1500000000000003E-2</v>
      </c>
      <c r="BF7681" s="3">
        <f t="shared" ca="1" si="1034"/>
        <v>-1.3950525282585462</v>
      </c>
      <c r="BG7681" s="9">
        <f t="shared" ca="1" si="1035"/>
        <v>0</v>
      </c>
      <c r="BH7681" s="6">
        <f ca="1">IF(ISNUMBER('Descriptive Stats'!BF7681),'Descriptive Stats'!BF7681,#N/A)</f>
        <v>-1.3950525282585462</v>
      </c>
      <c r="BI7681" s="6">
        <f ca="1">IF(ISNUMBER('Descriptive Stats'!E7681),'Descriptive Stats'!E7681,#N/A)</f>
        <v>0</v>
      </c>
    </row>
    <row r="7682" spans="1:61" ht="14.4" x14ac:dyDescent="0.3">
      <c r="A7682" s="2">
        <f>ROW()</f>
        <v>7682</v>
      </c>
      <c r="C7682" s="8">
        <f t="shared" ca="1" si="1037"/>
        <v>20</v>
      </c>
      <c r="D7682" s="8">
        <f t="shared" ca="1" si="1038"/>
        <v>0</v>
      </c>
      <c r="E7682" s="50">
        <f t="shared" ca="1" si="1032"/>
        <v>0</v>
      </c>
      <c r="F7682" s="2" t="str">
        <f t="shared" ca="1" si="1039"/>
        <v/>
      </c>
      <c r="BD7682" s="49">
        <f t="shared" ca="1" si="1036"/>
        <v>815.5</v>
      </c>
      <c r="BE7682" s="3">
        <f t="shared" ca="1" si="1033"/>
        <v>8.1500000000000003E-2</v>
      </c>
      <c r="BF7682" s="3">
        <f t="shared" ca="1" si="1034"/>
        <v>-1.3950525282585462</v>
      </c>
      <c r="BG7682" s="9">
        <f t="shared" ca="1" si="1035"/>
        <v>0</v>
      </c>
      <c r="BH7682" s="6">
        <f ca="1">IF(ISNUMBER('Descriptive Stats'!BF7682),'Descriptive Stats'!BF7682,#N/A)</f>
        <v>-1.3950525282585462</v>
      </c>
      <c r="BI7682" s="6">
        <f ca="1">IF(ISNUMBER('Descriptive Stats'!E7682),'Descriptive Stats'!E7682,#N/A)</f>
        <v>0</v>
      </c>
    </row>
    <row r="7683" spans="1:61" ht="14.4" x14ac:dyDescent="0.3">
      <c r="A7683" s="2">
        <f>ROW()</f>
        <v>7683</v>
      </c>
      <c r="C7683" s="8">
        <f t="shared" ca="1" si="1037"/>
        <v>14</v>
      </c>
      <c r="D7683" s="8">
        <f t="shared" ca="1" si="1038"/>
        <v>0</v>
      </c>
      <c r="E7683" s="50">
        <f t="shared" ref="E7683:E7746" ca="1" si="1040">IF(0=MOD(ROW(),$J$1),AVERAGE(OFFSET($D$2,ROW()-$J$1,0,$J$1,1)),"")</f>
        <v>2</v>
      </c>
      <c r="F7683" s="2" t="str">
        <f t="shared" ca="1" si="1039"/>
        <v/>
      </c>
      <c r="BD7683" s="49">
        <f t="shared" ca="1" si="1036"/>
        <v>2595</v>
      </c>
      <c r="BE7683" s="3">
        <f t="shared" ca="1" si="1033"/>
        <v>0.25945000000000001</v>
      </c>
      <c r="BF7683" s="3">
        <f t="shared" ca="1" si="1034"/>
        <v>-0.6450419512753276</v>
      </c>
      <c r="BG7683" s="9">
        <f t="shared" ca="1" si="1035"/>
        <v>2</v>
      </c>
      <c r="BH7683" s="6">
        <f ca="1">IF(ISNUMBER('Descriptive Stats'!BF7683),'Descriptive Stats'!BF7683,#N/A)</f>
        <v>-0.6450419512753276</v>
      </c>
      <c r="BI7683" s="6">
        <f ca="1">IF(ISNUMBER('Descriptive Stats'!E7683),'Descriptive Stats'!E7683,#N/A)</f>
        <v>2</v>
      </c>
    </row>
    <row r="7684" spans="1:61" ht="14.4" x14ac:dyDescent="0.3">
      <c r="A7684" s="2">
        <f>ROW()</f>
        <v>7684</v>
      </c>
      <c r="C7684" s="8">
        <f t="shared" ca="1" si="1037"/>
        <v>9</v>
      </c>
      <c r="D7684" s="8">
        <f t="shared" ca="1" si="1038"/>
        <v>2</v>
      </c>
      <c r="E7684" s="50">
        <f t="shared" ca="1" si="1040"/>
        <v>4</v>
      </c>
      <c r="F7684" s="2" t="str">
        <f t="shared" ca="1" si="1039"/>
        <v/>
      </c>
      <c r="BD7684" s="49">
        <f t="shared" ca="1" si="1036"/>
        <v>3442</v>
      </c>
      <c r="BE7684" s="3">
        <f t="shared" ca="1" si="1033"/>
        <v>0.34415000000000001</v>
      </c>
      <c r="BF7684" s="3">
        <f t="shared" ca="1" si="1034"/>
        <v>-0.40116316278173481</v>
      </c>
      <c r="BG7684" s="9">
        <f t="shared" ca="1" si="1035"/>
        <v>4</v>
      </c>
      <c r="BH7684" s="6">
        <f ca="1">IF(ISNUMBER('Descriptive Stats'!BF7684),'Descriptive Stats'!BF7684,#N/A)</f>
        <v>-0.40116316278173481</v>
      </c>
      <c r="BI7684" s="6">
        <f ca="1">IF(ISNUMBER('Descriptive Stats'!E7684),'Descriptive Stats'!E7684,#N/A)</f>
        <v>4</v>
      </c>
    </row>
    <row r="7685" spans="1:61" ht="14.4" x14ac:dyDescent="0.3">
      <c r="A7685" s="2">
        <f>ROW()</f>
        <v>7685</v>
      </c>
      <c r="C7685" s="8">
        <f t="shared" ca="1" si="1037"/>
        <v>13</v>
      </c>
      <c r="D7685" s="8">
        <f t="shared" ca="1" si="1038"/>
        <v>4</v>
      </c>
      <c r="E7685" s="50">
        <f t="shared" ca="1" si="1040"/>
        <v>2</v>
      </c>
      <c r="F7685" s="2" t="str">
        <f t="shared" ca="1" si="1039"/>
        <v/>
      </c>
      <c r="BD7685" s="49">
        <f t="shared" ca="1" si="1036"/>
        <v>2595</v>
      </c>
      <c r="BE7685" s="3">
        <f t="shared" ca="1" si="1033"/>
        <v>0.25945000000000001</v>
      </c>
      <c r="BF7685" s="3">
        <f t="shared" ca="1" si="1034"/>
        <v>-0.6450419512753276</v>
      </c>
      <c r="BG7685" s="9">
        <f t="shared" ca="1" si="1035"/>
        <v>2</v>
      </c>
      <c r="BH7685" s="6">
        <f ca="1">IF(ISNUMBER('Descriptive Stats'!BF7685),'Descriptive Stats'!BF7685,#N/A)</f>
        <v>-0.6450419512753276</v>
      </c>
      <c r="BI7685" s="6">
        <f ca="1">IF(ISNUMBER('Descriptive Stats'!E7685),'Descriptive Stats'!E7685,#N/A)</f>
        <v>2</v>
      </c>
    </row>
    <row r="7686" spans="1:61" ht="14.4" x14ac:dyDescent="0.3">
      <c r="A7686" s="2">
        <f>ROW()</f>
        <v>7686</v>
      </c>
      <c r="C7686" s="8">
        <f t="shared" ca="1" si="1037"/>
        <v>21</v>
      </c>
      <c r="D7686" s="8">
        <f t="shared" ca="1" si="1038"/>
        <v>2</v>
      </c>
      <c r="E7686" s="50">
        <f t="shared" ca="1" si="1040"/>
        <v>1</v>
      </c>
      <c r="F7686" s="2" t="str">
        <f t="shared" ca="1" si="1039"/>
        <v/>
      </c>
      <c r="BD7686" s="49">
        <f t="shared" ca="1" si="1036"/>
        <v>1871</v>
      </c>
      <c r="BE7686" s="3">
        <f t="shared" ca="1" si="1033"/>
        <v>0.18704999999999999</v>
      </c>
      <c r="BF7686" s="3">
        <f t="shared" ca="1" si="1034"/>
        <v>-0.88881967520906158</v>
      </c>
      <c r="BG7686" s="9">
        <f t="shared" ca="1" si="1035"/>
        <v>1</v>
      </c>
      <c r="BH7686" s="6">
        <f ca="1">IF(ISNUMBER('Descriptive Stats'!BF7686),'Descriptive Stats'!BF7686,#N/A)</f>
        <v>-0.88881967520906158</v>
      </c>
      <c r="BI7686" s="6">
        <f ca="1">IF(ISNUMBER('Descriptive Stats'!E7686),'Descriptive Stats'!E7686,#N/A)</f>
        <v>1</v>
      </c>
    </row>
    <row r="7687" spans="1:61" ht="14.4" x14ac:dyDescent="0.3">
      <c r="A7687" s="2">
        <f>ROW()</f>
        <v>7687</v>
      </c>
      <c r="C7687" s="8">
        <f t="shared" ca="1" si="1037"/>
        <v>12</v>
      </c>
      <c r="D7687" s="8">
        <f t="shared" ca="1" si="1038"/>
        <v>1</v>
      </c>
      <c r="E7687" s="50">
        <f t="shared" ca="1" si="1040"/>
        <v>0</v>
      </c>
      <c r="F7687" s="2" t="str">
        <f t="shared" ca="1" si="1039"/>
        <v/>
      </c>
      <c r="BD7687" s="49">
        <f t="shared" ca="1" si="1036"/>
        <v>815.5</v>
      </c>
      <c r="BE7687" s="3">
        <f t="shared" ca="1" si="1033"/>
        <v>8.1500000000000003E-2</v>
      </c>
      <c r="BF7687" s="3">
        <f t="shared" ca="1" si="1034"/>
        <v>-1.3950525282585462</v>
      </c>
      <c r="BG7687" s="9">
        <f t="shared" ca="1" si="1035"/>
        <v>0</v>
      </c>
      <c r="BH7687" s="6">
        <f ca="1">IF(ISNUMBER('Descriptive Stats'!BF7687),'Descriptive Stats'!BF7687,#N/A)</f>
        <v>-1.3950525282585462</v>
      </c>
      <c r="BI7687" s="6">
        <f ca="1">IF(ISNUMBER('Descriptive Stats'!E7687),'Descriptive Stats'!E7687,#N/A)</f>
        <v>0</v>
      </c>
    </row>
    <row r="7688" spans="1:61" ht="14.4" x14ac:dyDescent="0.3">
      <c r="A7688" s="2">
        <f>ROW()</f>
        <v>7688</v>
      </c>
      <c r="C7688" s="8">
        <f t="shared" ca="1" si="1037"/>
        <v>4</v>
      </c>
      <c r="D7688" s="8">
        <f t="shared" ca="1" si="1038"/>
        <v>0</v>
      </c>
      <c r="E7688" s="50">
        <f t="shared" ca="1" si="1040"/>
        <v>7</v>
      </c>
      <c r="F7688" s="2" t="str">
        <f t="shared" ca="1" si="1039"/>
        <v/>
      </c>
      <c r="BD7688" s="49">
        <f t="shared" ca="1" si="1036"/>
        <v>4473.5</v>
      </c>
      <c r="BE7688" s="3">
        <f t="shared" ca="1" si="1033"/>
        <v>0.44729999999999998</v>
      </c>
      <c r="BF7688" s="3">
        <f t="shared" ca="1" si="1034"/>
        <v>-0.13248586824472414</v>
      </c>
      <c r="BG7688" s="9">
        <f t="shared" ca="1" si="1035"/>
        <v>7</v>
      </c>
      <c r="BH7688" s="6">
        <f ca="1">IF(ISNUMBER('Descriptive Stats'!BF7688),'Descriptive Stats'!BF7688,#N/A)</f>
        <v>-0.13248586824472414</v>
      </c>
      <c r="BI7688" s="6">
        <f ca="1">IF(ISNUMBER('Descriptive Stats'!E7688),'Descriptive Stats'!E7688,#N/A)</f>
        <v>7</v>
      </c>
    </row>
    <row r="7689" spans="1:61" ht="14.4" x14ac:dyDescent="0.3">
      <c r="A7689" s="2">
        <f>ROW()</f>
        <v>7689</v>
      </c>
      <c r="C7689" s="8">
        <f t="shared" ca="1" si="1037"/>
        <v>6</v>
      </c>
      <c r="D7689" s="8">
        <f t="shared" ca="1" si="1038"/>
        <v>7</v>
      </c>
      <c r="E7689" s="50">
        <f t="shared" ca="1" si="1040"/>
        <v>6</v>
      </c>
      <c r="F7689" s="2" t="str">
        <f t="shared" ca="1" si="1039"/>
        <v/>
      </c>
      <c r="BD7689" s="49">
        <f t="shared" ca="1" si="1036"/>
        <v>3900</v>
      </c>
      <c r="BE7689" s="3">
        <f t="shared" ref="BE7689:BE7752" ca="1" si="1041">IF(ISNUMBER(BD7689),(BD7689-0.5)/$BK$4,"")</f>
        <v>0.38995000000000002</v>
      </c>
      <c r="BF7689" s="3">
        <f t="shared" ref="BF7689:BF7752" ca="1" si="1042">IF(ISNUMBER(BE7689),_xlfn.NORM.INV(BE7689,0,1),"")</f>
        <v>-0.2794493539703507</v>
      </c>
      <c r="BG7689" s="9">
        <f t="shared" ref="BG7689:BG7752" ca="1" si="1043">IF(ISNUMBER(E7689),E7689,"")</f>
        <v>6</v>
      </c>
      <c r="BH7689" s="6">
        <f ca="1">IF(ISNUMBER('Descriptive Stats'!BF7689),'Descriptive Stats'!BF7689,#N/A)</f>
        <v>-0.2794493539703507</v>
      </c>
      <c r="BI7689" s="6">
        <f ca="1">IF(ISNUMBER('Descriptive Stats'!E7689),'Descriptive Stats'!E7689,#N/A)</f>
        <v>6</v>
      </c>
    </row>
    <row r="7690" spans="1:61" ht="14.4" x14ac:dyDescent="0.3">
      <c r="A7690" s="2">
        <f>ROW()</f>
        <v>7690</v>
      </c>
      <c r="C7690" s="8">
        <f t="shared" ca="1" si="1037"/>
        <v>2</v>
      </c>
      <c r="D7690" s="8">
        <f t="shared" ca="1" si="1038"/>
        <v>6</v>
      </c>
      <c r="E7690" s="50">
        <f t="shared" ca="1" si="1040"/>
        <v>4</v>
      </c>
      <c r="F7690" s="2" t="str">
        <f t="shared" ca="1" si="1039"/>
        <v/>
      </c>
      <c r="BD7690" s="49">
        <f t="shared" ref="BD7690:BD7753" ca="1" si="1044">IF(ISNUMBER(BG7690),_xlfn.RANK.AVG(BG7690,$BG$2:$BG$5414,1),"")</f>
        <v>3442</v>
      </c>
      <c r="BE7690" s="3">
        <f t="shared" ca="1" si="1041"/>
        <v>0.34415000000000001</v>
      </c>
      <c r="BF7690" s="3">
        <f t="shared" ca="1" si="1042"/>
        <v>-0.40116316278173481</v>
      </c>
      <c r="BG7690" s="9">
        <f t="shared" ca="1" si="1043"/>
        <v>4</v>
      </c>
      <c r="BH7690" s="6">
        <f ca="1">IF(ISNUMBER('Descriptive Stats'!BF7690),'Descriptive Stats'!BF7690,#N/A)</f>
        <v>-0.40116316278173481</v>
      </c>
      <c r="BI7690" s="6">
        <f ca="1">IF(ISNUMBER('Descriptive Stats'!E7690),'Descriptive Stats'!E7690,#N/A)</f>
        <v>4</v>
      </c>
    </row>
    <row r="7691" spans="1:61" ht="14.4" x14ac:dyDescent="0.3">
      <c r="A7691" s="2">
        <f>ROW()</f>
        <v>7691</v>
      </c>
      <c r="C7691" s="8">
        <f t="shared" ca="1" si="1037"/>
        <v>13</v>
      </c>
      <c r="D7691" s="8">
        <f t="shared" ca="1" si="1038"/>
        <v>4</v>
      </c>
      <c r="E7691" s="50">
        <f t="shared" ca="1" si="1040"/>
        <v>9</v>
      </c>
      <c r="F7691" s="2" t="str">
        <f t="shared" ca="1" si="1039"/>
        <v/>
      </c>
      <c r="BD7691" s="49">
        <f t="shared" ca="1" si="1044"/>
        <v>4819</v>
      </c>
      <c r="BE7691" s="3">
        <f t="shared" ca="1" si="1041"/>
        <v>0.48185</v>
      </c>
      <c r="BF7691" s="3">
        <f t="shared" ca="1" si="1042"/>
        <v>-4.5511009098988427E-2</v>
      </c>
      <c r="BG7691" s="9">
        <f t="shared" ca="1" si="1043"/>
        <v>9</v>
      </c>
      <c r="BH7691" s="6">
        <f ca="1">IF(ISNUMBER('Descriptive Stats'!BF7691),'Descriptive Stats'!BF7691,#N/A)</f>
        <v>-4.5511009098988427E-2</v>
      </c>
      <c r="BI7691" s="6">
        <f ca="1">IF(ISNUMBER('Descriptive Stats'!E7691),'Descriptive Stats'!E7691,#N/A)</f>
        <v>9</v>
      </c>
    </row>
    <row r="7692" spans="1:61" ht="14.4" x14ac:dyDescent="0.3">
      <c r="A7692" s="2">
        <f>ROW()</f>
        <v>7692</v>
      </c>
      <c r="C7692" s="8">
        <f t="shared" ca="1" si="1037"/>
        <v>23</v>
      </c>
      <c r="D7692" s="8">
        <f t="shared" ca="1" si="1038"/>
        <v>9</v>
      </c>
      <c r="E7692" s="50">
        <f t="shared" ca="1" si="1040"/>
        <v>2</v>
      </c>
      <c r="F7692" s="2" t="str">
        <f t="shared" ca="1" si="1039"/>
        <v/>
      </c>
      <c r="BD7692" s="49">
        <f t="shared" ca="1" si="1044"/>
        <v>2595</v>
      </c>
      <c r="BE7692" s="3">
        <f t="shared" ca="1" si="1041"/>
        <v>0.25945000000000001</v>
      </c>
      <c r="BF7692" s="3">
        <f t="shared" ca="1" si="1042"/>
        <v>-0.6450419512753276</v>
      </c>
      <c r="BG7692" s="9">
        <f t="shared" ca="1" si="1043"/>
        <v>2</v>
      </c>
      <c r="BH7692" s="6">
        <f ca="1">IF(ISNUMBER('Descriptive Stats'!BF7692),'Descriptive Stats'!BF7692,#N/A)</f>
        <v>-0.6450419512753276</v>
      </c>
      <c r="BI7692" s="6">
        <f ca="1">IF(ISNUMBER('Descriptive Stats'!E7692),'Descriptive Stats'!E7692,#N/A)</f>
        <v>2</v>
      </c>
    </row>
    <row r="7693" spans="1:61" ht="14.4" x14ac:dyDescent="0.3">
      <c r="A7693" s="2">
        <f>ROW()</f>
        <v>7693</v>
      </c>
      <c r="C7693" s="8">
        <f t="shared" ca="1" si="1037"/>
        <v>17</v>
      </c>
      <c r="D7693" s="8">
        <f t="shared" ca="1" si="1038"/>
        <v>2</v>
      </c>
      <c r="E7693" s="50">
        <f t="shared" ca="1" si="1040"/>
        <v>0</v>
      </c>
      <c r="F7693" s="2" t="str">
        <f t="shared" ca="1" si="1039"/>
        <v/>
      </c>
      <c r="BD7693" s="49">
        <f t="shared" ca="1" si="1044"/>
        <v>815.5</v>
      </c>
      <c r="BE7693" s="3">
        <f t="shared" ca="1" si="1041"/>
        <v>8.1500000000000003E-2</v>
      </c>
      <c r="BF7693" s="3">
        <f t="shared" ca="1" si="1042"/>
        <v>-1.3950525282585462</v>
      </c>
      <c r="BG7693" s="9">
        <f t="shared" ca="1" si="1043"/>
        <v>0</v>
      </c>
      <c r="BH7693" s="6">
        <f ca="1">IF(ISNUMBER('Descriptive Stats'!BF7693),'Descriptive Stats'!BF7693,#N/A)</f>
        <v>-1.3950525282585462</v>
      </c>
      <c r="BI7693" s="6">
        <f ca="1">IF(ISNUMBER('Descriptive Stats'!E7693),'Descriptive Stats'!E7693,#N/A)</f>
        <v>0</v>
      </c>
    </row>
    <row r="7694" spans="1:61" ht="14.4" x14ac:dyDescent="0.3">
      <c r="A7694" s="2">
        <f>ROW()</f>
        <v>7694</v>
      </c>
      <c r="C7694" s="8">
        <f t="shared" ca="1" si="1037"/>
        <v>20</v>
      </c>
      <c r="D7694" s="8">
        <f t="shared" ca="1" si="1038"/>
        <v>0</v>
      </c>
      <c r="E7694" s="50">
        <f t="shared" ca="1" si="1040"/>
        <v>0</v>
      </c>
      <c r="F7694" s="2" t="str">
        <f t="shared" ca="1" si="1039"/>
        <v/>
      </c>
      <c r="BD7694" s="49">
        <f t="shared" ca="1" si="1044"/>
        <v>815.5</v>
      </c>
      <c r="BE7694" s="3">
        <f t="shared" ca="1" si="1041"/>
        <v>8.1500000000000003E-2</v>
      </c>
      <c r="BF7694" s="3">
        <f t="shared" ca="1" si="1042"/>
        <v>-1.3950525282585462</v>
      </c>
      <c r="BG7694" s="9">
        <f t="shared" ca="1" si="1043"/>
        <v>0</v>
      </c>
      <c r="BH7694" s="6">
        <f ca="1">IF(ISNUMBER('Descriptive Stats'!BF7694),'Descriptive Stats'!BF7694,#N/A)</f>
        <v>-1.3950525282585462</v>
      </c>
      <c r="BI7694" s="6">
        <f ca="1">IF(ISNUMBER('Descriptive Stats'!E7694),'Descriptive Stats'!E7694,#N/A)</f>
        <v>0</v>
      </c>
    </row>
    <row r="7695" spans="1:61" ht="14.4" x14ac:dyDescent="0.3">
      <c r="A7695" s="2">
        <f>ROW()</f>
        <v>7695</v>
      </c>
      <c r="C7695" s="8">
        <f t="shared" ca="1" si="1037"/>
        <v>11</v>
      </c>
      <c r="D7695" s="8">
        <f t="shared" ca="1" si="1038"/>
        <v>0</v>
      </c>
      <c r="E7695" s="50">
        <f t="shared" ca="1" si="1040"/>
        <v>0</v>
      </c>
      <c r="F7695" s="2" t="str">
        <f t="shared" ca="1" si="1039"/>
        <v/>
      </c>
      <c r="BD7695" s="49">
        <f t="shared" ca="1" si="1044"/>
        <v>815.5</v>
      </c>
      <c r="BE7695" s="3">
        <f t="shared" ca="1" si="1041"/>
        <v>8.1500000000000003E-2</v>
      </c>
      <c r="BF7695" s="3">
        <f t="shared" ca="1" si="1042"/>
        <v>-1.3950525282585462</v>
      </c>
      <c r="BG7695" s="9">
        <f t="shared" ca="1" si="1043"/>
        <v>0</v>
      </c>
      <c r="BH7695" s="6">
        <f ca="1">IF(ISNUMBER('Descriptive Stats'!BF7695),'Descriptive Stats'!BF7695,#N/A)</f>
        <v>-1.3950525282585462</v>
      </c>
      <c r="BI7695" s="6">
        <f ca="1">IF(ISNUMBER('Descriptive Stats'!E7695),'Descriptive Stats'!E7695,#N/A)</f>
        <v>0</v>
      </c>
    </row>
    <row r="7696" spans="1:61" ht="14.4" x14ac:dyDescent="0.3">
      <c r="A7696" s="2">
        <f>ROW()</f>
        <v>7696</v>
      </c>
      <c r="C7696" s="8">
        <f t="shared" ca="1" si="1037"/>
        <v>20</v>
      </c>
      <c r="D7696" s="8">
        <f t="shared" ca="1" si="1038"/>
        <v>0</v>
      </c>
      <c r="E7696" s="50">
        <f t="shared" ca="1" si="1040"/>
        <v>2</v>
      </c>
      <c r="F7696" s="2" t="str">
        <f t="shared" ca="1" si="1039"/>
        <v/>
      </c>
      <c r="BD7696" s="49">
        <f t="shared" ca="1" si="1044"/>
        <v>2595</v>
      </c>
      <c r="BE7696" s="3">
        <f t="shared" ca="1" si="1041"/>
        <v>0.25945000000000001</v>
      </c>
      <c r="BF7696" s="3">
        <f t="shared" ca="1" si="1042"/>
        <v>-0.6450419512753276</v>
      </c>
      <c r="BG7696" s="9">
        <f t="shared" ca="1" si="1043"/>
        <v>2</v>
      </c>
      <c r="BH7696" s="6">
        <f ca="1">IF(ISNUMBER('Descriptive Stats'!BF7696),'Descriptive Stats'!BF7696,#N/A)</f>
        <v>-0.6450419512753276</v>
      </c>
      <c r="BI7696" s="6">
        <f ca="1">IF(ISNUMBER('Descriptive Stats'!E7696),'Descriptive Stats'!E7696,#N/A)</f>
        <v>2</v>
      </c>
    </row>
    <row r="7697" spans="1:61" ht="14.4" x14ac:dyDescent="0.3">
      <c r="A7697" s="2">
        <f>ROW()</f>
        <v>7697</v>
      </c>
      <c r="C7697" s="8">
        <f t="shared" ref="C7697:C7760" ca="1" si="1045">RANDBETWEEN(2,COUNT(B:B))</f>
        <v>21</v>
      </c>
      <c r="D7697" s="8">
        <f t="shared" ref="D7697:D7760" ca="1" si="1046">VLOOKUP(C7697,A:B,2,TRUE)</f>
        <v>2</v>
      </c>
      <c r="E7697" s="50">
        <f t="shared" ca="1" si="1040"/>
        <v>0</v>
      </c>
      <c r="F7697" s="2" t="str">
        <f t="shared" ref="F7697:F7760" ca="1" si="1047">IF(ISNUMBER(E7697),IF(OR(E7697&lt;$K$16,E7697&gt;$K$14),"X",""),"")</f>
        <v/>
      </c>
      <c r="BD7697" s="49">
        <f t="shared" ca="1" si="1044"/>
        <v>815.5</v>
      </c>
      <c r="BE7697" s="3">
        <f t="shared" ca="1" si="1041"/>
        <v>8.1500000000000003E-2</v>
      </c>
      <c r="BF7697" s="3">
        <f t="shared" ca="1" si="1042"/>
        <v>-1.3950525282585462</v>
      </c>
      <c r="BG7697" s="9">
        <f t="shared" ca="1" si="1043"/>
        <v>0</v>
      </c>
      <c r="BH7697" s="6">
        <f ca="1">IF(ISNUMBER('Descriptive Stats'!BF7697),'Descriptive Stats'!BF7697,#N/A)</f>
        <v>-1.3950525282585462</v>
      </c>
      <c r="BI7697" s="6">
        <f ca="1">IF(ISNUMBER('Descriptive Stats'!E7697),'Descriptive Stats'!E7697,#N/A)</f>
        <v>0</v>
      </c>
    </row>
    <row r="7698" spans="1:61" ht="14.4" x14ac:dyDescent="0.3">
      <c r="A7698" s="2">
        <f>ROW()</f>
        <v>7698</v>
      </c>
      <c r="C7698" s="8">
        <f t="shared" ca="1" si="1045"/>
        <v>18</v>
      </c>
      <c r="D7698" s="8">
        <f t="shared" ca="1" si="1046"/>
        <v>0</v>
      </c>
      <c r="E7698" s="50">
        <f t="shared" ca="1" si="1040"/>
        <v>0</v>
      </c>
      <c r="F7698" s="2" t="str">
        <f t="shared" ca="1" si="1047"/>
        <v/>
      </c>
      <c r="BD7698" s="49">
        <f t="shared" ca="1" si="1044"/>
        <v>815.5</v>
      </c>
      <c r="BE7698" s="3">
        <f t="shared" ca="1" si="1041"/>
        <v>8.1500000000000003E-2</v>
      </c>
      <c r="BF7698" s="3">
        <f t="shared" ca="1" si="1042"/>
        <v>-1.3950525282585462</v>
      </c>
      <c r="BG7698" s="9">
        <f t="shared" ca="1" si="1043"/>
        <v>0</v>
      </c>
      <c r="BH7698" s="6">
        <f ca="1">IF(ISNUMBER('Descriptive Stats'!BF7698),'Descriptive Stats'!BF7698,#N/A)</f>
        <v>-1.3950525282585462</v>
      </c>
      <c r="BI7698" s="6">
        <f ca="1">IF(ISNUMBER('Descriptive Stats'!E7698),'Descriptive Stats'!E7698,#N/A)</f>
        <v>0</v>
      </c>
    </row>
    <row r="7699" spans="1:61" ht="14.4" x14ac:dyDescent="0.3">
      <c r="A7699" s="2">
        <f>ROW()</f>
        <v>7699</v>
      </c>
      <c r="C7699" s="8">
        <f t="shared" ca="1" si="1045"/>
        <v>14</v>
      </c>
      <c r="D7699" s="8">
        <f t="shared" ca="1" si="1046"/>
        <v>0</v>
      </c>
      <c r="E7699" s="50">
        <f t="shared" ca="1" si="1040"/>
        <v>2</v>
      </c>
      <c r="F7699" s="2" t="str">
        <f t="shared" ca="1" si="1047"/>
        <v/>
      </c>
      <c r="BD7699" s="49">
        <f t="shared" ca="1" si="1044"/>
        <v>2595</v>
      </c>
      <c r="BE7699" s="3">
        <f t="shared" ca="1" si="1041"/>
        <v>0.25945000000000001</v>
      </c>
      <c r="BF7699" s="3">
        <f t="shared" ca="1" si="1042"/>
        <v>-0.6450419512753276</v>
      </c>
      <c r="BG7699" s="9">
        <f t="shared" ca="1" si="1043"/>
        <v>2</v>
      </c>
      <c r="BH7699" s="6">
        <f ca="1">IF(ISNUMBER('Descriptive Stats'!BF7699),'Descriptive Stats'!BF7699,#N/A)</f>
        <v>-0.6450419512753276</v>
      </c>
      <c r="BI7699" s="6">
        <f ca="1">IF(ISNUMBER('Descriptive Stats'!E7699),'Descriptive Stats'!E7699,#N/A)</f>
        <v>2</v>
      </c>
    </row>
    <row r="7700" spans="1:61" ht="14.4" x14ac:dyDescent="0.3">
      <c r="A7700" s="2">
        <f>ROW()</f>
        <v>7700</v>
      </c>
      <c r="C7700" s="8">
        <f t="shared" ca="1" si="1045"/>
        <v>9</v>
      </c>
      <c r="D7700" s="8">
        <f t="shared" ca="1" si="1046"/>
        <v>2</v>
      </c>
      <c r="E7700" s="50">
        <f t="shared" ca="1" si="1040"/>
        <v>0</v>
      </c>
      <c r="F7700" s="2" t="str">
        <f t="shared" ca="1" si="1047"/>
        <v/>
      </c>
      <c r="BD7700" s="49">
        <f t="shared" ca="1" si="1044"/>
        <v>815.5</v>
      </c>
      <c r="BE7700" s="3">
        <f t="shared" ca="1" si="1041"/>
        <v>8.1500000000000003E-2</v>
      </c>
      <c r="BF7700" s="3">
        <f t="shared" ca="1" si="1042"/>
        <v>-1.3950525282585462</v>
      </c>
      <c r="BG7700" s="9">
        <f t="shared" ca="1" si="1043"/>
        <v>0</v>
      </c>
      <c r="BH7700" s="6">
        <f ca="1">IF(ISNUMBER('Descriptive Stats'!BF7700),'Descriptive Stats'!BF7700,#N/A)</f>
        <v>-1.3950525282585462</v>
      </c>
      <c r="BI7700" s="6">
        <f ca="1">IF(ISNUMBER('Descriptive Stats'!E7700),'Descriptive Stats'!E7700,#N/A)</f>
        <v>0</v>
      </c>
    </row>
    <row r="7701" spans="1:61" ht="14.4" x14ac:dyDescent="0.3">
      <c r="A7701" s="2">
        <f>ROW()</f>
        <v>7701</v>
      </c>
      <c r="C7701" s="8">
        <f t="shared" ca="1" si="1045"/>
        <v>11</v>
      </c>
      <c r="D7701" s="8">
        <f t="shared" ca="1" si="1046"/>
        <v>0</v>
      </c>
      <c r="E7701" s="50">
        <f t="shared" ca="1" si="1040"/>
        <v>0</v>
      </c>
      <c r="F7701" s="2" t="str">
        <f t="shared" ca="1" si="1047"/>
        <v/>
      </c>
      <c r="BD7701" s="49">
        <f t="shared" ca="1" si="1044"/>
        <v>815.5</v>
      </c>
      <c r="BE7701" s="3">
        <f t="shared" ca="1" si="1041"/>
        <v>8.1500000000000003E-2</v>
      </c>
      <c r="BF7701" s="3">
        <f t="shared" ca="1" si="1042"/>
        <v>-1.3950525282585462</v>
      </c>
      <c r="BG7701" s="9">
        <f t="shared" ca="1" si="1043"/>
        <v>0</v>
      </c>
      <c r="BH7701" s="6">
        <f ca="1">IF(ISNUMBER('Descriptive Stats'!BF7701),'Descriptive Stats'!BF7701,#N/A)</f>
        <v>-1.3950525282585462</v>
      </c>
      <c r="BI7701" s="6">
        <f ca="1">IF(ISNUMBER('Descriptive Stats'!E7701),'Descriptive Stats'!E7701,#N/A)</f>
        <v>0</v>
      </c>
    </row>
    <row r="7702" spans="1:61" ht="14.4" x14ac:dyDescent="0.3">
      <c r="A7702" s="2">
        <f>ROW()</f>
        <v>7702</v>
      </c>
      <c r="C7702" s="8">
        <f t="shared" ca="1" si="1045"/>
        <v>22</v>
      </c>
      <c r="D7702" s="8">
        <f t="shared" ca="1" si="1046"/>
        <v>0</v>
      </c>
      <c r="E7702" s="50">
        <f t="shared" ca="1" si="1040"/>
        <v>2</v>
      </c>
      <c r="F7702" s="2" t="str">
        <f t="shared" ca="1" si="1047"/>
        <v/>
      </c>
      <c r="BD7702" s="49">
        <f t="shared" ca="1" si="1044"/>
        <v>2595</v>
      </c>
      <c r="BE7702" s="3">
        <f t="shared" ca="1" si="1041"/>
        <v>0.25945000000000001</v>
      </c>
      <c r="BF7702" s="3">
        <f t="shared" ca="1" si="1042"/>
        <v>-0.6450419512753276</v>
      </c>
      <c r="BG7702" s="9">
        <f t="shared" ca="1" si="1043"/>
        <v>2</v>
      </c>
      <c r="BH7702" s="6">
        <f ca="1">IF(ISNUMBER('Descriptive Stats'!BF7702),'Descriptive Stats'!BF7702,#N/A)</f>
        <v>-0.6450419512753276</v>
      </c>
      <c r="BI7702" s="6">
        <f ca="1">IF(ISNUMBER('Descriptive Stats'!E7702),'Descriptive Stats'!E7702,#N/A)</f>
        <v>2</v>
      </c>
    </row>
    <row r="7703" spans="1:61" ht="14.4" x14ac:dyDescent="0.3">
      <c r="A7703" s="2">
        <f>ROW()</f>
        <v>7703</v>
      </c>
      <c r="C7703" s="8">
        <f t="shared" ca="1" si="1045"/>
        <v>3</v>
      </c>
      <c r="D7703" s="8">
        <f t="shared" ca="1" si="1046"/>
        <v>2</v>
      </c>
      <c r="E7703" s="50">
        <f t="shared" ca="1" si="1040"/>
        <v>6</v>
      </c>
      <c r="F7703" s="2" t="str">
        <f t="shared" ca="1" si="1047"/>
        <v/>
      </c>
      <c r="BD7703" s="49">
        <f t="shared" ca="1" si="1044"/>
        <v>3900</v>
      </c>
      <c r="BE7703" s="3">
        <f t="shared" ca="1" si="1041"/>
        <v>0.38995000000000002</v>
      </c>
      <c r="BF7703" s="3">
        <f t="shared" ca="1" si="1042"/>
        <v>-0.2794493539703507</v>
      </c>
      <c r="BG7703" s="9">
        <f t="shared" ca="1" si="1043"/>
        <v>6</v>
      </c>
      <c r="BH7703" s="6">
        <f ca="1">IF(ISNUMBER('Descriptive Stats'!BF7703),'Descriptive Stats'!BF7703,#N/A)</f>
        <v>-0.2794493539703507</v>
      </c>
      <c r="BI7703" s="6">
        <f ca="1">IF(ISNUMBER('Descriptive Stats'!E7703),'Descriptive Stats'!E7703,#N/A)</f>
        <v>6</v>
      </c>
    </row>
    <row r="7704" spans="1:61" ht="14.4" x14ac:dyDescent="0.3">
      <c r="A7704" s="2">
        <f>ROW()</f>
        <v>7704</v>
      </c>
      <c r="C7704" s="8">
        <f t="shared" ca="1" si="1045"/>
        <v>16</v>
      </c>
      <c r="D7704" s="8">
        <f t="shared" ca="1" si="1046"/>
        <v>6</v>
      </c>
      <c r="E7704" s="50">
        <f t="shared" ca="1" si="1040"/>
        <v>3</v>
      </c>
      <c r="F7704" s="2" t="str">
        <f t="shared" ca="1" si="1047"/>
        <v/>
      </c>
      <c r="BD7704" s="49">
        <f t="shared" ca="1" si="1044"/>
        <v>3200</v>
      </c>
      <c r="BE7704" s="3">
        <f t="shared" ca="1" si="1041"/>
        <v>0.31995000000000001</v>
      </c>
      <c r="BF7704" s="3">
        <f t="shared" ca="1" si="1042"/>
        <v>-0.46783862043457014</v>
      </c>
      <c r="BG7704" s="9">
        <f t="shared" ca="1" si="1043"/>
        <v>3</v>
      </c>
      <c r="BH7704" s="6">
        <f ca="1">IF(ISNUMBER('Descriptive Stats'!BF7704),'Descriptive Stats'!BF7704,#N/A)</f>
        <v>-0.46783862043457014</v>
      </c>
      <c r="BI7704" s="6">
        <f ca="1">IF(ISNUMBER('Descriptive Stats'!E7704),'Descriptive Stats'!E7704,#N/A)</f>
        <v>3</v>
      </c>
    </row>
    <row r="7705" spans="1:61" ht="14.4" x14ac:dyDescent="0.3">
      <c r="A7705" s="2">
        <f>ROW()</f>
        <v>7705</v>
      </c>
      <c r="C7705" s="8">
        <f t="shared" ca="1" si="1045"/>
        <v>10</v>
      </c>
      <c r="D7705" s="8">
        <f t="shared" ca="1" si="1046"/>
        <v>3</v>
      </c>
      <c r="E7705" s="50">
        <f t="shared" ca="1" si="1040"/>
        <v>0</v>
      </c>
      <c r="F7705" s="2" t="str">
        <f t="shared" ca="1" si="1047"/>
        <v/>
      </c>
      <c r="BD7705" s="49">
        <f t="shared" ca="1" si="1044"/>
        <v>815.5</v>
      </c>
      <c r="BE7705" s="3">
        <f t="shared" ca="1" si="1041"/>
        <v>8.1500000000000003E-2</v>
      </c>
      <c r="BF7705" s="3">
        <f t="shared" ca="1" si="1042"/>
        <v>-1.3950525282585462</v>
      </c>
      <c r="BG7705" s="9">
        <f t="shared" ca="1" si="1043"/>
        <v>0</v>
      </c>
      <c r="BH7705" s="6">
        <f ca="1">IF(ISNUMBER('Descriptive Stats'!BF7705),'Descriptive Stats'!BF7705,#N/A)</f>
        <v>-1.3950525282585462</v>
      </c>
      <c r="BI7705" s="6">
        <f ca="1">IF(ISNUMBER('Descriptive Stats'!E7705),'Descriptive Stats'!E7705,#N/A)</f>
        <v>0</v>
      </c>
    </row>
    <row r="7706" spans="1:61" ht="14.4" x14ac:dyDescent="0.3">
      <c r="A7706" s="2">
        <f>ROW()</f>
        <v>7706</v>
      </c>
      <c r="C7706" s="8">
        <f t="shared" ca="1" si="1045"/>
        <v>11</v>
      </c>
      <c r="D7706" s="8">
        <f t="shared" ca="1" si="1046"/>
        <v>0</v>
      </c>
      <c r="E7706" s="50">
        <f t="shared" ca="1" si="1040"/>
        <v>0</v>
      </c>
      <c r="F7706" s="2" t="str">
        <f t="shared" ca="1" si="1047"/>
        <v/>
      </c>
      <c r="BD7706" s="49">
        <f t="shared" ca="1" si="1044"/>
        <v>815.5</v>
      </c>
      <c r="BE7706" s="3">
        <f t="shared" ca="1" si="1041"/>
        <v>8.1500000000000003E-2</v>
      </c>
      <c r="BF7706" s="3">
        <f t="shared" ca="1" si="1042"/>
        <v>-1.3950525282585462</v>
      </c>
      <c r="BG7706" s="9">
        <f t="shared" ca="1" si="1043"/>
        <v>0</v>
      </c>
      <c r="BH7706" s="6">
        <f ca="1">IF(ISNUMBER('Descriptive Stats'!BF7706),'Descriptive Stats'!BF7706,#N/A)</f>
        <v>-1.3950525282585462</v>
      </c>
      <c r="BI7706" s="6">
        <f ca="1">IF(ISNUMBER('Descriptive Stats'!E7706),'Descriptive Stats'!E7706,#N/A)</f>
        <v>0</v>
      </c>
    </row>
    <row r="7707" spans="1:61" ht="14.4" x14ac:dyDescent="0.3">
      <c r="A7707" s="2">
        <f>ROW()</f>
        <v>7707</v>
      </c>
      <c r="C7707" s="8">
        <f t="shared" ca="1" si="1045"/>
        <v>22</v>
      </c>
      <c r="D7707" s="8">
        <f t="shared" ca="1" si="1046"/>
        <v>0</v>
      </c>
      <c r="E7707" s="50">
        <f t="shared" ca="1" si="1040"/>
        <v>0</v>
      </c>
      <c r="F7707" s="2" t="str">
        <f t="shared" ca="1" si="1047"/>
        <v/>
      </c>
      <c r="BD7707" s="49">
        <f t="shared" ca="1" si="1044"/>
        <v>815.5</v>
      </c>
      <c r="BE7707" s="3">
        <f t="shared" ca="1" si="1041"/>
        <v>8.1500000000000003E-2</v>
      </c>
      <c r="BF7707" s="3">
        <f t="shared" ca="1" si="1042"/>
        <v>-1.3950525282585462</v>
      </c>
      <c r="BG7707" s="9">
        <f t="shared" ca="1" si="1043"/>
        <v>0</v>
      </c>
      <c r="BH7707" s="6">
        <f ca="1">IF(ISNUMBER('Descriptive Stats'!BF7707),'Descriptive Stats'!BF7707,#N/A)</f>
        <v>-1.3950525282585462</v>
      </c>
      <c r="BI7707" s="6">
        <f ca="1">IF(ISNUMBER('Descriptive Stats'!E7707),'Descriptive Stats'!E7707,#N/A)</f>
        <v>0</v>
      </c>
    </row>
    <row r="7708" spans="1:61" ht="14.4" x14ac:dyDescent="0.3">
      <c r="A7708" s="2">
        <f>ROW()</f>
        <v>7708</v>
      </c>
      <c r="C7708" s="8">
        <f t="shared" ca="1" si="1045"/>
        <v>15</v>
      </c>
      <c r="D7708" s="8">
        <f t="shared" ca="1" si="1046"/>
        <v>0</v>
      </c>
      <c r="E7708" s="50">
        <f t="shared" ca="1" si="1040"/>
        <v>2</v>
      </c>
      <c r="F7708" s="2" t="str">
        <f t="shared" ca="1" si="1047"/>
        <v/>
      </c>
      <c r="BD7708" s="49">
        <f t="shared" ca="1" si="1044"/>
        <v>2595</v>
      </c>
      <c r="BE7708" s="3">
        <f t="shared" ca="1" si="1041"/>
        <v>0.25945000000000001</v>
      </c>
      <c r="BF7708" s="3">
        <f t="shared" ca="1" si="1042"/>
        <v>-0.6450419512753276</v>
      </c>
      <c r="BG7708" s="9">
        <f t="shared" ca="1" si="1043"/>
        <v>2</v>
      </c>
      <c r="BH7708" s="6">
        <f ca="1">IF(ISNUMBER('Descriptive Stats'!BF7708),'Descriptive Stats'!BF7708,#N/A)</f>
        <v>-0.6450419512753276</v>
      </c>
      <c r="BI7708" s="6">
        <f ca="1">IF(ISNUMBER('Descriptive Stats'!E7708),'Descriptive Stats'!E7708,#N/A)</f>
        <v>2</v>
      </c>
    </row>
    <row r="7709" spans="1:61" ht="14.4" x14ac:dyDescent="0.3">
      <c r="A7709" s="2">
        <f>ROW()</f>
        <v>7709</v>
      </c>
      <c r="C7709" s="8">
        <f t="shared" ca="1" si="1045"/>
        <v>9</v>
      </c>
      <c r="D7709" s="8">
        <f t="shared" ca="1" si="1046"/>
        <v>2</v>
      </c>
      <c r="E7709" s="50">
        <f t="shared" ca="1" si="1040"/>
        <v>0</v>
      </c>
      <c r="F7709" s="2" t="str">
        <f t="shared" ca="1" si="1047"/>
        <v/>
      </c>
      <c r="BD7709" s="49">
        <f t="shared" ca="1" si="1044"/>
        <v>815.5</v>
      </c>
      <c r="BE7709" s="3">
        <f t="shared" ca="1" si="1041"/>
        <v>8.1500000000000003E-2</v>
      </c>
      <c r="BF7709" s="3">
        <f t="shared" ca="1" si="1042"/>
        <v>-1.3950525282585462</v>
      </c>
      <c r="BG7709" s="9">
        <f t="shared" ca="1" si="1043"/>
        <v>0</v>
      </c>
      <c r="BH7709" s="6">
        <f ca="1">IF(ISNUMBER('Descriptive Stats'!BF7709),'Descriptive Stats'!BF7709,#N/A)</f>
        <v>-1.3950525282585462</v>
      </c>
      <c r="BI7709" s="6">
        <f ca="1">IF(ISNUMBER('Descriptive Stats'!E7709),'Descriptive Stats'!E7709,#N/A)</f>
        <v>0</v>
      </c>
    </row>
    <row r="7710" spans="1:61" ht="14.4" x14ac:dyDescent="0.3">
      <c r="A7710" s="2">
        <f>ROW()</f>
        <v>7710</v>
      </c>
      <c r="C7710" s="8">
        <f t="shared" ca="1" si="1045"/>
        <v>20</v>
      </c>
      <c r="D7710" s="8">
        <f t="shared" ca="1" si="1046"/>
        <v>0</v>
      </c>
      <c r="E7710" s="50">
        <f t="shared" ca="1" si="1040"/>
        <v>2</v>
      </c>
      <c r="F7710" s="2" t="str">
        <f t="shared" ca="1" si="1047"/>
        <v/>
      </c>
      <c r="BD7710" s="49">
        <f t="shared" ca="1" si="1044"/>
        <v>2595</v>
      </c>
      <c r="BE7710" s="3">
        <f t="shared" ca="1" si="1041"/>
        <v>0.25945000000000001</v>
      </c>
      <c r="BF7710" s="3">
        <f t="shared" ca="1" si="1042"/>
        <v>-0.6450419512753276</v>
      </c>
      <c r="BG7710" s="9">
        <f t="shared" ca="1" si="1043"/>
        <v>2</v>
      </c>
      <c r="BH7710" s="6">
        <f ca="1">IF(ISNUMBER('Descriptive Stats'!BF7710),'Descriptive Stats'!BF7710,#N/A)</f>
        <v>-0.6450419512753276</v>
      </c>
      <c r="BI7710" s="6">
        <f ca="1">IF(ISNUMBER('Descriptive Stats'!E7710),'Descriptive Stats'!E7710,#N/A)</f>
        <v>2</v>
      </c>
    </row>
    <row r="7711" spans="1:61" ht="14.4" x14ac:dyDescent="0.3">
      <c r="A7711" s="2">
        <f>ROW()</f>
        <v>7711</v>
      </c>
      <c r="C7711" s="8">
        <f t="shared" ca="1" si="1045"/>
        <v>9</v>
      </c>
      <c r="D7711" s="8">
        <f t="shared" ca="1" si="1046"/>
        <v>2</v>
      </c>
      <c r="E7711" s="50">
        <f t="shared" ca="1" si="1040"/>
        <v>0</v>
      </c>
      <c r="F7711" s="2" t="str">
        <f t="shared" ca="1" si="1047"/>
        <v/>
      </c>
      <c r="BD7711" s="49">
        <f t="shared" ca="1" si="1044"/>
        <v>815.5</v>
      </c>
      <c r="BE7711" s="3">
        <f t="shared" ca="1" si="1041"/>
        <v>8.1500000000000003E-2</v>
      </c>
      <c r="BF7711" s="3">
        <f t="shared" ca="1" si="1042"/>
        <v>-1.3950525282585462</v>
      </c>
      <c r="BG7711" s="9">
        <f t="shared" ca="1" si="1043"/>
        <v>0</v>
      </c>
      <c r="BH7711" s="6">
        <f ca="1">IF(ISNUMBER('Descriptive Stats'!BF7711),'Descriptive Stats'!BF7711,#N/A)</f>
        <v>-1.3950525282585462</v>
      </c>
      <c r="BI7711" s="6">
        <f ca="1">IF(ISNUMBER('Descriptive Stats'!E7711),'Descriptive Stats'!E7711,#N/A)</f>
        <v>0</v>
      </c>
    </row>
    <row r="7712" spans="1:61" ht="14.4" x14ac:dyDescent="0.3">
      <c r="A7712" s="2">
        <f>ROW()</f>
        <v>7712</v>
      </c>
      <c r="C7712" s="8">
        <f t="shared" ca="1" si="1045"/>
        <v>22</v>
      </c>
      <c r="D7712" s="8">
        <f t="shared" ca="1" si="1046"/>
        <v>0</v>
      </c>
      <c r="E7712" s="50">
        <f t="shared" ca="1" si="1040"/>
        <v>2</v>
      </c>
      <c r="F7712" s="2" t="str">
        <f t="shared" ca="1" si="1047"/>
        <v/>
      </c>
      <c r="BD7712" s="49">
        <f t="shared" ca="1" si="1044"/>
        <v>2595</v>
      </c>
      <c r="BE7712" s="3">
        <f t="shared" ca="1" si="1041"/>
        <v>0.25945000000000001</v>
      </c>
      <c r="BF7712" s="3">
        <f t="shared" ca="1" si="1042"/>
        <v>-0.6450419512753276</v>
      </c>
      <c r="BG7712" s="9">
        <f t="shared" ca="1" si="1043"/>
        <v>2</v>
      </c>
      <c r="BH7712" s="6">
        <f ca="1">IF(ISNUMBER('Descriptive Stats'!BF7712),'Descriptive Stats'!BF7712,#N/A)</f>
        <v>-0.6450419512753276</v>
      </c>
      <c r="BI7712" s="6">
        <f ca="1">IF(ISNUMBER('Descriptive Stats'!E7712),'Descriptive Stats'!E7712,#N/A)</f>
        <v>2</v>
      </c>
    </row>
    <row r="7713" spans="1:61" ht="14.4" x14ac:dyDescent="0.3">
      <c r="A7713" s="2">
        <f>ROW()</f>
        <v>7713</v>
      </c>
      <c r="C7713" s="8">
        <f t="shared" ca="1" si="1045"/>
        <v>21</v>
      </c>
      <c r="D7713" s="8">
        <f t="shared" ca="1" si="1046"/>
        <v>2</v>
      </c>
      <c r="E7713" s="50">
        <f t="shared" ca="1" si="1040"/>
        <v>7</v>
      </c>
      <c r="F7713" s="2" t="str">
        <f t="shared" ca="1" si="1047"/>
        <v/>
      </c>
      <c r="BD7713" s="49">
        <f t="shared" ca="1" si="1044"/>
        <v>4473.5</v>
      </c>
      <c r="BE7713" s="3">
        <f t="shared" ca="1" si="1041"/>
        <v>0.44729999999999998</v>
      </c>
      <c r="BF7713" s="3">
        <f t="shared" ca="1" si="1042"/>
        <v>-0.13248586824472414</v>
      </c>
      <c r="BG7713" s="9">
        <f t="shared" ca="1" si="1043"/>
        <v>7</v>
      </c>
      <c r="BH7713" s="6">
        <f ca="1">IF(ISNUMBER('Descriptive Stats'!BF7713),'Descriptive Stats'!BF7713,#N/A)</f>
        <v>-0.13248586824472414</v>
      </c>
      <c r="BI7713" s="6">
        <f ca="1">IF(ISNUMBER('Descriptive Stats'!E7713),'Descriptive Stats'!E7713,#N/A)</f>
        <v>7</v>
      </c>
    </row>
    <row r="7714" spans="1:61" ht="14.4" x14ac:dyDescent="0.3">
      <c r="A7714" s="2">
        <f>ROW()</f>
        <v>7714</v>
      </c>
      <c r="C7714" s="8">
        <f t="shared" ca="1" si="1045"/>
        <v>6</v>
      </c>
      <c r="D7714" s="8">
        <f t="shared" ca="1" si="1046"/>
        <v>7</v>
      </c>
      <c r="E7714" s="50">
        <f t="shared" ca="1" si="1040"/>
        <v>0</v>
      </c>
      <c r="F7714" s="2" t="str">
        <f t="shared" ca="1" si="1047"/>
        <v/>
      </c>
      <c r="BD7714" s="49">
        <f t="shared" ca="1" si="1044"/>
        <v>815.5</v>
      </c>
      <c r="BE7714" s="3">
        <f t="shared" ca="1" si="1041"/>
        <v>8.1500000000000003E-2</v>
      </c>
      <c r="BF7714" s="3">
        <f t="shared" ca="1" si="1042"/>
        <v>-1.3950525282585462</v>
      </c>
      <c r="BG7714" s="9">
        <f t="shared" ca="1" si="1043"/>
        <v>0</v>
      </c>
      <c r="BH7714" s="6">
        <f ca="1">IF(ISNUMBER('Descriptive Stats'!BF7714),'Descriptive Stats'!BF7714,#N/A)</f>
        <v>-1.3950525282585462</v>
      </c>
      <c r="BI7714" s="6">
        <f ca="1">IF(ISNUMBER('Descriptive Stats'!E7714),'Descriptive Stats'!E7714,#N/A)</f>
        <v>0</v>
      </c>
    </row>
    <row r="7715" spans="1:61" ht="14.4" x14ac:dyDescent="0.3">
      <c r="A7715" s="2">
        <f>ROW()</f>
        <v>7715</v>
      </c>
      <c r="C7715" s="8">
        <f t="shared" ca="1" si="1045"/>
        <v>20</v>
      </c>
      <c r="D7715" s="8">
        <f t="shared" ca="1" si="1046"/>
        <v>0</v>
      </c>
      <c r="E7715" s="50">
        <f t="shared" ca="1" si="1040"/>
        <v>15</v>
      </c>
      <c r="F7715" s="2" t="str">
        <f t="shared" ca="1" si="1047"/>
        <v/>
      </c>
      <c r="BD7715" s="49">
        <f t="shared" ca="1" si="1044"/>
        <v>5051.5</v>
      </c>
      <c r="BE7715" s="3">
        <f t="shared" ca="1" si="1041"/>
        <v>0.50509999999999999</v>
      </c>
      <c r="BF7715" s="3">
        <f t="shared" ca="1" si="1042"/>
        <v>1.2784152420787677E-2</v>
      </c>
      <c r="BG7715" s="9">
        <f t="shared" ca="1" si="1043"/>
        <v>15</v>
      </c>
      <c r="BH7715" s="6">
        <f ca="1">IF(ISNUMBER('Descriptive Stats'!BF7715),'Descriptive Stats'!BF7715,#N/A)</f>
        <v>1.2784152420787677E-2</v>
      </c>
      <c r="BI7715" s="6">
        <f ca="1">IF(ISNUMBER('Descriptive Stats'!E7715),'Descriptive Stats'!E7715,#N/A)</f>
        <v>15</v>
      </c>
    </row>
    <row r="7716" spans="1:61" ht="14.4" x14ac:dyDescent="0.3">
      <c r="A7716" s="2">
        <f>ROW()</f>
        <v>7716</v>
      </c>
      <c r="C7716" s="8">
        <f t="shared" ca="1" si="1045"/>
        <v>24</v>
      </c>
      <c r="D7716" s="8">
        <f t="shared" ca="1" si="1046"/>
        <v>15</v>
      </c>
      <c r="E7716" s="50">
        <f t="shared" ca="1" si="1040"/>
        <v>2</v>
      </c>
      <c r="F7716" s="2" t="str">
        <f t="shared" ca="1" si="1047"/>
        <v/>
      </c>
      <c r="BD7716" s="49">
        <f t="shared" ca="1" si="1044"/>
        <v>2595</v>
      </c>
      <c r="BE7716" s="3">
        <f t="shared" ca="1" si="1041"/>
        <v>0.25945000000000001</v>
      </c>
      <c r="BF7716" s="3">
        <f t="shared" ca="1" si="1042"/>
        <v>-0.6450419512753276</v>
      </c>
      <c r="BG7716" s="9">
        <f t="shared" ca="1" si="1043"/>
        <v>2</v>
      </c>
      <c r="BH7716" s="6">
        <f ca="1">IF(ISNUMBER('Descriptive Stats'!BF7716),'Descriptive Stats'!BF7716,#N/A)</f>
        <v>-0.6450419512753276</v>
      </c>
      <c r="BI7716" s="6">
        <f ca="1">IF(ISNUMBER('Descriptive Stats'!E7716),'Descriptive Stats'!E7716,#N/A)</f>
        <v>2</v>
      </c>
    </row>
    <row r="7717" spans="1:61" ht="14.4" x14ac:dyDescent="0.3">
      <c r="A7717" s="2">
        <f>ROW()</f>
        <v>7717</v>
      </c>
      <c r="C7717" s="8">
        <f t="shared" ca="1" si="1045"/>
        <v>21</v>
      </c>
      <c r="D7717" s="8">
        <f t="shared" ca="1" si="1046"/>
        <v>2</v>
      </c>
      <c r="E7717" s="50">
        <f t="shared" ca="1" si="1040"/>
        <v>15</v>
      </c>
      <c r="F7717" s="2" t="str">
        <f t="shared" ca="1" si="1047"/>
        <v/>
      </c>
      <c r="BD7717" s="49">
        <f t="shared" ca="1" si="1044"/>
        <v>5051.5</v>
      </c>
      <c r="BE7717" s="3">
        <f t="shared" ca="1" si="1041"/>
        <v>0.50509999999999999</v>
      </c>
      <c r="BF7717" s="3">
        <f t="shared" ca="1" si="1042"/>
        <v>1.2784152420787677E-2</v>
      </c>
      <c r="BG7717" s="9">
        <f t="shared" ca="1" si="1043"/>
        <v>15</v>
      </c>
      <c r="BH7717" s="6">
        <f ca="1">IF(ISNUMBER('Descriptive Stats'!BF7717),'Descriptive Stats'!BF7717,#N/A)</f>
        <v>1.2784152420787677E-2</v>
      </c>
      <c r="BI7717" s="6">
        <f ca="1">IF(ISNUMBER('Descriptive Stats'!E7717),'Descriptive Stats'!E7717,#N/A)</f>
        <v>15</v>
      </c>
    </row>
    <row r="7718" spans="1:61" ht="14.4" x14ac:dyDescent="0.3">
      <c r="A7718" s="2">
        <f>ROW()</f>
        <v>7718</v>
      </c>
      <c r="C7718" s="8">
        <f t="shared" ca="1" si="1045"/>
        <v>24</v>
      </c>
      <c r="D7718" s="8">
        <f t="shared" ca="1" si="1046"/>
        <v>15</v>
      </c>
      <c r="E7718" s="50">
        <f t="shared" ca="1" si="1040"/>
        <v>3</v>
      </c>
      <c r="F7718" s="2" t="str">
        <f t="shared" ca="1" si="1047"/>
        <v/>
      </c>
      <c r="BD7718" s="49">
        <f t="shared" ca="1" si="1044"/>
        <v>3200</v>
      </c>
      <c r="BE7718" s="3">
        <f t="shared" ca="1" si="1041"/>
        <v>0.31995000000000001</v>
      </c>
      <c r="BF7718" s="3">
        <f t="shared" ca="1" si="1042"/>
        <v>-0.46783862043457014</v>
      </c>
      <c r="BG7718" s="9">
        <f t="shared" ca="1" si="1043"/>
        <v>3</v>
      </c>
      <c r="BH7718" s="6">
        <f ca="1">IF(ISNUMBER('Descriptive Stats'!BF7718),'Descriptive Stats'!BF7718,#N/A)</f>
        <v>-0.46783862043457014</v>
      </c>
      <c r="BI7718" s="6">
        <f ca="1">IF(ISNUMBER('Descriptive Stats'!E7718),'Descriptive Stats'!E7718,#N/A)</f>
        <v>3</v>
      </c>
    </row>
    <row r="7719" spans="1:61" ht="14.4" x14ac:dyDescent="0.3">
      <c r="A7719" s="2">
        <f>ROW()</f>
        <v>7719</v>
      </c>
      <c r="C7719" s="8">
        <f t="shared" ca="1" si="1045"/>
        <v>10</v>
      </c>
      <c r="D7719" s="8">
        <f t="shared" ca="1" si="1046"/>
        <v>3</v>
      </c>
      <c r="E7719" s="50">
        <f t="shared" ca="1" si="1040"/>
        <v>6</v>
      </c>
      <c r="F7719" s="2" t="str">
        <f t="shared" ca="1" si="1047"/>
        <v/>
      </c>
      <c r="BD7719" s="49">
        <f t="shared" ca="1" si="1044"/>
        <v>3900</v>
      </c>
      <c r="BE7719" s="3">
        <f t="shared" ca="1" si="1041"/>
        <v>0.38995000000000002</v>
      </c>
      <c r="BF7719" s="3">
        <f t="shared" ca="1" si="1042"/>
        <v>-0.2794493539703507</v>
      </c>
      <c r="BG7719" s="9">
        <f t="shared" ca="1" si="1043"/>
        <v>6</v>
      </c>
      <c r="BH7719" s="6">
        <f ca="1">IF(ISNUMBER('Descriptive Stats'!BF7719),'Descriptive Stats'!BF7719,#N/A)</f>
        <v>-0.2794493539703507</v>
      </c>
      <c r="BI7719" s="6">
        <f ca="1">IF(ISNUMBER('Descriptive Stats'!E7719),'Descriptive Stats'!E7719,#N/A)</f>
        <v>6</v>
      </c>
    </row>
    <row r="7720" spans="1:61" ht="14.4" x14ac:dyDescent="0.3">
      <c r="A7720" s="2">
        <f>ROW()</f>
        <v>7720</v>
      </c>
      <c r="C7720" s="8">
        <f t="shared" ca="1" si="1045"/>
        <v>5</v>
      </c>
      <c r="D7720" s="8">
        <f t="shared" ca="1" si="1046"/>
        <v>6</v>
      </c>
      <c r="E7720" s="50">
        <f t="shared" ca="1" si="1040"/>
        <v>7</v>
      </c>
      <c r="F7720" s="2" t="str">
        <f t="shared" ca="1" si="1047"/>
        <v/>
      </c>
      <c r="BD7720" s="49">
        <f t="shared" ca="1" si="1044"/>
        <v>4473.5</v>
      </c>
      <c r="BE7720" s="3">
        <f t="shared" ca="1" si="1041"/>
        <v>0.44729999999999998</v>
      </c>
      <c r="BF7720" s="3">
        <f t="shared" ca="1" si="1042"/>
        <v>-0.13248586824472414</v>
      </c>
      <c r="BG7720" s="9">
        <f t="shared" ca="1" si="1043"/>
        <v>7</v>
      </c>
      <c r="BH7720" s="6">
        <f ca="1">IF(ISNUMBER('Descriptive Stats'!BF7720),'Descriptive Stats'!BF7720,#N/A)</f>
        <v>-0.13248586824472414</v>
      </c>
      <c r="BI7720" s="6">
        <f ca="1">IF(ISNUMBER('Descriptive Stats'!E7720),'Descriptive Stats'!E7720,#N/A)</f>
        <v>7</v>
      </c>
    </row>
    <row r="7721" spans="1:61" ht="14.4" x14ac:dyDescent="0.3">
      <c r="A7721" s="2">
        <f>ROW()</f>
        <v>7721</v>
      </c>
      <c r="C7721" s="8">
        <f t="shared" ca="1" si="1045"/>
        <v>6</v>
      </c>
      <c r="D7721" s="8">
        <f t="shared" ca="1" si="1046"/>
        <v>7</v>
      </c>
      <c r="E7721" s="50">
        <f t="shared" ca="1" si="1040"/>
        <v>15</v>
      </c>
      <c r="F7721" s="2" t="str">
        <f t="shared" ca="1" si="1047"/>
        <v/>
      </c>
      <c r="BD7721" s="49">
        <f t="shared" ca="1" si="1044"/>
        <v>5051.5</v>
      </c>
      <c r="BE7721" s="3">
        <f t="shared" ca="1" si="1041"/>
        <v>0.50509999999999999</v>
      </c>
      <c r="BF7721" s="3">
        <f t="shared" ca="1" si="1042"/>
        <v>1.2784152420787677E-2</v>
      </c>
      <c r="BG7721" s="9">
        <f t="shared" ca="1" si="1043"/>
        <v>15</v>
      </c>
      <c r="BH7721" s="6">
        <f ca="1">IF(ISNUMBER('Descriptive Stats'!BF7721),'Descriptive Stats'!BF7721,#N/A)</f>
        <v>1.2784152420787677E-2</v>
      </c>
      <c r="BI7721" s="6">
        <f ca="1">IF(ISNUMBER('Descriptive Stats'!E7721),'Descriptive Stats'!E7721,#N/A)</f>
        <v>15</v>
      </c>
    </row>
    <row r="7722" spans="1:61" ht="14.4" x14ac:dyDescent="0.3">
      <c r="A7722" s="2">
        <f>ROW()</f>
        <v>7722</v>
      </c>
      <c r="C7722" s="8">
        <f t="shared" ca="1" si="1045"/>
        <v>24</v>
      </c>
      <c r="D7722" s="8">
        <f t="shared" ca="1" si="1046"/>
        <v>15</v>
      </c>
      <c r="E7722" s="50">
        <f t="shared" ca="1" si="1040"/>
        <v>3</v>
      </c>
      <c r="F7722" s="2" t="str">
        <f t="shared" ca="1" si="1047"/>
        <v/>
      </c>
      <c r="BD7722" s="49">
        <f t="shared" ca="1" si="1044"/>
        <v>3200</v>
      </c>
      <c r="BE7722" s="3">
        <f t="shared" ca="1" si="1041"/>
        <v>0.31995000000000001</v>
      </c>
      <c r="BF7722" s="3">
        <f t="shared" ca="1" si="1042"/>
        <v>-0.46783862043457014</v>
      </c>
      <c r="BG7722" s="9">
        <f t="shared" ca="1" si="1043"/>
        <v>3</v>
      </c>
      <c r="BH7722" s="6">
        <f ca="1">IF(ISNUMBER('Descriptive Stats'!BF7722),'Descriptive Stats'!BF7722,#N/A)</f>
        <v>-0.46783862043457014</v>
      </c>
      <c r="BI7722" s="6">
        <f ca="1">IF(ISNUMBER('Descriptive Stats'!E7722),'Descriptive Stats'!E7722,#N/A)</f>
        <v>3</v>
      </c>
    </row>
    <row r="7723" spans="1:61" ht="14.4" x14ac:dyDescent="0.3">
      <c r="A7723" s="2">
        <f>ROW()</f>
        <v>7723</v>
      </c>
      <c r="C7723" s="8">
        <f t="shared" ca="1" si="1045"/>
        <v>10</v>
      </c>
      <c r="D7723" s="8">
        <f t="shared" ca="1" si="1046"/>
        <v>3</v>
      </c>
      <c r="E7723" s="50">
        <f t="shared" ca="1" si="1040"/>
        <v>0</v>
      </c>
      <c r="F7723" s="2" t="str">
        <f t="shared" ca="1" si="1047"/>
        <v/>
      </c>
      <c r="BD7723" s="49">
        <f t="shared" ca="1" si="1044"/>
        <v>815.5</v>
      </c>
      <c r="BE7723" s="3">
        <f t="shared" ca="1" si="1041"/>
        <v>8.1500000000000003E-2</v>
      </c>
      <c r="BF7723" s="3">
        <f t="shared" ca="1" si="1042"/>
        <v>-1.3950525282585462</v>
      </c>
      <c r="BG7723" s="9">
        <f t="shared" ca="1" si="1043"/>
        <v>0</v>
      </c>
      <c r="BH7723" s="6">
        <f ca="1">IF(ISNUMBER('Descriptive Stats'!BF7723),'Descriptive Stats'!BF7723,#N/A)</f>
        <v>-1.3950525282585462</v>
      </c>
      <c r="BI7723" s="6">
        <f ca="1">IF(ISNUMBER('Descriptive Stats'!E7723),'Descriptive Stats'!E7723,#N/A)</f>
        <v>0</v>
      </c>
    </row>
    <row r="7724" spans="1:61" ht="14.4" x14ac:dyDescent="0.3">
      <c r="A7724" s="2">
        <f>ROW()</f>
        <v>7724</v>
      </c>
      <c r="C7724" s="8">
        <f t="shared" ca="1" si="1045"/>
        <v>18</v>
      </c>
      <c r="D7724" s="8">
        <f t="shared" ca="1" si="1046"/>
        <v>0</v>
      </c>
      <c r="E7724" s="50">
        <f t="shared" ca="1" si="1040"/>
        <v>0</v>
      </c>
      <c r="F7724" s="2" t="str">
        <f t="shared" ca="1" si="1047"/>
        <v/>
      </c>
      <c r="BD7724" s="49">
        <f t="shared" ca="1" si="1044"/>
        <v>815.5</v>
      </c>
      <c r="BE7724" s="3">
        <f t="shared" ca="1" si="1041"/>
        <v>8.1500000000000003E-2</v>
      </c>
      <c r="BF7724" s="3">
        <f t="shared" ca="1" si="1042"/>
        <v>-1.3950525282585462</v>
      </c>
      <c r="BG7724" s="9">
        <f t="shared" ca="1" si="1043"/>
        <v>0</v>
      </c>
      <c r="BH7724" s="6">
        <f ca="1">IF(ISNUMBER('Descriptive Stats'!BF7724),'Descriptive Stats'!BF7724,#N/A)</f>
        <v>-1.3950525282585462</v>
      </c>
      <c r="BI7724" s="6">
        <f ca="1">IF(ISNUMBER('Descriptive Stats'!E7724),'Descriptive Stats'!E7724,#N/A)</f>
        <v>0</v>
      </c>
    </row>
    <row r="7725" spans="1:61" ht="14.4" x14ac:dyDescent="0.3">
      <c r="A7725" s="2">
        <f>ROW()</f>
        <v>7725</v>
      </c>
      <c r="C7725" s="8">
        <f t="shared" ca="1" si="1045"/>
        <v>14</v>
      </c>
      <c r="D7725" s="8">
        <f t="shared" ca="1" si="1046"/>
        <v>0</v>
      </c>
      <c r="E7725" s="50">
        <f t="shared" ca="1" si="1040"/>
        <v>0</v>
      </c>
      <c r="F7725" s="2" t="str">
        <f t="shared" ca="1" si="1047"/>
        <v/>
      </c>
      <c r="BD7725" s="49">
        <f t="shared" ca="1" si="1044"/>
        <v>815.5</v>
      </c>
      <c r="BE7725" s="3">
        <f t="shared" ca="1" si="1041"/>
        <v>8.1500000000000003E-2</v>
      </c>
      <c r="BF7725" s="3">
        <f t="shared" ca="1" si="1042"/>
        <v>-1.3950525282585462</v>
      </c>
      <c r="BG7725" s="9">
        <f t="shared" ca="1" si="1043"/>
        <v>0</v>
      </c>
      <c r="BH7725" s="6">
        <f ca="1">IF(ISNUMBER('Descriptive Stats'!BF7725),'Descriptive Stats'!BF7725,#N/A)</f>
        <v>-1.3950525282585462</v>
      </c>
      <c r="BI7725" s="6">
        <f ca="1">IF(ISNUMBER('Descriptive Stats'!E7725),'Descriptive Stats'!E7725,#N/A)</f>
        <v>0</v>
      </c>
    </row>
    <row r="7726" spans="1:61" ht="14.4" x14ac:dyDescent="0.3">
      <c r="A7726" s="2">
        <f>ROW()</f>
        <v>7726</v>
      </c>
      <c r="C7726" s="8">
        <f t="shared" ca="1" si="1045"/>
        <v>18</v>
      </c>
      <c r="D7726" s="8">
        <f t="shared" ca="1" si="1046"/>
        <v>0</v>
      </c>
      <c r="E7726" s="50">
        <f t="shared" ca="1" si="1040"/>
        <v>0</v>
      </c>
      <c r="F7726" s="2" t="str">
        <f t="shared" ca="1" si="1047"/>
        <v/>
      </c>
      <c r="BD7726" s="49">
        <f t="shared" ca="1" si="1044"/>
        <v>815.5</v>
      </c>
      <c r="BE7726" s="3">
        <f t="shared" ca="1" si="1041"/>
        <v>8.1500000000000003E-2</v>
      </c>
      <c r="BF7726" s="3">
        <f t="shared" ca="1" si="1042"/>
        <v>-1.3950525282585462</v>
      </c>
      <c r="BG7726" s="9">
        <f t="shared" ca="1" si="1043"/>
        <v>0</v>
      </c>
      <c r="BH7726" s="6">
        <f ca="1">IF(ISNUMBER('Descriptive Stats'!BF7726),'Descriptive Stats'!BF7726,#N/A)</f>
        <v>-1.3950525282585462</v>
      </c>
      <c r="BI7726" s="6">
        <f ca="1">IF(ISNUMBER('Descriptive Stats'!E7726),'Descriptive Stats'!E7726,#N/A)</f>
        <v>0</v>
      </c>
    </row>
    <row r="7727" spans="1:61" ht="14.4" x14ac:dyDescent="0.3">
      <c r="A7727" s="2">
        <f>ROW()</f>
        <v>7727</v>
      </c>
      <c r="C7727" s="8">
        <f t="shared" ca="1" si="1045"/>
        <v>18</v>
      </c>
      <c r="D7727" s="8">
        <f t="shared" ca="1" si="1046"/>
        <v>0</v>
      </c>
      <c r="E7727" s="50">
        <f t="shared" ca="1" si="1040"/>
        <v>9</v>
      </c>
      <c r="F7727" s="2" t="str">
        <f t="shared" ca="1" si="1047"/>
        <v/>
      </c>
      <c r="BD7727" s="49">
        <f t="shared" ca="1" si="1044"/>
        <v>4819</v>
      </c>
      <c r="BE7727" s="3">
        <f t="shared" ca="1" si="1041"/>
        <v>0.48185</v>
      </c>
      <c r="BF7727" s="3">
        <f t="shared" ca="1" si="1042"/>
        <v>-4.5511009098988427E-2</v>
      </c>
      <c r="BG7727" s="9">
        <f t="shared" ca="1" si="1043"/>
        <v>9</v>
      </c>
      <c r="BH7727" s="6">
        <f ca="1">IF(ISNUMBER('Descriptive Stats'!BF7727),'Descriptive Stats'!BF7727,#N/A)</f>
        <v>-4.5511009098988427E-2</v>
      </c>
      <c r="BI7727" s="6">
        <f ca="1">IF(ISNUMBER('Descriptive Stats'!E7727),'Descriptive Stats'!E7727,#N/A)</f>
        <v>9</v>
      </c>
    </row>
    <row r="7728" spans="1:61" ht="14.4" x14ac:dyDescent="0.3">
      <c r="A7728" s="2">
        <f>ROW()</f>
        <v>7728</v>
      </c>
      <c r="C7728" s="8">
        <f t="shared" ca="1" si="1045"/>
        <v>23</v>
      </c>
      <c r="D7728" s="8">
        <f t="shared" ca="1" si="1046"/>
        <v>9</v>
      </c>
      <c r="E7728" s="50">
        <f t="shared" ca="1" si="1040"/>
        <v>0</v>
      </c>
      <c r="F7728" s="2" t="str">
        <f t="shared" ca="1" si="1047"/>
        <v/>
      </c>
      <c r="BD7728" s="49">
        <f t="shared" ca="1" si="1044"/>
        <v>815.5</v>
      </c>
      <c r="BE7728" s="3">
        <f t="shared" ca="1" si="1041"/>
        <v>8.1500000000000003E-2</v>
      </c>
      <c r="BF7728" s="3">
        <f t="shared" ca="1" si="1042"/>
        <v>-1.3950525282585462</v>
      </c>
      <c r="BG7728" s="9">
        <f t="shared" ca="1" si="1043"/>
        <v>0</v>
      </c>
      <c r="BH7728" s="6">
        <f ca="1">IF(ISNUMBER('Descriptive Stats'!BF7728),'Descriptive Stats'!BF7728,#N/A)</f>
        <v>-1.3950525282585462</v>
      </c>
      <c r="BI7728" s="6">
        <f ca="1">IF(ISNUMBER('Descriptive Stats'!E7728),'Descriptive Stats'!E7728,#N/A)</f>
        <v>0</v>
      </c>
    </row>
    <row r="7729" spans="1:61" ht="14.4" x14ac:dyDescent="0.3">
      <c r="A7729" s="2">
        <f>ROW()</f>
        <v>7729</v>
      </c>
      <c r="C7729" s="8">
        <f t="shared" ca="1" si="1045"/>
        <v>4</v>
      </c>
      <c r="D7729" s="8">
        <f t="shared" ca="1" si="1046"/>
        <v>0</v>
      </c>
      <c r="E7729" s="50">
        <f t="shared" ca="1" si="1040"/>
        <v>6</v>
      </c>
      <c r="F7729" s="2" t="str">
        <f t="shared" ca="1" si="1047"/>
        <v/>
      </c>
      <c r="BD7729" s="49">
        <f t="shared" ca="1" si="1044"/>
        <v>3900</v>
      </c>
      <c r="BE7729" s="3">
        <f t="shared" ca="1" si="1041"/>
        <v>0.38995000000000002</v>
      </c>
      <c r="BF7729" s="3">
        <f t="shared" ca="1" si="1042"/>
        <v>-0.2794493539703507</v>
      </c>
      <c r="BG7729" s="9">
        <f t="shared" ca="1" si="1043"/>
        <v>6</v>
      </c>
      <c r="BH7729" s="6">
        <f ca="1">IF(ISNUMBER('Descriptive Stats'!BF7729),'Descriptive Stats'!BF7729,#N/A)</f>
        <v>-0.2794493539703507</v>
      </c>
      <c r="BI7729" s="6">
        <f ca="1">IF(ISNUMBER('Descriptive Stats'!E7729),'Descriptive Stats'!E7729,#N/A)</f>
        <v>6</v>
      </c>
    </row>
    <row r="7730" spans="1:61" ht="14.4" x14ac:dyDescent="0.3">
      <c r="A7730" s="2">
        <f>ROW()</f>
        <v>7730</v>
      </c>
      <c r="C7730" s="8">
        <f t="shared" ca="1" si="1045"/>
        <v>5</v>
      </c>
      <c r="D7730" s="8">
        <f t="shared" ca="1" si="1046"/>
        <v>6</v>
      </c>
      <c r="E7730" s="50">
        <f t="shared" ca="1" si="1040"/>
        <v>2</v>
      </c>
      <c r="F7730" s="2" t="str">
        <f t="shared" ca="1" si="1047"/>
        <v/>
      </c>
      <c r="BD7730" s="49">
        <f t="shared" ca="1" si="1044"/>
        <v>2595</v>
      </c>
      <c r="BE7730" s="3">
        <f t="shared" ca="1" si="1041"/>
        <v>0.25945000000000001</v>
      </c>
      <c r="BF7730" s="3">
        <f t="shared" ca="1" si="1042"/>
        <v>-0.6450419512753276</v>
      </c>
      <c r="BG7730" s="9">
        <f t="shared" ca="1" si="1043"/>
        <v>2</v>
      </c>
      <c r="BH7730" s="6">
        <f ca="1">IF(ISNUMBER('Descriptive Stats'!BF7730),'Descriptive Stats'!BF7730,#N/A)</f>
        <v>-0.6450419512753276</v>
      </c>
      <c r="BI7730" s="6">
        <f ca="1">IF(ISNUMBER('Descriptive Stats'!E7730),'Descriptive Stats'!E7730,#N/A)</f>
        <v>2</v>
      </c>
    </row>
    <row r="7731" spans="1:61" ht="14.4" x14ac:dyDescent="0.3">
      <c r="A7731" s="2">
        <f>ROW()</f>
        <v>7731</v>
      </c>
      <c r="C7731" s="8">
        <f t="shared" ca="1" si="1045"/>
        <v>9</v>
      </c>
      <c r="D7731" s="8">
        <f t="shared" ca="1" si="1046"/>
        <v>2</v>
      </c>
      <c r="E7731" s="50">
        <f t="shared" ca="1" si="1040"/>
        <v>0</v>
      </c>
      <c r="F7731" s="2" t="str">
        <f t="shared" ca="1" si="1047"/>
        <v/>
      </c>
      <c r="BD7731" s="49">
        <f t="shared" ca="1" si="1044"/>
        <v>815.5</v>
      </c>
      <c r="BE7731" s="3">
        <f t="shared" ca="1" si="1041"/>
        <v>8.1500000000000003E-2</v>
      </c>
      <c r="BF7731" s="3">
        <f t="shared" ca="1" si="1042"/>
        <v>-1.3950525282585462</v>
      </c>
      <c r="BG7731" s="9">
        <f t="shared" ca="1" si="1043"/>
        <v>0</v>
      </c>
      <c r="BH7731" s="6">
        <f ca="1">IF(ISNUMBER('Descriptive Stats'!BF7731),'Descriptive Stats'!BF7731,#N/A)</f>
        <v>-1.3950525282585462</v>
      </c>
      <c r="BI7731" s="6">
        <f ca="1">IF(ISNUMBER('Descriptive Stats'!E7731),'Descriptive Stats'!E7731,#N/A)</f>
        <v>0</v>
      </c>
    </row>
    <row r="7732" spans="1:61" ht="14.4" x14ac:dyDescent="0.3">
      <c r="A7732" s="2">
        <f>ROW()</f>
        <v>7732</v>
      </c>
      <c r="C7732" s="8">
        <f t="shared" ca="1" si="1045"/>
        <v>18</v>
      </c>
      <c r="D7732" s="8">
        <f t="shared" ca="1" si="1046"/>
        <v>0</v>
      </c>
      <c r="E7732" s="50">
        <f t="shared" ca="1" si="1040"/>
        <v>2</v>
      </c>
      <c r="F7732" s="2" t="str">
        <f t="shared" ca="1" si="1047"/>
        <v/>
      </c>
      <c r="BD7732" s="49">
        <f t="shared" ca="1" si="1044"/>
        <v>2595</v>
      </c>
      <c r="BE7732" s="3">
        <f t="shared" ca="1" si="1041"/>
        <v>0.25945000000000001</v>
      </c>
      <c r="BF7732" s="3">
        <f t="shared" ca="1" si="1042"/>
        <v>-0.6450419512753276</v>
      </c>
      <c r="BG7732" s="9">
        <f t="shared" ca="1" si="1043"/>
        <v>2</v>
      </c>
      <c r="BH7732" s="6">
        <f ca="1">IF(ISNUMBER('Descriptive Stats'!BF7732),'Descriptive Stats'!BF7732,#N/A)</f>
        <v>-0.6450419512753276</v>
      </c>
      <c r="BI7732" s="6">
        <f ca="1">IF(ISNUMBER('Descriptive Stats'!E7732),'Descriptive Stats'!E7732,#N/A)</f>
        <v>2</v>
      </c>
    </row>
    <row r="7733" spans="1:61" ht="14.4" x14ac:dyDescent="0.3">
      <c r="A7733" s="2">
        <f>ROW()</f>
        <v>7733</v>
      </c>
      <c r="C7733" s="8">
        <f t="shared" ca="1" si="1045"/>
        <v>17</v>
      </c>
      <c r="D7733" s="8">
        <f t="shared" ca="1" si="1046"/>
        <v>2</v>
      </c>
      <c r="E7733" s="50">
        <f t="shared" ca="1" si="1040"/>
        <v>0</v>
      </c>
      <c r="F7733" s="2" t="str">
        <f t="shared" ca="1" si="1047"/>
        <v/>
      </c>
      <c r="BD7733" s="49">
        <f t="shared" ca="1" si="1044"/>
        <v>815.5</v>
      </c>
      <c r="BE7733" s="3">
        <f t="shared" ca="1" si="1041"/>
        <v>8.1500000000000003E-2</v>
      </c>
      <c r="BF7733" s="3">
        <f t="shared" ca="1" si="1042"/>
        <v>-1.3950525282585462</v>
      </c>
      <c r="BG7733" s="9">
        <f t="shared" ca="1" si="1043"/>
        <v>0</v>
      </c>
      <c r="BH7733" s="6">
        <f ca="1">IF(ISNUMBER('Descriptive Stats'!BF7733),'Descriptive Stats'!BF7733,#N/A)</f>
        <v>-1.3950525282585462</v>
      </c>
      <c r="BI7733" s="6">
        <f ca="1">IF(ISNUMBER('Descriptive Stats'!E7733),'Descriptive Stats'!E7733,#N/A)</f>
        <v>0</v>
      </c>
    </row>
    <row r="7734" spans="1:61" ht="14.4" x14ac:dyDescent="0.3">
      <c r="A7734" s="2">
        <f>ROW()</f>
        <v>7734</v>
      </c>
      <c r="C7734" s="8">
        <f t="shared" ca="1" si="1045"/>
        <v>14</v>
      </c>
      <c r="D7734" s="8">
        <f t="shared" ca="1" si="1046"/>
        <v>0</v>
      </c>
      <c r="E7734" s="50">
        <f t="shared" ca="1" si="1040"/>
        <v>2</v>
      </c>
      <c r="F7734" s="2" t="str">
        <f t="shared" ca="1" si="1047"/>
        <v/>
      </c>
      <c r="BD7734" s="49">
        <f t="shared" ca="1" si="1044"/>
        <v>2595</v>
      </c>
      <c r="BE7734" s="3">
        <f t="shared" ca="1" si="1041"/>
        <v>0.25945000000000001</v>
      </c>
      <c r="BF7734" s="3">
        <f t="shared" ca="1" si="1042"/>
        <v>-0.6450419512753276</v>
      </c>
      <c r="BG7734" s="9">
        <f t="shared" ca="1" si="1043"/>
        <v>2</v>
      </c>
      <c r="BH7734" s="6">
        <f ca="1">IF(ISNUMBER('Descriptive Stats'!BF7734),'Descriptive Stats'!BF7734,#N/A)</f>
        <v>-0.6450419512753276</v>
      </c>
      <c r="BI7734" s="6">
        <f ca="1">IF(ISNUMBER('Descriptive Stats'!E7734),'Descriptive Stats'!E7734,#N/A)</f>
        <v>2</v>
      </c>
    </row>
    <row r="7735" spans="1:61" ht="14.4" x14ac:dyDescent="0.3">
      <c r="A7735" s="2">
        <f>ROW()</f>
        <v>7735</v>
      </c>
      <c r="C7735" s="8">
        <f t="shared" ca="1" si="1045"/>
        <v>21</v>
      </c>
      <c r="D7735" s="8">
        <f t="shared" ca="1" si="1046"/>
        <v>2</v>
      </c>
      <c r="E7735" s="50">
        <f t="shared" ca="1" si="1040"/>
        <v>6</v>
      </c>
      <c r="F7735" s="2" t="str">
        <f t="shared" ca="1" si="1047"/>
        <v/>
      </c>
      <c r="BD7735" s="49">
        <f t="shared" ca="1" si="1044"/>
        <v>3900</v>
      </c>
      <c r="BE7735" s="3">
        <f t="shared" ca="1" si="1041"/>
        <v>0.38995000000000002</v>
      </c>
      <c r="BF7735" s="3">
        <f t="shared" ca="1" si="1042"/>
        <v>-0.2794493539703507</v>
      </c>
      <c r="BG7735" s="9">
        <f t="shared" ca="1" si="1043"/>
        <v>6</v>
      </c>
      <c r="BH7735" s="6">
        <f ca="1">IF(ISNUMBER('Descriptive Stats'!BF7735),'Descriptive Stats'!BF7735,#N/A)</f>
        <v>-0.2794493539703507</v>
      </c>
      <c r="BI7735" s="6">
        <f ca="1">IF(ISNUMBER('Descriptive Stats'!E7735),'Descriptive Stats'!E7735,#N/A)</f>
        <v>6</v>
      </c>
    </row>
    <row r="7736" spans="1:61" ht="14.4" x14ac:dyDescent="0.3">
      <c r="A7736" s="2">
        <f>ROW()</f>
        <v>7736</v>
      </c>
      <c r="C7736" s="8">
        <f t="shared" ca="1" si="1045"/>
        <v>16</v>
      </c>
      <c r="D7736" s="8">
        <f t="shared" ca="1" si="1046"/>
        <v>6</v>
      </c>
      <c r="E7736" s="50">
        <f t="shared" ca="1" si="1040"/>
        <v>0</v>
      </c>
      <c r="F7736" s="2" t="str">
        <f t="shared" ca="1" si="1047"/>
        <v/>
      </c>
      <c r="BD7736" s="49">
        <f t="shared" ca="1" si="1044"/>
        <v>815.5</v>
      </c>
      <c r="BE7736" s="3">
        <f t="shared" ca="1" si="1041"/>
        <v>8.1500000000000003E-2</v>
      </c>
      <c r="BF7736" s="3">
        <f t="shared" ca="1" si="1042"/>
        <v>-1.3950525282585462</v>
      </c>
      <c r="BG7736" s="9">
        <f t="shared" ca="1" si="1043"/>
        <v>0</v>
      </c>
      <c r="BH7736" s="6">
        <f ca="1">IF(ISNUMBER('Descriptive Stats'!BF7736),'Descriptive Stats'!BF7736,#N/A)</f>
        <v>-1.3950525282585462</v>
      </c>
      <c r="BI7736" s="6">
        <f ca="1">IF(ISNUMBER('Descriptive Stats'!E7736),'Descriptive Stats'!E7736,#N/A)</f>
        <v>0</v>
      </c>
    </row>
    <row r="7737" spans="1:61" ht="14.4" x14ac:dyDescent="0.3">
      <c r="A7737" s="2">
        <f>ROW()</f>
        <v>7737</v>
      </c>
      <c r="C7737" s="8">
        <f t="shared" ca="1" si="1045"/>
        <v>4</v>
      </c>
      <c r="D7737" s="8">
        <f t="shared" ca="1" si="1046"/>
        <v>0</v>
      </c>
      <c r="E7737" s="50">
        <f t="shared" ca="1" si="1040"/>
        <v>0</v>
      </c>
      <c r="F7737" s="2" t="str">
        <f t="shared" ca="1" si="1047"/>
        <v/>
      </c>
      <c r="BD7737" s="49">
        <f t="shared" ca="1" si="1044"/>
        <v>815.5</v>
      </c>
      <c r="BE7737" s="3">
        <f t="shared" ca="1" si="1041"/>
        <v>8.1500000000000003E-2</v>
      </c>
      <c r="BF7737" s="3">
        <f t="shared" ca="1" si="1042"/>
        <v>-1.3950525282585462</v>
      </c>
      <c r="BG7737" s="9">
        <f t="shared" ca="1" si="1043"/>
        <v>0</v>
      </c>
      <c r="BH7737" s="6">
        <f ca="1">IF(ISNUMBER('Descriptive Stats'!BF7737),'Descriptive Stats'!BF7737,#N/A)</f>
        <v>-1.3950525282585462</v>
      </c>
      <c r="BI7737" s="6">
        <f ca="1">IF(ISNUMBER('Descriptive Stats'!E7737),'Descriptive Stats'!E7737,#N/A)</f>
        <v>0</v>
      </c>
    </row>
    <row r="7738" spans="1:61" ht="14.4" x14ac:dyDescent="0.3">
      <c r="A7738" s="2">
        <f>ROW()</f>
        <v>7738</v>
      </c>
      <c r="C7738" s="8">
        <f t="shared" ca="1" si="1045"/>
        <v>20</v>
      </c>
      <c r="D7738" s="8">
        <f t="shared" ca="1" si="1046"/>
        <v>0</v>
      </c>
      <c r="E7738" s="50">
        <f t="shared" ca="1" si="1040"/>
        <v>1</v>
      </c>
      <c r="F7738" s="2" t="str">
        <f t="shared" ca="1" si="1047"/>
        <v/>
      </c>
      <c r="BD7738" s="49">
        <f t="shared" ca="1" si="1044"/>
        <v>1871</v>
      </c>
      <c r="BE7738" s="3">
        <f t="shared" ca="1" si="1041"/>
        <v>0.18704999999999999</v>
      </c>
      <c r="BF7738" s="3">
        <f t="shared" ca="1" si="1042"/>
        <v>-0.88881967520906158</v>
      </c>
      <c r="BG7738" s="9">
        <f t="shared" ca="1" si="1043"/>
        <v>1</v>
      </c>
      <c r="BH7738" s="6">
        <f ca="1">IF(ISNUMBER('Descriptive Stats'!BF7738),'Descriptive Stats'!BF7738,#N/A)</f>
        <v>-0.88881967520906158</v>
      </c>
      <c r="BI7738" s="6">
        <f ca="1">IF(ISNUMBER('Descriptive Stats'!E7738),'Descriptive Stats'!E7738,#N/A)</f>
        <v>1</v>
      </c>
    </row>
    <row r="7739" spans="1:61" ht="14.4" x14ac:dyDescent="0.3">
      <c r="A7739" s="2">
        <f>ROW()</f>
        <v>7739</v>
      </c>
      <c r="C7739" s="8">
        <f t="shared" ca="1" si="1045"/>
        <v>12</v>
      </c>
      <c r="D7739" s="8">
        <f t="shared" ca="1" si="1046"/>
        <v>1</v>
      </c>
      <c r="E7739" s="50">
        <f t="shared" ca="1" si="1040"/>
        <v>9</v>
      </c>
      <c r="F7739" s="2" t="str">
        <f t="shared" ca="1" si="1047"/>
        <v/>
      </c>
      <c r="BD7739" s="49">
        <f t="shared" ca="1" si="1044"/>
        <v>4819</v>
      </c>
      <c r="BE7739" s="3">
        <f t="shared" ca="1" si="1041"/>
        <v>0.48185</v>
      </c>
      <c r="BF7739" s="3">
        <f t="shared" ca="1" si="1042"/>
        <v>-4.5511009098988427E-2</v>
      </c>
      <c r="BG7739" s="9">
        <f t="shared" ca="1" si="1043"/>
        <v>9</v>
      </c>
      <c r="BH7739" s="6">
        <f ca="1">IF(ISNUMBER('Descriptive Stats'!BF7739),'Descriptive Stats'!BF7739,#N/A)</f>
        <v>-4.5511009098988427E-2</v>
      </c>
      <c r="BI7739" s="6">
        <f ca="1">IF(ISNUMBER('Descriptive Stats'!E7739),'Descriptive Stats'!E7739,#N/A)</f>
        <v>9</v>
      </c>
    </row>
    <row r="7740" spans="1:61" ht="14.4" x14ac:dyDescent="0.3">
      <c r="A7740" s="2">
        <f>ROW()</f>
        <v>7740</v>
      </c>
      <c r="C7740" s="8">
        <f t="shared" ca="1" si="1045"/>
        <v>23</v>
      </c>
      <c r="D7740" s="8">
        <f t="shared" ca="1" si="1046"/>
        <v>9</v>
      </c>
      <c r="E7740" s="50">
        <f t="shared" ca="1" si="1040"/>
        <v>2</v>
      </c>
      <c r="F7740" s="2" t="str">
        <f t="shared" ca="1" si="1047"/>
        <v/>
      </c>
      <c r="BD7740" s="49">
        <f t="shared" ca="1" si="1044"/>
        <v>2595</v>
      </c>
      <c r="BE7740" s="3">
        <f t="shared" ca="1" si="1041"/>
        <v>0.25945000000000001</v>
      </c>
      <c r="BF7740" s="3">
        <f t="shared" ca="1" si="1042"/>
        <v>-0.6450419512753276</v>
      </c>
      <c r="BG7740" s="9">
        <f t="shared" ca="1" si="1043"/>
        <v>2</v>
      </c>
      <c r="BH7740" s="6">
        <f ca="1">IF(ISNUMBER('Descriptive Stats'!BF7740),'Descriptive Stats'!BF7740,#N/A)</f>
        <v>-0.6450419512753276</v>
      </c>
      <c r="BI7740" s="6">
        <f ca="1">IF(ISNUMBER('Descriptive Stats'!E7740),'Descriptive Stats'!E7740,#N/A)</f>
        <v>2</v>
      </c>
    </row>
    <row r="7741" spans="1:61" ht="14.4" x14ac:dyDescent="0.3">
      <c r="A7741" s="2">
        <f>ROW()</f>
        <v>7741</v>
      </c>
      <c r="C7741" s="8">
        <f t="shared" ca="1" si="1045"/>
        <v>3</v>
      </c>
      <c r="D7741" s="8">
        <f t="shared" ca="1" si="1046"/>
        <v>2</v>
      </c>
      <c r="E7741" s="50">
        <f t="shared" ca="1" si="1040"/>
        <v>0</v>
      </c>
      <c r="F7741" s="2" t="str">
        <f t="shared" ca="1" si="1047"/>
        <v/>
      </c>
      <c r="BD7741" s="49">
        <f t="shared" ca="1" si="1044"/>
        <v>815.5</v>
      </c>
      <c r="BE7741" s="3">
        <f t="shared" ca="1" si="1041"/>
        <v>8.1500000000000003E-2</v>
      </c>
      <c r="BF7741" s="3">
        <f t="shared" ca="1" si="1042"/>
        <v>-1.3950525282585462</v>
      </c>
      <c r="BG7741" s="9">
        <f t="shared" ca="1" si="1043"/>
        <v>0</v>
      </c>
      <c r="BH7741" s="6">
        <f ca="1">IF(ISNUMBER('Descriptive Stats'!BF7741),'Descriptive Stats'!BF7741,#N/A)</f>
        <v>-1.3950525282585462</v>
      </c>
      <c r="BI7741" s="6">
        <f ca="1">IF(ISNUMBER('Descriptive Stats'!E7741),'Descriptive Stats'!E7741,#N/A)</f>
        <v>0</v>
      </c>
    </row>
    <row r="7742" spans="1:61" ht="14.4" x14ac:dyDescent="0.3">
      <c r="A7742" s="2">
        <f>ROW()</f>
        <v>7742</v>
      </c>
      <c r="C7742" s="8">
        <f t="shared" ca="1" si="1045"/>
        <v>4</v>
      </c>
      <c r="D7742" s="8">
        <f t="shared" ca="1" si="1046"/>
        <v>0</v>
      </c>
      <c r="E7742" s="50">
        <f t="shared" ca="1" si="1040"/>
        <v>1</v>
      </c>
      <c r="F7742" s="2" t="str">
        <f t="shared" ca="1" si="1047"/>
        <v/>
      </c>
      <c r="BD7742" s="49">
        <f t="shared" ca="1" si="1044"/>
        <v>1871</v>
      </c>
      <c r="BE7742" s="3">
        <f t="shared" ca="1" si="1041"/>
        <v>0.18704999999999999</v>
      </c>
      <c r="BF7742" s="3">
        <f t="shared" ca="1" si="1042"/>
        <v>-0.88881967520906158</v>
      </c>
      <c r="BG7742" s="9">
        <f t="shared" ca="1" si="1043"/>
        <v>1</v>
      </c>
      <c r="BH7742" s="6">
        <f ca="1">IF(ISNUMBER('Descriptive Stats'!BF7742),'Descriptive Stats'!BF7742,#N/A)</f>
        <v>-0.88881967520906158</v>
      </c>
      <c r="BI7742" s="6">
        <f ca="1">IF(ISNUMBER('Descriptive Stats'!E7742),'Descriptive Stats'!E7742,#N/A)</f>
        <v>1</v>
      </c>
    </row>
    <row r="7743" spans="1:61" ht="14.4" x14ac:dyDescent="0.3">
      <c r="A7743" s="2">
        <f>ROW()</f>
        <v>7743</v>
      </c>
      <c r="C7743" s="8">
        <f t="shared" ca="1" si="1045"/>
        <v>12</v>
      </c>
      <c r="D7743" s="8">
        <f t="shared" ca="1" si="1046"/>
        <v>1</v>
      </c>
      <c r="E7743" s="50">
        <f t="shared" ca="1" si="1040"/>
        <v>6</v>
      </c>
      <c r="F7743" s="2" t="str">
        <f t="shared" ca="1" si="1047"/>
        <v/>
      </c>
      <c r="BD7743" s="49">
        <f t="shared" ca="1" si="1044"/>
        <v>3900</v>
      </c>
      <c r="BE7743" s="3">
        <f t="shared" ca="1" si="1041"/>
        <v>0.38995000000000002</v>
      </c>
      <c r="BF7743" s="3">
        <f t="shared" ca="1" si="1042"/>
        <v>-0.2794493539703507</v>
      </c>
      <c r="BG7743" s="9">
        <f t="shared" ca="1" si="1043"/>
        <v>6</v>
      </c>
      <c r="BH7743" s="6">
        <f ca="1">IF(ISNUMBER('Descriptive Stats'!BF7743),'Descriptive Stats'!BF7743,#N/A)</f>
        <v>-0.2794493539703507</v>
      </c>
      <c r="BI7743" s="6">
        <f ca="1">IF(ISNUMBER('Descriptive Stats'!E7743),'Descriptive Stats'!E7743,#N/A)</f>
        <v>6</v>
      </c>
    </row>
    <row r="7744" spans="1:61" ht="14.4" x14ac:dyDescent="0.3">
      <c r="A7744" s="2">
        <f>ROW()</f>
        <v>7744</v>
      </c>
      <c r="C7744" s="8">
        <f t="shared" ca="1" si="1045"/>
        <v>16</v>
      </c>
      <c r="D7744" s="8">
        <f t="shared" ca="1" si="1046"/>
        <v>6</v>
      </c>
      <c r="E7744" s="50">
        <f t="shared" ca="1" si="1040"/>
        <v>0</v>
      </c>
      <c r="F7744" s="2" t="str">
        <f t="shared" ca="1" si="1047"/>
        <v/>
      </c>
      <c r="BD7744" s="49">
        <f t="shared" ca="1" si="1044"/>
        <v>815.5</v>
      </c>
      <c r="BE7744" s="3">
        <f t="shared" ca="1" si="1041"/>
        <v>8.1500000000000003E-2</v>
      </c>
      <c r="BF7744" s="3">
        <f t="shared" ca="1" si="1042"/>
        <v>-1.3950525282585462</v>
      </c>
      <c r="BG7744" s="9">
        <f t="shared" ca="1" si="1043"/>
        <v>0</v>
      </c>
      <c r="BH7744" s="6">
        <f ca="1">IF(ISNUMBER('Descriptive Stats'!BF7744),'Descriptive Stats'!BF7744,#N/A)</f>
        <v>-1.3950525282585462</v>
      </c>
      <c r="BI7744" s="6">
        <f ca="1">IF(ISNUMBER('Descriptive Stats'!E7744),'Descriptive Stats'!E7744,#N/A)</f>
        <v>0</v>
      </c>
    </row>
    <row r="7745" spans="1:61" ht="14.4" x14ac:dyDescent="0.3">
      <c r="A7745" s="2">
        <f>ROW()</f>
        <v>7745</v>
      </c>
      <c r="C7745" s="8">
        <f t="shared" ca="1" si="1045"/>
        <v>22</v>
      </c>
      <c r="D7745" s="8">
        <f t="shared" ca="1" si="1046"/>
        <v>0</v>
      </c>
      <c r="E7745" s="50">
        <f t="shared" ca="1" si="1040"/>
        <v>0</v>
      </c>
      <c r="F7745" s="2" t="str">
        <f t="shared" ca="1" si="1047"/>
        <v/>
      </c>
      <c r="BD7745" s="49">
        <f t="shared" ca="1" si="1044"/>
        <v>815.5</v>
      </c>
      <c r="BE7745" s="3">
        <f t="shared" ca="1" si="1041"/>
        <v>8.1500000000000003E-2</v>
      </c>
      <c r="BF7745" s="3">
        <f t="shared" ca="1" si="1042"/>
        <v>-1.3950525282585462</v>
      </c>
      <c r="BG7745" s="9">
        <f t="shared" ca="1" si="1043"/>
        <v>0</v>
      </c>
      <c r="BH7745" s="6">
        <f ca="1">IF(ISNUMBER('Descriptive Stats'!BF7745),'Descriptive Stats'!BF7745,#N/A)</f>
        <v>-1.3950525282585462</v>
      </c>
      <c r="BI7745" s="6">
        <f ca="1">IF(ISNUMBER('Descriptive Stats'!E7745),'Descriptive Stats'!E7745,#N/A)</f>
        <v>0</v>
      </c>
    </row>
    <row r="7746" spans="1:61" ht="14.4" x14ac:dyDescent="0.3">
      <c r="A7746" s="2">
        <f>ROW()</f>
        <v>7746</v>
      </c>
      <c r="C7746" s="8">
        <f t="shared" ca="1" si="1045"/>
        <v>22</v>
      </c>
      <c r="D7746" s="8">
        <f t="shared" ca="1" si="1046"/>
        <v>0</v>
      </c>
      <c r="E7746" s="50">
        <f t="shared" ca="1" si="1040"/>
        <v>2</v>
      </c>
      <c r="F7746" s="2" t="str">
        <f t="shared" ca="1" si="1047"/>
        <v/>
      </c>
      <c r="BD7746" s="49">
        <f t="shared" ca="1" si="1044"/>
        <v>2595</v>
      </c>
      <c r="BE7746" s="3">
        <f t="shared" ca="1" si="1041"/>
        <v>0.25945000000000001</v>
      </c>
      <c r="BF7746" s="3">
        <f t="shared" ca="1" si="1042"/>
        <v>-0.6450419512753276</v>
      </c>
      <c r="BG7746" s="9">
        <f t="shared" ca="1" si="1043"/>
        <v>2</v>
      </c>
      <c r="BH7746" s="6">
        <f ca="1">IF(ISNUMBER('Descriptive Stats'!BF7746),'Descriptive Stats'!BF7746,#N/A)</f>
        <v>-0.6450419512753276</v>
      </c>
      <c r="BI7746" s="6">
        <f ca="1">IF(ISNUMBER('Descriptive Stats'!E7746),'Descriptive Stats'!E7746,#N/A)</f>
        <v>2</v>
      </c>
    </row>
    <row r="7747" spans="1:61" ht="14.4" x14ac:dyDescent="0.3">
      <c r="A7747" s="2">
        <f>ROW()</f>
        <v>7747</v>
      </c>
      <c r="C7747" s="8">
        <f t="shared" ca="1" si="1045"/>
        <v>21</v>
      </c>
      <c r="D7747" s="8">
        <f t="shared" ca="1" si="1046"/>
        <v>2</v>
      </c>
      <c r="E7747" s="50">
        <f t="shared" ref="E7747:E7810" ca="1" si="1048">IF(0=MOD(ROW(),$J$1),AVERAGE(OFFSET($D$2,ROW()-$J$1,0,$J$1,1)),"")</f>
        <v>19</v>
      </c>
      <c r="F7747" s="2" t="str">
        <f t="shared" ca="1" si="1047"/>
        <v>X</v>
      </c>
      <c r="BD7747" s="49">
        <f t="shared" ca="1" si="1044"/>
        <v>5294</v>
      </c>
      <c r="BE7747" s="3">
        <f t="shared" ca="1" si="1041"/>
        <v>0.52934999999999999</v>
      </c>
      <c r="BF7747" s="3">
        <f t="shared" ca="1" si="1042"/>
        <v>7.3636031452008061E-2</v>
      </c>
      <c r="BG7747" s="9">
        <f t="shared" ca="1" si="1043"/>
        <v>19</v>
      </c>
      <c r="BH7747" s="6">
        <f ca="1">IF(ISNUMBER('Descriptive Stats'!BF7747),'Descriptive Stats'!BF7747,#N/A)</f>
        <v>7.3636031452008061E-2</v>
      </c>
      <c r="BI7747" s="6">
        <f ca="1">IF(ISNUMBER('Descriptive Stats'!E7747),'Descriptive Stats'!E7747,#N/A)</f>
        <v>19</v>
      </c>
    </row>
    <row r="7748" spans="1:61" ht="14.4" x14ac:dyDescent="0.3">
      <c r="A7748" s="2">
        <f>ROW()</f>
        <v>7748</v>
      </c>
      <c r="C7748" s="8">
        <f t="shared" ca="1" si="1045"/>
        <v>7</v>
      </c>
      <c r="D7748" s="8">
        <f t="shared" ca="1" si="1046"/>
        <v>19</v>
      </c>
      <c r="E7748" s="50">
        <f t="shared" ca="1" si="1048"/>
        <v>6</v>
      </c>
      <c r="F7748" s="2" t="str">
        <f t="shared" ca="1" si="1047"/>
        <v/>
      </c>
      <c r="BD7748" s="49">
        <f t="shared" ca="1" si="1044"/>
        <v>3900</v>
      </c>
      <c r="BE7748" s="3">
        <f t="shared" ca="1" si="1041"/>
        <v>0.38995000000000002</v>
      </c>
      <c r="BF7748" s="3">
        <f t="shared" ca="1" si="1042"/>
        <v>-0.2794493539703507</v>
      </c>
      <c r="BG7748" s="9">
        <f t="shared" ca="1" si="1043"/>
        <v>6</v>
      </c>
      <c r="BH7748" s="6">
        <f ca="1">IF(ISNUMBER('Descriptive Stats'!BF7748),'Descriptive Stats'!BF7748,#N/A)</f>
        <v>-0.2794493539703507</v>
      </c>
      <c r="BI7748" s="6">
        <f ca="1">IF(ISNUMBER('Descriptive Stats'!E7748),'Descriptive Stats'!E7748,#N/A)</f>
        <v>6</v>
      </c>
    </row>
    <row r="7749" spans="1:61" ht="14.4" x14ac:dyDescent="0.3">
      <c r="A7749" s="2">
        <f>ROW()</f>
        <v>7749</v>
      </c>
      <c r="C7749" s="8">
        <f t="shared" ca="1" si="1045"/>
        <v>5</v>
      </c>
      <c r="D7749" s="8">
        <f t="shared" ca="1" si="1046"/>
        <v>6</v>
      </c>
      <c r="E7749" s="50">
        <f t="shared" ca="1" si="1048"/>
        <v>7</v>
      </c>
      <c r="F7749" s="2" t="str">
        <f t="shared" ca="1" si="1047"/>
        <v/>
      </c>
      <c r="BD7749" s="49">
        <f t="shared" ca="1" si="1044"/>
        <v>4473.5</v>
      </c>
      <c r="BE7749" s="3">
        <f t="shared" ca="1" si="1041"/>
        <v>0.44729999999999998</v>
      </c>
      <c r="BF7749" s="3">
        <f t="shared" ca="1" si="1042"/>
        <v>-0.13248586824472414</v>
      </c>
      <c r="BG7749" s="9">
        <f t="shared" ca="1" si="1043"/>
        <v>7</v>
      </c>
      <c r="BH7749" s="6">
        <f ca="1">IF(ISNUMBER('Descriptive Stats'!BF7749),'Descriptive Stats'!BF7749,#N/A)</f>
        <v>-0.13248586824472414</v>
      </c>
      <c r="BI7749" s="6">
        <f ca="1">IF(ISNUMBER('Descriptive Stats'!E7749),'Descriptive Stats'!E7749,#N/A)</f>
        <v>7</v>
      </c>
    </row>
    <row r="7750" spans="1:61" ht="14.4" x14ac:dyDescent="0.3">
      <c r="A7750" s="2">
        <f>ROW()</f>
        <v>7750</v>
      </c>
      <c r="C7750" s="8">
        <f t="shared" ca="1" si="1045"/>
        <v>19</v>
      </c>
      <c r="D7750" s="8">
        <f t="shared" ca="1" si="1046"/>
        <v>7</v>
      </c>
      <c r="E7750" s="50">
        <f t="shared" ca="1" si="1048"/>
        <v>3</v>
      </c>
      <c r="F7750" s="2" t="str">
        <f t="shared" ca="1" si="1047"/>
        <v/>
      </c>
      <c r="BD7750" s="49">
        <f t="shared" ca="1" si="1044"/>
        <v>3200</v>
      </c>
      <c r="BE7750" s="3">
        <f t="shared" ca="1" si="1041"/>
        <v>0.31995000000000001</v>
      </c>
      <c r="BF7750" s="3">
        <f t="shared" ca="1" si="1042"/>
        <v>-0.46783862043457014</v>
      </c>
      <c r="BG7750" s="9">
        <f t="shared" ca="1" si="1043"/>
        <v>3</v>
      </c>
      <c r="BH7750" s="6">
        <f ca="1">IF(ISNUMBER('Descriptive Stats'!BF7750),'Descriptive Stats'!BF7750,#N/A)</f>
        <v>-0.46783862043457014</v>
      </c>
      <c r="BI7750" s="6">
        <f ca="1">IF(ISNUMBER('Descriptive Stats'!E7750),'Descriptive Stats'!E7750,#N/A)</f>
        <v>3</v>
      </c>
    </row>
    <row r="7751" spans="1:61" ht="14.4" x14ac:dyDescent="0.3">
      <c r="A7751" s="2">
        <f>ROW()</f>
        <v>7751</v>
      </c>
      <c r="C7751" s="8">
        <f t="shared" ca="1" si="1045"/>
        <v>10</v>
      </c>
      <c r="D7751" s="8">
        <f t="shared" ca="1" si="1046"/>
        <v>3</v>
      </c>
      <c r="E7751" s="50">
        <f t="shared" ca="1" si="1048"/>
        <v>0</v>
      </c>
      <c r="F7751" s="2" t="str">
        <f t="shared" ca="1" si="1047"/>
        <v/>
      </c>
      <c r="BD7751" s="49">
        <f t="shared" ca="1" si="1044"/>
        <v>815.5</v>
      </c>
      <c r="BE7751" s="3">
        <f t="shared" ca="1" si="1041"/>
        <v>8.1500000000000003E-2</v>
      </c>
      <c r="BF7751" s="3">
        <f t="shared" ca="1" si="1042"/>
        <v>-1.3950525282585462</v>
      </c>
      <c r="BG7751" s="9">
        <f t="shared" ca="1" si="1043"/>
        <v>0</v>
      </c>
      <c r="BH7751" s="6">
        <f ca="1">IF(ISNUMBER('Descriptive Stats'!BF7751),'Descriptive Stats'!BF7751,#N/A)</f>
        <v>-1.3950525282585462</v>
      </c>
      <c r="BI7751" s="6">
        <f ca="1">IF(ISNUMBER('Descriptive Stats'!E7751),'Descriptive Stats'!E7751,#N/A)</f>
        <v>0</v>
      </c>
    </row>
    <row r="7752" spans="1:61" ht="14.4" x14ac:dyDescent="0.3">
      <c r="A7752" s="2">
        <f>ROW()</f>
        <v>7752</v>
      </c>
      <c r="C7752" s="8">
        <f t="shared" ca="1" si="1045"/>
        <v>22</v>
      </c>
      <c r="D7752" s="8">
        <f t="shared" ca="1" si="1046"/>
        <v>0</v>
      </c>
      <c r="E7752" s="50">
        <f t="shared" ca="1" si="1048"/>
        <v>9</v>
      </c>
      <c r="F7752" s="2" t="str">
        <f t="shared" ca="1" si="1047"/>
        <v/>
      </c>
      <c r="BD7752" s="49">
        <f t="shared" ca="1" si="1044"/>
        <v>4819</v>
      </c>
      <c r="BE7752" s="3">
        <f t="shared" ca="1" si="1041"/>
        <v>0.48185</v>
      </c>
      <c r="BF7752" s="3">
        <f t="shared" ca="1" si="1042"/>
        <v>-4.5511009098988427E-2</v>
      </c>
      <c r="BG7752" s="9">
        <f t="shared" ca="1" si="1043"/>
        <v>9</v>
      </c>
      <c r="BH7752" s="6">
        <f ca="1">IF(ISNUMBER('Descriptive Stats'!BF7752),'Descriptive Stats'!BF7752,#N/A)</f>
        <v>-4.5511009098988427E-2</v>
      </c>
      <c r="BI7752" s="6">
        <f ca="1">IF(ISNUMBER('Descriptive Stats'!E7752),'Descriptive Stats'!E7752,#N/A)</f>
        <v>9</v>
      </c>
    </row>
    <row r="7753" spans="1:61" ht="14.4" x14ac:dyDescent="0.3">
      <c r="A7753" s="2">
        <f>ROW()</f>
        <v>7753</v>
      </c>
      <c r="C7753" s="8">
        <f t="shared" ca="1" si="1045"/>
        <v>23</v>
      </c>
      <c r="D7753" s="8">
        <f t="shared" ca="1" si="1046"/>
        <v>9</v>
      </c>
      <c r="E7753" s="50">
        <f t="shared" ca="1" si="1048"/>
        <v>19</v>
      </c>
      <c r="F7753" s="2" t="str">
        <f t="shared" ca="1" si="1047"/>
        <v>X</v>
      </c>
      <c r="BD7753" s="49">
        <f t="shared" ca="1" si="1044"/>
        <v>5294</v>
      </c>
      <c r="BE7753" s="3">
        <f t="shared" ref="BE7753:BE7816" ca="1" si="1049">IF(ISNUMBER(BD7753),(BD7753-0.5)/$BK$4,"")</f>
        <v>0.52934999999999999</v>
      </c>
      <c r="BF7753" s="3">
        <f t="shared" ref="BF7753:BF7816" ca="1" si="1050">IF(ISNUMBER(BE7753),_xlfn.NORM.INV(BE7753,0,1),"")</f>
        <v>7.3636031452008061E-2</v>
      </c>
      <c r="BG7753" s="9">
        <f t="shared" ref="BG7753:BG7816" ca="1" si="1051">IF(ISNUMBER(E7753),E7753,"")</f>
        <v>19</v>
      </c>
      <c r="BH7753" s="6">
        <f ca="1">IF(ISNUMBER('Descriptive Stats'!BF7753),'Descriptive Stats'!BF7753,#N/A)</f>
        <v>7.3636031452008061E-2</v>
      </c>
      <c r="BI7753" s="6">
        <f ca="1">IF(ISNUMBER('Descriptive Stats'!E7753),'Descriptive Stats'!E7753,#N/A)</f>
        <v>19</v>
      </c>
    </row>
    <row r="7754" spans="1:61" ht="14.4" x14ac:dyDescent="0.3">
      <c r="A7754" s="2">
        <f>ROW()</f>
        <v>7754</v>
      </c>
      <c r="C7754" s="8">
        <f t="shared" ca="1" si="1045"/>
        <v>7</v>
      </c>
      <c r="D7754" s="8">
        <f t="shared" ca="1" si="1046"/>
        <v>19</v>
      </c>
      <c r="E7754" s="50">
        <f t="shared" ca="1" si="1048"/>
        <v>0</v>
      </c>
      <c r="F7754" s="2" t="str">
        <f t="shared" ca="1" si="1047"/>
        <v/>
      </c>
      <c r="BD7754" s="49">
        <f t="shared" ref="BD7754:BD7817" ca="1" si="1052">IF(ISNUMBER(BG7754),_xlfn.RANK.AVG(BG7754,$BG$2:$BG$5414,1),"")</f>
        <v>815.5</v>
      </c>
      <c r="BE7754" s="3">
        <f t="shared" ca="1" si="1049"/>
        <v>8.1500000000000003E-2</v>
      </c>
      <c r="BF7754" s="3">
        <f t="shared" ca="1" si="1050"/>
        <v>-1.3950525282585462</v>
      </c>
      <c r="BG7754" s="9">
        <f t="shared" ca="1" si="1051"/>
        <v>0</v>
      </c>
      <c r="BH7754" s="6">
        <f ca="1">IF(ISNUMBER('Descriptive Stats'!BF7754),'Descriptive Stats'!BF7754,#N/A)</f>
        <v>-1.3950525282585462</v>
      </c>
      <c r="BI7754" s="6">
        <f ca="1">IF(ISNUMBER('Descriptive Stats'!E7754),'Descriptive Stats'!E7754,#N/A)</f>
        <v>0</v>
      </c>
    </row>
    <row r="7755" spans="1:61" ht="14.4" x14ac:dyDescent="0.3">
      <c r="A7755" s="2">
        <f>ROW()</f>
        <v>7755</v>
      </c>
      <c r="C7755" s="8">
        <f t="shared" ca="1" si="1045"/>
        <v>4</v>
      </c>
      <c r="D7755" s="8">
        <f t="shared" ca="1" si="1046"/>
        <v>0</v>
      </c>
      <c r="E7755" s="50">
        <f t="shared" ca="1" si="1048"/>
        <v>7</v>
      </c>
      <c r="F7755" s="2" t="str">
        <f t="shared" ca="1" si="1047"/>
        <v/>
      </c>
      <c r="BD7755" s="49">
        <f t="shared" ca="1" si="1052"/>
        <v>4473.5</v>
      </c>
      <c r="BE7755" s="3">
        <f t="shared" ca="1" si="1049"/>
        <v>0.44729999999999998</v>
      </c>
      <c r="BF7755" s="3">
        <f t="shared" ca="1" si="1050"/>
        <v>-0.13248586824472414</v>
      </c>
      <c r="BG7755" s="9">
        <f t="shared" ca="1" si="1051"/>
        <v>7</v>
      </c>
      <c r="BH7755" s="6">
        <f ca="1">IF(ISNUMBER('Descriptive Stats'!BF7755),'Descriptive Stats'!BF7755,#N/A)</f>
        <v>-0.13248586824472414</v>
      </c>
      <c r="BI7755" s="6">
        <f ca="1">IF(ISNUMBER('Descriptive Stats'!E7755),'Descriptive Stats'!E7755,#N/A)</f>
        <v>7</v>
      </c>
    </row>
    <row r="7756" spans="1:61" ht="14.4" x14ac:dyDescent="0.3">
      <c r="A7756" s="2">
        <f>ROW()</f>
        <v>7756</v>
      </c>
      <c r="C7756" s="8">
        <f t="shared" ca="1" si="1045"/>
        <v>6</v>
      </c>
      <c r="D7756" s="8">
        <f t="shared" ca="1" si="1046"/>
        <v>7</v>
      </c>
      <c r="E7756" s="50">
        <f t="shared" ca="1" si="1048"/>
        <v>0</v>
      </c>
      <c r="F7756" s="2" t="str">
        <f t="shared" ca="1" si="1047"/>
        <v/>
      </c>
      <c r="BD7756" s="49">
        <f t="shared" ca="1" si="1052"/>
        <v>815.5</v>
      </c>
      <c r="BE7756" s="3">
        <f t="shared" ca="1" si="1049"/>
        <v>8.1500000000000003E-2</v>
      </c>
      <c r="BF7756" s="3">
        <f t="shared" ca="1" si="1050"/>
        <v>-1.3950525282585462</v>
      </c>
      <c r="BG7756" s="9">
        <f t="shared" ca="1" si="1051"/>
        <v>0</v>
      </c>
      <c r="BH7756" s="6">
        <f ca="1">IF(ISNUMBER('Descriptive Stats'!BF7756),'Descriptive Stats'!BF7756,#N/A)</f>
        <v>-1.3950525282585462</v>
      </c>
      <c r="BI7756" s="6">
        <f ca="1">IF(ISNUMBER('Descriptive Stats'!E7756),'Descriptive Stats'!E7756,#N/A)</f>
        <v>0</v>
      </c>
    </row>
    <row r="7757" spans="1:61" ht="14.4" x14ac:dyDescent="0.3">
      <c r="A7757" s="2">
        <f>ROW()</f>
        <v>7757</v>
      </c>
      <c r="C7757" s="8">
        <f t="shared" ca="1" si="1045"/>
        <v>20</v>
      </c>
      <c r="D7757" s="8">
        <f t="shared" ca="1" si="1046"/>
        <v>0</v>
      </c>
      <c r="E7757" s="50">
        <f t="shared" ca="1" si="1048"/>
        <v>6</v>
      </c>
      <c r="F7757" s="2" t="str">
        <f t="shared" ca="1" si="1047"/>
        <v/>
      </c>
      <c r="BD7757" s="49">
        <f t="shared" ca="1" si="1052"/>
        <v>3900</v>
      </c>
      <c r="BE7757" s="3">
        <f t="shared" ca="1" si="1049"/>
        <v>0.38995000000000002</v>
      </c>
      <c r="BF7757" s="3">
        <f t="shared" ca="1" si="1050"/>
        <v>-0.2794493539703507</v>
      </c>
      <c r="BG7757" s="9">
        <f t="shared" ca="1" si="1051"/>
        <v>6</v>
      </c>
      <c r="BH7757" s="6">
        <f ca="1">IF(ISNUMBER('Descriptive Stats'!BF7757),'Descriptive Stats'!BF7757,#N/A)</f>
        <v>-0.2794493539703507</v>
      </c>
      <c r="BI7757" s="6">
        <f ca="1">IF(ISNUMBER('Descriptive Stats'!E7757),'Descriptive Stats'!E7757,#N/A)</f>
        <v>6</v>
      </c>
    </row>
    <row r="7758" spans="1:61" ht="14.4" x14ac:dyDescent="0.3">
      <c r="A7758" s="2">
        <f>ROW()</f>
        <v>7758</v>
      </c>
      <c r="C7758" s="8">
        <f t="shared" ca="1" si="1045"/>
        <v>2</v>
      </c>
      <c r="D7758" s="8">
        <f t="shared" ca="1" si="1046"/>
        <v>6</v>
      </c>
      <c r="E7758" s="50">
        <f t="shared" ca="1" si="1048"/>
        <v>7</v>
      </c>
      <c r="F7758" s="2" t="str">
        <f t="shared" ca="1" si="1047"/>
        <v/>
      </c>
      <c r="BD7758" s="49">
        <f t="shared" ca="1" si="1052"/>
        <v>4473.5</v>
      </c>
      <c r="BE7758" s="3">
        <f t="shared" ca="1" si="1049"/>
        <v>0.44729999999999998</v>
      </c>
      <c r="BF7758" s="3">
        <f t="shared" ca="1" si="1050"/>
        <v>-0.13248586824472414</v>
      </c>
      <c r="BG7758" s="9">
        <f t="shared" ca="1" si="1051"/>
        <v>7</v>
      </c>
      <c r="BH7758" s="6">
        <f ca="1">IF(ISNUMBER('Descriptive Stats'!BF7758),'Descriptive Stats'!BF7758,#N/A)</f>
        <v>-0.13248586824472414</v>
      </c>
      <c r="BI7758" s="6">
        <f ca="1">IF(ISNUMBER('Descriptive Stats'!E7758),'Descriptive Stats'!E7758,#N/A)</f>
        <v>7</v>
      </c>
    </row>
    <row r="7759" spans="1:61" ht="14.4" x14ac:dyDescent="0.3">
      <c r="A7759" s="2">
        <f>ROW()</f>
        <v>7759</v>
      </c>
      <c r="C7759" s="8">
        <f t="shared" ca="1" si="1045"/>
        <v>19</v>
      </c>
      <c r="D7759" s="8">
        <f t="shared" ca="1" si="1046"/>
        <v>7</v>
      </c>
      <c r="E7759" s="50">
        <f t="shared" ca="1" si="1048"/>
        <v>2</v>
      </c>
      <c r="F7759" s="2" t="str">
        <f t="shared" ca="1" si="1047"/>
        <v/>
      </c>
      <c r="BD7759" s="49">
        <f t="shared" ca="1" si="1052"/>
        <v>2595</v>
      </c>
      <c r="BE7759" s="3">
        <f t="shared" ca="1" si="1049"/>
        <v>0.25945000000000001</v>
      </c>
      <c r="BF7759" s="3">
        <f t="shared" ca="1" si="1050"/>
        <v>-0.6450419512753276</v>
      </c>
      <c r="BG7759" s="9">
        <f t="shared" ca="1" si="1051"/>
        <v>2</v>
      </c>
      <c r="BH7759" s="6">
        <f ca="1">IF(ISNUMBER('Descriptive Stats'!BF7759),'Descriptive Stats'!BF7759,#N/A)</f>
        <v>-0.6450419512753276</v>
      </c>
      <c r="BI7759" s="6">
        <f ca="1">IF(ISNUMBER('Descriptive Stats'!E7759),'Descriptive Stats'!E7759,#N/A)</f>
        <v>2</v>
      </c>
    </row>
    <row r="7760" spans="1:61" ht="14.4" x14ac:dyDescent="0.3">
      <c r="A7760" s="2">
        <f>ROW()</f>
        <v>7760</v>
      </c>
      <c r="C7760" s="8">
        <f t="shared" ca="1" si="1045"/>
        <v>21</v>
      </c>
      <c r="D7760" s="8">
        <f t="shared" ca="1" si="1046"/>
        <v>2</v>
      </c>
      <c r="E7760" s="50">
        <f t="shared" ca="1" si="1048"/>
        <v>0</v>
      </c>
      <c r="F7760" s="2" t="str">
        <f t="shared" ca="1" si="1047"/>
        <v/>
      </c>
      <c r="BD7760" s="49">
        <f t="shared" ca="1" si="1052"/>
        <v>815.5</v>
      </c>
      <c r="BE7760" s="3">
        <f t="shared" ca="1" si="1049"/>
        <v>8.1500000000000003E-2</v>
      </c>
      <c r="BF7760" s="3">
        <f t="shared" ca="1" si="1050"/>
        <v>-1.3950525282585462</v>
      </c>
      <c r="BG7760" s="9">
        <f t="shared" ca="1" si="1051"/>
        <v>0</v>
      </c>
      <c r="BH7760" s="6">
        <f ca="1">IF(ISNUMBER('Descriptive Stats'!BF7760),'Descriptive Stats'!BF7760,#N/A)</f>
        <v>-1.3950525282585462</v>
      </c>
      <c r="BI7760" s="6">
        <f ca="1">IF(ISNUMBER('Descriptive Stats'!E7760),'Descriptive Stats'!E7760,#N/A)</f>
        <v>0</v>
      </c>
    </row>
    <row r="7761" spans="1:61" ht="14.4" x14ac:dyDescent="0.3">
      <c r="A7761" s="2">
        <f>ROW()</f>
        <v>7761</v>
      </c>
      <c r="C7761" s="8">
        <f t="shared" ref="C7761:C7824" ca="1" si="1053">RANDBETWEEN(2,COUNT(B:B))</f>
        <v>22</v>
      </c>
      <c r="D7761" s="8">
        <f t="shared" ref="D7761:D7824" ca="1" si="1054">VLOOKUP(C7761,A:B,2,TRUE)</f>
        <v>0</v>
      </c>
      <c r="E7761" s="50">
        <f t="shared" ca="1" si="1048"/>
        <v>2</v>
      </c>
      <c r="F7761" s="2" t="str">
        <f t="shared" ref="F7761:F7824" ca="1" si="1055">IF(ISNUMBER(E7761),IF(OR(E7761&lt;$K$16,E7761&gt;$K$14),"X",""),"")</f>
        <v/>
      </c>
      <c r="BD7761" s="49">
        <f t="shared" ca="1" si="1052"/>
        <v>2595</v>
      </c>
      <c r="BE7761" s="3">
        <f t="shared" ca="1" si="1049"/>
        <v>0.25945000000000001</v>
      </c>
      <c r="BF7761" s="3">
        <f t="shared" ca="1" si="1050"/>
        <v>-0.6450419512753276</v>
      </c>
      <c r="BG7761" s="9">
        <f t="shared" ca="1" si="1051"/>
        <v>2</v>
      </c>
      <c r="BH7761" s="6">
        <f ca="1">IF(ISNUMBER('Descriptive Stats'!BF7761),'Descriptive Stats'!BF7761,#N/A)</f>
        <v>-0.6450419512753276</v>
      </c>
      <c r="BI7761" s="6">
        <f ca="1">IF(ISNUMBER('Descriptive Stats'!E7761),'Descriptive Stats'!E7761,#N/A)</f>
        <v>2</v>
      </c>
    </row>
    <row r="7762" spans="1:61" ht="14.4" x14ac:dyDescent="0.3">
      <c r="A7762" s="2">
        <f>ROW()</f>
        <v>7762</v>
      </c>
      <c r="C7762" s="8">
        <f t="shared" ca="1" si="1053"/>
        <v>9</v>
      </c>
      <c r="D7762" s="8">
        <f t="shared" ca="1" si="1054"/>
        <v>2</v>
      </c>
      <c r="E7762" s="50">
        <f t="shared" ca="1" si="1048"/>
        <v>2</v>
      </c>
      <c r="F7762" s="2" t="str">
        <f t="shared" ca="1" si="1055"/>
        <v/>
      </c>
      <c r="BD7762" s="49">
        <f t="shared" ca="1" si="1052"/>
        <v>2595</v>
      </c>
      <c r="BE7762" s="3">
        <f t="shared" ca="1" si="1049"/>
        <v>0.25945000000000001</v>
      </c>
      <c r="BF7762" s="3">
        <f t="shared" ca="1" si="1050"/>
        <v>-0.6450419512753276</v>
      </c>
      <c r="BG7762" s="9">
        <f t="shared" ca="1" si="1051"/>
        <v>2</v>
      </c>
      <c r="BH7762" s="6">
        <f ca="1">IF(ISNUMBER('Descriptive Stats'!BF7762),'Descriptive Stats'!BF7762,#N/A)</f>
        <v>-0.6450419512753276</v>
      </c>
      <c r="BI7762" s="6">
        <f ca="1">IF(ISNUMBER('Descriptive Stats'!E7762),'Descriptive Stats'!E7762,#N/A)</f>
        <v>2</v>
      </c>
    </row>
    <row r="7763" spans="1:61" ht="14.4" x14ac:dyDescent="0.3">
      <c r="A7763" s="2">
        <f>ROW()</f>
        <v>7763</v>
      </c>
      <c r="C7763" s="8">
        <f t="shared" ca="1" si="1053"/>
        <v>17</v>
      </c>
      <c r="D7763" s="8">
        <f t="shared" ca="1" si="1054"/>
        <v>2</v>
      </c>
      <c r="E7763" s="50">
        <f t="shared" ca="1" si="1048"/>
        <v>15</v>
      </c>
      <c r="F7763" s="2" t="str">
        <f t="shared" ca="1" si="1055"/>
        <v/>
      </c>
      <c r="BD7763" s="49">
        <f t="shared" ca="1" si="1052"/>
        <v>5051.5</v>
      </c>
      <c r="BE7763" s="3">
        <f t="shared" ca="1" si="1049"/>
        <v>0.50509999999999999</v>
      </c>
      <c r="BF7763" s="3">
        <f t="shared" ca="1" si="1050"/>
        <v>1.2784152420787677E-2</v>
      </c>
      <c r="BG7763" s="9">
        <f t="shared" ca="1" si="1051"/>
        <v>15</v>
      </c>
      <c r="BH7763" s="6">
        <f ca="1">IF(ISNUMBER('Descriptive Stats'!BF7763),'Descriptive Stats'!BF7763,#N/A)</f>
        <v>1.2784152420787677E-2</v>
      </c>
      <c r="BI7763" s="6">
        <f ca="1">IF(ISNUMBER('Descriptive Stats'!E7763),'Descriptive Stats'!E7763,#N/A)</f>
        <v>15</v>
      </c>
    </row>
    <row r="7764" spans="1:61" ht="14.4" x14ac:dyDescent="0.3">
      <c r="A7764" s="2">
        <f>ROW()</f>
        <v>7764</v>
      </c>
      <c r="C7764" s="8">
        <f t="shared" ca="1" si="1053"/>
        <v>24</v>
      </c>
      <c r="D7764" s="8">
        <f t="shared" ca="1" si="1054"/>
        <v>15</v>
      </c>
      <c r="E7764" s="50">
        <f t="shared" ca="1" si="1048"/>
        <v>0</v>
      </c>
      <c r="F7764" s="2" t="str">
        <f t="shared" ca="1" si="1055"/>
        <v/>
      </c>
      <c r="BD7764" s="49">
        <f t="shared" ca="1" si="1052"/>
        <v>815.5</v>
      </c>
      <c r="BE7764" s="3">
        <f t="shared" ca="1" si="1049"/>
        <v>8.1500000000000003E-2</v>
      </c>
      <c r="BF7764" s="3">
        <f t="shared" ca="1" si="1050"/>
        <v>-1.3950525282585462</v>
      </c>
      <c r="BG7764" s="9">
        <f t="shared" ca="1" si="1051"/>
        <v>0</v>
      </c>
      <c r="BH7764" s="6">
        <f ca="1">IF(ISNUMBER('Descriptive Stats'!BF7764),'Descriptive Stats'!BF7764,#N/A)</f>
        <v>-1.3950525282585462</v>
      </c>
      <c r="BI7764" s="6">
        <f ca="1">IF(ISNUMBER('Descriptive Stats'!E7764),'Descriptive Stats'!E7764,#N/A)</f>
        <v>0</v>
      </c>
    </row>
    <row r="7765" spans="1:61" ht="14.4" x14ac:dyDescent="0.3">
      <c r="A7765" s="2">
        <f>ROW()</f>
        <v>7765</v>
      </c>
      <c r="C7765" s="8">
        <f t="shared" ca="1" si="1053"/>
        <v>22</v>
      </c>
      <c r="D7765" s="8">
        <f t="shared" ca="1" si="1054"/>
        <v>0</v>
      </c>
      <c r="E7765" s="50">
        <f t="shared" ca="1" si="1048"/>
        <v>6</v>
      </c>
      <c r="F7765" s="2" t="str">
        <f t="shared" ca="1" si="1055"/>
        <v/>
      </c>
      <c r="BD7765" s="49">
        <f t="shared" ca="1" si="1052"/>
        <v>3900</v>
      </c>
      <c r="BE7765" s="3">
        <f t="shared" ca="1" si="1049"/>
        <v>0.38995000000000002</v>
      </c>
      <c r="BF7765" s="3">
        <f t="shared" ca="1" si="1050"/>
        <v>-0.2794493539703507</v>
      </c>
      <c r="BG7765" s="9">
        <f t="shared" ca="1" si="1051"/>
        <v>6</v>
      </c>
      <c r="BH7765" s="6">
        <f ca="1">IF(ISNUMBER('Descriptive Stats'!BF7765),'Descriptive Stats'!BF7765,#N/A)</f>
        <v>-0.2794493539703507</v>
      </c>
      <c r="BI7765" s="6">
        <f ca="1">IF(ISNUMBER('Descriptive Stats'!E7765),'Descriptive Stats'!E7765,#N/A)</f>
        <v>6</v>
      </c>
    </row>
    <row r="7766" spans="1:61" ht="14.4" x14ac:dyDescent="0.3">
      <c r="A7766" s="2">
        <f>ROW()</f>
        <v>7766</v>
      </c>
      <c r="C7766" s="8">
        <f t="shared" ca="1" si="1053"/>
        <v>2</v>
      </c>
      <c r="D7766" s="8">
        <f t="shared" ca="1" si="1054"/>
        <v>6</v>
      </c>
      <c r="E7766" s="50">
        <f t="shared" ca="1" si="1048"/>
        <v>0</v>
      </c>
      <c r="F7766" s="2" t="str">
        <f t="shared" ca="1" si="1055"/>
        <v/>
      </c>
      <c r="BD7766" s="49">
        <f t="shared" ca="1" si="1052"/>
        <v>815.5</v>
      </c>
      <c r="BE7766" s="3">
        <f t="shared" ca="1" si="1049"/>
        <v>8.1500000000000003E-2</v>
      </c>
      <c r="BF7766" s="3">
        <f t="shared" ca="1" si="1050"/>
        <v>-1.3950525282585462</v>
      </c>
      <c r="BG7766" s="9">
        <f t="shared" ca="1" si="1051"/>
        <v>0</v>
      </c>
      <c r="BH7766" s="6">
        <f ca="1">IF(ISNUMBER('Descriptive Stats'!BF7766),'Descriptive Stats'!BF7766,#N/A)</f>
        <v>-1.3950525282585462</v>
      </c>
      <c r="BI7766" s="6">
        <f ca="1">IF(ISNUMBER('Descriptive Stats'!E7766),'Descriptive Stats'!E7766,#N/A)</f>
        <v>0</v>
      </c>
    </row>
    <row r="7767" spans="1:61" ht="14.4" x14ac:dyDescent="0.3">
      <c r="A7767" s="2">
        <f>ROW()</f>
        <v>7767</v>
      </c>
      <c r="C7767" s="8">
        <f t="shared" ca="1" si="1053"/>
        <v>20</v>
      </c>
      <c r="D7767" s="8">
        <f t="shared" ca="1" si="1054"/>
        <v>0</v>
      </c>
      <c r="E7767" s="50">
        <f t="shared" ca="1" si="1048"/>
        <v>1</v>
      </c>
      <c r="F7767" s="2" t="str">
        <f t="shared" ca="1" si="1055"/>
        <v/>
      </c>
      <c r="BD7767" s="49">
        <f t="shared" ca="1" si="1052"/>
        <v>1871</v>
      </c>
      <c r="BE7767" s="3">
        <f t="shared" ca="1" si="1049"/>
        <v>0.18704999999999999</v>
      </c>
      <c r="BF7767" s="3">
        <f t="shared" ca="1" si="1050"/>
        <v>-0.88881967520906158</v>
      </c>
      <c r="BG7767" s="9">
        <f t="shared" ca="1" si="1051"/>
        <v>1</v>
      </c>
      <c r="BH7767" s="6">
        <f ca="1">IF(ISNUMBER('Descriptive Stats'!BF7767),'Descriptive Stats'!BF7767,#N/A)</f>
        <v>-0.88881967520906158</v>
      </c>
      <c r="BI7767" s="6">
        <f ca="1">IF(ISNUMBER('Descriptive Stats'!E7767),'Descriptive Stats'!E7767,#N/A)</f>
        <v>1</v>
      </c>
    </row>
    <row r="7768" spans="1:61" ht="14.4" x14ac:dyDescent="0.3">
      <c r="A7768" s="2">
        <f>ROW()</f>
        <v>7768</v>
      </c>
      <c r="C7768" s="8">
        <f t="shared" ca="1" si="1053"/>
        <v>8</v>
      </c>
      <c r="D7768" s="8">
        <f t="shared" ca="1" si="1054"/>
        <v>1</v>
      </c>
      <c r="E7768" s="50">
        <f t="shared" ca="1" si="1048"/>
        <v>0</v>
      </c>
      <c r="F7768" s="2" t="str">
        <f t="shared" ca="1" si="1055"/>
        <v/>
      </c>
      <c r="BD7768" s="49">
        <f t="shared" ca="1" si="1052"/>
        <v>815.5</v>
      </c>
      <c r="BE7768" s="3">
        <f t="shared" ca="1" si="1049"/>
        <v>8.1500000000000003E-2</v>
      </c>
      <c r="BF7768" s="3">
        <f t="shared" ca="1" si="1050"/>
        <v>-1.3950525282585462</v>
      </c>
      <c r="BG7768" s="9">
        <f t="shared" ca="1" si="1051"/>
        <v>0</v>
      </c>
      <c r="BH7768" s="6">
        <f ca="1">IF(ISNUMBER('Descriptive Stats'!BF7768),'Descriptive Stats'!BF7768,#N/A)</f>
        <v>-1.3950525282585462</v>
      </c>
      <c r="BI7768" s="6">
        <f ca="1">IF(ISNUMBER('Descriptive Stats'!E7768),'Descriptive Stats'!E7768,#N/A)</f>
        <v>0</v>
      </c>
    </row>
    <row r="7769" spans="1:61" ht="14.4" x14ac:dyDescent="0.3">
      <c r="A7769" s="2">
        <f>ROW()</f>
        <v>7769</v>
      </c>
      <c r="C7769" s="8">
        <f t="shared" ca="1" si="1053"/>
        <v>15</v>
      </c>
      <c r="D7769" s="8">
        <f t="shared" ca="1" si="1054"/>
        <v>0</v>
      </c>
      <c r="E7769" s="50">
        <f t="shared" ca="1" si="1048"/>
        <v>0</v>
      </c>
      <c r="F7769" s="2" t="str">
        <f t="shared" ca="1" si="1055"/>
        <v/>
      </c>
      <c r="BD7769" s="49">
        <f t="shared" ca="1" si="1052"/>
        <v>815.5</v>
      </c>
      <c r="BE7769" s="3">
        <f t="shared" ca="1" si="1049"/>
        <v>8.1500000000000003E-2</v>
      </c>
      <c r="BF7769" s="3">
        <f t="shared" ca="1" si="1050"/>
        <v>-1.3950525282585462</v>
      </c>
      <c r="BG7769" s="9">
        <f t="shared" ca="1" si="1051"/>
        <v>0</v>
      </c>
      <c r="BH7769" s="6">
        <f ca="1">IF(ISNUMBER('Descriptive Stats'!BF7769),'Descriptive Stats'!BF7769,#N/A)</f>
        <v>-1.3950525282585462</v>
      </c>
      <c r="BI7769" s="6">
        <f ca="1">IF(ISNUMBER('Descriptive Stats'!E7769),'Descriptive Stats'!E7769,#N/A)</f>
        <v>0</v>
      </c>
    </row>
    <row r="7770" spans="1:61" ht="14.4" x14ac:dyDescent="0.3">
      <c r="A7770" s="2">
        <f>ROW()</f>
        <v>7770</v>
      </c>
      <c r="C7770" s="8">
        <f t="shared" ca="1" si="1053"/>
        <v>4</v>
      </c>
      <c r="D7770" s="8">
        <f t="shared" ca="1" si="1054"/>
        <v>0</v>
      </c>
      <c r="E7770" s="50">
        <f t="shared" ca="1" si="1048"/>
        <v>1</v>
      </c>
      <c r="F7770" s="2" t="str">
        <f t="shared" ca="1" si="1055"/>
        <v/>
      </c>
      <c r="BD7770" s="49">
        <f t="shared" ca="1" si="1052"/>
        <v>1871</v>
      </c>
      <c r="BE7770" s="3">
        <f t="shared" ca="1" si="1049"/>
        <v>0.18704999999999999</v>
      </c>
      <c r="BF7770" s="3">
        <f t="shared" ca="1" si="1050"/>
        <v>-0.88881967520906158</v>
      </c>
      <c r="BG7770" s="9">
        <f t="shared" ca="1" si="1051"/>
        <v>1</v>
      </c>
      <c r="BH7770" s="6">
        <f ca="1">IF(ISNUMBER('Descriptive Stats'!BF7770),'Descriptive Stats'!BF7770,#N/A)</f>
        <v>-0.88881967520906158</v>
      </c>
      <c r="BI7770" s="6">
        <f ca="1">IF(ISNUMBER('Descriptive Stats'!E7770),'Descriptive Stats'!E7770,#N/A)</f>
        <v>1</v>
      </c>
    </row>
    <row r="7771" spans="1:61" ht="14.4" x14ac:dyDescent="0.3">
      <c r="A7771" s="2">
        <f>ROW()</f>
        <v>7771</v>
      </c>
      <c r="C7771" s="8">
        <f t="shared" ca="1" si="1053"/>
        <v>8</v>
      </c>
      <c r="D7771" s="8">
        <f t="shared" ca="1" si="1054"/>
        <v>1</v>
      </c>
      <c r="E7771" s="50">
        <f t="shared" ca="1" si="1048"/>
        <v>2</v>
      </c>
      <c r="F7771" s="2" t="str">
        <f t="shared" ca="1" si="1055"/>
        <v/>
      </c>
      <c r="BD7771" s="49">
        <f t="shared" ca="1" si="1052"/>
        <v>2595</v>
      </c>
      <c r="BE7771" s="3">
        <f t="shared" ca="1" si="1049"/>
        <v>0.25945000000000001</v>
      </c>
      <c r="BF7771" s="3">
        <f t="shared" ca="1" si="1050"/>
        <v>-0.6450419512753276</v>
      </c>
      <c r="BG7771" s="9">
        <f t="shared" ca="1" si="1051"/>
        <v>2</v>
      </c>
      <c r="BH7771" s="6">
        <f ca="1">IF(ISNUMBER('Descriptive Stats'!BF7771),'Descriptive Stats'!BF7771,#N/A)</f>
        <v>-0.6450419512753276</v>
      </c>
      <c r="BI7771" s="6">
        <f ca="1">IF(ISNUMBER('Descriptive Stats'!E7771),'Descriptive Stats'!E7771,#N/A)</f>
        <v>2</v>
      </c>
    </row>
    <row r="7772" spans="1:61" ht="14.4" x14ac:dyDescent="0.3">
      <c r="A7772" s="2">
        <f>ROW()</f>
        <v>7772</v>
      </c>
      <c r="C7772" s="8">
        <f t="shared" ca="1" si="1053"/>
        <v>9</v>
      </c>
      <c r="D7772" s="8">
        <f t="shared" ca="1" si="1054"/>
        <v>2</v>
      </c>
      <c r="E7772" s="50">
        <f t="shared" ca="1" si="1048"/>
        <v>15</v>
      </c>
      <c r="F7772" s="2" t="str">
        <f t="shared" ca="1" si="1055"/>
        <v/>
      </c>
      <c r="BD7772" s="49">
        <f t="shared" ca="1" si="1052"/>
        <v>5051.5</v>
      </c>
      <c r="BE7772" s="3">
        <f t="shared" ca="1" si="1049"/>
        <v>0.50509999999999999</v>
      </c>
      <c r="BF7772" s="3">
        <f t="shared" ca="1" si="1050"/>
        <v>1.2784152420787677E-2</v>
      </c>
      <c r="BG7772" s="9">
        <f t="shared" ca="1" si="1051"/>
        <v>15</v>
      </c>
      <c r="BH7772" s="6">
        <f ca="1">IF(ISNUMBER('Descriptive Stats'!BF7772),'Descriptive Stats'!BF7772,#N/A)</f>
        <v>1.2784152420787677E-2</v>
      </c>
      <c r="BI7772" s="6">
        <f ca="1">IF(ISNUMBER('Descriptive Stats'!E7772),'Descriptive Stats'!E7772,#N/A)</f>
        <v>15</v>
      </c>
    </row>
    <row r="7773" spans="1:61" ht="14.4" x14ac:dyDescent="0.3">
      <c r="A7773" s="2">
        <f>ROW()</f>
        <v>7773</v>
      </c>
      <c r="C7773" s="8">
        <f t="shared" ca="1" si="1053"/>
        <v>24</v>
      </c>
      <c r="D7773" s="8">
        <f t="shared" ca="1" si="1054"/>
        <v>15</v>
      </c>
      <c r="E7773" s="50">
        <f t="shared" ca="1" si="1048"/>
        <v>7</v>
      </c>
      <c r="F7773" s="2" t="str">
        <f t="shared" ca="1" si="1055"/>
        <v/>
      </c>
      <c r="BD7773" s="49">
        <f t="shared" ca="1" si="1052"/>
        <v>4473.5</v>
      </c>
      <c r="BE7773" s="3">
        <f t="shared" ca="1" si="1049"/>
        <v>0.44729999999999998</v>
      </c>
      <c r="BF7773" s="3">
        <f t="shared" ca="1" si="1050"/>
        <v>-0.13248586824472414</v>
      </c>
      <c r="BG7773" s="9">
        <f t="shared" ca="1" si="1051"/>
        <v>7</v>
      </c>
      <c r="BH7773" s="6">
        <f ca="1">IF(ISNUMBER('Descriptive Stats'!BF7773),'Descriptive Stats'!BF7773,#N/A)</f>
        <v>-0.13248586824472414</v>
      </c>
      <c r="BI7773" s="6">
        <f ca="1">IF(ISNUMBER('Descriptive Stats'!E7773),'Descriptive Stats'!E7773,#N/A)</f>
        <v>7</v>
      </c>
    </row>
    <row r="7774" spans="1:61" ht="14.4" x14ac:dyDescent="0.3">
      <c r="A7774" s="2">
        <f>ROW()</f>
        <v>7774</v>
      </c>
      <c r="C7774" s="8">
        <f t="shared" ca="1" si="1053"/>
        <v>6</v>
      </c>
      <c r="D7774" s="8">
        <f t="shared" ca="1" si="1054"/>
        <v>7</v>
      </c>
      <c r="E7774" s="50">
        <f t="shared" ca="1" si="1048"/>
        <v>2</v>
      </c>
      <c r="F7774" s="2" t="str">
        <f t="shared" ca="1" si="1055"/>
        <v/>
      </c>
      <c r="BD7774" s="49">
        <f t="shared" ca="1" si="1052"/>
        <v>2595</v>
      </c>
      <c r="BE7774" s="3">
        <f t="shared" ca="1" si="1049"/>
        <v>0.25945000000000001</v>
      </c>
      <c r="BF7774" s="3">
        <f t="shared" ca="1" si="1050"/>
        <v>-0.6450419512753276</v>
      </c>
      <c r="BG7774" s="9">
        <f t="shared" ca="1" si="1051"/>
        <v>2</v>
      </c>
      <c r="BH7774" s="6">
        <f ca="1">IF(ISNUMBER('Descriptive Stats'!BF7774),'Descriptive Stats'!BF7774,#N/A)</f>
        <v>-0.6450419512753276</v>
      </c>
      <c r="BI7774" s="6">
        <f ca="1">IF(ISNUMBER('Descriptive Stats'!E7774),'Descriptive Stats'!E7774,#N/A)</f>
        <v>2</v>
      </c>
    </row>
    <row r="7775" spans="1:61" ht="14.4" x14ac:dyDescent="0.3">
      <c r="A7775" s="2">
        <f>ROW()</f>
        <v>7775</v>
      </c>
      <c r="C7775" s="8">
        <f t="shared" ca="1" si="1053"/>
        <v>21</v>
      </c>
      <c r="D7775" s="8">
        <f t="shared" ca="1" si="1054"/>
        <v>2</v>
      </c>
      <c r="E7775" s="50">
        <f t="shared" ca="1" si="1048"/>
        <v>1</v>
      </c>
      <c r="F7775" s="2" t="str">
        <f t="shared" ca="1" si="1055"/>
        <v/>
      </c>
      <c r="BD7775" s="49">
        <f t="shared" ca="1" si="1052"/>
        <v>1871</v>
      </c>
      <c r="BE7775" s="3">
        <f t="shared" ca="1" si="1049"/>
        <v>0.18704999999999999</v>
      </c>
      <c r="BF7775" s="3">
        <f t="shared" ca="1" si="1050"/>
        <v>-0.88881967520906158</v>
      </c>
      <c r="BG7775" s="9">
        <f t="shared" ca="1" si="1051"/>
        <v>1</v>
      </c>
      <c r="BH7775" s="6">
        <f ca="1">IF(ISNUMBER('Descriptive Stats'!BF7775),'Descriptive Stats'!BF7775,#N/A)</f>
        <v>-0.88881967520906158</v>
      </c>
      <c r="BI7775" s="6">
        <f ca="1">IF(ISNUMBER('Descriptive Stats'!E7775),'Descriptive Stats'!E7775,#N/A)</f>
        <v>1</v>
      </c>
    </row>
    <row r="7776" spans="1:61" ht="14.4" x14ac:dyDescent="0.3">
      <c r="A7776" s="2">
        <f>ROW()</f>
        <v>7776</v>
      </c>
      <c r="C7776" s="8">
        <f t="shared" ca="1" si="1053"/>
        <v>8</v>
      </c>
      <c r="D7776" s="8">
        <f t="shared" ca="1" si="1054"/>
        <v>1</v>
      </c>
      <c r="E7776" s="50">
        <f t="shared" ca="1" si="1048"/>
        <v>9</v>
      </c>
      <c r="F7776" s="2" t="str">
        <f t="shared" ca="1" si="1055"/>
        <v/>
      </c>
      <c r="BD7776" s="49">
        <f t="shared" ca="1" si="1052"/>
        <v>4819</v>
      </c>
      <c r="BE7776" s="3">
        <f t="shared" ca="1" si="1049"/>
        <v>0.48185</v>
      </c>
      <c r="BF7776" s="3">
        <f t="shared" ca="1" si="1050"/>
        <v>-4.5511009098988427E-2</v>
      </c>
      <c r="BG7776" s="9">
        <f t="shared" ca="1" si="1051"/>
        <v>9</v>
      </c>
      <c r="BH7776" s="6">
        <f ca="1">IF(ISNUMBER('Descriptive Stats'!BF7776),'Descriptive Stats'!BF7776,#N/A)</f>
        <v>-4.5511009098988427E-2</v>
      </c>
      <c r="BI7776" s="6">
        <f ca="1">IF(ISNUMBER('Descriptive Stats'!E7776),'Descriptive Stats'!E7776,#N/A)</f>
        <v>9</v>
      </c>
    </row>
    <row r="7777" spans="1:61" ht="14.4" x14ac:dyDescent="0.3">
      <c r="A7777" s="2">
        <f>ROW()</f>
        <v>7777</v>
      </c>
      <c r="C7777" s="8">
        <f t="shared" ca="1" si="1053"/>
        <v>23</v>
      </c>
      <c r="D7777" s="8">
        <f t="shared" ca="1" si="1054"/>
        <v>9</v>
      </c>
      <c r="E7777" s="50">
        <f t="shared" ca="1" si="1048"/>
        <v>2</v>
      </c>
      <c r="F7777" s="2" t="str">
        <f t="shared" ca="1" si="1055"/>
        <v/>
      </c>
      <c r="BD7777" s="49">
        <f t="shared" ca="1" si="1052"/>
        <v>2595</v>
      </c>
      <c r="BE7777" s="3">
        <f t="shared" ca="1" si="1049"/>
        <v>0.25945000000000001</v>
      </c>
      <c r="BF7777" s="3">
        <f t="shared" ca="1" si="1050"/>
        <v>-0.6450419512753276</v>
      </c>
      <c r="BG7777" s="9">
        <f t="shared" ca="1" si="1051"/>
        <v>2</v>
      </c>
      <c r="BH7777" s="6">
        <f ca="1">IF(ISNUMBER('Descriptive Stats'!BF7777),'Descriptive Stats'!BF7777,#N/A)</f>
        <v>-0.6450419512753276</v>
      </c>
      <c r="BI7777" s="6">
        <f ca="1">IF(ISNUMBER('Descriptive Stats'!E7777),'Descriptive Stats'!E7777,#N/A)</f>
        <v>2</v>
      </c>
    </row>
    <row r="7778" spans="1:61" ht="14.4" x14ac:dyDescent="0.3">
      <c r="A7778" s="2">
        <f>ROW()</f>
        <v>7778</v>
      </c>
      <c r="C7778" s="8">
        <f t="shared" ca="1" si="1053"/>
        <v>9</v>
      </c>
      <c r="D7778" s="8">
        <f t="shared" ca="1" si="1054"/>
        <v>2</v>
      </c>
      <c r="E7778" s="50">
        <f t="shared" ca="1" si="1048"/>
        <v>4</v>
      </c>
      <c r="F7778" s="2" t="str">
        <f t="shared" ca="1" si="1055"/>
        <v/>
      </c>
      <c r="BD7778" s="49">
        <f t="shared" ca="1" si="1052"/>
        <v>3442</v>
      </c>
      <c r="BE7778" s="3">
        <f t="shared" ca="1" si="1049"/>
        <v>0.34415000000000001</v>
      </c>
      <c r="BF7778" s="3">
        <f t="shared" ca="1" si="1050"/>
        <v>-0.40116316278173481</v>
      </c>
      <c r="BG7778" s="9">
        <f t="shared" ca="1" si="1051"/>
        <v>4</v>
      </c>
      <c r="BH7778" s="6">
        <f ca="1">IF(ISNUMBER('Descriptive Stats'!BF7778),'Descriptive Stats'!BF7778,#N/A)</f>
        <v>-0.40116316278173481</v>
      </c>
      <c r="BI7778" s="6">
        <f ca="1">IF(ISNUMBER('Descriptive Stats'!E7778),'Descriptive Stats'!E7778,#N/A)</f>
        <v>4</v>
      </c>
    </row>
    <row r="7779" spans="1:61" ht="14.4" x14ac:dyDescent="0.3">
      <c r="A7779" s="2">
        <f>ROW()</f>
        <v>7779</v>
      </c>
      <c r="C7779" s="8">
        <f t="shared" ca="1" si="1053"/>
        <v>13</v>
      </c>
      <c r="D7779" s="8">
        <f t="shared" ca="1" si="1054"/>
        <v>4</v>
      </c>
      <c r="E7779" s="50">
        <f t="shared" ca="1" si="1048"/>
        <v>19</v>
      </c>
      <c r="F7779" s="2" t="str">
        <f t="shared" ca="1" si="1055"/>
        <v>X</v>
      </c>
      <c r="BD7779" s="49">
        <f t="shared" ca="1" si="1052"/>
        <v>5294</v>
      </c>
      <c r="BE7779" s="3">
        <f t="shared" ca="1" si="1049"/>
        <v>0.52934999999999999</v>
      </c>
      <c r="BF7779" s="3">
        <f t="shared" ca="1" si="1050"/>
        <v>7.3636031452008061E-2</v>
      </c>
      <c r="BG7779" s="9">
        <f t="shared" ca="1" si="1051"/>
        <v>19</v>
      </c>
      <c r="BH7779" s="6">
        <f ca="1">IF(ISNUMBER('Descriptive Stats'!BF7779),'Descriptive Stats'!BF7779,#N/A)</f>
        <v>7.3636031452008061E-2</v>
      </c>
      <c r="BI7779" s="6">
        <f ca="1">IF(ISNUMBER('Descriptive Stats'!E7779),'Descriptive Stats'!E7779,#N/A)</f>
        <v>19</v>
      </c>
    </row>
    <row r="7780" spans="1:61" ht="14.4" x14ac:dyDescent="0.3">
      <c r="A7780" s="2">
        <f>ROW()</f>
        <v>7780</v>
      </c>
      <c r="C7780" s="8">
        <f t="shared" ca="1" si="1053"/>
        <v>7</v>
      </c>
      <c r="D7780" s="8">
        <f t="shared" ca="1" si="1054"/>
        <v>19</v>
      </c>
      <c r="E7780" s="50">
        <f t="shared" ca="1" si="1048"/>
        <v>2</v>
      </c>
      <c r="F7780" s="2" t="str">
        <f t="shared" ca="1" si="1055"/>
        <v/>
      </c>
      <c r="BD7780" s="49">
        <f t="shared" ca="1" si="1052"/>
        <v>2595</v>
      </c>
      <c r="BE7780" s="3">
        <f t="shared" ca="1" si="1049"/>
        <v>0.25945000000000001</v>
      </c>
      <c r="BF7780" s="3">
        <f t="shared" ca="1" si="1050"/>
        <v>-0.6450419512753276</v>
      </c>
      <c r="BG7780" s="9">
        <f t="shared" ca="1" si="1051"/>
        <v>2</v>
      </c>
      <c r="BH7780" s="6">
        <f ca="1">IF(ISNUMBER('Descriptive Stats'!BF7780),'Descriptive Stats'!BF7780,#N/A)</f>
        <v>-0.6450419512753276</v>
      </c>
      <c r="BI7780" s="6">
        <f ca="1">IF(ISNUMBER('Descriptive Stats'!E7780),'Descriptive Stats'!E7780,#N/A)</f>
        <v>2</v>
      </c>
    </row>
    <row r="7781" spans="1:61" ht="14.4" x14ac:dyDescent="0.3">
      <c r="A7781" s="2">
        <f>ROW()</f>
        <v>7781</v>
      </c>
      <c r="C7781" s="8">
        <f t="shared" ca="1" si="1053"/>
        <v>3</v>
      </c>
      <c r="D7781" s="8">
        <f t="shared" ca="1" si="1054"/>
        <v>2</v>
      </c>
      <c r="E7781" s="50">
        <f t="shared" ca="1" si="1048"/>
        <v>4</v>
      </c>
      <c r="F7781" s="2" t="str">
        <f t="shared" ca="1" si="1055"/>
        <v/>
      </c>
      <c r="BD7781" s="49">
        <f t="shared" ca="1" si="1052"/>
        <v>3442</v>
      </c>
      <c r="BE7781" s="3">
        <f t="shared" ca="1" si="1049"/>
        <v>0.34415000000000001</v>
      </c>
      <c r="BF7781" s="3">
        <f t="shared" ca="1" si="1050"/>
        <v>-0.40116316278173481</v>
      </c>
      <c r="BG7781" s="9">
        <f t="shared" ca="1" si="1051"/>
        <v>4</v>
      </c>
      <c r="BH7781" s="6">
        <f ca="1">IF(ISNUMBER('Descriptive Stats'!BF7781),'Descriptive Stats'!BF7781,#N/A)</f>
        <v>-0.40116316278173481</v>
      </c>
      <c r="BI7781" s="6">
        <f ca="1">IF(ISNUMBER('Descriptive Stats'!E7781),'Descriptive Stats'!E7781,#N/A)</f>
        <v>4</v>
      </c>
    </row>
    <row r="7782" spans="1:61" ht="14.4" x14ac:dyDescent="0.3">
      <c r="A7782" s="2">
        <f>ROW()</f>
        <v>7782</v>
      </c>
      <c r="C7782" s="8">
        <f t="shared" ca="1" si="1053"/>
        <v>13</v>
      </c>
      <c r="D7782" s="8">
        <f t="shared" ca="1" si="1054"/>
        <v>4</v>
      </c>
      <c r="E7782" s="50">
        <f t="shared" ca="1" si="1048"/>
        <v>2</v>
      </c>
      <c r="F7782" s="2" t="str">
        <f t="shared" ca="1" si="1055"/>
        <v/>
      </c>
      <c r="BD7782" s="49">
        <f t="shared" ca="1" si="1052"/>
        <v>2595</v>
      </c>
      <c r="BE7782" s="3">
        <f t="shared" ca="1" si="1049"/>
        <v>0.25945000000000001</v>
      </c>
      <c r="BF7782" s="3">
        <f t="shared" ca="1" si="1050"/>
        <v>-0.6450419512753276</v>
      </c>
      <c r="BG7782" s="9">
        <f t="shared" ca="1" si="1051"/>
        <v>2</v>
      </c>
      <c r="BH7782" s="6">
        <f ca="1">IF(ISNUMBER('Descriptive Stats'!BF7782),'Descriptive Stats'!BF7782,#N/A)</f>
        <v>-0.6450419512753276</v>
      </c>
      <c r="BI7782" s="6">
        <f ca="1">IF(ISNUMBER('Descriptive Stats'!E7782),'Descriptive Stats'!E7782,#N/A)</f>
        <v>2</v>
      </c>
    </row>
    <row r="7783" spans="1:61" ht="14.4" x14ac:dyDescent="0.3">
      <c r="A7783" s="2">
        <f>ROW()</f>
        <v>7783</v>
      </c>
      <c r="C7783" s="8">
        <f t="shared" ca="1" si="1053"/>
        <v>21</v>
      </c>
      <c r="D7783" s="8">
        <f t="shared" ca="1" si="1054"/>
        <v>2</v>
      </c>
      <c r="E7783" s="50">
        <f t="shared" ca="1" si="1048"/>
        <v>6</v>
      </c>
      <c r="F7783" s="2" t="str">
        <f t="shared" ca="1" si="1055"/>
        <v/>
      </c>
      <c r="BD7783" s="49">
        <f t="shared" ca="1" si="1052"/>
        <v>3900</v>
      </c>
      <c r="BE7783" s="3">
        <f t="shared" ca="1" si="1049"/>
        <v>0.38995000000000002</v>
      </c>
      <c r="BF7783" s="3">
        <f t="shared" ca="1" si="1050"/>
        <v>-0.2794493539703507</v>
      </c>
      <c r="BG7783" s="9">
        <f t="shared" ca="1" si="1051"/>
        <v>6</v>
      </c>
      <c r="BH7783" s="6">
        <f ca="1">IF(ISNUMBER('Descriptive Stats'!BF7783),'Descriptive Stats'!BF7783,#N/A)</f>
        <v>-0.2794493539703507</v>
      </c>
      <c r="BI7783" s="6">
        <f ca="1">IF(ISNUMBER('Descriptive Stats'!E7783),'Descriptive Stats'!E7783,#N/A)</f>
        <v>6</v>
      </c>
    </row>
    <row r="7784" spans="1:61" ht="14.4" x14ac:dyDescent="0.3">
      <c r="A7784" s="2">
        <f>ROW()</f>
        <v>7784</v>
      </c>
      <c r="C7784" s="8">
        <f t="shared" ca="1" si="1053"/>
        <v>2</v>
      </c>
      <c r="D7784" s="8">
        <f t="shared" ca="1" si="1054"/>
        <v>6</v>
      </c>
      <c r="E7784" s="50">
        <f t="shared" ca="1" si="1048"/>
        <v>0</v>
      </c>
      <c r="F7784" s="2" t="str">
        <f t="shared" ca="1" si="1055"/>
        <v/>
      </c>
      <c r="BD7784" s="49">
        <f t="shared" ca="1" si="1052"/>
        <v>815.5</v>
      </c>
      <c r="BE7784" s="3">
        <f t="shared" ca="1" si="1049"/>
        <v>8.1500000000000003E-2</v>
      </c>
      <c r="BF7784" s="3">
        <f t="shared" ca="1" si="1050"/>
        <v>-1.3950525282585462</v>
      </c>
      <c r="BG7784" s="9">
        <f t="shared" ca="1" si="1051"/>
        <v>0</v>
      </c>
      <c r="BH7784" s="6">
        <f ca="1">IF(ISNUMBER('Descriptive Stats'!BF7784),'Descriptive Stats'!BF7784,#N/A)</f>
        <v>-1.3950525282585462</v>
      </c>
      <c r="BI7784" s="6">
        <f ca="1">IF(ISNUMBER('Descriptive Stats'!E7784),'Descriptive Stats'!E7784,#N/A)</f>
        <v>0</v>
      </c>
    </row>
    <row r="7785" spans="1:61" ht="14.4" x14ac:dyDescent="0.3">
      <c r="A7785" s="2">
        <f>ROW()</f>
        <v>7785</v>
      </c>
      <c r="C7785" s="8">
        <f t="shared" ca="1" si="1053"/>
        <v>4</v>
      </c>
      <c r="D7785" s="8">
        <f t="shared" ca="1" si="1054"/>
        <v>0</v>
      </c>
      <c r="E7785" s="50">
        <f t="shared" ca="1" si="1048"/>
        <v>0</v>
      </c>
      <c r="F7785" s="2" t="str">
        <f t="shared" ca="1" si="1055"/>
        <v/>
      </c>
      <c r="BD7785" s="49">
        <f t="shared" ca="1" si="1052"/>
        <v>815.5</v>
      </c>
      <c r="BE7785" s="3">
        <f t="shared" ca="1" si="1049"/>
        <v>8.1500000000000003E-2</v>
      </c>
      <c r="BF7785" s="3">
        <f t="shared" ca="1" si="1050"/>
        <v>-1.3950525282585462</v>
      </c>
      <c r="BG7785" s="9">
        <f t="shared" ca="1" si="1051"/>
        <v>0</v>
      </c>
      <c r="BH7785" s="6">
        <f ca="1">IF(ISNUMBER('Descriptive Stats'!BF7785),'Descriptive Stats'!BF7785,#N/A)</f>
        <v>-1.3950525282585462</v>
      </c>
      <c r="BI7785" s="6">
        <f ca="1">IF(ISNUMBER('Descriptive Stats'!E7785),'Descriptive Stats'!E7785,#N/A)</f>
        <v>0</v>
      </c>
    </row>
    <row r="7786" spans="1:61" ht="14.4" x14ac:dyDescent="0.3">
      <c r="A7786" s="2">
        <f>ROW()</f>
        <v>7786</v>
      </c>
      <c r="C7786" s="8">
        <f t="shared" ca="1" si="1053"/>
        <v>22</v>
      </c>
      <c r="D7786" s="8">
        <f t="shared" ca="1" si="1054"/>
        <v>0</v>
      </c>
      <c r="E7786" s="50">
        <f t="shared" ca="1" si="1048"/>
        <v>6</v>
      </c>
      <c r="F7786" s="2" t="str">
        <f t="shared" ca="1" si="1055"/>
        <v/>
      </c>
      <c r="BD7786" s="49">
        <f t="shared" ca="1" si="1052"/>
        <v>3900</v>
      </c>
      <c r="BE7786" s="3">
        <f t="shared" ca="1" si="1049"/>
        <v>0.38995000000000002</v>
      </c>
      <c r="BF7786" s="3">
        <f t="shared" ca="1" si="1050"/>
        <v>-0.2794493539703507</v>
      </c>
      <c r="BG7786" s="9">
        <f t="shared" ca="1" si="1051"/>
        <v>6</v>
      </c>
      <c r="BH7786" s="6">
        <f ca="1">IF(ISNUMBER('Descriptive Stats'!BF7786),'Descriptive Stats'!BF7786,#N/A)</f>
        <v>-0.2794493539703507</v>
      </c>
      <c r="BI7786" s="6">
        <f ca="1">IF(ISNUMBER('Descriptive Stats'!E7786),'Descriptive Stats'!E7786,#N/A)</f>
        <v>6</v>
      </c>
    </row>
    <row r="7787" spans="1:61" ht="14.4" x14ac:dyDescent="0.3">
      <c r="A7787" s="2">
        <f>ROW()</f>
        <v>7787</v>
      </c>
      <c r="C7787" s="8">
        <f t="shared" ca="1" si="1053"/>
        <v>2</v>
      </c>
      <c r="D7787" s="8">
        <f t="shared" ca="1" si="1054"/>
        <v>6</v>
      </c>
      <c r="E7787" s="50">
        <f t="shared" ca="1" si="1048"/>
        <v>1</v>
      </c>
      <c r="F7787" s="2" t="str">
        <f t="shared" ca="1" si="1055"/>
        <v/>
      </c>
      <c r="BD7787" s="49">
        <f t="shared" ca="1" si="1052"/>
        <v>1871</v>
      </c>
      <c r="BE7787" s="3">
        <f t="shared" ca="1" si="1049"/>
        <v>0.18704999999999999</v>
      </c>
      <c r="BF7787" s="3">
        <f t="shared" ca="1" si="1050"/>
        <v>-0.88881967520906158</v>
      </c>
      <c r="BG7787" s="9">
        <f t="shared" ca="1" si="1051"/>
        <v>1</v>
      </c>
      <c r="BH7787" s="6">
        <f ca="1">IF(ISNUMBER('Descriptive Stats'!BF7787),'Descriptive Stats'!BF7787,#N/A)</f>
        <v>-0.88881967520906158</v>
      </c>
      <c r="BI7787" s="6">
        <f ca="1">IF(ISNUMBER('Descriptive Stats'!E7787),'Descriptive Stats'!E7787,#N/A)</f>
        <v>1</v>
      </c>
    </row>
    <row r="7788" spans="1:61" ht="14.4" x14ac:dyDescent="0.3">
      <c r="A7788" s="2">
        <f>ROW()</f>
        <v>7788</v>
      </c>
      <c r="C7788" s="8">
        <f t="shared" ca="1" si="1053"/>
        <v>12</v>
      </c>
      <c r="D7788" s="8">
        <f t="shared" ca="1" si="1054"/>
        <v>1</v>
      </c>
      <c r="E7788" s="50">
        <f t="shared" ca="1" si="1048"/>
        <v>0</v>
      </c>
      <c r="F7788" s="2" t="str">
        <f t="shared" ca="1" si="1055"/>
        <v/>
      </c>
      <c r="BD7788" s="49">
        <f t="shared" ca="1" si="1052"/>
        <v>815.5</v>
      </c>
      <c r="BE7788" s="3">
        <f t="shared" ca="1" si="1049"/>
        <v>8.1500000000000003E-2</v>
      </c>
      <c r="BF7788" s="3">
        <f t="shared" ca="1" si="1050"/>
        <v>-1.3950525282585462</v>
      </c>
      <c r="BG7788" s="9">
        <f t="shared" ca="1" si="1051"/>
        <v>0</v>
      </c>
      <c r="BH7788" s="6">
        <f ca="1">IF(ISNUMBER('Descriptive Stats'!BF7788),'Descriptive Stats'!BF7788,#N/A)</f>
        <v>-1.3950525282585462</v>
      </c>
      <c r="BI7788" s="6">
        <f ca="1">IF(ISNUMBER('Descriptive Stats'!E7788),'Descriptive Stats'!E7788,#N/A)</f>
        <v>0</v>
      </c>
    </row>
    <row r="7789" spans="1:61" ht="14.4" x14ac:dyDescent="0.3">
      <c r="A7789" s="2">
        <f>ROW()</f>
        <v>7789</v>
      </c>
      <c r="C7789" s="8">
        <f t="shared" ca="1" si="1053"/>
        <v>22</v>
      </c>
      <c r="D7789" s="8">
        <f t="shared" ca="1" si="1054"/>
        <v>0</v>
      </c>
      <c r="E7789" s="50">
        <f t="shared" ca="1" si="1048"/>
        <v>0</v>
      </c>
      <c r="F7789" s="2" t="str">
        <f t="shared" ca="1" si="1055"/>
        <v/>
      </c>
      <c r="BD7789" s="49">
        <f t="shared" ca="1" si="1052"/>
        <v>815.5</v>
      </c>
      <c r="BE7789" s="3">
        <f t="shared" ca="1" si="1049"/>
        <v>8.1500000000000003E-2</v>
      </c>
      <c r="BF7789" s="3">
        <f t="shared" ca="1" si="1050"/>
        <v>-1.3950525282585462</v>
      </c>
      <c r="BG7789" s="9">
        <f t="shared" ca="1" si="1051"/>
        <v>0</v>
      </c>
      <c r="BH7789" s="6">
        <f ca="1">IF(ISNUMBER('Descriptive Stats'!BF7789),'Descriptive Stats'!BF7789,#N/A)</f>
        <v>-1.3950525282585462</v>
      </c>
      <c r="BI7789" s="6">
        <f ca="1">IF(ISNUMBER('Descriptive Stats'!E7789),'Descriptive Stats'!E7789,#N/A)</f>
        <v>0</v>
      </c>
    </row>
    <row r="7790" spans="1:61" ht="14.4" x14ac:dyDescent="0.3">
      <c r="A7790" s="2">
        <f>ROW()</f>
        <v>7790</v>
      </c>
      <c r="C7790" s="8">
        <f t="shared" ca="1" si="1053"/>
        <v>20</v>
      </c>
      <c r="D7790" s="8">
        <f t="shared" ca="1" si="1054"/>
        <v>0</v>
      </c>
      <c r="E7790" s="50">
        <f t="shared" ca="1" si="1048"/>
        <v>2</v>
      </c>
      <c r="F7790" s="2" t="str">
        <f t="shared" ca="1" si="1055"/>
        <v/>
      </c>
      <c r="BD7790" s="49">
        <f t="shared" ca="1" si="1052"/>
        <v>2595</v>
      </c>
      <c r="BE7790" s="3">
        <f t="shared" ca="1" si="1049"/>
        <v>0.25945000000000001</v>
      </c>
      <c r="BF7790" s="3">
        <f t="shared" ca="1" si="1050"/>
        <v>-0.6450419512753276</v>
      </c>
      <c r="BG7790" s="9">
        <f t="shared" ca="1" si="1051"/>
        <v>2</v>
      </c>
      <c r="BH7790" s="6">
        <f ca="1">IF(ISNUMBER('Descriptive Stats'!BF7790),'Descriptive Stats'!BF7790,#N/A)</f>
        <v>-0.6450419512753276</v>
      </c>
      <c r="BI7790" s="6">
        <f ca="1">IF(ISNUMBER('Descriptive Stats'!E7790),'Descriptive Stats'!E7790,#N/A)</f>
        <v>2</v>
      </c>
    </row>
    <row r="7791" spans="1:61" ht="14.4" x14ac:dyDescent="0.3">
      <c r="A7791" s="2">
        <f>ROW()</f>
        <v>7791</v>
      </c>
      <c r="C7791" s="8">
        <f t="shared" ca="1" si="1053"/>
        <v>21</v>
      </c>
      <c r="D7791" s="8">
        <f t="shared" ca="1" si="1054"/>
        <v>2</v>
      </c>
      <c r="E7791" s="50">
        <f t="shared" ca="1" si="1048"/>
        <v>4</v>
      </c>
      <c r="F7791" s="2" t="str">
        <f t="shared" ca="1" si="1055"/>
        <v/>
      </c>
      <c r="BD7791" s="49">
        <f t="shared" ca="1" si="1052"/>
        <v>3442</v>
      </c>
      <c r="BE7791" s="3">
        <f t="shared" ca="1" si="1049"/>
        <v>0.34415000000000001</v>
      </c>
      <c r="BF7791" s="3">
        <f t="shared" ca="1" si="1050"/>
        <v>-0.40116316278173481</v>
      </c>
      <c r="BG7791" s="9">
        <f t="shared" ca="1" si="1051"/>
        <v>4</v>
      </c>
      <c r="BH7791" s="6">
        <f ca="1">IF(ISNUMBER('Descriptive Stats'!BF7791),'Descriptive Stats'!BF7791,#N/A)</f>
        <v>-0.40116316278173481</v>
      </c>
      <c r="BI7791" s="6">
        <f ca="1">IF(ISNUMBER('Descriptive Stats'!E7791),'Descriptive Stats'!E7791,#N/A)</f>
        <v>4</v>
      </c>
    </row>
    <row r="7792" spans="1:61" ht="14.4" x14ac:dyDescent="0.3">
      <c r="A7792" s="2">
        <f>ROW()</f>
        <v>7792</v>
      </c>
      <c r="C7792" s="8">
        <f t="shared" ca="1" si="1053"/>
        <v>13</v>
      </c>
      <c r="D7792" s="8">
        <f t="shared" ca="1" si="1054"/>
        <v>4</v>
      </c>
      <c r="E7792" s="50">
        <f t="shared" ca="1" si="1048"/>
        <v>0</v>
      </c>
      <c r="F7792" s="2" t="str">
        <f t="shared" ca="1" si="1055"/>
        <v/>
      </c>
      <c r="BD7792" s="49">
        <f t="shared" ca="1" si="1052"/>
        <v>815.5</v>
      </c>
      <c r="BE7792" s="3">
        <f t="shared" ca="1" si="1049"/>
        <v>8.1500000000000003E-2</v>
      </c>
      <c r="BF7792" s="3">
        <f t="shared" ca="1" si="1050"/>
        <v>-1.3950525282585462</v>
      </c>
      <c r="BG7792" s="9">
        <f t="shared" ca="1" si="1051"/>
        <v>0</v>
      </c>
      <c r="BH7792" s="6">
        <f ca="1">IF(ISNUMBER('Descriptive Stats'!BF7792),'Descriptive Stats'!BF7792,#N/A)</f>
        <v>-1.3950525282585462</v>
      </c>
      <c r="BI7792" s="6">
        <f ca="1">IF(ISNUMBER('Descriptive Stats'!E7792),'Descriptive Stats'!E7792,#N/A)</f>
        <v>0</v>
      </c>
    </row>
    <row r="7793" spans="1:61" ht="14.4" x14ac:dyDescent="0.3">
      <c r="A7793" s="2">
        <f>ROW()</f>
        <v>7793</v>
      </c>
      <c r="C7793" s="8">
        <f t="shared" ca="1" si="1053"/>
        <v>15</v>
      </c>
      <c r="D7793" s="8">
        <f t="shared" ca="1" si="1054"/>
        <v>0</v>
      </c>
      <c r="E7793" s="50">
        <f t="shared" ca="1" si="1048"/>
        <v>0</v>
      </c>
      <c r="F7793" s="2" t="str">
        <f t="shared" ca="1" si="1055"/>
        <v/>
      </c>
      <c r="BD7793" s="49">
        <f t="shared" ca="1" si="1052"/>
        <v>815.5</v>
      </c>
      <c r="BE7793" s="3">
        <f t="shared" ca="1" si="1049"/>
        <v>8.1500000000000003E-2</v>
      </c>
      <c r="BF7793" s="3">
        <f t="shared" ca="1" si="1050"/>
        <v>-1.3950525282585462</v>
      </c>
      <c r="BG7793" s="9">
        <f t="shared" ca="1" si="1051"/>
        <v>0</v>
      </c>
      <c r="BH7793" s="6">
        <f ca="1">IF(ISNUMBER('Descriptive Stats'!BF7793),'Descriptive Stats'!BF7793,#N/A)</f>
        <v>-1.3950525282585462</v>
      </c>
      <c r="BI7793" s="6">
        <f ca="1">IF(ISNUMBER('Descriptive Stats'!E7793),'Descriptive Stats'!E7793,#N/A)</f>
        <v>0</v>
      </c>
    </row>
    <row r="7794" spans="1:61" ht="14.4" x14ac:dyDescent="0.3">
      <c r="A7794" s="2">
        <f>ROW()</f>
        <v>7794</v>
      </c>
      <c r="C7794" s="8">
        <f t="shared" ca="1" si="1053"/>
        <v>18</v>
      </c>
      <c r="D7794" s="8">
        <f t="shared" ca="1" si="1054"/>
        <v>0</v>
      </c>
      <c r="E7794" s="50">
        <f t="shared" ca="1" si="1048"/>
        <v>0</v>
      </c>
      <c r="F7794" s="2" t="str">
        <f t="shared" ca="1" si="1055"/>
        <v/>
      </c>
      <c r="BD7794" s="49">
        <f t="shared" ca="1" si="1052"/>
        <v>815.5</v>
      </c>
      <c r="BE7794" s="3">
        <f t="shared" ca="1" si="1049"/>
        <v>8.1500000000000003E-2</v>
      </c>
      <c r="BF7794" s="3">
        <f t="shared" ca="1" si="1050"/>
        <v>-1.3950525282585462</v>
      </c>
      <c r="BG7794" s="9">
        <f t="shared" ca="1" si="1051"/>
        <v>0</v>
      </c>
      <c r="BH7794" s="6">
        <f ca="1">IF(ISNUMBER('Descriptive Stats'!BF7794),'Descriptive Stats'!BF7794,#N/A)</f>
        <v>-1.3950525282585462</v>
      </c>
      <c r="BI7794" s="6">
        <f ca="1">IF(ISNUMBER('Descriptive Stats'!E7794),'Descriptive Stats'!E7794,#N/A)</f>
        <v>0</v>
      </c>
    </row>
    <row r="7795" spans="1:61" ht="14.4" x14ac:dyDescent="0.3">
      <c r="A7795" s="2">
        <f>ROW()</f>
        <v>7795</v>
      </c>
      <c r="C7795" s="8">
        <f t="shared" ca="1" si="1053"/>
        <v>11</v>
      </c>
      <c r="D7795" s="8">
        <f t="shared" ca="1" si="1054"/>
        <v>0</v>
      </c>
      <c r="E7795" s="50">
        <f t="shared" ca="1" si="1048"/>
        <v>2</v>
      </c>
      <c r="F7795" s="2" t="str">
        <f t="shared" ca="1" si="1055"/>
        <v/>
      </c>
      <c r="BD7795" s="49">
        <f t="shared" ca="1" si="1052"/>
        <v>2595</v>
      </c>
      <c r="BE7795" s="3">
        <f t="shared" ca="1" si="1049"/>
        <v>0.25945000000000001</v>
      </c>
      <c r="BF7795" s="3">
        <f t="shared" ca="1" si="1050"/>
        <v>-0.6450419512753276</v>
      </c>
      <c r="BG7795" s="9">
        <f t="shared" ca="1" si="1051"/>
        <v>2</v>
      </c>
      <c r="BH7795" s="6">
        <f ca="1">IF(ISNUMBER('Descriptive Stats'!BF7795),'Descriptive Stats'!BF7795,#N/A)</f>
        <v>-0.6450419512753276</v>
      </c>
      <c r="BI7795" s="6">
        <f ca="1">IF(ISNUMBER('Descriptive Stats'!E7795),'Descriptive Stats'!E7795,#N/A)</f>
        <v>2</v>
      </c>
    </row>
    <row r="7796" spans="1:61" ht="14.4" x14ac:dyDescent="0.3">
      <c r="A7796" s="2">
        <f>ROW()</f>
        <v>7796</v>
      </c>
      <c r="C7796" s="8">
        <f t="shared" ca="1" si="1053"/>
        <v>9</v>
      </c>
      <c r="D7796" s="8">
        <f t="shared" ca="1" si="1054"/>
        <v>2</v>
      </c>
      <c r="E7796" s="50">
        <f t="shared" ca="1" si="1048"/>
        <v>2</v>
      </c>
      <c r="F7796" s="2" t="str">
        <f t="shared" ca="1" si="1055"/>
        <v/>
      </c>
      <c r="BD7796" s="49">
        <f t="shared" ca="1" si="1052"/>
        <v>2595</v>
      </c>
      <c r="BE7796" s="3">
        <f t="shared" ca="1" si="1049"/>
        <v>0.25945000000000001</v>
      </c>
      <c r="BF7796" s="3">
        <f t="shared" ca="1" si="1050"/>
        <v>-0.6450419512753276</v>
      </c>
      <c r="BG7796" s="9">
        <f t="shared" ca="1" si="1051"/>
        <v>2</v>
      </c>
      <c r="BH7796" s="6">
        <f ca="1">IF(ISNUMBER('Descriptive Stats'!BF7796),'Descriptive Stats'!BF7796,#N/A)</f>
        <v>-0.6450419512753276</v>
      </c>
      <c r="BI7796" s="6">
        <f ca="1">IF(ISNUMBER('Descriptive Stats'!E7796),'Descriptive Stats'!E7796,#N/A)</f>
        <v>2</v>
      </c>
    </row>
    <row r="7797" spans="1:61" ht="14.4" x14ac:dyDescent="0.3">
      <c r="A7797" s="2">
        <f>ROW()</f>
        <v>7797</v>
      </c>
      <c r="C7797" s="8">
        <f t="shared" ca="1" si="1053"/>
        <v>3</v>
      </c>
      <c r="D7797" s="8">
        <f t="shared" ca="1" si="1054"/>
        <v>2</v>
      </c>
      <c r="E7797" s="50">
        <f t="shared" ca="1" si="1048"/>
        <v>19</v>
      </c>
      <c r="F7797" s="2" t="str">
        <f t="shared" ca="1" si="1055"/>
        <v>X</v>
      </c>
      <c r="BD7797" s="49">
        <f t="shared" ca="1" si="1052"/>
        <v>5294</v>
      </c>
      <c r="BE7797" s="3">
        <f t="shared" ca="1" si="1049"/>
        <v>0.52934999999999999</v>
      </c>
      <c r="BF7797" s="3">
        <f t="shared" ca="1" si="1050"/>
        <v>7.3636031452008061E-2</v>
      </c>
      <c r="BG7797" s="9">
        <f t="shared" ca="1" si="1051"/>
        <v>19</v>
      </c>
      <c r="BH7797" s="6">
        <f ca="1">IF(ISNUMBER('Descriptive Stats'!BF7797),'Descriptive Stats'!BF7797,#N/A)</f>
        <v>7.3636031452008061E-2</v>
      </c>
      <c r="BI7797" s="6">
        <f ca="1">IF(ISNUMBER('Descriptive Stats'!E7797),'Descriptive Stats'!E7797,#N/A)</f>
        <v>19</v>
      </c>
    </row>
    <row r="7798" spans="1:61" ht="14.4" x14ac:dyDescent="0.3">
      <c r="A7798" s="2">
        <f>ROW()</f>
        <v>7798</v>
      </c>
      <c r="C7798" s="8">
        <f t="shared" ca="1" si="1053"/>
        <v>7</v>
      </c>
      <c r="D7798" s="8">
        <f t="shared" ca="1" si="1054"/>
        <v>19</v>
      </c>
      <c r="E7798" s="50">
        <f t="shared" ca="1" si="1048"/>
        <v>6</v>
      </c>
      <c r="F7798" s="2" t="str">
        <f t="shared" ca="1" si="1055"/>
        <v/>
      </c>
      <c r="BD7798" s="49">
        <f t="shared" ca="1" si="1052"/>
        <v>3900</v>
      </c>
      <c r="BE7798" s="3">
        <f t="shared" ca="1" si="1049"/>
        <v>0.38995000000000002</v>
      </c>
      <c r="BF7798" s="3">
        <f t="shared" ca="1" si="1050"/>
        <v>-0.2794493539703507</v>
      </c>
      <c r="BG7798" s="9">
        <f t="shared" ca="1" si="1051"/>
        <v>6</v>
      </c>
      <c r="BH7798" s="6">
        <f ca="1">IF(ISNUMBER('Descriptive Stats'!BF7798),'Descriptive Stats'!BF7798,#N/A)</f>
        <v>-0.2794493539703507</v>
      </c>
      <c r="BI7798" s="6">
        <f ca="1">IF(ISNUMBER('Descriptive Stats'!E7798),'Descriptive Stats'!E7798,#N/A)</f>
        <v>6</v>
      </c>
    </row>
    <row r="7799" spans="1:61" ht="14.4" x14ac:dyDescent="0.3">
      <c r="A7799" s="2">
        <f>ROW()</f>
        <v>7799</v>
      </c>
      <c r="C7799" s="8">
        <f t="shared" ca="1" si="1053"/>
        <v>2</v>
      </c>
      <c r="D7799" s="8">
        <f t="shared" ca="1" si="1054"/>
        <v>6</v>
      </c>
      <c r="E7799" s="50">
        <f t="shared" ca="1" si="1048"/>
        <v>6</v>
      </c>
      <c r="F7799" s="2" t="str">
        <f t="shared" ca="1" si="1055"/>
        <v/>
      </c>
      <c r="BD7799" s="49">
        <f t="shared" ca="1" si="1052"/>
        <v>3900</v>
      </c>
      <c r="BE7799" s="3">
        <f t="shared" ca="1" si="1049"/>
        <v>0.38995000000000002</v>
      </c>
      <c r="BF7799" s="3">
        <f t="shared" ca="1" si="1050"/>
        <v>-0.2794493539703507</v>
      </c>
      <c r="BG7799" s="9">
        <f t="shared" ca="1" si="1051"/>
        <v>6</v>
      </c>
      <c r="BH7799" s="6">
        <f ca="1">IF(ISNUMBER('Descriptive Stats'!BF7799),'Descriptive Stats'!BF7799,#N/A)</f>
        <v>-0.2794493539703507</v>
      </c>
      <c r="BI7799" s="6">
        <f ca="1">IF(ISNUMBER('Descriptive Stats'!E7799),'Descriptive Stats'!E7799,#N/A)</f>
        <v>6</v>
      </c>
    </row>
    <row r="7800" spans="1:61" ht="14.4" x14ac:dyDescent="0.3">
      <c r="A7800" s="2">
        <f>ROW()</f>
        <v>7800</v>
      </c>
      <c r="C7800" s="8">
        <f t="shared" ca="1" si="1053"/>
        <v>5</v>
      </c>
      <c r="D7800" s="8">
        <f t="shared" ca="1" si="1054"/>
        <v>6</v>
      </c>
      <c r="E7800" s="50">
        <f t="shared" ca="1" si="1048"/>
        <v>1</v>
      </c>
      <c r="F7800" s="2" t="str">
        <f t="shared" ca="1" si="1055"/>
        <v/>
      </c>
      <c r="BD7800" s="49">
        <f t="shared" ca="1" si="1052"/>
        <v>1871</v>
      </c>
      <c r="BE7800" s="3">
        <f t="shared" ca="1" si="1049"/>
        <v>0.18704999999999999</v>
      </c>
      <c r="BF7800" s="3">
        <f t="shared" ca="1" si="1050"/>
        <v>-0.88881967520906158</v>
      </c>
      <c r="BG7800" s="9">
        <f t="shared" ca="1" si="1051"/>
        <v>1</v>
      </c>
      <c r="BH7800" s="6">
        <f ca="1">IF(ISNUMBER('Descriptive Stats'!BF7800),'Descriptive Stats'!BF7800,#N/A)</f>
        <v>-0.88881967520906158</v>
      </c>
      <c r="BI7800" s="6">
        <f ca="1">IF(ISNUMBER('Descriptive Stats'!E7800),'Descriptive Stats'!E7800,#N/A)</f>
        <v>1</v>
      </c>
    </row>
    <row r="7801" spans="1:61" ht="14.4" x14ac:dyDescent="0.3">
      <c r="A7801" s="2">
        <f>ROW()</f>
        <v>7801</v>
      </c>
      <c r="C7801" s="8">
        <f t="shared" ca="1" si="1053"/>
        <v>8</v>
      </c>
      <c r="D7801" s="8">
        <f t="shared" ca="1" si="1054"/>
        <v>1</v>
      </c>
      <c r="E7801" s="50">
        <f t="shared" ca="1" si="1048"/>
        <v>1</v>
      </c>
      <c r="F7801" s="2" t="str">
        <f t="shared" ca="1" si="1055"/>
        <v/>
      </c>
      <c r="BD7801" s="49">
        <f t="shared" ca="1" si="1052"/>
        <v>1871</v>
      </c>
      <c r="BE7801" s="3">
        <f t="shared" ca="1" si="1049"/>
        <v>0.18704999999999999</v>
      </c>
      <c r="BF7801" s="3">
        <f t="shared" ca="1" si="1050"/>
        <v>-0.88881967520906158</v>
      </c>
      <c r="BG7801" s="9">
        <f t="shared" ca="1" si="1051"/>
        <v>1</v>
      </c>
      <c r="BH7801" s="6">
        <f ca="1">IF(ISNUMBER('Descriptive Stats'!BF7801),'Descriptive Stats'!BF7801,#N/A)</f>
        <v>-0.88881967520906158</v>
      </c>
      <c r="BI7801" s="6">
        <f ca="1">IF(ISNUMBER('Descriptive Stats'!E7801),'Descriptive Stats'!E7801,#N/A)</f>
        <v>1</v>
      </c>
    </row>
    <row r="7802" spans="1:61" ht="14.4" x14ac:dyDescent="0.3">
      <c r="A7802" s="2">
        <f>ROW()</f>
        <v>7802</v>
      </c>
      <c r="C7802" s="8">
        <f t="shared" ca="1" si="1053"/>
        <v>12</v>
      </c>
      <c r="D7802" s="8">
        <f t="shared" ca="1" si="1054"/>
        <v>1</v>
      </c>
      <c r="E7802" s="50">
        <f t="shared" ca="1" si="1048"/>
        <v>6</v>
      </c>
      <c r="F7802" s="2" t="str">
        <f t="shared" ca="1" si="1055"/>
        <v/>
      </c>
      <c r="BD7802" s="49">
        <f t="shared" ca="1" si="1052"/>
        <v>3900</v>
      </c>
      <c r="BE7802" s="3">
        <f t="shared" ca="1" si="1049"/>
        <v>0.38995000000000002</v>
      </c>
      <c r="BF7802" s="3">
        <f t="shared" ca="1" si="1050"/>
        <v>-0.2794493539703507</v>
      </c>
      <c r="BG7802" s="9">
        <f t="shared" ca="1" si="1051"/>
        <v>6</v>
      </c>
      <c r="BH7802" s="6">
        <f ca="1">IF(ISNUMBER('Descriptive Stats'!BF7802),'Descriptive Stats'!BF7802,#N/A)</f>
        <v>-0.2794493539703507</v>
      </c>
      <c r="BI7802" s="6">
        <f ca="1">IF(ISNUMBER('Descriptive Stats'!E7802),'Descriptive Stats'!E7802,#N/A)</f>
        <v>6</v>
      </c>
    </row>
    <row r="7803" spans="1:61" ht="14.4" x14ac:dyDescent="0.3">
      <c r="A7803" s="2">
        <f>ROW()</f>
        <v>7803</v>
      </c>
      <c r="C7803" s="8">
        <f t="shared" ca="1" si="1053"/>
        <v>16</v>
      </c>
      <c r="D7803" s="8">
        <f t="shared" ca="1" si="1054"/>
        <v>6</v>
      </c>
      <c r="E7803" s="50">
        <f t="shared" ca="1" si="1048"/>
        <v>2</v>
      </c>
      <c r="F7803" s="2" t="str">
        <f t="shared" ca="1" si="1055"/>
        <v/>
      </c>
      <c r="BD7803" s="49">
        <f t="shared" ca="1" si="1052"/>
        <v>2595</v>
      </c>
      <c r="BE7803" s="3">
        <f t="shared" ca="1" si="1049"/>
        <v>0.25945000000000001</v>
      </c>
      <c r="BF7803" s="3">
        <f t="shared" ca="1" si="1050"/>
        <v>-0.6450419512753276</v>
      </c>
      <c r="BG7803" s="9">
        <f t="shared" ca="1" si="1051"/>
        <v>2</v>
      </c>
      <c r="BH7803" s="6">
        <f ca="1">IF(ISNUMBER('Descriptive Stats'!BF7803),'Descriptive Stats'!BF7803,#N/A)</f>
        <v>-0.6450419512753276</v>
      </c>
      <c r="BI7803" s="6">
        <f ca="1">IF(ISNUMBER('Descriptive Stats'!E7803),'Descriptive Stats'!E7803,#N/A)</f>
        <v>2</v>
      </c>
    </row>
    <row r="7804" spans="1:61" ht="14.4" x14ac:dyDescent="0.3">
      <c r="A7804" s="2">
        <f>ROW()</f>
        <v>7804</v>
      </c>
      <c r="C7804" s="8">
        <f t="shared" ca="1" si="1053"/>
        <v>3</v>
      </c>
      <c r="D7804" s="8">
        <f t="shared" ca="1" si="1054"/>
        <v>2</v>
      </c>
      <c r="E7804" s="50">
        <f t="shared" ca="1" si="1048"/>
        <v>7</v>
      </c>
      <c r="F7804" s="2" t="str">
        <f t="shared" ca="1" si="1055"/>
        <v/>
      </c>
      <c r="BD7804" s="49">
        <f t="shared" ca="1" si="1052"/>
        <v>4473.5</v>
      </c>
      <c r="BE7804" s="3">
        <f t="shared" ca="1" si="1049"/>
        <v>0.44729999999999998</v>
      </c>
      <c r="BF7804" s="3">
        <f t="shared" ca="1" si="1050"/>
        <v>-0.13248586824472414</v>
      </c>
      <c r="BG7804" s="9">
        <f t="shared" ca="1" si="1051"/>
        <v>7</v>
      </c>
      <c r="BH7804" s="6">
        <f ca="1">IF(ISNUMBER('Descriptive Stats'!BF7804),'Descriptive Stats'!BF7804,#N/A)</f>
        <v>-0.13248586824472414</v>
      </c>
      <c r="BI7804" s="6">
        <f ca="1">IF(ISNUMBER('Descriptive Stats'!E7804),'Descriptive Stats'!E7804,#N/A)</f>
        <v>7</v>
      </c>
    </row>
    <row r="7805" spans="1:61" ht="14.4" x14ac:dyDescent="0.3">
      <c r="A7805" s="2">
        <f>ROW()</f>
        <v>7805</v>
      </c>
      <c r="C7805" s="8">
        <f t="shared" ca="1" si="1053"/>
        <v>6</v>
      </c>
      <c r="D7805" s="8">
        <f t="shared" ca="1" si="1054"/>
        <v>7</v>
      </c>
      <c r="E7805" s="50">
        <f t="shared" ca="1" si="1048"/>
        <v>2</v>
      </c>
      <c r="F7805" s="2" t="str">
        <f t="shared" ca="1" si="1055"/>
        <v/>
      </c>
      <c r="BD7805" s="49">
        <f t="shared" ca="1" si="1052"/>
        <v>2595</v>
      </c>
      <c r="BE7805" s="3">
        <f t="shared" ca="1" si="1049"/>
        <v>0.25945000000000001</v>
      </c>
      <c r="BF7805" s="3">
        <f t="shared" ca="1" si="1050"/>
        <v>-0.6450419512753276</v>
      </c>
      <c r="BG7805" s="9">
        <f t="shared" ca="1" si="1051"/>
        <v>2</v>
      </c>
      <c r="BH7805" s="6">
        <f ca="1">IF(ISNUMBER('Descriptive Stats'!BF7805),'Descriptive Stats'!BF7805,#N/A)</f>
        <v>-0.6450419512753276</v>
      </c>
      <c r="BI7805" s="6">
        <f ca="1">IF(ISNUMBER('Descriptive Stats'!E7805),'Descriptive Stats'!E7805,#N/A)</f>
        <v>2</v>
      </c>
    </row>
    <row r="7806" spans="1:61" ht="14.4" x14ac:dyDescent="0.3">
      <c r="A7806" s="2">
        <f>ROW()</f>
        <v>7806</v>
      </c>
      <c r="C7806" s="8">
        <f t="shared" ca="1" si="1053"/>
        <v>17</v>
      </c>
      <c r="D7806" s="8">
        <f t="shared" ca="1" si="1054"/>
        <v>2</v>
      </c>
      <c r="E7806" s="50">
        <f t="shared" ca="1" si="1048"/>
        <v>1</v>
      </c>
      <c r="F7806" s="2" t="str">
        <f t="shared" ca="1" si="1055"/>
        <v/>
      </c>
      <c r="BD7806" s="49">
        <f t="shared" ca="1" si="1052"/>
        <v>1871</v>
      </c>
      <c r="BE7806" s="3">
        <f t="shared" ca="1" si="1049"/>
        <v>0.18704999999999999</v>
      </c>
      <c r="BF7806" s="3">
        <f t="shared" ca="1" si="1050"/>
        <v>-0.88881967520906158</v>
      </c>
      <c r="BG7806" s="9">
        <f t="shared" ca="1" si="1051"/>
        <v>1</v>
      </c>
      <c r="BH7806" s="6">
        <f ca="1">IF(ISNUMBER('Descriptive Stats'!BF7806),'Descriptive Stats'!BF7806,#N/A)</f>
        <v>-0.88881967520906158</v>
      </c>
      <c r="BI7806" s="6">
        <f ca="1">IF(ISNUMBER('Descriptive Stats'!E7806),'Descriptive Stats'!E7806,#N/A)</f>
        <v>1</v>
      </c>
    </row>
    <row r="7807" spans="1:61" ht="14.4" x14ac:dyDescent="0.3">
      <c r="A7807" s="2">
        <f>ROW()</f>
        <v>7807</v>
      </c>
      <c r="C7807" s="8">
        <f t="shared" ca="1" si="1053"/>
        <v>8</v>
      </c>
      <c r="D7807" s="8">
        <f t="shared" ca="1" si="1054"/>
        <v>1</v>
      </c>
      <c r="E7807" s="50">
        <f t="shared" ca="1" si="1048"/>
        <v>0</v>
      </c>
      <c r="F7807" s="2" t="str">
        <f t="shared" ca="1" si="1055"/>
        <v/>
      </c>
      <c r="BD7807" s="49">
        <f t="shared" ca="1" si="1052"/>
        <v>815.5</v>
      </c>
      <c r="BE7807" s="3">
        <f t="shared" ca="1" si="1049"/>
        <v>8.1500000000000003E-2</v>
      </c>
      <c r="BF7807" s="3">
        <f t="shared" ca="1" si="1050"/>
        <v>-1.3950525282585462</v>
      </c>
      <c r="BG7807" s="9">
        <f t="shared" ca="1" si="1051"/>
        <v>0</v>
      </c>
      <c r="BH7807" s="6">
        <f ca="1">IF(ISNUMBER('Descriptive Stats'!BF7807),'Descriptive Stats'!BF7807,#N/A)</f>
        <v>-1.3950525282585462</v>
      </c>
      <c r="BI7807" s="6">
        <f ca="1">IF(ISNUMBER('Descriptive Stats'!E7807),'Descriptive Stats'!E7807,#N/A)</f>
        <v>0</v>
      </c>
    </row>
    <row r="7808" spans="1:61" ht="14.4" x14ac:dyDescent="0.3">
      <c r="A7808" s="2">
        <f>ROW()</f>
        <v>7808</v>
      </c>
      <c r="C7808" s="8">
        <f t="shared" ca="1" si="1053"/>
        <v>22</v>
      </c>
      <c r="D7808" s="8">
        <f t="shared" ca="1" si="1054"/>
        <v>0</v>
      </c>
      <c r="E7808" s="50">
        <f t="shared" ca="1" si="1048"/>
        <v>2</v>
      </c>
      <c r="F7808" s="2" t="str">
        <f t="shared" ca="1" si="1055"/>
        <v/>
      </c>
      <c r="BD7808" s="49">
        <f t="shared" ca="1" si="1052"/>
        <v>2595</v>
      </c>
      <c r="BE7808" s="3">
        <f t="shared" ca="1" si="1049"/>
        <v>0.25945000000000001</v>
      </c>
      <c r="BF7808" s="3">
        <f t="shared" ca="1" si="1050"/>
        <v>-0.6450419512753276</v>
      </c>
      <c r="BG7808" s="9">
        <f t="shared" ca="1" si="1051"/>
        <v>2</v>
      </c>
      <c r="BH7808" s="6">
        <f ca="1">IF(ISNUMBER('Descriptive Stats'!BF7808),'Descriptive Stats'!BF7808,#N/A)</f>
        <v>-0.6450419512753276</v>
      </c>
      <c r="BI7808" s="6">
        <f ca="1">IF(ISNUMBER('Descriptive Stats'!E7808),'Descriptive Stats'!E7808,#N/A)</f>
        <v>2</v>
      </c>
    </row>
    <row r="7809" spans="1:61" ht="14.4" x14ac:dyDescent="0.3">
      <c r="A7809" s="2">
        <f>ROW()</f>
        <v>7809</v>
      </c>
      <c r="C7809" s="8">
        <f t="shared" ca="1" si="1053"/>
        <v>3</v>
      </c>
      <c r="D7809" s="8">
        <f t="shared" ca="1" si="1054"/>
        <v>2</v>
      </c>
      <c r="E7809" s="50">
        <f t="shared" ca="1" si="1048"/>
        <v>0</v>
      </c>
      <c r="F7809" s="2" t="str">
        <f t="shared" ca="1" si="1055"/>
        <v/>
      </c>
      <c r="BD7809" s="49">
        <f t="shared" ca="1" si="1052"/>
        <v>815.5</v>
      </c>
      <c r="BE7809" s="3">
        <f t="shared" ca="1" si="1049"/>
        <v>8.1500000000000003E-2</v>
      </c>
      <c r="BF7809" s="3">
        <f t="shared" ca="1" si="1050"/>
        <v>-1.3950525282585462</v>
      </c>
      <c r="BG7809" s="9">
        <f t="shared" ca="1" si="1051"/>
        <v>0</v>
      </c>
      <c r="BH7809" s="6">
        <f ca="1">IF(ISNUMBER('Descriptive Stats'!BF7809),'Descriptive Stats'!BF7809,#N/A)</f>
        <v>-1.3950525282585462</v>
      </c>
      <c r="BI7809" s="6">
        <f ca="1">IF(ISNUMBER('Descriptive Stats'!E7809),'Descriptive Stats'!E7809,#N/A)</f>
        <v>0</v>
      </c>
    </row>
    <row r="7810" spans="1:61" ht="14.4" x14ac:dyDescent="0.3">
      <c r="A7810" s="2">
        <f>ROW()</f>
        <v>7810</v>
      </c>
      <c r="C7810" s="8">
        <f t="shared" ca="1" si="1053"/>
        <v>11</v>
      </c>
      <c r="D7810" s="8">
        <f t="shared" ca="1" si="1054"/>
        <v>0</v>
      </c>
      <c r="E7810" s="50">
        <f t="shared" ca="1" si="1048"/>
        <v>2</v>
      </c>
      <c r="F7810" s="2" t="str">
        <f t="shared" ca="1" si="1055"/>
        <v/>
      </c>
      <c r="BD7810" s="49">
        <f t="shared" ca="1" si="1052"/>
        <v>2595</v>
      </c>
      <c r="BE7810" s="3">
        <f t="shared" ca="1" si="1049"/>
        <v>0.25945000000000001</v>
      </c>
      <c r="BF7810" s="3">
        <f t="shared" ca="1" si="1050"/>
        <v>-0.6450419512753276</v>
      </c>
      <c r="BG7810" s="9">
        <f t="shared" ca="1" si="1051"/>
        <v>2</v>
      </c>
      <c r="BH7810" s="6">
        <f ca="1">IF(ISNUMBER('Descriptive Stats'!BF7810),'Descriptive Stats'!BF7810,#N/A)</f>
        <v>-0.6450419512753276</v>
      </c>
      <c r="BI7810" s="6">
        <f ca="1">IF(ISNUMBER('Descriptive Stats'!E7810),'Descriptive Stats'!E7810,#N/A)</f>
        <v>2</v>
      </c>
    </row>
    <row r="7811" spans="1:61" ht="14.4" x14ac:dyDescent="0.3">
      <c r="A7811" s="2">
        <f>ROW()</f>
        <v>7811</v>
      </c>
      <c r="C7811" s="8">
        <f t="shared" ca="1" si="1053"/>
        <v>17</v>
      </c>
      <c r="D7811" s="8">
        <f t="shared" ca="1" si="1054"/>
        <v>2</v>
      </c>
      <c r="E7811" s="50">
        <f t="shared" ref="E7811:E7874" ca="1" si="1056">IF(0=MOD(ROW(),$J$1),AVERAGE(OFFSET($D$2,ROW()-$J$1,0,$J$1,1)),"")</f>
        <v>2</v>
      </c>
      <c r="F7811" s="2" t="str">
        <f t="shared" ca="1" si="1055"/>
        <v/>
      </c>
      <c r="BD7811" s="49">
        <f t="shared" ca="1" si="1052"/>
        <v>2595</v>
      </c>
      <c r="BE7811" s="3">
        <f t="shared" ca="1" si="1049"/>
        <v>0.25945000000000001</v>
      </c>
      <c r="BF7811" s="3">
        <f t="shared" ca="1" si="1050"/>
        <v>-0.6450419512753276</v>
      </c>
      <c r="BG7811" s="9">
        <f t="shared" ca="1" si="1051"/>
        <v>2</v>
      </c>
      <c r="BH7811" s="6">
        <f ca="1">IF(ISNUMBER('Descriptive Stats'!BF7811),'Descriptive Stats'!BF7811,#N/A)</f>
        <v>-0.6450419512753276</v>
      </c>
      <c r="BI7811" s="6">
        <f ca="1">IF(ISNUMBER('Descriptive Stats'!E7811),'Descriptive Stats'!E7811,#N/A)</f>
        <v>2</v>
      </c>
    </row>
    <row r="7812" spans="1:61" ht="14.4" x14ac:dyDescent="0.3">
      <c r="A7812" s="2">
        <f>ROW()</f>
        <v>7812</v>
      </c>
      <c r="C7812" s="8">
        <f t="shared" ca="1" si="1053"/>
        <v>9</v>
      </c>
      <c r="D7812" s="8">
        <f t="shared" ca="1" si="1054"/>
        <v>2</v>
      </c>
      <c r="E7812" s="50">
        <f t="shared" ca="1" si="1056"/>
        <v>6</v>
      </c>
      <c r="F7812" s="2" t="str">
        <f t="shared" ca="1" si="1055"/>
        <v/>
      </c>
      <c r="BD7812" s="49">
        <f t="shared" ca="1" si="1052"/>
        <v>3900</v>
      </c>
      <c r="BE7812" s="3">
        <f t="shared" ca="1" si="1049"/>
        <v>0.38995000000000002</v>
      </c>
      <c r="BF7812" s="3">
        <f t="shared" ca="1" si="1050"/>
        <v>-0.2794493539703507</v>
      </c>
      <c r="BG7812" s="9">
        <f t="shared" ca="1" si="1051"/>
        <v>6</v>
      </c>
      <c r="BH7812" s="6">
        <f ca="1">IF(ISNUMBER('Descriptive Stats'!BF7812),'Descriptive Stats'!BF7812,#N/A)</f>
        <v>-0.2794493539703507</v>
      </c>
      <c r="BI7812" s="6">
        <f ca="1">IF(ISNUMBER('Descriptive Stats'!E7812),'Descriptive Stats'!E7812,#N/A)</f>
        <v>6</v>
      </c>
    </row>
    <row r="7813" spans="1:61" ht="14.4" x14ac:dyDescent="0.3">
      <c r="A7813" s="2">
        <f>ROW()</f>
        <v>7813</v>
      </c>
      <c r="C7813" s="8">
        <f t="shared" ca="1" si="1053"/>
        <v>5</v>
      </c>
      <c r="D7813" s="8">
        <f t="shared" ca="1" si="1054"/>
        <v>6</v>
      </c>
      <c r="E7813" s="50">
        <f t="shared" ca="1" si="1056"/>
        <v>9</v>
      </c>
      <c r="F7813" s="2" t="str">
        <f t="shared" ca="1" si="1055"/>
        <v/>
      </c>
      <c r="BD7813" s="49">
        <f t="shared" ca="1" si="1052"/>
        <v>4819</v>
      </c>
      <c r="BE7813" s="3">
        <f t="shared" ca="1" si="1049"/>
        <v>0.48185</v>
      </c>
      <c r="BF7813" s="3">
        <f t="shared" ca="1" si="1050"/>
        <v>-4.5511009098988427E-2</v>
      </c>
      <c r="BG7813" s="9">
        <f t="shared" ca="1" si="1051"/>
        <v>9</v>
      </c>
      <c r="BH7813" s="6">
        <f ca="1">IF(ISNUMBER('Descriptive Stats'!BF7813),'Descriptive Stats'!BF7813,#N/A)</f>
        <v>-4.5511009098988427E-2</v>
      </c>
      <c r="BI7813" s="6">
        <f ca="1">IF(ISNUMBER('Descriptive Stats'!E7813),'Descriptive Stats'!E7813,#N/A)</f>
        <v>9</v>
      </c>
    </row>
    <row r="7814" spans="1:61" ht="14.4" x14ac:dyDescent="0.3">
      <c r="A7814" s="2">
        <f>ROW()</f>
        <v>7814</v>
      </c>
      <c r="C7814" s="8">
        <f t="shared" ca="1" si="1053"/>
        <v>23</v>
      </c>
      <c r="D7814" s="8">
        <f t="shared" ca="1" si="1054"/>
        <v>9</v>
      </c>
      <c r="E7814" s="50">
        <f t="shared" ca="1" si="1056"/>
        <v>0</v>
      </c>
      <c r="F7814" s="2" t="str">
        <f t="shared" ca="1" si="1055"/>
        <v/>
      </c>
      <c r="BD7814" s="49">
        <f t="shared" ca="1" si="1052"/>
        <v>815.5</v>
      </c>
      <c r="BE7814" s="3">
        <f t="shared" ca="1" si="1049"/>
        <v>8.1500000000000003E-2</v>
      </c>
      <c r="BF7814" s="3">
        <f t="shared" ca="1" si="1050"/>
        <v>-1.3950525282585462</v>
      </c>
      <c r="BG7814" s="9">
        <f t="shared" ca="1" si="1051"/>
        <v>0</v>
      </c>
      <c r="BH7814" s="6">
        <f ca="1">IF(ISNUMBER('Descriptive Stats'!BF7814),'Descriptive Stats'!BF7814,#N/A)</f>
        <v>-1.3950525282585462</v>
      </c>
      <c r="BI7814" s="6">
        <f ca="1">IF(ISNUMBER('Descriptive Stats'!E7814),'Descriptive Stats'!E7814,#N/A)</f>
        <v>0</v>
      </c>
    </row>
    <row r="7815" spans="1:61" ht="14.4" x14ac:dyDescent="0.3">
      <c r="A7815" s="2">
        <f>ROW()</f>
        <v>7815</v>
      </c>
      <c r="C7815" s="8">
        <f t="shared" ca="1" si="1053"/>
        <v>11</v>
      </c>
      <c r="D7815" s="8">
        <f t="shared" ca="1" si="1054"/>
        <v>0</v>
      </c>
      <c r="E7815" s="50">
        <f t="shared" ca="1" si="1056"/>
        <v>2</v>
      </c>
      <c r="F7815" s="2" t="str">
        <f t="shared" ca="1" si="1055"/>
        <v/>
      </c>
      <c r="BD7815" s="49">
        <f t="shared" ca="1" si="1052"/>
        <v>2595</v>
      </c>
      <c r="BE7815" s="3">
        <f t="shared" ca="1" si="1049"/>
        <v>0.25945000000000001</v>
      </c>
      <c r="BF7815" s="3">
        <f t="shared" ca="1" si="1050"/>
        <v>-0.6450419512753276</v>
      </c>
      <c r="BG7815" s="9">
        <f t="shared" ca="1" si="1051"/>
        <v>2</v>
      </c>
      <c r="BH7815" s="6">
        <f ca="1">IF(ISNUMBER('Descriptive Stats'!BF7815),'Descriptive Stats'!BF7815,#N/A)</f>
        <v>-0.6450419512753276</v>
      </c>
      <c r="BI7815" s="6">
        <f ca="1">IF(ISNUMBER('Descriptive Stats'!E7815),'Descriptive Stats'!E7815,#N/A)</f>
        <v>2</v>
      </c>
    </row>
    <row r="7816" spans="1:61" ht="14.4" x14ac:dyDescent="0.3">
      <c r="A7816" s="2">
        <f>ROW()</f>
        <v>7816</v>
      </c>
      <c r="C7816" s="8">
        <f t="shared" ca="1" si="1053"/>
        <v>21</v>
      </c>
      <c r="D7816" s="8">
        <f t="shared" ca="1" si="1054"/>
        <v>2</v>
      </c>
      <c r="E7816" s="50">
        <f t="shared" ca="1" si="1056"/>
        <v>19</v>
      </c>
      <c r="F7816" s="2" t="str">
        <f t="shared" ca="1" si="1055"/>
        <v>X</v>
      </c>
      <c r="BD7816" s="49">
        <f t="shared" ca="1" si="1052"/>
        <v>5294</v>
      </c>
      <c r="BE7816" s="3">
        <f t="shared" ca="1" si="1049"/>
        <v>0.52934999999999999</v>
      </c>
      <c r="BF7816" s="3">
        <f t="shared" ca="1" si="1050"/>
        <v>7.3636031452008061E-2</v>
      </c>
      <c r="BG7816" s="9">
        <f t="shared" ca="1" si="1051"/>
        <v>19</v>
      </c>
      <c r="BH7816" s="6">
        <f ca="1">IF(ISNUMBER('Descriptive Stats'!BF7816),'Descriptive Stats'!BF7816,#N/A)</f>
        <v>7.3636031452008061E-2</v>
      </c>
      <c r="BI7816" s="6">
        <f ca="1">IF(ISNUMBER('Descriptive Stats'!E7816),'Descriptive Stats'!E7816,#N/A)</f>
        <v>19</v>
      </c>
    </row>
    <row r="7817" spans="1:61" ht="14.4" x14ac:dyDescent="0.3">
      <c r="A7817" s="2">
        <f>ROW()</f>
        <v>7817</v>
      </c>
      <c r="C7817" s="8">
        <f t="shared" ca="1" si="1053"/>
        <v>7</v>
      </c>
      <c r="D7817" s="8">
        <f t="shared" ca="1" si="1054"/>
        <v>19</v>
      </c>
      <c r="E7817" s="50">
        <f t="shared" ca="1" si="1056"/>
        <v>6</v>
      </c>
      <c r="F7817" s="2" t="str">
        <f t="shared" ca="1" si="1055"/>
        <v/>
      </c>
      <c r="BD7817" s="49">
        <f t="shared" ca="1" si="1052"/>
        <v>3900</v>
      </c>
      <c r="BE7817" s="3">
        <f t="shared" ref="BE7817:BE7880" ca="1" si="1057">IF(ISNUMBER(BD7817),(BD7817-0.5)/$BK$4,"")</f>
        <v>0.38995000000000002</v>
      </c>
      <c r="BF7817" s="3">
        <f t="shared" ref="BF7817:BF7880" ca="1" si="1058">IF(ISNUMBER(BE7817),_xlfn.NORM.INV(BE7817,0,1),"")</f>
        <v>-0.2794493539703507</v>
      </c>
      <c r="BG7817" s="9">
        <f t="shared" ref="BG7817:BG7880" ca="1" si="1059">IF(ISNUMBER(E7817),E7817,"")</f>
        <v>6</v>
      </c>
      <c r="BH7817" s="6">
        <f ca="1">IF(ISNUMBER('Descriptive Stats'!BF7817),'Descriptive Stats'!BF7817,#N/A)</f>
        <v>-0.2794493539703507</v>
      </c>
      <c r="BI7817" s="6">
        <f ca="1">IF(ISNUMBER('Descriptive Stats'!E7817),'Descriptive Stats'!E7817,#N/A)</f>
        <v>6</v>
      </c>
    </row>
    <row r="7818" spans="1:61" ht="14.4" x14ac:dyDescent="0.3">
      <c r="A7818" s="2">
        <f>ROW()</f>
        <v>7818</v>
      </c>
      <c r="C7818" s="8">
        <f t="shared" ca="1" si="1053"/>
        <v>16</v>
      </c>
      <c r="D7818" s="8">
        <f t="shared" ca="1" si="1054"/>
        <v>6</v>
      </c>
      <c r="E7818" s="50">
        <f t="shared" ca="1" si="1056"/>
        <v>0</v>
      </c>
      <c r="F7818" s="2" t="str">
        <f t="shared" ca="1" si="1055"/>
        <v/>
      </c>
      <c r="BD7818" s="49">
        <f t="shared" ref="BD7818:BD7881" ca="1" si="1060">IF(ISNUMBER(BG7818),_xlfn.RANK.AVG(BG7818,$BG$2:$BG$5414,1),"")</f>
        <v>815.5</v>
      </c>
      <c r="BE7818" s="3">
        <f t="shared" ca="1" si="1057"/>
        <v>8.1500000000000003E-2</v>
      </c>
      <c r="BF7818" s="3">
        <f t="shared" ca="1" si="1058"/>
        <v>-1.3950525282585462</v>
      </c>
      <c r="BG7818" s="9">
        <f t="shared" ca="1" si="1059"/>
        <v>0</v>
      </c>
      <c r="BH7818" s="6">
        <f ca="1">IF(ISNUMBER('Descriptive Stats'!BF7818),'Descriptive Stats'!BF7818,#N/A)</f>
        <v>-1.3950525282585462</v>
      </c>
      <c r="BI7818" s="6">
        <f ca="1">IF(ISNUMBER('Descriptive Stats'!E7818),'Descriptive Stats'!E7818,#N/A)</f>
        <v>0</v>
      </c>
    </row>
    <row r="7819" spans="1:61" ht="14.4" x14ac:dyDescent="0.3">
      <c r="A7819" s="2">
        <f>ROW()</f>
        <v>7819</v>
      </c>
      <c r="C7819" s="8">
        <f t="shared" ca="1" si="1053"/>
        <v>11</v>
      </c>
      <c r="D7819" s="8">
        <f t="shared" ca="1" si="1054"/>
        <v>0</v>
      </c>
      <c r="E7819" s="50">
        <f t="shared" ca="1" si="1056"/>
        <v>2</v>
      </c>
      <c r="F7819" s="2" t="str">
        <f t="shared" ca="1" si="1055"/>
        <v/>
      </c>
      <c r="BD7819" s="49">
        <f t="shared" ca="1" si="1060"/>
        <v>2595</v>
      </c>
      <c r="BE7819" s="3">
        <f t="shared" ca="1" si="1057"/>
        <v>0.25945000000000001</v>
      </c>
      <c r="BF7819" s="3">
        <f t="shared" ca="1" si="1058"/>
        <v>-0.6450419512753276</v>
      </c>
      <c r="BG7819" s="9">
        <f t="shared" ca="1" si="1059"/>
        <v>2</v>
      </c>
      <c r="BH7819" s="6">
        <f ca="1">IF(ISNUMBER('Descriptive Stats'!BF7819),'Descriptive Stats'!BF7819,#N/A)</f>
        <v>-0.6450419512753276</v>
      </c>
      <c r="BI7819" s="6">
        <f ca="1">IF(ISNUMBER('Descriptive Stats'!E7819),'Descriptive Stats'!E7819,#N/A)</f>
        <v>2</v>
      </c>
    </row>
    <row r="7820" spans="1:61" ht="14.4" x14ac:dyDescent="0.3">
      <c r="A7820" s="2">
        <f>ROW()</f>
        <v>7820</v>
      </c>
      <c r="C7820" s="8">
        <f t="shared" ca="1" si="1053"/>
        <v>17</v>
      </c>
      <c r="D7820" s="8">
        <f t="shared" ca="1" si="1054"/>
        <v>2</v>
      </c>
      <c r="E7820" s="50">
        <f t="shared" ca="1" si="1056"/>
        <v>15</v>
      </c>
      <c r="F7820" s="2" t="str">
        <f t="shared" ca="1" si="1055"/>
        <v/>
      </c>
      <c r="BD7820" s="49">
        <f t="shared" ca="1" si="1060"/>
        <v>5051.5</v>
      </c>
      <c r="BE7820" s="3">
        <f t="shared" ca="1" si="1057"/>
        <v>0.50509999999999999</v>
      </c>
      <c r="BF7820" s="3">
        <f t="shared" ca="1" si="1058"/>
        <v>1.2784152420787677E-2</v>
      </c>
      <c r="BG7820" s="9">
        <f t="shared" ca="1" si="1059"/>
        <v>15</v>
      </c>
      <c r="BH7820" s="6">
        <f ca="1">IF(ISNUMBER('Descriptive Stats'!BF7820),'Descriptive Stats'!BF7820,#N/A)</f>
        <v>1.2784152420787677E-2</v>
      </c>
      <c r="BI7820" s="6">
        <f ca="1">IF(ISNUMBER('Descriptive Stats'!E7820),'Descriptive Stats'!E7820,#N/A)</f>
        <v>15</v>
      </c>
    </row>
    <row r="7821" spans="1:61" ht="14.4" x14ac:dyDescent="0.3">
      <c r="A7821" s="2">
        <f>ROW()</f>
        <v>7821</v>
      </c>
      <c r="C7821" s="8">
        <f t="shared" ca="1" si="1053"/>
        <v>24</v>
      </c>
      <c r="D7821" s="8">
        <f t="shared" ca="1" si="1054"/>
        <v>15</v>
      </c>
      <c r="E7821" s="50">
        <f t="shared" ca="1" si="1056"/>
        <v>2</v>
      </c>
      <c r="F7821" s="2" t="str">
        <f t="shared" ca="1" si="1055"/>
        <v/>
      </c>
      <c r="BD7821" s="49">
        <f t="shared" ca="1" si="1060"/>
        <v>2595</v>
      </c>
      <c r="BE7821" s="3">
        <f t="shared" ca="1" si="1057"/>
        <v>0.25945000000000001</v>
      </c>
      <c r="BF7821" s="3">
        <f t="shared" ca="1" si="1058"/>
        <v>-0.6450419512753276</v>
      </c>
      <c r="BG7821" s="9">
        <f t="shared" ca="1" si="1059"/>
        <v>2</v>
      </c>
      <c r="BH7821" s="6">
        <f ca="1">IF(ISNUMBER('Descriptive Stats'!BF7821),'Descriptive Stats'!BF7821,#N/A)</f>
        <v>-0.6450419512753276</v>
      </c>
      <c r="BI7821" s="6">
        <f ca="1">IF(ISNUMBER('Descriptive Stats'!E7821),'Descriptive Stats'!E7821,#N/A)</f>
        <v>2</v>
      </c>
    </row>
    <row r="7822" spans="1:61" ht="14.4" x14ac:dyDescent="0.3">
      <c r="A7822" s="2">
        <f>ROW()</f>
        <v>7822</v>
      </c>
      <c r="C7822" s="8">
        <f t="shared" ca="1" si="1053"/>
        <v>9</v>
      </c>
      <c r="D7822" s="8">
        <f t="shared" ca="1" si="1054"/>
        <v>2</v>
      </c>
      <c r="E7822" s="50">
        <f t="shared" ca="1" si="1056"/>
        <v>7</v>
      </c>
      <c r="F7822" s="2" t="str">
        <f t="shared" ca="1" si="1055"/>
        <v/>
      </c>
      <c r="BD7822" s="49">
        <f t="shared" ca="1" si="1060"/>
        <v>4473.5</v>
      </c>
      <c r="BE7822" s="3">
        <f t="shared" ca="1" si="1057"/>
        <v>0.44729999999999998</v>
      </c>
      <c r="BF7822" s="3">
        <f t="shared" ca="1" si="1058"/>
        <v>-0.13248586824472414</v>
      </c>
      <c r="BG7822" s="9">
        <f t="shared" ca="1" si="1059"/>
        <v>7</v>
      </c>
      <c r="BH7822" s="6">
        <f ca="1">IF(ISNUMBER('Descriptive Stats'!BF7822),'Descriptive Stats'!BF7822,#N/A)</f>
        <v>-0.13248586824472414</v>
      </c>
      <c r="BI7822" s="6">
        <f ca="1">IF(ISNUMBER('Descriptive Stats'!E7822),'Descriptive Stats'!E7822,#N/A)</f>
        <v>7</v>
      </c>
    </row>
    <row r="7823" spans="1:61" ht="14.4" x14ac:dyDescent="0.3">
      <c r="A7823" s="2">
        <f>ROW()</f>
        <v>7823</v>
      </c>
      <c r="C7823" s="8">
        <f t="shared" ca="1" si="1053"/>
        <v>19</v>
      </c>
      <c r="D7823" s="8">
        <f t="shared" ca="1" si="1054"/>
        <v>7</v>
      </c>
      <c r="E7823" s="50">
        <f t="shared" ca="1" si="1056"/>
        <v>19</v>
      </c>
      <c r="F7823" s="2" t="str">
        <f t="shared" ca="1" si="1055"/>
        <v>X</v>
      </c>
      <c r="BD7823" s="49">
        <f t="shared" ca="1" si="1060"/>
        <v>5294</v>
      </c>
      <c r="BE7823" s="3">
        <f t="shared" ca="1" si="1057"/>
        <v>0.52934999999999999</v>
      </c>
      <c r="BF7823" s="3">
        <f t="shared" ca="1" si="1058"/>
        <v>7.3636031452008061E-2</v>
      </c>
      <c r="BG7823" s="9">
        <f t="shared" ca="1" si="1059"/>
        <v>19</v>
      </c>
      <c r="BH7823" s="6">
        <f ca="1">IF(ISNUMBER('Descriptive Stats'!BF7823),'Descriptive Stats'!BF7823,#N/A)</f>
        <v>7.3636031452008061E-2</v>
      </c>
      <c r="BI7823" s="6">
        <f ca="1">IF(ISNUMBER('Descriptive Stats'!E7823),'Descriptive Stats'!E7823,#N/A)</f>
        <v>19</v>
      </c>
    </row>
    <row r="7824" spans="1:61" ht="14.4" x14ac:dyDescent="0.3">
      <c r="A7824" s="2">
        <f>ROW()</f>
        <v>7824</v>
      </c>
      <c r="C7824" s="8">
        <f t="shared" ca="1" si="1053"/>
        <v>7</v>
      </c>
      <c r="D7824" s="8">
        <f t="shared" ca="1" si="1054"/>
        <v>19</v>
      </c>
      <c r="E7824" s="50">
        <f t="shared" ca="1" si="1056"/>
        <v>0</v>
      </c>
      <c r="F7824" s="2" t="str">
        <f t="shared" ca="1" si="1055"/>
        <v/>
      </c>
      <c r="BD7824" s="49">
        <f t="shared" ca="1" si="1060"/>
        <v>815.5</v>
      </c>
      <c r="BE7824" s="3">
        <f t="shared" ca="1" si="1057"/>
        <v>8.1500000000000003E-2</v>
      </c>
      <c r="BF7824" s="3">
        <f t="shared" ca="1" si="1058"/>
        <v>-1.3950525282585462</v>
      </c>
      <c r="BG7824" s="9">
        <f t="shared" ca="1" si="1059"/>
        <v>0</v>
      </c>
      <c r="BH7824" s="6">
        <f ca="1">IF(ISNUMBER('Descriptive Stats'!BF7824),'Descriptive Stats'!BF7824,#N/A)</f>
        <v>-1.3950525282585462</v>
      </c>
      <c r="BI7824" s="6">
        <f ca="1">IF(ISNUMBER('Descriptive Stats'!E7824),'Descriptive Stats'!E7824,#N/A)</f>
        <v>0</v>
      </c>
    </row>
    <row r="7825" spans="1:61" ht="14.4" x14ac:dyDescent="0.3">
      <c r="A7825" s="2">
        <f>ROW()</f>
        <v>7825</v>
      </c>
      <c r="C7825" s="8">
        <f t="shared" ref="C7825:C7888" ca="1" si="1061">RANDBETWEEN(2,COUNT(B:B))</f>
        <v>20</v>
      </c>
      <c r="D7825" s="8">
        <f t="shared" ref="D7825:D7888" ca="1" si="1062">VLOOKUP(C7825,A:B,2,TRUE)</f>
        <v>0</v>
      </c>
      <c r="E7825" s="50">
        <f t="shared" ca="1" si="1056"/>
        <v>19</v>
      </c>
      <c r="F7825" s="2" t="str">
        <f t="shared" ref="F7825:F7888" ca="1" si="1063">IF(ISNUMBER(E7825),IF(OR(E7825&lt;$K$16,E7825&gt;$K$14),"X",""),"")</f>
        <v>X</v>
      </c>
      <c r="BD7825" s="49">
        <f t="shared" ca="1" si="1060"/>
        <v>5294</v>
      </c>
      <c r="BE7825" s="3">
        <f t="shared" ca="1" si="1057"/>
        <v>0.52934999999999999</v>
      </c>
      <c r="BF7825" s="3">
        <f t="shared" ca="1" si="1058"/>
        <v>7.3636031452008061E-2</v>
      </c>
      <c r="BG7825" s="9">
        <f t="shared" ca="1" si="1059"/>
        <v>19</v>
      </c>
      <c r="BH7825" s="6">
        <f ca="1">IF(ISNUMBER('Descriptive Stats'!BF7825),'Descriptive Stats'!BF7825,#N/A)</f>
        <v>7.3636031452008061E-2</v>
      </c>
      <c r="BI7825" s="6">
        <f ca="1">IF(ISNUMBER('Descriptive Stats'!E7825),'Descriptive Stats'!E7825,#N/A)</f>
        <v>19</v>
      </c>
    </row>
    <row r="7826" spans="1:61" ht="14.4" x14ac:dyDescent="0.3">
      <c r="A7826" s="2">
        <f>ROW()</f>
        <v>7826</v>
      </c>
      <c r="C7826" s="8">
        <f t="shared" ca="1" si="1061"/>
        <v>7</v>
      </c>
      <c r="D7826" s="8">
        <f t="shared" ca="1" si="1062"/>
        <v>19</v>
      </c>
      <c r="E7826" s="50">
        <f t="shared" ca="1" si="1056"/>
        <v>19</v>
      </c>
      <c r="F7826" s="2" t="str">
        <f t="shared" ca="1" si="1063"/>
        <v>X</v>
      </c>
      <c r="BD7826" s="49">
        <f t="shared" ca="1" si="1060"/>
        <v>5294</v>
      </c>
      <c r="BE7826" s="3">
        <f t="shared" ca="1" si="1057"/>
        <v>0.52934999999999999</v>
      </c>
      <c r="BF7826" s="3">
        <f t="shared" ca="1" si="1058"/>
        <v>7.3636031452008061E-2</v>
      </c>
      <c r="BG7826" s="9">
        <f t="shared" ca="1" si="1059"/>
        <v>19</v>
      </c>
      <c r="BH7826" s="6">
        <f ca="1">IF(ISNUMBER('Descriptive Stats'!BF7826),'Descriptive Stats'!BF7826,#N/A)</f>
        <v>7.3636031452008061E-2</v>
      </c>
      <c r="BI7826" s="6">
        <f ca="1">IF(ISNUMBER('Descriptive Stats'!E7826),'Descriptive Stats'!E7826,#N/A)</f>
        <v>19</v>
      </c>
    </row>
    <row r="7827" spans="1:61" ht="14.4" x14ac:dyDescent="0.3">
      <c r="A7827" s="2">
        <f>ROW()</f>
        <v>7827</v>
      </c>
      <c r="C7827" s="8">
        <f t="shared" ca="1" si="1061"/>
        <v>7</v>
      </c>
      <c r="D7827" s="8">
        <f t="shared" ca="1" si="1062"/>
        <v>19</v>
      </c>
      <c r="E7827" s="50">
        <f t="shared" ca="1" si="1056"/>
        <v>4</v>
      </c>
      <c r="F7827" s="2" t="str">
        <f t="shared" ca="1" si="1063"/>
        <v/>
      </c>
      <c r="BD7827" s="49">
        <f t="shared" ca="1" si="1060"/>
        <v>3442</v>
      </c>
      <c r="BE7827" s="3">
        <f t="shared" ca="1" si="1057"/>
        <v>0.34415000000000001</v>
      </c>
      <c r="BF7827" s="3">
        <f t="shared" ca="1" si="1058"/>
        <v>-0.40116316278173481</v>
      </c>
      <c r="BG7827" s="9">
        <f t="shared" ca="1" si="1059"/>
        <v>4</v>
      </c>
      <c r="BH7827" s="6">
        <f ca="1">IF(ISNUMBER('Descriptive Stats'!BF7827),'Descriptive Stats'!BF7827,#N/A)</f>
        <v>-0.40116316278173481</v>
      </c>
      <c r="BI7827" s="6">
        <f ca="1">IF(ISNUMBER('Descriptive Stats'!E7827),'Descriptive Stats'!E7827,#N/A)</f>
        <v>4</v>
      </c>
    </row>
    <row r="7828" spans="1:61" ht="14.4" x14ac:dyDescent="0.3">
      <c r="A7828" s="2">
        <f>ROW()</f>
        <v>7828</v>
      </c>
      <c r="C7828" s="8">
        <f t="shared" ca="1" si="1061"/>
        <v>13</v>
      </c>
      <c r="D7828" s="8">
        <f t="shared" ca="1" si="1062"/>
        <v>4</v>
      </c>
      <c r="E7828" s="50">
        <f t="shared" ca="1" si="1056"/>
        <v>6</v>
      </c>
      <c r="F7828" s="2" t="str">
        <f t="shared" ca="1" si="1063"/>
        <v/>
      </c>
      <c r="BD7828" s="49">
        <f t="shared" ca="1" si="1060"/>
        <v>3900</v>
      </c>
      <c r="BE7828" s="3">
        <f t="shared" ca="1" si="1057"/>
        <v>0.38995000000000002</v>
      </c>
      <c r="BF7828" s="3">
        <f t="shared" ca="1" si="1058"/>
        <v>-0.2794493539703507</v>
      </c>
      <c r="BG7828" s="9">
        <f t="shared" ca="1" si="1059"/>
        <v>6</v>
      </c>
      <c r="BH7828" s="6">
        <f ca="1">IF(ISNUMBER('Descriptive Stats'!BF7828),'Descriptive Stats'!BF7828,#N/A)</f>
        <v>-0.2794493539703507</v>
      </c>
      <c r="BI7828" s="6">
        <f ca="1">IF(ISNUMBER('Descriptive Stats'!E7828),'Descriptive Stats'!E7828,#N/A)</f>
        <v>6</v>
      </c>
    </row>
    <row r="7829" spans="1:61" ht="14.4" x14ac:dyDescent="0.3">
      <c r="A7829" s="2">
        <f>ROW()</f>
        <v>7829</v>
      </c>
      <c r="C7829" s="8">
        <f t="shared" ca="1" si="1061"/>
        <v>16</v>
      </c>
      <c r="D7829" s="8">
        <f t="shared" ca="1" si="1062"/>
        <v>6</v>
      </c>
      <c r="E7829" s="50">
        <f t="shared" ca="1" si="1056"/>
        <v>6</v>
      </c>
      <c r="F7829" s="2" t="str">
        <f t="shared" ca="1" si="1063"/>
        <v/>
      </c>
      <c r="BD7829" s="49">
        <f t="shared" ca="1" si="1060"/>
        <v>3900</v>
      </c>
      <c r="BE7829" s="3">
        <f t="shared" ca="1" si="1057"/>
        <v>0.38995000000000002</v>
      </c>
      <c r="BF7829" s="3">
        <f t="shared" ca="1" si="1058"/>
        <v>-0.2794493539703507</v>
      </c>
      <c r="BG7829" s="9">
        <f t="shared" ca="1" si="1059"/>
        <v>6</v>
      </c>
      <c r="BH7829" s="6">
        <f ca="1">IF(ISNUMBER('Descriptive Stats'!BF7829),'Descriptive Stats'!BF7829,#N/A)</f>
        <v>-0.2794493539703507</v>
      </c>
      <c r="BI7829" s="6">
        <f ca="1">IF(ISNUMBER('Descriptive Stats'!E7829),'Descriptive Stats'!E7829,#N/A)</f>
        <v>6</v>
      </c>
    </row>
    <row r="7830" spans="1:61" ht="14.4" x14ac:dyDescent="0.3">
      <c r="A7830" s="2">
        <f>ROW()</f>
        <v>7830</v>
      </c>
      <c r="C7830" s="8">
        <f t="shared" ca="1" si="1061"/>
        <v>5</v>
      </c>
      <c r="D7830" s="8">
        <f t="shared" ca="1" si="1062"/>
        <v>6</v>
      </c>
      <c r="E7830" s="50">
        <f t="shared" ca="1" si="1056"/>
        <v>0</v>
      </c>
      <c r="F7830" s="2" t="str">
        <f t="shared" ca="1" si="1063"/>
        <v/>
      </c>
      <c r="BD7830" s="49">
        <f t="shared" ca="1" si="1060"/>
        <v>815.5</v>
      </c>
      <c r="BE7830" s="3">
        <f t="shared" ca="1" si="1057"/>
        <v>8.1500000000000003E-2</v>
      </c>
      <c r="BF7830" s="3">
        <f t="shared" ca="1" si="1058"/>
        <v>-1.3950525282585462</v>
      </c>
      <c r="BG7830" s="9">
        <f t="shared" ca="1" si="1059"/>
        <v>0</v>
      </c>
      <c r="BH7830" s="6">
        <f ca="1">IF(ISNUMBER('Descriptive Stats'!BF7830),'Descriptive Stats'!BF7830,#N/A)</f>
        <v>-1.3950525282585462</v>
      </c>
      <c r="BI7830" s="6">
        <f ca="1">IF(ISNUMBER('Descriptive Stats'!E7830),'Descriptive Stats'!E7830,#N/A)</f>
        <v>0</v>
      </c>
    </row>
    <row r="7831" spans="1:61" ht="14.4" x14ac:dyDescent="0.3">
      <c r="A7831" s="2">
        <f>ROW()</f>
        <v>7831</v>
      </c>
      <c r="C7831" s="8">
        <f t="shared" ca="1" si="1061"/>
        <v>4</v>
      </c>
      <c r="D7831" s="8">
        <f t="shared" ca="1" si="1062"/>
        <v>0</v>
      </c>
      <c r="E7831" s="50">
        <f t="shared" ca="1" si="1056"/>
        <v>2</v>
      </c>
      <c r="F7831" s="2" t="str">
        <f t="shared" ca="1" si="1063"/>
        <v/>
      </c>
      <c r="BD7831" s="49">
        <f t="shared" ca="1" si="1060"/>
        <v>2595</v>
      </c>
      <c r="BE7831" s="3">
        <f t="shared" ca="1" si="1057"/>
        <v>0.25945000000000001</v>
      </c>
      <c r="BF7831" s="3">
        <f t="shared" ca="1" si="1058"/>
        <v>-0.6450419512753276</v>
      </c>
      <c r="BG7831" s="9">
        <f t="shared" ca="1" si="1059"/>
        <v>2</v>
      </c>
      <c r="BH7831" s="6">
        <f ca="1">IF(ISNUMBER('Descriptive Stats'!BF7831),'Descriptive Stats'!BF7831,#N/A)</f>
        <v>-0.6450419512753276</v>
      </c>
      <c r="BI7831" s="6">
        <f ca="1">IF(ISNUMBER('Descriptive Stats'!E7831),'Descriptive Stats'!E7831,#N/A)</f>
        <v>2</v>
      </c>
    </row>
    <row r="7832" spans="1:61" ht="14.4" x14ac:dyDescent="0.3">
      <c r="A7832" s="2">
        <f>ROW()</f>
        <v>7832</v>
      </c>
      <c r="C7832" s="8">
        <f t="shared" ca="1" si="1061"/>
        <v>3</v>
      </c>
      <c r="D7832" s="8">
        <f t="shared" ca="1" si="1062"/>
        <v>2</v>
      </c>
      <c r="E7832" s="50">
        <f t="shared" ca="1" si="1056"/>
        <v>6</v>
      </c>
      <c r="F7832" s="2" t="str">
        <f t="shared" ca="1" si="1063"/>
        <v/>
      </c>
      <c r="BD7832" s="49">
        <f t="shared" ca="1" si="1060"/>
        <v>3900</v>
      </c>
      <c r="BE7832" s="3">
        <f t="shared" ca="1" si="1057"/>
        <v>0.38995000000000002</v>
      </c>
      <c r="BF7832" s="3">
        <f t="shared" ca="1" si="1058"/>
        <v>-0.2794493539703507</v>
      </c>
      <c r="BG7832" s="9">
        <f t="shared" ca="1" si="1059"/>
        <v>6</v>
      </c>
      <c r="BH7832" s="6">
        <f ca="1">IF(ISNUMBER('Descriptive Stats'!BF7832),'Descriptive Stats'!BF7832,#N/A)</f>
        <v>-0.2794493539703507</v>
      </c>
      <c r="BI7832" s="6">
        <f ca="1">IF(ISNUMBER('Descriptive Stats'!E7832),'Descriptive Stats'!E7832,#N/A)</f>
        <v>6</v>
      </c>
    </row>
    <row r="7833" spans="1:61" ht="14.4" x14ac:dyDescent="0.3">
      <c r="A7833" s="2">
        <f>ROW()</f>
        <v>7833</v>
      </c>
      <c r="C7833" s="8">
        <f t="shared" ca="1" si="1061"/>
        <v>2</v>
      </c>
      <c r="D7833" s="8">
        <f t="shared" ca="1" si="1062"/>
        <v>6</v>
      </c>
      <c r="E7833" s="50">
        <f t="shared" ca="1" si="1056"/>
        <v>0</v>
      </c>
      <c r="F7833" s="2" t="str">
        <f t="shared" ca="1" si="1063"/>
        <v/>
      </c>
      <c r="BD7833" s="49">
        <f t="shared" ca="1" si="1060"/>
        <v>815.5</v>
      </c>
      <c r="BE7833" s="3">
        <f t="shared" ca="1" si="1057"/>
        <v>8.1500000000000003E-2</v>
      </c>
      <c r="BF7833" s="3">
        <f t="shared" ca="1" si="1058"/>
        <v>-1.3950525282585462</v>
      </c>
      <c r="BG7833" s="9">
        <f t="shared" ca="1" si="1059"/>
        <v>0</v>
      </c>
      <c r="BH7833" s="6">
        <f ca="1">IF(ISNUMBER('Descriptive Stats'!BF7833),'Descriptive Stats'!BF7833,#N/A)</f>
        <v>-1.3950525282585462</v>
      </c>
      <c r="BI7833" s="6">
        <f ca="1">IF(ISNUMBER('Descriptive Stats'!E7833),'Descriptive Stats'!E7833,#N/A)</f>
        <v>0</v>
      </c>
    </row>
    <row r="7834" spans="1:61" ht="14.4" x14ac:dyDescent="0.3">
      <c r="A7834" s="2">
        <f>ROW()</f>
        <v>7834</v>
      </c>
      <c r="C7834" s="8">
        <f t="shared" ca="1" si="1061"/>
        <v>4</v>
      </c>
      <c r="D7834" s="8">
        <f t="shared" ca="1" si="1062"/>
        <v>0</v>
      </c>
      <c r="E7834" s="50">
        <f t="shared" ca="1" si="1056"/>
        <v>0</v>
      </c>
      <c r="F7834" s="2" t="str">
        <f t="shared" ca="1" si="1063"/>
        <v/>
      </c>
      <c r="BD7834" s="49">
        <f t="shared" ca="1" si="1060"/>
        <v>815.5</v>
      </c>
      <c r="BE7834" s="3">
        <f t="shared" ca="1" si="1057"/>
        <v>8.1500000000000003E-2</v>
      </c>
      <c r="BF7834" s="3">
        <f t="shared" ca="1" si="1058"/>
        <v>-1.3950525282585462</v>
      </c>
      <c r="BG7834" s="9">
        <f t="shared" ca="1" si="1059"/>
        <v>0</v>
      </c>
      <c r="BH7834" s="6">
        <f ca="1">IF(ISNUMBER('Descriptive Stats'!BF7834),'Descriptive Stats'!BF7834,#N/A)</f>
        <v>-1.3950525282585462</v>
      </c>
      <c r="BI7834" s="6">
        <f ca="1">IF(ISNUMBER('Descriptive Stats'!E7834),'Descriptive Stats'!E7834,#N/A)</f>
        <v>0</v>
      </c>
    </row>
    <row r="7835" spans="1:61" ht="14.4" x14ac:dyDescent="0.3">
      <c r="A7835" s="2">
        <f>ROW()</f>
        <v>7835</v>
      </c>
      <c r="C7835" s="8">
        <f t="shared" ca="1" si="1061"/>
        <v>4</v>
      </c>
      <c r="D7835" s="8">
        <f t="shared" ca="1" si="1062"/>
        <v>0</v>
      </c>
      <c r="E7835" s="50">
        <f t="shared" ca="1" si="1056"/>
        <v>1</v>
      </c>
      <c r="F7835" s="2" t="str">
        <f t="shared" ca="1" si="1063"/>
        <v/>
      </c>
      <c r="BD7835" s="49">
        <f t="shared" ca="1" si="1060"/>
        <v>1871</v>
      </c>
      <c r="BE7835" s="3">
        <f t="shared" ca="1" si="1057"/>
        <v>0.18704999999999999</v>
      </c>
      <c r="BF7835" s="3">
        <f t="shared" ca="1" si="1058"/>
        <v>-0.88881967520906158</v>
      </c>
      <c r="BG7835" s="9">
        <f t="shared" ca="1" si="1059"/>
        <v>1</v>
      </c>
      <c r="BH7835" s="6">
        <f ca="1">IF(ISNUMBER('Descriptive Stats'!BF7835),'Descriptive Stats'!BF7835,#N/A)</f>
        <v>-0.88881967520906158</v>
      </c>
      <c r="BI7835" s="6">
        <f ca="1">IF(ISNUMBER('Descriptive Stats'!E7835),'Descriptive Stats'!E7835,#N/A)</f>
        <v>1</v>
      </c>
    </row>
    <row r="7836" spans="1:61" ht="14.4" x14ac:dyDescent="0.3">
      <c r="A7836" s="2">
        <f>ROW()</f>
        <v>7836</v>
      </c>
      <c r="C7836" s="8">
        <f t="shared" ca="1" si="1061"/>
        <v>12</v>
      </c>
      <c r="D7836" s="8">
        <f t="shared" ca="1" si="1062"/>
        <v>1</v>
      </c>
      <c r="E7836" s="50">
        <f t="shared" ca="1" si="1056"/>
        <v>1</v>
      </c>
      <c r="F7836" s="2" t="str">
        <f t="shared" ca="1" si="1063"/>
        <v/>
      </c>
      <c r="BD7836" s="49">
        <f t="shared" ca="1" si="1060"/>
        <v>1871</v>
      </c>
      <c r="BE7836" s="3">
        <f t="shared" ca="1" si="1057"/>
        <v>0.18704999999999999</v>
      </c>
      <c r="BF7836" s="3">
        <f t="shared" ca="1" si="1058"/>
        <v>-0.88881967520906158</v>
      </c>
      <c r="BG7836" s="9">
        <f t="shared" ca="1" si="1059"/>
        <v>1</v>
      </c>
      <c r="BH7836" s="6">
        <f ca="1">IF(ISNUMBER('Descriptive Stats'!BF7836),'Descriptive Stats'!BF7836,#N/A)</f>
        <v>-0.88881967520906158</v>
      </c>
      <c r="BI7836" s="6">
        <f ca="1">IF(ISNUMBER('Descriptive Stats'!E7836),'Descriptive Stats'!E7836,#N/A)</f>
        <v>1</v>
      </c>
    </row>
    <row r="7837" spans="1:61" ht="14.4" x14ac:dyDescent="0.3">
      <c r="A7837" s="2">
        <f>ROW()</f>
        <v>7837</v>
      </c>
      <c r="C7837" s="8">
        <f t="shared" ca="1" si="1061"/>
        <v>12</v>
      </c>
      <c r="D7837" s="8">
        <f t="shared" ca="1" si="1062"/>
        <v>1</v>
      </c>
      <c r="E7837" s="50">
        <f t="shared" ca="1" si="1056"/>
        <v>19</v>
      </c>
      <c r="F7837" s="2" t="str">
        <f t="shared" ca="1" si="1063"/>
        <v>X</v>
      </c>
      <c r="BD7837" s="49">
        <f t="shared" ca="1" si="1060"/>
        <v>5294</v>
      </c>
      <c r="BE7837" s="3">
        <f t="shared" ca="1" si="1057"/>
        <v>0.52934999999999999</v>
      </c>
      <c r="BF7837" s="3">
        <f t="shared" ca="1" si="1058"/>
        <v>7.3636031452008061E-2</v>
      </c>
      <c r="BG7837" s="9">
        <f t="shared" ca="1" si="1059"/>
        <v>19</v>
      </c>
      <c r="BH7837" s="6">
        <f ca="1">IF(ISNUMBER('Descriptive Stats'!BF7837),'Descriptive Stats'!BF7837,#N/A)</f>
        <v>7.3636031452008061E-2</v>
      </c>
      <c r="BI7837" s="6">
        <f ca="1">IF(ISNUMBER('Descriptive Stats'!E7837),'Descriptive Stats'!E7837,#N/A)</f>
        <v>19</v>
      </c>
    </row>
    <row r="7838" spans="1:61" ht="14.4" x14ac:dyDescent="0.3">
      <c r="A7838" s="2">
        <f>ROW()</f>
        <v>7838</v>
      </c>
      <c r="C7838" s="8">
        <f t="shared" ca="1" si="1061"/>
        <v>7</v>
      </c>
      <c r="D7838" s="8">
        <f t="shared" ca="1" si="1062"/>
        <v>19</v>
      </c>
      <c r="E7838" s="50">
        <f t="shared" ca="1" si="1056"/>
        <v>7</v>
      </c>
      <c r="F7838" s="2" t="str">
        <f t="shared" ca="1" si="1063"/>
        <v/>
      </c>
      <c r="BD7838" s="49">
        <f t="shared" ca="1" si="1060"/>
        <v>4473.5</v>
      </c>
      <c r="BE7838" s="3">
        <f t="shared" ca="1" si="1057"/>
        <v>0.44729999999999998</v>
      </c>
      <c r="BF7838" s="3">
        <f t="shared" ca="1" si="1058"/>
        <v>-0.13248586824472414</v>
      </c>
      <c r="BG7838" s="9">
        <f t="shared" ca="1" si="1059"/>
        <v>7</v>
      </c>
      <c r="BH7838" s="6">
        <f ca="1">IF(ISNUMBER('Descriptive Stats'!BF7838),'Descriptive Stats'!BF7838,#N/A)</f>
        <v>-0.13248586824472414</v>
      </c>
      <c r="BI7838" s="6">
        <f ca="1">IF(ISNUMBER('Descriptive Stats'!E7838),'Descriptive Stats'!E7838,#N/A)</f>
        <v>7</v>
      </c>
    </row>
    <row r="7839" spans="1:61" ht="14.4" x14ac:dyDescent="0.3">
      <c r="A7839" s="2">
        <f>ROW()</f>
        <v>7839</v>
      </c>
      <c r="C7839" s="8">
        <f t="shared" ca="1" si="1061"/>
        <v>6</v>
      </c>
      <c r="D7839" s="8">
        <f t="shared" ca="1" si="1062"/>
        <v>7</v>
      </c>
      <c r="E7839" s="50">
        <f t="shared" ca="1" si="1056"/>
        <v>0</v>
      </c>
      <c r="F7839" s="2" t="str">
        <f t="shared" ca="1" si="1063"/>
        <v/>
      </c>
      <c r="BD7839" s="49">
        <f t="shared" ca="1" si="1060"/>
        <v>815.5</v>
      </c>
      <c r="BE7839" s="3">
        <f t="shared" ca="1" si="1057"/>
        <v>8.1500000000000003E-2</v>
      </c>
      <c r="BF7839" s="3">
        <f t="shared" ca="1" si="1058"/>
        <v>-1.3950525282585462</v>
      </c>
      <c r="BG7839" s="9">
        <f t="shared" ca="1" si="1059"/>
        <v>0</v>
      </c>
      <c r="BH7839" s="6">
        <f ca="1">IF(ISNUMBER('Descriptive Stats'!BF7839),'Descriptive Stats'!BF7839,#N/A)</f>
        <v>-1.3950525282585462</v>
      </c>
      <c r="BI7839" s="6">
        <f ca="1">IF(ISNUMBER('Descriptive Stats'!E7839),'Descriptive Stats'!E7839,#N/A)</f>
        <v>0</v>
      </c>
    </row>
    <row r="7840" spans="1:61" ht="14.4" x14ac:dyDescent="0.3">
      <c r="A7840" s="2">
        <f>ROW()</f>
        <v>7840</v>
      </c>
      <c r="C7840" s="8">
        <f t="shared" ca="1" si="1061"/>
        <v>20</v>
      </c>
      <c r="D7840" s="8">
        <f t="shared" ca="1" si="1062"/>
        <v>0</v>
      </c>
      <c r="E7840" s="50">
        <f t="shared" ca="1" si="1056"/>
        <v>1</v>
      </c>
      <c r="F7840" s="2" t="str">
        <f t="shared" ca="1" si="1063"/>
        <v/>
      </c>
      <c r="BD7840" s="49">
        <f t="shared" ca="1" si="1060"/>
        <v>1871</v>
      </c>
      <c r="BE7840" s="3">
        <f t="shared" ca="1" si="1057"/>
        <v>0.18704999999999999</v>
      </c>
      <c r="BF7840" s="3">
        <f t="shared" ca="1" si="1058"/>
        <v>-0.88881967520906158</v>
      </c>
      <c r="BG7840" s="9">
        <f t="shared" ca="1" si="1059"/>
        <v>1</v>
      </c>
      <c r="BH7840" s="6">
        <f ca="1">IF(ISNUMBER('Descriptive Stats'!BF7840),'Descriptive Stats'!BF7840,#N/A)</f>
        <v>-0.88881967520906158</v>
      </c>
      <c r="BI7840" s="6">
        <f ca="1">IF(ISNUMBER('Descriptive Stats'!E7840),'Descriptive Stats'!E7840,#N/A)</f>
        <v>1</v>
      </c>
    </row>
    <row r="7841" spans="1:61" ht="14.4" x14ac:dyDescent="0.3">
      <c r="A7841" s="2">
        <f>ROW()</f>
        <v>7841</v>
      </c>
      <c r="C7841" s="8">
        <f t="shared" ca="1" si="1061"/>
        <v>8</v>
      </c>
      <c r="D7841" s="8">
        <f t="shared" ca="1" si="1062"/>
        <v>1</v>
      </c>
      <c r="E7841" s="50">
        <f t="shared" ca="1" si="1056"/>
        <v>1</v>
      </c>
      <c r="F7841" s="2" t="str">
        <f t="shared" ca="1" si="1063"/>
        <v/>
      </c>
      <c r="BD7841" s="49">
        <f t="shared" ca="1" si="1060"/>
        <v>1871</v>
      </c>
      <c r="BE7841" s="3">
        <f t="shared" ca="1" si="1057"/>
        <v>0.18704999999999999</v>
      </c>
      <c r="BF7841" s="3">
        <f t="shared" ca="1" si="1058"/>
        <v>-0.88881967520906158</v>
      </c>
      <c r="BG7841" s="9">
        <f t="shared" ca="1" si="1059"/>
        <v>1</v>
      </c>
      <c r="BH7841" s="6">
        <f ca="1">IF(ISNUMBER('Descriptive Stats'!BF7841),'Descriptive Stats'!BF7841,#N/A)</f>
        <v>-0.88881967520906158</v>
      </c>
      <c r="BI7841" s="6">
        <f ca="1">IF(ISNUMBER('Descriptive Stats'!E7841),'Descriptive Stats'!E7841,#N/A)</f>
        <v>1</v>
      </c>
    </row>
    <row r="7842" spans="1:61" ht="14.4" x14ac:dyDescent="0.3">
      <c r="A7842" s="2">
        <f>ROW()</f>
        <v>7842</v>
      </c>
      <c r="C7842" s="8">
        <f t="shared" ca="1" si="1061"/>
        <v>12</v>
      </c>
      <c r="D7842" s="8">
        <f t="shared" ca="1" si="1062"/>
        <v>1</v>
      </c>
      <c r="E7842" s="50">
        <f t="shared" ca="1" si="1056"/>
        <v>6</v>
      </c>
      <c r="F7842" s="2" t="str">
        <f t="shared" ca="1" si="1063"/>
        <v/>
      </c>
      <c r="BD7842" s="49">
        <f t="shared" ca="1" si="1060"/>
        <v>3900</v>
      </c>
      <c r="BE7842" s="3">
        <f t="shared" ca="1" si="1057"/>
        <v>0.38995000000000002</v>
      </c>
      <c r="BF7842" s="3">
        <f t="shared" ca="1" si="1058"/>
        <v>-0.2794493539703507</v>
      </c>
      <c r="BG7842" s="9">
        <f t="shared" ca="1" si="1059"/>
        <v>6</v>
      </c>
      <c r="BH7842" s="6">
        <f ca="1">IF(ISNUMBER('Descriptive Stats'!BF7842),'Descriptive Stats'!BF7842,#N/A)</f>
        <v>-0.2794493539703507</v>
      </c>
      <c r="BI7842" s="6">
        <f ca="1">IF(ISNUMBER('Descriptive Stats'!E7842),'Descriptive Stats'!E7842,#N/A)</f>
        <v>6</v>
      </c>
    </row>
    <row r="7843" spans="1:61" ht="14.4" x14ac:dyDescent="0.3">
      <c r="A7843" s="2">
        <f>ROW()</f>
        <v>7843</v>
      </c>
      <c r="C7843" s="8">
        <f t="shared" ca="1" si="1061"/>
        <v>5</v>
      </c>
      <c r="D7843" s="8">
        <f t="shared" ca="1" si="1062"/>
        <v>6</v>
      </c>
      <c r="E7843" s="50">
        <f t="shared" ca="1" si="1056"/>
        <v>0</v>
      </c>
      <c r="F7843" s="2" t="str">
        <f t="shared" ca="1" si="1063"/>
        <v/>
      </c>
      <c r="BD7843" s="49">
        <f t="shared" ca="1" si="1060"/>
        <v>815.5</v>
      </c>
      <c r="BE7843" s="3">
        <f t="shared" ca="1" si="1057"/>
        <v>8.1500000000000003E-2</v>
      </c>
      <c r="BF7843" s="3">
        <f t="shared" ca="1" si="1058"/>
        <v>-1.3950525282585462</v>
      </c>
      <c r="BG7843" s="9">
        <f t="shared" ca="1" si="1059"/>
        <v>0</v>
      </c>
      <c r="BH7843" s="6">
        <f ca="1">IF(ISNUMBER('Descriptive Stats'!BF7843),'Descriptive Stats'!BF7843,#N/A)</f>
        <v>-1.3950525282585462</v>
      </c>
      <c r="BI7843" s="6">
        <f ca="1">IF(ISNUMBER('Descriptive Stats'!E7843),'Descriptive Stats'!E7843,#N/A)</f>
        <v>0</v>
      </c>
    </row>
    <row r="7844" spans="1:61" ht="14.4" x14ac:dyDescent="0.3">
      <c r="A7844" s="2">
        <f>ROW()</f>
        <v>7844</v>
      </c>
      <c r="C7844" s="8">
        <f t="shared" ca="1" si="1061"/>
        <v>14</v>
      </c>
      <c r="D7844" s="8">
        <f t="shared" ca="1" si="1062"/>
        <v>0</v>
      </c>
      <c r="E7844" s="50">
        <f t="shared" ca="1" si="1056"/>
        <v>4</v>
      </c>
      <c r="F7844" s="2" t="str">
        <f t="shared" ca="1" si="1063"/>
        <v/>
      </c>
      <c r="BD7844" s="49">
        <f t="shared" ca="1" si="1060"/>
        <v>3442</v>
      </c>
      <c r="BE7844" s="3">
        <f t="shared" ca="1" si="1057"/>
        <v>0.34415000000000001</v>
      </c>
      <c r="BF7844" s="3">
        <f t="shared" ca="1" si="1058"/>
        <v>-0.40116316278173481</v>
      </c>
      <c r="BG7844" s="9">
        <f t="shared" ca="1" si="1059"/>
        <v>4</v>
      </c>
      <c r="BH7844" s="6">
        <f ca="1">IF(ISNUMBER('Descriptive Stats'!BF7844),'Descriptive Stats'!BF7844,#N/A)</f>
        <v>-0.40116316278173481</v>
      </c>
      <c r="BI7844" s="6">
        <f ca="1">IF(ISNUMBER('Descriptive Stats'!E7844),'Descriptive Stats'!E7844,#N/A)</f>
        <v>4</v>
      </c>
    </row>
    <row r="7845" spans="1:61" ht="14.4" x14ac:dyDescent="0.3">
      <c r="A7845" s="2">
        <f>ROW()</f>
        <v>7845</v>
      </c>
      <c r="C7845" s="8">
        <f t="shared" ca="1" si="1061"/>
        <v>13</v>
      </c>
      <c r="D7845" s="8">
        <f t="shared" ca="1" si="1062"/>
        <v>4</v>
      </c>
      <c r="E7845" s="50">
        <f t="shared" ca="1" si="1056"/>
        <v>6</v>
      </c>
      <c r="F7845" s="2" t="str">
        <f t="shared" ca="1" si="1063"/>
        <v/>
      </c>
      <c r="BD7845" s="49">
        <f t="shared" ca="1" si="1060"/>
        <v>3900</v>
      </c>
      <c r="BE7845" s="3">
        <f t="shared" ca="1" si="1057"/>
        <v>0.38995000000000002</v>
      </c>
      <c r="BF7845" s="3">
        <f t="shared" ca="1" si="1058"/>
        <v>-0.2794493539703507</v>
      </c>
      <c r="BG7845" s="9">
        <f t="shared" ca="1" si="1059"/>
        <v>6</v>
      </c>
      <c r="BH7845" s="6">
        <f ca="1">IF(ISNUMBER('Descriptive Stats'!BF7845),'Descriptive Stats'!BF7845,#N/A)</f>
        <v>-0.2794493539703507</v>
      </c>
      <c r="BI7845" s="6">
        <f ca="1">IF(ISNUMBER('Descriptive Stats'!E7845),'Descriptive Stats'!E7845,#N/A)</f>
        <v>6</v>
      </c>
    </row>
    <row r="7846" spans="1:61" ht="14.4" x14ac:dyDescent="0.3">
      <c r="A7846" s="2">
        <f>ROW()</f>
        <v>7846</v>
      </c>
      <c r="C7846" s="8">
        <f t="shared" ca="1" si="1061"/>
        <v>5</v>
      </c>
      <c r="D7846" s="8">
        <f t="shared" ca="1" si="1062"/>
        <v>6</v>
      </c>
      <c r="E7846" s="50">
        <f t="shared" ca="1" si="1056"/>
        <v>6</v>
      </c>
      <c r="F7846" s="2" t="str">
        <f t="shared" ca="1" si="1063"/>
        <v/>
      </c>
      <c r="BD7846" s="49">
        <f t="shared" ca="1" si="1060"/>
        <v>3900</v>
      </c>
      <c r="BE7846" s="3">
        <f t="shared" ca="1" si="1057"/>
        <v>0.38995000000000002</v>
      </c>
      <c r="BF7846" s="3">
        <f t="shared" ca="1" si="1058"/>
        <v>-0.2794493539703507</v>
      </c>
      <c r="BG7846" s="9">
        <f t="shared" ca="1" si="1059"/>
        <v>6</v>
      </c>
      <c r="BH7846" s="6">
        <f ca="1">IF(ISNUMBER('Descriptive Stats'!BF7846),'Descriptive Stats'!BF7846,#N/A)</f>
        <v>-0.2794493539703507</v>
      </c>
      <c r="BI7846" s="6">
        <f ca="1">IF(ISNUMBER('Descriptive Stats'!E7846),'Descriptive Stats'!E7846,#N/A)</f>
        <v>6</v>
      </c>
    </row>
    <row r="7847" spans="1:61" ht="14.4" x14ac:dyDescent="0.3">
      <c r="A7847" s="2">
        <f>ROW()</f>
        <v>7847</v>
      </c>
      <c r="C7847" s="8">
        <f t="shared" ca="1" si="1061"/>
        <v>2</v>
      </c>
      <c r="D7847" s="8">
        <f t="shared" ca="1" si="1062"/>
        <v>6</v>
      </c>
      <c r="E7847" s="50">
        <f t="shared" ca="1" si="1056"/>
        <v>6</v>
      </c>
      <c r="F7847" s="2" t="str">
        <f t="shared" ca="1" si="1063"/>
        <v/>
      </c>
      <c r="BD7847" s="49">
        <f t="shared" ca="1" si="1060"/>
        <v>3900</v>
      </c>
      <c r="BE7847" s="3">
        <f t="shared" ca="1" si="1057"/>
        <v>0.38995000000000002</v>
      </c>
      <c r="BF7847" s="3">
        <f t="shared" ca="1" si="1058"/>
        <v>-0.2794493539703507</v>
      </c>
      <c r="BG7847" s="9">
        <f t="shared" ca="1" si="1059"/>
        <v>6</v>
      </c>
      <c r="BH7847" s="6">
        <f ca="1">IF(ISNUMBER('Descriptive Stats'!BF7847),'Descriptive Stats'!BF7847,#N/A)</f>
        <v>-0.2794493539703507</v>
      </c>
      <c r="BI7847" s="6">
        <f ca="1">IF(ISNUMBER('Descriptive Stats'!E7847),'Descriptive Stats'!E7847,#N/A)</f>
        <v>6</v>
      </c>
    </row>
    <row r="7848" spans="1:61" ht="14.4" x14ac:dyDescent="0.3">
      <c r="A7848" s="2">
        <f>ROW()</f>
        <v>7848</v>
      </c>
      <c r="C7848" s="8">
        <f t="shared" ca="1" si="1061"/>
        <v>2</v>
      </c>
      <c r="D7848" s="8">
        <f t="shared" ca="1" si="1062"/>
        <v>6</v>
      </c>
      <c r="E7848" s="50">
        <f t="shared" ca="1" si="1056"/>
        <v>15</v>
      </c>
      <c r="F7848" s="2" t="str">
        <f t="shared" ca="1" si="1063"/>
        <v/>
      </c>
      <c r="BD7848" s="49">
        <f t="shared" ca="1" si="1060"/>
        <v>5051.5</v>
      </c>
      <c r="BE7848" s="3">
        <f t="shared" ca="1" si="1057"/>
        <v>0.50509999999999999</v>
      </c>
      <c r="BF7848" s="3">
        <f t="shared" ca="1" si="1058"/>
        <v>1.2784152420787677E-2</v>
      </c>
      <c r="BG7848" s="9">
        <f t="shared" ca="1" si="1059"/>
        <v>15</v>
      </c>
      <c r="BH7848" s="6">
        <f ca="1">IF(ISNUMBER('Descriptive Stats'!BF7848),'Descriptive Stats'!BF7848,#N/A)</f>
        <v>1.2784152420787677E-2</v>
      </c>
      <c r="BI7848" s="6">
        <f ca="1">IF(ISNUMBER('Descriptive Stats'!E7848),'Descriptive Stats'!E7848,#N/A)</f>
        <v>15</v>
      </c>
    </row>
    <row r="7849" spans="1:61" ht="14.4" x14ac:dyDescent="0.3">
      <c r="A7849" s="2">
        <f>ROW()</f>
        <v>7849</v>
      </c>
      <c r="C7849" s="8">
        <f t="shared" ca="1" si="1061"/>
        <v>24</v>
      </c>
      <c r="D7849" s="8">
        <f t="shared" ca="1" si="1062"/>
        <v>15</v>
      </c>
      <c r="E7849" s="50">
        <f t="shared" ca="1" si="1056"/>
        <v>2</v>
      </c>
      <c r="F7849" s="2" t="str">
        <f t="shared" ca="1" si="1063"/>
        <v/>
      </c>
      <c r="BD7849" s="49">
        <f t="shared" ca="1" si="1060"/>
        <v>2595</v>
      </c>
      <c r="BE7849" s="3">
        <f t="shared" ca="1" si="1057"/>
        <v>0.25945000000000001</v>
      </c>
      <c r="BF7849" s="3">
        <f t="shared" ca="1" si="1058"/>
        <v>-0.6450419512753276</v>
      </c>
      <c r="BG7849" s="9">
        <f t="shared" ca="1" si="1059"/>
        <v>2</v>
      </c>
      <c r="BH7849" s="6">
        <f ca="1">IF(ISNUMBER('Descriptive Stats'!BF7849),'Descriptive Stats'!BF7849,#N/A)</f>
        <v>-0.6450419512753276</v>
      </c>
      <c r="BI7849" s="6">
        <f ca="1">IF(ISNUMBER('Descriptive Stats'!E7849),'Descriptive Stats'!E7849,#N/A)</f>
        <v>2</v>
      </c>
    </row>
    <row r="7850" spans="1:61" ht="14.4" x14ac:dyDescent="0.3">
      <c r="A7850" s="2">
        <f>ROW()</f>
        <v>7850</v>
      </c>
      <c r="C7850" s="8">
        <f t="shared" ca="1" si="1061"/>
        <v>9</v>
      </c>
      <c r="D7850" s="8">
        <f t="shared" ca="1" si="1062"/>
        <v>2</v>
      </c>
      <c r="E7850" s="50">
        <f t="shared" ca="1" si="1056"/>
        <v>0</v>
      </c>
      <c r="F7850" s="2" t="str">
        <f t="shared" ca="1" si="1063"/>
        <v/>
      </c>
      <c r="BD7850" s="49">
        <f t="shared" ca="1" si="1060"/>
        <v>815.5</v>
      </c>
      <c r="BE7850" s="3">
        <f t="shared" ca="1" si="1057"/>
        <v>8.1500000000000003E-2</v>
      </c>
      <c r="BF7850" s="3">
        <f t="shared" ca="1" si="1058"/>
        <v>-1.3950525282585462</v>
      </c>
      <c r="BG7850" s="9">
        <f t="shared" ca="1" si="1059"/>
        <v>0</v>
      </c>
      <c r="BH7850" s="6">
        <f ca="1">IF(ISNUMBER('Descriptive Stats'!BF7850),'Descriptive Stats'!BF7850,#N/A)</f>
        <v>-1.3950525282585462</v>
      </c>
      <c r="BI7850" s="6">
        <f ca="1">IF(ISNUMBER('Descriptive Stats'!E7850),'Descriptive Stats'!E7850,#N/A)</f>
        <v>0</v>
      </c>
    </row>
    <row r="7851" spans="1:61" ht="14.4" x14ac:dyDescent="0.3">
      <c r="A7851" s="2">
        <f>ROW()</f>
        <v>7851</v>
      </c>
      <c r="C7851" s="8">
        <f t="shared" ca="1" si="1061"/>
        <v>20</v>
      </c>
      <c r="D7851" s="8">
        <f t="shared" ca="1" si="1062"/>
        <v>0</v>
      </c>
      <c r="E7851" s="50">
        <f t="shared" ca="1" si="1056"/>
        <v>7</v>
      </c>
      <c r="F7851" s="2" t="str">
        <f t="shared" ca="1" si="1063"/>
        <v/>
      </c>
      <c r="BD7851" s="49">
        <f t="shared" ca="1" si="1060"/>
        <v>4473.5</v>
      </c>
      <c r="BE7851" s="3">
        <f t="shared" ca="1" si="1057"/>
        <v>0.44729999999999998</v>
      </c>
      <c r="BF7851" s="3">
        <f t="shared" ca="1" si="1058"/>
        <v>-0.13248586824472414</v>
      </c>
      <c r="BG7851" s="9">
        <f t="shared" ca="1" si="1059"/>
        <v>7</v>
      </c>
      <c r="BH7851" s="6">
        <f ca="1">IF(ISNUMBER('Descriptive Stats'!BF7851),'Descriptive Stats'!BF7851,#N/A)</f>
        <v>-0.13248586824472414</v>
      </c>
      <c r="BI7851" s="6">
        <f ca="1">IF(ISNUMBER('Descriptive Stats'!E7851),'Descriptive Stats'!E7851,#N/A)</f>
        <v>7</v>
      </c>
    </row>
    <row r="7852" spans="1:61" ht="14.4" x14ac:dyDescent="0.3">
      <c r="A7852" s="2">
        <f>ROW()</f>
        <v>7852</v>
      </c>
      <c r="C7852" s="8">
        <f t="shared" ca="1" si="1061"/>
        <v>6</v>
      </c>
      <c r="D7852" s="8">
        <f t="shared" ca="1" si="1062"/>
        <v>7</v>
      </c>
      <c r="E7852" s="50">
        <f t="shared" ca="1" si="1056"/>
        <v>9</v>
      </c>
      <c r="F7852" s="2" t="str">
        <f t="shared" ca="1" si="1063"/>
        <v/>
      </c>
      <c r="BD7852" s="49">
        <f t="shared" ca="1" si="1060"/>
        <v>4819</v>
      </c>
      <c r="BE7852" s="3">
        <f t="shared" ca="1" si="1057"/>
        <v>0.48185</v>
      </c>
      <c r="BF7852" s="3">
        <f t="shared" ca="1" si="1058"/>
        <v>-4.5511009098988427E-2</v>
      </c>
      <c r="BG7852" s="9">
        <f t="shared" ca="1" si="1059"/>
        <v>9</v>
      </c>
      <c r="BH7852" s="6">
        <f ca="1">IF(ISNUMBER('Descriptive Stats'!BF7852),'Descriptive Stats'!BF7852,#N/A)</f>
        <v>-4.5511009098988427E-2</v>
      </c>
      <c r="BI7852" s="6">
        <f ca="1">IF(ISNUMBER('Descriptive Stats'!E7852),'Descriptive Stats'!E7852,#N/A)</f>
        <v>9</v>
      </c>
    </row>
    <row r="7853" spans="1:61" ht="14.4" x14ac:dyDescent="0.3">
      <c r="A7853" s="2">
        <f>ROW()</f>
        <v>7853</v>
      </c>
      <c r="C7853" s="8">
        <f t="shared" ca="1" si="1061"/>
        <v>23</v>
      </c>
      <c r="D7853" s="8">
        <f t="shared" ca="1" si="1062"/>
        <v>9</v>
      </c>
      <c r="E7853" s="50">
        <f t="shared" ca="1" si="1056"/>
        <v>0</v>
      </c>
      <c r="F7853" s="2" t="str">
        <f t="shared" ca="1" si="1063"/>
        <v/>
      </c>
      <c r="BD7853" s="49">
        <f t="shared" ca="1" si="1060"/>
        <v>815.5</v>
      </c>
      <c r="BE7853" s="3">
        <f t="shared" ca="1" si="1057"/>
        <v>8.1500000000000003E-2</v>
      </c>
      <c r="BF7853" s="3">
        <f t="shared" ca="1" si="1058"/>
        <v>-1.3950525282585462</v>
      </c>
      <c r="BG7853" s="9">
        <f t="shared" ca="1" si="1059"/>
        <v>0</v>
      </c>
      <c r="BH7853" s="6">
        <f ca="1">IF(ISNUMBER('Descriptive Stats'!BF7853),'Descriptive Stats'!BF7853,#N/A)</f>
        <v>-1.3950525282585462</v>
      </c>
      <c r="BI7853" s="6">
        <f ca="1">IF(ISNUMBER('Descriptive Stats'!E7853),'Descriptive Stats'!E7853,#N/A)</f>
        <v>0</v>
      </c>
    </row>
    <row r="7854" spans="1:61" ht="14.4" x14ac:dyDescent="0.3">
      <c r="A7854" s="2">
        <f>ROW()</f>
        <v>7854</v>
      </c>
      <c r="C7854" s="8">
        <f t="shared" ca="1" si="1061"/>
        <v>14</v>
      </c>
      <c r="D7854" s="8">
        <f t="shared" ca="1" si="1062"/>
        <v>0</v>
      </c>
      <c r="E7854" s="50">
        <f t="shared" ca="1" si="1056"/>
        <v>2</v>
      </c>
      <c r="F7854" s="2" t="str">
        <f t="shared" ca="1" si="1063"/>
        <v/>
      </c>
      <c r="BD7854" s="49">
        <f t="shared" ca="1" si="1060"/>
        <v>2595</v>
      </c>
      <c r="BE7854" s="3">
        <f t="shared" ca="1" si="1057"/>
        <v>0.25945000000000001</v>
      </c>
      <c r="BF7854" s="3">
        <f t="shared" ca="1" si="1058"/>
        <v>-0.6450419512753276</v>
      </c>
      <c r="BG7854" s="9">
        <f t="shared" ca="1" si="1059"/>
        <v>2</v>
      </c>
      <c r="BH7854" s="6">
        <f ca="1">IF(ISNUMBER('Descriptive Stats'!BF7854),'Descriptive Stats'!BF7854,#N/A)</f>
        <v>-0.6450419512753276</v>
      </c>
      <c r="BI7854" s="6">
        <f ca="1">IF(ISNUMBER('Descriptive Stats'!E7854),'Descriptive Stats'!E7854,#N/A)</f>
        <v>2</v>
      </c>
    </row>
    <row r="7855" spans="1:61" ht="14.4" x14ac:dyDescent="0.3">
      <c r="A7855" s="2">
        <f>ROW()</f>
        <v>7855</v>
      </c>
      <c r="C7855" s="8">
        <f t="shared" ca="1" si="1061"/>
        <v>21</v>
      </c>
      <c r="D7855" s="8">
        <f t="shared" ca="1" si="1062"/>
        <v>2</v>
      </c>
      <c r="E7855" s="50">
        <f t="shared" ca="1" si="1056"/>
        <v>19</v>
      </c>
      <c r="F7855" s="2" t="str">
        <f t="shared" ca="1" si="1063"/>
        <v>X</v>
      </c>
      <c r="BD7855" s="49">
        <f t="shared" ca="1" si="1060"/>
        <v>5294</v>
      </c>
      <c r="BE7855" s="3">
        <f t="shared" ca="1" si="1057"/>
        <v>0.52934999999999999</v>
      </c>
      <c r="BF7855" s="3">
        <f t="shared" ca="1" si="1058"/>
        <v>7.3636031452008061E-2</v>
      </c>
      <c r="BG7855" s="9">
        <f t="shared" ca="1" si="1059"/>
        <v>19</v>
      </c>
      <c r="BH7855" s="6">
        <f ca="1">IF(ISNUMBER('Descriptive Stats'!BF7855),'Descriptive Stats'!BF7855,#N/A)</f>
        <v>7.3636031452008061E-2</v>
      </c>
      <c r="BI7855" s="6">
        <f ca="1">IF(ISNUMBER('Descriptive Stats'!E7855),'Descriptive Stats'!E7855,#N/A)</f>
        <v>19</v>
      </c>
    </row>
    <row r="7856" spans="1:61" ht="14.4" x14ac:dyDescent="0.3">
      <c r="A7856" s="2">
        <f>ROW()</f>
        <v>7856</v>
      </c>
      <c r="C7856" s="8">
        <f t="shared" ca="1" si="1061"/>
        <v>7</v>
      </c>
      <c r="D7856" s="8">
        <f t="shared" ca="1" si="1062"/>
        <v>19</v>
      </c>
      <c r="E7856" s="50">
        <f t="shared" ca="1" si="1056"/>
        <v>19</v>
      </c>
      <c r="F7856" s="2" t="str">
        <f t="shared" ca="1" si="1063"/>
        <v>X</v>
      </c>
      <c r="BD7856" s="49">
        <f t="shared" ca="1" si="1060"/>
        <v>5294</v>
      </c>
      <c r="BE7856" s="3">
        <f t="shared" ca="1" si="1057"/>
        <v>0.52934999999999999</v>
      </c>
      <c r="BF7856" s="3">
        <f t="shared" ca="1" si="1058"/>
        <v>7.3636031452008061E-2</v>
      </c>
      <c r="BG7856" s="9">
        <f t="shared" ca="1" si="1059"/>
        <v>19</v>
      </c>
      <c r="BH7856" s="6">
        <f ca="1">IF(ISNUMBER('Descriptive Stats'!BF7856),'Descriptive Stats'!BF7856,#N/A)</f>
        <v>7.3636031452008061E-2</v>
      </c>
      <c r="BI7856" s="6">
        <f ca="1">IF(ISNUMBER('Descriptive Stats'!E7856),'Descriptive Stats'!E7856,#N/A)</f>
        <v>19</v>
      </c>
    </row>
    <row r="7857" spans="1:61" ht="14.4" x14ac:dyDescent="0.3">
      <c r="A7857" s="2">
        <f>ROW()</f>
        <v>7857</v>
      </c>
      <c r="C7857" s="8">
        <f t="shared" ca="1" si="1061"/>
        <v>7</v>
      </c>
      <c r="D7857" s="8">
        <f t="shared" ca="1" si="1062"/>
        <v>19</v>
      </c>
      <c r="E7857" s="50">
        <f t="shared" ca="1" si="1056"/>
        <v>3</v>
      </c>
      <c r="F7857" s="2" t="str">
        <f t="shared" ca="1" si="1063"/>
        <v/>
      </c>
      <c r="BD7857" s="49">
        <f t="shared" ca="1" si="1060"/>
        <v>3200</v>
      </c>
      <c r="BE7857" s="3">
        <f t="shared" ca="1" si="1057"/>
        <v>0.31995000000000001</v>
      </c>
      <c r="BF7857" s="3">
        <f t="shared" ca="1" si="1058"/>
        <v>-0.46783862043457014</v>
      </c>
      <c r="BG7857" s="9">
        <f t="shared" ca="1" si="1059"/>
        <v>3</v>
      </c>
      <c r="BH7857" s="6">
        <f ca="1">IF(ISNUMBER('Descriptive Stats'!BF7857),'Descriptive Stats'!BF7857,#N/A)</f>
        <v>-0.46783862043457014</v>
      </c>
      <c r="BI7857" s="6">
        <f ca="1">IF(ISNUMBER('Descriptive Stats'!E7857),'Descriptive Stats'!E7857,#N/A)</f>
        <v>3</v>
      </c>
    </row>
    <row r="7858" spans="1:61" ht="14.4" x14ac:dyDescent="0.3">
      <c r="A7858" s="2">
        <f>ROW()</f>
        <v>7858</v>
      </c>
      <c r="C7858" s="8">
        <f t="shared" ca="1" si="1061"/>
        <v>10</v>
      </c>
      <c r="D7858" s="8">
        <f t="shared" ca="1" si="1062"/>
        <v>3</v>
      </c>
      <c r="E7858" s="50">
        <f t="shared" ca="1" si="1056"/>
        <v>0</v>
      </c>
      <c r="F7858" s="2" t="str">
        <f t="shared" ca="1" si="1063"/>
        <v/>
      </c>
      <c r="BD7858" s="49">
        <f t="shared" ca="1" si="1060"/>
        <v>815.5</v>
      </c>
      <c r="BE7858" s="3">
        <f t="shared" ca="1" si="1057"/>
        <v>8.1500000000000003E-2</v>
      </c>
      <c r="BF7858" s="3">
        <f t="shared" ca="1" si="1058"/>
        <v>-1.3950525282585462</v>
      </c>
      <c r="BG7858" s="9">
        <f t="shared" ca="1" si="1059"/>
        <v>0</v>
      </c>
      <c r="BH7858" s="6">
        <f ca="1">IF(ISNUMBER('Descriptive Stats'!BF7858),'Descriptive Stats'!BF7858,#N/A)</f>
        <v>-1.3950525282585462</v>
      </c>
      <c r="BI7858" s="6">
        <f ca="1">IF(ISNUMBER('Descriptive Stats'!E7858),'Descriptive Stats'!E7858,#N/A)</f>
        <v>0</v>
      </c>
    </row>
    <row r="7859" spans="1:61" ht="14.4" x14ac:dyDescent="0.3">
      <c r="A7859" s="2">
        <f>ROW()</f>
        <v>7859</v>
      </c>
      <c r="C7859" s="8">
        <f t="shared" ca="1" si="1061"/>
        <v>11</v>
      </c>
      <c r="D7859" s="8">
        <f t="shared" ca="1" si="1062"/>
        <v>0</v>
      </c>
      <c r="E7859" s="50">
        <f t="shared" ca="1" si="1056"/>
        <v>0</v>
      </c>
      <c r="F7859" s="2" t="str">
        <f t="shared" ca="1" si="1063"/>
        <v/>
      </c>
      <c r="BD7859" s="49">
        <f t="shared" ca="1" si="1060"/>
        <v>815.5</v>
      </c>
      <c r="BE7859" s="3">
        <f t="shared" ca="1" si="1057"/>
        <v>8.1500000000000003E-2</v>
      </c>
      <c r="BF7859" s="3">
        <f t="shared" ca="1" si="1058"/>
        <v>-1.3950525282585462</v>
      </c>
      <c r="BG7859" s="9">
        <f t="shared" ca="1" si="1059"/>
        <v>0</v>
      </c>
      <c r="BH7859" s="6">
        <f ca="1">IF(ISNUMBER('Descriptive Stats'!BF7859),'Descriptive Stats'!BF7859,#N/A)</f>
        <v>-1.3950525282585462</v>
      </c>
      <c r="BI7859" s="6">
        <f ca="1">IF(ISNUMBER('Descriptive Stats'!E7859),'Descriptive Stats'!E7859,#N/A)</f>
        <v>0</v>
      </c>
    </row>
    <row r="7860" spans="1:61" ht="14.4" x14ac:dyDescent="0.3">
      <c r="A7860" s="2">
        <f>ROW()</f>
        <v>7860</v>
      </c>
      <c r="C7860" s="8">
        <f t="shared" ca="1" si="1061"/>
        <v>20</v>
      </c>
      <c r="D7860" s="8">
        <f t="shared" ca="1" si="1062"/>
        <v>0</v>
      </c>
      <c r="E7860" s="50">
        <f t="shared" ca="1" si="1056"/>
        <v>2</v>
      </c>
      <c r="F7860" s="2" t="str">
        <f t="shared" ca="1" si="1063"/>
        <v/>
      </c>
      <c r="BD7860" s="49">
        <f t="shared" ca="1" si="1060"/>
        <v>2595</v>
      </c>
      <c r="BE7860" s="3">
        <f t="shared" ca="1" si="1057"/>
        <v>0.25945000000000001</v>
      </c>
      <c r="BF7860" s="3">
        <f t="shared" ca="1" si="1058"/>
        <v>-0.6450419512753276</v>
      </c>
      <c r="BG7860" s="9">
        <f t="shared" ca="1" si="1059"/>
        <v>2</v>
      </c>
      <c r="BH7860" s="6">
        <f ca="1">IF(ISNUMBER('Descriptive Stats'!BF7860),'Descriptive Stats'!BF7860,#N/A)</f>
        <v>-0.6450419512753276</v>
      </c>
      <c r="BI7860" s="6">
        <f ca="1">IF(ISNUMBER('Descriptive Stats'!E7860),'Descriptive Stats'!E7860,#N/A)</f>
        <v>2</v>
      </c>
    </row>
    <row r="7861" spans="1:61" ht="14.4" x14ac:dyDescent="0.3">
      <c r="A7861" s="2">
        <f>ROW()</f>
        <v>7861</v>
      </c>
      <c r="C7861" s="8">
        <f t="shared" ca="1" si="1061"/>
        <v>9</v>
      </c>
      <c r="D7861" s="8">
        <f t="shared" ca="1" si="1062"/>
        <v>2</v>
      </c>
      <c r="E7861" s="50">
        <f t="shared" ca="1" si="1056"/>
        <v>2</v>
      </c>
      <c r="F7861" s="2" t="str">
        <f t="shared" ca="1" si="1063"/>
        <v/>
      </c>
      <c r="BD7861" s="49">
        <f t="shared" ca="1" si="1060"/>
        <v>2595</v>
      </c>
      <c r="BE7861" s="3">
        <f t="shared" ca="1" si="1057"/>
        <v>0.25945000000000001</v>
      </c>
      <c r="BF7861" s="3">
        <f t="shared" ca="1" si="1058"/>
        <v>-0.6450419512753276</v>
      </c>
      <c r="BG7861" s="9">
        <f t="shared" ca="1" si="1059"/>
        <v>2</v>
      </c>
      <c r="BH7861" s="6">
        <f ca="1">IF(ISNUMBER('Descriptive Stats'!BF7861),'Descriptive Stats'!BF7861,#N/A)</f>
        <v>-0.6450419512753276</v>
      </c>
      <c r="BI7861" s="6">
        <f ca="1">IF(ISNUMBER('Descriptive Stats'!E7861),'Descriptive Stats'!E7861,#N/A)</f>
        <v>2</v>
      </c>
    </row>
    <row r="7862" spans="1:61" ht="14.4" x14ac:dyDescent="0.3">
      <c r="A7862" s="2">
        <f>ROW()</f>
        <v>7862</v>
      </c>
      <c r="C7862" s="8">
        <f t="shared" ca="1" si="1061"/>
        <v>9</v>
      </c>
      <c r="D7862" s="8">
        <f t="shared" ca="1" si="1062"/>
        <v>2</v>
      </c>
      <c r="E7862" s="50">
        <f t="shared" ca="1" si="1056"/>
        <v>19</v>
      </c>
      <c r="F7862" s="2" t="str">
        <f t="shared" ca="1" si="1063"/>
        <v>X</v>
      </c>
      <c r="BD7862" s="49">
        <f t="shared" ca="1" si="1060"/>
        <v>5294</v>
      </c>
      <c r="BE7862" s="3">
        <f t="shared" ca="1" si="1057"/>
        <v>0.52934999999999999</v>
      </c>
      <c r="BF7862" s="3">
        <f t="shared" ca="1" si="1058"/>
        <v>7.3636031452008061E-2</v>
      </c>
      <c r="BG7862" s="9">
        <f t="shared" ca="1" si="1059"/>
        <v>19</v>
      </c>
      <c r="BH7862" s="6">
        <f ca="1">IF(ISNUMBER('Descriptive Stats'!BF7862),'Descriptive Stats'!BF7862,#N/A)</f>
        <v>7.3636031452008061E-2</v>
      </c>
      <c r="BI7862" s="6">
        <f ca="1">IF(ISNUMBER('Descriptive Stats'!E7862),'Descriptive Stats'!E7862,#N/A)</f>
        <v>19</v>
      </c>
    </row>
    <row r="7863" spans="1:61" ht="14.4" x14ac:dyDescent="0.3">
      <c r="A7863" s="2">
        <f>ROW()</f>
        <v>7863</v>
      </c>
      <c r="C7863" s="8">
        <f t="shared" ca="1" si="1061"/>
        <v>7</v>
      </c>
      <c r="D7863" s="8">
        <f t="shared" ca="1" si="1062"/>
        <v>19</v>
      </c>
      <c r="E7863" s="50">
        <f t="shared" ca="1" si="1056"/>
        <v>4</v>
      </c>
      <c r="F7863" s="2" t="str">
        <f t="shared" ca="1" si="1063"/>
        <v/>
      </c>
      <c r="BD7863" s="49">
        <f t="shared" ca="1" si="1060"/>
        <v>3442</v>
      </c>
      <c r="BE7863" s="3">
        <f t="shared" ca="1" si="1057"/>
        <v>0.34415000000000001</v>
      </c>
      <c r="BF7863" s="3">
        <f t="shared" ca="1" si="1058"/>
        <v>-0.40116316278173481</v>
      </c>
      <c r="BG7863" s="9">
        <f t="shared" ca="1" si="1059"/>
        <v>4</v>
      </c>
      <c r="BH7863" s="6">
        <f ca="1">IF(ISNUMBER('Descriptive Stats'!BF7863),'Descriptive Stats'!BF7863,#N/A)</f>
        <v>-0.40116316278173481</v>
      </c>
      <c r="BI7863" s="6">
        <f ca="1">IF(ISNUMBER('Descriptive Stats'!E7863),'Descriptive Stats'!E7863,#N/A)</f>
        <v>4</v>
      </c>
    </row>
    <row r="7864" spans="1:61" ht="14.4" x14ac:dyDescent="0.3">
      <c r="A7864" s="2">
        <f>ROW()</f>
        <v>7864</v>
      </c>
      <c r="C7864" s="8">
        <f t="shared" ca="1" si="1061"/>
        <v>13</v>
      </c>
      <c r="D7864" s="8">
        <f t="shared" ca="1" si="1062"/>
        <v>4</v>
      </c>
      <c r="E7864" s="50">
        <f t="shared" ca="1" si="1056"/>
        <v>4</v>
      </c>
      <c r="F7864" s="2" t="str">
        <f t="shared" ca="1" si="1063"/>
        <v/>
      </c>
      <c r="BD7864" s="49">
        <f t="shared" ca="1" si="1060"/>
        <v>3442</v>
      </c>
      <c r="BE7864" s="3">
        <f t="shared" ca="1" si="1057"/>
        <v>0.34415000000000001</v>
      </c>
      <c r="BF7864" s="3">
        <f t="shared" ca="1" si="1058"/>
        <v>-0.40116316278173481</v>
      </c>
      <c r="BG7864" s="9">
        <f t="shared" ca="1" si="1059"/>
        <v>4</v>
      </c>
      <c r="BH7864" s="6">
        <f ca="1">IF(ISNUMBER('Descriptive Stats'!BF7864),'Descriptive Stats'!BF7864,#N/A)</f>
        <v>-0.40116316278173481</v>
      </c>
      <c r="BI7864" s="6">
        <f ca="1">IF(ISNUMBER('Descriptive Stats'!E7864),'Descriptive Stats'!E7864,#N/A)</f>
        <v>4</v>
      </c>
    </row>
    <row r="7865" spans="1:61" ht="14.4" x14ac:dyDescent="0.3">
      <c r="A7865" s="2">
        <f>ROW()</f>
        <v>7865</v>
      </c>
      <c r="C7865" s="8">
        <f t="shared" ca="1" si="1061"/>
        <v>13</v>
      </c>
      <c r="D7865" s="8">
        <f t="shared" ca="1" si="1062"/>
        <v>4</v>
      </c>
      <c r="E7865" s="50">
        <f t="shared" ca="1" si="1056"/>
        <v>0</v>
      </c>
      <c r="F7865" s="2" t="str">
        <f t="shared" ca="1" si="1063"/>
        <v/>
      </c>
      <c r="BD7865" s="49">
        <f t="shared" ca="1" si="1060"/>
        <v>815.5</v>
      </c>
      <c r="BE7865" s="3">
        <f t="shared" ca="1" si="1057"/>
        <v>8.1500000000000003E-2</v>
      </c>
      <c r="BF7865" s="3">
        <f t="shared" ca="1" si="1058"/>
        <v>-1.3950525282585462</v>
      </c>
      <c r="BG7865" s="9">
        <f t="shared" ca="1" si="1059"/>
        <v>0</v>
      </c>
      <c r="BH7865" s="6">
        <f ca="1">IF(ISNUMBER('Descriptive Stats'!BF7865),'Descriptive Stats'!BF7865,#N/A)</f>
        <v>-1.3950525282585462</v>
      </c>
      <c r="BI7865" s="6">
        <f ca="1">IF(ISNUMBER('Descriptive Stats'!E7865),'Descriptive Stats'!E7865,#N/A)</f>
        <v>0</v>
      </c>
    </row>
    <row r="7866" spans="1:61" ht="14.4" x14ac:dyDescent="0.3">
      <c r="A7866" s="2">
        <f>ROW()</f>
        <v>7866</v>
      </c>
      <c r="C7866" s="8">
        <f t="shared" ca="1" si="1061"/>
        <v>4</v>
      </c>
      <c r="D7866" s="8">
        <f t="shared" ca="1" si="1062"/>
        <v>0</v>
      </c>
      <c r="E7866" s="50">
        <f t="shared" ca="1" si="1056"/>
        <v>19</v>
      </c>
      <c r="F7866" s="2" t="str">
        <f t="shared" ca="1" si="1063"/>
        <v>X</v>
      </c>
      <c r="BD7866" s="49">
        <f t="shared" ca="1" si="1060"/>
        <v>5294</v>
      </c>
      <c r="BE7866" s="3">
        <f t="shared" ca="1" si="1057"/>
        <v>0.52934999999999999</v>
      </c>
      <c r="BF7866" s="3">
        <f t="shared" ca="1" si="1058"/>
        <v>7.3636031452008061E-2</v>
      </c>
      <c r="BG7866" s="9">
        <f t="shared" ca="1" si="1059"/>
        <v>19</v>
      </c>
      <c r="BH7866" s="6">
        <f ca="1">IF(ISNUMBER('Descriptive Stats'!BF7866),'Descriptive Stats'!BF7866,#N/A)</f>
        <v>7.3636031452008061E-2</v>
      </c>
      <c r="BI7866" s="6">
        <f ca="1">IF(ISNUMBER('Descriptive Stats'!E7866),'Descriptive Stats'!E7866,#N/A)</f>
        <v>19</v>
      </c>
    </row>
    <row r="7867" spans="1:61" ht="14.4" x14ac:dyDescent="0.3">
      <c r="A7867" s="2">
        <f>ROW()</f>
        <v>7867</v>
      </c>
      <c r="C7867" s="8">
        <f t="shared" ca="1" si="1061"/>
        <v>7</v>
      </c>
      <c r="D7867" s="8">
        <f t="shared" ca="1" si="1062"/>
        <v>19</v>
      </c>
      <c r="E7867" s="50">
        <f t="shared" ca="1" si="1056"/>
        <v>7</v>
      </c>
      <c r="F7867" s="2" t="str">
        <f t="shared" ca="1" si="1063"/>
        <v/>
      </c>
      <c r="BD7867" s="49">
        <f t="shared" ca="1" si="1060"/>
        <v>4473.5</v>
      </c>
      <c r="BE7867" s="3">
        <f t="shared" ca="1" si="1057"/>
        <v>0.44729999999999998</v>
      </c>
      <c r="BF7867" s="3">
        <f t="shared" ca="1" si="1058"/>
        <v>-0.13248586824472414</v>
      </c>
      <c r="BG7867" s="9">
        <f t="shared" ca="1" si="1059"/>
        <v>7</v>
      </c>
      <c r="BH7867" s="6">
        <f ca="1">IF(ISNUMBER('Descriptive Stats'!BF7867),'Descriptive Stats'!BF7867,#N/A)</f>
        <v>-0.13248586824472414</v>
      </c>
      <c r="BI7867" s="6">
        <f ca="1">IF(ISNUMBER('Descriptive Stats'!E7867),'Descriptive Stats'!E7867,#N/A)</f>
        <v>7</v>
      </c>
    </row>
    <row r="7868" spans="1:61" ht="14.4" x14ac:dyDescent="0.3">
      <c r="A7868" s="2">
        <f>ROW()</f>
        <v>7868</v>
      </c>
      <c r="C7868" s="8">
        <f t="shared" ca="1" si="1061"/>
        <v>19</v>
      </c>
      <c r="D7868" s="8">
        <f t="shared" ca="1" si="1062"/>
        <v>7</v>
      </c>
      <c r="E7868" s="50">
        <f t="shared" ca="1" si="1056"/>
        <v>15</v>
      </c>
      <c r="F7868" s="2" t="str">
        <f t="shared" ca="1" si="1063"/>
        <v/>
      </c>
      <c r="BD7868" s="49">
        <f t="shared" ca="1" si="1060"/>
        <v>5051.5</v>
      </c>
      <c r="BE7868" s="3">
        <f t="shared" ca="1" si="1057"/>
        <v>0.50509999999999999</v>
      </c>
      <c r="BF7868" s="3">
        <f t="shared" ca="1" si="1058"/>
        <v>1.2784152420787677E-2</v>
      </c>
      <c r="BG7868" s="9">
        <f t="shared" ca="1" si="1059"/>
        <v>15</v>
      </c>
      <c r="BH7868" s="6">
        <f ca="1">IF(ISNUMBER('Descriptive Stats'!BF7868),'Descriptive Stats'!BF7868,#N/A)</f>
        <v>1.2784152420787677E-2</v>
      </c>
      <c r="BI7868" s="6">
        <f ca="1">IF(ISNUMBER('Descriptive Stats'!E7868),'Descriptive Stats'!E7868,#N/A)</f>
        <v>15</v>
      </c>
    </row>
    <row r="7869" spans="1:61" ht="14.4" x14ac:dyDescent="0.3">
      <c r="A7869" s="2">
        <f>ROW()</f>
        <v>7869</v>
      </c>
      <c r="C7869" s="8">
        <f t="shared" ca="1" si="1061"/>
        <v>24</v>
      </c>
      <c r="D7869" s="8">
        <f t="shared" ca="1" si="1062"/>
        <v>15</v>
      </c>
      <c r="E7869" s="50">
        <f t="shared" ca="1" si="1056"/>
        <v>0</v>
      </c>
      <c r="F7869" s="2" t="str">
        <f t="shared" ca="1" si="1063"/>
        <v/>
      </c>
      <c r="BD7869" s="49">
        <f t="shared" ca="1" si="1060"/>
        <v>815.5</v>
      </c>
      <c r="BE7869" s="3">
        <f t="shared" ca="1" si="1057"/>
        <v>8.1500000000000003E-2</v>
      </c>
      <c r="BF7869" s="3">
        <f t="shared" ca="1" si="1058"/>
        <v>-1.3950525282585462</v>
      </c>
      <c r="BG7869" s="9">
        <f t="shared" ca="1" si="1059"/>
        <v>0</v>
      </c>
      <c r="BH7869" s="6">
        <f ca="1">IF(ISNUMBER('Descriptive Stats'!BF7869),'Descriptive Stats'!BF7869,#N/A)</f>
        <v>-1.3950525282585462</v>
      </c>
      <c r="BI7869" s="6">
        <f ca="1">IF(ISNUMBER('Descriptive Stats'!E7869),'Descriptive Stats'!E7869,#N/A)</f>
        <v>0</v>
      </c>
    </row>
    <row r="7870" spans="1:61" ht="14.4" x14ac:dyDescent="0.3">
      <c r="A7870" s="2">
        <f>ROW()</f>
        <v>7870</v>
      </c>
      <c r="C7870" s="8">
        <f t="shared" ca="1" si="1061"/>
        <v>18</v>
      </c>
      <c r="D7870" s="8">
        <f t="shared" ca="1" si="1062"/>
        <v>0</v>
      </c>
      <c r="E7870" s="50">
        <f t="shared" ca="1" si="1056"/>
        <v>15</v>
      </c>
      <c r="F7870" s="2" t="str">
        <f t="shared" ca="1" si="1063"/>
        <v/>
      </c>
      <c r="BD7870" s="49">
        <f t="shared" ca="1" si="1060"/>
        <v>5051.5</v>
      </c>
      <c r="BE7870" s="3">
        <f t="shared" ca="1" si="1057"/>
        <v>0.50509999999999999</v>
      </c>
      <c r="BF7870" s="3">
        <f t="shared" ca="1" si="1058"/>
        <v>1.2784152420787677E-2</v>
      </c>
      <c r="BG7870" s="9">
        <f t="shared" ca="1" si="1059"/>
        <v>15</v>
      </c>
      <c r="BH7870" s="6">
        <f ca="1">IF(ISNUMBER('Descriptive Stats'!BF7870),'Descriptive Stats'!BF7870,#N/A)</f>
        <v>1.2784152420787677E-2</v>
      </c>
      <c r="BI7870" s="6">
        <f ca="1">IF(ISNUMBER('Descriptive Stats'!E7870),'Descriptive Stats'!E7870,#N/A)</f>
        <v>15</v>
      </c>
    </row>
    <row r="7871" spans="1:61" ht="14.4" x14ac:dyDescent="0.3">
      <c r="A7871" s="2">
        <f>ROW()</f>
        <v>7871</v>
      </c>
      <c r="C7871" s="8">
        <f t="shared" ca="1" si="1061"/>
        <v>24</v>
      </c>
      <c r="D7871" s="8">
        <f t="shared" ca="1" si="1062"/>
        <v>15</v>
      </c>
      <c r="E7871" s="50">
        <f t="shared" ca="1" si="1056"/>
        <v>3</v>
      </c>
      <c r="F7871" s="2" t="str">
        <f t="shared" ca="1" si="1063"/>
        <v/>
      </c>
      <c r="BD7871" s="49">
        <f t="shared" ca="1" si="1060"/>
        <v>3200</v>
      </c>
      <c r="BE7871" s="3">
        <f t="shared" ca="1" si="1057"/>
        <v>0.31995000000000001</v>
      </c>
      <c r="BF7871" s="3">
        <f t="shared" ca="1" si="1058"/>
        <v>-0.46783862043457014</v>
      </c>
      <c r="BG7871" s="9">
        <f t="shared" ca="1" si="1059"/>
        <v>3</v>
      </c>
      <c r="BH7871" s="6">
        <f ca="1">IF(ISNUMBER('Descriptive Stats'!BF7871),'Descriptive Stats'!BF7871,#N/A)</f>
        <v>-0.46783862043457014</v>
      </c>
      <c r="BI7871" s="6">
        <f ca="1">IF(ISNUMBER('Descriptive Stats'!E7871),'Descriptive Stats'!E7871,#N/A)</f>
        <v>3</v>
      </c>
    </row>
    <row r="7872" spans="1:61" ht="14.4" x14ac:dyDescent="0.3">
      <c r="A7872" s="2">
        <f>ROW()</f>
        <v>7872</v>
      </c>
      <c r="C7872" s="8">
        <f t="shared" ca="1" si="1061"/>
        <v>10</v>
      </c>
      <c r="D7872" s="8">
        <f t="shared" ca="1" si="1062"/>
        <v>3</v>
      </c>
      <c r="E7872" s="50">
        <f t="shared" ca="1" si="1056"/>
        <v>0</v>
      </c>
      <c r="F7872" s="2" t="str">
        <f t="shared" ca="1" si="1063"/>
        <v/>
      </c>
      <c r="BD7872" s="49">
        <f t="shared" ca="1" si="1060"/>
        <v>815.5</v>
      </c>
      <c r="BE7872" s="3">
        <f t="shared" ca="1" si="1057"/>
        <v>8.1500000000000003E-2</v>
      </c>
      <c r="BF7872" s="3">
        <f t="shared" ca="1" si="1058"/>
        <v>-1.3950525282585462</v>
      </c>
      <c r="BG7872" s="9">
        <f t="shared" ca="1" si="1059"/>
        <v>0</v>
      </c>
      <c r="BH7872" s="6">
        <f ca="1">IF(ISNUMBER('Descriptive Stats'!BF7872),'Descriptive Stats'!BF7872,#N/A)</f>
        <v>-1.3950525282585462</v>
      </c>
      <c r="BI7872" s="6">
        <f ca="1">IF(ISNUMBER('Descriptive Stats'!E7872),'Descriptive Stats'!E7872,#N/A)</f>
        <v>0</v>
      </c>
    </row>
    <row r="7873" spans="1:61" ht="14.4" x14ac:dyDescent="0.3">
      <c r="A7873" s="2">
        <f>ROW()</f>
        <v>7873</v>
      </c>
      <c r="C7873" s="8">
        <f t="shared" ca="1" si="1061"/>
        <v>14</v>
      </c>
      <c r="D7873" s="8">
        <f t="shared" ca="1" si="1062"/>
        <v>0</v>
      </c>
      <c r="E7873" s="50">
        <f t="shared" ca="1" si="1056"/>
        <v>6</v>
      </c>
      <c r="F7873" s="2" t="str">
        <f t="shared" ca="1" si="1063"/>
        <v/>
      </c>
      <c r="BD7873" s="49">
        <f t="shared" ca="1" si="1060"/>
        <v>3900</v>
      </c>
      <c r="BE7873" s="3">
        <f t="shared" ca="1" si="1057"/>
        <v>0.38995000000000002</v>
      </c>
      <c r="BF7873" s="3">
        <f t="shared" ca="1" si="1058"/>
        <v>-0.2794493539703507</v>
      </c>
      <c r="BG7873" s="9">
        <f t="shared" ca="1" si="1059"/>
        <v>6</v>
      </c>
      <c r="BH7873" s="6">
        <f ca="1">IF(ISNUMBER('Descriptive Stats'!BF7873),'Descriptive Stats'!BF7873,#N/A)</f>
        <v>-0.2794493539703507</v>
      </c>
      <c r="BI7873" s="6">
        <f ca="1">IF(ISNUMBER('Descriptive Stats'!E7873),'Descriptive Stats'!E7873,#N/A)</f>
        <v>6</v>
      </c>
    </row>
    <row r="7874" spans="1:61" ht="14.4" x14ac:dyDescent="0.3">
      <c r="A7874" s="2">
        <f>ROW()</f>
        <v>7874</v>
      </c>
      <c r="C7874" s="8">
        <f t="shared" ca="1" si="1061"/>
        <v>2</v>
      </c>
      <c r="D7874" s="8">
        <f t="shared" ca="1" si="1062"/>
        <v>6</v>
      </c>
      <c r="E7874" s="50">
        <f t="shared" ca="1" si="1056"/>
        <v>4</v>
      </c>
      <c r="F7874" s="2" t="str">
        <f t="shared" ca="1" si="1063"/>
        <v/>
      </c>
      <c r="BD7874" s="49">
        <f t="shared" ca="1" si="1060"/>
        <v>3442</v>
      </c>
      <c r="BE7874" s="3">
        <f t="shared" ca="1" si="1057"/>
        <v>0.34415000000000001</v>
      </c>
      <c r="BF7874" s="3">
        <f t="shared" ca="1" si="1058"/>
        <v>-0.40116316278173481</v>
      </c>
      <c r="BG7874" s="9">
        <f t="shared" ca="1" si="1059"/>
        <v>4</v>
      </c>
      <c r="BH7874" s="6">
        <f ca="1">IF(ISNUMBER('Descriptive Stats'!BF7874),'Descriptive Stats'!BF7874,#N/A)</f>
        <v>-0.40116316278173481</v>
      </c>
      <c r="BI7874" s="6">
        <f ca="1">IF(ISNUMBER('Descriptive Stats'!E7874),'Descriptive Stats'!E7874,#N/A)</f>
        <v>4</v>
      </c>
    </row>
    <row r="7875" spans="1:61" ht="14.4" x14ac:dyDescent="0.3">
      <c r="A7875" s="2">
        <f>ROW()</f>
        <v>7875</v>
      </c>
      <c r="C7875" s="8">
        <f t="shared" ca="1" si="1061"/>
        <v>13</v>
      </c>
      <c r="D7875" s="8">
        <f t="shared" ca="1" si="1062"/>
        <v>4</v>
      </c>
      <c r="E7875" s="50">
        <f t="shared" ref="E7875:E7938" ca="1" si="1064">IF(0=MOD(ROW(),$J$1),AVERAGE(OFFSET($D$2,ROW()-$J$1,0,$J$1,1)),"")</f>
        <v>2</v>
      </c>
      <c r="F7875" s="2" t="str">
        <f t="shared" ca="1" si="1063"/>
        <v/>
      </c>
      <c r="BD7875" s="49">
        <f t="shared" ca="1" si="1060"/>
        <v>2595</v>
      </c>
      <c r="BE7875" s="3">
        <f t="shared" ca="1" si="1057"/>
        <v>0.25945000000000001</v>
      </c>
      <c r="BF7875" s="3">
        <f t="shared" ca="1" si="1058"/>
        <v>-0.6450419512753276</v>
      </c>
      <c r="BG7875" s="9">
        <f t="shared" ca="1" si="1059"/>
        <v>2</v>
      </c>
      <c r="BH7875" s="6">
        <f ca="1">IF(ISNUMBER('Descriptive Stats'!BF7875),'Descriptive Stats'!BF7875,#N/A)</f>
        <v>-0.6450419512753276</v>
      </c>
      <c r="BI7875" s="6">
        <f ca="1">IF(ISNUMBER('Descriptive Stats'!E7875),'Descriptive Stats'!E7875,#N/A)</f>
        <v>2</v>
      </c>
    </row>
    <row r="7876" spans="1:61" ht="14.4" x14ac:dyDescent="0.3">
      <c r="A7876" s="2">
        <f>ROW()</f>
        <v>7876</v>
      </c>
      <c r="C7876" s="8">
        <f t="shared" ca="1" si="1061"/>
        <v>3</v>
      </c>
      <c r="D7876" s="8">
        <f t="shared" ca="1" si="1062"/>
        <v>2</v>
      </c>
      <c r="E7876" s="50">
        <f t="shared" ca="1" si="1064"/>
        <v>7</v>
      </c>
      <c r="F7876" s="2" t="str">
        <f t="shared" ca="1" si="1063"/>
        <v/>
      </c>
      <c r="BD7876" s="49">
        <f t="shared" ca="1" si="1060"/>
        <v>4473.5</v>
      </c>
      <c r="BE7876" s="3">
        <f t="shared" ca="1" si="1057"/>
        <v>0.44729999999999998</v>
      </c>
      <c r="BF7876" s="3">
        <f t="shared" ca="1" si="1058"/>
        <v>-0.13248586824472414</v>
      </c>
      <c r="BG7876" s="9">
        <f t="shared" ca="1" si="1059"/>
        <v>7</v>
      </c>
      <c r="BH7876" s="6">
        <f ca="1">IF(ISNUMBER('Descriptive Stats'!BF7876),'Descriptive Stats'!BF7876,#N/A)</f>
        <v>-0.13248586824472414</v>
      </c>
      <c r="BI7876" s="6">
        <f ca="1">IF(ISNUMBER('Descriptive Stats'!E7876),'Descriptive Stats'!E7876,#N/A)</f>
        <v>7</v>
      </c>
    </row>
    <row r="7877" spans="1:61" ht="14.4" x14ac:dyDescent="0.3">
      <c r="A7877" s="2">
        <f>ROW()</f>
        <v>7877</v>
      </c>
      <c r="C7877" s="8">
        <f t="shared" ca="1" si="1061"/>
        <v>6</v>
      </c>
      <c r="D7877" s="8">
        <f t="shared" ca="1" si="1062"/>
        <v>7</v>
      </c>
      <c r="E7877" s="50">
        <f t="shared" ca="1" si="1064"/>
        <v>7</v>
      </c>
      <c r="F7877" s="2" t="str">
        <f t="shared" ca="1" si="1063"/>
        <v/>
      </c>
      <c r="BD7877" s="49">
        <f t="shared" ca="1" si="1060"/>
        <v>4473.5</v>
      </c>
      <c r="BE7877" s="3">
        <f t="shared" ca="1" si="1057"/>
        <v>0.44729999999999998</v>
      </c>
      <c r="BF7877" s="3">
        <f t="shared" ca="1" si="1058"/>
        <v>-0.13248586824472414</v>
      </c>
      <c r="BG7877" s="9">
        <f t="shared" ca="1" si="1059"/>
        <v>7</v>
      </c>
      <c r="BH7877" s="6">
        <f ca="1">IF(ISNUMBER('Descriptive Stats'!BF7877),'Descriptive Stats'!BF7877,#N/A)</f>
        <v>-0.13248586824472414</v>
      </c>
      <c r="BI7877" s="6">
        <f ca="1">IF(ISNUMBER('Descriptive Stats'!E7877),'Descriptive Stats'!E7877,#N/A)</f>
        <v>7</v>
      </c>
    </row>
    <row r="7878" spans="1:61" ht="14.4" x14ac:dyDescent="0.3">
      <c r="A7878" s="2">
        <f>ROW()</f>
        <v>7878</v>
      </c>
      <c r="C7878" s="8">
        <f t="shared" ca="1" si="1061"/>
        <v>6</v>
      </c>
      <c r="D7878" s="8">
        <f t="shared" ca="1" si="1062"/>
        <v>7</v>
      </c>
      <c r="E7878" s="50">
        <f t="shared" ca="1" si="1064"/>
        <v>2</v>
      </c>
      <c r="F7878" s="2" t="str">
        <f t="shared" ca="1" si="1063"/>
        <v/>
      </c>
      <c r="BD7878" s="49">
        <f t="shared" ca="1" si="1060"/>
        <v>2595</v>
      </c>
      <c r="BE7878" s="3">
        <f t="shared" ca="1" si="1057"/>
        <v>0.25945000000000001</v>
      </c>
      <c r="BF7878" s="3">
        <f t="shared" ca="1" si="1058"/>
        <v>-0.6450419512753276</v>
      </c>
      <c r="BG7878" s="9">
        <f t="shared" ca="1" si="1059"/>
        <v>2</v>
      </c>
      <c r="BH7878" s="6">
        <f ca="1">IF(ISNUMBER('Descriptive Stats'!BF7878),'Descriptive Stats'!BF7878,#N/A)</f>
        <v>-0.6450419512753276</v>
      </c>
      <c r="BI7878" s="6">
        <f ca="1">IF(ISNUMBER('Descriptive Stats'!E7878),'Descriptive Stats'!E7878,#N/A)</f>
        <v>2</v>
      </c>
    </row>
    <row r="7879" spans="1:61" ht="14.4" x14ac:dyDescent="0.3">
      <c r="A7879" s="2">
        <f>ROW()</f>
        <v>7879</v>
      </c>
      <c r="C7879" s="8">
        <f t="shared" ca="1" si="1061"/>
        <v>21</v>
      </c>
      <c r="D7879" s="8">
        <f t="shared" ca="1" si="1062"/>
        <v>2</v>
      </c>
      <c r="E7879" s="50">
        <f t="shared" ca="1" si="1064"/>
        <v>9</v>
      </c>
      <c r="F7879" s="2" t="str">
        <f t="shared" ca="1" si="1063"/>
        <v/>
      </c>
      <c r="BD7879" s="49">
        <f t="shared" ca="1" si="1060"/>
        <v>4819</v>
      </c>
      <c r="BE7879" s="3">
        <f t="shared" ca="1" si="1057"/>
        <v>0.48185</v>
      </c>
      <c r="BF7879" s="3">
        <f t="shared" ca="1" si="1058"/>
        <v>-4.5511009098988427E-2</v>
      </c>
      <c r="BG7879" s="9">
        <f t="shared" ca="1" si="1059"/>
        <v>9</v>
      </c>
      <c r="BH7879" s="6">
        <f ca="1">IF(ISNUMBER('Descriptive Stats'!BF7879),'Descriptive Stats'!BF7879,#N/A)</f>
        <v>-4.5511009098988427E-2</v>
      </c>
      <c r="BI7879" s="6">
        <f ca="1">IF(ISNUMBER('Descriptive Stats'!E7879),'Descriptive Stats'!E7879,#N/A)</f>
        <v>9</v>
      </c>
    </row>
    <row r="7880" spans="1:61" ht="14.4" x14ac:dyDescent="0.3">
      <c r="A7880" s="2">
        <f>ROW()</f>
        <v>7880</v>
      </c>
      <c r="C7880" s="8">
        <f t="shared" ca="1" si="1061"/>
        <v>23</v>
      </c>
      <c r="D7880" s="8">
        <f t="shared" ca="1" si="1062"/>
        <v>9</v>
      </c>
      <c r="E7880" s="50">
        <f t="shared" ca="1" si="1064"/>
        <v>0</v>
      </c>
      <c r="F7880" s="2" t="str">
        <f t="shared" ca="1" si="1063"/>
        <v/>
      </c>
      <c r="BD7880" s="49">
        <f t="shared" ca="1" si="1060"/>
        <v>815.5</v>
      </c>
      <c r="BE7880" s="3">
        <f t="shared" ca="1" si="1057"/>
        <v>8.1500000000000003E-2</v>
      </c>
      <c r="BF7880" s="3">
        <f t="shared" ca="1" si="1058"/>
        <v>-1.3950525282585462</v>
      </c>
      <c r="BG7880" s="9">
        <f t="shared" ca="1" si="1059"/>
        <v>0</v>
      </c>
      <c r="BH7880" s="6">
        <f ca="1">IF(ISNUMBER('Descriptive Stats'!BF7880),'Descriptive Stats'!BF7880,#N/A)</f>
        <v>-1.3950525282585462</v>
      </c>
      <c r="BI7880" s="6">
        <f ca="1">IF(ISNUMBER('Descriptive Stats'!E7880),'Descriptive Stats'!E7880,#N/A)</f>
        <v>0</v>
      </c>
    </row>
    <row r="7881" spans="1:61" ht="14.4" x14ac:dyDescent="0.3">
      <c r="A7881" s="2">
        <f>ROW()</f>
        <v>7881</v>
      </c>
      <c r="C7881" s="8">
        <f t="shared" ca="1" si="1061"/>
        <v>22</v>
      </c>
      <c r="D7881" s="8">
        <f t="shared" ca="1" si="1062"/>
        <v>0</v>
      </c>
      <c r="E7881" s="50">
        <f t="shared" ca="1" si="1064"/>
        <v>2</v>
      </c>
      <c r="F7881" s="2" t="str">
        <f t="shared" ca="1" si="1063"/>
        <v/>
      </c>
      <c r="BD7881" s="49">
        <f t="shared" ca="1" si="1060"/>
        <v>2595</v>
      </c>
      <c r="BE7881" s="3">
        <f t="shared" ref="BE7881:BE7944" ca="1" si="1065">IF(ISNUMBER(BD7881),(BD7881-0.5)/$BK$4,"")</f>
        <v>0.25945000000000001</v>
      </c>
      <c r="BF7881" s="3">
        <f t="shared" ref="BF7881:BF7944" ca="1" si="1066">IF(ISNUMBER(BE7881),_xlfn.NORM.INV(BE7881,0,1),"")</f>
        <v>-0.6450419512753276</v>
      </c>
      <c r="BG7881" s="9">
        <f t="shared" ref="BG7881:BG7944" ca="1" si="1067">IF(ISNUMBER(E7881),E7881,"")</f>
        <v>2</v>
      </c>
      <c r="BH7881" s="6">
        <f ca="1">IF(ISNUMBER('Descriptive Stats'!BF7881),'Descriptive Stats'!BF7881,#N/A)</f>
        <v>-0.6450419512753276</v>
      </c>
      <c r="BI7881" s="6">
        <f ca="1">IF(ISNUMBER('Descriptive Stats'!E7881),'Descriptive Stats'!E7881,#N/A)</f>
        <v>2</v>
      </c>
    </row>
    <row r="7882" spans="1:61" ht="14.4" x14ac:dyDescent="0.3">
      <c r="A7882" s="2">
        <f>ROW()</f>
        <v>7882</v>
      </c>
      <c r="C7882" s="8">
        <f t="shared" ca="1" si="1061"/>
        <v>9</v>
      </c>
      <c r="D7882" s="8">
        <f t="shared" ca="1" si="1062"/>
        <v>2</v>
      </c>
      <c r="E7882" s="50">
        <f t="shared" ca="1" si="1064"/>
        <v>2</v>
      </c>
      <c r="F7882" s="2" t="str">
        <f t="shared" ca="1" si="1063"/>
        <v/>
      </c>
      <c r="BD7882" s="49">
        <f t="shared" ref="BD7882:BD7945" ca="1" si="1068">IF(ISNUMBER(BG7882),_xlfn.RANK.AVG(BG7882,$BG$2:$BG$5414,1),"")</f>
        <v>2595</v>
      </c>
      <c r="BE7882" s="3">
        <f t="shared" ca="1" si="1065"/>
        <v>0.25945000000000001</v>
      </c>
      <c r="BF7882" s="3">
        <f t="shared" ca="1" si="1066"/>
        <v>-0.6450419512753276</v>
      </c>
      <c r="BG7882" s="9">
        <f t="shared" ca="1" si="1067"/>
        <v>2</v>
      </c>
      <c r="BH7882" s="6">
        <f ca="1">IF(ISNUMBER('Descriptive Stats'!BF7882),'Descriptive Stats'!BF7882,#N/A)</f>
        <v>-0.6450419512753276</v>
      </c>
      <c r="BI7882" s="6">
        <f ca="1">IF(ISNUMBER('Descriptive Stats'!E7882),'Descriptive Stats'!E7882,#N/A)</f>
        <v>2</v>
      </c>
    </row>
    <row r="7883" spans="1:61" ht="14.4" x14ac:dyDescent="0.3">
      <c r="A7883" s="2">
        <f>ROW()</f>
        <v>7883</v>
      </c>
      <c r="C7883" s="8">
        <f t="shared" ca="1" si="1061"/>
        <v>21</v>
      </c>
      <c r="D7883" s="8">
        <f t="shared" ca="1" si="1062"/>
        <v>2</v>
      </c>
      <c r="E7883" s="50">
        <f t="shared" ca="1" si="1064"/>
        <v>0</v>
      </c>
      <c r="F7883" s="2" t="str">
        <f t="shared" ca="1" si="1063"/>
        <v/>
      </c>
      <c r="BD7883" s="49">
        <f t="shared" ca="1" si="1068"/>
        <v>815.5</v>
      </c>
      <c r="BE7883" s="3">
        <f t="shared" ca="1" si="1065"/>
        <v>8.1500000000000003E-2</v>
      </c>
      <c r="BF7883" s="3">
        <f t="shared" ca="1" si="1066"/>
        <v>-1.3950525282585462</v>
      </c>
      <c r="BG7883" s="9">
        <f t="shared" ca="1" si="1067"/>
        <v>0</v>
      </c>
      <c r="BH7883" s="6">
        <f ca="1">IF(ISNUMBER('Descriptive Stats'!BF7883),'Descriptive Stats'!BF7883,#N/A)</f>
        <v>-1.3950525282585462</v>
      </c>
      <c r="BI7883" s="6">
        <f ca="1">IF(ISNUMBER('Descriptive Stats'!E7883),'Descriptive Stats'!E7883,#N/A)</f>
        <v>0</v>
      </c>
    </row>
    <row r="7884" spans="1:61" ht="14.4" x14ac:dyDescent="0.3">
      <c r="A7884" s="2">
        <f>ROW()</f>
        <v>7884</v>
      </c>
      <c r="C7884" s="8">
        <f t="shared" ca="1" si="1061"/>
        <v>11</v>
      </c>
      <c r="D7884" s="8">
        <f t="shared" ca="1" si="1062"/>
        <v>0</v>
      </c>
      <c r="E7884" s="50">
        <f t="shared" ca="1" si="1064"/>
        <v>0</v>
      </c>
      <c r="F7884" s="2" t="str">
        <f t="shared" ca="1" si="1063"/>
        <v/>
      </c>
      <c r="BD7884" s="49">
        <f t="shared" ca="1" si="1068"/>
        <v>815.5</v>
      </c>
      <c r="BE7884" s="3">
        <f t="shared" ca="1" si="1065"/>
        <v>8.1500000000000003E-2</v>
      </c>
      <c r="BF7884" s="3">
        <f t="shared" ca="1" si="1066"/>
        <v>-1.3950525282585462</v>
      </c>
      <c r="BG7884" s="9">
        <f t="shared" ca="1" si="1067"/>
        <v>0</v>
      </c>
      <c r="BH7884" s="6">
        <f ca="1">IF(ISNUMBER('Descriptive Stats'!BF7884),'Descriptive Stats'!BF7884,#N/A)</f>
        <v>-1.3950525282585462</v>
      </c>
      <c r="BI7884" s="6">
        <f ca="1">IF(ISNUMBER('Descriptive Stats'!E7884),'Descriptive Stats'!E7884,#N/A)</f>
        <v>0</v>
      </c>
    </row>
    <row r="7885" spans="1:61" ht="14.4" x14ac:dyDescent="0.3">
      <c r="A7885" s="2">
        <f>ROW()</f>
        <v>7885</v>
      </c>
      <c r="C7885" s="8">
        <f t="shared" ca="1" si="1061"/>
        <v>11</v>
      </c>
      <c r="D7885" s="8">
        <f t="shared" ca="1" si="1062"/>
        <v>0</v>
      </c>
      <c r="E7885" s="50">
        <f t="shared" ca="1" si="1064"/>
        <v>0</v>
      </c>
      <c r="F7885" s="2" t="str">
        <f t="shared" ca="1" si="1063"/>
        <v/>
      </c>
      <c r="BD7885" s="49">
        <f t="shared" ca="1" si="1068"/>
        <v>815.5</v>
      </c>
      <c r="BE7885" s="3">
        <f t="shared" ca="1" si="1065"/>
        <v>8.1500000000000003E-2</v>
      </c>
      <c r="BF7885" s="3">
        <f t="shared" ca="1" si="1066"/>
        <v>-1.3950525282585462</v>
      </c>
      <c r="BG7885" s="9">
        <f t="shared" ca="1" si="1067"/>
        <v>0</v>
      </c>
      <c r="BH7885" s="6">
        <f ca="1">IF(ISNUMBER('Descriptive Stats'!BF7885),'Descriptive Stats'!BF7885,#N/A)</f>
        <v>-1.3950525282585462</v>
      </c>
      <c r="BI7885" s="6">
        <f ca="1">IF(ISNUMBER('Descriptive Stats'!E7885),'Descriptive Stats'!E7885,#N/A)</f>
        <v>0</v>
      </c>
    </row>
    <row r="7886" spans="1:61" ht="14.4" x14ac:dyDescent="0.3">
      <c r="A7886" s="2">
        <f>ROW()</f>
        <v>7886</v>
      </c>
      <c r="C7886" s="8">
        <f t="shared" ca="1" si="1061"/>
        <v>15</v>
      </c>
      <c r="D7886" s="8">
        <f t="shared" ca="1" si="1062"/>
        <v>0</v>
      </c>
      <c r="E7886" s="50">
        <f t="shared" ca="1" si="1064"/>
        <v>0</v>
      </c>
      <c r="F7886" s="2" t="str">
        <f t="shared" ca="1" si="1063"/>
        <v/>
      </c>
      <c r="BD7886" s="49">
        <f t="shared" ca="1" si="1068"/>
        <v>815.5</v>
      </c>
      <c r="BE7886" s="3">
        <f t="shared" ca="1" si="1065"/>
        <v>8.1500000000000003E-2</v>
      </c>
      <c r="BF7886" s="3">
        <f t="shared" ca="1" si="1066"/>
        <v>-1.3950525282585462</v>
      </c>
      <c r="BG7886" s="9">
        <f t="shared" ca="1" si="1067"/>
        <v>0</v>
      </c>
      <c r="BH7886" s="6">
        <f ca="1">IF(ISNUMBER('Descriptive Stats'!BF7886),'Descriptive Stats'!BF7886,#N/A)</f>
        <v>-1.3950525282585462</v>
      </c>
      <c r="BI7886" s="6">
        <f ca="1">IF(ISNUMBER('Descriptive Stats'!E7886),'Descriptive Stats'!E7886,#N/A)</f>
        <v>0</v>
      </c>
    </row>
    <row r="7887" spans="1:61" ht="14.4" x14ac:dyDescent="0.3">
      <c r="A7887" s="2">
        <f>ROW()</f>
        <v>7887</v>
      </c>
      <c r="C7887" s="8">
        <f t="shared" ca="1" si="1061"/>
        <v>18</v>
      </c>
      <c r="D7887" s="8">
        <f t="shared" ca="1" si="1062"/>
        <v>0</v>
      </c>
      <c r="E7887" s="50">
        <f t="shared" ca="1" si="1064"/>
        <v>19</v>
      </c>
      <c r="F7887" s="2" t="str">
        <f t="shared" ca="1" si="1063"/>
        <v>X</v>
      </c>
      <c r="BD7887" s="49">
        <f t="shared" ca="1" si="1068"/>
        <v>5294</v>
      </c>
      <c r="BE7887" s="3">
        <f t="shared" ca="1" si="1065"/>
        <v>0.52934999999999999</v>
      </c>
      <c r="BF7887" s="3">
        <f t="shared" ca="1" si="1066"/>
        <v>7.3636031452008061E-2</v>
      </c>
      <c r="BG7887" s="9">
        <f t="shared" ca="1" si="1067"/>
        <v>19</v>
      </c>
      <c r="BH7887" s="6">
        <f ca="1">IF(ISNUMBER('Descriptive Stats'!BF7887),'Descriptive Stats'!BF7887,#N/A)</f>
        <v>7.3636031452008061E-2</v>
      </c>
      <c r="BI7887" s="6">
        <f ca="1">IF(ISNUMBER('Descriptive Stats'!E7887),'Descriptive Stats'!E7887,#N/A)</f>
        <v>19</v>
      </c>
    </row>
    <row r="7888" spans="1:61" ht="14.4" x14ac:dyDescent="0.3">
      <c r="A7888" s="2">
        <f>ROW()</f>
        <v>7888</v>
      </c>
      <c r="C7888" s="8">
        <f t="shared" ca="1" si="1061"/>
        <v>7</v>
      </c>
      <c r="D7888" s="8">
        <f t="shared" ca="1" si="1062"/>
        <v>19</v>
      </c>
      <c r="E7888" s="50">
        <f t="shared" ca="1" si="1064"/>
        <v>6</v>
      </c>
      <c r="F7888" s="2" t="str">
        <f t="shared" ca="1" si="1063"/>
        <v/>
      </c>
      <c r="BD7888" s="49">
        <f t="shared" ca="1" si="1068"/>
        <v>3900</v>
      </c>
      <c r="BE7888" s="3">
        <f t="shared" ca="1" si="1065"/>
        <v>0.38995000000000002</v>
      </c>
      <c r="BF7888" s="3">
        <f t="shared" ca="1" si="1066"/>
        <v>-0.2794493539703507</v>
      </c>
      <c r="BG7888" s="9">
        <f t="shared" ca="1" si="1067"/>
        <v>6</v>
      </c>
      <c r="BH7888" s="6">
        <f ca="1">IF(ISNUMBER('Descriptive Stats'!BF7888),'Descriptive Stats'!BF7888,#N/A)</f>
        <v>-0.2794493539703507</v>
      </c>
      <c r="BI7888" s="6">
        <f ca="1">IF(ISNUMBER('Descriptive Stats'!E7888),'Descriptive Stats'!E7888,#N/A)</f>
        <v>6</v>
      </c>
    </row>
    <row r="7889" spans="1:61" ht="14.4" x14ac:dyDescent="0.3">
      <c r="A7889" s="2">
        <f>ROW()</f>
        <v>7889</v>
      </c>
      <c r="C7889" s="8">
        <f t="shared" ref="C7889:C7952" ca="1" si="1069">RANDBETWEEN(2,COUNT(B:B))</f>
        <v>5</v>
      </c>
      <c r="D7889" s="8">
        <f t="shared" ref="D7889:D7952" ca="1" si="1070">VLOOKUP(C7889,A:B,2,TRUE)</f>
        <v>6</v>
      </c>
      <c r="E7889" s="50">
        <f t="shared" ca="1" si="1064"/>
        <v>1</v>
      </c>
      <c r="F7889" s="2" t="str">
        <f t="shared" ref="F7889:F7952" ca="1" si="1071">IF(ISNUMBER(E7889),IF(OR(E7889&lt;$K$16,E7889&gt;$K$14),"X",""),"")</f>
        <v/>
      </c>
      <c r="BD7889" s="49">
        <f t="shared" ca="1" si="1068"/>
        <v>1871</v>
      </c>
      <c r="BE7889" s="3">
        <f t="shared" ca="1" si="1065"/>
        <v>0.18704999999999999</v>
      </c>
      <c r="BF7889" s="3">
        <f t="shared" ca="1" si="1066"/>
        <v>-0.88881967520906158</v>
      </c>
      <c r="BG7889" s="9">
        <f t="shared" ca="1" si="1067"/>
        <v>1</v>
      </c>
      <c r="BH7889" s="6">
        <f ca="1">IF(ISNUMBER('Descriptive Stats'!BF7889),'Descriptive Stats'!BF7889,#N/A)</f>
        <v>-0.88881967520906158</v>
      </c>
      <c r="BI7889" s="6">
        <f ca="1">IF(ISNUMBER('Descriptive Stats'!E7889),'Descriptive Stats'!E7889,#N/A)</f>
        <v>1</v>
      </c>
    </row>
    <row r="7890" spans="1:61" ht="14.4" x14ac:dyDescent="0.3">
      <c r="A7890" s="2">
        <f>ROW()</f>
        <v>7890</v>
      </c>
      <c r="C7890" s="8">
        <f t="shared" ca="1" si="1069"/>
        <v>12</v>
      </c>
      <c r="D7890" s="8">
        <f t="shared" ca="1" si="1070"/>
        <v>1</v>
      </c>
      <c r="E7890" s="50">
        <f t="shared" ca="1" si="1064"/>
        <v>9</v>
      </c>
      <c r="F7890" s="2" t="str">
        <f t="shared" ca="1" si="1071"/>
        <v/>
      </c>
      <c r="BD7890" s="49">
        <f t="shared" ca="1" si="1068"/>
        <v>4819</v>
      </c>
      <c r="BE7890" s="3">
        <f t="shared" ca="1" si="1065"/>
        <v>0.48185</v>
      </c>
      <c r="BF7890" s="3">
        <f t="shared" ca="1" si="1066"/>
        <v>-4.5511009098988427E-2</v>
      </c>
      <c r="BG7890" s="9">
        <f t="shared" ca="1" si="1067"/>
        <v>9</v>
      </c>
      <c r="BH7890" s="6">
        <f ca="1">IF(ISNUMBER('Descriptive Stats'!BF7890),'Descriptive Stats'!BF7890,#N/A)</f>
        <v>-4.5511009098988427E-2</v>
      </c>
      <c r="BI7890" s="6">
        <f ca="1">IF(ISNUMBER('Descriptive Stats'!E7890),'Descriptive Stats'!E7890,#N/A)</f>
        <v>9</v>
      </c>
    </row>
    <row r="7891" spans="1:61" ht="14.4" x14ac:dyDescent="0.3">
      <c r="A7891" s="2">
        <f>ROW()</f>
        <v>7891</v>
      </c>
      <c r="C7891" s="8">
        <f t="shared" ca="1" si="1069"/>
        <v>23</v>
      </c>
      <c r="D7891" s="8">
        <f t="shared" ca="1" si="1070"/>
        <v>9</v>
      </c>
      <c r="E7891" s="50">
        <f t="shared" ca="1" si="1064"/>
        <v>1</v>
      </c>
      <c r="F7891" s="2" t="str">
        <f t="shared" ca="1" si="1071"/>
        <v/>
      </c>
      <c r="BD7891" s="49">
        <f t="shared" ca="1" si="1068"/>
        <v>1871</v>
      </c>
      <c r="BE7891" s="3">
        <f t="shared" ca="1" si="1065"/>
        <v>0.18704999999999999</v>
      </c>
      <c r="BF7891" s="3">
        <f t="shared" ca="1" si="1066"/>
        <v>-0.88881967520906158</v>
      </c>
      <c r="BG7891" s="9">
        <f t="shared" ca="1" si="1067"/>
        <v>1</v>
      </c>
      <c r="BH7891" s="6">
        <f ca="1">IF(ISNUMBER('Descriptive Stats'!BF7891),'Descriptive Stats'!BF7891,#N/A)</f>
        <v>-0.88881967520906158</v>
      </c>
      <c r="BI7891" s="6">
        <f ca="1">IF(ISNUMBER('Descriptive Stats'!E7891),'Descriptive Stats'!E7891,#N/A)</f>
        <v>1</v>
      </c>
    </row>
    <row r="7892" spans="1:61" ht="14.4" x14ac:dyDescent="0.3">
      <c r="A7892" s="2">
        <f>ROW()</f>
        <v>7892</v>
      </c>
      <c r="C7892" s="8">
        <f t="shared" ca="1" si="1069"/>
        <v>8</v>
      </c>
      <c r="D7892" s="8">
        <f t="shared" ca="1" si="1070"/>
        <v>1</v>
      </c>
      <c r="E7892" s="50">
        <f t="shared" ca="1" si="1064"/>
        <v>0</v>
      </c>
      <c r="F7892" s="2" t="str">
        <f t="shared" ca="1" si="1071"/>
        <v/>
      </c>
      <c r="BD7892" s="49">
        <f t="shared" ca="1" si="1068"/>
        <v>815.5</v>
      </c>
      <c r="BE7892" s="3">
        <f t="shared" ca="1" si="1065"/>
        <v>8.1500000000000003E-2</v>
      </c>
      <c r="BF7892" s="3">
        <f t="shared" ca="1" si="1066"/>
        <v>-1.3950525282585462</v>
      </c>
      <c r="BG7892" s="9">
        <f t="shared" ca="1" si="1067"/>
        <v>0</v>
      </c>
      <c r="BH7892" s="6">
        <f ca="1">IF(ISNUMBER('Descriptive Stats'!BF7892),'Descriptive Stats'!BF7892,#N/A)</f>
        <v>-1.3950525282585462</v>
      </c>
      <c r="BI7892" s="6">
        <f ca="1">IF(ISNUMBER('Descriptive Stats'!E7892),'Descriptive Stats'!E7892,#N/A)</f>
        <v>0</v>
      </c>
    </row>
    <row r="7893" spans="1:61" ht="14.4" x14ac:dyDescent="0.3">
      <c r="A7893" s="2">
        <f>ROW()</f>
        <v>7893</v>
      </c>
      <c r="C7893" s="8">
        <f t="shared" ca="1" si="1069"/>
        <v>11</v>
      </c>
      <c r="D7893" s="8">
        <f t="shared" ca="1" si="1070"/>
        <v>0</v>
      </c>
      <c r="E7893" s="50">
        <f t="shared" ca="1" si="1064"/>
        <v>7</v>
      </c>
      <c r="F7893" s="2" t="str">
        <f t="shared" ca="1" si="1071"/>
        <v/>
      </c>
      <c r="BD7893" s="49">
        <f t="shared" ca="1" si="1068"/>
        <v>4473.5</v>
      </c>
      <c r="BE7893" s="3">
        <f t="shared" ca="1" si="1065"/>
        <v>0.44729999999999998</v>
      </c>
      <c r="BF7893" s="3">
        <f t="shared" ca="1" si="1066"/>
        <v>-0.13248586824472414</v>
      </c>
      <c r="BG7893" s="9">
        <f t="shared" ca="1" si="1067"/>
        <v>7</v>
      </c>
      <c r="BH7893" s="6">
        <f ca="1">IF(ISNUMBER('Descriptive Stats'!BF7893),'Descriptive Stats'!BF7893,#N/A)</f>
        <v>-0.13248586824472414</v>
      </c>
      <c r="BI7893" s="6">
        <f ca="1">IF(ISNUMBER('Descriptive Stats'!E7893),'Descriptive Stats'!E7893,#N/A)</f>
        <v>7</v>
      </c>
    </row>
    <row r="7894" spans="1:61" ht="14.4" x14ac:dyDescent="0.3">
      <c r="A7894" s="2">
        <f>ROW()</f>
        <v>7894</v>
      </c>
      <c r="C7894" s="8">
        <f t="shared" ca="1" si="1069"/>
        <v>19</v>
      </c>
      <c r="D7894" s="8">
        <f t="shared" ca="1" si="1070"/>
        <v>7</v>
      </c>
      <c r="E7894" s="50">
        <f t="shared" ca="1" si="1064"/>
        <v>4</v>
      </c>
      <c r="F7894" s="2" t="str">
        <f t="shared" ca="1" si="1071"/>
        <v/>
      </c>
      <c r="BD7894" s="49">
        <f t="shared" ca="1" si="1068"/>
        <v>3442</v>
      </c>
      <c r="BE7894" s="3">
        <f t="shared" ca="1" si="1065"/>
        <v>0.34415000000000001</v>
      </c>
      <c r="BF7894" s="3">
        <f t="shared" ca="1" si="1066"/>
        <v>-0.40116316278173481</v>
      </c>
      <c r="BG7894" s="9">
        <f t="shared" ca="1" si="1067"/>
        <v>4</v>
      </c>
      <c r="BH7894" s="6">
        <f ca="1">IF(ISNUMBER('Descriptive Stats'!BF7894),'Descriptive Stats'!BF7894,#N/A)</f>
        <v>-0.40116316278173481</v>
      </c>
      <c r="BI7894" s="6">
        <f ca="1">IF(ISNUMBER('Descriptive Stats'!E7894),'Descriptive Stats'!E7894,#N/A)</f>
        <v>4</v>
      </c>
    </row>
    <row r="7895" spans="1:61" ht="14.4" x14ac:dyDescent="0.3">
      <c r="A7895" s="2">
        <f>ROW()</f>
        <v>7895</v>
      </c>
      <c r="C7895" s="8">
        <f t="shared" ca="1" si="1069"/>
        <v>13</v>
      </c>
      <c r="D7895" s="8">
        <f t="shared" ca="1" si="1070"/>
        <v>4</v>
      </c>
      <c r="E7895" s="50">
        <f t="shared" ca="1" si="1064"/>
        <v>0</v>
      </c>
      <c r="F7895" s="2" t="str">
        <f t="shared" ca="1" si="1071"/>
        <v/>
      </c>
      <c r="BD7895" s="49">
        <f t="shared" ca="1" si="1068"/>
        <v>815.5</v>
      </c>
      <c r="BE7895" s="3">
        <f t="shared" ca="1" si="1065"/>
        <v>8.1500000000000003E-2</v>
      </c>
      <c r="BF7895" s="3">
        <f t="shared" ca="1" si="1066"/>
        <v>-1.3950525282585462</v>
      </c>
      <c r="BG7895" s="9">
        <f t="shared" ca="1" si="1067"/>
        <v>0</v>
      </c>
      <c r="BH7895" s="6">
        <f ca="1">IF(ISNUMBER('Descriptive Stats'!BF7895),'Descriptive Stats'!BF7895,#N/A)</f>
        <v>-1.3950525282585462</v>
      </c>
      <c r="BI7895" s="6">
        <f ca="1">IF(ISNUMBER('Descriptive Stats'!E7895),'Descriptive Stats'!E7895,#N/A)</f>
        <v>0</v>
      </c>
    </row>
    <row r="7896" spans="1:61" ht="14.4" x14ac:dyDescent="0.3">
      <c r="A7896" s="2">
        <f>ROW()</f>
        <v>7896</v>
      </c>
      <c r="C7896" s="8">
        <f t="shared" ca="1" si="1069"/>
        <v>20</v>
      </c>
      <c r="D7896" s="8">
        <f t="shared" ca="1" si="1070"/>
        <v>0</v>
      </c>
      <c r="E7896" s="50">
        <f t="shared" ca="1" si="1064"/>
        <v>2</v>
      </c>
      <c r="F7896" s="2" t="str">
        <f t="shared" ca="1" si="1071"/>
        <v/>
      </c>
      <c r="BD7896" s="49">
        <f t="shared" ca="1" si="1068"/>
        <v>2595</v>
      </c>
      <c r="BE7896" s="3">
        <f t="shared" ca="1" si="1065"/>
        <v>0.25945000000000001</v>
      </c>
      <c r="BF7896" s="3">
        <f t="shared" ca="1" si="1066"/>
        <v>-0.6450419512753276</v>
      </c>
      <c r="BG7896" s="9">
        <f t="shared" ca="1" si="1067"/>
        <v>2</v>
      </c>
      <c r="BH7896" s="6">
        <f ca="1">IF(ISNUMBER('Descriptive Stats'!BF7896),'Descriptive Stats'!BF7896,#N/A)</f>
        <v>-0.6450419512753276</v>
      </c>
      <c r="BI7896" s="6">
        <f ca="1">IF(ISNUMBER('Descriptive Stats'!E7896),'Descriptive Stats'!E7896,#N/A)</f>
        <v>2</v>
      </c>
    </row>
    <row r="7897" spans="1:61" ht="14.4" x14ac:dyDescent="0.3">
      <c r="A7897" s="2">
        <f>ROW()</f>
        <v>7897</v>
      </c>
      <c r="C7897" s="8">
        <f t="shared" ca="1" si="1069"/>
        <v>21</v>
      </c>
      <c r="D7897" s="8">
        <f t="shared" ca="1" si="1070"/>
        <v>2</v>
      </c>
      <c r="E7897" s="50">
        <f t="shared" ca="1" si="1064"/>
        <v>0</v>
      </c>
      <c r="F7897" s="2" t="str">
        <f t="shared" ca="1" si="1071"/>
        <v/>
      </c>
      <c r="BD7897" s="49">
        <f t="shared" ca="1" si="1068"/>
        <v>815.5</v>
      </c>
      <c r="BE7897" s="3">
        <f t="shared" ca="1" si="1065"/>
        <v>8.1500000000000003E-2</v>
      </c>
      <c r="BF7897" s="3">
        <f t="shared" ca="1" si="1066"/>
        <v>-1.3950525282585462</v>
      </c>
      <c r="BG7897" s="9">
        <f t="shared" ca="1" si="1067"/>
        <v>0</v>
      </c>
      <c r="BH7897" s="6">
        <f ca="1">IF(ISNUMBER('Descriptive Stats'!BF7897),'Descriptive Stats'!BF7897,#N/A)</f>
        <v>-1.3950525282585462</v>
      </c>
      <c r="BI7897" s="6">
        <f ca="1">IF(ISNUMBER('Descriptive Stats'!E7897),'Descriptive Stats'!E7897,#N/A)</f>
        <v>0</v>
      </c>
    </row>
    <row r="7898" spans="1:61" ht="14.4" x14ac:dyDescent="0.3">
      <c r="A7898" s="2">
        <f>ROW()</f>
        <v>7898</v>
      </c>
      <c r="C7898" s="8">
        <f t="shared" ca="1" si="1069"/>
        <v>15</v>
      </c>
      <c r="D7898" s="8">
        <f t="shared" ca="1" si="1070"/>
        <v>0</v>
      </c>
      <c r="E7898" s="50">
        <f t="shared" ca="1" si="1064"/>
        <v>0</v>
      </c>
      <c r="F7898" s="2" t="str">
        <f t="shared" ca="1" si="1071"/>
        <v/>
      </c>
      <c r="BD7898" s="49">
        <f t="shared" ca="1" si="1068"/>
        <v>815.5</v>
      </c>
      <c r="BE7898" s="3">
        <f t="shared" ca="1" si="1065"/>
        <v>8.1500000000000003E-2</v>
      </c>
      <c r="BF7898" s="3">
        <f t="shared" ca="1" si="1066"/>
        <v>-1.3950525282585462</v>
      </c>
      <c r="BG7898" s="9">
        <f t="shared" ca="1" si="1067"/>
        <v>0</v>
      </c>
      <c r="BH7898" s="6">
        <f ca="1">IF(ISNUMBER('Descriptive Stats'!BF7898),'Descriptive Stats'!BF7898,#N/A)</f>
        <v>-1.3950525282585462</v>
      </c>
      <c r="BI7898" s="6">
        <f ca="1">IF(ISNUMBER('Descriptive Stats'!E7898),'Descriptive Stats'!E7898,#N/A)</f>
        <v>0</v>
      </c>
    </row>
    <row r="7899" spans="1:61" ht="14.4" x14ac:dyDescent="0.3">
      <c r="A7899" s="2">
        <f>ROW()</f>
        <v>7899</v>
      </c>
      <c r="C7899" s="8">
        <f t="shared" ca="1" si="1069"/>
        <v>14</v>
      </c>
      <c r="D7899" s="8">
        <f t="shared" ca="1" si="1070"/>
        <v>0</v>
      </c>
      <c r="E7899" s="50">
        <f t="shared" ca="1" si="1064"/>
        <v>0</v>
      </c>
      <c r="F7899" s="2" t="str">
        <f t="shared" ca="1" si="1071"/>
        <v/>
      </c>
      <c r="BD7899" s="49">
        <f t="shared" ca="1" si="1068"/>
        <v>815.5</v>
      </c>
      <c r="BE7899" s="3">
        <f t="shared" ca="1" si="1065"/>
        <v>8.1500000000000003E-2</v>
      </c>
      <c r="BF7899" s="3">
        <f t="shared" ca="1" si="1066"/>
        <v>-1.3950525282585462</v>
      </c>
      <c r="BG7899" s="9">
        <f t="shared" ca="1" si="1067"/>
        <v>0</v>
      </c>
      <c r="BH7899" s="6">
        <f ca="1">IF(ISNUMBER('Descriptive Stats'!BF7899),'Descriptive Stats'!BF7899,#N/A)</f>
        <v>-1.3950525282585462</v>
      </c>
      <c r="BI7899" s="6">
        <f ca="1">IF(ISNUMBER('Descriptive Stats'!E7899),'Descriptive Stats'!E7899,#N/A)</f>
        <v>0</v>
      </c>
    </row>
    <row r="7900" spans="1:61" ht="14.4" x14ac:dyDescent="0.3">
      <c r="A7900" s="2">
        <f>ROW()</f>
        <v>7900</v>
      </c>
      <c r="C7900" s="8">
        <f t="shared" ca="1" si="1069"/>
        <v>20</v>
      </c>
      <c r="D7900" s="8">
        <f t="shared" ca="1" si="1070"/>
        <v>0</v>
      </c>
      <c r="E7900" s="50">
        <f t="shared" ca="1" si="1064"/>
        <v>7</v>
      </c>
      <c r="F7900" s="2" t="str">
        <f t="shared" ca="1" si="1071"/>
        <v/>
      </c>
      <c r="BD7900" s="49">
        <f t="shared" ca="1" si="1068"/>
        <v>4473.5</v>
      </c>
      <c r="BE7900" s="3">
        <f t="shared" ca="1" si="1065"/>
        <v>0.44729999999999998</v>
      </c>
      <c r="BF7900" s="3">
        <f t="shared" ca="1" si="1066"/>
        <v>-0.13248586824472414</v>
      </c>
      <c r="BG7900" s="9">
        <f t="shared" ca="1" si="1067"/>
        <v>7</v>
      </c>
      <c r="BH7900" s="6">
        <f ca="1">IF(ISNUMBER('Descriptive Stats'!BF7900),'Descriptive Stats'!BF7900,#N/A)</f>
        <v>-0.13248586824472414</v>
      </c>
      <c r="BI7900" s="6">
        <f ca="1">IF(ISNUMBER('Descriptive Stats'!E7900),'Descriptive Stats'!E7900,#N/A)</f>
        <v>7</v>
      </c>
    </row>
    <row r="7901" spans="1:61" ht="14.4" x14ac:dyDescent="0.3">
      <c r="A7901" s="2">
        <f>ROW()</f>
        <v>7901</v>
      </c>
      <c r="C7901" s="8">
        <f t="shared" ca="1" si="1069"/>
        <v>19</v>
      </c>
      <c r="D7901" s="8">
        <f t="shared" ca="1" si="1070"/>
        <v>7</v>
      </c>
      <c r="E7901" s="50">
        <f t="shared" ca="1" si="1064"/>
        <v>1</v>
      </c>
      <c r="F7901" s="2" t="str">
        <f t="shared" ca="1" si="1071"/>
        <v/>
      </c>
      <c r="BD7901" s="49">
        <f t="shared" ca="1" si="1068"/>
        <v>1871</v>
      </c>
      <c r="BE7901" s="3">
        <f t="shared" ca="1" si="1065"/>
        <v>0.18704999999999999</v>
      </c>
      <c r="BF7901" s="3">
        <f t="shared" ca="1" si="1066"/>
        <v>-0.88881967520906158</v>
      </c>
      <c r="BG7901" s="9">
        <f t="shared" ca="1" si="1067"/>
        <v>1</v>
      </c>
      <c r="BH7901" s="6">
        <f ca="1">IF(ISNUMBER('Descriptive Stats'!BF7901),'Descriptive Stats'!BF7901,#N/A)</f>
        <v>-0.88881967520906158</v>
      </c>
      <c r="BI7901" s="6">
        <f ca="1">IF(ISNUMBER('Descriptive Stats'!E7901),'Descriptive Stats'!E7901,#N/A)</f>
        <v>1</v>
      </c>
    </row>
    <row r="7902" spans="1:61" ht="14.4" x14ac:dyDescent="0.3">
      <c r="A7902" s="2">
        <f>ROW()</f>
        <v>7902</v>
      </c>
      <c r="C7902" s="8">
        <f t="shared" ca="1" si="1069"/>
        <v>8</v>
      </c>
      <c r="D7902" s="8">
        <f t="shared" ca="1" si="1070"/>
        <v>1</v>
      </c>
      <c r="E7902" s="50">
        <f t="shared" ca="1" si="1064"/>
        <v>1</v>
      </c>
      <c r="F7902" s="2" t="str">
        <f t="shared" ca="1" si="1071"/>
        <v/>
      </c>
      <c r="BD7902" s="49">
        <f t="shared" ca="1" si="1068"/>
        <v>1871</v>
      </c>
      <c r="BE7902" s="3">
        <f t="shared" ca="1" si="1065"/>
        <v>0.18704999999999999</v>
      </c>
      <c r="BF7902" s="3">
        <f t="shared" ca="1" si="1066"/>
        <v>-0.88881967520906158</v>
      </c>
      <c r="BG7902" s="9">
        <f t="shared" ca="1" si="1067"/>
        <v>1</v>
      </c>
      <c r="BH7902" s="6">
        <f ca="1">IF(ISNUMBER('Descriptive Stats'!BF7902),'Descriptive Stats'!BF7902,#N/A)</f>
        <v>-0.88881967520906158</v>
      </c>
      <c r="BI7902" s="6">
        <f ca="1">IF(ISNUMBER('Descriptive Stats'!E7902),'Descriptive Stats'!E7902,#N/A)</f>
        <v>1</v>
      </c>
    </row>
    <row r="7903" spans="1:61" ht="14.4" x14ac:dyDescent="0.3">
      <c r="A7903" s="2">
        <f>ROW()</f>
        <v>7903</v>
      </c>
      <c r="C7903" s="8">
        <f t="shared" ca="1" si="1069"/>
        <v>12</v>
      </c>
      <c r="D7903" s="8">
        <f t="shared" ca="1" si="1070"/>
        <v>1</v>
      </c>
      <c r="E7903" s="50">
        <f t="shared" ca="1" si="1064"/>
        <v>4</v>
      </c>
      <c r="F7903" s="2" t="str">
        <f t="shared" ca="1" si="1071"/>
        <v/>
      </c>
      <c r="BD7903" s="49">
        <f t="shared" ca="1" si="1068"/>
        <v>3442</v>
      </c>
      <c r="BE7903" s="3">
        <f t="shared" ca="1" si="1065"/>
        <v>0.34415000000000001</v>
      </c>
      <c r="BF7903" s="3">
        <f t="shared" ca="1" si="1066"/>
        <v>-0.40116316278173481</v>
      </c>
      <c r="BG7903" s="9">
        <f t="shared" ca="1" si="1067"/>
        <v>4</v>
      </c>
      <c r="BH7903" s="6">
        <f ca="1">IF(ISNUMBER('Descriptive Stats'!BF7903),'Descriptive Stats'!BF7903,#N/A)</f>
        <v>-0.40116316278173481</v>
      </c>
      <c r="BI7903" s="6">
        <f ca="1">IF(ISNUMBER('Descriptive Stats'!E7903),'Descriptive Stats'!E7903,#N/A)</f>
        <v>4</v>
      </c>
    </row>
    <row r="7904" spans="1:61" ht="14.4" x14ac:dyDescent="0.3">
      <c r="A7904" s="2">
        <f>ROW()</f>
        <v>7904</v>
      </c>
      <c r="C7904" s="8">
        <f t="shared" ca="1" si="1069"/>
        <v>13</v>
      </c>
      <c r="D7904" s="8">
        <f t="shared" ca="1" si="1070"/>
        <v>4</v>
      </c>
      <c r="E7904" s="50">
        <f t="shared" ca="1" si="1064"/>
        <v>0</v>
      </c>
      <c r="F7904" s="2" t="str">
        <f t="shared" ca="1" si="1071"/>
        <v/>
      </c>
      <c r="BD7904" s="49">
        <f t="shared" ca="1" si="1068"/>
        <v>815.5</v>
      </c>
      <c r="BE7904" s="3">
        <f t="shared" ca="1" si="1065"/>
        <v>8.1500000000000003E-2</v>
      </c>
      <c r="BF7904" s="3">
        <f t="shared" ca="1" si="1066"/>
        <v>-1.3950525282585462</v>
      </c>
      <c r="BG7904" s="9">
        <f t="shared" ca="1" si="1067"/>
        <v>0</v>
      </c>
      <c r="BH7904" s="6">
        <f ca="1">IF(ISNUMBER('Descriptive Stats'!BF7904),'Descriptive Stats'!BF7904,#N/A)</f>
        <v>-1.3950525282585462</v>
      </c>
      <c r="BI7904" s="6">
        <f ca="1">IF(ISNUMBER('Descriptive Stats'!E7904),'Descriptive Stats'!E7904,#N/A)</f>
        <v>0</v>
      </c>
    </row>
    <row r="7905" spans="1:61" ht="14.4" x14ac:dyDescent="0.3">
      <c r="A7905" s="2">
        <f>ROW()</f>
        <v>7905</v>
      </c>
      <c r="C7905" s="8">
        <f t="shared" ca="1" si="1069"/>
        <v>4</v>
      </c>
      <c r="D7905" s="8">
        <f t="shared" ca="1" si="1070"/>
        <v>0</v>
      </c>
      <c r="E7905" s="50">
        <f t="shared" ca="1" si="1064"/>
        <v>6</v>
      </c>
      <c r="F7905" s="2" t="str">
        <f t="shared" ca="1" si="1071"/>
        <v/>
      </c>
      <c r="BD7905" s="49">
        <f t="shared" ca="1" si="1068"/>
        <v>3900</v>
      </c>
      <c r="BE7905" s="3">
        <f t="shared" ca="1" si="1065"/>
        <v>0.38995000000000002</v>
      </c>
      <c r="BF7905" s="3">
        <f t="shared" ca="1" si="1066"/>
        <v>-0.2794493539703507</v>
      </c>
      <c r="BG7905" s="9">
        <f t="shared" ca="1" si="1067"/>
        <v>6</v>
      </c>
      <c r="BH7905" s="6">
        <f ca="1">IF(ISNUMBER('Descriptive Stats'!BF7905),'Descriptive Stats'!BF7905,#N/A)</f>
        <v>-0.2794493539703507</v>
      </c>
      <c r="BI7905" s="6">
        <f ca="1">IF(ISNUMBER('Descriptive Stats'!E7905),'Descriptive Stats'!E7905,#N/A)</f>
        <v>6</v>
      </c>
    </row>
    <row r="7906" spans="1:61" ht="14.4" x14ac:dyDescent="0.3">
      <c r="A7906" s="2">
        <f>ROW()</f>
        <v>7906</v>
      </c>
      <c r="C7906" s="8">
        <f t="shared" ca="1" si="1069"/>
        <v>2</v>
      </c>
      <c r="D7906" s="8">
        <f t="shared" ca="1" si="1070"/>
        <v>6</v>
      </c>
      <c r="E7906" s="50">
        <f t="shared" ca="1" si="1064"/>
        <v>2</v>
      </c>
      <c r="F7906" s="2" t="str">
        <f t="shared" ca="1" si="1071"/>
        <v/>
      </c>
      <c r="BD7906" s="49">
        <f t="shared" ca="1" si="1068"/>
        <v>2595</v>
      </c>
      <c r="BE7906" s="3">
        <f t="shared" ca="1" si="1065"/>
        <v>0.25945000000000001</v>
      </c>
      <c r="BF7906" s="3">
        <f t="shared" ca="1" si="1066"/>
        <v>-0.6450419512753276</v>
      </c>
      <c r="BG7906" s="9">
        <f t="shared" ca="1" si="1067"/>
        <v>2</v>
      </c>
      <c r="BH7906" s="6">
        <f ca="1">IF(ISNUMBER('Descriptive Stats'!BF7906),'Descriptive Stats'!BF7906,#N/A)</f>
        <v>-0.6450419512753276</v>
      </c>
      <c r="BI7906" s="6">
        <f ca="1">IF(ISNUMBER('Descriptive Stats'!E7906),'Descriptive Stats'!E7906,#N/A)</f>
        <v>2</v>
      </c>
    </row>
    <row r="7907" spans="1:61" ht="14.4" x14ac:dyDescent="0.3">
      <c r="A7907" s="2">
        <f>ROW()</f>
        <v>7907</v>
      </c>
      <c r="C7907" s="8">
        <f t="shared" ca="1" si="1069"/>
        <v>17</v>
      </c>
      <c r="D7907" s="8">
        <f t="shared" ca="1" si="1070"/>
        <v>2</v>
      </c>
      <c r="E7907" s="50">
        <f t="shared" ca="1" si="1064"/>
        <v>0</v>
      </c>
      <c r="F7907" s="2" t="str">
        <f t="shared" ca="1" si="1071"/>
        <v/>
      </c>
      <c r="BD7907" s="49">
        <f t="shared" ca="1" si="1068"/>
        <v>815.5</v>
      </c>
      <c r="BE7907" s="3">
        <f t="shared" ca="1" si="1065"/>
        <v>8.1500000000000003E-2</v>
      </c>
      <c r="BF7907" s="3">
        <f t="shared" ca="1" si="1066"/>
        <v>-1.3950525282585462</v>
      </c>
      <c r="BG7907" s="9">
        <f t="shared" ca="1" si="1067"/>
        <v>0</v>
      </c>
      <c r="BH7907" s="6">
        <f ca="1">IF(ISNUMBER('Descriptive Stats'!BF7907),'Descriptive Stats'!BF7907,#N/A)</f>
        <v>-1.3950525282585462</v>
      </c>
      <c r="BI7907" s="6">
        <f ca="1">IF(ISNUMBER('Descriptive Stats'!E7907),'Descriptive Stats'!E7907,#N/A)</f>
        <v>0</v>
      </c>
    </row>
    <row r="7908" spans="1:61" ht="14.4" x14ac:dyDescent="0.3">
      <c r="A7908" s="2">
        <f>ROW()</f>
        <v>7908</v>
      </c>
      <c r="C7908" s="8">
        <f t="shared" ca="1" si="1069"/>
        <v>11</v>
      </c>
      <c r="D7908" s="8">
        <f t="shared" ca="1" si="1070"/>
        <v>0</v>
      </c>
      <c r="E7908" s="50">
        <f t="shared" ca="1" si="1064"/>
        <v>1</v>
      </c>
      <c r="F7908" s="2" t="str">
        <f t="shared" ca="1" si="1071"/>
        <v/>
      </c>
      <c r="BD7908" s="49">
        <f t="shared" ca="1" si="1068"/>
        <v>1871</v>
      </c>
      <c r="BE7908" s="3">
        <f t="shared" ca="1" si="1065"/>
        <v>0.18704999999999999</v>
      </c>
      <c r="BF7908" s="3">
        <f t="shared" ca="1" si="1066"/>
        <v>-0.88881967520906158</v>
      </c>
      <c r="BG7908" s="9">
        <f t="shared" ca="1" si="1067"/>
        <v>1</v>
      </c>
      <c r="BH7908" s="6">
        <f ca="1">IF(ISNUMBER('Descriptive Stats'!BF7908),'Descriptive Stats'!BF7908,#N/A)</f>
        <v>-0.88881967520906158</v>
      </c>
      <c r="BI7908" s="6">
        <f ca="1">IF(ISNUMBER('Descriptive Stats'!E7908),'Descriptive Stats'!E7908,#N/A)</f>
        <v>1</v>
      </c>
    </row>
    <row r="7909" spans="1:61" ht="14.4" x14ac:dyDescent="0.3">
      <c r="A7909" s="2">
        <f>ROW()</f>
        <v>7909</v>
      </c>
      <c r="C7909" s="8">
        <f t="shared" ca="1" si="1069"/>
        <v>8</v>
      </c>
      <c r="D7909" s="8">
        <f t="shared" ca="1" si="1070"/>
        <v>1</v>
      </c>
      <c r="E7909" s="50">
        <f t="shared" ca="1" si="1064"/>
        <v>6</v>
      </c>
      <c r="F7909" s="2" t="str">
        <f t="shared" ca="1" si="1071"/>
        <v/>
      </c>
      <c r="BD7909" s="49">
        <f t="shared" ca="1" si="1068"/>
        <v>3900</v>
      </c>
      <c r="BE7909" s="3">
        <f t="shared" ca="1" si="1065"/>
        <v>0.38995000000000002</v>
      </c>
      <c r="BF7909" s="3">
        <f t="shared" ca="1" si="1066"/>
        <v>-0.2794493539703507</v>
      </c>
      <c r="BG7909" s="9">
        <f t="shared" ca="1" si="1067"/>
        <v>6</v>
      </c>
      <c r="BH7909" s="6">
        <f ca="1">IF(ISNUMBER('Descriptive Stats'!BF7909),'Descriptive Stats'!BF7909,#N/A)</f>
        <v>-0.2794493539703507</v>
      </c>
      <c r="BI7909" s="6">
        <f ca="1">IF(ISNUMBER('Descriptive Stats'!E7909),'Descriptive Stats'!E7909,#N/A)</f>
        <v>6</v>
      </c>
    </row>
    <row r="7910" spans="1:61" ht="14.4" x14ac:dyDescent="0.3">
      <c r="A7910" s="2">
        <f>ROW()</f>
        <v>7910</v>
      </c>
      <c r="C7910" s="8">
        <f t="shared" ca="1" si="1069"/>
        <v>2</v>
      </c>
      <c r="D7910" s="8">
        <f t="shared" ca="1" si="1070"/>
        <v>6</v>
      </c>
      <c r="E7910" s="50">
        <f t="shared" ca="1" si="1064"/>
        <v>7</v>
      </c>
      <c r="F7910" s="2" t="str">
        <f t="shared" ca="1" si="1071"/>
        <v/>
      </c>
      <c r="BD7910" s="49">
        <f t="shared" ca="1" si="1068"/>
        <v>4473.5</v>
      </c>
      <c r="BE7910" s="3">
        <f t="shared" ca="1" si="1065"/>
        <v>0.44729999999999998</v>
      </c>
      <c r="BF7910" s="3">
        <f t="shared" ca="1" si="1066"/>
        <v>-0.13248586824472414</v>
      </c>
      <c r="BG7910" s="9">
        <f t="shared" ca="1" si="1067"/>
        <v>7</v>
      </c>
      <c r="BH7910" s="6">
        <f ca="1">IF(ISNUMBER('Descriptive Stats'!BF7910),'Descriptive Stats'!BF7910,#N/A)</f>
        <v>-0.13248586824472414</v>
      </c>
      <c r="BI7910" s="6">
        <f ca="1">IF(ISNUMBER('Descriptive Stats'!E7910),'Descriptive Stats'!E7910,#N/A)</f>
        <v>7</v>
      </c>
    </row>
    <row r="7911" spans="1:61" ht="14.4" x14ac:dyDescent="0.3">
      <c r="A7911" s="2">
        <f>ROW()</f>
        <v>7911</v>
      </c>
      <c r="C7911" s="8">
        <f t="shared" ca="1" si="1069"/>
        <v>6</v>
      </c>
      <c r="D7911" s="8">
        <f t="shared" ca="1" si="1070"/>
        <v>7</v>
      </c>
      <c r="E7911" s="50">
        <f t="shared" ca="1" si="1064"/>
        <v>2</v>
      </c>
      <c r="F7911" s="2" t="str">
        <f t="shared" ca="1" si="1071"/>
        <v/>
      </c>
      <c r="BD7911" s="49">
        <f t="shared" ca="1" si="1068"/>
        <v>2595</v>
      </c>
      <c r="BE7911" s="3">
        <f t="shared" ca="1" si="1065"/>
        <v>0.25945000000000001</v>
      </c>
      <c r="BF7911" s="3">
        <f t="shared" ca="1" si="1066"/>
        <v>-0.6450419512753276</v>
      </c>
      <c r="BG7911" s="9">
        <f t="shared" ca="1" si="1067"/>
        <v>2</v>
      </c>
      <c r="BH7911" s="6">
        <f ca="1">IF(ISNUMBER('Descriptive Stats'!BF7911),'Descriptive Stats'!BF7911,#N/A)</f>
        <v>-0.6450419512753276</v>
      </c>
      <c r="BI7911" s="6">
        <f ca="1">IF(ISNUMBER('Descriptive Stats'!E7911),'Descriptive Stats'!E7911,#N/A)</f>
        <v>2</v>
      </c>
    </row>
    <row r="7912" spans="1:61" ht="14.4" x14ac:dyDescent="0.3">
      <c r="A7912" s="2">
        <f>ROW()</f>
        <v>7912</v>
      </c>
      <c r="C7912" s="8">
        <f t="shared" ca="1" si="1069"/>
        <v>9</v>
      </c>
      <c r="D7912" s="8">
        <f t="shared" ca="1" si="1070"/>
        <v>2</v>
      </c>
      <c r="E7912" s="50">
        <f t="shared" ca="1" si="1064"/>
        <v>6</v>
      </c>
      <c r="F7912" s="2" t="str">
        <f t="shared" ca="1" si="1071"/>
        <v/>
      </c>
      <c r="BD7912" s="49">
        <f t="shared" ca="1" si="1068"/>
        <v>3900</v>
      </c>
      <c r="BE7912" s="3">
        <f t="shared" ca="1" si="1065"/>
        <v>0.38995000000000002</v>
      </c>
      <c r="BF7912" s="3">
        <f t="shared" ca="1" si="1066"/>
        <v>-0.2794493539703507</v>
      </c>
      <c r="BG7912" s="9">
        <f t="shared" ca="1" si="1067"/>
        <v>6</v>
      </c>
      <c r="BH7912" s="6">
        <f ca="1">IF(ISNUMBER('Descriptive Stats'!BF7912),'Descriptive Stats'!BF7912,#N/A)</f>
        <v>-0.2794493539703507</v>
      </c>
      <c r="BI7912" s="6">
        <f ca="1">IF(ISNUMBER('Descriptive Stats'!E7912),'Descriptive Stats'!E7912,#N/A)</f>
        <v>6</v>
      </c>
    </row>
    <row r="7913" spans="1:61" ht="14.4" x14ac:dyDescent="0.3">
      <c r="A7913" s="2">
        <f>ROW()</f>
        <v>7913</v>
      </c>
      <c r="C7913" s="8">
        <f t="shared" ca="1" si="1069"/>
        <v>2</v>
      </c>
      <c r="D7913" s="8">
        <f t="shared" ca="1" si="1070"/>
        <v>6</v>
      </c>
      <c r="E7913" s="50">
        <f t="shared" ca="1" si="1064"/>
        <v>0</v>
      </c>
      <c r="F7913" s="2" t="str">
        <f t="shared" ca="1" si="1071"/>
        <v/>
      </c>
      <c r="BD7913" s="49">
        <f t="shared" ca="1" si="1068"/>
        <v>815.5</v>
      </c>
      <c r="BE7913" s="3">
        <f t="shared" ca="1" si="1065"/>
        <v>8.1500000000000003E-2</v>
      </c>
      <c r="BF7913" s="3">
        <f t="shared" ca="1" si="1066"/>
        <v>-1.3950525282585462</v>
      </c>
      <c r="BG7913" s="9">
        <f t="shared" ca="1" si="1067"/>
        <v>0</v>
      </c>
      <c r="BH7913" s="6">
        <f ca="1">IF(ISNUMBER('Descriptive Stats'!BF7913),'Descriptive Stats'!BF7913,#N/A)</f>
        <v>-1.3950525282585462</v>
      </c>
      <c r="BI7913" s="6">
        <f ca="1">IF(ISNUMBER('Descriptive Stats'!E7913),'Descriptive Stats'!E7913,#N/A)</f>
        <v>0</v>
      </c>
    </row>
    <row r="7914" spans="1:61" ht="14.4" x14ac:dyDescent="0.3">
      <c r="A7914" s="2">
        <f>ROW()</f>
        <v>7914</v>
      </c>
      <c r="C7914" s="8">
        <f t="shared" ca="1" si="1069"/>
        <v>15</v>
      </c>
      <c r="D7914" s="8">
        <f t="shared" ca="1" si="1070"/>
        <v>0</v>
      </c>
      <c r="E7914" s="50">
        <f t="shared" ca="1" si="1064"/>
        <v>2</v>
      </c>
      <c r="F7914" s="2" t="str">
        <f t="shared" ca="1" si="1071"/>
        <v/>
      </c>
      <c r="BD7914" s="49">
        <f t="shared" ca="1" si="1068"/>
        <v>2595</v>
      </c>
      <c r="BE7914" s="3">
        <f t="shared" ca="1" si="1065"/>
        <v>0.25945000000000001</v>
      </c>
      <c r="BF7914" s="3">
        <f t="shared" ca="1" si="1066"/>
        <v>-0.6450419512753276</v>
      </c>
      <c r="BG7914" s="9">
        <f t="shared" ca="1" si="1067"/>
        <v>2</v>
      </c>
      <c r="BH7914" s="6">
        <f ca="1">IF(ISNUMBER('Descriptive Stats'!BF7914),'Descriptive Stats'!BF7914,#N/A)</f>
        <v>-0.6450419512753276</v>
      </c>
      <c r="BI7914" s="6">
        <f ca="1">IF(ISNUMBER('Descriptive Stats'!E7914),'Descriptive Stats'!E7914,#N/A)</f>
        <v>2</v>
      </c>
    </row>
    <row r="7915" spans="1:61" ht="14.4" x14ac:dyDescent="0.3">
      <c r="A7915" s="2">
        <f>ROW()</f>
        <v>7915</v>
      </c>
      <c r="C7915" s="8">
        <f t="shared" ca="1" si="1069"/>
        <v>17</v>
      </c>
      <c r="D7915" s="8">
        <f t="shared" ca="1" si="1070"/>
        <v>2</v>
      </c>
      <c r="E7915" s="50">
        <f t="shared" ca="1" si="1064"/>
        <v>7</v>
      </c>
      <c r="F7915" s="2" t="str">
        <f t="shared" ca="1" si="1071"/>
        <v/>
      </c>
      <c r="BD7915" s="49">
        <f t="shared" ca="1" si="1068"/>
        <v>4473.5</v>
      </c>
      <c r="BE7915" s="3">
        <f t="shared" ca="1" si="1065"/>
        <v>0.44729999999999998</v>
      </c>
      <c r="BF7915" s="3">
        <f t="shared" ca="1" si="1066"/>
        <v>-0.13248586824472414</v>
      </c>
      <c r="BG7915" s="9">
        <f t="shared" ca="1" si="1067"/>
        <v>7</v>
      </c>
      <c r="BH7915" s="6">
        <f ca="1">IF(ISNUMBER('Descriptive Stats'!BF7915),'Descriptive Stats'!BF7915,#N/A)</f>
        <v>-0.13248586824472414</v>
      </c>
      <c r="BI7915" s="6">
        <f ca="1">IF(ISNUMBER('Descriptive Stats'!E7915),'Descriptive Stats'!E7915,#N/A)</f>
        <v>7</v>
      </c>
    </row>
    <row r="7916" spans="1:61" ht="14.4" x14ac:dyDescent="0.3">
      <c r="A7916" s="2">
        <f>ROW()</f>
        <v>7916</v>
      </c>
      <c r="C7916" s="8">
        <f t="shared" ca="1" si="1069"/>
        <v>6</v>
      </c>
      <c r="D7916" s="8">
        <f t="shared" ca="1" si="1070"/>
        <v>7</v>
      </c>
      <c r="E7916" s="50">
        <f t="shared" ca="1" si="1064"/>
        <v>0</v>
      </c>
      <c r="F7916" s="2" t="str">
        <f t="shared" ca="1" si="1071"/>
        <v/>
      </c>
      <c r="BD7916" s="49">
        <f t="shared" ca="1" si="1068"/>
        <v>815.5</v>
      </c>
      <c r="BE7916" s="3">
        <f t="shared" ca="1" si="1065"/>
        <v>8.1500000000000003E-2</v>
      </c>
      <c r="BF7916" s="3">
        <f t="shared" ca="1" si="1066"/>
        <v>-1.3950525282585462</v>
      </c>
      <c r="BG7916" s="9">
        <f t="shared" ca="1" si="1067"/>
        <v>0</v>
      </c>
      <c r="BH7916" s="6">
        <f ca="1">IF(ISNUMBER('Descriptive Stats'!BF7916),'Descriptive Stats'!BF7916,#N/A)</f>
        <v>-1.3950525282585462</v>
      </c>
      <c r="BI7916" s="6">
        <f ca="1">IF(ISNUMBER('Descriptive Stats'!E7916),'Descriptive Stats'!E7916,#N/A)</f>
        <v>0</v>
      </c>
    </row>
    <row r="7917" spans="1:61" ht="14.4" x14ac:dyDescent="0.3">
      <c r="A7917" s="2">
        <f>ROW()</f>
        <v>7917</v>
      </c>
      <c r="C7917" s="8">
        <f t="shared" ca="1" si="1069"/>
        <v>20</v>
      </c>
      <c r="D7917" s="8">
        <f t="shared" ca="1" si="1070"/>
        <v>0</v>
      </c>
      <c r="E7917" s="50">
        <f t="shared" ca="1" si="1064"/>
        <v>0</v>
      </c>
      <c r="F7917" s="2" t="str">
        <f t="shared" ca="1" si="1071"/>
        <v/>
      </c>
      <c r="BD7917" s="49">
        <f t="shared" ca="1" si="1068"/>
        <v>815.5</v>
      </c>
      <c r="BE7917" s="3">
        <f t="shared" ca="1" si="1065"/>
        <v>8.1500000000000003E-2</v>
      </c>
      <c r="BF7917" s="3">
        <f t="shared" ca="1" si="1066"/>
        <v>-1.3950525282585462</v>
      </c>
      <c r="BG7917" s="9">
        <f t="shared" ca="1" si="1067"/>
        <v>0</v>
      </c>
      <c r="BH7917" s="6">
        <f ca="1">IF(ISNUMBER('Descriptive Stats'!BF7917),'Descriptive Stats'!BF7917,#N/A)</f>
        <v>-1.3950525282585462</v>
      </c>
      <c r="BI7917" s="6">
        <f ca="1">IF(ISNUMBER('Descriptive Stats'!E7917),'Descriptive Stats'!E7917,#N/A)</f>
        <v>0</v>
      </c>
    </row>
    <row r="7918" spans="1:61" ht="14.4" x14ac:dyDescent="0.3">
      <c r="A7918" s="2">
        <f>ROW()</f>
        <v>7918</v>
      </c>
      <c r="C7918" s="8">
        <f t="shared" ca="1" si="1069"/>
        <v>4</v>
      </c>
      <c r="D7918" s="8">
        <f t="shared" ca="1" si="1070"/>
        <v>0</v>
      </c>
      <c r="E7918" s="50">
        <f t="shared" ca="1" si="1064"/>
        <v>0</v>
      </c>
      <c r="F7918" s="2" t="str">
        <f t="shared" ca="1" si="1071"/>
        <v/>
      </c>
      <c r="BD7918" s="49">
        <f t="shared" ca="1" si="1068"/>
        <v>815.5</v>
      </c>
      <c r="BE7918" s="3">
        <f t="shared" ca="1" si="1065"/>
        <v>8.1500000000000003E-2</v>
      </c>
      <c r="BF7918" s="3">
        <f t="shared" ca="1" si="1066"/>
        <v>-1.3950525282585462</v>
      </c>
      <c r="BG7918" s="9">
        <f t="shared" ca="1" si="1067"/>
        <v>0</v>
      </c>
      <c r="BH7918" s="6">
        <f ca="1">IF(ISNUMBER('Descriptive Stats'!BF7918),'Descriptive Stats'!BF7918,#N/A)</f>
        <v>-1.3950525282585462</v>
      </c>
      <c r="BI7918" s="6">
        <f ca="1">IF(ISNUMBER('Descriptive Stats'!E7918),'Descriptive Stats'!E7918,#N/A)</f>
        <v>0</v>
      </c>
    </row>
    <row r="7919" spans="1:61" ht="14.4" x14ac:dyDescent="0.3">
      <c r="A7919" s="2">
        <f>ROW()</f>
        <v>7919</v>
      </c>
      <c r="C7919" s="8">
        <f t="shared" ca="1" si="1069"/>
        <v>15</v>
      </c>
      <c r="D7919" s="8">
        <f t="shared" ca="1" si="1070"/>
        <v>0</v>
      </c>
      <c r="E7919" s="50">
        <f t="shared" ca="1" si="1064"/>
        <v>19</v>
      </c>
      <c r="F7919" s="2" t="str">
        <f t="shared" ca="1" si="1071"/>
        <v>X</v>
      </c>
      <c r="BD7919" s="49">
        <f t="shared" ca="1" si="1068"/>
        <v>5294</v>
      </c>
      <c r="BE7919" s="3">
        <f t="shared" ca="1" si="1065"/>
        <v>0.52934999999999999</v>
      </c>
      <c r="BF7919" s="3">
        <f t="shared" ca="1" si="1066"/>
        <v>7.3636031452008061E-2</v>
      </c>
      <c r="BG7919" s="9">
        <f t="shared" ca="1" si="1067"/>
        <v>19</v>
      </c>
      <c r="BH7919" s="6">
        <f ca="1">IF(ISNUMBER('Descriptive Stats'!BF7919),'Descriptive Stats'!BF7919,#N/A)</f>
        <v>7.3636031452008061E-2</v>
      </c>
      <c r="BI7919" s="6">
        <f ca="1">IF(ISNUMBER('Descriptive Stats'!E7919),'Descriptive Stats'!E7919,#N/A)</f>
        <v>19</v>
      </c>
    </row>
    <row r="7920" spans="1:61" ht="14.4" x14ac:dyDescent="0.3">
      <c r="A7920" s="2">
        <f>ROW()</f>
        <v>7920</v>
      </c>
      <c r="C7920" s="8">
        <f t="shared" ca="1" si="1069"/>
        <v>7</v>
      </c>
      <c r="D7920" s="8">
        <f t="shared" ca="1" si="1070"/>
        <v>19</v>
      </c>
      <c r="E7920" s="50">
        <f t="shared" ca="1" si="1064"/>
        <v>9</v>
      </c>
      <c r="F7920" s="2" t="str">
        <f t="shared" ca="1" si="1071"/>
        <v/>
      </c>
      <c r="BD7920" s="49">
        <f t="shared" ca="1" si="1068"/>
        <v>4819</v>
      </c>
      <c r="BE7920" s="3">
        <f t="shared" ca="1" si="1065"/>
        <v>0.48185</v>
      </c>
      <c r="BF7920" s="3">
        <f t="shared" ca="1" si="1066"/>
        <v>-4.5511009098988427E-2</v>
      </c>
      <c r="BG7920" s="9">
        <f t="shared" ca="1" si="1067"/>
        <v>9</v>
      </c>
      <c r="BH7920" s="6">
        <f ca="1">IF(ISNUMBER('Descriptive Stats'!BF7920),'Descriptive Stats'!BF7920,#N/A)</f>
        <v>-4.5511009098988427E-2</v>
      </c>
      <c r="BI7920" s="6">
        <f ca="1">IF(ISNUMBER('Descriptive Stats'!E7920),'Descriptive Stats'!E7920,#N/A)</f>
        <v>9</v>
      </c>
    </row>
    <row r="7921" spans="1:61" ht="14.4" x14ac:dyDescent="0.3">
      <c r="A7921" s="2">
        <f>ROW()</f>
        <v>7921</v>
      </c>
      <c r="C7921" s="8">
        <f t="shared" ca="1" si="1069"/>
        <v>23</v>
      </c>
      <c r="D7921" s="8">
        <f t="shared" ca="1" si="1070"/>
        <v>9</v>
      </c>
      <c r="E7921" s="50">
        <f t="shared" ca="1" si="1064"/>
        <v>6</v>
      </c>
      <c r="F7921" s="2" t="str">
        <f t="shared" ca="1" si="1071"/>
        <v/>
      </c>
      <c r="BD7921" s="49">
        <f t="shared" ca="1" si="1068"/>
        <v>3900</v>
      </c>
      <c r="BE7921" s="3">
        <f t="shared" ca="1" si="1065"/>
        <v>0.38995000000000002</v>
      </c>
      <c r="BF7921" s="3">
        <f t="shared" ca="1" si="1066"/>
        <v>-0.2794493539703507</v>
      </c>
      <c r="BG7921" s="9">
        <f t="shared" ca="1" si="1067"/>
        <v>6</v>
      </c>
      <c r="BH7921" s="6">
        <f ca="1">IF(ISNUMBER('Descriptive Stats'!BF7921),'Descriptive Stats'!BF7921,#N/A)</f>
        <v>-0.2794493539703507</v>
      </c>
      <c r="BI7921" s="6">
        <f ca="1">IF(ISNUMBER('Descriptive Stats'!E7921),'Descriptive Stats'!E7921,#N/A)</f>
        <v>6</v>
      </c>
    </row>
    <row r="7922" spans="1:61" ht="14.4" x14ac:dyDescent="0.3">
      <c r="A7922" s="2">
        <f>ROW()</f>
        <v>7922</v>
      </c>
      <c r="C7922" s="8">
        <f t="shared" ca="1" si="1069"/>
        <v>2</v>
      </c>
      <c r="D7922" s="8">
        <f t="shared" ca="1" si="1070"/>
        <v>6</v>
      </c>
      <c r="E7922" s="50">
        <f t="shared" ca="1" si="1064"/>
        <v>0</v>
      </c>
      <c r="F7922" s="2" t="str">
        <f t="shared" ca="1" si="1071"/>
        <v/>
      </c>
      <c r="BD7922" s="49">
        <f t="shared" ca="1" si="1068"/>
        <v>815.5</v>
      </c>
      <c r="BE7922" s="3">
        <f t="shared" ca="1" si="1065"/>
        <v>8.1500000000000003E-2</v>
      </c>
      <c r="BF7922" s="3">
        <f t="shared" ca="1" si="1066"/>
        <v>-1.3950525282585462</v>
      </c>
      <c r="BG7922" s="9">
        <f t="shared" ca="1" si="1067"/>
        <v>0</v>
      </c>
      <c r="BH7922" s="6">
        <f ca="1">IF(ISNUMBER('Descriptive Stats'!BF7922),'Descriptive Stats'!BF7922,#N/A)</f>
        <v>-1.3950525282585462</v>
      </c>
      <c r="BI7922" s="6">
        <f ca="1">IF(ISNUMBER('Descriptive Stats'!E7922),'Descriptive Stats'!E7922,#N/A)</f>
        <v>0</v>
      </c>
    </row>
    <row r="7923" spans="1:61" ht="14.4" x14ac:dyDescent="0.3">
      <c r="A7923" s="2">
        <f>ROW()</f>
        <v>7923</v>
      </c>
      <c r="C7923" s="8">
        <f t="shared" ca="1" si="1069"/>
        <v>22</v>
      </c>
      <c r="D7923" s="8">
        <f t="shared" ca="1" si="1070"/>
        <v>0</v>
      </c>
      <c r="E7923" s="50">
        <f t="shared" ca="1" si="1064"/>
        <v>0</v>
      </c>
      <c r="F7923" s="2" t="str">
        <f t="shared" ca="1" si="1071"/>
        <v/>
      </c>
      <c r="BD7923" s="49">
        <f t="shared" ca="1" si="1068"/>
        <v>815.5</v>
      </c>
      <c r="BE7923" s="3">
        <f t="shared" ca="1" si="1065"/>
        <v>8.1500000000000003E-2</v>
      </c>
      <c r="BF7923" s="3">
        <f t="shared" ca="1" si="1066"/>
        <v>-1.3950525282585462</v>
      </c>
      <c r="BG7923" s="9">
        <f t="shared" ca="1" si="1067"/>
        <v>0</v>
      </c>
      <c r="BH7923" s="6">
        <f ca="1">IF(ISNUMBER('Descriptive Stats'!BF7923),'Descriptive Stats'!BF7923,#N/A)</f>
        <v>-1.3950525282585462</v>
      </c>
      <c r="BI7923" s="6">
        <f ca="1">IF(ISNUMBER('Descriptive Stats'!E7923),'Descriptive Stats'!E7923,#N/A)</f>
        <v>0</v>
      </c>
    </row>
    <row r="7924" spans="1:61" ht="14.4" x14ac:dyDescent="0.3">
      <c r="A7924" s="2">
        <f>ROW()</f>
        <v>7924</v>
      </c>
      <c r="C7924" s="8">
        <f t="shared" ca="1" si="1069"/>
        <v>18</v>
      </c>
      <c r="D7924" s="8">
        <f t="shared" ca="1" si="1070"/>
        <v>0</v>
      </c>
      <c r="E7924" s="50">
        <f t="shared" ca="1" si="1064"/>
        <v>7</v>
      </c>
      <c r="F7924" s="2" t="str">
        <f t="shared" ca="1" si="1071"/>
        <v/>
      </c>
      <c r="BD7924" s="49">
        <f t="shared" ca="1" si="1068"/>
        <v>4473.5</v>
      </c>
      <c r="BE7924" s="3">
        <f t="shared" ca="1" si="1065"/>
        <v>0.44729999999999998</v>
      </c>
      <c r="BF7924" s="3">
        <f t="shared" ca="1" si="1066"/>
        <v>-0.13248586824472414</v>
      </c>
      <c r="BG7924" s="9">
        <f t="shared" ca="1" si="1067"/>
        <v>7</v>
      </c>
      <c r="BH7924" s="6">
        <f ca="1">IF(ISNUMBER('Descriptive Stats'!BF7924),'Descriptive Stats'!BF7924,#N/A)</f>
        <v>-0.13248586824472414</v>
      </c>
      <c r="BI7924" s="6">
        <f ca="1">IF(ISNUMBER('Descriptive Stats'!E7924),'Descriptive Stats'!E7924,#N/A)</f>
        <v>7</v>
      </c>
    </row>
    <row r="7925" spans="1:61" ht="14.4" x14ac:dyDescent="0.3">
      <c r="A7925" s="2">
        <f>ROW()</f>
        <v>7925</v>
      </c>
      <c r="C7925" s="8">
        <f t="shared" ca="1" si="1069"/>
        <v>6</v>
      </c>
      <c r="D7925" s="8">
        <f t="shared" ca="1" si="1070"/>
        <v>7</v>
      </c>
      <c r="E7925" s="50">
        <f t="shared" ca="1" si="1064"/>
        <v>6</v>
      </c>
      <c r="F7925" s="2" t="str">
        <f t="shared" ca="1" si="1071"/>
        <v/>
      </c>
      <c r="BD7925" s="49">
        <f t="shared" ca="1" si="1068"/>
        <v>3900</v>
      </c>
      <c r="BE7925" s="3">
        <f t="shared" ca="1" si="1065"/>
        <v>0.38995000000000002</v>
      </c>
      <c r="BF7925" s="3">
        <f t="shared" ca="1" si="1066"/>
        <v>-0.2794493539703507</v>
      </c>
      <c r="BG7925" s="9">
        <f t="shared" ca="1" si="1067"/>
        <v>6</v>
      </c>
      <c r="BH7925" s="6">
        <f ca="1">IF(ISNUMBER('Descriptive Stats'!BF7925),'Descriptive Stats'!BF7925,#N/A)</f>
        <v>-0.2794493539703507</v>
      </c>
      <c r="BI7925" s="6">
        <f ca="1">IF(ISNUMBER('Descriptive Stats'!E7925),'Descriptive Stats'!E7925,#N/A)</f>
        <v>6</v>
      </c>
    </row>
    <row r="7926" spans="1:61" ht="14.4" x14ac:dyDescent="0.3">
      <c r="A7926" s="2">
        <f>ROW()</f>
        <v>7926</v>
      </c>
      <c r="C7926" s="8">
        <f t="shared" ca="1" si="1069"/>
        <v>2</v>
      </c>
      <c r="D7926" s="8">
        <f t="shared" ca="1" si="1070"/>
        <v>6</v>
      </c>
      <c r="E7926" s="50">
        <f t="shared" ca="1" si="1064"/>
        <v>2</v>
      </c>
      <c r="F7926" s="2" t="str">
        <f t="shared" ca="1" si="1071"/>
        <v/>
      </c>
      <c r="BD7926" s="49">
        <f t="shared" ca="1" si="1068"/>
        <v>2595</v>
      </c>
      <c r="BE7926" s="3">
        <f t="shared" ca="1" si="1065"/>
        <v>0.25945000000000001</v>
      </c>
      <c r="BF7926" s="3">
        <f t="shared" ca="1" si="1066"/>
        <v>-0.6450419512753276</v>
      </c>
      <c r="BG7926" s="9">
        <f t="shared" ca="1" si="1067"/>
        <v>2</v>
      </c>
      <c r="BH7926" s="6">
        <f ca="1">IF(ISNUMBER('Descriptive Stats'!BF7926),'Descriptive Stats'!BF7926,#N/A)</f>
        <v>-0.6450419512753276</v>
      </c>
      <c r="BI7926" s="6">
        <f ca="1">IF(ISNUMBER('Descriptive Stats'!E7926),'Descriptive Stats'!E7926,#N/A)</f>
        <v>2</v>
      </c>
    </row>
    <row r="7927" spans="1:61" ht="14.4" x14ac:dyDescent="0.3">
      <c r="A7927" s="2">
        <f>ROW()</f>
        <v>7927</v>
      </c>
      <c r="C7927" s="8">
        <f t="shared" ca="1" si="1069"/>
        <v>21</v>
      </c>
      <c r="D7927" s="8">
        <f t="shared" ca="1" si="1070"/>
        <v>2</v>
      </c>
      <c r="E7927" s="50">
        <f t="shared" ca="1" si="1064"/>
        <v>3</v>
      </c>
      <c r="F7927" s="2" t="str">
        <f t="shared" ca="1" si="1071"/>
        <v/>
      </c>
      <c r="BD7927" s="49">
        <f t="shared" ca="1" si="1068"/>
        <v>3200</v>
      </c>
      <c r="BE7927" s="3">
        <f t="shared" ca="1" si="1065"/>
        <v>0.31995000000000001</v>
      </c>
      <c r="BF7927" s="3">
        <f t="shared" ca="1" si="1066"/>
        <v>-0.46783862043457014</v>
      </c>
      <c r="BG7927" s="9">
        <f t="shared" ca="1" si="1067"/>
        <v>3</v>
      </c>
      <c r="BH7927" s="6">
        <f ca="1">IF(ISNUMBER('Descriptive Stats'!BF7927),'Descriptive Stats'!BF7927,#N/A)</f>
        <v>-0.46783862043457014</v>
      </c>
      <c r="BI7927" s="6">
        <f ca="1">IF(ISNUMBER('Descriptive Stats'!E7927),'Descriptive Stats'!E7927,#N/A)</f>
        <v>3</v>
      </c>
    </row>
    <row r="7928" spans="1:61" ht="14.4" x14ac:dyDescent="0.3">
      <c r="A7928" s="2">
        <f>ROW()</f>
        <v>7928</v>
      </c>
      <c r="C7928" s="8">
        <f t="shared" ca="1" si="1069"/>
        <v>10</v>
      </c>
      <c r="D7928" s="8">
        <f t="shared" ca="1" si="1070"/>
        <v>3</v>
      </c>
      <c r="E7928" s="50">
        <f t="shared" ca="1" si="1064"/>
        <v>0</v>
      </c>
      <c r="F7928" s="2" t="str">
        <f t="shared" ca="1" si="1071"/>
        <v/>
      </c>
      <c r="BD7928" s="49">
        <f t="shared" ca="1" si="1068"/>
        <v>815.5</v>
      </c>
      <c r="BE7928" s="3">
        <f t="shared" ca="1" si="1065"/>
        <v>8.1500000000000003E-2</v>
      </c>
      <c r="BF7928" s="3">
        <f t="shared" ca="1" si="1066"/>
        <v>-1.3950525282585462</v>
      </c>
      <c r="BG7928" s="9">
        <f t="shared" ca="1" si="1067"/>
        <v>0</v>
      </c>
      <c r="BH7928" s="6">
        <f ca="1">IF(ISNUMBER('Descriptive Stats'!BF7928),'Descriptive Stats'!BF7928,#N/A)</f>
        <v>-1.3950525282585462</v>
      </c>
      <c r="BI7928" s="6">
        <f ca="1">IF(ISNUMBER('Descriptive Stats'!E7928),'Descriptive Stats'!E7928,#N/A)</f>
        <v>0</v>
      </c>
    </row>
    <row r="7929" spans="1:61" ht="14.4" x14ac:dyDescent="0.3">
      <c r="A7929" s="2">
        <f>ROW()</f>
        <v>7929</v>
      </c>
      <c r="C7929" s="8">
        <f t="shared" ca="1" si="1069"/>
        <v>22</v>
      </c>
      <c r="D7929" s="8">
        <f t="shared" ca="1" si="1070"/>
        <v>0</v>
      </c>
      <c r="E7929" s="50">
        <f t="shared" ca="1" si="1064"/>
        <v>0</v>
      </c>
      <c r="F7929" s="2" t="str">
        <f t="shared" ca="1" si="1071"/>
        <v/>
      </c>
      <c r="BD7929" s="49">
        <f t="shared" ca="1" si="1068"/>
        <v>815.5</v>
      </c>
      <c r="BE7929" s="3">
        <f t="shared" ca="1" si="1065"/>
        <v>8.1500000000000003E-2</v>
      </c>
      <c r="BF7929" s="3">
        <f t="shared" ca="1" si="1066"/>
        <v>-1.3950525282585462</v>
      </c>
      <c r="BG7929" s="9">
        <f t="shared" ca="1" si="1067"/>
        <v>0</v>
      </c>
      <c r="BH7929" s="6">
        <f ca="1">IF(ISNUMBER('Descriptive Stats'!BF7929),'Descriptive Stats'!BF7929,#N/A)</f>
        <v>-1.3950525282585462</v>
      </c>
      <c r="BI7929" s="6">
        <f ca="1">IF(ISNUMBER('Descriptive Stats'!E7929),'Descriptive Stats'!E7929,#N/A)</f>
        <v>0</v>
      </c>
    </row>
    <row r="7930" spans="1:61" ht="14.4" x14ac:dyDescent="0.3">
      <c r="A7930" s="2">
        <f>ROW()</f>
        <v>7930</v>
      </c>
      <c r="C7930" s="8">
        <f t="shared" ca="1" si="1069"/>
        <v>20</v>
      </c>
      <c r="D7930" s="8">
        <f t="shared" ca="1" si="1070"/>
        <v>0</v>
      </c>
      <c r="E7930" s="50">
        <f t="shared" ca="1" si="1064"/>
        <v>0</v>
      </c>
      <c r="F7930" s="2" t="str">
        <f t="shared" ca="1" si="1071"/>
        <v/>
      </c>
      <c r="BD7930" s="49">
        <f t="shared" ca="1" si="1068"/>
        <v>815.5</v>
      </c>
      <c r="BE7930" s="3">
        <f t="shared" ca="1" si="1065"/>
        <v>8.1500000000000003E-2</v>
      </c>
      <c r="BF7930" s="3">
        <f t="shared" ca="1" si="1066"/>
        <v>-1.3950525282585462</v>
      </c>
      <c r="BG7930" s="9">
        <f t="shared" ca="1" si="1067"/>
        <v>0</v>
      </c>
      <c r="BH7930" s="6">
        <f ca="1">IF(ISNUMBER('Descriptive Stats'!BF7930),'Descriptive Stats'!BF7930,#N/A)</f>
        <v>-1.3950525282585462</v>
      </c>
      <c r="BI7930" s="6">
        <f ca="1">IF(ISNUMBER('Descriptive Stats'!E7930),'Descriptive Stats'!E7930,#N/A)</f>
        <v>0</v>
      </c>
    </row>
    <row r="7931" spans="1:61" ht="14.4" x14ac:dyDescent="0.3">
      <c r="A7931" s="2">
        <f>ROW()</f>
        <v>7931</v>
      </c>
      <c r="C7931" s="8">
        <f t="shared" ca="1" si="1069"/>
        <v>14</v>
      </c>
      <c r="D7931" s="8">
        <f t="shared" ca="1" si="1070"/>
        <v>0</v>
      </c>
      <c r="E7931" s="50">
        <f t="shared" ca="1" si="1064"/>
        <v>3</v>
      </c>
      <c r="F7931" s="2" t="str">
        <f t="shared" ca="1" si="1071"/>
        <v/>
      </c>
      <c r="BD7931" s="49">
        <f t="shared" ca="1" si="1068"/>
        <v>3200</v>
      </c>
      <c r="BE7931" s="3">
        <f t="shared" ca="1" si="1065"/>
        <v>0.31995000000000001</v>
      </c>
      <c r="BF7931" s="3">
        <f t="shared" ca="1" si="1066"/>
        <v>-0.46783862043457014</v>
      </c>
      <c r="BG7931" s="9">
        <f t="shared" ca="1" si="1067"/>
        <v>3</v>
      </c>
      <c r="BH7931" s="6">
        <f ca="1">IF(ISNUMBER('Descriptive Stats'!BF7931),'Descriptive Stats'!BF7931,#N/A)</f>
        <v>-0.46783862043457014</v>
      </c>
      <c r="BI7931" s="6">
        <f ca="1">IF(ISNUMBER('Descriptive Stats'!E7931),'Descriptive Stats'!E7931,#N/A)</f>
        <v>3</v>
      </c>
    </row>
    <row r="7932" spans="1:61" ht="14.4" x14ac:dyDescent="0.3">
      <c r="A7932" s="2">
        <f>ROW()</f>
        <v>7932</v>
      </c>
      <c r="C7932" s="8">
        <f t="shared" ca="1" si="1069"/>
        <v>10</v>
      </c>
      <c r="D7932" s="8">
        <f t="shared" ca="1" si="1070"/>
        <v>3</v>
      </c>
      <c r="E7932" s="50">
        <f t="shared" ca="1" si="1064"/>
        <v>15</v>
      </c>
      <c r="F7932" s="2" t="str">
        <f t="shared" ca="1" si="1071"/>
        <v/>
      </c>
      <c r="BD7932" s="49">
        <f t="shared" ca="1" si="1068"/>
        <v>5051.5</v>
      </c>
      <c r="BE7932" s="3">
        <f t="shared" ca="1" si="1065"/>
        <v>0.50509999999999999</v>
      </c>
      <c r="BF7932" s="3">
        <f t="shared" ca="1" si="1066"/>
        <v>1.2784152420787677E-2</v>
      </c>
      <c r="BG7932" s="9">
        <f t="shared" ca="1" si="1067"/>
        <v>15</v>
      </c>
      <c r="BH7932" s="6">
        <f ca="1">IF(ISNUMBER('Descriptive Stats'!BF7932),'Descriptive Stats'!BF7932,#N/A)</f>
        <v>1.2784152420787677E-2</v>
      </c>
      <c r="BI7932" s="6">
        <f ca="1">IF(ISNUMBER('Descriptive Stats'!E7932),'Descriptive Stats'!E7932,#N/A)</f>
        <v>15</v>
      </c>
    </row>
    <row r="7933" spans="1:61" ht="14.4" x14ac:dyDescent="0.3">
      <c r="A7933" s="2">
        <f>ROW()</f>
        <v>7933</v>
      </c>
      <c r="C7933" s="8">
        <f t="shared" ca="1" si="1069"/>
        <v>24</v>
      </c>
      <c r="D7933" s="8">
        <f t="shared" ca="1" si="1070"/>
        <v>15</v>
      </c>
      <c r="E7933" s="50">
        <f t="shared" ca="1" si="1064"/>
        <v>0</v>
      </c>
      <c r="F7933" s="2" t="str">
        <f t="shared" ca="1" si="1071"/>
        <v/>
      </c>
      <c r="BD7933" s="49">
        <f t="shared" ca="1" si="1068"/>
        <v>815.5</v>
      </c>
      <c r="BE7933" s="3">
        <f t="shared" ca="1" si="1065"/>
        <v>8.1500000000000003E-2</v>
      </c>
      <c r="BF7933" s="3">
        <f t="shared" ca="1" si="1066"/>
        <v>-1.3950525282585462</v>
      </c>
      <c r="BG7933" s="9">
        <f t="shared" ca="1" si="1067"/>
        <v>0</v>
      </c>
      <c r="BH7933" s="6">
        <f ca="1">IF(ISNUMBER('Descriptive Stats'!BF7933),'Descriptive Stats'!BF7933,#N/A)</f>
        <v>-1.3950525282585462</v>
      </c>
      <c r="BI7933" s="6">
        <f ca="1">IF(ISNUMBER('Descriptive Stats'!E7933),'Descriptive Stats'!E7933,#N/A)</f>
        <v>0</v>
      </c>
    </row>
    <row r="7934" spans="1:61" ht="14.4" x14ac:dyDescent="0.3">
      <c r="A7934" s="2">
        <f>ROW()</f>
        <v>7934</v>
      </c>
      <c r="C7934" s="8">
        <f t="shared" ca="1" si="1069"/>
        <v>4</v>
      </c>
      <c r="D7934" s="8">
        <f t="shared" ca="1" si="1070"/>
        <v>0</v>
      </c>
      <c r="E7934" s="50">
        <f t="shared" ca="1" si="1064"/>
        <v>0</v>
      </c>
      <c r="F7934" s="2" t="str">
        <f t="shared" ca="1" si="1071"/>
        <v/>
      </c>
      <c r="BD7934" s="49">
        <f t="shared" ca="1" si="1068"/>
        <v>815.5</v>
      </c>
      <c r="BE7934" s="3">
        <f t="shared" ca="1" si="1065"/>
        <v>8.1500000000000003E-2</v>
      </c>
      <c r="BF7934" s="3">
        <f t="shared" ca="1" si="1066"/>
        <v>-1.3950525282585462</v>
      </c>
      <c r="BG7934" s="9">
        <f t="shared" ca="1" si="1067"/>
        <v>0</v>
      </c>
      <c r="BH7934" s="6">
        <f ca="1">IF(ISNUMBER('Descriptive Stats'!BF7934),'Descriptive Stats'!BF7934,#N/A)</f>
        <v>-1.3950525282585462</v>
      </c>
      <c r="BI7934" s="6">
        <f ca="1">IF(ISNUMBER('Descriptive Stats'!E7934),'Descriptive Stats'!E7934,#N/A)</f>
        <v>0</v>
      </c>
    </row>
    <row r="7935" spans="1:61" ht="14.4" x14ac:dyDescent="0.3">
      <c r="A7935" s="2">
        <f>ROW()</f>
        <v>7935</v>
      </c>
      <c r="C7935" s="8">
        <f t="shared" ca="1" si="1069"/>
        <v>18</v>
      </c>
      <c r="D7935" s="8">
        <f t="shared" ca="1" si="1070"/>
        <v>0</v>
      </c>
      <c r="E7935" s="50">
        <f t="shared" ca="1" si="1064"/>
        <v>2</v>
      </c>
      <c r="F7935" s="2" t="str">
        <f t="shared" ca="1" si="1071"/>
        <v/>
      </c>
      <c r="BD7935" s="49">
        <f t="shared" ca="1" si="1068"/>
        <v>2595</v>
      </c>
      <c r="BE7935" s="3">
        <f t="shared" ca="1" si="1065"/>
        <v>0.25945000000000001</v>
      </c>
      <c r="BF7935" s="3">
        <f t="shared" ca="1" si="1066"/>
        <v>-0.6450419512753276</v>
      </c>
      <c r="BG7935" s="9">
        <f t="shared" ca="1" si="1067"/>
        <v>2</v>
      </c>
      <c r="BH7935" s="6">
        <f ca="1">IF(ISNUMBER('Descriptive Stats'!BF7935),'Descriptive Stats'!BF7935,#N/A)</f>
        <v>-0.6450419512753276</v>
      </c>
      <c r="BI7935" s="6">
        <f ca="1">IF(ISNUMBER('Descriptive Stats'!E7935),'Descriptive Stats'!E7935,#N/A)</f>
        <v>2</v>
      </c>
    </row>
    <row r="7936" spans="1:61" ht="14.4" x14ac:dyDescent="0.3">
      <c r="A7936" s="2">
        <f>ROW()</f>
        <v>7936</v>
      </c>
      <c r="C7936" s="8">
        <f t="shared" ca="1" si="1069"/>
        <v>21</v>
      </c>
      <c r="D7936" s="8">
        <f t="shared" ca="1" si="1070"/>
        <v>2</v>
      </c>
      <c r="E7936" s="50">
        <f t="shared" ca="1" si="1064"/>
        <v>0</v>
      </c>
      <c r="F7936" s="2" t="str">
        <f t="shared" ca="1" si="1071"/>
        <v/>
      </c>
      <c r="BD7936" s="49">
        <f t="shared" ca="1" si="1068"/>
        <v>815.5</v>
      </c>
      <c r="BE7936" s="3">
        <f t="shared" ca="1" si="1065"/>
        <v>8.1500000000000003E-2</v>
      </c>
      <c r="BF7936" s="3">
        <f t="shared" ca="1" si="1066"/>
        <v>-1.3950525282585462</v>
      </c>
      <c r="BG7936" s="9">
        <f t="shared" ca="1" si="1067"/>
        <v>0</v>
      </c>
      <c r="BH7936" s="6">
        <f ca="1">IF(ISNUMBER('Descriptive Stats'!BF7936),'Descriptive Stats'!BF7936,#N/A)</f>
        <v>-1.3950525282585462</v>
      </c>
      <c r="BI7936" s="6">
        <f ca="1">IF(ISNUMBER('Descriptive Stats'!E7936),'Descriptive Stats'!E7936,#N/A)</f>
        <v>0</v>
      </c>
    </row>
    <row r="7937" spans="1:61" ht="14.4" x14ac:dyDescent="0.3">
      <c r="A7937" s="2">
        <f>ROW()</f>
        <v>7937</v>
      </c>
      <c r="C7937" s="8">
        <f t="shared" ca="1" si="1069"/>
        <v>22</v>
      </c>
      <c r="D7937" s="8">
        <f t="shared" ca="1" si="1070"/>
        <v>0</v>
      </c>
      <c r="E7937" s="50">
        <f t="shared" ca="1" si="1064"/>
        <v>0</v>
      </c>
      <c r="F7937" s="2" t="str">
        <f t="shared" ca="1" si="1071"/>
        <v/>
      </c>
      <c r="BD7937" s="49">
        <f t="shared" ca="1" si="1068"/>
        <v>815.5</v>
      </c>
      <c r="BE7937" s="3">
        <f t="shared" ca="1" si="1065"/>
        <v>8.1500000000000003E-2</v>
      </c>
      <c r="BF7937" s="3">
        <f t="shared" ca="1" si="1066"/>
        <v>-1.3950525282585462</v>
      </c>
      <c r="BG7937" s="9">
        <f t="shared" ca="1" si="1067"/>
        <v>0</v>
      </c>
      <c r="BH7937" s="6">
        <f ca="1">IF(ISNUMBER('Descriptive Stats'!BF7937),'Descriptive Stats'!BF7937,#N/A)</f>
        <v>-1.3950525282585462</v>
      </c>
      <c r="BI7937" s="6">
        <f ca="1">IF(ISNUMBER('Descriptive Stats'!E7937),'Descriptive Stats'!E7937,#N/A)</f>
        <v>0</v>
      </c>
    </row>
    <row r="7938" spans="1:61" ht="14.4" x14ac:dyDescent="0.3">
      <c r="A7938" s="2">
        <f>ROW()</f>
        <v>7938</v>
      </c>
      <c r="C7938" s="8">
        <f t="shared" ca="1" si="1069"/>
        <v>18</v>
      </c>
      <c r="D7938" s="8">
        <f t="shared" ca="1" si="1070"/>
        <v>0</v>
      </c>
      <c r="E7938" s="50">
        <f t="shared" ca="1" si="1064"/>
        <v>1</v>
      </c>
      <c r="F7938" s="2" t="str">
        <f t="shared" ca="1" si="1071"/>
        <v/>
      </c>
      <c r="BD7938" s="49">
        <f t="shared" ca="1" si="1068"/>
        <v>1871</v>
      </c>
      <c r="BE7938" s="3">
        <f t="shared" ca="1" si="1065"/>
        <v>0.18704999999999999</v>
      </c>
      <c r="BF7938" s="3">
        <f t="shared" ca="1" si="1066"/>
        <v>-0.88881967520906158</v>
      </c>
      <c r="BG7938" s="9">
        <f t="shared" ca="1" si="1067"/>
        <v>1</v>
      </c>
      <c r="BH7938" s="6">
        <f ca="1">IF(ISNUMBER('Descriptive Stats'!BF7938),'Descriptive Stats'!BF7938,#N/A)</f>
        <v>-0.88881967520906158</v>
      </c>
      <c r="BI7938" s="6">
        <f ca="1">IF(ISNUMBER('Descriptive Stats'!E7938),'Descriptive Stats'!E7938,#N/A)</f>
        <v>1</v>
      </c>
    </row>
    <row r="7939" spans="1:61" ht="14.4" x14ac:dyDescent="0.3">
      <c r="A7939" s="2">
        <f>ROW()</f>
        <v>7939</v>
      </c>
      <c r="C7939" s="8">
        <f t="shared" ca="1" si="1069"/>
        <v>12</v>
      </c>
      <c r="D7939" s="8">
        <f t="shared" ca="1" si="1070"/>
        <v>1</v>
      </c>
      <c r="E7939" s="50">
        <f t="shared" ref="E7939:E8002" ca="1" si="1072">IF(0=MOD(ROW(),$J$1),AVERAGE(OFFSET($D$2,ROW()-$J$1,0,$J$1,1)),"")</f>
        <v>0</v>
      </c>
      <c r="F7939" s="2" t="str">
        <f t="shared" ca="1" si="1071"/>
        <v/>
      </c>
      <c r="BD7939" s="49">
        <f t="shared" ca="1" si="1068"/>
        <v>815.5</v>
      </c>
      <c r="BE7939" s="3">
        <f t="shared" ca="1" si="1065"/>
        <v>8.1500000000000003E-2</v>
      </c>
      <c r="BF7939" s="3">
        <f t="shared" ca="1" si="1066"/>
        <v>-1.3950525282585462</v>
      </c>
      <c r="BG7939" s="9">
        <f t="shared" ca="1" si="1067"/>
        <v>0</v>
      </c>
      <c r="BH7939" s="6">
        <f ca="1">IF(ISNUMBER('Descriptive Stats'!BF7939),'Descriptive Stats'!BF7939,#N/A)</f>
        <v>-1.3950525282585462</v>
      </c>
      <c r="BI7939" s="6">
        <f ca="1">IF(ISNUMBER('Descriptive Stats'!E7939),'Descriptive Stats'!E7939,#N/A)</f>
        <v>0</v>
      </c>
    </row>
    <row r="7940" spans="1:61" ht="14.4" x14ac:dyDescent="0.3">
      <c r="A7940" s="2">
        <f>ROW()</f>
        <v>7940</v>
      </c>
      <c r="C7940" s="8">
        <f t="shared" ca="1" si="1069"/>
        <v>22</v>
      </c>
      <c r="D7940" s="8">
        <f t="shared" ca="1" si="1070"/>
        <v>0</v>
      </c>
      <c r="E7940" s="50">
        <f t="shared" ca="1" si="1072"/>
        <v>15</v>
      </c>
      <c r="F7940" s="2" t="str">
        <f t="shared" ca="1" si="1071"/>
        <v/>
      </c>
      <c r="BD7940" s="49">
        <f t="shared" ca="1" si="1068"/>
        <v>5051.5</v>
      </c>
      <c r="BE7940" s="3">
        <f t="shared" ca="1" si="1065"/>
        <v>0.50509999999999999</v>
      </c>
      <c r="BF7940" s="3">
        <f t="shared" ca="1" si="1066"/>
        <v>1.2784152420787677E-2</v>
      </c>
      <c r="BG7940" s="9">
        <f t="shared" ca="1" si="1067"/>
        <v>15</v>
      </c>
      <c r="BH7940" s="6">
        <f ca="1">IF(ISNUMBER('Descriptive Stats'!BF7940),'Descriptive Stats'!BF7940,#N/A)</f>
        <v>1.2784152420787677E-2</v>
      </c>
      <c r="BI7940" s="6">
        <f ca="1">IF(ISNUMBER('Descriptive Stats'!E7940),'Descriptive Stats'!E7940,#N/A)</f>
        <v>15</v>
      </c>
    </row>
    <row r="7941" spans="1:61" ht="14.4" x14ac:dyDescent="0.3">
      <c r="A7941" s="2">
        <f>ROW()</f>
        <v>7941</v>
      </c>
      <c r="C7941" s="8">
        <f t="shared" ca="1" si="1069"/>
        <v>24</v>
      </c>
      <c r="D7941" s="8">
        <f t="shared" ca="1" si="1070"/>
        <v>15</v>
      </c>
      <c r="E7941" s="50">
        <f t="shared" ca="1" si="1072"/>
        <v>6</v>
      </c>
      <c r="F7941" s="2" t="str">
        <f t="shared" ca="1" si="1071"/>
        <v/>
      </c>
      <c r="BD7941" s="49">
        <f t="shared" ca="1" si="1068"/>
        <v>3900</v>
      </c>
      <c r="BE7941" s="3">
        <f t="shared" ca="1" si="1065"/>
        <v>0.38995000000000002</v>
      </c>
      <c r="BF7941" s="3">
        <f t="shared" ca="1" si="1066"/>
        <v>-0.2794493539703507</v>
      </c>
      <c r="BG7941" s="9">
        <f t="shared" ca="1" si="1067"/>
        <v>6</v>
      </c>
      <c r="BH7941" s="6">
        <f ca="1">IF(ISNUMBER('Descriptive Stats'!BF7941),'Descriptive Stats'!BF7941,#N/A)</f>
        <v>-0.2794493539703507</v>
      </c>
      <c r="BI7941" s="6">
        <f ca="1">IF(ISNUMBER('Descriptive Stats'!E7941),'Descriptive Stats'!E7941,#N/A)</f>
        <v>6</v>
      </c>
    </row>
    <row r="7942" spans="1:61" ht="14.4" x14ac:dyDescent="0.3">
      <c r="A7942" s="2">
        <f>ROW()</f>
        <v>7942</v>
      </c>
      <c r="C7942" s="8">
        <f t="shared" ca="1" si="1069"/>
        <v>2</v>
      </c>
      <c r="D7942" s="8">
        <f t="shared" ca="1" si="1070"/>
        <v>6</v>
      </c>
      <c r="E7942" s="50">
        <f t="shared" ca="1" si="1072"/>
        <v>4</v>
      </c>
      <c r="F7942" s="2" t="str">
        <f t="shared" ca="1" si="1071"/>
        <v/>
      </c>
      <c r="BD7942" s="49">
        <f t="shared" ca="1" si="1068"/>
        <v>3442</v>
      </c>
      <c r="BE7942" s="3">
        <f t="shared" ca="1" si="1065"/>
        <v>0.34415000000000001</v>
      </c>
      <c r="BF7942" s="3">
        <f t="shared" ca="1" si="1066"/>
        <v>-0.40116316278173481</v>
      </c>
      <c r="BG7942" s="9">
        <f t="shared" ca="1" si="1067"/>
        <v>4</v>
      </c>
      <c r="BH7942" s="6">
        <f ca="1">IF(ISNUMBER('Descriptive Stats'!BF7942),'Descriptive Stats'!BF7942,#N/A)</f>
        <v>-0.40116316278173481</v>
      </c>
      <c r="BI7942" s="6">
        <f ca="1">IF(ISNUMBER('Descriptive Stats'!E7942),'Descriptive Stats'!E7942,#N/A)</f>
        <v>4</v>
      </c>
    </row>
    <row r="7943" spans="1:61" ht="14.4" x14ac:dyDescent="0.3">
      <c r="A7943" s="2">
        <f>ROW()</f>
        <v>7943</v>
      </c>
      <c r="C7943" s="8">
        <f t="shared" ca="1" si="1069"/>
        <v>13</v>
      </c>
      <c r="D7943" s="8">
        <f t="shared" ca="1" si="1070"/>
        <v>4</v>
      </c>
      <c r="E7943" s="50">
        <f t="shared" ca="1" si="1072"/>
        <v>6</v>
      </c>
      <c r="F7943" s="2" t="str">
        <f t="shared" ca="1" si="1071"/>
        <v/>
      </c>
      <c r="BD7943" s="49">
        <f t="shared" ca="1" si="1068"/>
        <v>3900</v>
      </c>
      <c r="BE7943" s="3">
        <f t="shared" ca="1" si="1065"/>
        <v>0.38995000000000002</v>
      </c>
      <c r="BF7943" s="3">
        <f t="shared" ca="1" si="1066"/>
        <v>-0.2794493539703507</v>
      </c>
      <c r="BG7943" s="9">
        <f t="shared" ca="1" si="1067"/>
        <v>6</v>
      </c>
      <c r="BH7943" s="6">
        <f ca="1">IF(ISNUMBER('Descriptive Stats'!BF7943),'Descriptive Stats'!BF7943,#N/A)</f>
        <v>-0.2794493539703507</v>
      </c>
      <c r="BI7943" s="6">
        <f ca="1">IF(ISNUMBER('Descriptive Stats'!E7943),'Descriptive Stats'!E7943,#N/A)</f>
        <v>6</v>
      </c>
    </row>
    <row r="7944" spans="1:61" ht="14.4" x14ac:dyDescent="0.3">
      <c r="A7944" s="2">
        <f>ROW()</f>
        <v>7944</v>
      </c>
      <c r="C7944" s="8">
        <f t="shared" ca="1" si="1069"/>
        <v>5</v>
      </c>
      <c r="D7944" s="8">
        <f t="shared" ca="1" si="1070"/>
        <v>6</v>
      </c>
      <c r="E7944" s="50">
        <f t="shared" ca="1" si="1072"/>
        <v>0</v>
      </c>
      <c r="F7944" s="2" t="str">
        <f t="shared" ca="1" si="1071"/>
        <v/>
      </c>
      <c r="BD7944" s="49">
        <f t="shared" ca="1" si="1068"/>
        <v>815.5</v>
      </c>
      <c r="BE7944" s="3">
        <f t="shared" ca="1" si="1065"/>
        <v>8.1500000000000003E-2</v>
      </c>
      <c r="BF7944" s="3">
        <f t="shared" ca="1" si="1066"/>
        <v>-1.3950525282585462</v>
      </c>
      <c r="BG7944" s="9">
        <f t="shared" ca="1" si="1067"/>
        <v>0</v>
      </c>
      <c r="BH7944" s="6">
        <f ca="1">IF(ISNUMBER('Descriptive Stats'!BF7944),'Descriptive Stats'!BF7944,#N/A)</f>
        <v>-1.3950525282585462</v>
      </c>
      <c r="BI7944" s="6">
        <f ca="1">IF(ISNUMBER('Descriptive Stats'!E7944),'Descriptive Stats'!E7944,#N/A)</f>
        <v>0</v>
      </c>
    </row>
    <row r="7945" spans="1:61" ht="14.4" x14ac:dyDescent="0.3">
      <c r="A7945" s="2">
        <f>ROW()</f>
        <v>7945</v>
      </c>
      <c r="C7945" s="8">
        <f t="shared" ca="1" si="1069"/>
        <v>20</v>
      </c>
      <c r="D7945" s="8">
        <f t="shared" ca="1" si="1070"/>
        <v>0</v>
      </c>
      <c r="E7945" s="50">
        <f t="shared" ca="1" si="1072"/>
        <v>2</v>
      </c>
      <c r="F7945" s="2" t="str">
        <f t="shared" ca="1" si="1071"/>
        <v/>
      </c>
      <c r="BD7945" s="49">
        <f t="shared" ca="1" si="1068"/>
        <v>2595</v>
      </c>
      <c r="BE7945" s="3">
        <f t="shared" ref="BE7945:BE8008" ca="1" si="1073">IF(ISNUMBER(BD7945),(BD7945-0.5)/$BK$4,"")</f>
        <v>0.25945000000000001</v>
      </c>
      <c r="BF7945" s="3">
        <f t="shared" ref="BF7945:BF8008" ca="1" si="1074">IF(ISNUMBER(BE7945),_xlfn.NORM.INV(BE7945,0,1),"")</f>
        <v>-0.6450419512753276</v>
      </c>
      <c r="BG7945" s="9">
        <f t="shared" ref="BG7945:BG8008" ca="1" si="1075">IF(ISNUMBER(E7945),E7945,"")</f>
        <v>2</v>
      </c>
      <c r="BH7945" s="6">
        <f ca="1">IF(ISNUMBER('Descriptive Stats'!BF7945),'Descriptive Stats'!BF7945,#N/A)</f>
        <v>-0.6450419512753276</v>
      </c>
      <c r="BI7945" s="6">
        <f ca="1">IF(ISNUMBER('Descriptive Stats'!E7945),'Descriptive Stats'!E7945,#N/A)</f>
        <v>2</v>
      </c>
    </row>
    <row r="7946" spans="1:61" ht="14.4" x14ac:dyDescent="0.3">
      <c r="A7946" s="2">
        <f>ROW()</f>
        <v>7946</v>
      </c>
      <c r="C7946" s="8">
        <f t="shared" ca="1" si="1069"/>
        <v>3</v>
      </c>
      <c r="D7946" s="8">
        <f t="shared" ca="1" si="1070"/>
        <v>2</v>
      </c>
      <c r="E7946" s="50">
        <f t="shared" ca="1" si="1072"/>
        <v>7</v>
      </c>
      <c r="F7946" s="2" t="str">
        <f t="shared" ca="1" si="1071"/>
        <v/>
      </c>
      <c r="BD7946" s="49">
        <f t="shared" ref="BD7946:BD8009" ca="1" si="1076">IF(ISNUMBER(BG7946),_xlfn.RANK.AVG(BG7946,$BG$2:$BG$5414,1),"")</f>
        <v>4473.5</v>
      </c>
      <c r="BE7946" s="3">
        <f t="shared" ca="1" si="1073"/>
        <v>0.44729999999999998</v>
      </c>
      <c r="BF7946" s="3">
        <f t="shared" ca="1" si="1074"/>
        <v>-0.13248586824472414</v>
      </c>
      <c r="BG7946" s="9">
        <f t="shared" ca="1" si="1075"/>
        <v>7</v>
      </c>
      <c r="BH7946" s="6">
        <f ca="1">IF(ISNUMBER('Descriptive Stats'!BF7946),'Descriptive Stats'!BF7946,#N/A)</f>
        <v>-0.13248586824472414</v>
      </c>
      <c r="BI7946" s="6">
        <f ca="1">IF(ISNUMBER('Descriptive Stats'!E7946),'Descriptive Stats'!E7946,#N/A)</f>
        <v>7</v>
      </c>
    </row>
    <row r="7947" spans="1:61" ht="14.4" x14ac:dyDescent="0.3">
      <c r="A7947" s="2">
        <f>ROW()</f>
        <v>7947</v>
      </c>
      <c r="C7947" s="8">
        <f t="shared" ca="1" si="1069"/>
        <v>19</v>
      </c>
      <c r="D7947" s="8">
        <f t="shared" ca="1" si="1070"/>
        <v>7</v>
      </c>
      <c r="E7947" s="50">
        <f t="shared" ca="1" si="1072"/>
        <v>6</v>
      </c>
      <c r="F7947" s="2" t="str">
        <f t="shared" ca="1" si="1071"/>
        <v/>
      </c>
      <c r="BD7947" s="49">
        <f t="shared" ca="1" si="1076"/>
        <v>3900</v>
      </c>
      <c r="BE7947" s="3">
        <f t="shared" ca="1" si="1073"/>
        <v>0.38995000000000002</v>
      </c>
      <c r="BF7947" s="3">
        <f t="shared" ca="1" si="1074"/>
        <v>-0.2794493539703507</v>
      </c>
      <c r="BG7947" s="9">
        <f t="shared" ca="1" si="1075"/>
        <v>6</v>
      </c>
      <c r="BH7947" s="6">
        <f ca="1">IF(ISNUMBER('Descriptive Stats'!BF7947),'Descriptive Stats'!BF7947,#N/A)</f>
        <v>-0.2794493539703507</v>
      </c>
      <c r="BI7947" s="6">
        <f ca="1">IF(ISNUMBER('Descriptive Stats'!E7947),'Descriptive Stats'!E7947,#N/A)</f>
        <v>6</v>
      </c>
    </row>
    <row r="7948" spans="1:61" ht="14.4" x14ac:dyDescent="0.3">
      <c r="A7948" s="2">
        <f>ROW()</f>
        <v>7948</v>
      </c>
      <c r="C7948" s="8">
        <f t="shared" ca="1" si="1069"/>
        <v>16</v>
      </c>
      <c r="D7948" s="8">
        <f t="shared" ca="1" si="1070"/>
        <v>6</v>
      </c>
      <c r="E7948" s="50">
        <f t="shared" ca="1" si="1072"/>
        <v>0</v>
      </c>
      <c r="F7948" s="2" t="str">
        <f t="shared" ca="1" si="1071"/>
        <v/>
      </c>
      <c r="BD7948" s="49">
        <f t="shared" ca="1" si="1076"/>
        <v>815.5</v>
      </c>
      <c r="BE7948" s="3">
        <f t="shared" ca="1" si="1073"/>
        <v>8.1500000000000003E-2</v>
      </c>
      <c r="BF7948" s="3">
        <f t="shared" ca="1" si="1074"/>
        <v>-1.3950525282585462</v>
      </c>
      <c r="BG7948" s="9">
        <f t="shared" ca="1" si="1075"/>
        <v>0</v>
      </c>
      <c r="BH7948" s="6">
        <f ca="1">IF(ISNUMBER('Descriptive Stats'!BF7948),'Descriptive Stats'!BF7948,#N/A)</f>
        <v>-1.3950525282585462</v>
      </c>
      <c r="BI7948" s="6">
        <f ca="1">IF(ISNUMBER('Descriptive Stats'!E7948),'Descriptive Stats'!E7948,#N/A)</f>
        <v>0</v>
      </c>
    </row>
    <row r="7949" spans="1:61" ht="14.4" x14ac:dyDescent="0.3">
      <c r="A7949" s="2">
        <f>ROW()</f>
        <v>7949</v>
      </c>
      <c r="C7949" s="8">
        <f t="shared" ca="1" si="1069"/>
        <v>4</v>
      </c>
      <c r="D7949" s="8">
        <f t="shared" ca="1" si="1070"/>
        <v>0</v>
      </c>
      <c r="E7949" s="50">
        <f t="shared" ca="1" si="1072"/>
        <v>2</v>
      </c>
      <c r="F7949" s="2" t="str">
        <f t="shared" ca="1" si="1071"/>
        <v/>
      </c>
      <c r="BD7949" s="49">
        <f t="shared" ca="1" si="1076"/>
        <v>2595</v>
      </c>
      <c r="BE7949" s="3">
        <f t="shared" ca="1" si="1073"/>
        <v>0.25945000000000001</v>
      </c>
      <c r="BF7949" s="3">
        <f t="shared" ca="1" si="1074"/>
        <v>-0.6450419512753276</v>
      </c>
      <c r="BG7949" s="9">
        <f t="shared" ca="1" si="1075"/>
        <v>2</v>
      </c>
      <c r="BH7949" s="6">
        <f ca="1">IF(ISNUMBER('Descriptive Stats'!BF7949),'Descriptive Stats'!BF7949,#N/A)</f>
        <v>-0.6450419512753276</v>
      </c>
      <c r="BI7949" s="6">
        <f ca="1">IF(ISNUMBER('Descriptive Stats'!E7949),'Descriptive Stats'!E7949,#N/A)</f>
        <v>2</v>
      </c>
    </row>
    <row r="7950" spans="1:61" ht="14.4" x14ac:dyDescent="0.3">
      <c r="A7950" s="2">
        <f>ROW()</f>
        <v>7950</v>
      </c>
      <c r="C7950" s="8">
        <f t="shared" ca="1" si="1069"/>
        <v>17</v>
      </c>
      <c r="D7950" s="8">
        <f t="shared" ca="1" si="1070"/>
        <v>2</v>
      </c>
      <c r="E7950" s="50">
        <f t="shared" ca="1" si="1072"/>
        <v>7</v>
      </c>
      <c r="F7950" s="2" t="str">
        <f t="shared" ca="1" si="1071"/>
        <v/>
      </c>
      <c r="BD7950" s="49">
        <f t="shared" ca="1" si="1076"/>
        <v>4473.5</v>
      </c>
      <c r="BE7950" s="3">
        <f t="shared" ca="1" si="1073"/>
        <v>0.44729999999999998</v>
      </c>
      <c r="BF7950" s="3">
        <f t="shared" ca="1" si="1074"/>
        <v>-0.13248586824472414</v>
      </c>
      <c r="BG7950" s="9">
        <f t="shared" ca="1" si="1075"/>
        <v>7</v>
      </c>
      <c r="BH7950" s="6">
        <f ca="1">IF(ISNUMBER('Descriptive Stats'!BF7950),'Descriptive Stats'!BF7950,#N/A)</f>
        <v>-0.13248586824472414</v>
      </c>
      <c r="BI7950" s="6">
        <f ca="1">IF(ISNUMBER('Descriptive Stats'!E7950),'Descriptive Stats'!E7950,#N/A)</f>
        <v>7</v>
      </c>
    </row>
    <row r="7951" spans="1:61" ht="14.4" x14ac:dyDescent="0.3">
      <c r="A7951" s="2">
        <f>ROW()</f>
        <v>7951</v>
      </c>
      <c r="C7951" s="8">
        <f t="shared" ca="1" si="1069"/>
        <v>6</v>
      </c>
      <c r="D7951" s="8">
        <f t="shared" ca="1" si="1070"/>
        <v>7</v>
      </c>
      <c r="E7951" s="50">
        <f t="shared" ca="1" si="1072"/>
        <v>2</v>
      </c>
      <c r="F7951" s="2" t="str">
        <f t="shared" ca="1" si="1071"/>
        <v/>
      </c>
      <c r="BD7951" s="49">
        <f t="shared" ca="1" si="1076"/>
        <v>2595</v>
      </c>
      <c r="BE7951" s="3">
        <f t="shared" ca="1" si="1073"/>
        <v>0.25945000000000001</v>
      </c>
      <c r="BF7951" s="3">
        <f t="shared" ca="1" si="1074"/>
        <v>-0.6450419512753276</v>
      </c>
      <c r="BG7951" s="9">
        <f t="shared" ca="1" si="1075"/>
        <v>2</v>
      </c>
      <c r="BH7951" s="6">
        <f ca="1">IF(ISNUMBER('Descriptive Stats'!BF7951),'Descriptive Stats'!BF7951,#N/A)</f>
        <v>-0.6450419512753276</v>
      </c>
      <c r="BI7951" s="6">
        <f ca="1">IF(ISNUMBER('Descriptive Stats'!E7951),'Descriptive Stats'!E7951,#N/A)</f>
        <v>2</v>
      </c>
    </row>
    <row r="7952" spans="1:61" ht="14.4" x14ac:dyDescent="0.3">
      <c r="A7952" s="2">
        <f>ROW()</f>
        <v>7952</v>
      </c>
      <c r="C7952" s="8">
        <f t="shared" ca="1" si="1069"/>
        <v>3</v>
      </c>
      <c r="D7952" s="8">
        <f t="shared" ca="1" si="1070"/>
        <v>2</v>
      </c>
      <c r="E7952" s="50">
        <f t="shared" ca="1" si="1072"/>
        <v>6</v>
      </c>
      <c r="F7952" s="2" t="str">
        <f t="shared" ca="1" si="1071"/>
        <v/>
      </c>
      <c r="BD7952" s="49">
        <f t="shared" ca="1" si="1076"/>
        <v>3900</v>
      </c>
      <c r="BE7952" s="3">
        <f t="shared" ca="1" si="1073"/>
        <v>0.38995000000000002</v>
      </c>
      <c r="BF7952" s="3">
        <f t="shared" ca="1" si="1074"/>
        <v>-0.2794493539703507</v>
      </c>
      <c r="BG7952" s="9">
        <f t="shared" ca="1" si="1075"/>
        <v>6</v>
      </c>
      <c r="BH7952" s="6">
        <f ca="1">IF(ISNUMBER('Descriptive Stats'!BF7952),'Descriptive Stats'!BF7952,#N/A)</f>
        <v>-0.2794493539703507</v>
      </c>
      <c r="BI7952" s="6">
        <f ca="1">IF(ISNUMBER('Descriptive Stats'!E7952),'Descriptive Stats'!E7952,#N/A)</f>
        <v>6</v>
      </c>
    </row>
    <row r="7953" spans="1:61" ht="14.4" x14ac:dyDescent="0.3">
      <c r="A7953" s="2">
        <f>ROW()</f>
        <v>7953</v>
      </c>
      <c r="C7953" s="8">
        <f t="shared" ref="C7953:C8016" ca="1" si="1077">RANDBETWEEN(2,COUNT(B:B))</f>
        <v>2</v>
      </c>
      <c r="D7953" s="8">
        <f t="shared" ref="D7953:D8016" ca="1" si="1078">VLOOKUP(C7953,A:B,2,TRUE)</f>
        <v>6</v>
      </c>
      <c r="E7953" s="50">
        <f t="shared" ca="1" si="1072"/>
        <v>3</v>
      </c>
      <c r="F7953" s="2" t="str">
        <f t="shared" ref="F7953:F8016" ca="1" si="1079">IF(ISNUMBER(E7953),IF(OR(E7953&lt;$K$16,E7953&gt;$K$14),"X",""),"")</f>
        <v/>
      </c>
      <c r="BD7953" s="49">
        <f t="shared" ca="1" si="1076"/>
        <v>3200</v>
      </c>
      <c r="BE7953" s="3">
        <f t="shared" ca="1" si="1073"/>
        <v>0.31995000000000001</v>
      </c>
      <c r="BF7953" s="3">
        <f t="shared" ca="1" si="1074"/>
        <v>-0.46783862043457014</v>
      </c>
      <c r="BG7953" s="9">
        <f t="shared" ca="1" si="1075"/>
        <v>3</v>
      </c>
      <c r="BH7953" s="6">
        <f ca="1">IF(ISNUMBER('Descriptive Stats'!BF7953),'Descriptive Stats'!BF7953,#N/A)</f>
        <v>-0.46783862043457014</v>
      </c>
      <c r="BI7953" s="6">
        <f ca="1">IF(ISNUMBER('Descriptive Stats'!E7953),'Descriptive Stats'!E7953,#N/A)</f>
        <v>3</v>
      </c>
    </row>
    <row r="7954" spans="1:61" ht="14.4" x14ac:dyDescent="0.3">
      <c r="A7954" s="2">
        <f>ROW()</f>
        <v>7954</v>
      </c>
      <c r="C7954" s="8">
        <f t="shared" ca="1" si="1077"/>
        <v>10</v>
      </c>
      <c r="D7954" s="8">
        <f t="shared" ca="1" si="1078"/>
        <v>3</v>
      </c>
      <c r="E7954" s="50">
        <f t="shared" ca="1" si="1072"/>
        <v>6</v>
      </c>
      <c r="F7954" s="2" t="str">
        <f t="shared" ca="1" si="1079"/>
        <v/>
      </c>
      <c r="BD7954" s="49">
        <f t="shared" ca="1" si="1076"/>
        <v>3900</v>
      </c>
      <c r="BE7954" s="3">
        <f t="shared" ca="1" si="1073"/>
        <v>0.38995000000000002</v>
      </c>
      <c r="BF7954" s="3">
        <f t="shared" ca="1" si="1074"/>
        <v>-0.2794493539703507</v>
      </c>
      <c r="BG7954" s="9">
        <f t="shared" ca="1" si="1075"/>
        <v>6</v>
      </c>
      <c r="BH7954" s="6">
        <f ca="1">IF(ISNUMBER('Descriptive Stats'!BF7954),'Descriptive Stats'!BF7954,#N/A)</f>
        <v>-0.2794493539703507</v>
      </c>
      <c r="BI7954" s="6">
        <f ca="1">IF(ISNUMBER('Descriptive Stats'!E7954),'Descriptive Stats'!E7954,#N/A)</f>
        <v>6</v>
      </c>
    </row>
    <row r="7955" spans="1:61" ht="14.4" x14ac:dyDescent="0.3">
      <c r="A7955" s="2">
        <f>ROW()</f>
        <v>7955</v>
      </c>
      <c r="C7955" s="8">
        <f t="shared" ca="1" si="1077"/>
        <v>5</v>
      </c>
      <c r="D7955" s="8">
        <f t="shared" ca="1" si="1078"/>
        <v>6</v>
      </c>
      <c r="E7955" s="50">
        <f t="shared" ca="1" si="1072"/>
        <v>4</v>
      </c>
      <c r="F7955" s="2" t="str">
        <f t="shared" ca="1" si="1079"/>
        <v/>
      </c>
      <c r="BD7955" s="49">
        <f t="shared" ca="1" si="1076"/>
        <v>3442</v>
      </c>
      <c r="BE7955" s="3">
        <f t="shared" ca="1" si="1073"/>
        <v>0.34415000000000001</v>
      </c>
      <c r="BF7955" s="3">
        <f t="shared" ca="1" si="1074"/>
        <v>-0.40116316278173481</v>
      </c>
      <c r="BG7955" s="9">
        <f t="shared" ca="1" si="1075"/>
        <v>4</v>
      </c>
      <c r="BH7955" s="6">
        <f ca="1">IF(ISNUMBER('Descriptive Stats'!BF7955),'Descriptive Stats'!BF7955,#N/A)</f>
        <v>-0.40116316278173481</v>
      </c>
      <c r="BI7955" s="6">
        <f ca="1">IF(ISNUMBER('Descriptive Stats'!E7955),'Descriptive Stats'!E7955,#N/A)</f>
        <v>4</v>
      </c>
    </row>
    <row r="7956" spans="1:61" ht="14.4" x14ac:dyDescent="0.3">
      <c r="A7956" s="2">
        <f>ROW()</f>
        <v>7956</v>
      </c>
      <c r="C7956" s="8">
        <f t="shared" ca="1" si="1077"/>
        <v>13</v>
      </c>
      <c r="D7956" s="8">
        <f t="shared" ca="1" si="1078"/>
        <v>4</v>
      </c>
      <c r="E7956" s="50">
        <f t="shared" ca="1" si="1072"/>
        <v>0</v>
      </c>
      <c r="F7956" s="2" t="str">
        <f t="shared" ca="1" si="1079"/>
        <v/>
      </c>
      <c r="BD7956" s="49">
        <f t="shared" ca="1" si="1076"/>
        <v>815.5</v>
      </c>
      <c r="BE7956" s="3">
        <f t="shared" ca="1" si="1073"/>
        <v>8.1500000000000003E-2</v>
      </c>
      <c r="BF7956" s="3">
        <f t="shared" ca="1" si="1074"/>
        <v>-1.3950525282585462</v>
      </c>
      <c r="BG7956" s="9">
        <f t="shared" ca="1" si="1075"/>
        <v>0</v>
      </c>
      <c r="BH7956" s="6">
        <f ca="1">IF(ISNUMBER('Descriptive Stats'!BF7956),'Descriptive Stats'!BF7956,#N/A)</f>
        <v>-1.3950525282585462</v>
      </c>
      <c r="BI7956" s="6">
        <f ca="1">IF(ISNUMBER('Descriptive Stats'!E7956),'Descriptive Stats'!E7956,#N/A)</f>
        <v>0</v>
      </c>
    </row>
    <row r="7957" spans="1:61" ht="14.4" x14ac:dyDescent="0.3">
      <c r="A7957" s="2">
        <f>ROW()</f>
        <v>7957</v>
      </c>
      <c r="C7957" s="8">
        <f t="shared" ca="1" si="1077"/>
        <v>4</v>
      </c>
      <c r="D7957" s="8">
        <f t="shared" ca="1" si="1078"/>
        <v>0</v>
      </c>
      <c r="E7957" s="50">
        <f t="shared" ca="1" si="1072"/>
        <v>0</v>
      </c>
      <c r="F7957" s="2" t="str">
        <f t="shared" ca="1" si="1079"/>
        <v/>
      </c>
      <c r="BD7957" s="49">
        <f t="shared" ca="1" si="1076"/>
        <v>815.5</v>
      </c>
      <c r="BE7957" s="3">
        <f t="shared" ca="1" si="1073"/>
        <v>8.1500000000000003E-2</v>
      </c>
      <c r="BF7957" s="3">
        <f t="shared" ca="1" si="1074"/>
        <v>-1.3950525282585462</v>
      </c>
      <c r="BG7957" s="9">
        <f t="shared" ca="1" si="1075"/>
        <v>0</v>
      </c>
      <c r="BH7957" s="6">
        <f ca="1">IF(ISNUMBER('Descriptive Stats'!BF7957),'Descriptive Stats'!BF7957,#N/A)</f>
        <v>-1.3950525282585462</v>
      </c>
      <c r="BI7957" s="6">
        <f ca="1">IF(ISNUMBER('Descriptive Stats'!E7957),'Descriptive Stats'!E7957,#N/A)</f>
        <v>0</v>
      </c>
    </row>
    <row r="7958" spans="1:61" ht="14.4" x14ac:dyDescent="0.3">
      <c r="A7958" s="2">
        <f>ROW()</f>
        <v>7958</v>
      </c>
      <c r="C7958" s="8">
        <f t="shared" ca="1" si="1077"/>
        <v>15</v>
      </c>
      <c r="D7958" s="8">
        <f t="shared" ca="1" si="1078"/>
        <v>0</v>
      </c>
      <c r="E7958" s="50">
        <f t="shared" ca="1" si="1072"/>
        <v>2</v>
      </c>
      <c r="F7958" s="2" t="str">
        <f t="shared" ca="1" si="1079"/>
        <v/>
      </c>
      <c r="BD7958" s="49">
        <f t="shared" ca="1" si="1076"/>
        <v>2595</v>
      </c>
      <c r="BE7958" s="3">
        <f t="shared" ca="1" si="1073"/>
        <v>0.25945000000000001</v>
      </c>
      <c r="BF7958" s="3">
        <f t="shared" ca="1" si="1074"/>
        <v>-0.6450419512753276</v>
      </c>
      <c r="BG7958" s="9">
        <f t="shared" ca="1" si="1075"/>
        <v>2</v>
      </c>
      <c r="BH7958" s="6">
        <f ca="1">IF(ISNUMBER('Descriptive Stats'!BF7958),'Descriptive Stats'!BF7958,#N/A)</f>
        <v>-0.6450419512753276</v>
      </c>
      <c r="BI7958" s="6">
        <f ca="1">IF(ISNUMBER('Descriptive Stats'!E7958),'Descriptive Stats'!E7958,#N/A)</f>
        <v>2</v>
      </c>
    </row>
    <row r="7959" spans="1:61" ht="14.4" x14ac:dyDescent="0.3">
      <c r="A7959" s="2">
        <f>ROW()</f>
        <v>7959</v>
      </c>
      <c r="C7959" s="8">
        <f t="shared" ca="1" si="1077"/>
        <v>21</v>
      </c>
      <c r="D7959" s="8">
        <f t="shared" ca="1" si="1078"/>
        <v>2</v>
      </c>
      <c r="E7959" s="50">
        <f t="shared" ca="1" si="1072"/>
        <v>0</v>
      </c>
      <c r="F7959" s="2" t="str">
        <f t="shared" ca="1" si="1079"/>
        <v/>
      </c>
      <c r="BD7959" s="49">
        <f t="shared" ca="1" si="1076"/>
        <v>815.5</v>
      </c>
      <c r="BE7959" s="3">
        <f t="shared" ca="1" si="1073"/>
        <v>8.1500000000000003E-2</v>
      </c>
      <c r="BF7959" s="3">
        <f t="shared" ca="1" si="1074"/>
        <v>-1.3950525282585462</v>
      </c>
      <c r="BG7959" s="9">
        <f t="shared" ca="1" si="1075"/>
        <v>0</v>
      </c>
      <c r="BH7959" s="6">
        <f ca="1">IF(ISNUMBER('Descriptive Stats'!BF7959),'Descriptive Stats'!BF7959,#N/A)</f>
        <v>-1.3950525282585462</v>
      </c>
      <c r="BI7959" s="6">
        <f ca="1">IF(ISNUMBER('Descriptive Stats'!E7959),'Descriptive Stats'!E7959,#N/A)</f>
        <v>0</v>
      </c>
    </row>
    <row r="7960" spans="1:61" ht="14.4" x14ac:dyDescent="0.3">
      <c r="A7960" s="2">
        <f>ROW()</f>
        <v>7960</v>
      </c>
      <c r="C7960" s="8">
        <f t="shared" ca="1" si="1077"/>
        <v>15</v>
      </c>
      <c r="D7960" s="8">
        <f t="shared" ca="1" si="1078"/>
        <v>0</v>
      </c>
      <c r="E7960" s="50">
        <f t="shared" ca="1" si="1072"/>
        <v>0</v>
      </c>
      <c r="F7960" s="2" t="str">
        <f t="shared" ca="1" si="1079"/>
        <v/>
      </c>
      <c r="BD7960" s="49">
        <f t="shared" ca="1" si="1076"/>
        <v>815.5</v>
      </c>
      <c r="BE7960" s="3">
        <f t="shared" ca="1" si="1073"/>
        <v>8.1500000000000003E-2</v>
      </c>
      <c r="BF7960" s="3">
        <f t="shared" ca="1" si="1074"/>
        <v>-1.3950525282585462</v>
      </c>
      <c r="BG7960" s="9">
        <f t="shared" ca="1" si="1075"/>
        <v>0</v>
      </c>
      <c r="BH7960" s="6">
        <f ca="1">IF(ISNUMBER('Descriptive Stats'!BF7960),'Descriptive Stats'!BF7960,#N/A)</f>
        <v>-1.3950525282585462</v>
      </c>
      <c r="BI7960" s="6">
        <f ca="1">IF(ISNUMBER('Descriptive Stats'!E7960),'Descriptive Stats'!E7960,#N/A)</f>
        <v>0</v>
      </c>
    </row>
    <row r="7961" spans="1:61" ht="14.4" x14ac:dyDescent="0.3">
      <c r="A7961" s="2">
        <f>ROW()</f>
        <v>7961</v>
      </c>
      <c r="C7961" s="8">
        <f t="shared" ca="1" si="1077"/>
        <v>14</v>
      </c>
      <c r="D7961" s="8">
        <f t="shared" ca="1" si="1078"/>
        <v>0</v>
      </c>
      <c r="E7961" s="50">
        <f t="shared" ca="1" si="1072"/>
        <v>2</v>
      </c>
      <c r="F7961" s="2" t="str">
        <f t="shared" ca="1" si="1079"/>
        <v/>
      </c>
      <c r="BD7961" s="49">
        <f t="shared" ca="1" si="1076"/>
        <v>2595</v>
      </c>
      <c r="BE7961" s="3">
        <f t="shared" ca="1" si="1073"/>
        <v>0.25945000000000001</v>
      </c>
      <c r="BF7961" s="3">
        <f t="shared" ca="1" si="1074"/>
        <v>-0.6450419512753276</v>
      </c>
      <c r="BG7961" s="9">
        <f t="shared" ca="1" si="1075"/>
        <v>2</v>
      </c>
      <c r="BH7961" s="6">
        <f ca="1">IF(ISNUMBER('Descriptive Stats'!BF7961),'Descriptive Stats'!BF7961,#N/A)</f>
        <v>-0.6450419512753276</v>
      </c>
      <c r="BI7961" s="6">
        <f ca="1">IF(ISNUMBER('Descriptive Stats'!E7961),'Descriptive Stats'!E7961,#N/A)</f>
        <v>2</v>
      </c>
    </row>
    <row r="7962" spans="1:61" ht="14.4" x14ac:dyDescent="0.3">
      <c r="A7962" s="2">
        <f>ROW()</f>
        <v>7962</v>
      </c>
      <c r="C7962" s="8">
        <f t="shared" ca="1" si="1077"/>
        <v>9</v>
      </c>
      <c r="D7962" s="8">
        <f t="shared" ca="1" si="1078"/>
        <v>2</v>
      </c>
      <c r="E7962" s="50">
        <f t="shared" ca="1" si="1072"/>
        <v>7</v>
      </c>
      <c r="F7962" s="2" t="str">
        <f t="shared" ca="1" si="1079"/>
        <v/>
      </c>
      <c r="BD7962" s="49">
        <f t="shared" ca="1" si="1076"/>
        <v>4473.5</v>
      </c>
      <c r="BE7962" s="3">
        <f t="shared" ca="1" si="1073"/>
        <v>0.44729999999999998</v>
      </c>
      <c r="BF7962" s="3">
        <f t="shared" ca="1" si="1074"/>
        <v>-0.13248586824472414</v>
      </c>
      <c r="BG7962" s="9">
        <f t="shared" ca="1" si="1075"/>
        <v>7</v>
      </c>
      <c r="BH7962" s="6">
        <f ca="1">IF(ISNUMBER('Descriptive Stats'!BF7962),'Descriptive Stats'!BF7962,#N/A)</f>
        <v>-0.13248586824472414</v>
      </c>
      <c r="BI7962" s="6">
        <f ca="1">IF(ISNUMBER('Descriptive Stats'!E7962),'Descriptive Stats'!E7962,#N/A)</f>
        <v>7</v>
      </c>
    </row>
    <row r="7963" spans="1:61" ht="14.4" x14ac:dyDescent="0.3">
      <c r="A7963" s="2">
        <f>ROW()</f>
        <v>7963</v>
      </c>
      <c r="C7963" s="8">
        <f t="shared" ca="1" si="1077"/>
        <v>6</v>
      </c>
      <c r="D7963" s="8">
        <f t="shared" ca="1" si="1078"/>
        <v>7</v>
      </c>
      <c r="E7963" s="50">
        <f t="shared" ca="1" si="1072"/>
        <v>0</v>
      </c>
      <c r="F7963" s="2" t="str">
        <f t="shared" ca="1" si="1079"/>
        <v/>
      </c>
      <c r="BD7963" s="49">
        <f t="shared" ca="1" si="1076"/>
        <v>815.5</v>
      </c>
      <c r="BE7963" s="3">
        <f t="shared" ca="1" si="1073"/>
        <v>8.1500000000000003E-2</v>
      </c>
      <c r="BF7963" s="3">
        <f t="shared" ca="1" si="1074"/>
        <v>-1.3950525282585462</v>
      </c>
      <c r="BG7963" s="9">
        <f t="shared" ca="1" si="1075"/>
        <v>0</v>
      </c>
      <c r="BH7963" s="6">
        <f ca="1">IF(ISNUMBER('Descriptive Stats'!BF7963),'Descriptive Stats'!BF7963,#N/A)</f>
        <v>-1.3950525282585462</v>
      </c>
      <c r="BI7963" s="6">
        <f ca="1">IF(ISNUMBER('Descriptive Stats'!E7963),'Descriptive Stats'!E7963,#N/A)</f>
        <v>0</v>
      </c>
    </row>
    <row r="7964" spans="1:61" ht="14.4" x14ac:dyDescent="0.3">
      <c r="A7964" s="2">
        <f>ROW()</f>
        <v>7964</v>
      </c>
      <c r="C7964" s="8">
        <f t="shared" ca="1" si="1077"/>
        <v>18</v>
      </c>
      <c r="D7964" s="8">
        <f t="shared" ca="1" si="1078"/>
        <v>0</v>
      </c>
      <c r="E7964" s="50">
        <f t="shared" ca="1" si="1072"/>
        <v>7</v>
      </c>
      <c r="F7964" s="2" t="str">
        <f t="shared" ca="1" si="1079"/>
        <v/>
      </c>
      <c r="BD7964" s="49">
        <f t="shared" ca="1" si="1076"/>
        <v>4473.5</v>
      </c>
      <c r="BE7964" s="3">
        <f t="shared" ca="1" si="1073"/>
        <v>0.44729999999999998</v>
      </c>
      <c r="BF7964" s="3">
        <f t="shared" ca="1" si="1074"/>
        <v>-0.13248586824472414</v>
      </c>
      <c r="BG7964" s="9">
        <f t="shared" ca="1" si="1075"/>
        <v>7</v>
      </c>
      <c r="BH7964" s="6">
        <f ca="1">IF(ISNUMBER('Descriptive Stats'!BF7964),'Descriptive Stats'!BF7964,#N/A)</f>
        <v>-0.13248586824472414</v>
      </c>
      <c r="BI7964" s="6">
        <f ca="1">IF(ISNUMBER('Descriptive Stats'!E7964),'Descriptive Stats'!E7964,#N/A)</f>
        <v>7</v>
      </c>
    </row>
    <row r="7965" spans="1:61" ht="14.4" x14ac:dyDescent="0.3">
      <c r="A7965" s="2">
        <f>ROW()</f>
        <v>7965</v>
      </c>
      <c r="C7965" s="8">
        <f t="shared" ca="1" si="1077"/>
        <v>19</v>
      </c>
      <c r="D7965" s="8">
        <f t="shared" ca="1" si="1078"/>
        <v>7</v>
      </c>
      <c r="E7965" s="50">
        <f t="shared" ca="1" si="1072"/>
        <v>6</v>
      </c>
      <c r="F7965" s="2" t="str">
        <f t="shared" ca="1" si="1079"/>
        <v/>
      </c>
      <c r="BD7965" s="49">
        <f t="shared" ca="1" si="1076"/>
        <v>3900</v>
      </c>
      <c r="BE7965" s="3">
        <f t="shared" ca="1" si="1073"/>
        <v>0.38995000000000002</v>
      </c>
      <c r="BF7965" s="3">
        <f t="shared" ca="1" si="1074"/>
        <v>-0.2794493539703507</v>
      </c>
      <c r="BG7965" s="9">
        <f t="shared" ca="1" si="1075"/>
        <v>6</v>
      </c>
      <c r="BH7965" s="6">
        <f ca="1">IF(ISNUMBER('Descriptive Stats'!BF7965),'Descriptive Stats'!BF7965,#N/A)</f>
        <v>-0.2794493539703507</v>
      </c>
      <c r="BI7965" s="6">
        <f ca="1">IF(ISNUMBER('Descriptive Stats'!E7965),'Descriptive Stats'!E7965,#N/A)</f>
        <v>6</v>
      </c>
    </row>
    <row r="7966" spans="1:61" ht="14.4" x14ac:dyDescent="0.3">
      <c r="A7966" s="2">
        <f>ROW()</f>
        <v>7966</v>
      </c>
      <c r="C7966" s="8">
        <f t="shared" ca="1" si="1077"/>
        <v>16</v>
      </c>
      <c r="D7966" s="8">
        <f t="shared" ca="1" si="1078"/>
        <v>6</v>
      </c>
      <c r="E7966" s="50">
        <f t="shared" ca="1" si="1072"/>
        <v>6</v>
      </c>
      <c r="F7966" s="2" t="str">
        <f t="shared" ca="1" si="1079"/>
        <v/>
      </c>
      <c r="BD7966" s="49">
        <f t="shared" ca="1" si="1076"/>
        <v>3900</v>
      </c>
      <c r="BE7966" s="3">
        <f t="shared" ca="1" si="1073"/>
        <v>0.38995000000000002</v>
      </c>
      <c r="BF7966" s="3">
        <f t="shared" ca="1" si="1074"/>
        <v>-0.2794493539703507</v>
      </c>
      <c r="BG7966" s="9">
        <f t="shared" ca="1" si="1075"/>
        <v>6</v>
      </c>
      <c r="BH7966" s="6">
        <f ca="1">IF(ISNUMBER('Descriptive Stats'!BF7966),'Descriptive Stats'!BF7966,#N/A)</f>
        <v>-0.2794493539703507</v>
      </c>
      <c r="BI7966" s="6">
        <f ca="1">IF(ISNUMBER('Descriptive Stats'!E7966),'Descriptive Stats'!E7966,#N/A)</f>
        <v>6</v>
      </c>
    </row>
    <row r="7967" spans="1:61" ht="14.4" x14ac:dyDescent="0.3">
      <c r="A7967" s="2">
        <f>ROW()</f>
        <v>7967</v>
      </c>
      <c r="C7967" s="8">
        <f t="shared" ca="1" si="1077"/>
        <v>16</v>
      </c>
      <c r="D7967" s="8">
        <f t="shared" ca="1" si="1078"/>
        <v>6</v>
      </c>
      <c r="E7967" s="50">
        <f t="shared" ca="1" si="1072"/>
        <v>0</v>
      </c>
      <c r="F7967" s="2" t="str">
        <f t="shared" ca="1" si="1079"/>
        <v/>
      </c>
      <c r="BD7967" s="49">
        <f t="shared" ca="1" si="1076"/>
        <v>815.5</v>
      </c>
      <c r="BE7967" s="3">
        <f t="shared" ca="1" si="1073"/>
        <v>8.1500000000000003E-2</v>
      </c>
      <c r="BF7967" s="3">
        <f t="shared" ca="1" si="1074"/>
        <v>-1.3950525282585462</v>
      </c>
      <c r="BG7967" s="9">
        <f t="shared" ca="1" si="1075"/>
        <v>0</v>
      </c>
      <c r="BH7967" s="6">
        <f ca="1">IF(ISNUMBER('Descriptive Stats'!BF7967),'Descriptive Stats'!BF7967,#N/A)</f>
        <v>-1.3950525282585462</v>
      </c>
      <c r="BI7967" s="6">
        <f ca="1">IF(ISNUMBER('Descriptive Stats'!E7967),'Descriptive Stats'!E7967,#N/A)</f>
        <v>0</v>
      </c>
    </row>
    <row r="7968" spans="1:61" ht="14.4" x14ac:dyDescent="0.3">
      <c r="A7968" s="2">
        <f>ROW()</f>
        <v>7968</v>
      </c>
      <c r="C7968" s="8">
        <f t="shared" ca="1" si="1077"/>
        <v>11</v>
      </c>
      <c r="D7968" s="8">
        <f t="shared" ca="1" si="1078"/>
        <v>0</v>
      </c>
      <c r="E7968" s="50">
        <f t="shared" ca="1" si="1072"/>
        <v>2</v>
      </c>
      <c r="F7968" s="2" t="str">
        <f t="shared" ca="1" si="1079"/>
        <v/>
      </c>
      <c r="BD7968" s="49">
        <f t="shared" ca="1" si="1076"/>
        <v>2595</v>
      </c>
      <c r="BE7968" s="3">
        <f t="shared" ca="1" si="1073"/>
        <v>0.25945000000000001</v>
      </c>
      <c r="BF7968" s="3">
        <f t="shared" ca="1" si="1074"/>
        <v>-0.6450419512753276</v>
      </c>
      <c r="BG7968" s="9">
        <f t="shared" ca="1" si="1075"/>
        <v>2</v>
      </c>
      <c r="BH7968" s="6">
        <f ca="1">IF(ISNUMBER('Descriptive Stats'!BF7968),'Descriptive Stats'!BF7968,#N/A)</f>
        <v>-0.6450419512753276</v>
      </c>
      <c r="BI7968" s="6">
        <f ca="1">IF(ISNUMBER('Descriptive Stats'!E7968),'Descriptive Stats'!E7968,#N/A)</f>
        <v>2</v>
      </c>
    </row>
    <row r="7969" spans="1:61" ht="14.4" x14ac:dyDescent="0.3">
      <c r="A7969" s="2">
        <f>ROW()</f>
        <v>7969</v>
      </c>
      <c r="C7969" s="8">
        <f t="shared" ca="1" si="1077"/>
        <v>21</v>
      </c>
      <c r="D7969" s="8">
        <f t="shared" ca="1" si="1078"/>
        <v>2</v>
      </c>
      <c r="E7969" s="50">
        <f t="shared" ca="1" si="1072"/>
        <v>7</v>
      </c>
      <c r="F7969" s="2" t="str">
        <f t="shared" ca="1" si="1079"/>
        <v/>
      </c>
      <c r="BD7969" s="49">
        <f t="shared" ca="1" si="1076"/>
        <v>4473.5</v>
      </c>
      <c r="BE7969" s="3">
        <f t="shared" ca="1" si="1073"/>
        <v>0.44729999999999998</v>
      </c>
      <c r="BF7969" s="3">
        <f t="shared" ca="1" si="1074"/>
        <v>-0.13248586824472414</v>
      </c>
      <c r="BG7969" s="9">
        <f t="shared" ca="1" si="1075"/>
        <v>7</v>
      </c>
      <c r="BH7969" s="6">
        <f ca="1">IF(ISNUMBER('Descriptive Stats'!BF7969),'Descriptive Stats'!BF7969,#N/A)</f>
        <v>-0.13248586824472414</v>
      </c>
      <c r="BI7969" s="6">
        <f ca="1">IF(ISNUMBER('Descriptive Stats'!E7969),'Descriptive Stats'!E7969,#N/A)</f>
        <v>7</v>
      </c>
    </row>
    <row r="7970" spans="1:61" ht="14.4" x14ac:dyDescent="0.3">
      <c r="A7970" s="2">
        <f>ROW()</f>
        <v>7970</v>
      </c>
      <c r="C7970" s="8">
        <f t="shared" ca="1" si="1077"/>
        <v>19</v>
      </c>
      <c r="D7970" s="8">
        <f t="shared" ca="1" si="1078"/>
        <v>7</v>
      </c>
      <c r="E7970" s="50">
        <f t="shared" ca="1" si="1072"/>
        <v>0</v>
      </c>
      <c r="F7970" s="2" t="str">
        <f t="shared" ca="1" si="1079"/>
        <v/>
      </c>
      <c r="BD7970" s="49">
        <f t="shared" ca="1" si="1076"/>
        <v>815.5</v>
      </c>
      <c r="BE7970" s="3">
        <f t="shared" ca="1" si="1073"/>
        <v>8.1500000000000003E-2</v>
      </c>
      <c r="BF7970" s="3">
        <f t="shared" ca="1" si="1074"/>
        <v>-1.3950525282585462</v>
      </c>
      <c r="BG7970" s="9">
        <f t="shared" ca="1" si="1075"/>
        <v>0</v>
      </c>
      <c r="BH7970" s="6">
        <f ca="1">IF(ISNUMBER('Descriptive Stats'!BF7970),'Descriptive Stats'!BF7970,#N/A)</f>
        <v>-1.3950525282585462</v>
      </c>
      <c r="BI7970" s="6">
        <f ca="1">IF(ISNUMBER('Descriptive Stats'!E7970),'Descriptive Stats'!E7970,#N/A)</f>
        <v>0</v>
      </c>
    </row>
    <row r="7971" spans="1:61" ht="14.4" x14ac:dyDescent="0.3">
      <c r="A7971" s="2">
        <f>ROW()</f>
        <v>7971</v>
      </c>
      <c r="C7971" s="8">
        <f t="shared" ca="1" si="1077"/>
        <v>22</v>
      </c>
      <c r="D7971" s="8">
        <f t="shared" ca="1" si="1078"/>
        <v>0</v>
      </c>
      <c r="E7971" s="50">
        <f t="shared" ca="1" si="1072"/>
        <v>1</v>
      </c>
      <c r="F7971" s="2" t="str">
        <f t="shared" ca="1" si="1079"/>
        <v/>
      </c>
      <c r="BD7971" s="49">
        <f t="shared" ca="1" si="1076"/>
        <v>1871</v>
      </c>
      <c r="BE7971" s="3">
        <f t="shared" ca="1" si="1073"/>
        <v>0.18704999999999999</v>
      </c>
      <c r="BF7971" s="3">
        <f t="shared" ca="1" si="1074"/>
        <v>-0.88881967520906158</v>
      </c>
      <c r="BG7971" s="9">
        <f t="shared" ca="1" si="1075"/>
        <v>1</v>
      </c>
      <c r="BH7971" s="6">
        <f ca="1">IF(ISNUMBER('Descriptive Stats'!BF7971),'Descriptive Stats'!BF7971,#N/A)</f>
        <v>-0.88881967520906158</v>
      </c>
      <c r="BI7971" s="6">
        <f ca="1">IF(ISNUMBER('Descriptive Stats'!E7971),'Descriptive Stats'!E7971,#N/A)</f>
        <v>1</v>
      </c>
    </row>
    <row r="7972" spans="1:61" ht="14.4" x14ac:dyDescent="0.3">
      <c r="A7972" s="2">
        <f>ROW()</f>
        <v>7972</v>
      </c>
      <c r="C7972" s="8">
        <f t="shared" ca="1" si="1077"/>
        <v>8</v>
      </c>
      <c r="D7972" s="8">
        <f t="shared" ca="1" si="1078"/>
        <v>1</v>
      </c>
      <c r="E7972" s="50">
        <f t="shared" ca="1" si="1072"/>
        <v>19</v>
      </c>
      <c r="F7972" s="2" t="str">
        <f t="shared" ca="1" si="1079"/>
        <v>X</v>
      </c>
      <c r="BD7972" s="49">
        <f t="shared" ca="1" si="1076"/>
        <v>5294</v>
      </c>
      <c r="BE7972" s="3">
        <f t="shared" ca="1" si="1073"/>
        <v>0.52934999999999999</v>
      </c>
      <c r="BF7972" s="3">
        <f t="shared" ca="1" si="1074"/>
        <v>7.3636031452008061E-2</v>
      </c>
      <c r="BG7972" s="9">
        <f t="shared" ca="1" si="1075"/>
        <v>19</v>
      </c>
      <c r="BH7972" s="6">
        <f ca="1">IF(ISNUMBER('Descriptive Stats'!BF7972),'Descriptive Stats'!BF7972,#N/A)</f>
        <v>7.3636031452008061E-2</v>
      </c>
      <c r="BI7972" s="6">
        <f ca="1">IF(ISNUMBER('Descriptive Stats'!E7972),'Descriptive Stats'!E7972,#N/A)</f>
        <v>19</v>
      </c>
    </row>
    <row r="7973" spans="1:61" ht="14.4" x14ac:dyDescent="0.3">
      <c r="A7973" s="2">
        <f>ROW()</f>
        <v>7973</v>
      </c>
      <c r="C7973" s="8">
        <f t="shared" ca="1" si="1077"/>
        <v>7</v>
      </c>
      <c r="D7973" s="8">
        <f t="shared" ca="1" si="1078"/>
        <v>19</v>
      </c>
      <c r="E7973" s="50">
        <f t="shared" ca="1" si="1072"/>
        <v>0</v>
      </c>
      <c r="F7973" s="2" t="str">
        <f t="shared" ca="1" si="1079"/>
        <v/>
      </c>
      <c r="BD7973" s="49">
        <f t="shared" ca="1" si="1076"/>
        <v>815.5</v>
      </c>
      <c r="BE7973" s="3">
        <f t="shared" ca="1" si="1073"/>
        <v>8.1500000000000003E-2</v>
      </c>
      <c r="BF7973" s="3">
        <f t="shared" ca="1" si="1074"/>
        <v>-1.3950525282585462</v>
      </c>
      <c r="BG7973" s="9">
        <f t="shared" ca="1" si="1075"/>
        <v>0</v>
      </c>
      <c r="BH7973" s="6">
        <f ca="1">IF(ISNUMBER('Descriptive Stats'!BF7973),'Descriptive Stats'!BF7973,#N/A)</f>
        <v>-1.3950525282585462</v>
      </c>
      <c r="BI7973" s="6">
        <f ca="1">IF(ISNUMBER('Descriptive Stats'!E7973),'Descriptive Stats'!E7973,#N/A)</f>
        <v>0</v>
      </c>
    </row>
    <row r="7974" spans="1:61" ht="14.4" x14ac:dyDescent="0.3">
      <c r="A7974" s="2">
        <f>ROW()</f>
        <v>7974</v>
      </c>
      <c r="C7974" s="8">
        <f t="shared" ca="1" si="1077"/>
        <v>14</v>
      </c>
      <c r="D7974" s="8">
        <f t="shared" ca="1" si="1078"/>
        <v>0</v>
      </c>
      <c r="E7974" s="50">
        <f t="shared" ca="1" si="1072"/>
        <v>2</v>
      </c>
      <c r="F7974" s="2" t="str">
        <f t="shared" ca="1" si="1079"/>
        <v/>
      </c>
      <c r="BD7974" s="49">
        <f t="shared" ca="1" si="1076"/>
        <v>2595</v>
      </c>
      <c r="BE7974" s="3">
        <f t="shared" ca="1" si="1073"/>
        <v>0.25945000000000001</v>
      </c>
      <c r="BF7974" s="3">
        <f t="shared" ca="1" si="1074"/>
        <v>-0.6450419512753276</v>
      </c>
      <c r="BG7974" s="9">
        <f t="shared" ca="1" si="1075"/>
        <v>2</v>
      </c>
      <c r="BH7974" s="6">
        <f ca="1">IF(ISNUMBER('Descriptive Stats'!BF7974),'Descriptive Stats'!BF7974,#N/A)</f>
        <v>-0.6450419512753276</v>
      </c>
      <c r="BI7974" s="6">
        <f ca="1">IF(ISNUMBER('Descriptive Stats'!E7974),'Descriptive Stats'!E7974,#N/A)</f>
        <v>2</v>
      </c>
    </row>
    <row r="7975" spans="1:61" ht="14.4" x14ac:dyDescent="0.3">
      <c r="A7975" s="2">
        <f>ROW()</f>
        <v>7975</v>
      </c>
      <c r="C7975" s="8">
        <f t="shared" ca="1" si="1077"/>
        <v>3</v>
      </c>
      <c r="D7975" s="8">
        <f t="shared" ca="1" si="1078"/>
        <v>2</v>
      </c>
      <c r="E7975" s="50">
        <f t="shared" ca="1" si="1072"/>
        <v>2</v>
      </c>
      <c r="F7975" s="2" t="str">
        <f t="shared" ca="1" si="1079"/>
        <v/>
      </c>
      <c r="BD7975" s="49">
        <f t="shared" ca="1" si="1076"/>
        <v>2595</v>
      </c>
      <c r="BE7975" s="3">
        <f t="shared" ca="1" si="1073"/>
        <v>0.25945000000000001</v>
      </c>
      <c r="BF7975" s="3">
        <f t="shared" ca="1" si="1074"/>
        <v>-0.6450419512753276</v>
      </c>
      <c r="BG7975" s="9">
        <f t="shared" ca="1" si="1075"/>
        <v>2</v>
      </c>
      <c r="BH7975" s="6">
        <f ca="1">IF(ISNUMBER('Descriptive Stats'!BF7975),'Descriptive Stats'!BF7975,#N/A)</f>
        <v>-0.6450419512753276</v>
      </c>
      <c r="BI7975" s="6">
        <f ca="1">IF(ISNUMBER('Descriptive Stats'!E7975),'Descriptive Stats'!E7975,#N/A)</f>
        <v>2</v>
      </c>
    </row>
    <row r="7976" spans="1:61" ht="14.4" x14ac:dyDescent="0.3">
      <c r="A7976" s="2">
        <f>ROW()</f>
        <v>7976</v>
      </c>
      <c r="C7976" s="8">
        <f t="shared" ca="1" si="1077"/>
        <v>21</v>
      </c>
      <c r="D7976" s="8">
        <f t="shared" ca="1" si="1078"/>
        <v>2</v>
      </c>
      <c r="E7976" s="50">
        <f t="shared" ca="1" si="1072"/>
        <v>2</v>
      </c>
      <c r="F7976" s="2" t="str">
        <f t="shared" ca="1" si="1079"/>
        <v/>
      </c>
      <c r="BD7976" s="49">
        <f t="shared" ca="1" si="1076"/>
        <v>2595</v>
      </c>
      <c r="BE7976" s="3">
        <f t="shared" ca="1" si="1073"/>
        <v>0.25945000000000001</v>
      </c>
      <c r="BF7976" s="3">
        <f t="shared" ca="1" si="1074"/>
        <v>-0.6450419512753276</v>
      </c>
      <c r="BG7976" s="9">
        <f t="shared" ca="1" si="1075"/>
        <v>2</v>
      </c>
      <c r="BH7976" s="6">
        <f ca="1">IF(ISNUMBER('Descriptive Stats'!BF7976),'Descriptive Stats'!BF7976,#N/A)</f>
        <v>-0.6450419512753276</v>
      </c>
      <c r="BI7976" s="6">
        <f ca="1">IF(ISNUMBER('Descriptive Stats'!E7976),'Descriptive Stats'!E7976,#N/A)</f>
        <v>2</v>
      </c>
    </row>
    <row r="7977" spans="1:61" ht="14.4" x14ac:dyDescent="0.3">
      <c r="A7977" s="2">
        <f>ROW()</f>
        <v>7977</v>
      </c>
      <c r="C7977" s="8">
        <f t="shared" ca="1" si="1077"/>
        <v>21</v>
      </c>
      <c r="D7977" s="8">
        <f t="shared" ca="1" si="1078"/>
        <v>2</v>
      </c>
      <c r="E7977" s="50">
        <f t="shared" ca="1" si="1072"/>
        <v>0</v>
      </c>
      <c r="F7977" s="2" t="str">
        <f t="shared" ca="1" si="1079"/>
        <v/>
      </c>
      <c r="BD7977" s="49">
        <f t="shared" ca="1" si="1076"/>
        <v>815.5</v>
      </c>
      <c r="BE7977" s="3">
        <f t="shared" ca="1" si="1073"/>
        <v>8.1500000000000003E-2</v>
      </c>
      <c r="BF7977" s="3">
        <f t="shared" ca="1" si="1074"/>
        <v>-1.3950525282585462</v>
      </c>
      <c r="BG7977" s="9">
        <f t="shared" ca="1" si="1075"/>
        <v>0</v>
      </c>
      <c r="BH7977" s="6">
        <f ca="1">IF(ISNUMBER('Descriptive Stats'!BF7977),'Descriptive Stats'!BF7977,#N/A)</f>
        <v>-1.3950525282585462</v>
      </c>
      <c r="BI7977" s="6">
        <f ca="1">IF(ISNUMBER('Descriptive Stats'!E7977),'Descriptive Stats'!E7977,#N/A)</f>
        <v>0</v>
      </c>
    </row>
    <row r="7978" spans="1:61" ht="14.4" x14ac:dyDescent="0.3">
      <c r="A7978" s="2">
        <f>ROW()</f>
        <v>7978</v>
      </c>
      <c r="C7978" s="8">
        <f t="shared" ca="1" si="1077"/>
        <v>20</v>
      </c>
      <c r="D7978" s="8">
        <f t="shared" ca="1" si="1078"/>
        <v>0</v>
      </c>
      <c r="E7978" s="50">
        <f t="shared" ca="1" si="1072"/>
        <v>2</v>
      </c>
      <c r="F7978" s="2" t="str">
        <f t="shared" ca="1" si="1079"/>
        <v/>
      </c>
      <c r="BD7978" s="49">
        <f t="shared" ca="1" si="1076"/>
        <v>2595</v>
      </c>
      <c r="BE7978" s="3">
        <f t="shared" ca="1" si="1073"/>
        <v>0.25945000000000001</v>
      </c>
      <c r="BF7978" s="3">
        <f t="shared" ca="1" si="1074"/>
        <v>-0.6450419512753276</v>
      </c>
      <c r="BG7978" s="9">
        <f t="shared" ca="1" si="1075"/>
        <v>2</v>
      </c>
      <c r="BH7978" s="6">
        <f ca="1">IF(ISNUMBER('Descriptive Stats'!BF7978),'Descriptive Stats'!BF7978,#N/A)</f>
        <v>-0.6450419512753276</v>
      </c>
      <c r="BI7978" s="6">
        <f ca="1">IF(ISNUMBER('Descriptive Stats'!E7978),'Descriptive Stats'!E7978,#N/A)</f>
        <v>2</v>
      </c>
    </row>
    <row r="7979" spans="1:61" ht="14.4" x14ac:dyDescent="0.3">
      <c r="A7979" s="2">
        <f>ROW()</f>
        <v>7979</v>
      </c>
      <c r="C7979" s="8">
        <f t="shared" ca="1" si="1077"/>
        <v>17</v>
      </c>
      <c r="D7979" s="8">
        <f t="shared" ca="1" si="1078"/>
        <v>2</v>
      </c>
      <c r="E7979" s="50">
        <f t="shared" ca="1" si="1072"/>
        <v>1</v>
      </c>
      <c r="F7979" s="2" t="str">
        <f t="shared" ca="1" si="1079"/>
        <v/>
      </c>
      <c r="BD7979" s="49">
        <f t="shared" ca="1" si="1076"/>
        <v>1871</v>
      </c>
      <c r="BE7979" s="3">
        <f t="shared" ca="1" si="1073"/>
        <v>0.18704999999999999</v>
      </c>
      <c r="BF7979" s="3">
        <f t="shared" ca="1" si="1074"/>
        <v>-0.88881967520906158</v>
      </c>
      <c r="BG7979" s="9">
        <f t="shared" ca="1" si="1075"/>
        <v>1</v>
      </c>
      <c r="BH7979" s="6">
        <f ca="1">IF(ISNUMBER('Descriptive Stats'!BF7979),'Descriptive Stats'!BF7979,#N/A)</f>
        <v>-0.88881967520906158</v>
      </c>
      <c r="BI7979" s="6">
        <f ca="1">IF(ISNUMBER('Descriptive Stats'!E7979),'Descriptive Stats'!E7979,#N/A)</f>
        <v>1</v>
      </c>
    </row>
    <row r="7980" spans="1:61" ht="14.4" x14ac:dyDescent="0.3">
      <c r="A7980" s="2">
        <f>ROW()</f>
        <v>7980</v>
      </c>
      <c r="C7980" s="8">
        <f t="shared" ca="1" si="1077"/>
        <v>12</v>
      </c>
      <c r="D7980" s="8">
        <f t="shared" ca="1" si="1078"/>
        <v>1</v>
      </c>
      <c r="E7980" s="50">
        <f t="shared" ca="1" si="1072"/>
        <v>6</v>
      </c>
      <c r="F7980" s="2" t="str">
        <f t="shared" ca="1" si="1079"/>
        <v/>
      </c>
      <c r="BD7980" s="49">
        <f t="shared" ca="1" si="1076"/>
        <v>3900</v>
      </c>
      <c r="BE7980" s="3">
        <f t="shared" ca="1" si="1073"/>
        <v>0.38995000000000002</v>
      </c>
      <c r="BF7980" s="3">
        <f t="shared" ca="1" si="1074"/>
        <v>-0.2794493539703507</v>
      </c>
      <c r="BG7980" s="9">
        <f t="shared" ca="1" si="1075"/>
        <v>6</v>
      </c>
      <c r="BH7980" s="6">
        <f ca="1">IF(ISNUMBER('Descriptive Stats'!BF7980),'Descriptive Stats'!BF7980,#N/A)</f>
        <v>-0.2794493539703507</v>
      </c>
      <c r="BI7980" s="6">
        <f ca="1">IF(ISNUMBER('Descriptive Stats'!E7980),'Descriptive Stats'!E7980,#N/A)</f>
        <v>6</v>
      </c>
    </row>
    <row r="7981" spans="1:61" ht="14.4" x14ac:dyDescent="0.3">
      <c r="A7981" s="2">
        <f>ROW()</f>
        <v>7981</v>
      </c>
      <c r="C7981" s="8">
        <f t="shared" ca="1" si="1077"/>
        <v>2</v>
      </c>
      <c r="D7981" s="8">
        <f t="shared" ca="1" si="1078"/>
        <v>6</v>
      </c>
      <c r="E7981" s="50">
        <f t="shared" ca="1" si="1072"/>
        <v>2</v>
      </c>
      <c r="F7981" s="2" t="str">
        <f t="shared" ca="1" si="1079"/>
        <v/>
      </c>
      <c r="BD7981" s="49">
        <f t="shared" ca="1" si="1076"/>
        <v>2595</v>
      </c>
      <c r="BE7981" s="3">
        <f t="shared" ca="1" si="1073"/>
        <v>0.25945000000000001</v>
      </c>
      <c r="BF7981" s="3">
        <f t="shared" ca="1" si="1074"/>
        <v>-0.6450419512753276</v>
      </c>
      <c r="BG7981" s="9">
        <f t="shared" ca="1" si="1075"/>
        <v>2</v>
      </c>
      <c r="BH7981" s="6">
        <f ca="1">IF(ISNUMBER('Descriptive Stats'!BF7981),'Descriptive Stats'!BF7981,#N/A)</f>
        <v>-0.6450419512753276</v>
      </c>
      <c r="BI7981" s="6">
        <f ca="1">IF(ISNUMBER('Descriptive Stats'!E7981),'Descriptive Stats'!E7981,#N/A)</f>
        <v>2</v>
      </c>
    </row>
    <row r="7982" spans="1:61" ht="14.4" x14ac:dyDescent="0.3">
      <c r="A7982" s="2">
        <f>ROW()</f>
        <v>7982</v>
      </c>
      <c r="C7982" s="8">
        <f t="shared" ca="1" si="1077"/>
        <v>9</v>
      </c>
      <c r="D7982" s="8">
        <f t="shared" ca="1" si="1078"/>
        <v>2</v>
      </c>
      <c r="E7982" s="50">
        <f t="shared" ca="1" si="1072"/>
        <v>2</v>
      </c>
      <c r="F7982" s="2" t="str">
        <f t="shared" ca="1" si="1079"/>
        <v/>
      </c>
      <c r="BD7982" s="49">
        <f t="shared" ca="1" si="1076"/>
        <v>2595</v>
      </c>
      <c r="BE7982" s="3">
        <f t="shared" ca="1" si="1073"/>
        <v>0.25945000000000001</v>
      </c>
      <c r="BF7982" s="3">
        <f t="shared" ca="1" si="1074"/>
        <v>-0.6450419512753276</v>
      </c>
      <c r="BG7982" s="9">
        <f t="shared" ca="1" si="1075"/>
        <v>2</v>
      </c>
      <c r="BH7982" s="6">
        <f ca="1">IF(ISNUMBER('Descriptive Stats'!BF7982),'Descriptive Stats'!BF7982,#N/A)</f>
        <v>-0.6450419512753276</v>
      </c>
      <c r="BI7982" s="6">
        <f ca="1">IF(ISNUMBER('Descriptive Stats'!E7982),'Descriptive Stats'!E7982,#N/A)</f>
        <v>2</v>
      </c>
    </row>
    <row r="7983" spans="1:61" ht="14.4" x14ac:dyDescent="0.3">
      <c r="A7983" s="2">
        <f>ROW()</f>
        <v>7983</v>
      </c>
      <c r="C7983" s="8">
        <f t="shared" ca="1" si="1077"/>
        <v>17</v>
      </c>
      <c r="D7983" s="8">
        <f t="shared" ca="1" si="1078"/>
        <v>2</v>
      </c>
      <c r="E7983" s="50">
        <f t="shared" ca="1" si="1072"/>
        <v>0</v>
      </c>
      <c r="F7983" s="2" t="str">
        <f t="shared" ca="1" si="1079"/>
        <v/>
      </c>
      <c r="BD7983" s="49">
        <f t="shared" ca="1" si="1076"/>
        <v>815.5</v>
      </c>
      <c r="BE7983" s="3">
        <f t="shared" ca="1" si="1073"/>
        <v>8.1500000000000003E-2</v>
      </c>
      <c r="BF7983" s="3">
        <f t="shared" ca="1" si="1074"/>
        <v>-1.3950525282585462</v>
      </c>
      <c r="BG7983" s="9">
        <f t="shared" ca="1" si="1075"/>
        <v>0</v>
      </c>
      <c r="BH7983" s="6">
        <f ca="1">IF(ISNUMBER('Descriptive Stats'!BF7983),'Descriptive Stats'!BF7983,#N/A)</f>
        <v>-1.3950525282585462</v>
      </c>
      <c r="BI7983" s="6">
        <f ca="1">IF(ISNUMBER('Descriptive Stats'!E7983),'Descriptive Stats'!E7983,#N/A)</f>
        <v>0</v>
      </c>
    </row>
    <row r="7984" spans="1:61" ht="14.4" x14ac:dyDescent="0.3">
      <c r="A7984" s="2">
        <f>ROW()</f>
        <v>7984</v>
      </c>
      <c r="C7984" s="8">
        <f t="shared" ca="1" si="1077"/>
        <v>18</v>
      </c>
      <c r="D7984" s="8">
        <f t="shared" ca="1" si="1078"/>
        <v>0</v>
      </c>
      <c r="E7984" s="50">
        <f t="shared" ca="1" si="1072"/>
        <v>0</v>
      </c>
      <c r="F7984" s="2" t="str">
        <f t="shared" ca="1" si="1079"/>
        <v/>
      </c>
      <c r="BD7984" s="49">
        <f t="shared" ca="1" si="1076"/>
        <v>815.5</v>
      </c>
      <c r="BE7984" s="3">
        <f t="shared" ca="1" si="1073"/>
        <v>8.1500000000000003E-2</v>
      </c>
      <c r="BF7984" s="3">
        <f t="shared" ca="1" si="1074"/>
        <v>-1.3950525282585462</v>
      </c>
      <c r="BG7984" s="9">
        <f t="shared" ca="1" si="1075"/>
        <v>0</v>
      </c>
      <c r="BH7984" s="6">
        <f ca="1">IF(ISNUMBER('Descriptive Stats'!BF7984),'Descriptive Stats'!BF7984,#N/A)</f>
        <v>-1.3950525282585462</v>
      </c>
      <c r="BI7984" s="6">
        <f ca="1">IF(ISNUMBER('Descriptive Stats'!E7984),'Descriptive Stats'!E7984,#N/A)</f>
        <v>0</v>
      </c>
    </row>
    <row r="7985" spans="1:61" ht="14.4" x14ac:dyDescent="0.3">
      <c r="A7985" s="2">
        <f>ROW()</f>
        <v>7985</v>
      </c>
      <c r="C7985" s="8">
        <f t="shared" ca="1" si="1077"/>
        <v>15</v>
      </c>
      <c r="D7985" s="8">
        <f t="shared" ca="1" si="1078"/>
        <v>0</v>
      </c>
      <c r="E7985" s="50">
        <f t="shared" ca="1" si="1072"/>
        <v>7</v>
      </c>
      <c r="F7985" s="2" t="str">
        <f t="shared" ca="1" si="1079"/>
        <v/>
      </c>
      <c r="BD7985" s="49">
        <f t="shared" ca="1" si="1076"/>
        <v>4473.5</v>
      </c>
      <c r="BE7985" s="3">
        <f t="shared" ca="1" si="1073"/>
        <v>0.44729999999999998</v>
      </c>
      <c r="BF7985" s="3">
        <f t="shared" ca="1" si="1074"/>
        <v>-0.13248586824472414</v>
      </c>
      <c r="BG7985" s="9">
        <f t="shared" ca="1" si="1075"/>
        <v>7</v>
      </c>
      <c r="BH7985" s="6">
        <f ca="1">IF(ISNUMBER('Descriptive Stats'!BF7985),'Descriptive Stats'!BF7985,#N/A)</f>
        <v>-0.13248586824472414</v>
      </c>
      <c r="BI7985" s="6">
        <f ca="1">IF(ISNUMBER('Descriptive Stats'!E7985),'Descriptive Stats'!E7985,#N/A)</f>
        <v>7</v>
      </c>
    </row>
    <row r="7986" spans="1:61" ht="14.4" x14ac:dyDescent="0.3">
      <c r="A7986" s="2">
        <f>ROW()</f>
        <v>7986</v>
      </c>
      <c r="C7986" s="8">
        <f t="shared" ca="1" si="1077"/>
        <v>6</v>
      </c>
      <c r="D7986" s="8">
        <f t="shared" ca="1" si="1078"/>
        <v>7</v>
      </c>
      <c r="E7986" s="50">
        <f t="shared" ca="1" si="1072"/>
        <v>2</v>
      </c>
      <c r="F7986" s="2" t="str">
        <f t="shared" ca="1" si="1079"/>
        <v/>
      </c>
      <c r="BD7986" s="49">
        <f t="shared" ca="1" si="1076"/>
        <v>2595</v>
      </c>
      <c r="BE7986" s="3">
        <f t="shared" ca="1" si="1073"/>
        <v>0.25945000000000001</v>
      </c>
      <c r="BF7986" s="3">
        <f t="shared" ca="1" si="1074"/>
        <v>-0.6450419512753276</v>
      </c>
      <c r="BG7986" s="9">
        <f t="shared" ca="1" si="1075"/>
        <v>2</v>
      </c>
      <c r="BH7986" s="6">
        <f ca="1">IF(ISNUMBER('Descriptive Stats'!BF7986),'Descriptive Stats'!BF7986,#N/A)</f>
        <v>-0.6450419512753276</v>
      </c>
      <c r="BI7986" s="6">
        <f ca="1">IF(ISNUMBER('Descriptive Stats'!E7986),'Descriptive Stats'!E7986,#N/A)</f>
        <v>2</v>
      </c>
    </row>
    <row r="7987" spans="1:61" ht="14.4" x14ac:dyDescent="0.3">
      <c r="A7987" s="2">
        <f>ROW()</f>
        <v>7987</v>
      </c>
      <c r="C7987" s="8">
        <f t="shared" ca="1" si="1077"/>
        <v>9</v>
      </c>
      <c r="D7987" s="8">
        <f t="shared" ca="1" si="1078"/>
        <v>2</v>
      </c>
      <c r="E7987" s="50">
        <f t="shared" ca="1" si="1072"/>
        <v>1</v>
      </c>
      <c r="F7987" s="2" t="str">
        <f t="shared" ca="1" si="1079"/>
        <v/>
      </c>
      <c r="BD7987" s="49">
        <f t="shared" ca="1" si="1076"/>
        <v>1871</v>
      </c>
      <c r="BE7987" s="3">
        <f t="shared" ca="1" si="1073"/>
        <v>0.18704999999999999</v>
      </c>
      <c r="BF7987" s="3">
        <f t="shared" ca="1" si="1074"/>
        <v>-0.88881967520906158</v>
      </c>
      <c r="BG7987" s="9">
        <f t="shared" ca="1" si="1075"/>
        <v>1</v>
      </c>
      <c r="BH7987" s="6">
        <f ca="1">IF(ISNUMBER('Descriptive Stats'!BF7987),'Descriptive Stats'!BF7987,#N/A)</f>
        <v>-0.88881967520906158</v>
      </c>
      <c r="BI7987" s="6">
        <f ca="1">IF(ISNUMBER('Descriptive Stats'!E7987),'Descriptive Stats'!E7987,#N/A)</f>
        <v>1</v>
      </c>
    </row>
    <row r="7988" spans="1:61" ht="14.4" x14ac:dyDescent="0.3">
      <c r="A7988" s="2">
        <f>ROW()</f>
        <v>7988</v>
      </c>
      <c r="C7988" s="8">
        <f t="shared" ca="1" si="1077"/>
        <v>8</v>
      </c>
      <c r="D7988" s="8">
        <f t="shared" ca="1" si="1078"/>
        <v>1</v>
      </c>
      <c r="E7988" s="50">
        <f t="shared" ca="1" si="1072"/>
        <v>0</v>
      </c>
      <c r="F7988" s="2" t="str">
        <f t="shared" ca="1" si="1079"/>
        <v/>
      </c>
      <c r="BD7988" s="49">
        <f t="shared" ca="1" si="1076"/>
        <v>815.5</v>
      </c>
      <c r="BE7988" s="3">
        <f t="shared" ca="1" si="1073"/>
        <v>8.1500000000000003E-2</v>
      </c>
      <c r="BF7988" s="3">
        <f t="shared" ca="1" si="1074"/>
        <v>-1.3950525282585462</v>
      </c>
      <c r="BG7988" s="9">
        <f t="shared" ca="1" si="1075"/>
        <v>0</v>
      </c>
      <c r="BH7988" s="6">
        <f ca="1">IF(ISNUMBER('Descriptive Stats'!BF7988),'Descriptive Stats'!BF7988,#N/A)</f>
        <v>-1.3950525282585462</v>
      </c>
      <c r="BI7988" s="6">
        <f ca="1">IF(ISNUMBER('Descriptive Stats'!E7988),'Descriptive Stats'!E7988,#N/A)</f>
        <v>0</v>
      </c>
    </row>
    <row r="7989" spans="1:61" ht="14.4" x14ac:dyDescent="0.3">
      <c r="A7989" s="2">
        <f>ROW()</f>
        <v>7989</v>
      </c>
      <c r="C7989" s="8">
        <f t="shared" ca="1" si="1077"/>
        <v>14</v>
      </c>
      <c r="D7989" s="8">
        <f t="shared" ca="1" si="1078"/>
        <v>0</v>
      </c>
      <c r="E7989" s="50">
        <f t="shared" ca="1" si="1072"/>
        <v>0</v>
      </c>
      <c r="F7989" s="2" t="str">
        <f t="shared" ca="1" si="1079"/>
        <v/>
      </c>
      <c r="BD7989" s="49">
        <f t="shared" ca="1" si="1076"/>
        <v>815.5</v>
      </c>
      <c r="BE7989" s="3">
        <f t="shared" ca="1" si="1073"/>
        <v>8.1500000000000003E-2</v>
      </c>
      <c r="BF7989" s="3">
        <f t="shared" ca="1" si="1074"/>
        <v>-1.3950525282585462</v>
      </c>
      <c r="BG7989" s="9">
        <f t="shared" ca="1" si="1075"/>
        <v>0</v>
      </c>
      <c r="BH7989" s="6">
        <f ca="1">IF(ISNUMBER('Descriptive Stats'!BF7989),'Descriptive Stats'!BF7989,#N/A)</f>
        <v>-1.3950525282585462</v>
      </c>
      <c r="BI7989" s="6">
        <f ca="1">IF(ISNUMBER('Descriptive Stats'!E7989),'Descriptive Stats'!E7989,#N/A)</f>
        <v>0</v>
      </c>
    </row>
    <row r="7990" spans="1:61" ht="14.4" x14ac:dyDescent="0.3">
      <c r="A7990" s="2">
        <f>ROW()</f>
        <v>7990</v>
      </c>
      <c r="C7990" s="8">
        <f t="shared" ca="1" si="1077"/>
        <v>22</v>
      </c>
      <c r="D7990" s="8">
        <f t="shared" ca="1" si="1078"/>
        <v>0</v>
      </c>
      <c r="E7990" s="50">
        <f t="shared" ca="1" si="1072"/>
        <v>4</v>
      </c>
      <c r="F7990" s="2" t="str">
        <f t="shared" ca="1" si="1079"/>
        <v/>
      </c>
      <c r="BD7990" s="49">
        <f t="shared" ca="1" si="1076"/>
        <v>3442</v>
      </c>
      <c r="BE7990" s="3">
        <f t="shared" ca="1" si="1073"/>
        <v>0.34415000000000001</v>
      </c>
      <c r="BF7990" s="3">
        <f t="shared" ca="1" si="1074"/>
        <v>-0.40116316278173481</v>
      </c>
      <c r="BG7990" s="9">
        <f t="shared" ca="1" si="1075"/>
        <v>4</v>
      </c>
      <c r="BH7990" s="6">
        <f ca="1">IF(ISNUMBER('Descriptive Stats'!BF7990),'Descriptive Stats'!BF7990,#N/A)</f>
        <v>-0.40116316278173481</v>
      </c>
      <c r="BI7990" s="6">
        <f ca="1">IF(ISNUMBER('Descriptive Stats'!E7990),'Descriptive Stats'!E7990,#N/A)</f>
        <v>4</v>
      </c>
    </row>
    <row r="7991" spans="1:61" ht="14.4" x14ac:dyDescent="0.3">
      <c r="A7991" s="2">
        <f>ROW()</f>
        <v>7991</v>
      </c>
      <c r="C7991" s="8">
        <f t="shared" ca="1" si="1077"/>
        <v>13</v>
      </c>
      <c r="D7991" s="8">
        <f t="shared" ca="1" si="1078"/>
        <v>4</v>
      </c>
      <c r="E7991" s="50">
        <f t="shared" ca="1" si="1072"/>
        <v>6</v>
      </c>
      <c r="F7991" s="2" t="str">
        <f t="shared" ca="1" si="1079"/>
        <v/>
      </c>
      <c r="BD7991" s="49">
        <f t="shared" ca="1" si="1076"/>
        <v>3900</v>
      </c>
      <c r="BE7991" s="3">
        <f t="shared" ca="1" si="1073"/>
        <v>0.38995000000000002</v>
      </c>
      <c r="BF7991" s="3">
        <f t="shared" ca="1" si="1074"/>
        <v>-0.2794493539703507</v>
      </c>
      <c r="BG7991" s="9">
        <f t="shared" ca="1" si="1075"/>
        <v>6</v>
      </c>
      <c r="BH7991" s="6">
        <f ca="1">IF(ISNUMBER('Descriptive Stats'!BF7991),'Descriptive Stats'!BF7991,#N/A)</f>
        <v>-0.2794493539703507</v>
      </c>
      <c r="BI7991" s="6">
        <f ca="1">IF(ISNUMBER('Descriptive Stats'!E7991),'Descriptive Stats'!E7991,#N/A)</f>
        <v>6</v>
      </c>
    </row>
    <row r="7992" spans="1:61" ht="14.4" x14ac:dyDescent="0.3">
      <c r="A7992" s="2">
        <f>ROW()</f>
        <v>7992</v>
      </c>
      <c r="C7992" s="8">
        <f t="shared" ca="1" si="1077"/>
        <v>2</v>
      </c>
      <c r="D7992" s="8">
        <f t="shared" ca="1" si="1078"/>
        <v>6</v>
      </c>
      <c r="E7992" s="50">
        <f t="shared" ca="1" si="1072"/>
        <v>1</v>
      </c>
      <c r="F7992" s="2" t="str">
        <f t="shared" ca="1" si="1079"/>
        <v/>
      </c>
      <c r="BD7992" s="49">
        <f t="shared" ca="1" si="1076"/>
        <v>1871</v>
      </c>
      <c r="BE7992" s="3">
        <f t="shared" ca="1" si="1073"/>
        <v>0.18704999999999999</v>
      </c>
      <c r="BF7992" s="3">
        <f t="shared" ca="1" si="1074"/>
        <v>-0.88881967520906158</v>
      </c>
      <c r="BG7992" s="9">
        <f t="shared" ca="1" si="1075"/>
        <v>1</v>
      </c>
      <c r="BH7992" s="6">
        <f ca="1">IF(ISNUMBER('Descriptive Stats'!BF7992),'Descriptive Stats'!BF7992,#N/A)</f>
        <v>-0.88881967520906158</v>
      </c>
      <c r="BI7992" s="6">
        <f ca="1">IF(ISNUMBER('Descriptive Stats'!E7992),'Descriptive Stats'!E7992,#N/A)</f>
        <v>1</v>
      </c>
    </row>
    <row r="7993" spans="1:61" ht="14.4" x14ac:dyDescent="0.3">
      <c r="A7993" s="2">
        <f>ROW()</f>
        <v>7993</v>
      </c>
      <c r="C7993" s="8">
        <f t="shared" ca="1" si="1077"/>
        <v>12</v>
      </c>
      <c r="D7993" s="8">
        <f t="shared" ca="1" si="1078"/>
        <v>1</v>
      </c>
      <c r="E7993" s="50">
        <f t="shared" ca="1" si="1072"/>
        <v>2</v>
      </c>
      <c r="F7993" s="2" t="str">
        <f t="shared" ca="1" si="1079"/>
        <v/>
      </c>
      <c r="BD7993" s="49">
        <f t="shared" ca="1" si="1076"/>
        <v>2595</v>
      </c>
      <c r="BE7993" s="3">
        <f t="shared" ca="1" si="1073"/>
        <v>0.25945000000000001</v>
      </c>
      <c r="BF7993" s="3">
        <f t="shared" ca="1" si="1074"/>
        <v>-0.6450419512753276</v>
      </c>
      <c r="BG7993" s="9">
        <f t="shared" ca="1" si="1075"/>
        <v>2</v>
      </c>
      <c r="BH7993" s="6">
        <f ca="1">IF(ISNUMBER('Descriptive Stats'!BF7993),'Descriptive Stats'!BF7993,#N/A)</f>
        <v>-0.6450419512753276</v>
      </c>
      <c r="BI7993" s="6">
        <f ca="1">IF(ISNUMBER('Descriptive Stats'!E7993),'Descriptive Stats'!E7993,#N/A)</f>
        <v>2</v>
      </c>
    </row>
    <row r="7994" spans="1:61" ht="14.4" x14ac:dyDescent="0.3">
      <c r="A7994" s="2">
        <f>ROW()</f>
        <v>7994</v>
      </c>
      <c r="C7994" s="8">
        <f t="shared" ca="1" si="1077"/>
        <v>9</v>
      </c>
      <c r="D7994" s="8">
        <f t="shared" ca="1" si="1078"/>
        <v>2</v>
      </c>
      <c r="E7994" s="50">
        <f t="shared" ca="1" si="1072"/>
        <v>2</v>
      </c>
      <c r="F7994" s="2" t="str">
        <f t="shared" ca="1" si="1079"/>
        <v/>
      </c>
      <c r="BD7994" s="49">
        <f t="shared" ca="1" si="1076"/>
        <v>2595</v>
      </c>
      <c r="BE7994" s="3">
        <f t="shared" ca="1" si="1073"/>
        <v>0.25945000000000001</v>
      </c>
      <c r="BF7994" s="3">
        <f t="shared" ca="1" si="1074"/>
        <v>-0.6450419512753276</v>
      </c>
      <c r="BG7994" s="9">
        <f t="shared" ca="1" si="1075"/>
        <v>2</v>
      </c>
      <c r="BH7994" s="6">
        <f ca="1">IF(ISNUMBER('Descriptive Stats'!BF7994),'Descriptive Stats'!BF7994,#N/A)</f>
        <v>-0.6450419512753276</v>
      </c>
      <c r="BI7994" s="6">
        <f ca="1">IF(ISNUMBER('Descriptive Stats'!E7994),'Descriptive Stats'!E7994,#N/A)</f>
        <v>2</v>
      </c>
    </row>
    <row r="7995" spans="1:61" ht="14.4" x14ac:dyDescent="0.3">
      <c r="A7995" s="2">
        <f>ROW()</f>
        <v>7995</v>
      </c>
      <c r="C7995" s="8">
        <f t="shared" ca="1" si="1077"/>
        <v>17</v>
      </c>
      <c r="D7995" s="8">
        <f t="shared" ca="1" si="1078"/>
        <v>2</v>
      </c>
      <c r="E7995" s="50">
        <f t="shared" ca="1" si="1072"/>
        <v>0</v>
      </c>
      <c r="F7995" s="2" t="str">
        <f t="shared" ca="1" si="1079"/>
        <v/>
      </c>
      <c r="BD7995" s="49">
        <f t="shared" ca="1" si="1076"/>
        <v>815.5</v>
      </c>
      <c r="BE7995" s="3">
        <f t="shared" ca="1" si="1073"/>
        <v>8.1500000000000003E-2</v>
      </c>
      <c r="BF7995" s="3">
        <f t="shared" ca="1" si="1074"/>
        <v>-1.3950525282585462</v>
      </c>
      <c r="BG7995" s="9">
        <f t="shared" ca="1" si="1075"/>
        <v>0</v>
      </c>
      <c r="BH7995" s="6">
        <f ca="1">IF(ISNUMBER('Descriptive Stats'!BF7995),'Descriptive Stats'!BF7995,#N/A)</f>
        <v>-1.3950525282585462</v>
      </c>
      <c r="BI7995" s="6">
        <f ca="1">IF(ISNUMBER('Descriptive Stats'!E7995),'Descriptive Stats'!E7995,#N/A)</f>
        <v>0</v>
      </c>
    </row>
    <row r="7996" spans="1:61" ht="14.4" x14ac:dyDescent="0.3">
      <c r="A7996" s="2">
        <f>ROW()</f>
        <v>7996</v>
      </c>
      <c r="C7996" s="8">
        <f t="shared" ca="1" si="1077"/>
        <v>11</v>
      </c>
      <c r="D7996" s="8">
        <f t="shared" ca="1" si="1078"/>
        <v>0</v>
      </c>
      <c r="E7996" s="50">
        <f t="shared" ca="1" si="1072"/>
        <v>19</v>
      </c>
      <c r="F7996" s="2" t="str">
        <f t="shared" ca="1" si="1079"/>
        <v>X</v>
      </c>
      <c r="BD7996" s="49">
        <f t="shared" ca="1" si="1076"/>
        <v>5294</v>
      </c>
      <c r="BE7996" s="3">
        <f t="shared" ca="1" si="1073"/>
        <v>0.52934999999999999</v>
      </c>
      <c r="BF7996" s="3">
        <f t="shared" ca="1" si="1074"/>
        <v>7.3636031452008061E-2</v>
      </c>
      <c r="BG7996" s="9">
        <f t="shared" ca="1" si="1075"/>
        <v>19</v>
      </c>
      <c r="BH7996" s="6">
        <f ca="1">IF(ISNUMBER('Descriptive Stats'!BF7996),'Descriptive Stats'!BF7996,#N/A)</f>
        <v>7.3636031452008061E-2</v>
      </c>
      <c r="BI7996" s="6">
        <f ca="1">IF(ISNUMBER('Descriptive Stats'!E7996),'Descriptive Stats'!E7996,#N/A)</f>
        <v>19</v>
      </c>
    </row>
    <row r="7997" spans="1:61" ht="14.4" x14ac:dyDescent="0.3">
      <c r="A7997" s="2">
        <f>ROW()</f>
        <v>7997</v>
      </c>
      <c r="C7997" s="8">
        <f t="shared" ca="1" si="1077"/>
        <v>7</v>
      </c>
      <c r="D7997" s="8">
        <f t="shared" ca="1" si="1078"/>
        <v>19</v>
      </c>
      <c r="E7997" s="50">
        <f t="shared" ca="1" si="1072"/>
        <v>0</v>
      </c>
      <c r="F7997" s="2" t="str">
        <f t="shared" ca="1" si="1079"/>
        <v/>
      </c>
      <c r="BD7997" s="49">
        <f t="shared" ca="1" si="1076"/>
        <v>815.5</v>
      </c>
      <c r="BE7997" s="3">
        <f t="shared" ca="1" si="1073"/>
        <v>8.1500000000000003E-2</v>
      </c>
      <c r="BF7997" s="3">
        <f t="shared" ca="1" si="1074"/>
        <v>-1.3950525282585462</v>
      </c>
      <c r="BG7997" s="9">
        <f t="shared" ca="1" si="1075"/>
        <v>0</v>
      </c>
      <c r="BH7997" s="6">
        <f ca="1">IF(ISNUMBER('Descriptive Stats'!BF7997),'Descriptive Stats'!BF7997,#N/A)</f>
        <v>-1.3950525282585462</v>
      </c>
      <c r="BI7997" s="6">
        <f ca="1">IF(ISNUMBER('Descriptive Stats'!E7997),'Descriptive Stats'!E7997,#N/A)</f>
        <v>0</v>
      </c>
    </row>
    <row r="7998" spans="1:61" ht="14.4" x14ac:dyDescent="0.3">
      <c r="A7998" s="2">
        <f>ROW()</f>
        <v>7998</v>
      </c>
      <c r="C7998" s="8">
        <f t="shared" ca="1" si="1077"/>
        <v>22</v>
      </c>
      <c r="D7998" s="8">
        <f t="shared" ca="1" si="1078"/>
        <v>0</v>
      </c>
      <c r="E7998" s="50">
        <f t="shared" ca="1" si="1072"/>
        <v>15</v>
      </c>
      <c r="F7998" s="2" t="str">
        <f t="shared" ca="1" si="1079"/>
        <v/>
      </c>
      <c r="BD7998" s="49">
        <f t="shared" ca="1" si="1076"/>
        <v>5051.5</v>
      </c>
      <c r="BE7998" s="3">
        <f t="shared" ca="1" si="1073"/>
        <v>0.50509999999999999</v>
      </c>
      <c r="BF7998" s="3">
        <f t="shared" ca="1" si="1074"/>
        <v>1.2784152420787677E-2</v>
      </c>
      <c r="BG7998" s="9">
        <f t="shared" ca="1" si="1075"/>
        <v>15</v>
      </c>
      <c r="BH7998" s="6">
        <f ca="1">IF(ISNUMBER('Descriptive Stats'!BF7998),'Descriptive Stats'!BF7998,#N/A)</f>
        <v>1.2784152420787677E-2</v>
      </c>
      <c r="BI7998" s="6">
        <f ca="1">IF(ISNUMBER('Descriptive Stats'!E7998),'Descriptive Stats'!E7998,#N/A)</f>
        <v>15</v>
      </c>
    </row>
    <row r="7999" spans="1:61" ht="14.4" x14ac:dyDescent="0.3">
      <c r="A7999" s="2">
        <f>ROW()</f>
        <v>7999</v>
      </c>
      <c r="C7999" s="8">
        <f t="shared" ca="1" si="1077"/>
        <v>24</v>
      </c>
      <c r="D7999" s="8">
        <f t="shared" ca="1" si="1078"/>
        <v>15</v>
      </c>
      <c r="E7999" s="50">
        <f t="shared" ca="1" si="1072"/>
        <v>6</v>
      </c>
      <c r="F7999" s="2" t="str">
        <f t="shared" ca="1" si="1079"/>
        <v/>
      </c>
      <c r="BD7999" s="49">
        <f t="shared" ca="1" si="1076"/>
        <v>3900</v>
      </c>
      <c r="BE7999" s="3">
        <f t="shared" ca="1" si="1073"/>
        <v>0.38995000000000002</v>
      </c>
      <c r="BF7999" s="3">
        <f t="shared" ca="1" si="1074"/>
        <v>-0.2794493539703507</v>
      </c>
      <c r="BG7999" s="9">
        <f t="shared" ca="1" si="1075"/>
        <v>6</v>
      </c>
      <c r="BH7999" s="6">
        <f ca="1">IF(ISNUMBER('Descriptive Stats'!BF7999),'Descriptive Stats'!BF7999,#N/A)</f>
        <v>-0.2794493539703507</v>
      </c>
      <c r="BI7999" s="6">
        <f ca="1">IF(ISNUMBER('Descriptive Stats'!E7999),'Descriptive Stats'!E7999,#N/A)</f>
        <v>6</v>
      </c>
    </row>
    <row r="8000" spans="1:61" ht="14.4" x14ac:dyDescent="0.3">
      <c r="A8000" s="2">
        <f>ROW()</f>
        <v>8000</v>
      </c>
      <c r="C8000" s="8">
        <f t="shared" ca="1" si="1077"/>
        <v>5</v>
      </c>
      <c r="D8000" s="8">
        <f t="shared" ca="1" si="1078"/>
        <v>6</v>
      </c>
      <c r="E8000" s="50">
        <f t="shared" ca="1" si="1072"/>
        <v>9</v>
      </c>
      <c r="F8000" s="2" t="str">
        <f t="shared" ca="1" si="1079"/>
        <v/>
      </c>
      <c r="BD8000" s="49">
        <f t="shared" ca="1" si="1076"/>
        <v>4819</v>
      </c>
      <c r="BE8000" s="3">
        <f t="shared" ca="1" si="1073"/>
        <v>0.48185</v>
      </c>
      <c r="BF8000" s="3">
        <f t="shared" ca="1" si="1074"/>
        <v>-4.5511009098988427E-2</v>
      </c>
      <c r="BG8000" s="9">
        <f t="shared" ca="1" si="1075"/>
        <v>9</v>
      </c>
      <c r="BH8000" s="6">
        <f ca="1">IF(ISNUMBER('Descriptive Stats'!BF8000),'Descriptive Stats'!BF8000,#N/A)</f>
        <v>-4.5511009098988427E-2</v>
      </c>
      <c r="BI8000" s="6">
        <f ca="1">IF(ISNUMBER('Descriptive Stats'!E8000),'Descriptive Stats'!E8000,#N/A)</f>
        <v>9</v>
      </c>
    </row>
    <row r="8001" spans="1:61" ht="14.4" x14ac:dyDescent="0.3">
      <c r="A8001" s="2">
        <f>ROW()</f>
        <v>8001</v>
      </c>
      <c r="C8001" s="8">
        <f t="shared" ca="1" si="1077"/>
        <v>23</v>
      </c>
      <c r="D8001" s="8">
        <f t="shared" ca="1" si="1078"/>
        <v>9</v>
      </c>
      <c r="E8001" s="50">
        <f t="shared" ca="1" si="1072"/>
        <v>2</v>
      </c>
      <c r="F8001" s="2" t="str">
        <f t="shared" ca="1" si="1079"/>
        <v/>
      </c>
      <c r="BD8001" s="49">
        <f t="shared" ca="1" si="1076"/>
        <v>2595</v>
      </c>
      <c r="BE8001" s="3">
        <f t="shared" ca="1" si="1073"/>
        <v>0.25945000000000001</v>
      </c>
      <c r="BF8001" s="3">
        <f t="shared" ca="1" si="1074"/>
        <v>-0.6450419512753276</v>
      </c>
      <c r="BG8001" s="9">
        <f t="shared" ca="1" si="1075"/>
        <v>2</v>
      </c>
      <c r="BH8001" s="6">
        <f ca="1">IF(ISNUMBER('Descriptive Stats'!BF8001),'Descriptive Stats'!BF8001,#N/A)</f>
        <v>-0.6450419512753276</v>
      </c>
      <c r="BI8001" s="6">
        <f ca="1">IF(ISNUMBER('Descriptive Stats'!E8001),'Descriptive Stats'!E8001,#N/A)</f>
        <v>2</v>
      </c>
    </row>
    <row r="8002" spans="1:61" ht="14.4" x14ac:dyDescent="0.3">
      <c r="A8002" s="2">
        <f>ROW()</f>
        <v>8002</v>
      </c>
      <c r="C8002" s="8">
        <f t="shared" ca="1" si="1077"/>
        <v>9</v>
      </c>
      <c r="D8002" s="8">
        <f t="shared" ca="1" si="1078"/>
        <v>2</v>
      </c>
      <c r="E8002" s="50">
        <f t="shared" ca="1" si="1072"/>
        <v>6</v>
      </c>
      <c r="F8002" s="2" t="str">
        <f t="shared" ca="1" si="1079"/>
        <v/>
      </c>
      <c r="BD8002" s="49">
        <f t="shared" ca="1" si="1076"/>
        <v>3900</v>
      </c>
      <c r="BE8002" s="3">
        <f t="shared" ca="1" si="1073"/>
        <v>0.38995000000000002</v>
      </c>
      <c r="BF8002" s="3">
        <f t="shared" ca="1" si="1074"/>
        <v>-0.2794493539703507</v>
      </c>
      <c r="BG8002" s="9">
        <f t="shared" ca="1" si="1075"/>
        <v>6</v>
      </c>
      <c r="BH8002" s="6">
        <f ca="1">IF(ISNUMBER('Descriptive Stats'!BF8002),'Descriptive Stats'!BF8002,#N/A)</f>
        <v>-0.2794493539703507</v>
      </c>
      <c r="BI8002" s="6">
        <f ca="1">IF(ISNUMBER('Descriptive Stats'!E8002),'Descriptive Stats'!E8002,#N/A)</f>
        <v>6</v>
      </c>
    </row>
    <row r="8003" spans="1:61" ht="14.4" x14ac:dyDescent="0.3">
      <c r="A8003" s="2">
        <f>ROW()</f>
        <v>8003</v>
      </c>
      <c r="C8003" s="8">
        <f t="shared" ca="1" si="1077"/>
        <v>16</v>
      </c>
      <c r="D8003" s="8">
        <f t="shared" ca="1" si="1078"/>
        <v>6</v>
      </c>
      <c r="E8003" s="50">
        <f t="shared" ref="E8003:E8066" ca="1" si="1080">IF(0=MOD(ROW(),$J$1),AVERAGE(OFFSET($D$2,ROW()-$J$1,0,$J$1,1)),"")</f>
        <v>0</v>
      </c>
      <c r="F8003" s="2" t="str">
        <f t="shared" ca="1" si="1079"/>
        <v/>
      </c>
      <c r="BD8003" s="49">
        <f t="shared" ca="1" si="1076"/>
        <v>815.5</v>
      </c>
      <c r="BE8003" s="3">
        <f t="shared" ca="1" si="1073"/>
        <v>8.1500000000000003E-2</v>
      </c>
      <c r="BF8003" s="3">
        <f t="shared" ca="1" si="1074"/>
        <v>-1.3950525282585462</v>
      </c>
      <c r="BG8003" s="9">
        <f t="shared" ca="1" si="1075"/>
        <v>0</v>
      </c>
      <c r="BH8003" s="6">
        <f ca="1">IF(ISNUMBER('Descriptive Stats'!BF8003),'Descriptive Stats'!BF8003,#N/A)</f>
        <v>-1.3950525282585462</v>
      </c>
      <c r="BI8003" s="6">
        <f ca="1">IF(ISNUMBER('Descriptive Stats'!E8003),'Descriptive Stats'!E8003,#N/A)</f>
        <v>0</v>
      </c>
    </row>
    <row r="8004" spans="1:61" ht="14.4" x14ac:dyDescent="0.3">
      <c r="A8004" s="2">
        <f>ROW()</f>
        <v>8004</v>
      </c>
      <c r="C8004" s="8">
        <f t="shared" ca="1" si="1077"/>
        <v>22</v>
      </c>
      <c r="D8004" s="8">
        <f t="shared" ca="1" si="1078"/>
        <v>0</v>
      </c>
      <c r="E8004" s="50">
        <f t="shared" ca="1" si="1080"/>
        <v>0</v>
      </c>
      <c r="F8004" s="2" t="str">
        <f t="shared" ca="1" si="1079"/>
        <v/>
      </c>
      <c r="BD8004" s="49">
        <f t="shared" ca="1" si="1076"/>
        <v>815.5</v>
      </c>
      <c r="BE8004" s="3">
        <f t="shared" ca="1" si="1073"/>
        <v>8.1500000000000003E-2</v>
      </c>
      <c r="BF8004" s="3">
        <f t="shared" ca="1" si="1074"/>
        <v>-1.3950525282585462</v>
      </c>
      <c r="BG8004" s="9">
        <f t="shared" ca="1" si="1075"/>
        <v>0</v>
      </c>
      <c r="BH8004" s="6">
        <f ca="1">IF(ISNUMBER('Descriptive Stats'!BF8004),'Descriptive Stats'!BF8004,#N/A)</f>
        <v>-1.3950525282585462</v>
      </c>
      <c r="BI8004" s="6">
        <f ca="1">IF(ISNUMBER('Descriptive Stats'!E8004),'Descriptive Stats'!E8004,#N/A)</f>
        <v>0</v>
      </c>
    </row>
    <row r="8005" spans="1:61" ht="14.4" x14ac:dyDescent="0.3">
      <c r="A8005" s="2">
        <f>ROW()</f>
        <v>8005</v>
      </c>
      <c r="C8005" s="8">
        <f t="shared" ca="1" si="1077"/>
        <v>14</v>
      </c>
      <c r="D8005" s="8">
        <f t="shared" ca="1" si="1078"/>
        <v>0</v>
      </c>
      <c r="E8005" s="50">
        <f t="shared" ca="1" si="1080"/>
        <v>4</v>
      </c>
      <c r="F8005" s="2" t="str">
        <f t="shared" ca="1" si="1079"/>
        <v/>
      </c>
      <c r="BD8005" s="49">
        <f t="shared" ca="1" si="1076"/>
        <v>3442</v>
      </c>
      <c r="BE8005" s="3">
        <f t="shared" ca="1" si="1073"/>
        <v>0.34415000000000001</v>
      </c>
      <c r="BF8005" s="3">
        <f t="shared" ca="1" si="1074"/>
        <v>-0.40116316278173481</v>
      </c>
      <c r="BG8005" s="9">
        <f t="shared" ca="1" si="1075"/>
        <v>4</v>
      </c>
      <c r="BH8005" s="6">
        <f ca="1">IF(ISNUMBER('Descriptive Stats'!BF8005),'Descriptive Stats'!BF8005,#N/A)</f>
        <v>-0.40116316278173481</v>
      </c>
      <c r="BI8005" s="6">
        <f ca="1">IF(ISNUMBER('Descriptive Stats'!E8005),'Descriptive Stats'!E8005,#N/A)</f>
        <v>4</v>
      </c>
    </row>
    <row r="8006" spans="1:61" ht="14.4" x14ac:dyDescent="0.3">
      <c r="A8006" s="2">
        <f>ROW()</f>
        <v>8006</v>
      </c>
      <c r="C8006" s="8">
        <f t="shared" ca="1" si="1077"/>
        <v>13</v>
      </c>
      <c r="D8006" s="8">
        <f t="shared" ca="1" si="1078"/>
        <v>4</v>
      </c>
      <c r="E8006" s="50">
        <f t="shared" ca="1" si="1080"/>
        <v>0</v>
      </c>
      <c r="F8006" s="2" t="str">
        <f t="shared" ca="1" si="1079"/>
        <v/>
      </c>
      <c r="BD8006" s="49">
        <f t="shared" ca="1" si="1076"/>
        <v>815.5</v>
      </c>
      <c r="BE8006" s="3">
        <f t="shared" ca="1" si="1073"/>
        <v>8.1500000000000003E-2</v>
      </c>
      <c r="BF8006" s="3">
        <f t="shared" ca="1" si="1074"/>
        <v>-1.3950525282585462</v>
      </c>
      <c r="BG8006" s="9">
        <f t="shared" ca="1" si="1075"/>
        <v>0</v>
      </c>
      <c r="BH8006" s="6">
        <f ca="1">IF(ISNUMBER('Descriptive Stats'!BF8006),'Descriptive Stats'!BF8006,#N/A)</f>
        <v>-1.3950525282585462</v>
      </c>
      <c r="BI8006" s="6">
        <f ca="1">IF(ISNUMBER('Descriptive Stats'!E8006),'Descriptive Stats'!E8006,#N/A)</f>
        <v>0</v>
      </c>
    </row>
    <row r="8007" spans="1:61" ht="14.4" x14ac:dyDescent="0.3">
      <c r="A8007" s="2">
        <f>ROW()</f>
        <v>8007</v>
      </c>
      <c r="C8007" s="8">
        <f t="shared" ca="1" si="1077"/>
        <v>11</v>
      </c>
      <c r="D8007" s="8">
        <f t="shared" ca="1" si="1078"/>
        <v>0</v>
      </c>
      <c r="E8007" s="50">
        <f t="shared" ca="1" si="1080"/>
        <v>0</v>
      </c>
      <c r="F8007" s="2" t="str">
        <f t="shared" ca="1" si="1079"/>
        <v/>
      </c>
      <c r="BD8007" s="49">
        <f t="shared" ca="1" si="1076"/>
        <v>815.5</v>
      </c>
      <c r="BE8007" s="3">
        <f t="shared" ca="1" si="1073"/>
        <v>8.1500000000000003E-2</v>
      </c>
      <c r="BF8007" s="3">
        <f t="shared" ca="1" si="1074"/>
        <v>-1.3950525282585462</v>
      </c>
      <c r="BG8007" s="9">
        <f t="shared" ca="1" si="1075"/>
        <v>0</v>
      </c>
      <c r="BH8007" s="6">
        <f ca="1">IF(ISNUMBER('Descriptive Stats'!BF8007),'Descriptive Stats'!BF8007,#N/A)</f>
        <v>-1.3950525282585462</v>
      </c>
      <c r="BI8007" s="6">
        <f ca="1">IF(ISNUMBER('Descriptive Stats'!E8007),'Descriptive Stats'!E8007,#N/A)</f>
        <v>0</v>
      </c>
    </row>
    <row r="8008" spans="1:61" ht="14.4" x14ac:dyDescent="0.3">
      <c r="A8008" s="2">
        <f>ROW()</f>
        <v>8008</v>
      </c>
      <c r="C8008" s="8">
        <f t="shared" ca="1" si="1077"/>
        <v>18</v>
      </c>
      <c r="D8008" s="8">
        <f t="shared" ca="1" si="1078"/>
        <v>0</v>
      </c>
      <c r="E8008" s="50">
        <f t="shared" ca="1" si="1080"/>
        <v>0</v>
      </c>
      <c r="F8008" s="2" t="str">
        <f t="shared" ca="1" si="1079"/>
        <v/>
      </c>
      <c r="BD8008" s="49">
        <f t="shared" ca="1" si="1076"/>
        <v>815.5</v>
      </c>
      <c r="BE8008" s="3">
        <f t="shared" ca="1" si="1073"/>
        <v>8.1500000000000003E-2</v>
      </c>
      <c r="BF8008" s="3">
        <f t="shared" ca="1" si="1074"/>
        <v>-1.3950525282585462</v>
      </c>
      <c r="BG8008" s="9">
        <f t="shared" ca="1" si="1075"/>
        <v>0</v>
      </c>
      <c r="BH8008" s="6">
        <f ca="1">IF(ISNUMBER('Descriptive Stats'!BF8008),'Descriptive Stats'!BF8008,#N/A)</f>
        <v>-1.3950525282585462</v>
      </c>
      <c r="BI8008" s="6">
        <f ca="1">IF(ISNUMBER('Descriptive Stats'!E8008),'Descriptive Stats'!E8008,#N/A)</f>
        <v>0</v>
      </c>
    </row>
    <row r="8009" spans="1:61" ht="14.4" x14ac:dyDescent="0.3">
      <c r="A8009" s="2">
        <f>ROW()</f>
        <v>8009</v>
      </c>
      <c r="C8009" s="8">
        <f t="shared" ca="1" si="1077"/>
        <v>15</v>
      </c>
      <c r="D8009" s="8">
        <f t="shared" ca="1" si="1078"/>
        <v>0</v>
      </c>
      <c r="E8009" s="50">
        <f t="shared" ca="1" si="1080"/>
        <v>15</v>
      </c>
      <c r="F8009" s="2" t="str">
        <f t="shared" ca="1" si="1079"/>
        <v/>
      </c>
      <c r="BD8009" s="49">
        <f t="shared" ca="1" si="1076"/>
        <v>5051.5</v>
      </c>
      <c r="BE8009" s="3">
        <f t="shared" ref="BE8009:BE8072" ca="1" si="1081">IF(ISNUMBER(BD8009),(BD8009-0.5)/$BK$4,"")</f>
        <v>0.50509999999999999</v>
      </c>
      <c r="BF8009" s="3">
        <f t="shared" ref="BF8009:BF8072" ca="1" si="1082">IF(ISNUMBER(BE8009),_xlfn.NORM.INV(BE8009,0,1),"")</f>
        <v>1.2784152420787677E-2</v>
      </c>
      <c r="BG8009" s="9">
        <f t="shared" ref="BG8009:BG8072" ca="1" si="1083">IF(ISNUMBER(E8009),E8009,"")</f>
        <v>15</v>
      </c>
      <c r="BH8009" s="6">
        <f ca="1">IF(ISNUMBER('Descriptive Stats'!BF8009),'Descriptive Stats'!BF8009,#N/A)</f>
        <v>1.2784152420787677E-2</v>
      </c>
      <c r="BI8009" s="6">
        <f ca="1">IF(ISNUMBER('Descriptive Stats'!E8009),'Descriptive Stats'!E8009,#N/A)</f>
        <v>15</v>
      </c>
    </row>
    <row r="8010" spans="1:61" ht="14.4" x14ac:dyDescent="0.3">
      <c r="A8010" s="2">
        <f>ROW()</f>
        <v>8010</v>
      </c>
      <c r="C8010" s="8">
        <f t="shared" ca="1" si="1077"/>
        <v>24</v>
      </c>
      <c r="D8010" s="8">
        <f t="shared" ca="1" si="1078"/>
        <v>15</v>
      </c>
      <c r="E8010" s="50">
        <f t="shared" ca="1" si="1080"/>
        <v>7</v>
      </c>
      <c r="F8010" s="2" t="str">
        <f t="shared" ca="1" si="1079"/>
        <v/>
      </c>
      <c r="BD8010" s="49">
        <f t="shared" ref="BD8010:BD8073" ca="1" si="1084">IF(ISNUMBER(BG8010),_xlfn.RANK.AVG(BG8010,$BG$2:$BG$5414,1),"")</f>
        <v>4473.5</v>
      </c>
      <c r="BE8010" s="3">
        <f t="shared" ca="1" si="1081"/>
        <v>0.44729999999999998</v>
      </c>
      <c r="BF8010" s="3">
        <f t="shared" ca="1" si="1082"/>
        <v>-0.13248586824472414</v>
      </c>
      <c r="BG8010" s="9">
        <f t="shared" ca="1" si="1083"/>
        <v>7</v>
      </c>
      <c r="BH8010" s="6">
        <f ca="1">IF(ISNUMBER('Descriptive Stats'!BF8010),'Descriptive Stats'!BF8010,#N/A)</f>
        <v>-0.13248586824472414</v>
      </c>
      <c r="BI8010" s="6">
        <f ca="1">IF(ISNUMBER('Descriptive Stats'!E8010),'Descriptive Stats'!E8010,#N/A)</f>
        <v>7</v>
      </c>
    </row>
    <row r="8011" spans="1:61" ht="14.4" x14ac:dyDescent="0.3">
      <c r="A8011" s="2">
        <f>ROW()</f>
        <v>8011</v>
      </c>
      <c r="C8011" s="8">
        <f t="shared" ca="1" si="1077"/>
        <v>19</v>
      </c>
      <c r="D8011" s="8">
        <f t="shared" ca="1" si="1078"/>
        <v>7</v>
      </c>
      <c r="E8011" s="50">
        <f t="shared" ca="1" si="1080"/>
        <v>15</v>
      </c>
      <c r="F8011" s="2" t="str">
        <f t="shared" ca="1" si="1079"/>
        <v/>
      </c>
      <c r="BD8011" s="49">
        <f t="shared" ca="1" si="1084"/>
        <v>5051.5</v>
      </c>
      <c r="BE8011" s="3">
        <f t="shared" ca="1" si="1081"/>
        <v>0.50509999999999999</v>
      </c>
      <c r="BF8011" s="3">
        <f t="shared" ca="1" si="1082"/>
        <v>1.2784152420787677E-2</v>
      </c>
      <c r="BG8011" s="9">
        <f t="shared" ca="1" si="1083"/>
        <v>15</v>
      </c>
      <c r="BH8011" s="6">
        <f ca="1">IF(ISNUMBER('Descriptive Stats'!BF8011),'Descriptive Stats'!BF8011,#N/A)</f>
        <v>1.2784152420787677E-2</v>
      </c>
      <c r="BI8011" s="6">
        <f ca="1">IF(ISNUMBER('Descriptive Stats'!E8011),'Descriptive Stats'!E8011,#N/A)</f>
        <v>15</v>
      </c>
    </row>
    <row r="8012" spans="1:61" ht="14.4" x14ac:dyDescent="0.3">
      <c r="A8012" s="2">
        <f>ROW()</f>
        <v>8012</v>
      </c>
      <c r="C8012" s="8">
        <f t="shared" ca="1" si="1077"/>
        <v>24</v>
      </c>
      <c r="D8012" s="8">
        <f t="shared" ca="1" si="1078"/>
        <v>15</v>
      </c>
      <c r="E8012" s="50">
        <f t="shared" ca="1" si="1080"/>
        <v>2</v>
      </c>
      <c r="F8012" s="2" t="str">
        <f t="shared" ca="1" si="1079"/>
        <v/>
      </c>
      <c r="BD8012" s="49">
        <f t="shared" ca="1" si="1084"/>
        <v>2595</v>
      </c>
      <c r="BE8012" s="3">
        <f t="shared" ca="1" si="1081"/>
        <v>0.25945000000000001</v>
      </c>
      <c r="BF8012" s="3">
        <f t="shared" ca="1" si="1082"/>
        <v>-0.6450419512753276</v>
      </c>
      <c r="BG8012" s="9">
        <f t="shared" ca="1" si="1083"/>
        <v>2</v>
      </c>
      <c r="BH8012" s="6">
        <f ca="1">IF(ISNUMBER('Descriptive Stats'!BF8012),'Descriptive Stats'!BF8012,#N/A)</f>
        <v>-0.6450419512753276</v>
      </c>
      <c r="BI8012" s="6">
        <f ca="1">IF(ISNUMBER('Descriptive Stats'!E8012),'Descriptive Stats'!E8012,#N/A)</f>
        <v>2</v>
      </c>
    </row>
    <row r="8013" spans="1:61" ht="14.4" x14ac:dyDescent="0.3">
      <c r="A8013" s="2">
        <f>ROW()</f>
        <v>8013</v>
      </c>
      <c r="C8013" s="8">
        <f t="shared" ca="1" si="1077"/>
        <v>9</v>
      </c>
      <c r="D8013" s="8">
        <f t="shared" ca="1" si="1078"/>
        <v>2</v>
      </c>
      <c r="E8013" s="50">
        <f t="shared" ca="1" si="1080"/>
        <v>2</v>
      </c>
      <c r="F8013" s="2" t="str">
        <f t="shared" ca="1" si="1079"/>
        <v/>
      </c>
      <c r="BD8013" s="49">
        <f t="shared" ca="1" si="1084"/>
        <v>2595</v>
      </c>
      <c r="BE8013" s="3">
        <f t="shared" ca="1" si="1081"/>
        <v>0.25945000000000001</v>
      </c>
      <c r="BF8013" s="3">
        <f t="shared" ca="1" si="1082"/>
        <v>-0.6450419512753276</v>
      </c>
      <c r="BG8013" s="9">
        <f t="shared" ca="1" si="1083"/>
        <v>2</v>
      </c>
      <c r="BH8013" s="6">
        <f ca="1">IF(ISNUMBER('Descriptive Stats'!BF8013),'Descriptive Stats'!BF8013,#N/A)</f>
        <v>-0.6450419512753276</v>
      </c>
      <c r="BI8013" s="6">
        <f ca="1">IF(ISNUMBER('Descriptive Stats'!E8013),'Descriptive Stats'!E8013,#N/A)</f>
        <v>2</v>
      </c>
    </row>
    <row r="8014" spans="1:61" ht="14.4" x14ac:dyDescent="0.3">
      <c r="A8014" s="2">
        <f>ROW()</f>
        <v>8014</v>
      </c>
      <c r="C8014" s="8">
        <f t="shared" ca="1" si="1077"/>
        <v>9</v>
      </c>
      <c r="D8014" s="8">
        <f t="shared" ca="1" si="1078"/>
        <v>2</v>
      </c>
      <c r="E8014" s="50">
        <f t="shared" ca="1" si="1080"/>
        <v>6</v>
      </c>
      <c r="F8014" s="2" t="str">
        <f t="shared" ca="1" si="1079"/>
        <v/>
      </c>
      <c r="BD8014" s="49">
        <f t="shared" ca="1" si="1084"/>
        <v>3900</v>
      </c>
      <c r="BE8014" s="3">
        <f t="shared" ca="1" si="1081"/>
        <v>0.38995000000000002</v>
      </c>
      <c r="BF8014" s="3">
        <f t="shared" ca="1" si="1082"/>
        <v>-0.2794493539703507</v>
      </c>
      <c r="BG8014" s="9">
        <f t="shared" ca="1" si="1083"/>
        <v>6</v>
      </c>
      <c r="BH8014" s="6">
        <f ca="1">IF(ISNUMBER('Descriptive Stats'!BF8014),'Descriptive Stats'!BF8014,#N/A)</f>
        <v>-0.2794493539703507</v>
      </c>
      <c r="BI8014" s="6">
        <f ca="1">IF(ISNUMBER('Descriptive Stats'!E8014),'Descriptive Stats'!E8014,#N/A)</f>
        <v>6</v>
      </c>
    </row>
    <row r="8015" spans="1:61" ht="14.4" x14ac:dyDescent="0.3">
      <c r="A8015" s="2">
        <f>ROW()</f>
        <v>8015</v>
      </c>
      <c r="C8015" s="8">
        <f t="shared" ca="1" si="1077"/>
        <v>2</v>
      </c>
      <c r="D8015" s="8">
        <f t="shared" ca="1" si="1078"/>
        <v>6</v>
      </c>
      <c r="E8015" s="50">
        <f t="shared" ca="1" si="1080"/>
        <v>0</v>
      </c>
      <c r="F8015" s="2" t="str">
        <f t="shared" ca="1" si="1079"/>
        <v/>
      </c>
      <c r="BD8015" s="49">
        <f t="shared" ca="1" si="1084"/>
        <v>815.5</v>
      </c>
      <c r="BE8015" s="3">
        <f t="shared" ca="1" si="1081"/>
        <v>8.1500000000000003E-2</v>
      </c>
      <c r="BF8015" s="3">
        <f t="shared" ca="1" si="1082"/>
        <v>-1.3950525282585462</v>
      </c>
      <c r="BG8015" s="9">
        <f t="shared" ca="1" si="1083"/>
        <v>0</v>
      </c>
      <c r="BH8015" s="6">
        <f ca="1">IF(ISNUMBER('Descriptive Stats'!BF8015),'Descriptive Stats'!BF8015,#N/A)</f>
        <v>-1.3950525282585462</v>
      </c>
      <c r="BI8015" s="6">
        <f ca="1">IF(ISNUMBER('Descriptive Stats'!E8015),'Descriptive Stats'!E8015,#N/A)</f>
        <v>0</v>
      </c>
    </row>
    <row r="8016" spans="1:61" ht="14.4" x14ac:dyDescent="0.3">
      <c r="A8016" s="2">
        <f>ROW()</f>
        <v>8016</v>
      </c>
      <c r="C8016" s="8">
        <f t="shared" ca="1" si="1077"/>
        <v>15</v>
      </c>
      <c r="D8016" s="8">
        <f t="shared" ca="1" si="1078"/>
        <v>0</v>
      </c>
      <c r="E8016" s="50">
        <f t="shared" ca="1" si="1080"/>
        <v>0</v>
      </c>
      <c r="F8016" s="2" t="str">
        <f t="shared" ca="1" si="1079"/>
        <v/>
      </c>
      <c r="BD8016" s="49">
        <f t="shared" ca="1" si="1084"/>
        <v>815.5</v>
      </c>
      <c r="BE8016" s="3">
        <f t="shared" ca="1" si="1081"/>
        <v>8.1500000000000003E-2</v>
      </c>
      <c r="BF8016" s="3">
        <f t="shared" ca="1" si="1082"/>
        <v>-1.3950525282585462</v>
      </c>
      <c r="BG8016" s="9">
        <f t="shared" ca="1" si="1083"/>
        <v>0</v>
      </c>
      <c r="BH8016" s="6">
        <f ca="1">IF(ISNUMBER('Descriptive Stats'!BF8016),'Descriptive Stats'!BF8016,#N/A)</f>
        <v>-1.3950525282585462</v>
      </c>
      <c r="BI8016" s="6">
        <f ca="1">IF(ISNUMBER('Descriptive Stats'!E8016),'Descriptive Stats'!E8016,#N/A)</f>
        <v>0</v>
      </c>
    </row>
    <row r="8017" spans="1:61" ht="14.4" x14ac:dyDescent="0.3">
      <c r="A8017" s="2">
        <f>ROW()</f>
        <v>8017</v>
      </c>
      <c r="C8017" s="8">
        <f t="shared" ref="C8017:C8080" ca="1" si="1085">RANDBETWEEN(2,COUNT(B:B))</f>
        <v>11</v>
      </c>
      <c r="D8017" s="8">
        <f t="shared" ref="D8017:D8080" ca="1" si="1086">VLOOKUP(C8017,A:B,2,TRUE)</f>
        <v>0</v>
      </c>
      <c r="E8017" s="50">
        <f t="shared" ca="1" si="1080"/>
        <v>0</v>
      </c>
      <c r="F8017" s="2" t="str">
        <f t="shared" ref="F8017:F8080" ca="1" si="1087">IF(ISNUMBER(E8017),IF(OR(E8017&lt;$K$16,E8017&gt;$K$14),"X",""),"")</f>
        <v/>
      </c>
      <c r="BD8017" s="49">
        <f t="shared" ca="1" si="1084"/>
        <v>815.5</v>
      </c>
      <c r="BE8017" s="3">
        <f t="shared" ca="1" si="1081"/>
        <v>8.1500000000000003E-2</v>
      </c>
      <c r="BF8017" s="3">
        <f t="shared" ca="1" si="1082"/>
        <v>-1.3950525282585462</v>
      </c>
      <c r="BG8017" s="9">
        <f t="shared" ca="1" si="1083"/>
        <v>0</v>
      </c>
      <c r="BH8017" s="6">
        <f ca="1">IF(ISNUMBER('Descriptive Stats'!BF8017),'Descriptive Stats'!BF8017,#N/A)</f>
        <v>-1.3950525282585462</v>
      </c>
      <c r="BI8017" s="6">
        <f ca="1">IF(ISNUMBER('Descriptive Stats'!E8017),'Descriptive Stats'!E8017,#N/A)</f>
        <v>0</v>
      </c>
    </row>
    <row r="8018" spans="1:61" ht="14.4" x14ac:dyDescent="0.3">
      <c r="A8018" s="2">
        <f>ROW()</f>
        <v>8018</v>
      </c>
      <c r="C8018" s="8">
        <f t="shared" ca="1" si="1085"/>
        <v>15</v>
      </c>
      <c r="D8018" s="8">
        <f t="shared" ca="1" si="1086"/>
        <v>0</v>
      </c>
      <c r="E8018" s="50">
        <f t="shared" ca="1" si="1080"/>
        <v>0</v>
      </c>
      <c r="F8018" s="2" t="str">
        <f t="shared" ca="1" si="1087"/>
        <v/>
      </c>
      <c r="BD8018" s="49">
        <f t="shared" ca="1" si="1084"/>
        <v>815.5</v>
      </c>
      <c r="BE8018" s="3">
        <f t="shared" ca="1" si="1081"/>
        <v>8.1500000000000003E-2</v>
      </c>
      <c r="BF8018" s="3">
        <f t="shared" ca="1" si="1082"/>
        <v>-1.3950525282585462</v>
      </c>
      <c r="BG8018" s="9">
        <f t="shared" ca="1" si="1083"/>
        <v>0</v>
      </c>
      <c r="BH8018" s="6">
        <f ca="1">IF(ISNUMBER('Descriptive Stats'!BF8018),'Descriptive Stats'!BF8018,#N/A)</f>
        <v>-1.3950525282585462</v>
      </c>
      <c r="BI8018" s="6">
        <f ca="1">IF(ISNUMBER('Descriptive Stats'!E8018),'Descriptive Stats'!E8018,#N/A)</f>
        <v>0</v>
      </c>
    </row>
    <row r="8019" spans="1:61" ht="14.4" x14ac:dyDescent="0.3">
      <c r="A8019" s="2">
        <f>ROW()</f>
        <v>8019</v>
      </c>
      <c r="C8019" s="8">
        <f t="shared" ca="1" si="1085"/>
        <v>18</v>
      </c>
      <c r="D8019" s="8">
        <f t="shared" ca="1" si="1086"/>
        <v>0</v>
      </c>
      <c r="E8019" s="50">
        <f t="shared" ca="1" si="1080"/>
        <v>3</v>
      </c>
      <c r="F8019" s="2" t="str">
        <f t="shared" ca="1" si="1087"/>
        <v/>
      </c>
      <c r="BD8019" s="49">
        <f t="shared" ca="1" si="1084"/>
        <v>3200</v>
      </c>
      <c r="BE8019" s="3">
        <f t="shared" ca="1" si="1081"/>
        <v>0.31995000000000001</v>
      </c>
      <c r="BF8019" s="3">
        <f t="shared" ca="1" si="1082"/>
        <v>-0.46783862043457014</v>
      </c>
      <c r="BG8019" s="9">
        <f t="shared" ca="1" si="1083"/>
        <v>3</v>
      </c>
      <c r="BH8019" s="6">
        <f ca="1">IF(ISNUMBER('Descriptive Stats'!BF8019),'Descriptive Stats'!BF8019,#N/A)</f>
        <v>-0.46783862043457014</v>
      </c>
      <c r="BI8019" s="6">
        <f ca="1">IF(ISNUMBER('Descriptive Stats'!E8019),'Descriptive Stats'!E8019,#N/A)</f>
        <v>3</v>
      </c>
    </row>
    <row r="8020" spans="1:61" ht="14.4" x14ac:dyDescent="0.3">
      <c r="A8020" s="2">
        <f>ROW()</f>
        <v>8020</v>
      </c>
      <c r="C8020" s="8">
        <f t="shared" ca="1" si="1085"/>
        <v>10</v>
      </c>
      <c r="D8020" s="8">
        <f t="shared" ca="1" si="1086"/>
        <v>3</v>
      </c>
      <c r="E8020" s="50">
        <f t="shared" ca="1" si="1080"/>
        <v>15</v>
      </c>
      <c r="F8020" s="2" t="str">
        <f t="shared" ca="1" si="1087"/>
        <v/>
      </c>
      <c r="BD8020" s="49">
        <f t="shared" ca="1" si="1084"/>
        <v>5051.5</v>
      </c>
      <c r="BE8020" s="3">
        <f t="shared" ca="1" si="1081"/>
        <v>0.50509999999999999</v>
      </c>
      <c r="BF8020" s="3">
        <f t="shared" ca="1" si="1082"/>
        <v>1.2784152420787677E-2</v>
      </c>
      <c r="BG8020" s="9">
        <f t="shared" ca="1" si="1083"/>
        <v>15</v>
      </c>
      <c r="BH8020" s="6">
        <f ca="1">IF(ISNUMBER('Descriptive Stats'!BF8020),'Descriptive Stats'!BF8020,#N/A)</f>
        <v>1.2784152420787677E-2</v>
      </c>
      <c r="BI8020" s="6">
        <f ca="1">IF(ISNUMBER('Descriptive Stats'!E8020),'Descriptive Stats'!E8020,#N/A)</f>
        <v>15</v>
      </c>
    </row>
    <row r="8021" spans="1:61" ht="14.4" x14ac:dyDescent="0.3">
      <c r="A8021" s="2">
        <f>ROW()</f>
        <v>8021</v>
      </c>
      <c r="C8021" s="8">
        <f t="shared" ca="1" si="1085"/>
        <v>24</v>
      </c>
      <c r="D8021" s="8">
        <f t="shared" ca="1" si="1086"/>
        <v>15</v>
      </c>
      <c r="E8021" s="50">
        <f t="shared" ca="1" si="1080"/>
        <v>4</v>
      </c>
      <c r="F8021" s="2" t="str">
        <f t="shared" ca="1" si="1087"/>
        <v/>
      </c>
      <c r="BD8021" s="49">
        <f t="shared" ca="1" si="1084"/>
        <v>3442</v>
      </c>
      <c r="BE8021" s="3">
        <f t="shared" ca="1" si="1081"/>
        <v>0.34415000000000001</v>
      </c>
      <c r="BF8021" s="3">
        <f t="shared" ca="1" si="1082"/>
        <v>-0.40116316278173481</v>
      </c>
      <c r="BG8021" s="9">
        <f t="shared" ca="1" si="1083"/>
        <v>4</v>
      </c>
      <c r="BH8021" s="6">
        <f ca="1">IF(ISNUMBER('Descriptive Stats'!BF8021),'Descriptive Stats'!BF8021,#N/A)</f>
        <v>-0.40116316278173481</v>
      </c>
      <c r="BI8021" s="6">
        <f ca="1">IF(ISNUMBER('Descriptive Stats'!E8021),'Descriptive Stats'!E8021,#N/A)</f>
        <v>4</v>
      </c>
    </row>
    <row r="8022" spans="1:61" ht="14.4" x14ac:dyDescent="0.3">
      <c r="A8022" s="2">
        <f>ROW()</f>
        <v>8022</v>
      </c>
      <c r="C8022" s="8">
        <f t="shared" ca="1" si="1085"/>
        <v>13</v>
      </c>
      <c r="D8022" s="8">
        <f t="shared" ca="1" si="1086"/>
        <v>4</v>
      </c>
      <c r="E8022" s="50">
        <f t="shared" ca="1" si="1080"/>
        <v>0</v>
      </c>
      <c r="F8022" s="2" t="str">
        <f t="shared" ca="1" si="1087"/>
        <v/>
      </c>
      <c r="BD8022" s="49">
        <f t="shared" ca="1" si="1084"/>
        <v>815.5</v>
      </c>
      <c r="BE8022" s="3">
        <f t="shared" ca="1" si="1081"/>
        <v>8.1500000000000003E-2</v>
      </c>
      <c r="BF8022" s="3">
        <f t="shared" ca="1" si="1082"/>
        <v>-1.3950525282585462</v>
      </c>
      <c r="BG8022" s="9">
        <f t="shared" ca="1" si="1083"/>
        <v>0</v>
      </c>
      <c r="BH8022" s="6">
        <f ca="1">IF(ISNUMBER('Descriptive Stats'!BF8022),'Descriptive Stats'!BF8022,#N/A)</f>
        <v>-1.3950525282585462</v>
      </c>
      <c r="BI8022" s="6">
        <f ca="1">IF(ISNUMBER('Descriptive Stats'!E8022),'Descriptive Stats'!E8022,#N/A)</f>
        <v>0</v>
      </c>
    </row>
    <row r="8023" spans="1:61" ht="14.4" x14ac:dyDescent="0.3">
      <c r="A8023" s="2">
        <f>ROW()</f>
        <v>8023</v>
      </c>
      <c r="C8023" s="8">
        <f t="shared" ca="1" si="1085"/>
        <v>20</v>
      </c>
      <c r="D8023" s="8">
        <f t="shared" ca="1" si="1086"/>
        <v>0</v>
      </c>
      <c r="E8023" s="50">
        <f t="shared" ca="1" si="1080"/>
        <v>0</v>
      </c>
      <c r="F8023" s="2" t="str">
        <f t="shared" ca="1" si="1087"/>
        <v/>
      </c>
      <c r="BD8023" s="49">
        <f t="shared" ca="1" si="1084"/>
        <v>815.5</v>
      </c>
      <c r="BE8023" s="3">
        <f t="shared" ca="1" si="1081"/>
        <v>8.1500000000000003E-2</v>
      </c>
      <c r="BF8023" s="3">
        <f t="shared" ca="1" si="1082"/>
        <v>-1.3950525282585462</v>
      </c>
      <c r="BG8023" s="9">
        <f t="shared" ca="1" si="1083"/>
        <v>0</v>
      </c>
      <c r="BH8023" s="6">
        <f ca="1">IF(ISNUMBER('Descriptive Stats'!BF8023),'Descriptive Stats'!BF8023,#N/A)</f>
        <v>-1.3950525282585462</v>
      </c>
      <c r="BI8023" s="6">
        <f ca="1">IF(ISNUMBER('Descriptive Stats'!E8023),'Descriptive Stats'!E8023,#N/A)</f>
        <v>0</v>
      </c>
    </row>
    <row r="8024" spans="1:61" ht="14.4" x14ac:dyDescent="0.3">
      <c r="A8024" s="2">
        <f>ROW()</f>
        <v>8024</v>
      </c>
      <c r="C8024" s="8">
        <f t="shared" ca="1" si="1085"/>
        <v>4</v>
      </c>
      <c r="D8024" s="8">
        <f t="shared" ca="1" si="1086"/>
        <v>0</v>
      </c>
      <c r="E8024" s="50">
        <f t="shared" ca="1" si="1080"/>
        <v>2</v>
      </c>
      <c r="F8024" s="2" t="str">
        <f t="shared" ca="1" si="1087"/>
        <v/>
      </c>
      <c r="BD8024" s="49">
        <f t="shared" ca="1" si="1084"/>
        <v>2595</v>
      </c>
      <c r="BE8024" s="3">
        <f t="shared" ca="1" si="1081"/>
        <v>0.25945000000000001</v>
      </c>
      <c r="BF8024" s="3">
        <f t="shared" ca="1" si="1082"/>
        <v>-0.6450419512753276</v>
      </c>
      <c r="BG8024" s="9">
        <f t="shared" ca="1" si="1083"/>
        <v>2</v>
      </c>
      <c r="BH8024" s="6">
        <f ca="1">IF(ISNUMBER('Descriptive Stats'!BF8024),'Descriptive Stats'!BF8024,#N/A)</f>
        <v>-0.6450419512753276</v>
      </c>
      <c r="BI8024" s="6">
        <f ca="1">IF(ISNUMBER('Descriptive Stats'!E8024),'Descriptive Stats'!E8024,#N/A)</f>
        <v>2</v>
      </c>
    </row>
    <row r="8025" spans="1:61" ht="14.4" x14ac:dyDescent="0.3">
      <c r="A8025" s="2">
        <f>ROW()</f>
        <v>8025</v>
      </c>
      <c r="C8025" s="8">
        <f t="shared" ca="1" si="1085"/>
        <v>3</v>
      </c>
      <c r="D8025" s="8">
        <f t="shared" ca="1" si="1086"/>
        <v>2</v>
      </c>
      <c r="E8025" s="50">
        <f t="shared" ca="1" si="1080"/>
        <v>2</v>
      </c>
      <c r="F8025" s="2" t="str">
        <f t="shared" ca="1" si="1087"/>
        <v/>
      </c>
      <c r="BD8025" s="49">
        <f t="shared" ca="1" si="1084"/>
        <v>2595</v>
      </c>
      <c r="BE8025" s="3">
        <f t="shared" ca="1" si="1081"/>
        <v>0.25945000000000001</v>
      </c>
      <c r="BF8025" s="3">
        <f t="shared" ca="1" si="1082"/>
        <v>-0.6450419512753276</v>
      </c>
      <c r="BG8025" s="9">
        <f t="shared" ca="1" si="1083"/>
        <v>2</v>
      </c>
      <c r="BH8025" s="6">
        <f ca="1">IF(ISNUMBER('Descriptive Stats'!BF8025),'Descriptive Stats'!BF8025,#N/A)</f>
        <v>-0.6450419512753276</v>
      </c>
      <c r="BI8025" s="6">
        <f ca="1">IF(ISNUMBER('Descriptive Stats'!E8025),'Descriptive Stats'!E8025,#N/A)</f>
        <v>2</v>
      </c>
    </row>
    <row r="8026" spans="1:61" ht="14.4" x14ac:dyDescent="0.3">
      <c r="A8026" s="2">
        <f>ROW()</f>
        <v>8026</v>
      </c>
      <c r="C8026" s="8">
        <f t="shared" ca="1" si="1085"/>
        <v>9</v>
      </c>
      <c r="D8026" s="8">
        <f t="shared" ca="1" si="1086"/>
        <v>2</v>
      </c>
      <c r="E8026" s="50">
        <f t="shared" ca="1" si="1080"/>
        <v>2</v>
      </c>
      <c r="F8026" s="2" t="str">
        <f t="shared" ca="1" si="1087"/>
        <v/>
      </c>
      <c r="BD8026" s="49">
        <f t="shared" ca="1" si="1084"/>
        <v>2595</v>
      </c>
      <c r="BE8026" s="3">
        <f t="shared" ca="1" si="1081"/>
        <v>0.25945000000000001</v>
      </c>
      <c r="BF8026" s="3">
        <f t="shared" ca="1" si="1082"/>
        <v>-0.6450419512753276</v>
      </c>
      <c r="BG8026" s="9">
        <f t="shared" ca="1" si="1083"/>
        <v>2</v>
      </c>
      <c r="BH8026" s="6">
        <f ca="1">IF(ISNUMBER('Descriptive Stats'!BF8026),'Descriptive Stats'!BF8026,#N/A)</f>
        <v>-0.6450419512753276</v>
      </c>
      <c r="BI8026" s="6">
        <f ca="1">IF(ISNUMBER('Descriptive Stats'!E8026),'Descriptive Stats'!E8026,#N/A)</f>
        <v>2</v>
      </c>
    </row>
    <row r="8027" spans="1:61" ht="14.4" x14ac:dyDescent="0.3">
      <c r="A8027" s="2">
        <f>ROW()</f>
        <v>8027</v>
      </c>
      <c r="C8027" s="8">
        <f t="shared" ca="1" si="1085"/>
        <v>17</v>
      </c>
      <c r="D8027" s="8">
        <f t="shared" ca="1" si="1086"/>
        <v>2</v>
      </c>
      <c r="E8027" s="50">
        <f t="shared" ca="1" si="1080"/>
        <v>0</v>
      </c>
      <c r="F8027" s="2" t="str">
        <f t="shared" ca="1" si="1087"/>
        <v/>
      </c>
      <c r="BD8027" s="49">
        <f t="shared" ca="1" si="1084"/>
        <v>815.5</v>
      </c>
      <c r="BE8027" s="3">
        <f t="shared" ca="1" si="1081"/>
        <v>8.1500000000000003E-2</v>
      </c>
      <c r="BF8027" s="3">
        <f t="shared" ca="1" si="1082"/>
        <v>-1.3950525282585462</v>
      </c>
      <c r="BG8027" s="9">
        <f t="shared" ca="1" si="1083"/>
        <v>0</v>
      </c>
      <c r="BH8027" s="6">
        <f ca="1">IF(ISNUMBER('Descriptive Stats'!BF8027),'Descriptive Stats'!BF8027,#N/A)</f>
        <v>-1.3950525282585462</v>
      </c>
      <c r="BI8027" s="6">
        <f ca="1">IF(ISNUMBER('Descriptive Stats'!E8027),'Descriptive Stats'!E8027,#N/A)</f>
        <v>0</v>
      </c>
    </row>
    <row r="8028" spans="1:61" ht="14.4" x14ac:dyDescent="0.3">
      <c r="A8028" s="2">
        <f>ROW()</f>
        <v>8028</v>
      </c>
      <c r="C8028" s="8">
        <f t="shared" ca="1" si="1085"/>
        <v>4</v>
      </c>
      <c r="D8028" s="8">
        <f t="shared" ca="1" si="1086"/>
        <v>0</v>
      </c>
      <c r="E8028" s="50">
        <f t="shared" ca="1" si="1080"/>
        <v>6</v>
      </c>
      <c r="F8028" s="2" t="str">
        <f t="shared" ca="1" si="1087"/>
        <v/>
      </c>
      <c r="BD8028" s="49">
        <f t="shared" ca="1" si="1084"/>
        <v>3900</v>
      </c>
      <c r="BE8028" s="3">
        <f t="shared" ca="1" si="1081"/>
        <v>0.38995000000000002</v>
      </c>
      <c r="BF8028" s="3">
        <f t="shared" ca="1" si="1082"/>
        <v>-0.2794493539703507</v>
      </c>
      <c r="BG8028" s="9">
        <f t="shared" ca="1" si="1083"/>
        <v>6</v>
      </c>
      <c r="BH8028" s="6">
        <f ca="1">IF(ISNUMBER('Descriptive Stats'!BF8028),'Descriptive Stats'!BF8028,#N/A)</f>
        <v>-0.2794493539703507</v>
      </c>
      <c r="BI8028" s="6">
        <f ca="1">IF(ISNUMBER('Descriptive Stats'!E8028),'Descriptive Stats'!E8028,#N/A)</f>
        <v>6</v>
      </c>
    </row>
    <row r="8029" spans="1:61" ht="14.4" x14ac:dyDescent="0.3">
      <c r="A8029" s="2">
        <f>ROW()</f>
        <v>8029</v>
      </c>
      <c r="C8029" s="8">
        <f t="shared" ca="1" si="1085"/>
        <v>5</v>
      </c>
      <c r="D8029" s="8">
        <f t="shared" ca="1" si="1086"/>
        <v>6</v>
      </c>
      <c r="E8029" s="50">
        <f t="shared" ca="1" si="1080"/>
        <v>7</v>
      </c>
      <c r="F8029" s="2" t="str">
        <f t="shared" ca="1" si="1087"/>
        <v/>
      </c>
      <c r="BD8029" s="49">
        <f t="shared" ca="1" si="1084"/>
        <v>4473.5</v>
      </c>
      <c r="BE8029" s="3">
        <f t="shared" ca="1" si="1081"/>
        <v>0.44729999999999998</v>
      </c>
      <c r="BF8029" s="3">
        <f t="shared" ca="1" si="1082"/>
        <v>-0.13248586824472414</v>
      </c>
      <c r="BG8029" s="9">
        <f t="shared" ca="1" si="1083"/>
        <v>7</v>
      </c>
      <c r="BH8029" s="6">
        <f ca="1">IF(ISNUMBER('Descriptive Stats'!BF8029),'Descriptive Stats'!BF8029,#N/A)</f>
        <v>-0.13248586824472414</v>
      </c>
      <c r="BI8029" s="6">
        <f ca="1">IF(ISNUMBER('Descriptive Stats'!E8029),'Descriptive Stats'!E8029,#N/A)</f>
        <v>7</v>
      </c>
    </row>
    <row r="8030" spans="1:61" ht="14.4" x14ac:dyDescent="0.3">
      <c r="A8030" s="2">
        <f>ROW()</f>
        <v>8030</v>
      </c>
      <c r="C8030" s="8">
        <f t="shared" ca="1" si="1085"/>
        <v>19</v>
      </c>
      <c r="D8030" s="8">
        <f t="shared" ca="1" si="1086"/>
        <v>7</v>
      </c>
      <c r="E8030" s="50">
        <f t="shared" ca="1" si="1080"/>
        <v>6</v>
      </c>
      <c r="F8030" s="2" t="str">
        <f t="shared" ca="1" si="1087"/>
        <v/>
      </c>
      <c r="BD8030" s="49">
        <f t="shared" ca="1" si="1084"/>
        <v>3900</v>
      </c>
      <c r="BE8030" s="3">
        <f t="shared" ca="1" si="1081"/>
        <v>0.38995000000000002</v>
      </c>
      <c r="BF8030" s="3">
        <f t="shared" ca="1" si="1082"/>
        <v>-0.2794493539703507</v>
      </c>
      <c r="BG8030" s="9">
        <f t="shared" ca="1" si="1083"/>
        <v>6</v>
      </c>
      <c r="BH8030" s="6">
        <f ca="1">IF(ISNUMBER('Descriptive Stats'!BF8030),'Descriptive Stats'!BF8030,#N/A)</f>
        <v>-0.2794493539703507</v>
      </c>
      <c r="BI8030" s="6">
        <f ca="1">IF(ISNUMBER('Descriptive Stats'!E8030),'Descriptive Stats'!E8030,#N/A)</f>
        <v>6</v>
      </c>
    </row>
    <row r="8031" spans="1:61" ht="14.4" x14ac:dyDescent="0.3">
      <c r="A8031" s="2">
        <f>ROW()</f>
        <v>8031</v>
      </c>
      <c r="C8031" s="8">
        <f t="shared" ca="1" si="1085"/>
        <v>5</v>
      </c>
      <c r="D8031" s="8">
        <f t="shared" ca="1" si="1086"/>
        <v>6</v>
      </c>
      <c r="E8031" s="50">
        <f t="shared" ca="1" si="1080"/>
        <v>9</v>
      </c>
      <c r="F8031" s="2" t="str">
        <f t="shared" ca="1" si="1087"/>
        <v/>
      </c>
      <c r="BD8031" s="49">
        <f t="shared" ca="1" si="1084"/>
        <v>4819</v>
      </c>
      <c r="BE8031" s="3">
        <f t="shared" ca="1" si="1081"/>
        <v>0.48185</v>
      </c>
      <c r="BF8031" s="3">
        <f t="shared" ca="1" si="1082"/>
        <v>-4.5511009098988427E-2</v>
      </c>
      <c r="BG8031" s="9">
        <f t="shared" ca="1" si="1083"/>
        <v>9</v>
      </c>
      <c r="BH8031" s="6">
        <f ca="1">IF(ISNUMBER('Descriptive Stats'!BF8031),'Descriptive Stats'!BF8031,#N/A)</f>
        <v>-4.5511009098988427E-2</v>
      </c>
      <c r="BI8031" s="6">
        <f ca="1">IF(ISNUMBER('Descriptive Stats'!E8031),'Descriptive Stats'!E8031,#N/A)</f>
        <v>9</v>
      </c>
    </row>
    <row r="8032" spans="1:61" ht="14.4" x14ac:dyDescent="0.3">
      <c r="A8032" s="2">
        <f>ROW()</f>
        <v>8032</v>
      </c>
      <c r="C8032" s="8">
        <f t="shared" ca="1" si="1085"/>
        <v>23</v>
      </c>
      <c r="D8032" s="8">
        <f t="shared" ca="1" si="1086"/>
        <v>9</v>
      </c>
      <c r="E8032" s="50">
        <f t="shared" ca="1" si="1080"/>
        <v>2</v>
      </c>
      <c r="F8032" s="2" t="str">
        <f t="shared" ca="1" si="1087"/>
        <v/>
      </c>
      <c r="BD8032" s="49">
        <f t="shared" ca="1" si="1084"/>
        <v>2595</v>
      </c>
      <c r="BE8032" s="3">
        <f t="shared" ca="1" si="1081"/>
        <v>0.25945000000000001</v>
      </c>
      <c r="BF8032" s="3">
        <f t="shared" ca="1" si="1082"/>
        <v>-0.6450419512753276</v>
      </c>
      <c r="BG8032" s="9">
        <f t="shared" ca="1" si="1083"/>
        <v>2</v>
      </c>
      <c r="BH8032" s="6">
        <f ca="1">IF(ISNUMBER('Descriptive Stats'!BF8032),'Descriptive Stats'!BF8032,#N/A)</f>
        <v>-0.6450419512753276</v>
      </c>
      <c r="BI8032" s="6">
        <f ca="1">IF(ISNUMBER('Descriptive Stats'!E8032),'Descriptive Stats'!E8032,#N/A)</f>
        <v>2</v>
      </c>
    </row>
    <row r="8033" spans="1:61" ht="14.4" x14ac:dyDescent="0.3">
      <c r="A8033" s="2">
        <f>ROW()</f>
        <v>8033</v>
      </c>
      <c r="C8033" s="8">
        <f t="shared" ca="1" si="1085"/>
        <v>17</v>
      </c>
      <c r="D8033" s="8">
        <f t="shared" ca="1" si="1086"/>
        <v>2</v>
      </c>
      <c r="E8033" s="50">
        <f t="shared" ca="1" si="1080"/>
        <v>0</v>
      </c>
      <c r="F8033" s="2" t="str">
        <f t="shared" ca="1" si="1087"/>
        <v/>
      </c>
      <c r="BD8033" s="49">
        <f t="shared" ca="1" si="1084"/>
        <v>815.5</v>
      </c>
      <c r="BE8033" s="3">
        <f t="shared" ca="1" si="1081"/>
        <v>8.1500000000000003E-2</v>
      </c>
      <c r="BF8033" s="3">
        <f t="shared" ca="1" si="1082"/>
        <v>-1.3950525282585462</v>
      </c>
      <c r="BG8033" s="9">
        <f t="shared" ca="1" si="1083"/>
        <v>0</v>
      </c>
      <c r="BH8033" s="6">
        <f ca="1">IF(ISNUMBER('Descriptive Stats'!BF8033),'Descriptive Stats'!BF8033,#N/A)</f>
        <v>-1.3950525282585462</v>
      </c>
      <c r="BI8033" s="6">
        <f ca="1">IF(ISNUMBER('Descriptive Stats'!E8033),'Descriptive Stats'!E8033,#N/A)</f>
        <v>0</v>
      </c>
    </row>
    <row r="8034" spans="1:61" ht="14.4" x14ac:dyDescent="0.3">
      <c r="A8034" s="2">
        <f>ROW()</f>
        <v>8034</v>
      </c>
      <c r="C8034" s="8">
        <f t="shared" ca="1" si="1085"/>
        <v>18</v>
      </c>
      <c r="D8034" s="8">
        <f t="shared" ca="1" si="1086"/>
        <v>0</v>
      </c>
      <c r="E8034" s="50">
        <f t="shared" ca="1" si="1080"/>
        <v>1</v>
      </c>
      <c r="F8034" s="2" t="str">
        <f t="shared" ca="1" si="1087"/>
        <v/>
      </c>
      <c r="BD8034" s="49">
        <f t="shared" ca="1" si="1084"/>
        <v>1871</v>
      </c>
      <c r="BE8034" s="3">
        <f t="shared" ca="1" si="1081"/>
        <v>0.18704999999999999</v>
      </c>
      <c r="BF8034" s="3">
        <f t="shared" ca="1" si="1082"/>
        <v>-0.88881967520906158</v>
      </c>
      <c r="BG8034" s="9">
        <f t="shared" ca="1" si="1083"/>
        <v>1</v>
      </c>
      <c r="BH8034" s="6">
        <f ca="1">IF(ISNUMBER('Descriptive Stats'!BF8034),'Descriptive Stats'!BF8034,#N/A)</f>
        <v>-0.88881967520906158</v>
      </c>
      <c r="BI8034" s="6">
        <f ca="1">IF(ISNUMBER('Descriptive Stats'!E8034),'Descriptive Stats'!E8034,#N/A)</f>
        <v>1</v>
      </c>
    </row>
    <row r="8035" spans="1:61" ht="14.4" x14ac:dyDescent="0.3">
      <c r="A8035" s="2">
        <f>ROW()</f>
        <v>8035</v>
      </c>
      <c r="C8035" s="8">
        <f t="shared" ca="1" si="1085"/>
        <v>8</v>
      </c>
      <c r="D8035" s="8">
        <f t="shared" ca="1" si="1086"/>
        <v>1</v>
      </c>
      <c r="E8035" s="50">
        <f t="shared" ca="1" si="1080"/>
        <v>19</v>
      </c>
      <c r="F8035" s="2" t="str">
        <f t="shared" ca="1" si="1087"/>
        <v>X</v>
      </c>
      <c r="BD8035" s="49">
        <f t="shared" ca="1" si="1084"/>
        <v>5294</v>
      </c>
      <c r="BE8035" s="3">
        <f t="shared" ca="1" si="1081"/>
        <v>0.52934999999999999</v>
      </c>
      <c r="BF8035" s="3">
        <f t="shared" ca="1" si="1082"/>
        <v>7.3636031452008061E-2</v>
      </c>
      <c r="BG8035" s="9">
        <f t="shared" ca="1" si="1083"/>
        <v>19</v>
      </c>
      <c r="BH8035" s="6">
        <f ca="1">IF(ISNUMBER('Descriptive Stats'!BF8035),'Descriptive Stats'!BF8035,#N/A)</f>
        <v>7.3636031452008061E-2</v>
      </c>
      <c r="BI8035" s="6">
        <f ca="1">IF(ISNUMBER('Descriptive Stats'!E8035),'Descriptive Stats'!E8035,#N/A)</f>
        <v>19</v>
      </c>
    </row>
    <row r="8036" spans="1:61" ht="14.4" x14ac:dyDescent="0.3">
      <c r="A8036" s="2">
        <f>ROW()</f>
        <v>8036</v>
      </c>
      <c r="C8036" s="8">
        <f t="shared" ca="1" si="1085"/>
        <v>7</v>
      </c>
      <c r="D8036" s="8">
        <f t="shared" ca="1" si="1086"/>
        <v>19</v>
      </c>
      <c r="E8036" s="50">
        <f t="shared" ca="1" si="1080"/>
        <v>0</v>
      </c>
      <c r="F8036" s="2" t="str">
        <f t="shared" ca="1" si="1087"/>
        <v/>
      </c>
      <c r="BD8036" s="49">
        <f t="shared" ca="1" si="1084"/>
        <v>815.5</v>
      </c>
      <c r="BE8036" s="3">
        <f t="shared" ca="1" si="1081"/>
        <v>8.1500000000000003E-2</v>
      </c>
      <c r="BF8036" s="3">
        <f t="shared" ca="1" si="1082"/>
        <v>-1.3950525282585462</v>
      </c>
      <c r="BG8036" s="9">
        <f t="shared" ca="1" si="1083"/>
        <v>0</v>
      </c>
      <c r="BH8036" s="6">
        <f ca="1">IF(ISNUMBER('Descriptive Stats'!BF8036),'Descriptive Stats'!BF8036,#N/A)</f>
        <v>-1.3950525282585462</v>
      </c>
      <c r="BI8036" s="6">
        <f ca="1">IF(ISNUMBER('Descriptive Stats'!E8036),'Descriptive Stats'!E8036,#N/A)</f>
        <v>0</v>
      </c>
    </row>
    <row r="8037" spans="1:61" ht="14.4" x14ac:dyDescent="0.3">
      <c r="A8037" s="2">
        <f>ROW()</f>
        <v>8037</v>
      </c>
      <c r="C8037" s="8">
        <f t="shared" ca="1" si="1085"/>
        <v>4</v>
      </c>
      <c r="D8037" s="8">
        <f t="shared" ca="1" si="1086"/>
        <v>0</v>
      </c>
      <c r="E8037" s="50">
        <f t="shared" ca="1" si="1080"/>
        <v>3</v>
      </c>
      <c r="F8037" s="2" t="str">
        <f t="shared" ca="1" si="1087"/>
        <v/>
      </c>
      <c r="BD8037" s="49">
        <f t="shared" ca="1" si="1084"/>
        <v>3200</v>
      </c>
      <c r="BE8037" s="3">
        <f t="shared" ca="1" si="1081"/>
        <v>0.31995000000000001</v>
      </c>
      <c r="BF8037" s="3">
        <f t="shared" ca="1" si="1082"/>
        <v>-0.46783862043457014</v>
      </c>
      <c r="BG8037" s="9">
        <f t="shared" ca="1" si="1083"/>
        <v>3</v>
      </c>
      <c r="BH8037" s="6">
        <f ca="1">IF(ISNUMBER('Descriptive Stats'!BF8037),'Descriptive Stats'!BF8037,#N/A)</f>
        <v>-0.46783862043457014</v>
      </c>
      <c r="BI8037" s="6">
        <f ca="1">IF(ISNUMBER('Descriptive Stats'!E8037),'Descriptive Stats'!E8037,#N/A)</f>
        <v>3</v>
      </c>
    </row>
    <row r="8038" spans="1:61" ht="14.4" x14ac:dyDescent="0.3">
      <c r="A8038" s="2">
        <f>ROW()</f>
        <v>8038</v>
      </c>
      <c r="C8038" s="8">
        <f t="shared" ca="1" si="1085"/>
        <v>10</v>
      </c>
      <c r="D8038" s="8">
        <f t="shared" ca="1" si="1086"/>
        <v>3</v>
      </c>
      <c r="E8038" s="50">
        <f t="shared" ca="1" si="1080"/>
        <v>6</v>
      </c>
      <c r="F8038" s="2" t="str">
        <f t="shared" ca="1" si="1087"/>
        <v/>
      </c>
      <c r="BD8038" s="49">
        <f t="shared" ca="1" si="1084"/>
        <v>3900</v>
      </c>
      <c r="BE8038" s="3">
        <f t="shared" ca="1" si="1081"/>
        <v>0.38995000000000002</v>
      </c>
      <c r="BF8038" s="3">
        <f t="shared" ca="1" si="1082"/>
        <v>-0.2794493539703507</v>
      </c>
      <c r="BG8038" s="9">
        <f t="shared" ca="1" si="1083"/>
        <v>6</v>
      </c>
      <c r="BH8038" s="6">
        <f ca="1">IF(ISNUMBER('Descriptive Stats'!BF8038),'Descriptive Stats'!BF8038,#N/A)</f>
        <v>-0.2794493539703507</v>
      </c>
      <c r="BI8038" s="6">
        <f ca="1">IF(ISNUMBER('Descriptive Stats'!E8038),'Descriptive Stats'!E8038,#N/A)</f>
        <v>6</v>
      </c>
    </row>
    <row r="8039" spans="1:61" ht="14.4" x14ac:dyDescent="0.3">
      <c r="A8039" s="2">
        <f>ROW()</f>
        <v>8039</v>
      </c>
      <c r="C8039" s="8">
        <f t="shared" ca="1" si="1085"/>
        <v>16</v>
      </c>
      <c r="D8039" s="8">
        <f t="shared" ca="1" si="1086"/>
        <v>6</v>
      </c>
      <c r="E8039" s="50">
        <f t="shared" ca="1" si="1080"/>
        <v>15</v>
      </c>
      <c r="F8039" s="2" t="str">
        <f t="shared" ca="1" si="1087"/>
        <v/>
      </c>
      <c r="BD8039" s="49">
        <f t="shared" ca="1" si="1084"/>
        <v>5051.5</v>
      </c>
      <c r="BE8039" s="3">
        <f t="shared" ca="1" si="1081"/>
        <v>0.50509999999999999</v>
      </c>
      <c r="BF8039" s="3">
        <f t="shared" ca="1" si="1082"/>
        <v>1.2784152420787677E-2</v>
      </c>
      <c r="BG8039" s="9">
        <f t="shared" ca="1" si="1083"/>
        <v>15</v>
      </c>
      <c r="BH8039" s="6">
        <f ca="1">IF(ISNUMBER('Descriptive Stats'!BF8039),'Descriptive Stats'!BF8039,#N/A)</f>
        <v>1.2784152420787677E-2</v>
      </c>
      <c r="BI8039" s="6">
        <f ca="1">IF(ISNUMBER('Descriptive Stats'!E8039),'Descriptive Stats'!E8039,#N/A)</f>
        <v>15</v>
      </c>
    </row>
    <row r="8040" spans="1:61" ht="14.4" x14ac:dyDescent="0.3">
      <c r="A8040" s="2">
        <f>ROW()</f>
        <v>8040</v>
      </c>
      <c r="C8040" s="8">
        <f t="shared" ca="1" si="1085"/>
        <v>24</v>
      </c>
      <c r="D8040" s="8">
        <f t="shared" ca="1" si="1086"/>
        <v>15</v>
      </c>
      <c r="E8040" s="50">
        <f t="shared" ca="1" si="1080"/>
        <v>15</v>
      </c>
      <c r="F8040" s="2" t="str">
        <f t="shared" ca="1" si="1087"/>
        <v/>
      </c>
      <c r="BD8040" s="49">
        <f t="shared" ca="1" si="1084"/>
        <v>5051.5</v>
      </c>
      <c r="BE8040" s="3">
        <f t="shared" ca="1" si="1081"/>
        <v>0.50509999999999999</v>
      </c>
      <c r="BF8040" s="3">
        <f t="shared" ca="1" si="1082"/>
        <v>1.2784152420787677E-2</v>
      </c>
      <c r="BG8040" s="9">
        <f t="shared" ca="1" si="1083"/>
        <v>15</v>
      </c>
      <c r="BH8040" s="6">
        <f ca="1">IF(ISNUMBER('Descriptive Stats'!BF8040),'Descriptive Stats'!BF8040,#N/A)</f>
        <v>1.2784152420787677E-2</v>
      </c>
      <c r="BI8040" s="6">
        <f ca="1">IF(ISNUMBER('Descriptive Stats'!E8040),'Descriptive Stats'!E8040,#N/A)</f>
        <v>15</v>
      </c>
    </row>
    <row r="8041" spans="1:61" ht="14.4" x14ac:dyDescent="0.3">
      <c r="A8041" s="2">
        <f>ROW()</f>
        <v>8041</v>
      </c>
      <c r="C8041" s="8">
        <f t="shared" ca="1" si="1085"/>
        <v>24</v>
      </c>
      <c r="D8041" s="8">
        <f t="shared" ca="1" si="1086"/>
        <v>15</v>
      </c>
      <c r="E8041" s="50">
        <f t="shared" ca="1" si="1080"/>
        <v>0</v>
      </c>
      <c r="F8041" s="2" t="str">
        <f t="shared" ca="1" si="1087"/>
        <v/>
      </c>
      <c r="BD8041" s="49">
        <f t="shared" ca="1" si="1084"/>
        <v>815.5</v>
      </c>
      <c r="BE8041" s="3">
        <f t="shared" ca="1" si="1081"/>
        <v>8.1500000000000003E-2</v>
      </c>
      <c r="BF8041" s="3">
        <f t="shared" ca="1" si="1082"/>
        <v>-1.3950525282585462</v>
      </c>
      <c r="BG8041" s="9">
        <f t="shared" ca="1" si="1083"/>
        <v>0</v>
      </c>
      <c r="BH8041" s="6">
        <f ca="1">IF(ISNUMBER('Descriptive Stats'!BF8041),'Descriptive Stats'!BF8041,#N/A)</f>
        <v>-1.3950525282585462</v>
      </c>
      <c r="BI8041" s="6">
        <f ca="1">IF(ISNUMBER('Descriptive Stats'!E8041),'Descriptive Stats'!E8041,#N/A)</f>
        <v>0</v>
      </c>
    </row>
    <row r="8042" spans="1:61" ht="14.4" x14ac:dyDescent="0.3">
      <c r="A8042" s="2">
        <f>ROW()</f>
        <v>8042</v>
      </c>
      <c r="C8042" s="8">
        <f t="shared" ca="1" si="1085"/>
        <v>18</v>
      </c>
      <c r="D8042" s="8">
        <f t="shared" ca="1" si="1086"/>
        <v>0</v>
      </c>
      <c r="E8042" s="50">
        <f t="shared" ca="1" si="1080"/>
        <v>19</v>
      </c>
      <c r="F8042" s="2" t="str">
        <f t="shared" ca="1" si="1087"/>
        <v>X</v>
      </c>
      <c r="BD8042" s="49">
        <f t="shared" ca="1" si="1084"/>
        <v>5294</v>
      </c>
      <c r="BE8042" s="3">
        <f t="shared" ca="1" si="1081"/>
        <v>0.52934999999999999</v>
      </c>
      <c r="BF8042" s="3">
        <f t="shared" ca="1" si="1082"/>
        <v>7.3636031452008061E-2</v>
      </c>
      <c r="BG8042" s="9">
        <f t="shared" ca="1" si="1083"/>
        <v>19</v>
      </c>
      <c r="BH8042" s="6">
        <f ca="1">IF(ISNUMBER('Descriptive Stats'!BF8042),'Descriptive Stats'!BF8042,#N/A)</f>
        <v>7.3636031452008061E-2</v>
      </c>
      <c r="BI8042" s="6">
        <f ca="1">IF(ISNUMBER('Descriptive Stats'!E8042),'Descriptive Stats'!E8042,#N/A)</f>
        <v>19</v>
      </c>
    </row>
    <row r="8043" spans="1:61" ht="14.4" x14ac:dyDescent="0.3">
      <c r="A8043" s="2">
        <f>ROW()</f>
        <v>8043</v>
      </c>
      <c r="C8043" s="8">
        <f t="shared" ca="1" si="1085"/>
        <v>7</v>
      </c>
      <c r="D8043" s="8">
        <f t="shared" ca="1" si="1086"/>
        <v>19</v>
      </c>
      <c r="E8043" s="50">
        <f t="shared" ca="1" si="1080"/>
        <v>7</v>
      </c>
      <c r="F8043" s="2" t="str">
        <f t="shared" ca="1" si="1087"/>
        <v/>
      </c>
      <c r="BD8043" s="49">
        <f t="shared" ca="1" si="1084"/>
        <v>4473.5</v>
      </c>
      <c r="BE8043" s="3">
        <f t="shared" ca="1" si="1081"/>
        <v>0.44729999999999998</v>
      </c>
      <c r="BF8043" s="3">
        <f t="shared" ca="1" si="1082"/>
        <v>-0.13248586824472414</v>
      </c>
      <c r="BG8043" s="9">
        <f t="shared" ca="1" si="1083"/>
        <v>7</v>
      </c>
      <c r="BH8043" s="6">
        <f ca="1">IF(ISNUMBER('Descriptive Stats'!BF8043),'Descriptive Stats'!BF8043,#N/A)</f>
        <v>-0.13248586824472414</v>
      </c>
      <c r="BI8043" s="6">
        <f ca="1">IF(ISNUMBER('Descriptive Stats'!E8043),'Descriptive Stats'!E8043,#N/A)</f>
        <v>7</v>
      </c>
    </row>
    <row r="8044" spans="1:61" ht="14.4" x14ac:dyDescent="0.3">
      <c r="A8044" s="2">
        <f>ROW()</f>
        <v>8044</v>
      </c>
      <c r="C8044" s="8">
        <f t="shared" ca="1" si="1085"/>
        <v>6</v>
      </c>
      <c r="D8044" s="8">
        <f t="shared" ca="1" si="1086"/>
        <v>7</v>
      </c>
      <c r="E8044" s="50">
        <f t="shared" ca="1" si="1080"/>
        <v>7</v>
      </c>
      <c r="F8044" s="2" t="str">
        <f t="shared" ca="1" si="1087"/>
        <v/>
      </c>
      <c r="BD8044" s="49">
        <f t="shared" ca="1" si="1084"/>
        <v>4473.5</v>
      </c>
      <c r="BE8044" s="3">
        <f t="shared" ca="1" si="1081"/>
        <v>0.44729999999999998</v>
      </c>
      <c r="BF8044" s="3">
        <f t="shared" ca="1" si="1082"/>
        <v>-0.13248586824472414</v>
      </c>
      <c r="BG8044" s="9">
        <f t="shared" ca="1" si="1083"/>
        <v>7</v>
      </c>
      <c r="BH8044" s="6">
        <f ca="1">IF(ISNUMBER('Descriptive Stats'!BF8044),'Descriptive Stats'!BF8044,#N/A)</f>
        <v>-0.13248586824472414</v>
      </c>
      <c r="BI8044" s="6">
        <f ca="1">IF(ISNUMBER('Descriptive Stats'!E8044),'Descriptive Stats'!E8044,#N/A)</f>
        <v>7</v>
      </c>
    </row>
    <row r="8045" spans="1:61" ht="14.4" x14ac:dyDescent="0.3">
      <c r="A8045" s="2">
        <f>ROW()</f>
        <v>8045</v>
      </c>
      <c r="C8045" s="8">
        <f t="shared" ca="1" si="1085"/>
        <v>19</v>
      </c>
      <c r="D8045" s="8">
        <f t="shared" ca="1" si="1086"/>
        <v>7</v>
      </c>
      <c r="E8045" s="50">
        <f t="shared" ca="1" si="1080"/>
        <v>9</v>
      </c>
      <c r="F8045" s="2" t="str">
        <f t="shared" ca="1" si="1087"/>
        <v/>
      </c>
      <c r="BD8045" s="49">
        <f t="shared" ca="1" si="1084"/>
        <v>4819</v>
      </c>
      <c r="BE8045" s="3">
        <f t="shared" ca="1" si="1081"/>
        <v>0.48185</v>
      </c>
      <c r="BF8045" s="3">
        <f t="shared" ca="1" si="1082"/>
        <v>-4.5511009098988427E-2</v>
      </c>
      <c r="BG8045" s="9">
        <f t="shared" ca="1" si="1083"/>
        <v>9</v>
      </c>
      <c r="BH8045" s="6">
        <f ca="1">IF(ISNUMBER('Descriptive Stats'!BF8045),'Descriptive Stats'!BF8045,#N/A)</f>
        <v>-4.5511009098988427E-2</v>
      </c>
      <c r="BI8045" s="6">
        <f ca="1">IF(ISNUMBER('Descriptive Stats'!E8045),'Descriptive Stats'!E8045,#N/A)</f>
        <v>9</v>
      </c>
    </row>
    <row r="8046" spans="1:61" ht="14.4" x14ac:dyDescent="0.3">
      <c r="A8046" s="2">
        <f>ROW()</f>
        <v>8046</v>
      </c>
      <c r="C8046" s="8">
        <f t="shared" ca="1" si="1085"/>
        <v>23</v>
      </c>
      <c r="D8046" s="8">
        <f t="shared" ca="1" si="1086"/>
        <v>9</v>
      </c>
      <c r="E8046" s="50">
        <f t="shared" ca="1" si="1080"/>
        <v>0</v>
      </c>
      <c r="F8046" s="2" t="str">
        <f t="shared" ca="1" si="1087"/>
        <v/>
      </c>
      <c r="BD8046" s="49">
        <f t="shared" ca="1" si="1084"/>
        <v>815.5</v>
      </c>
      <c r="BE8046" s="3">
        <f t="shared" ca="1" si="1081"/>
        <v>8.1500000000000003E-2</v>
      </c>
      <c r="BF8046" s="3">
        <f t="shared" ca="1" si="1082"/>
        <v>-1.3950525282585462</v>
      </c>
      <c r="BG8046" s="9">
        <f t="shared" ca="1" si="1083"/>
        <v>0</v>
      </c>
      <c r="BH8046" s="6">
        <f ca="1">IF(ISNUMBER('Descriptive Stats'!BF8046),'Descriptive Stats'!BF8046,#N/A)</f>
        <v>-1.3950525282585462</v>
      </c>
      <c r="BI8046" s="6">
        <f ca="1">IF(ISNUMBER('Descriptive Stats'!E8046),'Descriptive Stats'!E8046,#N/A)</f>
        <v>0</v>
      </c>
    </row>
    <row r="8047" spans="1:61" ht="14.4" x14ac:dyDescent="0.3">
      <c r="A8047" s="2">
        <f>ROW()</f>
        <v>8047</v>
      </c>
      <c r="C8047" s="8">
        <f t="shared" ca="1" si="1085"/>
        <v>18</v>
      </c>
      <c r="D8047" s="8">
        <f t="shared" ca="1" si="1086"/>
        <v>0</v>
      </c>
      <c r="E8047" s="50">
        <f t="shared" ca="1" si="1080"/>
        <v>9</v>
      </c>
      <c r="F8047" s="2" t="str">
        <f t="shared" ca="1" si="1087"/>
        <v/>
      </c>
      <c r="BD8047" s="49">
        <f t="shared" ca="1" si="1084"/>
        <v>4819</v>
      </c>
      <c r="BE8047" s="3">
        <f t="shared" ca="1" si="1081"/>
        <v>0.48185</v>
      </c>
      <c r="BF8047" s="3">
        <f t="shared" ca="1" si="1082"/>
        <v>-4.5511009098988427E-2</v>
      </c>
      <c r="BG8047" s="9">
        <f t="shared" ca="1" si="1083"/>
        <v>9</v>
      </c>
      <c r="BH8047" s="6">
        <f ca="1">IF(ISNUMBER('Descriptive Stats'!BF8047),'Descriptive Stats'!BF8047,#N/A)</f>
        <v>-4.5511009098988427E-2</v>
      </c>
      <c r="BI8047" s="6">
        <f ca="1">IF(ISNUMBER('Descriptive Stats'!E8047),'Descriptive Stats'!E8047,#N/A)</f>
        <v>9</v>
      </c>
    </row>
    <row r="8048" spans="1:61" ht="14.4" x14ac:dyDescent="0.3">
      <c r="A8048" s="2">
        <f>ROW()</f>
        <v>8048</v>
      </c>
      <c r="C8048" s="8">
        <f t="shared" ca="1" si="1085"/>
        <v>23</v>
      </c>
      <c r="D8048" s="8">
        <f t="shared" ca="1" si="1086"/>
        <v>9</v>
      </c>
      <c r="E8048" s="50">
        <f t="shared" ca="1" si="1080"/>
        <v>1</v>
      </c>
      <c r="F8048" s="2" t="str">
        <f t="shared" ca="1" si="1087"/>
        <v/>
      </c>
      <c r="BD8048" s="49">
        <f t="shared" ca="1" si="1084"/>
        <v>1871</v>
      </c>
      <c r="BE8048" s="3">
        <f t="shared" ca="1" si="1081"/>
        <v>0.18704999999999999</v>
      </c>
      <c r="BF8048" s="3">
        <f t="shared" ca="1" si="1082"/>
        <v>-0.88881967520906158</v>
      </c>
      <c r="BG8048" s="9">
        <f t="shared" ca="1" si="1083"/>
        <v>1</v>
      </c>
      <c r="BH8048" s="6">
        <f ca="1">IF(ISNUMBER('Descriptive Stats'!BF8048),'Descriptive Stats'!BF8048,#N/A)</f>
        <v>-0.88881967520906158</v>
      </c>
      <c r="BI8048" s="6">
        <f ca="1">IF(ISNUMBER('Descriptive Stats'!E8048),'Descriptive Stats'!E8048,#N/A)</f>
        <v>1</v>
      </c>
    </row>
    <row r="8049" spans="1:61" ht="14.4" x14ac:dyDescent="0.3">
      <c r="A8049" s="2">
        <f>ROW()</f>
        <v>8049</v>
      </c>
      <c r="C8049" s="8">
        <f t="shared" ca="1" si="1085"/>
        <v>8</v>
      </c>
      <c r="D8049" s="8">
        <f t="shared" ca="1" si="1086"/>
        <v>1</v>
      </c>
      <c r="E8049" s="50">
        <f t="shared" ca="1" si="1080"/>
        <v>1</v>
      </c>
      <c r="F8049" s="2" t="str">
        <f t="shared" ca="1" si="1087"/>
        <v/>
      </c>
      <c r="BD8049" s="49">
        <f t="shared" ca="1" si="1084"/>
        <v>1871</v>
      </c>
      <c r="BE8049" s="3">
        <f t="shared" ca="1" si="1081"/>
        <v>0.18704999999999999</v>
      </c>
      <c r="BF8049" s="3">
        <f t="shared" ca="1" si="1082"/>
        <v>-0.88881967520906158</v>
      </c>
      <c r="BG8049" s="9">
        <f t="shared" ca="1" si="1083"/>
        <v>1</v>
      </c>
      <c r="BH8049" s="6">
        <f ca="1">IF(ISNUMBER('Descriptive Stats'!BF8049),'Descriptive Stats'!BF8049,#N/A)</f>
        <v>-0.88881967520906158</v>
      </c>
      <c r="BI8049" s="6">
        <f ca="1">IF(ISNUMBER('Descriptive Stats'!E8049),'Descriptive Stats'!E8049,#N/A)</f>
        <v>1</v>
      </c>
    </row>
    <row r="8050" spans="1:61" ht="14.4" x14ac:dyDescent="0.3">
      <c r="A8050" s="2">
        <f>ROW()</f>
        <v>8050</v>
      </c>
      <c r="C8050" s="8">
        <f t="shared" ca="1" si="1085"/>
        <v>8</v>
      </c>
      <c r="D8050" s="8">
        <f t="shared" ca="1" si="1086"/>
        <v>1</v>
      </c>
      <c r="E8050" s="50">
        <f t="shared" ca="1" si="1080"/>
        <v>2</v>
      </c>
      <c r="F8050" s="2" t="str">
        <f t="shared" ca="1" si="1087"/>
        <v/>
      </c>
      <c r="BD8050" s="49">
        <f t="shared" ca="1" si="1084"/>
        <v>2595</v>
      </c>
      <c r="BE8050" s="3">
        <f t="shared" ca="1" si="1081"/>
        <v>0.25945000000000001</v>
      </c>
      <c r="BF8050" s="3">
        <f t="shared" ca="1" si="1082"/>
        <v>-0.6450419512753276</v>
      </c>
      <c r="BG8050" s="9">
        <f t="shared" ca="1" si="1083"/>
        <v>2</v>
      </c>
      <c r="BH8050" s="6">
        <f ca="1">IF(ISNUMBER('Descriptive Stats'!BF8050),'Descriptive Stats'!BF8050,#N/A)</f>
        <v>-0.6450419512753276</v>
      </c>
      <c r="BI8050" s="6">
        <f ca="1">IF(ISNUMBER('Descriptive Stats'!E8050),'Descriptive Stats'!E8050,#N/A)</f>
        <v>2</v>
      </c>
    </row>
    <row r="8051" spans="1:61" ht="14.4" x14ac:dyDescent="0.3">
      <c r="A8051" s="2">
        <f>ROW()</f>
        <v>8051</v>
      </c>
      <c r="C8051" s="8">
        <f t="shared" ca="1" si="1085"/>
        <v>9</v>
      </c>
      <c r="D8051" s="8">
        <f t="shared" ca="1" si="1086"/>
        <v>2</v>
      </c>
      <c r="E8051" s="50">
        <f t="shared" ca="1" si="1080"/>
        <v>0</v>
      </c>
      <c r="F8051" s="2" t="str">
        <f t="shared" ca="1" si="1087"/>
        <v/>
      </c>
      <c r="BD8051" s="49">
        <f t="shared" ca="1" si="1084"/>
        <v>815.5</v>
      </c>
      <c r="BE8051" s="3">
        <f t="shared" ca="1" si="1081"/>
        <v>8.1500000000000003E-2</v>
      </c>
      <c r="BF8051" s="3">
        <f t="shared" ca="1" si="1082"/>
        <v>-1.3950525282585462</v>
      </c>
      <c r="BG8051" s="9">
        <f t="shared" ca="1" si="1083"/>
        <v>0</v>
      </c>
      <c r="BH8051" s="6">
        <f ca="1">IF(ISNUMBER('Descriptive Stats'!BF8051),'Descriptive Stats'!BF8051,#N/A)</f>
        <v>-1.3950525282585462</v>
      </c>
      <c r="BI8051" s="6">
        <f ca="1">IF(ISNUMBER('Descriptive Stats'!E8051),'Descriptive Stats'!E8051,#N/A)</f>
        <v>0</v>
      </c>
    </row>
    <row r="8052" spans="1:61" ht="14.4" x14ac:dyDescent="0.3">
      <c r="A8052" s="2">
        <f>ROW()</f>
        <v>8052</v>
      </c>
      <c r="C8052" s="8">
        <f t="shared" ca="1" si="1085"/>
        <v>14</v>
      </c>
      <c r="D8052" s="8">
        <f t="shared" ca="1" si="1086"/>
        <v>0</v>
      </c>
      <c r="E8052" s="50">
        <f t="shared" ca="1" si="1080"/>
        <v>6</v>
      </c>
      <c r="F8052" s="2" t="str">
        <f t="shared" ca="1" si="1087"/>
        <v/>
      </c>
      <c r="BD8052" s="49">
        <f t="shared" ca="1" si="1084"/>
        <v>3900</v>
      </c>
      <c r="BE8052" s="3">
        <f t="shared" ca="1" si="1081"/>
        <v>0.38995000000000002</v>
      </c>
      <c r="BF8052" s="3">
        <f t="shared" ca="1" si="1082"/>
        <v>-0.2794493539703507</v>
      </c>
      <c r="BG8052" s="9">
        <f t="shared" ca="1" si="1083"/>
        <v>6</v>
      </c>
      <c r="BH8052" s="6">
        <f ca="1">IF(ISNUMBER('Descriptive Stats'!BF8052),'Descriptive Stats'!BF8052,#N/A)</f>
        <v>-0.2794493539703507</v>
      </c>
      <c r="BI8052" s="6">
        <f ca="1">IF(ISNUMBER('Descriptive Stats'!E8052),'Descriptive Stats'!E8052,#N/A)</f>
        <v>6</v>
      </c>
    </row>
    <row r="8053" spans="1:61" ht="14.4" x14ac:dyDescent="0.3">
      <c r="A8053" s="2">
        <f>ROW()</f>
        <v>8053</v>
      </c>
      <c r="C8053" s="8">
        <f t="shared" ca="1" si="1085"/>
        <v>2</v>
      </c>
      <c r="D8053" s="8">
        <f t="shared" ca="1" si="1086"/>
        <v>6</v>
      </c>
      <c r="E8053" s="50">
        <f t="shared" ca="1" si="1080"/>
        <v>7</v>
      </c>
      <c r="F8053" s="2" t="str">
        <f t="shared" ca="1" si="1087"/>
        <v/>
      </c>
      <c r="BD8053" s="49">
        <f t="shared" ca="1" si="1084"/>
        <v>4473.5</v>
      </c>
      <c r="BE8053" s="3">
        <f t="shared" ca="1" si="1081"/>
        <v>0.44729999999999998</v>
      </c>
      <c r="BF8053" s="3">
        <f t="shared" ca="1" si="1082"/>
        <v>-0.13248586824472414</v>
      </c>
      <c r="BG8053" s="9">
        <f t="shared" ca="1" si="1083"/>
        <v>7</v>
      </c>
      <c r="BH8053" s="6">
        <f ca="1">IF(ISNUMBER('Descriptive Stats'!BF8053),'Descriptive Stats'!BF8053,#N/A)</f>
        <v>-0.13248586824472414</v>
      </c>
      <c r="BI8053" s="6">
        <f ca="1">IF(ISNUMBER('Descriptive Stats'!E8053),'Descriptive Stats'!E8053,#N/A)</f>
        <v>7</v>
      </c>
    </row>
    <row r="8054" spans="1:61" ht="14.4" x14ac:dyDescent="0.3">
      <c r="A8054" s="2">
        <f>ROW()</f>
        <v>8054</v>
      </c>
      <c r="C8054" s="8">
        <f t="shared" ca="1" si="1085"/>
        <v>6</v>
      </c>
      <c r="D8054" s="8">
        <f t="shared" ca="1" si="1086"/>
        <v>7</v>
      </c>
      <c r="E8054" s="50">
        <f t="shared" ca="1" si="1080"/>
        <v>2</v>
      </c>
      <c r="F8054" s="2" t="str">
        <f t="shared" ca="1" si="1087"/>
        <v/>
      </c>
      <c r="BD8054" s="49">
        <f t="shared" ca="1" si="1084"/>
        <v>2595</v>
      </c>
      <c r="BE8054" s="3">
        <f t="shared" ca="1" si="1081"/>
        <v>0.25945000000000001</v>
      </c>
      <c r="BF8054" s="3">
        <f t="shared" ca="1" si="1082"/>
        <v>-0.6450419512753276</v>
      </c>
      <c r="BG8054" s="9">
        <f t="shared" ca="1" si="1083"/>
        <v>2</v>
      </c>
      <c r="BH8054" s="6">
        <f ca="1">IF(ISNUMBER('Descriptive Stats'!BF8054),'Descriptive Stats'!BF8054,#N/A)</f>
        <v>-0.6450419512753276</v>
      </c>
      <c r="BI8054" s="6">
        <f ca="1">IF(ISNUMBER('Descriptive Stats'!E8054),'Descriptive Stats'!E8054,#N/A)</f>
        <v>2</v>
      </c>
    </row>
    <row r="8055" spans="1:61" ht="14.4" x14ac:dyDescent="0.3">
      <c r="A8055" s="2">
        <f>ROW()</f>
        <v>8055</v>
      </c>
      <c r="C8055" s="8">
        <f t="shared" ca="1" si="1085"/>
        <v>9</v>
      </c>
      <c r="D8055" s="8">
        <f t="shared" ca="1" si="1086"/>
        <v>2</v>
      </c>
      <c r="E8055" s="50">
        <f t="shared" ca="1" si="1080"/>
        <v>1</v>
      </c>
      <c r="F8055" s="2" t="str">
        <f t="shared" ca="1" si="1087"/>
        <v/>
      </c>
      <c r="BD8055" s="49">
        <f t="shared" ca="1" si="1084"/>
        <v>1871</v>
      </c>
      <c r="BE8055" s="3">
        <f t="shared" ca="1" si="1081"/>
        <v>0.18704999999999999</v>
      </c>
      <c r="BF8055" s="3">
        <f t="shared" ca="1" si="1082"/>
        <v>-0.88881967520906158</v>
      </c>
      <c r="BG8055" s="9">
        <f t="shared" ca="1" si="1083"/>
        <v>1</v>
      </c>
      <c r="BH8055" s="6">
        <f ca="1">IF(ISNUMBER('Descriptive Stats'!BF8055),'Descriptive Stats'!BF8055,#N/A)</f>
        <v>-0.88881967520906158</v>
      </c>
      <c r="BI8055" s="6">
        <f ca="1">IF(ISNUMBER('Descriptive Stats'!E8055),'Descriptive Stats'!E8055,#N/A)</f>
        <v>1</v>
      </c>
    </row>
    <row r="8056" spans="1:61" ht="14.4" x14ac:dyDescent="0.3">
      <c r="A8056" s="2">
        <f>ROW()</f>
        <v>8056</v>
      </c>
      <c r="C8056" s="8">
        <f t="shared" ca="1" si="1085"/>
        <v>12</v>
      </c>
      <c r="D8056" s="8">
        <f t="shared" ca="1" si="1086"/>
        <v>1</v>
      </c>
      <c r="E8056" s="50">
        <f t="shared" ca="1" si="1080"/>
        <v>2</v>
      </c>
      <c r="F8056" s="2" t="str">
        <f t="shared" ca="1" si="1087"/>
        <v/>
      </c>
      <c r="BD8056" s="49">
        <f t="shared" ca="1" si="1084"/>
        <v>2595</v>
      </c>
      <c r="BE8056" s="3">
        <f t="shared" ca="1" si="1081"/>
        <v>0.25945000000000001</v>
      </c>
      <c r="BF8056" s="3">
        <f t="shared" ca="1" si="1082"/>
        <v>-0.6450419512753276</v>
      </c>
      <c r="BG8056" s="9">
        <f t="shared" ca="1" si="1083"/>
        <v>2</v>
      </c>
      <c r="BH8056" s="6">
        <f ca="1">IF(ISNUMBER('Descriptive Stats'!BF8056),'Descriptive Stats'!BF8056,#N/A)</f>
        <v>-0.6450419512753276</v>
      </c>
      <c r="BI8056" s="6">
        <f ca="1">IF(ISNUMBER('Descriptive Stats'!E8056),'Descriptive Stats'!E8056,#N/A)</f>
        <v>2</v>
      </c>
    </row>
    <row r="8057" spans="1:61" ht="14.4" x14ac:dyDescent="0.3">
      <c r="A8057" s="2">
        <f>ROW()</f>
        <v>8057</v>
      </c>
      <c r="C8057" s="8">
        <f t="shared" ca="1" si="1085"/>
        <v>21</v>
      </c>
      <c r="D8057" s="8">
        <f t="shared" ca="1" si="1086"/>
        <v>2</v>
      </c>
      <c r="E8057" s="50">
        <f t="shared" ca="1" si="1080"/>
        <v>0</v>
      </c>
      <c r="F8057" s="2" t="str">
        <f t="shared" ca="1" si="1087"/>
        <v/>
      </c>
      <c r="BD8057" s="49">
        <f t="shared" ca="1" si="1084"/>
        <v>815.5</v>
      </c>
      <c r="BE8057" s="3">
        <f t="shared" ca="1" si="1081"/>
        <v>8.1500000000000003E-2</v>
      </c>
      <c r="BF8057" s="3">
        <f t="shared" ca="1" si="1082"/>
        <v>-1.3950525282585462</v>
      </c>
      <c r="BG8057" s="9">
        <f t="shared" ca="1" si="1083"/>
        <v>0</v>
      </c>
      <c r="BH8057" s="6">
        <f ca="1">IF(ISNUMBER('Descriptive Stats'!BF8057),'Descriptive Stats'!BF8057,#N/A)</f>
        <v>-1.3950525282585462</v>
      </c>
      <c r="BI8057" s="6">
        <f ca="1">IF(ISNUMBER('Descriptive Stats'!E8057),'Descriptive Stats'!E8057,#N/A)</f>
        <v>0</v>
      </c>
    </row>
    <row r="8058" spans="1:61" ht="14.4" x14ac:dyDescent="0.3">
      <c r="A8058" s="2">
        <f>ROW()</f>
        <v>8058</v>
      </c>
      <c r="C8058" s="8">
        <f t="shared" ca="1" si="1085"/>
        <v>20</v>
      </c>
      <c r="D8058" s="8">
        <f t="shared" ca="1" si="1086"/>
        <v>0</v>
      </c>
      <c r="E8058" s="50">
        <f t="shared" ca="1" si="1080"/>
        <v>1</v>
      </c>
      <c r="F8058" s="2" t="str">
        <f t="shared" ca="1" si="1087"/>
        <v/>
      </c>
      <c r="BD8058" s="49">
        <f t="shared" ca="1" si="1084"/>
        <v>1871</v>
      </c>
      <c r="BE8058" s="3">
        <f t="shared" ca="1" si="1081"/>
        <v>0.18704999999999999</v>
      </c>
      <c r="BF8058" s="3">
        <f t="shared" ca="1" si="1082"/>
        <v>-0.88881967520906158</v>
      </c>
      <c r="BG8058" s="9">
        <f t="shared" ca="1" si="1083"/>
        <v>1</v>
      </c>
      <c r="BH8058" s="6">
        <f ca="1">IF(ISNUMBER('Descriptive Stats'!BF8058),'Descriptive Stats'!BF8058,#N/A)</f>
        <v>-0.88881967520906158</v>
      </c>
      <c r="BI8058" s="6">
        <f ca="1">IF(ISNUMBER('Descriptive Stats'!E8058),'Descriptive Stats'!E8058,#N/A)</f>
        <v>1</v>
      </c>
    </row>
    <row r="8059" spans="1:61" ht="14.4" x14ac:dyDescent="0.3">
      <c r="A8059" s="2">
        <f>ROW()</f>
        <v>8059</v>
      </c>
      <c r="C8059" s="8">
        <f t="shared" ca="1" si="1085"/>
        <v>8</v>
      </c>
      <c r="D8059" s="8">
        <f t="shared" ca="1" si="1086"/>
        <v>1</v>
      </c>
      <c r="E8059" s="50">
        <f t="shared" ca="1" si="1080"/>
        <v>0</v>
      </c>
      <c r="F8059" s="2" t="str">
        <f t="shared" ca="1" si="1087"/>
        <v/>
      </c>
      <c r="BD8059" s="49">
        <f t="shared" ca="1" si="1084"/>
        <v>815.5</v>
      </c>
      <c r="BE8059" s="3">
        <f t="shared" ca="1" si="1081"/>
        <v>8.1500000000000003E-2</v>
      </c>
      <c r="BF8059" s="3">
        <f t="shared" ca="1" si="1082"/>
        <v>-1.3950525282585462</v>
      </c>
      <c r="BG8059" s="9">
        <f t="shared" ca="1" si="1083"/>
        <v>0</v>
      </c>
      <c r="BH8059" s="6">
        <f ca="1">IF(ISNUMBER('Descriptive Stats'!BF8059),'Descriptive Stats'!BF8059,#N/A)</f>
        <v>-1.3950525282585462</v>
      </c>
      <c r="BI8059" s="6">
        <f ca="1">IF(ISNUMBER('Descriptive Stats'!E8059),'Descriptive Stats'!E8059,#N/A)</f>
        <v>0</v>
      </c>
    </row>
    <row r="8060" spans="1:61" ht="14.4" x14ac:dyDescent="0.3">
      <c r="A8060" s="2">
        <f>ROW()</f>
        <v>8060</v>
      </c>
      <c r="C8060" s="8">
        <f t="shared" ca="1" si="1085"/>
        <v>22</v>
      </c>
      <c r="D8060" s="8">
        <f t="shared" ca="1" si="1086"/>
        <v>0</v>
      </c>
      <c r="E8060" s="50">
        <f t="shared" ca="1" si="1080"/>
        <v>0</v>
      </c>
      <c r="F8060" s="2" t="str">
        <f t="shared" ca="1" si="1087"/>
        <v/>
      </c>
      <c r="BD8060" s="49">
        <f t="shared" ca="1" si="1084"/>
        <v>815.5</v>
      </c>
      <c r="BE8060" s="3">
        <f t="shared" ca="1" si="1081"/>
        <v>8.1500000000000003E-2</v>
      </c>
      <c r="BF8060" s="3">
        <f t="shared" ca="1" si="1082"/>
        <v>-1.3950525282585462</v>
      </c>
      <c r="BG8060" s="9">
        <f t="shared" ca="1" si="1083"/>
        <v>0</v>
      </c>
      <c r="BH8060" s="6">
        <f ca="1">IF(ISNUMBER('Descriptive Stats'!BF8060),'Descriptive Stats'!BF8060,#N/A)</f>
        <v>-1.3950525282585462</v>
      </c>
      <c r="BI8060" s="6">
        <f ca="1">IF(ISNUMBER('Descriptive Stats'!E8060),'Descriptive Stats'!E8060,#N/A)</f>
        <v>0</v>
      </c>
    </row>
    <row r="8061" spans="1:61" ht="14.4" x14ac:dyDescent="0.3">
      <c r="A8061" s="2">
        <f>ROW()</f>
        <v>8061</v>
      </c>
      <c r="C8061" s="8">
        <f t="shared" ca="1" si="1085"/>
        <v>20</v>
      </c>
      <c r="D8061" s="8">
        <f t="shared" ca="1" si="1086"/>
        <v>0</v>
      </c>
      <c r="E8061" s="50">
        <f t="shared" ca="1" si="1080"/>
        <v>6</v>
      </c>
      <c r="F8061" s="2" t="str">
        <f t="shared" ca="1" si="1087"/>
        <v/>
      </c>
      <c r="BD8061" s="49">
        <f t="shared" ca="1" si="1084"/>
        <v>3900</v>
      </c>
      <c r="BE8061" s="3">
        <f t="shared" ca="1" si="1081"/>
        <v>0.38995000000000002</v>
      </c>
      <c r="BF8061" s="3">
        <f t="shared" ca="1" si="1082"/>
        <v>-0.2794493539703507</v>
      </c>
      <c r="BG8061" s="9">
        <f t="shared" ca="1" si="1083"/>
        <v>6</v>
      </c>
      <c r="BH8061" s="6">
        <f ca="1">IF(ISNUMBER('Descriptive Stats'!BF8061),'Descriptive Stats'!BF8061,#N/A)</f>
        <v>-0.2794493539703507</v>
      </c>
      <c r="BI8061" s="6">
        <f ca="1">IF(ISNUMBER('Descriptive Stats'!E8061),'Descriptive Stats'!E8061,#N/A)</f>
        <v>6</v>
      </c>
    </row>
    <row r="8062" spans="1:61" ht="14.4" x14ac:dyDescent="0.3">
      <c r="A8062" s="2">
        <f>ROW()</f>
        <v>8062</v>
      </c>
      <c r="C8062" s="8">
        <f t="shared" ca="1" si="1085"/>
        <v>5</v>
      </c>
      <c r="D8062" s="8">
        <f t="shared" ca="1" si="1086"/>
        <v>6</v>
      </c>
      <c r="E8062" s="50">
        <f t="shared" ca="1" si="1080"/>
        <v>0</v>
      </c>
      <c r="F8062" s="2" t="str">
        <f t="shared" ca="1" si="1087"/>
        <v/>
      </c>
      <c r="BD8062" s="49">
        <f t="shared" ca="1" si="1084"/>
        <v>815.5</v>
      </c>
      <c r="BE8062" s="3">
        <f t="shared" ca="1" si="1081"/>
        <v>8.1500000000000003E-2</v>
      </c>
      <c r="BF8062" s="3">
        <f t="shared" ca="1" si="1082"/>
        <v>-1.3950525282585462</v>
      </c>
      <c r="BG8062" s="9">
        <f t="shared" ca="1" si="1083"/>
        <v>0</v>
      </c>
      <c r="BH8062" s="6">
        <f ca="1">IF(ISNUMBER('Descriptive Stats'!BF8062),'Descriptive Stats'!BF8062,#N/A)</f>
        <v>-1.3950525282585462</v>
      </c>
      <c r="BI8062" s="6">
        <f ca="1">IF(ISNUMBER('Descriptive Stats'!E8062),'Descriptive Stats'!E8062,#N/A)</f>
        <v>0</v>
      </c>
    </row>
    <row r="8063" spans="1:61" ht="14.4" x14ac:dyDescent="0.3">
      <c r="A8063" s="2">
        <f>ROW()</f>
        <v>8063</v>
      </c>
      <c r="C8063" s="8">
        <f t="shared" ca="1" si="1085"/>
        <v>15</v>
      </c>
      <c r="D8063" s="8">
        <f t="shared" ca="1" si="1086"/>
        <v>0</v>
      </c>
      <c r="E8063" s="50">
        <f t="shared" ca="1" si="1080"/>
        <v>7</v>
      </c>
      <c r="F8063" s="2" t="str">
        <f t="shared" ca="1" si="1087"/>
        <v/>
      </c>
      <c r="BD8063" s="49">
        <f t="shared" ca="1" si="1084"/>
        <v>4473.5</v>
      </c>
      <c r="BE8063" s="3">
        <f t="shared" ca="1" si="1081"/>
        <v>0.44729999999999998</v>
      </c>
      <c r="BF8063" s="3">
        <f t="shared" ca="1" si="1082"/>
        <v>-0.13248586824472414</v>
      </c>
      <c r="BG8063" s="9">
        <f t="shared" ca="1" si="1083"/>
        <v>7</v>
      </c>
      <c r="BH8063" s="6">
        <f ca="1">IF(ISNUMBER('Descriptive Stats'!BF8063),'Descriptive Stats'!BF8063,#N/A)</f>
        <v>-0.13248586824472414</v>
      </c>
      <c r="BI8063" s="6">
        <f ca="1">IF(ISNUMBER('Descriptive Stats'!E8063),'Descriptive Stats'!E8063,#N/A)</f>
        <v>7</v>
      </c>
    </row>
    <row r="8064" spans="1:61" ht="14.4" x14ac:dyDescent="0.3">
      <c r="A8064" s="2">
        <f>ROW()</f>
        <v>8064</v>
      </c>
      <c r="C8064" s="8">
        <f t="shared" ca="1" si="1085"/>
        <v>6</v>
      </c>
      <c r="D8064" s="8">
        <f t="shared" ca="1" si="1086"/>
        <v>7</v>
      </c>
      <c r="E8064" s="50">
        <f t="shared" ca="1" si="1080"/>
        <v>6</v>
      </c>
      <c r="F8064" s="2" t="str">
        <f t="shared" ca="1" si="1087"/>
        <v/>
      </c>
      <c r="BD8064" s="49">
        <f t="shared" ca="1" si="1084"/>
        <v>3900</v>
      </c>
      <c r="BE8064" s="3">
        <f t="shared" ca="1" si="1081"/>
        <v>0.38995000000000002</v>
      </c>
      <c r="BF8064" s="3">
        <f t="shared" ca="1" si="1082"/>
        <v>-0.2794493539703507</v>
      </c>
      <c r="BG8064" s="9">
        <f t="shared" ca="1" si="1083"/>
        <v>6</v>
      </c>
      <c r="BH8064" s="6">
        <f ca="1">IF(ISNUMBER('Descriptive Stats'!BF8064),'Descriptive Stats'!BF8064,#N/A)</f>
        <v>-0.2794493539703507</v>
      </c>
      <c r="BI8064" s="6">
        <f ca="1">IF(ISNUMBER('Descriptive Stats'!E8064),'Descriptive Stats'!E8064,#N/A)</f>
        <v>6</v>
      </c>
    </row>
    <row r="8065" spans="1:61" ht="14.4" x14ac:dyDescent="0.3">
      <c r="A8065" s="2">
        <f>ROW()</f>
        <v>8065</v>
      </c>
      <c r="C8065" s="8">
        <f t="shared" ca="1" si="1085"/>
        <v>2</v>
      </c>
      <c r="D8065" s="8">
        <f t="shared" ca="1" si="1086"/>
        <v>6</v>
      </c>
      <c r="E8065" s="50">
        <f t="shared" ca="1" si="1080"/>
        <v>3</v>
      </c>
      <c r="F8065" s="2" t="str">
        <f t="shared" ca="1" si="1087"/>
        <v/>
      </c>
      <c r="BD8065" s="49">
        <f t="shared" ca="1" si="1084"/>
        <v>3200</v>
      </c>
      <c r="BE8065" s="3">
        <f t="shared" ca="1" si="1081"/>
        <v>0.31995000000000001</v>
      </c>
      <c r="BF8065" s="3">
        <f t="shared" ca="1" si="1082"/>
        <v>-0.46783862043457014</v>
      </c>
      <c r="BG8065" s="9">
        <f t="shared" ca="1" si="1083"/>
        <v>3</v>
      </c>
      <c r="BH8065" s="6">
        <f ca="1">IF(ISNUMBER('Descriptive Stats'!BF8065),'Descriptive Stats'!BF8065,#N/A)</f>
        <v>-0.46783862043457014</v>
      </c>
      <c r="BI8065" s="6">
        <f ca="1">IF(ISNUMBER('Descriptive Stats'!E8065),'Descriptive Stats'!E8065,#N/A)</f>
        <v>3</v>
      </c>
    </row>
    <row r="8066" spans="1:61" ht="14.4" x14ac:dyDescent="0.3">
      <c r="A8066" s="2">
        <f>ROW()</f>
        <v>8066</v>
      </c>
      <c r="C8066" s="8">
        <f t="shared" ca="1" si="1085"/>
        <v>10</v>
      </c>
      <c r="D8066" s="8">
        <f t="shared" ca="1" si="1086"/>
        <v>3</v>
      </c>
      <c r="E8066" s="50">
        <f t="shared" ca="1" si="1080"/>
        <v>15</v>
      </c>
      <c r="F8066" s="2" t="str">
        <f t="shared" ca="1" si="1087"/>
        <v/>
      </c>
      <c r="BD8066" s="49">
        <f t="shared" ca="1" si="1084"/>
        <v>5051.5</v>
      </c>
      <c r="BE8066" s="3">
        <f t="shared" ca="1" si="1081"/>
        <v>0.50509999999999999</v>
      </c>
      <c r="BF8066" s="3">
        <f t="shared" ca="1" si="1082"/>
        <v>1.2784152420787677E-2</v>
      </c>
      <c r="BG8066" s="9">
        <f t="shared" ca="1" si="1083"/>
        <v>15</v>
      </c>
      <c r="BH8066" s="6">
        <f ca="1">IF(ISNUMBER('Descriptive Stats'!BF8066),'Descriptive Stats'!BF8066,#N/A)</f>
        <v>1.2784152420787677E-2</v>
      </c>
      <c r="BI8066" s="6">
        <f ca="1">IF(ISNUMBER('Descriptive Stats'!E8066),'Descriptive Stats'!E8066,#N/A)</f>
        <v>15</v>
      </c>
    </row>
    <row r="8067" spans="1:61" ht="14.4" x14ac:dyDescent="0.3">
      <c r="A8067" s="2">
        <f>ROW()</f>
        <v>8067</v>
      </c>
      <c r="C8067" s="8">
        <f t="shared" ca="1" si="1085"/>
        <v>24</v>
      </c>
      <c r="D8067" s="8">
        <f t="shared" ca="1" si="1086"/>
        <v>15</v>
      </c>
      <c r="E8067" s="50">
        <f t="shared" ref="E8067:E8130" ca="1" si="1088">IF(0=MOD(ROW(),$J$1),AVERAGE(OFFSET($D$2,ROW()-$J$1,0,$J$1,1)),"")</f>
        <v>2</v>
      </c>
      <c r="F8067" s="2" t="str">
        <f t="shared" ca="1" si="1087"/>
        <v/>
      </c>
      <c r="BD8067" s="49">
        <f t="shared" ca="1" si="1084"/>
        <v>2595</v>
      </c>
      <c r="BE8067" s="3">
        <f t="shared" ca="1" si="1081"/>
        <v>0.25945000000000001</v>
      </c>
      <c r="BF8067" s="3">
        <f t="shared" ca="1" si="1082"/>
        <v>-0.6450419512753276</v>
      </c>
      <c r="BG8067" s="9">
        <f t="shared" ca="1" si="1083"/>
        <v>2</v>
      </c>
      <c r="BH8067" s="6">
        <f ca="1">IF(ISNUMBER('Descriptive Stats'!BF8067),'Descriptive Stats'!BF8067,#N/A)</f>
        <v>-0.6450419512753276</v>
      </c>
      <c r="BI8067" s="6">
        <f ca="1">IF(ISNUMBER('Descriptive Stats'!E8067),'Descriptive Stats'!E8067,#N/A)</f>
        <v>2</v>
      </c>
    </row>
    <row r="8068" spans="1:61" ht="14.4" x14ac:dyDescent="0.3">
      <c r="A8068" s="2">
        <f>ROW()</f>
        <v>8068</v>
      </c>
      <c r="C8068" s="8">
        <f t="shared" ca="1" si="1085"/>
        <v>3</v>
      </c>
      <c r="D8068" s="8">
        <f t="shared" ca="1" si="1086"/>
        <v>2</v>
      </c>
      <c r="E8068" s="50">
        <f t="shared" ca="1" si="1088"/>
        <v>7</v>
      </c>
      <c r="F8068" s="2" t="str">
        <f t="shared" ca="1" si="1087"/>
        <v/>
      </c>
      <c r="BD8068" s="49">
        <f t="shared" ca="1" si="1084"/>
        <v>4473.5</v>
      </c>
      <c r="BE8068" s="3">
        <f t="shared" ca="1" si="1081"/>
        <v>0.44729999999999998</v>
      </c>
      <c r="BF8068" s="3">
        <f t="shared" ca="1" si="1082"/>
        <v>-0.13248586824472414</v>
      </c>
      <c r="BG8068" s="9">
        <f t="shared" ca="1" si="1083"/>
        <v>7</v>
      </c>
      <c r="BH8068" s="6">
        <f ca="1">IF(ISNUMBER('Descriptive Stats'!BF8068),'Descriptive Stats'!BF8068,#N/A)</f>
        <v>-0.13248586824472414</v>
      </c>
      <c r="BI8068" s="6">
        <f ca="1">IF(ISNUMBER('Descriptive Stats'!E8068),'Descriptive Stats'!E8068,#N/A)</f>
        <v>7</v>
      </c>
    </row>
    <row r="8069" spans="1:61" ht="14.4" x14ac:dyDescent="0.3">
      <c r="A8069" s="2">
        <f>ROW()</f>
        <v>8069</v>
      </c>
      <c r="C8069" s="8">
        <f t="shared" ca="1" si="1085"/>
        <v>6</v>
      </c>
      <c r="D8069" s="8">
        <f t="shared" ca="1" si="1086"/>
        <v>7</v>
      </c>
      <c r="E8069" s="50">
        <f t="shared" ca="1" si="1088"/>
        <v>2</v>
      </c>
      <c r="F8069" s="2" t="str">
        <f t="shared" ca="1" si="1087"/>
        <v/>
      </c>
      <c r="BD8069" s="49">
        <f t="shared" ca="1" si="1084"/>
        <v>2595</v>
      </c>
      <c r="BE8069" s="3">
        <f t="shared" ca="1" si="1081"/>
        <v>0.25945000000000001</v>
      </c>
      <c r="BF8069" s="3">
        <f t="shared" ca="1" si="1082"/>
        <v>-0.6450419512753276</v>
      </c>
      <c r="BG8069" s="9">
        <f t="shared" ca="1" si="1083"/>
        <v>2</v>
      </c>
      <c r="BH8069" s="6">
        <f ca="1">IF(ISNUMBER('Descriptive Stats'!BF8069),'Descriptive Stats'!BF8069,#N/A)</f>
        <v>-0.6450419512753276</v>
      </c>
      <c r="BI8069" s="6">
        <f ca="1">IF(ISNUMBER('Descriptive Stats'!E8069),'Descriptive Stats'!E8069,#N/A)</f>
        <v>2</v>
      </c>
    </row>
    <row r="8070" spans="1:61" ht="14.4" x14ac:dyDescent="0.3">
      <c r="A8070" s="2">
        <f>ROW()</f>
        <v>8070</v>
      </c>
      <c r="C8070" s="8">
        <f t="shared" ca="1" si="1085"/>
        <v>17</v>
      </c>
      <c r="D8070" s="8">
        <f t="shared" ca="1" si="1086"/>
        <v>2</v>
      </c>
      <c r="E8070" s="50">
        <f t="shared" ca="1" si="1088"/>
        <v>9</v>
      </c>
      <c r="F8070" s="2" t="str">
        <f t="shared" ca="1" si="1087"/>
        <v/>
      </c>
      <c r="BD8070" s="49">
        <f t="shared" ca="1" si="1084"/>
        <v>4819</v>
      </c>
      <c r="BE8070" s="3">
        <f t="shared" ca="1" si="1081"/>
        <v>0.48185</v>
      </c>
      <c r="BF8070" s="3">
        <f t="shared" ca="1" si="1082"/>
        <v>-4.5511009098988427E-2</v>
      </c>
      <c r="BG8070" s="9">
        <f t="shared" ca="1" si="1083"/>
        <v>9</v>
      </c>
      <c r="BH8070" s="6">
        <f ca="1">IF(ISNUMBER('Descriptive Stats'!BF8070),'Descriptive Stats'!BF8070,#N/A)</f>
        <v>-4.5511009098988427E-2</v>
      </c>
      <c r="BI8070" s="6">
        <f ca="1">IF(ISNUMBER('Descriptive Stats'!E8070),'Descriptive Stats'!E8070,#N/A)</f>
        <v>9</v>
      </c>
    </row>
    <row r="8071" spans="1:61" ht="14.4" x14ac:dyDescent="0.3">
      <c r="A8071" s="2">
        <f>ROW()</f>
        <v>8071</v>
      </c>
      <c r="C8071" s="8">
        <f t="shared" ca="1" si="1085"/>
        <v>23</v>
      </c>
      <c r="D8071" s="8">
        <f t="shared" ca="1" si="1086"/>
        <v>9</v>
      </c>
      <c r="E8071" s="50">
        <f t="shared" ca="1" si="1088"/>
        <v>1</v>
      </c>
      <c r="F8071" s="2" t="str">
        <f t="shared" ca="1" si="1087"/>
        <v/>
      </c>
      <c r="BD8071" s="49">
        <f t="shared" ca="1" si="1084"/>
        <v>1871</v>
      </c>
      <c r="BE8071" s="3">
        <f t="shared" ca="1" si="1081"/>
        <v>0.18704999999999999</v>
      </c>
      <c r="BF8071" s="3">
        <f t="shared" ca="1" si="1082"/>
        <v>-0.88881967520906158</v>
      </c>
      <c r="BG8071" s="9">
        <f t="shared" ca="1" si="1083"/>
        <v>1</v>
      </c>
      <c r="BH8071" s="6">
        <f ca="1">IF(ISNUMBER('Descriptive Stats'!BF8071),'Descriptive Stats'!BF8071,#N/A)</f>
        <v>-0.88881967520906158</v>
      </c>
      <c r="BI8071" s="6">
        <f ca="1">IF(ISNUMBER('Descriptive Stats'!E8071),'Descriptive Stats'!E8071,#N/A)</f>
        <v>1</v>
      </c>
    </row>
    <row r="8072" spans="1:61" ht="14.4" x14ac:dyDescent="0.3">
      <c r="A8072" s="2">
        <f>ROW()</f>
        <v>8072</v>
      </c>
      <c r="C8072" s="8">
        <f t="shared" ca="1" si="1085"/>
        <v>12</v>
      </c>
      <c r="D8072" s="8">
        <f t="shared" ca="1" si="1086"/>
        <v>1</v>
      </c>
      <c r="E8072" s="50">
        <f t="shared" ca="1" si="1088"/>
        <v>0</v>
      </c>
      <c r="F8072" s="2" t="str">
        <f t="shared" ca="1" si="1087"/>
        <v/>
      </c>
      <c r="BD8072" s="49">
        <f t="shared" ca="1" si="1084"/>
        <v>815.5</v>
      </c>
      <c r="BE8072" s="3">
        <f t="shared" ca="1" si="1081"/>
        <v>8.1500000000000003E-2</v>
      </c>
      <c r="BF8072" s="3">
        <f t="shared" ca="1" si="1082"/>
        <v>-1.3950525282585462</v>
      </c>
      <c r="BG8072" s="9">
        <f t="shared" ca="1" si="1083"/>
        <v>0</v>
      </c>
      <c r="BH8072" s="6">
        <f ca="1">IF(ISNUMBER('Descriptive Stats'!BF8072),'Descriptive Stats'!BF8072,#N/A)</f>
        <v>-1.3950525282585462</v>
      </c>
      <c r="BI8072" s="6">
        <f ca="1">IF(ISNUMBER('Descriptive Stats'!E8072),'Descriptive Stats'!E8072,#N/A)</f>
        <v>0</v>
      </c>
    </row>
    <row r="8073" spans="1:61" ht="14.4" x14ac:dyDescent="0.3">
      <c r="A8073" s="2">
        <f>ROW()</f>
        <v>8073</v>
      </c>
      <c r="C8073" s="8">
        <f t="shared" ca="1" si="1085"/>
        <v>20</v>
      </c>
      <c r="D8073" s="8">
        <f t="shared" ca="1" si="1086"/>
        <v>0</v>
      </c>
      <c r="E8073" s="50">
        <f t="shared" ca="1" si="1088"/>
        <v>0</v>
      </c>
      <c r="F8073" s="2" t="str">
        <f t="shared" ca="1" si="1087"/>
        <v/>
      </c>
      <c r="BD8073" s="49">
        <f t="shared" ca="1" si="1084"/>
        <v>815.5</v>
      </c>
      <c r="BE8073" s="3">
        <f t="shared" ref="BE8073:BE8136" ca="1" si="1089">IF(ISNUMBER(BD8073),(BD8073-0.5)/$BK$4,"")</f>
        <v>8.1500000000000003E-2</v>
      </c>
      <c r="BF8073" s="3">
        <f t="shared" ref="BF8073:BF8136" ca="1" si="1090">IF(ISNUMBER(BE8073),_xlfn.NORM.INV(BE8073,0,1),"")</f>
        <v>-1.3950525282585462</v>
      </c>
      <c r="BG8073" s="9">
        <f t="shared" ref="BG8073:BG8136" ca="1" si="1091">IF(ISNUMBER(E8073),E8073,"")</f>
        <v>0</v>
      </c>
      <c r="BH8073" s="6">
        <f ca="1">IF(ISNUMBER('Descriptive Stats'!BF8073),'Descriptive Stats'!BF8073,#N/A)</f>
        <v>-1.3950525282585462</v>
      </c>
      <c r="BI8073" s="6">
        <f ca="1">IF(ISNUMBER('Descriptive Stats'!E8073),'Descriptive Stats'!E8073,#N/A)</f>
        <v>0</v>
      </c>
    </row>
    <row r="8074" spans="1:61" ht="14.4" x14ac:dyDescent="0.3">
      <c r="A8074" s="2">
        <f>ROW()</f>
        <v>8074</v>
      </c>
      <c r="C8074" s="8">
        <f t="shared" ca="1" si="1085"/>
        <v>15</v>
      </c>
      <c r="D8074" s="8">
        <f t="shared" ca="1" si="1086"/>
        <v>0</v>
      </c>
      <c r="E8074" s="50">
        <f t="shared" ca="1" si="1088"/>
        <v>3</v>
      </c>
      <c r="F8074" s="2" t="str">
        <f t="shared" ca="1" si="1087"/>
        <v/>
      </c>
      <c r="BD8074" s="49">
        <f t="shared" ref="BD8074:BD8137" ca="1" si="1092">IF(ISNUMBER(BG8074),_xlfn.RANK.AVG(BG8074,$BG$2:$BG$5414,1),"")</f>
        <v>3200</v>
      </c>
      <c r="BE8074" s="3">
        <f t="shared" ca="1" si="1089"/>
        <v>0.31995000000000001</v>
      </c>
      <c r="BF8074" s="3">
        <f t="shared" ca="1" si="1090"/>
        <v>-0.46783862043457014</v>
      </c>
      <c r="BG8074" s="9">
        <f t="shared" ca="1" si="1091"/>
        <v>3</v>
      </c>
      <c r="BH8074" s="6">
        <f ca="1">IF(ISNUMBER('Descriptive Stats'!BF8074),'Descriptive Stats'!BF8074,#N/A)</f>
        <v>-0.46783862043457014</v>
      </c>
      <c r="BI8074" s="6">
        <f ca="1">IF(ISNUMBER('Descriptive Stats'!E8074),'Descriptive Stats'!E8074,#N/A)</f>
        <v>3</v>
      </c>
    </row>
    <row r="8075" spans="1:61" ht="14.4" x14ac:dyDescent="0.3">
      <c r="A8075" s="2">
        <f>ROW()</f>
        <v>8075</v>
      </c>
      <c r="C8075" s="8">
        <f t="shared" ca="1" si="1085"/>
        <v>10</v>
      </c>
      <c r="D8075" s="8">
        <f t="shared" ca="1" si="1086"/>
        <v>3</v>
      </c>
      <c r="E8075" s="50">
        <f t="shared" ca="1" si="1088"/>
        <v>0</v>
      </c>
      <c r="F8075" s="2" t="str">
        <f t="shared" ca="1" si="1087"/>
        <v/>
      </c>
      <c r="BD8075" s="49">
        <f t="shared" ca="1" si="1092"/>
        <v>815.5</v>
      </c>
      <c r="BE8075" s="3">
        <f t="shared" ca="1" si="1089"/>
        <v>8.1500000000000003E-2</v>
      </c>
      <c r="BF8075" s="3">
        <f t="shared" ca="1" si="1090"/>
        <v>-1.3950525282585462</v>
      </c>
      <c r="BG8075" s="9">
        <f t="shared" ca="1" si="1091"/>
        <v>0</v>
      </c>
      <c r="BH8075" s="6">
        <f ca="1">IF(ISNUMBER('Descriptive Stats'!BF8075),'Descriptive Stats'!BF8075,#N/A)</f>
        <v>-1.3950525282585462</v>
      </c>
      <c r="BI8075" s="6">
        <f ca="1">IF(ISNUMBER('Descriptive Stats'!E8075),'Descriptive Stats'!E8075,#N/A)</f>
        <v>0</v>
      </c>
    </row>
    <row r="8076" spans="1:61" ht="14.4" x14ac:dyDescent="0.3">
      <c r="A8076" s="2">
        <f>ROW()</f>
        <v>8076</v>
      </c>
      <c r="C8076" s="8">
        <f t="shared" ca="1" si="1085"/>
        <v>18</v>
      </c>
      <c r="D8076" s="8">
        <f t="shared" ca="1" si="1086"/>
        <v>0</v>
      </c>
      <c r="E8076" s="50">
        <f t="shared" ca="1" si="1088"/>
        <v>1</v>
      </c>
      <c r="F8076" s="2" t="str">
        <f t="shared" ca="1" si="1087"/>
        <v/>
      </c>
      <c r="BD8076" s="49">
        <f t="shared" ca="1" si="1092"/>
        <v>1871</v>
      </c>
      <c r="BE8076" s="3">
        <f t="shared" ca="1" si="1089"/>
        <v>0.18704999999999999</v>
      </c>
      <c r="BF8076" s="3">
        <f t="shared" ca="1" si="1090"/>
        <v>-0.88881967520906158</v>
      </c>
      <c r="BG8076" s="9">
        <f t="shared" ca="1" si="1091"/>
        <v>1</v>
      </c>
      <c r="BH8076" s="6">
        <f ca="1">IF(ISNUMBER('Descriptive Stats'!BF8076),'Descriptive Stats'!BF8076,#N/A)</f>
        <v>-0.88881967520906158</v>
      </c>
      <c r="BI8076" s="6">
        <f ca="1">IF(ISNUMBER('Descriptive Stats'!E8076),'Descriptive Stats'!E8076,#N/A)</f>
        <v>1</v>
      </c>
    </row>
    <row r="8077" spans="1:61" ht="14.4" x14ac:dyDescent="0.3">
      <c r="A8077" s="2">
        <f>ROW()</f>
        <v>8077</v>
      </c>
      <c r="C8077" s="8">
        <f t="shared" ca="1" si="1085"/>
        <v>8</v>
      </c>
      <c r="D8077" s="8">
        <f t="shared" ca="1" si="1086"/>
        <v>1</v>
      </c>
      <c r="E8077" s="50">
        <f t="shared" ca="1" si="1088"/>
        <v>2</v>
      </c>
      <c r="F8077" s="2" t="str">
        <f t="shared" ca="1" si="1087"/>
        <v/>
      </c>
      <c r="BD8077" s="49">
        <f t="shared" ca="1" si="1092"/>
        <v>2595</v>
      </c>
      <c r="BE8077" s="3">
        <f t="shared" ca="1" si="1089"/>
        <v>0.25945000000000001</v>
      </c>
      <c r="BF8077" s="3">
        <f t="shared" ca="1" si="1090"/>
        <v>-0.6450419512753276</v>
      </c>
      <c r="BG8077" s="9">
        <f t="shared" ca="1" si="1091"/>
        <v>2</v>
      </c>
      <c r="BH8077" s="6">
        <f ca="1">IF(ISNUMBER('Descriptive Stats'!BF8077),'Descriptive Stats'!BF8077,#N/A)</f>
        <v>-0.6450419512753276</v>
      </c>
      <c r="BI8077" s="6">
        <f ca="1">IF(ISNUMBER('Descriptive Stats'!E8077),'Descriptive Stats'!E8077,#N/A)</f>
        <v>2</v>
      </c>
    </row>
    <row r="8078" spans="1:61" ht="14.4" x14ac:dyDescent="0.3">
      <c r="A8078" s="2">
        <f>ROW()</f>
        <v>8078</v>
      </c>
      <c r="C8078" s="8">
        <f t="shared" ca="1" si="1085"/>
        <v>3</v>
      </c>
      <c r="D8078" s="8">
        <f t="shared" ca="1" si="1086"/>
        <v>2</v>
      </c>
      <c r="E8078" s="50">
        <f t="shared" ca="1" si="1088"/>
        <v>6</v>
      </c>
      <c r="F8078" s="2" t="str">
        <f t="shared" ca="1" si="1087"/>
        <v/>
      </c>
      <c r="BD8078" s="49">
        <f t="shared" ca="1" si="1092"/>
        <v>3900</v>
      </c>
      <c r="BE8078" s="3">
        <f t="shared" ca="1" si="1089"/>
        <v>0.38995000000000002</v>
      </c>
      <c r="BF8078" s="3">
        <f t="shared" ca="1" si="1090"/>
        <v>-0.2794493539703507</v>
      </c>
      <c r="BG8078" s="9">
        <f t="shared" ca="1" si="1091"/>
        <v>6</v>
      </c>
      <c r="BH8078" s="6">
        <f ca="1">IF(ISNUMBER('Descriptive Stats'!BF8078),'Descriptive Stats'!BF8078,#N/A)</f>
        <v>-0.2794493539703507</v>
      </c>
      <c r="BI8078" s="6">
        <f ca="1">IF(ISNUMBER('Descriptive Stats'!E8078),'Descriptive Stats'!E8078,#N/A)</f>
        <v>6</v>
      </c>
    </row>
    <row r="8079" spans="1:61" ht="14.4" x14ac:dyDescent="0.3">
      <c r="A8079" s="2">
        <f>ROW()</f>
        <v>8079</v>
      </c>
      <c r="C8079" s="8">
        <f t="shared" ca="1" si="1085"/>
        <v>16</v>
      </c>
      <c r="D8079" s="8">
        <f t="shared" ca="1" si="1086"/>
        <v>6</v>
      </c>
      <c r="E8079" s="50">
        <f t="shared" ca="1" si="1088"/>
        <v>1</v>
      </c>
      <c r="F8079" s="2" t="str">
        <f t="shared" ca="1" si="1087"/>
        <v/>
      </c>
      <c r="BD8079" s="49">
        <f t="shared" ca="1" si="1092"/>
        <v>1871</v>
      </c>
      <c r="BE8079" s="3">
        <f t="shared" ca="1" si="1089"/>
        <v>0.18704999999999999</v>
      </c>
      <c r="BF8079" s="3">
        <f t="shared" ca="1" si="1090"/>
        <v>-0.88881967520906158</v>
      </c>
      <c r="BG8079" s="9">
        <f t="shared" ca="1" si="1091"/>
        <v>1</v>
      </c>
      <c r="BH8079" s="6">
        <f ca="1">IF(ISNUMBER('Descriptive Stats'!BF8079),'Descriptive Stats'!BF8079,#N/A)</f>
        <v>-0.88881967520906158</v>
      </c>
      <c r="BI8079" s="6">
        <f ca="1">IF(ISNUMBER('Descriptive Stats'!E8079),'Descriptive Stats'!E8079,#N/A)</f>
        <v>1</v>
      </c>
    </row>
    <row r="8080" spans="1:61" ht="14.4" x14ac:dyDescent="0.3">
      <c r="A8080" s="2">
        <f>ROW()</f>
        <v>8080</v>
      </c>
      <c r="C8080" s="8">
        <f t="shared" ca="1" si="1085"/>
        <v>12</v>
      </c>
      <c r="D8080" s="8">
        <f t="shared" ca="1" si="1086"/>
        <v>1</v>
      </c>
      <c r="E8080" s="50">
        <f t="shared" ca="1" si="1088"/>
        <v>2</v>
      </c>
      <c r="F8080" s="2" t="str">
        <f t="shared" ca="1" si="1087"/>
        <v/>
      </c>
      <c r="BD8080" s="49">
        <f t="shared" ca="1" si="1092"/>
        <v>2595</v>
      </c>
      <c r="BE8080" s="3">
        <f t="shared" ca="1" si="1089"/>
        <v>0.25945000000000001</v>
      </c>
      <c r="BF8080" s="3">
        <f t="shared" ca="1" si="1090"/>
        <v>-0.6450419512753276</v>
      </c>
      <c r="BG8080" s="9">
        <f t="shared" ca="1" si="1091"/>
        <v>2</v>
      </c>
      <c r="BH8080" s="6">
        <f ca="1">IF(ISNUMBER('Descriptive Stats'!BF8080),'Descriptive Stats'!BF8080,#N/A)</f>
        <v>-0.6450419512753276</v>
      </c>
      <c r="BI8080" s="6">
        <f ca="1">IF(ISNUMBER('Descriptive Stats'!E8080),'Descriptive Stats'!E8080,#N/A)</f>
        <v>2</v>
      </c>
    </row>
    <row r="8081" spans="1:61" ht="14.4" x14ac:dyDescent="0.3">
      <c r="A8081" s="2">
        <f>ROW()</f>
        <v>8081</v>
      </c>
      <c r="C8081" s="8">
        <f t="shared" ref="C8081:C8144" ca="1" si="1093">RANDBETWEEN(2,COUNT(B:B))</f>
        <v>21</v>
      </c>
      <c r="D8081" s="8">
        <f t="shared" ref="D8081:D8144" ca="1" si="1094">VLOOKUP(C8081,A:B,2,TRUE)</f>
        <v>2</v>
      </c>
      <c r="E8081" s="50">
        <f t="shared" ca="1" si="1088"/>
        <v>0</v>
      </c>
      <c r="F8081" s="2" t="str">
        <f t="shared" ref="F8081:F8144" ca="1" si="1095">IF(ISNUMBER(E8081),IF(OR(E8081&lt;$K$16,E8081&gt;$K$14),"X",""),"")</f>
        <v/>
      </c>
      <c r="BD8081" s="49">
        <f t="shared" ca="1" si="1092"/>
        <v>815.5</v>
      </c>
      <c r="BE8081" s="3">
        <f t="shared" ca="1" si="1089"/>
        <v>8.1500000000000003E-2</v>
      </c>
      <c r="BF8081" s="3">
        <f t="shared" ca="1" si="1090"/>
        <v>-1.3950525282585462</v>
      </c>
      <c r="BG8081" s="9">
        <f t="shared" ca="1" si="1091"/>
        <v>0</v>
      </c>
      <c r="BH8081" s="6">
        <f ca="1">IF(ISNUMBER('Descriptive Stats'!BF8081),'Descriptive Stats'!BF8081,#N/A)</f>
        <v>-1.3950525282585462</v>
      </c>
      <c r="BI8081" s="6">
        <f ca="1">IF(ISNUMBER('Descriptive Stats'!E8081),'Descriptive Stats'!E8081,#N/A)</f>
        <v>0</v>
      </c>
    </row>
    <row r="8082" spans="1:61" ht="14.4" x14ac:dyDescent="0.3">
      <c r="A8082" s="2">
        <f>ROW()</f>
        <v>8082</v>
      </c>
      <c r="C8082" s="8">
        <f t="shared" ca="1" si="1093"/>
        <v>15</v>
      </c>
      <c r="D8082" s="8">
        <f t="shared" ca="1" si="1094"/>
        <v>0</v>
      </c>
      <c r="E8082" s="50">
        <f t="shared" ca="1" si="1088"/>
        <v>0</v>
      </c>
      <c r="F8082" s="2" t="str">
        <f t="shared" ca="1" si="1095"/>
        <v/>
      </c>
      <c r="BD8082" s="49">
        <f t="shared" ca="1" si="1092"/>
        <v>815.5</v>
      </c>
      <c r="BE8082" s="3">
        <f t="shared" ca="1" si="1089"/>
        <v>8.1500000000000003E-2</v>
      </c>
      <c r="BF8082" s="3">
        <f t="shared" ca="1" si="1090"/>
        <v>-1.3950525282585462</v>
      </c>
      <c r="BG8082" s="9">
        <f t="shared" ca="1" si="1091"/>
        <v>0</v>
      </c>
      <c r="BH8082" s="6">
        <f ca="1">IF(ISNUMBER('Descriptive Stats'!BF8082),'Descriptive Stats'!BF8082,#N/A)</f>
        <v>-1.3950525282585462</v>
      </c>
      <c r="BI8082" s="6">
        <f ca="1">IF(ISNUMBER('Descriptive Stats'!E8082),'Descriptive Stats'!E8082,#N/A)</f>
        <v>0</v>
      </c>
    </row>
    <row r="8083" spans="1:61" ht="14.4" x14ac:dyDescent="0.3">
      <c r="A8083" s="2">
        <f>ROW()</f>
        <v>8083</v>
      </c>
      <c r="C8083" s="8">
        <f t="shared" ca="1" si="1093"/>
        <v>22</v>
      </c>
      <c r="D8083" s="8">
        <f t="shared" ca="1" si="1094"/>
        <v>0</v>
      </c>
      <c r="E8083" s="50">
        <f t="shared" ca="1" si="1088"/>
        <v>0</v>
      </c>
      <c r="F8083" s="2" t="str">
        <f t="shared" ca="1" si="1095"/>
        <v/>
      </c>
      <c r="BD8083" s="49">
        <f t="shared" ca="1" si="1092"/>
        <v>815.5</v>
      </c>
      <c r="BE8083" s="3">
        <f t="shared" ca="1" si="1089"/>
        <v>8.1500000000000003E-2</v>
      </c>
      <c r="BF8083" s="3">
        <f t="shared" ca="1" si="1090"/>
        <v>-1.3950525282585462</v>
      </c>
      <c r="BG8083" s="9">
        <f t="shared" ca="1" si="1091"/>
        <v>0</v>
      </c>
      <c r="BH8083" s="6">
        <f ca="1">IF(ISNUMBER('Descriptive Stats'!BF8083),'Descriptive Stats'!BF8083,#N/A)</f>
        <v>-1.3950525282585462</v>
      </c>
      <c r="BI8083" s="6">
        <f ca="1">IF(ISNUMBER('Descriptive Stats'!E8083),'Descriptive Stats'!E8083,#N/A)</f>
        <v>0</v>
      </c>
    </row>
    <row r="8084" spans="1:61" ht="14.4" x14ac:dyDescent="0.3">
      <c r="A8084" s="2">
        <f>ROW()</f>
        <v>8084</v>
      </c>
      <c r="C8084" s="8">
        <f t="shared" ca="1" si="1093"/>
        <v>11</v>
      </c>
      <c r="D8084" s="8">
        <f t="shared" ca="1" si="1094"/>
        <v>0</v>
      </c>
      <c r="E8084" s="50">
        <f t="shared" ca="1" si="1088"/>
        <v>0</v>
      </c>
      <c r="F8084" s="2" t="str">
        <f t="shared" ca="1" si="1095"/>
        <v/>
      </c>
      <c r="BD8084" s="49">
        <f t="shared" ca="1" si="1092"/>
        <v>815.5</v>
      </c>
      <c r="BE8084" s="3">
        <f t="shared" ca="1" si="1089"/>
        <v>8.1500000000000003E-2</v>
      </c>
      <c r="BF8084" s="3">
        <f t="shared" ca="1" si="1090"/>
        <v>-1.3950525282585462</v>
      </c>
      <c r="BG8084" s="9">
        <f t="shared" ca="1" si="1091"/>
        <v>0</v>
      </c>
      <c r="BH8084" s="6">
        <f ca="1">IF(ISNUMBER('Descriptive Stats'!BF8084),'Descriptive Stats'!BF8084,#N/A)</f>
        <v>-1.3950525282585462</v>
      </c>
      <c r="BI8084" s="6">
        <f ca="1">IF(ISNUMBER('Descriptive Stats'!E8084),'Descriptive Stats'!E8084,#N/A)</f>
        <v>0</v>
      </c>
    </row>
    <row r="8085" spans="1:61" ht="14.4" x14ac:dyDescent="0.3">
      <c r="A8085" s="2">
        <f>ROW()</f>
        <v>8085</v>
      </c>
      <c r="C8085" s="8">
        <f t="shared" ca="1" si="1093"/>
        <v>4</v>
      </c>
      <c r="D8085" s="8">
        <f t="shared" ca="1" si="1094"/>
        <v>0</v>
      </c>
      <c r="E8085" s="50">
        <f t="shared" ca="1" si="1088"/>
        <v>0</v>
      </c>
      <c r="F8085" s="2" t="str">
        <f t="shared" ca="1" si="1095"/>
        <v/>
      </c>
      <c r="BD8085" s="49">
        <f t="shared" ca="1" si="1092"/>
        <v>815.5</v>
      </c>
      <c r="BE8085" s="3">
        <f t="shared" ca="1" si="1089"/>
        <v>8.1500000000000003E-2</v>
      </c>
      <c r="BF8085" s="3">
        <f t="shared" ca="1" si="1090"/>
        <v>-1.3950525282585462</v>
      </c>
      <c r="BG8085" s="9">
        <f t="shared" ca="1" si="1091"/>
        <v>0</v>
      </c>
      <c r="BH8085" s="6">
        <f ca="1">IF(ISNUMBER('Descriptive Stats'!BF8085),'Descriptive Stats'!BF8085,#N/A)</f>
        <v>-1.3950525282585462</v>
      </c>
      <c r="BI8085" s="6">
        <f ca="1">IF(ISNUMBER('Descriptive Stats'!E8085),'Descriptive Stats'!E8085,#N/A)</f>
        <v>0</v>
      </c>
    </row>
    <row r="8086" spans="1:61" ht="14.4" x14ac:dyDescent="0.3">
      <c r="A8086" s="2">
        <f>ROW()</f>
        <v>8086</v>
      </c>
      <c r="C8086" s="8">
        <f t="shared" ca="1" si="1093"/>
        <v>15</v>
      </c>
      <c r="D8086" s="8">
        <f t="shared" ca="1" si="1094"/>
        <v>0</v>
      </c>
      <c r="E8086" s="50">
        <f t="shared" ca="1" si="1088"/>
        <v>7</v>
      </c>
      <c r="F8086" s="2" t="str">
        <f t="shared" ca="1" si="1095"/>
        <v/>
      </c>
      <c r="BD8086" s="49">
        <f t="shared" ca="1" si="1092"/>
        <v>4473.5</v>
      </c>
      <c r="BE8086" s="3">
        <f t="shared" ca="1" si="1089"/>
        <v>0.44729999999999998</v>
      </c>
      <c r="BF8086" s="3">
        <f t="shared" ca="1" si="1090"/>
        <v>-0.13248586824472414</v>
      </c>
      <c r="BG8086" s="9">
        <f t="shared" ca="1" si="1091"/>
        <v>7</v>
      </c>
      <c r="BH8086" s="6">
        <f ca="1">IF(ISNUMBER('Descriptive Stats'!BF8086),'Descriptive Stats'!BF8086,#N/A)</f>
        <v>-0.13248586824472414</v>
      </c>
      <c r="BI8086" s="6">
        <f ca="1">IF(ISNUMBER('Descriptive Stats'!E8086),'Descriptive Stats'!E8086,#N/A)</f>
        <v>7</v>
      </c>
    </row>
    <row r="8087" spans="1:61" ht="14.4" x14ac:dyDescent="0.3">
      <c r="A8087" s="2">
        <f>ROW()</f>
        <v>8087</v>
      </c>
      <c r="C8087" s="8">
        <f t="shared" ca="1" si="1093"/>
        <v>19</v>
      </c>
      <c r="D8087" s="8">
        <f t="shared" ca="1" si="1094"/>
        <v>7</v>
      </c>
      <c r="E8087" s="50">
        <f t="shared" ca="1" si="1088"/>
        <v>1</v>
      </c>
      <c r="F8087" s="2" t="str">
        <f t="shared" ca="1" si="1095"/>
        <v/>
      </c>
      <c r="BD8087" s="49">
        <f t="shared" ca="1" si="1092"/>
        <v>1871</v>
      </c>
      <c r="BE8087" s="3">
        <f t="shared" ca="1" si="1089"/>
        <v>0.18704999999999999</v>
      </c>
      <c r="BF8087" s="3">
        <f t="shared" ca="1" si="1090"/>
        <v>-0.88881967520906158</v>
      </c>
      <c r="BG8087" s="9">
        <f t="shared" ca="1" si="1091"/>
        <v>1</v>
      </c>
      <c r="BH8087" s="6">
        <f ca="1">IF(ISNUMBER('Descriptive Stats'!BF8087),'Descriptive Stats'!BF8087,#N/A)</f>
        <v>-0.88881967520906158</v>
      </c>
      <c r="BI8087" s="6">
        <f ca="1">IF(ISNUMBER('Descriptive Stats'!E8087),'Descriptive Stats'!E8087,#N/A)</f>
        <v>1</v>
      </c>
    </row>
    <row r="8088" spans="1:61" ht="14.4" x14ac:dyDescent="0.3">
      <c r="A8088" s="2">
        <f>ROW()</f>
        <v>8088</v>
      </c>
      <c r="C8088" s="8">
        <f t="shared" ca="1" si="1093"/>
        <v>8</v>
      </c>
      <c r="D8088" s="8">
        <f t="shared" ca="1" si="1094"/>
        <v>1</v>
      </c>
      <c r="E8088" s="50">
        <f t="shared" ca="1" si="1088"/>
        <v>2</v>
      </c>
      <c r="F8088" s="2" t="str">
        <f t="shared" ca="1" si="1095"/>
        <v/>
      </c>
      <c r="BD8088" s="49">
        <f t="shared" ca="1" si="1092"/>
        <v>2595</v>
      </c>
      <c r="BE8088" s="3">
        <f t="shared" ca="1" si="1089"/>
        <v>0.25945000000000001</v>
      </c>
      <c r="BF8088" s="3">
        <f t="shared" ca="1" si="1090"/>
        <v>-0.6450419512753276</v>
      </c>
      <c r="BG8088" s="9">
        <f t="shared" ca="1" si="1091"/>
        <v>2</v>
      </c>
      <c r="BH8088" s="6">
        <f ca="1">IF(ISNUMBER('Descriptive Stats'!BF8088),'Descriptive Stats'!BF8088,#N/A)</f>
        <v>-0.6450419512753276</v>
      </c>
      <c r="BI8088" s="6">
        <f ca="1">IF(ISNUMBER('Descriptive Stats'!E8088),'Descriptive Stats'!E8088,#N/A)</f>
        <v>2</v>
      </c>
    </row>
    <row r="8089" spans="1:61" ht="14.4" x14ac:dyDescent="0.3">
      <c r="A8089" s="2">
        <f>ROW()</f>
        <v>8089</v>
      </c>
      <c r="C8089" s="8">
        <f t="shared" ca="1" si="1093"/>
        <v>21</v>
      </c>
      <c r="D8089" s="8">
        <f t="shared" ca="1" si="1094"/>
        <v>2</v>
      </c>
      <c r="E8089" s="50">
        <f t="shared" ca="1" si="1088"/>
        <v>7</v>
      </c>
      <c r="F8089" s="2" t="str">
        <f t="shared" ca="1" si="1095"/>
        <v/>
      </c>
      <c r="BD8089" s="49">
        <f t="shared" ca="1" si="1092"/>
        <v>4473.5</v>
      </c>
      <c r="BE8089" s="3">
        <f t="shared" ca="1" si="1089"/>
        <v>0.44729999999999998</v>
      </c>
      <c r="BF8089" s="3">
        <f t="shared" ca="1" si="1090"/>
        <v>-0.13248586824472414</v>
      </c>
      <c r="BG8089" s="9">
        <f t="shared" ca="1" si="1091"/>
        <v>7</v>
      </c>
      <c r="BH8089" s="6">
        <f ca="1">IF(ISNUMBER('Descriptive Stats'!BF8089),'Descriptive Stats'!BF8089,#N/A)</f>
        <v>-0.13248586824472414</v>
      </c>
      <c r="BI8089" s="6">
        <f ca="1">IF(ISNUMBER('Descriptive Stats'!E8089),'Descriptive Stats'!E8089,#N/A)</f>
        <v>7</v>
      </c>
    </row>
    <row r="8090" spans="1:61" ht="14.4" x14ac:dyDescent="0.3">
      <c r="A8090" s="2">
        <f>ROW()</f>
        <v>8090</v>
      </c>
      <c r="C8090" s="8">
        <f t="shared" ca="1" si="1093"/>
        <v>6</v>
      </c>
      <c r="D8090" s="8">
        <f t="shared" ca="1" si="1094"/>
        <v>7</v>
      </c>
      <c r="E8090" s="50">
        <f t="shared" ca="1" si="1088"/>
        <v>3</v>
      </c>
      <c r="F8090" s="2" t="str">
        <f t="shared" ca="1" si="1095"/>
        <v/>
      </c>
      <c r="BD8090" s="49">
        <f t="shared" ca="1" si="1092"/>
        <v>3200</v>
      </c>
      <c r="BE8090" s="3">
        <f t="shared" ca="1" si="1089"/>
        <v>0.31995000000000001</v>
      </c>
      <c r="BF8090" s="3">
        <f t="shared" ca="1" si="1090"/>
        <v>-0.46783862043457014</v>
      </c>
      <c r="BG8090" s="9">
        <f t="shared" ca="1" si="1091"/>
        <v>3</v>
      </c>
      <c r="BH8090" s="6">
        <f ca="1">IF(ISNUMBER('Descriptive Stats'!BF8090),'Descriptive Stats'!BF8090,#N/A)</f>
        <v>-0.46783862043457014</v>
      </c>
      <c r="BI8090" s="6">
        <f ca="1">IF(ISNUMBER('Descriptive Stats'!E8090),'Descriptive Stats'!E8090,#N/A)</f>
        <v>3</v>
      </c>
    </row>
    <row r="8091" spans="1:61" ht="14.4" x14ac:dyDescent="0.3">
      <c r="A8091" s="2">
        <f>ROW()</f>
        <v>8091</v>
      </c>
      <c r="C8091" s="8">
        <f t="shared" ca="1" si="1093"/>
        <v>10</v>
      </c>
      <c r="D8091" s="8">
        <f t="shared" ca="1" si="1094"/>
        <v>3</v>
      </c>
      <c r="E8091" s="50">
        <f t="shared" ca="1" si="1088"/>
        <v>1</v>
      </c>
      <c r="F8091" s="2" t="str">
        <f t="shared" ca="1" si="1095"/>
        <v/>
      </c>
      <c r="BD8091" s="49">
        <f t="shared" ca="1" si="1092"/>
        <v>1871</v>
      </c>
      <c r="BE8091" s="3">
        <f t="shared" ca="1" si="1089"/>
        <v>0.18704999999999999</v>
      </c>
      <c r="BF8091" s="3">
        <f t="shared" ca="1" si="1090"/>
        <v>-0.88881967520906158</v>
      </c>
      <c r="BG8091" s="9">
        <f t="shared" ca="1" si="1091"/>
        <v>1</v>
      </c>
      <c r="BH8091" s="6">
        <f ca="1">IF(ISNUMBER('Descriptive Stats'!BF8091),'Descriptive Stats'!BF8091,#N/A)</f>
        <v>-0.88881967520906158</v>
      </c>
      <c r="BI8091" s="6">
        <f ca="1">IF(ISNUMBER('Descriptive Stats'!E8091),'Descriptive Stats'!E8091,#N/A)</f>
        <v>1</v>
      </c>
    </row>
    <row r="8092" spans="1:61" ht="14.4" x14ac:dyDescent="0.3">
      <c r="A8092" s="2">
        <f>ROW()</f>
        <v>8092</v>
      </c>
      <c r="C8092" s="8">
        <f t="shared" ca="1" si="1093"/>
        <v>8</v>
      </c>
      <c r="D8092" s="8">
        <f t="shared" ca="1" si="1094"/>
        <v>1</v>
      </c>
      <c r="E8092" s="50">
        <f t="shared" ca="1" si="1088"/>
        <v>6</v>
      </c>
      <c r="F8092" s="2" t="str">
        <f t="shared" ca="1" si="1095"/>
        <v/>
      </c>
      <c r="BD8092" s="49">
        <f t="shared" ca="1" si="1092"/>
        <v>3900</v>
      </c>
      <c r="BE8092" s="3">
        <f t="shared" ca="1" si="1089"/>
        <v>0.38995000000000002</v>
      </c>
      <c r="BF8092" s="3">
        <f t="shared" ca="1" si="1090"/>
        <v>-0.2794493539703507</v>
      </c>
      <c r="BG8092" s="9">
        <f t="shared" ca="1" si="1091"/>
        <v>6</v>
      </c>
      <c r="BH8092" s="6">
        <f ca="1">IF(ISNUMBER('Descriptive Stats'!BF8092),'Descriptive Stats'!BF8092,#N/A)</f>
        <v>-0.2794493539703507</v>
      </c>
      <c r="BI8092" s="6">
        <f ca="1">IF(ISNUMBER('Descriptive Stats'!E8092),'Descriptive Stats'!E8092,#N/A)</f>
        <v>6</v>
      </c>
    </row>
    <row r="8093" spans="1:61" ht="14.4" x14ac:dyDescent="0.3">
      <c r="A8093" s="2">
        <f>ROW()</f>
        <v>8093</v>
      </c>
      <c r="C8093" s="8">
        <f t="shared" ca="1" si="1093"/>
        <v>5</v>
      </c>
      <c r="D8093" s="8">
        <f t="shared" ca="1" si="1094"/>
        <v>6</v>
      </c>
      <c r="E8093" s="50">
        <f t="shared" ca="1" si="1088"/>
        <v>1</v>
      </c>
      <c r="F8093" s="2" t="str">
        <f t="shared" ca="1" si="1095"/>
        <v/>
      </c>
      <c r="BD8093" s="49">
        <f t="shared" ca="1" si="1092"/>
        <v>1871</v>
      </c>
      <c r="BE8093" s="3">
        <f t="shared" ca="1" si="1089"/>
        <v>0.18704999999999999</v>
      </c>
      <c r="BF8093" s="3">
        <f t="shared" ca="1" si="1090"/>
        <v>-0.88881967520906158</v>
      </c>
      <c r="BG8093" s="9">
        <f t="shared" ca="1" si="1091"/>
        <v>1</v>
      </c>
      <c r="BH8093" s="6">
        <f ca="1">IF(ISNUMBER('Descriptive Stats'!BF8093),'Descriptive Stats'!BF8093,#N/A)</f>
        <v>-0.88881967520906158</v>
      </c>
      <c r="BI8093" s="6">
        <f ca="1">IF(ISNUMBER('Descriptive Stats'!E8093),'Descriptive Stats'!E8093,#N/A)</f>
        <v>1</v>
      </c>
    </row>
    <row r="8094" spans="1:61" ht="14.4" x14ac:dyDescent="0.3">
      <c r="A8094" s="2">
        <f>ROW()</f>
        <v>8094</v>
      </c>
      <c r="C8094" s="8">
        <f t="shared" ca="1" si="1093"/>
        <v>8</v>
      </c>
      <c r="D8094" s="8">
        <f t="shared" ca="1" si="1094"/>
        <v>1</v>
      </c>
      <c r="E8094" s="50">
        <f t="shared" ca="1" si="1088"/>
        <v>4</v>
      </c>
      <c r="F8094" s="2" t="str">
        <f t="shared" ca="1" si="1095"/>
        <v/>
      </c>
      <c r="BD8094" s="49">
        <f t="shared" ca="1" si="1092"/>
        <v>3442</v>
      </c>
      <c r="BE8094" s="3">
        <f t="shared" ca="1" si="1089"/>
        <v>0.34415000000000001</v>
      </c>
      <c r="BF8094" s="3">
        <f t="shared" ca="1" si="1090"/>
        <v>-0.40116316278173481</v>
      </c>
      <c r="BG8094" s="9">
        <f t="shared" ca="1" si="1091"/>
        <v>4</v>
      </c>
      <c r="BH8094" s="6">
        <f ca="1">IF(ISNUMBER('Descriptive Stats'!BF8094),'Descriptive Stats'!BF8094,#N/A)</f>
        <v>-0.40116316278173481</v>
      </c>
      <c r="BI8094" s="6">
        <f ca="1">IF(ISNUMBER('Descriptive Stats'!E8094),'Descriptive Stats'!E8094,#N/A)</f>
        <v>4</v>
      </c>
    </row>
    <row r="8095" spans="1:61" ht="14.4" x14ac:dyDescent="0.3">
      <c r="A8095" s="2">
        <f>ROW()</f>
        <v>8095</v>
      </c>
      <c r="C8095" s="8">
        <f t="shared" ca="1" si="1093"/>
        <v>13</v>
      </c>
      <c r="D8095" s="8">
        <f t="shared" ca="1" si="1094"/>
        <v>4</v>
      </c>
      <c r="E8095" s="50">
        <f t="shared" ca="1" si="1088"/>
        <v>0</v>
      </c>
      <c r="F8095" s="2" t="str">
        <f t="shared" ca="1" si="1095"/>
        <v/>
      </c>
      <c r="BD8095" s="49">
        <f t="shared" ca="1" si="1092"/>
        <v>815.5</v>
      </c>
      <c r="BE8095" s="3">
        <f t="shared" ca="1" si="1089"/>
        <v>8.1500000000000003E-2</v>
      </c>
      <c r="BF8095" s="3">
        <f t="shared" ca="1" si="1090"/>
        <v>-1.3950525282585462</v>
      </c>
      <c r="BG8095" s="9">
        <f t="shared" ca="1" si="1091"/>
        <v>0</v>
      </c>
      <c r="BH8095" s="6">
        <f ca="1">IF(ISNUMBER('Descriptive Stats'!BF8095),'Descriptive Stats'!BF8095,#N/A)</f>
        <v>-1.3950525282585462</v>
      </c>
      <c r="BI8095" s="6">
        <f ca="1">IF(ISNUMBER('Descriptive Stats'!E8095),'Descriptive Stats'!E8095,#N/A)</f>
        <v>0</v>
      </c>
    </row>
    <row r="8096" spans="1:61" ht="14.4" x14ac:dyDescent="0.3">
      <c r="A8096" s="2">
        <f>ROW()</f>
        <v>8096</v>
      </c>
      <c r="C8096" s="8">
        <f t="shared" ca="1" si="1093"/>
        <v>22</v>
      </c>
      <c r="D8096" s="8">
        <f t="shared" ca="1" si="1094"/>
        <v>0</v>
      </c>
      <c r="E8096" s="50">
        <f t="shared" ca="1" si="1088"/>
        <v>6</v>
      </c>
      <c r="F8096" s="2" t="str">
        <f t="shared" ca="1" si="1095"/>
        <v/>
      </c>
      <c r="BD8096" s="49">
        <f t="shared" ca="1" si="1092"/>
        <v>3900</v>
      </c>
      <c r="BE8096" s="3">
        <f t="shared" ca="1" si="1089"/>
        <v>0.38995000000000002</v>
      </c>
      <c r="BF8096" s="3">
        <f t="shared" ca="1" si="1090"/>
        <v>-0.2794493539703507</v>
      </c>
      <c r="BG8096" s="9">
        <f t="shared" ca="1" si="1091"/>
        <v>6</v>
      </c>
      <c r="BH8096" s="6">
        <f ca="1">IF(ISNUMBER('Descriptive Stats'!BF8096),'Descriptive Stats'!BF8096,#N/A)</f>
        <v>-0.2794493539703507</v>
      </c>
      <c r="BI8096" s="6">
        <f ca="1">IF(ISNUMBER('Descriptive Stats'!E8096),'Descriptive Stats'!E8096,#N/A)</f>
        <v>6</v>
      </c>
    </row>
    <row r="8097" spans="1:61" ht="14.4" x14ac:dyDescent="0.3">
      <c r="A8097" s="2">
        <f>ROW()</f>
        <v>8097</v>
      </c>
      <c r="C8097" s="8">
        <f t="shared" ca="1" si="1093"/>
        <v>5</v>
      </c>
      <c r="D8097" s="8">
        <f t="shared" ca="1" si="1094"/>
        <v>6</v>
      </c>
      <c r="E8097" s="50">
        <f t="shared" ca="1" si="1088"/>
        <v>4</v>
      </c>
      <c r="F8097" s="2" t="str">
        <f t="shared" ca="1" si="1095"/>
        <v/>
      </c>
      <c r="BD8097" s="49">
        <f t="shared" ca="1" si="1092"/>
        <v>3442</v>
      </c>
      <c r="BE8097" s="3">
        <f t="shared" ca="1" si="1089"/>
        <v>0.34415000000000001</v>
      </c>
      <c r="BF8097" s="3">
        <f t="shared" ca="1" si="1090"/>
        <v>-0.40116316278173481</v>
      </c>
      <c r="BG8097" s="9">
        <f t="shared" ca="1" si="1091"/>
        <v>4</v>
      </c>
      <c r="BH8097" s="6">
        <f ca="1">IF(ISNUMBER('Descriptive Stats'!BF8097),'Descriptive Stats'!BF8097,#N/A)</f>
        <v>-0.40116316278173481</v>
      </c>
      <c r="BI8097" s="6">
        <f ca="1">IF(ISNUMBER('Descriptive Stats'!E8097),'Descriptive Stats'!E8097,#N/A)</f>
        <v>4</v>
      </c>
    </row>
    <row r="8098" spans="1:61" ht="14.4" x14ac:dyDescent="0.3">
      <c r="A8098" s="2">
        <f>ROW()</f>
        <v>8098</v>
      </c>
      <c r="C8098" s="8">
        <f t="shared" ca="1" si="1093"/>
        <v>13</v>
      </c>
      <c r="D8098" s="8">
        <f t="shared" ca="1" si="1094"/>
        <v>4</v>
      </c>
      <c r="E8098" s="50">
        <f t="shared" ca="1" si="1088"/>
        <v>7</v>
      </c>
      <c r="F8098" s="2" t="str">
        <f t="shared" ca="1" si="1095"/>
        <v/>
      </c>
      <c r="BD8098" s="49">
        <f t="shared" ca="1" si="1092"/>
        <v>4473.5</v>
      </c>
      <c r="BE8098" s="3">
        <f t="shared" ca="1" si="1089"/>
        <v>0.44729999999999998</v>
      </c>
      <c r="BF8098" s="3">
        <f t="shared" ca="1" si="1090"/>
        <v>-0.13248586824472414</v>
      </c>
      <c r="BG8098" s="9">
        <f t="shared" ca="1" si="1091"/>
        <v>7</v>
      </c>
      <c r="BH8098" s="6">
        <f ca="1">IF(ISNUMBER('Descriptive Stats'!BF8098),'Descriptive Stats'!BF8098,#N/A)</f>
        <v>-0.13248586824472414</v>
      </c>
      <c r="BI8098" s="6">
        <f ca="1">IF(ISNUMBER('Descriptive Stats'!E8098),'Descriptive Stats'!E8098,#N/A)</f>
        <v>7</v>
      </c>
    </row>
    <row r="8099" spans="1:61" ht="14.4" x14ac:dyDescent="0.3">
      <c r="A8099" s="2">
        <f>ROW()</f>
        <v>8099</v>
      </c>
      <c r="C8099" s="8">
        <f t="shared" ca="1" si="1093"/>
        <v>6</v>
      </c>
      <c r="D8099" s="8">
        <f t="shared" ca="1" si="1094"/>
        <v>7</v>
      </c>
      <c r="E8099" s="50">
        <f t="shared" ca="1" si="1088"/>
        <v>7</v>
      </c>
      <c r="F8099" s="2" t="str">
        <f t="shared" ca="1" si="1095"/>
        <v/>
      </c>
      <c r="BD8099" s="49">
        <f t="shared" ca="1" si="1092"/>
        <v>4473.5</v>
      </c>
      <c r="BE8099" s="3">
        <f t="shared" ca="1" si="1089"/>
        <v>0.44729999999999998</v>
      </c>
      <c r="BF8099" s="3">
        <f t="shared" ca="1" si="1090"/>
        <v>-0.13248586824472414</v>
      </c>
      <c r="BG8099" s="9">
        <f t="shared" ca="1" si="1091"/>
        <v>7</v>
      </c>
      <c r="BH8099" s="6">
        <f ca="1">IF(ISNUMBER('Descriptive Stats'!BF8099),'Descriptive Stats'!BF8099,#N/A)</f>
        <v>-0.13248586824472414</v>
      </c>
      <c r="BI8099" s="6">
        <f ca="1">IF(ISNUMBER('Descriptive Stats'!E8099),'Descriptive Stats'!E8099,#N/A)</f>
        <v>7</v>
      </c>
    </row>
    <row r="8100" spans="1:61" ht="14.4" x14ac:dyDescent="0.3">
      <c r="A8100" s="2">
        <f>ROW()</f>
        <v>8100</v>
      </c>
      <c r="C8100" s="8">
        <f t="shared" ca="1" si="1093"/>
        <v>19</v>
      </c>
      <c r="D8100" s="8">
        <f t="shared" ca="1" si="1094"/>
        <v>7</v>
      </c>
      <c r="E8100" s="50">
        <f t="shared" ca="1" si="1088"/>
        <v>0</v>
      </c>
      <c r="F8100" s="2" t="str">
        <f t="shared" ca="1" si="1095"/>
        <v/>
      </c>
      <c r="BD8100" s="49">
        <f t="shared" ca="1" si="1092"/>
        <v>815.5</v>
      </c>
      <c r="BE8100" s="3">
        <f t="shared" ca="1" si="1089"/>
        <v>8.1500000000000003E-2</v>
      </c>
      <c r="BF8100" s="3">
        <f t="shared" ca="1" si="1090"/>
        <v>-1.3950525282585462</v>
      </c>
      <c r="BG8100" s="9">
        <f t="shared" ca="1" si="1091"/>
        <v>0</v>
      </c>
      <c r="BH8100" s="6">
        <f ca="1">IF(ISNUMBER('Descriptive Stats'!BF8100),'Descriptive Stats'!BF8100,#N/A)</f>
        <v>-1.3950525282585462</v>
      </c>
      <c r="BI8100" s="6">
        <f ca="1">IF(ISNUMBER('Descriptive Stats'!E8100),'Descriptive Stats'!E8100,#N/A)</f>
        <v>0</v>
      </c>
    </row>
    <row r="8101" spans="1:61" ht="14.4" x14ac:dyDescent="0.3">
      <c r="A8101" s="2">
        <f>ROW()</f>
        <v>8101</v>
      </c>
      <c r="C8101" s="8">
        <f t="shared" ca="1" si="1093"/>
        <v>20</v>
      </c>
      <c r="D8101" s="8">
        <f t="shared" ca="1" si="1094"/>
        <v>0</v>
      </c>
      <c r="E8101" s="50">
        <f t="shared" ca="1" si="1088"/>
        <v>3</v>
      </c>
      <c r="F8101" s="2" t="str">
        <f t="shared" ca="1" si="1095"/>
        <v/>
      </c>
      <c r="BD8101" s="49">
        <f t="shared" ca="1" si="1092"/>
        <v>3200</v>
      </c>
      <c r="BE8101" s="3">
        <f t="shared" ca="1" si="1089"/>
        <v>0.31995000000000001</v>
      </c>
      <c r="BF8101" s="3">
        <f t="shared" ca="1" si="1090"/>
        <v>-0.46783862043457014</v>
      </c>
      <c r="BG8101" s="9">
        <f t="shared" ca="1" si="1091"/>
        <v>3</v>
      </c>
      <c r="BH8101" s="6">
        <f ca="1">IF(ISNUMBER('Descriptive Stats'!BF8101),'Descriptive Stats'!BF8101,#N/A)</f>
        <v>-0.46783862043457014</v>
      </c>
      <c r="BI8101" s="6">
        <f ca="1">IF(ISNUMBER('Descriptive Stats'!E8101),'Descriptive Stats'!E8101,#N/A)</f>
        <v>3</v>
      </c>
    </row>
    <row r="8102" spans="1:61" ht="14.4" x14ac:dyDescent="0.3">
      <c r="A8102" s="2">
        <f>ROW()</f>
        <v>8102</v>
      </c>
      <c r="C8102" s="8">
        <f t="shared" ca="1" si="1093"/>
        <v>10</v>
      </c>
      <c r="D8102" s="8">
        <f t="shared" ca="1" si="1094"/>
        <v>3</v>
      </c>
      <c r="E8102" s="50">
        <f t="shared" ca="1" si="1088"/>
        <v>15</v>
      </c>
      <c r="F8102" s="2" t="str">
        <f t="shared" ca="1" si="1095"/>
        <v/>
      </c>
      <c r="BD8102" s="49">
        <f t="shared" ca="1" si="1092"/>
        <v>5051.5</v>
      </c>
      <c r="BE8102" s="3">
        <f t="shared" ca="1" si="1089"/>
        <v>0.50509999999999999</v>
      </c>
      <c r="BF8102" s="3">
        <f t="shared" ca="1" si="1090"/>
        <v>1.2784152420787677E-2</v>
      </c>
      <c r="BG8102" s="9">
        <f t="shared" ca="1" si="1091"/>
        <v>15</v>
      </c>
      <c r="BH8102" s="6">
        <f ca="1">IF(ISNUMBER('Descriptive Stats'!BF8102),'Descriptive Stats'!BF8102,#N/A)</f>
        <v>1.2784152420787677E-2</v>
      </c>
      <c r="BI8102" s="6">
        <f ca="1">IF(ISNUMBER('Descriptive Stats'!E8102),'Descriptive Stats'!E8102,#N/A)</f>
        <v>15</v>
      </c>
    </row>
    <row r="8103" spans="1:61" ht="14.4" x14ac:dyDescent="0.3">
      <c r="A8103" s="2">
        <f>ROW()</f>
        <v>8103</v>
      </c>
      <c r="C8103" s="8">
        <f t="shared" ca="1" si="1093"/>
        <v>24</v>
      </c>
      <c r="D8103" s="8">
        <f t="shared" ca="1" si="1094"/>
        <v>15</v>
      </c>
      <c r="E8103" s="50">
        <f t="shared" ca="1" si="1088"/>
        <v>7</v>
      </c>
      <c r="F8103" s="2" t="str">
        <f t="shared" ca="1" si="1095"/>
        <v/>
      </c>
      <c r="BD8103" s="49">
        <f t="shared" ca="1" si="1092"/>
        <v>4473.5</v>
      </c>
      <c r="BE8103" s="3">
        <f t="shared" ca="1" si="1089"/>
        <v>0.44729999999999998</v>
      </c>
      <c r="BF8103" s="3">
        <f t="shared" ca="1" si="1090"/>
        <v>-0.13248586824472414</v>
      </c>
      <c r="BG8103" s="9">
        <f t="shared" ca="1" si="1091"/>
        <v>7</v>
      </c>
      <c r="BH8103" s="6">
        <f ca="1">IF(ISNUMBER('Descriptive Stats'!BF8103),'Descriptive Stats'!BF8103,#N/A)</f>
        <v>-0.13248586824472414</v>
      </c>
      <c r="BI8103" s="6">
        <f ca="1">IF(ISNUMBER('Descriptive Stats'!E8103),'Descriptive Stats'!E8103,#N/A)</f>
        <v>7</v>
      </c>
    </row>
    <row r="8104" spans="1:61" ht="14.4" x14ac:dyDescent="0.3">
      <c r="A8104" s="2">
        <f>ROW()</f>
        <v>8104</v>
      </c>
      <c r="C8104" s="8">
        <f t="shared" ca="1" si="1093"/>
        <v>6</v>
      </c>
      <c r="D8104" s="8">
        <f t="shared" ca="1" si="1094"/>
        <v>7</v>
      </c>
      <c r="E8104" s="50">
        <f t="shared" ca="1" si="1088"/>
        <v>6</v>
      </c>
      <c r="F8104" s="2" t="str">
        <f t="shared" ca="1" si="1095"/>
        <v/>
      </c>
      <c r="BD8104" s="49">
        <f t="shared" ca="1" si="1092"/>
        <v>3900</v>
      </c>
      <c r="BE8104" s="3">
        <f t="shared" ca="1" si="1089"/>
        <v>0.38995000000000002</v>
      </c>
      <c r="BF8104" s="3">
        <f t="shared" ca="1" si="1090"/>
        <v>-0.2794493539703507</v>
      </c>
      <c r="BG8104" s="9">
        <f t="shared" ca="1" si="1091"/>
        <v>6</v>
      </c>
      <c r="BH8104" s="6">
        <f ca="1">IF(ISNUMBER('Descriptive Stats'!BF8104),'Descriptive Stats'!BF8104,#N/A)</f>
        <v>-0.2794493539703507</v>
      </c>
      <c r="BI8104" s="6">
        <f ca="1">IF(ISNUMBER('Descriptive Stats'!E8104),'Descriptive Stats'!E8104,#N/A)</f>
        <v>6</v>
      </c>
    </row>
    <row r="8105" spans="1:61" ht="14.4" x14ac:dyDescent="0.3">
      <c r="A8105" s="2">
        <f>ROW()</f>
        <v>8105</v>
      </c>
      <c r="C8105" s="8">
        <f t="shared" ca="1" si="1093"/>
        <v>16</v>
      </c>
      <c r="D8105" s="8">
        <f t="shared" ca="1" si="1094"/>
        <v>6</v>
      </c>
      <c r="E8105" s="50">
        <f t="shared" ca="1" si="1088"/>
        <v>2</v>
      </c>
      <c r="F8105" s="2" t="str">
        <f t="shared" ca="1" si="1095"/>
        <v/>
      </c>
      <c r="BD8105" s="49">
        <f t="shared" ca="1" si="1092"/>
        <v>2595</v>
      </c>
      <c r="BE8105" s="3">
        <f t="shared" ca="1" si="1089"/>
        <v>0.25945000000000001</v>
      </c>
      <c r="BF8105" s="3">
        <f t="shared" ca="1" si="1090"/>
        <v>-0.6450419512753276</v>
      </c>
      <c r="BG8105" s="9">
        <f t="shared" ca="1" si="1091"/>
        <v>2</v>
      </c>
      <c r="BH8105" s="6">
        <f ca="1">IF(ISNUMBER('Descriptive Stats'!BF8105),'Descriptive Stats'!BF8105,#N/A)</f>
        <v>-0.6450419512753276</v>
      </c>
      <c r="BI8105" s="6">
        <f ca="1">IF(ISNUMBER('Descriptive Stats'!E8105),'Descriptive Stats'!E8105,#N/A)</f>
        <v>2</v>
      </c>
    </row>
    <row r="8106" spans="1:61" ht="14.4" x14ac:dyDescent="0.3">
      <c r="A8106" s="2">
        <f>ROW()</f>
        <v>8106</v>
      </c>
      <c r="C8106" s="8">
        <f t="shared" ca="1" si="1093"/>
        <v>17</v>
      </c>
      <c r="D8106" s="8">
        <f t="shared" ca="1" si="1094"/>
        <v>2</v>
      </c>
      <c r="E8106" s="50">
        <f t="shared" ca="1" si="1088"/>
        <v>0</v>
      </c>
      <c r="F8106" s="2" t="str">
        <f t="shared" ca="1" si="1095"/>
        <v/>
      </c>
      <c r="BD8106" s="49">
        <f t="shared" ca="1" si="1092"/>
        <v>815.5</v>
      </c>
      <c r="BE8106" s="3">
        <f t="shared" ca="1" si="1089"/>
        <v>8.1500000000000003E-2</v>
      </c>
      <c r="BF8106" s="3">
        <f t="shared" ca="1" si="1090"/>
        <v>-1.3950525282585462</v>
      </c>
      <c r="BG8106" s="9">
        <f t="shared" ca="1" si="1091"/>
        <v>0</v>
      </c>
      <c r="BH8106" s="6">
        <f ca="1">IF(ISNUMBER('Descriptive Stats'!BF8106),'Descriptive Stats'!BF8106,#N/A)</f>
        <v>-1.3950525282585462</v>
      </c>
      <c r="BI8106" s="6">
        <f ca="1">IF(ISNUMBER('Descriptive Stats'!E8106),'Descriptive Stats'!E8106,#N/A)</f>
        <v>0</v>
      </c>
    </row>
    <row r="8107" spans="1:61" ht="14.4" x14ac:dyDescent="0.3">
      <c r="A8107" s="2">
        <f>ROW()</f>
        <v>8107</v>
      </c>
      <c r="C8107" s="8">
        <f t="shared" ca="1" si="1093"/>
        <v>14</v>
      </c>
      <c r="D8107" s="8">
        <f t="shared" ca="1" si="1094"/>
        <v>0</v>
      </c>
      <c r="E8107" s="50">
        <f t="shared" ca="1" si="1088"/>
        <v>6</v>
      </c>
      <c r="F8107" s="2" t="str">
        <f t="shared" ca="1" si="1095"/>
        <v/>
      </c>
      <c r="BD8107" s="49">
        <f t="shared" ca="1" si="1092"/>
        <v>3900</v>
      </c>
      <c r="BE8107" s="3">
        <f t="shared" ca="1" si="1089"/>
        <v>0.38995000000000002</v>
      </c>
      <c r="BF8107" s="3">
        <f t="shared" ca="1" si="1090"/>
        <v>-0.2794493539703507</v>
      </c>
      <c r="BG8107" s="9">
        <f t="shared" ca="1" si="1091"/>
        <v>6</v>
      </c>
      <c r="BH8107" s="6">
        <f ca="1">IF(ISNUMBER('Descriptive Stats'!BF8107),'Descriptive Stats'!BF8107,#N/A)</f>
        <v>-0.2794493539703507</v>
      </c>
      <c r="BI8107" s="6">
        <f ca="1">IF(ISNUMBER('Descriptive Stats'!E8107),'Descriptive Stats'!E8107,#N/A)</f>
        <v>6</v>
      </c>
    </row>
    <row r="8108" spans="1:61" ht="14.4" x14ac:dyDescent="0.3">
      <c r="A8108" s="2">
        <f>ROW()</f>
        <v>8108</v>
      </c>
      <c r="C8108" s="8">
        <f t="shared" ca="1" si="1093"/>
        <v>5</v>
      </c>
      <c r="D8108" s="8">
        <f t="shared" ca="1" si="1094"/>
        <v>6</v>
      </c>
      <c r="E8108" s="50">
        <f t="shared" ca="1" si="1088"/>
        <v>19</v>
      </c>
      <c r="F8108" s="2" t="str">
        <f t="shared" ca="1" si="1095"/>
        <v>X</v>
      </c>
      <c r="BD8108" s="49">
        <f t="shared" ca="1" si="1092"/>
        <v>5294</v>
      </c>
      <c r="BE8108" s="3">
        <f t="shared" ca="1" si="1089"/>
        <v>0.52934999999999999</v>
      </c>
      <c r="BF8108" s="3">
        <f t="shared" ca="1" si="1090"/>
        <v>7.3636031452008061E-2</v>
      </c>
      <c r="BG8108" s="9">
        <f t="shared" ca="1" si="1091"/>
        <v>19</v>
      </c>
      <c r="BH8108" s="6">
        <f ca="1">IF(ISNUMBER('Descriptive Stats'!BF8108),'Descriptive Stats'!BF8108,#N/A)</f>
        <v>7.3636031452008061E-2</v>
      </c>
      <c r="BI8108" s="6">
        <f ca="1">IF(ISNUMBER('Descriptive Stats'!E8108),'Descriptive Stats'!E8108,#N/A)</f>
        <v>19</v>
      </c>
    </row>
    <row r="8109" spans="1:61" ht="14.4" x14ac:dyDescent="0.3">
      <c r="A8109" s="2">
        <f>ROW()</f>
        <v>8109</v>
      </c>
      <c r="C8109" s="8">
        <f t="shared" ca="1" si="1093"/>
        <v>7</v>
      </c>
      <c r="D8109" s="8">
        <f t="shared" ca="1" si="1094"/>
        <v>19</v>
      </c>
      <c r="E8109" s="50">
        <f t="shared" ca="1" si="1088"/>
        <v>0</v>
      </c>
      <c r="F8109" s="2" t="str">
        <f t="shared" ca="1" si="1095"/>
        <v/>
      </c>
      <c r="BD8109" s="49">
        <f t="shared" ca="1" si="1092"/>
        <v>815.5</v>
      </c>
      <c r="BE8109" s="3">
        <f t="shared" ca="1" si="1089"/>
        <v>8.1500000000000003E-2</v>
      </c>
      <c r="BF8109" s="3">
        <f t="shared" ca="1" si="1090"/>
        <v>-1.3950525282585462</v>
      </c>
      <c r="BG8109" s="9">
        <f t="shared" ca="1" si="1091"/>
        <v>0</v>
      </c>
      <c r="BH8109" s="6">
        <f ca="1">IF(ISNUMBER('Descriptive Stats'!BF8109),'Descriptive Stats'!BF8109,#N/A)</f>
        <v>-1.3950525282585462</v>
      </c>
      <c r="BI8109" s="6">
        <f ca="1">IF(ISNUMBER('Descriptive Stats'!E8109),'Descriptive Stats'!E8109,#N/A)</f>
        <v>0</v>
      </c>
    </row>
    <row r="8110" spans="1:61" ht="14.4" x14ac:dyDescent="0.3">
      <c r="A8110" s="2">
        <f>ROW()</f>
        <v>8110</v>
      </c>
      <c r="C8110" s="8">
        <f t="shared" ca="1" si="1093"/>
        <v>20</v>
      </c>
      <c r="D8110" s="8">
        <f t="shared" ca="1" si="1094"/>
        <v>0</v>
      </c>
      <c r="E8110" s="50">
        <f t="shared" ca="1" si="1088"/>
        <v>19</v>
      </c>
      <c r="F8110" s="2" t="str">
        <f t="shared" ca="1" si="1095"/>
        <v>X</v>
      </c>
      <c r="BD8110" s="49">
        <f t="shared" ca="1" si="1092"/>
        <v>5294</v>
      </c>
      <c r="BE8110" s="3">
        <f t="shared" ca="1" si="1089"/>
        <v>0.52934999999999999</v>
      </c>
      <c r="BF8110" s="3">
        <f t="shared" ca="1" si="1090"/>
        <v>7.3636031452008061E-2</v>
      </c>
      <c r="BG8110" s="9">
        <f t="shared" ca="1" si="1091"/>
        <v>19</v>
      </c>
      <c r="BH8110" s="6">
        <f ca="1">IF(ISNUMBER('Descriptive Stats'!BF8110),'Descriptive Stats'!BF8110,#N/A)</f>
        <v>7.3636031452008061E-2</v>
      </c>
      <c r="BI8110" s="6">
        <f ca="1">IF(ISNUMBER('Descriptive Stats'!E8110),'Descriptive Stats'!E8110,#N/A)</f>
        <v>19</v>
      </c>
    </row>
    <row r="8111" spans="1:61" ht="14.4" x14ac:dyDescent="0.3">
      <c r="A8111" s="2">
        <f>ROW()</f>
        <v>8111</v>
      </c>
      <c r="C8111" s="8">
        <f t="shared" ca="1" si="1093"/>
        <v>7</v>
      </c>
      <c r="D8111" s="8">
        <f t="shared" ca="1" si="1094"/>
        <v>19</v>
      </c>
      <c r="E8111" s="50">
        <f t="shared" ca="1" si="1088"/>
        <v>0</v>
      </c>
      <c r="F8111" s="2" t="str">
        <f t="shared" ca="1" si="1095"/>
        <v/>
      </c>
      <c r="BD8111" s="49">
        <f t="shared" ca="1" si="1092"/>
        <v>815.5</v>
      </c>
      <c r="BE8111" s="3">
        <f t="shared" ca="1" si="1089"/>
        <v>8.1500000000000003E-2</v>
      </c>
      <c r="BF8111" s="3">
        <f t="shared" ca="1" si="1090"/>
        <v>-1.3950525282585462</v>
      </c>
      <c r="BG8111" s="9">
        <f t="shared" ca="1" si="1091"/>
        <v>0</v>
      </c>
      <c r="BH8111" s="6">
        <f ca="1">IF(ISNUMBER('Descriptive Stats'!BF8111),'Descriptive Stats'!BF8111,#N/A)</f>
        <v>-1.3950525282585462</v>
      </c>
      <c r="BI8111" s="6">
        <f ca="1">IF(ISNUMBER('Descriptive Stats'!E8111),'Descriptive Stats'!E8111,#N/A)</f>
        <v>0</v>
      </c>
    </row>
    <row r="8112" spans="1:61" ht="14.4" x14ac:dyDescent="0.3">
      <c r="A8112" s="2">
        <f>ROW()</f>
        <v>8112</v>
      </c>
      <c r="C8112" s="8">
        <f t="shared" ca="1" si="1093"/>
        <v>15</v>
      </c>
      <c r="D8112" s="8">
        <f t="shared" ca="1" si="1094"/>
        <v>0</v>
      </c>
      <c r="E8112" s="50">
        <f t="shared" ca="1" si="1088"/>
        <v>2</v>
      </c>
      <c r="F8112" s="2" t="str">
        <f t="shared" ca="1" si="1095"/>
        <v/>
      </c>
      <c r="BD8112" s="49">
        <f t="shared" ca="1" si="1092"/>
        <v>2595</v>
      </c>
      <c r="BE8112" s="3">
        <f t="shared" ca="1" si="1089"/>
        <v>0.25945000000000001</v>
      </c>
      <c r="BF8112" s="3">
        <f t="shared" ca="1" si="1090"/>
        <v>-0.6450419512753276</v>
      </c>
      <c r="BG8112" s="9">
        <f t="shared" ca="1" si="1091"/>
        <v>2</v>
      </c>
      <c r="BH8112" s="6">
        <f ca="1">IF(ISNUMBER('Descriptive Stats'!BF8112),'Descriptive Stats'!BF8112,#N/A)</f>
        <v>-0.6450419512753276</v>
      </c>
      <c r="BI8112" s="6">
        <f ca="1">IF(ISNUMBER('Descriptive Stats'!E8112),'Descriptive Stats'!E8112,#N/A)</f>
        <v>2</v>
      </c>
    </row>
    <row r="8113" spans="1:61" ht="14.4" x14ac:dyDescent="0.3">
      <c r="A8113" s="2">
        <f>ROW()</f>
        <v>8113</v>
      </c>
      <c r="C8113" s="8">
        <f t="shared" ca="1" si="1093"/>
        <v>21</v>
      </c>
      <c r="D8113" s="8">
        <f t="shared" ca="1" si="1094"/>
        <v>2</v>
      </c>
      <c r="E8113" s="50">
        <f t="shared" ca="1" si="1088"/>
        <v>6</v>
      </c>
      <c r="F8113" s="2" t="str">
        <f t="shared" ca="1" si="1095"/>
        <v/>
      </c>
      <c r="BD8113" s="49">
        <f t="shared" ca="1" si="1092"/>
        <v>3900</v>
      </c>
      <c r="BE8113" s="3">
        <f t="shared" ca="1" si="1089"/>
        <v>0.38995000000000002</v>
      </c>
      <c r="BF8113" s="3">
        <f t="shared" ca="1" si="1090"/>
        <v>-0.2794493539703507</v>
      </c>
      <c r="BG8113" s="9">
        <f t="shared" ca="1" si="1091"/>
        <v>6</v>
      </c>
      <c r="BH8113" s="6">
        <f ca="1">IF(ISNUMBER('Descriptive Stats'!BF8113),'Descriptive Stats'!BF8113,#N/A)</f>
        <v>-0.2794493539703507</v>
      </c>
      <c r="BI8113" s="6">
        <f ca="1">IF(ISNUMBER('Descriptive Stats'!E8113),'Descriptive Stats'!E8113,#N/A)</f>
        <v>6</v>
      </c>
    </row>
    <row r="8114" spans="1:61" ht="14.4" x14ac:dyDescent="0.3">
      <c r="A8114" s="2">
        <f>ROW()</f>
        <v>8114</v>
      </c>
      <c r="C8114" s="8">
        <f t="shared" ca="1" si="1093"/>
        <v>5</v>
      </c>
      <c r="D8114" s="8">
        <f t="shared" ca="1" si="1094"/>
        <v>6</v>
      </c>
      <c r="E8114" s="50">
        <f t="shared" ca="1" si="1088"/>
        <v>0</v>
      </c>
      <c r="F8114" s="2" t="str">
        <f t="shared" ca="1" si="1095"/>
        <v/>
      </c>
      <c r="BD8114" s="49">
        <f t="shared" ca="1" si="1092"/>
        <v>815.5</v>
      </c>
      <c r="BE8114" s="3">
        <f t="shared" ca="1" si="1089"/>
        <v>8.1500000000000003E-2</v>
      </c>
      <c r="BF8114" s="3">
        <f t="shared" ca="1" si="1090"/>
        <v>-1.3950525282585462</v>
      </c>
      <c r="BG8114" s="9">
        <f t="shared" ca="1" si="1091"/>
        <v>0</v>
      </c>
      <c r="BH8114" s="6">
        <f ca="1">IF(ISNUMBER('Descriptive Stats'!BF8114),'Descriptive Stats'!BF8114,#N/A)</f>
        <v>-1.3950525282585462</v>
      </c>
      <c r="BI8114" s="6">
        <f ca="1">IF(ISNUMBER('Descriptive Stats'!E8114),'Descriptive Stats'!E8114,#N/A)</f>
        <v>0</v>
      </c>
    </row>
    <row r="8115" spans="1:61" ht="14.4" x14ac:dyDescent="0.3">
      <c r="A8115" s="2">
        <f>ROW()</f>
        <v>8115</v>
      </c>
      <c r="C8115" s="8">
        <f t="shared" ca="1" si="1093"/>
        <v>22</v>
      </c>
      <c r="D8115" s="8">
        <f t="shared" ca="1" si="1094"/>
        <v>0</v>
      </c>
      <c r="E8115" s="50">
        <f t="shared" ca="1" si="1088"/>
        <v>0</v>
      </c>
      <c r="F8115" s="2" t="str">
        <f t="shared" ca="1" si="1095"/>
        <v/>
      </c>
      <c r="BD8115" s="49">
        <f t="shared" ca="1" si="1092"/>
        <v>815.5</v>
      </c>
      <c r="BE8115" s="3">
        <f t="shared" ca="1" si="1089"/>
        <v>8.1500000000000003E-2</v>
      </c>
      <c r="BF8115" s="3">
        <f t="shared" ca="1" si="1090"/>
        <v>-1.3950525282585462</v>
      </c>
      <c r="BG8115" s="9">
        <f t="shared" ca="1" si="1091"/>
        <v>0</v>
      </c>
      <c r="BH8115" s="6">
        <f ca="1">IF(ISNUMBER('Descriptive Stats'!BF8115),'Descriptive Stats'!BF8115,#N/A)</f>
        <v>-1.3950525282585462</v>
      </c>
      <c r="BI8115" s="6">
        <f ca="1">IF(ISNUMBER('Descriptive Stats'!E8115),'Descriptive Stats'!E8115,#N/A)</f>
        <v>0</v>
      </c>
    </row>
    <row r="8116" spans="1:61" ht="14.4" x14ac:dyDescent="0.3">
      <c r="A8116" s="2">
        <f>ROW()</f>
        <v>8116</v>
      </c>
      <c r="C8116" s="8">
        <f t="shared" ca="1" si="1093"/>
        <v>20</v>
      </c>
      <c r="D8116" s="8">
        <f t="shared" ca="1" si="1094"/>
        <v>0</v>
      </c>
      <c r="E8116" s="50">
        <f t="shared" ca="1" si="1088"/>
        <v>0</v>
      </c>
      <c r="F8116" s="2" t="str">
        <f t="shared" ca="1" si="1095"/>
        <v/>
      </c>
      <c r="BD8116" s="49">
        <f t="shared" ca="1" si="1092"/>
        <v>815.5</v>
      </c>
      <c r="BE8116" s="3">
        <f t="shared" ca="1" si="1089"/>
        <v>8.1500000000000003E-2</v>
      </c>
      <c r="BF8116" s="3">
        <f t="shared" ca="1" si="1090"/>
        <v>-1.3950525282585462</v>
      </c>
      <c r="BG8116" s="9">
        <f t="shared" ca="1" si="1091"/>
        <v>0</v>
      </c>
      <c r="BH8116" s="6">
        <f ca="1">IF(ISNUMBER('Descriptive Stats'!BF8116),'Descriptive Stats'!BF8116,#N/A)</f>
        <v>-1.3950525282585462</v>
      </c>
      <c r="BI8116" s="6">
        <f ca="1">IF(ISNUMBER('Descriptive Stats'!E8116),'Descriptive Stats'!E8116,#N/A)</f>
        <v>0</v>
      </c>
    </row>
    <row r="8117" spans="1:61" ht="14.4" x14ac:dyDescent="0.3">
      <c r="A8117" s="2">
        <f>ROW()</f>
        <v>8117</v>
      </c>
      <c r="C8117" s="8">
        <f t="shared" ca="1" si="1093"/>
        <v>4</v>
      </c>
      <c r="D8117" s="8">
        <f t="shared" ca="1" si="1094"/>
        <v>0</v>
      </c>
      <c r="E8117" s="50">
        <f t="shared" ca="1" si="1088"/>
        <v>1</v>
      </c>
      <c r="F8117" s="2" t="str">
        <f t="shared" ca="1" si="1095"/>
        <v/>
      </c>
      <c r="BD8117" s="49">
        <f t="shared" ca="1" si="1092"/>
        <v>1871</v>
      </c>
      <c r="BE8117" s="3">
        <f t="shared" ca="1" si="1089"/>
        <v>0.18704999999999999</v>
      </c>
      <c r="BF8117" s="3">
        <f t="shared" ca="1" si="1090"/>
        <v>-0.88881967520906158</v>
      </c>
      <c r="BG8117" s="9">
        <f t="shared" ca="1" si="1091"/>
        <v>1</v>
      </c>
      <c r="BH8117" s="6">
        <f ca="1">IF(ISNUMBER('Descriptive Stats'!BF8117),'Descriptive Stats'!BF8117,#N/A)</f>
        <v>-0.88881967520906158</v>
      </c>
      <c r="BI8117" s="6">
        <f ca="1">IF(ISNUMBER('Descriptive Stats'!E8117),'Descriptive Stats'!E8117,#N/A)</f>
        <v>1</v>
      </c>
    </row>
    <row r="8118" spans="1:61" ht="14.4" x14ac:dyDescent="0.3">
      <c r="A8118" s="2">
        <f>ROW()</f>
        <v>8118</v>
      </c>
      <c r="C8118" s="8">
        <f t="shared" ca="1" si="1093"/>
        <v>12</v>
      </c>
      <c r="D8118" s="8">
        <f t="shared" ca="1" si="1094"/>
        <v>1</v>
      </c>
      <c r="E8118" s="50">
        <f t="shared" ca="1" si="1088"/>
        <v>2</v>
      </c>
      <c r="F8118" s="2" t="str">
        <f t="shared" ca="1" si="1095"/>
        <v/>
      </c>
      <c r="BD8118" s="49">
        <f t="shared" ca="1" si="1092"/>
        <v>2595</v>
      </c>
      <c r="BE8118" s="3">
        <f t="shared" ca="1" si="1089"/>
        <v>0.25945000000000001</v>
      </c>
      <c r="BF8118" s="3">
        <f t="shared" ca="1" si="1090"/>
        <v>-0.6450419512753276</v>
      </c>
      <c r="BG8118" s="9">
        <f t="shared" ca="1" si="1091"/>
        <v>2</v>
      </c>
      <c r="BH8118" s="6">
        <f ca="1">IF(ISNUMBER('Descriptive Stats'!BF8118),'Descriptive Stats'!BF8118,#N/A)</f>
        <v>-0.6450419512753276</v>
      </c>
      <c r="BI8118" s="6">
        <f ca="1">IF(ISNUMBER('Descriptive Stats'!E8118),'Descriptive Stats'!E8118,#N/A)</f>
        <v>2</v>
      </c>
    </row>
    <row r="8119" spans="1:61" ht="14.4" x14ac:dyDescent="0.3">
      <c r="A8119" s="2">
        <f>ROW()</f>
        <v>8119</v>
      </c>
      <c r="C8119" s="8">
        <f t="shared" ca="1" si="1093"/>
        <v>3</v>
      </c>
      <c r="D8119" s="8">
        <f t="shared" ca="1" si="1094"/>
        <v>2</v>
      </c>
      <c r="E8119" s="50">
        <f t="shared" ca="1" si="1088"/>
        <v>0</v>
      </c>
      <c r="F8119" s="2" t="str">
        <f t="shared" ca="1" si="1095"/>
        <v/>
      </c>
      <c r="BD8119" s="49">
        <f t="shared" ca="1" si="1092"/>
        <v>815.5</v>
      </c>
      <c r="BE8119" s="3">
        <f t="shared" ca="1" si="1089"/>
        <v>8.1500000000000003E-2</v>
      </c>
      <c r="BF8119" s="3">
        <f t="shared" ca="1" si="1090"/>
        <v>-1.3950525282585462</v>
      </c>
      <c r="BG8119" s="9">
        <f t="shared" ca="1" si="1091"/>
        <v>0</v>
      </c>
      <c r="BH8119" s="6">
        <f ca="1">IF(ISNUMBER('Descriptive Stats'!BF8119),'Descriptive Stats'!BF8119,#N/A)</f>
        <v>-1.3950525282585462</v>
      </c>
      <c r="BI8119" s="6">
        <f ca="1">IF(ISNUMBER('Descriptive Stats'!E8119),'Descriptive Stats'!E8119,#N/A)</f>
        <v>0</v>
      </c>
    </row>
    <row r="8120" spans="1:61" ht="14.4" x14ac:dyDescent="0.3">
      <c r="A8120" s="2">
        <f>ROW()</f>
        <v>8120</v>
      </c>
      <c r="C8120" s="8">
        <f t="shared" ca="1" si="1093"/>
        <v>22</v>
      </c>
      <c r="D8120" s="8">
        <f t="shared" ca="1" si="1094"/>
        <v>0</v>
      </c>
      <c r="E8120" s="50">
        <f t="shared" ca="1" si="1088"/>
        <v>19</v>
      </c>
      <c r="F8120" s="2" t="str">
        <f t="shared" ca="1" si="1095"/>
        <v>X</v>
      </c>
      <c r="BD8120" s="49">
        <f t="shared" ca="1" si="1092"/>
        <v>5294</v>
      </c>
      <c r="BE8120" s="3">
        <f t="shared" ca="1" si="1089"/>
        <v>0.52934999999999999</v>
      </c>
      <c r="BF8120" s="3">
        <f t="shared" ca="1" si="1090"/>
        <v>7.3636031452008061E-2</v>
      </c>
      <c r="BG8120" s="9">
        <f t="shared" ca="1" si="1091"/>
        <v>19</v>
      </c>
      <c r="BH8120" s="6">
        <f ca="1">IF(ISNUMBER('Descriptive Stats'!BF8120),'Descriptive Stats'!BF8120,#N/A)</f>
        <v>7.3636031452008061E-2</v>
      </c>
      <c r="BI8120" s="6">
        <f ca="1">IF(ISNUMBER('Descriptive Stats'!E8120),'Descriptive Stats'!E8120,#N/A)</f>
        <v>19</v>
      </c>
    </row>
    <row r="8121" spans="1:61" ht="14.4" x14ac:dyDescent="0.3">
      <c r="A8121" s="2">
        <f>ROW()</f>
        <v>8121</v>
      </c>
      <c r="C8121" s="8">
        <f t="shared" ca="1" si="1093"/>
        <v>7</v>
      </c>
      <c r="D8121" s="8">
        <f t="shared" ca="1" si="1094"/>
        <v>19</v>
      </c>
      <c r="E8121" s="50">
        <f t="shared" ca="1" si="1088"/>
        <v>2</v>
      </c>
      <c r="F8121" s="2" t="str">
        <f t="shared" ca="1" si="1095"/>
        <v/>
      </c>
      <c r="BD8121" s="49">
        <f t="shared" ca="1" si="1092"/>
        <v>2595</v>
      </c>
      <c r="BE8121" s="3">
        <f t="shared" ca="1" si="1089"/>
        <v>0.25945000000000001</v>
      </c>
      <c r="BF8121" s="3">
        <f t="shared" ca="1" si="1090"/>
        <v>-0.6450419512753276</v>
      </c>
      <c r="BG8121" s="9">
        <f t="shared" ca="1" si="1091"/>
        <v>2</v>
      </c>
      <c r="BH8121" s="6">
        <f ca="1">IF(ISNUMBER('Descriptive Stats'!BF8121),'Descriptive Stats'!BF8121,#N/A)</f>
        <v>-0.6450419512753276</v>
      </c>
      <c r="BI8121" s="6">
        <f ca="1">IF(ISNUMBER('Descriptive Stats'!E8121),'Descriptive Stats'!E8121,#N/A)</f>
        <v>2</v>
      </c>
    </row>
    <row r="8122" spans="1:61" ht="14.4" x14ac:dyDescent="0.3">
      <c r="A8122" s="2">
        <f>ROW()</f>
        <v>8122</v>
      </c>
      <c r="C8122" s="8">
        <f t="shared" ca="1" si="1093"/>
        <v>3</v>
      </c>
      <c r="D8122" s="8">
        <f t="shared" ca="1" si="1094"/>
        <v>2</v>
      </c>
      <c r="E8122" s="50">
        <f t="shared" ca="1" si="1088"/>
        <v>15</v>
      </c>
      <c r="F8122" s="2" t="str">
        <f t="shared" ca="1" si="1095"/>
        <v/>
      </c>
      <c r="BD8122" s="49">
        <f t="shared" ca="1" si="1092"/>
        <v>5051.5</v>
      </c>
      <c r="BE8122" s="3">
        <f t="shared" ca="1" si="1089"/>
        <v>0.50509999999999999</v>
      </c>
      <c r="BF8122" s="3">
        <f t="shared" ca="1" si="1090"/>
        <v>1.2784152420787677E-2</v>
      </c>
      <c r="BG8122" s="9">
        <f t="shared" ca="1" si="1091"/>
        <v>15</v>
      </c>
      <c r="BH8122" s="6">
        <f ca="1">IF(ISNUMBER('Descriptive Stats'!BF8122),'Descriptive Stats'!BF8122,#N/A)</f>
        <v>1.2784152420787677E-2</v>
      </c>
      <c r="BI8122" s="6">
        <f ca="1">IF(ISNUMBER('Descriptive Stats'!E8122),'Descriptive Stats'!E8122,#N/A)</f>
        <v>15</v>
      </c>
    </row>
    <row r="8123" spans="1:61" ht="14.4" x14ac:dyDescent="0.3">
      <c r="A8123" s="2">
        <f>ROW()</f>
        <v>8123</v>
      </c>
      <c r="C8123" s="8">
        <f t="shared" ca="1" si="1093"/>
        <v>24</v>
      </c>
      <c r="D8123" s="8">
        <f t="shared" ca="1" si="1094"/>
        <v>15</v>
      </c>
      <c r="E8123" s="50">
        <f t="shared" ca="1" si="1088"/>
        <v>0</v>
      </c>
      <c r="F8123" s="2" t="str">
        <f t="shared" ca="1" si="1095"/>
        <v/>
      </c>
      <c r="BD8123" s="49">
        <f t="shared" ca="1" si="1092"/>
        <v>815.5</v>
      </c>
      <c r="BE8123" s="3">
        <f t="shared" ca="1" si="1089"/>
        <v>8.1500000000000003E-2</v>
      </c>
      <c r="BF8123" s="3">
        <f t="shared" ca="1" si="1090"/>
        <v>-1.3950525282585462</v>
      </c>
      <c r="BG8123" s="9">
        <f t="shared" ca="1" si="1091"/>
        <v>0</v>
      </c>
      <c r="BH8123" s="6">
        <f ca="1">IF(ISNUMBER('Descriptive Stats'!BF8123),'Descriptive Stats'!BF8123,#N/A)</f>
        <v>-1.3950525282585462</v>
      </c>
      <c r="BI8123" s="6">
        <f ca="1">IF(ISNUMBER('Descriptive Stats'!E8123),'Descriptive Stats'!E8123,#N/A)</f>
        <v>0</v>
      </c>
    </row>
    <row r="8124" spans="1:61" ht="14.4" x14ac:dyDescent="0.3">
      <c r="A8124" s="2">
        <f>ROW()</f>
        <v>8124</v>
      </c>
      <c r="C8124" s="8">
        <f t="shared" ca="1" si="1093"/>
        <v>18</v>
      </c>
      <c r="D8124" s="8">
        <f t="shared" ca="1" si="1094"/>
        <v>0</v>
      </c>
      <c r="E8124" s="50">
        <f t="shared" ca="1" si="1088"/>
        <v>2</v>
      </c>
      <c r="F8124" s="2" t="str">
        <f t="shared" ca="1" si="1095"/>
        <v/>
      </c>
      <c r="BD8124" s="49">
        <f t="shared" ca="1" si="1092"/>
        <v>2595</v>
      </c>
      <c r="BE8124" s="3">
        <f t="shared" ca="1" si="1089"/>
        <v>0.25945000000000001</v>
      </c>
      <c r="BF8124" s="3">
        <f t="shared" ca="1" si="1090"/>
        <v>-0.6450419512753276</v>
      </c>
      <c r="BG8124" s="9">
        <f t="shared" ca="1" si="1091"/>
        <v>2</v>
      </c>
      <c r="BH8124" s="6">
        <f ca="1">IF(ISNUMBER('Descriptive Stats'!BF8124),'Descriptive Stats'!BF8124,#N/A)</f>
        <v>-0.6450419512753276</v>
      </c>
      <c r="BI8124" s="6">
        <f ca="1">IF(ISNUMBER('Descriptive Stats'!E8124),'Descriptive Stats'!E8124,#N/A)</f>
        <v>2</v>
      </c>
    </row>
    <row r="8125" spans="1:61" ht="14.4" x14ac:dyDescent="0.3">
      <c r="A8125" s="2">
        <f>ROW()</f>
        <v>8125</v>
      </c>
      <c r="C8125" s="8">
        <f t="shared" ca="1" si="1093"/>
        <v>17</v>
      </c>
      <c r="D8125" s="8">
        <f t="shared" ca="1" si="1094"/>
        <v>2</v>
      </c>
      <c r="E8125" s="50">
        <f t="shared" ca="1" si="1088"/>
        <v>3</v>
      </c>
      <c r="F8125" s="2" t="str">
        <f t="shared" ca="1" si="1095"/>
        <v/>
      </c>
      <c r="BD8125" s="49">
        <f t="shared" ca="1" si="1092"/>
        <v>3200</v>
      </c>
      <c r="BE8125" s="3">
        <f t="shared" ca="1" si="1089"/>
        <v>0.31995000000000001</v>
      </c>
      <c r="BF8125" s="3">
        <f t="shared" ca="1" si="1090"/>
        <v>-0.46783862043457014</v>
      </c>
      <c r="BG8125" s="9">
        <f t="shared" ca="1" si="1091"/>
        <v>3</v>
      </c>
      <c r="BH8125" s="6">
        <f ca="1">IF(ISNUMBER('Descriptive Stats'!BF8125),'Descriptive Stats'!BF8125,#N/A)</f>
        <v>-0.46783862043457014</v>
      </c>
      <c r="BI8125" s="6">
        <f ca="1">IF(ISNUMBER('Descriptive Stats'!E8125),'Descriptive Stats'!E8125,#N/A)</f>
        <v>3</v>
      </c>
    </row>
    <row r="8126" spans="1:61" ht="14.4" x14ac:dyDescent="0.3">
      <c r="A8126" s="2">
        <f>ROW()</f>
        <v>8126</v>
      </c>
      <c r="C8126" s="8">
        <f t="shared" ca="1" si="1093"/>
        <v>10</v>
      </c>
      <c r="D8126" s="8">
        <f t="shared" ca="1" si="1094"/>
        <v>3</v>
      </c>
      <c r="E8126" s="50">
        <f t="shared" ca="1" si="1088"/>
        <v>2</v>
      </c>
      <c r="F8126" s="2" t="str">
        <f t="shared" ca="1" si="1095"/>
        <v/>
      </c>
      <c r="BD8126" s="49">
        <f t="shared" ca="1" si="1092"/>
        <v>2595</v>
      </c>
      <c r="BE8126" s="3">
        <f t="shared" ca="1" si="1089"/>
        <v>0.25945000000000001</v>
      </c>
      <c r="BF8126" s="3">
        <f t="shared" ca="1" si="1090"/>
        <v>-0.6450419512753276</v>
      </c>
      <c r="BG8126" s="9">
        <f t="shared" ca="1" si="1091"/>
        <v>2</v>
      </c>
      <c r="BH8126" s="6">
        <f ca="1">IF(ISNUMBER('Descriptive Stats'!BF8126),'Descriptive Stats'!BF8126,#N/A)</f>
        <v>-0.6450419512753276</v>
      </c>
      <c r="BI8126" s="6">
        <f ca="1">IF(ISNUMBER('Descriptive Stats'!E8126),'Descriptive Stats'!E8126,#N/A)</f>
        <v>2</v>
      </c>
    </row>
    <row r="8127" spans="1:61" ht="14.4" x14ac:dyDescent="0.3">
      <c r="A8127" s="2">
        <f>ROW()</f>
        <v>8127</v>
      </c>
      <c r="C8127" s="8">
        <f t="shared" ca="1" si="1093"/>
        <v>9</v>
      </c>
      <c r="D8127" s="8">
        <f t="shared" ca="1" si="1094"/>
        <v>2</v>
      </c>
      <c r="E8127" s="50">
        <f t="shared" ca="1" si="1088"/>
        <v>19</v>
      </c>
      <c r="F8127" s="2" t="str">
        <f t="shared" ca="1" si="1095"/>
        <v>X</v>
      </c>
      <c r="BD8127" s="49">
        <f t="shared" ca="1" si="1092"/>
        <v>5294</v>
      </c>
      <c r="BE8127" s="3">
        <f t="shared" ca="1" si="1089"/>
        <v>0.52934999999999999</v>
      </c>
      <c r="BF8127" s="3">
        <f t="shared" ca="1" si="1090"/>
        <v>7.3636031452008061E-2</v>
      </c>
      <c r="BG8127" s="9">
        <f t="shared" ca="1" si="1091"/>
        <v>19</v>
      </c>
      <c r="BH8127" s="6">
        <f ca="1">IF(ISNUMBER('Descriptive Stats'!BF8127),'Descriptive Stats'!BF8127,#N/A)</f>
        <v>7.3636031452008061E-2</v>
      </c>
      <c r="BI8127" s="6">
        <f ca="1">IF(ISNUMBER('Descriptive Stats'!E8127),'Descriptive Stats'!E8127,#N/A)</f>
        <v>19</v>
      </c>
    </row>
    <row r="8128" spans="1:61" ht="14.4" x14ac:dyDescent="0.3">
      <c r="A8128" s="2">
        <f>ROW()</f>
        <v>8128</v>
      </c>
      <c r="C8128" s="8">
        <f t="shared" ca="1" si="1093"/>
        <v>7</v>
      </c>
      <c r="D8128" s="8">
        <f t="shared" ca="1" si="1094"/>
        <v>19</v>
      </c>
      <c r="E8128" s="50">
        <f t="shared" ca="1" si="1088"/>
        <v>0</v>
      </c>
      <c r="F8128" s="2" t="str">
        <f t="shared" ca="1" si="1095"/>
        <v/>
      </c>
      <c r="BD8128" s="49">
        <f t="shared" ca="1" si="1092"/>
        <v>815.5</v>
      </c>
      <c r="BE8128" s="3">
        <f t="shared" ca="1" si="1089"/>
        <v>8.1500000000000003E-2</v>
      </c>
      <c r="BF8128" s="3">
        <f t="shared" ca="1" si="1090"/>
        <v>-1.3950525282585462</v>
      </c>
      <c r="BG8128" s="9">
        <f t="shared" ca="1" si="1091"/>
        <v>0</v>
      </c>
      <c r="BH8128" s="6">
        <f ca="1">IF(ISNUMBER('Descriptive Stats'!BF8128),'Descriptive Stats'!BF8128,#N/A)</f>
        <v>-1.3950525282585462</v>
      </c>
      <c r="BI8128" s="6">
        <f ca="1">IF(ISNUMBER('Descriptive Stats'!E8128),'Descriptive Stats'!E8128,#N/A)</f>
        <v>0</v>
      </c>
    </row>
    <row r="8129" spans="1:61" ht="14.4" x14ac:dyDescent="0.3">
      <c r="A8129" s="2">
        <f>ROW()</f>
        <v>8129</v>
      </c>
      <c r="C8129" s="8">
        <f t="shared" ca="1" si="1093"/>
        <v>15</v>
      </c>
      <c r="D8129" s="8">
        <f t="shared" ca="1" si="1094"/>
        <v>0</v>
      </c>
      <c r="E8129" s="50">
        <f t="shared" ca="1" si="1088"/>
        <v>9</v>
      </c>
      <c r="F8129" s="2" t="str">
        <f t="shared" ca="1" si="1095"/>
        <v/>
      </c>
      <c r="BD8129" s="49">
        <f t="shared" ca="1" si="1092"/>
        <v>4819</v>
      </c>
      <c r="BE8129" s="3">
        <f t="shared" ca="1" si="1089"/>
        <v>0.48185</v>
      </c>
      <c r="BF8129" s="3">
        <f t="shared" ca="1" si="1090"/>
        <v>-4.5511009098988427E-2</v>
      </c>
      <c r="BG8129" s="9">
        <f t="shared" ca="1" si="1091"/>
        <v>9</v>
      </c>
      <c r="BH8129" s="6">
        <f ca="1">IF(ISNUMBER('Descriptive Stats'!BF8129),'Descriptive Stats'!BF8129,#N/A)</f>
        <v>-4.5511009098988427E-2</v>
      </c>
      <c r="BI8129" s="6">
        <f ca="1">IF(ISNUMBER('Descriptive Stats'!E8129),'Descriptive Stats'!E8129,#N/A)</f>
        <v>9</v>
      </c>
    </row>
    <row r="8130" spans="1:61" ht="14.4" x14ac:dyDescent="0.3">
      <c r="A8130" s="2">
        <f>ROW()</f>
        <v>8130</v>
      </c>
      <c r="C8130" s="8">
        <f t="shared" ca="1" si="1093"/>
        <v>23</v>
      </c>
      <c r="D8130" s="8">
        <f t="shared" ca="1" si="1094"/>
        <v>9</v>
      </c>
      <c r="E8130" s="50">
        <f t="shared" ca="1" si="1088"/>
        <v>6</v>
      </c>
      <c r="F8130" s="2" t="str">
        <f t="shared" ca="1" si="1095"/>
        <v/>
      </c>
      <c r="BD8130" s="49">
        <f t="shared" ca="1" si="1092"/>
        <v>3900</v>
      </c>
      <c r="BE8130" s="3">
        <f t="shared" ca="1" si="1089"/>
        <v>0.38995000000000002</v>
      </c>
      <c r="BF8130" s="3">
        <f t="shared" ca="1" si="1090"/>
        <v>-0.2794493539703507</v>
      </c>
      <c r="BG8130" s="9">
        <f t="shared" ca="1" si="1091"/>
        <v>6</v>
      </c>
      <c r="BH8130" s="6">
        <f ca="1">IF(ISNUMBER('Descriptive Stats'!BF8130),'Descriptive Stats'!BF8130,#N/A)</f>
        <v>-0.2794493539703507</v>
      </c>
      <c r="BI8130" s="6">
        <f ca="1">IF(ISNUMBER('Descriptive Stats'!E8130),'Descriptive Stats'!E8130,#N/A)</f>
        <v>6</v>
      </c>
    </row>
    <row r="8131" spans="1:61" ht="14.4" x14ac:dyDescent="0.3">
      <c r="A8131" s="2">
        <f>ROW()</f>
        <v>8131</v>
      </c>
      <c r="C8131" s="8">
        <f t="shared" ca="1" si="1093"/>
        <v>2</v>
      </c>
      <c r="D8131" s="8">
        <f t="shared" ca="1" si="1094"/>
        <v>6</v>
      </c>
      <c r="E8131" s="50">
        <f t="shared" ref="E8131:E8194" ca="1" si="1096">IF(0=MOD(ROW(),$J$1),AVERAGE(OFFSET($D$2,ROW()-$J$1,0,$J$1,1)),"")</f>
        <v>2</v>
      </c>
      <c r="F8131" s="2" t="str">
        <f t="shared" ca="1" si="1095"/>
        <v/>
      </c>
      <c r="BD8131" s="49">
        <f t="shared" ca="1" si="1092"/>
        <v>2595</v>
      </c>
      <c r="BE8131" s="3">
        <f t="shared" ca="1" si="1089"/>
        <v>0.25945000000000001</v>
      </c>
      <c r="BF8131" s="3">
        <f t="shared" ca="1" si="1090"/>
        <v>-0.6450419512753276</v>
      </c>
      <c r="BG8131" s="9">
        <f t="shared" ca="1" si="1091"/>
        <v>2</v>
      </c>
      <c r="BH8131" s="6">
        <f ca="1">IF(ISNUMBER('Descriptive Stats'!BF8131),'Descriptive Stats'!BF8131,#N/A)</f>
        <v>-0.6450419512753276</v>
      </c>
      <c r="BI8131" s="6">
        <f ca="1">IF(ISNUMBER('Descriptive Stats'!E8131),'Descriptive Stats'!E8131,#N/A)</f>
        <v>2</v>
      </c>
    </row>
    <row r="8132" spans="1:61" ht="14.4" x14ac:dyDescent="0.3">
      <c r="A8132" s="2">
        <f>ROW()</f>
        <v>8132</v>
      </c>
      <c r="C8132" s="8">
        <f t="shared" ca="1" si="1093"/>
        <v>17</v>
      </c>
      <c r="D8132" s="8">
        <f t="shared" ca="1" si="1094"/>
        <v>2</v>
      </c>
      <c r="E8132" s="50">
        <f t="shared" ca="1" si="1096"/>
        <v>2</v>
      </c>
      <c r="F8132" s="2" t="str">
        <f t="shared" ca="1" si="1095"/>
        <v/>
      </c>
      <c r="BD8132" s="49">
        <f t="shared" ca="1" si="1092"/>
        <v>2595</v>
      </c>
      <c r="BE8132" s="3">
        <f t="shared" ca="1" si="1089"/>
        <v>0.25945000000000001</v>
      </c>
      <c r="BF8132" s="3">
        <f t="shared" ca="1" si="1090"/>
        <v>-0.6450419512753276</v>
      </c>
      <c r="BG8132" s="9">
        <f t="shared" ca="1" si="1091"/>
        <v>2</v>
      </c>
      <c r="BH8132" s="6">
        <f ca="1">IF(ISNUMBER('Descriptive Stats'!BF8132),'Descriptive Stats'!BF8132,#N/A)</f>
        <v>-0.6450419512753276</v>
      </c>
      <c r="BI8132" s="6">
        <f ca="1">IF(ISNUMBER('Descriptive Stats'!E8132),'Descriptive Stats'!E8132,#N/A)</f>
        <v>2</v>
      </c>
    </row>
    <row r="8133" spans="1:61" ht="14.4" x14ac:dyDescent="0.3">
      <c r="A8133" s="2">
        <f>ROW()</f>
        <v>8133</v>
      </c>
      <c r="C8133" s="8">
        <f t="shared" ca="1" si="1093"/>
        <v>17</v>
      </c>
      <c r="D8133" s="8">
        <f t="shared" ca="1" si="1094"/>
        <v>2</v>
      </c>
      <c r="E8133" s="50">
        <f t="shared" ca="1" si="1096"/>
        <v>0</v>
      </c>
      <c r="F8133" s="2" t="str">
        <f t="shared" ca="1" si="1095"/>
        <v/>
      </c>
      <c r="BD8133" s="49">
        <f t="shared" ca="1" si="1092"/>
        <v>815.5</v>
      </c>
      <c r="BE8133" s="3">
        <f t="shared" ca="1" si="1089"/>
        <v>8.1500000000000003E-2</v>
      </c>
      <c r="BF8133" s="3">
        <f t="shared" ca="1" si="1090"/>
        <v>-1.3950525282585462</v>
      </c>
      <c r="BG8133" s="9">
        <f t="shared" ca="1" si="1091"/>
        <v>0</v>
      </c>
      <c r="BH8133" s="6">
        <f ca="1">IF(ISNUMBER('Descriptive Stats'!BF8133),'Descriptive Stats'!BF8133,#N/A)</f>
        <v>-1.3950525282585462</v>
      </c>
      <c r="BI8133" s="6">
        <f ca="1">IF(ISNUMBER('Descriptive Stats'!E8133),'Descriptive Stats'!E8133,#N/A)</f>
        <v>0</v>
      </c>
    </row>
    <row r="8134" spans="1:61" ht="14.4" x14ac:dyDescent="0.3">
      <c r="A8134" s="2">
        <f>ROW()</f>
        <v>8134</v>
      </c>
      <c r="C8134" s="8">
        <f t="shared" ca="1" si="1093"/>
        <v>11</v>
      </c>
      <c r="D8134" s="8">
        <f t="shared" ca="1" si="1094"/>
        <v>0</v>
      </c>
      <c r="E8134" s="50">
        <f t="shared" ca="1" si="1096"/>
        <v>2</v>
      </c>
      <c r="F8134" s="2" t="str">
        <f t="shared" ca="1" si="1095"/>
        <v/>
      </c>
      <c r="BD8134" s="49">
        <f t="shared" ca="1" si="1092"/>
        <v>2595</v>
      </c>
      <c r="BE8134" s="3">
        <f t="shared" ca="1" si="1089"/>
        <v>0.25945000000000001</v>
      </c>
      <c r="BF8134" s="3">
        <f t="shared" ca="1" si="1090"/>
        <v>-0.6450419512753276</v>
      </c>
      <c r="BG8134" s="9">
        <f t="shared" ca="1" si="1091"/>
        <v>2</v>
      </c>
      <c r="BH8134" s="6">
        <f ca="1">IF(ISNUMBER('Descriptive Stats'!BF8134),'Descriptive Stats'!BF8134,#N/A)</f>
        <v>-0.6450419512753276</v>
      </c>
      <c r="BI8134" s="6">
        <f ca="1">IF(ISNUMBER('Descriptive Stats'!E8134),'Descriptive Stats'!E8134,#N/A)</f>
        <v>2</v>
      </c>
    </row>
    <row r="8135" spans="1:61" ht="14.4" x14ac:dyDescent="0.3">
      <c r="A8135" s="2">
        <f>ROW()</f>
        <v>8135</v>
      </c>
      <c r="C8135" s="8">
        <f t="shared" ca="1" si="1093"/>
        <v>17</v>
      </c>
      <c r="D8135" s="8">
        <f t="shared" ca="1" si="1094"/>
        <v>2</v>
      </c>
      <c r="E8135" s="50">
        <f t="shared" ca="1" si="1096"/>
        <v>6</v>
      </c>
      <c r="F8135" s="2" t="str">
        <f t="shared" ca="1" si="1095"/>
        <v/>
      </c>
      <c r="BD8135" s="49">
        <f t="shared" ca="1" si="1092"/>
        <v>3900</v>
      </c>
      <c r="BE8135" s="3">
        <f t="shared" ca="1" si="1089"/>
        <v>0.38995000000000002</v>
      </c>
      <c r="BF8135" s="3">
        <f t="shared" ca="1" si="1090"/>
        <v>-0.2794493539703507</v>
      </c>
      <c r="BG8135" s="9">
        <f t="shared" ca="1" si="1091"/>
        <v>6</v>
      </c>
      <c r="BH8135" s="6">
        <f ca="1">IF(ISNUMBER('Descriptive Stats'!BF8135),'Descriptive Stats'!BF8135,#N/A)</f>
        <v>-0.2794493539703507</v>
      </c>
      <c r="BI8135" s="6">
        <f ca="1">IF(ISNUMBER('Descriptive Stats'!E8135),'Descriptive Stats'!E8135,#N/A)</f>
        <v>6</v>
      </c>
    </row>
    <row r="8136" spans="1:61" ht="14.4" x14ac:dyDescent="0.3">
      <c r="A8136" s="2">
        <f>ROW()</f>
        <v>8136</v>
      </c>
      <c r="C8136" s="8">
        <f t="shared" ca="1" si="1093"/>
        <v>16</v>
      </c>
      <c r="D8136" s="8">
        <f t="shared" ca="1" si="1094"/>
        <v>6</v>
      </c>
      <c r="E8136" s="50">
        <f t="shared" ca="1" si="1096"/>
        <v>0</v>
      </c>
      <c r="F8136" s="2" t="str">
        <f t="shared" ca="1" si="1095"/>
        <v/>
      </c>
      <c r="BD8136" s="49">
        <f t="shared" ca="1" si="1092"/>
        <v>815.5</v>
      </c>
      <c r="BE8136" s="3">
        <f t="shared" ca="1" si="1089"/>
        <v>8.1500000000000003E-2</v>
      </c>
      <c r="BF8136" s="3">
        <f t="shared" ca="1" si="1090"/>
        <v>-1.3950525282585462</v>
      </c>
      <c r="BG8136" s="9">
        <f t="shared" ca="1" si="1091"/>
        <v>0</v>
      </c>
      <c r="BH8136" s="6">
        <f ca="1">IF(ISNUMBER('Descriptive Stats'!BF8136),'Descriptive Stats'!BF8136,#N/A)</f>
        <v>-1.3950525282585462</v>
      </c>
      <c r="BI8136" s="6">
        <f ca="1">IF(ISNUMBER('Descriptive Stats'!E8136),'Descriptive Stats'!E8136,#N/A)</f>
        <v>0</v>
      </c>
    </row>
    <row r="8137" spans="1:61" ht="14.4" x14ac:dyDescent="0.3">
      <c r="A8137" s="2">
        <f>ROW()</f>
        <v>8137</v>
      </c>
      <c r="C8137" s="8">
        <f t="shared" ca="1" si="1093"/>
        <v>15</v>
      </c>
      <c r="D8137" s="8">
        <f t="shared" ca="1" si="1094"/>
        <v>0</v>
      </c>
      <c r="E8137" s="50">
        <f t="shared" ca="1" si="1096"/>
        <v>0</v>
      </c>
      <c r="F8137" s="2" t="str">
        <f t="shared" ca="1" si="1095"/>
        <v/>
      </c>
      <c r="BD8137" s="49">
        <f t="shared" ca="1" si="1092"/>
        <v>815.5</v>
      </c>
      <c r="BE8137" s="3">
        <f t="shared" ref="BE8137:BE8200" ca="1" si="1097">IF(ISNUMBER(BD8137),(BD8137-0.5)/$BK$4,"")</f>
        <v>8.1500000000000003E-2</v>
      </c>
      <c r="BF8137" s="3">
        <f t="shared" ref="BF8137:BF8200" ca="1" si="1098">IF(ISNUMBER(BE8137),_xlfn.NORM.INV(BE8137,0,1),"")</f>
        <v>-1.3950525282585462</v>
      </c>
      <c r="BG8137" s="9">
        <f t="shared" ref="BG8137:BG8200" ca="1" si="1099">IF(ISNUMBER(E8137),E8137,"")</f>
        <v>0</v>
      </c>
      <c r="BH8137" s="6">
        <f ca="1">IF(ISNUMBER('Descriptive Stats'!BF8137),'Descriptive Stats'!BF8137,#N/A)</f>
        <v>-1.3950525282585462</v>
      </c>
      <c r="BI8137" s="6">
        <f ca="1">IF(ISNUMBER('Descriptive Stats'!E8137),'Descriptive Stats'!E8137,#N/A)</f>
        <v>0</v>
      </c>
    </row>
    <row r="8138" spans="1:61" ht="14.4" x14ac:dyDescent="0.3">
      <c r="A8138" s="2">
        <f>ROW()</f>
        <v>8138</v>
      </c>
      <c r="C8138" s="8">
        <f t="shared" ca="1" si="1093"/>
        <v>15</v>
      </c>
      <c r="D8138" s="8">
        <f t="shared" ca="1" si="1094"/>
        <v>0</v>
      </c>
      <c r="E8138" s="50">
        <f t="shared" ca="1" si="1096"/>
        <v>6</v>
      </c>
      <c r="F8138" s="2" t="str">
        <f t="shared" ca="1" si="1095"/>
        <v/>
      </c>
      <c r="BD8138" s="49">
        <f t="shared" ref="BD8138:BD8201" ca="1" si="1100">IF(ISNUMBER(BG8138),_xlfn.RANK.AVG(BG8138,$BG$2:$BG$5414,1),"")</f>
        <v>3900</v>
      </c>
      <c r="BE8138" s="3">
        <f t="shared" ca="1" si="1097"/>
        <v>0.38995000000000002</v>
      </c>
      <c r="BF8138" s="3">
        <f t="shared" ca="1" si="1098"/>
        <v>-0.2794493539703507</v>
      </c>
      <c r="BG8138" s="9">
        <f t="shared" ca="1" si="1099"/>
        <v>6</v>
      </c>
      <c r="BH8138" s="6">
        <f ca="1">IF(ISNUMBER('Descriptive Stats'!BF8138),'Descriptive Stats'!BF8138,#N/A)</f>
        <v>-0.2794493539703507</v>
      </c>
      <c r="BI8138" s="6">
        <f ca="1">IF(ISNUMBER('Descriptive Stats'!E8138),'Descriptive Stats'!E8138,#N/A)</f>
        <v>6</v>
      </c>
    </row>
    <row r="8139" spans="1:61" ht="14.4" x14ac:dyDescent="0.3">
      <c r="A8139" s="2">
        <f>ROW()</f>
        <v>8139</v>
      </c>
      <c r="C8139" s="8">
        <f t="shared" ca="1" si="1093"/>
        <v>2</v>
      </c>
      <c r="D8139" s="8">
        <f t="shared" ca="1" si="1094"/>
        <v>6</v>
      </c>
      <c r="E8139" s="50">
        <f t="shared" ca="1" si="1096"/>
        <v>9</v>
      </c>
      <c r="F8139" s="2" t="str">
        <f t="shared" ca="1" si="1095"/>
        <v/>
      </c>
      <c r="BD8139" s="49">
        <f t="shared" ca="1" si="1100"/>
        <v>4819</v>
      </c>
      <c r="BE8139" s="3">
        <f t="shared" ca="1" si="1097"/>
        <v>0.48185</v>
      </c>
      <c r="BF8139" s="3">
        <f t="shared" ca="1" si="1098"/>
        <v>-4.5511009098988427E-2</v>
      </c>
      <c r="BG8139" s="9">
        <f t="shared" ca="1" si="1099"/>
        <v>9</v>
      </c>
      <c r="BH8139" s="6">
        <f ca="1">IF(ISNUMBER('Descriptive Stats'!BF8139),'Descriptive Stats'!BF8139,#N/A)</f>
        <v>-4.5511009098988427E-2</v>
      </c>
      <c r="BI8139" s="6">
        <f ca="1">IF(ISNUMBER('Descriptive Stats'!E8139),'Descriptive Stats'!E8139,#N/A)</f>
        <v>9</v>
      </c>
    </row>
    <row r="8140" spans="1:61" ht="14.4" x14ac:dyDescent="0.3">
      <c r="A8140" s="2">
        <f>ROW()</f>
        <v>8140</v>
      </c>
      <c r="C8140" s="8">
        <f t="shared" ca="1" si="1093"/>
        <v>23</v>
      </c>
      <c r="D8140" s="8">
        <f t="shared" ca="1" si="1094"/>
        <v>9</v>
      </c>
      <c r="E8140" s="50">
        <f t="shared" ca="1" si="1096"/>
        <v>0</v>
      </c>
      <c r="F8140" s="2" t="str">
        <f t="shared" ca="1" si="1095"/>
        <v/>
      </c>
      <c r="BD8140" s="49">
        <f t="shared" ca="1" si="1100"/>
        <v>815.5</v>
      </c>
      <c r="BE8140" s="3">
        <f t="shared" ca="1" si="1097"/>
        <v>8.1500000000000003E-2</v>
      </c>
      <c r="BF8140" s="3">
        <f t="shared" ca="1" si="1098"/>
        <v>-1.3950525282585462</v>
      </c>
      <c r="BG8140" s="9">
        <f t="shared" ca="1" si="1099"/>
        <v>0</v>
      </c>
      <c r="BH8140" s="6">
        <f ca="1">IF(ISNUMBER('Descriptive Stats'!BF8140),'Descriptive Stats'!BF8140,#N/A)</f>
        <v>-1.3950525282585462</v>
      </c>
      <c r="BI8140" s="6">
        <f ca="1">IF(ISNUMBER('Descriptive Stats'!E8140),'Descriptive Stats'!E8140,#N/A)</f>
        <v>0</v>
      </c>
    </row>
    <row r="8141" spans="1:61" ht="14.4" x14ac:dyDescent="0.3">
      <c r="A8141" s="2">
        <f>ROW()</f>
        <v>8141</v>
      </c>
      <c r="C8141" s="8">
        <f t="shared" ca="1" si="1093"/>
        <v>15</v>
      </c>
      <c r="D8141" s="8">
        <f t="shared" ca="1" si="1094"/>
        <v>0</v>
      </c>
      <c r="E8141" s="50">
        <f t="shared" ca="1" si="1096"/>
        <v>9</v>
      </c>
      <c r="F8141" s="2" t="str">
        <f t="shared" ca="1" si="1095"/>
        <v/>
      </c>
      <c r="BD8141" s="49">
        <f t="shared" ca="1" si="1100"/>
        <v>4819</v>
      </c>
      <c r="BE8141" s="3">
        <f t="shared" ca="1" si="1097"/>
        <v>0.48185</v>
      </c>
      <c r="BF8141" s="3">
        <f t="shared" ca="1" si="1098"/>
        <v>-4.5511009098988427E-2</v>
      </c>
      <c r="BG8141" s="9">
        <f t="shared" ca="1" si="1099"/>
        <v>9</v>
      </c>
      <c r="BH8141" s="6">
        <f ca="1">IF(ISNUMBER('Descriptive Stats'!BF8141),'Descriptive Stats'!BF8141,#N/A)</f>
        <v>-4.5511009098988427E-2</v>
      </c>
      <c r="BI8141" s="6">
        <f ca="1">IF(ISNUMBER('Descriptive Stats'!E8141),'Descriptive Stats'!E8141,#N/A)</f>
        <v>9</v>
      </c>
    </row>
    <row r="8142" spans="1:61" ht="14.4" x14ac:dyDescent="0.3">
      <c r="A8142" s="2">
        <f>ROW()</f>
        <v>8142</v>
      </c>
      <c r="C8142" s="8">
        <f t="shared" ca="1" si="1093"/>
        <v>23</v>
      </c>
      <c r="D8142" s="8">
        <f t="shared" ca="1" si="1094"/>
        <v>9</v>
      </c>
      <c r="E8142" s="50">
        <f t="shared" ca="1" si="1096"/>
        <v>7</v>
      </c>
      <c r="F8142" s="2" t="str">
        <f t="shared" ca="1" si="1095"/>
        <v/>
      </c>
      <c r="BD8142" s="49">
        <f t="shared" ca="1" si="1100"/>
        <v>4473.5</v>
      </c>
      <c r="BE8142" s="3">
        <f t="shared" ca="1" si="1097"/>
        <v>0.44729999999999998</v>
      </c>
      <c r="BF8142" s="3">
        <f t="shared" ca="1" si="1098"/>
        <v>-0.13248586824472414</v>
      </c>
      <c r="BG8142" s="9">
        <f t="shared" ca="1" si="1099"/>
        <v>7</v>
      </c>
      <c r="BH8142" s="6">
        <f ca="1">IF(ISNUMBER('Descriptive Stats'!BF8142),'Descriptive Stats'!BF8142,#N/A)</f>
        <v>-0.13248586824472414</v>
      </c>
      <c r="BI8142" s="6">
        <f ca="1">IF(ISNUMBER('Descriptive Stats'!E8142),'Descriptive Stats'!E8142,#N/A)</f>
        <v>7</v>
      </c>
    </row>
    <row r="8143" spans="1:61" ht="14.4" x14ac:dyDescent="0.3">
      <c r="A8143" s="2">
        <f>ROW()</f>
        <v>8143</v>
      </c>
      <c r="C8143" s="8">
        <f t="shared" ca="1" si="1093"/>
        <v>19</v>
      </c>
      <c r="D8143" s="8">
        <f t="shared" ca="1" si="1094"/>
        <v>7</v>
      </c>
      <c r="E8143" s="50">
        <f t="shared" ca="1" si="1096"/>
        <v>7</v>
      </c>
      <c r="F8143" s="2" t="str">
        <f t="shared" ca="1" si="1095"/>
        <v/>
      </c>
      <c r="BD8143" s="49">
        <f t="shared" ca="1" si="1100"/>
        <v>4473.5</v>
      </c>
      <c r="BE8143" s="3">
        <f t="shared" ca="1" si="1097"/>
        <v>0.44729999999999998</v>
      </c>
      <c r="BF8143" s="3">
        <f t="shared" ca="1" si="1098"/>
        <v>-0.13248586824472414</v>
      </c>
      <c r="BG8143" s="9">
        <f t="shared" ca="1" si="1099"/>
        <v>7</v>
      </c>
      <c r="BH8143" s="6">
        <f ca="1">IF(ISNUMBER('Descriptive Stats'!BF8143),'Descriptive Stats'!BF8143,#N/A)</f>
        <v>-0.13248586824472414</v>
      </c>
      <c r="BI8143" s="6">
        <f ca="1">IF(ISNUMBER('Descriptive Stats'!E8143),'Descriptive Stats'!E8143,#N/A)</f>
        <v>7</v>
      </c>
    </row>
    <row r="8144" spans="1:61" ht="14.4" x14ac:dyDescent="0.3">
      <c r="A8144" s="2">
        <f>ROW()</f>
        <v>8144</v>
      </c>
      <c r="C8144" s="8">
        <f t="shared" ca="1" si="1093"/>
        <v>6</v>
      </c>
      <c r="D8144" s="8">
        <f t="shared" ca="1" si="1094"/>
        <v>7</v>
      </c>
      <c r="E8144" s="50">
        <f t="shared" ca="1" si="1096"/>
        <v>2</v>
      </c>
      <c r="F8144" s="2" t="str">
        <f t="shared" ca="1" si="1095"/>
        <v/>
      </c>
      <c r="BD8144" s="49">
        <f t="shared" ca="1" si="1100"/>
        <v>2595</v>
      </c>
      <c r="BE8144" s="3">
        <f t="shared" ca="1" si="1097"/>
        <v>0.25945000000000001</v>
      </c>
      <c r="BF8144" s="3">
        <f t="shared" ca="1" si="1098"/>
        <v>-0.6450419512753276</v>
      </c>
      <c r="BG8144" s="9">
        <f t="shared" ca="1" si="1099"/>
        <v>2</v>
      </c>
      <c r="BH8144" s="6">
        <f ca="1">IF(ISNUMBER('Descriptive Stats'!BF8144),'Descriptive Stats'!BF8144,#N/A)</f>
        <v>-0.6450419512753276</v>
      </c>
      <c r="BI8144" s="6">
        <f ca="1">IF(ISNUMBER('Descriptive Stats'!E8144),'Descriptive Stats'!E8144,#N/A)</f>
        <v>2</v>
      </c>
    </row>
    <row r="8145" spans="1:61" ht="14.4" x14ac:dyDescent="0.3">
      <c r="A8145" s="2">
        <f>ROW()</f>
        <v>8145</v>
      </c>
      <c r="C8145" s="8">
        <f t="shared" ref="C8145:C8208" ca="1" si="1101">RANDBETWEEN(2,COUNT(B:B))</f>
        <v>21</v>
      </c>
      <c r="D8145" s="8">
        <f t="shared" ref="D8145:D8208" ca="1" si="1102">VLOOKUP(C8145,A:B,2,TRUE)</f>
        <v>2</v>
      </c>
      <c r="E8145" s="50">
        <f t="shared" ca="1" si="1096"/>
        <v>2</v>
      </c>
      <c r="F8145" s="2" t="str">
        <f t="shared" ref="F8145:F8208" ca="1" si="1103">IF(ISNUMBER(E8145),IF(OR(E8145&lt;$K$16,E8145&gt;$K$14),"X",""),"")</f>
        <v/>
      </c>
      <c r="BD8145" s="49">
        <f t="shared" ca="1" si="1100"/>
        <v>2595</v>
      </c>
      <c r="BE8145" s="3">
        <f t="shared" ca="1" si="1097"/>
        <v>0.25945000000000001</v>
      </c>
      <c r="BF8145" s="3">
        <f t="shared" ca="1" si="1098"/>
        <v>-0.6450419512753276</v>
      </c>
      <c r="BG8145" s="9">
        <f t="shared" ca="1" si="1099"/>
        <v>2</v>
      </c>
      <c r="BH8145" s="6">
        <f ca="1">IF(ISNUMBER('Descriptive Stats'!BF8145),'Descriptive Stats'!BF8145,#N/A)</f>
        <v>-0.6450419512753276</v>
      </c>
      <c r="BI8145" s="6">
        <f ca="1">IF(ISNUMBER('Descriptive Stats'!E8145),'Descriptive Stats'!E8145,#N/A)</f>
        <v>2</v>
      </c>
    </row>
    <row r="8146" spans="1:61" ht="14.4" x14ac:dyDescent="0.3">
      <c r="A8146" s="2">
        <f>ROW()</f>
        <v>8146</v>
      </c>
      <c r="C8146" s="8">
        <f t="shared" ca="1" si="1101"/>
        <v>9</v>
      </c>
      <c r="D8146" s="8">
        <f t="shared" ca="1" si="1102"/>
        <v>2</v>
      </c>
      <c r="E8146" s="50">
        <f t="shared" ca="1" si="1096"/>
        <v>6</v>
      </c>
      <c r="F8146" s="2" t="str">
        <f t="shared" ca="1" si="1103"/>
        <v/>
      </c>
      <c r="BD8146" s="49">
        <f t="shared" ca="1" si="1100"/>
        <v>3900</v>
      </c>
      <c r="BE8146" s="3">
        <f t="shared" ca="1" si="1097"/>
        <v>0.38995000000000002</v>
      </c>
      <c r="BF8146" s="3">
        <f t="shared" ca="1" si="1098"/>
        <v>-0.2794493539703507</v>
      </c>
      <c r="BG8146" s="9">
        <f t="shared" ca="1" si="1099"/>
        <v>6</v>
      </c>
      <c r="BH8146" s="6">
        <f ca="1">IF(ISNUMBER('Descriptive Stats'!BF8146),'Descriptive Stats'!BF8146,#N/A)</f>
        <v>-0.2794493539703507</v>
      </c>
      <c r="BI8146" s="6">
        <f ca="1">IF(ISNUMBER('Descriptive Stats'!E8146),'Descriptive Stats'!E8146,#N/A)</f>
        <v>6</v>
      </c>
    </row>
    <row r="8147" spans="1:61" ht="14.4" x14ac:dyDescent="0.3">
      <c r="A8147" s="2">
        <f>ROW()</f>
        <v>8147</v>
      </c>
      <c r="C8147" s="8">
        <f t="shared" ca="1" si="1101"/>
        <v>2</v>
      </c>
      <c r="D8147" s="8">
        <f t="shared" ca="1" si="1102"/>
        <v>6</v>
      </c>
      <c r="E8147" s="50">
        <f t="shared" ca="1" si="1096"/>
        <v>0</v>
      </c>
      <c r="F8147" s="2" t="str">
        <f t="shared" ca="1" si="1103"/>
        <v/>
      </c>
      <c r="BD8147" s="49">
        <f t="shared" ca="1" si="1100"/>
        <v>815.5</v>
      </c>
      <c r="BE8147" s="3">
        <f t="shared" ca="1" si="1097"/>
        <v>8.1500000000000003E-2</v>
      </c>
      <c r="BF8147" s="3">
        <f t="shared" ca="1" si="1098"/>
        <v>-1.3950525282585462</v>
      </c>
      <c r="BG8147" s="9">
        <f t="shared" ca="1" si="1099"/>
        <v>0</v>
      </c>
      <c r="BH8147" s="6">
        <f ca="1">IF(ISNUMBER('Descriptive Stats'!BF8147),'Descriptive Stats'!BF8147,#N/A)</f>
        <v>-1.3950525282585462</v>
      </c>
      <c r="BI8147" s="6">
        <f ca="1">IF(ISNUMBER('Descriptive Stats'!E8147),'Descriptive Stats'!E8147,#N/A)</f>
        <v>0</v>
      </c>
    </row>
    <row r="8148" spans="1:61" ht="14.4" x14ac:dyDescent="0.3">
      <c r="A8148" s="2">
        <f>ROW()</f>
        <v>8148</v>
      </c>
      <c r="C8148" s="8">
        <f t="shared" ca="1" si="1101"/>
        <v>15</v>
      </c>
      <c r="D8148" s="8">
        <f t="shared" ca="1" si="1102"/>
        <v>0</v>
      </c>
      <c r="E8148" s="50">
        <f t="shared" ca="1" si="1096"/>
        <v>4</v>
      </c>
      <c r="F8148" s="2" t="str">
        <f t="shared" ca="1" si="1103"/>
        <v/>
      </c>
      <c r="BD8148" s="49">
        <f t="shared" ca="1" si="1100"/>
        <v>3442</v>
      </c>
      <c r="BE8148" s="3">
        <f t="shared" ca="1" si="1097"/>
        <v>0.34415000000000001</v>
      </c>
      <c r="BF8148" s="3">
        <f t="shared" ca="1" si="1098"/>
        <v>-0.40116316278173481</v>
      </c>
      <c r="BG8148" s="9">
        <f t="shared" ca="1" si="1099"/>
        <v>4</v>
      </c>
      <c r="BH8148" s="6">
        <f ca="1">IF(ISNUMBER('Descriptive Stats'!BF8148),'Descriptive Stats'!BF8148,#N/A)</f>
        <v>-0.40116316278173481</v>
      </c>
      <c r="BI8148" s="6">
        <f ca="1">IF(ISNUMBER('Descriptive Stats'!E8148),'Descriptive Stats'!E8148,#N/A)</f>
        <v>4</v>
      </c>
    </row>
    <row r="8149" spans="1:61" ht="14.4" x14ac:dyDescent="0.3">
      <c r="A8149" s="2">
        <f>ROW()</f>
        <v>8149</v>
      </c>
      <c r="C8149" s="8">
        <f t="shared" ca="1" si="1101"/>
        <v>13</v>
      </c>
      <c r="D8149" s="8">
        <f t="shared" ca="1" si="1102"/>
        <v>4</v>
      </c>
      <c r="E8149" s="50">
        <f t="shared" ca="1" si="1096"/>
        <v>2</v>
      </c>
      <c r="F8149" s="2" t="str">
        <f t="shared" ca="1" si="1103"/>
        <v/>
      </c>
      <c r="BD8149" s="49">
        <f t="shared" ca="1" si="1100"/>
        <v>2595</v>
      </c>
      <c r="BE8149" s="3">
        <f t="shared" ca="1" si="1097"/>
        <v>0.25945000000000001</v>
      </c>
      <c r="BF8149" s="3">
        <f t="shared" ca="1" si="1098"/>
        <v>-0.6450419512753276</v>
      </c>
      <c r="BG8149" s="9">
        <f t="shared" ca="1" si="1099"/>
        <v>2</v>
      </c>
      <c r="BH8149" s="6">
        <f ca="1">IF(ISNUMBER('Descriptive Stats'!BF8149),'Descriptive Stats'!BF8149,#N/A)</f>
        <v>-0.6450419512753276</v>
      </c>
      <c r="BI8149" s="6">
        <f ca="1">IF(ISNUMBER('Descriptive Stats'!E8149),'Descriptive Stats'!E8149,#N/A)</f>
        <v>2</v>
      </c>
    </row>
    <row r="8150" spans="1:61" ht="14.4" x14ac:dyDescent="0.3">
      <c r="A8150" s="2">
        <f>ROW()</f>
        <v>8150</v>
      </c>
      <c r="C8150" s="8">
        <f t="shared" ca="1" si="1101"/>
        <v>3</v>
      </c>
      <c r="D8150" s="8">
        <f t="shared" ca="1" si="1102"/>
        <v>2</v>
      </c>
      <c r="E8150" s="50">
        <f t="shared" ca="1" si="1096"/>
        <v>19</v>
      </c>
      <c r="F8150" s="2" t="str">
        <f t="shared" ca="1" si="1103"/>
        <v>X</v>
      </c>
      <c r="BD8150" s="49">
        <f t="shared" ca="1" si="1100"/>
        <v>5294</v>
      </c>
      <c r="BE8150" s="3">
        <f t="shared" ca="1" si="1097"/>
        <v>0.52934999999999999</v>
      </c>
      <c r="BF8150" s="3">
        <f t="shared" ca="1" si="1098"/>
        <v>7.3636031452008061E-2</v>
      </c>
      <c r="BG8150" s="9">
        <f t="shared" ca="1" si="1099"/>
        <v>19</v>
      </c>
      <c r="BH8150" s="6">
        <f ca="1">IF(ISNUMBER('Descriptive Stats'!BF8150),'Descriptive Stats'!BF8150,#N/A)</f>
        <v>7.3636031452008061E-2</v>
      </c>
      <c r="BI8150" s="6">
        <f ca="1">IF(ISNUMBER('Descriptive Stats'!E8150),'Descriptive Stats'!E8150,#N/A)</f>
        <v>19</v>
      </c>
    </row>
    <row r="8151" spans="1:61" ht="14.4" x14ac:dyDescent="0.3">
      <c r="A8151" s="2">
        <f>ROW()</f>
        <v>8151</v>
      </c>
      <c r="C8151" s="8">
        <f t="shared" ca="1" si="1101"/>
        <v>7</v>
      </c>
      <c r="D8151" s="8">
        <f t="shared" ca="1" si="1102"/>
        <v>19</v>
      </c>
      <c r="E8151" s="50">
        <f t="shared" ca="1" si="1096"/>
        <v>2</v>
      </c>
      <c r="F8151" s="2" t="str">
        <f t="shared" ca="1" si="1103"/>
        <v/>
      </c>
      <c r="BD8151" s="49">
        <f t="shared" ca="1" si="1100"/>
        <v>2595</v>
      </c>
      <c r="BE8151" s="3">
        <f t="shared" ca="1" si="1097"/>
        <v>0.25945000000000001</v>
      </c>
      <c r="BF8151" s="3">
        <f t="shared" ca="1" si="1098"/>
        <v>-0.6450419512753276</v>
      </c>
      <c r="BG8151" s="9">
        <f t="shared" ca="1" si="1099"/>
        <v>2</v>
      </c>
      <c r="BH8151" s="6">
        <f ca="1">IF(ISNUMBER('Descriptive Stats'!BF8151),'Descriptive Stats'!BF8151,#N/A)</f>
        <v>-0.6450419512753276</v>
      </c>
      <c r="BI8151" s="6">
        <f ca="1">IF(ISNUMBER('Descriptive Stats'!E8151),'Descriptive Stats'!E8151,#N/A)</f>
        <v>2</v>
      </c>
    </row>
    <row r="8152" spans="1:61" ht="14.4" x14ac:dyDescent="0.3">
      <c r="A8152" s="2">
        <f>ROW()</f>
        <v>8152</v>
      </c>
      <c r="C8152" s="8">
        <f t="shared" ca="1" si="1101"/>
        <v>17</v>
      </c>
      <c r="D8152" s="8">
        <f t="shared" ca="1" si="1102"/>
        <v>2</v>
      </c>
      <c r="E8152" s="50">
        <f t="shared" ca="1" si="1096"/>
        <v>0</v>
      </c>
      <c r="F8152" s="2" t="str">
        <f t="shared" ca="1" si="1103"/>
        <v/>
      </c>
      <c r="BD8152" s="49">
        <f t="shared" ca="1" si="1100"/>
        <v>815.5</v>
      </c>
      <c r="BE8152" s="3">
        <f t="shared" ca="1" si="1097"/>
        <v>8.1500000000000003E-2</v>
      </c>
      <c r="BF8152" s="3">
        <f t="shared" ca="1" si="1098"/>
        <v>-1.3950525282585462</v>
      </c>
      <c r="BG8152" s="9">
        <f t="shared" ca="1" si="1099"/>
        <v>0</v>
      </c>
      <c r="BH8152" s="6">
        <f ca="1">IF(ISNUMBER('Descriptive Stats'!BF8152),'Descriptive Stats'!BF8152,#N/A)</f>
        <v>-1.3950525282585462</v>
      </c>
      <c r="BI8152" s="6">
        <f ca="1">IF(ISNUMBER('Descriptive Stats'!E8152),'Descriptive Stats'!E8152,#N/A)</f>
        <v>0</v>
      </c>
    </row>
    <row r="8153" spans="1:61" ht="14.4" x14ac:dyDescent="0.3">
      <c r="A8153" s="2">
        <f>ROW()</f>
        <v>8153</v>
      </c>
      <c r="C8153" s="8">
        <f t="shared" ca="1" si="1101"/>
        <v>4</v>
      </c>
      <c r="D8153" s="8">
        <f t="shared" ca="1" si="1102"/>
        <v>0</v>
      </c>
      <c r="E8153" s="50">
        <f t="shared" ca="1" si="1096"/>
        <v>0</v>
      </c>
      <c r="F8153" s="2" t="str">
        <f t="shared" ca="1" si="1103"/>
        <v/>
      </c>
      <c r="BD8153" s="49">
        <f t="shared" ca="1" si="1100"/>
        <v>815.5</v>
      </c>
      <c r="BE8153" s="3">
        <f t="shared" ca="1" si="1097"/>
        <v>8.1500000000000003E-2</v>
      </c>
      <c r="BF8153" s="3">
        <f t="shared" ca="1" si="1098"/>
        <v>-1.3950525282585462</v>
      </c>
      <c r="BG8153" s="9">
        <f t="shared" ca="1" si="1099"/>
        <v>0</v>
      </c>
      <c r="BH8153" s="6">
        <f ca="1">IF(ISNUMBER('Descriptive Stats'!BF8153),'Descriptive Stats'!BF8153,#N/A)</f>
        <v>-1.3950525282585462</v>
      </c>
      <c r="BI8153" s="6">
        <f ca="1">IF(ISNUMBER('Descriptive Stats'!E8153),'Descriptive Stats'!E8153,#N/A)</f>
        <v>0</v>
      </c>
    </row>
    <row r="8154" spans="1:61" ht="14.4" x14ac:dyDescent="0.3">
      <c r="A8154" s="2">
        <f>ROW()</f>
        <v>8154</v>
      </c>
      <c r="C8154" s="8">
        <f t="shared" ca="1" si="1101"/>
        <v>18</v>
      </c>
      <c r="D8154" s="8">
        <f t="shared" ca="1" si="1102"/>
        <v>0</v>
      </c>
      <c r="E8154" s="50">
        <f t="shared" ca="1" si="1096"/>
        <v>9</v>
      </c>
      <c r="F8154" s="2" t="str">
        <f t="shared" ca="1" si="1103"/>
        <v/>
      </c>
      <c r="BD8154" s="49">
        <f t="shared" ca="1" si="1100"/>
        <v>4819</v>
      </c>
      <c r="BE8154" s="3">
        <f t="shared" ca="1" si="1097"/>
        <v>0.48185</v>
      </c>
      <c r="BF8154" s="3">
        <f t="shared" ca="1" si="1098"/>
        <v>-4.5511009098988427E-2</v>
      </c>
      <c r="BG8154" s="9">
        <f t="shared" ca="1" si="1099"/>
        <v>9</v>
      </c>
      <c r="BH8154" s="6">
        <f ca="1">IF(ISNUMBER('Descriptive Stats'!BF8154),'Descriptive Stats'!BF8154,#N/A)</f>
        <v>-4.5511009098988427E-2</v>
      </c>
      <c r="BI8154" s="6">
        <f ca="1">IF(ISNUMBER('Descriptive Stats'!E8154),'Descriptive Stats'!E8154,#N/A)</f>
        <v>9</v>
      </c>
    </row>
    <row r="8155" spans="1:61" ht="14.4" x14ac:dyDescent="0.3">
      <c r="A8155" s="2">
        <f>ROW()</f>
        <v>8155</v>
      </c>
      <c r="C8155" s="8">
        <f t="shared" ca="1" si="1101"/>
        <v>23</v>
      </c>
      <c r="D8155" s="8">
        <f t="shared" ca="1" si="1102"/>
        <v>9</v>
      </c>
      <c r="E8155" s="50">
        <f t="shared" ca="1" si="1096"/>
        <v>1</v>
      </c>
      <c r="F8155" s="2" t="str">
        <f t="shared" ca="1" si="1103"/>
        <v/>
      </c>
      <c r="BD8155" s="49">
        <f t="shared" ca="1" si="1100"/>
        <v>1871</v>
      </c>
      <c r="BE8155" s="3">
        <f t="shared" ca="1" si="1097"/>
        <v>0.18704999999999999</v>
      </c>
      <c r="BF8155" s="3">
        <f t="shared" ca="1" si="1098"/>
        <v>-0.88881967520906158</v>
      </c>
      <c r="BG8155" s="9">
        <f t="shared" ca="1" si="1099"/>
        <v>1</v>
      </c>
      <c r="BH8155" s="6">
        <f ca="1">IF(ISNUMBER('Descriptive Stats'!BF8155),'Descriptive Stats'!BF8155,#N/A)</f>
        <v>-0.88881967520906158</v>
      </c>
      <c r="BI8155" s="6">
        <f ca="1">IF(ISNUMBER('Descriptive Stats'!E8155),'Descriptive Stats'!E8155,#N/A)</f>
        <v>1</v>
      </c>
    </row>
    <row r="8156" spans="1:61" ht="14.4" x14ac:dyDescent="0.3">
      <c r="A8156" s="2">
        <f>ROW()</f>
        <v>8156</v>
      </c>
      <c r="C8156" s="8">
        <f t="shared" ca="1" si="1101"/>
        <v>8</v>
      </c>
      <c r="D8156" s="8">
        <f t="shared" ca="1" si="1102"/>
        <v>1</v>
      </c>
      <c r="E8156" s="50">
        <f t="shared" ca="1" si="1096"/>
        <v>15</v>
      </c>
      <c r="F8156" s="2" t="str">
        <f t="shared" ca="1" si="1103"/>
        <v/>
      </c>
      <c r="BD8156" s="49">
        <f t="shared" ca="1" si="1100"/>
        <v>5051.5</v>
      </c>
      <c r="BE8156" s="3">
        <f t="shared" ca="1" si="1097"/>
        <v>0.50509999999999999</v>
      </c>
      <c r="BF8156" s="3">
        <f t="shared" ca="1" si="1098"/>
        <v>1.2784152420787677E-2</v>
      </c>
      <c r="BG8156" s="9">
        <f t="shared" ca="1" si="1099"/>
        <v>15</v>
      </c>
      <c r="BH8156" s="6">
        <f ca="1">IF(ISNUMBER('Descriptive Stats'!BF8156),'Descriptive Stats'!BF8156,#N/A)</f>
        <v>1.2784152420787677E-2</v>
      </c>
      <c r="BI8156" s="6">
        <f ca="1">IF(ISNUMBER('Descriptive Stats'!E8156),'Descriptive Stats'!E8156,#N/A)</f>
        <v>15</v>
      </c>
    </row>
    <row r="8157" spans="1:61" ht="14.4" x14ac:dyDescent="0.3">
      <c r="A8157" s="2">
        <f>ROW()</f>
        <v>8157</v>
      </c>
      <c r="C8157" s="8">
        <f t="shared" ca="1" si="1101"/>
        <v>24</v>
      </c>
      <c r="D8157" s="8">
        <f t="shared" ca="1" si="1102"/>
        <v>15</v>
      </c>
      <c r="E8157" s="50">
        <f t="shared" ca="1" si="1096"/>
        <v>7</v>
      </c>
      <c r="F8157" s="2" t="str">
        <f t="shared" ca="1" si="1103"/>
        <v/>
      </c>
      <c r="BD8157" s="49">
        <f t="shared" ca="1" si="1100"/>
        <v>4473.5</v>
      </c>
      <c r="BE8157" s="3">
        <f t="shared" ca="1" si="1097"/>
        <v>0.44729999999999998</v>
      </c>
      <c r="BF8157" s="3">
        <f t="shared" ca="1" si="1098"/>
        <v>-0.13248586824472414</v>
      </c>
      <c r="BG8157" s="9">
        <f t="shared" ca="1" si="1099"/>
        <v>7</v>
      </c>
      <c r="BH8157" s="6">
        <f ca="1">IF(ISNUMBER('Descriptive Stats'!BF8157),'Descriptive Stats'!BF8157,#N/A)</f>
        <v>-0.13248586824472414</v>
      </c>
      <c r="BI8157" s="6">
        <f ca="1">IF(ISNUMBER('Descriptive Stats'!E8157),'Descriptive Stats'!E8157,#N/A)</f>
        <v>7</v>
      </c>
    </row>
    <row r="8158" spans="1:61" ht="14.4" x14ac:dyDescent="0.3">
      <c r="A8158" s="2">
        <f>ROW()</f>
        <v>8158</v>
      </c>
      <c r="C8158" s="8">
        <f t="shared" ca="1" si="1101"/>
        <v>19</v>
      </c>
      <c r="D8158" s="8">
        <f t="shared" ca="1" si="1102"/>
        <v>7</v>
      </c>
      <c r="E8158" s="50">
        <f t="shared" ca="1" si="1096"/>
        <v>0</v>
      </c>
      <c r="F8158" s="2" t="str">
        <f t="shared" ca="1" si="1103"/>
        <v/>
      </c>
      <c r="BD8158" s="49">
        <f t="shared" ca="1" si="1100"/>
        <v>815.5</v>
      </c>
      <c r="BE8158" s="3">
        <f t="shared" ca="1" si="1097"/>
        <v>8.1500000000000003E-2</v>
      </c>
      <c r="BF8158" s="3">
        <f t="shared" ca="1" si="1098"/>
        <v>-1.3950525282585462</v>
      </c>
      <c r="BG8158" s="9">
        <f t="shared" ca="1" si="1099"/>
        <v>0</v>
      </c>
      <c r="BH8158" s="6">
        <f ca="1">IF(ISNUMBER('Descriptive Stats'!BF8158),'Descriptive Stats'!BF8158,#N/A)</f>
        <v>-1.3950525282585462</v>
      </c>
      <c r="BI8158" s="6">
        <f ca="1">IF(ISNUMBER('Descriptive Stats'!E8158),'Descriptive Stats'!E8158,#N/A)</f>
        <v>0</v>
      </c>
    </row>
    <row r="8159" spans="1:61" ht="14.4" x14ac:dyDescent="0.3">
      <c r="A8159" s="2">
        <f>ROW()</f>
        <v>8159</v>
      </c>
      <c r="C8159" s="8">
        <f t="shared" ca="1" si="1101"/>
        <v>14</v>
      </c>
      <c r="D8159" s="8">
        <f t="shared" ca="1" si="1102"/>
        <v>0</v>
      </c>
      <c r="E8159" s="50">
        <f t="shared" ca="1" si="1096"/>
        <v>3</v>
      </c>
      <c r="F8159" s="2" t="str">
        <f t="shared" ca="1" si="1103"/>
        <v/>
      </c>
      <c r="BD8159" s="49">
        <f t="shared" ca="1" si="1100"/>
        <v>3200</v>
      </c>
      <c r="BE8159" s="3">
        <f t="shared" ca="1" si="1097"/>
        <v>0.31995000000000001</v>
      </c>
      <c r="BF8159" s="3">
        <f t="shared" ca="1" si="1098"/>
        <v>-0.46783862043457014</v>
      </c>
      <c r="BG8159" s="9">
        <f t="shared" ca="1" si="1099"/>
        <v>3</v>
      </c>
      <c r="BH8159" s="6">
        <f ca="1">IF(ISNUMBER('Descriptive Stats'!BF8159),'Descriptive Stats'!BF8159,#N/A)</f>
        <v>-0.46783862043457014</v>
      </c>
      <c r="BI8159" s="6">
        <f ca="1">IF(ISNUMBER('Descriptive Stats'!E8159),'Descriptive Stats'!E8159,#N/A)</f>
        <v>3</v>
      </c>
    </row>
    <row r="8160" spans="1:61" ht="14.4" x14ac:dyDescent="0.3">
      <c r="A8160" s="2">
        <f>ROW()</f>
        <v>8160</v>
      </c>
      <c r="C8160" s="8">
        <f t="shared" ca="1" si="1101"/>
        <v>10</v>
      </c>
      <c r="D8160" s="8">
        <f t="shared" ca="1" si="1102"/>
        <v>3</v>
      </c>
      <c r="E8160" s="50">
        <f t="shared" ca="1" si="1096"/>
        <v>1</v>
      </c>
      <c r="F8160" s="2" t="str">
        <f t="shared" ca="1" si="1103"/>
        <v/>
      </c>
      <c r="BD8160" s="49">
        <f t="shared" ca="1" si="1100"/>
        <v>1871</v>
      </c>
      <c r="BE8160" s="3">
        <f t="shared" ca="1" si="1097"/>
        <v>0.18704999999999999</v>
      </c>
      <c r="BF8160" s="3">
        <f t="shared" ca="1" si="1098"/>
        <v>-0.88881967520906158</v>
      </c>
      <c r="BG8160" s="9">
        <f t="shared" ca="1" si="1099"/>
        <v>1</v>
      </c>
      <c r="BH8160" s="6">
        <f ca="1">IF(ISNUMBER('Descriptive Stats'!BF8160),'Descriptive Stats'!BF8160,#N/A)</f>
        <v>-0.88881967520906158</v>
      </c>
      <c r="BI8160" s="6">
        <f ca="1">IF(ISNUMBER('Descriptive Stats'!E8160),'Descriptive Stats'!E8160,#N/A)</f>
        <v>1</v>
      </c>
    </row>
    <row r="8161" spans="1:61" ht="14.4" x14ac:dyDescent="0.3">
      <c r="A8161" s="2">
        <f>ROW()</f>
        <v>8161</v>
      </c>
      <c r="C8161" s="8">
        <f t="shared" ca="1" si="1101"/>
        <v>8</v>
      </c>
      <c r="D8161" s="8">
        <f t="shared" ca="1" si="1102"/>
        <v>1</v>
      </c>
      <c r="E8161" s="50">
        <f t="shared" ca="1" si="1096"/>
        <v>0</v>
      </c>
      <c r="F8161" s="2" t="str">
        <f t="shared" ca="1" si="1103"/>
        <v/>
      </c>
      <c r="BD8161" s="49">
        <f t="shared" ca="1" si="1100"/>
        <v>815.5</v>
      </c>
      <c r="BE8161" s="3">
        <f t="shared" ca="1" si="1097"/>
        <v>8.1500000000000003E-2</v>
      </c>
      <c r="BF8161" s="3">
        <f t="shared" ca="1" si="1098"/>
        <v>-1.3950525282585462</v>
      </c>
      <c r="BG8161" s="9">
        <f t="shared" ca="1" si="1099"/>
        <v>0</v>
      </c>
      <c r="BH8161" s="6">
        <f ca="1">IF(ISNUMBER('Descriptive Stats'!BF8161),'Descriptive Stats'!BF8161,#N/A)</f>
        <v>-1.3950525282585462</v>
      </c>
      <c r="BI8161" s="6">
        <f ca="1">IF(ISNUMBER('Descriptive Stats'!E8161),'Descriptive Stats'!E8161,#N/A)</f>
        <v>0</v>
      </c>
    </row>
    <row r="8162" spans="1:61" ht="14.4" x14ac:dyDescent="0.3">
      <c r="A8162" s="2">
        <f>ROW()</f>
        <v>8162</v>
      </c>
      <c r="C8162" s="8">
        <f t="shared" ca="1" si="1101"/>
        <v>18</v>
      </c>
      <c r="D8162" s="8">
        <f t="shared" ca="1" si="1102"/>
        <v>0</v>
      </c>
      <c r="E8162" s="50">
        <f t="shared" ca="1" si="1096"/>
        <v>0</v>
      </c>
      <c r="F8162" s="2" t="str">
        <f t="shared" ca="1" si="1103"/>
        <v/>
      </c>
      <c r="BD8162" s="49">
        <f t="shared" ca="1" si="1100"/>
        <v>815.5</v>
      </c>
      <c r="BE8162" s="3">
        <f t="shared" ca="1" si="1097"/>
        <v>8.1500000000000003E-2</v>
      </c>
      <c r="BF8162" s="3">
        <f t="shared" ca="1" si="1098"/>
        <v>-1.3950525282585462</v>
      </c>
      <c r="BG8162" s="9">
        <f t="shared" ca="1" si="1099"/>
        <v>0</v>
      </c>
      <c r="BH8162" s="6">
        <f ca="1">IF(ISNUMBER('Descriptive Stats'!BF8162),'Descriptive Stats'!BF8162,#N/A)</f>
        <v>-1.3950525282585462</v>
      </c>
      <c r="BI8162" s="6">
        <f ca="1">IF(ISNUMBER('Descriptive Stats'!E8162),'Descriptive Stats'!E8162,#N/A)</f>
        <v>0</v>
      </c>
    </row>
    <row r="8163" spans="1:61" ht="14.4" x14ac:dyDescent="0.3">
      <c r="A8163" s="2">
        <f>ROW()</f>
        <v>8163</v>
      </c>
      <c r="C8163" s="8">
        <f t="shared" ca="1" si="1101"/>
        <v>22</v>
      </c>
      <c r="D8163" s="8">
        <f t="shared" ca="1" si="1102"/>
        <v>0</v>
      </c>
      <c r="E8163" s="50">
        <f t="shared" ca="1" si="1096"/>
        <v>2</v>
      </c>
      <c r="F8163" s="2" t="str">
        <f t="shared" ca="1" si="1103"/>
        <v/>
      </c>
      <c r="BD8163" s="49">
        <f t="shared" ca="1" si="1100"/>
        <v>2595</v>
      </c>
      <c r="BE8163" s="3">
        <f t="shared" ca="1" si="1097"/>
        <v>0.25945000000000001</v>
      </c>
      <c r="BF8163" s="3">
        <f t="shared" ca="1" si="1098"/>
        <v>-0.6450419512753276</v>
      </c>
      <c r="BG8163" s="9">
        <f t="shared" ca="1" si="1099"/>
        <v>2</v>
      </c>
      <c r="BH8163" s="6">
        <f ca="1">IF(ISNUMBER('Descriptive Stats'!BF8163),'Descriptive Stats'!BF8163,#N/A)</f>
        <v>-0.6450419512753276</v>
      </c>
      <c r="BI8163" s="6">
        <f ca="1">IF(ISNUMBER('Descriptive Stats'!E8163),'Descriptive Stats'!E8163,#N/A)</f>
        <v>2</v>
      </c>
    </row>
    <row r="8164" spans="1:61" ht="14.4" x14ac:dyDescent="0.3">
      <c r="A8164" s="2">
        <f>ROW()</f>
        <v>8164</v>
      </c>
      <c r="C8164" s="8">
        <f t="shared" ca="1" si="1101"/>
        <v>3</v>
      </c>
      <c r="D8164" s="8">
        <f t="shared" ca="1" si="1102"/>
        <v>2</v>
      </c>
      <c r="E8164" s="50">
        <f t="shared" ca="1" si="1096"/>
        <v>7</v>
      </c>
      <c r="F8164" s="2" t="str">
        <f t="shared" ca="1" si="1103"/>
        <v/>
      </c>
      <c r="BD8164" s="49">
        <f t="shared" ca="1" si="1100"/>
        <v>4473.5</v>
      </c>
      <c r="BE8164" s="3">
        <f t="shared" ca="1" si="1097"/>
        <v>0.44729999999999998</v>
      </c>
      <c r="BF8164" s="3">
        <f t="shared" ca="1" si="1098"/>
        <v>-0.13248586824472414</v>
      </c>
      <c r="BG8164" s="9">
        <f t="shared" ca="1" si="1099"/>
        <v>7</v>
      </c>
      <c r="BH8164" s="6">
        <f ca="1">IF(ISNUMBER('Descriptive Stats'!BF8164),'Descriptive Stats'!BF8164,#N/A)</f>
        <v>-0.13248586824472414</v>
      </c>
      <c r="BI8164" s="6">
        <f ca="1">IF(ISNUMBER('Descriptive Stats'!E8164),'Descriptive Stats'!E8164,#N/A)</f>
        <v>7</v>
      </c>
    </row>
    <row r="8165" spans="1:61" ht="14.4" x14ac:dyDescent="0.3">
      <c r="A8165" s="2">
        <f>ROW()</f>
        <v>8165</v>
      </c>
      <c r="C8165" s="8">
        <f t="shared" ca="1" si="1101"/>
        <v>19</v>
      </c>
      <c r="D8165" s="8">
        <f t="shared" ca="1" si="1102"/>
        <v>7</v>
      </c>
      <c r="E8165" s="50">
        <f t="shared" ca="1" si="1096"/>
        <v>6</v>
      </c>
      <c r="F8165" s="2" t="str">
        <f t="shared" ca="1" si="1103"/>
        <v/>
      </c>
      <c r="BD8165" s="49">
        <f t="shared" ca="1" si="1100"/>
        <v>3900</v>
      </c>
      <c r="BE8165" s="3">
        <f t="shared" ca="1" si="1097"/>
        <v>0.38995000000000002</v>
      </c>
      <c r="BF8165" s="3">
        <f t="shared" ca="1" si="1098"/>
        <v>-0.2794493539703507</v>
      </c>
      <c r="BG8165" s="9">
        <f t="shared" ca="1" si="1099"/>
        <v>6</v>
      </c>
      <c r="BH8165" s="6">
        <f ca="1">IF(ISNUMBER('Descriptive Stats'!BF8165),'Descriptive Stats'!BF8165,#N/A)</f>
        <v>-0.2794493539703507</v>
      </c>
      <c r="BI8165" s="6">
        <f ca="1">IF(ISNUMBER('Descriptive Stats'!E8165),'Descriptive Stats'!E8165,#N/A)</f>
        <v>6</v>
      </c>
    </row>
    <row r="8166" spans="1:61" ht="14.4" x14ac:dyDescent="0.3">
      <c r="A8166" s="2">
        <f>ROW()</f>
        <v>8166</v>
      </c>
      <c r="C8166" s="8">
        <f t="shared" ca="1" si="1101"/>
        <v>5</v>
      </c>
      <c r="D8166" s="8">
        <f t="shared" ca="1" si="1102"/>
        <v>6</v>
      </c>
      <c r="E8166" s="50">
        <f t="shared" ca="1" si="1096"/>
        <v>6</v>
      </c>
      <c r="F8166" s="2" t="str">
        <f t="shared" ca="1" si="1103"/>
        <v/>
      </c>
      <c r="BD8166" s="49">
        <f t="shared" ca="1" si="1100"/>
        <v>3900</v>
      </c>
      <c r="BE8166" s="3">
        <f t="shared" ca="1" si="1097"/>
        <v>0.38995000000000002</v>
      </c>
      <c r="BF8166" s="3">
        <f t="shared" ca="1" si="1098"/>
        <v>-0.2794493539703507</v>
      </c>
      <c r="BG8166" s="9">
        <f t="shared" ca="1" si="1099"/>
        <v>6</v>
      </c>
      <c r="BH8166" s="6">
        <f ca="1">IF(ISNUMBER('Descriptive Stats'!BF8166),'Descriptive Stats'!BF8166,#N/A)</f>
        <v>-0.2794493539703507</v>
      </c>
      <c r="BI8166" s="6">
        <f ca="1">IF(ISNUMBER('Descriptive Stats'!E8166),'Descriptive Stats'!E8166,#N/A)</f>
        <v>6</v>
      </c>
    </row>
    <row r="8167" spans="1:61" ht="14.4" x14ac:dyDescent="0.3">
      <c r="A8167" s="2">
        <f>ROW()</f>
        <v>8167</v>
      </c>
      <c r="C8167" s="8">
        <f t="shared" ca="1" si="1101"/>
        <v>5</v>
      </c>
      <c r="D8167" s="8">
        <f t="shared" ca="1" si="1102"/>
        <v>6</v>
      </c>
      <c r="E8167" s="50">
        <f t="shared" ca="1" si="1096"/>
        <v>3</v>
      </c>
      <c r="F8167" s="2" t="str">
        <f t="shared" ca="1" si="1103"/>
        <v/>
      </c>
      <c r="BD8167" s="49">
        <f t="shared" ca="1" si="1100"/>
        <v>3200</v>
      </c>
      <c r="BE8167" s="3">
        <f t="shared" ca="1" si="1097"/>
        <v>0.31995000000000001</v>
      </c>
      <c r="BF8167" s="3">
        <f t="shared" ca="1" si="1098"/>
        <v>-0.46783862043457014</v>
      </c>
      <c r="BG8167" s="9">
        <f t="shared" ca="1" si="1099"/>
        <v>3</v>
      </c>
      <c r="BH8167" s="6">
        <f ca="1">IF(ISNUMBER('Descriptive Stats'!BF8167),'Descriptive Stats'!BF8167,#N/A)</f>
        <v>-0.46783862043457014</v>
      </c>
      <c r="BI8167" s="6">
        <f ca="1">IF(ISNUMBER('Descriptive Stats'!E8167),'Descriptive Stats'!E8167,#N/A)</f>
        <v>3</v>
      </c>
    </row>
    <row r="8168" spans="1:61" ht="14.4" x14ac:dyDescent="0.3">
      <c r="A8168" s="2">
        <f>ROW()</f>
        <v>8168</v>
      </c>
      <c r="C8168" s="8">
        <f t="shared" ca="1" si="1101"/>
        <v>10</v>
      </c>
      <c r="D8168" s="8">
        <f t="shared" ca="1" si="1102"/>
        <v>3</v>
      </c>
      <c r="E8168" s="50">
        <f t="shared" ca="1" si="1096"/>
        <v>7</v>
      </c>
      <c r="F8168" s="2" t="str">
        <f t="shared" ca="1" si="1103"/>
        <v/>
      </c>
      <c r="BD8168" s="49">
        <f t="shared" ca="1" si="1100"/>
        <v>4473.5</v>
      </c>
      <c r="BE8168" s="3">
        <f t="shared" ca="1" si="1097"/>
        <v>0.44729999999999998</v>
      </c>
      <c r="BF8168" s="3">
        <f t="shared" ca="1" si="1098"/>
        <v>-0.13248586824472414</v>
      </c>
      <c r="BG8168" s="9">
        <f t="shared" ca="1" si="1099"/>
        <v>7</v>
      </c>
      <c r="BH8168" s="6">
        <f ca="1">IF(ISNUMBER('Descriptive Stats'!BF8168),'Descriptive Stats'!BF8168,#N/A)</f>
        <v>-0.13248586824472414</v>
      </c>
      <c r="BI8168" s="6">
        <f ca="1">IF(ISNUMBER('Descriptive Stats'!E8168),'Descriptive Stats'!E8168,#N/A)</f>
        <v>7</v>
      </c>
    </row>
    <row r="8169" spans="1:61" ht="14.4" x14ac:dyDescent="0.3">
      <c r="A8169" s="2">
        <f>ROW()</f>
        <v>8169</v>
      </c>
      <c r="C8169" s="8">
        <f t="shared" ca="1" si="1101"/>
        <v>6</v>
      </c>
      <c r="D8169" s="8">
        <f t="shared" ca="1" si="1102"/>
        <v>7</v>
      </c>
      <c r="E8169" s="50">
        <f t="shared" ca="1" si="1096"/>
        <v>2</v>
      </c>
      <c r="F8169" s="2" t="str">
        <f t="shared" ca="1" si="1103"/>
        <v/>
      </c>
      <c r="BD8169" s="49">
        <f t="shared" ca="1" si="1100"/>
        <v>2595</v>
      </c>
      <c r="BE8169" s="3">
        <f t="shared" ca="1" si="1097"/>
        <v>0.25945000000000001</v>
      </c>
      <c r="BF8169" s="3">
        <f t="shared" ca="1" si="1098"/>
        <v>-0.6450419512753276</v>
      </c>
      <c r="BG8169" s="9">
        <f t="shared" ca="1" si="1099"/>
        <v>2</v>
      </c>
      <c r="BH8169" s="6">
        <f ca="1">IF(ISNUMBER('Descriptive Stats'!BF8169),'Descriptive Stats'!BF8169,#N/A)</f>
        <v>-0.6450419512753276</v>
      </c>
      <c r="BI8169" s="6">
        <f ca="1">IF(ISNUMBER('Descriptive Stats'!E8169),'Descriptive Stats'!E8169,#N/A)</f>
        <v>2</v>
      </c>
    </row>
    <row r="8170" spans="1:61" ht="14.4" x14ac:dyDescent="0.3">
      <c r="A8170" s="2">
        <f>ROW()</f>
        <v>8170</v>
      </c>
      <c r="C8170" s="8">
        <f t="shared" ca="1" si="1101"/>
        <v>3</v>
      </c>
      <c r="D8170" s="8">
        <f t="shared" ca="1" si="1102"/>
        <v>2</v>
      </c>
      <c r="E8170" s="50">
        <f t="shared" ca="1" si="1096"/>
        <v>19</v>
      </c>
      <c r="F8170" s="2" t="str">
        <f t="shared" ca="1" si="1103"/>
        <v>X</v>
      </c>
      <c r="BD8170" s="49">
        <f t="shared" ca="1" si="1100"/>
        <v>5294</v>
      </c>
      <c r="BE8170" s="3">
        <f t="shared" ca="1" si="1097"/>
        <v>0.52934999999999999</v>
      </c>
      <c r="BF8170" s="3">
        <f t="shared" ca="1" si="1098"/>
        <v>7.3636031452008061E-2</v>
      </c>
      <c r="BG8170" s="9">
        <f t="shared" ca="1" si="1099"/>
        <v>19</v>
      </c>
      <c r="BH8170" s="6">
        <f ca="1">IF(ISNUMBER('Descriptive Stats'!BF8170),'Descriptive Stats'!BF8170,#N/A)</f>
        <v>7.3636031452008061E-2</v>
      </c>
      <c r="BI8170" s="6">
        <f ca="1">IF(ISNUMBER('Descriptive Stats'!E8170),'Descriptive Stats'!E8170,#N/A)</f>
        <v>19</v>
      </c>
    </row>
    <row r="8171" spans="1:61" ht="14.4" x14ac:dyDescent="0.3">
      <c r="A8171" s="2">
        <f>ROW()</f>
        <v>8171</v>
      </c>
      <c r="C8171" s="8">
        <f t="shared" ca="1" si="1101"/>
        <v>7</v>
      </c>
      <c r="D8171" s="8">
        <f t="shared" ca="1" si="1102"/>
        <v>19</v>
      </c>
      <c r="E8171" s="50">
        <f t="shared" ca="1" si="1096"/>
        <v>0</v>
      </c>
      <c r="F8171" s="2" t="str">
        <f t="shared" ca="1" si="1103"/>
        <v/>
      </c>
      <c r="BD8171" s="49">
        <f t="shared" ca="1" si="1100"/>
        <v>815.5</v>
      </c>
      <c r="BE8171" s="3">
        <f t="shared" ca="1" si="1097"/>
        <v>8.1500000000000003E-2</v>
      </c>
      <c r="BF8171" s="3">
        <f t="shared" ca="1" si="1098"/>
        <v>-1.3950525282585462</v>
      </c>
      <c r="BG8171" s="9">
        <f t="shared" ca="1" si="1099"/>
        <v>0</v>
      </c>
      <c r="BH8171" s="6">
        <f ca="1">IF(ISNUMBER('Descriptive Stats'!BF8171),'Descriptive Stats'!BF8171,#N/A)</f>
        <v>-1.3950525282585462</v>
      </c>
      <c r="BI8171" s="6">
        <f ca="1">IF(ISNUMBER('Descriptive Stats'!E8171),'Descriptive Stats'!E8171,#N/A)</f>
        <v>0</v>
      </c>
    </row>
    <row r="8172" spans="1:61" ht="14.4" x14ac:dyDescent="0.3">
      <c r="A8172" s="2">
        <f>ROW()</f>
        <v>8172</v>
      </c>
      <c r="C8172" s="8">
        <f t="shared" ca="1" si="1101"/>
        <v>20</v>
      </c>
      <c r="D8172" s="8">
        <f t="shared" ca="1" si="1102"/>
        <v>0</v>
      </c>
      <c r="E8172" s="50">
        <f t="shared" ca="1" si="1096"/>
        <v>0</v>
      </c>
      <c r="F8172" s="2" t="str">
        <f t="shared" ca="1" si="1103"/>
        <v/>
      </c>
      <c r="BD8172" s="49">
        <f t="shared" ca="1" si="1100"/>
        <v>815.5</v>
      </c>
      <c r="BE8172" s="3">
        <f t="shared" ca="1" si="1097"/>
        <v>8.1500000000000003E-2</v>
      </c>
      <c r="BF8172" s="3">
        <f t="shared" ca="1" si="1098"/>
        <v>-1.3950525282585462</v>
      </c>
      <c r="BG8172" s="9">
        <f t="shared" ca="1" si="1099"/>
        <v>0</v>
      </c>
      <c r="BH8172" s="6">
        <f ca="1">IF(ISNUMBER('Descriptive Stats'!BF8172),'Descriptive Stats'!BF8172,#N/A)</f>
        <v>-1.3950525282585462</v>
      </c>
      <c r="BI8172" s="6">
        <f ca="1">IF(ISNUMBER('Descriptive Stats'!E8172),'Descriptive Stats'!E8172,#N/A)</f>
        <v>0</v>
      </c>
    </row>
    <row r="8173" spans="1:61" ht="14.4" x14ac:dyDescent="0.3">
      <c r="A8173" s="2">
        <f>ROW()</f>
        <v>8173</v>
      </c>
      <c r="C8173" s="8">
        <f t="shared" ca="1" si="1101"/>
        <v>4</v>
      </c>
      <c r="D8173" s="8">
        <f t="shared" ca="1" si="1102"/>
        <v>0</v>
      </c>
      <c r="E8173" s="50">
        <f t="shared" ca="1" si="1096"/>
        <v>9</v>
      </c>
      <c r="F8173" s="2" t="str">
        <f t="shared" ca="1" si="1103"/>
        <v/>
      </c>
      <c r="BD8173" s="49">
        <f t="shared" ca="1" si="1100"/>
        <v>4819</v>
      </c>
      <c r="BE8173" s="3">
        <f t="shared" ca="1" si="1097"/>
        <v>0.48185</v>
      </c>
      <c r="BF8173" s="3">
        <f t="shared" ca="1" si="1098"/>
        <v>-4.5511009098988427E-2</v>
      </c>
      <c r="BG8173" s="9">
        <f t="shared" ca="1" si="1099"/>
        <v>9</v>
      </c>
      <c r="BH8173" s="6">
        <f ca="1">IF(ISNUMBER('Descriptive Stats'!BF8173),'Descriptive Stats'!BF8173,#N/A)</f>
        <v>-4.5511009098988427E-2</v>
      </c>
      <c r="BI8173" s="6">
        <f ca="1">IF(ISNUMBER('Descriptive Stats'!E8173),'Descriptive Stats'!E8173,#N/A)</f>
        <v>9</v>
      </c>
    </row>
    <row r="8174" spans="1:61" ht="14.4" x14ac:dyDescent="0.3">
      <c r="A8174" s="2">
        <f>ROW()</f>
        <v>8174</v>
      </c>
      <c r="C8174" s="8">
        <f t="shared" ca="1" si="1101"/>
        <v>23</v>
      </c>
      <c r="D8174" s="8">
        <f t="shared" ca="1" si="1102"/>
        <v>9</v>
      </c>
      <c r="E8174" s="50">
        <f t="shared" ca="1" si="1096"/>
        <v>6</v>
      </c>
      <c r="F8174" s="2" t="str">
        <f t="shared" ca="1" si="1103"/>
        <v/>
      </c>
      <c r="BD8174" s="49">
        <f t="shared" ca="1" si="1100"/>
        <v>3900</v>
      </c>
      <c r="BE8174" s="3">
        <f t="shared" ca="1" si="1097"/>
        <v>0.38995000000000002</v>
      </c>
      <c r="BF8174" s="3">
        <f t="shared" ca="1" si="1098"/>
        <v>-0.2794493539703507</v>
      </c>
      <c r="BG8174" s="9">
        <f t="shared" ca="1" si="1099"/>
        <v>6</v>
      </c>
      <c r="BH8174" s="6">
        <f ca="1">IF(ISNUMBER('Descriptive Stats'!BF8174),'Descriptive Stats'!BF8174,#N/A)</f>
        <v>-0.2794493539703507</v>
      </c>
      <c r="BI8174" s="6">
        <f ca="1">IF(ISNUMBER('Descriptive Stats'!E8174),'Descriptive Stats'!E8174,#N/A)</f>
        <v>6</v>
      </c>
    </row>
    <row r="8175" spans="1:61" ht="14.4" x14ac:dyDescent="0.3">
      <c r="A8175" s="2">
        <f>ROW()</f>
        <v>8175</v>
      </c>
      <c r="C8175" s="8">
        <f t="shared" ca="1" si="1101"/>
        <v>5</v>
      </c>
      <c r="D8175" s="8">
        <f t="shared" ca="1" si="1102"/>
        <v>6</v>
      </c>
      <c r="E8175" s="50">
        <f t="shared" ca="1" si="1096"/>
        <v>4</v>
      </c>
      <c r="F8175" s="2" t="str">
        <f t="shared" ca="1" si="1103"/>
        <v/>
      </c>
      <c r="BD8175" s="49">
        <f t="shared" ca="1" si="1100"/>
        <v>3442</v>
      </c>
      <c r="BE8175" s="3">
        <f t="shared" ca="1" si="1097"/>
        <v>0.34415000000000001</v>
      </c>
      <c r="BF8175" s="3">
        <f t="shared" ca="1" si="1098"/>
        <v>-0.40116316278173481</v>
      </c>
      <c r="BG8175" s="9">
        <f t="shared" ca="1" si="1099"/>
        <v>4</v>
      </c>
      <c r="BH8175" s="6">
        <f ca="1">IF(ISNUMBER('Descriptive Stats'!BF8175),'Descriptive Stats'!BF8175,#N/A)</f>
        <v>-0.40116316278173481</v>
      </c>
      <c r="BI8175" s="6">
        <f ca="1">IF(ISNUMBER('Descriptive Stats'!E8175),'Descriptive Stats'!E8175,#N/A)</f>
        <v>4</v>
      </c>
    </row>
    <row r="8176" spans="1:61" ht="14.4" x14ac:dyDescent="0.3">
      <c r="A8176" s="2">
        <f>ROW()</f>
        <v>8176</v>
      </c>
      <c r="C8176" s="8">
        <f t="shared" ca="1" si="1101"/>
        <v>13</v>
      </c>
      <c r="D8176" s="8">
        <f t="shared" ca="1" si="1102"/>
        <v>4</v>
      </c>
      <c r="E8176" s="50">
        <f t="shared" ca="1" si="1096"/>
        <v>0</v>
      </c>
      <c r="F8176" s="2" t="str">
        <f t="shared" ca="1" si="1103"/>
        <v/>
      </c>
      <c r="BD8176" s="49">
        <f t="shared" ca="1" si="1100"/>
        <v>815.5</v>
      </c>
      <c r="BE8176" s="3">
        <f t="shared" ca="1" si="1097"/>
        <v>8.1500000000000003E-2</v>
      </c>
      <c r="BF8176" s="3">
        <f t="shared" ca="1" si="1098"/>
        <v>-1.3950525282585462</v>
      </c>
      <c r="BG8176" s="9">
        <f t="shared" ca="1" si="1099"/>
        <v>0</v>
      </c>
      <c r="BH8176" s="6">
        <f ca="1">IF(ISNUMBER('Descriptive Stats'!BF8176),'Descriptive Stats'!BF8176,#N/A)</f>
        <v>-1.3950525282585462</v>
      </c>
      <c r="BI8176" s="6">
        <f ca="1">IF(ISNUMBER('Descriptive Stats'!E8176),'Descriptive Stats'!E8176,#N/A)</f>
        <v>0</v>
      </c>
    </row>
    <row r="8177" spans="1:61" ht="14.4" x14ac:dyDescent="0.3">
      <c r="A8177" s="2">
        <f>ROW()</f>
        <v>8177</v>
      </c>
      <c r="C8177" s="8">
        <f t="shared" ca="1" si="1101"/>
        <v>4</v>
      </c>
      <c r="D8177" s="8">
        <f t="shared" ca="1" si="1102"/>
        <v>0</v>
      </c>
      <c r="E8177" s="50">
        <f t="shared" ca="1" si="1096"/>
        <v>1</v>
      </c>
      <c r="F8177" s="2" t="str">
        <f t="shared" ca="1" si="1103"/>
        <v/>
      </c>
      <c r="BD8177" s="49">
        <f t="shared" ca="1" si="1100"/>
        <v>1871</v>
      </c>
      <c r="BE8177" s="3">
        <f t="shared" ca="1" si="1097"/>
        <v>0.18704999999999999</v>
      </c>
      <c r="BF8177" s="3">
        <f t="shared" ca="1" si="1098"/>
        <v>-0.88881967520906158</v>
      </c>
      <c r="BG8177" s="9">
        <f t="shared" ca="1" si="1099"/>
        <v>1</v>
      </c>
      <c r="BH8177" s="6">
        <f ca="1">IF(ISNUMBER('Descriptive Stats'!BF8177),'Descriptive Stats'!BF8177,#N/A)</f>
        <v>-0.88881967520906158</v>
      </c>
      <c r="BI8177" s="6">
        <f ca="1">IF(ISNUMBER('Descriptive Stats'!E8177),'Descriptive Stats'!E8177,#N/A)</f>
        <v>1</v>
      </c>
    </row>
    <row r="8178" spans="1:61" ht="14.4" x14ac:dyDescent="0.3">
      <c r="A8178" s="2">
        <f>ROW()</f>
        <v>8178</v>
      </c>
      <c r="C8178" s="8">
        <f t="shared" ca="1" si="1101"/>
        <v>12</v>
      </c>
      <c r="D8178" s="8">
        <f t="shared" ca="1" si="1102"/>
        <v>1</v>
      </c>
      <c r="E8178" s="50">
        <f t="shared" ca="1" si="1096"/>
        <v>0</v>
      </c>
      <c r="F8178" s="2" t="str">
        <f t="shared" ca="1" si="1103"/>
        <v/>
      </c>
      <c r="BD8178" s="49">
        <f t="shared" ca="1" si="1100"/>
        <v>815.5</v>
      </c>
      <c r="BE8178" s="3">
        <f t="shared" ca="1" si="1097"/>
        <v>8.1500000000000003E-2</v>
      </c>
      <c r="BF8178" s="3">
        <f t="shared" ca="1" si="1098"/>
        <v>-1.3950525282585462</v>
      </c>
      <c r="BG8178" s="9">
        <f t="shared" ca="1" si="1099"/>
        <v>0</v>
      </c>
      <c r="BH8178" s="6">
        <f ca="1">IF(ISNUMBER('Descriptive Stats'!BF8178),'Descriptive Stats'!BF8178,#N/A)</f>
        <v>-1.3950525282585462</v>
      </c>
      <c r="BI8178" s="6">
        <f ca="1">IF(ISNUMBER('Descriptive Stats'!E8178),'Descriptive Stats'!E8178,#N/A)</f>
        <v>0</v>
      </c>
    </row>
    <row r="8179" spans="1:61" ht="14.4" x14ac:dyDescent="0.3">
      <c r="A8179" s="2">
        <f>ROW()</f>
        <v>8179</v>
      </c>
      <c r="C8179" s="8">
        <f t="shared" ca="1" si="1101"/>
        <v>4</v>
      </c>
      <c r="D8179" s="8">
        <f t="shared" ca="1" si="1102"/>
        <v>0</v>
      </c>
      <c r="E8179" s="50">
        <f t="shared" ca="1" si="1096"/>
        <v>0</v>
      </c>
      <c r="F8179" s="2" t="str">
        <f t="shared" ca="1" si="1103"/>
        <v/>
      </c>
      <c r="BD8179" s="49">
        <f t="shared" ca="1" si="1100"/>
        <v>815.5</v>
      </c>
      <c r="BE8179" s="3">
        <f t="shared" ca="1" si="1097"/>
        <v>8.1500000000000003E-2</v>
      </c>
      <c r="BF8179" s="3">
        <f t="shared" ca="1" si="1098"/>
        <v>-1.3950525282585462</v>
      </c>
      <c r="BG8179" s="9">
        <f t="shared" ca="1" si="1099"/>
        <v>0</v>
      </c>
      <c r="BH8179" s="6">
        <f ca="1">IF(ISNUMBER('Descriptive Stats'!BF8179),'Descriptive Stats'!BF8179,#N/A)</f>
        <v>-1.3950525282585462</v>
      </c>
      <c r="BI8179" s="6">
        <f ca="1">IF(ISNUMBER('Descriptive Stats'!E8179),'Descriptive Stats'!E8179,#N/A)</f>
        <v>0</v>
      </c>
    </row>
    <row r="8180" spans="1:61" ht="14.4" x14ac:dyDescent="0.3">
      <c r="A8180" s="2">
        <f>ROW()</f>
        <v>8180</v>
      </c>
      <c r="C8180" s="8">
        <f t="shared" ca="1" si="1101"/>
        <v>14</v>
      </c>
      <c r="D8180" s="8">
        <f t="shared" ca="1" si="1102"/>
        <v>0</v>
      </c>
      <c r="E8180" s="50">
        <f t="shared" ca="1" si="1096"/>
        <v>19</v>
      </c>
      <c r="F8180" s="2" t="str">
        <f t="shared" ca="1" si="1103"/>
        <v>X</v>
      </c>
      <c r="BD8180" s="49">
        <f t="shared" ca="1" si="1100"/>
        <v>5294</v>
      </c>
      <c r="BE8180" s="3">
        <f t="shared" ca="1" si="1097"/>
        <v>0.52934999999999999</v>
      </c>
      <c r="BF8180" s="3">
        <f t="shared" ca="1" si="1098"/>
        <v>7.3636031452008061E-2</v>
      </c>
      <c r="BG8180" s="9">
        <f t="shared" ca="1" si="1099"/>
        <v>19</v>
      </c>
      <c r="BH8180" s="6">
        <f ca="1">IF(ISNUMBER('Descriptive Stats'!BF8180),'Descriptive Stats'!BF8180,#N/A)</f>
        <v>7.3636031452008061E-2</v>
      </c>
      <c r="BI8180" s="6">
        <f ca="1">IF(ISNUMBER('Descriptive Stats'!E8180),'Descriptive Stats'!E8180,#N/A)</f>
        <v>19</v>
      </c>
    </row>
    <row r="8181" spans="1:61" ht="14.4" x14ac:dyDescent="0.3">
      <c r="A8181" s="2">
        <f>ROW()</f>
        <v>8181</v>
      </c>
      <c r="C8181" s="8">
        <f t="shared" ca="1" si="1101"/>
        <v>7</v>
      </c>
      <c r="D8181" s="8">
        <f t="shared" ca="1" si="1102"/>
        <v>19</v>
      </c>
      <c r="E8181" s="50">
        <f t="shared" ca="1" si="1096"/>
        <v>6</v>
      </c>
      <c r="F8181" s="2" t="str">
        <f t="shared" ca="1" si="1103"/>
        <v/>
      </c>
      <c r="BD8181" s="49">
        <f t="shared" ca="1" si="1100"/>
        <v>3900</v>
      </c>
      <c r="BE8181" s="3">
        <f t="shared" ca="1" si="1097"/>
        <v>0.38995000000000002</v>
      </c>
      <c r="BF8181" s="3">
        <f t="shared" ca="1" si="1098"/>
        <v>-0.2794493539703507</v>
      </c>
      <c r="BG8181" s="9">
        <f t="shared" ca="1" si="1099"/>
        <v>6</v>
      </c>
      <c r="BH8181" s="6">
        <f ca="1">IF(ISNUMBER('Descriptive Stats'!BF8181),'Descriptive Stats'!BF8181,#N/A)</f>
        <v>-0.2794493539703507</v>
      </c>
      <c r="BI8181" s="6">
        <f ca="1">IF(ISNUMBER('Descriptive Stats'!E8181),'Descriptive Stats'!E8181,#N/A)</f>
        <v>6</v>
      </c>
    </row>
    <row r="8182" spans="1:61" ht="14.4" x14ac:dyDescent="0.3">
      <c r="A8182" s="2">
        <f>ROW()</f>
        <v>8182</v>
      </c>
      <c r="C8182" s="8">
        <f t="shared" ca="1" si="1101"/>
        <v>5</v>
      </c>
      <c r="D8182" s="8">
        <f t="shared" ca="1" si="1102"/>
        <v>6</v>
      </c>
      <c r="E8182" s="50">
        <f t="shared" ca="1" si="1096"/>
        <v>1</v>
      </c>
      <c r="F8182" s="2" t="str">
        <f t="shared" ca="1" si="1103"/>
        <v/>
      </c>
      <c r="BD8182" s="49">
        <f t="shared" ca="1" si="1100"/>
        <v>1871</v>
      </c>
      <c r="BE8182" s="3">
        <f t="shared" ca="1" si="1097"/>
        <v>0.18704999999999999</v>
      </c>
      <c r="BF8182" s="3">
        <f t="shared" ca="1" si="1098"/>
        <v>-0.88881967520906158</v>
      </c>
      <c r="BG8182" s="9">
        <f t="shared" ca="1" si="1099"/>
        <v>1</v>
      </c>
      <c r="BH8182" s="6">
        <f ca="1">IF(ISNUMBER('Descriptive Stats'!BF8182),'Descriptive Stats'!BF8182,#N/A)</f>
        <v>-0.88881967520906158</v>
      </c>
      <c r="BI8182" s="6">
        <f ca="1">IF(ISNUMBER('Descriptive Stats'!E8182),'Descriptive Stats'!E8182,#N/A)</f>
        <v>1</v>
      </c>
    </row>
    <row r="8183" spans="1:61" ht="14.4" x14ac:dyDescent="0.3">
      <c r="A8183" s="2">
        <f>ROW()</f>
        <v>8183</v>
      </c>
      <c r="C8183" s="8">
        <f t="shared" ca="1" si="1101"/>
        <v>12</v>
      </c>
      <c r="D8183" s="8">
        <f t="shared" ca="1" si="1102"/>
        <v>1</v>
      </c>
      <c r="E8183" s="50">
        <f t="shared" ca="1" si="1096"/>
        <v>6</v>
      </c>
      <c r="F8183" s="2" t="str">
        <f t="shared" ca="1" si="1103"/>
        <v/>
      </c>
      <c r="BD8183" s="49">
        <f t="shared" ca="1" si="1100"/>
        <v>3900</v>
      </c>
      <c r="BE8183" s="3">
        <f t="shared" ca="1" si="1097"/>
        <v>0.38995000000000002</v>
      </c>
      <c r="BF8183" s="3">
        <f t="shared" ca="1" si="1098"/>
        <v>-0.2794493539703507</v>
      </c>
      <c r="BG8183" s="9">
        <f t="shared" ca="1" si="1099"/>
        <v>6</v>
      </c>
      <c r="BH8183" s="6">
        <f ca="1">IF(ISNUMBER('Descriptive Stats'!BF8183),'Descriptive Stats'!BF8183,#N/A)</f>
        <v>-0.2794493539703507</v>
      </c>
      <c r="BI8183" s="6">
        <f ca="1">IF(ISNUMBER('Descriptive Stats'!E8183),'Descriptive Stats'!E8183,#N/A)</f>
        <v>6</v>
      </c>
    </row>
    <row r="8184" spans="1:61" ht="14.4" x14ac:dyDescent="0.3">
      <c r="A8184" s="2">
        <f>ROW()</f>
        <v>8184</v>
      </c>
      <c r="C8184" s="8">
        <f t="shared" ca="1" si="1101"/>
        <v>5</v>
      </c>
      <c r="D8184" s="8">
        <f t="shared" ca="1" si="1102"/>
        <v>6</v>
      </c>
      <c r="E8184" s="50">
        <f t="shared" ca="1" si="1096"/>
        <v>1</v>
      </c>
      <c r="F8184" s="2" t="str">
        <f t="shared" ca="1" si="1103"/>
        <v/>
      </c>
      <c r="BD8184" s="49">
        <f t="shared" ca="1" si="1100"/>
        <v>1871</v>
      </c>
      <c r="BE8184" s="3">
        <f t="shared" ca="1" si="1097"/>
        <v>0.18704999999999999</v>
      </c>
      <c r="BF8184" s="3">
        <f t="shared" ca="1" si="1098"/>
        <v>-0.88881967520906158</v>
      </c>
      <c r="BG8184" s="9">
        <f t="shared" ca="1" si="1099"/>
        <v>1</v>
      </c>
      <c r="BH8184" s="6">
        <f ca="1">IF(ISNUMBER('Descriptive Stats'!BF8184),'Descriptive Stats'!BF8184,#N/A)</f>
        <v>-0.88881967520906158</v>
      </c>
      <c r="BI8184" s="6">
        <f ca="1">IF(ISNUMBER('Descriptive Stats'!E8184),'Descriptive Stats'!E8184,#N/A)</f>
        <v>1</v>
      </c>
    </row>
    <row r="8185" spans="1:61" ht="14.4" x14ac:dyDescent="0.3">
      <c r="A8185" s="2">
        <f>ROW()</f>
        <v>8185</v>
      </c>
      <c r="C8185" s="8">
        <f t="shared" ca="1" si="1101"/>
        <v>12</v>
      </c>
      <c r="D8185" s="8">
        <f t="shared" ca="1" si="1102"/>
        <v>1</v>
      </c>
      <c r="E8185" s="50">
        <f t="shared" ca="1" si="1096"/>
        <v>2</v>
      </c>
      <c r="F8185" s="2" t="str">
        <f t="shared" ca="1" si="1103"/>
        <v/>
      </c>
      <c r="BD8185" s="49">
        <f t="shared" ca="1" si="1100"/>
        <v>2595</v>
      </c>
      <c r="BE8185" s="3">
        <f t="shared" ca="1" si="1097"/>
        <v>0.25945000000000001</v>
      </c>
      <c r="BF8185" s="3">
        <f t="shared" ca="1" si="1098"/>
        <v>-0.6450419512753276</v>
      </c>
      <c r="BG8185" s="9">
        <f t="shared" ca="1" si="1099"/>
        <v>2</v>
      </c>
      <c r="BH8185" s="6">
        <f ca="1">IF(ISNUMBER('Descriptive Stats'!BF8185),'Descriptive Stats'!BF8185,#N/A)</f>
        <v>-0.6450419512753276</v>
      </c>
      <c r="BI8185" s="6">
        <f ca="1">IF(ISNUMBER('Descriptive Stats'!E8185),'Descriptive Stats'!E8185,#N/A)</f>
        <v>2</v>
      </c>
    </row>
    <row r="8186" spans="1:61" ht="14.4" x14ac:dyDescent="0.3">
      <c r="A8186" s="2">
        <f>ROW()</f>
        <v>8186</v>
      </c>
      <c r="C8186" s="8">
        <f t="shared" ca="1" si="1101"/>
        <v>21</v>
      </c>
      <c r="D8186" s="8">
        <f t="shared" ca="1" si="1102"/>
        <v>2</v>
      </c>
      <c r="E8186" s="50">
        <f t="shared" ca="1" si="1096"/>
        <v>7</v>
      </c>
      <c r="F8186" s="2" t="str">
        <f t="shared" ca="1" si="1103"/>
        <v/>
      </c>
      <c r="BD8186" s="49">
        <f t="shared" ca="1" si="1100"/>
        <v>4473.5</v>
      </c>
      <c r="BE8186" s="3">
        <f t="shared" ca="1" si="1097"/>
        <v>0.44729999999999998</v>
      </c>
      <c r="BF8186" s="3">
        <f t="shared" ca="1" si="1098"/>
        <v>-0.13248586824472414</v>
      </c>
      <c r="BG8186" s="9">
        <f t="shared" ca="1" si="1099"/>
        <v>7</v>
      </c>
      <c r="BH8186" s="6">
        <f ca="1">IF(ISNUMBER('Descriptive Stats'!BF8186),'Descriptive Stats'!BF8186,#N/A)</f>
        <v>-0.13248586824472414</v>
      </c>
      <c r="BI8186" s="6">
        <f ca="1">IF(ISNUMBER('Descriptive Stats'!E8186),'Descriptive Stats'!E8186,#N/A)</f>
        <v>7</v>
      </c>
    </row>
    <row r="8187" spans="1:61" ht="14.4" x14ac:dyDescent="0.3">
      <c r="A8187" s="2">
        <f>ROW()</f>
        <v>8187</v>
      </c>
      <c r="C8187" s="8">
        <f t="shared" ca="1" si="1101"/>
        <v>6</v>
      </c>
      <c r="D8187" s="8">
        <f t="shared" ca="1" si="1102"/>
        <v>7</v>
      </c>
      <c r="E8187" s="50">
        <f t="shared" ca="1" si="1096"/>
        <v>2</v>
      </c>
      <c r="F8187" s="2" t="str">
        <f t="shared" ca="1" si="1103"/>
        <v/>
      </c>
      <c r="BD8187" s="49">
        <f t="shared" ca="1" si="1100"/>
        <v>2595</v>
      </c>
      <c r="BE8187" s="3">
        <f t="shared" ca="1" si="1097"/>
        <v>0.25945000000000001</v>
      </c>
      <c r="BF8187" s="3">
        <f t="shared" ca="1" si="1098"/>
        <v>-0.6450419512753276</v>
      </c>
      <c r="BG8187" s="9">
        <f t="shared" ca="1" si="1099"/>
        <v>2</v>
      </c>
      <c r="BH8187" s="6">
        <f ca="1">IF(ISNUMBER('Descriptive Stats'!BF8187),'Descriptive Stats'!BF8187,#N/A)</f>
        <v>-0.6450419512753276</v>
      </c>
      <c r="BI8187" s="6">
        <f ca="1">IF(ISNUMBER('Descriptive Stats'!E8187),'Descriptive Stats'!E8187,#N/A)</f>
        <v>2</v>
      </c>
    </row>
    <row r="8188" spans="1:61" ht="14.4" x14ac:dyDescent="0.3">
      <c r="A8188" s="2">
        <f>ROW()</f>
        <v>8188</v>
      </c>
      <c r="C8188" s="8">
        <f t="shared" ca="1" si="1101"/>
        <v>9</v>
      </c>
      <c r="D8188" s="8">
        <f t="shared" ca="1" si="1102"/>
        <v>2</v>
      </c>
      <c r="E8188" s="50">
        <f t="shared" ca="1" si="1096"/>
        <v>2</v>
      </c>
      <c r="F8188" s="2" t="str">
        <f t="shared" ca="1" si="1103"/>
        <v/>
      </c>
      <c r="BD8188" s="49">
        <f t="shared" ca="1" si="1100"/>
        <v>2595</v>
      </c>
      <c r="BE8188" s="3">
        <f t="shared" ca="1" si="1097"/>
        <v>0.25945000000000001</v>
      </c>
      <c r="BF8188" s="3">
        <f t="shared" ca="1" si="1098"/>
        <v>-0.6450419512753276</v>
      </c>
      <c r="BG8188" s="9">
        <f t="shared" ca="1" si="1099"/>
        <v>2</v>
      </c>
      <c r="BH8188" s="6">
        <f ca="1">IF(ISNUMBER('Descriptive Stats'!BF8188),'Descriptive Stats'!BF8188,#N/A)</f>
        <v>-0.6450419512753276</v>
      </c>
      <c r="BI8188" s="6">
        <f ca="1">IF(ISNUMBER('Descriptive Stats'!E8188),'Descriptive Stats'!E8188,#N/A)</f>
        <v>2</v>
      </c>
    </row>
    <row r="8189" spans="1:61" ht="14.4" x14ac:dyDescent="0.3">
      <c r="A8189" s="2">
        <f>ROW()</f>
        <v>8189</v>
      </c>
      <c r="C8189" s="8">
        <f t="shared" ca="1" si="1101"/>
        <v>3</v>
      </c>
      <c r="D8189" s="8">
        <f t="shared" ca="1" si="1102"/>
        <v>2</v>
      </c>
      <c r="E8189" s="50">
        <f t="shared" ca="1" si="1096"/>
        <v>2</v>
      </c>
      <c r="F8189" s="2" t="str">
        <f t="shared" ca="1" si="1103"/>
        <v/>
      </c>
      <c r="BD8189" s="49">
        <f t="shared" ca="1" si="1100"/>
        <v>2595</v>
      </c>
      <c r="BE8189" s="3">
        <f t="shared" ca="1" si="1097"/>
        <v>0.25945000000000001</v>
      </c>
      <c r="BF8189" s="3">
        <f t="shared" ca="1" si="1098"/>
        <v>-0.6450419512753276</v>
      </c>
      <c r="BG8189" s="9">
        <f t="shared" ca="1" si="1099"/>
        <v>2</v>
      </c>
      <c r="BH8189" s="6">
        <f ca="1">IF(ISNUMBER('Descriptive Stats'!BF8189),'Descriptive Stats'!BF8189,#N/A)</f>
        <v>-0.6450419512753276</v>
      </c>
      <c r="BI8189" s="6">
        <f ca="1">IF(ISNUMBER('Descriptive Stats'!E8189),'Descriptive Stats'!E8189,#N/A)</f>
        <v>2</v>
      </c>
    </row>
    <row r="8190" spans="1:61" ht="14.4" x14ac:dyDescent="0.3">
      <c r="A8190" s="2">
        <f>ROW()</f>
        <v>8190</v>
      </c>
      <c r="C8190" s="8">
        <f t="shared" ca="1" si="1101"/>
        <v>3</v>
      </c>
      <c r="D8190" s="8">
        <f t="shared" ca="1" si="1102"/>
        <v>2</v>
      </c>
      <c r="E8190" s="50">
        <f t="shared" ca="1" si="1096"/>
        <v>0</v>
      </c>
      <c r="F8190" s="2" t="str">
        <f t="shared" ca="1" si="1103"/>
        <v/>
      </c>
      <c r="BD8190" s="49">
        <f t="shared" ca="1" si="1100"/>
        <v>815.5</v>
      </c>
      <c r="BE8190" s="3">
        <f t="shared" ca="1" si="1097"/>
        <v>8.1500000000000003E-2</v>
      </c>
      <c r="BF8190" s="3">
        <f t="shared" ca="1" si="1098"/>
        <v>-1.3950525282585462</v>
      </c>
      <c r="BG8190" s="9">
        <f t="shared" ca="1" si="1099"/>
        <v>0</v>
      </c>
      <c r="BH8190" s="6">
        <f ca="1">IF(ISNUMBER('Descriptive Stats'!BF8190),'Descriptive Stats'!BF8190,#N/A)</f>
        <v>-1.3950525282585462</v>
      </c>
      <c r="BI8190" s="6">
        <f ca="1">IF(ISNUMBER('Descriptive Stats'!E8190),'Descriptive Stats'!E8190,#N/A)</f>
        <v>0</v>
      </c>
    </row>
    <row r="8191" spans="1:61" ht="14.4" x14ac:dyDescent="0.3">
      <c r="A8191" s="2">
        <f>ROW()</f>
        <v>8191</v>
      </c>
      <c r="C8191" s="8">
        <f t="shared" ca="1" si="1101"/>
        <v>14</v>
      </c>
      <c r="D8191" s="8">
        <f t="shared" ca="1" si="1102"/>
        <v>0</v>
      </c>
      <c r="E8191" s="50">
        <f t="shared" ca="1" si="1096"/>
        <v>6</v>
      </c>
      <c r="F8191" s="2" t="str">
        <f t="shared" ca="1" si="1103"/>
        <v/>
      </c>
      <c r="BD8191" s="49">
        <f t="shared" ca="1" si="1100"/>
        <v>3900</v>
      </c>
      <c r="BE8191" s="3">
        <f t="shared" ca="1" si="1097"/>
        <v>0.38995000000000002</v>
      </c>
      <c r="BF8191" s="3">
        <f t="shared" ca="1" si="1098"/>
        <v>-0.2794493539703507</v>
      </c>
      <c r="BG8191" s="9">
        <f t="shared" ca="1" si="1099"/>
        <v>6</v>
      </c>
      <c r="BH8191" s="6">
        <f ca="1">IF(ISNUMBER('Descriptive Stats'!BF8191),'Descriptive Stats'!BF8191,#N/A)</f>
        <v>-0.2794493539703507</v>
      </c>
      <c r="BI8191" s="6">
        <f ca="1">IF(ISNUMBER('Descriptive Stats'!E8191),'Descriptive Stats'!E8191,#N/A)</f>
        <v>6</v>
      </c>
    </row>
    <row r="8192" spans="1:61" ht="14.4" x14ac:dyDescent="0.3">
      <c r="A8192" s="2">
        <f>ROW()</f>
        <v>8192</v>
      </c>
      <c r="C8192" s="8">
        <f t="shared" ca="1" si="1101"/>
        <v>2</v>
      </c>
      <c r="D8192" s="8">
        <f t="shared" ca="1" si="1102"/>
        <v>6</v>
      </c>
      <c r="E8192" s="50">
        <f t="shared" ca="1" si="1096"/>
        <v>2</v>
      </c>
      <c r="F8192" s="2" t="str">
        <f t="shared" ca="1" si="1103"/>
        <v/>
      </c>
      <c r="BD8192" s="49">
        <f t="shared" ca="1" si="1100"/>
        <v>2595</v>
      </c>
      <c r="BE8192" s="3">
        <f t="shared" ca="1" si="1097"/>
        <v>0.25945000000000001</v>
      </c>
      <c r="BF8192" s="3">
        <f t="shared" ca="1" si="1098"/>
        <v>-0.6450419512753276</v>
      </c>
      <c r="BG8192" s="9">
        <f t="shared" ca="1" si="1099"/>
        <v>2</v>
      </c>
      <c r="BH8192" s="6">
        <f ca="1">IF(ISNUMBER('Descriptive Stats'!BF8192),'Descriptive Stats'!BF8192,#N/A)</f>
        <v>-0.6450419512753276</v>
      </c>
      <c r="BI8192" s="6">
        <f ca="1">IF(ISNUMBER('Descriptive Stats'!E8192),'Descriptive Stats'!E8192,#N/A)</f>
        <v>2</v>
      </c>
    </row>
    <row r="8193" spans="1:61" ht="14.4" x14ac:dyDescent="0.3">
      <c r="A8193" s="2">
        <f>ROW()</f>
        <v>8193</v>
      </c>
      <c r="C8193" s="8">
        <f t="shared" ca="1" si="1101"/>
        <v>3</v>
      </c>
      <c r="D8193" s="8">
        <f t="shared" ca="1" si="1102"/>
        <v>2</v>
      </c>
      <c r="E8193" s="50">
        <f t="shared" ca="1" si="1096"/>
        <v>9</v>
      </c>
      <c r="F8193" s="2" t="str">
        <f t="shared" ca="1" si="1103"/>
        <v/>
      </c>
      <c r="BD8193" s="49">
        <f t="shared" ca="1" si="1100"/>
        <v>4819</v>
      </c>
      <c r="BE8193" s="3">
        <f t="shared" ca="1" si="1097"/>
        <v>0.48185</v>
      </c>
      <c r="BF8193" s="3">
        <f t="shared" ca="1" si="1098"/>
        <v>-4.5511009098988427E-2</v>
      </c>
      <c r="BG8193" s="9">
        <f t="shared" ca="1" si="1099"/>
        <v>9</v>
      </c>
      <c r="BH8193" s="6">
        <f ca="1">IF(ISNUMBER('Descriptive Stats'!BF8193),'Descriptive Stats'!BF8193,#N/A)</f>
        <v>-4.5511009098988427E-2</v>
      </c>
      <c r="BI8193" s="6">
        <f ca="1">IF(ISNUMBER('Descriptive Stats'!E8193),'Descriptive Stats'!E8193,#N/A)</f>
        <v>9</v>
      </c>
    </row>
    <row r="8194" spans="1:61" ht="14.4" x14ac:dyDescent="0.3">
      <c r="A8194" s="2">
        <f>ROW()</f>
        <v>8194</v>
      </c>
      <c r="C8194" s="8">
        <f t="shared" ca="1" si="1101"/>
        <v>23</v>
      </c>
      <c r="D8194" s="8">
        <f t="shared" ca="1" si="1102"/>
        <v>9</v>
      </c>
      <c r="E8194" s="50">
        <f t="shared" ca="1" si="1096"/>
        <v>4</v>
      </c>
      <c r="F8194" s="2" t="str">
        <f t="shared" ca="1" si="1103"/>
        <v/>
      </c>
      <c r="BD8194" s="49">
        <f t="shared" ca="1" si="1100"/>
        <v>3442</v>
      </c>
      <c r="BE8194" s="3">
        <f t="shared" ca="1" si="1097"/>
        <v>0.34415000000000001</v>
      </c>
      <c r="BF8194" s="3">
        <f t="shared" ca="1" si="1098"/>
        <v>-0.40116316278173481</v>
      </c>
      <c r="BG8194" s="9">
        <f t="shared" ca="1" si="1099"/>
        <v>4</v>
      </c>
      <c r="BH8194" s="6">
        <f ca="1">IF(ISNUMBER('Descriptive Stats'!BF8194),'Descriptive Stats'!BF8194,#N/A)</f>
        <v>-0.40116316278173481</v>
      </c>
      <c r="BI8194" s="6">
        <f ca="1">IF(ISNUMBER('Descriptive Stats'!E8194),'Descriptive Stats'!E8194,#N/A)</f>
        <v>4</v>
      </c>
    </row>
    <row r="8195" spans="1:61" ht="14.4" x14ac:dyDescent="0.3">
      <c r="A8195" s="2">
        <f>ROW()</f>
        <v>8195</v>
      </c>
      <c r="C8195" s="8">
        <f t="shared" ca="1" si="1101"/>
        <v>13</v>
      </c>
      <c r="D8195" s="8">
        <f t="shared" ca="1" si="1102"/>
        <v>4</v>
      </c>
      <c r="E8195" s="50">
        <f t="shared" ref="E8195:E8258" ca="1" si="1104">IF(0=MOD(ROW(),$J$1),AVERAGE(OFFSET($D$2,ROW()-$J$1,0,$J$1,1)),"")</f>
        <v>1</v>
      </c>
      <c r="F8195" s="2" t="str">
        <f t="shared" ca="1" si="1103"/>
        <v/>
      </c>
      <c r="BD8195" s="49">
        <f t="shared" ca="1" si="1100"/>
        <v>1871</v>
      </c>
      <c r="BE8195" s="3">
        <f t="shared" ca="1" si="1097"/>
        <v>0.18704999999999999</v>
      </c>
      <c r="BF8195" s="3">
        <f t="shared" ca="1" si="1098"/>
        <v>-0.88881967520906158</v>
      </c>
      <c r="BG8195" s="9">
        <f t="shared" ca="1" si="1099"/>
        <v>1</v>
      </c>
      <c r="BH8195" s="6">
        <f ca="1">IF(ISNUMBER('Descriptive Stats'!BF8195),'Descriptive Stats'!BF8195,#N/A)</f>
        <v>-0.88881967520906158</v>
      </c>
      <c r="BI8195" s="6">
        <f ca="1">IF(ISNUMBER('Descriptive Stats'!E8195),'Descriptive Stats'!E8195,#N/A)</f>
        <v>1</v>
      </c>
    </row>
    <row r="8196" spans="1:61" ht="14.4" x14ac:dyDescent="0.3">
      <c r="A8196" s="2">
        <f>ROW()</f>
        <v>8196</v>
      </c>
      <c r="C8196" s="8">
        <f t="shared" ca="1" si="1101"/>
        <v>12</v>
      </c>
      <c r="D8196" s="8">
        <f t="shared" ca="1" si="1102"/>
        <v>1</v>
      </c>
      <c r="E8196" s="50">
        <f t="shared" ca="1" si="1104"/>
        <v>0</v>
      </c>
      <c r="F8196" s="2" t="str">
        <f t="shared" ca="1" si="1103"/>
        <v/>
      </c>
      <c r="BD8196" s="49">
        <f t="shared" ca="1" si="1100"/>
        <v>815.5</v>
      </c>
      <c r="BE8196" s="3">
        <f t="shared" ca="1" si="1097"/>
        <v>8.1500000000000003E-2</v>
      </c>
      <c r="BF8196" s="3">
        <f t="shared" ca="1" si="1098"/>
        <v>-1.3950525282585462</v>
      </c>
      <c r="BG8196" s="9">
        <f t="shared" ca="1" si="1099"/>
        <v>0</v>
      </c>
      <c r="BH8196" s="6">
        <f ca="1">IF(ISNUMBER('Descriptive Stats'!BF8196),'Descriptive Stats'!BF8196,#N/A)</f>
        <v>-1.3950525282585462</v>
      </c>
      <c r="BI8196" s="6">
        <f ca="1">IF(ISNUMBER('Descriptive Stats'!E8196),'Descriptive Stats'!E8196,#N/A)</f>
        <v>0</v>
      </c>
    </row>
    <row r="8197" spans="1:61" ht="14.4" x14ac:dyDescent="0.3">
      <c r="A8197" s="2">
        <f>ROW()</f>
        <v>8197</v>
      </c>
      <c r="C8197" s="8">
        <f t="shared" ca="1" si="1101"/>
        <v>15</v>
      </c>
      <c r="D8197" s="8">
        <f t="shared" ca="1" si="1102"/>
        <v>0</v>
      </c>
      <c r="E8197" s="50">
        <f t="shared" ca="1" si="1104"/>
        <v>2</v>
      </c>
      <c r="F8197" s="2" t="str">
        <f t="shared" ca="1" si="1103"/>
        <v/>
      </c>
      <c r="BD8197" s="49">
        <f t="shared" ca="1" si="1100"/>
        <v>2595</v>
      </c>
      <c r="BE8197" s="3">
        <f t="shared" ca="1" si="1097"/>
        <v>0.25945000000000001</v>
      </c>
      <c r="BF8197" s="3">
        <f t="shared" ca="1" si="1098"/>
        <v>-0.6450419512753276</v>
      </c>
      <c r="BG8197" s="9">
        <f t="shared" ca="1" si="1099"/>
        <v>2</v>
      </c>
      <c r="BH8197" s="6">
        <f ca="1">IF(ISNUMBER('Descriptive Stats'!BF8197),'Descriptive Stats'!BF8197,#N/A)</f>
        <v>-0.6450419512753276</v>
      </c>
      <c r="BI8197" s="6">
        <f ca="1">IF(ISNUMBER('Descriptive Stats'!E8197),'Descriptive Stats'!E8197,#N/A)</f>
        <v>2</v>
      </c>
    </row>
    <row r="8198" spans="1:61" ht="14.4" x14ac:dyDescent="0.3">
      <c r="A8198" s="2">
        <f>ROW()</f>
        <v>8198</v>
      </c>
      <c r="C8198" s="8">
        <f t="shared" ca="1" si="1101"/>
        <v>9</v>
      </c>
      <c r="D8198" s="8">
        <f t="shared" ca="1" si="1102"/>
        <v>2</v>
      </c>
      <c r="E8198" s="50">
        <f t="shared" ca="1" si="1104"/>
        <v>0</v>
      </c>
      <c r="F8198" s="2" t="str">
        <f t="shared" ca="1" si="1103"/>
        <v/>
      </c>
      <c r="BD8198" s="49">
        <f t="shared" ca="1" si="1100"/>
        <v>815.5</v>
      </c>
      <c r="BE8198" s="3">
        <f t="shared" ca="1" si="1097"/>
        <v>8.1500000000000003E-2</v>
      </c>
      <c r="BF8198" s="3">
        <f t="shared" ca="1" si="1098"/>
        <v>-1.3950525282585462</v>
      </c>
      <c r="BG8198" s="9">
        <f t="shared" ca="1" si="1099"/>
        <v>0</v>
      </c>
      <c r="BH8198" s="6">
        <f ca="1">IF(ISNUMBER('Descriptive Stats'!BF8198),'Descriptive Stats'!BF8198,#N/A)</f>
        <v>-1.3950525282585462</v>
      </c>
      <c r="BI8198" s="6">
        <f ca="1">IF(ISNUMBER('Descriptive Stats'!E8198),'Descriptive Stats'!E8198,#N/A)</f>
        <v>0</v>
      </c>
    </row>
    <row r="8199" spans="1:61" ht="14.4" x14ac:dyDescent="0.3">
      <c r="A8199" s="2">
        <f>ROW()</f>
        <v>8199</v>
      </c>
      <c r="C8199" s="8">
        <f t="shared" ca="1" si="1101"/>
        <v>15</v>
      </c>
      <c r="D8199" s="8">
        <f t="shared" ca="1" si="1102"/>
        <v>0</v>
      </c>
      <c r="E8199" s="50">
        <f t="shared" ca="1" si="1104"/>
        <v>19</v>
      </c>
      <c r="F8199" s="2" t="str">
        <f t="shared" ca="1" si="1103"/>
        <v>X</v>
      </c>
      <c r="BD8199" s="49">
        <f t="shared" ca="1" si="1100"/>
        <v>5294</v>
      </c>
      <c r="BE8199" s="3">
        <f t="shared" ca="1" si="1097"/>
        <v>0.52934999999999999</v>
      </c>
      <c r="BF8199" s="3">
        <f t="shared" ca="1" si="1098"/>
        <v>7.3636031452008061E-2</v>
      </c>
      <c r="BG8199" s="9">
        <f t="shared" ca="1" si="1099"/>
        <v>19</v>
      </c>
      <c r="BH8199" s="6">
        <f ca="1">IF(ISNUMBER('Descriptive Stats'!BF8199),'Descriptive Stats'!BF8199,#N/A)</f>
        <v>7.3636031452008061E-2</v>
      </c>
      <c r="BI8199" s="6">
        <f ca="1">IF(ISNUMBER('Descriptive Stats'!E8199),'Descriptive Stats'!E8199,#N/A)</f>
        <v>19</v>
      </c>
    </row>
    <row r="8200" spans="1:61" ht="14.4" x14ac:dyDescent="0.3">
      <c r="A8200" s="2">
        <f>ROW()</f>
        <v>8200</v>
      </c>
      <c r="C8200" s="8">
        <f t="shared" ca="1" si="1101"/>
        <v>7</v>
      </c>
      <c r="D8200" s="8">
        <f t="shared" ca="1" si="1102"/>
        <v>19</v>
      </c>
      <c r="E8200" s="50">
        <f t="shared" ca="1" si="1104"/>
        <v>0</v>
      </c>
      <c r="F8200" s="2" t="str">
        <f t="shared" ca="1" si="1103"/>
        <v/>
      </c>
      <c r="BD8200" s="49">
        <f t="shared" ca="1" si="1100"/>
        <v>815.5</v>
      </c>
      <c r="BE8200" s="3">
        <f t="shared" ca="1" si="1097"/>
        <v>8.1500000000000003E-2</v>
      </c>
      <c r="BF8200" s="3">
        <f t="shared" ca="1" si="1098"/>
        <v>-1.3950525282585462</v>
      </c>
      <c r="BG8200" s="9">
        <f t="shared" ca="1" si="1099"/>
        <v>0</v>
      </c>
      <c r="BH8200" s="6">
        <f ca="1">IF(ISNUMBER('Descriptive Stats'!BF8200),'Descriptive Stats'!BF8200,#N/A)</f>
        <v>-1.3950525282585462</v>
      </c>
      <c r="BI8200" s="6">
        <f ca="1">IF(ISNUMBER('Descriptive Stats'!E8200),'Descriptive Stats'!E8200,#N/A)</f>
        <v>0</v>
      </c>
    </row>
    <row r="8201" spans="1:61" ht="14.4" x14ac:dyDescent="0.3">
      <c r="A8201" s="2">
        <f>ROW()</f>
        <v>8201</v>
      </c>
      <c r="C8201" s="8">
        <f t="shared" ca="1" si="1101"/>
        <v>22</v>
      </c>
      <c r="D8201" s="8">
        <f t="shared" ca="1" si="1102"/>
        <v>0</v>
      </c>
      <c r="E8201" s="50">
        <f t="shared" ca="1" si="1104"/>
        <v>0</v>
      </c>
      <c r="F8201" s="2" t="str">
        <f t="shared" ca="1" si="1103"/>
        <v/>
      </c>
      <c r="BD8201" s="49">
        <f t="shared" ca="1" si="1100"/>
        <v>815.5</v>
      </c>
      <c r="BE8201" s="3">
        <f t="shared" ref="BE8201:BE8264" ca="1" si="1105">IF(ISNUMBER(BD8201),(BD8201-0.5)/$BK$4,"")</f>
        <v>8.1500000000000003E-2</v>
      </c>
      <c r="BF8201" s="3">
        <f t="shared" ref="BF8201:BF8264" ca="1" si="1106">IF(ISNUMBER(BE8201),_xlfn.NORM.INV(BE8201,0,1),"")</f>
        <v>-1.3950525282585462</v>
      </c>
      <c r="BG8201" s="9">
        <f t="shared" ref="BG8201:BG8264" ca="1" si="1107">IF(ISNUMBER(E8201),E8201,"")</f>
        <v>0</v>
      </c>
      <c r="BH8201" s="6">
        <f ca="1">IF(ISNUMBER('Descriptive Stats'!BF8201),'Descriptive Stats'!BF8201,#N/A)</f>
        <v>-1.3950525282585462</v>
      </c>
      <c r="BI8201" s="6">
        <f ca="1">IF(ISNUMBER('Descriptive Stats'!E8201),'Descriptive Stats'!E8201,#N/A)</f>
        <v>0</v>
      </c>
    </row>
    <row r="8202" spans="1:61" ht="14.4" x14ac:dyDescent="0.3">
      <c r="A8202" s="2">
        <f>ROW()</f>
        <v>8202</v>
      </c>
      <c r="C8202" s="8">
        <f t="shared" ca="1" si="1101"/>
        <v>11</v>
      </c>
      <c r="D8202" s="8">
        <f t="shared" ca="1" si="1102"/>
        <v>0</v>
      </c>
      <c r="E8202" s="50">
        <f t="shared" ca="1" si="1104"/>
        <v>0</v>
      </c>
      <c r="F8202" s="2" t="str">
        <f t="shared" ca="1" si="1103"/>
        <v/>
      </c>
      <c r="BD8202" s="49">
        <f t="shared" ref="BD8202:BD8265" ca="1" si="1108">IF(ISNUMBER(BG8202),_xlfn.RANK.AVG(BG8202,$BG$2:$BG$5414,1),"")</f>
        <v>815.5</v>
      </c>
      <c r="BE8202" s="3">
        <f t="shared" ca="1" si="1105"/>
        <v>8.1500000000000003E-2</v>
      </c>
      <c r="BF8202" s="3">
        <f t="shared" ca="1" si="1106"/>
        <v>-1.3950525282585462</v>
      </c>
      <c r="BG8202" s="9">
        <f t="shared" ca="1" si="1107"/>
        <v>0</v>
      </c>
      <c r="BH8202" s="6">
        <f ca="1">IF(ISNUMBER('Descriptive Stats'!BF8202),'Descriptive Stats'!BF8202,#N/A)</f>
        <v>-1.3950525282585462</v>
      </c>
      <c r="BI8202" s="6">
        <f ca="1">IF(ISNUMBER('Descriptive Stats'!E8202),'Descriptive Stats'!E8202,#N/A)</f>
        <v>0</v>
      </c>
    </row>
    <row r="8203" spans="1:61" ht="14.4" x14ac:dyDescent="0.3">
      <c r="A8203" s="2">
        <f>ROW()</f>
        <v>8203</v>
      </c>
      <c r="C8203" s="8">
        <f t="shared" ca="1" si="1101"/>
        <v>11</v>
      </c>
      <c r="D8203" s="8">
        <f t="shared" ca="1" si="1102"/>
        <v>0</v>
      </c>
      <c r="E8203" s="50">
        <f t="shared" ca="1" si="1104"/>
        <v>0</v>
      </c>
      <c r="F8203" s="2" t="str">
        <f t="shared" ca="1" si="1103"/>
        <v/>
      </c>
      <c r="BD8203" s="49">
        <f t="shared" ca="1" si="1108"/>
        <v>815.5</v>
      </c>
      <c r="BE8203" s="3">
        <f t="shared" ca="1" si="1105"/>
        <v>8.1500000000000003E-2</v>
      </c>
      <c r="BF8203" s="3">
        <f t="shared" ca="1" si="1106"/>
        <v>-1.3950525282585462</v>
      </c>
      <c r="BG8203" s="9">
        <f t="shared" ca="1" si="1107"/>
        <v>0</v>
      </c>
      <c r="BH8203" s="6">
        <f ca="1">IF(ISNUMBER('Descriptive Stats'!BF8203),'Descriptive Stats'!BF8203,#N/A)</f>
        <v>-1.3950525282585462</v>
      </c>
      <c r="BI8203" s="6">
        <f ca="1">IF(ISNUMBER('Descriptive Stats'!E8203),'Descriptive Stats'!E8203,#N/A)</f>
        <v>0</v>
      </c>
    </row>
    <row r="8204" spans="1:61" ht="14.4" x14ac:dyDescent="0.3">
      <c r="A8204" s="2">
        <f>ROW()</f>
        <v>8204</v>
      </c>
      <c r="C8204" s="8">
        <f t="shared" ca="1" si="1101"/>
        <v>4</v>
      </c>
      <c r="D8204" s="8">
        <f t="shared" ca="1" si="1102"/>
        <v>0</v>
      </c>
      <c r="E8204" s="50">
        <f t="shared" ca="1" si="1104"/>
        <v>7</v>
      </c>
      <c r="F8204" s="2" t="str">
        <f t="shared" ca="1" si="1103"/>
        <v/>
      </c>
      <c r="BD8204" s="49">
        <f t="shared" ca="1" si="1108"/>
        <v>4473.5</v>
      </c>
      <c r="BE8204" s="3">
        <f t="shared" ca="1" si="1105"/>
        <v>0.44729999999999998</v>
      </c>
      <c r="BF8204" s="3">
        <f t="shared" ca="1" si="1106"/>
        <v>-0.13248586824472414</v>
      </c>
      <c r="BG8204" s="9">
        <f t="shared" ca="1" si="1107"/>
        <v>7</v>
      </c>
      <c r="BH8204" s="6">
        <f ca="1">IF(ISNUMBER('Descriptive Stats'!BF8204),'Descriptive Stats'!BF8204,#N/A)</f>
        <v>-0.13248586824472414</v>
      </c>
      <c r="BI8204" s="6">
        <f ca="1">IF(ISNUMBER('Descriptive Stats'!E8204),'Descriptive Stats'!E8204,#N/A)</f>
        <v>7</v>
      </c>
    </row>
    <row r="8205" spans="1:61" ht="14.4" x14ac:dyDescent="0.3">
      <c r="A8205" s="2">
        <f>ROW()</f>
        <v>8205</v>
      </c>
      <c r="C8205" s="8">
        <f t="shared" ca="1" si="1101"/>
        <v>6</v>
      </c>
      <c r="D8205" s="8">
        <f t="shared" ca="1" si="1102"/>
        <v>7</v>
      </c>
      <c r="E8205" s="50">
        <f t="shared" ca="1" si="1104"/>
        <v>0</v>
      </c>
      <c r="F8205" s="2" t="str">
        <f t="shared" ca="1" si="1103"/>
        <v/>
      </c>
      <c r="BD8205" s="49">
        <f t="shared" ca="1" si="1108"/>
        <v>815.5</v>
      </c>
      <c r="BE8205" s="3">
        <f t="shared" ca="1" si="1105"/>
        <v>8.1500000000000003E-2</v>
      </c>
      <c r="BF8205" s="3">
        <f t="shared" ca="1" si="1106"/>
        <v>-1.3950525282585462</v>
      </c>
      <c r="BG8205" s="9">
        <f t="shared" ca="1" si="1107"/>
        <v>0</v>
      </c>
      <c r="BH8205" s="6">
        <f ca="1">IF(ISNUMBER('Descriptive Stats'!BF8205),'Descriptive Stats'!BF8205,#N/A)</f>
        <v>-1.3950525282585462</v>
      </c>
      <c r="BI8205" s="6">
        <f ca="1">IF(ISNUMBER('Descriptive Stats'!E8205),'Descriptive Stats'!E8205,#N/A)</f>
        <v>0</v>
      </c>
    </row>
    <row r="8206" spans="1:61" ht="14.4" x14ac:dyDescent="0.3">
      <c r="A8206" s="2">
        <f>ROW()</f>
        <v>8206</v>
      </c>
      <c r="C8206" s="8">
        <f t="shared" ca="1" si="1101"/>
        <v>14</v>
      </c>
      <c r="D8206" s="8">
        <f t="shared" ca="1" si="1102"/>
        <v>0</v>
      </c>
      <c r="E8206" s="50">
        <f t="shared" ca="1" si="1104"/>
        <v>7</v>
      </c>
      <c r="F8206" s="2" t="str">
        <f t="shared" ca="1" si="1103"/>
        <v/>
      </c>
      <c r="BD8206" s="49">
        <f t="shared" ca="1" si="1108"/>
        <v>4473.5</v>
      </c>
      <c r="BE8206" s="3">
        <f t="shared" ca="1" si="1105"/>
        <v>0.44729999999999998</v>
      </c>
      <c r="BF8206" s="3">
        <f t="shared" ca="1" si="1106"/>
        <v>-0.13248586824472414</v>
      </c>
      <c r="BG8206" s="9">
        <f t="shared" ca="1" si="1107"/>
        <v>7</v>
      </c>
      <c r="BH8206" s="6">
        <f ca="1">IF(ISNUMBER('Descriptive Stats'!BF8206),'Descriptive Stats'!BF8206,#N/A)</f>
        <v>-0.13248586824472414</v>
      </c>
      <c r="BI8206" s="6">
        <f ca="1">IF(ISNUMBER('Descriptive Stats'!E8206),'Descriptive Stats'!E8206,#N/A)</f>
        <v>7</v>
      </c>
    </row>
    <row r="8207" spans="1:61" ht="14.4" x14ac:dyDescent="0.3">
      <c r="A8207" s="2">
        <f>ROW()</f>
        <v>8207</v>
      </c>
      <c r="C8207" s="8">
        <f t="shared" ca="1" si="1101"/>
        <v>6</v>
      </c>
      <c r="D8207" s="8">
        <f t="shared" ca="1" si="1102"/>
        <v>7</v>
      </c>
      <c r="E8207" s="50">
        <f t="shared" ca="1" si="1104"/>
        <v>4</v>
      </c>
      <c r="F8207" s="2" t="str">
        <f t="shared" ca="1" si="1103"/>
        <v/>
      </c>
      <c r="BD8207" s="49">
        <f t="shared" ca="1" si="1108"/>
        <v>3442</v>
      </c>
      <c r="BE8207" s="3">
        <f t="shared" ca="1" si="1105"/>
        <v>0.34415000000000001</v>
      </c>
      <c r="BF8207" s="3">
        <f t="shared" ca="1" si="1106"/>
        <v>-0.40116316278173481</v>
      </c>
      <c r="BG8207" s="9">
        <f t="shared" ca="1" si="1107"/>
        <v>4</v>
      </c>
      <c r="BH8207" s="6">
        <f ca="1">IF(ISNUMBER('Descriptive Stats'!BF8207),'Descriptive Stats'!BF8207,#N/A)</f>
        <v>-0.40116316278173481</v>
      </c>
      <c r="BI8207" s="6">
        <f ca="1">IF(ISNUMBER('Descriptive Stats'!E8207),'Descriptive Stats'!E8207,#N/A)</f>
        <v>4</v>
      </c>
    </row>
    <row r="8208" spans="1:61" ht="14.4" x14ac:dyDescent="0.3">
      <c r="A8208" s="2">
        <f>ROW()</f>
        <v>8208</v>
      </c>
      <c r="C8208" s="8">
        <f t="shared" ca="1" si="1101"/>
        <v>13</v>
      </c>
      <c r="D8208" s="8">
        <f t="shared" ca="1" si="1102"/>
        <v>4</v>
      </c>
      <c r="E8208" s="50">
        <f t="shared" ca="1" si="1104"/>
        <v>2</v>
      </c>
      <c r="F8208" s="2" t="str">
        <f t="shared" ca="1" si="1103"/>
        <v/>
      </c>
      <c r="BD8208" s="49">
        <f t="shared" ca="1" si="1108"/>
        <v>2595</v>
      </c>
      <c r="BE8208" s="3">
        <f t="shared" ca="1" si="1105"/>
        <v>0.25945000000000001</v>
      </c>
      <c r="BF8208" s="3">
        <f t="shared" ca="1" si="1106"/>
        <v>-0.6450419512753276</v>
      </c>
      <c r="BG8208" s="9">
        <f t="shared" ca="1" si="1107"/>
        <v>2</v>
      </c>
      <c r="BH8208" s="6">
        <f ca="1">IF(ISNUMBER('Descriptive Stats'!BF8208),'Descriptive Stats'!BF8208,#N/A)</f>
        <v>-0.6450419512753276</v>
      </c>
      <c r="BI8208" s="6">
        <f ca="1">IF(ISNUMBER('Descriptive Stats'!E8208),'Descriptive Stats'!E8208,#N/A)</f>
        <v>2</v>
      </c>
    </row>
    <row r="8209" spans="1:61" ht="14.4" x14ac:dyDescent="0.3">
      <c r="A8209" s="2">
        <f>ROW()</f>
        <v>8209</v>
      </c>
      <c r="C8209" s="8">
        <f t="shared" ref="C8209:C8272" ca="1" si="1109">RANDBETWEEN(2,COUNT(B:B))</f>
        <v>9</v>
      </c>
      <c r="D8209" s="8">
        <f t="shared" ref="D8209:D8272" ca="1" si="1110">VLOOKUP(C8209,A:B,2,TRUE)</f>
        <v>2</v>
      </c>
      <c r="E8209" s="50">
        <f t="shared" ca="1" si="1104"/>
        <v>0</v>
      </c>
      <c r="F8209" s="2" t="str">
        <f t="shared" ref="F8209:F8272" ca="1" si="1111">IF(ISNUMBER(E8209),IF(OR(E8209&lt;$K$16,E8209&gt;$K$14),"X",""),"")</f>
        <v/>
      </c>
      <c r="BD8209" s="49">
        <f t="shared" ca="1" si="1108"/>
        <v>815.5</v>
      </c>
      <c r="BE8209" s="3">
        <f t="shared" ca="1" si="1105"/>
        <v>8.1500000000000003E-2</v>
      </c>
      <c r="BF8209" s="3">
        <f t="shared" ca="1" si="1106"/>
        <v>-1.3950525282585462</v>
      </c>
      <c r="BG8209" s="9">
        <f t="shared" ca="1" si="1107"/>
        <v>0</v>
      </c>
      <c r="BH8209" s="6">
        <f ca="1">IF(ISNUMBER('Descriptive Stats'!BF8209),'Descriptive Stats'!BF8209,#N/A)</f>
        <v>-1.3950525282585462</v>
      </c>
      <c r="BI8209" s="6">
        <f ca="1">IF(ISNUMBER('Descriptive Stats'!E8209),'Descriptive Stats'!E8209,#N/A)</f>
        <v>0</v>
      </c>
    </row>
    <row r="8210" spans="1:61" ht="14.4" x14ac:dyDescent="0.3">
      <c r="A8210" s="2">
        <f>ROW()</f>
        <v>8210</v>
      </c>
      <c r="C8210" s="8">
        <f t="shared" ca="1" si="1109"/>
        <v>11</v>
      </c>
      <c r="D8210" s="8">
        <f t="shared" ca="1" si="1110"/>
        <v>0</v>
      </c>
      <c r="E8210" s="50">
        <f t="shared" ca="1" si="1104"/>
        <v>0</v>
      </c>
      <c r="F8210" s="2" t="str">
        <f t="shared" ca="1" si="1111"/>
        <v/>
      </c>
      <c r="BD8210" s="49">
        <f t="shared" ca="1" si="1108"/>
        <v>815.5</v>
      </c>
      <c r="BE8210" s="3">
        <f t="shared" ca="1" si="1105"/>
        <v>8.1500000000000003E-2</v>
      </c>
      <c r="BF8210" s="3">
        <f t="shared" ca="1" si="1106"/>
        <v>-1.3950525282585462</v>
      </c>
      <c r="BG8210" s="9">
        <f t="shared" ca="1" si="1107"/>
        <v>0</v>
      </c>
      <c r="BH8210" s="6">
        <f ca="1">IF(ISNUMBER('Descriptive Stats'!BF8210),'Descriptive Stats'!BF8210,#N/A)</f>
        <v>-1.3950525282585462</v>
      </c>
      <c r="BI8210" s="6">
        <f ca="1">IF(ISNUMBER('Descriptive Stats'!E8210),'Descriptive Stats'!E8210,#N/A)</f>
        <v>0</v>
      </c>
    </row>
    <row r="8211" spans="1:61" ht="14.4" x14ac:dyDescent="0.3">
      <c r="A8211" s="2">
        <f>ROW()</f>
        <v>8211</v>
      </c>
      <c r="C8211" s="8">
        <f t="shared" ca="1" si="1109"/>
        <v>22</v>
      </c>
      <c r="D8211" s="8">
        <f t="shared" ca="1" si="1110"/>
        <v>0</v>
      </c>
      <c r="E8211" s="50">
        <f t="shared" ca="1" si="1104"/>
        <v>0</v>
      </c>
      <c r="F8211" s="2" t="str">
        <f t="shared" ca="1" si="1111"/>
        <v/>
      </c>
      <c r="BD8211" s="49">
        <f t="shared" ca="1" si="1108"/>
        <v>815.5</v>
      </c>
      <c r="BE8211" s="3">
        <f t="shared" ca="1" si="1105"/>
        <v>8.1500000000000003E-2</v>
      </c>
      <c r="BF8211" s="3">
        <f t="shared" ca="1" si="1106"/>
        <v>-1.3950525282585462</v>
      </c>
      <c r="BG8211" s="9">
        <f t="shared" ca="1" si="1107"/>
        <v>0</v>
      </c>
      <c r="BH8211" s="6">
        <f ca="1">IF(ISNUMBER('Descriptive Stats'!BF8211),'Descriptive Stats'!BF8211,#N/A)</f>
        <v>-1.3950525282585462</v>
      </c>
      <c r="BI8211" s="6">
        <f ca="1">IF(ISNUMBER('Descriptive Stats'!E8211),'Descriptive Stats'!E8211,#N/A)</f>
        <v>0</v>
      </c>
    </row>
    <row r="8212" spans="1:61" ht="14.4" x14ac:dyDescent="0.3">
      <c r="A8212" s="2">
        <f>ROW()</f>
        <v>8212</v>
      </c>
      <c r="C8212" s="8">
        <f t="shared" ca="1" si="1109"/>
        <v>18</v>
      </c>
      <c r="D8212" s="8">
        <f t="shared" ca="1" si="1110"/>
        <v>0</v>
      </c>
      <c r="E8212" s="50">
        <f t="shared" ca="1" si="1104"/>
        <v>6</v>
      </c>
      <c r="F8212" s="2" t="str">
        <f t="shared" ca="1" si="1111"/>
        <v/>
      </c>
      <c r="BD8212" s="49">
        <f t="shared" ca="1" si="1108"/>
        <v>3900</v>
      </c>
      <c r="BE8212" s="3">
        <f t="shared" ca="1" si="1105"/>
        <v>0.38995000000000002</v>
      </c>
      <c r="BF8212" s="3">
        <f t="shared" ca="1" si="1106"/>
        <v>-0.2794493539703507</v>
      </c>
      <c r="BG8212" s="9">
        <f t="shared" ca="1" si="1107"/>
        <v>6</v>
      </c>
      <c r="BH8212" s="6">
        <f ca="1">IF(ISNUMBER('Descriptive Stats'!BF8212),'Descriptive Stats'!BF8212,#N/A)</f>
        <v>-0.2794493539703507</v>
      </c>
      <c r="BI8212" s="6">
        <f ca="1">IF(ISNUMBER('Descriptive Stats'!E8212),'Descriptive Stats'!E8212,#N/A)</f>
        <v>6</v>
      </c>
    </row>
    <row r="8213" spans="1:61" ht="14.4" x14ac:dyDescent="0.3">
      <c r="A8213" s="2">
        <f>ROW()</f>
        <v>8213</v>
      </c>
      <c r="C8213" s="8">
        <f t="shared" ca="1" si="1109"/>
        <v>16</v>
      </c>
      <c r="D8213" s="8">
        <f t="shared" ca="1" si="1110"/>
        <v>6</v>
      </c>
      <c r="E8213" s="50">
        <f t="shared" ca="1" si="1104"/>
        <v>2</v>
      </c>
      <c r="F8213" s="2" t="str">
        <f t="shared" ca="1" si="1111"/>
        <v/>
      </c>
      <c r="BD8213" s="49">
        <f t="shared" ca="1" si="1108"/>
        <v>2595</v>
      </c>
      <c r="BE8213" s="3">
        <f t="shared" ca="1" si="1105"/>
        <v>0.25945000000000001</v>
      </c>
      <c r="BF8213" s="3">
        <f t="shared" ca="1" si="1106"/>
        <v>-0.6450419512753276</v>
      </c>
      <c r="BG8213" s="9">
        <f t="shared" ca="1" si="1107"/>
        <v>2</v>
      </c>
      <c r="BH8213" s="6">
        <f ca="1">IF(ISNUMBER('Descriptive Stats'!BF8213),'Descriptive Stats'!BF8213,#N/A)</f>
        <v>-0.6450419512753276</v>
      </c>
      <c r="BI8213" s="6">
        <f ca="1">IF(ISNUMBER('Descriptive Stats'!E8213),'Descriptive Stats'!E8213,#N/A)</f>
        <v>2</v>
      </c>
    </row>
    <row r="8214" spans="1:61" ht="14.4" x14ac:dyDescent="0.3">
      <c r="A8214" s="2">
        <f>ROW()</f>
        <v>8214</v>
      </c>
      <c r="C8214" s="8">
        <f t="shared" ca="1" si="1109"/>
        <v>3</v>
      </c>
      <c r="D8214" s="8">
        <f t="shared" ca="1" si="1110"/>
        <v>2</v>
      </c>
      <c r="E8214" s="50">
        <f t="shared" ca="1" si="1104"/>
        <v>6</v>
      </c>
      <c r="F8214" s="2" t="str">
        <f t="shared" ca="1" si="1111"/>
        <v/>
      </c>
      <c r="BD8214" s="49">
        <f t="shared" ca="1" si="1108"/>
        <v>3900</v>
      </c>
      <c r="BE8214" s="3">
        <f t="shared" ca="1" si="1105"/>
        <v>0.38995000000000002</v>
      </c>
      <c r="BF8214" s="3">
        <f t="shared" ca="1" si="1106"/>
        <v>-0.2794493539703507</v>
      </c>
      <c r="BG8214" s="9">
        <f t="shared" ca="1" si="1107"/>
        <v>6</v>
      </c>
      <c r="BH8214" s="6">
        <f ca="1">IF(ISNUMBER('Descriptive Stats'!BF8214),'Descriptive Stats'!BF8214,#N/A)</f>
        <v>-0.2794493539703507</v>
      </c>
      <c r="BI8214" s="6">
        <f ca="1">IF(ISNUMBER('Descriptive Stats'!E8214),'Descriptive Stats'!E8214,#N/A)</f>
        <v>6</v>
      </c>
    </row>
    <row r="8215" spans="1:61" ht="14.4" x14ac:dyDescent="0.3">
      <c r="A8215" s="2">
        <f>ROW()</f>
        <v>8215</v>
      </c>
      <c r="C8215" s="8">
        <f t="shared" ca="1" si="1109"/>
        <v>5</v>
      </c>
      <c r="D8215" s="8">
        <f t="shared" ca="1" si="1110"/>
        <v>6</v>
      </c>
      <c r="E8215" s="50">
        <f t="shared" ca="1" si="1104"/>
        <v>7</v>
      </c>
      <c r="F8215" s="2" t="str">
        <f t="shared" ca="1" si="1111"/>
        <v/>
      </c>
      <c r="BD8215" s="49">
        <f t="shared" ca="1" si="1108"/>
        <v>4473.5</v>
      </c>
      <c r="BE8215" s="3">
        <f t="shared" ca="1" si="1105"/>
        <v>0.44729999999999998</v>
      </c>
      <c r="BF8215" s="3">
        <f t="shared" ca="1" si="1106"/>
        <v>-0.13248586824472414</v>
      </c>
      <c r="BG8215" s="9">
        <f t="shared" ca="1" si="1107"/>
        <v>7</v>
      </c>
      <c r="BH8215" s="6">
        <f ca="1">IF(ISNUMBER('Descriptive Stats'!BF8215),'Descriptive Stats'!BF8215,#N/A)</f>
        <v>-0.13248586824472414</v>
      </c>
      <c r="BI8215" s="6">
        <f ca="1">IF(ISNUMBER('Descriptive Stats'!E8215),'Descriptive Stats'!E8215,#N/A)</f>
        <v>7</v>
      </c>
    </row>
    <row r="8216" spans="1:61" ht="14.4" x14ac:dyDescent="0.3">
      <c r="A8216" s="2">
        <f>ROW()</f>
        <v>8216</v>
      </c>
      <c r="C8216" s="8">
        <f t="shared" ca="1" si="1109"/>
        <v>19</v>
      </c>
      <c r="D8216" s="8">
        <f t="shared" ca="1" si="1110"/>
        <v>7</v>
      </c>
      <c r="E8216" s="50">
        <f t="shared" ca="1" si="1104"/>
        <v>15</v>
      </c>
      <c r="F8216" s="2" t="str">
        <f t="shared" ca="1" si="1111"/>
        <v/>
      </c>
      <c r="BD8216" s="49">
        <f t="shared" ca="1" si="1108"/>
        <v>5051.5</v>
      </c>
      <c r="BE8216" s="3">
        <f t="shared" ca="1" si="1105"/>
        <v>0.50509999999999999</v>
      </c>
      <c r="BF8216" s="3">
        <f t="shared" ca="1" si="1106"/>
        <v>1.2784152420787677E-2</v>
      </c>
      <c r="BG8216" s="9">
        <f t="shared" ca="1" si="1107"/>
        <v>15</v>
      </c>
      <c r="BH8216" s="6">
        <f ca="1">IF(ISNUMBER('Descriptive Stats'!BF8216),'Descriptive Stats'!BF8216,#N/A)</f>
        <v>1.2784152420787677E-2</v>
      </c>
      <c r="BI8216" s="6">
        <f ca="1">IF(ISNUMBER('Descriptive Stats'!E8216),'Descriptive Stats'!E8216,#N/A)</f>
        <v>15</v>
      </c>
    </row>
    <row r="8217" spans="1:61" ht="14.4" x14ac:dyDescent="0.3">
      <c r="A8217" s="2">
        <f>ROW()</f>
        <v>8217</v>
      </c>
      <c r="C8217" s="8">
        <f t="shared" ca="1" si="1109"/>
        <v>24</v>
      </c>
      <c r="D8217" s="8">
        <f t="shared" ca="1" si="1110"/>
        <v>15</v>
      </c>
      <c r="E8217" s="50">
        <f t="shared" ca="1" si="1104"/>
        <v>0</v>
      </c>
      <c r="F8217" s="2" t="str">
        <f t="shared" ca="1" si="1111"/>
        <v/>
      </c>
      <c r="BD8217" s="49">
        <f t="shared" ca="1" si="1108"/>
        <v>815.5</v>
      </c>
      <c r="BE8217" s="3">
        <f t="shared" ca="1" si="1105"/>
        <v>8.1500000000000003E-2</v>
      </c>
      <c r="BF8217" s="3">
        <f t="shared" ca="1" si="1106"/>
        <v>-1.3950525282585462</v>
      </c>
      <c r="BG8217" s="9">
        <f t="shared" ca="1" si="1107"/>
        <v>0</v>
      </c>
      <c r="BH8217" s="6">
        <f ca="1">IF(ISNUMBER('Descriptive Stats'!BF8217),'Descriptive Stats'!BF8217,#N/A)</f>
        <v>-1.3950525282585462</v>
      </c>
      <c r="BI8217" s="6">
        <f ca="1">IF(ISNUMBER('Descriptive Stats'!E8217),'Descriptive Stats'!E8217,#N/A)</f>
        <v>0</v>
      </c>
    </row>
    <row r="8218" spans="1:61" ht="14.4" x14ac:dyDescent="0.3">
      <c r="A8218" s="2">
        <f>ROW()</f>
        <v>8218</v>
      </c>
      <c r="C8218" s="8">
        <f t="shared" ca="1" si="1109"/>
        <v>18</v>
      </c>
      <c r="D8218" s="8">
        <f t="shared" ca="1" si="1110"/>
        <v>0</v>
      </c>
      <c r="E8218" s="50">
        <f t="shared" ca="1" si="1104"/>
        <v>7</v>
      </c>
      <c r="F8218" s="2" t="str">
        <f t="shared" ca="1" si="1111"/>
        <v/>
      </c>
      <c r="BD8218" s="49">
        <f t="shared" ca="1" si="1108"/>
        <v>4473.5</v>
      </c>
      <c r="BE8218" s="3">
        <f t="shared" ca="1" si="1105"/>
        <v>0.44729999999999998</v>
      </c>
      <c r="BF8218" s="3">
        <f t="shared" ca="1" si="1106"/>
        <v>-0.13248586824472414</v>
      </c>
      <c r="BG8218" s="9">
        <f t="shared" ca="1" si="1107"/>
        <v>7</v>
      </c>
      <c r="BH8218" s="6">
        <f ca="1">IF(ISNUMBER('Descriptive Stats'!BF8218),'Descriptive Stats'!BF8218,#N/A)</f>
        <v>-0.13248586824472414</v>
      </c>
      <c r="BI8218" s="6">
        <f ca="1">IF(ISNUMBER('Descriptive Stats'!E8218),'Descriptive Stats'!E8218,#N/A)</f>
        <v>7</v>
      </c>
    </row>
    <row r="8219" spans="1:61" ht="14.4" x14ac:dyDescent="0.3">
      <c r="A8219" s="2">
        <f>ROW()</f>
        <v>8219</v>
      </c>
      <c r="C8219" s="8">
        <f t="shared" ca="1" si="1109"/>
        <v>6</v>
      </c>
      <c r="D8219" s="8">
        <f t="shared" ca="1" si="1110"/>
        <v>7</v>
      </c>
      <c r="E8219" s="50">
        <f t="shared" ca="1" si="1104"/>
        <v>2</v>
      </c>
      <c r="F8219" s="2" t="str">
        <f t="shared" ca="1" si="1111"/>
        <v/>
      </c>
      <c r="BD8219" s="49">
        <f t="shared" ca="1" si="1108"/>
        <v>2595</v>
      </c>
      <c r="BE8219" s="3">
        <f t="shared" ca="1" si="1105"/>
        <v>0.25945000000000001</v>
      </c>
      <c r="BF8219" s="3">
        <f t="shared" ca="1" si="1106"/>
        <v>-0.6450419512753276</v>
      </c>
      <c r="BG8219" s="9">
        <f t="shared" ca="1" si="1107"/>
        <v>2</v>
      </c>
      <c r="BH8219" s="6">
        <f ca="1">IF(ISNUMBER('Descriptive Stats'!BF8219),'Descriptive Stats'!BF8219,#N/A)</f>
        <v>-0.6450419512753276</v>
      </c>
      <c r="BI8219" s="6">
        <f ca="1">IF(ISNUMBER('Descriptive Stats'!E8219),'Descriptive Stats'!E8219,#N/A)</f>
        <v>2</v>
      </c>
    </row>
    <row r="8220" spans="1:61" ht="14.4" x14ac:dyDescent="0.3">
      <c r="A8220" s="2">
        <f>ROW()</f>
        <v>8220</v>
      </c>
      <c r="C8220" s="8">
        <f t="shared" ca="1" si="1109"/>
        <v>17</v>
      </c>
      <c r="D8220" s="8">
        <f t="shared" ca="1" si="1110"/>
        <v>2</v>
      </c>
      <c r="E8220" s="50">
        <f t="shared" ca="1" si="1104"/>
        <v>0</v>
      </c>
      <c r="F8220" s="2" t="str">
        <f t="shared" ca="1" si="1111"/>
        <v/>
      </c>
      <c r="BD8220" s="49">
        <f t="shared" ca="1" si="1108"/>
        <v>815.5</v>
      </c>
      <c r="BE8220" s="3">
        <f t="shared" ca="1" si="1105"/>
        <v>8.1500000000000003E-2</v>
      </c>
      <c r="BF8220" s="3">
        <f t="shared" ca="1" si="1106"/>
        <v>-1.3950525282585462</v>
      </c>
      <c r="BG8220" s="9">
        <f t="shared" ca="1" si="1107"/>
        <v>0</v>
      </c>
      <c r="BH8220" s="6">
        <f ca="1">IF(ISNUMBER('Descriptive Stats'!BF8220),'Descriptive Stats'!BF8220,#N/A)</f>
        <v>-1.3950525282585462</v>
      </c>
      <c r="BI8220" s="6">
        <f ca="1">IF(ISNUMBER('Descriptive Stats'!E8220),'Descriptive Stats'!E8220,#N/A)</f>
        <v>0</v>
      </c>
    </row>
    <row r="8221" spans="1:61" ht="14.4" x14ac:dyDescent="0.3">
      <c r="A8221" s="2">
        <f>ROW()</f>
        <v>8221</v>
      </c>
      <c r="C8221" s="8">
        <f t="shared" ca="1" si="1109"/>
        <v>22</v>
      </c>
      <c r="D8221" s="8">
        <f t="shared" ca="1" si="1110"/>
        <v>0</v>
      </c>
      <c r="E8221" s="50">
        <f t="shared" ca="1" si="1104"/>
        <v>1</v>
      </c>
      <c r="F8221" s="2" t="str">
        <f t="shared" ca="1" si="1111"/>
        <v/>
      </c>
      <c r="BD8221" s="49">
        <f t="shared" ca="1" si="1108"/>
        <v>1871</v>
      </c>
      <c r="BE8221" s="3">
        <f t="shared" ca="1" si="1105"/>
        <v>0.18704999999999999</v>
      </c>
      <c r="BF8221" s="3">
        <f t="shared" ca="1" si="1106"/>
        <v>-0.88881967520906158</v>
      </c>
      <c r="BG8221" s="9">
        <f t="shared" ca="1" si="1107"/>
        <v>1</v>
      </c>
      <c r="BH8221" s="6">
        <f ca="1">IF(ISNUMBER('Descriptive Stats'!BF8221),'Descriptive Stats'!BF8221,#N/A)</f>
        <v>-0.88881967520906158</v>
      </c>
      <c r="BI8221" s="6">
        <f ca="1">IF(ISNUMBER('Descriptive Stats'!E8221),'Descriptive Stats'!E8221,#N/A)</f>
        <v>1</v>
      </c>
    </row>
    <row r="8222" spans="1:61" ht="14.4" x14ac:dyDescent="0.3">
      <c r="A8222" s="2">
        <f>ROW()</f>
        <v>8222</v>
      </c>
      <c r="C8222" s="8">
        <f t="shared" ca="1" si="1109"/>
        <v>12</v>
      </c>
      <c r="D8222" s="8">
        <f t="shared" ca="1" si="1110"/>
        <v>1</v>
      </c>
      <c r="E8222" s="50">
        <f t="shared" ca="1" si="1104"/>
        <v>19</v>
      </c>
      <c r="F8222" s="2" t="str">
        <f t="shared" ca="1" si="1111"/>
        <v>X</v>
      </c>
      <c r="BD8222" s="49">
        <f t="shared" ca="1" si="1108"/>
        <v>5294</v>
      </c>
      <c r="BE8222" s="3">
        <f t="shared" ca="1" si="1105"/>
        <v>0.52934999999999999</v>
      </c>
      <c r="BF8222" s="3">
        <f t="shared" ca="1" si="1106"/>
        <v>7.3636031452008061E-2</v>
      </c>
      <c r="BG8222" s="9">
        <f t="shared" ca="1" si="1107"/>
        <v>19</v>
      </c>
      <c r="BH8222" s="6">
        <f ca="1">IF(ISNUMBER('Descriptive Stats'!BF8222),'Descriptive Stats'!BF8222,#N/A)</f>
        <v>7.3636031452008061E-2</v>
      </c>
      <c r="BI8222" s="6">
        <f ca="1">IF(ISNUMBER('Descriptive Stats'!E8222),'Descriptive Stats'!E8222,#N/A)</f>
        <v>19</v>
      </c>
    </row>
    <row r="8223" spans="1:61" ht="14.4" x14ac:dyDescent="0.3">
      <c r="A8223" s="2">
        <f>ROW()</f>
        <v>8223</v>
      </c>
      <c r="C8223" s="8">
        <f t="shared" ca="1" si="1109"/>
        <v>7</v>
      </c>
      <c r="D8223" s="8">
        <f t="shared" ca="1" si="1110"/>
        <v>19</v>
      </c>
      <c r="E8223" s="50">
        <f t="shared" ca="1" si="1104"/>
        <v>1</v>
      </c>
      <c r="F8223" s="2" t="str">
        <f t="shared" ca="1" si="1111"/>
        <v/>
      </c>
      <c r="BD8223" s="49">
        <f t="shared" ca="1" si="1108"/>
        <v>1871</v>
      </c>
      <c r="BE8223" s="3">
        <f t="shared" ca="1" si="1105"/>
        <v>0.18704999999999999</v>
      </c>
      <c r="BF8223" s="3">
        <f t="shared" ca="1" si="1106"/>
        <v>-0.88881967520906158</v>
      </c>
      <c r="BG8223" s="9">
        <f t="shared" ca="1" si="1107"/>
        <v>1</v>
      </c>
      <c r="BH8223" s="6">
        <f ca="1">IF(ISNUMBER('Descriptive Stats'!BF8223),'Descriptive Stats'!BF8223,#N/A)</f>
        <v>-0.88881967520906158</v>
      </c>
      <c r="BI8223" s="6">
        <f ca="1">IF(ISNUMBER('Descriptive Stats'!E8223),'Descriptive Stats'!E8223,#N/A)</f>
        <v>1</v>
      </c>
    </row>
    <row r="8224" spans="1:61" ht="14.4" x14ac:dyDescent="0.3">
      <c r="A8224" s="2">
        <f>ROW()</f>
        <v>8224</v>
      </c>
      <c r="C8224" s="8">
        <f t="shared" ca="1" si="1109"/>
        <v>8</v>
      </c>
      <c r="D8224" s="8">
        <f t="shared" ca="1" si="1110"/>
        <v>1</v>
      </c>
      <c r="E8224" s="50">
        <f t="shared" ca="1" si="1104"/>
        <v>6</v>
      </c>
      <c r="F8224" s="2" t="str">
        <f t="shared" ca="1" si="1111"/>
        <v/>
      </c>
      <c r="BD8224" s="49">
        <f t="shared" ca="1" si="1108"/>
        <v>3900</v>
      </c>
      <c r="BE8224" s="3">
        <f t="shared" ca="1" si="1105"/>
        <v>0.38995000000000002</v>
      </c>
      <c r="BF8224" s="3">
        <f t="shared" ca="1" si="1106"/>
        <v>-0.2794493539703507</v>
      </c>
      <c r="BG8224" s="9">
        <f t="shared" ca="1" si="1107"/>
        <v>6</v>
      </c>
      <c r="BH8224" s="6">
        <f ca="1">IF(ISNUMBER('Descriptive Stats'!BF8224),'Descriptive Stats'!BF8224,#N/A)</f>
        <v>-0.2794493539703507</v>
      </c>
      <c r="BI8224" s="6">
        <f ca="1">IF(ISNUMBER('Descriptive Stats'!E8224),'Descriptive Stats'!E8224,#N/A)</f>
        <v>6</v>
      </c>
    </row>
    <row r="8225" spans="1:61" ht="14.4" x14ac:dyDescent="0.3">
      <c r="A8225" s="2">
        <f>ROW()</f>
        <v>8225</v>
      </c>
      <c r="C8225" s="8">
        <f t="shared" ca="1" si="1109"/>
        <v>16</v>
      </c>
      <c r="D8225" s="8">
        <f t="shared" ca="1" si="1110"/>
        <v>6</v>
      </c>
      <c r="E8225" s="50">
        <f t="shared" ca="1" si="1104"/>
        <v>19</v>
      </c>
      <c r="F8225" s="2" t="str">
        <f t="shared" ca="1" si="1111"/>
        <v>X</v>
      </c>
      <c r="BD8225" s="49">
        <f t="shared" ca="1" si="1108"/>
        <v>5294</v>
      </c>
      <c r="BE8225" s="3">
        <f t="shared" ca="1" si="1105"/>
        <v>0.52934999999999999</v>
      </c>
      <c r="BF8225" s="3">
        <f t="shared" ca="1" si="1106"/>
        <v>7.3636031452008061E-2</v>
      </c>
      <c r="BG8225" s="9">
        <f t="shared" ca="1" si="1107"/>
        <v>19</v>
      </c>
      <c r="BH8225" s="6">
        <f ca="1">IF(ISNUMBER('Descriptive Stats'!BF8225),'Descriptive Stats'!BF8225,#N/A)</f>
        <v>7.3636031452008061E-2</v>
      </c>
      <c r="BI8225" s="6">
        <f ca="1">IF(ISNUMBER('Descriptive Stats'!E8225),'Descriptive Stats'!E8225,#N/A)</f>
        <v>19</v>
      </c>
    </row>
    <row r="8226" spans="1:61" ht="14.4" x14ac:dyDescent="0.3">
      <c r="A8226" s="2">
        <f>ROW()</f>
        <v>8226</v>
      </c>
      <c r="C8226" s="8">
        <f t="shared" ca="1" si="1109"/>
        <v>7</v>
      </c>
      <c r="D8226" s="8">
        <f t="shared" ca="1" si="1110"/>
        <v>19</v>
      </c>
      <c r="E8226" s="50">
        <f t="shared" ca="1" si="1104"/>
        <v>1</v>
      </c>
      <c r="F8226" s="2" t="str">
        <f t="shared" ca="1" si="1111"/>
        <v/>
      </c>
      <c r="BD8226" s="49">
        <f t="shared" ca="1" si="1108"/>
        <v>1871</v>
      </c>
      <c r="BE8226" s="3">
        <f t="shared" ca="1" si="1105"/>
        <v>0.18704999999999999</v>
      </c>
      <c r="BF8226" s="3">
        <f t="shared" ca="1" si="1106"/>
        <v>-0.88881967520906158</v>
      </c>
      <c r="BG8226" s="9">
        <f t="shared" ca="1" si="1107"/>
        <v>1</v>
      </c>
      <c r="BH8226" s="6">
        <f ca="1">IF(ISNUMBER('Descriptive Stats'!BF8226),'Descriptive Stats'!BF8226,#N/A)</f>
        <v>-0.88881967520906158</v>
      </c>
      <c r="BI8226" s="6">
        <f ca="1">IF(ISNUMBER('Descriptive Stats'!E8226),'Descriptive Stats'!E8226,#N/A)</f>
        <v>1</v>
      </c>
    </row>
    <row r="8227" spans="1:61" ht="14.4" x14ac:dyDescent="0.3">
      <c r="A8227" s="2">
        <f>ROW()</f>
        <v>8227</v>
      </c>
      <c r="C8227" s="8">
        <f t="shared" ca="1" si="1109"/>
        <v>12</v>
      </c>
      <c r="D8227" s="8">
        <f t="shared" ca="1" si="1110"/>
        <v>1</v>
      </c>
      <c r="E8227" s="50">
        <f t="shared" ca="1" si="1104"/>
        <v>0</v>
      </c>
      <c r="F8227" s="2" t="str">
        <f t="shared" ca="1" si="1111"/>
        <v/>
      </c>
      <c r="BD8227" s="49">
        <f t="shared" ca="1" si="1108"/>
        <v>815.5</v>
      </c>
      <c r="BE8227" s="3">
        <f t="shared" ca="1" si="1105"/>
        <v>8.1500000000000003E-2</v>
      </c>
      <c r="BF8227" s="3">
        <f t="shared" ca="1" si="1106"/>
        <v>-1.3950525282585462</v>
      </c>
      <c r="BG8227" s="9">
        <f t="shared" ca="1" si="1107"/>
        <v>0</v>
      </c>
      <c r="BH8227" s="6">
        <f ca="1">IF(ISNUMBER('Descriptive Stats'!BF8227),'Descriptive Stats'!BF8227,#N/A)</f>
        <v>-1.3950525282585462</v>
      </c>
      <c r="BI8227" s="6">
        <f ca="1">IF(ISNUMBER('Descriptive Stats'!E8227),'Descriptive Stats'!E8227,#N/A)</f>
        <v>0</v>
      </c>
    </row>
    <row r="8228" spans="1:61" ht="14.4" x14ac:dyDescent="0.3">
      <c r="A8228" s="2">
        <f>ROW()</f>
        <v>8228</v>
      </c>
      <c r="C8228" s="8">
        <f t="shared" ca="1" si="1109"/>
        <v>15</v>
      </c>
      <c r="D8228" s="8">
        <f t="shared" ca="1" si="1110"/>
        <v>0</v>
      </c>
      <c r="E8228" s="50">
        <f t="shared" ca="1" si="1104"/>
        <v>6</v>
      </c>
      <c r="F8228" s="2" t="str">
        <f t="shared" ca="1" si="1111"/>
        <v/>
      </c>
      <c r="BD8228" s="49">
        <f t="shared" ca="1" si="1108"/>
        <v>3900</v>
      </c>
      <c r="BE8228" s="3">
        <f t="shared" ca="1" si="1105"/>
        <v>0.38995000000000002</v>
      </c>
      <c r="BF8228" s="3">
        <f t="shared" ca="1" si="1106"/>
        <v>-0.2794493539703507</v>
      </c>
      <c r="BG8228" s="9">
        <f t="shared" ca="1" si="1107"/>
        <v>6</v>
      </c>
      <c r="BH8228" s="6">
        <f ca="1">IF(ISNUMBER('Descriptive Stats'!BF8228),'Descriptive Stats'!BF8228,#N/A)</f>
        <v>-0.2794493539703507</v>
      </c>
      <c r="BI8228" s="6">
        <f ca="1">IF(ISNUMBER('Descriptive Stats'!E8228),'Descriptive Stats'!E8228,#N/A)</f>
        <v>6</v>
      </c>
    </row>
    <row r="8229" spans="1:61" ht="14.4" x14ac:dyDescent="0.3">
      <c r="A8229" s="2">
        <f>ROW()</f>
        <v>8229</v>
      </c>
      <c r="C8229" s="8">
        <f t="shared" ca="1" si="1109"/>
        <v>16</v>
      </c>
      <c r="D8229" s="8">
        <f t="shared" ca="1" si="1110"/>
        <v>6</v>
      </c>
      <c r="E8229" s="50">
        <f t="shared" ca="1" si="1104"/>
        <v>9</v>
      </c>
      <c r="F8229" s="2" t="str">
        <f t="shared" ca="1" si="1111"/>
        <v/>
      </c>
      <c r="BD8229" s="49">
        <f t="shared" ca="1" si="1108"/>
        <v>4819</v>
      </c>
      <c r="BE8229" s="3">
        <f t="shared" ca="1" si="1105"/>
        <v>0.48185</v>
      </c>
      <c r="BF8229" s="3">
        <f t="shared" ca="1" si="1106"/>
        <v>-4.5511009098988427E-2</v>
      </c>
      <c r="BG8229" s="9">
        <f t="shared" ca="1" si="1107"/>
        <v>9</v>
      </c>
      <c r="BH8229" s="6">
        <f ca="1">IF(ISNUMBER('Descriptive Stats'!BF8229),'Descriptive Stats'!BF8229,#N/A)</f>
        <v>-4.5511009098988427E-2</v>
      </c>
      <c r="BI8229" s="6">
        <f ca="1">IF(ISNUMBER('Descriptive Stats'!E8229),'Descriptive Stats'!E8229,#N/A)</f>
        <v>9</v>
      </c>
    </row>
    <row r="8230" spans="1:61" ht="14.4" x14ac:dyDescent="0.3">
      <c r="A8230" s="2">
        <f>ROW()</f>
        <v>8230</v>
      </c>
      <c r="C8230" s="8">
        <f t="shared" ca="1" si="1109"/>
        <v>23</v>
      </c>
      <c r="D8230" s="8">
        <f t="shared" ca="1" si="1110"/>
        <v>9</v>
      </c>
      <c r="E8230" s="50">
        <f t="shared" ca="1" si="1104"/>
        <v>6</v>
      </c>
      <c r="F8230" s="2" t="str">
        <f t="shared" ca="1" si="1111"/>
        <v/>
      </c>
      <c r="BD8230" s="49">
        <f t="shared" ca="1" si="1108"/>
        <v>3900</v>
      </c>
      <c r="BE8230" s="3">
        <f t="shared" ca="1" si="1105"/>
        <v>0.38995000000000002</v>
      </c>
      <c r="BF8230" s="3">
        <f t="shared" ca="1" si="1106"/>
        <v>-0.2794493539703507</v>
      </c>
      <c r="BG8230" s="9">
        <f t="shared" ca="1" si="1107"/>
        <v>6</v>
      </c>
      <c r="BH8230" s="6">
        <f ca="1">IF(ISNUMBER('Descriptive Stats'!BF8230),'Descriptive Stats'!BF8230,#N/A)</f>
        <v>-0.2794493539703507</v>
      </c>
      <c r="BI8230" s="6">
        <f ca="1">IF(ISNUMBER('Descriptive Stats'!E8230),'Descriptive Stats'!E8230,#N/A)</f>
        <v>6</v>
      </c>
    </row>
    <row r="8231" spans="1:61" ht="14.4" x14ac:dyDescent="0.3">
      <c r="A8231" s="2">
        <f>ROW()</f>
        <v>8231</v>
      </c>
      <c r="C8231" s="8">
        <f t="shared" ca="1" si="1109"/>
        <v>16</v>
      </c>
      <c r="D8231" s="8">
        <f t="shared" ca="1" si="1110"/>
        <v>6</v>
      </c>
      <c r="E8231" s="50">
        <f t="shared" ca="1" si="1104"/>
        <v>1</v>
      </c>
      <c r="F8231" s="2" t="str">
        <f t="shared" ca="1" si="1111"/>
        <v/>
      </c>
      <c r="BD8231" s="49">
        <f t="shared" ca="1" si="1108"/>
        <v>1871</v>
      </c>
      <c r="BE8231" s="3">
        <f t="shared" ca="1" si="1105"/>
        <v>0.18704999999999999</v>
      </c>
      <c r="BF8231" s="3">
        <f t="shared" ca="1" si="1106"/>
        <v>-0.88881967520906158</v>
      </c>
      <c r="BG8231" s="9">
        <f t="shared" ca="1" si="1107"/>
        <v>1</v>
      </c>
      <c r="BH8231" s="6">
        <f ca="1">IF(ISNUMBER('Descriptive Stats'!BF8231),'Descriptive Stats'!BF8231,#N/A)</f>
        <v>-0.88881967520906158</v>
      </c>
      <c r="BI8231" s="6">
        <f ca="1">IF(ISNUMBER('Descriptive Stats'!E8231),'Descriptive Stats'!E8231,#N/A)</f>
        <v>1</v>
      </c>
    </row>
    <row r="8232" spans="1:61" ht="14.4" x14ac:dyDescent="0.3">
      <c r="A8232" s="2">
        <f>ROW()</f>
        <v>8232</v>
      </c>
      <c r="C8232" s="8">
        <f t="shared" ca="1" si="1109"/>
        <v>8</v>
      </c>
      <c r="D8232" s="8">
        <f t="shared" ca="1" si="1110"/>
        <v>1</v>
      </c>
      <c r="E8232" s="50">
        <f t="shared" ca="1" si="1104"/>
        <v>0</v>
      </c>
      <c r="F8232" s="2" t="str">
        <f t="shared" ca="1" si="1111"/>
        <v/>
      </c>
      <c r="BD8232" s="49">
        <f t="shared" ca="1" si="1108"/>
        <v>815.5</v>
      </c>
      <c r="BE8232" s="3">
        <f t="shared" ca="1" si="1105"/>
        <v>8.1500000000000003E-2</v>
      </c>
      <c r="BF8232" s="3">
        <f t="shared" ca="1" si="1106"/>
        <v>-1.3950525282585462</v>
      </c>
      <c r="BG8232" s="9">
        <f t="shared" ca="1" si="1107"/>
        <v>0</v>
      </c>
      <c r="BH8232" s="6">
        <f ca="1">IF(ISNUMBER('Descriptive Stats'!BF8232),'Descriptive Stats'!BF8232,#N/A)</f>
        <v>-1.3950525282585462</v>
      </c>
      <c r="BI8232" s="6">
        <f ca="1">IF(ISNUMBER('Descriptive Stats'!E8232),'Descriptive Stats'!E8232,#N/A)</f>
        <v>0</v>
      </c>
    </row>
    <row r="8233" spans="1:61" ht="14.4" x14ac:dyDescent="0.3">
      <c r="A8233" s="2">
        <f>ROW()</f>
        <v>8233</v>
      </c>
      <c r="C8233" s="8">
        <f t="shared" ca="1" si="1109"/>
        <v>18</v>
      </c>
      <c r="D8233" s="8">
        <f t="shared" ca="1" si="1110"/>
        <v>0</v>
      </c>
      <c r="E8233" s="50">
        <f t="shared" ca="1" si="1104"/>
        <v>0</v>
      </c>
      <c r="F8233" s="2" t="str">
        <f t="shared" ca="1" si="1111"/>
        <v/>
      </c>
      <c r="BD8233" s="49">
        <f t="shared" ca="1" si="1108"/>
        <v>815.5</v>
      </c>
      <c r="BE8233" s="3">
        <f t="shared" ca="1" si="1105"/>
        <v>8.1500000000000003E-2</v>
      </c>
      <c r="BF8233" s="3">
        <f t="shared" ca="1" si="1106"/>
        <v>-1.3950525282585462</v>
      </c>
      <c r="BG8233" s="9">
        <f t="shared" ca="1" si="1107"/>
        <v>0</v>
      </c>
      <c r="BH8233" s="6">
        <f ca="1">IF(ISNUMBER('Descriptive Stats'!BF8233),'Descriptive Stats'!BF8233,#N/A)</f>
        <v>-1.3950525282585462</v>
      </c>
      <c r="BI8233" s="6">
        <f ca="1">IF(ISNUMBER('Descriptive Stats'!E8233),'Descriptive Stats'!E8233,#N/A)</f>
        <v>0</v>
      </c>
    </row>
    <row r="8234" spans="1:61" ht="14.4" x14ac:dyDescent="0.3">
      <c r="A8234" s="2">
        <f>ROW()</f>
        <v>8234</v>
      </c>
      <c r="C8234" s="8">
        <f t="shared" ca="1" si="1109"/>
        <v>22</v>
      </c>
      <c r="D8234" s="8">
        <f t="shared" ca="1" si="1110"/>
        <v>0</v>
      </c>
      <c r="E8234" s="50">
        <f t="shared" ca="1" si="1104"/>
        <v>0</v>
      </c>
      <c r="F8234" s="2" t="str">
        <f t="shared" ca="1" si="1111"/>
        <v/>
      </c>
      <c r="BD8234" s="49">
        <f t="shared" ca="1" si="1108"/>
        <v>815.5</v>
      </c>
      <c r="BE8234" s="3">
        <f t="shared" ca="1" si="1105"/>
        <v>8.1500000000000003E-2</v>
      </c>
      <c r="BF8234" s="3">
        <f t="shared" ca="1" si="1106"/>
        <v>-1.3950525282585462</v>
      </c>
      <c r="BG8234" s="9">
        <f t="shared" ca="1" si="1107"/>
        <v>0</v>
      </c>
      <c r="BH8234" s="6">
        <f ca="1">IF(ISNUMBER('Descriptive Stats'!BF8234),'Descriptive Stats'!BF8234,#N/A)</f>
        <v>-1.3950525282585462</v>
      </c>
      <c r="BI8234" s="6">
        <f ca="1">IF(ISNUMBER('Descriptive Stats'!E8234),'Descriptive Stats'!E8234,#N/A)</f>
        <v>0</v>
      </c>
    </row>
    <row r="8235" spans="1:61" ht="14.4" x14ac:dyDescent="0.3">
      <c r="A8235" s="2">
        <f>ROW()</f>
        <v>8235</v>
      </c>
      <c r="C8235" s="8">
        <f t="shared" ca="1" si="1109"/>
        <v>11</v>
      </c>
      <c r="D8235" s="8">
        <f t="shared" ca="1" si="1110"/>
        <v>0</v>
      </c>
      <c r="E8235" s="50">
        <f t="shared" ca="1" si="1104"/>
        <v>2</v>
      </c>
      <c r="F8235" s="2" t="str">
        <f t="shared" ca="1" si="1111"/>
        <v/>
      </c>
      <c r="BD8235" s="49">
        <f t="shared" ca="1" si="1108"/>
        <v>2595</v>
      </c>
      <c r="BE8235" s="3">
        <f t="shared" ca="1" si="1105"/>
        <v>0.25945000000000001</v>
      </c>
      <c r="BF8235" s="3">
        <f t="shared" ca="1" si="1106"/>
        <v>-0.6450419512753276</v>
      </c>
      <c r="BG8235" s="9">
        <f t="shared" ca="1" si="1107"/>
        <v>2</v>
      </c>
      <c r="BH8235" s="6">
        <f ca="1">IF(ISNUMBER('Descriptive Stats'!BF8235),'Descriptive Stats'!BF8235,#N/A)</f>
        <v>-0.6450419512753276</v>
      </c>
      <c r="BI8235" s="6">
        <f ca="1">IF(ISNUMBER('Descriptive Stats'!E8235),'Descriptive Stats'!E8235,#N/A)</f>
        <v>2</v>
      </c>
    </row>
    <row r="8236" spans="1:61" ht="14.4" x14ac:dyDescent="0.3">
      <c r="A8236" s="2">
        <f>ROW()</f>
        <v>8236</v>
      </c>
      <c r="C8236" s="8">
        <f t="shared" ca="1" si="1109"/>
        <v>3</v>
      </c>
      <c r="D8236" s="8">
        <f t="shared" ca="1" si="1110"/>
        <v>2</v>
      </c>
      <c r="E8236" s="50">
        <f t="shared" ca="1" si="1104"/>
        <v>3</v>
      </c>
      <c r="F8236" s="2" t="str">
        <f t="shared" ca="1" si="1111"/>
        <v/>
      </c>
      <c r="BD8236" s="49">
        <f t="shared" ca="1" si="1108"/>
        <v>3200</v>
      </c>
      <c r="BE8236" s="3">
        <f t="shared" ca="1" si="1105"/>
        <v>0.31995000000000001</v>
      </c>
      <c r="BF8236" s="3">
        <f t="shared" ca="1" si="1106"/>
        <v>-0.46783862043457014</v>
      </c>
      <c r="BG8236" s="9">
        <f t="shared" ca="1" si="1107"/>
        <v>3</v>
      </c>
      <c r="BH8236" s="6">
        <f ca="1">IF(ISNUMBER('Descriptive Stats'!BF8236),'Descriptive Stats'!BF8236,#N/A)</f>
        <v>-0.46783862043457014</v>
      </c>
      <c r="BI8236" s="6">
        <f ca="1">IF(ISNUMBER('Descriptive Stats'!E8236),'Descriptive Stats'!E8236,#N/A)</f>
        <v>3</v>
      </c>
    </row>
    <row r="8237" spans="1:61" ht="14.4" x14ac:dyDescent="0.3">
      <c r="A8237" s="2">
        <f>ROW()</f>
        <v>8237</v>
      </c>
      <c r="C8237" s="8">
        <f t="shared" ca="1" si="1109"/>
        <v>10</v>
      </c>
      <c r="D8237" s="8">
        <f t="shared" ca="1" si="1110"/>
        <v>3</v>
      </c>
      <c r="E8237" s="50">
        <f t="shared" ca="1" si="1104"/>
        <v>0</v>
      </c>
      <c r="F8237" s="2" t="str">
        <f t="shared" ca="1" si="1111"/>
        <v/>
      </c>
      <c r="BD8237" s="49">
        <f t="shared" ca="1" si="1108"/>
        <v>815.5</v>
      </c>
      <c r="BE8237" s="3">
        <f t="shared" ca="1" si="1105"/>
        <v>8.1500000000000003E-2</v>
      </c>
      <c r="BF8237" s="3">
        <f t="shared" ca="1" si="1106"/>
        <v>-1.3950525282585462</v>
      </c>
      <c r="BG8237" s="9">
        <f t="shared" ca="1" si="1107"/>
        <v>0</v>
      </c>
      <c r="BH8237" s="6">
        <f ca="1">IF(ISNUMBER('Descriptive Stats'!BF8237),'Descriptive Stats'!BF8237,#N/A)</f>
        <v>-1.3950525282585462</v>
      </c>
      <c r="BI8237" s="6">
        <f ca="1">IF(ISNUMBER('Descriptive Stats'!E8237),'Descriptive Stats'!E8237,#N/A)</f>
        <v>0</v>
      </c>
    </row>
    <row r="8238" spans="1:61" ht="14.4" x14ac:dyDescent="0.3">
      <c r="A8238" s="2">
        <f>ROW()</f>
        <v>8238</v>
      </c>
      <c r="C8238" s="8">
        <f t="shared" ca="1" si="1109"/>
        <v>11</v>
      </c>
      <c r="D8238" s="8">
        <f t="shared" ca="1" si="1110"/>
        <v>0</v>
      </c>
      <c r="E8238" s="50">
        <f t="shared" ca="1" si="1104"/>
        <v>19</v>
      </c>
      <c r="F8238" s="2" t="str">
        <f t="shared" ca="1" si="1111"/>
        <v>X</v>
      </c>
      <c r="BD8238" s="49">
        <f t="shared" ca="1" si="1108"/>
        <v>5294</v>
      </c>
      <c r="BE8238" s="3">
        <f t="shared" ca="1" si="1105"/>
        <v>0.52934999999999999</v>
      </c>
      <c r="BF8238" s="3">
        <f t="shared" ca="1" si="1106"/>
        <v>7.3636031452008061E-2</v>
      </c>
      <c r="BG8238" s="9">
        <f t="shared" ca="1" si="1107"/>
        <v>19</v>
      </c>
      <c r="BH8238" s="6">
        <f ca="1">IF(ISNUMBER('Descriptive Stats'!BF8238),'Descriptive Stats'!BF8238,#N/A)</f>
        <v>7.3636031452008061E-2</v>
      </c>
      <c r="BI8238" s="6">
        <f ca="1">IF(ISNUMBER('Descriptive Stats'!E8238),'Descriptive Stats'!E8238,#N/A)</f>
        <v>19</v>
      </c>
    </row>
    <row r="8239" spans="1:61" ht="14.4" x14ac:dyDescent="0.3">
      <c r="A8239" s="2">
        <f>ROW()</f>
        <v>8239</v>
      </c>
      <c r="C8239" s="8">
        <f t="shared" ca="1" si="1109"/>
        <v>7</v>
      </c>
      <c r="D8239" s="8">
        <f t="shared" ca="1" si="1110"/>
        <v>19</v>
      </c>
      <c r="E8239" s="50">
        <f t="shared" ca="1" si="1104"/>
        <v>2</v>
      </c>
      <c r="F8239" s="2" t="str">
        <f t="shared" ca="1" si="1111"/>
        <v/>
      </c>
      <c r="BD8239" s="49">
        <f t="shared" ca="1" si="1108"/>
        <v>2595</v>
      </c>
      <c r="BE8239" s="3">
        <f t="shared" ca="1" si="1105"/>
        <v>0.25945000000000001</v>
      </c>
      <c r="BF8239" s="3">
        <f t="shared" ca="1" si="1106"/>
        <v>-0.6450419512753276</v>
      </c>
      <c r="BG8239" s="9">
        <f t="shared" ca="1" si="1107"/>
        <v>2</v>
      </c>
      <c r="BH8239" s="6">
        <f ca="1">IF(ISNUMBER('Descriptive Stats'!BF8239),'Descriptive Stats'!BF8239,#N/A)</f>
        <v>-0.6450419512753276</v>
      </c>
      <c r="BI8239" s="6">
        <f ca="1">IF(ISNUMBER('Descriptive Stats'!E8239),'Descriptive Stats'!E8239,#N/A)</f>
        <v>2</v>
      </c>
    </row>
    <row r="8240" spans="1:61" ht="14.4" x14ac:dyDescent="0.3">
      <c r="A8240" s="2">
        <f>ROW()</f>
        <v>8240</v>
      </c>
      <c r="C8240" s="8">
        <f t="shared" ca="1" si="1109"/>
        <v>3</v>
      </c>
      <c r="D8240" s="8">
        <f t="shared" ca="1" si="1110"/>
        <v>2</v>
      </c>
      <c r="E8240" s="50">
        <f t="shared" ca="1" si="1104"/>
        <v>2</v>
      </c>
      <c r="F8240" s="2" t="str">
        <f t="shared" ca="1" si="1111"/>
        <v/>
      </c>
      <c r="BD8240" s="49">
        <f t="shared" ca="1" si="1108"/>
        <v>2595</v>
      </c>
      <c r="BE8240" s="3">
        <f t="shared" ca="1" si="1105"/>
        <v>0.25945000000000001</v>
      </c>
      <c r="BF8240" s="3">
        <f t="shared" ca="1" si="1106"/>
        <v>-0.6450419512753276</v>
      </c>
      <c r="BG8240" s="9">
        <f t="shared" ca="1" si="1107"/>
        <v>2</v>
      </c>
      <c r="BH8240" s="6">
        <f ca="1">IF(ISNUMBER('Descriptive Stats'!BF8240),'Descriptive Stats'!BF8240,#N/A)</f>
        <v>-0.6450419512753276</v>
      </c>
      <c r="BI8240" s="6">
        <f ca="1">IF(ISNUMBER('Descriptive Stats'!E8240),'Descriptive Stats'!E8240,#N/A)</f>
        <v>2</v>
      </c>
    </row>
    <row r="8241" spans="1:61" ht="14.4" x14ac:dyDescent="0.3">
      <c r="A8241" s="2">
        <f>ROW()</f>
        <v>8241</v>
      </c>
      <c r="C8241" s="8">
        <f t="shared" ca="1" si="1109"/>
        <v>21</v>
      </c>
      <c r="D8241" s="8">
        <f t="shared" ca="1" si="1110"/>
        <v>2</v>
      </c>
      <c r="E8241" s="50">
        <f t="shared" ca="1" si="1104"/>
        <v>0</v>
      </c>
      <c r="F8241" s="2" t="str">
        <f t="shared" ca="1" si="1111"/>
        <v/>
      </c>
      <c r="BD8241" s="49">
        <f t="shared" ca="1" si="1108"/>
        <v>815.5</v>
      </c>
      <c r="BE8241" s="3">
        <f t="shared" ca="1" si="1105"/>
        <v>8.1500000000000003E-2</v>
      </c>
      <c r="BF8241" s="3">
        <f t="shared" ca="1" si="1106"/>
        <v>-1.3950525282585462</v>
      </c>
      <c r="BG8241" s="9">
        <f t="shared" ca="1" si="1107"/>
        <v>0</v>
      </c>
      <c r="BH8241" s="6">
        <f ca="1">IF(ISNUMBER('Descriptive Stats'!BF8241),'Descriptive Stats'!BF8241,#N/A)</f>
        <v>-1.3950525282585462</v>
      </c>
      <c r="BI8241" s="6">
        <f ca="1">IF(ISNUMBER('Descriptive Stats'!E8241),'Descriptive Stats'!E8241,#N/A)</f>
        <v>0</v>
      </c>
    </row>
    <row r="8242" spans="1:61" ht="14.4" x14ac:dyDescent="0.3">
      <c r="A8242" s="2">
        <f>ROW()</f>
        <v>8242</v>
      </c>
      <c r="C8242" s="8">
        <f t="shared" ca="1" si="1109"/>
        <v>15</v>
      </c>
      <c r="D8242" s="8">
        <f t="shared" ca="1" si="1110"/>
        <v>0</v>
      </c>
      <c r="E8242" s="50">
        <f t="shared" ca="1" si="1104"/>
        <v>1</v>
      </c>
      <c r="F8242" s="2" t="str">
        <f t="shared" ca="1" si="1111"/>
        <v/>
      </c>
      <c r="BD8242" s="49">
        <f t="shared" ca="1" si="1108"/>
        <v>1871</v>
      </c>
      <c r="BE8242" s="3">
        <f t="shared" ca="1" si="1105"/>
        <v>0.18704999999999999</v>
      </c>
      <c r="BF8242" s="3">
        <f t="shared" ca="1" si="1106"/>
        <v>-0.88881967520906158</v>
      </c>
      <c r="BG8242" s="9">
        <f t="shared" ca="1" si="1107"/>
        <v>1</v>
      </c>
      <c r="BH8242" s="6">
        <f ca="1">IF(ISNUMBER('Descriptive Stats'!BF8242),'Descriptive Stats'!BF8242,#N/A)</f>
        <v>-0.88881967520906158</v>
      </c>
      <c r="BI8242" s="6">
        <f ca="1">IF(ISNUMBER('Descriptive Stats'!E8242),'Descriptive Stats'!E8242,#N/A)</f>
        <v>1</v>
      </c>
    </row>
    <row r="8243" spans="1:61" ht="14.4" x14ac:dyDescent="0.3">
      <c r="A8243" s="2">
        <f>ROW()</f>
        <v>8243</v>
      </c>
      <c r="C8243" s="8">
        <f t="shared" ca="1" si="1109"/>
        <v>8</v>
      </c>
      <c r="D8243" s="8">
        <f t="shared" ca="1" si="1110"/>
        <v>1</v>
      </c>
      <c r="E8243" s="50">
        <f t="shared" ca="1" si="1104"/>
        <v>1</v>
      </c>
      <c r="F8243" s="2" t="str">
        <f t="shared" ca="1" si="1111"/>
        <v/>
      </c>
      <c r="BD8243" s="49">
        <f t="shared" ca="1" si="1108"/>
        <v>1871</v>
      </c>
      <c r="BE8243" s="3">
        <f t="shared" ca="1" si="1105"/>
        <v>0.18704999999999999</v>
      </c>
      <c r="BF8243" s="3">
        <f t="shared" ca="1" si="1106"/>
        <v>-0.88881967520906158</v>
      </c>
      <c r="BG8243" s="9">
        <f t="shared" ca="1" si="1107"/>
        <v>1</v>
      </c>
      <c r="BH8243" s="6">
        <f ca="1">IF(ISNUMBER('Descriptive Stats'!BF8243),'Descriptive Stats'!BF8243,#N/A)</f>
        <v>-0.88881967520906158</v>
      </c>
      <c r="BI8243" s="6">
        <f ca="1">IF(ISNUMBER('Descriptive Stats'!E8243),'Descriptive Stats'!E8243,#N/A)</f>
        <v>1</v>
      </c>
    </row>
    <row r="8244" spans="1:61" ht="14.4" x14ac:dyDescent="0.3">
      <c r="A8244" s="2">
        <f>ROW()</f>
        <v>8244</v>
      </c>
      <c r="C8244" s="8">
        <f t="shared" ca="1" si="1109"/>
        <v>8</v>
      </c>
      <c r="D8244" s="8">
        <f t="shared" ca="1" si="1110"/>
        <v>1</v>
      </c>
      <c r="E8244" s="50">
        <f t="shared" ca="1" si="1104"/>
        <v>0</v>
      </c>
      <c r="F8244" s="2" t="str">
        <f t="shared" ca="1" si="1111"/>
        <v/>
      </c>
      <c r="BD8244" s="49">
        <f t="shared" ca="1" si="1108"/>
        <v>815.5</v>
      </c>
      <c r="BE8244" s="3">
        <f t="shared" ca="1" si="1105"/>
        <v>8.1500000000000003E-2</v>
      </c>
      <c r="BF8244" s="3">
        <f t="shared" ca="1" si="1106"/>
        <v>-1.3950525282585462</v>
      </c>
      <c r="BG8244" s="9">
        <f t="shared" ca="1" si="1107"/>
        <v>0</v>
      </c>
      <c r="BH8244" s="6">
        <f ca="1">IF(ISNUMBER('Descriptive Stats'!BF8244),'Descriptive Stats'!BF8244,#N/A)</f>
        <v>-1.3950525282585462</v>
      </c>
      <c r="BI8244" s="6">
        <f ca="1">IF(ISNUMBER('Descriptive Stats'!E8244),'Descriptive Stats'!E8244,#N/A)</f>
        <v>0</v>
      </c>
    </row>
    <row r="8245" spans="1:61" ht="14.4" x14ac:dyDescent="0.3">
      <c r="A8245" s="2">
        <f>ROW()</f>
        <v>8245</v>
      </c>
      <c r="C8245" s="8">
        <f t="shared" ca="1" si="1109"/>
        <v>4</v>
      </c>
      <c r="D8245" s="8">
        <f t="shared" ca="1" si="1110"/>
        <v>0</v>
      </c>
      <c r="E8245" s="50">
        <f t="shared" ca="1" si="1104"/>
        <v>6</v>
      </c>
      <c r="F8245" s="2" t="str">
        <f t="shared" ca="1" si="1111"/>
        <v/>
      </c>
      <c r="BD8245" s="49">
        <f t="shared" ca="1" si="1108"/>
        <v>3900</v>
      </c>
      <c r="BE8245" s="3">
        <f t="shared" ca="1" si="1105"/>
        <v>0.38995000000000002</v>
      </c>
      <c r="BF8245" s="3">
        <f t="shared" ca="1" si="1106"/>
        <v>-0.2794493539703507</v>
      </c>
      <c r="BG8245" s="9">
        <f t="shared" ca="1" si="1107"/>
        <v>6</v>
      </c>
      <c r="BH8245" s="6">
        <f ca="1">IF(ISNUMBER('Descriptive Stats'!BF8245),'Descriptive Stats'!BF8245,#N/A)</f>
        <v>-0.2794493539703507</v>
      </c>
      <c r="BI8245" s="6">
        <f ca="1">IF(ISNUMBER('Descriptive Stats'!E8245),'Descriptive Stats'!E8245,#N/A)</f>
        <v>6</v>
      </c>
    </row>
    <row r="8246" spans="1:61" ht="14.4" x14ac:dyDescent="0.3">
      <c r="A8246" s="2">
        <f>ROW()</f>
        <v>8246</v>
      </c>
      <c r="C8246" s="8">
        <f t="shared" ca="1" si="1109"/>
        <v>16</v>
      </c>
      <c r="D8246" s="8">
        <f t="shared" ca="1" si="1110"/>
        <v>6</v>
      </c>
      <c r="E8246" s="50">
        <f t="shared" ca="1" si="1104"/>
        <v>0</v>
      </c>
      <c r="F8246" s="2" t="str">
        <f t="shared" ca="1" si="1111"/>
        <v/>
      </c>
      <c r="BD8246" s="49">
        <f t="shared" ca="1" si="1108"/>
        <v>815.5</v>
      </c>
      <c r="BE8246" s="3">
        <f t="shared" ca="1" si="1105"/>
        <v>8.1500000000000003E-2</v>
      </c>
      <c r="BF8246" s="3">
        <f t="shared" ca="1" si="1106"/>
        <v>-1.3950525282585462</v>
      </c>
      <c r="BG8246" s="9">
        <f t="shared" ca="1" si="1107"/>
        <v>0</v>
      </c>
      <c r="BH8246" s="6">
        <f ca="1">IF(ISNUMBER('Descriptive Stats'!BF8246),'Descriptive Stats'!BF8246,#N/A)</f>
        <v>-1.3950525282585462</v>
      </c>
      <c r="BI8246" s="6">
        <f ca="1">IF(ISNUMBER('Descriptive Stats'!E8246),'Descriptive Stats'!E8246,#N/A)</f>
        <v>0</v>
      </c>
    </row>
    <row r="8247" spans="1:61" ht="14.4" x14ac:dyDescent="0.3">
      <c r="A8247" s="2">
        <f>ROW()</f>
        <v>8247</v>
      </c>
      <c r="C8247" s="8">
        <f t="shared" ca="1" si="1109"/>
        <v>22</v>
      </c>
      <c r="D8247" s="8">
        <f t="shared" ca="1" si="1110"/>
        <v>0</v>
      </c>
      <c r="E8247" s="50">
        <f t="shared" ca="1" si="1104"/>
        <v>9</v>
      </c>
      <c r="F8247" s="2" t="str">
        <f t="shared" ca="1" si="1111"/>
        <v/>
      </c>
      <c r="BD8247" s="49">
        <f t="shared" ca="1" si="1108"/>
        <v>4819</v>
      </c>
      <c r="BE8247" s="3">
        <f t="shared" ca="1" si="1105"/>
        <v>0.48185</v>
      </c>
      <c r="BF8247" s="3">
        <f t="shared" ca="1" si="1106"/>
        <v>-4.5511009098988427E-2</v>
      </c>
      <c r="BG8247" s="9">
        <f t="shared" ca="1" si="1107"/>
        <v>9</v>
      </c>
      <c r="BH8247" s="6">
        <f ca="1">IF(ISNUMBER('Descriptive Stats'!BF8247),'Descriptive Stats'!BF8247,#N/A)</f>
        <v>-4.5511009098988427E-2</v>
      </c>
      <c r="BI8247" s="6">
        <f ca="1">IF(ISNUMBER('Descriptive Stats'!E8247),'Descriptive Stats'!E8247,#N/A)</f>
        <v>9</v>
      </c>
    </row>
    <row r="8248" spans="1:61" ht="14.4" x14ac:dyDescent="0.3">
      <c r="A8248" s="2">
        <f>ROW()</f>
        <v>8248</v>
      </c>
      <c r="C8248" s="8">
        <f t="shared" ca="1" si="1109"/>
        <v>23</v>
      </c>
      <c r="D8248" s="8">
        <f t="shared" ca="1" si="1110"/>
        <v>9</v>
      </c>
      <c r="E8248" s="50">
        <f t="shared" ca="1" si="1104"/>
        <v>7</v>
      </c>
      <c r="F8248" s="2" t="str">
        <f t="shared" ca="1" si="1111"/>
        <v/>
      </c>
      <c r="BD8248" s="49">
        <f t="shared" ca="1" si="1108"/>
        <v>4473.5</v>
      </c>
      <c r="BE8248" s="3">
        <f t="shared" ca="1" si="1105"/>
        <v>0.44729999999999998</v>
      </c>
      <c r="BF8248" s="3">
        <f t="shared" ca="1" si="1106"/>
        <v>-0.13248586824472414</v>
      </c>
      <c r="BG8248" s="9">
        <f t="shared" ca="1" si="1107"/>
        <v>7</v>
      </c>
      <c r="BH8248" s="6">
        <f ca="1">IF(ISNUMBER('Descriptive Stats'!BF8248),'Descriptive Stats'!BF8248,#N/A)</f>
        <v>-0.13248586824472414</v>
      </c>
      <c r="BI8248" s="6">
        <f ca="1">IF(ISNUMBER('Descriptive Stats'!E8248),'Descriptive Stats'!E8248,#N/A)</f>
        <v>7</v>
      </c>
    </row>
    <row r="8249" spans="1:61" ht="14.4" x14ac:dyDescent="0.3">
      <c r="A8249" s="2">
        <f>ROW()</f>
        <v>8249</v>
      </c>
      <c r="C8249" s="8">
        <f t="shared" ca="1" si="1109"/>
        <v>6</v>
      </c>
      <c r="D8249" s="8">
        <f t="shared" ca="1" si="1110"/>
        <v>7</v>
      </c>
      <c r="E8249" s="50">
        <f t="shared" ca="1" si="1104"/>
        <v>0</v>
      </c>
      <c r="F8249" s="2" t="str">
        <f t="shared" ca="1" si="1111"/>
        <v/>
      </c>
      <c r="BD8249" s="49">
        <f t="shared" ca="1" si="1108"/>
        <v>815.5</v>
      </c>
      <c r="BE8249" s="3">
        <f t="shared" ca="1" si="1105"/>
        <v>8.1500000000000003E-2</v>
      </c>
      <c r="BF8249" s="3">
        <f t="shared" ca="1" si="1106"/>
        <v>-1.3950525282585462</v>
      </c>
      <c r="BG8249" s="9">
        <f t="shared" ca="1" si="1107"/>
        <v>0</v>
      </c>
      <c r="BH8249" s="6">
        <f ca="1">IF(ISNUMBER('Descriptive Stats'!BF8249),'Descriptive Stats'!BF8249,#N/A)</f>
        <v>-1.3950525282585462</v>
      </c>
      <c r="BI8249" s="6">
        <f ca="1">IF(ISNUMBER('Descriptive Stats'!E8249),'Descriptive Stats'!E8249,#N/A)</f>
        <v>0</v>
      </c>
    </row>
    <row r="8250" spans="1:61" ht="14.4" x14ac:dyDescent="0.3">
      <c r="A8250" s="2">
        <f>ROW()</f>
        <v>8250</v>
      </c>
      <c r="C8250" s="8">
        <f t="shared" ca="1" si="1109"/>
        <v>4</v>
      </c>
      <c r="D8250" s="8">
        <f t="shared" ca="1" si="1110"/>
        <v>0</v>
      </c>
      <c r="E8250" s="50">
        <f t="shared" ca="1" si="1104"/>
        <v>7</v>
      </c>
      <c r="F8250" s="2" t="str">
        <f t="shared" ca="1" si="1111"/>
        <v/>
      </c>
      <c r="BD8250" s="49">
        <f t="shared" ca="1" si="1108"/>
        <v>4473.5</v>
      </c>
      <c r="BE8250" s="3">
        <f t="shared" ca="1" si="1105"/>
        <v>0.44729999999999998</v>
      </c>
      <c r="BF8250" s="3">
        <f t="shared" ca="1" si="1106"/>
        <v>-0.13248586824472414</v>
      </c>
      <c r="BG8250" s="9">
        <f t="shared" ca="1" si="1107"/>
        <v>7</v>
      </c>
      <c r="BH8250" s="6">
        <f ca="1">IF(ISNUMBER('Descriptive Stats'!BF8250),'Descriptive Stats'!BF8250,#N/A)</f>
        <v>-0.13248586824472414</v>
      </c>
      <c r="BI8250" s="6">
        <f ca="1">IF(ISNUMBER('Descriptive Stats'!E8250),'Descriptive Stats'!E8250,#N/A)</f>
        <v>7</v>
      </c>
    </row>
    <row r="8251" spans="1:61" ht="14.4" x14ac:dyDescent="0.3">
      <c r="A8251" s="2">
        <f>ROW()</f>
        <v>8251</v>
      </c>
      <c r="C8251" s="8">
        <f t="shared" ca="1" si="1109"/>
        <v>6</v>
      </c>
      <c r="D8251" s="8">
        <f t="shared" ca="1" si="1110"/>
        <v>7</v>
      </c>
      <c r="E8251" s="50">
        <f t="shared" ca="1" si="1104"/>
        <v>3</v>
      </c>
      <c r="F8251" s="2" t="str">
        <f t="shared" ca="1" si="1111"/>
        <v/>
      </c>
      <c r="BD8251" s="49">
        <f t="shared" ca="1" si="1108"/>
        <v>3200</v>
      </c>
      <c r="BE8251" s="3">
        <f t="shared" ca="1" si="1105"/>
        <v>0.31995000000000001</v>
      </c>
      <c r="BF8251" s="3">
        <f t="shared" ca="1" si="1106"/>
        <v>-0.46783862043457014</v>
      </c>
      <c r="BG8251" s="9">
        <f t="shared" ca="1" si="1107"/>
        <v>3</v>
      </c>
      <c r="BH8251" s="6">
        <f ca="1">IF(ISNUMBER('Descriptive Stats'!BF8251),'Descriptive Stats'!BF8251,#N/A)</f>
        <v>-0.46783862043457014</v>
      </c>
      <c r="BI8251" s="6">
        <f ca="1">IF(ISNUMBER('Descriptive Stats'!E8251),'Descriptive Stats'!E8251,#N/A)</f>
        <v>3</v>
      </c>
    </row>
    <row r="8252" spans="1:61" ht="14.4" x14ac:dyDescent="0.3">
      <c r="A8252" s="2">
        <f>ROW()</f>
        <v>8252</v>
      </c>
      <c r="C8252" s="8">
        <f t="shared" ca="1" si="1109"/>
        <v>10</v>
      </c>
      <c r="D8252" s="8">
        <f t="shared" ca="1" si="1110"/>
        <v>3</v>
      </c>
      <c r="E8252" s="50">
        <f t="shared" ca="1" si="1104"/>
        <v>4</v>
      </c>
      <c r="F8252" s="2" t="str">
        <f t="shared" ca="1" si="1111"/>
        <v/>
      </c>
      <c r="BD8252" s="49">
        <f t="shared" ca="1" si="1108"/>
        <v>3442</v>
      </c>
      <c r="BE8252" s="3">
        <f t="shared" ca="1" si="1105"/>
        <v>0.34415000000000001</v>
      </c>
      <c r="BF8252" s="3">
        <f t="shared" ca="1" si="1106"/>
        <v>-0.40116316278173481</v>
      </c>
      <c r="BG8252" s="9">
        <f t="shared" ca="1" si="1107"/>
        <v>4</v>
      </c>
      <c r="BH8252" s="6">
        <f ca="1">IF(ISNUMBER('Descriptive Stats'!BF8252),'Descriptive Stats'!BF8252,#N/A)</f>
        <v>-0.40116316278173481</v>
      </c>
      <c r="BI8252" s="6">
        <f ca="1">IF(ISNUMBER('Descriptive Stats'!E8252),'Descriptive Stats'!E8252,#N/A)</f>
        <v>4</v>
      </c>
    </row>
    <row r="8253" spans="1:61" ht="14.4" x14ac:dyDescent="0.3">
      <c r="A8253" s="2">
        <f>ROW()</f>
        <v>8253</v>
      </c>
      <c r="C8253" s="8">
        <f t="shared" ca="1" si="1109"/>
        <v>13</v>
      </c>
      <c r="D8253" s="8">
        <f t="shared" ca="1" si="1110"/>
        <v>4</v>
      </c>
      <c r="E8253" s="50">
        <f t="shared" ca="1" si="1104"/>
        <v>4</v>
      </c>
      <c r="F8253" s="2" t="str">
        <f t="shared" ca="1" si="1111"/>
        <v/>
      </c>
      <c r="BD8253" s="49">
        <f t="shared" ca="1" si="1108"/>
        <v>3442</v>
      </c>
      <c r="BE8253" s="3">
        <f t="shared" ca="1" si="1105"/>
        <v>0.34415000000000001</v>
      </c>
      <c r="BF8253" s="3">
        <f t="shared" ca="1" si="1106"/>
        <v>-0.40116316278173481</v>
      </c>
      <c r="BG8253" s="9">
        <f t="shared" ca="1" si="1107"/>
        <v>4</v>
      </c>
      <c r="BH8253" s="6">
        <f ca="1">IF(ISNUMBER('Descriptive Stats'!BF8253),'Descriptive Stats'!BF8253,#N/A)</f>
        <v>-0.40116316278173481</v>
      </c>
      <c r="BI8253" s="6">
        <f ca="1">IF(ISNUMBER('Descriptive Stats'!E8253),'Descriptive Stats'!E8253,#N/A)</f>
        <v>4</v>
      </c>
    </row>
    <row r="8254" spans="1:61" ht="14.4" x14ac:dyDescent="0.3">
      <c r="A8254" s="2">
        <f>ROW()</f>
        <v>8254</v>
      </c>
      <c r="C8254" s="8">
        <f t="shared" ca="1" si="1109"/>
        <v>13</v>
      </c>
      <c r="D8254" s="8">
        <f t="shared" ca="1" si="1110"/>
        <v>4</v>
      </c>
      <c r="E8254" s="50">
        <f t="shared" ca="1" si="1104"/>
        <v>0</v>
      </c>
      <c r="F8254" s="2" t="str">
        <f t="shared" ca="1" si="1111"/>
        <v/>
      </c>
      <c r="BD8254" s="49">
        <f t="shared" ca="1" si="1108"/>
        <v>815.5</v>
      </c>
      <c r="BE8254" s="3">
        <f t="shared" ca="1" si="1105"/>
        <v>8.1500000000000003E-2</v>
      </c>
      <c r="BF8254" s="3">
        <f t="shared" ca="1" si="1106"/>
        <v>-1.3950525282585462</v>
      </c>
      <c r="BG8254" s="9">
        <f t="shared" ca="1" si="1107"/>
        <v>0</v>
      </c>
      <c r="BH8254" s="6">
        <f ca="1">IF(ISNUMBER('Descriptive Stats'!BF8254),'Descriptive Stats'!BF8254,#N/A)</f>
        <v>-1.3950525282585462</v>
      </c>
      <c r="BI8254" s="6">
        <f ca="1">IF(ISNUMBER('Descriptive Stats'!E8254),'Descriptive Stats'!E8254,#N/A)</f>
        <v>0</v>
      </c>
    </row>
    <row r="8255" spans="1:61" ht="14.4" x14ac:dyDescent="0.3">
      <c r="A8255" s="2">
        <f>ROW()</f>
        <v>8255</v>
      </c>
      <c r="C8255" s="8">
        <f t="shared" ca="1" si="1109"/>
        <v>4</v>
      </c>
      <c r="D8255" s="8">
        <f t="shared" ca="1" si="1110"/>
        <v>0</v>
      </c>
      <c r="E8255" s="50">
        <f t="shared" ca="1" si="1104"/>
        <v>2</v>
      </c>
      <c r="F8255" s="2" t="str">
        <f t="shared" ca="1" si="1111"/>
        <v/>
      </c>
      <c r="BD8255" s="49">
        <f t="shared" ca="1" si="1108"/>
        <v>2595</v>
      </c>
      <c r="BE8255" s="3">
        <f t="shared" ca="1" si="1105"/>
        <v>0.25945000000000001</v>
      </c>
      <c r="BF8255" s="3">
        <f t="shared" ca="1" si="1106"/>
        <v>-0.6450419512753276</v>
      </c>
      <c r="BG8255" s="9">
        <f t="shared" ca="1" si="1107"/>
        <v>2</v>
      </c>
      <c r="BH8255" s="6">
        <f ca="1">IF(ISNUMBER('Descriptive Stats'!BF8255),'Descriptive Stats'!BF8255,#N/A)</f>
        <v>-0.6450419512753276</v>
      </c>
      <c r="BI8255" s="6">
        <f ca="1">IF(ISNUMBER('Descriptive Stats'!E8255),'Descriptive Stats'!E8255,#N/A)</f>
        <v>2</v>
      </c>
    </row>
    <row r="8256" spans="1:61" ht="14.4" x14ac:dyDescent="0.3">
      <c r="A8256" s="2">
        <f>ROW()</f>
        <v>8256</v>
      </c>
      <c r="C8256" s="8">
        <f t="shared" ca="1" si="1109"/>
        <v>21</v>
      </c>
      <c r="D8256" s="8">
        <f t="shared" ca="1" si="1110"/>
        <v>2</v>
      </c>
      <c r="E8256" s="50">
        <f t="shared" ca="1" si="1104"/>
        <v>0</v>
      </c>
      <c r="F8256" s="2" t="str">
        <f t="shared" ca="1" si="1111"/>
        <v/>
      </c>
      <c r="BD8256" s="49">
        <f t="shared" ca="1" si="1108"/>
        <v>815.5</v>
      </c>
      <c r="BE8256" s="3">
        <f t="shared" ca="1" si="1105"/>
        <v>8.1500000000000003E-2</v>
      </c>
      <c r="BF8256" s="3">
        <f t="shared" ca="1" si="1106"/>
        <v>-1.3950525282585462</v>
      </c>
      <c r="BG8256" s="9">
        <f t="shared" ca="1" si="1107"/>
        <v>0</v>
      </c>
      <c r="BH8256" s="6">
        <f ca="1">IF(ISNUMBER('Descriptive Stats'!BF8256),'Descriptive Stats'!BF8256,#N/A)</f>
        <v>-1.3950525282585462</v>
      </c>
      <c r="BI8256" s="6">
        <f ca="1">IF(ISNUMBER('Descriptive Stats'!E8256),'Descriptive Stats'!E8256,#N/A)</f>
        <v>0</v>
      </c>
    </row>
    <row r="8257" spans="1:61" ht="14.4" x14ac:dyDescent="0.3">
      <c r="A8257" s="2">
        <f>ROW()</f>
        <v>8257</v>
      </c>
      <c r="C8257" s="8">
        <f t="shared" ca="1" si="1109"/>
        <v>14</v>
      </c>
      <c r="D8257" s="8">
        <f t="shared" ca="1" si="1110"/>
        <v>0</v>
      </c>
      <c r="E8257" s="50">
        <f t="shared" ca="1" si="1104"/>
        <v>0</v>
      </c>
      <c r="F8257" s="2" t="str">
        <f t="shared" ca="1" si="1111"/>
        <v/>
      </c>
      <c r="BD8257" s="49">
        <f t="shared" ca="1" si="1108"/>
        <v>815.5</v>
      </c>
      <c r="BE8257" s="3">
        <f t="shared" ca="1" si="1105"/>
        <v>8.1500000000000003E-2</v>
      </c>
      <c r="BF8257" s="3">
        <f t="shared" ca="1" si="1106"/>
        <v>-1.3950525282585462</v>
      </c>
      <c r="BG8257" s="9">
        <f t="shared" ca="1" si="1107"/>
        <v>0</v>
      </c>
      <c r="BH8257" s="6">
        <f ca="1">IF(ISNUMBER('Descriptive Stats'!BF8257),'Descriptive Stats'!BF8257,#N/A)</f>
        <v>-1.3950525282585462</v>
      </c>
      <c r="BI8257" s="6">
        <f ca="1">IF(ISNUMBER('Descriptive Stats'!E8257),'Descriptive Stats'!E8257,#N/A)</f>
        <v>0</v>
      </c>
    </row>
    <row r="8258" spans="1:61" ht="14.4" x14ac:dyDescent="0.3">
      <c r="A8258" s="2">
        <f>ROW()</f>
        <v>8258</v>
      </c>
      <c r="C8258" s="8">
        <f t="shared" ca="1" si="1109"/>
        <v>18</v>
      </c>
      <c r="D8258" s="8">
        <f t="shared" ca="1" si="1110"/>
        <v>0</v>
      </c>
      <c r="E8258" s="50">
        <f t="shared" ca="1" si="1104"/>
        <v>0</v>
      </c>
      <c r="F8258" s="2" t="str">
        <f t="shared" ca="1" si="1111"/>
        <v/>
      </c>
      <c r="BD8258" s="49">
        <f t="shared" ca="1" si="1108"/>
        <v>815.5</v>
      </c>
      <c r="BE8258" s="3">
        <f t="shared" ca="1" si="1105"/>
        <v>8.1500000000000003E-2</v>
      </c>
      <c r="BF8258" s="3">
        <f t="shared" ca="1" si="1106"/>
        <v>-1.3950525282585462</v>
      </c>
      <c r="BG8258" s="9">
        <f t="shared" ca="1" si="1107"/>
        <v>0</v>
      </c>
      <c r="BH8258" s="6">
        <f ca="1">IF(ISNUMBER('Descriptive Stats'!BF8258),'Descriptive Stats'!BF8258,#N/A)</f>
        <v>-1.3950525282585462</v>
      </c>
      <c r="BI8258" s="6">
        <f ca="1">IF(ISNUMBER('Descriptive Stats'!E8258),'Descriptive Stats'!E8258,#N/A)</f>
        <v>0</v>
      </c>
    </row>
    <row r="8259" spans="1:61" ht="14.4" x14ac:dyDescent="0.3">
      <c r="A8259" s="2">
        <f>ROW()</f>
        <v>8259</v>
      </c>
      <c r="C8259" s="8">
        <f t="shared" ca="1" si="1109"/>
        <v>11</v>
      </c>
      <c r="D8259" s="8">
        <f t="shared" ca="1" si="1110"/>
        <v>0</v>
      </c>
      <c r="E8259" s="50">
        <f t="shared" ref="E8259:E8322" ca="1" si="1112">IF(0=MOD(ROW(),$J$1),AVERAGE(OFFSET($D$2,ROW()-$J$1,0,$J$1,1)),"")</f>
        <v>2</v>
      </c>
      <c r="F8259" s="2" t="str">
        <f t="shared" ca="1" si="1111"/>
        <v/>
      </c>
      <c r="BD8259" s="49">
        <f t="shared" ca="1" si="1108"/>
        <v>2595</v>
      </c>
      <c r="BE8259" s="3">
        <f t="shared" ca="1" si="1105"/>
        <v>0.25945000000000001</v>
      </c>
      <c r="BF8259" s="3">
        <f t="shared" ca="1" si="1106"/>
        <v>-0.6450419512753276</v>
      </c>
      <c r="BG8259" s="9">
        <f t="shared" ca="1" si="1107"/>
        <v>2</v>
      </c>
      <c r="BH8259" s="6">
        <f ca="1">IF(ISNUMBER('Descriptive Stats'!BF8259),'Descriptive Stats'!BF8259,#N/A)</f>
        <v>-0.6450419512753276</v>
      </c>
      <c r="BI8259" s="6">
        <f ca="1">IF(ISNUMBER('Descriptive Stats'!E8259),'Descriptive Stats'!E8259,#N/A)</f>
        <v>2</v>
      </c>
    </row>
    <row r="8260" spans="1:61" ht="14.4" x14ac:dyDescent="0.3">
      <c r="A8260" s="2">
        <f>ROW()</f>
        <v>8260</v>
      </c>
      <c r="C8260" s="8">
        <f t="shared" ca="1" si="1109"/>
        <v>21</v>
      </c>
      <c r="D8260" s="8">
        <f t="shared" ca="1" si="1110"/>
        <v>2</v>
      </c>
      <c r="E8260" s="50">
        <f t="shared" ca="1" si="1112"/>
        <v>0</v>
      </c>
      <c r="F8260" s="2" t="str">
        <f t="shared" ca="1" si="1111"/>
        <v/>
      </c>
      <c r="BD8260" s="49">
        <f t="shared" ca="1" si="1108"/>
        <v>815.5</v>
      </c>
      <c r="BE8260" s="3">
        <f t="shared" ca="1" si="1105"/>
        <v>8.1500000000000003E-2</v>
      </c>
      <c r="BF8260" s="3">
        <f t="shared" ca="1" si="1106"/>
        <v>-1.3950525282585462</v>
      </c>
      <c r="BG8260" s="9">
        <f t="shared" ca="1" si="1107"/>
        <v>0</v>
      </c>
      <c r="BH8260" s="6">
        <f ca="1">IF(ISNUMBER('Descriptive Stats'!BF8260),'Descriptive Stats'!BF8260,#N/A)</f>
        <v>-1.3950525282585462</v>
      </c>
      <c r="BI8260" s="6">
        <f ca="1">IF(ISNUMBER('Descriptive Stats'!E8260),'Descriptive Stats'!E8260,#N/A)</f>
        <v>0</v>
      </c>
    </row>
    <row r="8261" spans="1:61" ht="14.4" x14ac:dyDescent="0.3">
      <c r="A8261" s="2">
        <f>ROW()</f>
        <v>8261</v>
      </c>
      <c r="C8261" s="8">
        <f t="shared" ca="1" si="1109"/>
        <v>22</v>
      </c>
      <c r="D8261" s="8">
        <f t="shared" ca="1" si="1110"/>
        <v>0</v>
      </c>
      <c r="E8261" s="50">
        <f t="shared" ca="1" si="1112"/>
        <v>7</v>
      </c>
      <c r="F8261" s="2" t="str">
        <f t="shared" ca="1" si="1111"/>
        <v/>
      </c>
      <c r="BD8261" s="49">
        <f t="shared" ca="1" si="1108"/>
        <v>4473.5</v>
      </c>
      <c r="BE8261" s="3">
        <f t="shared" ca="1" si="1105"/>
        <v>0.44729999999999998</v>
      </c>
      <c r="BF8261" s="3">
        <f t="shared" ca="1" si="1106"/>
        <v>-0.13248586824472414</v>
      </c>
      <c r="BG8261" s="9">
        <f t="shared" ca="1" si="1107"/>
        <v>7</v>
      </c>
      <c r="BH8261" s="6">
        <f ca="1">IF(ISNUMBER('Descriptive Stats'!BF8261),'Descriptive Stats'!BF8261,#N/A)</f>
        <v>-0.13248586824472414</v>
      </c>
      <c r="BI8261" s="6">
        <f ca="1">IF(ISNUMBER('Descriptive Stats'!E8261),'Descriptive Stats'!E8261,#N/A)</f>
        <v>7</v>
      </c>
    </row>
    <row r="8262" spans="1:61" ht="14.4" x14ac:dyDescent="0.3">
      <c r="A8262" s="2">
        <f>ROW()</f>
        <v>8262</v>
      </c>
      <c r="C8262" s="8">
        <f t="shared" ca="1" si="1109"/>
        <v>6</v>
      </c>
      <c r="D8262" s="8">
        <f t="shared" ca="1" si="1110"/>
        <v>7</v>
      </c>
      <c r="E8262" s="50">
        <f t="shared" ca="1" si="1112"/>
        <v>6</v>
      </c>
      <c r="F8262" s="2" t="str">
        <f t="shared" ca="1" si="1111"/>
        <v/>
      </c>
      <c r="BD8262" s="49">
        <f t="shared" ca="1" si="1108"/>
        <v>3900</v>
      </c>
      <c r="BE8262" s="3">
        <f t="shared" ca="1" si="1105"/>
        <v>0.38995000000000002</v>
      </c>
      <c r="BF8262" s="3">
        <f t="shared" ca="1" si="1106"/>
        <v>-0.2794493539703507</v>
      </c>
      <c r="BG8262" s="9">
        <f t="shared" ca="1" si="1107"/>
        <v>6</v>
      </c>
      <c r="BH8262" s="6">
        <f ca="1">IF(ISNUMBER('Descriptive Stats'!BF8262),'Descriptive Stats'!BF8262,#N/A)</f>
        <v>-0.2794493539703507</v>
      </c>
      <c r="BI8262" s="6">
        <f ca="1">IF(ISNUMBER('Descriptive Stats'!E8262),'Descriptive Stats'!E8262,#N/A)</f>
        <v>6</v>
      </c>
    </row>
    <row r="8263" spans="1:61" ht="14.4" x14ac:dyDescent="0.3">
      <c r="A8263" s="2">
        <f>ROW()</f>
        <v>8263</v>
      </c>
      <c r="C8263" s="8">
        <f t="shared" ca="1" si="1109"/>
        <v>2</v>
      </c>
      <c r="D8263" s="8">
        <f t="shared" ca="1" si="1110"/>
        <v>6</v>
      </c>
      <c r="E8263" s="50">
        <f t="shared" ca="1" si="1112"/>
        <v>19</v>
      </c>
      <c r="F8263" s="2" t="str">
        <f t="shared" ca="1" si="1111"/>
        <v>X</v>
      </c>
      <c r="BD8263" s="49">
        <f t="shared" ca="1" si="1108"/>
        <v>5294</v>
      </c>
      <c r="BE8263" s="3">
        <f t="shared" ca="1" si="1105"/>
        <v>0.52934999999999999</v>
      </c>
      <c r="BF8263" s="3">
        <f t="shared" ca="1" si="1106"/>
        <v>7.3636031452008061E-2</v>
      </c>
      <c r="BG8263" s="9">
        <f t="shared" ca="1" si="1107"/>
        <v>19</v>
      </c>
      <c r="BH8263" s="6">
        <f ca="1">IF(ISNUMBER('Descriptive Stats'!BF8263),'Descriptive Stats'!BF8263,#N/A)</f>
        <v>7.3636031452008061E-2</v>
      </c>
      <c r="BI8263" s="6">
        <f ca="1">IF(ISNUMBER('Descriptive Stats'!E8263),'Descriptive Stats'!E8263,#N/A)</f>
        <v>19</v>
      </c>
    </row>
    <row r="8264" spans="1:61" ht="14.4" x14ac:dyDescent="0.3">
      <c r="A8264" s="2">
        <f>ROW()</f>
        <v>8264</v>
      </c>
      <c r="C8264" s="8">
        <f t="shared" ca="1" si="1109"/>
        <v>7</v>
      </c>
      <c r="D8264" s="8">
        <f t="shared" ca="1" si="1110"/>
        <v>19</v>
      </c>
      <c r="E8264" s="50">
        <f t="shared" ca="1" si="1112"/>
        <v>0</v>
      </c>
      <c r="F8264" s="2" t="str">
        <f t="shared" ca="1" si="1111"/>
        <v/>
      </c>
      <c r="BD8264" s="49">
        <f t="shared" ca="1" si="1108"/>
        <v>815.5</v>
      </c>
      <c r="BE8264" s="3">
        <f t="shared" ca="1" si="1105"/>
        <v>8.1500000000000003E-2</v>
      </c>
      <c r="BF8264" s="3">
        <f t="shared" ca="1" si="1106"/>
        <v>-1.3950525282585462</v>
      </c>
      <c r="BG8264" s="9">
        <f t="shared" ca="1" si="1107"/>
        <v>0</v>
      </c>
      <c r="BH8264" s="6">
        <f ca="1">IF(ISNUMBER('Descriptive Stats'!BF8264),'Descriptive Stats'!BF8264,#N/A)</f>
        <v>-1.3950525282585462</v>
      </c>
      <c r="BI8264" s="6">
        <f ca="1">IF(ISNUMBER('Descriptive Stats'!E8264),'Descriptive Stats'!E8264,#N/A)</f>
        <v>0</v>
      </c>
    </row>
    <row r="8265" spans="1:61" ht="14.4" x14ac:dyDescent="0.3">
      <c r="A8265" s="2">
        <f>ROW()</f>
        <v>8265</v>
      </c>
      <c r="C8265" s="8">
        <f t="shared" ca="1" si="1109"/>
        <v>15</v>
      </c>
      <c r="D8265" s="8">
        <f t="shared" ca="1" si="1110"/>
        <v>0</v>
      </c>
      <c r="E8265" s="50">
        <f t="shared" ca="1" si="1112"/>
        <v>1</v>
      </c>
      <c r="F8265" s="2" t="str">
        <f t="shared" ca="1" si="1111"/>
        <v/>
      </c>
      <c r="BD8265" s="49">
        <f t="shared" ca="1" si="1108"/>
        <v>1871</v>
      </c>
      <c r="BE8265" s="3">
        <f t="shared" ref="BE8265:BE8328" ca="1" si="1113">IF(ISNUMBER(BD8265),(BD8265-0.5)/$BK$4,"")</f>
        <v>0.18704999999999999</v>
      </c>
      <c r="BF8265" s="3">
        <f t="shared" ref="BF8265:BF8328" ca="1" si="1114">IF(ISNUMBER(BE8265),_xlfn.NORM.INV(BE8265,0,1),"")</f>
        <v>-0.88881967520906158</v>
      </c>
      <c r="BG8265" s="9">
        <f t="shared" ref="BG8265:BG8328" ca="1" si="1115">IF(ISNUMBER(E8265),E8265,"")</f>
        <v>1</v>
      </c>
      <c r="BH8265" s="6">
        <f ca="1">IF(ISNUMBER('Descriptive Stats'!BF8265),'Descriptive Stats'!BF8265,#N/A)</f>
        <v>-0.88881967520906158</v>
      </c>
      <c r="BI8265" s="6">
        <f ca="1">IF(ISNUMBER('Descriptive Stats'!E8265),'Descriptive Stats'!E8265,#N/A)</f>
        <v>1</v>
      </c>
    </row>
    <row r="8266" spans="1:61" ht="14.4" x14ac:dyDescent="0.3">
      <c r="A8266" s="2">
        <f>ROW()</f>
        <v>8266</v>
      </c>
      <c r="C8266" s="8">
        <f t="shared" ca="1" si="1109"/>
        <v>12</v>
      </c>
      <c r="D8266" s="8">
        <f t="shared" ca="1" si="1110"/>
        <v>1</v>
      </c>
      <c r="E8266" s="50">
        <f t="shared" ca="1" si="1112"/>
        <v>1</v>
      </c>
      <c r="F8266" s="2" t="str">
        <f t="shared" ca="1" si="1111"/>
        <v/>
      </c>
      <c r="BD8266" s="49">
        <f t="shared" ref="BD8266:BD8329" ca="1" si="1116">IF(ISNUMBER(BG8266),_xlfn.RANK.AVG(BG8266,$BG$2:$BG$5414,1),"")</f>
        <v>1871</v>
      </c>
      <c r="BE8266" s="3">
        <f t="shared" ca="1" si="1113"/>
        <v>0.18704999999999999</v>
      </c>
      <c r="BF8266" s="3">
        <f t="shared" ca="1" si="1114"/>
        <v>-0.88881967520906158</v>
      </c>
      <c r="BG8266" s="9">
        <f t="shared" ca="1" si="1115"/>
        <v>1</v>
      </c>
      <c r="BH8266" s="6">
        <f ca="1">IF(ISNUMBER('Descriptive Stats'!BF8266),'Descriptive Stats'!BF8266,#N/A)</f>
        <v>-0.88881967520906158</v>
      </c>
      <c r="BI8266" s="6">
        <f ca="1">IF(ISNUMBER('Descriptive Stats'!E8266),'Descriptive Stats'!E8266,#N/A)</f>
        <v>1</v>
      </c>
    </row>
    <row r="8267" spans="1:61" ht="14.4" x14ac:dyDescent="0.3">
      <c r="A8267" s="2">
        <f>ROW()</f>
        <v>8267</v>
      </c>
      <c r="C8267" s="8">
        <f t="shared" ca="1" si="1109"/>
        <v>8</v>
      </c>
      <c r="D8267" s="8">
        <f t="shared" ca="1" si="1110"/>
        <v>1</v>
      </c>
      <c r="E8267" s="50">
        <f t="shared" ca="1" si="1112"/>
        <v>0</v>
      </c>
      <c r="F8267" s="2" t="str">
        <f t="shared" ca="1" si="1111"/>
        <v/>
      </c>
      <c r="BD8267" s="49">
        <f t="shared" ca="1" si="1116"/>
        <v>815.5</v>
      </c>
      <c r="BE8267" s="3">
        <f t="shared" ca="1" si="1113"/>
        <v>8.1500000000000003E-2</v>
      </c>
      <c r="BF8267" s="3">
        <f t="shared" ca="1" si="1114"/>
        <v>-1.3950525282585462</v>
      </c>
      <c r="BG8267" s="9">
        <f t="shared" ca="1" si="1115"/>
        <v>0</v>
      </c>
      <c r="BH8267" s="6">
        <f ca="1">IF(ISNUMBER('Descriptive Stats'!BF8267),'Descriptive Stats'!BF8267,#N/A)</f>
        <v>-1.3950525282585462</v>
      </c>
      <c r="BI8267" s="6">
        <f ca="1">IF(ISNUMBER('Descriptive Stats'!E8267),'Descriptive Stats'!E8267,#N/A)</f>
        <v>0</v>
      </c>
    </row>
    <row r="8268" spans="1:61" ht="14.4" x14ac:dyDescent="0.3">
      <c r="A8268" s="2">
        <f>ROW()</f>
        <v>8268</v>
      </c>
      <c r="C8268" s="8">
        <f t="shared" ca="1" si="1109"/>
        <v>20</v>
      </c>
      <c r="D8268" s="8">
        <f t="shared" ca="1" si="1110"/>
        <v>0</v>
      </c>
      <c r="E8268" s="50">
        <f t="shared" ca="1" si="1112"/>
        <v>19</v>
      </c>
      <c r="F8268" s="2" t="str">
        <f t="shared" ca="1" si="1111"/>
        <v>X</v>
      </c>
      <c r="BD8268" s="49">
        <f t="shared" ca="1" si="1116"/>
        <v>5294</v>
      </c>
      <c r="BE8268" s="3">
        <f t="shared" ca="1" si="1113"/>
        <v>0.52934999999999999</v>
      </c>
      <c r="BF8268" s="3">
        <f t="shared" ca="1" si="1114"/>
        <v>7.3636031452008061E-2</v>
      </c>
      <c r="BG8268" s="9">
        <f t="shared" ca="1" si="1115"/>
        <v>19</v>
      </c>
      <c r="BH8268" s="6">
        <f ca="1">IF(ISNUMBER('Descriptive Stats'!BF8268),'Descriptive Stats'!BF8268,#N/A)</f>
        <v>7.3636031452008061E-2</v>
      </c>
      <c r="BI8268" s="6">
        <f ca="1">IF(ISNUMBER('Descriptive Stats'!E8268),'Descriptive Stats'!E8268,#N/A)</f>
        <v>19</v>
      </c>
    </row>
    <row r="8269" spans="1:61" ht="14.4" x14ac:dyDescent="0.3">
      <c r="A8269" s="2">
        <f>ROW()</f>
        <v>8269</v>
      </c>
      <c r="C8269" s="8">
        <f t="shared" ca="1" si="1109"/>
        <v>7</v>
      </c>
      <c r="D8269" s="8">
        <f t="shared" ca="1" si="1110"/>
        <v>19</v>
      </c>
      <c r="E8269" s="50">
        <f t="shared" ca="1" si="1112"/>
        <v>4</v>
      </c>
      <c r="F8269" s="2" t="str">
        <f t="shared" ca="1" si="1111"/>
        <v/>
      </c>
      <c r="BD8269" s="49">
        <f t="shared" ca="1" si="1116"/>
        <v>3442</v>
      </c>
      <c r="BE8269" s="3">
        <f t="shared" ca="1" si="1113"/>
        <v>0.34415000000000001</v>
      </c>
      <c r="BF8269" s="3">
        <f t="shared" ca="1" si="1114"/>
        <v>-0.40116316278173481</v>
      </c>
      <c r="BG8269" s="9">
        <f t="shared" ca="1" si="1115"/>
        <v>4</v>
      </c>
      <c r="BH8269" s="6">
        <f ca="1">IF(ISNUMBER('Descriptive Stats'!BF8269),'Descriptive Stats'!BF8269,#N/A)</f>
        <v>-0.40116316278173481</v>
      </c>
      <c r="BI8269" s="6">
        <f ca="1">IF(ISNUMBER('Descriptive Stats'!E8269),'Descriptive Stats'!E8269,#N/A)</f>
        <v>4</v>
      </c>
    </row>
    <row r="8270" spans="1:61" ht="14.4" x14ac:dyDescent="0.3">
      <c r="A8270" s="2">
        <f>ROW()</f>
        <v>8270</v>
      </c>
      <c r="C8270" s="8">
        <f t="shared" ca="1" si="1109"/>
        <v>13</v>
      </c>
      <c r="D8270" s="8">
        <f t="shared" ca="1" si="1110"/>
        <v>4</v>
      </c>
      <c r="E8270" s="50">
        <f t="shared" ca="1" si="1112"/>
        <v>1</v>
      </c>
      <c r="F8270" s="2" t="str">
        <f t="shared" ca="1" si="1111"/>
        <v/>
      </c>
      <c r="BD8270" s="49">
        <f t="shared" ca="1" si="1116"/>
        <v>1871</v>
      </c>
      <c r="BE8270" s="3">
        <f t="shared" ca="1" si="1113"/>
        <v>0.18704999999999999</v>
      </c>
      <c r="BF8270" s="3">
        <f t="shared" ca="1" si="1114"/>
        <v>-0.88881967520906158</v>
      </c>
      <c r="BG8270" s="9">
        <f t="shared" ca="1" si="1115"/>
        <v>1</v>
      </c>
      <c r="BH8270" s="6">
        <f ca="1">IF(ISNUMBER('Descriptive Stats'!BF8270),'Descriptive Stats'!BF8270,#N/A)</f>
        <v>-0.88881967520906158</v>
      </c>
      <c r="BI8270" s="6">
        <f ca="1">IF(ISNUMBER('Descriptive Stats'!E8270),'Descriptive Stats'!E8270,#N/A)</f>
        <v>1</v>
      </c>
    </row>
    <row r="8271" spans="1:61" ht="14.4" x14ac:dyDescent="0.3">
      <c r="A8271" s="2">
        <f>ROW()</f>
        <v>8271</v>
      </c>
      <c r="C8271" s="8">
        <f t="shared" ca="1" si="1109"/>
        <v>8</v>
      </c>
      <c r="D8271" s="8">
        <f t="shared" ca="1" si="1110"/>
        <v>1</v>
      </c>
      <c r="E8271" s="50">
        <f t="shared" ca="1" si="1112"/>
        <v>2</v>
      </c>
      <c r="F8271" s="2" t="str">
        <f t="shared" ca="1" si="1111"/>
        <v/>
      </c>
      <c r="BD8271" s="49">
        <f t="shared" ca="1" si="1116"/>
        <v>2595</v>
      </c>
      <c r="BE8271" s="3">
        <f t="shared" ca="1" si="1113"/>
        <v>0.25945000000000001</v>
      </c>
      <c r="BF8271" s="3">
        <f t="shared" ca="1" si="1114"/>
        <v>-0.6450419512753276</v>
      </c>
      <c r="BG8271" s="9">
        <f t="shared" ca="1" si="1115"/>
        <v>2</v>
      </c>
      <c r="BH8271" s="6">
        <f ca="1">IF(ISNUMBER('Descriptive Stats'!BF8271),'Descriptive Stats'!BF8271,#N/A)</f>
        <v>-0.6450419512753276</v>
      </c>
      <c r="BI8271" s="6">
        <f ca="1">IF(ISNUMBER('Descriptive Stats'!E8271),'Descriptive Stats'!E8271,#N/A)</f>
        <v>2</v>
      </c>
    </row>
    <row r="8272" spans="1:61" ht="14.4" x14ac:dyDescent="0.3">
      <c r="A8272" s="2">
        <f>ROW()</f>
        <v>8272</v>
      </c>
      <c r="C8272" s="8">
        <f t="shared" ca="1" si="1109"/>
        <v>17</v>
      </c>
      <c r="D8272" s="8">
        <f t="shared" ca="1" si="1110"/>
        <v>2</v>
      </c>
      <c r="E8272" s="50">
        <f t="shared" ca="1" si="1112"/>
        <v>2</v>
      </c>
      <c r="F8272" s="2" t="str">
        <f t="shared" ca="1" si="1111"/>
        <v/>
      </c>
      <c r="BD8272" s="49">
        <f t="shared" ca="1" si="1116"/>
        <v>2595</v>
      </c>
      <c r="BE8272" s="3">
        <f t="shared" ca="1" si="1113"/>
        <v>0.25945000000000001</v>
      </c>
      <c r="BF8272" s="3">
        <f t="shared" ca="1" si="1114"/>
        <v>-0.6450419512753276</v>
      </c>
      <c r="BG8272" s="9">
        <f t="shared" ca="1" si="1115"/>
        <v>2</v>
      </c>
      <c r="BH8272" s="6">
        <f ca="1">IF(ISNUMBER('Descriptive Stats'!BF8272),'Descriptive Stats'!BF8272,#N/A)</f>
        <v>-0.6450419512753276</v>
      </c>
      <c r="BI8272" s="6">
        <f ca="1">IF(ISNUMBER('Descriptive Stats'!E8272),'Descriptive Stats'!E8272,#N/A)</f>
        <v>2</v>
      </c>
    </row>
    <row r="8273" spans="1:61" ht="14.4" x14ac:dyDescent="0.3">
      <c r="A8273" s="2">
        <f>ROW()</f>
        <v>8273</v>
      </c>
      <c r="C8273" s="8">
        <f t="shared" ref="C8273:C8336" ca="1" si="1117">RANDBETWEEN(2,COUNT(B:B))</f>
        <v>9</v>
      </c>
      <c r="D8273" s="8">
        <f t="shared" ref="D8273:D8336" ca="1" si="1118">VLOOKUP(C8273,A:B,2,TRUE)</f>
        <v>2</v>
      </c>
      <c r="E8273" s="50">
        <f t="shared" ca="1" si="1112"/>
        <v>7</v>
      </c>
      <c r="F8273" s="2" t="str">
        <f t="shared" ref="F8273:F8336" ca="1" si="1119">IF(ISNUMBER(E8273),IF(OR(E8273&lt;$K$16,E8273&gt;$K$14),"X",""),"")</f>
        <v/>
      </c>
      <c r="BD8273" s="49">
        <f t="shared" ca="1" si="1116"/>
        <v>4473.5</v>
      </c>
      <c r="BE8273" s="3">
        <f t="shared" ca="1" si="1113"/>
        <v>0.44729999999999998</v>
      </c>
      <c r="BF8273" s="3">
        <f t="shared" ca="1" si="1114"/>
        <v>-0.13248586824472414</v>
      </c>
      <c r="BG8273" s="9">
        <f t="shared" ca="1" si="1115"/>
        <v>7</v>
      </c>
      <c r="BH8273" s="6">
        <f ca="1">IF(ISNUMBER('Descriptive Stats'!BF8273),'Descriptive Stats'!BF8273,#N/A)</f>
        <v>-0.13248586824472414</v>
      </c>
      <c r="BI8273" s="6">
        <f ca="1">IF(ISNUMBER('Descriptive Stats'!E8273),'Descriptive Stats'!E8273,#N/A)</f>
        <v>7</v>
      </c>
    </row>
    <row r="8274" spans="1:61" ht="14.4" x14ac:dyDescent="0.3">
      <c r="A8274" s="2">
        <f>ROW()</f>
        <v>8274</v>
      </c>
      <c r="C8274" s="8">
        <f t="shared" ca="1" si="1117"/>
        <v>19</v>
      </c>
      <c r="D8274" s="8">
        <f t="shared" ca="1" si="1118"/>
        <v>7</v>
      </c>
      <c r="E8274" s="50">
        <f t="shared" ca="1" si="1112"/>
        <v>2</v>
      </c>
      <c r="F8274" s="2" t="str">
        <f t="shared" ca="1" si="1119"/>
        <v/>
      </c>
      <c r="BD8274" s="49">
        <f t="shared" ca="1" si="1116"/>
        <v>2595</v>
      </c>
      <c r="BE8274" s="3">
        <f t="shared" ca="1" si="1113"/>
        <v>0.25945000000000001</v>
      </c>
      <c r="BF8274" s="3">
        <f t="shared" ca="1" si="1114"/>
        <v>-0.6450419512753276</v>
      </c>
      <c r="BG8274" s="9">
        <f t="shared" ca="1" si="1115"/>
        <v>2</v>
      </c>
      <c r="BH8274" s="6">
        <f ca="1">IF(ISNUMBER('Descriptive Stats'!BF8274),'Descriptive Stats'!BF8274,#N/A)</f>
        <v>-0.6450419512753276</v>
      </c>
      <c r="BI8274" s="6">
        <f ca="1">IF(ISNUMBER('Descriptive Stats'!E8274),'Descriptive Stats'!E8274,#N/A)</f>
        <v>2</v>
      </c>
    </row>
    <row r="8275" spans="1:61" ht="14.4" x14ac:dyDescent="0.3">
      <c r="A8275" s="2">
        <f>ROW()</f>
        <v>8275</v>
      </c>
      <c r="C8275" s="8">
        <f t="shared" ca="1" si="1117"/>
        <v>21</v>
      </c>
      <c r="D8275" s="8">
        <f t="shared" ca="1" si="1118"/>
        <v>2</v>
      </c>
      <c r="E8275" s="50">
        <f t="shared" ca="1" si="1112"/>
        <v>0</v>
      </c>
      <c r="F8275" s="2" t="str">
        <f t="shared" ca="1" si="1119"/>
        <v/>
      </c>
      <c r="BD8275" s="49">
        <f t="shared" ca="1" si="1116"/>
        <v>815.5</v>
      </c>
      <c r="BE8275" s="3">
        <f t="shared" ca="1" si="1113"/>
        <v>8.1500000000000003E-2</v>
      </c>
      <c r="BF8275" s="3">
        <f t="shared" ca="1" si="1114"/>
        <v>-1.3950525282585462</v>
      </c>
      <c r="BG8275" s="9">
        <f t="shared" ca="1" si="1115"/>
        <v>0</v>
      </c>
      <c r="BH8275" s="6">
        <f ca="1">IF(ISNUMBER('Descriptive Stats'!BF8275),'Descriptive Stats'!BF8275,#N/A)</f>
        <v>-1.3950525282585462</v>
      </c>
      <c r="BI8275" s="6">
        <f ca="1">IF(ISNUMBER('Descriptive Stats'!E8275),'Descriptive Stats'!E8275,#N/A)</f>
        <v>0</v>
      </c>
    </row>
    <row r="8276" spans="1:61" ht="14.4" x14ac:dyDescent="0.3">
      <c r="A8276" s="2">
        <f>ROW()</f>
        <v>8276</v>
      </c>
      <c r="C8276" s="8">
        <f t="shared" ca="1" si="1117"/>
        <v>20</v>
      </c>
      <c r="D8276" s="8">
        <f t="shared" ca="1" si="1118"/>
        <v>0</v>
      </c>
      <c r="E8276" s="50">
        <f t="shared" ca="1" si="1112"/>
        <v>19</v>
      </c>
      <c r="F8276" s="2" t="str">
        <f t="shared" ca="1" si="1119"/>
        <v>X</v>
      </c>
      <c r="BD8276" s="49">
        <f t="shared" ca="1" si="1116"/>
        <v>5294</v>
      </c>
      <c r="BE8276" s="3">
        <f t="shared" ca="1" si="1113"/>
        <v>0.52934999999999999</v>
      </c>
      <c r="BF8276" s="3">
        <f t="shared" ca="1" si="1114"/>
        <v>7.3636031452008061E-2</v>
      </c>
      <c r="BG8276" s="9">
        <f t="shared" ca="1" si="1115"/>
        <v>19</v>
      </c>
      <c r="BH8276" s="6">
        <f ca="1">IF(ISNUMBER('Descriptive Stats'!BF8276),'Descriptive Stats'!BF8276,#N/A)</f>
        <v>7.3636031452008061E-2</v>
      </c>
      <c r="BI8276" s="6">
        <f ca="1">IF(ISNUMBER('Descriptive Stats'!E8276),'Descriptive Stats'!E8276,#N/A)</f>
        <v>19</v>
      </c>
    </row>
    <row r="8277" spans="1:61" ht="14.4" x14ac:dyDescent="0.3">
      <c r="A8277" s="2">
        <f>ROW()</f>
        <v>8277</v>
      </c>
      <c r="C8277" s="8">
        <f t="shared" ca="1" si="1117"/>
        <v>7</v>
      </c>
      <c r="D8277" s="8">
        <f t="shared" ca="1" si="1118"/>
        <v>19</v>
      </c>
      <c r="E8277" s="50">
        <f t="shared" ca="1" si="1112"/>
        <v>0</v>
      </c>
      <c r="F8277" s="2" t="str">
        <f t="shared" ca="1" si="1119"/>
        <v/>
      </c>
      <c r="BD8277" s="49">
        <f t="shared" ca="1" si="1116"/>
        <v>815.5</v>
      </c>
      <c r="BE8277" s="3">
        <f t="shared" ca="1" si="1113"/>
        <v>8.1500000000000003E-2</v>
      </c>
      <c r="BF8277" s="3">
        <f t="shared" ca="1" si="1114"/>
        <v>-1.3950525282585462</v>
      </c>
      <c r="BG8277" s="9">
        <f t="shared" ca="1" si="1115"/>
        <v>0</v>
      </c>
      <c r="BH8277" s="6">
        <f ca="1">IF(ISNUMBER('Descriptive Stats'!BF8277),'Descriptive Stats'!BF8277,#N/A)</f>
        <v>-1.3950525282585462</v>
      </c>
      <c r="BI8277" s="6">
        <f ca="1">IF(ISNUMBER('Descriptive Stats'!E8277),'Descriptive Stats'!E8277,#N/A)</f>
        <v>0</v>
      </c>
    </row>
    <row r="8278" spans="1:61" ht="14.4" x14ac:dyDescent="0.3">
      <c r="A8278" s="2">
        <f>ROW()</f>
        <v>8278</v>
      </c>
      <c r="C8278" s="8">
        <f t="shared" ca="1" si="1117"/>
        <v>20</v>
      </c>
      <c r="D8278" s="8">
        <f t="shared" ca="1" si="1118"/>
        <v>0</v>
      </c>
      <c r="E8278" s="50">
        <f t="shared" ca="1" si="1112"/>
        <v>0</v>
      </c>
      <c r="F8278" s="2" t="str">
        <f t="shared" ca="1" si="1119"/>
        <v/>
      </c>
      <c r="BD8278" s="49">
        <f t="shared" ca="1" si="1116"/>
        <v>815.5</v>
      </c>
      <c r="BE8278" s="3">
        <f t="shared" ca="1" si="1113"/>
        <v>8.1500000000000003E-2</v>
      </c>
      <c r="BF8278" s="3">
        <f t="shared" ca="1" si="1114"/>
        <v>-1.3950525282585462</v>
      </c>
      <c r="BG8278" s="9">
        <f t="shared" ca="1" si="1115"/>
        <v>0</v>
      </c>
      <c r="BH8278" s="6">
        <f ca="1">IF(ISNUMBER('Descriptive Stats'!BF8278),'Descriptive Stats'!BF8278,#N/A)</f>
        <v>-1.3950525282585462</v>
      </c>
      <c r="BI8278" s="6">
        <f ca="1">IF(ISNUMBER('Descriptive Stats'!E8278),'Descriptive Stats'!E8278,#N/A)</f>
        <v>0</v>
      </c>
    </row>
    <row r="8279" spans="1:61" ht="14.4" x14ac:dyDescent="0.3">
      <c r="A8279" s="2">
        <f>ROW()</f>
        <v>8279</v>
      </c>
      <c r="C8279" s="8">
        <f t="shared" ca="1" si="1117"/>
        <v>15</v>
      </c>
      <c r="D8279" s="8">
        <f t="shared" ca="1" si="1118"/>
        <v>0</v>
      </c>
      <c r="E8279" s="50">
        <f t="shared" ca="1" si="1112"/>
        <v>7</v>
      </c>
      <c r="F8279" s="2" t="str">
        <f t="shared" ca="1" si="1119"/>
        <v/>
      </c>
      <c r="BD8279" s="49">
        <f t="shared" ca="1" si="1116"/>
        <v>4473.5</v>
      </c>
      <c r="BE8279" s="3">
        <f t="shared" ca="1" si="1113"/>
        <v>0.44729999999999998</v>
      </c>
      <c r="BF8279" s="3">
        <f t="shared" ca="1" si="1114"/>
        <v>-0.13248586824472414</v>
      </c>
      <c r="BG8279" s="9">
        <f t="shared" ca="1" si="1115"/>
        <v>7</v>
      </c>
      <c r="BH8279" s="6">
        <f ca="1">IF(ISNUMBER('Descriptive Stats'!BF8279),'Descriptive Stats'!BF8279,#N/A)</f>
        <v>-0.13248586824472414</v>
      </c>
      <c r="BI8279" s="6">
        <f ca="1">IF(ISNUMBER('Descriptive Stats'!E8279),'Descriptive Stats'!E8279,#N/A)</f>
        <v>7</v>
      </c>
    </row>
    <row r="8280" spans="1:61" ht="14.4" x14ac:dyDescent="0.3">
      <c r="A8280" s="2">
        <f>ROW()</f>
        <v>8280</v>
      </c>
      <c r="C8280" s="8">
        <f t="shared" ca="1" si="1117"/>
        <v>6</v>
      </c>
      <c r="D8280" s="8">
        <f t="shared" ca="1" si="1118"/>
        <v>7</v>
      </c>
      <c r="E8280" s="50">
        <f t="shared" ca="1" si="1112"/>
        <v>7</v>
      </c>
      <c r="F8280" s="2" t="str">
        <f t="shared" ca="1" si="1119"/>
        <v/>
      </c>
      <c r="BD8280" s="49">
        <f t="shared" ca="1" si="1116"/>
        <v>4473.5</v>
      </c>
      <c r="BE8280" s="3">
        <f t="shared" ca="1" si="1113"/>
        <v>0.44729999999999998</v>
      </c>
      <c r="BF8280" s="3">
        <f t="shared" ca="1" si="1114"/>
        <v>-0.13248586824472414</v>
      </c>
      <c r="BG8280" s="9">
        <f t="shared" ca="1" si="1115"/>
        <v>7</v>
      </c>
      <c r="BH8280" s="6">
        <f ca="1">IF(ISNUMBER('Descriptive Stats'!BF8280),'Descriptive Stats'!BF8280,#N/A)</f>
        <v>-0.13248586824472414</v>
      </c>
      <c r="BI8280" s="6">
        <f ca="1">IF(ISNUMBER('Descriptive Stats'!E8280),'Descriptive Stats'!E8280,#N/A)</f>
        <v>7</v>
      </c>
    </row>
    <row r="8281" spans="1:61" ht="14.4" x14ac:dyDescent="0.3">
      <c r="A8281" s="2">
        <f>ROW()</f>
        <v>8281</v>
      </c>
      <c r="C8281" s="8">
        <f t="shared" ca="1" si="1117"/>
        <v>19</v>
      </c>
      <c r="D8281" s="8">
        <f t="shared" ca="1" si="1118"/>
        <v>7</v>
      </c>
      <c r="E8281" s="50">
        <f t="shared" ca="1" si="1112"/>
        <v>0</v>
      </c>
      <c r="F8281" s="2" t="str">
        <f t="shared" ca="1" si="1119"/>
        <v/>
      </c>
      <c r="BD8281" s="49">
        <f t="shared" ca="1" si="1116"/>
        <v>815.5</v>
      </c>
      <c r="BE8281" s="3">
        <f t="shared" ca="1" si="1113"/>
        <v>8.1500000000000003E-2</v>
      </c>
      <c r="BF8281" s="3">
        <f t="shared" ca="1" si="1114"/>
        <v>-1.3950525282585462</v>
      </c>
      <c r="BG8281" s="9">
        <f t="shared" ca="1" si="1115"/>
        <v>0</v>
      </c>
      <c r="BH8281" s="6">
        <f ca="1">IF(ISNUMBER('Descriptive Stats'!BF8281),'Descriptive Stats'!BF8281,#N/A)</f>
        <v>-1.3950525282585462</v>
      </c>
      <c r="BI8281" s="6">
        <f ca="1">IF(ISNUMBER('Descriptive Stats'!E8281),'Descriptive Stats'!E8281,#N/A)</f>
        <v>0</v>
      </c>
    </row>
    <row r="8282" spans="1:61" ht="14.4" x14ac:dyDescent="0.3">
      <c r="A8282" s="2">
        <f>ROW()</f>
        <v>8282</v>
      </c>
      <c r="C8282" s="8">
        <f t="shared" ca="1" si="1117"/>
        <v>20</v>
      </c>
      <c r="D8282" s="8">
        <f t="shared" ca="1" si="1118"/>
        <v>0</v>
      </c>
      <c r="E8282" s="50">
        <f t="shared" ca="1" si="1112"/>
        <v>0</v>
      </c>
      <c r="F8282" s="2" t="str">
        <f t="shared" ca="1" si="1119"/>
        <v/>
      </c>
      <c r="BD8282" s="49">
        <f t="shared" ca="1" si="1116"/>
        <v>815.5</v>
      </c>
      <c r="BE8282" s="3">
        <f t="shared" ca="1" si="1113"/>
        <v>8.1500000000000003E-2</v>
      </c>
      <c r="BF8282" s="3">
        <f t="shared" ca="1" si="1114"/>
        <v>-1.3950525282585462</v>
      </c>
      <c r="BG8282" s="9">
        <f t="shared" ca="1" si="1115"/>
        <v>0</v>
      </c>
      <c r="BH8282" s="6">
        <f ca="1">IF(ISNUMBER('Descriptive Stats'!BF8282),'Descriptive Stats'!BF8282,#N/A)</f>
        <v>-1.3950525282585462</v>
      </c>
      <c r="BI8282" s="6">
        <f ca="1">IF(ISNUMBER('Descriptive Stats'!E8282),'Descriptive Stats'!E8282,#N/A)</f>
        <v>0</v>
      </c>
    </row>
    <row r="8283" spans="1:61" ht="14.4" x14ac:dyDescent="0.3">
      <c r="A8283" s="2">
        <f>ROW()</f>
        <v>8283</v>
      </c>
      <c r="C8283" s="8">
        <f t="shared" ca="1" si="1117"/>
        <v>20</v>
      </c>
      <c r="D8283" s="8">
        <f t="shared" ca="1" si="1118"/>
        <v>0</v>
      </c>
      <c r="E8283" s="50">
        <f t="shared" ca="1" si="1112"/>
        <v>2</v>
      </c>
      <c r="F8283" s="2" t="str">
        <f t="shared" ca="1" si="1119"/>
        <v/>
      </c>
      <c r="BD8283" s="49">
        <f t="shared" ca="1" si="1116"/>
        <v>2595</v>
      </c>
      <c r="BE8283" s="3">
        <f t="shared" ca="1" si="1113"/>
        <v>0.25945000000000001</v>
      </c>
      <c r="BF8283" s="3">
        <f t="shared" ca="1" si="1114"/>
        <v>-0.6450419512753276</v>
      </c>
      <c r="BG8283" s="9">
        <f t="shared" ca="1" si="1115"/>
        <v>2</v>
      </c>
      <c r="BH8283" s="6">
        <f ca="1">IF(ISNUMBER('Descriptive Stats'!BF8283),'Descriptive Stats'!BF8283,#N/A)</f>
        <v>-0.6450419512753276</v>
      </c>
      <c r="BI8283" s="6">
        <f ca="1">IF(ISNUMBER('Descriptive Stats'!E8283),'Descriptive Stats'!E8283,#N/A)</f>
        <v>2</v>
      </c>
    </row>
    <row r="8284" spans="1:61" ht="14.4" x14ac:dyDescent="0.3">
      <c r="A8284" s="2">
        <f>ROW()</f>
        <v>8284</v>
      </c>
      <c r="C8284" s="8">
        <f t="shared" ca="1" si="1117"/>
        <v>21</v>
      </c>
      <c r="D8284" s="8">
        <f t="shared" ca="1" si="1118"/>
        <v>2</v>
      </c>
      <c r="E8284" s="50">
        <f t="shared" ca="1" si="1112"/>
        <v>0</v>
      </c>
      <c r="F8284" s="2" t="str">
        <f t="shared" ca="1" si="1119"/>
        <v/>
      </c>
      <c r="BD8284" s="49">
        <f t="shared" ca="1" si="1116"/>
        <v>815.5</v>
      </c>
      <c r="BE8284" s="3">
        <f t="shared" ca="1" si="1113"/>
        <v>8.1500000000000003E-2</v>
      </c>
      <c r="BF8284" s="3">
        <f t="shared" ca="1" si="1114"/>
        <v>-1.3950525282585462</v>
      </c>
      <c r="BG8284" s="9">
        <f t="shared" ca="1" si="1115"/>
        <v>0</v>
      </c>
      <c r="BH8284" s="6">
        <f ca="1">IF(ISNUMBER('Descriptive Stats'!BF8284),'Descriptive Stats'!BF8284,#N/A)</f>
        <v>-1.3950525282585462</v>
      </c>
      <c r="BI8284" s="6">
        <f ca="1">IF(ISNUMBER('Descriptive Stats'!E8284),'Descriptive Stats'!E8284,#N/A)</f>
        <v>0</v>
      </c>
    </row>
    <row r="8285" spans="1:61" ht="14.4" x14ac:dyDescent="0.3">
      <c r="A8285" s="2">
        <f>ROW()</f>
        <v>8285</v>
      </c>
      <c r="C8285" s="8">
        <f t="shared" ca="1" si="1117"/>
        <v>20</v>
      </c>
      <c r="D8285" s="8">
        <f t="shared" ca="1" si="1118"/>
        <v>0</v>
      </c>
      <c r="E8285" s="50">
        <f t="shared" ca="1" si="1112"/>
        <v>7</v>
      </c>
      <c r="F8285" s="2" t="str">
        <f t="shared" ca="1" si="1119"/>
        <v/>
      </c>
      <c r="BD8285" s="49">
        <f t="shared" ca="1" si="1116"/>
        <v>4473.5</v>
      </c>
      <c r="BE8285" s="3">
        <f t="shared" ca="1" si="1113"/>
        <v>0.44729999999999998</v>
      </c>
      <c r="BF8285" s="3">
        <f t="shared" ca="1" si="1114"/>
        <v>-0.13248586824472414</v>
      </c>
      <c r="BG8285" s="9">
        <f t="shared" ca="1" si="1115"/>
        <v>7</v>
      </c>
      <c r="BH8285" s="6">
        <f ca="1">IF(ISNUMBER('Descriptive Stats'!BF8285),'Descriptive Stats'!BF8285,#N/A)</f>
        <v>-0.13248586824472414</v>
      </c>
      <c r="BI8285" s="6">
        <f ca="1">IF(ISNUMBER('Descriptive Stats'!E8285),'Descriptive Stats'!E8285,#N/A)</f>
        <v>7</v>
      </c>
    </row>
    <row r="8286" spans="1:61" ht="14.4" x14ac:dyDescent="0.3">
      <c r="A8286" s="2">
        <f>ROW()</f>
        <v>8286</v>
      </c>
      <c r="C8286" s="8">
        <f t="shared" ca="1" si="1117"/>
        <v>19</v>
      </c>
      <c r="D8286" s="8">
        <f t="shared" ca="1" si="1118"/>
        <v>7</v>
      </c>
      <c r="E8286" s="50">
        <f t="shared" ca="1" si="1112"/>
        <v>0</v>
      </c>
      <c r="F8286" s="2" t="str">
        <f t="shared" ca="1" si="1119"/>
        <v/>
      </c>
      <c r="BD8286" s="49">
        <f t="shared" ca="1" si="1116"/>
        <v>815.5</v>
      </c>
      <c r="BE8286" s="3">
        <f t="shared" ca="1" si="1113"/>
        <v>8.1500000000000003E-2</v>
      </c>
      <c r="BF8286" s="3">
        <f t="shared" ca="1" si="1114"/>
        <v>-1.3950525282585462</v>
      </c>
      <c r="BG8286" s="9">
        <f t="shared" ca="1" si="1115"/>
        <v>0</v>
      </c>
      <c r="BH8286" s="6">
        <f ca="1">IF(ISNUMBER('Descriptive Stats'!BF8286),'Descriptive Stats'!BF8286,#N/A)</f>
        <v>-1.3950525282585462</v>
      </c>
      <c r="BI8286" s="6">
        <f ca="1">IF(ISNUMBER('Descriptive Stats'!E8286),'Descriptive Stats'!E8286,#N/A)</f>
        <v>0</v>
      </c>
    </row>
    <row r="8287" spans="1:61" ht="14.4" x14ac:dyDescent="0.3">
      <c r="A8287" s="2">
        <f>ROW()</f>
        <v>8287</v>
      </c>
      <c r="C8287" s="8">
        <f t="shared" ca="1" si="1117"/>
        <v>4</v>
      </c>
      <c r="D8287" s="8">
        <f t="shared" ca="1" si="1118"/>
        <v>0</v>
      </c>
      <c r="E8287" s="50">
        <f t="shared" ca="1" si="1112"/>
        <v>1</v>
      </c>
      <c r="F8287" s="2" t="str">
        <f t="shared" ca="1" si="1119"/>
        <v/>
      </c>
      <c r="BD8287" s="49">
        <f t="shared" ca="1" si="1116"/>
        <v>1871</v>
      </c>
      <c r="BE8287" s="3">
        <f t="shared" ca="1" si="1113"/>
        <v>0.18704999999999999</v>
      </c>
      <c r="BF8287" s="3">
        <f t="shared" ca="1" si="1114"/>
        <v>-0.88881967520906158</v>
      </c>
      <c r="BG8287" s="9">
        <f t="shared" ca="1" si="1115"/>
        <v>1</v>
      </c>
      <c r="BH8287" s="6">
        <f ca="1">IF(ISNUMBER('Descriptive Stats'!BF8287),'Descriptive Stats'!BF8287,#N/A)</f>
        <v>-0.88881967520906158</v>
      </c>
      <c r="BI8287" s="6">
        <f ca="1">IF(ISNUMBER('Descriptive Stats'!E8287),'Descriptive Stats'!E8287,#N/A)</f>
        <v>1</v>
      </c>
    </row>
    <row r="8288" spans="1:61" ht="14.4" x14ac:dyDescent="0.3">
      <c r="A8288" s="2">
        <f>ROW()</f>
        <v>8288</v>
      </c>
      <c r="C8288" s="8">
        <f t="shared" ca="1" si="1117"/>
        <v>8</v>
      </c>
      <c r="D8288" s="8">
        <f t="shared" ca="1" si="1118"/>
        <v>1</v>
      </c>
      <c r="E8288" s="50">
        <f t="shared" ca="1" si="1112"/>
        <v>2</v>
      </c>
      <c r="F8288" s="2" t="str">
        <f t="shared" ca="1" si="1119"/>
        <v/>
      </c>
      <c r="BD8288" s="49">
        <f t="shared" ca="1" si="1116"/>
        <v>2595</v>
      </c>
      <c r="BE8288" s="3">
        <f t="shared" ca="1" si="1113"/>
        <v>0.25945000000000001</v>
      </c>
      <c r="BF8288" s="3">
        <f t="shared" ca="1" si="1114"/>
        <v>-0.6450419512753276</v>
      </c>
      <c r="BG8288" s="9">
        <f t="shared" ca="1" si="1115"/>
        <v>2</v>
      </c>
      <c r="BH8288" s="6">
        <f ca="1">IF(ISNUMBER('Descriptive Stats'!BF8288),'Descriptive Stats'!BF8288,#N/A)</f>
        <v>-0.6450419512753276</v>
      </c>
      <c r="BI8288" s="6">
        <f ca="1">IF(ISNUMBER('Descriptive Stats'!E8288),'Descriptive Stats'!E8288,#N/A)</f>
        <v>2</v>
      </c>
    </row>
    <row r="8289" spans="1:61" ht="14.4" x14ac:dyDescent="0.3">
      <c r="A8289" s="2">
        <f>ROW()</f>
        <v>8289</v>
      </c>
      <c r="C8289" s="8">
        <f t="shared" ca="1" si="1117"/>
        <v>21</v>
      </c>
      <c r="D8289" s="8">
        <f t="shared" ca="1" si="1118"/>
        <v>2</v>
      </c>
      <c r="E8289" s="50">
        <f t="shared" ca="1" si="1112"/>
        <v>2</v>
      </c>
      <c r="F8289" s="2" t="str">
        <f t="shared" ca="1" si="1119"/>
        <v/>
      </c>
      <c r="BD8289" s="49">
        <f t="shared" ca="1" si="1116"/>
        <v>2595</v>
      </c>
      <c r="BE8289" s="3">
        <f t="shared" ca="1" si="1113"/>
        <v>0.25945000000000001</v>
      </c>
      <c r="BF8289" s="3">
        <f t="shared" ca="1" si="1114"/>
        <v>-0.6450419512753276</v>
      </c>
      <c r="BG8289" s="9">
        <f t="shared" ca="1" si="1115"/>
        <v>2</v>
      </c>
      <c r="BH8289" s="6">
        <f ca="1">IF(ISNUMBER('Descriptive Stats'!BF8289),'Descriptive Stats'!BF8289,#N/A)</f>
        <v>-0.6450419512753276</v>
      </c>
      <c r="BI8289" s="6">
        <f ca="1">IF(ISNUMBER('Descriptive Stats'!E8289),'Descriptive Stats'!E8289,#N/A)</f>
        <v>2</v>
      </c>
    </row>
    <row r="8290" spans="1:61" ht="14.4" x14ac:dyDescent="0.3">
      <c r="A8290" s="2">
        <f>ROW()</f>
        <v>8290</v>
      </c>
      <c r="C8290" s="8">
        <f t="shared" ca="1" si="1117"/>
        <v>9</v>
      </c>
      <c r="D8290" s="8">
        <f t="shared" ca="1" si="1118"/>
        <v>2</v>
      </c>
      <c r="E8290" s="50">
        <f t="shared" ca="1" si="1112"/>
        <v>7</v>
      </c>
      <c r="F8290" s="2" t="str">
        <f t="shared" ca="1" si="1119"/>
        <v/>
      </c>
      <c r="BD8290" s="49">
        <f t="shared" ca="1" si="1116"/>
        <v>4473.5</v>
      </c>
      <c r="BE8290" s="3">
        <f t="shared" ca="1" si="1113"/>
        <v>0.44729999999999998</v>
      </c>
      <c r="BF8290" s="3">
        <f t="shared" ca="1" si="1114"/>
        <v>-0.13248586824472414</v>
      </c>
      <c r="BG8290" s="9">
        <f t="shared" ca="1" si="1115"/>
        <v>7</v>
      </c>
      <c r="BH8290" s="6">
        <f ca="1">IF(ISNUMBER('Descriptive Stats'!BF8290),'Descriptive Stats'!BF8290,#N/A)</f>
        <v>-0.13248586824472414</v>
      </c>
      <c r="BI8290" s="6">
        <f ca="1">IF(ISNUMBER('Descriptive Stats'!E8290),'Descriptive Stats'!E8290,#N/A)</f>
        <v>7</v>
      </c>
    </row>
    <row r="8291" spans="1:61" ht="14.4" x14ac:dyDescent="0.3">
      <c r="A8291" s="2">
        <f>ROW()</f>
        <v>8291</v>
      </c>
      <c r="C8291" s="8">
        <f t="shared" ca="1" si="1117"/>
        <v>6</v>
      </c>
      <c r="D8291" s="8">
        <f t="shared" ca="1" si="1118"/>
        <v>7</v>
      </c>
      <c r="E8291" s="50">
        <f t="shared" ca="1" si="1112"/>
        <v>7</v>
      </c>
      <c r="F8291" s="2" t="str">
        <f t="shared" ca="1" si="1119"/>
        <v/>
      </c>
      <c r="BD8291" s="49">
        <f t="shared" ca="1" si="1116"/>
        <v>4473.5</v>
      </c>
      <c r="BE8291" s="3">
        <f t="shared" ca="1" si="1113"/>
        <v>0.44729999999999998</v>
      </c>
      <c r="BF8291" s="3">
        <f t="shared" ca="1" si="1114"/>
        <v>-0.13248586824472414</v>
      </c>
      <c r="BG8291" s="9">
        <f t="shared" ca="1" si="1115"/>
        <v>7</v>
      </c>
      <c r="BH8291" s="6">
        <f ca="1">IF(ISNUMBER('Descriptive Stats'!BF8291),'Descriptive Stats'!BF8291,#N/A)</f>
        <v>-0.13248586824472414</v>
      </c>
      <c r="BI8291" s="6">
        <f ca="1">IF(ISNUMBER('Descriptive Stats'!E8291),'Descriptive Stats'!E8291,#N/A)</f>
        <v>7</v>
      </c>
    </row>
    <row r="8292" spans="1:61" ht="14.4" x14ac:dyDescent="0.3">
      <c r="A8292" s="2">
        <f>ROW()</f>
        <v>8292</v>
      </c>
      <c r="C8292" s="8">
        <f t="shared" ca="1" si="1117"/>
        <v>6</v>
      </c>
      <c r="D8292" s="8">
        <f t="shared" ca="1" si="1118"/>
        <v>7</v>
      </c>
      <c r="E8292" s="50">
        <f t="shared" ca="1" si="1112"/>
        <v>1</v>
      </c>
      <c r="F8292" s="2" t="str">
        <f t="shared" ca="1" si="1119"/>
        <v/>
      </c>
      <c r="BD8292" s="49">
        <f t="shared" ca="1" si="1116"/>
        <v>1871</v>
      </c>
      <c r="BE8292" s="3">
        <f t="shared" ca="1" si="1113"/>
        <v>0.18704999999999999</v>
      </c>
      <c r="BF8292" s="3">
        <f t="shared" ca="1" si="1114"/>
        <v>-0.88881967520906158</v>
      </c>
      <c r="BG8292" s="9">
        <f t="shared" ca="1" si="1115"/>
        <v>1</v>
      </c>
      <c r="BH8292" s="6">
        <f ca="1">IF(ISNUMBER('Descriptive Stats'!BF8292),'Descriptive Stats'!BF8292,#N/A)</f>
        <v>-0.88881967520906158</v>
      </c>
      <c r="BI8292" s="6">
        <f ca="1">IF(ISNUMBER('Descriptive Stats'!E8292),'Descriptive Stats'!E8292,#N/A)</f>
        <v>1</v>
      </c>
    </row>
    <row r="8293" spans="1:61" ht="14.4" x14ac:dyDescent="0.3">
      <c r="A8293" s="2">
        <f>ROW()</f>
        <v>8293</v>
      </c>
      <c r="C8293" s="8">
        <f t="shared" ca="1" si="1117"/>
        <v>12</v>
      </c>
      <c r="D8293" s="8">
        <f t="shared" ca="1" si="1118"/>
        <v>1</v>
      </c>
      <c r="E8293" s="50">
        <f t="shared" ca="1" si="1112"/>
        <v>0</v>
      </c>
      <c r="F8293" s="2" t="str">
        <f t="shared" ca="1" si="1119"/>
        <v/>
      </c>
      <c r="BD8293" s="49">
        <f t="shared" ca="1" si="1116"/>
        <v>815.5</v>
      </c>
      <c r="BE8293" s="3">
        <f t="shared" ca="1" si="1113"/>
        <v>8.1500000000000003E-2</v>
      </c>
      <c r="BF8293" s="3">
        <f t="shared" ca="1" si="1114"/>
        <v>-1.3950525282585462</v>
      </c>
      <c r="BG8293" s="9">
        <f t="shared" ca="1" si="1115"/>
        <v>0</v>
      </c>
      <c r="BH8293" s="6">
        <f ca="1">IF(ISNUMBER('Descriptive Stats'!BF8293),'Descriptive Stats'!BF8293,#N/A)</f>
        <v>-1.3950525282585462</v>
      </c>
      <c r="BI8293" s="6">
        <f ca="1">IF(ISNUMBER('Descriptive Stats'!E8293),'Descriptive Stats'!E8293,#N/A)</f>
        <v>0</v>
      </c>
    </row>
    <row r="8294" spans="1:61" ht="14.4" x14ac:dyDescent="0.3">
      <c r="A8294" s="2">
        <f>ROW()</f>
        <v>8294</v>
      </c>
      <c r="C8294" s="8">
        <f t="shared" ca="1" si="1117"/>
        <v>14</v>
      </c>
      <c r="D8294" s="8">
        <f t="shared" ca="1" si="1118"/>
        <v>0</v>
      </c>
      <c r="E8294" s="50">
        <f t="shared" ca="1" si="1112"/>
        <v>6</v>
      </c>
      <c r="F8294" s="2" t="str">
        <f t="shared" ca="1" si="1119"/>
        <v/>
      </c>
      <c r="BD8294" s="49">
        <f t="shared" ca="1" si="1116"/>
        <v>3900</v>
      </c>
      <c r="BE8294" s="3">
        <f t="shared" ca="1" si="1113"/>
        <v>0.38995000000000002</v>
      </c>
      <c r="BF8294" s="3">
        <f t="shared" ca="1" si="1114"/>
        <v>-0.2794493539703507</v>
      </c>
      <c r="BG8294" s="9">
        <f t="shared" ca="1" si="1115"/>
        <v>6</v>
      </c>
      <c r="BH8294" s="6">
        <f ca="1">IF(ISNUMBER('Descriptive Stats'!BF8294),'Descriptive Stats'!BF8294,#N/A)</f>
        <v>-0.2794493539703507</v>
      </c>
      <c r="BI8294" s="6">
        <f ca="1">IF(ISNUMBER('Descriptive Stats'!E8294),'Descriptive Stats'!E8294,#N/A)</f>
        <v>6</v>
      </c>
    </row>
    <row r="8295" spans="1:61" ht="14.4" x14ac:dyDescent="0.3">
      <c r="A8295" s="2">
        <f>ROW()</f>
        <v>8295</v>
      </c>
      <c r="C8295" s="8">
        <f t="shared" ca="1" si="1117"/>
        <v>2</v>
      </c>
      <c r="D8295" s="8">
        <f t="shared" ca="1" si="1118"/>
        <v>6</v>
      </c>
      <c r="E8295" s="50">
        <f t="shared" ca="1" si="1112"/>
        <v>3</v>
      </c>
      <c r="F8295" s="2" t="str">
        <f t="shared" ca="1" si="1119"/>
        <v/>
      </c>
      <c r="BD8295" s="49">
        <f t="shared" ca="1" si="1116"/>
        <v>3200</v>
      </c>
      <c r="BE8295" s="3">
        <f t="shared" ca="1" si="1113"/>
        <v>0.31995000000000001</v>
      </c>
      <c r="BF8295" s="3">
        <f t="shared" ca="1" si="1114"/>
        <v>-0.46783862043457014</v>
      </c>
      <c r="BG8295" s="9">
        <f t="shared" ca="1" si="1115"/>
        <v>3</v>
      </c>
      <c r="BH8295" s="6">
        <f ca="1">IF(ISNUMBER('Descriptive Stats'!BF8295),'Descriptive Stats'!BF8295,#N/A)</f>
        <v>-0.46783862043457014</v>
      </c>
      <c r="BI8295" s="6">
        <f ca="1">IF(ISNUMBER('Descriptive Stats'!E8295),'Descriptive Stats'!E8295,#N/A)</f>
        <v>3</v>
      </c>
    </row>
    <row r="8296" spans="1:61" ht="14.4" x14ac:dyDescent="0.3">
      <c r="A8296" s="2">
        <f>ROW()</f>
        <v>8296</v>
      </c>
      <c r="C8296" s="8">
        <f t="shared" ca="1" si="1117"/>
        <v>10</v>
      </c>
      <c r="D8296" s="8">
        <f t="shared" ca="1" si="1118"/>
        <v>3</v>
      </c>
      <c r="E8296" s="50">
        <f t="shared" ca="1" si="1112"/>
        <v>0</v>
      </c>
      <c r="F8296" s="2" t="str">
        <f t="shared" ca="1" si="1119"/>
        <v/>
      </c>
      <c r="BD8296" s="49">
        <f t="shared" ca="1" si="1116"/>
        <v>815.5</v>
      </c>
      <c r="BE8296" s="3">
        <f t="shared" ca="1" si="1113"/>
        <v>8.1500000000000003E-2</v>
      </c>
      <c r="BF8296" s="3">
        <f t="shared" ca="1" si="1114"/>
        <v>-1.3950525282585462</v>
      </c>
      <c r="BG8296" s="9">
        <f t="shared" ca="1" si="1115"/>
        <v>0</v>
      </c>
      <c r="BH8296" s="6">
        <f ca="1">IF(ISNUMBER('Descriptive Stats'!BF8296),'Descriptive Stats'!BF8296,#N/A)</f>
        <v>-1.3950525282585462</v>
      </c>
      <c r="BI8296" s="6">
        <f ca="1">IF(ISNUMBER('Descriptive Stats'!E8296),'Descriptive Stats'!E8296,#N/A)</f>
        <v>0</v>
      </c>
    </row>
    <row r="8297" spans="1:61" ht="14.4" x14ac:dyDescent="0.3">
      <c r="A8297" s="2">
        <f>ROW()</f>
        <v>8297</v>
      </c>
      <c r="C8297" s="8">
        <f t="shared" ca="1" si="1117"/>
        <v>22</v>
      </c>
      <c r="D8297" s="8">
        <f t="shared" ca="1" si="1118"/>
        <v>0</v>
      </c>
      <c r="E8297" s="50">
        <f t="shared" ca="1" si="1112"/>
        <v>4</v>
      </c>
      <c r="F8297" s="2" t="str">
        <f t="shared" ca="1" si="1119"/>
        <v/>
      </c>
      <c r="BD8297" s="49">
        <f t="shared" ca="1" si="1116"/>
        <v>3442</v>
      </c>
      <c r="BE8297" s="3">
        <f t="shared" ca="1" si="1113"/>
        <v>0.34415000000000001</v>
      </c>
      <c r="BF8297" s="3">
        <f t="shared" ca="1" si="1114"/>
        <v>-0.40116316278173481</v>
      </c>
      <c r="BG8297" s="9">
        <f t="shared" ca="1" si="1115"/>
        <v>4</v>
      </c>
      <c r="BH8297" s="6">
        <f ca="1">IF(ISNUMBER('Descriptive Stats'!BF8297),'Descriptive Stats'!BF8297,#N/A)</f>
        <v>-0.40116316278173481</v>
      </c>
      <c r="BI8297" s="6">
        <f ca="1">IF(ISNUMBER('Descriptive Stats'!E8297),'Descriptive Stats'!E8297,#N/A)</f>
        <v>4</v>
      </c>
    </row>
    <row r="8298" spans="1:61" ht="14.4" x14ac:dyDescent="0.3">
      <c r="A8298" s="2">
        <f>ROW()</f>
        <v>8298</v>
      </c>
      <c r="C8298" s="8">
        <f t="shared" ca="1" si="1117"/>
        <v>13</v>
      </c>
      <c r="D8298" s="8">
        <f t="shared" ca="1" si="1118"/>
        <v>4</v>
      </c>
      <c r="E8298" s="50">
        <f t="shared" ca="1" si="1112"/>
        <v>2</v>
      </c>
      <c r="F8298" s="2" t="str">
        <f t="shared" ca="1" si="1119"/>
        <v/>
      </c>
      <c r="BD8298" s="49">
        <f t="shared" ca="1" si="1116"/>
        <v>2595</v>
      </c>
      <c r="BE8298" s="3">
        <f t="shared" ca="1" si="1113"/>
        <v>0.25945000000000001</v>
      </c>
      <c r="BF8298" s="3">
        <f t="shared" ca="1" si="1114"/>
        <v>-0.6450419512753276</v>
      </c>
      <c r="BG8298" s="9">
        <f t="shared" ca="1" si="1115"/>
        <v>2</v>
      </c>
      <c r="BH8298" s="6">
        <f ca="1">IF(ISNUMBER('Descriptive Stats'!BF8298),'Descriptive Stats'!BF8298,#N/A)</f>
        <v>-0.6450419512753276</v>
      </c>
      <c r="BI8298" s="6">
        <f ca="1">IF(ISNUMBER('Descriptive Stats'!E8298),'Descriptive Stats'!E8298,#N/A)</f>
        <v>2</v>
      </c>
    </row>
    <row r="8299" spans="1:61" ht="14.4" x14ac:dyDescent="0.3">
      <c r="A8299" s="2">
        <f>ROW()</f>
        <v>8299</v>
      </c>
      <c r="C8299" s="8">
        <f t="shared" ca="1" si="1117"/>
        <v>9</v>
      </c>
      <c r="D8299" s="8">
        <f t="shared" ca="1" si="1118"/>
        <v>2</v>
      </c>
      <c r="E8299" s="50">
        <f t="shared" ca="1" si="1112"/>
        <v>2</v>
      </c>
      <c r="F8299" s="2" t="str">
        <f t="shared" ca="1" si="1119"/>
        <v/>
      </c>
      <c r="BD8299" s="49">
        <f t="shared" ca="1" si="1116"/>
        <v>2595</v>
      </c>
      <c r="BE8299" s="3">
        <f t="shared" ca="1" si="1113"/>
        <v>0.25945000000000001</v>
      </c>
      <c r="BF8299" s="3">
        <f t="shared" ca="1" si="1114"/>
        <v>-0.6450419512753276</v>
      </c>
      <c r="BG8299" s="9">
        <f t="shared" ca="1" si="1115"/>
        <v>2</v>
      </c>
      <c r="BH8299" s="6">
        <f ca="1">IF(ISNUMBER('Descriptive Stats'!BF8299),'Descriptive Stats'!BF8299,#N/A)</f>
        <v>-0.6450419512753276</v>
      </c>
      <c r="BI8299" s="6">
        <f ca="1">IF(ISNUMBER('Descriptive Stats'!E8299),'Descriptive Stats'!E8299,#N/A)</f>
        <v>2</v>
      </c>
    </row>
    <row r="8300" spans="1:61" ht="14.4" x14ac:dyDescent="0.3">
      <c r="A8300" s="2">
        <f>ROW()</f>
        <v>8300</v>
      </c>
      <c r="C8300" s="8">
        <f t="shared" ca="1" si="1117"/>
        <v>17</v>
      </c>
      <c r="D8300" s="8">
        <f t="shared" ca="1" si="1118"/>
        <v>2</v>
      </c>
      <c r="E8300" s="50">
        <f t="shared" ca="1" si="1112"/>
        <v>0</v>
      </c>
      <c r="F8300" s="2" t="str">
        <f t="shared" ca="1" si="1119"/>
        <v/>
      </c>
      <c r="BD8300" s="49">
        <f t="shared" ca="1" si="1116"/>
        <v>815.5</v>
      </c>
      <c r="BE8300" s="3">
        <f t="shared" ca="1" si="1113"/>
        <v>8.1500000000000003E-2</v>
      </c>
      <c r="BF8300" s="3">
        <f t="shared" ca="1" si="1114"/>
        <v>-1.3950525282585462</v>
      </c>
      <c r="BG8300" s="9">
        <f t="shared" ca="1" si="1115"/>
        <v>0</v>
      </c>
      <c r="BH8300" s="6">
        <f ca="1">IF(ISNUMBER('Descriptive Stats'!BF8300),'Descriptive Stats'!BF8300,#N/A)</f>
        <v>-1.3950525282585462</v>
      </c>
      <c r="BI8300" s="6">
        <f ca="1">IF(ISNUMBER('Descriptive Stats'!E8300),'Descriptive Stats'!E8300,#N/A)</f>
        <v>0</v>
      </c>
    </row>
    <row r="8301" spans="1:61" ht="14.4" x14ac:dyDescent="0.3">
      <c r="A8301" s="2">
        <f>ROW()</f>
        <v>8301</v>
      </c>
      <c r="C8301" s="8">
        <f t="shared" ca="1" si="1117"/>
        <v>14</v>
      </c>
      <c r="D8301" s="8">
        <f t="shared" ca="1" si="1118"/>
        <v>0</v>
      </c>
      <c r="E8301" s="50">
        <f t="shared" ca="1" si="1112"/>
        <v>15</v>
      </c>
      <c r="F8301" s="2" t="str">
        <f t="shared" ca="1" si="1119"/>
        <v/>
      </c>
      <c r="BD8301" s="49">
        <f t="shared" ca="1" si="1116"/>
        <v>5051.5</v>
      </c>
      <c r="BE8301" s="3">
        <f t="shared" ca="1" si="1113"/>
        <v>0.50509999999999999</v>
      </c>
      <c r="BF8301" s="3">
        <f t="shared" ca="1" si="1114"/>
        <v>1.2784152420787677E-2</v>
      </c>
      <c r="BG8301" s="9">
        <f t="shared" ca="1" si="1115"/>
        <v>15</v>
      </c>
      <c r="BH8301" s="6">
        <f ca="1">IF(ISNUMBER('Descriptive Stats'!BF8301),'Descriptive Stats'!BF8301,#N/A)</f>
        <v>1.2784152420787677E-2</v>
      </c>
      <c r="BI8301" s="6">
        <f ca="1">IF(ISNUMBER('Descriptive Stats'!E8301),'Descriptive Stats'!E8301,#N/A)</f>
        <v>15</v>
      </c>
    </row>
    <row r="8302" spans="1:61" ht="14.4" x14ac:dyDescent="0.3">
      <c r="A8302" s="2">
        <f>ROW()</f>
        <v>8302</v>
      </c>
      <c r="C8302" s="8">
        <f t="shared" ca="1" si="1117"/>
        <v>24</v>
      </c>
      <c r="D8302" s="8">
        <f t="shared" ca="1" si="1118"/>
        <v>15</v>
      </c>
      <c r="E8302" s="50">
        <f t="shared" ca="1" si="1112"/>
        <v>7</v>
      </c>
      <c r="F8302" s="2" t="str">
        <f t="shared" ca="1" si="1119"/>
        <v/>
      </c>
      <c r="BD8302" s="49">
        <f t="shared" ca="1" si="1116"/>
        <v>4473.5</v>
      </c>
      <c r="BE8302" s="3">
        <f t="shared" ca="1" si="1113"/>
        <v>0.44729999999999998</v>
      </c>
      <c r="BF8302" s="3">
        <f t="shared" ca="1" si="1114"/>
        <v>-0.13248586824472414</v>
      </c>
      <c r="BG8302" s="9">
        <f t="shared" ca="1" si="1115"/>
        <v>7</v>
      </c>
      <c r="BH8302" s="6">
        <f ca="1">IF(ISNUMBER('Descriptive Stats'!BF8302),'Descriptive Stats'!BF8302,#N/A)</f>
        <v>-0.13248586824472414</v>
      </c>
      <c r="BI8302" s="6">
        <f ca="1">IF(ISNUMBER('Descriptive Stats'!E8302),'Descriptive Stats'!E8302,#N/A)</f>
        <v>7</v>
      </c>
    </row>
    <row r="8303" spans="1:61" ht="14.4" x14ac:dyDescent="0.3">
      <c r="A8303" s="2">
        <f>ROW()</f>
        <v>8303</v>
      </c>
      <c r="C8303" s="8">
        <f t="shared" ca="1" si="1117"/>
        <v>19</v>
      </c>
      <c r="D8303" s="8">
        <f t="shared" ca="1" si="1118"/>
        <v>7</v>
      </c>
      <c r="E8303" s="50">
        <f t="shared" ca="1" si="1112"/>
        <v>0</v>
      </c>
      <c r="F8303" s="2" t="str">
        <f t="shared" ca="1" si="1119"/>
        <v/>
      </c>
      <c r="BD8303" s="49">
        <f t="shared" ca="1" si="1116"/>
        <v>815.5</v>
      </c>
      <c r="BE8303" s="3">
        <f t="shared" ca="1" si="1113"/>
        <v>8.1500000000000003E-2</v>
      </c>
      <c r="BF8303" s="3">
        <f t="shared" ca="1" si="1114"/>
        <v>-1.3950525282585462</v>
      </c>
      <c r="BG8303" s="9">
        <f t="shared" ca="1" si="1115"/>
        <v>0</v>
      </c>
      <c r="BH8303" s="6">
        <f ca="1">IF(ISNUMBER('Descriptive Stats'!BF8303),'Descriptive Stats'!BF8303,#N/A)</f>
        <v>-1.3950525282585462</v>
      </c>
      <c r="BI8303" s="6">
        <f ca="1">IF(ISNUMBER('Descriptive Stats'!E8303),'Descriptive Stats'!E8303,#N/A)</f>
        <v>0</v>
      </c>
    </row>
    <row r="8304" spans="1:61" ht="14.4" x14ac:dyDescent="0.3">
      <c r="A8304" s="2">
        <f>ROW()</f>
        <v>8304</v>
      </c>
      <c r="C8304" s="8">
        <f t="shared" ca="1" si="1117"/>
        <v>18</v>
      </c>
      <c r="D8304" s="8">
        <f t="shared" ca="1" si="1118"/>
        <v>0</v>
      </c>
      <c r="E8304" s="50">
        <f t="shared" ca="1" si="1112"/>
        <v>7</v>
      </c>
      <c r="F8304" s="2" t="str">
        <f t="shared" ca="1" si="1119"/>
        <v/>
      </c>
      <c r="BD8304" s="49">
        <f t="shared" ca="1" si="1116"/>
        <v>4473.5</v>
      </c>
      <c r="BE8304" s="3">
        <f t="shared" ca="1" si="1113"/>
        <v>0.44729999999999998</v>
      </c>
      <c r="BF8304" s="3">
        <f t="shared" ca="1" si="1114"/>
        <v>-0.13248586824472414</v>
      </c>
      <c r="BG8304" s="9">
        <f t="shared" ca="1" si="1115"/>
        <v>7</v>
      </c>
      <c r="BH8304" s="6">
        <f ca="1">IF(ISNUMBER('Descriptive Stats'!BF8304),'Descriptive Stats'!BF8304,#N/A)</f>
        <v>-0.13248586824472414</v>
      </c>
      <c r="BI8304" s="6">
        <f ca="1">IF(ISNUMBER('Descriptive Stats'!E8304),'Descriptive Stats'!E8304,#N/A)</f>
        <v>7</v>
      </c>
    </row>
    <row r="8305" spans="1:61" ht="14.4" x14ac:dyDescent="0.3">
      <c r="A8305" s="2">
        <f>ROW()</f>
        <v>8305</v>
      </c>
      <c r="C8305" s="8">
        <f t="shared" ca="1" si="1117"/>
        <v>19</v>
      </c>
      <c r="D8305" s="8">
        <f t="shared" ca="1" si="1118"/>
        <v>7</v>
      </c>
      <c r="E8305" s="50">
        <f t="shared" ca="1" si="1112"/>
        <v>2</v>
      </c>
      <c r="F8305" s="2" t="str">
        <f t="shared" ca="1" si="1119"/>
        <v/>
      </c>
      <c r="BD8305" s="49">
        <f t="shared" ca="1" si="1116"/>
        <v>2595</v>
      </c>
      <c r="BE8305" s="3">
        <f t="shared" ca="1" si="1113"/>
        <v>0.25945000000000001</v>
      </c>
      <c r="BF8305" s="3">
        <f t="shared" ca="1" si="1114"/>
        <v>-0.6450419512753276</v>
      </c>
      <c r="BG8305" s="9">
        <f t="shared" ca="1" si="1115"/>
        <v>2</v>
      </c>
      <c r="BH8305" s="6">
        <f ca="1">IF(ISNUMBER('Descriptive Stats'!BF8305),'Descriptive Stats'!BF8305,#N/A)</f>
        <v>-0.6450419512753276</v>
      </c>
      <c r="BI8305" s="6">
        <f ca="1">IF(ISNUMBER('Descriptive Stats'!E8305),'Descriptive Stats'!E8305,#N/A)</f>
        <v>2</v>
      </c>
    </row>
    <row r="8306" spans="1:61" ht="14.4" x14ac:dyDescent="0.3">
      <c r="A8306" s="2">
        <f>ROW()</f>
        <v>8306</v>
      </c>
      <c r="C8306" s="8">
        <f t="shared" ca="1" si="1117"/>
        <v>21</v>
      </c>
      <c r="D8306" s="8">
        <f t="shared" ca="1" si="1118"/>
        <v>2</v>
      </c>
      <c r="E8306" s="50">
        <f t="shared" ca="1" si="1112"/>
        <v>0</v>
      </c>
      <c r="F8306" s="2" t="str">
        <f t="shared" ca="1" si="1119"/>
        <v/>
      </c>
      <c r="BD8306" s="49">
        <f t="shared" ca="1" si="1116"/>
        <v>815.5</v>
      </c>
      <c r="BE8306" s="3">
        <f t="shared" ca="1" si="1113"/>
        <v>8.1500000000000003E-2</v>
      </c>
      <c r="BF8306" s="3">
        <f t="shared" ca="1" si="1114"/>
        <v>-1.3950525282585462</v>
      </c>
      <c r="BG8306" s="9">
        <f t="shared" ca="1" si="1115"/>
        <v>0</v>
      </c>
      <c r="BH8306" s="6">
        <f ca="1">IF(ISNUMBER('Descriptive Stats'!BF8306),'Descriptive Stats'!BF8306,#N/A)</f>
        <v>-1.3950525282585462</v>
      </c>
      <c r="BI8306" s="6">
        <f ca="1">IF(ISNUMBER('Descriptive Stats'!E8306),'Descriptive Stats'!E8306,#N/A)</f>
        <v>0</v>
      </c>
    </row>
    <row r="8307" spans="1:61" ht="14.4" x14ac:dyDescent="0.3">
      <c r="A8307" s="2">
        <f>ROW()</f>
        <v>8307</v>
      </c>
      <c r="C8307" s="8">
        <f t="shared" ca="1" si="1117"/>
        <v>15</v>
      </c>
      <c r="D8307" s="8">
        <f t="shared" ca="1" si="1118"/>
        <v>0</v>
      </c>
      <c r="E8307" s="50">
        <f t="shared" ca="1" si="1112"/>
        <v>9</v>
      </c>
      <c r="F8307" s="2" t="str">
        <f t="shared" ca="1" si="1119"/>
        <v/>
      </c>
      <c r="BD8307" s="49">
        <f t="shared" ca="1" si="1116"/>
        <v>4819</v>
      </c>
      <c r="BE8307" s="3">
        <f t="shared" ca="1" si="1113"/>
        <v>0.48185</v>
      </c>
      <c r="BF8307" s="3">
        <f t="shared" ca="1" si="1114"/>
        <v>-4.5511009098988427E-2</v>
      </c>
      <c r="BG8307" s="9">
        <f t="shared" ca="1" si="1115"/>
        <v>9</v>
      </c>
      <c r="BH8307" s="6">
        <f ca="1">IF(ISNUMBER('Descriptive Stats'!BF8307),'Descriptive Stats'!BF8307,#N/A)</f>
        <v>-4.5511009098988427E-2</v>
      </c>
      <c r="BI8307" s="6">
        <f ca="1">IF(ISNUMBER('Descriptive Stats'!E8307),'Descriptive Stats'!E8307,#N/A)</f>
        <v>9</v>
      </c>
    </row>
    <row r="8308" spans="1:61" ht="14.4" x14ac:dyDescent="0.3">
      <c r="A8308" s="2">
        <f>ROW()</f>
        <v>8308</v>
      </c>
      <c r="C8308" s="8">
        <f t="shared" ca="1" si="1117"/>
        <v>23</v>
      </c>
      <c r="D8308" s="8">
        <f t="shared" ca="1" si="1118"/>
        <v>9</v>
      </c>
      <c r="E8308" s="50">
        <f t="shared" ca="1" si="1112"/>
        <v>0</v>
      </c>
      <c r="F8308" s="2" t="str">
        <f t="shared" ca="1" si="1119"/>
        <v/>
      </c>
      <c r="BD8308" s="49">
        <f t="shared" ca="1" si="1116"/>
        <v>815.5</v>
      </c>
      <c r="BE8308" s="3">
        <f t="shared" ca="1" si="1113"/>
        <v>8.1500000000000003E-2</v>
      </c>
      <c r="BF8308" s="3">
        <f t="shared" ca="1" si="1114"/>
        <v>-1.3950525282585462</v>
      </c>
      <c r="BG8308" s="9">
        <f t="shared" ca="1" si="1115"/>
        <v>0</v>
      </c>
      <c r="BH8308" s="6">
        <f ca="1">IF(ISNUMBER('Descriptive Stats'!BF8308),'Descriptive Stats'!BF8308,#N/A)</f>
        <v>-1.3950525282585462</v>
      </c>
      <c r="BI8308" s="6">
        <f ca="1">IF(ISNUMBER('Descriptive Stats'!E8308),'Descriptive Stats'!E8308,#N/A)</f>
        <v>0</v>
      </c>
    </row>
    <row r="8309" spans="1:61" ht="14.4" x14ac:dyDescent="0.3">
      <c r="A8309" s="2">
        <f>ROW()</f>
        <v>8309</v>
      </c>
      <c r="C8309" s="8">
        <f t="shared" ca="1" si="1117"/>
        <v>11</v>
      </c>
      <c r="D8309" s="8">
        <f t="shared" ca="1" si="1118"/>
        <v>0</v>
      </c>
      <c r="E8309" s="50">
        <f t="shared" ca="1" si="1112"/>
        <v>0</v>
      </c>
      <c r="F8309" s="2" t="str">
        <f t="shared" ca="1" si="1119"/>
        <v/>
      </c>
      <c r="BD8309" s="49">
        <f t="shared" ca="1" si="1116"/>
        <v>815.5</v>
      </c>
      <c r="BE8309" s="3">
        <f t="shared" ca="1" si="1113"/>
        <v>8.1500000000000003E-2</v>
      </c>
      <c r="BF8309" s="3">
        <f t="shared" ca="1" si="1114"/>
        <v>-1.3950525282585462</v>
      </c>
      <c r="BG8309" s="9">
        <f t="shared" ca="1" si="1115"/>
        <v>0</v>
      </c>
      <c r="BH8309" s="6">
        <f ca="1">IF(ISNUMBER('Descriptive Stats'!BF8309),'Descriptive Stats'!BF8309,#N/A)</f>
        <v>-1.3950525282585462</v>
      </c>
      <c r="BI8309" s="6">
        <f ca="1">IF(ISNUMBER('Descriptive Stats'!E8309),'Descriptive Stats'!E8309,#N/A)</f>
        <v>0</v>
      </c>
    </row>
    <row r="8310" spans="1:61" ht="14.4" x14ac:dyDescent="0.3">
      <c r="A8310" s="2">
        <f>ROW()</f>
        <v>8310</v>
      </c>
      <c r="C8310" s="8">
        <f t="shared" ca="1" si="1117"/>
        <v>14</v>
      </c>
      <c r="D8310" s="8">
        <f t="shared" ca="1" si="1118"/>
        <v>0</v>
      </c>
      <c r="E8310" s="50">
        <f t="shared" ca="1" si="1112"/>
        <v>2</v>
      </c>
      <c r="F8310" s="2" t="str">
        <f t="shared" ca="1" si="1119"/>
        <v/>
      </c>
      <c r="BD8310" s="49">
        <f t="shared" ca="1" si="1116"/>
        <v>2595</v>
      </c>
      <c r="BE8310" s="3">
        <f t="shared" ca="1" si="1113"/>
        <v>0.25945000000000001</v>
      </c>
      <c r="BF8310" s="3">
        <f t="shared" ca="1" si="1114"/>
        <v>-0.6450419512753276</v>
      </c>
      <c r="BG8310" s="9">
        <f t="shared" ca="1" si="1115"/>
        <v>2</v>
      </c>
      <c r="BH8310" s="6">
        <f ca="1">IF(ISNUMBER('Descriptive Stats'!BF8310),'Descriptive Stats'!BF8310,#N/A)</f>
        <v>-0.6450419512753276</v>
      </c>
      <c r="BI8310" s="6">
        <f ca="1">IF(ISNUMBER('Descriptive Stats'!E8310),'Descriptive Stats'!E8310,#N/A)</f>
        <v>2</v>
      </c>
    </row>
    <row r="8311" spans="1:61" ht="14.4" x14ac:dyDescent="0.3">
      <c r="A8311" s="2">
        <f>ROW()</f>
        <v>8311</v>
      </c>
      <c r="C8311" s="8">
        <f t="shared" ca="1" si="1117"/>
        <v>3</v>
      </c>
      <c r="D8311" s="8">
        <f t="shared" ca="1" si="1118"/>
        <v>2</v>
      </c>
      <c r="E8311" s="50">
        <f t="shared" ca="1" si="1112"/>
        <v>0</v>
      </c>
      <c r="F8311" s="2" t="str">
        <f t="shared" ca="1" si="1119"/>
        <v/>
      </c>
      <c r="BD8311" s="49">
        <f t="shared" ca="1" si="1116"/>
        <v>815.5</v>
      </c>
      <c r="BE8311" s="3">
        <f t="shared" ca="1" si="1113"/>
        <v>8.1500000000000003E-2</v>
      </c>
      <c r="BF8311" s="3">
        <f t="shared" ca="1" si="1114"/>
        <v>-1.3950525282585462</v>
      </c>
      <c r="BG8311" s="9">
        <f t="shared" ca="1" si="1115"/>
        <v>0</v>
      </c>
      <c r="BH8311" s="6">
        <f ca="1">IF(ISNUMBER('Descriptive Stats'!BF8311),'Descriptive Stats'!BF8311,#N/A)</f>
        <v>-1.3950525282585462</v>
      </c>
      <c r="BI8311" s="6">
        <f ca="1">IF(ISNUMBER('Descriptive Stats'!E8311),'Descriptive Stats'!E8311,#N/A)</f>
        <v>0</v>
      </c>
    </row>
    <row r="8312" spans="1:61" ht="14.4" x14ac:dyDescent="0.3">
      <c r="A8312" s="2">
        <f>ROW()</f>
        <v>8312</v>
      </c>
      <c r="C8312" s="8">
        <f t="shared" ca="1" si="1117"/>
        <v>22</v>
      </c>
      <c r="D8312" s="8">
        <f t="shared" ca="1" si="1118"/>
        <v>0</v>
      </c>
      <c r="E8312" s="50">
        <f t="shared" ca="1" si="1112"/>
        <v>4</v>
      </c>
      <c r="F8312" s="2" t="str">
        <f t="shared" ca="1" si="1119"/>
        <v/>
      </c>
      <c r="BD8312" s="49">
        <f t="shared" ca="1" si="1116"/>
        <v>3442</v>
      </c>
      <c r="BE8312" s="3">
        <f t="shared" ca="1" si="1113"/>
        <v>0.34415000000000001</v>
      </c>
      <c r="BF8312" s="3">
        <f t="shared" ca="1" si="1114"/>
        <v>-0.40116316278173481</v>
      </c>
      <c r="BG8312" s="9">
        <f t="shared" ca="1" si="1115"/>
        <v>4</v>
      </c>
      <c r="BH8312" s="6">
        <f ca="1">IF(ISNUMBER('Descriptive Stats'!BF8312),'Descriptive Stats'!BF8312,#N/A)</f>
        <v>-0.40116316278173481</v>
      </c>
      <c r="BI8312" s="6">
        <f ca="1">IF(ISNUMBER('Descriptive Stats'!E8312),'Descriptive Stats'!E8312,#N/A)</f>
        <v>4</v>
      </c>
    </row>
    <row r="8313" spans="1:61" ht="14.4" x14ac:dyDescent="0.3">
      <c r="A8313" s="2">
        <f>ROW()</f>
        <v>8313</v>
      </c>
      <c r="C8313" s="8">
        <f t="shared" ca="1" si="1117"/>
        <v>13</v>
      </c>
      <c r="D8313" s="8">
        <f t="shared" ca="1" si="1118"/>
        <v>4</v>
      </c>
      <c r="E8313" s="50">
        <f t="shared" ca="1" si="1112"/>
        <v>2</v>
      </c>
      <c r="F8313" s="2" t="str">
        <f t="shared" ca="1" si="1119"/>
        <v/>
      </c>
      <c r="BD8313" s="49">
        <f t="shared" ca="1" si="1116"/>
        <v>2595</v>
      </c>
      <c r="BE8313" s="3">
        <f t="shared" ca="1" si="1113"/>
        <v>0.25945000000000001</v>
      </c>
      <c r="BF8313" s="3">
        <f t="shared" ca="1" si="1114"/>
        <v>-0.6450419512753276</v>
      </c>
      <c r="BG8313" s="9">
        <f t="shared" ca="1" si="1115"/>
        <v>2</v>
      </c>
      <c r="BH8313" s="6">
        <f ca="1">IF(ISNUMBER('Descriptive Stats'!BF8313),'Descriptive Stats'!BF8313,#N/A)</f>
        <v>-0.6450419512753276</v>
      </c>
      <c r="BI8313" s="6">
        <f ca="1">IF(ISNUMBER('Descriptive Stats'!E8313),'Descriptive Stats'!E8313,#N/A)</f>
        <v>2</v>
      </c>
    </row>
    <row r="8314" spans="1:61" ht="14.4" x14ac:dyDescent="0.3">
      <c r="A8314" s="2">
        <f>ROW()</f>
        <v>8314</v>
      </c>
      <c r="C8314" s="8">
        <f t="shared" ca="1" si="1117"/>
        <v>21</v>
      </c>
      <c r="D8314" s="8">
        <f t="shared" ca="1" si="1118"/>
        <v>2</v>
      </c>
      <c r="E8314" s="50">
        <f t="shared" ca="1" si="1112"/>
        <v>0</v>
      </c>
      <c r="F8314" s="2" t="str">
        <f t="shared" ca="1" si="1119"/>
        <v/>
      </c>
      <c r="BD8314" s="49">
        <f t="shared" ca="1" si="1116"/>
        <v>815.5</v>
      </c>
      <c r="BE8314" s="3">
        <f t="shared" ca="1" si="1113"/>
        <v>8.1500000000000003E-2</v>
      </c>
      <c r="BF8314" s="3">
        <f t="shared" ca="1" si="1114"/>
        <v>-1.3950525282585462</v>
      </c>
      <c r="BG8314" s="9">
        <f t="shared" ca="1" si="1115"/>
        <v>0</v>
      </c>
      <c r="BH8314" s="6">
        <f ca="1">IF(ISNUMBER('Descriptive Stats'!BF8314),'Descriptive Stats'!BF8314,#N/A)</f>
        <v>-1.3950525282585462</v>
      </c>
      <c r="BI8314" s="6">
        <f ca="1">IF(ISNUMBER('Descriptive Stats'!E8314),'Descriptive Stats'!E8314,#N/A)</f>
        <v>0</v>
      </c>
    </row>
    <row r="8315" spans="1:61" ht="14.4" x14ac:dyDescent="0.3">
      <c r="A8315" s="2">
        <f>ROW()</f>
        <v>8315</v>
      </c>
      <c r="C8315" s="8">
        <f t="shared" ca="1" si="1117"/>
        <v>15</v>
      </c>
      <c r="D8315" s="8">
        <f t="shared" ca="1" si="1118"/>
        <v>0</v>
      </c>
      <c r="E8315" s="50">
        <f t="shared" ca="1" si="1112"/>
        <v>0</v>
      </c>
      <c r="F8315" s="2" t="str">
        <f t="shared" ca="1" si="1119"/>
        <v/>
      </c>
      <c r="BD8315" s="49">
        <f t="shared" ca="1" si="1116"/>
        <v>815.5</v>
      </c>
      <c r="BE8315" s="3">
        <f t="shared" ca="1" si="1113"/>
        <v>8.1500000000000003E-2</v>
      </c>
      <c r="BF8315" s="3">
        <f t="shared" ca="1" si="1114"/>
        <v>-1.3950525282585462</v>
      </c>
      <c r="BG8315" s="9">
        <f t="shared" ca="1" si="1115"/>
        <v>0</v>
      </c>
      <c r="BH8315" s="6">
        <f ca="1">IF(ISNUMBER('Descriptive Stats'!BF8315),'Descriptive Stats'!BF8315,#N/A)</f>
        <v>-1.3950525282585462</v>
      </c>
      <c r="BI8315" s="6">
        <f ca="1">IF(ISNUMBER('Descriptive Stats'!E8315),'Descriptive Stats'!E8315,#N/A)</f>
        <v>0</v>
      </c>
    </row>
    <row r="8316" spans="1:61" ht="14.4" x14ac:dyDescent="0.3">
      <c r="A8316" s="2">
        <f>ROW()</f>
        <v>8316</v>
      </c>
      <c r="C8316" s="8">
        <f t="shared" ca="1" si="1117"/>
        <v>14</v>
      </c>
      <c r="D8316" s="8">
        <f t="shared" ca="1" si="1118"/>
        <v>0</v>
      </c>
      <c r="E8316" s="50">
        <f t="shared" ca="1" si="1112"/>
        <v>0</v>
      </c>
      <c r="F8316" s="2" t="str">
        <f t="shared" ca="1" si="1119"/>
        <v/>
      </c>
      <c r="BD8316" s="49">
        <f t="shared" ca="1" si="1116"/>
        <v>815.5</v>
      </c>
      <c r="BE8316" s="3">
        <f t="shared" ca="1" si="1113"/>
        <v>8.1500000000000003E-2</v>
      </c>
      <c r="BF8316" s="3">
        <f t="shared" ca="1" si="1114"/>
        <v>-1.3950525282585462</v>
      </c>
      <c r="BG8316" s="9">
        <f t="shared" ca="1" si="1115"/>
        <v>0</v>
      </c>
      <c r="BH8316" s="6">
        <f ca="1">IF(ISNUMBER('Descriptive Stats'!BF8316),'Descriptive Stats'!BF8316,#N/A)</f>
        <v>-1.3950525282585462</v>
      </c>
      <c r="BI8316" s="6">
        <f ca="1">IF(ISNUMBER('Descriptive Stats'!E8316),'Descriptive Stats'!E8316,#N/A)</f>
        <v>0</v>
      </c>
    </row>
    <row r="8317" spans="1:61" ht="14.4" x14ac:dyDescent="0.3">
      <c r="A8317" s="2">
        <f>ROW()</f>
        <v>8317</v>
      </c>
      <c r="C8317" s="8">
        <f t="shared" ca="1" si="1117"/>
        <v>18</v>
      </c>
      <c r="D8317" s="8">
        <f t="shared" ca="1" si="1118"/>
        <v>0</v>
      </c>
      <c r="E8317" s="50">
        <f t="shared" ca="1" si="1112"/>
        <v>6</v>
      </c>
      <c r="F8317" s="2" t="str">
        <f t="shared" ca="1" si="1119"/>
        <v/>
      </c>
      <c r="BD8317" s="49">
        <f t="shared" ca="1" si="1116"/>
        <v>3900</v>
      </c>
      <c r="BE8317" s="3">
        <f t="shared" ca="1" si="1113"/>
        <v>0.38995000000000002</v>
      </c>
      <c r="BF8317" s="3">
        <f t="shared" ca="1" si="1114"/>
        <v>-0.2794493539703507</v>
      </c>
      <c r="BG8317" s="9">
        <f t="shared" ca="1" si="1115"/>
        <v>6</v>
      </c>
      <c r="BH8317" s="6">
        <f ca="1">IF(ISNUMBER('Descriptive Stats'!BF8317),'Descriptive Stats'!BF8317,#N/A)</f>
        <v>-0.2794493539703507</v>
      </c>
      <c r="BI8317" s="6">
        <f ca="1">IF(ISNUMBER('Descriptive Stats'!E8317),'Descriptive Stats'!E8317,#N/A)</f>
        <v>6</v>
      </c>
    </row>
    <row r="8318" spans="1:61" ht="14.4" x14ac:dyDescent="0.3">
      <c r="A8318" s="2">
        <f>ROW()</f>
        <v>8318</v>
      </c>
      <c r="C8318" s="8">
        <f t="shared" ca="1" si="1117"/>
        <v>16</v>
      </c>
      <c r="D8318" s="8">
        <f t="shared" ca="1" si="1118"/>
        <v>6</v>
      </c>
      <c r="E8318" s="50">
        <f t="shared" ca="1" si="1112"/>
        <v>0</v>
      </c>
      <c r="F8318" s="2" t="str">
        <f t="shared" ca="1" si="1119"/>
        <v/>
      </c>
      <c r="BD8318" s="49">
        <f t="shared" ca="1" si="1116"/>
        <v>815.5</v>
      </c>
      <c r="BE8318" s="3">
        <f t="shared" ca="1" si="1113"/>
        <v>8.1500000000000003E-2</v>
      </c>
      <c r="BF8318" s="3">
        <f t="shared" ca="1" si="1114"/>
        <v>-1.3950525282585462</v>
      </c>
      <c r="BG8318" s="9">
        <f t="shared" ca="1" si="1115"/>
        <v>0</v>
      </c>
      <c r="BH8318" s="6">
        <f ca="1">IF(ISNUMBER('Descriptive Stats'!BF8318),'Descriptive Stats'!BF8318,#N/A)</f>
        <v>-1.3950525282585462</v>
      </c>
      <c r="BI8318" s="6">
        <f ca="1">IF(ISNUMBER('Descriptive Stats'!E8318),'Descriptive Stats'!E8318,#N/A)</f>
        <v>0</v>
      </c>
    </row>
    <row r="8319" spans="1:61" ht="14.4" x14ac:dyDescent="0.3">
      <c r="A8319" s="2">
        <f>ROW()</f>
        <v>8319</v>
      </c>
      <c r="C8319" s="8">
        <f t="shared" ca="1" si="1117"/>
        <v>11</v>
      </c>
      <c r="D8319" s="8">
        <f t="shared" ca="1" si="1118"/>
        <v>0</v>
      </c>
      <c r="E8319" s="50">
        <f t="shared" ca="1" si="1112"/>
        <v>0</v>
      </c>
      <c r="F8319" s="2" t="str">
        <f t="shared" ca="1" si="1119"/>
        <v/>
      </c>
      <c r="BD8319" s="49">
        <f t="shared" ca="1" si="1116"/>
        <v>815.5</v>
      </c>
      <c r="BE8319" s="3">
        <f t="shared" ca="1" si="1113"/>
        <v>8.1500000000000003E-2</v>
      </c>
      <c r="BF8319" s="3">
        <f t="shared" ca="1" si="1114"/>
        <v>-1.3950525282585462</v>
      </c>
      <c r="BG8319" s="9">
        <f t="shared" ca="1" si="1115"/>
        <v>0</v>
      </c>
      <c r="BH8319" s="6">
        <f ca="1">IF(ISNUMBER('Descriptive Stats'!BF8319),'Descriptive Stats'!BF8319,#N/A)</f>
        <v>-1.3950525282585462</v>
      </c>
      <c r="BI8319" s="6">
        <f ca="1">IF(ISNUMBER('Descriptive Stats'!E8319),'Descriptive Stats'!E8319,#N/A)</f>
        <v>0</v>
      </c>
    </row>
    <row r="8320" spans="1:61" ht="14.4" x14ac:dyDescent="0.3">
      <c r="A8320" s="2">
        <f>ROW()</f>
        <v>8320</v>
      </c>
      <c r="C8320" s="8">
        <f t="shared" ca="1" si="1117"/>
        <v>14</v>
      </c>
      <c r="D8320" s="8">
        <f t="shared" ca="1" si="1118"/>
        <v>0</v>
      </c>
      <c r="E8320" s="50">
        <f t="shared" ca="1" si="1112"/>
        <v>0</v>
      </c>
      <c r="F8320" s="2" t="str">
        <f t="shared" ca="1" si="1119"/>
        <v/>
      </c>
      <c r="BD8320" s="49">
        <f t="shared" ca="1" si="1116"/>
        <v>815.5</v>
      </c>
      <c r="BE8320" s="3">
        <f t="shared" ca="1" si="1113"/>
        <v>8.1500000000000003E-2</v>
      </c>
      <c r="BF8320" s="3">
        <f t="shared" ca="1" si="1114"/>
        <v>-1.3950525282585462</v>
      </c>
      <c r="BG8320" s="9">
        <f t="shared" ca="1" si="1115"/>
        <v>0</v>
      </c>
      <c r="BH8320" s="6">
        <f ca="1">IF(ISNUMBER('Descriptive Stats'!BF8320),'Descriptive Stats'!BF8320,#N/A)</f>
        <v>-1.3950525282585462</v>
      </c>
      <c r="BI8320" s="6">
        <f ca="1">IF(ISNUMBER('Descriptive Stats'!E8320),'Descriptive Stats'!E8320,#N/A)</f>
        <v>0</v>
      </c>
    </row>
    <row r="8321" spans="1:61" ht="14.4" x14ac:dyDescent="0.3">
      <c r="A8321" s="2">
        <f>ROW()</f>
        <v>8321</v>
      </c>
      <c r="C8321" s="8">
        <f t="shared" ca="1" si="1117"/>
        <v>22</v>
      </c>
      <c r="D8321" s="8">
        <f t="shared" ca="1" si="1118"/>
        <v>0</v>
      </c>
      <c r="E8321" s="50">
        <f t="shared" ca="1" si="1112"/>
        <v>4</v>
      </c>
      <c r="F8321" s="2" t="str">
        <f t="shared" ca="1" si="1119"/>
        <v/>
      </c>
      <c r="BD8321" s="49">
        <f t="shared" ca="1" si="1116"/>
        <v>3442</v>
      </c>
      <c r="BE8321" s="3">
        <f t="shared" ca="1" si="1113"/>
        <v>0.34415000000000001</v>
      </c>
      <c r="BF8321" s="3">
        <f t="shared" ca="1" si="1114"/>
        <v>-0.40116316278173481</v>
      </c>
      <c r="BG8321" s="9">
        <f t="shared" ca="1" si="1115"/>
        <v>4</v>
      </c>
      <c r="BH8321" s="6">
        <f ca="1">IF(ISNUMBER('Descriptive Stats'!BF8321),'Descriptive Stats'!BF8321,#N/A)</f>
        <v>-0.40116316278173481</v>
      </c>
      <c r="BI8321" s="6">
        <f ca="1">IF(ISNUMBER('Descriptive Stats'!E8321),'Descriptive Stats'!E8321,#N/A)</f>
        <v>4</v>
      </c>
    </row>
    <row r="8322" spans="1:61" ht="14.4" x14ac:dyDescent="0.3">
      <c r="A8322" s="2">
        <f>ROW()</f>
        <v>8322</v>
      </c>
      <c r="C8322" s="8">
        <f t="shared" ca="1" si="1117"/>
        <v>13</v>
      </c>
      <c r="D8322" s="8">
        <f t="shared" ca="1" si="1118"/>
        <v>4</v>
      </c>
      <c r="E8322" s="50">
        <f t="shared" ca="1" si="1112"/>
        <v>1</v>
      </c>
      <c r="F8322" s="2" t="str">
        <f t="shared" ca="1" si="1119"/>
        <v/>
      </c>
      <c r="BD8322" s="49">
        <f t="shared" ca="1" si="1116"/>
        <v>1871</v>
      </c>
      <c r="BE8322" s="3">
        <f t="shared" ca="1" si="1113"/>
        <v>0.18704999999999999</v>
      </c>
      <c r="BF8322" s="3">
        <f t="shared" ca="1" si="1114"/>
        <v>-0.88881967520906158</v>
      </c>
      <c r="BG8322" s="9">
        <f t="shared" ca="1" si="1115"/>
        <v>1</v>
      </c>
      <c r="BH8322" s="6">
        <f ca="1">IF(ISNUMBER('Descriptive Stats'!BF8322),'Descriptive Stats'!BF8322,#N/A)</f>
        <v>-0.88881967520906158</v>
      </c>
      <c r="BI8322" s="6">
        <f ca="1">IF(ISNUMBER('Descriptive Stats'!E8322),'Descriptive Stats'!E8322,#N/A)</f>
        <v>1</v>
      </c>
    </row>
    <row r="8323" spans="1:61" ht="14.4" x14ac:dyDescent="0.3">
      <c r="A8323" s="2">
        <f>ROW()</f>
        <v>8323</v>
      </c>
      <c r="C8323" s="8">
        <f t="shared" ca="1" si="1117"/>
        <v>8</v>
      </c>
      <c r="D8323" s="8">
        <f t="shared" ca="1" si="1118"/>
        <v>1</v>
      </c>
      <c r="E8323" s="50">
        <f t="shared" ref="E8323:E8386" ca="1" si="1120">IF(0=MOD(ROW(),$J$1),AVERAGE(OFFSET($D$2,ROW()-$J$1,0,$J$1,1)),"")</f>
        <v>3</v>
      </c>
      <c r="F8323" s="2" t="str">
        <f t="shared" ca="1" si="1119"/>
        <v/>
      </c>
      <c r="BD8323" s="49">
        <f t="shared" ca="1" si="1116"/>
        <v>3200</v>
      </c>
      <c r="BE8323" s="3">
        <f t="shared" ca="1" si="1113"/>
        <v>0.31995000000000001</v>
      </c>
      <c r="BF8323" s="3">
        <f t="shared" ca="1" si="1114"/>
        <v>-0.46783862043457014</v>
      </c>
      <c r="BG8323" s="9">
        <f t="shared" ca="1" si="1115"/>
        <v>3</v>
      </c>
      <c r="BH8323" s="6">
        <f ca="1">IF(ISNUMBER('Descriptive Stats'!BF8323),'Descriptive Stats'!BF8323,#N/A)</f>
        <v>-0.46783862043457014</v>
      </c>
      <c r="BI8323" s="6">
        <f ca="1">IF(ISNUMBER('Descriptive Stats'!E8323),'Descriptive Stats'!E8323,#N/A)</f>
        <v>3</v>
      </c>
    </row>
    <row r="8324" spans="1:61" ht="14.4" x14ac:dyDescent="0.3">
      <c r="A8324" s="2">
        <f>ROW()</f>
        <v>8324</v>
      </c>
      <c r="C8324" s="8">
        <f t="shared" ca="1" si="1117"/>
        <v>10</v>
      </c>
      <c r="D8324" s="8">
        <f t="shared" ca="1" si="1118"/>
        <v>3</v>
      </c>
      <c r="E8324" s="50">
        <f t="shared" ca="1" si="1120"/>
        <v>0</v>
      </c>
      <c r="F8324" s="2" t="str">
        <f t="shared" ca="1" si="1119"/>
        <v/>
      </c>
      <c r="BD8324" s="49">
        <f t="shared" ca="1" si="1116"/>
        <v>815.5</v>
      </c>
      <c r="BE8324" s="3">
        <f t="shared" ca="1" si="1113"/>
        <v>8.1500000000000003E-2</v>
      </c>
      <c r="BF8324" s="3">
        <f t="shared" ca="1" si="1114"/>
        <v>-1.3950525282585462</v>
      </c>
      <c r="BG8324" s="9">
        <f t="shared" ca="1" si="1115"/>
        <v>0</v>
      </c>
      <c r="BH8324" s="6">
        <f ca="1">IF(ISNUMBER('Descriptive Stats'!BF8324),'Descriptive Stats'!BF8324,#N/A)</f>
        <v>-1.3950525282585462</v>
      </c>
      <c r="BI8324" s="6">
        <f ca="1">IF(ISNUMBER('Descriptive Stats'!E8324),'Descriptive Stats'!E8324,#N/A)</f>
        <v>0</v>
      </c>
    </row>
    <row r="8325" spans="1:61" ht="14.4" x14ac:dyDescent="0.3">
      <c r="A8325" s="2">
        <f>ROW()</f>
        <v>8325</v>
      </c>
      <c r="C8325" s="8">
        <f t="shared" ca="1" si="1117"/>
        <v>11</v>
      </c>
      <c r="D8325" s="8">
        <f t="shared" ca="1" si="1118"/>
        <v>0</v>
      </c>
      <c r="E8325" s="50">
        <f t="shared" ca="1" si="1120"/>
        <v>2</v>
      </c>
      <c r="F8325" s="2" t="str">
        <f t="shared" ca="1" si="1119"/>
        <v/>
      </c>
      <c r="BD8325" s="49">
        <f t="shared" ca="1" si="1116"/>
        <v>2595</v>
      </c>
      <c r="BE8325" s="3">
        <f t="shared" ca="1" si="1113"/>
        <v>0.25945000000000001</v>
      </c>
      <c r="BF8325" s="3">
        <f t="shared" ca="1" si="1114"/>
        <v>-0.6450419512753276</v>
      </c>
      <c r="BG8325" s="9">
        <f t="shared" ca="1" si="1115"/>
        <v>2</v>
      </c>
      <c r="BH8325" s="6">
        <f ca="1">IF(ISNUMBER('Descriptive Stats'!BF8325),'Descriptive Stats'!BF8325,#N/A)</f>
        <v>-0.6450419512753276</v>
      </c>
      <c r="BI8325" s="6">
        <f ca="1">IF(ISNUMBER('Descriptive Stats'!E8325),'Descriptive Stats'!E8325,#N/A)</f>
        <v>2</v>
      </c>
    </row>
    <row r="8326" spans="1:61" ht="14.4" x14ac:dyDescent="0.3">
      <c r="A8326" s="2">
        <f>ROW()</f>
        <v>8326</v>
      </c>
      <c r="C8326" s="8">
        <f t="shared" ca="1" si="1117"/>
        <v>17</v>
      </c>
      <c r="D8326" s="8">
        <f t="shared" ca="1" si="1118"/>
        <v>2</v>
      </c>
      <c r="E8326" s="50">
        <f t="shared" ca="1" si="1120"/>
        <v>6</v>
      </c>
      <c r="F8326" s="2" t="str">
        <f t="shared" ca="1" si="1119"/>
        <v/>
      </c>
      <c r="BD8326" s="49">
        <f t="shared" ca="1" si="1116"/>
        <v>3900</v>
      </c>
      <c r="BE8326" s="3">
        <f t="shared" ca="1" si="1113"/>
        <v>0.38995000000000002</v>
      </c>
      <c r="BF8326" s="3">
        <f t="shared" ca="1" si="1114"/>
        <v>-0.2794493539703507</v>
      </c>
      <c r="BG8326" s="9">
        <f t="shared" ca="1" si="1115"/>
        <v>6</v>
      </c>
      <c r="BH8326" s="6">
        <f ca="1">IF(ISNUMBER('Descriptive Stats'!BF8326),'Descriptive Stats'!BF8326,#N/A)</f>
        <v>-0.2794493539703507</v>
      </c>
      <c r="BI8326" s="6">
        <f ca="1">IF(ISNUMBER('Descriptive Stats'!E8326),'Descriptive Stats'!E8326,#N/A)</f>
        <v>6</v>
      </c>
    </row>
    <row r="8327" spans="1:61" ht="14.4" x14ac:dyDescent="0.3">
      <c r="A8327" s="2">
        <f>ROW()</f>
        <v>8327</v>
      </c>
      <c r="C8327" s="8">
        <f t="shared" ca="1" si="1117"/>
        <v>2</v>
      </c>
      <c r="D8327" s="8">
        <f t="shared" ca="1" si="1118"/>
        <v>6</v>
      </c>
      <c r="E8327" s="50">
        <f t="shared" ca="1" si="1120"/>
        <v>7</v>
      </c>
      <c r="F8327" s="2" t="str">
        <f t="shared" ca="1" si="1119"/>
        <v/>
      </c>
      <c r="BD8327" s="49">
        <f t="shared" ca="1" si="1116"/>
        <v>4473.5</v>
      </c>
      <c r="BE8327" s="3">
        <f t="shared" ca="1" si="1113"/>
        <v>0.44729999999999998</v>
      </c>
      <c r="BF8327" s="3">
        <f t="shared" ca="1" si="1114"/>
        <v>-0.13248586824472414</v>
      </c>
      <c r="BG8327" s="9">
        <f t="shared" ca="1" si="1115"/>
        <v>7</v>
      </c>
      <c r="BH8327" s="6">
        <f ca="1">IF(ISNUMBER('Descriptive Stats'!BF8327),'Descriptive Stats'!BF8327,#N/A)</f>
        <v>-0.13248586824472414</v>
      </c>
      <c r="BI8327" s="6">
        <f ca="1">IF(ISNUMBER('Descriptive Stats'!E8327),'Descriptive Stats'!E8327,#N/A)</f>
        <v>7</v>
      </c>
    </row>
    <row r="8328" spans="1:61" ht="14.4" x14ac:dyDescent="0.3">
      <c r="A8328" s="2">
        <f>ROW()</f>
        <v>8328</v>
      </c>
      <c r="C8328" s="8">
        <f t="shared" ca="1" si="1117"/>
        <v>19</v>
      </c>
      <c r="D8328" s="8">
        <f t="shared" ca="1" si="1118"/>
        <v>7</v>
      </c>
      <c r="E8328" s="50">
        <f t="shared" ca="1" si="1120"/>
        <v>19</v>
      </c>
      <c r="F8328" s="2" t="str">
        <f t="shared" ca="1" si="1119"/>
        <v>X</v>
      </c>
      <c r="BD8328" s="49">
        <f t="shared" ca="1" si="1116"/>
        <v>5294</v>
      </c>
      <c r="BE8328" s="3">
        <f t="shared" ca="1" si="1113"/>
        <v>0.52934999999999999</v>
      </c>
      <c r="BF8328" s="3">
        <f t="shared" ca="1" si="1114"/>
        <v>7.3636031452008061E-2</v>
      </c>
      <c r="BG8328" s="9">
        <f t="shared" ca="1" si="1115"/>
        <v>19</v>
      </c>
      <c r="BH8328" s="6">
        <f ca="1">IF(ISNUMBER('Descriptive Stats'!BF8328),'Descriptive Stats'!BF8328,#N/A)</f>
        <v>7.3636031452008061E-2</v>
      </c>
      <c r="BI8328" s="6">
        <f ca="1">IF(ISNUMBER('Descriptive Stats'!E8328),'Descriptive Stats'!E8328,#N/A)</f>
        <v>19</v>
      </c>
    </row>
    <row r="8329" spans="1:61" ht="14.4" x14ac:dyDescent="0.3">
      <c r="A8329" s="2">
        <f>ROW()</f>
        <v>8329</v>
      </c>
      <c r="C8329" s="8">
        <f t="shared" ca="1" si="1117"/>
        <v>7</v>
      </c>
      <c r="D8329" s="8">
        <f t="shared" ca="1" si="1118"/>
        <v>19</v>
      </c>
      <c r="E8329" s="50">
        <f t="shared" ca="1" si="1120"/>
        <v>7</v>
      </c>
      <c r="F8329" s="2" t="str">
        <f t="shared" ca="1" si="1119"/>
        <v/>
      </c>
      <c r="BD8329" s="49">
        <f t="shared" ca="1" si="1116"/>
        <v>4473.5</v>
      </c>
      <c r="BE8329" s="3">
        <f t="shared" ref="BE8329:BE8392" ca="1" si="1121">IF(ISNUMBER(BD8329),(BD8329-0.5)/$BK$4,"")</f>
        <v>0.44729999999999998</v>
      </c>
      <c r="BF8329" s="3">
        <f t="shared" ref="BF8329:BF8392" ca="1" si="1122">IF(ISNUMBER(BE8329),_xlfn.NORM.INV(BE8329,0,1),"")</f>
        <v>-0.13248586824472414</v>
      </c>
      <c r="BG8329" s="9">
        <f t="shared" ref="BG8329:BG8392" ca="1" si="1123">IF(ISNUMBER(E8329),E8329,"")</f>
        <v>7</v>
      </c>
      <c r="BH8329" s="6">
        <f ca="1">IF(ISNUMBER('Descriptive Stats'!BF8329),'Descriptive Stats'!BF8329,#N/A)</f>
        <v>-0.13248586824472414</v>
      </c>
      <c r="BI8329" s="6">
        <f ca="1">IF(ISNUMBER('Descriptive Stats'!E8329),'Descriptive Stats'!E8329,#N/A)</f>
        <v>7</v>
      </c>
    </row>
    <row r="8330" spans="1:61" ht="14.4" x14ac:dyDescent="0.3">
      <c r="A8330" s="2">
        <f>ROW()</f>
        <v>8330</v>
      </c>
      <c r="C8330" s="8">
        <f t="shared" ca="1" si="1117"/>
        <v>6</v>
      </c>
      <c r="D8330" s="8">
        <f t="shared" ca="1" si="1118"/>
        <v>7</v>
      </c>
      <c r="E8330" s="50">
        <f t="shared" ca="1" si="1120"/>
        <v>6</v>
      </c>
      <c r="F8330" s="2" t="str">
        <f t="shared" ca="1" si="1119"/>
        <v/>
      </c>
      <c r="BD8330" s="49">
        <f t="shared" ref="BD8330:BD8393" ca="1" si="1124">IF(ISNUMBER(BG8330),_xlfn.RANK.AVG(BG8330,$BG$2:$BG$5414,1),"")</f>
        <v>3900</v>
      </c>
      <c r="BE8330" s="3">
        <f t="shared" ca="1" si="1121"/>
        <v>0.38995000000000002</v>
      </c>
      <c r="BF8330" s="3">
        <f t="shared" ca="1" si="1122"/>
        <v>-0.2794493539703507</v>
      </c>
      <c r="BG8330" s="9">
        <f t="shared" ca="1" si="1123"/>
        <v>6</v>
      </c>
      <c r="BH8330" s="6">
        <f ca="1">IF(ISNUMBER('Descriptive Stats'!BF8330),'Descriptive Stats'!BF8330,#N/A)</f>
        <v>-0.2794493539703507</v>
      </c>
      <c r="BI8330" s="6">
        <f ca="1">IF(ISNUMBER('Descriptive Stats'!E8330),'Descriptive Stats'!E8330,#N/A)</f>
        <v>6</v>
      </c>
    </row>
    <row r="8331" spans="1:61" ht="14.4" x14ac:dyDescent="0.3">
      <c r="A8331" s="2">
        <f>ROW()</f>
        <v>8331</v>
      </c>
      <c r="C8331" s="8">
        <f t="shared" ca="1" si="1117"/>
        <v>2</v>
      </c>
      <c r="D8331" s="8">
        <f t="shared" ca="1" si="1118"/>
        <v>6</v>
      </c>
      <c r="E8331" s="50">
        <f t="shared" ca="1" si="1120"/>
        <v>6</v>
      </c>
      <c r="F8331" s="2" t="str">
        <f t="shared" ca="1" si="1119"/>
        <v/>
      </c>
      <c r="BD8331" s="49">
        <f t="shared" ca="1" si="1124"/>
        <v>3900</v>
      </c>
      <c r="BE8331" s="3">
        <f t="shared" ca="1" si="1121"/>
        <v>0.38995000000000002</v>
      </c>
      <c r="BF8331" s="3">
        <f t="shared" ca="1" si="1122"/>
        <v>-0.2794493539703507</v>
      </c>
      <c r="BG8331" s="9">
        <f t="shared" ca="1" si="1123"/>
        <v>6</v>
      </c>
      <c r="BH8331" s="6">
        <f ca="1">IF(ISNUMBER('Descriptive Stats'!BF8331),'Descriptive Stats'!BF8331,#N/A)</f>
        <v>-0.2794493539703507</v>
      </c>
      <c r="BI8331" s="6">
        <f ca="1">IF(ISNUMBER('Descriptive Stats'!E8331),'Descriptive Stats'!E8331,#N/A)</f>
        <v>6</v>
      </c>
    </row>
    <row r="8332" spans="1:61" ht="14.4" x14ac:dyDescent="0.3">
      <c r="A8332" s="2">
        <f>ROW()</f>
        <v>8332</v>
      </c>
      <c r="C8332" s="8">
        <f t="shared" ca="1" si="1117"/>
        <v>5</v>
      </c>
      <c r="D8332" s="8">
        <f t="shared" ca="1" si="1118"/>
        <v>6</v>
      </c>
      <c r="E8332" s="50">
        <f t="shared" ca="1" si="1120"/>
        <v>6</v>
      </c>
      <c r="F8332" s="2" t="str">
        <f t="shared" ca="1" si="1119"/>
        <v/>
      </c>
      <c r="BD8332" s="49">
        <f t="shared" ca="1" si="1124"/>
        <v>3900</v>
      </c>
      <c r="BE8332" s="3">
        <f t="shared" ca="1" si="1121"/>
        <v>0.38995000000000002</v>
      </c>
      <c r="BF8332" s="3">
        <f t="shared" ca="1" si="1122"/>
        <v>-0.2794493539703507</v>
      </c>
      <c r="BG8332" s="9">
        <f t="shared" ca="1" si="1123"/>
        <v>6</v>
      </c>
      <c r="BH8332" s="6">
        <f ca="1">IF(ISNUMBER('Descriptive Stats'!BF8332),'Descriptive Stats'!BF8332,#N/A)</f>
        <v>-0.2794493539703507</v>
      </c>
      <c r="BI8332" s="6">
        <f ca="1">IF(ISNUMBER('Descriptive Stats'!E8332),'Descriptive Stats'!E8332,#N/A)</f>
        <v>6</v>
      </c>
    </row>
    <row r="8333" spans="1:61" ht="14.4" x14ac:dyDescent="0.3">
      <c r="A8333" s="2">
        <f>ROW()</f>
        <v>8333</v>
      </c>
      <c r="C8333" s="8">
        <f t="shared" ca="1" si="1117"/>
        <v>16</v>
      </c>
      <c r="D8333" s="8">
        <f t="shared" ca="1" si="1118"/>
        <v>6</v>
      </c>
      <c r="E8333" s="50">
        <f t="shared" ca="1" si="1120"/>
        <v>3</v>
      </c>
      <c r="F8333" s="2" t="str">
        <f t="shared" ca="1" si="1119"/>
        <v/>
      </c>
      <c r="BD8333" s="49">
        <f t="shared" ca="1" si="1124"/>
        <v>3200</v>
      </c>
      <c r="BE8333" s="3">
        <f t="shared" ca="1" si="1121"/>
        <v>0.31995000000000001</v>
      </c>
      <c r="BF8333" s="3">
        <f t="shared" ca="1" si="1122"/>
        <v>-0.46783862043457014</v>
      </c>
      <c r="BG8333" s="9">
        <f t="shared" ca="1" si="1123"/>
        <v>3</v>
      </c>
      <c r="BH8333" s="6">
        <f ca="1">IF(ISNUMBER('Descriptive Stats'!BF8333),'Descriptive Stats'!BF8333,#N/A)</f>
        <v>-0.46783862043457014</v>
      </c>
      <c r="BI8333" s="6">
        <f ca="1">IF(ISNUMBER('Descriptive Stats'!E8333),'Descriptive Stats'!E8333,#N/A)</f>
        <v>3</v>
      </c>
    </row>
    <row r="8334" spans="1:61" ht="14.4" x14ac:dyDescent="0.3">
      <c r="A8334" s="2">
        <f>ROW()</f>
        <v>8334</v>
      </c>
      <c r="C8334" s="8">
        <f t="shared" ca="1" si="1117"/>
        <v>10</v>
      </c>
      <c r="D8334" s="8">
        <f t="shared" ca="1" si="1118"/>
        <v>3</v>
      </c>
      <c r="E8334" s="50">
        <f t="shared" ca="1" si="1120"/>
        <v>6</v>
      </c>
      <c r="F8334" s="2" t="str">
        <f t="shared" ca="1" si="1119"/>
        <v/>
      </c>
      <c r="BD8334" s="49">
        <f t="shared" ca="1" si="1124"/>
        <v>3900</v>
      </c>
      <c r="BE8334" s="3">
        <f t="shared" ca="1" si="1121"/>
        <v>0.38995000000000002</v>
      </c>
      <c r="BF8334" s="3">
        <f t="shared" ca="1" si="1122"/>
        <v>-0.2794493539703507</v>
      </c>
      <c r="BG8334" s="9">
        <f t="shared" ca="1" si="1123"/>
        <v>6</v>
      </c>
      <c r="BH8334" s="6">
        <f ca="1">IF(ISNUMBER('Descriptive Stats'!BF8334),'Descriptive Stats'!BF8334,#N/A)</f>
        <v>-0.2794493539703507</v>
      </c>
      <c r="BI8334" s="6">
        <f ca="1">IF(ISNUMBER('Descriptive Stats'!E8334),'Descriptive Stats'!E8334,#N/A)</f>
        <v>6</v>
      </c>
    </row>
    <row r="8335" spans="1:61" ht="14.4" x14ac:dyDescent="0.3">
      <c r="A8335" s="2">
        <f>ROW()</f>
        <v>8335</v>
      </c>
      <c r="C8335" s="8">
        <f t="shared" ca="1" si="1117"/>
        <v>16</v>
      </c>
      <c r="D8335" s="8">
        <f t="shared" ca="1" si="1118"/>
        <v>6</v>
      </c>
      <c r="E8335" s="50">
        <f t="shared" ca="1" si="1120"/>
        <v>0</v>
      </c>
      <c r="F8335" s="2" t="str">
        <f t="shared" ca="1" si="1119"/>
        <v/>
      </c>
      <c r="BD8335" s="49">
        <f t="shared" ca="1" si="1124"/>
        <v>815.5</v>
      </c>
      <c r="BE8335" s="3">
        <f t="shared" ca="1" si="1121"/>
        <v>8.1500000000000003E-2</v>
      </c>
      <c r="BF8335" s="3">
        <f t="shared" ca="1" si="1122"/>
        <v>-1.3950525282585462</v>
      </c>
      <c r="BG8335" s="9">
        <f t="shared" ca="1" si="1123"/>
        <v>0</v>
      </c>
      <c r="BH8335" s="6">
        <f ca="1">IF(ISNUMBER('Descriptive Stats'!BF8335),'Descriptive Stats'!BF8335,#N/A)</f>
        <v>-1.3950525282585462</v>
      </c>
      <c r="BI8335" s="6">
        <f ca="1">IF(ISNUMBER('Descriptive Stats'!E8335),'Descriptive Stats'!E8335,#N/A)</f>
        <v>0</v>
      </c>
    </row>
    <row r="8336" spans="1:61" ht="14.4" x14ac:dyDescent="0.3">
      <c r="A8336" s="2">
        <f>ROW()</f>
        <v>8336</v>
      </c>
      <c r="C8336" s="8">
        <f t="shared" ca="1" si="1117"/>
        <v>20</v>
      </c>
      <c r="D8336" s="8">
        <f t="shared" ca="1" si="1118"/>
        <v>0</v>
      </c>
      <c r="E8336" s="50">
        <f t="shared" ca="1" si="1120"/>
        <v>3</v>
      </c>
      <c r="F8336" s="2" t="str">
        <f t="shared" ca="1" si="1119"/>
        <v/>
      </c>
      <c r="BD8336" s="49">
        <f t="shared" ca="1" si="1124"/>
        <v>3200</v>
      </c>
      <c r="BE8336" s="3">
        <f t="shared" ca="1" si="1121"/>
        <v>0.31995000000000001</v>
      </c>
      <c r="BF8336" s="3">
        <f t="shared" ca="1" si="1122"/>
        <v>-0.46783862043457014</v>
      </c>
      <c r="BG8336" s="9">
        <f t="shared" ca="1" si="1123"/>
        <v>3</v>
      </c>
      <c r="BH8336" s="6">
        <f ca="1">IF(ISNUMBER('Descriptive Stats'!BF8336),'Descriptive Stats'!BF8336,#N/A)</f>
        <v>-0.46783862043457014</v>
      </c>
      <c r="BI8336" s="6">
        <f ca="1">IF(ISNUMBER('Descriptive Stats'!E8336),'Descriptive Stats'!E8336,#N/A)</f>
        <v>3</v>
      </c>
    </row>
    <row r="8337" spans="1:61" ht="14.4" x14ac:dyDescent="0.3">
      <c r="A8337" s="2">
        <f>ROW()</f>
        <v>8337</v>
      </c>
      <c r="C8337" s="8">
        <f t="shared" ref="C8337:C8400" ca="1" si="1125">RANDBETWEEN(2,COUNT(B:B))</f>
        <v>10</v>
      </c>
      <c r="D8337" s="8">
        <f t="shared" ref="D8337:D8400" ca="1" si="1126">VLOOKUP(C8337,A:B,2,TRUE)</f>
        <v>3</v>
      </c>
      <c r="E8337" s="50">
        <f t="shared" ca="1" si="1120"/>
        <v>4</v>
      </c>
      <c r="F8337" s="2" t="str">
        <f t="shared" ref="F8337:F8400" ca="1" si="1127">IF(ISNUMBER(E8337),IF(OR(E8337&lt;$K$16,E8337&gt;$K$14),"X",""),"")</f>
        <v/>
      </c>
      <c r="BD8337" s="49">
        <f t="shared" ca="1" si="1124"/>
        <v>3442</v>
      </c>
      <c r="BE8337" s="3">
        <f t="shared" ca="1" si="1121"/>
        <v>0.34415000000000001</v>
      </c>
      <c r="BF8337" s="3">
        <f t="shared" ca="1" si="1122"/>
        <v>-0.40116316278173481</v>
      </c>
      <c r="BG8337" s="9">
        <f t="shared" ca="1" si="1123"/>
        <v>4</v>
      </c>
      <c r="BH8337" s="6">
        <f ca="1">IF(ISNUMBER('Descriptive Stats'!BF8337),'Descriptive Stats'!BF8337,#N/A)</f>
        <v>-0.40116316278173481</v>
      </c>
      <c r="BI8337" s="6">
        <f ca="1">IF(ISNUMBER('Descriptive Stats'!E8337),'Descriptive Stats'!E8337,#N/A)</f>
        <v>4</v>
      </c>
    </row>
    <row r="8338" spans="1:61" ht="14.4" x14ac:dyDescent="0.3">
      <c r="A8338" s="2">
        <f>ROW()</f>
        <v>8338</v>
      </c>
      <c r="C8338" s="8">
        <f t="shared" ca="1" si="1125"/>
        <v>13</v>
      </c>
      <c r="D8338" s="8">
        <f t="shared" ca="1" si="1126"/>
        <v>4</v>
      </c>
      <c r="E8338" s="50">
        <f t="shared" ca="1" si="1120"/>
        <v>2</v>
      </c>
      <c r="F8338" s="2" t="str">
        <f t="shared" ca="1" si="1127"/>
        <v/>
      </c>
      <c r="BD8338" s="49">
        <f t="shared" ca="1" si="1124"/>
        <v>2595</v>
      </c>
      <c r="BE8338" s="3">
        <f t="shared" ca="1" si="1121"/>
        <v>0.25945000000000001</v>
      </c>
      <c r="BF8338" s="3">
        <f t="shared" ca="1" si="1122"/>
        <v>-0.6450419512753276</v>
      </c>
      <c r="BG8338" s="9">
        <f t="shared" ca="1" si="1123"/>
        <v>2</v>
      </c>
      <c r="BH8338" s="6">
        <f ca="1">IF(ISNUMBER('Descriptive Stats'!BF8338),'Descriptive Stats'!BF8338,#N/A)</f>
        <v>-0.6450419512753276</v>
      </c>
      <c r="BI8338" s="6">
        <f ca="1">IF(ISNUMBER('Descriptive Stats'!E8338),'Descriptive Stats'!E8338,#N/A)</f>
        <v>2</v>
      </c>
    </row>
    <row r="8339" spans="1:61" ht="14.4" x14ac:dyDescent="0.3">
      <c r="A8339" s="2">
        <f>ROW()</f>
        <v>8339</v>
      </c>
      <c r="C8339" s="8">
        <f t="shared" ca="1" si="1125"/>
        <v>9</v>
      </c>
      <c r="D8339" s="8">
        <f t="shared" ca="1" si="1126"/>
        <v>2</v>
      </c>
      <c r="E8339" s="50">
        <f t="shared" ca="1" si="1120"/>
        <v>19</v>
      </c>
      <c r="F8339" s="2" t="str">
        <f t="shared" ca="1" si="1127"/>
        <v>X</v>
      </c>
      <c r="BD8339" s="49">
        <f t="shared" ca="1" si="1124"/>
        <v>5294</v>
      </c>
      <c r="BE8339" s="3">
        <f t="shared" ca="1" si="1121"/>
        <v>0.52934999999999999</v>
      </c>
      <c r="BF8339" s="3">
        <f t="shared" ca="1" si="1122"/>
        <v>7.3636031452008061E-2</v>
      </c>
      <c r="BG8339" s="9">
        <f t="shared" ca="1" si="1123"/>
        <v>19</v>
      </c>
      <c r="BH8339" s="6">
        <f ca="1">IF(ISNUMBER('Descriptive Stats'!BF8339),'Descriptive Stats'!BF8339,#N/A)</f>
        <v>7.3636031452008061E-2</v>
      </c>
      <c r="BI8339" s="6">
        <f ca="1">IF(ISNUMBER('Descriptive Stats'!E8339),'Descriptive Stats'!E8339,#N/A)</f>
        <v>19</v>
      </c>
    </row>
    <row r="8340" spans="1:61" ht="14.4" x14ac:dyDescent="0.3">
      <c r="A8340" s="2">
        <f>ROW()</f>
        <v>8340</v>
      </c>
      <c r="C8340" s="8">
        <f t="shared" ca="1" si="1125"/>
        <v>7</v>
      </c>
      <c r="D8340" s="8">
        <f t="shared" ca="1" si="1126"/>
        <v>19</v>
      </c>
      <c r="E8340" s="50">
        <f t="shared" ca="1" si="1120"/>
        <v>19</v>
      </c>
      <c r="F8340" s="2" t="str">
        <f t="shared" ca="1" si="1127"/>
        <v>X</v>
      </c>
      <c r="BD8340" s="49">
        <f t="shared" ca="1" si="1124"/>
        <v>5294</v>
      </c>
      <c r="BE8340" s="3">
        <f t="shared" ca="1" si="1121"/>
        <v>0.52934999999999999</v>
      </c>
      <c r="BF8340" s="3">
        <f t="shared" ca="1" si="1122"/>
        <v>7.3636031452008061E-2</v>
      </c>
      <c r="BG8340" s="9">
        <f t="shared" ca="1" si="1123"/>
        <v>19</v>
      </c>
      <c r="BH8340" s="6">
        <f ca="1">IF(ISNUMBER('Descriptive Stats'!BF8340),'Descriptive Stats'!BF8340,#N/A)</f>
        <v>7.3636031452008061E-2</v>
      </c>
      <c r="BI8340" s="6">
        <f ca="1">IF(ISNUMBER('Descriptive Stats'!E8340),'Descriptive Stats'!E8340,#N/A)</f>
        <v>19</v>
      </c>
    </row>
    <row r="8341" spans="1:61" ht="14.4" x14ac:dyDescent="0.3">
      <c r="A8341" s="2">
        <f>ROW()</f>
        <v>8341</v>
      </c>
      <c r="C8341" s="8">
        <f t="shared" ca="1" si="1125"/>
        <v>7</v>
      </c>
      <c r="D8341" s="8">
        <f t="shared" ca="1" si="1126"/>
        <v>19</v>
      </c>
      <c r="E8341" s="50">
        <f t="shared" ca="1" si="1120"/>
        <v>9</v>
      </c>
      <c r="F8341" s="2" t="str">
        <f t="shared" ca="1" si="1127"/>
        <v/>
      </c>
      <c r="BD8341" s="49">
        <f t="shared" ca="1" si="1124"/>
        <v>4819</v>
      </c>
      <c r="BE8341" s="3">
        <f t="shared" ca="1" si="1121"/>
        <v>0.48185</v>
      </c>
      <c r="BF8341" s="3">
        <f t="shared" ca="1" si="1122"/>
        <v>-4.5511009098988427E-2</v>
      </c>
      <c r="BG8341" s="9">
        <f t="shared" ca="1" si="1123"/>
        <v>9</v>
      </c>
      <c r="BH8341" s="6">
        <f ca="1">IF(ISNUMBER('Descriptive Stats'!BF8341),'Descriptive Stats'!BF8341,#N/A)</f>
        <v>-4.5511009098988427E-2</v>
      </c>
      <c r="BI8341" s="6">
        <f ca="1">IF(ISNUMBER('Descriptive Stats'!E8341),'Descriptive Stats'!E8341,#N/A)</f>
        <v>9</v>
      </c>
    </row>
    <row r="8342" spans="1:61" ht="14.4" x14ac:dyDescent="0.3">
      <c r="A8342" s="2">
        <f>ROW()</f>
        <v>8342</v>
      </c>
      <c r="C8342" s="8">
        <f t="shared" ca="1" si="1125"/>
        <v>23</v>
      </c>
      <c r="D8342" s="8">
        <f t="shared" ca="1" si="1126"/>
        <v>9</v>
      </c>
      <c r="E8342" s="50">
        <f t="shared" ca="1" si="1120"/>
        <v>0</v>
      </c>
      <c r="F8342" s="2" t="str">
        <f t="shared" ca="1" si="1127"/>
        <v/>
      </c>
      <c r="BD8342" s="49">
        <f t="shared" ca="1" si="1124"/>
        <v>815.5</v>
      </c>
      <c r="BE8342" s="3">
        <f t="shared" ca="1" si="1121"/>
        <v>8.1500000000000003E-2</v>
      </c>
      <c r="BF8342" s="3">
        <f t="shared" ca="1" si="1122"/>
        <v>-1.3950525282585462</v>
      </c>
      <c r="BG8342" s="9">
        <f t="shared" ca="1" si="1123"/>
        <v>0</v>
      </c>
      <c r="BH8342" s="6">
        <f ca="1">IF(ISNUMBER('Descriptive Stats'!BF8342),'Descriptive Stats'!BF8342,#N/A)</f>
        <v>-1.3950525282585462</v>
      </c>
      <c r="BI8342" s="6">
        <f ca="1">IF(ISNUMBER('Descriptive Stats'!E8342),'Descriptive Stats'!E8342,#N/A)</f>
        <v>0</v>
      </c>
    </row>
    <row r="8343" spans="1:61" ht="14.4" x14ac:dyDescent="0.3">
      <c r="A8343" s="2">
        <f>ROW()</f>
        <v>8343</v>
      </c>
      <c r="C8343" s="8">
        <f t="shared" ca="1" si="1125"/>
        <v>4</v>
      </c>
      <c r="D8343" s="8">
        <f t="shared" ca="1" si="1126"/>
        <v>0</v>
      </c>
      <c r="E8343" s="50">
        <f t="shared" ca="1" si="1120"/>
        <v>6</v>
      </c>
      <c r="F8343" s="2" t="str">
        <f t="shared" ca="1" si="1127"/>
        <v/>
      </c>
      <c r="BD8343" s="49">
        <f t="shared" ca="1" si="1124"/>
        <v>3900</v>
      </c>
      <c r="BE8343" s="3">
        <f t="shared" ca="1" si="1121"/>
        <v>0.38995000000000002</v>
      </c>
      <c r="BF8343" s="3">
        <f t="shared" ca="1" si="1122"/>
        <v>-0.2794493539703507</v>
      </c>
      <c r="BG8343" s="9">
        <f t="shared" ca="1" si="1123"/>
        <v>6</v>
      </c>
      <c r="BH8343" s="6">
        <f ca="1">IF(ISNUMBER('Descriptive Stats'!BF8343),'Descriptive Stats'!BF8343,#N/A)</f>
        <v>-0.2794493539703507</v>
      </c>
      <c r="BI8343" s="6">
        <f ca="1">IF(ISNUMBER('Descriptive Stats'!E8343),'Descriptive Stats'!E8343,#N/A)</f>
        <v>6</v>
      </c>
    </row>
    <row r="8344" spans="1:61" ht="14.4" x14ac:dyDescent="0.3">
      <c r="A8344" s="2">
        <f>ROW()</f>
        <v>8344</v>
      </c>
      <c r="C8344" s="8">
        <f t="shared" ca="1" si="1125"/>
        <v>5</v>
      </c>
      <c r="D8344" s="8">
        <f t="shared" ca="1" si="1126"/>
        <v>6</v>
      </c>
      <c r="E8344" s="50">
        <f t="shared" ca="1" si="1120"/>
        <v>0</v>
      </c>
      <c r="F8344" s="2" t="str">
        <f t="shared" ca="1" si="1127"/>
        <v/>
      </c>
      <c r="BD8344" s="49">
        <f t="shared" ca="1" si="1124"/>
        <v>815.5</v>
      </c>
      <c r="BE8344" s="3">
        <f t="shared" ca="1" si="1121"/>
        <v>8.1500000000000003E-2</v>
      </c>
      <c r="BF8344" s="3">
        <f t="shared" ca="1" si="1122"/>
        <v>-1.3950525282585462</v>
      </c>
      <c r="BG8344" s="9">
        <f t="shared" ca="1" si="1123"/>
        <v>0</v>
      </c>
      <c r="BH8344" s="6">
        <f ca="1">IF(ISNUMBER('Descriptive Stats'!BF8344),'Descriptive Stats'!BF8344,#N/A)</f>
        <v>-1.3950525282585462</v>
      </c>
      <c r="BI8344" s="6">
        <f ca="1">IF(ISNUMBER('Descriptive Stats'!E8344),'Descriptive Stats'!E8344,#N/A)</f>
        <v>0</v>
      </c>
    </row>
    <row r="8345" spans="1:61" ht="14.4" x14ac:dyDescent="0.3">
      <c r="A8345" s="2">
        <f>ROW()</f>
        <v>8345</v>
      </c>
      <c r="C8345" s="8">
        <f t="shared" ca="1" si="1125"/>
        <v>14</v>
      </c>
      <c r="D8345" s="8">
        <f t="shared" ca="1" si="1126"/>
        <v>0</v>
      </c>
      <c r="E8345" s="50">
        <f t="shared" ca="1" si="1120"/>
        <v>6</v>
      </c>
      <c r="F8345" s="2" t="str">
        <f t="shared" ca="1" si="1127"/>
        <v/>
      </c>
      <c r="BD8345" s="49">
        <f t="shared" ca="1" si="1124"/>
        <v>3900</v>
      </c>
      <c r="BE8345" s="3">
        <f t="shared" ca="1" si="1121"/>
        <v>0.38995000000000002</v>
      </c>
      <c r="BF8345" s="3">
        <f t="shared" ca="1" si="1122"/>
        <v>-0.2794493539703507</v>
      </c>
      <c r="BG8345" s="9">
        <f t="shared" ca="1" si="1123"/>
        <v>6</v>
      </c>
      <c r="BH8345" s="6">
        <f ca="1">IF(ISNUMBER('Descriptive Stats'!BF8345),'Descriptive Stats'!BF8345,#N/A)</f>
        <v>-0.2794493539703507</v>
      </c>
      <c r="BI8345" s="6">
        <f ca="1">IF(ISNUMBER('Descriptive Stats'!E8345),'Descriptive Stats'!E8345,#N/A)</f>
        <v>6</v>
      </c>
    </row>
    <row r="8346" spans="1:61" ht="14.4" x14ac:dyDescent="0.3">
      <c r="A8346" s="2">
        <f>ROW()</f>
        <v>8346</v>
      </c>
      <c r="C8346" s="8">
        <f t="shared" ca="1" si="1125"/>
        <v>16</v>
      </c>
      <c r="D8346" s="8">
        <f t="shared" ca="1" si="1126"/>
        <v>6</v>
      </c>
      <c r="E8346" s="50">
        <f t="shared" ca="1" si="1120"/>
        <v>15</v>
      </c>
      <c r="F8346" s="2" t="str">
        <f t="shared" ca="1" si="1127"/>
        <v/>
      </c>
      <c r="BD8346" s="49">
        <f t="shared" ca="1" si="1124"/>
        <v>5051.5</v>
      </c>
      <c r="BE8346" s="3">
        <f t="shared" ca="1" si="1121"/>
        <v>0.50509999999999999</v>
      </c>
      <c r="BF8346" s="3">
        <f t="shared" ca="1" si="1122"/>
        <v>1.2784152420787677E-2</v>
      </c>
      <c r="BG8346" s="9">
        <f t="shared" ca="1" si="1123"/>
        <v>15</v>
      </c>
      <c r="BH8346" s="6">
        <f ca="1">IF(ISNUMBER('Descriptive Stats'!BF8346),'Descriptive Stats'!BF8346,#N/A)</f>
        <v>1.2784152420787677E-2</v>
      </c>
      <c r="BI8346" s="6">
        <f ca="1">IF(ISNUMBER('Descriptive Stats'!E8346),'Descriptive Stats'!E8346,#N/A)</f>
        <v>15</v>
      </c>
    </row>
    <row r="8347" spans="1:61" ht="14.4" x14ac:dyDescent="0.3">
      <c r="A8347" s="2">
        <f>ROW()</f>
        <v>8347</v>
      </c>
      <c r="C8347" s="8">
        <f t="shared" ca="1" si="1125"/>
        <v>24</v>
      </c>
      <c r="D8347" s="8">
        <f t="shared" ca="1" si="1126"/>
        <v>15</v>
      </c>
      <c r="E8347" s="50">
        <f t="shared" ca="1" si="1120"/>
        <v>0</v>
      </c>
      <c r="F8347" s="2" t="str">
        <f t="shared" ca="1" si="1127"/>
        <v/>
      </c>
      <c r="BD8347" s="49">
        <f t="shared" ca="1" si="1124"/>
        <v>815.5</v>
      </c>
      <c r="BE8347" s="3">
        <f t="shared" ca="1" si="1121"/>
        <v>8.1500000000000003E-2</v>
      </c>
      <c r="BF8347" s="3">
        <f t="shared" ca="1" si="1122"/>
        <v>-1.3950525282585462</v>
      </c>
      <c r="BG8347" s="9">
        <f t="shared" ca="1" si="1123"/>
        <v>0</v>
      </c>
      <c r="BH8347" s="6">
        <f ca="1">IF(ISNUMBER('Descriptive Stats'!BF8347),'Descriptive Stats'!BF8347,#N/A)</f>
        <v>-1.3950525282585462</v>
      </c>
      <c r="BI8347" s="6">
        <f ca="1">IF(ISNUMBER('Descriptive Stats'!E8347),'Descriptive Stats'!E8347,#N/A)</f>
        <v>0</v>
      </c>
    </row>
    <row r="8348" spans="1:61" ht="14.4" x14ac:dyDescent="0.3">
      <c r="A8348" s="2">
        <f>ROW()</f>
        <v>8348</v>
      </c>
      <c r="C8348" s="8">
        <f t="shared" ca="1" si="1125"/>
        <v>22</v>
      </c>
      <c r="D8348" s="8">
        <f t="shared" ca="1" si="1126"/>
        <v>0</v>
      </c>
      <c r="E8348" s="50">
        <f t="shared" ca="1" si="1120"/>
        <v>7</v>
      </c>
      <c r="F8348" s="2" t="str">
        <f t="shared" ca="1" si="1127"/>
        <v/>
      </c>
      <c r="BD8348" s="49">
        <f t="shared" ca="1" si="1124"/>
        <v>4473.5</v>
      </c>
      <c r="BE8348" s="3">
        <f t="shared" ca="1" si="1121"/>
        <v>0.44729999999999998</v>
      </c>
      <c r="BF8348" s="3">
        <f t="shared" ca="1" si="1122"/>
        <v>-0.13248586824472414</v>
      </c>
      <c r="BG8348" s="9">
        <f t="shared" ca="1" si="1123"/>
        <v>7</v>
      </c>
      <c r="BH8348" s="6">
        <f ca="1">IF(ISNUMBER('Descriptive Stats'!BF8348),'Descriptive Stats'!BF8348,#N/A)</f>
        <v>-0.13248586824472414</v>
      </c>
      <c r="BI8348" s="6">
        <f ca="1">IF(ISNUMBER('Descriptive Stats'!E8348),'Descriptive Stats'!E8348,#N/A)</f>
        <v>7</v>
      </c>
    </row>
    <row r="8349" spans="1:61" ht="14.4" x14ac:dyDescent="0.3">
      <c r="A8349" s="2">
        <f>ROW()</f>
        <v>8349</v>
      </c>
      <c r="C8349" s="8">
        <f t="shared" ca="1" si="1125"/>
        <v>6</v>
      </c>
      <c r="D8349" s="8">
        <f t="shared" ca="1" si="1126"/>
        <v>7</v>
      </c>
      <c r="E8349" s="50">
        <f t="shared" ca="1" si="1120"/>
        <v>7</v>
      </c>
      <c r="F8349" s="2" t="str">
        <f t="shared" ca="1" si="1127"/>
        <v/>
      </c>
      <c r="BD8349" s="49">
        <f t="shared" ca="1" si="1124"/>
        <v>4473.5</v>
      </c>
      <c r="BE8349" s="3">
        <f t="shared" ca="1" si="1121"/>
        <v>0.44729999999999998</v>
      </c>
      <c r="BF8349" s="3">
        <f t="shared" ca="1" si="1122"/>
        <v>-0.13248586824472414</v>
      </c>
      <c r="BG8349" s="9">
        <f t="shared" ca="1" si="1123"/>
        <v>7</v>
      </c>
      <c r="BH8349" s="6">
        <f ca="1">IF(ISNUMBER('Descriptive Stats'!BF8349),'Descriptive Stats'!BF8349,#N/A)</f>
        <v>-0.13248586824472414</v>
      </c>
      <c r="BI8349" s="6">
        <f ca="1">IF(ISNUMBER('Descriptive Stats'!E8349),'Descriptive Stats'!E8349,#N/A)</f>
        <v>7</v>
      </c>
    </row>
    <row r="8350" spans="1:61" ht="14.4" x14ac:dyDescent="0.3">
      <c r="A8350" s="2">
        <f>ROW()</f>
        <v>8350</v>
      </c>
      <c r="C8350" s="8">
        <f t="shared" ca="1" si="1125"/>
        <v>19</v>
      </c>
      <c r="D8350" s="8">
        <f t="shared" ca="1" si="1126"/>
        <v>7</v>
      </c>
      <c r="E8350" s="50">
        <f t="shared" ca="1" si="1120"/>
        <v>6</v>
      </c>
      <c r="F8350" s="2" t="str">
        <f t="shared" ca="1" si="1127"/>
        <v/>
      </c>
      <c r="BD8350" s="49">
        <f t="shared" ca="1" si="1124"/>
        <v>3900</v>
      </c>
      <c r="BE8350" s="3">
        <f t="shared" ca="1" si="1121"/>
        <v>0.38995000000000002</v>
      </c>
      <c r="BF8350" s="3">
        <f t="shared" ca="1" si="1122"/>
        <v>-0.2794493539703507</v>
      </c>
      <c r="BG8350" s="9">
        <f t="shared" ca="1" si="1123"/>
        <v>6</v>
      </c>
      <c r="BH8350" s="6">
        <f ca="1">IF(ISNUMBER('Descriptive Stats'!BF8350),'Descriptive Stats'!BF8350,#N/A)</f>
        <v>-0.2794493539703507</v>
      </c>
      <c r="BI8350" s="6">
        <f ca="1">IF(ISNUMBER('Descriptive Stats'!E8350),'Descriptive Stats'!E8350,#N/A)</f>
        <v>6</v>
      </c>
    </row>
    <row r="8351" spans="1:61" ht="14.4" x14ac:dyDescent="0.3">
      <c r="A8351" s="2">
        <f>ROW()</f>
        <v>8351</v>
      </c>
      <c r="C8351" s="8">
        <f t="shared" ca="1" si="1125"/>
        <v>16</v>
      </c>
      <c r="D8351" s="8">
        <f t="shared" ca="1" si="1126"/>
        <v>6</v>
      </c>
      <c r="E8351" s="50">
        <f t="shared" ca="1" si="1120"/>
        <v>0</v>
      </c>
      <c r="F8351" s="2" t="str">
        <f t="shared" ca="1" si="1127"/>
        <v/>
      </c>
      <c r="BD8351" s="49">
        <f t="shared" ca="1" si="1124"/>
        <v>815.5</v>
      </c>
      <c r="BE8351" s="3">
        <f t="shared" ca="1" si="1121"/>
        <v>8.1500000000000003E-2</v>
      </c>
      <c r="BF8351" s="3">
        <f t="shared" ca="1" si="1122"/>
        <v>-1.3950525282585462</v>
      </c>
      <c r="BG8351" s="9">
        <f t="shared" ca="1" si="1123"/>
        <v>0</v>
      </c>
      <c r="BH8351" s="6">
        <f ca="1">IF(ISNUMBER('Descriptive Stats'!BF8351),'Descriptive Stats'!BF8351,#N/A)</f>
        <v>-1.3950525282585462</v>
      </c>
      <c r="BI8351" s="6">
        <f ca="1">IF(ISNUMBER('Descriptive Stats'!E8351),'Descriptive Stats'!E8351,#N/A)</f>
        <v>0</v>
      </c>
    </row>
    <row r="8352" spans="1:61" ht="14.4" x14ac:dyDescent="0.3">
      <c r="A8352" s="2">
        <f>ROW()</f>
        <v>8352</v>
      </c>
      <c r="C8352" s="8">
        <f t="shared" ca="1" si="1125"/>
        <v>4</v>
      </c>
      <c r="D8352" s="8">
        <f t="shared" ca="1" si="1126"/>
        <v>0</v>
      </c>
      <c r="E8352" s="50">
        <f t="shared" ca="1" si="1120"/>
        <v>0</v>
      </c>
      <c r="F8352" s="2" t="str">
        <f t="shared" ca="1" si="1127"/>
        <v/>
      </c>
      <c r="BD8352" s="49">
        <f t="shared" ca="1" si="1124"/>
        <v>815.5</v>
      </c>
      <c r="BE8352" s="3">
        <f t="shared" ca="1" si="1121"/>
        <v>8.1500000000000003E-2</v>
      </c>
      <c r="BF8352" s="3">
        <f t="shared" ca="1" si="1122"/>
        <v>-1.3950525282585462</v>
      </c>
      <c r="BG8352" s="9">
        <f t="shared" ca="1" si="1123"/>
        <v>0</v>
      </c>
      <c r="BH8352" s="6">
        <f ca="1">IF(ISNUMBER('Descriptive Stats'!BF8352),'Descriptive Stats'!BF8352,#N/A)</f>
        <v>-1.3950525282585462</v>
      </c>
      <c r="BI8352" s="6">
        <f ca="1">IF(ISNUMBER('Descriptive Stats'!E8352),'Descriptive Stats'!E8352,#N/A)</f>
        <v>0</v>
      </c>
    </row>
    <row r="8353" spans="1:61" ht="14.4" x14ac:dyDescent="0.3">
      <c r="A8353" s="2">
        <f>ROW()</f>
        <v>8353</v>
      </c>
      <c r="C8353" s="8">
        <f t="shared" ca="1" si="1125"/>
        <v>14</v>
      </c>
      <c r="D8353" s="8">
        <f t="shared" ca="1" si="1126"/>
        <v>0</v>
      </c>
      <c r="E8353" s="50">
        <f t="shared" ca="1" si="1120"/>
        <v>1</v>
      </c>
      <c r="F8353" s="2" t="str">
        <f t="shared" ca="1" si="1127"/>
        <v/>
      </c>
      <c r="BD8353" s="49">
        <f t="shared" ca="1" si="1124"/>
        <v>1871</v>
      </c>
      <c r="BE8353" s="3">
        <f t="shared" ca="1" si="1121"/>
        <v>0.18704999999999999</v>
      </c>
      <c r="BF8353" s="3">
        <f t="shared" ca="1" si="1122"/>
        <v>-0.88881967520906158</v>
      </c>
      <c r="BG8353" s="9">
        <f t="shared" ca="1" si="1123"/>
        <v>1</v>
      </c>
      <c r="BH8353" s="6">
        <f ca="1">IF(ISNUMBER('Descriptive Stats'!BF8353),'Descriptive Stats'!BF8353,#N/A)</f>
        <v>-0.88881967520906158</v>
      </c>
      <c r="BI8353" s="6">
        <f ca="1">IF(ISNUMBER('Descriptive Stats'!E8353),'Descriptive Stats'!E8353,#N/A)</f>
        <v>1</v>
      </c>
    </row>
    <row r="8354" spans="1:61" ht="14.4" x14ac:dyDescent="0.3">
      <c r="A8354" s="2">
        <f>ROW()</f>
        <v>8354</v>
      </c>
      <c r="C8354" s="8">
        <f t="shared" ca="1" si="1125"/>
        <v>12</v>
      </c>
      <c r="D8354" s="8">
        <f t="shared" ca="1" si="1126"/>
        <v>1</v>
      </c>
      <c r="E8354" s="50">
        <f t="shared" ca="1" si="1120"/>
        <v>7</v>
      </c>
      <c r="F8354" s="2" t="str">
        <f t="shared" ca="1" si="1127"/>
        <v/>
      </c>
      <c r="BD8354" s="49">
        <f t="shared" ca="1" si="1124"/>
        <v>4473.5</v>
      </c>
      <c r="BE8354" s="3">
        <f t="shared" ca="1" si="1121"/>
        <v>0.44729999999999998</v>
      </c>
      <c r="BF8354" s="3">
        <f t="shared" ca="1" si="1122"/>
        <v>-0.13248586824472414</v>
      </c>
      <c r="BG8354" s="9">
        <f t="shared" ca="1" si="1123"/>
        <v>7</v>
      </c>
      <c r="BH8354" s="6">
        <f ca="1">IF(ISNUMBER('Descriptive Stats'!BF8354),'Descriptive Stats'!BF8354,#N/A)</f>
        <v>-0.13248586824472414</v>
      </c>
      <c r="BI8354" s="6">
        <f ca="1">IF(ISNUMBER('Descriptive Stats'!E8354),'Descriptive Stats'!E8354,#N/A)</f>
        <v>7</v>
      </c>
    </row>
    <row r="8355" spans="1:61" ht="14.4" x14ac:dyDescent="0.3">
      <c r="A8355" s="2">
        <f>ROW()</f>
        <v>8355</v>
      </c>
      <c r="C8355" s="8">
        <f t="shared" ca="1" si="1125"/>
        <v>19</v>
      </c>
      <c r="D8355" s="8">
        <f t="shared" ca="1" si="1126"/>
        <v>7</v>
      </c>
      <c r="E8355" s="50">
        <f t="shared" ca="1" si="1120"/>
        <v>6</v>
      </c>
      <c r="F8355" s="2" t="str">
        <f t="shared" ca="1" si="1127"/>
        <v/>
      </c>
      <c r="BD8355" s="49">
        <f t="shared" ca="1" si="1124"/>
        <v>3900</v>
      </c>
      <c r="BE8355" s="3">
        <f t="shared" ca="1" si="1121"/>
        <v>0.38995000000000002</v>
      </c>
      <c r="BF8355" s="3">
        <f t="shared" ca="1" si="1122"/>
        <v>-0.2794493539703507</v>
      </c>
      <c r="BG8355" s="9">
        <f t="shared" ca="1" si="1123"/>
        <v>6</v>
      </c>
      <c r="BH8355" s="6">
        <f ca="1">IF(ISNUMBER('Descriptive Stats'!BF8355),'Descriptive Stats'!BF8355,#N/A)</f>
        <v>-0.2794493539703507</v>
      </c>
      <c r="BI8355" s="6">
        <f ca="1">IF(ISNUMBER('Descriptive Stats'!E8355),'Descriptive Stats'!E8355,#N/A)</f>
        <v>6</v>
      </c>
    </row>
    <row r="8356" spans="1:61" ht="14.4" x14ac:dyDescent="0.3">
      <c r="A8356" s="2">
        <f>ROW()</f>
        <v>8356</v>
      </c>
      <c r="C8356" s="8">
        <f t="shared" ca="1" si="1125"/>
        <v>16</v>
      </c>
      <c r="D8356" s="8">
        <f t="shared" ca="1" si="1126"/>
        <v>6</v>
      </c>
      <c r="E8356" s="50">
        <f t="shared" ca="1" si="1120"/>
        <v>0</v>
      </c>
      <c r="F8356" s="2" t="str">
        <f t="shared" ca="1" si="1127"/>
        <v/>
      </c>
      <c r="BD8356" s="49">
        <f t="shared" ca="1" si="1124"/>
        <v>815.5</v>
      </c>
      <c r="BE8356" s="3">
        <f t="shared" ca="1" si="1121"/>
        <v>8.1500000000000003E-2</v>
      </c>
      <c r="BF8356" s="3">
        <f t="shared" ca="1" si="1122"/>
        <v>-1.3950525282585462</v>
      </c>
      <c r="BG8356" s="9">
        <f t="shared" ca="1" si="1123"/>
        <v>0</v>
      </c>
      <c r="BH8356" s="6">
        <f ca="1">IF(ISNUMBER('Descriptive Stats'!BF8356),'Descriptive Stats'!BF8356,#N/A)</f>
        <v>-1.3950525282585462</v>
      </c>
      <c r="BI8356" s="6">
        <f ca="1">IF(ISNUMBER('Descriptive Stats'!E8356),'Descriptive Stats'!E8356,#N/A)</f>
        <v>0</v>
      </c>
    </row>
    <row r="8357" spans="1:61" ht="14.4" x14ac:dyDescent="0.3">
      <c r="A8357" s="2">
        <f>ROW()</f>
        <v>8357</v>
      </c>
      <c r="C8357" s="8">
        <f t="shared" ca="1" si="1125"/>
        <v>18</v>
      </c>
      <c r="D8357" s="8">
        <f t="shared" ca="1" si="1126"/>
        <v>0</v>
      </c>
      <c r="E8357" s="50">
        <f t="shared" ca="1" si="1120"/>
        <v>1</v>
      </c>
      <c r="F8357" s="2" t="str">
        <f t="shared" ca="1" si="1127"/>
        <v/>
      </c>
      <c r="BD8357" s="49">
        <f t="shared" ca="1" si="1124"/>
        <v>1871</v>
      </c>
      <c r="BE8357" s="3">
        <f t="shared" ca="1" si="1121"/>
        <v>0.18704999999999999</v>
      </c>
      <c r="BF8357" s="3">
        <f t="shared" ca="1" si="1122"/>
        <v>-0.88881967520906158</v>
      </c>
      <c r="BG8357" s="9">
        <f t="shared" ca="1" si="1123"/>
        <v>1</v>
      </c>
      <c r="BH8357" s="6">
        <f ca="1">IF(ISNUMBER('Descriptive Stats'!BF8357),'Descriptive Stats'!BF8357,#N/A)</f>
        <v>-0.88881967520906158</v>
      </c>
      <c r="BI8357" s="6">
        <f ca="1">IF(ISNUMBER('Descriptive Stats'!E8357),'Descriptive Stats'!E8357,#N/A)</f>
        <v>1</v>
      </c>
    </row>
    <row r="8358" spans="1:61" ht="14.4" x14ac:dyDescent="0.3">
      <c r="A8358" s="2">
        <f>ROW()</f>
        <v>8358</v>
      </c>
      <c r="C8358" s="8">
        <f t="shared" ca="1" si="1125"/>
        <v>12</v>
      </c>
      <c r="D8358" s="8">
        <f t="shared" ca="1" si="1126"/>
        <v>1</v>
      </c>
      <c r="E8358" s="50">
        <f t="shared" ca="1" si="1120"/>
        <v>0</v>
      </c>
      <c r="F8358" s="2" t="str">
        <f t="shared" ca="1" si="1127"/>
        <v/>
      </c>
      <c r="BD8358" s="49">
        <f t="shared" ca="1" si="1124"/>
        <v>815.5</v>
      </c>
      <c r="BE8358" s="3">
        <f t="shared" ca="1" si="1121"/>
        <v>8.1500000000000003E-2</v>
      </c>
      <c r="BF8358" s="3">
        <f t="shared" ca="1" si="1122"/>
        <v>-1.3950525282585462</v>
      </c>
      <c r="BG8358" s="9">
        <f t="shared" ca="1" si="1123"/>
        <v>0</v>
      </c>
      <c r="BH8358" s="6">
        <f ca="1">IF(ISNUMBER('Descriptive Stats'!BF8358),'Descriptive Stats'!BF8358,#N/A)</f>
        <v>-1.3950525282585462</v>
      </c>
      <c r="BI8358" s="6">
        <f ca="1">IF(ISNUMBER('Descriptive Stats'!E8358),'Descriptive Stats'!E8358,#N/A)</f>
        <v>0</v>
      </c>
    </row>
    <row r="8359" spans="1:61" ht="14.4" x14ac:dyDescent="0.3">
      <c r="A8359" s="2">
        <f>ROW()</f>
        <v>8359</v>
      </c>
      <c r="C8359" s="8">
        <f t="shared" ca="1" si="1125"/>
        <v>14</v>
      </c>
      <c r="D8359" s="8">
        <f t="shared" ca="1" si="1126"/>
        <v>0</v>
      </c>
      <c r="E8359" s="50">
        <f t="shared" ca="1" si="1120"/>
        <v>4</v>
      </c>
      <c r="F8359" s="2" t="str">
        <f t="shared" ca="1" si="1127"/>
        <v/>
      </c>
      <c r="BD8359" s="49">
        <f t="shared" ca="1" si="1124"/>
        <v>3442</v>
      </c>
      <c r="BE8359" s="3">
        <f t="shared" ca="1" si="1121"/>
        <v>0.34415000000000001</v>
      </c>
      <c r="BF8359" s="3">
        <f t="shared" ca="1" si="1122"/>
        <v>-0.40116316278173481</v>
      </c>
      <c r="BG8359" s="9">
        <f t="shared" ca="1" si="1123"/>
        <v>4</v>
      </c>
      <c r="BH8359" s="6">
        <f ca="1">IF(ISNUMBER('Descriptive Stats'!BF8359),'Descriptive Stats'!BF8359,#N/A)</f>
        <v>-0.40116316278173481</v>
      </c>
      <c r="BI8359" s="6">
        <f ca="1">IF(ISNUMBER('Descriptive Stats'!E8359),'Descriptive Stats'!E8359,#N/A)</f>
        <v>4</v>
      </c>
    </row>
    <row r="8360" spans="1:61" ht="14.4" x14ac:dyDescent="0.3">
      <c r="A8360" s="2">
        <f>ROW()</f>
        <v>8360</v>
      </c>
      <c r="C8360" s="8">
        <f t="shared" ca="1" si="1125"/>
        <v>13</v>
      </c>
      <c r="D8360" s="8">
        <f t="shared" ca="1" si="1126"/>
        <v>4</v>
      </c>
      <c r="E8360" s="50">
        <f t="shared" ca="1" si="1120"/>
        <v>0</v>
      </c>
      <c r="F8360" s="2" t="str">
        <f t="shared" ca="1" si="1127"/>
        <v/>
      </c>
      <c r="BD8360" s="49">
        <f t="shared" ca="1" si="1124"/>
        <v>815.5</v>
      </c>
      <c r="BE8360" s="3">
        <f t="shared" ca="1" si="1121"/>
        <v>8.1500000000000003E-2</v>
      </c>
      <c r="BF8360" s="3">
        <f t="shared" ca="1" si="1122"/>
        <v>-1.3950525282585462</v>
      </c>
      <c r="BG8360" s="9">
        <f t="shared" ca="1" si="1123"/>
        <v>0</v>
      </c>
      <c r="BH8360" s="6">
        <f ca="1">IF(ISNUMBER('Descriptive Stats'!BF8360),'Descriptive Stats'!BF8360,#N/A)</f>
        <v>-1.3950525282585462</v>
      </c>
      <c r="BI8360" s="6">
        <f ca="1">IF(ISNUMBER('Descriptive Stats'!E8360),'Descriptive Stats'!E8360,#N/A)</f>
        <v>0</v>
      </c>
    </row>
    <row r="8361" spans="1:61" ht="14.4" x14ac:dyDescent="0.3">
      <c r="A8361" s="2">
        <f>ROW()</f>
        <v>8361</v>
      </c>
      <c r="C8361" s="8">
        <f t="shared" ca="1" si="1125"/>
        <v>4</v>
      </c>
      <c r="D8361" s="8">
        <f t="shared" ca="1" si="1126"/>
        <v>0</v>
      </c>
      <c r="E8361" s="50">
        <f t="shared" ca="1" si="1120"/>
        <v>1</v>
      </c>
      <c r="F8361" s="2" t="str">
        <f t="shared" ca="1" si="1127"/>
        <v/>
      </c>
      <c r="BD8361" s="49">
        <f t="shared" ca="1" si="1124"/>
        <v>1871</v>
      </c>
      <c r="BE8361" s="3">
        <f t="shared" ca="1" si="1121"/>
        <v>0.18704999999999999</v>
      </c>
      <c r="BF8361" s="3">
        <f t="shared" ca="1" si="1122"/>
        <v>-0.88881967520906158</v>
      </c>
      <c r="BG8361" s="9">
        <f t="shared" ca="1" si="1123"/>
        <v>1</v>
      </c>
      <c r="BH8361" s="6">
        <f ca="1">IF(ISNUMBER('Descriptive Stats'!BF8361),'Descriptive Stats'!BF8361,#N/A)</f>
        <v>-0.88881967520906158</v>
      </c>
      <c r="BI8361" s="6">
        <f ca="1">IF(ISNUMBER('Descriptive Stats'!E8361),'Descriptive Stats'!E8361,#N/A)</f>
        <v>1</v>
      </c>
    </row>
    <row r="8362" spans="1:61" ht="14.4" x14ac:dyDescent="0.3">
      <c r="A8362" s="2">
        <f>ROW()</f>
        <v>8362</v>
      </c>
      <c r="C8362" s="8">
        <f t="shared" ca="1" si="1125"/>
        <v>12</v>
      </c>
      <c r="D8362" s="8">
        <f t="shared" ca="1" si="1126"/>
        <v>1</v>
      </c>
      <c r="E8362" s="50">
        <f t="shared" ca="1" si="1120"/>
        <v>0</v>
      </c>
      <c r="F8362" s="2" t="str">
        <f t="shared" ca="1" si="1127"/>
        <v/>
      </c>
      <c r="BD8362" s="49">
        <f t="shared" ca="1" si="1124"/>
        <v>815.5</v>
      </c>
      <c r="BE8362" s="3">
        <f t="shared" ca="1" si="1121"/>
        <v>8.1500000000000003E-2</v>
      </c>
      <c r="BF8362" s="3">
        <f t="shared" ca="1" si="1122"/>
        <v>-1.3950525282585462</v>
      </c>
      <c r="BG8362" s="9">
        <f t="shared" ca="1" si="1123"/>
        <v>0</v>
      </c>
      <c r="BH8362" s="6">
        <f ca="1">IF(ISNUMBER('Descriptive Stats'!BF8362),'Descriptive Stats'!BF8362,#N/A)</f>
        <v>-1.3950525282585462</v>
      </c>
      <c r="BI8362" s="6">
        <f ca="1">IF(ISNUMBER('Descriptive Stats'!E8362),'Descriptive Stats'!E8362,#N/A)</f>
        <v>0</v>
      </c>
    </row>
    <row r="8363" spans="1:61" ht="14.4" x14ac:dyDescent="0.3">
      <c r="A8363" s="2">
        <f>ROW()</f>
        <v>8363</v>
      </c>
      <c r="C8363" s="8">
        <f t="shared" ca="1" si="1125"/>
        <v>22</v>
      </c>
      <c r="D8363" s="8">
        <f t="shared" ca="1" si="1126"/>
        <v>0</v>
      </c>
      <c r="E8363" s="50">
        <f t="shared" ca="1" si="1120"/>
        <v>6</v>
      </c>
      <c r="F8363" s="2" t="str">
        <f t="shared" ca="1" si="1127"/>
        <v/>
      </c>
      <c r="BD8363" s="49">
        <f t="shared" ca="1" si="1124"/>
        <v>3900</v>
      </c>
      <c r="BE8363" s="3">
        <f t="shared" ca="1" si="1121"/>
        <v>0.38995000000000002</v>
      </c>
      <c r="BF8363" s="3">
        <f t="shared" ca="1" si="1122"/>
        <v>-0.2794493539703507</v>
      </c>
      <c r="BG8363" s="9">
        <f t="shared" ca="1" si="1123"/>
        <v>6</v>
      </c>
      <c r="BH8363" s="6">
        <f ca="1">IF(ISNUMBER('Descriptive Stats'!BF8363),'Descriptive Stats'!BF8363,#N/A)</f>
        <v>-0.2794493539703507</v>
      </c>
      <c r="BI8363" s="6">
        <f ca="1">IF(ISNUMBER('Descriptive Stats'!E8363),'Descriptive Stats'!E8363,#N/A)</f>
        <v>6</v>
      </c>
    </row>
    <row r="8364" spans="1:61" ht="14.4" x14ac:dyDescent="0.3">
      <c r="A8364" s="2">
        <f>ROW()</f>
        <v>8364</v>
      </c>
      <c r="C8364" s="8">
        <f t="shared" ca="1" si="1125"/>
        <v>2</v>
      </c>
      <c r="D8364" s="8">
        <f t="shared" ca="1" si="1126"/>
        <v>6</v>
      </c>
      <c r="E8364" s="50">
        <f t="shared" ca="1" si="1120"/>
        <v>0</v>
      </c>
      <c r="F8364" s="2" t="str">
        <f t="shared" ca="1" si="1127"/>
        <v/>
      </c>
      <c r="BD8364" s="49">
        <f t="shared" ca="1" si="1124"/>
        <v>815.5</v>
      </c>
      <c r="BE8364" s="3">
        <f t="shared" ca="1" si="1121"/>
        <v>8.1500000000000003E-2</v>
      </c>
      <c r="BF8364" s="3">
        <f t="shared" ca="1" si="1122"/>
        <v>-1.3950525282585462</v>
      </c>
      <c r="BG8364" s="9">
        <f t="shared" ca="1" si="1123"/>
        <v>0</v>
      </c>
      <c r="BH8364" s="6">
        <f ca="1">IF(ISNUMBER('Descriptive Stats'!BF8364),'Descriptive Stats'!BF8364,#N/A)</f>
        <v>-1.3950525282585462</v>
      </c>
      <c r="BI8364" s="6">
        <f ca="1">IF(ISNUMBER('Descriptive Stats'!E8364),'Descriptive Stats'!E8364,#N/A)</f>
        <v>0</v>
      </c>
    </row>
    <row r="8365" spans="1:61" ht="14.4" x14ac:dyDescent="0.3">
      <c r="A8365" s="2">
        <f>ROW()</f>
        <v>8365</v>
      </c>
      <c r="C8365" s="8">
        <f t="shared" ca="1" si="1125"/>
        <v>15</v>
      </c>
      <c r="D8365" s="8">
        <f t="shared" ca="1" si="1126"/>
        <v>0</v>
      </c>
      <c r="E8365" s="50">
        <f t="shared" ca="1" si="1120"/>
        <v>0</v>
      </c>
      <c r="F8365" s="2" t="str">
        <f t="shared" ca="1" si="1127"/>
        <v/>
      </c>
      <c r="BD8365" s="49">
        <f t="shared" ca="1" si="1124"/>
        <v>815.5</v>
      </c>
      <c r="BE8365" s="3">
        <f t="shared" ca="1" si="1121"/>
        <v>8.1500000000000003E-2</v>
      </c>
      <c r="BF8365" s="3">
        <f t="shared" ca="1" si="1122"/>
        <v>-1.3950525282585462</v>
      </c>
      <c r="BG8365" s="9">
        <f t="shared" ca="1" si="1123"/>
        <v>0</v>
      </c>
      <c r="BH8365" s="6">
        <f ca="1">IF(ISNUMBER('Descriptive Stats'!BF8365),'Descriptive Stats'!BF8365,#N/A)</f>
        <v>-1.3950525282585462</v>
      </c>
      <c r="BI8365" s="6">
        <f ca="1">IF(ISNUMBER('Descriptive Stats'!E8365),'Descriptive Stats'!E8365,#N/A)</f>
        <v>0</v>
      </c>
    </row>
    <row r="8366" spans="1:61" ht="14.4" x14ac:dyDescent="0.3">
      <c r="A8366" s="2">
        <f>ROW()</f>
        <v>8366</v>
      </c>
      <c r="C8366" s="8">
        <f t="shared" ca="1" si="1125"/>
        <v>4</v>
      </c>
      <c r="D8366" s="8">
        <f t="shared" ca="1" si="1126"/>
        <v>0</v>
      </c>
      <c r="E8366" s="50">
        <f t="shared" ca="1" si="1120"/>
        <v>7</v>
      </c>
      <c r="F8366" s="2" t="str">
        <f t="shared" ca="1" si="1127"/>
        <v/>
      </c>
      <c r="BD8366" s="49">
        <f t="shared" ca="1" si="1124"/>
        <v>4473.5</v>
      </c>
      <c r="BE8366" s="3">
        <f t="shared" ca="1" si="1121"/>
        <v>0.44729999999999998</v>
      </c>
      <c r="BF8366" s="3">
        <f t="shared" ca="1" si="1122"/>
        <v>-0.13248586824472414</v>
      </c>
      <c r="BG8366" s="9">
        <f t="shared" ca="1" si="1123"/>
        <v>7</v>
      </c>
      <c r="BH8366" s="6">
        <f ca="1">IF(ISNUMBER('Descriptive Stats'!BF8366),'Descriptive Stats'!BF8366,#N/A)</f>
        <v>-0.13248586824472414</v>
      </c>
      <c r="BI8366" s="6">
        <f ca="1">IF(ISNUMBER('Descriptive Stats'!E8366),'Descriptive Stats'!E8366,#N/A)</f>
        <v>7</v>
      </c>
    </row>
    <row r="8367" spans="1:61" ht="14.4" x14ac:dyDescent="0.3">
      <c r="A8367" s="2">
        <f>ROW()</f>
        <v>8367</v>
      </c>
      <c r="C8367" s="8">
        <f t="shared" ca="1" si="1125"/>
        <v>6</v>
      </c>
      <c r="D8367" s="8">
        <f t="shared" ca="1" si="1126"/>
        <v>7</v>
      </c>
      <c r="E8367" s="50">
        <f t="shared" ca="1" si="1120"/>
        <v>9</v>
      </c>
      <c r="F8367" s="2" t="str">
        <f t="shared" ca="1" si="1127"/>
        <v/>
      </c>
      <c r="BD8367" s="49">
        <f t="shared" ca="1" si="1124"/>
        <v>4819</v>
      </c>
      <c r="BE8367" s="3">
        <f t="shared" ca="1" si="1121"/>
        <v>0.48185</v>
      </c>
      <c r="BF8367" s="3">
        <f t="shared" ca="1" si="1122"/>
        <v>-4.5511009098988427E-2</v>
      </c>
      <c r="BG8367" s="9">
        <f t="shared" ca="1" si="1123"/>
        <v>9</v>
      </c>
      <c r="BH8367" s="6">
        <f ca="1">IF(ISNUMBER('Descriptive Stats'!BF8367),'Descriptive Stats'!BF8367,#N/A)</f>
        <v>-4.5511009098988427E-2</v>
      </c>
      <c r="BI8367" s="6">
        <f ca="1">IF(ISNUMBER('Descriptive Stats'!E8367),'Descriptive Stats'!E8367,#N/A)</f>
        <v>9</v>
      </c>
    </row>
    <row r="8368" spans="1:61" ht="14.4" x14ac:dyDescent="0.3">
      <c r="A8368" s="2">
        <f>ROW()</f>
        <v>8368</v>
      </c>
      <c r="C8368" s="8">
        <f t="shared" ca="1" si="1125"/>
        <v>23</v>
      </c>
      <c r="D8368" s="8">
        <f t="shared" ca="1" si="1126"/>
        <v>9</v>
      </c>
      <c r="E8368" s="50">
        <f t="shared" ca="1" si="1120"/>
        <v>1</v>
      </c>
      <c r="F8368" s="2" t="str">
        <f t="shared" ca="1" si="1127"/>
        <v/>
      </c>
      <c r="BD8368" s="49">
        <f t="shared" ca="1" si="1124"/>
        <v>1871</v>
      </c>
      <c r="BE8368" s="3">
        <f t="shared" ca="1" si="1121"/>
        <v>0.18704999999999999</v>
      </c>
      <c r="BF8368" s="3">
        <f t="shared" ca="1" si="1122"/>
        <v>-0.88881967520906158</v>
      </c>
      <c r="BG8368" s="9">
        <f t="shared" ca="1" si="1123"/>
        <v>1</v>
      </c>
      <c r="BH8368" s="6">
        <f ca="1">IF(ISNUMBER('Descriptive Stats'!BF8368),'Descriptive Stats'!BF8368,#N/A)</f>
        <v>-0.88881967520906158</v>
      </c>
      <c r="BI8368" s="6">
        <f ca="1">IF(ISNUMBER('Descriptive Stats'!E8368),'Descriptive Stats'!E8368,#N/A)</f>
        <v>1</v>
      </c>
    </row>
    <row r="8369" spans="1:61" ht="14.4" x14ac:dyDescent="0.3">
      <c r="A8369" s="2">
        <f>ROW()</f>
        <v>8369</v>
      </c>
      <c r="C8369" s="8">
        <f t="shared" ca="1" si="1125"/>
        <v>8</v>
      </c>
      <c r="D8369" s="8">
        <f t="shared" ca="1" si="1126"/>
        <v>1</v>
      </c>
      <c r="E8369" s="50">
        <f t="shared" ca="1" si="1120"/>
        <v>15</v>
      </c>
      <c r="F8369" s="2" t="str">
        <f t="shared" ca="1" si="1127"/>
        <v/>
      </c>
      <c r="BD8369" s="49">
        <f t="shared" ca="1" si="1124"/>
        <v>5051.5</v>
      </c>
      <c r="BE8369" s="3">
        <f t="shared" ca="1" si="1121"/>
        <v>0.50509999999999999</v>
      </c>
      <c r="BF8369" s="3">
        <f t="shared" ca="1" si="1122"/>
        <v>1.2784152420787677E-2</v>
      </c>
      <c r="BG8369" s="9">
        <f t="shared" ca="1" si="1123"/>
        <v>15</v>
      </c>
      <c r="BH8369" s="6">
        <f ca="1">IF(ISNUMBER('Descriptive Stats'!BF8369),'Descriptive Stats'!BF8369,#N/A)</f>
        <v>1.2784152420787677E-2</v>
      </c>
      <c r="BI8369" s="6">
        <f ca="1">IF(ISNUMBER('Descriptive Stats'!E8369),'Descriptive Stats'!E8369,#N/A)</f>
        <v>15</v>
      </c>
    </row>
    <row r="8370" spans="1:61" ht="14.4" x14ac:dyDescent="0.3">
      <c r="A8370" s="2">
        <f>ROW()</f>
        <v>8370</v>
      </c>
      <c r="C8370" s="8">
        <f t="shared" ca="1" si="1125"/>
        <v>24</v>
      </c>
      <c r="D8370" s="8">
        <f t="shared" ca="1" si="1126"/>
        <v>15</v>
      </c>
      <c r="E8370" s="50">
        <f t="shared" ca="1" si="1120"/>
        <v>7</v>
      </c>
      <c r="F8370" s="2" t="str">
        <f t="shared" ca="1" si="1127"/>
        <v/>
      </c>
      <c r="BD8370" s="49">
        <f t="shared" ca="1" si="1124"/>
        <v>4473.5</v>
      </c>
      <c r="BE8370" s="3">
        <f t="shared" ca="1" si="1121"/>
        <v>0.44729999999999998</v>
      </c>
      <c r="BF8370" s="3">
        <f t="shared" ca="1" si="1122"/>
        <v>-0.13248586824472414</v>
      </c>
      <c r="BG8370" s="9">
        <f t="shared" ca="1" si="1123"/>
        <v>7</v>
      </c>
      <c r="BH8370" s="6">
        <f ca="1">IF(ISNUMBER('Descriptive Stats'!BF8370),'Descriptive Stats'!BF8370,#N/A)</f>
        <v>-0.13248586824472414</v>
      </c>
      <c r="BI8370" s="6">
        <f ca="1">IF(ISNUMBER('Descriptive Stats'!E8370),'Descriptive Stats'!E8370,#N/A)</f>
        <v>7</v>
      </c>
    </row>
    <row r="8371" spans="1:61" ht="14.4" x14ac:dyDescent="0.3">
      <c r="A8371" s="2">
        <f>ROW()</f>
        <v>8371</v>
      </c>
      <c r="C8371" s="8">
        <f t="shared" ca="1" si="1125"/>
        <v>19</v>
      </c>
      <c r="D8371" s="8">
        <f t="shared" ca="1" si="1126"/>
        <v>7</v>
      </c>
      <c r="E8371" s="50">
        <f t="shared" ca="1" si="1120"/>
        <v>4</v>
      </c>
      <c r="F8371" s="2" t="str">
        <f t="shared" ca="1" si="1127"/>
        <v/>
      </c>
      <c r="BD8371" s="49">
        <f t="shared" ca="1" si="1124"/>
        <v>3442</v>
      </c>
      <c r="BE8371" s="3">
        <f t="shared" ca="1" si="1121"/>
        <v>0.34415000000000001</v>
      </c>
      <c r="BF8371" s="3">
        <f t="shared" ca="1" si="1122"/>
        <v>-0.40116316278173481</v>
      </c>
      <c r="BG8371" s="9">
        <f t="shared" ca="1" si="1123"/>
        <v>4</v>
      </c>
      <c r="BH8371" s="6">
        <f ca="1">IF(ISNUMBER('Descriptive Stats'!BF8371),'Descriptive Stats'!BF8371,#N/A)</f>
        <v>-0.40116316278173481</v>
      </c>
      <c r="BI8371" s="6">
        <f ca="1">IF(ISNUMBER('Descriptive Stats'!E8371),'Descriptive Stats'!E8371,#N/A)</f>
        <v>4</v>
      </c>
    </row>
    <row r="8372" spans="1:61" ht="14.4" x14ac:dyDescent="0.3">
      <c r="A8372" s="2">
        <f>ROW()</f>
        <v>8372</v>
      </c>
      <c r="C8372" s="8">
        <f t="shared" ca="1" si="1125"/>
        <v>13</v>
      </c>
      <c r="D8372" s="8">
        <f t="shared" ca="1" si="1126"/>
        <v>4</v>
      </c>
      <c r="E8372" s="50">
        <f t="shared" ca="1" si="1120"/>
        <v>9</v>
      </c>
      <c r="F8372" s="2" t="str">
        <f t="shared" ca="1" si="1127"/>
        <v/>
      </c>
      <c r="BD8372" s="49">
        <f t="shared" ca="1" si="1124"/>
        <v>4819</v>
      </c>
      <c r="BE8372" s="3">
        <f t="shared" ca="1" si="1121"/>
        <v>0.48185</v>
      </c>
      <c r="BF8372" s="3">
        <f t="shared" ca="1" si="1122"/>
        <v>-4.5511009098988427E-2</v>
      </c>
      <c r="BG8372" s="9">
        <f t="shared" ca="1" si="1123"/>
        <v>9</v>
      </c>
      <c r="BH8372" s="6">
        <f ca="1">IF(ISNUMBER('Descriptive Stats'!BF8372),'Descriptive Stats'!BF8372,#N/A)</f>
        <v>-4.5511009098988427E-2</v>
      </c>
      <c r="BI8372" s="6">
        <f ca="1">IF(ISNUMBER('Descriptive Stats'!E8372),'Descriptive Stats'!E8372,#N/A)</f>
        <v>9</v>
      </c>
    </row>
    <row r="8373" spans="1:61" ht="14.4" x14ac:dyDescent="0.3">
      <c r="A8373" s="2">
        <f>ROW()</f>
        <v>8373</v>
      </c>
      <c r="C8373" s="8">
        <f t="shared" ca="1" si="1125"/>
        <v>23</v>
      </c>
      <c r="D8373" s="8">
        <f t="shared" ca="1" si="1126"/>
        <v>9</v>
      </c>
      <c r="E8373" s="50">
        <f t="shared" ca="1" si="1120"/>
        <v>0</v>
      </c>
      <c r="F8373" s="2" t="str">
        <f t="shared" ca="1" si="1127"/>
        <v/>
      </c>
      <c r="BD8373" s="49">
        <f t="shared" ca="1" si="1124"/>
        <v>815.5</v>
      </c>
      <c r="BE8373" s="3">
        <f t="shared" ca="1" si="1121"/>
        <v>8.1500000000000003E-2</v>
      </c>
      <c r="BF8373" s="3">
        <f t="shared" ca="1" si="1122"/>
        <v>-1.3950525282585462</v>
      </c>
      <c r="BG8373" s="9">
        <f t="shared" ca="1" si="1123"/>
        <v>0</v>
      </c>
      <c r="BH8373" s="6">
        <f ca="1">IF(ISNUMBER('Descriptive Stats'!BF8373),'Descriptive Stats'!BF8373,#N/A)</f>
        <v>-1.3950525282585462</v>
      </c>
      <c r="BI8373" s="6">
        <f ca="1">IF(ISNUMBER('Descriptive Stats'!E8373),'Descriptive Stats'!E8373,#N/A)</f>
        <v>0</v>
      </c>
    </row>
    <row r="8374" spans="1:61" ht="14.4" x14ac:dyDescent="0.3">
      <c r="A8374" s="2">
        <f>ROW()</f>
        <v>8374</v>
      </c>
      <c r="C8374" s="8">
        <f t="shared" ca="1" si="1125"/>
        <v>11</v>
      </c>
      <c r="D8374" s="8">
        <f t="shared" ca="1" si="1126"/>
        <v>0</v>
      </c>
      <c r="E8374" s="50">
        <f t="shared" ca="1" si="1120"/>
        <v>2</v>
      </c>
      <c r="F8374" s="2" t="str">
        <f t="shared" ca="1" si="1127"/>
        <v/>
      </c>
      <c r="BD8374" s="49">
        <f t="shared" ca="1" si="1124"/>
        <v>2595</v>
      </c>
      <c r="BE8374" s="3">
        <f t="shared" ca="1" si="1121"/>
        <v>0.25945000000000001</v>
      </c>
      <c r="BF8374" s="3">
        <f t="shared" ca="1" si="1122"/>
        <v>-0.6450419512753276</v>
      </c>
      <c r="BG8374" s="9">
        <f t="shared" ca="1" si="1123"/>
        <v>2</v>
      </c>
      <c r="BH8374" s="6">
        <f ca="1">IF(ISNUMBER('Descriptive Stats'!BF8374),'Descriptive Stats'!BF8374,#N/A)</f>
        <v>-0.6450419512753276</v>
      </c>
      <c r="BI8374" s="6">
        <f ca="1">IF(ISNUMBER('Descriptive Stats'!E8374),'Descriptive Stats'!E8374,#N/A)</f>
        <v>2</v>
      </c>
    </row>
    <row r="8375" spans="1:61" ht="14.4" x14ac:dyDescent="0.3">
      <c r="A8375" s="2">
        <f>ROW()</f>
        <v>8375</v>
      </c>
      <c r="C8375" s="8">
        <f t="shared" ca="1" si="1125"/>
        <v>3</v>
      </c>
      <c r="D8375" s="8">
        <f t="shared" ca="1" si="1126"/>
        <v>2</v>
      </c>
      <c r="E8375" s="50">
        <f t="shared" ca="1" si="1120"/>
        <v>6</v>
      </c>
      <c r="F8375" s="2" t="str">
        <f t="shared" ca="1" si="1127"/>
        <v/>
      </c>
      <c r="BD8375" s="49">
        <f t="shared" ca="1" si="1124"/>
        <v>3900</v>
      </c>
      <c r="BE8375" s="3">
        <f t="shared" ca="1" si="1121"/>
        <v>0.38995000000000002</v>
      </c>
      <c r="BF8375" s="3">
        <f t="shared" ca="1" si="1122"/>
        <v>-0.2794493539703507</v>
      </c>
      <c r="BG8375" s="9">
        <f t="shared" ca="1" si="1123"/>
        <v>6</v>
      </c>
      <c r="BH8375" s="6">
        <f ca="1">IF(ISNUMBER('Descriptive Stats'!BF8375),'Descriptive Stats'!BF8375,#N/A)</f>
        <v>-0.2794493539703507</v>
      </c>
      <c r="BI8375" s="6">
        <f ca="1">IF(ISNUMBER('Descriptive Stats'!E8375),'Descriptive Stats'!E8375,#N/A)</f>
        <v>6</v>
      </c>
    </row>
    <row r="8376" spans="1:61" ht="14.4" x14ac:dyDescent="0.3">
      <c r="A8376" s="2">
        <f>ROW()</f>
        <v>8376</v>
      </c>
      <c r="C8376" s="8">
        <f t="shared" ca="1" si="1125"/>
        <v>16</v>
      </c>
      <c r="D8376" s="8">
        <f t="shared" ca="1" si="1126"/>
        <v>6</v>
      </c>
      <c r="E8376" s="50">
        <f t="shared" ca="1" si="1120"/>
        <v>2</v>
      </c>
      <c r="F8376" s="2" t="str">
        <f t="shared" ca="1" si="1127"/>
        <v/>
      </c>
      <c r="BD8376" s="49">
        <f t="shared" ca="1" si="1124"/>
        <v>2595</v>
      </c>
      <c r="BE8376" s="3">
        <f t="shared" ca="1" si="1121"/>
        <v>0.25945000000000001</v>
      </c>
      <c r="BF8376" s="3">
        <f t="shared" ca="1" si="1122"/>
        <v>-0.6450419512753276</v>
      </c>
      <c r="BG8376" s="9">
        <f t="shared" ca="1" si="1123"/>
        <v>2</v>
      </c>
      <c r="BH8376" s="6">
        <f ca="1">IF(ISNUMBER('Descriptive Stats'!BF8376),'Descriptive Stats'!BF8376,#N/A)</f>
        <v>-0.6450419512753276</v>
      </c>
      <c r="BI8376" s="6">
        <f ca="1">IF(ISNUMBER('Descriptive Stats'!E8376),'Descriptive Stats'!E8376,#N/A)</f>
        <v>2</v>
      </c>
    </row>
    <row r="8377" spans="1:61" ht="14.4" x14ac:dyDescent="0.3">
      <c r="A8377" s="2">
        <f>ROW()</f>
        <v>8377</v>
      </c>
      <c r="C8377" s="8">
        <f t="shared" ca="1" si="1125"/>
        <v>3</v>
      </c>
      <c r="D8377" s="8">
        <f t="shared" ca="1" si="1126"/>
        <v>2</v>
      </c>
      <c r="E8377" s="50">
        <f t="shared" ca="1" si="1120"/>
        <v>9</v>
      </c>
      <c r="F8377" s="2" t="str">
        <f t="shared" ca="1" si="1127"/>
        <v/>
      </c>
      <c r="BD8377" s="49">
        <f t="shared" ca="1" si="1124"/>
        <v>4819</v>
      </c>
      <c r="BE8377" s="3">
        <f t="shared" ca="1" si="1121"/>
        <v>0.48185</v>
      </c>
      <c r="BF8377" s="3">
        <f t="shared" ca="1" si="1122"/>
        <v>-4.5511009098988427E-2</v>
      </c>
      <c r="BG8377" s="9">
        <f t="shared" ca="1" si="1123"/>
        <v>9</v>
      </c>
      <c r="BH8377" s="6">
        <f ca="1">IF(ISNUMBER('Descriptive Stats'!BF8377),'Descriptive Stats'!BF8377,#N/A)</f>
        <v>-4.5511009098988427E-2</v>
      </c>
      <c r="BI8377" s="6">
        <f ca="1">IF(ISNUMBER('Descriptive Stats'!E8377),'Descriptive Stats'!E8377,#N/A)</f>
        <v>9</v>
      </c>
    </row>
    <row r="8378" spans="1:61" ht="14.4" x14ac:dyDescent="0.3">
      <c r="A8378" s="2">
        <f>ROW()</f>
        <v>8378</v>
      </c>
      <c r="C8378" s="8">
        <f t="shared" ca="1" si="1125"/>
        <v>23</v>
      </c>
      <c r="D8378" s="8">
        <f t="shared" ca="1" si="1126"/>
        <v>9</v>
      </c>
      <c r="E8378" s="50">
        <f t="shared" ca="1" si="1120"/>
        <v>6</v>
      </c>
      <c r="F8378" s="2" t="str">
        <f t="shared" ca="1" si="1127"/>
        <v/>
      </c>
      <c r="BD8378" s="49">
        <f t="shared" ca="1" si="1124"/>
        <v>3900</v>
      </c>
      <c r="BE8378" s="3">
        <f t="shared" ca="1" si="1121"/>
        <v>0.38995000000000002</v>
      </c>
      <c r="BF8378" s="3">
        <f t="shared" ca="1" si="1122"/>
        <v>-0.2794493539703507</v>
      </c>
      <c r="BG8378" s="9">
        <f t="shared" ca="1" si="1123"/>
        <v>6</v>
      </c>
      <c r="BH8378" s="6">
        <f ca="1">IF(ISNUMBER('Descriptive Stats'!BF8378),'Descriptive Stats'!BF8378,#N/A)</f>
        <v>-0.2794493539703507</v>
      </c>
      <c r="BI8378" s="6">
        <f ca="1">IF(ISNUMBER('Descriptive Stats'!E8378),'Descriptive Stats'!E8378,#N/A)</f>
        <v>6</v>
      </c>
    </row>
    <row r="8379" spans="1:61" ht="14.4" x14ac:dyDescent="0.3">
      <c r="A8379" s="2">
        <f>ROW()</f>
        <v>8379</v>
      </c>
      <c r="C8379" s="8">
        <f t="shared" ca="1" si="1125"/>
        <v>2</v>
      </c>
      <c r="D8379" s="8">
        <f t="shared" ca="1" si="1126"/>
        <v>6</v>
      </c>
      <c r="E8379" s="50">
        <f t="shared" ca="1" si="1120"/>
        <v>4</v>
      </c>
      <c r="F8379" s="2" t="str">
        <f t="shared" ca="1" si="1127"/>
        <v/>
      </c>
      <c r="BD8379" s="49">
        <f t="shared" ca="1" si="1124"/>
        <v>3442</v>
      </c>
      <c r="BE8379" s="3">
        <f t="shared" ca="1" si="1121"/>
        <v>0.34415000000000001</v>
      </c>
      <c r="BF8379" s="3">
        <f t="shared" ca="1" si="1122"/>
        <v>-0.40116316278173481</v>
      </c>
      <c r="BG8379" s="9">
        <f t="shared" ca="1" si="1123"/>
        <v>4</v>
      </c>
      <c r="BH8379" s="6">
        <f ca="1">IF(ISNUMBER('Descriptive Stats'!BF8379),'Descriptive Stats'!BF8379,#N/A)</f>
        <v>-0.40116316278173481</v>
      </c>
      <c r="BI8379" s="6">
        <f ca="1">IF(ISNUMBER('Descriptive Stats'!E8379),'Descriptive Stats'!E8379,#N/A)</f>
        <v>4</v>
      </c>
    </row>
    <row r="8380" spans="1:61" ht="14.4" x14ac:dyDescent="0.3">
      <c r="A8380" s="2">
        <f>ROW()</f>
        <v>8380</v>
      </c>
      <c r="C8380" s="8">
        <f t="shared" ca="1" si="1125"/>
        <v>13</v>
      </c>
      <c r="D8380" s="8">
        <f t="shared" ca="1" si="1126"/>
        <v>4</v>
      </c>
      <c r="E8380" s="50">
        <f t="shared" ca="1" si="1120"/>
        <v>6</v>
      </c>
      <c r="F8380" s="2" t="str">
        <f t="shared" ca="1" si="1127"/>
        <v/>
      </c>
      <c r="BD8380" s="49">
        <f t="shared" ca="1" si="1124"/>
        <v>3900</v>
      </c>
      <c r="BE8380" s="3">
        <f t="shared" ca="1" si="1121"/>
        <v>0.38995000000000002</v>
      </c>
      <c r="BF8380" s="3">
        <f t="shared" ca="1" si="1122"/>
        <v>-0.2794493539703507</v>
      </c>
      <c r="BG8380" s="9">
        <f t="shared" ca="1" si="1123"/>
        <v>6</v>
      </c>
      <c r="BH8380" s="6">
        <f ca="1">IF(ISNUMBER('Descriptive Stats'!BF8380),'Descriptive Stats'!BF8380,#N/A)</f>
        <v>-0.2794493539703507</v>
      </c>
      <c r="BI8380" s="6">
        <f ca="1">IF(ISNUMBER('Descriptive Stats'!E8380),'Descriptive Stats'!E8380,#N/A)</f>
        <v>6</v>
      </c>
    </row>
    <row r="8381" spans="1:61" ht="14.4" x14ac:dyDescent="0.3">
      <c r="A8381" s="2">
        <f>ROW()</f>
        <v>8381</v>
      </c>
      <c r="C8381" s="8">
        <f t="shared" ca="1" si="1125"/>
        <v>2</v>
      </c>
      <c r="D8381" s="8">
        <f t="shared" ca="1" si="1126"/>
        <v>6</v>
      </c>
      <c r="E8381" s="50">
        <f t="shared" ca="1" si="1120"/>
        <v>2</v>
      </c>
      <c r="F8381" s="2" t="str">
        <f t="shared" ca="1" si="1127"/>
        <v/>
      </c>
      <c r="BD8381" s="49">
        <f t="shared" ca="1" si="1124"/>
        <v>2595</v>
      </c>
      <c r="BE8381" s="3">
        <f t="shared" ca="1" si="1121"/>
        <v>0.25945000000000001</v>
      </c>
      <c r="BF8381" s="3">
        <f t="shared" ca="1" si="1122"/>
        <v>-0.6450419512753276</v>
      </c>
      <c r="BG8381" s="9">
        <f t="shared" ca="1" si="1123"/>
        <v>2</v>
      </c>
      <c r="BH8381" s="6">
        <f ca="1">IF(ISNUMBER('Descriptive Stats'!BF8381),'Descriptive Stats'!BF8381,#N/A)</f>
        <v>-0.6450419512753276</v>
      </c>
      <c r="BI8381" s="6">
        <f ca="1">IF(ISNUMBER('Descriptive Stats'!E8381),'Descriptive Stats'!E8381,#N/A)</f>
        <v>2</v>
      </c>
    </row>
    <row r="8382" spans="1:61" ht="14.4" x14ac:dyDescent="0.3">
      <c r="A8382" s="2">
        <f>ROW()</f>
        <v>8382</v>
      </c>
      <c r="C8382" s="8">
        <f t="shared" ca="1" si="1125"/>
        <v>9</v>
      </c>
      <c r="D8382" s="8">
        <f t="shared" ca="1" si="1126"/>
        <v>2</v>
      </c>
      <c r="E8382" s="50">
        <f t="shared" ca="1" si="1120"/>
        <v>2</v>
      </c>
      <c r="F8382" s="2" t="str">
        <f t="shared" ca="1" si="1127"/>
        <v/>
      </c>
      <c r="BD8382" s="49">
        <f t="shared" ca="1" si="1124"/>
        <v>2595</v>
      </c>
      <c r="BE8382" s="3">
        <f t="shared" ca="1" si="1121"/>
        <v>0.25945000000000001</v>
      </c>
      <c r="BF8382" s="3">
        <f t="shared" ca="1" si="1122"/>
        <v>-0.6450419512753276</v>
      </c>
      <c r="BG8382" s="9">
        <f t="shared" ca="1" si="1123"/>
        <v>2</v>
      </c>
      <c r="BH8382" s="6">
        <f ca="1">IF(ISNUMBER('Descriptive Stats'!BF8382),'Descriptive Stats'!BF8382,#N/A)</f>
        <v>-0.6450419512753276</v>
      </c>
      <c r="BI8382" s="6">
        <f ca="1">IF(ISNUMBER('Descriptive Stats'!E8382),'Descriptive Stats'!E8382,#N/A)</f>
        <v>2</v>
      </c>
    </row>
    <row r="8383" spans="1:61" ht="14.4" x14ac:dyDescent="0.3">
      <c r="A8383" s="2">
        <f>ROW()</f>
        <v>8383</v>
      </c>
      <c r="C8383" s="8">
        <f t="shared" ca="1" si="1125"/>
        <v>17</v>
      </c>
      <c r="D8383" s="8">
        <f t="shared" ca="1" si="1126"/>
        <v>2</v>
      </c>
      <c r="E8383" s="50">
        <f t="shared" ca="1" si="1120"/>
        <v>1</v>
      </c>
      <c r="F8383" s="2" t="str">
        <f t="shared" ca="1" si="1127"/>
        <v/>
      </c>
      <c r="BD8383" s="49">
        <f t="shared" ca="1" si="1124"/>
        <v>1871</v>
      </c>
      <c r="BE8383" s="3">
        <f t="shared" ca="1" si="1121"/>
        <v>0.18704999999999999</v>
      </c>
      <c r="BF8383" s="3">
        <f t="shared" ca="1" si="1122"/>
        <v>-0.88881967520906158</v>
      </c>
      <c r="BG8383" s="9">
        <f t="shared" ca="1" si="1123"/>
        <v>1</v>
      </c>
      <c r="BH8383" s="6">
        <f ca="1">IF(ISNUMBER('Descriptive Stats'!BF8383),'Descriptive Stats'!BF8383,#N/A)</f>
        <v>-0.88881967520906158</v>
      </c>
      <c r="BI8383" s="6">
        <f ca="1">IF(ISNUMBER('Descriptive Stats'!E8383),'Descriptive Stats'!E8383,#N/A)</f>
        <v>1</v>
      </c>
    </row>
    <row r="8384" spans="1:61" ht="14.4" x14ac:dyDescent="0.3">
      <c r="A8384" s="2">
        <f>ROW()</f>
        <v>8384</v>
      </c>
      <c r="C8384" s="8">
        <f t="shared" ca="1" si="1125"/>
        <v>12</v>
      </c>
      <c r="D8384" s="8">
        <f t="shared" ca="1" si="1126"/>
        <v>1</v>
      </c>
      <c r="E8384" s="50">
        <f t="shared" ca="1" si="1120"/>
        <v>6</v>
      </c>
      <c r="F8384" s="2" t="str">
        <f t="shared" ca="1" si="1127"/>
        <v/>
      </c>
      <c r="BD8384" s="49">
        <f t="shared" ca="1" si="1124"/>
        <v>3900</v>
      </c>
      <c r="BE8384" s="3">
        <f t="shared" ca="1" si="1121"/>
        <v>0.38995000000000002</v>
      </c>
      <c r="BF8384" s="3">
        <f t="shared" ca="1" si="1122"/>
        <v>-0.2794493539703507</v>
      </c>
      <c r="BG8384" s="9">
        <f t="shared" ca="1" si="1123"/>
        <v>6</v>
      </c>
      <c r="BH8384" s="6">
        <f ca="1">IF(ISNUMBER('Descriptive Stats'!BF8384),'Descriptive Stats'!BF8384,#N/A)</f>
        <v>-0.2794493539703507</v>
      </c>
      <c r="BI8384" s="6">
        <f ca="1">IF(ISNUMBER('Descriptive Stats'!E8384),'Descriptive Stats'!E8384,#N/A)</f>
        <v>6</v>
      </c>
    </row>
    <row r="8385" spans="1:61" ht="14.4" x14ac:dyDescent="0.3">
      <c r="A8385" s="2">
        <f>ROW()</f>
        <v>8385</v>
      </c>
      <c r="C8385" s="8">
        <f t="shared" ca="1" si="1125"/>
        <v>16</v>
      </c>
      <c r="D8385" s="8">
        <f t="shared" ca="1" si="1126"/>
        <v>6</v>
      </c>
      <c r="E8385" s="50">
        <f t="shared" ca="1" si="1120"/>
        <v>0</v>
      </c>
      <c r="F8385" s="2" t="str">
        <f t="shared" ca="1" si="1127"/>
        <v/>
      </c>
      <c r="BD8385" s="49">
        <f t="shared" ca="1" si="1124"/>
        <v>815.5</v>
      </c>
      <c r="BE8385" s="3">
        <f t="shared" ca="1" si="1121"/>
        <v>8.1500000000000003E-2</v>
      </c>
      <c r="BF8385" s="3">
        <f t="shared" ca="1" si="1122"/>
        <v>-1.3950525282585462</v>
      </c>
      <c r="BG8385" s="9">
        <f t="shared" ca="1" si="1123"/>
        <v>0</v>
      </c>
      <c r="BH8385" s="6">
        <f ca="1">IF(ISNUMBER('Descriptive Stats'!BF8385),'Descriptive Stats'!BF8385,#N/A)</f>
        <v>-1.3950525282585462</v>
      </c>
      <c r="BI8385" s="6">
        <f ca="1">IF(ISNUMBER('Descriptive Stats'!E8385),'Descriptive Stats'!E8385,#N/A)</f>
        <v>0</v>
      </c>
    </row>
    <row r="8386" spans="1:61" ht="14.4" x14ac:dyDescent="0.3">
      <c r="A8386" s="2">
        <f>ROW()</f>
        <v>8386</v>
      </c>
      <c r="C8386" s="8">
        <f t="shared" ca="1" si="1125"/>
        <v>18</v>
      </c>
      <c r="D8386" s="8">
        <f t="shared" ca="1" si="1126"/>
        <v>0</v>
      </c>
      <c r="E8386" s="50">
        <f t="shared" ca="1" si="1120"/>
        <v>7</v>
      </c>
      <c r="F8386" s="2" t="str">
        <f t="shared" ca="1" si="1127"/>
        <v/>
      </c>
      <c r="BD8386" s="49">
        <f t="shared" ca="1" si="1124"/>
        <v>4473.5</v>
      </c>
      <c r="BE8386" s="3">
        <f t="shared" ca="1" si="1121"/>
        <v>0.44729999999999998</v>
      </c>
      <c r="BF8386" s="3">
        <f t="shared" ca="1" si="1122"/>
        <v>-0.13248586824472414</v>
      </c>
      <c r="BG8386" s="9">
        <f t="shared" ca="1" si="1123"/>
        <v>7</v>
      </c>
      <c r="BH8386" s="6">
        <f ca="1">IF(ISNUMBER('Descriptive Stats'!BF8386),'Descriptive Stats'!BF8386,#N/A)</f>
        <v>-0.13248586824472414</v>
      </c>
      <c r="BI8386" s="6">
        <f ca="1">IF(ISNUMBER('Descriptive Stats'!E8386),'Descriptive Stats'!E8386,#N/A)</f>
        <v>7</v>
      </c>
    </row>
    <row r="8387" spans="1:61" ht="14.4" x14ac:dyDescent="0.3">
      <c r="A8387" s="2">
        <f>ROW()</f>
        <v>8387</v>
      </c>
      <c r="C8387" s="8">
        <f t="shared" ca="1" si="1125"/>
        <v>6</v>
      </c>
      <c r="D8387" s="8">
        <f t="shared" ca="1" si="1126"/>
        <v>7</v>
      </c>
      <c r="E8387" s="50">
        <f t="shared" ref="E8387:E8450" ca="1" si="1128">IF(0=MOD(ROW(),$J$1),AVERAGE(OFFSET($D$2,ROW()-$J$1,0,$J$1,1)),"")</f>
        <v>9</v>
      </c>
      <c r="F8387" s="2" t="str">
        <f t="shared" ca="1" si="1127"/>
        <v/>
      </c>
      <c r="BD8387" s="49">
        <f t="shared" ca="1" si="1124"/>
        <v>4819</v>
      </c>
      <c r="BE8387" s="3">
        <f t="shared" ca="1" si="1121"/>
        <v>0.48185</v>
      </c>
      <c r="BF8387" s="3">
        <f t="shared" ca="1" si="1122"/>
        <v>-4.5511009098988427E-2</v>
      </c>
      <c r="BG8387" s="9">
        <f t="shared" ca="1" si="1123"/>
        <v>9</v>
      </c>
      <c r="BH8387" s="6">
        <f ca="1">IF(ISNUMBER('Descriptive Stats'!BF8387),'Descriptive Stats'!BF8387,#N/A)</f>
        <v>-4.5511009098988427E-2</v>
      </c>
      <c r="BI8387" s="6">
        <f ca="1">IF(ISNUMBER('Descriptive Stats'!E8387),'Descriptive Stats'!E8387,#N/A)</f>
        <v>9</v>
      </c>
    </row>
    <row r="8388" spans="1:61" ht="14.4" x14ac:dyDescent="0.3">
      <c r="A8388" s="2">
        <f>ROW()</f>
        <v>8388</v>
      </c>
      <c r="C8388" s="8">
        <f t="shared" ca="1" si="1125"/>
        <v>23</v>
      </c>
      <c r="D8388" s="8">
        <f t="shared" ca="1" si="1126"/>
        <v>9</v>
      </c>
      <c r="E8388" s="50">
        <f t="shared" ca="1" si="1128"/>
        <v>2</v>
      </c>
      <c r="F8388" s="2" t="str">
        <f t="shared" ca="1" si="1127"/>
        <v/>
      </c>
      <c r="BD8388" s="49">
        <f t="shared" ca="1" si="1124"/>
        <v>2595</v>
      </c>
      <c r="BE8388" s="3">
        <f t="shared" ca="1" si="1121"/>
        <v>0.25945000000000001</v>
      </c>
      <c r="BF8388" s="3">
        <f t="shared" ca="1" si="1122"/>
        <v>-0.6450419512753276</v>
      </c>
      <c r="BG8388" s="9">
        <f t="shared" ca="1" si="1123"/>
        <v>2</v>
      </c>
      <c r="BH8388" s="6">
        <f ca="1">IF(ISNUMBER('Descriptive Stats'!BF8388),'Descriptive Stats'!BF8388,#N/A)</f>
        <v>-0.6450419512753276</v>
      </c>
      <c r="BI8388" s="6">
        <f ca="1">IF(ISNUMBER('Descriptive Stats'!E8388),'Descriptive Stats'!E8388,#N/A)</f>
        <v>2</v>
      </c>
    </row>
    <row r="8389" spans="1:61" ht="14.4" x14ac:dyDescent="0.3">
      <c r="A8389" s="2">
        <f>ROW()</f>
        <v>8389</v>
      </c>
      <c r="C8389" s="8">
        <f t="shared" ca="1" si="1125"/>
        <v>17</v>
      </c>
      <c r="D8389" s="8">
        <f t="shared" ca="1" si="1126"/>
        <v>2</v>
      </c>
      <c r="E8389" s="50">
        <f t="shared" ca="1" si="1128"/>
        <v>15</v>
      </c>
      <c r="F8389" s="2" t="str">
        <f t="shared" ca="1" si="1127"/>
        <v/>
      </c>
      <c r="BD8389" s="49">
        <f t="shared" ca="1" si="1124"/>
        <v>5051.5</v>
      </c>
      <c r="BE8389" s="3">
        <f t="shared" ca="1" si="1121"/>
        <v>0.50509999999999999</v>
      </c>
      <c r="BF8389" s="3">
        <f t="shared" ca="1" si="1122"/>
        <v>1.2784152420787677E-2</v>
      </c>
      <c r="BG8389" s="9">
        <f t="shared" ca="1" si="1123"/>
        <v>15</v>
      </c>
      <c r="BH8389" s="6">
        <f ca="1">IF(ISNUMBER('Descriptive Stats'!BF8389),'Descriptive Stats'!BF8389,#N/A)</f>
        <v>1.2784152420787677E-2</v>
      </c>
      <c r="BI8389" s="6">
        <f ca="1">IF(ISNUMBER('Descriptive Stats'!E8389),'Descriptive Stats'!E8389,#N/A)</f>
        <v>15</v>
      </c>
    </row>
    <row r="8390" spans="1:61" ht="14.4" x14ac:dyDescent="0.3">
      <c r="A8390" s="2">
        <f>ROW()</f>
        <v>8390</v>
      </c>
      <c r="C8390" s="8">
        <f t="shared" ca="1" si="1125"/>
        <v>24</v>
      </c>
      <c r="D8390" s="8">
        <f t="shared" ca="1" si="1126"/>
        <v>15</v>
      </c>
      <c r="E8390" s="50">
        <f t="shared" ca="1" si="1128"/>
        <v>0</v>
      </c>
      <c r="F8390" s="2" t="str">
        <f t="shared" ca="1" si="1127"/>
        <v/>
      </c>
      <c r="BD8390" s="49">
        <f t="shared" ca="1" si="1124"/>
        <v>815.5</v>
      </c>
      <c r="BE8390" s="3">
        <f t="shared" ca="1" si="1121"/>
        <v>8.1500000000000003E-2</v>
      </c>
      <c r="BF8390" s="3">
        <f t="shared" ca="1" si="1122"/>
        <v>-1.3950525282585462</v>
      </c>
      <c r="BG8390" s="9">
        <f t="shared" ca="1" si="1123"/>
        <v>0</v>
      </c>
      <c r="BH8390" s="6">
        <f ca="1">IF(ISNUMBER('Descriptive Stats'!BF8390),'Descriptive Stats'!BF8390,#N/A)</f>
        <v>-1.3950525282585462</v>
      </c>
      <c r="BI8390" s="6">
        <f ca="1">IF(ISNUMBER('Descriptive Stats'!E8390),'Descriptive Stats'!E8390,#N/A)</f>
        <v>0</v>
      </c>
    </row>
    <row r="8391" spans="1:61" ht="14.4" x14ac:dyDescent="0.3">
      <c r="A8391" s="2">
        <f>ROW()</f>
        <v>8391</v>
      </c>
      <c r="C8391" s="8">
        <f t="shared" ca="1" si="1125"/>
        <v>11</v>
      </c>
      <c r="D8391" s="8">
        <f t="shared" ca="1" si="1126"/>
        <v>0</v>
      </c>
      <c r="E8391" s="50">
        <f t="shared" ca="1" si="1128"/>
        <v>0</v>
      </c>
      <c r="F8391" s="2" t="str">
        <f t="shared" ca="1" si="1127"/>
        <v/>
      </c>
      <c r="BD8391" s="49">
        <f t="shared" ca="1" si="1124"/>
        <v>815.5</v>
      </c>
      <c r="BE8391" s="3">
        <f t="shared" ca="1" si="1121"/>
        <v>8.1500000000000003E-2</v>
      </c>
      <c r="BF8391" s="3">
        <f t="shared" ca="1" si="1122"/>
        <v>-1.3950525282585462</v>
      </c>
      <c r="BG8391" s="9">
        <f t="shared" ca="1" si="1123"/>
        <v>0</v>
      </c>
      <c r="BH8391" s="6">
        <f ca="1">IF(ISNUMBER('Descriptive Stats'!BF8391),'Descriptive Stats'!BF8391,#N/A)</f>
        <v>-1.3950525282585462</v>
      </c>
      <c r="BI8391" s="6">
        <f ca="1">IF(ISNUMBER('Descriptive Stats'!E8391),'Descriptive Stats'!E8391,#N/A)</f>
        <v>0</v>
      </c>
    </row>
    <row r="8392" spans="1:61" ht="14.4" x14ac:dyDescent="0.3">
      <c r="A8392" s="2">
        <f>ROW()</f>
        <v>8392</v>
      </c>
      <c r="C8392" s="8">
        <f t="shared" ca="1" si="1125"/>
        <v>18</v>
      </c>
      <c r="D8392" s="8">
        <f t="shared" ca="1" si="1126"/>
        <v>0</v>
      </c>
      <c r="E8392" s="50">
        <f t="shared" ca="1" si="1128"/>
        <v>6</v>
      </c>
      <c r="F8392" s="2" t="str">
        <f t="shared" ca="1" si="1127"/>
        <v/>
      </c>
      <c r="BD8392" s="49">
        <f t="shared" ca="1" si="1124"/>
        <v>3900</v>
      </c>
      <c r="BE8392" s="3">
        <f t="shared" ca="1" si="1121"/>
        <v>0.38995000000000002</v>
      </c>
      <c r="BF8392" s="3">
        <f t="shared" ca="1" si="1122"/>
        <v>-0.2794493539703507</v>
      </c>
      <c r="BG8392" s="9">
        <f t="shared" ca="1" si="1123"/>
        <v>6</v>
      </c>
      <c r="BH8392" s="6">
        <f ca="1">IF(ISNUMBER('Descriptive Stats'!BF8392),'Descriptive Stats'!BF8392,#N/A)</f>
        <v>-0.2794493539703507</v>
      </c>
      <c r="BI8392" s="6">
        <f ca="1">IF(ISNUMBER('Descriptive Stats'!E8392),'Descriptive Stats'!E8392,#N/A)</f>
        <v>6</v>
      </c>
    </row>
    <row r="8393" spans="1:61" ht="14.4" x14ac:dyDescent="0.3">
      <c r="A8393" s="2">
        <f>ROW()</f>
        <v>8393</v>
      </c>
      <c r="C8393" s="8">
        <f t="shared" ca="1" si="1125"/>
        <v>2</v>
      </c>
      <c r="D8393" s="8">
        <f t="shared" ca="1" si="1126"/>
        <v>6</v>
      </c>
      <c r="E8393" s="50">
        <f t="shared" ca="1" si="1128"/>
        <v>0</v>
      </c>
      <c r="F8393" s="2" t="str">
        <f t="shared" ca="1" si="1127"/>
        <v/>
      </c>
      <c r="BD8393" s="49">
        <f t="shared" ca="1" si="1124"/>
        <v>815.5</v>
      </c>
      <c r="BE8393" s="3">
        <f t="shared" ref="BE8393:BE8456" ca="1" si="1129">IF(ISNUMBER(BD8393),(BD8393-0.5)/$BK$4,"")</f>
        <v>8.1500000000000003E-2</v>
      </c>
      <c r="BF8393" s="3">
        <f t="shared" ref="BF8393:BF8456" ca="1" si="1130">IF(ISNUMBER(BE8393),_xlfn.NORM.INV(BE8393,0,1),"")</f>
        <v>-1.3950525282585462</v>
      </c>
      <c r="BG8393" s="9">
        <f t="shared" ref="BG8393:BG8456" ca="1" si="1131">IF(ISNUMBER(E8393),E8393,"")</f>
        <v>0</v>
      </c>
      <c r="BH8393" s="6">
        <f ca="1">IF(ISNUMBER('Descriptive Stats'!BF8393),'Descriptive Stats'!BF8393,#N/A)</f>
        <v>-1.3950525282585462</v>
      </c>
      <c r="BI8393" s="6">
        <f ca="1">IF(ISNUMBER('Descriptive Stats'!E8393),'Descriptive Stats'!E8393,#N/A)</f>
        <v>0</v>
      </c>
    </row>
    <row r="8394" spans="1:61" ht="14.4" x14ac:dyDescent="0.3">
      <c r="A8394" s="2">
        <f>ROW()</f>
        <v>8394</v>
      </c>
      <c r="C8394" s="8">
        <f t="shared" ca="1" si="1125"/>
        <v>22</v>
      </c>
      <c r="D8394" s="8">
        <f t="shared" ca="1" si="1126"/>
        <v>0</v>
      </c>
      <c r="E8394" s="50">
        <f t="shared" ca="1" si="1128"/>
        <v>2</v>
      </c>
      <c r="F8394" s="2" t="str">
        <f t="shared" ca="1" si="1127"/>
        <v/>
      </c>
      <c r="BD8394" s="49">
        <f t="shared" ref="BD8394:BD8457" ca="1" si="1132">IF(ISNUMBER(BG8394),_xlfn.RANK.AVG(BG8394,$BG$2:$BG$5414,1),"")</f>
        <v>2595</v>
      </c>
      <c r="BE8394" s="3">
        <f t="shared" ca="1" si="1129"/>
        <v>0.25945000000000001</v>
      </c>
      <c r="BF8394" s="3">
        <f t="shared" ca="1" si="1130"/>
        <v>-0.6450419512753276</v>
      </c>
      <c r="BG8394" s="9">
        <f t="shared" ca="1" si="1131"/>
        <v>2</v>
      </c>
      <c r="BH8394" s="6">
        <f ca="1">IF(ISNUMBER('Descriptive Stats'!BF8394),'Descriptive Stats'!BF8394,#N/A)</f>
        <v>-0.6450419512753276</v>
      </c>
      <c r="BI8394" s="6">
        <f ca="1">IF(ISNUMBER('Descriptive Stats'!E8394),'Descriptive Stats'!E8394,#N/A)</f>
        <v>2</v>
      </c>
    </row>
    <row r="8395" spans="1:61" ht="14.4" x14ac:dyDescent="0.3">
      <c r="A8395" s="2">
        <f>ROW()</f>
        <v>8395</v>
      </c>
      <c r="C8395" s="8">
        <f t="shared" ca="1" si="1125"/>
        <v>21</v>
      </c>
      <c r="D8395" s="8">
        <f t="shared" ca="1" si="1126"/>
        <v>2</v>
      </c>
      <c r="E8395" s="50">
        <f t="shared" ca="1" si="1128"/>
        <v>1</v>
      </c>
      <c r="F8395" s="2" t="str">
        <f t="shared" ca="1" si="1127"/>
        <v/>
      </c>
      <c r="BD8395" s="49">
        <f t="shared" ca="1" si="1132"/>
        <v>1871</v>
      </c>
      <c r="BE8395" s="3">
        <f t="shared" ca="1" si="1129"/>
        <v>0.18704999999999999</v>
      </c>
      <c r="BF8395" s="3">
        <f t="shared" ca="1" si="1130"/>
        <v>-0.88881967520906158</v>
      </c>
      <c r="BG8395" s="9">
        <f t="shared" ca="1" si="1131"/>
        <v>1</v>
      </c>
      <c r="BH8395" s="6">
        <f ca="1">IF(ISNUMBER('Descriptive Stats'!BF8395),'Descriptive Stats'!BF8395,#N/A)</f>
        <v>-0.88881967520906158</v>
      </c>
      <c r="BI8395" s="6">
        <f ca="1">IF(ISNUMBER('Descriptive Stats'!E8395),'Descriptive Stats'!E8395,#N/A)</f>
        <v>1</v>
      </c>
    </row>
    <row r="8396" spans="1:61" ht="14.4" x14ac:dyDescent="0.3">
      <c r="A8396" s="2">
        <f>ROW()</f>
        <v>8396</v>
      </c>
      <c r="C8396" s="8">
        <f t="shared" ca="1" si="1125"/>
        <v>12</v>
      </c>
      <c r="D8396" s="8">
        <f t="shared" ca="1" si="1126"/>
        <v>1</v>
      </c>
      <c r="E8396" s="50">
        <f t="shared" ca="1" si="1128"/>
        <v>1</v>
      </c>
      <c r="F8396" s="2" t="str">
        <f t="shared" ca="1" si="1127"/>
        <v/>
      </c>
      <c r="BD8396" s="49">
        <f t="shared" ca="1" si="1132"/>
        <v>1871</v>
      </c>
      <c r="BE8396" s="3">
        <f t="shared" ca="1" si="1129"/>
        <v>0.18704999999999999</v>
      </c>
      <c r="BF8396" s="3">
        <f t="shared" ca="1" si="1130"/>
        <v>-0.88881967520906158</v>
      </c>
      <c r="BG8396" s="9">
        <f t="shared" ca="1" si="1131"/>
        <v>1</v>
      </c>
      <c r="BH8396" s="6">
        <f ca="1">IF(ISNUMBER('Descriptive Stats'!BF8396),'Descriptive Stats'!BF8396,#N/A)</f>
        <v>-0.88881967520906158</v>
      </c>
      <c r="BI8396" s="6">
        <f ca="1">IF(ISNUMBER('Descriptive Stats'!E8396),'Descriptive Stats'!E8396,#N/A)</f>
        <v>1</v>
      </c>
    </row>
    <row r="8397" spans="1:61" ht="14.4" x14ac:dyDescent="0.3">
      <c r="A8397" s="2">
        <f>ROW()</f>
        <v>8397</v>
      </c>
      <c r="C8397" s="8">
        <f t="shared" ca="1" si="1125"/>
        <v>8</v>
      </c>
      <c r="D8397" s="8">
        <f t="shared" ca="1" si="1126"/>
        <v>1</v>
      </c>
      <c r="E8397" s="50">
        <f t="shared" ca="1" si="1128"/>
        <v>19</v>
      </c>
      <c r="F8397" s="2" t="str">
        <f t="shared" ca="1" si="1127"/>
        <v>X</v>
      </c>
      <c r="BD8397" s="49">
        <f t="shared" ca="1" si="1132"/>
        <v>5294</v>
      </c>
      <c r="BE8397" s="3">
        <f t="shared" ca="1" si="1129"/>
        <v>0.52934999999999999</v>
      </c>
      <c r="BF8397" s="3">
        <f t="shared" ca="1" si="1130"/>
        <v>7.3636031452008061E-2</v>
      </c>
      <c r="BG8397" s="9">
        <f t="shared" ca="1" si="1131"/>
        <v>19</v>
      </c>
      <c r="BH8397" s="6">
        <f ca="1">IF(ISNUMBER('Descriptive Stats'!BF8397),'Descriptive Stats'!BF8397,#N/A)</f>
        <v>7.3636031452008061E-2</v>
      </c>
      <c r="BI8397" s="6">
        <f ca="1">IF(ISNUMBER('Descriptive Stats'!E8397),'Descriptive Stats'!E8397,#N/A)</f>
        <v>19</v>
      </c>
    </row>
    <row r="8398" spans="1:61" ht="14.4" x14ac:dyDescent="0.3">
      <c r="A8398" s="2">
        <f>ROW()</f>
        <v>8398</v>
      </c>
      <c r="C8398" s="8">
        <f t="shared" ca="1" si="1125"/>
        <v>7</v>
      </c>
      <c r="D8398" s="8">
        <f t="shared" ca="1" si="1126"/>
        <v>19</v>
      </c>
      <c r="E8398" s="50">
        <f t="shared" ca="1" si="1128"/>
        <v>6</v>
      </c>
      <c r="F8398" s="2" t="str">
        <f t="shared" ca="1" si="1127"/>
        <v/>
      </c>
      <c r="BD8398" s="49">
        <f t="shared" ca="1" si="1132"/>
        <v>3900</v>
      </c>
      <c r="BE8398" s="3">
        <f t="shared" ca="1" si="1129"/>
        <v>0.38995000000000002</v>
      </c>
      <c r="BF8398" s="3">
        <f t="shared" ca="1" si="1130"/>
        <v>-0.2794493539703507</v>
      </c>
      <c r="BG8398" s="9">
        <f t="shared" ca="1" si="1131"/>
        <v>6</v>
      </c>
      <c r="BH8398" s="6">
        <f ca="1">IF(ISNUMBER('Descriptive Stats'!BF8398),'Descriptive Stats'!BF8398,#N/A)</f>
        <v>-0.2794493539703507</v>
      </c>
      <c r="BI8398" s="6">
        <f ca="1">IF(ISNUMBER('Descriptive Stats'!E8398),'Descriptive Stats'!E8398,#N/A)</f>
        <v>6</v>
      </c>
    </row>
    <row r="8399" spans="1:61" ht="14.4" x14ac:dyDescent="0.3">
      <c r="A8399" s="2">
        <f>ROW()</f>
        <v>8399</v>
      </c>
      <c r="C8399" s="8">
        <f t="shared" ca="1" si="1125"/>
        <v>2</v>
      </c>
      <c r="D8399" s="8">
        <f t="shared" ca="1" si="1126"/>
        <v>6</v>
      </c>
      <c r="E8399" s="50">
        <f t="shared" ca="1" si="1128"/>
        <v>6</v>
      </c>
      <c r="F8399" s="2" t="str">
        <f t="shared" ca="1" si="1127"/>
        <v/>
      </c>
      <c r="BD8399" s="49">
        <f t="shared" ca="1" si="1132"/>
        <v>3900</v>
      </c>
      <c r="BE8399" s="3">
        <f t="shared" ca="1" si="1129"/>
        <v>0.38995000000000002</v>
      </c>
      <c r="BF8399" s="3">
        <f t="shared" ca="1" si="1130"/>
        <v>-0.2794493539703507</v>
      </c>
      <c r="BG8399" s="9">
        <f t="shared" ca="1" si="1131"/>
        <v>6</v>
      </c>
      <c r="BH8399" s="6">
        <f ca="1">IF(ISNUMBER('Descriptive Stats'!BF8399),'Descriptive Stats'!BF8399,#N/A)</f>
        <v>-0.2794493539703507</v>
      </c>
      <c r="BI8399" s="6">
        <f ca="1">IF(ISNUMBER('Descriptive Stats'!E8399),'Descriptive Stats'!E8399,#N/A)</f>
        <v>6</v>
      </c>
    </row>
    <row r="8400" spans="1:61" ht="14.4" x14ac:dyDescent="0.3">
      <c r="A8400" s="2">
        <f>ROW()</f>
        <v>8400</v>
      </c>
      <c r="C8400" s="8">
        <f t="shared" ca="1" si="1125"/>
        <v>16</v>
      </c>
      <c r="D8400" s="8">
        <f t="shared" ca="1" si="1126"/>
        <v>6</v>
      </c>
      <c r="E8400" s="50">
        <f t="shared" ca="1" si="1128"/>
        <v>0</v>
      </c>
      <c r="F8400" s="2" t="str">
        <f t="shared" ca="1" si="1127"/>
        <v/>
      </c>
      <c r="BD8400" s="49">
        <f t="shared" ca="1" si="1132"/>
        <v>815.5</v>
      </c>
      <c r="BE8400" s="3">
        <f t="shared" ca="1" si="1129"/>
        <v>8.1500000000000003E-2</v>
      </c>
      <c r="BF8400" s="3">
        <f t="shared" ca="1" si="1130"/>
        <v>-1.3950525282585462</v>
      </c>
      <c r="BG8400" s="9">
        <f t="shared" ca="1" si="1131"/>
        <v>0</v>
      </c>
      <c r="BH8400" s="6">
        <f ca="1">IF(ISNUMBER('Descriptive Stats'!BF8400),'Descriptive Stats'!BF8400,#N/A)</f>
        <v>-1.3950525282585462</v>
      </c>
      <c r="BI8400" s="6">
        <f ca="1">IF(ISNUMBER('Descriptive Stats'!E8400),'Descriptive Stats'!E8400,#N/A)</f>
        <v>0</v>
      </c>
    </row>
    <row r="8401" spans="1:61" ht="14.4" x14ac:dyDescent="0.3">
      <c r="A8401" s="2">
        <f>ROW()</f>
        <v>8401</v>
      </c>
      <c r="C8401" s="8">
        <f t="shared" ref="C8401:C8464" ca="1" si="1133">RANDBETWEEN(2,COUNT(B:B))</f>
        <v>15</v>
      </c>
      <c r="D8401" s="8">
        <f t="shared" ref="D8401:D8464" ca="1" si="1134">VLOOKUP(C8401,A:B,2,TRUE)</f>
        <v>0</v>
      </c>
      <c r="E8401" s="50">
        <f t="shared" ca="1" si="1128"/>
        <v>2</v>
      </c>
      <c r="F8401" s="2" t="str">
        <f t="shared" ref="F8401:F8464" ca="1" si="1135">IF(ISNUMBER(E8401),IF(OR(E8401&lt;$K$16,E8401&gt;$K$14),"X",""),"")</f>
        <v/>
      </c>
      <c r="BD8401" s="49">
        <f t="shared" ca="1" si="1132"/>
        <v>2595</v>
      </c>
      <c r="BE8401" s="3">
        <f t="shared" ca="1" si="1129"/>
        <v>0.25945000000000001</v>
      </c>
      <c r="BF8401" s="3">
        <f t="shared" ca="1" si="1130"/>
        <v>-0.6450419512753276</v>
      </c>
      <c r="BG8401" s="9">
        <f t="shared" ca="1" si="1131"/>
        <v>2</v>
      </c>
      <c r="BH8401" s="6">
        <f ca="1">IF(ISNUMBER('Descriptive Stats'!BF8401),'Descriptive Stats'!BF8401,#N/A)</f>
        <v>-0.6450419512753276</v>
      </c>
      <c r="BI8401" s="6">
        <f ca="1">IF(ISNUMBER('Descriptive Stats'!E8401),'Descriptive Stats'!E8401,#N/A)</f>
        <v>2</v>
      </c>
    </row>
    <row r="8402" spans="1:61" ht="14.4" x14ac:dyDescent="0.3">
      <c r="A8402" s="2">
        <f>ROW()</f>
        <v>8402</v>
      </c>
      <c r="C8402" s="8">
        <f t="shared" ca="1" si="1133"/>
        <v>3</v>
      </c>
      <c r="D8402" s="8">
        <f t="shared" ca="1" si="1134"/>
        <v>2</v>
      </c>
      <c r="E8402" s="50">
        <f t="shared" ca="1" si="1128"/>
        <v>6</v>
      </c>
      <c r="F8402" s="2" t="str">
        <f t="shared" ca="1" si="1135"/>
        <v/>
      </c>
      <c r="BD8402" s="49">
        <f t="shared" ca="1" si="1132"/>
        <v>3900</v>
      </c>
      <c r="BE8402" s="3">
        <f t="shared" ca="1" si="1129"/>
        <v>0.38995000000000002</v>
      </c>
      <c r="BF8402" s="3">
        <f t="shared" ca="1" si="1130"/>
        <v>-0.2794493539703507</v>
      </c>
      <c r="BG8402" s="9">
        <f t="shared" ca="1" si="1131"/>
        <v>6</v>
      </c>
      <c r="BH8402" s="6">
        <f ca="1">IF(ISNUMBER('Descriptive Stats'!BF8402),'Descriptive Stats'!BF8402,#N/A)</f>
        <v>-0.2794493539703507</v>
      </c>
      <c r="BI8402" s="6">
        <f ca="1">IF(ISNUMBER('Descriptive Stats'!E8402),'Descriptive Stats'!E8402,#N/A)</f>
        <v>6</v>
      </c>
    </row>
    <row r="8403" spans="1:61" ht="14.4" x14ac:dyDescent="0.3">
      <c r="A8403" s="2">
        <f>ROW()</f>
        <v>8403</v>
      </c>
      <c r="C8403" s="8">
        <f t="shared" ca="1" si="1133"/>
        <v>16</v>
      </c>
      <c r="D8403" s="8">
        <f t="shared" ca="1" si="1134"/>
        <v>6</v>
      </c>
      <c r="E8403" s="50">
        <f t="shared" ca="1" si="1128"/>
        <v>9</v>
      </c>
      <c r="F8403" s="2" t="str">
        <f t="shared" ca="1" si="1135"/>
        <v/>
      </c>
      <c r="BD8403" s="49">
        <f t="shared" ca="1" si="1132"/>
        <v>4819</v>
      </c>
      <c r="BE8403" s="3">
        <f t="shared" ca="1" si="1129"/>
        <v>0.48185</v>
      </c>
      <c r="BF8403" s="3">
        <f t="shared" ca="1" si="1130"/>
        <v>-4.5511009098988427E-2</v>
      </c>
      <c r="BG8403" s="9">
        <f t="shared" ca="1" si="1131"/>
        <v>9</v>
      </c>
      <c r="BH8403" s="6">
        <f ca="1">IF(ISNUMBER('Descriptive Stats'!BF8403),'Descriptive Stats'!BF8403,#N/A)</f>
        <v>-4.5511009098988427E-2</v>
      </c>
      <c r="BI8403" s="6">
        <f ca="1">IF(ISNUMBER('Descriptive Stats'!E8403),'Descriptive Stats'!E8403,#N/A)</f>
        <v>9</v>
      </c>
    </row>
    <row r="8404" spans="1:61" ht="14.4" x14ac:dyDescent="0.3">
      <c r="A8404" s="2">
        <f>ROW()</f>
        <v>8404</v>
      </c>
      <c r="C8404" s="8">
        <f t="shared" ca="1" si="1133"/>
        <v>23</v>
      </c>
      <c r="D8404" s="8">
        <f t="shared" ca="1" si="1134"/>
        <v>9</v>
      </c>
      <c r="E8404" s="50">
        <f t="shared" ca="1" si="1128"/>
        <v>2</v>
      </c>
      <c r="F8404" s="2" t="str">
        <f t="shared" ca="1" si="1135"/>
        <v/>
      </c>
      <c r="BD8404" s="49">
        <f t="shared" ca="1" si="1132"/>
        <v>2595</v>
      </c>
      <c r="BE8404" s="3">
        <f t="shared" ca="1" si="1129"/>
        <v>0.25945000000000001</v>
      </c>
      <c r="BF8404" s="3">
        <f t="shared" ca="1" si="1130"/>
        <v>-0.6450419512753276</v>
      </c>
      <c r="BG8404" s="9">
        <f t="shared" ca="1" si="1131"/>
        <v>2</v>
      </c>
      <c r="BH8404" s="6">
        <f ca="1">IF(ISNUMBER('Descriptive Stats'!BF8404),'Descriptive Stats'!BF8404,#N/A)</f>
        <v>-0.6450419512753276</v>
      </c>
      <c r="BI8404" s="6">
        <f ca="1">IF(ISNUMBER('Descriptive Stats'!E8404),'Descriptive Stats'!E8404,#N/A)</f>
        <v>2</v>
      </c>
    </row>
    <row r="8405" spans="1:61" ht="14.4" x14ac:dyDescent="0.3">
      <c r="A8405" s="2">
        <f>ROW()</f>
        <v>8405</v>
      </c>
      <c r="C8405" s="8">
        <f t="shared" ca="1" si="1133"/>
        <v>9</v>
      </c>
      <c r="D8405" s="8">
        <f t="shared" ca="1" si="1134"/>
        <v>2</v>
      </c>
      <c r="E8405" s="50">
        <f t="shared" ca="1" si="1128"/>
        <v>6</v>
      </c>
      <c r="F8405" s="2" t="str">
        <f t="shared" ca="1" si="1135"/>
        <v/>
      </c>
      <c r="BD8405" s="49">
        <f t="shared" ca="1" si="1132"/>
        <v>3900</v>
      </c>
      <c r="BE8405" s="3">
        <f t="shared" ca="1" si="1129"/>
        <v>0.38995000000000002</v>
      </c>
      <c r="BF8405" s="3">
        <f t="shared" ca="1" si="1130"/>
        <v>-0.2794493539703507</v>
      </c>
      <c r="BG8405" s="9">
        <f t="shared" ca="1" si="1131"/>
        <v>6</v>
      </c>
      <c r="BH8405" s="6">
        <f ca="1">IF(ISNUMBER('Descriptive Stats'!BF8405),'Descriptive Stats'!BF8405,#N/A)</f>
        <v>-0.2794493539703507</v>
      </c>
      <c r="BI8405" s="6">
        <f ca="1">IF(ISNUMBER('Descriptive Stats'!E8405),'Descriptive Stats'!E8405,#N/A)</f>
        <v>6</v>
      </c>
    </row>
    <row r="8406" spans="1:61" ht="14.4" x14ac:dyDescent="0.3">
      <c r="A8406" s="2">
        <f>ROW()</f>
        <v>8406</v>
      </c>
      <c r="C8406" s="8">
        <f t="shared" ca="1" si="1133"/>
        <v>16</v>
      </c>
      <c r="D8406" s="8">
        <f t="shared" ca="1" si="1134"/>
        <v>6</v>
      </c>
      <c r="E8406" s="50">
        <f t="shared" ca="1" si="1128"/>
        <v>2</v>
      </c>
      <c r="F8406" s="2" t="str">
        <f t="shared" ca="1" si="1135"/>
        <v/>
      </c>
      <c r="BD8406" s="49">
        <f t="shared" ca="1" si="1132"/>
        <v>2595</v>
      </c>
      <c r="BE8406" s="3">
        <f t="shared" ca="1" si="1129"/>
        <v>0.25945000000000001</v>
      </c>
      <c r="BF8406" s="3">
        <f t="shared" ca="1" si="1130"/>
        <v>-0.6450419512753276</v>
      </c>
      <c r="BG8406" s="9">
        <f t="shared" ca="1" si="1131"/>
        <v>2</v>
      </c>
      <c r="BH8406" s="6">
        <f ca="1">IF(ISNUMBER('Descriptive Stats'!BF8406),'Descriptive Stats'!BF8406,#N/A)</f>
        <v>-0.6450419512753276</v>
      </c>
      <c r="BI8406" s="6">
        <f ca="1">IF(ISNUMBER('Descriptive Stats'!E8406),'Descriptive Stats'!E8406,#N/A)</f>
        <v>2</v>
      </c>
    </row>
    <row r="8407" spans="1:61" ht="14.4" x14ac:dyDescent="0.3">
      <c r="A8407" s="2">
        <f>ROW()</f>
        <v>8407</v>
      </c>
      <c r="C8407" s="8">
        <f t="shared" ca="1" si="1133"/>
        <v>3</v>
      </c>
      <c r="D8407" s="8">
        <f t="shared" ca="1" si="1134"/>
        <v>2</v>
      </c>
      <c r="E8407" s="50">
        <f t="shared" ca="1" si="1128"/>
        <v>0</v>
      </c>
      <c r="F8407" s="2" t="str">
        <f t="shared" ca="1" si="1135"/>
        <v/>
      </c>
      <c r="BD8407" s="49">
        <f t="shared" ca="1" si="1132"/>
        <v>815.5</v>
      </c>
      <c r="BE8407" s="3">
        <f t="shared" ca="1" si="1129"/>
        <v>8.1500000000000003E-2</v>
      </c>
      <c r="BF8407" s="3">
        <f t="shared" ca="1" si="1130"/>
        <v>-1.3950525282585462</v>
      </c>
      <c r="BG8407" s="9">
        <f t="shared" ca="1" si="1131"/>
        <v>0</v>
      </c>
      <c r="BH8407" s="6">
        <f ca="1">IF(ISNUMBER('Descriptive Stats'!BF8407),'Descriptive Stats'!BF8407,#N/A)</f>
        <v>-1.3950525282585462</v>
      </c>
      <c r="BI8407" s="6">
        <f ca="1">IF(ISNUMBER('Descriptive Stats'!E8407),'Descriptive Stats'!E8407,#N/A)</f>
        <v>0</v>
      </c>
    </row>
    <row r="8408" spans="1:61" ht="14.4" x14ac:dyDescent="0.3">
      <c r="A8408" s="2">
        <f>ROW()</f>
        <v>8408</v>
      </c>
      <c r="C8408" s="8">
        <f t="shared" ca="1" si="1133"/>
        <v>14</v>
      </c>
      <c r="D8408" s="8">
        <f t="shared" ca="1" si="1134"/>
        <v>0</v>
      </c>
      <c r="E8408" s="50">
        <f t="shared" ca="1" si="1128"/>
        <v>2</v>
      </c>
      <c r="F8408" s="2" t="str">
        <f t="shared" ca="1" si="1135"/>
        <v/>
      </c>
      <c r="BD8408" s="49">
        <f t="shared" ca="1" si="1132"/>
        <v>2595</v>
      </c>
      <c r="BE8408" s="3">
        <f t="shared" ca="1" si="1129"/>
        <v>0.25945000000000001</v>
      </c>
      <c r="BF8408" s="3">
        <f t="shared" ca="1" si="1130"/>
        <v>-0.6450419512753276</v>
      </c>
      <c r="BG8408" s="9">
        <f t="shared" ca="1" si="1131"/>
        <v>2</v>
      </c>
      <c r="BH8408" s="6">
        <f ca="1">IF(ISNUMBER('Descriptive Stats'!BF8408),'Descriptive Stats'!BF8408,#N/A)</f>
        <v>-0.6450419512753276</v>
      </c>
      <c r="BI8408" s="6">
        <f ca="1">IF(ISNUMBER('Descriptive Stats'!E8408),'Descriptive Stats'!E8408,#N/A)</f>
        <v>2</v>
      </c>
    </row>
    <row r="8409" spans="1:61" ht="14.4" x14ac:dyDescent="0.3">
      <c r="A8409" s="2">
        <f>ROW()</f>
        <v>8409</v>
      </c>
      <c r="C8409" s="8">
        <f t="shared" ca="1" si="1133"/>
        <v>17</v>
      </c>
      <c r="D8409" s="8">
        <f t="shared" ca="1" si="1134"/>
        <v>2</v>
      </c>
      <c r="E8409" s="50">
        <f t="shared" ca="1" si="1128"/>
        <v>15</v>
      </c>
      <c r="F8409" s="2" t="str">
        <f t="shared" ca="1" si="1135"/>
        <v/>
      </c>
      <c r="BD8409" s="49">
        <f t="shared" ca="1" si="1132"/>
        <v>5051.5</v>
      </c>
      <c r="BE8409" s="3">
        <f t="shared" ca="1" si="1129"/>
        <v>0.50509999999999999</v>
      </c>
      <c r="BF8409" s="3">
        <f t="shared" ca="1" si="1130"/>
        <v>1.2784152420787677E-2</v>
      </c>
      <c r="BG8409" s="9">
        <f t="shared" ca="1" si="1131"/>
        <v>15</v>
      </c>
      <c r="BH8409" s="6">
        <f ca="1">IF(ISNUMBER('Descriptive Stats'!BF8409),'Descriptive Stats'!BF8409,#N/A)</f>
        <v>1.2784152420787677E-2</v>
      </c>
      <c r="BI8409" s="6">
        <f ca="1">IF(ISNUMBER('Descriptive Stats'!E8409),'Descriptive Stats'!E8409,#N/A)</f>
        <v>15</v>
      </c>
    </row>
    <row r="8410" spans="1:61" ht="14.4" x14ac:dyDescent="0.3">
      <c r="A8410" s="2">
        <f>ROW()</f>
        <v>8410</v>
      </c>
      <c r="C8410" s="8">
        <f t="shared" ca="1" si="1133"/>
        <v>24</v>
      </c>
      <c r="D8410" s="8">
        <f t="shared" ca="1" si="1134"/>
        <v>15</v>
      </c>
      <c r="E8410" s="50">
        <f t="shared" ca="1" si="1128"/>
        <v>0</v>
      </c>
      <c r="F8410" s="2" t="str">
        <f t="shared" ca="1" si="1135"/>
        <v/>
      </c>
      <c r="BD8410" s="49">
        <f t="shared" ca="1" si="1132"/>
        <v>815.5</v>
      </c>
      <c r="BE8410" s="3">
        <f t="shared" ca="1" si="1129"/>
        <v>8.1500000000000003E-2</v>
      </c>
      <c r="BF8410" s="3">
        <f t="shared" ca="1" si="1130"/>
        <v>-1.3950525282585462</v>
      </c>
      <c r="BG8410" s="9">
        <f t="shared" ca="1" si="1131"/>
        <v>0</v>
      </c>
      <c r="BH8410" s="6">
        <f ca="1">IF(ISNUMBER('Descriptive Stats'!BF8410),'Descriptive Stats'!BF8410,#N/A)</f>
        <v>-1.3950525282585462</v>
      </c>
      <c r="BI8410" s="6">
        <f ca="1">IF(ISNUMBER('Descriptive Stats'!E8410),'Descriptive Stats'!E8410,#N/A)</f>
        <v>0</v>
      </c>
    </row>
    <row r="8411" spans="1:61" ht="14.4" x14ac:dyDescent="0.3">
      <c r="A8411" s="2">
        <f>ROW()</f>
        <v>8411</v>
      </c>
      <c r="C8411" s="8">
        <f t="shared" ca="1" si="1133"/>
        <v>18</v>
      </c>
      <c r="D8411" s="8">
        <f t="shared" ca="1" si="1134"/>
        <v>0</v>
      </c>
      <c r="E8411" s="50">
        <f t="shared" ca="1" si="1128"/>
        <v>4</v>
      </c>
      <c r="F8411" s="2" t="str">
        <f t="shared" ca="1" si="1135"/>
        <v/>
      </c>
      <c r="BD8411" s="49">
        <f t="shared" ca="1" si="1132"/>
        <v>3442</v>
      </c>
      <c r="BE8411" s="3">
        <f t="shared" ca="1" si="1129"/>
        <v>0.34415000000000001</v>
      </c>
      <c r="BF8411" s="3">
        <f t="shared" ca="1" si="1130"/>
        <v>-0.40116316278173481</v>
      </c>
      <c r="BG8411" s="9">
        <f t="shared" ca="1" si="1131"/>
        <v>4</v>
      </c>
      <c r="BH8411" s="6">
        <f ca="1">IF(ISNUMBER('Descriptive Stats'!BF8411),'Descriptive Stats'!BF8411,#N/A)</f>
        <v>-0.40116316278173481</v>
      </c>
      <c r="BI8411" s="6">
        <f ca="1">IF(ISNUMBER('Descriptive Stats'!E8411),'Descriptive Stats'!E8411,#N/A)</f>
        <v>4</v>
      </c>
    </row>
    <row r="8412" spans="1:61" ht="14.4" x14ac:dyDescent="0.3">
      <c r="A8412" s="2">
        <f>ROW()</f>
        <v>8412</v>
      </c>
      <c r="C8412" s="8">
        <f t="shared" ca="1" si="1133"/>
        <v>13</v>
      </c>
      <c r="D8412" s="8">
        <f t="shared" ca="1" si="1134"/>
        <v>4</v>
      </c>
      <c r="E8412" s="50">
        <f t="shared" ca="1" si="1128"/>
        <v>2</v>
      </c>
      <c r="F8412" s="2" t="str">
        <f t="shared" ca="1" si="1135"/>
        <v/>
      </c>
      <c r="BD8412" s="49">
        <f t="shared" ca="1" si="1132"/>
        <v>2595</v>
      </c>
      <c r="BE8412" s="3">
        <f t="shared" ca="1" si="1129"/>
        <v>0.25945000000000001</v>
      </c>
      <c r="BF8412" s="3">
        <f t="shared" ca="1" si="1130"/>
        <v>-0.6450419512753276</v>
      </c>
      <c r="BG8412" s="9">
        <f t="shared" ca="1" si="1131"/>
        <v>2</v>
      </c>
      <c r="BH8412" s="6">
        <f ca="1">IF(ISNUMBER('Descriptive Stats'!BF8412),'Descriptive Stats'!BF8412,#N/A)</f>
        <v>-0.6450419512753276</v>
      </c>
      <c r="BI8412" s="6">
        <f ca="1">IF(ISNUMBER('Descriptive Stats'!E8412),'Descriptive Stats'!E8412,#N/A)</f>
        <v>2</v>
      </c>
    </row>
    <row r="8413" spans="1:61" ht="14.4" x14ac:dyDescent="0.3">
      <c r="A8413" s="2">
        <f>ROW()</f>
        <v>8413</v>
      </c>
      <c r="C8413" s="8">
        <f t="shared" ca="1" si="1133"/>
        <v>3</v>
      </c>
      <c r="D8413" s="8">
        <f t="shared" ca="1" si="1134"/>
        <v>2</v>
      </c>
      <c r="E8413" s="50">
        <f t="shared" ca="1" si="1128"/>
        <v>7</v>
      </c>
      <c r="F8413" s="2" t="str">
        <f t="shared" ca="1" si="1135"/>
        <v/>
      </c>
      <c r="BD8413" s="49">
        <f t="shared" ca="1" si="1132"/>
        <v>4473.5</v>
      </c>
      <c r="BE8413" s="3">
        <f t="shared" ca="1" si="1129"/>
        <v>0.44729999999999998</v>
      </c>
      <c r="BF8413" s="3">
        <f t="shared" ca="1" si="1130"/>
        <v>-0.13248586824472414</v>
      </c>
      <c r="BG8413" s="9">
        <f t="shared" ca="1" si="1131"/>
        <v>7</v>
      </c>
      <c r="BH8413" s="6">
        <f ca="1">IF(ISNUMBER('Descriptive Stats'!BF8413),'Descriptive Stats'!BF8413,#N/A)</f>
        <v>-0.13248586824472414</v>
      </c>
      <c r="BI8413" s="6">
        <f ca="1">IF(ISNUMBER('Descriptive Stats'!E8413),'Descriptive Stats'!E8413,#N/A)</f>
        <v>7</v>
      </c>
    </row>
    <row r="8414" spans="1:61" ht="14.4" x14ac:dyDescent="0.3">
      <c r="A8414" s="2">
        <f>ROW()</f>
        <v>8414</v>
      </c>
      <c r="C8414" s="8">
        <f t="shared" ca="1" si="1133"/>
        <v>6</v>
      </c>
      <c r="D8414" s="8">
        <f t="shared" ca="1" si="1134"/>
        <v>7</v>
      </c>
      <c r="E8414" s="50">
        <f t="shared" ca="1" si="1128"/>
        <v>2</v>
      </c>
      <c r="F8414" s="2" t="str">
        <f t="shared" ca="1" si="1135"/>
        <v/>
      </c>
      <c r="BD8414" s="49">
        <f t="shared" ca="1" si="1132"/>
        <v>2595</v>
      </c>
      <c r="BE8414" s="3">
        <f t="shared" ca="1" si="1129"/>
        <v>0.25945000000000001</v>
      </c>
      <c r="BF8414" s="3">
        <f t="shared" ca="1" si="1130"/>
        <v>-0.6450419512753276</v>
      </c>
      <c r="BG8414" s="9">
        <f t="shared" ca="1" si="1131"/>
        <v>2</v>
      </c>
      <c r="BH8414" s="6">
        <f ca="1">IF(ISNUMBER('Descriptive Stats'!BF8414),'Descriptive Stats'!BF8414,#N/A)</f>
        <v>-0.6450419512753276</v>
      </c>
      <c r="BI8414" s="6">
        <f ca="1">IF(ISNUMBER('Descriptive Stats'!E8414),'Descriptive Stats'!E8414,#N/A)</f>
        <v>2</v>
      </c>
    </row>
    <row r="8415" spans="1:61" ht="14.4" x14ac:dyDescent="0.3">
      <c r="A8415" s="2">
        <f>ROW()</f>
        <v>8415</v>
      </c>
      <c r="C8415" s="8">
        <f t="shared" ca="1" si="1133"/>
        <v>9</v>
      </c>
      <c r="D8415" s="8">
        <f t="shared" ca="1" si="1134"/>
        <v>2</v>
      </c>
      <c r="E8415" s="50">
        <f t="shared" ca="1" si="1128"/>
        <v>7</v>
      </c>
      <c r="F8415" s="2" t="str">
        <f t="shared" ca="1" si="1135"/>
        <v/>
      </c>
      <c r="BD8415" s="49">
        <f t="shared" ca="1" si="1132"/>
        <v>4473.5</v>
      </c>
      <c r="BE8415" s="3">
        <f t="shared" ca="1" si="1129"/>
        <v>0.44729999999999998</v>
      </c>
      <c r="BF8415" s="3">
        <f t="shared" ca="1" si="1130"/>
        <v>-0.13248586824472414</v>
      </c>
      <c r="BG8415" s="9">
        <f t="shared" ca="1" si="1131"/>
        <v>7</v>
      </c>
      <c r="BH8415" s="6">
        <f ca="1">IF(ISNUMBER('Descriptive Stats'!BF8415),'Descriptive Stats'!BF8415,#N/A)</f>
        <v>-0.13248586824472414</v>
      </c>
      <c r="BI8415" s="6">
        <f ca="1">IF(ISNUMBER('Descriptive Stats'!E8415),'Descriptive Stats'!E8415,#N/A)</f>
        <v>7</v>
      </c>
    </row>
    <row r="8416" spans="1:61" ht="14.4" x14ac:dyDescent="0.3">
      <c r="A8416" s="2">
        <f>ROW()</f>
        <v>8416</v>
      </c>
      <c r="C8416" s="8">
        <f t="shared" ca="1" si="1133"/>
        <v>6</v>
      </c>
      <c r="D8416" s="8">
        <f t="shared" ca="1" si="1134"/>
        <v>7</v>
      </c>
      <c r="E8416" s="50">
        <f t="shared" ca="1" si="1128"/>
        <v>1</v>
      </c>
      <c r="F8416" s="2" t="str">
        <f t="shared" ca="1" si="1135"/>
        <v/>
      </c>
      <c r="BD8416" s="49">
        <f t="shared" ca="1" si="1132"/>
        <v>1871</v>
      </c>
      <c r="BE8416" s="3">
        <f t="shared" ca="1" si="1129"/>
        <v>0.18704999999999999</v>
      </c>
      <c r="BF8416" s="3">
        <f t="shared" ca="1" si="1130"/>
        <v>-0.88881967520906158</v>
      </c>
      <c r="BG8416" s="9">
        <f t="shared" ca="1" si="1131"/>
        <v>1</v>
      </c>
      <c r="BH8416" s="6">
        <f ca="1">IF(ISNUMBER('Descriptive Stats'!BF8416),'Descriptive Stats'!BF8416,#N/A)</f>
        <v>-0.88881967520906158</v>
      </c>
      <c r="BI8416" s="6">
        <f ca="1">IF(ISNUMBER('Descriptive Stats'!E8416),'Descriptive Stats'!E8416,#N/A)</f>
        <v>1</v>
      </c>
    </row>
    <row r="8417" spans="1:61" ht="14.4" x14ac:dyDescent="0.3">
      <c r="A8417" s="2">
        <f>ROW()</f>
        <v>8417</v>
      </c>
      <c r="C8417" s="8">
        <f t="shared" ca="1" si="1133"/>
        <v>8</v>
      </c>
      <c r="D8417" s="8">
        <f t="shared" ca="1" si="1134"/>
        <v>1</v>
      </c>
      <c r="E8417" s="50">
        <f t="shared" ca="1" si="1128"/>
        <v>2</v>
      </c>
      <c r="F8417" s="2" t="str">
        <f t="shared" ca="1" si="1135"/>
        <v/>
      </c>
      <c r="BD8417" s="49">
        <f t="shared" ca="1" si="1132"/>
        <v>2595</v>
      </c>
      <c r="BE8417" s="3">
        <f t="shared" ca="1" si="1129"/>
        <v>0.25945000000000001</v>
      </c>
      <c r="BF8417" s="3">
        <f t="shared" ca="1" si="1130"/>
        <v>-0.6450419512753276</v>
      </c>
      <c r="BG8417" s="9">
        <f t="shared" ca="1" si="1131"/>
        <v>2</v>
      </c>
      <c r="BH8417" s="6">
        <f ca="1">IF(ISNUMBER('Descriptive Stats'!BF8417),'Descriptive Stats'!BF8417,#N/A)</f>
        <v>-0.6450419512753276</v>
      </c>
      <c r="BI8417" s="6">
        <f ca="1">IF(ISNUMBER('Descriptive Stats'!E8417),'Descriptive Stats'!E8417,#N/A)</f>
        <v>2</v>
      </c>
    </row>
    <row r="8418" spans="1:61" ht="14.4" x14ac:dyDescent="0.3">
      <c r="A8418" s="2">
        <f>ROW()</f>
        <v>8418</v>
      </c>
      <c r="C8418" s="8">
        <f t="shared" ca="1" si="1133"/>
        <v>9</v>
      </c>
      <c r="D8418" s="8">
        <f t="shared" ca="1" si="1134"/>
        <v>2</v>
      </c>
      <c r="E8418" s="50">
        <f t="shared" ca="1" si="1128"/>
        <v>7</v>
      </c>
      <c r="F8418" s="2" t="str">
        <f t="shared" ca="1" si="1135"/>
        <v/>
      </c>
      <c r="BD8418" s="49">
        <f t="shared" ca="1" si="1132"/>
        <v>4473.5</v>
      </c>
      <c r="BE8418" s="3">
        <f t="shared" ca="1" si="1129"/>
        <v>0.44729999999999998</v>
      </c>
      <c r="BF8418" s="3">
        <f t="shared" ca="1" si="1130"/>
        <v>-0.13248586824472414</v>
      </c>
      <c r="BG8418" s="9">
        <f t="shared" ca="1" si="1131"/>
        <v>7</v>
      </c>
      <c r="BH8418" s="6">
        <f ca="1">IF(ISNUMBER('Descriptive Stats'!BF8418),'Descriptive Stats'!BF8418,#N/A)</f>
        <v>-0.13248586824472414</v>
      </c>
      <c r="BI8418" s="6">
        <f ca="1">IF(ISNUMBER('Descriptive Stats'!E8418),'Descriptive Stats'!E8418,#N/A)</f>
        <v>7</v>
      </c>
    </row>
    <row r="8419" spans="1:61" ht="14.4" x14ac:dyDescent="0.3">
      <c r="A8419" s="2">
        <f>ROW()</f>
        <v>8419</v>
      </c>
      <c r="C8419" s="8">
        <f t="shared" ca="1" si="1133"/>
        <v>6</v>
      </c>
      <c r="D8419" s="8">
        <f t="shared" ca="1" si="1134"/>
        <v>7</v>
      </c>
      <c r="E8419" s="50">
        <f t="shared" ca="1" si="1128"/>
        <v>0</v>
      </c>
      <c r="F8419" s="2" t="str">
        <f t="shared" ca="1" si="1135"/>
        <v/>
      </c>
      <c r="BD8419" s="49">
        <f t="shared" ca="1" si="1132"/>
        <v>815.5</v>
      </c>
      <c r="BE8419" s="3">
        <f t="shared" ca="1" si="1129"/>
        <v>8.1500000000000003E-2</v>
      </c>
      <c r="BF8419" s="3">
        <f t="shared" ca="1" si="1130"/>
        <v>-1.3950525282585462</v>
      </c>
      <c r="BG8419" s="9">
        <f t="shared" ca="1" si="1131"/>
        <v>0</v>
      </c>
      <c r="BH8419" s="6">
        <f ca="1">IF(ISNUMBER('Descriptive Stats'!BF8419),'Descriptive Stats'!BF8419,#N/A)</f>
        <v>-1.3950525282585462</v>
      </c>
      <c r="BI8419" s="6">
        <f ca="1">IF(ISNUMBER('Descriptive Stats'!E8419),'Descriptive Stats'!E8419,#N/A)</f>
        <v>0</v>
      </c>
    </row>
    <row r="8420" spans="1:61" ht="14.4" x14ac:dyDescent="0.3">
      <c r="A8420" s="2">
        <f>ROW()</f>
        <v>8420</v>
      </c>
      <c r="C8420" s="8">
        <f t="shared" ca="1" si="1133"/>
        <v>15</v>
      </c>
      <c r="D8420" s="8">
        <f t="shared" ca="1" si="1134"/>
        <v>0</v>
      </c>
      <c r="E8420" s="50">
        <f t="shared" ca="1" si="1128"/>
        <v>0</v>
      </c>
      <c r="F8420" s="2" t="str">
        <f t="shared" ca="1" si="1135"/>
        <v/>
      </c>
      <c r="BD8420" s="49">
        <f t="shared" ca="1" si="1132"/>
        <v>815.5</v>
      </c>
      <c r="BE8420" s="3">
        <f t="shared" ca="1" si="1129"/>
        <v>8.1500000000000003E-2</v>
      </c>
      <c r="BF8420" s="3">
        <f t="shared" ca="1" si="1130"/>
        <v>-1.3950525282585462</v>
      </c>
      <c r="BG8420" s="9">
        <f t="shared" ca="1" si="1131"/>
        <v>0</v>
      </c>
      <c r="BH8420" s="6">
        <f ca="1">IF(ISNUMBER('Descriptive Stats'!BF8420),'Descriptive Stats'!BF8420,#N/A)</f>
        <v>-1.3950525282585462</v>
      </c>
      <c r="BI8420" s="6">
        <f ca="1">IF(ISNUMBER('Descriptive Stats'!E8420),'Descriptive Stats'!E8420,#N/A)</f>
        <v>0</v>
      </c>
    </row>
    <row r="8421" spans="1:61" ht="14.4" x14ac:dyDescent="0.3">
      <c r="A8421" s="2">
        <f>ROW()</f>
        <v>8421</v>
      </c>
      <c r="C8421" s="8">
        <f t="shared" ca="1" si="1133"/>
        <v>22</v>
      </c>
      <c r="D8421" s="8">
        <f t="shared" ca="1" si="1134"/>
        <v>0</v>
      </c>
      <c r="E8421" s="50">
        <f t="shared" ca="1" si="1128"/>
        <v>0</v>
      </c>
      <c r="F8421" s="2" t="str">
        <f t="shared" ca="1" si="1135"/>
        <v/>
      </c>
      <c r="BD8421" s="49">
        <f t="shared" ca="1" si="1132"/>
        <v>815.5</v>
      </c>
      <c r="BE8421" s="3">
        <f t="shared" ca="1" si="1129"/>
        <v>8.1500000000000003E-2</v>
      </c>
      <c r="BF8421" s="3">
        <f t="shared" ca="1" si="1130"/>
        <v>-1.3950525282585462</v>
      </c>
      <c r="BG8421" s="9">
        <f t="shared" ca="1" si="1131"/>
        <v>0</v>
      </c>
      <c r="BH8421" s="6">
        <f ca="1">IF(ISNUMBER('Descriptive Stats'!BF8421),'Descriptive Stats'!BF8421,#N/A)</f>
        <v>-1.3950525282585462</v>
      </c>
      <c r="BI8421" s="6">
        <f ca="1">IF(ISNUMBER('Descriptive Stats'!E8421),'Descriptive Stats'!E8421,#N/A)</f>
        <v>0</v>
      </c>
    </row>
    <row r="8422" spans="1:61" ht="14.4" x14ac:dyDescent="0.3">
      <c r="A8422" s="2">
        <f>ROW()</f>
        <v>8422</v>
      </c>
      <c r="C8422" s="8">
        <f t="shared" ca="1" si="1133"/>
        <v>11</v>
      </c>
      <c r="D8422" s="8">
        <f t="shared" ca="1" si="1134"/>
        <v>0</v>
      </c>
      <c r="E8422" s="50">
        <f t="shared" ca="1" si="1128"/>
        <v>0</v>
      </c>
      <c r="F8422" s="2" t="str">
        <f t="shared" ca="1" si="1135"/>
        <v/>
      </c>
      <c r="BD8422" s="49">
        <f t="shared" ca="1" si="1132"/>
        <v>815.5</v>
      </c>
      <c r="BE8422" s="3">
        <f t="shared" ca="1" si="1129"/>
        <v>8.1500000000000003E-2</v>
      </c>
      <c r="BF8422" s="3">
        <f t="shared" ca="1" si="1130"/>
        <v>-1.3950525282585462</v>
      </c>
      <c r="BG8422" s="9">
        <f t="shared" ca="1" si="1131"/>
        <v>0</v>
      </c>
      <c r="BH8422" s="6">
        <f ca="1">IF(ISNUMBER('Descriptive Stats'!BF8422),'Descriptive Stats'!BF8422,#N/A)</f>
        <v>-1.3950525282585462</v>
      </c>
      <c r="BI8422" s="6">
        <f ca="1">IF(ISNUMBER('Descriptive Stats'!E8422),'Descriptive Stats'!E8422,#N/A)</f>
        <v>0</v>
      </c>
    </row>
    <row r="8423" spans="1:61" ht="14.4" x14ac:dyDescent="0.3">
      <c r="A8423" s="2">
        <f>ROW()</f>
        <v>8423</v>
      </c>
      <c r="C8423" s="8">
        <f t="shared" ca="1" si="1133"/>
        <v>18</v>
      </c>
      <c r="D8423" s="8">
        <f t="shared" ca="1" si="1134"/>
        <v>0</v>
      </c>
      <c r="E8423" s="50">
        <f t="shared" ca="1" si="1128"/>
        <v>3</v>
      </c>
      <c r="F8423" s="2" t="str">
        <f t="shared" ca="1" si="1135"/>
        <v/>
      </c>
      <c r="BD8423" s="49">
        <f t="shared" ca="1" si="1132"/>
        <v>3200</v>
      </c>
      <c r="BE8423" s="3">
        <f t="shared" ca="1" si="1129"/>
        <v>0.31995000000000001</v>
      </c>
      <c r="BF8423" s="3">
        <f t="shared" ca="1" si="1130"/>
        <v>-0.46783862043457014</v>
      </c>
      <c r="BG8423" s="9">
        <f t="shared" ca="1" si="1131"/>
        <v>3</v>
      </c>
      <c r="BH8423" s="6">
        <f ca="1">IF(ISNUMBER('Descriptive Stats'!BF8423),'Descriptive Stats'!BF8423,#N/A)</f>
        <v>-0.46783862043457014</v>
      </c>
      <c r="BI8423" s="6">
        <f ca="1">IF(ISNUMBER('Descriptive Stats'!E8423),'Descriptive Stats'!E8423,#N/A)</f>
        <v>3</v>
      </c>
    </row>
    <row r="8424" spans="1:61" ht="14.4" x14ac:dyDescent="0.3">
      <c r="A8424" s="2">
        <f>ROW()</f>
        <v>8424</v>
      </c>
      <c r="C8424" s="8">
        <f t="shared" ca="1" si="1133"/>
        <v>10</v>
      </c>
      <c r="D8424" s="8">
        <f t="shared" ca="1" si="1134"/>
        <v>3</v>
      </c>
      <c r="E8424" s="50">
        <f t="shared" ca="1" si="1128"/>
        <v>9</v>
      </c>
      <c r="F8424" s="2" t="str">
        <f t="shared" ca="1" si="1135"/>
        <v/>
      </c>
      <c r="BD8424" s="49">
        <f t="shared" ca="1" si="1132"/>
        <v>4819</v>
      </c>
      <c r="BE8424" s="3">
        <f t="shared" ca="1" si="1129"/>
        <v>0.48185</v>
      </c>
      <c r="BF8424" s="3">
        <f t="shared" ca="1" si="1130"/>
        <v>-4.5511009098988427E-2</v>
      </c>
      <c r="BG8424" s="9">
        <f t="shared" ca="1" si="1131"/>
        <v>9</v>
      </c>
      <c r="BH8424" s="6">
        <f ca="1">IF(ISNUMBER('Descriptive Stats'!BF8424),'Descriptive Stats'!BF8424,#N/A)</f>
        <v>-4.5511009098988427E-2</v>
      </c>
      <c r="BI8424" s="6">
        <f ca="1">IF(ISNUMBER('Descriptive Stats'!E8424),'Descriptive Stats'!E8424,#N/A)</f>
        <v>9</v>
      </c>
    </row>
    <row r="8425" spans="1:61" ht="14.4" x14ac:dyDescent="0.3">
      <c r="A8425" s="2">
        <f>ROW()</f>
        <v>8425</v>
      </c>
      <c r="C8425" s="8">
        <f t="shared" ca="1" si="1133"/>
        <v>23</v>
      </c>
      <c r="D8425" s="8">
        <f t="shared" ca="1" si="1134"/>
        <v>9</v>
      </c>
      <c r="E8425" s="50">
        <f t="shared" ca="1" si="1128"/>
        <v>6</v>
      </c>
      <c r="F8425" s="2" t="str">
        <f t="shared" ca="1" si="1135"/>
        <v/>
      </c>
      <c r="BD8425" s="49">
        <f t="shared" ca="1" si="1132"/>
        <v>3900</v>
      </c>
      <c r="BE8425" s="3">
        <f t="shared" ca="1" si="1129"/>
        <v>0.38995000000000002</v>
      </c>
      <c r="BF8425" s="3">
        <f t="shared" ca="1" si="1130"/>
        <v>-0.2794493539703507</v>
      </c>
      <c r="BG8425" s="9">
        <f t="shared" ca="1" si="1131"/>
        <v>6</v>
      </c>
      <c r="BH8425" s="6">
        <f ca="1">IF(ISNUMBER('Descriptive Stats'!BF8425),'Descriptive Stats'!BF8425,#N/A)</f>
        <v>-0.2794493539703507</v>
      </c>
      <c r="BI8425" s="6">
        <f ca="1">IF(ISNUMBER('Descriptive Stats'!E8425),'Descriptive Stats'!E8425,#N/A)</f>
        <v>6</v>
      </c>
    </row>
    <row r="8426" spans="1:61" ht="14.4" x14ac:dyDescent="0.3">
      <c r="A8426" s="2">
        <f>ROW()</f>
        <v>8426</v>
      </c>
      <c r="C8426" s="8">
        <f t="shared" ca="1" si="1133"/>
        <v>16</v>
      </c>
      <c r="D8426" s="8">
        <f t="shared" ca="1" si="1134"/>
        <v>6</v>
      </c>
      <c r="E8426" s="50">
        <f t="shared" ca="1" si="1128"/>
        <v>1</v>
      </c>
      <c r="F8426" s="2" t="str">
        <f t="shared" ca="1" si="1135"/>
        <v/>
      </c>
      <c r="BD8426" s="49">
        <f t="shared" ca="1" si="1132"/>
        <v>1871</v>
      </c>
      <c r="BE8426" s="3">
        <f t="shared" ca="1" si="1129"/>
        <v>0.18704999999999999</v>
      </c>
      <c r="BF8426" s="3">
        <f t="shared" ca="1" si="1130"/>
        <v>-0.88881967520906158</v>
      </c>
      <c r="BG8426" s="9">
        <f t="shared" ca="1" si="1131"/>
        <v>1</v>
      </c>
      <c r="BH8426" s="6">
        <f ca="1">IF(ISNUMBER('Descriptive Stats'!BF8426),'Descriptive Stats'!BF8426,#N/A)</f>
        <v>-0.88881967520906158</v>
      </c>
      <c r="BI8426" s="6">
        <f ca="1">IF(ISNUMBER('Descriptive Stats'!E8426),'Descriptive Stats'!E8426,#N/A)</f>
        <v>1</v>
      </c>
    </row>
    <row r="8427" spans="1:61" ht="14.4" x14ac:dyDescent="0.3">
      <c r="A8427" s="2">
        <f>ROW()</f>
        <v>8427</v>
      </c>
      <c r="C8427" s="8">
        <f t="shared" ca="1" si="1133"/>
        <v>8</v>
      </c>
      <c r="D8427" s="8">
        <f t="shared" ca="1" si="1134"/>
        <v>1</v>
      </c>
      <c r="E8427" s="50">
        <f t="shared" ca="1" si="1128"/>
        <v>19</v>
      </c>
      <c r="F8427" s="2" t="str">
        <f t="shared" ca="1" si="1135"/>
        <v>X</v>
      </c>
      <c r="BD8427" s="49">
        <f t="shared" ca="1" si="1132"/>
        <v>5294</v>
      </c>
      <c r="BE8427" s="3">
        <f t="shared" ca="1" si="1129"/>
        <v>0.52934999999999999</v>
      </c>
      <c r="BF8427" s="3">
        <f t="shared" ca="1" si="1130"/>
        <v>7.3636031452008061E-2</v>
      </c>
      <c r="BG8427" s="9">
        <f t="shared" ca="1" si="1131"/>
        <v>19</v>
      </c>
      <c r="BH8427" s="6">
        <f ca="1">IF(ISNUMBER('Descriptive Stats'!BF8427),'Descriptive Stats'!BF8427,#N/A)</f>
        <v>7.3636031452008061E-2</v>
      </c>
      <c r="BI8427" s="6">
        <f ca="1">IF(ISNUMBER('Descriptive Stats'!E8427),'Descriptive Stats'!E8427,#N/A)</f>
        <v>19</v>
      </c>
    </row>
    <row r="8428" spans="1:61" ht="14.4" x14ac:dyDescent="0.3">
      <c r="A8428" s="2">
        <f>ROW()</f>
        <v>8428</v>
      </c>
      <c r="C8428" s="8">
        <f t="shared" ca="1" si="1133"/>
        <v>7</v>
      </c>
      <c r="D8428" s="8">
        <f t="shared" ca="1" si="1134"/>
        <v>19</v>
      </c>
      <c r="E8428" s="50">
        <f t="shared" ca="1" si="1128"/>
        <v>4</v>
      </c>
      <c r="F8428" s="2" t="str">
        <f t="shared" ca="1" si="1135"/>
        <v/>
      </c>
      <c r="BD8428" s="49">
        <f t="shared" ca="1" si="1132"/>
        <v>3442</v>
      </c>
      <c r="BE8428" s="3">
        <f t="shared" ca="1" si="1129"/>
        <v>0.34415000000000001</v>
      </c>
      <c r="BF8428" s="3">
        <f t="shared" ca="1" si="1130"/>
        <v>-0.40116316278173481</v>
      </c>
      <c r="BG8428" s="9">
        <f t="shared" ca="1" si="1131"/>
        <v>4</v>
      </c>
      <c r="BH8428" s="6">
        <f ca="1">IF(ISNUMBER('Descriptive Stats'!BF8428),'Descriptive Stats'!BF8428,#N/A)</f>
        <v>-0.40116316278173481</v>
      </c>
      <c r="BI8428" s="6">
        <f ca="1">IF(ISNUMBER('Descriptive Stats'!E8428),'Descriptive Stats'!E8428,#N/A)</f>
        <v>4</v>
      </c>
    </row>
    <row r="8429" spans="1:61" ht="14.4" x14ac:dyDescent="0.3">
      <c r="A8429" s="2">
        <f>ROW()</f>
        <v>8429</v>
      </c>
      <c r="C8429" s="8">
        <f t="shared" ca="1" si="1133"/>
        <v>13</v>
      </c>
      <c r="D8429" s="8">
        <f t="shared" ca="1" si="1134"/>
        <v>4</v>
      </c>
      <c r="E8429" s="50">
        <f t="shared" ca="1" si="1128"/>
        <v>0</v>
      </c>
      <c r="F8429" s="2" t="str">
        <f t="shared" ca="1" si="1135"/>
        <v/>
      </c>
      <c r="BD8429" s="49">
        <f t="shared" ca="1" si="1132"/>
        <v>815.5</v>
      </c>
      <c r="BE8429" s="3">
        <f t="shared" ca="1" si="1129"/>
        <v>8.1500000000000003E-2</v>
      </c>
      <c r="BF8429" s="3">
        <f t="shared" ca="1" si="1130"/>
        <v>-1.3950525282585462</v>
      </c>
      <c r="BG8429" s="9">
        <f t="shared" ca="1" si="1131"/>
        <v>0</v>
      </c>
      <c r="BH8429" s="6">
        <f ca="1">IF(ISNUMBER('Descriptive Stats'!BF8429),'Descriptive Stats'!BF8429,#N/A)</f>
        <v>-1.3950525282585462</v>
      </c>
      <c r="BI8429" s="6">
        <f ca="1">IF(ISNUMBER('Descriptive Stats'!E8429),'Descriptive Stats'!E8429,#N/A)</f>
        <v>0</v>
      </c>
    </row>
    <row r="8430" spans="1:61" ht="14.4" x14ac:dyDescent="0.3">
      <c r="A8430" s="2">
        <f>ROW()</f>
        <v>8430</v>
      </c>
      <c r="C8430" s="8">
        <f t="shared" ca="1" si="1133"/>
        <v>15</v>
      </c>
      <c r="D8430" s="8">
        <f t="shared" ca="1" si="1134"/>
        <v>0</v>
      </c>
      <c r="E8430" s="50">
        <f t="shared" ca="1" si="1128"/>
        <v>2</v>
      </c>
      <c r="F8430" s="2" t="str">
        <f t="shared" ca="1" si="1135"/>
        <v/>
      </c>
      <c r="BD8430" s="49">
        <f t="shared" ca="1" si="1132"/>
        <v>2595</v>
      </c>
      <c r="BE8430" s="3">
        <f t="shared" ca="1" si="1129"/>
        <v>0.25945000000000001</v>
      </c>
      <c r="BF8430" s="3">
        <f t="shared" ca="1" si="1130"/>
        <v>-0.6450419512753276</v>
      </c>
      <c r="BG8430" s="9">
        <f t="shared" ca="1" si="1131"/>
        <v>2</v>
      </c>
      <c r="BH8430" s="6">
        <f ca="1">IF(ISNUMBER('Descriptive Stats'!BF8430),'Descriptive Stats'!BF8430,#N/A)</f>
        <v>-0.6450419512753276</v>
      </c>
      <c r="BI8430" s="6">
        <f ca="1">IF(ISNUMBER('Descriptive Stats'!E8430),'Descriptive Stats'!E8430,#N/A)</f>
        <v>2</v>
      </c>
    </row>
    <row r="8431" spans="1:61" ht="14.4" x14ac:dyDescent="0.3">
      <c r="A8431" s="2">
        <f>ROW()</f>
        <v>8431</v>
      </c>
      <c r="C8431" s="8">
        <f t="shared" ca="1" si="1133"/>
        <v>21</v>
      </c>
      <c r="D8431" s="8">
        <f t="shared" ca="1" si="1134"/>
        <v>2</v>
      </c>
      <c r="E8431" s="50">
        <f t="shared" ca="1" si="1128"/>
        <v>0</v>
      </c>
      <c r="F8431" s="2" t="str">
        <f t="shared" ca="1" si="1135"/>
        <v/>
      </c>
      <c r="BD8431" s="49">
        <f t="shared" ca="1" si="1132"/>
        <v>815.5</v>
      </c>
      <c r="BE8431" s="3">
        <f t="shared" ca="1" si="1129"/>
        <v>8.1500000000000003E-2</v>
      </c>
      <c r="BF8431" s="3">
        <f t="shared" ca="1" si="1130"/>
        <v>-1.3950525282585462</v>
      </c>
      <c r="BG8431" s="9">
        <f t="shared" ca="1" si="1131"/>
        <v>0</v>
      </c>
      <c r="BH8431" s="6">
        <f ca="1">IF(ISNUMBER('Descriptive Stats'!BF8431),'Descriptive Stats'!BF8431,#N/A)</f>
        <v>-1.3950525282585462</v>
      </c>
      <c r="BI8431" s="6">
        <f ca="1">IF(ISNUMBER('Descriptive Stats'!E8431),'Descriptive Stats'!E8431,#N/A)</f>
        <v>0</v>
      </c>
    </row>
    <row r="8432" spans="1:61" ht="14.4" x14ac:dyDescent="0.3">
      <c r="A8432" s="2">
        <f>ROW()</f>
        <v>8432</v>
      </c>
      <c r="C8432" s="8">
        <f t="shared" ca="1" si="1133"/>
        <v>20</v>
      </c>
      <c r="D8432" s="8">
        <f t="shared" ca="1" si="1134"/>
        <v>0</v>
      </c>
      <c r="E8432" s="50">
        <f t="shared" ca="1" si="1128"/>
        <v>2</v>
      </c>
      <c r="F8432" s="2" t="str">
        <f t="shared" ca="1" si="1135"/>
        <v/>
      </c>
      <c r="BD8432" s="49">
        <f t="shared" ca="1" si="1132"/>
        <v>2595</v>
      </c>
      <c r="BE8432" s="3">
        <f t="shared" ca="1" si="1129"/>
        <v>0.25945000000000001</v>
      </c>
      <c r="BF8432" s="3">
        <f t="shared" ca="1" si="1130"/>
        <v>-0.6450419512753276</v>
      </c>
      <c r="BG8432" s="9">
        <f t="shared" ca="1" si="1131"/>
        <v>2</v>
      </c>
      <c r="BH8432" s="6">
        <f ca="1">IF(ISNUMBER('Descriptive Stats'!BF8432),'Descriptive Stats'!BF8432,#N/A)</f>
        <v>-0.6450419512753276</v>
      </c>
      <c r="BI8432" s="6">
        <f ca="1">IF(ISNUMBER('Descriptive Stats'!E8432),'Descriptive Stats'!E8432,#N/A)</f>
        <v>2</v>
      </c>
    </row>
    <row r="8433" spans="1:61" ht="14.4" x14ac:dyDescent="0.3">
      <c r="A8433" s="2">
        <f>ROW()</f>
        <v>8433</v>
      </c>
      <c r="C8433" s="8">
        <f t="shared" ca="1" si="1133"/>
        <v>9</v>
      </c>
      <c r="D8433" s="8">
        <f t="shared" ca="1" si="1134"/>
        <v>2</v>
      </c>
      <c r="E8433" s="50">
        <f t="shared" ca="1" si="1128"/>
        <v>3</v>
      </c>
      <c r="F8433" s="2" t="str">
        <f t="shared" ca="1" si="1135"/>
        <v/>
      </c>
      <c r="BD8433" s="49">
        <f t="shared" ca="1" si="1132"/>
        <v>3200</v>
      </c>
      <c r="BE8433" s="3">
        <f t="shared" ca="1" si="1129"/>
        <v>0.31995000000000001</v>
      </c>
      <c r="BF8433" s="3">
        <f t="shared" ca="1" si="1130"/>
        <v>-0.46783862043457014</v>
      </c>
      <c r="BG8433" s="9">
        <f t="shared" ca="1" si="1131"/>
        <v>3</v>
      </c>
      <c r="BH8433" s="6">
        <f ca="1">IF(ISNUMBER('Descriptive Stats'!BF8433),'Descriptive Stats'!BF8433,#N/A)</f>
        <v>-0.46783862043457014</v>
      </c>
      <c r="BI8433" s="6">
        <f ca="1">IF(ISNUMBER('Descriptive Stats'!E8433),'Descriptive Stats'!E8433,#N/A)</f>
        <v>3</v>
      </c>
    </row>
    <row r="8434" spans="1:61" ht="14.4" x14ac:dyDescent="0.3">
      <c r="A8434" s="2">
        <f>ROW()</f>
        <v>8434</v>
      </c>
      <c r="C8434" s="8">
        <f t="shared" ca="1" si="1133"/>
        <v>10</v>
      </c>
      <c r="D8434" s="8">
        <f t="shared" ca="1" si="1134"/>
        <v>3</v>
      </c>
      <c r="E8434" s="50">
        <f t="shared" ca="1" si="1128"/>
        <v>0</v>
      </c>
      <c r="F8434" s="2" t="str">
        <f t="shared" ca="1" si="1135"/>
        <v/>
      </c>
      <c r="BD8434" s="49">
        <f t="shared" ca="1" si="1132"/>
        <v>815.5</v>
      </c>
      <c r="BE8434" s="3">
        <f t="shared" ca="1" si="1129"/>
        <v>8.1500000000000003E-2</v>
      </c>
      <c r="BF8434" s="3">
        <f t="shared" ca="1" si="1130"/>
        <v>-1.3950525282585462</v>
      </c>
      <c r="BG8434" s="9">
        <f t="shared" ca="1" si="1131"/>
        <v>0</v>
      </c>
      <c r="BH8434" s="6">
        <f ca="1">IF(ISNUMBER('Descriptive Stats'!BF8434),'Descriptive Stats'!BF8434,#N/A)</f>
        <v>-1.3950525282585462</v>
      </c>
      <c r="BI8434" s="6">
        <f ca="1">IF(ISNUMBER('Descriptive Stats'!E8434),'Descriptive Stats'!E8434,#N/A)</f>
        <v>0</v>
      </c>
    </row>
    <row r="8435" spans="1:61" ht="14.4" x14ac:dyDescent="0.3">
      <c r="A8435" s="2">
        <f>ROW()</f>
        <v>8435</v>
      </c>
      <c r="C8435" s="8">
        <f t="shared" ca="1" si="1133"/>
        <v>14</v>
      </c>
      <c r="D8435" s="8">
        <f t="shared" ca="1" si="1134"/>
        <v>0</v>
      </c>
      <c r="E8435" s="50">
        <f t="shared" ca="1" si="1128"/>
        <v>19</v>
      </c>
      <c r="F8435" s="2" t="str">
        <f t="shared" ca="1" si="1135"/>
        <v>X</v>
      </c>
      <c r="BD8435" s="49">
        <f t="shared" ca="1" si="1132"/>
        <v>5294</v>
      </c>
      <c r="BE8435" s="3">
        <f t="shared" ca="1" si="1129"/>
        <v>0.52934999999999999</v>
      </c>
      <c r="BF8435" s="3">
        <f t="shared" ca="1" si="1130"/>
        <v>7.3636031452008061E-2</v>
      </c>
      <c r="BG8435" s="9">
        <f t="shared" ca="1" si="1131"/>
        <v>19</v>
      </c>
      <c r="BH8435" s="6">
        <f ca="1">IF(ISNUMBER('Descriptive Stats'!BF8435),'Descriptive Stats'!BF8435,#N/A)</f>
        <v>7.3636031452008061E-2</v>
      </c>
      <c r="BI8435" s="6">
        <f ca="1">IF(ISNUMBER('Descriptive Stats'!E8435),'Descriptive Stats'!E8435,#N/A)</f>
        <v>19</v>
      </c>
    </row>
    <row r="8436" spans="1:61" ht="14.4" x14ac:dyDescent="0.3">
      <c r="A8436" s="2">
        <f>ROW()</f>
        <v>8436</v>
      </c>
      <c r="C8436" s="8">
        <f t="shared" ca="1" si="1133"/>
        <v>7</v>
      </c>
      <c r="D8436" s="8">
        <f t="shared" ca="1" si="1134"/>
        <v>19</v>
      </c>
      <c r="E8436" s="50">
        <f t="shared" ca="1" si="1128"/>
        <v>0</v>
      </c>
      <c r="F8436" s="2" t="str">
        <f t="shared" ca="1" si="1135"/>
        <v/>
      </c>
      <c r="BD8436" s="49">
        <f t="shared" ca="1" si="1132"/>
        <v>815.5</v>
      </c>
      <c r="BE8436" s="3">
        <f t="shared" ca="1" si="1129"/>
        <v>8.1500000000000003E-2</v>
      </c>
      <c r="BF8436" s="3">
        <f t="shared" ca="1" si="1130"/>
        <v>-1.3950525282585462</v>
      </c>
      <c r="BG8436" s="9">
        <f t="shared" ca="1" si="1131"/>
        <v>0</v>
      </c>
      <c r="BH8436" s="6">
        <f ca="1">IF(ISNUMBER('Descriptive Stats'!BF8436),'Descriptive Stats'!BF8436,#N/A)</f>
        <v>-1.3950525282585462</v>
      </c>
      <c r="BI8436" s="6">
        <f ca="1">IF(ISNUMBER('Descriptive Stats'!E8436),'Descriptive Stats'!E8436,#N/A)</f>
        <v>0</v>
      </c>
    </row>
    <row r="8437" spans="1:61" ht="14.4" x14ac:dyDescent="0.3">
      <c r="A8437" s="2">
        <f>ROW()</f>
        <v>8437</v>
      </c>
      <c r="C8437" s="8">
        <f t="shared" ca="1" si="1133"/>
        <v>18</v>
      </c>
      <c r="D8437" s="8">
        <f t="shared" ca="1" si="1134"/>
        <v>0</v>
      </c>
      <c r="E8437" s="50">
        <f t="shared" ca="1" si="1128"/>
        <v>2</v>
      </c>
      <c r="F8437" s="2" t="str">
        <f t="shared" ca="1" si="1135"/>
        <v/>
      </c>
      <c r="BD8437" s="49">
        <f t="shared" ca="1" si="1132"/>
        <v>2595</v>
      </c>
      <c r="BE8437" s="3">
        <f t="shared" ca="1" si="1129"/>
        <v>0.25945000000000001</v>
      </c>
      <c r="BF8437" s="3">
        <f t="shared" ca="1" si="1130"/>
        <v>-0.6450419512753276</v>
      </c>
      <c r="BG8437" s="9">
        <f t="shared" ca="1" si="1131"/>
        <v>2</v>
      </c>
      <c r="BH8437" s="6">
        <f ca="1">IF(ISNUMBER('Descriptive Stats'!BF8437),'Descriptive Stats'!BF8437,#N/A)</f>
        <v>-0.6450419512753276</v>
      </c>
      <c r="BI8437" s="6">
        <f ca="1">IF(ISNUMBER('Descriptive Stats'!E8437),'Descriptive Stats'!E8437,#N/A)</f>
        <v>2</v>
      </c>
    </row>
    <row r="8438" spans="1:61" ht="14.4" x14ac:dyDescent="0.3">
      <c r="A8438" s="2">
        <f>ROW()</f>
        <v>8438</v>
      </c>
      <c r="C8438" s="8">
        <f t="shared" ca="1" si="1133"/>
        <v>3</v>
      </c>
      <c r="D8438" s="8">
        <f t="shared" ca="1" si="1134"/>
        <v>2</v>
      </c>
      <c r="E8438" s="50">
        <f t="shared" ca="1" si="1128"/>
        <v>0</v>
      </c>
      <c r="F8438" s="2" t="str">
        <f t="shared" ca="1" si="1135"/>
        <v/>
      </c>
      <c r="BD8438" s="49">
        <f t="shared" ca="1" si="1132"/>
        <v>815.5</v>
      </c>
      <c r="BE8438" s="3">
        <f t="shared" ca="1" si="1129"/>
        <v>8.1500000000000003E-2</v>
      </c>
      <c r="BF8438" s="3">
        <f t="shared" ca="1" si="1130"/>
        <v>-1.3950525282585462</v>
      </c>
      <c r="BG8438" s="9">
        <f t="shared" ca="1" si="1131"/>
        <v>0</v>
      </c>
      <c r="BH8438" s="6">
        <f ca="1">IF(ISNUMBER('Descriptive Stats'!BF8438),'Descriptive Stats'!BF8438,#N/A)</f>
        <v>-1.3950525282585462</v>
      </c>
      <c r="BI8438" s="6">
        <f ca="1">IF(ISNUMBER('Descriptive Stats'!E8438),'Descriptive Stats'!E8438,#N/A)</f>
        <v>0</v>
      </c>
    </row>
    <row r="8439" spans="1:61" ht="14.4" x14ac:dyDescent="0.3">
      <c r="A8439" s="2">
        <f>ROW()</f>
        <v>8439</v>
      </c>
      <c r="C8439" s="8">
        <f t="shared" ca="1" si="1133"/>
        <v>22</v>
      </c>
      <c r="D8439" s="8">
        <f t="shared" ca="1" si="1134"/>
        <v>0</v>
      </c>
      <c r="E8439" s="50">
        <f t="shared" ca="1" si="1128"/>
        <v>2</v>
      </c>
      <c r="F8439" s="2" t="str">
        <f t="shared" ca="1" si="1135"/>
        <v/>
      </c>
      <c r="BD8439" s="49">
        <f t="shared" ca="1" si="1132"/>
        <v>2595</v>
      </c>
      <c r="BE8439" s="3">
        <f t="shared" ca="1" si="1129"/>
        <v>0.25945000000000001</v>
      </c>
      <c r="BF8439" s="3">
        <f t="shared" ca="1" si="1130"/>
        <v>-0.6450419512753276</v>
      </c>
      <c r="BG8439" s="9">
        <f t="shared" ca="1" si="1131"/>
        <v>2</v>
      </c>
      <c r="BH8439" s="6">
        <f ca="1">IF(ISNUMBER('Descriptive Stats'!BF8439),'Descriptive Stats'!BF8439,#N/A)</f>
        <v>-0.6450419512753276</v>
      </c>
      <c r="BI8439" s="6">
        <f ca="1">IF(ISNUMBER('Descriptive Stats'!E8439),'Descriptive Stats'!E8439,#N/A)</f>
        <v>2</v>
      </c>
    </row>
    <row r="8440" spans="1:61" ht="14.4" x14ac:dyDescent="0.3">
      <c r="A8440" s="2">
        <f>ROW()</f>
        <v>8440</v>
      </c>
      <c r="C8440" s="8">
        <f t="shared" ca="1" si="1133"/>
        <v>3</v>
      </c>
      <c r="D8440" s="8">
        <f t="shared" ca="1" si="1134"/>
        <v>2</v>
      </c>
      <c r="E8440" s="50">
        <f t="shared" ca="1" si="1128"/>
        <v>0</v>
      </c>
      <c r="F8440" s="2" t="str">
        <f t="shared" ca="1" si="1135"/>
        <v/>
      </c>
      <c r="BD8440" s="49">
        <f t="shared" ca="1" si="1132"/>
        <v>815.5</v>
      </c>
      <c r="BE8440" s="3">
        <f t="shared" ca="1" si="1129"/>
        <v>8.1500000000000003E-2</v>
      </c>
      <c r="BF8440" s="3">
        <f t="shared" ca="1" si="1130"/>
        <v>-1.3950525282585462</v>
      </c>
      <c r="BG8440" s="9">
        <f t="shared" ca="1" si="1131"/>
        <v>0</v>
      </c>
      <c r="BH8440" s="6">
        <f ca="1">IF(ISNUMBER('Descriptive Stats'!BF8440),'Descriptive Stats'!BF8440,#N/A)</f>
        <v>-1.3950525282585462</v>
      </c>
      <c r="BI8440" s="6">
        <f ca="1">IF(ISNUMBER('Descriptive Stats'!E8440),'Descriptive Stats'!E8440,#N/A)</f>
        <v>0</v>
      </c>
    </row>
    <row r="8441" spans="1:61" ht="14.4" x14ac:dyDescent="0.3">
      <c r="A8441" s="2">
        <f>ROW()</f>
        <v>8441</v>
      </c>
      <c r="C8441" s="8">
        <f t="shared" ca="1" si="1133"/>
        <v>18</v>
      </c>
      <c r="D8441" s="8">
        <f t="shared" ca="1" si="1134"/>
        <v>0</v>
      </c>
      <c r="E8441" s="50">
        <f t="shared" ca="1" si="1128"/>
        <v>0</v>
      </c>
      <c r="F8441" s="2" t="str">
        <f t="shared" ca="1" si="1135"/>
        <v/>
      </c>
      <c r="BD8441" s="49">
        <f t="shared" ca="1" si="1132"/>
        <v>815.5</v>
      </c>
      <c r="BE8441" s="3">
        <f t="shared" ca="1" si="1129"/>
        <v>8.1500000000000003E-2</v>
      </c>
      <c r="BF8441" s="3">
        <f t="shared" ca="1" si="1130"/>
        <v>-1.3950525282585462</v>
      </c>
      <c r="BG8441" s="9">
        <f t="shared" ca="1" si="1131"/>
        <v>0</v>
      </c>
      <c r="BH8441" s="6">
        <f ca="1">IF(ISNUMBER('Descriptive Stats'!BF8441),'Descriptive Stats'!BF8441,#N/A)</f>
        <v>-1.3950525282585462</v>
      </c>
      <c r="BI8441" s="6">
        <f ca="1">IF(ISNUMBER('Descriptive Stats'!E8441),'Descriptive Stats'!E8441,#N/A)</f>
        <v>0</v>
      </c>
    </row>
    <row r="8442" spans="1:61" ht="14.4" x14ac:dyDescent="0.3">
      <c r="A8442" s="2">
        <f>ROW()</f>
        <v>8442</v>
      </c>
      <c r="C8442" s="8">
        <f t="shared" ca="1" si="1133"/>
        <v>14</v>
      </c>
      <c r="D8442" s="8">
        <f t="shared" ca="1" si="1134"/>
        <v>0</v>
      </c>
      <c r="E8442" s="50">
        <f t="shared" ca="1" si="1128"/>
        <v>0</v>
      </c>
      <c r="F8442" s="2" t="str">
        <f t="shared" ca="1" si="1135"/>
        <v/>
      </c>
      <c r="BD8442" s="49">
        <f t="shared" ca="1" si="1132"/>
        <v>815.5</v>
      </c>
      <c r="BE8442" s="3">
        <f t="shared" ca="1" si="1129"/>
        <v>8.1500000000000003E-2</v>
      </c>
      <c r="BF8442" s="3">
        <f t="shared" ca="1" si="1130"/>
        <v>-1.3950525282585462</v>
      </c>
      <c r="BG8442" s="9">
        <f t="shared" ca="1" si="1131"/>
        <v>0</v>
      </c>
      <c r="BH8442" s="6">
        <f ca="1">IF(ISNUMBER('Descriptive Stats'!BF8442),'Descriptive Stats'!BF8442,#N/A)</f>
        <v>-1.3950525282585462</v>
      </c>
      <c r="BI8442" s="6">
        <f ca="1">IF(ISNUMBER('Descriptive Stats'!E8442),'Descriptive Stats'!E8442,#N/A)</f>
        <v>0</v>
      </c>
    </row>
    <row r="8443" spans="1:61" ht="14.4" x14ac:dyDescent="0.3">
      <c r="A8443" s="2">
        <f>ROW()</f>
        <v>8443</v>
      </c>
      <c r="C8443" s="8">
        <f t="shared" ca="1" si="1133"/>
        <v>18</v>
      </c>
      <c r="D8443" s="8">
        <f t="shared" ca="1" si="1134"/>
        <v>0</v>
      </c>
      <c r="E8443" s="50">
        <f t="shared" ca="1" si="1128"/>
        <v>7</v>
      </c>
      <c r="F8443" s="2" t="str">
        <f t="shared" ca="1" si="1135"/>
        <v/>
      </c>
      <c r="BD8443" s="49">
        <f t="shared" ca="1" si="1132"/>
        <v>4473.5</v>
      </c>
      <c r="BE8443" s="3">
        <f t="shared" ca="1" si="1129"/>
        <v>0.44729999999999998</v>
      </c>
      <c r="BF8443" s="3">
        <f t="shared" ca="1" si="1130"/>
        <v>-0.13248586824472414</v>
      </c>
      <c r="BG8443" s="9">
        <f t="shared" ca="1" si="1131"/>
        <v>7</v>
      </c>
      <c r="BH8443" s="6">
        <f ca="1">IF(ISNUMBER('Descriptive Stats'!BF8443),'Descriptive Stats'!BF8443,#N/A)</f>
        <v>-0.13248586824472414</v>
      </c>
      <c r="BI8443" s="6">
        <f ca="1">IF(ISNUMBER('Descriptive Stats'!E8443),'Descriptive Stats'!E8443,#N/A)</f>
        <v>7</v>
      </c>
    </row>
    <row r="8444" spans="1:61" ht="14.4" x14ac:dyDescent="0.3">
      <c r="A8444" s="2">
        <f>ROW()</f>
        <v>8444</v>
      </c>
      <c r="C8444" s="8">
        <f t="shared" ca="1" si="1133"/>
        <v>19</v>
      </c>
      <c r="D8444" s="8">
        <f t="shared" ca="1" si="1134"/>
        <v>7</v>
      </c>
      <c r="E8444" s="50">
        <f t="shared" ca="1" si="1128"/>
        <v>1</v>
      </c>
      <c r="F8444" s="2" t="str">
        <f t="shared" ca="1" si="1135"/>
        <v/>
      </c>
      <c r="BD8444" s="49">
        <f t="shared" ca="1" si="1132"/>
        <v>1871</v>
      </c>
      <c r="BE8444" s="3">
        <f t="shared" ca="1" si="1129"/>
        <v>0.18704999999999999</v>
      </c>
      <c r="BF8444" s="3">
        <f t="shared" ca="1" si="1130"/>
        <v>-0.88881967520906158</v>
      </c>
      <c r="BG8444" s="9">
        <f t="shared" ca="1" si="1131"/>
        <v>1</v>
      </c>
      <c r="BH8444" s="6">
        <f ca="1">IF(ISNUMBER('Descriptive Stats'!BF8444),'Descriptive Stats'!BF8444,#N/A)</f>
        <v>-0.88881967520906158</v>
      </c>
      <c r="BI8444" s="6">
        <f ca="1">IF(ISNUMBER('Descriptive Stats'!E8444),'Descriptive Stats'!E8444,#N/A)</f>
        <v>1</v>
      </c>
    </row>
    <row r="8445" spans="1:61" ht="14.4" x14ac:dyDescent="0.3">
      <c r="A8445" s="2">
        <f>ROW()</f>
        <v>8445</v>
      </c>
      <c r="C8445" s="8">
        <f t="shared" ca="1" si="1133"/>
        <v>8</v>
      </c>
      <c r="D8445" s="8">
        <f t="shared" ca="1" si="1134"/>
        <v>1</v>
      </c>
      <c r="E8445" s="50">
        <f t="shared" ca="1" si="1128"/>
        <v>4</v>
      </c>
      <c r="F8445" s="2" t="str">
        <f t="shared" ca="1" si="1135"/>
        <v/>
      </c>
      <c r="BD8445" s="49">
        <f t="shared" ca="1" si="1132"/>
        <v>3442</v>
      </c>
      <c r="BE8445" s="3">
        <f t="shared" ca="1" si="1129"/>
        <v>0.34415000000000001</v>
      </c>
      <c r="BF8445" s="3">
        <f t="shared" ca="1" si="1130"/>
        <v>-0.40116316278173481</v>
      </c>
      <c r="BG8445" s="9">
        <f t="shared" ca="1" si="1131"/>
        <v>4</v>
      </c>
      <c r="BH8445" s="6">
        <f ca="1">IF(ISNUMBER('Descriptive Stats'!BF8445),'Descriptive Stats'!BF8445,#N/A)</f>
        <v>-0.40116316278173481</v>
      </c>
      <c r="BI8445" s="6">
        <f ca="1">IF(ISNUMBER('Descriptive Stats'!E8445),'Descriptive Stats'!E8445,#N/A)</f>
        <v>4</v>
      </c>
    </row>
    <row r="8446" spans="1:61" ht="14.4" x14ac:dyDescent="0.3">
      <c r="A8446" s="2">
        <f>ROW()</f>
        <v>8446</v>
      </c>
      <c r="C8446" s="8">
        <f t="shared" ca="1" si="1133"/>
        <v>13</v>
      </c>
      <c r="D8446" s="8">
        <f t="shared" ca="1" si="1134"/>
        <v>4</v>
      </c>
      <c r="E8446" s="50">
        <f t="shared" ca="1" si="1128"/>
        <v>7</v>
      </c>
      <c r="F8446" s="2" t="str">
        <f t="shared" ca="1" si="1135"/>
        <v/>
      </c>
      <c r="BD8446" s="49">
        <f t="shared" ca="1" si="1132"/>
        <v>4473.5</v>
      </c>
      <c r="BE8446" s="3">
        <f t="shared" ca="1" si="1129"/>
        <v>0.44729999999999998</v>
      </c>
      <c r="BF8446" s="3">
        <f t="shared" ca="1" si="1130"/>
        <v>-0.13248586824472414</v>
      </c>
      <c r="BG8446" s="9">
        <f t="shared" ca="1" si="1131"/>
        <v>7</v>
      </c>
      <c r="BH8446" s="6">
        <f ca="1">IF(ISNUMBER('Descriptive Stats'!BF8446),'Descriptive Stats'!BF8446,#N/A)</f>
        <v>-0.13248586824472414</v>
      </c>
      <c r="BI8446" s="6">
        <f ca="1">IF(ISNUMBER('Descriptive Stats'!E8446),'Descriptive Stats'!E8446,#N/A)</f>
        <v>7</v>
      </c>
    </row>
    <row r="8447" spans="1:61" ht="14.4" x14ac:dyDescent="0.3">
      <c r="A8447" s="2">
        <f>ROW()</f>
        <v>8447</v>
      </c>
      <c r="C8447" s="8">
        <f t="shared" ca="1" si="1133"/>
        <v>6</v>
      </c>
      <c r="D8447" s="8">
        <f t="shared" ca="1" si="1134"/>
        <v>7</v>
      </c>
      <c r="E8447" s="50">
        <f t="shared" ca="1" si="1128"/>
        <v>2</v>
      </c>
      <c r="F8447" s="2" t="str">
        <f t="shared" ca="1" si="1135"/>
        <v/>
      </c>
      <c r="BD8447" s="49">
        <f t="shared" ca="1" si="1132"/>
        <v>2595</v>
      </c>
      <c r="BE8447" s="3">
        <f t="shared" ca="1" si="1129"/>
        <v>0.25945000000000001</v>
      </c>
      <c r="BF8447" s="3">
        <f t="shared" ca="1" si="1130"/>
        <v>-0.6450419512753276</v>
      </c>
      <c r="BG8447" s="9">
        <f t="shared" ca="1" si="1131"/>
        <v>2</v>
      </c>
      <c r="BH8447" s="6">
        <f ca="1">IF(ISNUMBER('Descriptive Stats'!BF8447),'Descriptive Stats'!BF8447,#N/A)</f>
        <v>-0.6450419512753276</v>
      </c>
      <c r="BI8447" s="6">
        <f ca="1">IF(ISNUMBER('Descriptive Stats'!E8447),'Descriptive Stats'!E8447,#N/A)</f>
        <v>2</v>
      </c>
    </row>
    <row r="8448" spans="1:61" ht="14.4" x14ac:dyDescent="0.3">
      <c r="A8448" s="2">
        <f>ROW()</f>
        <v>8448</v>
      </c>
      <c r="C8448" s="8">
        <f t="shared" ca="1" si="1133"/>
        <v>17</v>
      </c>
      <c r="D8448" s="8">
        <f t="shared" ca="1" si="1134"/>
        <v>2</v>
      </c>
      <c r="E8448" s="50">
        <f t="shared" ca="1" si="1128"/>
        <v>0</v>
      </c>
      <c r="F8448" s="2" t="str">
        <f t="shared" ca="1" si="1135"/>
        <v/>
      </c>
      <c r="BD8448" s="49">
        <f t="shared" ca="1" si="1132"/>
        <v>815.5</v>
      </c>
      <c r="BE8448" s="3">
        <f t="shared" ca="1" si="1129"/>
        <v>8.1500000000000003E-2</v>
      </c>
      <c r="BF8448" s="3">
        <f t="shared" ca="1" si="1130"/>
        <v>-1.3950525282585462</v>
      </c>
      <c r="BG8448" s="9">
        <f t="shared" ca="1" si="1131"/>
        <v>0</v>
      </c>
      <c r="BH8448" s="6">
        <f ca="1">IF(ISNUMBER('Descriptive Stats'!BF8448),'Descriptive Stats'!BF8448,#N/A)</f>
        <v>-1.3950525282585462</v>
      </c>
      <c r="BI8448" s="6">
        <f ca="1">IF(ISNUMBER('Descriptive Stats'!E8448),'Descriptive Stats'!E8448,#N/A)</f>
        <v>0</v>
      </c>
    </row>
    <row r="8449" spans="1:61" ht="14.4" x14ac:dyDescent="0.3">
      <c r="A8449" s="2">
        <f>ROW()</f>
        <v>8449</v>
      </c>
      <c r="C8449" s="8">
        <f t="shared" ca="1" si="1133"/>
        <v>20</v>
      </c>
      <c r="D8449" s="8">
        <f t="shared" ca="1" si="1134"/>
        <v>0</v>
      </c>
      <c r="E8449" s="50">
        <f t="shared" ca="1" si="1128"/>
        <v>0</v>
      </c>
      <c r="F8449" s="2" t="str">
        <f t="shared" ca="1" si="1135"/>
        <v/>
      </c>
      <c r="BD8449" s="49">
        <f t="shared" ca="1" si="1132"/>
        <v>815.5</v>
      </c>
      <c r="BE8449" s="3">
        <f t="shared" ca="1" si="1129"/>
        <v>8.1500000000000003E-2</v>
      </c>
      <c r="BF8449" s="3">
        <f t="shared" ca="1" si="1130"/>
        <v>-1.3950525282585462</v>
      </c>
      <c r="BG8449" s="9">
        <f t="shared" ca="1" si="1131"/>
        <v>0</v>
      </c>
      <c r="BH8449" s="6">
        <f ca="1">IF(ISNUMBER('Descriptive Stats'!BF8449),'Descriptive Stats'!BF8449,#N/A)</f>
        <v>-1.3950525282585462</v>
      </c>
      <c r="BI8449" s="6">
        <f ca="1">IF(ISNUMBER('Descriptive Stats'!E8449),'Descriptive Stats'!E8449,#N/A)</f>
        <v>0</v>
      </c>
    </row>
    <row r="8450" spans="1:61" ht="14.4" x14ac:dyDescent="0.3">
      <c r="A8450" s="2">
        <f>ROW()</f>
        <v>8450</v>
      </c>
      <c r="C8450" s="8">
        <f t="shared" ca="1" si="1133"/>
        <v>4</v>
      </c>
      <c r="D8450" s="8">
        <f t="shared" ca="1" si="1134"/>
        <v>0</v>
      </c>
      <c r="E8450" s="50">
        <f t="shared" ca="1" si="1128"/>
        <v>2</v>
      </c>
      <c r="F8450" s="2" t="str">
        <f t="shared" ca="1" si="1135"/>
        <v/>
      </c>
      <c r="BD8450" s="49">
        <f t="shared" ca="1" si="1132"/>
        <v>2595</v>
      </c>
      <c r="BE8450" s="3">
        <f t="shared" ca="1" si="1129"/>
        <v>0.25945000000000001</v>
      </c>
      <c r="BF8450" s="3">
        <f t="shared" ca="1" si="1130"/>
        <v>-0.6450419512753276</v>
      </c>
      <c r="BG8450" s="9">
        <f t="shared" ca="1" si="1131"/>
        <v>2</v>
      </c>
      <c r="BH8450" s="6">
        <f ca="1">IF(ISNUMBER('Descriptive Stats'!BF8450),'Descriptive Stats'!BF8450,#N/A)</f>
        <v>-0.6450419512753276</v>
      </c>
      <c r="BI8450" s="6">
        <f ca="1">IF(ISNUMBER('Descriptive Stats'!E8450),'Descriptive Stats'!E8450,#N/A)</f>
        <v>2</v>
      </c>
    </row>
    <row r="8451" spans="1:61" ht="14.4" x14ac:dyDescent="0.3">
      <c r="A8451" s="2">
        <f>ROW()</f>
        <v>8451</v>
      </c>
      <c r="C8451" s="8">
        <f t="shared" ca="1" si="1133"/>
        <v>9</v>
      </c>
      <c r="D8451" s="8">
        <f t="shared" ca="1" si="1134"/>
        <v>2</v>
      </c>
      <c r="E8451" s="50">
        <f t="shared" ref="E8451:E8514" ca="1" si="1136">IF(0=MOD(ROW(),$J$1),AVERAGE(OFFSET($D$2,ROW()-$J$1,0,$J$1,1)),"")</f>
        <v>0</v>
      </c>
      <c r="F8451" s="2" t="str">
        <f t="shared" ca="1" si="1135"/>
        <v/>
      </c>
      <c r="BD8451" s="49">
        <f t="shared" ca="1" si="1132"/>
        <v>815.5</v>
      </c>
      <c r="BE8451" s="3">
        <f t="shared" ca="1" si="1129"/>
        <v>8.1500000000000003E-2</v>
      </c>
      <c r="BF8451" s="3">
        <f t="shared" ca="1" si="1130"/>
        <v>-1.3950525282585462</v>
      </c>
      <c r="BG8451" s="9">
        <f t="shared" ca="1" si="1131"/>
        <v>0</v>
      </c>
      <c r="BH8451" s="6">
        <f ca="1">IF(ISNUMBER('Descriptive Stats'!BF8451),'Descriptive Stats'!BF8451,#N/A)</f>
        <v>-1.3950525282585462</v>
      </c>
      <c r="BI8451" s="6">
        <f ca="1">IF(ISNUMBER('Descriptive Stats'!E8451),'Descriptive Stats'!E8451,#N/A)</f>
        <v>0</v>
      </c>
    </row>
    <row r="8452" spans="1:61" ht="14.4" x14ac:dyDescent="0.3">
      <c r="A8452" s="2">
        <f>ROW()</f>
        <v>8452</v>
      </c>
      <c r="C8452" s="8">
        <f t="shared" ca="1" si="1133"/>
        <v>22</v>
      </c>
      <c r="D8452" s="8">
        <f t="shared" ca="1" si="1134"/>
        <v>0</v>
      </c>
      <c r="E8452" s="50">
        <f t="shared" ca="1" si="1136"/>
        <v>2</v>
      </c>
      <c r="F8452" s="2" t="str">
        <f t="shared" ca="1" si="1135"/>
        <v/>
      </c>
      <c r="BD8452" s="49">
        <f t="shared" ca="1" si="1132"/>
        <v>2595</v>
      </c>
      <c r="BE8452" s="3">
        <f t="shared" ca="1" si="1129"/>
        <v>0.25945000000000001</v>
      </c>
      <c r="BF8452" s="3">
        <f t="shared" ca="1" si="1130"/>
        <v>-0.6450419512753276</v>
      </c>
      <c r="BG8452" s="9">
        <f t="shared" ca="1" si="1131"/>
        <v>2</v>
      </c>
      <c r="BH8452" s="6">
        <f ca="1">IF(ISNUMBER('Descriptive Stats'!BF8452),'Descriptive Stats'!BF8452,#N/A)</f>
        <v>-0.6450419512753276</v>
      </c>
      <c r="BI8452" s="6">
        <f ca="1">IF(ISNUMBER('Descriptive Stats'!E8452),'Descriptive Stats'!E8452,#N/A)</f>
        <v>2</v>
      </c>
    </row>
    <row r="8453" spans="1:61" ht="14.4" x14ac:dyDescent="0.3">
      <c r="A8453" s="2">
        <f>ROW()</f>
        <v>8453</v>
      </c>
      <c r="C8453" s="8">
        <f t="shared" ca="1" si="1133"/>
        <v>17</v>
      </c>
      <c r="D8453" s="8">
        <f t="shared" ca="1" si="1134"/>
        <v>2</v>
      </c>
      <c r="E8453" s="50">
        <f t="shared" ca="1" si="1136"/>
        <v>0</v>
      </c>
      <c r="F8453" s="2" t="str">
        <f t="shared" ca="1" si="1135"/>
        <v/>
      </c>
      <c r="BD8453" s="49">
        <f t="shared" ca="1" si="1132"/>
        <v>815.5</v>
      </c>
      <c r="BE8453" s="3">
        <f t="shared" ca="1" si="1129"/>
        <v>8.1500000000000003E-2</v>
      </c>
      <c r="BF8453" s="3">
        <f t="shared" ca="1" si="1130"/>
        <v>-1.3950525282585462</v>
      </c>
      <c r="BG8453" s="9">
        <f t="shared" ca="1" si="1131"/>
        <v>0</v>
      </c>
      <c r="BH8453" s="6">
        <f ca="1">IF(ISNUMBER('Descriptive Stats'!BF8453),'Descriptive Stats'!BF8453,#N/A)</f>
        <v>-1.3950525282585462</v>
      </c>
      <c r="BI8453" s="6">
        <f ca="1">IF(ISNUMBER('Descriptive Stats'!E8453),'Descriptive Stats'!E8453,#N/A)</f>
        <v>0</v>
      </c>
    </row>
    <row r="8454" spans="1:61" ht="14.4" x14ac:dyDescent="0.3">
      <c r="A8454" s="2">
        <f>ROW()</f>
        <v>8454</v>
      </c>
      <c r="C8454" s="8">
        <f t="shared" ca="1" si="1133"/>
        <v>4</v>
      </c>
      <c r="D8454" s="8">
        <f t="shared" ca="1" si="1134"/>
        <v>0</v>
      </c>
      <c r="E8454" s="50">
        <f t="shared" ca="1" si="1136"/>
        <v>2</v>
      </c>
      <c r="F8454" s="2" t="str">
        <f t="shared" ca="1" si="1135"/>
        <v/>
      </c>
      <c r="BD8454" s="49">
        <f t="shared" ca="1" si="1132"/>
        <v>2595</v>
      </c>
      <c r="BE8454" s="3">
        <f t="shared" ca="1" si="1129"/>
        <v>0.25945000000000001</v>
      </c>
      <c r="BF8454" s="3">
        <f t="shared" ca="1" si="1130"/>
        <v>-0.6450419512753276</v>
      </c>
      <c r="BG8454" s="9">
        <f t="shared" ca="1" si="1131"/>
        <v>2</v>
      </c>
      <c r="BH8454" s="6">
        <f ca="1">IF(ISNUMBER('Descriptive Stats'!BF8454),'Descriptive Stats'!BF8454,#N/A)</f>
        <v>-0.6450419512753276</v>
      </c>
      <c r="BI8454" s="6">
        <f ca="1">IF(ISNUMBER('Descriptive Stats'!E8454),'Descriptive Stats'!E8454,#N/A)</f>
        <v>2</v>
      </c>
    </row>
    <row r="8455" spans="1:61" ht="14.4" x14ac:dyDescent="0.3">
      <c r="A8455" s="2">
        <f>ROW()</f>
        <v>8455</v>
      </c>
      <c r="C8455" s="8">
        <f t="shared" ca="1" si="1133"/>
        <v>9</v>
      </c>
      <c r="D8455" s="8">
        <f t="shared" ca="1" si="1134"/>
        <v>2</v>
      </c>
      <c r="E8455" s="50">
        <f t="shared" ca="1" si="1136"/>
        <v>3</v>
      </c>
      <c r="F8455" s="2" t="str">
        <f t="shared" ca="1" si="1135"/>
        <v/>
      </c>
      <c r="BD8455" s="49">
        <f t="shared" ca="1" si="1132"/>
        <v>3200</v>
      </c>
      <c r="BE8455" s="3">
        <f t="shared" ca="1" si="1129"/>
        <v>0.31995000000000001</v>
      </c>
      <c r="BF8455" s="3">
        <f t="shared" ca="1" si="1130"/>
        <v>-0.46783862043457014</v>
      </c>
      <c r="BG8455" s="9">
        <f t="shared" ca="1" si="1131"/>
        <v>3</v>
      </c>
      <c r="BH8455" s="6">
        <f ca="1">IF(ISNUMBER('Descriptive Stats'!BF8455),'Descriptive Stats'!BF8455,#N/A)</f>
        <v>-0.46783862043457014</v>
      </c>
      <c r="BI8455" s="6">
        <f ca="1">IF(ISNUMBER('Descriptive Stats'!E8455),'Descriptive Stats'!E8455,#N/A)</f>
        <v>3</v>
      </c>
    </row>
    <row r="8456" spans="1:61" ht="14.4" x14ac:dyDescent="0.3">
      <c r="A8456" s="2">
        <f>ROW()</f>
        <v>8456</v>
      </c>
      <c r="C8456" s="8">
        <f t="shared" ca="1" si="1133"/>
        <v>10</v>
      </c>
      <c r="D8456" s="8">
        <f t="shared" ca="1" si="1134"/>
        <v>3</v>
      </c>
      <c r="E8456" s="50">
        <f t="shared" ca="1" si="1136"/>
        <v>2</v>
      </c>
      <c r="F8456" s="2" t="str">
        <f t="shared" ca="1" si="1135"/>
        <v/>
      </c>
      <c r="BD8456" s="49">
        <f t="shared" ca="1" si="1132"/>
        <v>2595</v>
      </c>
      <c r="BE8456" s="3">
        <f t="shared" ca="1" si="1129"/>
        <v>0.25945000000000001</v>
      </c>
      <c r="BF8456" s="3">
        <f t="shared" ca="1" si="1130"/>
        <v>-0.6450419512753276</v>
      </c>
      <c r="BG8456" s="9">
        <f t="shared" ca="1" si="1131"/>
        <v>2</v>
      </c>
      <c r="BH8456" s="6">
        <f ca="1">IF(ISNUMBER('Descriptive Stats'!BF8456),'Descriptive Stats'!BF8456,#N/A)</f>
        <v>-0.6450419512753276</v>
      </c>
      <c r="BI8456" s="6">
        <f ca="1">IF(ISNUMBER('Descriptive Stats'!E8456),'Descriptive Stats'!E8456,#N/A)</f>
        <v>2</v>
      </c>
    </row>
    <row r="8457" spans="1:61" ht="14.4" x14ac:dyDescent="0.3">
      <c r="A8457" s="2">
        <f>ROW()</f>
        <v>8457</v>
      </c>
      <c r="C8457" s="8">
        <f t="shared" ca="1" si="1133"/>
        <v>3</v>
      </c>
      <c r="D8457" s="8">
        <f t="shared" ca="1" si="1134"/>
        <v>2</v>
      </c>
      <c r="E8457" s="50">
        <f t="shared" ca="1" si="1136"/>
        <v>2</v>
      </c>
      <c r="F8457" s="2" t="str">
        <f t="shared" ca="1" si="1135"/>
        <v/>
      </c>
      <c r="BD8457" s="49">
        <f t="shared" ca="1" si="1132"/>
        <v>2595</v>
      </c>
      <c r="BE8457" s="3">
        <f t="shared" ref="BE8457:BE8520" ca="1" si="1137">IF(ISNUMBER(BD8457),(BD8457-0.5)/$BK$4,"")</f>
        <v>0.25945000000000001</v>
      </c>
      <c r="BF8457" s="3">
        <f t="shared" ref="BF8457:BF8520" ca="1" si="1138">IF(ISNUMBER(BE8457),_xlfn.NORM.INV(BE8457,0,1),"")</f>
        <v>-0.6450419512753276</v>
      </c>
      <c r="BG8457" s="9">
        <f t="shared" ref="BG8457:BG8520" ca="1" si="1139">IF(ISNUMBER(E8457),E8457,"")</f>
        <v>2</v>
      </c>
      <c r="BH8457" s="6">
        <f ca="1">IF(ISNUMBER('Descriptive Stats'!BF8457),'Descriptive Stats'!BF8457,#N/A)</f>
        <v>-0.6450419512753276</v>
      </c>
      <c r="BI8457" s="6">
        <f ca="1">IF(ISNUMBER('Descriptive Stats'!E8457),'Descriptive Stats'!E8457,#N/A)</f>
        <v>2</v>
      </c>
    </row>
    <row r="8458" spans="1:61" ht="14.4" x14ac:dyDescent="0.3">
      <c r="A8458" s="2">
        <f>ROW()</f>
        <v>8458</v>
      </c>
      <c r="C8458" s="8">
        <f t="shared" ca="1" si="1133"/>
        <v>17</v>
      </c>
      <c r="D8458" s="8">
        <f t="shared" ca="1" si="1134"/>
        <v>2</v>
      </c>
      <c r="E8458" s="50">
        <f t="shared" ca="1" si="1136"/>
        <v>6</v>
      </c>
      <c r="F8458" s="2" t="str">
        <f t="shared" ca="1" si="1135"/>
        <v/>
      </c>
      <c r="BD8458" s="49">
        <f t="shared" ref="BD8458:BD8521" ca="1" si="1140">IF(ISNUMBER(BG8458),_xlfn.RANK.AVG(BG8458,$BG$2:$BG$5414,1),"")</f>
        <v>3900</v>
      </c>
      <c r="BE8458" s="3">
        <f t="shared" ca="1" si="1137"/>
        <v>0.38995000000000002</v>
      </c>
      <c r="BF8458" s="3">
        <f t="shared" ca="1" si="1138"/>
        <v>-0.2794493539703507</v>
      </c>
      <c r="BG8458" s="9">
        <f t="shared" ca="1" si="1139"/>
        <v>6</v>
      </c>
      <c r="BH8458" s="6">
        <f ca="1">IF(ISNUMBER('Descriptive Stats'!BF8458),'Descriptive Stats'!BF8458,#N/A)</f>
        <v>-0.2794493539703507</v>
      </c>
      <c r="BI8458" s="6">
        <f ca="1">IF(ISNUMBER('Descriptive Stats'!E8458),'Descriptive Stats'!E8458,#N/A)</f>
        <v>6</v>
      </c>
    </row>
    <row r="8459" spans="1:61" ht="14.4" x14ac:dyDescent="0.3">
      <c r="A8459" s="2">
        <f>ROW()</f>
        <v>8459</v>
      </c>
      <c r="C8459" s="8">
        <f t="shared" ca="1" si="1133"/>
        <v>2</v>
      </c>
      <c r="D8459" s="8">
        <f t="shared" ca="1" si="1134"/>
        <v>6</v>
      </c>
      <c r="E8459" s="50">
        <f t="shared" ca="1" si="1136"/>
        <v>1</v>
      </c>
      <c r="F8459" s="2" t="str">
        <f t="shared" ca="1" si="1135"/>
        <v/>
      </c>
      <c r="BD8459" s="49">
        <f t="shared" ca="1" si="1140"/>
        <v>1871</v>
      </c>
      <c r="BE8459" s="3">
        <f t="shared" ca="1" si="1137"/>
        <v>0.18704999999999999</v>
      </c>
      <c r="BF8459" s="3">
        <f t="shared" ca="1" si="1138"/>
        <v>-0.88881967520906158</v>
      </c>
      <c r="BG8459" s="9">
        <f t="shared" ca="1" si="1139"/>
        <v>1</v>
      </c>
      <c r="BH8459" s="6">
        <f ca="1">IF(ISNUMBER('Descriptive Stats'!BF8459),'Descriptive Stats'!BF8459,#N/A)</f>
        <v>-0.88881967520906158</v>
      </c>
      <c r="BI8459" s="6">
        <f ca="1">IF(ISNUMBER('Descriptive Stats'!E8459),'Descriptive Stats'!E8459,#N/A)</f>
        <v>1</v>
      </c>
    </row>
    <row r="8460" spans="1:61" ht="14.4" x14ac:dyDescent="0.3">
      <c r="A8460" s="2">
        <f>ROW()</f>
        <v>8460</v>
      </c>
      <c r="C8460" s="8">
        <f t="shared" ca="1" si="1133"/>
        <v>8</v>
      </c>
      <c r="D8460" s="8">
        <f t="shared" ca="1" si="1134"/>
        <v>1</v>
      </c>
      <c r="E8460" s="50">
        <f t="shared" ca="1" si="1136"/>
        <v>0</v>
      </c>
      <c r="F8460" s="2" t="str">
        <f t="shared" ca="1" si="1135"/>
        <v/>
      </c>
      <c r="BD8460" s="49">
        <f t="shared" ca="1" si="1140"/>
        <v>815.5</v>
      </c>
      <c r="BE8460" s="3">
        <f t="shared" ca="1" si="1137"/>
        <v>8.1500000000000003E-2</v>
      </c>
      <c r="BF8460" s="3">
        <f t="shared" ca="1" si="1138"/>
        <v>-1.3950525282585462</v>
      </c>
      <c r="BG8460" s="9">
        <f t="shared" ca="1" si="1139"/>
        <v>0</v>
      </c>
      <c r="BH8460" s="6">
        <f ca="1">IF(ISNUMBER('Descriptive Stats'!BF8460),'Descriptive Stats'!BF8460,#N/A)</f>
        <v>-1.3950525282585462</v>
      </c>
      <c r="BI8460" s="6">
        <f ca="1">IF(ISNUMBER('Descriptive Stats'!E8460),'Descriptive Stats'!E8460,#N/A)</f>
        <v>0</v>
      </c>
    </row>
    <row r="8461" spans="1:61" ht="14.4" x14ac:dyDescent="0.3">
      <c r="A8461" s="2">
        <f>ROW()</f>
        <v>8461</v>
      </c>
      <c r="C8461" s="8">
        <f t="shared" ca="1" si="1133"/>
        <v>14</v>
      </c>
      <c r="D8461" s="8">
        <f t="shared" ca="1" si="1134"/>
        <v>0</v>
      </c>
      <c r="E8461" s="50">
        <f t="shared" ca="1" si="1136"/>
        <v>15</v>
      </c>
      <c r="F8461" s="2" t="str">
        <f t="shared" ca="1" si="1135"/>
        <v/>
      </c>
      <c r="BD8461" s="49">
        <f t="shared" ca="1" si="1140"/>
        <v>5051.5</v>
      </c>
      <c r="BE8461" s="3">
        <f t="shared" ca="1" si="1137"/>
        <v>0.50509999999999999</v>
      </c>
      <c r="BF8461" s="3">
        <f t="shared" ca="1" si="1138"/>
        <v>1.2784152420787677E-2</v>
      </c>
      <c r="BG8461" s="9">
        <f t="shared" ca="1" si="1139"/>
        <v>15</v>
      </c>
      <c r="BH8461" s="6">
        <f ca="1">IF(ISNUMBER('Descriptive Stats'!BF8461),'Descriptive Stats'!BF8461,#N/A)</f>
        <v>1.2784152420787677E-2</v>
      </c>
      <c r="BI8461" s="6">
        <f ca="1">IF(ISNUMBER('Descriptive Stats'!E8461),'Descriptive Stats'!E8461,#N/A)</f>
        <v>15</v>
      </c>
    </row>
    <row r="8462" spans="1:61" ht="14.4" x14ac:dyDescent="0.3">
      <c r="A8462" s="2">
        <f>ROW()</f>
        <v>8462</v>
      </c>
      <c r="C8462" s="8">
        <f t="shared" ca="1" si="1133"/>
        <v>24</v>
      </c>
      <c r="D8462" s="8">
        <f t="shared" ca="1" si="1134"/>
        <v>15</v>
      </c>
      <c r="E8462" s="50">
        <f t="shared" ca="1" si="1136"/>
        <v>6</v>
      </c>
      <c r="F8462" s="2" t="str">
        <f t="shared" ca="1" si="1135"/>
        <v/>
      </c>
      <c r="BD8462" s="49">
        <f t="shared" ca="1" si="1140"/>
        <v>3900</v>
      </c>
      <c r="BE8462" s="3">
        <f t="shared" ca="1" si="1137"/>
        <v>0.38995000000000002</v>
      </c>
      <c r="BF8462" s="3">
        <f t="shared" ca="1" si="1138"/>
        <v>-0.2794493539703507</v>
      </c>
      <c r="BG8462" s="9">
        <f t="shared" ca="1" si="1139"/>
        <v>6</v>
      </c>
      <c r="BH8462" s="6">
        <f ca="1">IF(ISNUMBER('Descriptive Stats'!BF8462),'Descriptive Stats'!BF8462,#N/A)</f>
        <v>-0.2794493539703507</v>
      </c>
      <c r="BI8462" s="6">
        <f ca="1">IF(ISNUMBER('Descriptive Stats'!E8462),'Descriptive Stats'!E8462,#N/A)</f>
        <v>6</v>
      </c>
    </row>
    <row r="8463" spans="1:61" ht="14.4" x14ac:dyDescent="0.3">
      <c r="A8463" s="2">
        <f>ROW()</f>
        <v>8463</v>
      </c>
      <c r="C8463" s="8">
        <f t="shared" ca="1" si="1133"/>
        <v>16</v>
      </c>
      <c r="D8463" s="8">
        <f t="shared" ca="1" si="1134"/>
        <v>6</v>
      </c>
      <c r="E8463" s="50">
        <f t="shared" ca="1" si="1136"/>
        <v>0</v>
      </c>
      <c r="F8463" s="2" t="str">
        <f t="shared" ca="1" si="1135"/>
        <v/>
      </c>
      <c r="BD8463" s="49">
        <f t="shared" ca="1" si="1140"/>
        <v>815.5</v>
      </c>
      <c r="BE8463" s="3">
        <f t="shared" ca="1" si="1137"/>
        <v>8.1500000000000003E-2</v>
      </c>
      <c r="BF8463" s="3">
        <f t="shared" ca="1" si="1138"/>
        <v>-1.3950525282585462</v>
      </c>
      <c r="BG8463" s="9">
        <f t="shared" ca="1" si="1139"/>
        <v>0</v>
      </c>
      <c r="BH8463" s="6">
        <f ca="1">IF(ISNUMBER('Descriptive Stats'!BF8463),'Descriptive Stats'!BF8463,#N/A)</f>
        <v>-1.3950525282585462</v>
      </c>
      <c r="BI8463" s="6">
        <f ca="1">IF(ISNUMBER('Descriptive Stats'!E8463),'Descriptive Stats'!E8463,#N/A)</f>
        <v>0</v>
      </c>
    </row>
    <row r="8464" spans="1:61" ht="14.4" x14ac:dyDescent="0.3">
      <c r="A8464" s="2">
        <f>ROW()</f>
        <v>8464</v>
      </c>
      <c r="C8464" s="8">
        <f t="shared" ca="1" si="1133"/>
        <v>4</v>
      </c>
      <c r="D8464" s="8">
        <f t="shared" ca="1" si="1134"/>
        <v>0</v>
      </c>
      <c r="E8464" s="50">
        <f t="shared" ca="1" si="1136"/>
        <v>1</v>
      </c>
      <c r="F8464" s="2" t="str">
        <f t="shared" ca="1" si="1135"/>
        <v/>
      </c>
      <c r="BD8464" s="49">
        <f t="shared" ca="1" si="1140"/>
        <v>1871</v>
      </c>
      <c r="BE8464" s="3">
        <f t="shared" ca="1" si="1137"/>
        <v>0.18704999999999999</v>
      </c>
      <c r="BF8464" s="3">
        <f t="shared" ca="1" si="1138"/>
        <v>-0.88881967520906158</v>
      </c>
      <c r="BG8464" s="9">
        <f t="shared" ca="1" si="1139"/>
        <v>1</v>
      </c>
      <c r="BH8464" s="6">
        <f ca="1">IF(ISNUMBER('Descriptive Stats'!BF8464),'Descriptive Stats'!BF8464,#N/A)</f>
        <v>-0.88881967520906158</v>
      </c>
      <c r="BI8464" s="6">
        <f ca="1">IF(ISNUMBER('Descriptive Stats'!E8464),'Descriptive Stats'!E8464,#N/A)</f>
        <v>1</v>
      </c>
    </row>
    <row r="8465" spans="1:61" ht="14.4" x14ac:dyDescent="0.3">
      <c r="A8465" s="2">
        <f>ROW()</f>
        <v>8465</v>
      </c>
      <c r="C8465" s="8">
        <f t="shared" ref="C8465:C8528" ca="1" si="1141">RANDBETWEEN(2,COUNT(B:B))</f>
        <v>8</v>
      </c>
      <c r="D8465" s="8">
        <f t="shared" ref="D8465:D8528" ca="1" si="1142">VLOOKUP(C8465,A:B,2,TRUE)</f>
        <v>1</v>
      </c>
      <c r="E8465" s="50">
        <f t="shared" ca="1" si="1136"/>
        <v>6</v>
      </c>
      <c r="F8465" s="2" t="str">
        <f t="shared" ref="F8465:F8528" ca="1" si="1143">IF(ISNUMBER(E8465),IF(OR(E8465&lt;$K$16,E8465&gt;$K$14),"X",""),"")</f>
        <v/>
      </c>
      <c r="BD8465" s="49">
        <f t="shared" ca="1" si="1140"/>
        <v>3900</v>
      </c>
      <c r="BE8465" s="3">
        <f t="shared" ca="1" si="1137"/>
        <v>0.38995000000000002</v>
      </c>
      <c r="BF8465" s="3">
        <f t="shared" ca="1" si="1138"/>
        <v>-0.2794493539703507</v>
      </c>
      <c r="BG8465" s="9">
        <f t="shared" ca="1" si="1139"/>
        <v>6</v>
      </c>
      <c r="BH8465" s="6">
        <f ca="1">IF(ISNUMBER('Descriptive Stats'!BF8465),'Descriptive Stats'!BF8465,#N/A)</f>
        <v>-0.2794493539703507</v>
      </c>
      <c r="BI8465" s="6">
        <f ca="1">IF(ISNUMBER('Descriptive Stats'!E8465),'Descriptive Stats'!E8465,#N/A)</f>
        <v>6</v>
      </c>
    </row>
    <row r="8466" spans="1:61" ht="14.4" x14ac:dyDescent="0.3">
      <c r="A8466" s="2">
        <f>ROW()</f>
        <v>8466</v>
      </c>
      <c r="C8466" s="8">
        <f t="shared" ca="1" si="1141"/>
        <v>2</v>
      </c>
      <c r="D8466" s="8">
        <f t="shared" ca="1" si="1142"/>
        <v>6</v>
      </c>
      <c r="E8466" s="50">
        <f t="shared" ca="1" si="1136"/>
        <v>6</v>
      </c>
      <c r="F8466" s="2" t="str">
        <f t="shared" ca="1" si="1143"/>
        <v/>
      </c>
      <c r="BD8466" s="49">
        <f t="shared" ca="1" si="1140"/>
        <v>3900</v>
      </c>
      <c r="BE8466" s="3">
        <f t="shared" ca="1" si="1137"/>
        <v>0.38995000000000002</v>
      </c>
      <c r="BF8466" s="3">
        <f t="shared" ca="1" si="1138"/>
        <v>-0.2794493539703507</v>
      </c>
      <c r="BG8466" s="9">
        <f t="shared" ca="1" si="1139"/>
        <v>6</v>
      </c>
      <c r="BH8466" s="6">
        <f ca="1">IF(ISNUMBER('Descriptive Stats'!BF8466),'Descriptive Stats'!BF8466,#N/A)</f>
        <v>-0.2794493539703507</v>
      </c>
      <c r="BI8466" s="6">
        <f ca="1">IF(ISNUMBER('Descriptive Stats'!E8466),'Descriptive Stats'!E8466,#N/A)</f>
        <v>6</v>
      </c>
    </row>
    <row r="8467" spans="1:61" ht="14.4" x14ac:dyDescent="0.3">
      <c r="A8467" s="2">
        <f>ROW()</f>
        <v>8467</v>
      </c>
      <c r="C8467" s="8">
        <f t="shared" ca="1" si="1141"/>
        <v>16</v>
      </c>
      <c r="D8467" s="8">
        <f t="shared" ca="1" si="1142"/>
        <v>6</v>
      </c>
      <c r="E8467" s="50">
        <f t="shared" ca="1" si="1136"/>
        <v>2</v>
      </c>
      <c r="F8467" s="2" t="str">
        <f t="shared" ca="1" si="1143"/>
        <v/>
      </c>
      <c r="BD8467" s="49">
        <f t="shared" ca="1" si="1140"/>
        <v>2595</v>
      </c>
      <c r="BE8467" s="3">
        <f t="shared" ca="1" si="1137"/>
        <v>0.25945000000000001</v>
      </c>
      <c r="BF8467" s="3">
        <f t="shared" ca="1" si="1138"/>
        <v>-0.6450419512753276</v>
      </c>
      <c r="BG8467" s="9">
        <f t="shared" ca="1" si="1139"/>
        <v>2</v>
      </c>
      <c r="BH8467" s="6">
        <f ca="1">IF(ISNUMBER('Descriptive Stats'!BF8467),'Descriptive Stats'!BF8467,#N/A)</f>
        <v>-0.6450419512753276</v>
      </c>
      <c r="BI8467" s="6">
        <f ca="1">IF(ISNUMBER('Descriptive Stats'!E8467),'Descriptive Stats'!E8467,#N/A)</f>
        <v>2</v>
      </c>
    </row>
    <row r="8468" spans="1:61" ht="14.4" x14ac:dyDescent="0.3">
      <c r="A8468" s="2">
        <f>ROW()</f>
        <v>8468</v>
      </c>
      <c r="C8468" s="8">
        <f t="shared" ca="1" si="1141"/>
        <v>9</v>
      </c>
      <c r="D8468" s="8">
        <f t="shared" ca="1" si="1142"/>
        <v>2</v>
      </c>
      <c r="E8468" s="50">
        <f t="shared" ca="1" si="1136"/>
        <v>2</v>
      </c>
      <c r="F8468" s="2" t="str">
        <f t="shared" ca="1" si="1143"/>
        <v/>
      </c>
      <c r="BD8468" s="49">
        <f t="shared" ca="1" si="1140"/>
        <v>2595</v>
      </c>
      <c r="BE8468" s="3">
        <f t="shared" ca="1" si="1137"/>
        <v>0.25945000000000001</v>
      </c>
      <c r="BF8468" s="3">
        <f t="shared" ca="1" si="1138"/>
        <v>-0.6450419512753276</v>
      </c>
      <c r="BG8468" s="9">
        <f t="shared" ca="1" si="1139"/>
        <v>2</v>
      </c>
      <c r="BH8468" s="6">
        <f ca="1">IF(ISNUMBER('Descriptive Stats'!BF8468),'Descriptive Stats'!BF8468,#N/A)</f>
        <v>-0.6450419512753276</v>
      </c>
      <c r="BI8468" s="6">
        <f ca="1">IF(ISNUMBER('Descriptive Stats'!E8468),'Descriptive Stats'!E8468,#N/A)</f>
        <v>2</v>
      </c>
    </row>
    <row r="8469" spans="1:61" ht="14.4" x14ac:dyDescent="0.3">
      <c r="A8469" s="2">
        <f>ROW()</f>
        <v>8469</v>
      </c>
      <c r="C8469" s="8">
        <f t="shared" ca="1" si="1141"/>
        <v>3</v>
      </c>
      <c r="D8469" s="8">
        <f t="shared" ca="1" si="1142"/>
        <v>2</v>
      </c>
      <c r="E8469" s="50">
        <f t="shared" ca="1" si="1136"/>
        <v>7</v>
      </c>
      <c r="F8469" s="2" t="str">
        <f t="shared" ca="1" si="1143"/>
        <v/>
      </c>
      <c r="BD8469" s="49">
        <f t="shared" ca="1" si="1140"/>
        <v>4473.5</v>
      </c>
      <c r="BE8469" s="3">
        <f t="shared" ca="1" si="1137"/>
        <v>0.44729999999999998</v>
      </c>
      <c r="BF8469" s="3">
        <f t="shared" ca="1" si="1138"/>
        <v>-0.13248586824472414</v>
      </c>
      <c r="BG8469" s="9">
        <f t="shared" ca="1" si="1139"/>
        <v>7</v>
      </c>
      <c r="BH8469" s="6">
        <f ca="1">IF(ISNUMBER('Descriptive Stats'!BF8469),'Descriptive Stats'!BF8469,#N/A)</f>
        <v>-0.13248586824472414</v>
      </c>
      <c r="BI8469" s="6">
        <f ca="1">IF(ISNUMBER('Descriptive Stats'!E8469),'Descriptive Stats'!E8469,#N/A)</f>
        <v>7</v>
      </c>
    </row>
    <row r="8470" spans="1:61" ht="14.4" x14ac:dyDescent="0.3">
      <c r="A8470" s="2">
        <f>ROW()</f>
        <v>8470</v>
      </c>
      <c r="C8470" s="8">
        <f t="shared" ca="1" si="1141"/>
        <v>19</v>
      </c>
      <c r="D8470" s="8">
        <f t="shared" ca="1" si="1142"/>
        <v>7</v>
      </c>
      <c r="E8470" s="50">
        <f t="shared" ca="1" si="1136"/>
        <v>2</v>
      </c>
      <c r="F8470" s="2" t="str">
        <f t="shared" ca="1" si="1143"/>
        <v/>
      </c>
      <c r="BD8470" s="49">
        <f t="shared" ca="1" si="1140"/>
        <v>2595</v>
      </c>
      <c r="BE8470" s="3">
        <f t="shared" ca="1" si="1137"/>
        <v>0.25945000000000001</v>
      </c>
      <c r="BF8470" s="3">
        <f t="shared" ca="1" si="1138"/>
        <v>-0.6450419512753276</v>
      </c>
      <c r="BG8470" s="9">
        <f t="shared" ca="1" si="1139"/>
        <v>2</v>
      </c>
      <c r="BH8470" s="6">
        <f ca="1">IF(ISNUMBER('Descriptive Stats'!BF8470),'Descriptive Stats'!BF8470,#N/A)</f>
        <v>-0.6450419512753276</v>
      </c>
      <c r="BI8470" s="6">
        <f ca="1">IF(ISNUMBER('Descriptive Stats'!E8470),'Descriptive Stats'!E8470,#N/A)</f>
        <v>2</v>
      </c>
    </row>
    <row r="8471" spans="1:61" ht="14.4" x14ac:dyDescent="0.3">
      <c r="A8471" s="2">
        <f>ROW()</f>
        <v>8471</v>
      </c>
      <c r="C8471" s="8">
        <f t="shared" ca="1" si="1141"/>
        <v>3</v>
      </c>
      <c r="D8471" s="8">
        <f t="shared" ca="1" si="1142"/>
        <v>2</v>
      </c>
      <c r="E8471" s="50">
        <f t="shared" ca="1" si="1136"/>
        <v>6</v>
      </c>
      <c r="F8471" s="2" t="str">
        <f t="shared" ca="1" si="1143"/>
        <v/>
      </c>
      <c r="BD8471" s="49">
        <f t="shared" ca="1" si="1140"/>
        <v>3900</v>
      </c>
      <c r="BE8471" s="3">
        <f t="shared" ca="1" si="1137"/>
        <v>0.38995000000000002</v>
      </c>
      <c r="BF8471" s="3">
        <f t="shared" ca="1" si="1138"/>
        <v>-0.2794493539703507</v>
      </c>
      <c r="BG8471" s="9">
        <f t="shared" ca="1" si="1139"/>
        <v>6</v>
      </c>
      <c r="BH8471" s="6">
        <f ca="1">IF(ISNUMBER('Descriptive Stats'!BF8471),'Descriptive Stats'!BF8471,#N/A)</f>
        <v>-0.2794493539703507</v>
      </c>
      <c r="BI8471" s="6">
        <f ca="1">IF(ISNUMBER('Descriptive Stats'!E8471),'Descriptive Stats'!E8471,#N/A)</f>
        <v>6</v>
      </c>
    </row>
    <row r="8472" spans="1:61" ht="14.4" x14ac:dyDescent="0.3">
      <c r="A8472" s="2">
        <f>ROW()</f>
        <v>8472</v>
      </c>
      <c r="C8472" s="8">
        <f t="shared" ca="1" si="1141"/>
        <v>16</v>
      </c>
      <c r="D8472" s="8">
        <f t="shared" ca="1" si="1142"/>
        <v>6</v>
      </c>
      <c r="E8472" s="50">
        <f t="shared" ca="1" si="1136"/>
        <v>0</v>
      </c>
      <c r="F8472" s="2" t="str">
        <f t="shared" ca="1" si="1143"/>
        <v/>
      </c>
      <c r="BD8472" s="49">
        <f t="shared" ca="1" si="1140"/>
        <v>815.5</v>
      </c>
      <c r="BE8472" s="3">
        <f t="shared" ca="1" si="1137"/>
        <v>8.1500000000000003E-2</v>
      </c>
      <c r="BF8472" s="3">
        <f t="shared" ca="1" si="1138"/>
        <v>-1.3950525282585462</v>
      </c>
      <c r="BG8472" s="9">
        <f t="shared" ca="1" si="1139"/>
        <v>0</v>
      </c>
      <c r="BH8472" s="6">
        <f ca="1">IF(ISNUMBER('Descriptive Stats'!BF8472),'Descriptive Stats'!BF8472,#N/A)</f>
        <v>-1.3950525282585462</v>
      </c>
      <c r="BI8472" s="6">
        <f ca="1">IF(ISNUMBER('Descriptive Stats'!E8472),'Descriptive Stats'!E8472,#N/A)</f>
        <v>0</v>
      </c>
    </row>
    <row r="8473" spans="1:61" ht="14.4" x14ac:dyDescent="0.3">
      <c r="A8473" s="2">
        <f>ROW()</f>
        <v>8473</v>
      </c>
      <c r="C8473" s="8">
        <f t="shared" ca="1" si="1141"/>
        <v>11</v>
      </c>
      <c r="D8473" s="8">
        <f t="shared" ca="1" si="1142"/>
        <v>0</v>
      </c>
      <c r="E8473" s="50">
        <f t="shared" ca="1" si="1136"/>
        <v>1</v>
      </c>
      <c r="F8473" s="2" t="str">
        <f t="shared" ca="1" si="1143"/>
        <v/>
      </c>
      <c r="BD8473" s="49">
        <f t="shared" ca="1" si="1140"/>
        <v>1871</v>
      </c>
      <c r="BE8473" s="3">
        <f t="shared" ca="1" si="1137"/>
        <v>0.18704999999999999</v>
      </c>
      <c r="BF8473" s="3">
        <f t="shared" ca="1" si="1138"/>
        <v>-0.88881967520906158</v>
      </c>
      <c r="BG8473" s="9">
        <f t="shared" ca="1" si="1139"/>
        <v>1</v>
      </c>
      <c r="BH8473" s="6">
        <f ca="1">IF(ISNUMBER('Descriptive Stats'!BF8473),'Descriptive Stats'!BF8473,#N/A)</f>
        <v>-0.88881967520906158</v>
      </c>
      <c r="BI8473" s="6">
        <f ca="1">IF(ISNUMBER('Descriptive Stats'!E8473),'Descriptive Stats'!E8473,#N/A)</f>
        <v>1</v>
      </c>
    </row>
    <row r="8474" spans="1:61" ht="14.4" x14ac:dyDescent="0.3">
      <c r="A8474" s="2">
        <f>ROW()</f>
        <v>8474</v>
      </c>
      <c r="C8474" s="8">
        <f t="shared" ca="1" si="1141"/>
        <v>12</v>
      </c>
      <c r="D8474" s="8">
        <f t="shared" ca="1" si="1142"/>
        <v>1</v>
      </c>
      <c r="E8474" s="50">
        <f t="shared" ca="1" si="1136"/>
        <v>0</v>
      </c>
      <c r="F8474" s="2" t="str">
        <f t="shared" ca="1" si="1143"/>
        <v/>
      </c>
      <c r="BD8474" s="49">
        <f t="shared" ca="1" si="1140"/>
        <v>815.5</v>
      </c>
      <c r="BE8474" s="3">
        <f t="shared" ca="1" si="1137"/>
        <v>8.1500000000000003E-2</v>
      </c>
      <c r="BF8474" s="3">
        <f t="shared" ca="1" si="1138"/>
        <v>-1.3950525282585462</v>
      </c>
      <c r="BG8474" s="9">
        <f t="shared" ca="1" si="1139"/>
        <v>0</v>
      </c>
      <c r="BH8474" s="6">
        <f ca="1">IF(ISNUMBER('Descriptive Stats'!BF8474),'Descriptive Stats'!BF8474,#N/A)</f>
        <v>-1.3950525282585462</v>
      </c>
      <c r="BI8474" s="6">
        <f ca="1">IF(ISNUMBER('Descriptive Stats'!E8474),'Descriptive Stats'!E8474,#N/A)</f>
        <v>0</v>
      </c>
    </row>
    <row r="8475" spans="1:61" ht="14.4" x14ac:dyDescent="0.3">
      <c r="A8475" s="2">
        <f>ROW()</f>
        <v>8475</v>
      </c>
      <c r="C8475" s="8">
        <f t="shared" ca="1" si="1141"/>
        <v>18</v>
      </c>
      <c r="D8475" s="8">
        <f t="shared" ca="1" si="1142"/>
        <v>0</v>
      </c>
      <c r="E8475" s="50">
        <f t="shared" ca="1" si="1136"/>
        <v>0</v>
      </c>
      <c r="F8475" s="2" t="str">
        <f t="shared" ca="1" si="1143"/>
        <v/>
      </c>
      <c r="BD8475" s="49">
        <f t="shared" ca="1" si="1140"/>
        <v>815.5</v>
      </c>
      <c r="BE8475" s="3">
        <f t="shared" ca="1" si="1137"/>
        <v>8.1500000000000003E-2</v>
      </c>
      <c r="BF8475" s="3">
        <f t="shared" ca="1" si="1138"/>
        <v>-1.3950525282585462</v>
      </c>
      <c r="BG8475" s="9">
        <f t="shared" ca="1" si="1139"/>
        <v>0</v>
      </c>
      <c r="BH8475" s="6">
        <f ca="1">IF(ISNUMBER('Descriptive Stats'!BF8475),'Descriptive Stats'!BF8475,#N/A)</f>
        <v>-1.3950525282585462</v>
      </c>
      <c r="BI8475" s="6">
        <f ca="1">IF(ISNUMBER('Descriptive Stats'!E8475),'Descriptive Stats'!E8475,#N/A)</f>
        <v>0</v>
      </c>
    </row>
    <row r="8476" spans="1:61" ht="14.4" x14ac:dyDescent="0.3">
      <c r="A8476" s="2">
        <f>ROW()</f>
        <v>8476</v>
      </c>
      <c r="C8476" s="8">
        <f t="shared" ca="1" si="1141"/>
        <v>14</v>
      </c>
      <c r="D8476" s="8">
        <f t="shared" ca="1" si="1142"/>
        <v>0</v>
      </c>
      <c r="E8476" s="50">
        <f t="shared" ca="1" si="1136"/>
        <v>3</v>
      </c>
      <c r="F8476" s="2" t="str">
        <f t="shared" ca="1" si="1143"/>
        <v/>
      </c>
      <c r="BD8476" s="49">
        <f t="shared" ca="1" si="1140"/>
        <v>3200</v>
      </c>
      <c r="BE8476" s="3">
        <f t="shared" ca="1" si="1137"/>
        <v>0.31995000000000001</v>
      </c>
      <c r="BF8476" s="3">
        <f t="shared" ca="1" si="1138"/>
        <v>-0.46783862043457014</v>
      </c>
      <c r="BG8476" s="9">
        <f t="shared" ca="1" si="1139"/>
        <v>3</v>
      </c>
      <c r="BH8476" s="6">
        <f ca="1">IF(ISNUMBER('Descriptive Stats'!BF8476),'Descriptive Stats'!BF8476,#N/A)</f>
        <v>-0.46783862043457014</v>
      </c>
      <c r="BI8476" s="6">
        <f ca="1">IF(ISNUMBER('Descriptive Stats'!E8476),'Descriptive Stats'!E8476,#N/A)</f>
        <v>3</v>
      </c>
    </row>
    <row r="8477" spans="1:61" ht="14.4" x14ac:dyDescent="0.3">
      <c r="A8477" s="2">
        <f>ROW()</f>
        <v>8477</v>
      </c>
      <c r="C8477" s="8">
        <f t="shared" ca="1" si="1141"/>
        <v>10</v>
      </c>
      <c r="D8477" s="8">
        <f t="shared" ca="1" si="1142"/>
        <v>3</v>
      </c>
      <c r="E8477" s="50">
        <f t="shared" ca="1" si="1136"/>
        <v>2</v>
      </c>
      <c r="F8477" s="2" t="str">
        <f t="shared" ca="1" si="1143"/>
        <v/>
      </c>
      <c r="BD8477" s="49">
        <f t="shared" ca="1" si="1140"/>
        <v>2595</v>
      </c>
      <c r="BE8477" s="3">
        <f t="shared" ca="1" si="1137"/>
        <v>0.25945000000000001</v>
      </c>
      <c r="BF8477" s="3">
        <f t="shared" ca="1" si="1138"/>
        <v>-0.6450419512753276</v>
      </c>
      <c r="BG8477" s="9">
        <f t="shared" ca="1" si="1139"/>
        <v>2</v>
      </c>
      <c r="BH8477" s="6">
        <f ca="1">IF(ISNUMBER('Descriptive Stats'!BF8477),'Descriptive Stats'!BF8477,#N/A)</f>
        <v>-0.6450419512753276</v>
      </c>
      <c r="BI8477" s="6">
        <f ca="1">IF(ISNUMBER('Descriptive Stats'!E8477),'Descriptive Stats'!E8477,#N/A)</f>
        <v>2</v>
      </c>
    </row>
    <row r="8478" spans="1:61" ht="14.4" x14ac:dyDescent="0.3">
      <c r="A8478" s="2">
        <f>ROW()</f>
        <v>8478</v>
      </c>
      <c r="C8478" s="8">
        <f t="shared" ca="1" si="1141"/>
        <v>17</v>
      </c>
      <c r="D8478" s="8">
        <f t="shared" ca="1" si="1142"/>
        <v>2</v>
      </c>
      <c r="E8478" s="50">
        <f t="shared" ca="1" si="1136"/>
        <v>9</v>
      </c>
      <c r="F8478" s="2" t="str">
        <f t="shared" ca="1" si="1143"/>
        <v/>
      </c>
      <c r="BD8478" s="49">
        <f t="shared" ca="1" si="1140"/>
        <v>4819</v>
      </c>
      <c r="BE8478" s="3">
        <f t="shared" ca="1" si="1137"/>
        <v>0.48185</v>
      </c>
      <c r="BF8478" s="3">
        <f t="shared" ca="1" si="1138"/>
        <v>-4.5511009098988427E-2</v>
      </c>
      <c r="BG8478" s="9">
        <f t="shared" ca="1" si="1139"/>
        <v>9</v>
      </c>
      <c r="BH8478" s="6">
        <f ca="1">IF(ISNUMBER('Descriptive Stats'!BF8478),'Descriptive Stats'!BF8478,#N/A)</f>
        <v>-4.5511009098988427E-2</v>
      </c>
      <c r="BI8478" s="6">
        <f ca="1">IF(ISNUMBER('Descriptive Stats'!E8478),'Descriptive Stats'!E8478,#N/A)</f>
        <v>9</v>
      </c>
    </row>
    <row r="8479" spans="1:61" ht="14.4" x14ac:dyDescent="0.3">
      <c r="A8479" s="2">
        <f>ROW()</f>
        <v>8479</v>
      </c>
      <c r="C8479" s="8">
        <f t="shared" ca="1" si="1141"/>
        <v>23</v>
      </c>
      <c r="D8479" s="8">
        <f t="shared" ca="1" si="1142"/>
        <v>9</v>
      </c>
      <c r="E8479" s="50">
        <f t="shared" ca="1" si="1136"/>
        <v>3</v>
      </c>
      <c r="F8479" s="2" t="str">
        <f t="shared" ca="1" si="1143"/>
        <v/>
      </c>
      <c r="BD8479" s="49">
        <f t="shared" ca="1" si="1140"/>
        <v>3200</v>
      </c>
      <c r="BE8479" s="3">
        <f t="shared" ca="1" si="1137"/>
        <v>0.31995000000000001</v>
      </c>
      <c r="BF8479" s="3">
        <f t="shared" ca="1" si="1138"/>
        <v>-0.46783862043457014</v>
      </c>
      <c r="BG8479" s="9">
        <f t="shared" ca="1" si="1139"/>
        <v>3</v>
      </c>
      <c r="BH8479" s="6">
        <f ca="1">IF(ISNUMBER('Descriptive Stats'!BF8479),'Descriptive Stats'!BF8479,#N/A)</f>
        <v>-0.46783862043457014</v>
      </c>
      <c r="BI8479" s="6">
        <f ca="1">IF(ISNUMBER('Descriptive Stats'!E8479),'Descriptive Stats'!E8479,#N/A)</f>
        <v>3</v>
      </c>
    </row>
    <row r="8480" spans="1:61" ht="14.4" x14ac:dyDescent="0.3">
      <c r="A8480" s="2">
        <f>ROW()</f>
        <v>8480</v>
      </c>
      <c r="C8480" s="8">
        <f t="shared" ca="1" si="1141"/>
        <v>10</v>
      </c>
      <c r="D8480" s="8">
        <f t="shared" ca="1" si="1142"/>
        <v>3</v>
      </c>
      <c r="E8480" s="50">
        <f t="shared" ca="1" si="1136"/>
        <v>3</v>
      </c>
      <c r="F8480" s="2" t="str">
        <f t="shared" ca="1" si="1143"/>
        <v/>
      </c>
      <c r="BD8480" s="49">
        <f t="shared" ca="1" si="1140"/>
        <v>3200</v>
      </c>
      <c r="BE8480" s="3">
        <f t="shared" ca="1" si="1137"/>
        <v>0.31995000000000001</v>
      </c>
      <c r="BF8480" s="3">
        <f t="shared" ca="1" si="1138"/>
        <v>-0.46783862043457014</v>
      </c>
      <c r="BG8480" s="9">
        <f t="shared" ca="1" si="1139"/>
        <v>3</v>
      </c>
      <c r="BH8480" s="6">
        <f ca="1">IF(ISNUMBER('Descriptive Stats'!BF8480),'Descriptive Stats'!BF8480,#N/A)</f>
        <v>-0.46783862043457014</v>
      </c>
      <c r="BI8480" s="6">
        <f ca="1">IF(ISNUMBER('Descriptive Stats'!E8480),'Descriptive Stats'!E8480,#N/A)</f>
        <v>3</v>
      </c>
    </row>
    <row r="8481" spans="1:61" ht="14.4" x14ac:dyDescent="0.3">
      <c r="A8481" s="2">
        <f>ROW()</f>
        <v>8481</v>
      </c>
      <c r="C8481" s="8">
        <f t="shared" ca="1" si="1141"/>
        <v>10</v>
      </c>
      <c r="D8481" s="8">
        <f t="shared" ca="1" si="1142"/>
        <v>3</v>
      </c>
      <c r="E8481" s="50">
        <f t="shared" ca="1" si="1136"/>
        <v>7</v>
      </c>
      <c r="F8481" s="2" t="str">
        <f t="shared" ca="1" si="1143"/>
        <v/>
      </c>
      <c r="BD8481" s="49">
        <f t="shared" ca="1" si="1140"/>
        <v>4473.5</v>
      </c>
      <c r="BE8481" s="3">
        <f t="shared" ca="1" si="1137"/>
        <v>0.44729999999999998</v>
      </c>
      <c r="BF8481" s="3">
        <f t="shared" ca="1" si="1138"/>
        <v>-0.13248586824472414</v>
      </c>
      <c r="BG8481" s="9">
        <f t="shared" ca="1" si="1139"/>
        <v>7</v>
      </c>
      <c r="BH8481" s="6">
        <f ca="1">IF(ISNUMBER('Descriptive Stats'!BF8481),'Descriptive Stats'!BF8481,#N/A)</f>
        <v>-0.13248586824472414</v>
      </c>
      <c r="BI8481" s="6">
        <f ca="1">IF(ISNUMBER('Descriptive Stats'!E8481),'Descriptive Stats'!E8481,#N/A)</f>
        <v>7</v>
      </c>
    </row>
    <row r="8482" spans="1:61" ht="14.4" x14ac:dyDescent="0.3">
      <c r="A8482" s="2">
        <f>ROW()</f>
        <v>8482</v>
      </c>
      <c r="C8482" s="8">
        <f t="shared" ca="1" si="1141"/>
        <v>6</v>
      </c>
      <c r="D8482" s="8">
        <f t="shared" ca="1" si="1142"/>
        <v>7</v>
      </c>
      <c r="E8482" s="50">
        <f t="shared" ca="1" si="1136"/>
        <v>0</v>
      </c>
      <c r="F8482" s="2" t="str">
        <f t="shared" ca="1" si="1143"/>
        <v/>
      </c>
      <c r="BD8482" s="49">
        <f t="shared" ca="1" si="1140"/>
        <v>815.5</v>
      </c>
      <c r="BE8482" s="3">
        <f t="shared" ca="1" si="1137"/>
        <v>8.1500000000000003E-2</v>
      </c>
      <c r="BF8482" s="3">
        <f t="shared" ca="1" si="1138"/>
        <v>-1.3950525282585462</v>
      </c>
      <c r="BG8482" s="9">
        <f t="shared" ca="1" si="1139"/>
        <v>0</v>
      </c>
      <c r="BH8482" s="6">
        <f ca="1">IF(ISNUMBER('Descriptive Stats'!BF8482),'Descriptive Stats'!BF8482,#N/A)</f>
        <v>-1.3950525282585462</v>
      </c>
      <c r="BI8482" s="6">
        <f ca="1">IF(ISNUMBER('Descriptive Stats'!E8482),'Descriptive Stats'!E8482,#N/A)</f>
        <v>0</v>
      </c>
    </row>
    <row r="8483" spans="1:61" ht="14.4" x14ac:dyDescent="0.3">
      <c r="A8483" s="2">
        <f>ROW()</f>
        <v>8483</v>
      </c>
      <c r="C8483" s="8">
        <f t="shared" ca="1" si="1141"/>
        <v>18</v>
      </c>
      <c r="D8483" s="8">
        <f t="shared" ca="1" si="1142"/>
        <v>0</v>
      </c>
      <c r="E8483" s="50">
        <f t="shared" ca="1" si="1136"/>
        <v>0</v>
      </c>
      <c r="F8483" s="2" t="str">
        <f t="shared" ca="1" si="1143"/>
        <v/>
      </c>
      <c r="BD8483" s="49">
        <f t="shared" ca="1" si="1140"/>
        <v>815.5</v>
      </c>
      <c r="BE8483" s="3">
        <f t="shared" ca="1" si="1137"/>
        <v>8.1500000000000003E-2</v>
      </c>
      <c r="BF8483" s="3">
        <f t="shared" ca="1" si="1138"/>
        <v>-1.3950525282585462</v>
      </c>
      <c r="BG8483" s="9">
        <f t="shared" ca="1" si="1139"/>
        <v>0</v>
      </c>
      <c r="BH8483" s="6">
        <f ca="1">IF(ISNUMBER('Descriptive Stats'!BF8483),'Descriptive Stats'!BF8483,#N/A)</f>
        <v>-1.3950525282585462</v>
      </c>
      <c r="BI8483" s="6">
        <f ca="1">IF(ISNUMBER('Descriptive Stats'!E8483),'Descriptive Stats'!E8483,#N/A)</f>
        <v>0</v>
      </c>
    </row>
    <row r="8484" spans="1:61" ht="14.4" x14ac:dyDescent="0.3">
      <c r="A8484" s="2">
        <f>ROW()</f>
        <v>8484</v>
      </c>
      <c r="C8484" s="8">
        <f t="shared" ca="1" si="1141"/>
        <v>4</v>
      </c>
      <c r="D8484" s="8">
        <f t="shared" ca="1" si="1142"/>
        <v>0</v>
      </c>
      <c r="E8484" s="50">
        <f t="shared" ca="1" si="1136"/>
        <v>2</v>
      </c>
      <c r="F8484" s="2" t="str">
        <f t="shared" ca="1" si="1143"/>
        <v/>
      </c>
      <c r="BD8484" s="49">
        <f t="shared" ca="1" si="1140"/>
        <v>2595</v>
      </c>
      <c r="BE8484" s="3">
        <f t="shared" ca="1" si="1137"/>
        <v>0.25945000000000001</v>
      </c>
      <c r="BF8484" s="3">
        <f t="shared" ca="1" si="1138"/>
        <v>-0.6450419512753276</v>
      </c>
      <c r="BG8484" s="9">
        <f t="shared" ca="1" si="1139"/>
        <v>2</v>
      </c>
      <c r="BH8484" s="6">
        <f ca="1">IF(ISNUMBER('Descriptive Stats'!BF8484),'Descriptive Stats'!BF8484,#N/A)</f>
        <v>-0.6450419512753276</v>
      </c>
      <c r="BI8484" s="6">
        <f ca="1">IF(ISNUMBER('Descriptive Stats'!E8484),'Descriptive Stats'!E8484,#N/A)</f>
        <v>2</v>
      </c>
    </row>
    <row r="8485" spans="1:61" ht="14.4" x14ac:dyDescent="0.3">
      <c r="A8485" s="2">
        <f>ROW()</f>
        <v>8485</v>
      </c>
      <c r="C8485" s="8">
        <f t="shared" ca="1" si="1141"/>
        <v>3</v>
      </c>
      <c r="D8485" s="8">
        <f t="shared" ca="1" si="1142"/>
        <v>2</v>
      </c>
      <c r="E8485" s="50">
        <f t="shared" ca="1" si="1136"/>
        <v>0</v>
      </c>
      <c r="F8485" s="2" t="str">
        <f t="shared" ca="1" si="1143"/>
        <v/>
      </c>
      <c r="BD8485" s="49">
        <f t="shared" ca="1" si="1140"/>
        <v>815.5</v>
      </c>
      <c r="BE8485" s="3">
        <f t="shared" ca="1" si="1137"/>
        <v>8.1500000000000003E-2</v>
      </c>
      <c r="BF8485" s="3">
        <f t="shared" ca="1" si="1138"/>
        <v>-1.3950525282585462</v>
      </c>
      <c r="BG8485" s="9">
        <f t="shared" ca="1" si="1139"/>
        <v>0</v>
      </c>
      <c r="BH8485" s="6">
        <f ca="1">IF(ISNUMBER('Descriptive Stats'!BF8485),'Descriptive Stats'!BF8485,#N/A)</f>
        <v>-1.3950525282585462</v>
      </c>
      <c r="BI8485" s="6">
        <f ca="1">IF(ISNUMBER('Descriptive Stats'!E8485),'Descriptive Stats'!E8485,#N/A)</f>
        <v>0</v>
      </c>
    </row>
    <row r="8486" spans="1:61" ht="14.4" x14ac:dyDescent="0.3">
      <c r="A8486" s="2">
        <f>ROW()</f>
        <v>8486</v>
      </c>
      <c r="C8486" s="8">
        <f t="shared" ca="1" si="1141"/>
        <v>18</v>
      </c>
      <c r="D8486" s="8">
        <f t="shared" ca="1" si="1142"/>
        <v>0</v>
      </c>
      <c r="E8486" s="50">
        <f t="shared" ca="1" si="1136"/>
        <v>7</v>
      </c>
      <c r="F8486" s="2" t="str">
        <f t="shared" ca="1" si="1143"/>
        <v/>
      </c>
      <c r="BD8486" s="49">
        <f t="shared" ca="1" si="1140"/>
        <v>4473.5</v>
      </c>
      <c r="BE8486" s="3">
        <f t="shared" ca="1" si="1137"/>
        <v>0.44729999999999998</v>
      </c>
      <c r="BF8486" s="3">
        <f t="shared" ca="1" si="1138"/>
        <v>-0.13248586824472414</v>
      </c>
      <c r="BG8486" s="9">
        <f t="shared" ca="1" si="1139"/>
        <v>7</v>
      </c>
      <c r="BH8486" s="6">
        <f ca="1">IF(ISNUMBER('Descriptive Stats'!BF8486),'Descriptive Stats'!BF8486,#N/A)</f>
        <v>-0.13248586824472414</v>
      </c>
      <c r="BI8486" s="6">
        <f ca="1">IF(ISNUMBER('Descriptive Stats'!E8486),'Descriptive Stats'!E8486,#N/A)</f>
        <v>7</v>
      </c>
    </row>
    <row r="8487" spans="1:61" ht="14.4" x14ac:dyDescent="0.3">
      <c r="A8487" s="2">
        <f>ROW()</f>
        <v>8487</v>
      </c>
      <c r="C8487" s="8">
        <f t="shared" ca="1" si="1141"/>
        <v>6</v>
      </c>
      <c r="D8487" s="8">
        <f t="shared" ca="1" si="1142"/>
        <v>7</v>
      </c>
      <c r="E8487" s="50">
        <f t="shared" ca="1" si="1136"/>
        <v>0</v>
      </c>
      <c r="F8487" s="2" t="str">
        <f t="shared" ca="1" si="1143"/>
        <v/>
      </c>
      <c r="BD8487" s="49">
        <f t="shared" ca="1" si="1140"/>
        <v>815.5</v>
      </c>
      <c r="BE8487" s="3">
        <f t="shared" ca="1" si="1137"/>
        <v>8.1500000000000003E-2</v>
      </c>
      <c r="BF8487" s="3">
        <f t="shared" ca="1" si="1138"/>
        <v>-1.3950525282585462</v>
      </c>
      <c r="BG8487" s="9">
        <f t="shared" ca="1" si="1139"/>
        <v>0</v>
      </c>
      <c r="BH8487" s="6">
        <f ca="1">IF(ISNUMBER('Descriptive Stats'!BF8487),'Descriptive Stats'!BF8487,#N/A)</f>
        <v>-1.3950525282585462</v>
      </c>
      <c r="BI8487" s="6">
        <f ca="1">IF(ISNUMBER('Descriptive Stats'!E8487),'Descriptive Stats'!E8487,#N/A)</f>
        <v>0</v>
      </c>
    </row>
    <row r="8488" spans="1:61" ht="14.4" x14ac:dyDescent="0.3">
      <c r="A8488" s="2">
        <f>ROW()</f>
        <v>8488</v>
      </c>
      <c r="C8488" s="8">
        <f t="shared" ca="1" si="1141"/>
        <v>4</v>
      </c>
      <c r="D8488" s="8">
        <f t="shared" ca="1" si="1142"/>
        <v>0</v>
      </c>
      <c r="E8488" s="50">
        <f t="shared" ca="1" si="1136"/>
        <v>0</v>
      </c>
      <c r="F8488" s="2" t="str">
        <f t="shared" ca="1" si="1143"/>
        <v/>
      </c>
      <c r="BD8488" s="49">
        <f t="shared" ca="1" si="1140"/>
        <v>815.5</v>
      </c>
      <c r="BE8488" s="3">
        <f t="shared" ca="1" si="1137"/>
        <v>8.1500000000000003E-2</v>
      </c>
      <c r="BF8488" s="3">
        <f t="shared" ca="1" si="1138"/>
        <v>-1.3950525282585462</v>
      </c>
      <c r="BG8488" s="9">
        <f t="shared" ca="1" si="1139"/>
        <v>0</v>
      </c>
      <c r="BH8488" s="6">
        <f ca="1">IF(ISNUMBER('Descriptive Stats'!BF8488),'Descriptive Stats'!BF8488,#N/A)</f>
        <v>-1.3950525282585462</v>
      </c>
      <c r="BI8488" s="6">
        <f ca="1">IF(ISNUMBER('Descriptive Stats'!E8488),'Descriptive Stats'!E8488,#N/A)</f>
        <v>0</v>
      </c>
    </row>
    <row r="8489" spans="1:61" ht="14.4" x14ac:dyDescent="0.3">
      <c r="A8489" s="2">
        <f>ROW()</f>
        <v>8489</v>
      </c>
      <c r="C8489" s="8">
        <f t="shared" ca="1" si="1141"/>
        <v>14</v>
      </c>
      <c r="D8489" s="8">
        <f t="shared" ca="1" si="1142"/>
        <v>0</v>
      </c>
      <c r="E8489" s="50">
        <f t="shared" ca="1" si="1136"/>
        <v>9</v>
      </c>
      <c r="F8489" s="2" t="str">
        <f t="shared" ca="1" si="1143"/>
        <v/>
      </c>
      <c r="BD8489" s="49">
        <f t="shared" ca="1" si="1140"/>
        <v>4819</v>
      </c>
      <c r="BE8489" s="3">
        <f t="shared" ca="1" si="1137"/>
        <v>0.48185</v>
      </c>
      <c r="BF8489" s="3">
        <f t="shared" ca="1" si="1138"/>
        <v>-4.5511009098988427E-2</v>
      </c>
      <c r="BG8489" s="9">
        <f t="shared" ca="1" si="1139"/>
        <v>9</v>
      </c>
      <c r="BH8489" s="6">
        <f ca="1">IF(ISNUMBER('Descriptive Stats'!BF8489),'Descriptive Stats'!BF8489,#N/A)</f>
        <v>-4.5511009098988427E-2</v>
      </c>
      <c r="BI8489" s="6">
        <f ca="1">IF(ISNUMBER('Descriptive Stats'!E8489),'Descriptive Stats'!E8489,#N/A)</f>
        <v>9</v>
      </c>
    </row>
    <row r="8490" spans="1:61" ht="14.4" x14ac:dyDescent="0.3">
      <c r="A8490" s="2">
        <f>ROW()</f>
        <v>8490</v>
      </c>
      <c r="C8490" s="8">
        <f t="shared" ca="1" si="1141"/>
        <v>23</v>
      </c>
      <c r="D8490" s="8">
        <f t="shared" ca="1" si="1142"/>
        <v>9</v>
      </c>
      <c r="E8490" s="50">
        <f t="shared" ca="1" si="1136"/>
        <v>2</v>
      </c>
      <c r="F8490" s="2" t="str">
        <f t="shared" ca="1" si="1143"/>
        <v/>
      </c>
      <c r="BD8490" s="49">
        <f t="shared" ca="1" si="1140"/>
        <v>2595</v>
      </c>
      <c r="BE8490" s="3">
        <f t="shared" ca="1" si="1137"/>
        <v>0.25945000000000001</v>
      </c>
      <c r="BF8490" s="3">
        <f t="shared" ca="1" si="1138"/>
        <v>-0.6450419512753276</v>
      </c>
      <c r="BG8490" s="9">
        <f t="shared" ca="1" si="1139"/>
        <v>2</v>
      </c>
      <c r="BH8490" s="6">
        <f ca="1">IF(ISNUMBER('Descriptive Stats'!BF8490),'Descriptive Stats'!BF8490,#N/A)</f>
        <v>-0.6450419512753276</v>
      </c>
      <c r="BI8490" s="6">
        <f ca="1">IF(ISNUMBER('Descriptive Stats'!E8490),'Descriptive Stats'!E8490,#N/A)</f>
        <v>2</v>
      </c>
    </row>
    <row r="8491" spans="1:61" ht="14.4" x14ac:dyDescent="0.3">
      <c r="A8491" s="2">
        <f>ROW()</f>
        <v>8491</v>
      </c>
      <c r="C8491" s="8">
        <f t="shared" ca="1" si="1141"/>
        <v>9</v>
      </c>
      <c r="D8491" s="8">
        <f t="shared" ca="1" si="1142"/>
        <v>2</v>
      </c>
      <c r="E8491" s="50">
        <f t="shared" ca="1" si="1136"/>
        <v>2</v>
      </c>
      <c r="F8491" s="2" t="str">
        <f t="shared" ca="1" si="1143"/>
        <v/>
      </c>
      <c r="BD8491" s="49">
        <f t="shared" ca="1" si="1140"/>
        <v>2595</v>
      </c>
      <c r="BE8491" s="3">
        <f t="shared" ca="1" si="1137"/>
        <v>0.25945000000000001</v>
      </c>
      <c r="BF8491" s="3">
        <f t="shared" ca="1" si="1138"/>
        <v>-0.6450419512753276</v>
      </c>
      <c r="BG8491" s="9">
        <f t="shared" ca="1" si="1139"/>
        <v>2</v>
      </c>
      <c r="BH8491" s="6">
        <f ca="1">IF(ISNUMBER('Descriptive Stats'!BF8491),'Descriptive Stats'!BF8491,#N/A)</f>
        <v>-0.6450419512753276</v>
      </c>
      <c r="BI8491" s="6">
        <f ca="1">IF(ISNUMBER('Descriptive Stats'!E8491),'Descriptive Stats'!E8491,#N/A)</f>
        <v>2</v>
      </c>
    </row>
    <row r="8492" spans="1:61" ht="14.4" x14ac:dyDescent="0.3">
      <c r="A8492" s="2">
        <f>ROW()</f>
        <v>8492</v>
      </c>
      <c r="C8492" s="8">
        <f t="shared" ca="1" si="1141"/>
        <v>21</v>
      </c>
      <c r="D8492" s="8">
        <f t="shared" ca="1" si="1142"/>
        <v>2</v>
      </c>
      <c r="E8492" s="50">
        <f t="shared" ca="1" si="1136"/>
        <v>4</v>
      </c>
      <c r="F8492" s="2" t="str">
        <f t="shared" ca="1" si="1143"/>
        <v/>
      </c>
      <c r="BD8492" s="49">
        <f t="shared" ca="1" si="1140"/>
        <v>3442</v>
      </c>
      <c r="BE8492" s="3">
        <f t="shared" ca="1" si="1137"/>
        <v>0.34415000000000001</v>
      </c>
      <c r="BF8492" s="3">
        <f t="shared" ca="1" si="1138"/>
        <v>-0.40116316278173481</v>
      </c>
      <c r="BG8492" s="9">
        <f t="shared" ca="1" si="1139"/>
        <v>4</v>
      </c>
      <c r="BH8492" s="6">
        <f ca="1">IF(ISNUMBER('Descriptive Stats'!BF8492),'Descriptive Stats'!BF8492,#N/A)</f>
        <v>-0.40116316278173481</v>
      </c>
      <c r="BI8492" s="6">
        <f ca="1">IF(ISNUMBER('Descriptive Stats'!E8492),'Descriptive Stats'!E8492,#N/A)</f>
        <v>4</v>
      </c>
    </row>
    <row r="8493" spans="1:61" ht="14.4" x14ac:dyDescent="0.3">
      <c r="A8493" s="2">
        <f>ROW()</f>
        <v>8493</v>
      </c>
      <c r="C8493" s="8">
        <f t="shared" ca="1" si="1141"/>
        <v>13</v>
      </c>
      <c r="D8493" s="8">
        <f t="shared" ca="1" si="1142"/>
        <v>4</v>
      </c>
      <c r="E8493" s="50">
        <f t="shared" ca="1" si="1136"/>
        <v>7</v>
      </c>
      <c r="F8493" s="2" t="str">
        <f t="shared" ca="1" si="1143"/>
        <v/>
      </c>
      <c r="BD8493" s="49">
        <f t="shared" ca="1" si="1140"/>
        <v>4473.5</v>
      </c>
      <c r="BE8493" s="3">
        <f t="shared" ca="1" si="1137"/>
        <v>0.44729999999999998</v>
      </c>
      <c r="BF8493" s="3">
        <f t="shared" ca="1" si="1138"/>
        <v>-0.13248586824472414</v>
      </c>
      <c r="BG8493" s="9">
        <f t="shared" ca="1" si="1139"/>
        <v>7</v>
      </c>
      <c r="BH8493" s="6">
        <f ca="1">IF(ISNUMBER('Descriptive Stats'!BF8493),'Descriptive Stats'!BF8493,#N/A)</f>
        <v>-0.13248586824472414</v>
      </c>
      <c r="BI8493" s="6">
        <f ca="1">IF(ISNUMBER('Descriptive Stats'!E8493),'Descriptive Stats'!E8493,#N/A)</f>
        <v>7</v>
      </c>
    </row>
    <row r="8494" spans="1:61" ht="14.4" x14ac:dyDescent="0.3">
      <c r="A8494" s="2">
        <f>ROW()</f>
        <v>8494</v>
      </c>
      <c r="C8494" s="8">
        <f t="shared" ca="1" si="1141"/>
        <v>19</v>
      </c>
      <c r="D8494" s="8">
        <f t="shared" ca="1" si="1142"/>
        <v>7</v>
      </c>
      <c r="E8494" s="50">
        <f t="shared" ca="1" si="1136"/>
        <v>0</v>
      </c>
      <c r="F8494" s="2" t="str">
        <f t="shared" ca="1" si="1143"/>
        <v/>
      </c>
      <c r="BD8494" s="49">
        <f t="shared" ca="1" si="1140"/>
        <v>815.5</v>
      </c>
      <c r="BE8494" s="3">
        <f t="shared" ca="1" si="1137"/>
        <v>8.1500000000000003E-2</v>
      </c>
      <c r="BF8494" s="3">
        <f t="shared" ca="1" si="1138"/>
        <v>-1.3950525282585462</v>
      </c>
      <c r="BG8494" s="9">
        <f t="shared" ca="1" si="1139"/>
        <v>0</v>
      </c>
      <c r="BH8494" s="6">
        <f ca="1">IF(ISNUMBER('Descriptive Stats'!BF8494),'Descriptive Stats'!BF8494,#N/A)</f>
        <v>-1.3950525282585462</v>
      </c>
      <c r="BI8494" s="6">
        <f ca="1">IF(ISNUMBER('Descriptive Stats'!E8494),'Descriptive Stats'!E8494,#N/A)</f>
        <v>0</v>
      </c>
    </row>
    <row r="8495" spans="1:61" ht="14.4" x14ac:dyDescent="0.3">
      <c r="A8495" s="2">
        <f>ROW()</f>
        <v>8495</v>
      </c>
      <c r="C8495" s="8">
        <f t="shared" ca="1" si="1141"/>
        <v>15</v>
      </c>
      <c r="D8495" s="8">
        <f t="shared" ca="1" si="1142"/>
        <v>0</v>
      </c>
      <c r="E8495" s="50">
        <f t="shared" ca="1" si="1136"/>
        <v>2</v>
      </c>
      <c r="F8495" s="2" t="str">
        <f t="shared" ca="1" si="1143"/>
        <v/>
      </c>
      <c r="BD8495" s="49">
        <f t="shared" ca="1" si="1140"/>
        <v>2595</v>
      </c>
      <c r="BE8495" s="3">
        <f t="shared" ca="1" si="1137"/>
        <v>0.25945000000000001</v>
      </c>
      <c r="BF8495" s="3">
        <f t="shared" ca="1" si="1138"/>
        <v>-0.6450419512753276</v>
      </c>
      <c r="BG8495" s="9">
        <f t="shared" ca="1" si="1139"/>
        <v>2</v>
      </c>
      <c r="BH8495" s="6">
        <f ca="1">IF(ISNUMBER('Descriptive Stats'!BF8495),'Descriptive Stats'!BF8495,#N/A)</f>
        <v>-0.6450419512753276</v>
      </c>
      <c r="BI8495" s="6">
        <f ca="1">IF(ISNUMBER('Descriptive Stats'!E8495),'Descriptive Stats'!E8495,#N/A)</f>
        <v>2</v>
      </c>
    </row>
    <row r="8496" spans="1:61" ht="14.4" x14ac:dyDescent="0.3">
      <c r="A8496" s="2">
        <f>ROW()</f>
        <v>8496</v>
      </c>
      <c r="C8496" s="8">
        <f t="shared" ca="1" si="1141"/>
        <v>9</v>
      </c>
      <c r="D8496" s="8">
        <f t="shared" ca="1" si="1142"/>
        <v>2</v>
      </c>
      <c r="E8496" s="50">
        <f t="shared" ca="1" si="1136"/>
        <v>7</v>
      </c>
      <c r="F8496" s="2" t="str">
        <f t="shared" ca="1" si="1143"/>
        <v/>
      </c>
      <c r="BD8496" s="49">
        <f t="shared" ca="1" si="1140"/>
        <v>4473.5</v>
      </c>
      <c r="BE8496" s="3">
        <f t="shared" ca="1" si="1137"/>
        <v>0.44729999999999998</v>
      </c>
      <c r="BF8496" s="3">
        <f t="shared" ca="1" si="1138"/>
        <v>-0.13248586824472414</v>
      </c>
      <c r="BG8496" s="9">
        <f t="shared" ca="1" si="1139"/>
        <v>7</v>
      </c>
      <c r="BH8496" s="6">
        <f ca="1">IF(ISNUMBER('Descriptive Stats'!BF8496),'Descriptive Stats'!BF8496,#N/A)</f>
        <v>-0.13248586824472414</v>
      </c>
      <c r="BI8496" s="6">
        <f ca="1">IF(ISNUMBER('Descriptive Stats'!E8496),'Descriptive Stats'!E8496,#N/A)</f>
        <v>7</v>
      </c>
    </row>
    <row r="8497" spans="1:61" ht="14.4" x14ac:dyDescent="0.3">
      <c r="A8497" s="2">
        <f>ROW()</f>
        <v>8497</v>
      </c>
      <c r="C8497" s="8">
        <f t="shared" ca="1" si="1141"/>
        <v>19</v>
      </c>
      <c r="D8497" s="8">
        <f t="shared" ca="1" si="1142"/>
        <v>7</v>
      </c>
      <c r="E8497" s="50">
        <f t="shared" ca="1" si="1136"/>
        <v>6</v>
      </c>
      <c r="F8497" s="2" t="str">
        <f t="shared" ca="1" si="1143"/>
        <v/>
      </c>
      <c r="BD8497" s="49">
        <f t="shared" ca="1" si="1140"/>
        <v>3900</v>
      </c>
      <c r="BE8497" s="3">
        <f t="shared" ca="1" si="1137"/>
        <v>0.38995000000000002</v>
      </c>
      <c r="BF8497" s="3">
        <f t="shared" ca="1" si="1138"/>
        <v>-0.2794493539703507</v>
      </c>
      <c r="BG8497" s="9">
        <f t="shared" ca="1" si="1139"/>
        <v>6</v>
      </c>
      <c r="BH8497" s="6">
        <f ca="1">IF(ISNUMBER('Descriptive Stats'!BF8497),'Descriptive Stats'!BF8497,#N/A)</f>
        <v>-0.2794493539703507</v>
      </c>
      <c r="BI8497" s="6">
        <f ca="1">IF(ISNUMBER('Descriptive Stats'!E8497),'Descriptive Stats'!E8497,#N/A)</f>
        <v>6</v>
      </c>
    </row>
    <row r="8498" spans="1:61" ht="14.4" x14ac:dyDescent="0.3">
      <c r="A8498" s="2">
        <f>ROW()</f>
        <v>8498</v>
      </c>
      <c r="C8498" s="8">
        <f t="shared" ca="1" si="1141"/>
        <v>16</v>
      </c>
      <c r="D8498" s="8">
        <f t="shared" ca="1" si="1142"/>
        <v>6</v>
      </c>
      <c r="E8498" s="50">
        <f t="shared" ca="1" si="1136"/>
        <v>0</v>
      </c>
      <c r="F8498" s="2" t="str">
        <f t="shared" ca="1" si="1143"/>
        <v/>
      </c>
      <c r="BD8498" s="49">
        <f t="shared" ca="1" si="1140"/>
        <v>815.5</v>
      </c>
      <c r="BE8498" s="3">
        <f t="shared" ca="1" si="1137"/>
        <v>8.1500000000000003E-2</v>
      </c>
      <c r="BF8498" s="3">
        <f t="shared" ca="1" si="1138"/>
        <v>-1.3950525282585462</v>
      </c>
      <c r="BG8498" s="9">
        <f t="shared" ca="1" si="1139"/>
        <v>0</v>
      </c>
      <c r="BH8498" s="6">
        <f ca="1">IF(ISNUMBER('Descriptive Stats'!BF8498),'Descriptive Stats'!BF8498,#N/A)</f>
        <v>-1.3950525282585462</v>
      </c>
      <c r="BI8498" s="6">
        <f ca="1">IF(ISNUMBER('Descriptive Stats'!E8498),'Descriptive Stats'!E8498,#N/A)</f>
        <v>0</v>
      </c>
    </row>
    <row r="8499" spans="1:61" ht="14.4" x14ac:dyDescent="0.3">
      <c r="A8499" s="2">
        <f>ROW()</f>
        <v>8499</v>
      </c>
      <c r="C8499" s="8">
        <f t="shared" ca="1" si="1141"/>
        <v>18</v>
      </c>
      <c r="D8499" s="8">
        <f t="shared" ca="1" si="1142"/>
        <v>0</v>
      </c>
      <c r="E8499" s="50">
        <f t="shared" ca="1" si="1136"/>
        <v>0</v>
      </c>
      <c r="F8499" s="2" t="str">
        <f t="shared" ca="1" si="1143"/>
        <v/>
      </c>
      <c r="BD8499" s="49">
        <f t="shared" ca="1" si="1140"/>
        <v>815.5</v>
      </c>
      <c r="BE8499" s="3">
        <f t="shared" ca="1" si="1137"/>
        <v>8.1500000000000003E-2</v>
      </c>
      <c r="BF8499" s="3">
        <f t="shared" ca="1" si="1138"/>
        <v>-1.3950525282585462</v>
      </c>
      <c r="BG8499" s="9">
        <f t="shared" ca="1" si="1139"/>
        <v>0</v>
      </c>
      <c r="BH8499" s="6">
        <f ca="1">IF(ISNUMBER('Descriptive Stats'!BF8499),'Descriptive Stats'!BF8499,#N/A)</f>
        <v>-1.3950525282585462</v>
      </c>
      <c r="BI8499" s="6">
        <f ca="1">IF(ISNUMBER('Descriptive Stats'!E8499),'Descriptive Stats'!E8499,#N/A)</f>
        <v>0</v>
      </c>
    </row>
    <row r="8500" spans="1:61" ht="14.4" x14ac:dyDescent="0.3">
      <c r="A8500" s="2">
        <f>ROW()</f>
        <v>8500</v>
      </c>
      <c r="C8500" s="8">
        <f t="shared" ca="1" si="1141"/>
        <v>22</v>
      </c>
      <c r="D8500" s="8">
        <f t="shared" ca="1" si="1142"/>
        <v>0</v>
      </c>
      <c r="E8500" s="50">
        <f t="shared" ca="1" si="1136"/>
        <v>6</v>
      </c>
      <c r="F8500" s="2" t="str">
        <f t="shared" ca="1" si="1143"/>
        <v/>
      </c>
      <c r="BD8500" s="49">
        <f t="shared" ca="1" si="1140"/>
        <v>3900</v>
      </c>
      <c r="BE8500" s="3">
        <f t="shared" ca="1" si="1137"/>
        <v>0.38995000000000002</v>
      </c>
      <c r="BF8500" s="3">
        <f t="shared" ca="1" si="1138"/>
        <v>-0.2794493539703507</v>
      </c>
      <c r="BG8500" s="9">
        <f t="shared" ca="1" si="1139"/>
        <v>6</v>
      </c>
      <c r="BH8500" s="6">
        <f ca="1">IF(ISNUMBER('Descriptive Stats'!BF8500),'Descriptive Stats'!BF8500,#N/A)</f>
        <v>-0.2794493539703507</v>
      </c>
      <c r="BI8500" s="6">
        <f ca="1">IF(ISNUMBER('Descriptive Stats'!E8500),'Descriptive Stats'!E8500,#N/A)</f>
        <v>6</v>
      </c>
    </row>
    <row r="8501" spans="1:61" ht="14.4" x14ac:dyDescent="0.3">
      <c r="A8501" s="2">
        <f>ROW()</f>
        <v>8501</v>
      </c>
      <c r="C8501" s="8">
        <f t="shared" ca="1" si="1141"/>
        <v>16</v>
      </c>
      <c r="D8501" s="8">
        <f t="shared" ca="1" si="1142"/>
        <v>6</v>
      </c>
      <c r="E8501" s="50">
        <f t="shared" ca="1" si="1136"/>
        <v>7</v>
      </c>
      <c r="F8501" s="2" t="str">
        <f t="shared" ca="1" si="1143"/>
        <v/>
      </c>
      <c r="BD8501" s="49">
        <f t="shared" ca="1" si="1140"/>
        <v>4473.5</v>
      </c>
      <c r="BE8501" s="3">
        <f t="shared" ca="1" si="1137"/>
        <v>0.44729999999999998</v>
      </c>
      <c r="BF8501" s="3">
        <f t="shared" ca="1" si="1138"/>
        <v>-0.13248586824472414</v>
      </c>
      <c r="BG8501" s="9">
        <f t="shared" ca="1" si="1139"/>
        <v>7</v>
      </c>
      <c r="BH8501" s="6">
        <f ca="1">IF(ISNUMBER('Descriptive Stats'!BF8501),'Descriptive Stats'!BF8501,#N/A)</f>
        <v>-0.13248586824472414</v>
      </c>
      <c r="BI8501" s="6">
        <f ca="1">IF(ISNUMBER('Descriptive Stats'!E8501),'Descriptive Stats'!E8501,#N/A)</f>
        <v>7</v>
      </c>
    </row>
    <row r="8502" spans="1:61" ht="14.4" x14ac:dyDescent="0.3">
      <c r="A8502" s="2">
        <f>ROW()</f>
        <v>8502</v>
      </c>
      <c r="C8502" s="8">
        <f t="shared" ca="1" si="1141"/>
        <v>6</v>
      </c>
      <c r="D8502" s="8">
        <f t="shared" ca="1" si="1142"/>
        <v>7</v>
      </c>
      <c r="E8502" s="50">
        <f t="shared" ca="1" si="1136"/>
        <v>2</v>
      </c>
      <c r="F8502" s="2" t="str">
        <f t="shared" ca="1" si="1143"/>
        <v/>
      </c>
      <c r="BD8502" s="49">
        <f t="shared" ca="1" si="1140"/>
        <v>2595</v>
      </c>
      <c r="BE8502" s="3">
        <f t="shared" ca="1" si="1137"/>
        <v>0.25945000000000001</v>
      </c>
      <c r="BF8502" s="3">
        <f t="shared" ca="1" si="1138"/>
        <v>-0.6450419512753276</v>
      </c>
      <c r="BG8502" s="9">
        <f t="shared" ca="1" si="1139"/>
        <v>2</v>
      </c>
      <c r="BH8502" s="6">
        <f ca="1">IF(ISNUMBER('Descriptive Stats'!BF8502),'Descriptive Stats'!BF8502,#N/A)</f>
        <v>-0.6450419512753276</v>
      </c>
      <c r="BI8502" s="6">
        <f ca="1">IF(ISNUMBER('Descriptive Stats'!E8502),'Descriptive Stats'!E8502,#N/A)</f>
        <v>2</v>
      </c>
    </row>
    <row r="8503" spans="1:61" ht="14.4" x14ac:dyDescent="0.3">
      <c r="A8503" s="2">
        <f>ROW()</f>
        <v>8503</v>
      </c>
      <c r="C8503" s="8">
        <f t="shared" ca="1" si="1141"/>
        <v>17</v>
      </c>
      <c r="D8503" s="8">
        <f t="shared" ca="1" si="1142"/>
        <v>2</v>
      </c>
      <c r="E8503" s="50">
        <f t="shared" ca="1" si="1136"/>
        <v>7</v>
      </c>
      <c r="F8503" s="2" t="str">
        <f t="shared" ca="1" si="1143"/>
        <v/>
      </c>
      <c r="BD8503" s="49">
        <f t="shared" ca="1" si="1140"/>
        <v>4473.5</v>
      </c>
      <c r="BE8503" s="3">
        <f t="shared" ca="1" si="1137"/>
        <v>0.44729999999999998</v>
      </c>
      <c r="BF8503" s="3">
        <f t="shared" ca="1" si="1138"/>
        <v>-0.13248586824472414</v>
      </c>
      <c r="BG8503" s="9">
        <f t="shared" ca="1" si="1139"/>
        <v>7</v>
      </c>
      <c r="BH8503" s="6">
        <f ca="1">IF(ISNUMBER('Descriptive Stats'!BF8503),'Descriptive Stats'!BF8503,#N/A)</f>
        <v>-0.13248586824472414</v>
      </c>
      <c r="BI8503" s="6">
        <f ca="1">IF(ISNUMBER('Descriptive Stats'!E8503),'Descriptive Stats'!E8503,#N/A)</f>
        <v>7</v>
      </c>
    </row>
    <row r="8504" spans="1:61" ht="14.4" x14ac:dyDescent="0.3">
      <c r="A8504" s="2">
        <f>ROW()</f>
        <v>8504</v>
      </c>
      <c r="C8504" s="8">
        <f t="shared" ca="1" si="1141"/>
        <v>6</v>
      </c>
      <c r="D8504" s="8">
        <f t="shared" ca="1" si="1142"/>
        <v>7</v>
      </c>
      <c r="E8504" s="50">
        <f t="shared" ca="1" si="1136"/>
        <v>7</v>
      </c>
      <c r="F8504" s="2" t="str">
        <f t="shared" ca="1" si="1143"/>
        <v/>
      </c>
      <c r="BD8504" s="49">
        <f t="shared" ca="1" si="1140"/>
        <v>4473.5</v>
      </c>
      <c r="BE8504" s="3">
        <f t="shared" ca="1" si="1137"/>
        <v>0.44729999999999998</v>
      </c>
      <c r="BF8504" s="3">
        <f t="shared" ca="1" si="1138"/>
        <v>-0.13248586824472414</v>
      </c>
      <c r="BG8504" s="9">
        <f t="shared" ca="1" si="1139"/>
        <v>7</v>
      </c>
      <c r="BH8504" s="6">
        <f ca="1">IF(ISNUMBER('Descriptive Stats'!BF8504),'Descriptive Stats'!BF8504,#N/A)</f>
        <v>-0.13248586824472414</v>
      </c>
      <c r="BI8504" s="6">
        <f ca="1">IF(ISNUMBER('Descriptive Stats'!E8504),'Descriptive Stats'!E8504,#N/A)</f>
        <v>7</v>
      </c>
    </row>
    <row r="8505" spans="1:61" ht="14.4" x14ac:dyDescent="0.3">
      <c r="A8505" s="2">
        <f>ROW()</f>
        <v>8505</v>
      </c>
      <c r="C8505" s="8">
        <f t="shared" ca="1" si="1141"/>
        <v>19</v>
      </c>
      <c r="D8505" s="8">
        <f t="shared" ca="1" si="1142"/>
        <v>7</v>
      </c>
      <c r="E8505" s="50">
        <f t="shared" ca="1" si="1136"/>
        <v>2</v>
      </c>
      <c r="F8505" s="2" t="str">
        <f t="shared" ca="1" si="1143"/>
        <v/>
      </c>
      <c r="BD8505" s="49">
        <f t="shared" ca="1" si="1140"/>
        <v>2595</v>
      </c>
      <c r="BE8505" s="3">
        <f t="shared" ca="1" si="1137"/>
        <v>0.25945000000000001</v>
      </c>
      <c r="BF8505" s="3">
        <f t="shared" ca="1" si="1138"/>
        <v>-0.6450419512753276</v>
      </c>
      <c r="BG8505" s="9">
        <f t="shared" ca="1" si="1139"/>
        <v>2</v>
      </c>
      <c r="BH8505" s="6">
        <f ca="1">IF(ISNUMBER('Descriptive Stats'!BF8505),'Descriptive Stats'!BF8505,#N/A)</f>
        <v>-0.6450419512753276</v>
      </c>
      <c r="BI8505" s="6">
        <f ca="1">IF(ISNUMBER('Descriptive Stats'!E8505),'Descriptive Stats'!E8505,#N/A)</f>
        <v>2</v>
      </c>
    </row>
    <row r="8506" spans="1:61" ht="14.4" x14ac:dyDescent="0.3">
      <c r="A8506" s="2">
        <f>ROW()</f>
        <v>8506</v>
      </c>
      <c r="C8506" s="8">
        <f t="shared" ca="1" si="1141"/>
        <v>9</v>
      </c>
      <c r="D8506" s="8">
        <f t="shared" ca="1" si="1142"/>
        <v>2</v>
      </c>
      <c r="E8506" s="50">
        <f t="shared" ca="1" si="1136"/>
        <v>6</v>
      </c>
      <c r="F8506" s="2" t="str">
        <f t="shared" ca="1" si="1143"/>
        <v/>
      </c>
      <c r="BD8506" s="49">
        <f t="shared" ca="1" si="1140"/>
        <v>3900</v>
      </c>
      <c r="BE8506" s="3">
        <f t="shared" ca="1" si="1137"/>
        <v>0.38995000000000002</v>
      </c>
      <c r="BF8506" s="3">
        <f t="shared" ca="1" si="1138"/>
        <v>-0.2794493539703507</v>
      </c>
      <c r="BG8506" s="9">
        <f t="shared" ca="1" si="1139"/>
        <v>6</v>
      </c>
      <c r="BH8506" s="6">
        <f ca="1">IF(ISNUMBER('Descriptive Stats'!BF8506),'Descriptive Stats'!BF8506,#N/A)</f>
        <v>-0.2794493539703507</v>
      </c>
      <c r="BI8506" s="6">
        <f ca="1">IF(ISNUMBER('Descriptive Stats'!E8506),'Descriptive Stats'!E8506,#N/A)</f>
        <v>6</v>
      </c>
    </row>
    <row r="8507" spans="1:61" ht="14.4" x14ac:dyDescent="0.3">
      <c r="A8507" s="2">
        <f>ROW()</f>
        <v>8507</v>
      </c>
      <c r="C8507" s="8">
        <f t="shared" ca="1" si="1141"/>
        <v>16</v>
      </c>
      <c r="D8507" s="8">
        <f t="shared" ca="1" si="1142"/>
        <v>6</v>
      </c>
      <c r="E8507" s="50">
        <f t="shared" ca="1" si="1136"/>
        <v>3</v>
      </c>
      <c r="F8507" s="2" t="str">
        <f t="shared" ca="1" si="1143"/>
        <v/>
      </c>
      <c r="BD8507" s="49">
        <f t="shared" ca="1" si="1140"/>
        <v>3200</v>
      </c>
      <c r="BE8507" s="3">
        <f t="shared" ca="1" si="1137"/>
        <v>0.31995000000000001</v>
      </c>
      <c r="BF8507" s="3">
        <f t="shared" ca="1" si="1138"/>
        <v>-0.46783862043457014</v>
      </c>
      <c r="BG8507" s="9">
        <f t="shared" ca="1" si="1139"/>
        <v>3</v>
      </c>
      <c r="BH8507" s="6">
        <f ca="1">IF(ISNUMBER('Descriptive Stats'!BF8507),'Descriptive Stats'!BF8507,#N/A)</f>
        <v>-0.46783862043457014</v>
      </c>
      <c r="BI8507" s="6">
        <f ca="1">IF(ISNUMBER('Descriptive Stats'!E8507),'Descriptive Stats'!E8507,#N/A)</f>
        <v>3</v>
      </c>
    </row>
    <row r="8508" spans="1:61" ht="14.4" x14ac:dyDescent="0.3">
      <c r="A8508" s="2">
        <f>ROW()</f>
        <v>8508</v>
      </c>
      <c r="C8508" s="8">
        <f t="shared" ca="1" si="1141"/>
        <v>10</v>
      </c>
      <c r="D8508" s="8">
        <f t="shared" ca="1" si="1142"/>
        <v>3</v>
      </c>
      <c r="E8508" s="50">
        <f t="shared" ca="1" si="1136"/>
        <v>0</v>
      </c>
      <c r="F8508" s="2" t="str">
        <f t="shared" ca="1" si="1143"/>
        <v/>
      </c>
      <c r="BD8508" s="49">
        <f t="shared" ca="1" si="1140"/>
        <v>815.5</v>
      </c>
      <c r="BE8508" s="3">
        <f t="shared" ca="1" si="1137"/>
        <v>8.1500000000000003E-2</v>
      </c>
      <c r="BF8508" s="3">
        <f t="shared" ca="1" si="1138"/>
        <v>-1.3950525282585462</v>
      </c>
      <c r="BG8508" s="9">
        <f t="shared" ca="1" si="1139"/>
        <v>0</v>
      </c>
      <c r="BH8508" s="6">
        <f ca="1">IF(ISNUMBER('Descriptive Stats'!BF8508),'Descriptive Stats'!BF8508,#N/A)</f>
        <v>-1.3950525282585462</v>
      </c>
      <c r="BI8508" s="6">
        <f ca="1">IF(ISNUMBER('Descriptive Stats'!E8508),'Descriptive Stats'!E8508,#N/A)</f>
        <v>0</v>
      </c>
    </row>
    <row r="8509" spans="1:61" ht="14.4" x14ac:dyDescent="0.3">
      <c r="A8509" s="2">
        <f>ROW()</f>
        <v>8509</v>
      </c>
      <c r="C8509" s="8">
        <f t="shared" ca="1" si="1141"/>
        <v>11</v>
      </c>
      <c r="D8509" s="8">
        <f t="shared" ca="1" si="1142"/>
        <v>0</v>
      </c>
      <c r="E8509" s="50">
        <f t="shared" ca="1" si="1136"/>
        <v>2</v>
      </c>
      <c r="F8509" s="2" t="str">
        <f t="shared" ca="1" si="1143"/>
        <v/>
      </c>
      <c r="BD8509" s="49">
        <f t="shared" ca="1" si="1140"/>
        <v>2595</v>
      </c>
      <c r="BE8509" s="3">
        <f t="shared" ca="1" si="1137"/>
        <v>0.25945000000000001</v>
      </c>
      <c r="BF8509" s="3">
        <f t="shared" ca="1" si="1138"/>
        <v>-0.6450419512753276</v>
      </c>
      <c r="BG8509" s="9">
        <f t="shared" ca="1" si="1139"/>
        <v>2</v>
      </c>
      <c r="BH8509" s="6">
        <f ca="1">IF(ISNUMBER('Descriptive Stats'!BF8509),'Descriptive Stats'!BF8509,#N/A)</f>
        <v>-0.6450419512753276</v>
      </c>
      <c r="BI8509" s="6">
        <f ca="1">IF(ISNUMBER('Descriptive Stats'!E8509),'Descriptive Stats'!E8509,#N/A)</f>
        <v>2</v>
      </c>
    </row>
    <row r="8510" spans="1:61" ht="14.4" x14ac:dyDescent="0.3">
      <c r="A8510" s="2">
        <f>ROW()</f>
        <v>8510</v>
      </c>
      <c r="C8510" s="8">
        <f t="shared" ca="1" si="1141"/>
        <v>17</v>
      </c>
      <c r="D8510" s="8">
        <f t="shared" ca="1" si="1142"/>
        <v>2</v>
      </c>
      <c r="E8510" s="50">
        <f t="shared" ca="1" si="1136"/>
        <v>0</v>
      </c>
      <c r="F8510" s="2" t="str">
        <f t="shared" ca="1" si="1143"/>
        <v/>
      </c>
      <c r="BD8510" s="49">
        <f t="shared" ca="1" si="1140"/>
        <v>815.5</v>
      </c>
      <c r="BE8510" s="3">
        <f t="shared" ca="1" si="1137"/>
        <v>8.1500000000000003E-2</v>
      </c>
      <c r="BF8510" s="3">
        <f t="shared" ca="1" si="1138"/>
        <v>-1.3950525282585462</v>
      </c>
      <c r="BG8510" s="9">
        <f t="shared" ca="1" si="1139"/>
        <v>0</v>
      </c>
      <c r="BH8510" s="6">
        <f ca="1">IF(ISNUMBER('Descriptive Stats'!BF8510),'Descriptive Stats'!BF8510,#N/A)</f>
        <v>-1.3950525282585462</v>
      </c>
      <c r="BI8510" s="6">
        <f ca="1">IF(ISNUMBER('Descriptive Stats'!E8510),'Descriptive Stats'!E8510,#N/A)</f>
        <v>0</v>
      </c>
    </row>
    <row r="8511" spans="1:61" ht="14.4" x14ac:dyDescent="0.3">
      <c r="A8511" s="2">
        <f>ROW()</f>
        <v>8511</v>
      </c>
      <c r="C8511" s="8">
        <f t="shared" ca="1" si="1141"/>
        <v>20</v>
      </c>
      <c r="D8511" s="8">
        <f t="shared" ca="1" si="1142"/>
        <v>0</v>
      </c>
      <c r="E8511" s="50">
        <f t="shared" ca="1" si="1136"/>
        <v>0</v>
      </c>
      <c r="F8511" s="2" t="str">
        <f t="shared" ca="1" si="1143"/>
        <v/>
      </c>
      <c r="BD8511" s="49">
        <f t="shared" ca="1" si="1140"/>
        <v>815.5</v>
      </c>
      <c r="BE8511" s="3">
        <f t="shared" ca="1" si="1137"/>
        <v>8.1500000000000003E-2</v>
      </c>
      <c r="BF8511" s="3">
        <f t="shared" ca="1" si="1138"/>
        <v>-1.3950525282585462</v>
      </c>
      <c r="BG8511" s="9">
        <f t="shared" ca="1" si="1139"/>
        <v>0</v>
      </c>
      <c r="BH8511" s="6">
        <f ca="1">IF(ISNUMBER('Descriptive Stats'!BF8511),'Descriptive Stats'!BF8511,#N/A)</f>
        <v>-1.3950525282585462</v>
      </c>
      <c r="BI8511" s="6">
        <f ca="1">IF(ISNUMBER('Descriptive Stats'!E8511),'Descriptive Stats'!E8511,#N/A)</f>
        <v>0</v>
      </c>
    </row>
    <row r="8512" spans="1:61" ht="14.4" x14ac:dyDescent="0.3">
      <c r="A8512" s="2">
        <f>ROW()</f>
        <v>8512</v>
      </c>
      <c r="C8512" s="8">
        <f t="shared" ca="1" si="1141"/>
        <v>22</v>
      </c>
      <c r="D8512" s="8">
        <f t="shared" ca="1" si="1142"/>
        <v>0</v>
      </c>
      <c r="E8512" s="50">
        <f t="shared" ca="1" si="1136"/>
        <v>1</v>
      </c>
      <c r="F8512" s="2" t="str">
        <f t="shared" ca="1" si="1143"/>
        <v/>
      </c>
      <c r="BD8512" s="49">
        <f t="shared" ca="1" si="1140"/>
        <v>1871</v>
      </c>
      <c r="BE8512" s="3">
        <f t="shared" ca="1" si="1137"/>
        <v>0.18704999999999999</v>
      </c>
      <c r="BF8512" s="3">
        <f t="shared" ca="1" si="1138"/>
        <v>-0.88881967520906158</v>
      </c>
      <c r="BG8512" s="9">
        <f t="shared" ca="1" si="1139"/>
        <v>1</v>
      </c>
      <c r="BH8512" s="6">
        <f ca="1">IF(ISNUMBER('Descriptive Stats'!BF8512),'Descriptive Stats'!BF8512,#N/A)</f>
        <v>-0.88881967520906158</v>
      </c>
      <c r="BI8512" s="6">
        <f ca="1">IF(ISNUMBER('Descriptive Stats'!E8512),'Descriptive Stats'!E8512,#N/A)</f>
        <v>1</v>
      </c>
    </row>
    <row r="8513" spans="1:61" ht="14.4" x14ac:dyDescent="0.3">
      <c r="A8513" s="2">
        <f>ROW()</f>
        <v>8513</v>
      </c>
      <c r="C8513" s="8">
        <f t="shared" ca="1" si="1141"/>
        <v>12</v>
      </c>
      <c r="D8513" s="8">
        <f t="shared" ca="1" si="1142"/>
        <v>1</v>
      </c>
      <c r="E8513" s="50">
        <f t="shared" ca="1" si="1136"/>
        <v>0</v>
      </c>
      <c r="F8513" s="2" t="str">
        <f t="shared" ca="1" si="1143"/>
        <v/>
      </c>
      <c r="BD8513" s="49">
        <f t="shared" ca="1" si="1140"/>
        <v>815.5</v>
      </c>
      <c r="BE8513" s="3">
        <f t="shared" ca="1" si="1137"/>
        <v>8.1500000000000003E-2</v>
      </c>
      <c r="BF8513" s="3">
        <f t="shared" ca="1" si="1138"/>
        <v>-1.3950525282585462</v>
      </c>
      <c r="BG8513" s="9">
        <f t="shared" ca="1" si="1139"/>
        <v>0</v>
      </c>
      <c r="BH8513" s="6">
        <f ca="1">IF(ISNUMBER('Descriptive Stats'!BF8513),'Descriptive Stats'!BF8513,#N/A)</f>
        <v>-1.3950525282585462</v>
      </c>
      <c r="BI8513" s="6">
        <f ca="1">IF(ISNUMBER('Descriptive Stats'!E8513),'Descriptive Stats'!E8513,#N/A)</f>
        <v>0</v>
      </c>
    </row>
    <row r="8514" spans="1:61" ht="14.4" x14ac:dyDescent="0.3">
      <c r="A8514" s="2">
        <f>ROW()</f>
        <v>8514</v>
      </c>
      <c r="C8514" s="8">
        <f t="shared" ca="1" si="1141"/>
        <v>18</v>
      </c>
      <c r="D8514" s="8">
        <f t="shared" ca="1" si="1142"/>
        <v>0</v>
      </c>
      <c r="E8514" s="50">
        <f t="shared" ca="1" si="1136"/>
        <v>0</v>
      </c>
      <c r="F8514" s="2" t="str">
        <f t="shared" ca="1" si="1143"/>
        <v/>
      </c>
      <c r="BD8514" s="49">
        <f t="shared" ca="1" si="1140"/>
        <v>815.5</v>
      </c>
      <c r="BE8514" s="3">
        <f t="shared" ca="1" si="1137"/>
        <v>8.1500000000000003E-2</v>
      </c>
      <c r="BF8514" s="3">
        <f t="shared" ca="1" si="1138"/>
        <v>-1.3950525282585462</v>
      </c>
      <c r="BG8514" s="9">
        <f t="shared" ca="1" si="1139"/>
        <v>0</v>
      </c>
      <c r="BH8514" s="6">
        <f ca="1">IF(ISNUMBER('Descriptive Stats'!BF8514),'Descriptive Stats'!BF8514,#N/A)</f>
        <v>-1.3950525282585462</v>
      </c>
      <c r="BI8514" s="6">
        <f ca="1">IF(ISNUMBER('Descriptive Stats'!E8514),'Descriptive Stats'!E8514,#N/A)</f>
        <v>0</v>
      </c>
    </row>
    <row r="8515" spans="1:61" ht="14.4" x14ac:dyDescent="0.3">
      <c r="A8515" s="2">
        <f>ROW()</f>
        <v>8515</v>
      </c>
      <c r="C8515" s="8">
        <f t="shared" ca="1" si="1141"/>
        <v>11</v>
      </c>
      <c r="D8515" s="8">
        <f t="shared" ca="1" si="1142"/>
        <v>0</v>
      </c>
      <c r="E8515" s="50">
        <f t="shared" ref="E8515:E8578" ca="1" si="1144">IF(0=MOD(ROW(),$J$1),AVERAGE(OFFSET($D$2,ROW()-$J$1,0,$J$1,1)),"")</f>
        <v>1</v>
      </c>
      <c r="F8515" s="2" t="str">
        <f t="shared" ca="1" si="1143"/>
        <v/>
      </c>
      <c r="BD8515" s="49">
        <f t="shared" ca="1" si="1140"/>
        <v>1871</v>
      </c>
      <c r="BE8515" s="3">
        <f t="shared" ca="1" si="1137"/>
        <v>0.18704999999999999</v>
      </c>
      <c r="BF8515" s="3">
        <f t="shared" ca="1" si="1138"/>
        <v>-0.88881967520906158</v>
      </c>
      <c r="BG8515" s="9">
        <f t="shared" ca="1" si="1139"/>
        <v>1</v>
      </c>
      <c r="BH8515" s="6">
        <f ca="1">IF(ISNUMBER('Descriptive Stats'!BF8515),'Descriptive Stats'!BF8515,#N/A)</f>
        <v>-0.88881967520906158</v>
      </c>
      <c r="BI8515" s="6">
        <f ca="1">IF(ISNUMBER('Descriptive Stats'!E8515),'Descriptive Stats'!E8515,#N/A)</f>
        <v>1</v>
      </c>
    </row>
    <row r="8516" spans="1:61" ht="14.4" x14ac:dyDescent="0.3">
      <c r="A8516" s="2">
        <f>ROW()</f>
        <v>8516</v>
      </c>
      <c r="C8516" s="8">
        <f t="shared" ca="1" si="1141"/>
        <v>8</v>
      </c>
      <c r="D8516" s="8">
        <f t="shared" ca="1" si="1142"/>
        <v>1</v>
      </c>
      <c r="E8516" s="50">
        <f t="shared" ca="1" si="1144"/>
        <v>19</v>
      </c>
      <c r="F8516" s="2" t="str">
        <f t="shared" ca="1" si="1143"/>
        <v>X</v>
      </c>
      <c r="BD8516" s="49">
        <f t="shared" ca="1" si="1140"/>
        <v>5294</v>
      </c>
      <c r="BE8516" s="3">
        <f t="shared" ca="1" si="1137"/>
        <v>0.52934999999999999</v>
      </c>
      <c r="BF8516" s="3">
        <f t="shared" ca="1" si="1138"/>
        <v>7.3636031452008061E-2</v>
      </c>
      <c r="BG8516" s="9">
        <f t="shared" ca="1" si="1139"/>
        <v>19</v>
      </c>
      <c r="BH8516" s="6">
        <f ca="1">IF(ISNUMBER('Descriptive Stats'!BF8516),'Descriptive Stats'!BF8516,#N/A)</f>
        <v>7.3636031452008061E-2</v>
      </c>
      <c r="BI8516" s="6">
        <f ca="1">IF(ISNUMBER('Descriptive Stats'!E8516),'Descriptive Stats'!E8516,#N/A)</f>
        <v>19</v>
      </c>
    </row>
    <row r="8517" spans="1:61" ht="14.4" x14ac:dyDescent="0.3">
      <c r="A8517" s="2">
        <f>ROW()</f>
        <v>8517</v>
      </c>
      <c r="C8517" s="8">
        <f t="shared" ca="1" si="1141"/>
        <v>7</v>
      </c>
      <c r="D8517" s="8">
        <f t="shared" ca="1" si="1142"/>
        <v>19</v>
      </c>
      <c r="E8517" s="50">
        <f t="shared" ca="1" si="1144"/>
        <v>0</v>
      </c>
      <c r="F8517" s="2" t="str">
        <f t="shared" ca="1" si="1143"/>
        <v/>
      </c>
      <c r="BD8517" s="49">
        <f t="shared" ca="1" si="1140"/>
        <v>815.5</v>
      </c>
      <c r="BE8517" s="3">
        <f t="shared" ca="1" si="1137"/>
        <v>8.1500000000000003E-2</v>
      </c>
      <c r="BF8517" s="3">
        <f t="shared" ca="1" si="1138"/>
        <v>-1.3950525282585462</v>
      </c>
      <c r="BG8517" s="9">
        <f t="shared" ca="1" si="1139"/>
        <v>0</v>
      </c>
      <c r="BH8517" s="6">
        <f ca="1">IF(ISNUMBER('Descriptive Stats'!BF8517),'Descriptive Stats'!BF8517,#N/A)</f>
        <v>-1.3950525282585462</v>
      </c>
      <c r="BI8517" s="6">
        <f ca="1">IF(ISNUMBER('Descriptive Stats'!E8517),'Descriptive Stats'!E8517,#N/A)</f>
        <v>0</v>
      </c>
    </row>
    <row r="8518" spans="1:61" ht="14.4" x14ac:dyDescent="0.3">
      <c r="A8518" s="2">
        <f>ROW()</f>
        <v>8518</v>
      </c>
      <c r="C8518" s="8">
        <f t="shared" ca="1" si="1141"/>
        <v>20</v>
      </c>
      <c r="D8518" s="8">
        <f t="shared" ca="1" si="1142"/>
        <v>0</v>
      </c>
      <c r="E8518" s="50">
        <f t="shared" ca="1" si="1144"/>
        <v>9</v>
      </c>
      <c r="F8518" s="2" t="str">
        <f t="shared" ca="1" si="1143"/>
        <v/>
      </c>
      <c r="BD8518" s="49">
        <f t="shared" ca="1" si="1140"/>
        <v>4819</v>
      </c>
      <c r="BE8518" s="3">
        <f t="shared" ca="1" si="1137"/>
        <v>0.48185</v>
      </c>
      <c r="BF8518" s="3">
        <f t="shared" ca="1" si="1138"/>
        <v>-4.5511009098988427E-2</v>
      </c>
      <c r="BG8518" s="9">
        <f t="shared" ca="1" si="1139"/>
        <v>9</v>
      </c>
      <c r="BH8518" s="6">
        <f ca="1">IF(ISNUMBER('Descriptive Stats'!BF8518),'Descriptive Stats'!BF8518,#N/A)</f>
        <v>-4.5511009098988427E-2</v>
      </c>
      <c r="BI8518" s="6">
        <f ca="1">IF(ISNUMBER('Descriptive Stats'!E8518),'Descriptive Stats'!E8518,#N/A)</f>
        <v>9</v>
      </c>
    </row>
    <row r="8519" spans="1:61" ht="14.4" x14ac:dyDescent="0.3">
      <c r="A8519" s="2">
        <f>ROW()</f>
        <v>8519</v>
      </c>
      <c r="C8519" s="8">
        <f t="shared" ca="1" si="1141"/>
        <v>23</v>
      </c>
      <c r="D8519" s="8">
        <f t="shared" ca="1" si="1142"/>
        <v>9</v>
      </c>
      <c r="E8519" s="50">
        <f t="shared" ca="1" si="1144"/>
        <v>2</v>
      </c>
      <c r="F8519" s="2" t="str">
        <f t="shared" ca="1" si="1143"/>
        <v/>
      </c>
      <c r="BD8519" s="49">
        <f t="shared" ca="1" si="1140"/>
        <v>2595</v>
      </c>
      <c r="BE8519" s="3">
        <f t="shared" ca="1" si="1137"/>
        <v>0.25945000000000001</v>
      </c>
      <c r="BF8519" s="3">
        <f t="shared" ca="1" si="1138"/>
        <v>-0.6450419512753276</v>
      </c>
      <c r="BG8519" s="9">
        <f t="shared" ca="1" si="1139"/>
        <v>2</v>
      </c>
      <c r="BH8519" s="6">
        <f ca="1">IF(ISNUMBER('Descriptive Stats'!BF8519),'Descriptive Stats'!BF8519,#N/A)</f>
        <v>-0.6450419512753276</v>
      </c>
      <c r="BI8519" s="6">
        <f ca="1">IF(ISNUMBER('Descriptive Stats'!E8519),'Descriptive Stats'!E8519,#N/A)</f>
        <v>2</v>
      </c>
    </row>
    <row r="8520" spans="1:61" ht="14.4" x14ac:dyDescent="0.3">
      <c r="A8520" s="2">
        <f>ROW()</f>
        <v>8520</v>
      </c>
      <c r="C8520" s="8">
        <f t="shared" ca="1" si="1141"/>
        <v>17</v>
      </c>
      <c r="D8520" s="8">
        <f t="shared" ca="1" si="1142"/>
        <v>2</v>
      </c>
      <c r="E8520" s="50">
        <f t="shared" ca="1" si="1144"/>
        <v>0</v>
      </c>
      <c r="F8520" s="2" t="str">
        <f t="shared" ca="1" si="1143"/>
        <v/>
      </c>
      <c r="BD8520" s="49">
        <f t="shared" ca="1" si="1140"/>
        <v>815.5</v>
      </c>
      <c r="BE8520" s="3">
        <f t="shared" ca="1" si="1137"/>
        <v>8.1500000000000003E-2</v>
      </c>
      <c r="BF8520" s="3">
        <f t="shared" ca="1" si="1138"/>
        <v>-1.3950525282585462</v>
      </c>
      <c r="BG8520" s="9">
        <f t="shared" ca="1" si="1139"/>
        <v>0</v>
      </c>
      <c r="BH8520" s="6">
        <f ca="1">IF(ISNUMBER('Descriptive Stats'!BF8520),'Descriptive Stats'!BF8520,#N/A)</f>
        <v>-1.3950525282585462</v>
      </c>
      <c r="BI8520" s="6">
        <f ca="1">IF(ISNUMBER('Descriptive Stats'!E8520),'Descriptive Stats'!E8520,#N/A)</f>
        <v>0</v>
      </c>
    </row>
    <row r="8521" spans="1:61" ht="14.4" x14ac:dyDescent="0.3">
      <c r="A8521" s="2">
        <f>ROW()</f>
        <v>8521</v>
      </c>
      <c r="C8521" s="8">
        <f t="shared" ca="1" si="1141"/>
        <v>14</v>
      </c>
      <c r="D8521" s="8">
        <f t="shared" ca="1" si="1142"/>
        <v>0</v>
      </c>
      <c r="E8521" s="50">
        <f t="shared" ca="1" si="1144"/>
        <v>6</v>
      </c>
      <c r="F8521" s="2" t="str">
        <f t="shared" ca="1" si="1143"/>
        <v/>
      </c>
      <c r="BD8521" s="49">
        <f t="shared" ca="1" si="1140"/>
        <v>3900</v>
      </c>
      <c r="BE8521" s="3">
        <f t="shared" ref="BE8521:BE8584" ca="1" si="1145">IF(ISNUMBER(BD8521),(BD8521-0.5)/$BK$4,"")</f>
        <v>0.38995000000000002</v>
      </c>
      <c r="BF8521" s="3">
        <f t="shared" ref="BF8521:BF8584" ca="1" si="1146">IF(ISNUMBER(BE8521),_xlfn.NORM.INV(BE8521,0,1),"")</f>
        <v>-0.2794493539703507</v>
      </c>
      <c r="BG8521" s="9">
        <f t="shared" ref="BG8521:BG8584" ca="1" si="1147">IF(ISNUMBER(E8521),E8521,"")</f>
        <v>6</v>
      </c>
      <c r="BH8521" s="6">
        <f ca="1">IF(ISNUMBER('Descriptive Stats'!BF8521),'Descriptive Stats'!BF8521,#N/A)</f>
        <v>-0.2794493539703507</v>
      </c>
      <c r="BI8521" s="6">
        <f ca="1">IF(ISNUMBER('Descriptive Stats'!E8521),'Descriptive Stats'!E8521,#N/A)</f>
        <v>6</v>
      </c>
    </row>
    <row r="8522" spans="1:61" ht="14.4" x14ac:dyDescent="0.3">
      <c r="A8522" s="2">
        <f>ROW()</f>
        <v>8522</v>
      </c>
      <c r="C8522" s="8">
        <f t="shared" ca="1" si="1141"/>
        <v>16</v>
      </c>
      <c r="D8522" s="8">
        <f t="shared" ca="1" si="1142"/>
        <v>6</v>
      </c>
      <c r="E8522" s="50">
        <f t="shared" ca="1" si="1144"/>
        <v>1</v>
      </c>
      <c r="F8522" s="2" t="str">
        <f t="shared" ca="1" si="1143"/>
        <v/>
      </c>
      <c r="BD8522" s="49">
        <f t="shared" ref="BD8522:BD8585" ca="1" si="1148">IF(ISNUMBER(BG8522),_xlfn.RANK.AVG(BG8522,$BG$2:$BG$5414,1),"")</f>
        <v>1871</v>
      </c>
      <c r="BE8522" s="3">
        <f t="shared" ca="1" si="1145"/>
        <v>0.18704999999999999</v>
      </c>
      <c r="BF8522" s="3">
        <f t="shared" ca="1" si="1146"/>
        <v>-0.88881967520906158</v>
      </c>
      <c r="BG8522" s="9">
        <f t="shared" ca="1" si="1147"/>
        <v>1</v>
      </c>
      <c r="BH8522" s="6">
        <f ca="1">IF(ISNUMBER('Descriptive Stats'!BF8522),'Descriptive Stats'!BF8522,#N/A)</f>
        <v>-0.88881967520906158</v>
      </c>
      <c r="BI8522" s="6">
        <f ca="1">IF(ISNUMBER('Descriptive Stats'!E8522),'Descriptive Stats'!E8522,#N/A)</f>
        <v>1</v>
      </c>
    </row>
    <row r="8523" spans="1:61" ht="14.4" x14ac:dyDescent="0.3">
      <c r="A8523" s="2">
        <f>ROW()</f>
        <v>8523</v>
      </c>
      <c r="C8523" s="8">
        <f t="shared" ca="1" si="1141"/>
        <v>12</v>
      </c>
      <c r="D8523" s="8">
        <f t="shared" ca="1" si="1142"/>
        <v>1</v>
      </c>
      <c r="E8523" s="50">
        <f t="shared" ca="1" si="1144"/>
        <v>0</v>
      </c>
      <c r="F8523" s="2" t="str">
        <f t="shared" ca="1" si="1143"/>
        <v/>
      </c>
      <c r="BD8523" s="49">
        <f t="shared" ca="1" si="1148"/>
        <v>815.5</v>
      </c>
      <c r="BE8523" s="3">
        <f t="shared" ca="1" si="1145"/>
        <v>8.1500000000000003E-2</v>
      </c>
      <c r="BF8523" s="3">
        <f t="shared" ca="1" si="1146"/>
        <v>-1.3950525282585462</v>
      </c>
      <c r="BG8523" s="9">
        <f t="shared" ca="1" si="1147"/>
        <v>0</v>
      </c>
      <c r="BH8523" s="6">
        <f ca="1">IF(ISNUMBER('Descriptive Stats'!BF8523),'Descriptive Stats'!BF8523,#N/A)</f>
        <v>-1.3950525282585462</v>
      </c>
      <c r="BI8523" s="6">
        <f ca="1">IF(ISNUMBER('Descriptive Stats'!E8523),'Descriptive Stats'!E8523,#N/A)</f>
        <v>0</v>
      </c>
    </row>
    <row r="8524" spans="1:61" ht="14.4" x14ac:dyDescent="0.3">
      <c r="A8524" s="2">
        <f>ROW()</f>
        <v>8524</v>
      </c>
      <c r="C8524" s="8">
        <f t="shared" ca="1" si="1141"/>
        <v>11</v>
      </c>
      <c r="D8524" s="8">
        <f t="shared" ca="1" si="1142"/>
        <v>0</v>
      </c>
      <c r="E8524" s="50">
        <f t="shared" ca="1" si="1144"/>
        <v>7</v>
      </c>
      <c r="F8524" s="2" t="str">
        <f t="shared" ca="1" si="1143"/>
        <v/>
      </c>
      <c r="BD8524" s="49">
        <f t="shared" ca="1" si="1148"/>
        <v>4473.5</v>
      </c>
      <c r="BE8524" s="3">
        <f t="shared" ca="1" si="1145"/>
        <v>0.44729999999999998</v>
      </c>
      <c r="BF8524" s="3">
        <f t="shared" ca="1" si="1146"/>
        <v>-0.13248586824472414</v>
      </c>
      <c r="BG8524" s="9">
        <f t="shared" ca="1" si="1147"/>
        <v>7</v>
      </c>
      <c r="BH8524" s="6">
        <f ca="1">IF(ISNUMBER('Descriptive Stats'!BF8524),'Descriptive Stats'!BF8524,#N/A)</f>
        <v>-0.13248586824472414</v>
      </c>
      <c r="BI8524" s="6">
        <f ca="1">IF(ISNUMBER('Descriptive Stats'!E8524),'Descriptive Stats'!E8524,#N/A)</f>
        <v>7</v>
      </c>
    </row>
    <row r="8525" spans="1:61" ht="14.4" x14ac:dyDescent="0.3">
      <c r="A8525" s="2">
        <f>ROW()</f>
        <v>8525</v>
      </c>
      <c r="C8525" s="8">
        <f t="shared" ca="1" si="1141"/>
        <v>6</v>
      </c>
      <c r="D8525" s="8">
        <f t="shared" ca="1" si="1142"/>
        <v>7</v>
      </c>
      <c r="E8525" s="50">
        <f t="shared" ca="1" si="1144"/>
        <v>7</v>
      </c>
      <c r="F8525" s="2" t="str">
        <f t="shared" ca="1" si="1143"/>
        <v/>
      </c>
      <c r="BD8525" s="49">
        <f t="shared" ca="1" si="1148"/>
        <v>4473.5</v>
      </c>
      <c r="BE8525" s="3">
        <f t="shared" ca="1" si="1145"/>
        <v>0.44729999999999998</v>
      </c>
      <c r="BF8525" s="3">
        <f t="shared" ca="1" si="1146"/>
        <v>-0.13248586824472414</v>
      </c>
      <c r="BG8525" s="9">
        <f t="shared" ca="1" si="1147"/>
        <v>7</v>
      </c>
      <c r="BH8525" s="6">
        <f ca="1">IF(ISNUMBER('Descriptive Stats'!BF8525),'Descriptive Stats'!BF8525,#N/A)</f>
        <v>-0.13248586824472414</v>
      </c>
      <c r="BI8525" s="6">
        <f ca="1">IF(ISNUMBER('Descriptive Stats'!E8525),'Descriptive Stats'!E8525,#N/A)</f>
        <v>7</v>
      </c>
    </row>
    <row r="8526" spans="1:61" ht="14.4" x14ac:dyDescent="0.3">
      <c r="A8526" s="2">
        <f>ROW()</f>
        <v>8526</v>
      </c>
      <c r="C8526" s="8">
        <f t="shared" ca="1" si="1141"/>
        <v>19</v>
      </c>
      <c r="D8526" s="8">
        <f t="shared" ca="1" si="1142"/>
        <v>7</v>
      </c>
      <c r="E8526" s="50">
        <f t="shared" ca="1" si="1144"/>
        <v>3</v>
      </c>
      <c r="F8526" s="2" t="str">
        <f t="shared" ca="1" si="1143"/>
        <v/>
      </c>
      <c r="BD8526" s="49">
        <f t="shared" ca="1" si="1148"/>
        <v>3200</v>
      </c>
      <c r="BE8526" s="3">
        <f t="shared" ca="1" si="1145"/>
        <v>0.31995000000000001</v>
      </c>
      <c r="BF8526" s="3">
        <f t="shared" ca="1" si="1146"/>
        <v>-0.46783862043457014</v>
      </c>
      <c r="BG8526" s="9">
        <f t="shared" ca="1" si="1147"/>
        <v>3</v>
      </c>
      <c r="BH8526" s="6">
        <f ca="1">IF(ISNUMBER('Descriptive Stats'!BF8526),'Descriptive Stats'!BF8526,#N/A)</f>
        <v>-0.46783862043457014</v>
      </c>
      <c r="BI8526" s="6">
        <f ca="1">IF(ISNUMBER('Descriptive Stats'!E8526),'Descriptive Stats'!E8526,#N/A)</f>
        <v>3</v>
      </c>
    </row>
    <row r="8527" spans="1:61" ht="14.4" x14ac:dyDescent="0.3">
      <c r="A8527" s="2">
        <f>ROW()</f>
        <v>8527</v>
      </c>
      <c r="C8527" s="8">
        <f t="shared" ca="1" si="1141"/>
        <v>10</v>
      </c>
      <c r="D8527" s="8">
        <f t="shared" ca="1" si="1142"/>
        <v>3</v>
      </c>
      <c r="E8527" s="50">
        <f t="shared" ca="1" si="1144"/>
        <v>6</v>
      </c>
      <c r="F8527" s="2" t="str">
        <f t="shared" ca="1" si="1143"/>
        <v/>
      </c>
      <c r="BD8527" s="49">
        <f t="shared" ca="1" si="1148"/>
        <v>3900</v>
      </c>
      <c r="BE8527" s="3">
        <f t="shared" ca="1" si="1145"/>
        <v>0.38995000000000002</v>
      </c>
      <c r="BF8527" s="3">
        <f t="shared" ca="1" si="1146"/>
        <v>-0.2794493539703507</v>
      </c>
      <c r="BG8527" s="9">
        <f t="shared" ca="1" si="1147"/>
        <v>6</v>
      </c>
      <c r="BH8527" s="6">
        <f ca="1">IF(ISNUMBER('Descriptive Stats'!BF8527),'Descriptive Stats'!BF8527,#N/A)</f>
        <v>-0.2794493539703507</v>
      </c>
      <c r="BI8527" s="6">
        <f ca="1">IF(ISNUMBER('Descriptive Stats'!E8527),'Descriptive Stats'!E8527,#N/A)</f>
        <v>6</v>
      </c>
    </row>
    <row r="8528" spans="1:61" ht="14.4" x14ac:dyDescent="0.3">
      <c r="A8528" s="2">
        <f>ROW()</f>
        <v>8528</v>
      </c>
      <c r="C8528" s="8">
        <f t="shared" ca="1" si="1141"/>
        <v>2</v>
      </c>
      <c r="D8528" s="8">
        <f t="shared" ca="1" si="1142"/>
        <v>6</v>
      </c>
      <c r="E8528" s="50">
        <f t="shared" ca="1" si="1144"/>
        <v>9</v>
      </c>
      <c r="F8528" s="2" t="str">
        <f t="shared" ca="1" si="1143"/>
        <v/>
      </c>
      <c r="BD8528" s="49">
        <f t="shared" ca="1" si="1148"/>
        <v>4819</v>
      </c>
      <c r="BE8528" s="3">
        <f t="shared" ca="1" si="1145"/>
        <v>0.48185</v>
      </c>
      <c r="BF8528" s="3">
        <f t="shared" ca="1" si="1146"/>
        <v>-4.5511009098988427E-2</v>
      </c>
      <c r="BG8528" s="9">
        <f t="shared" ca="1" si="1147"/>
        <v>9</v>
      </c>
      <c r="BH8528" s="6">
        <f ca="1">IF(ISNUMBER('Descriptive Stats'!BF8528),'Descriptive Stats'!BF8528,#N/A)</f>
        <v>-4.5511009098988427E-2</v>
      </c>
      <c r="BI8528" s="6">
        <f ca="1">IF(ISNUMBER('Descriptive Stats'!E8528),'Descriptive Stats'!E8528,#N/A)</f>
        <v>9</v>
      </c>
    </row>
    <row r="8529" spans="1:61" ht="14.4" x14ac:dyDescent="0.3">
      <c r="A8529" s="2">
        <f>ROW()</f>
        <v>8529</v>
      </c>
      <c r="C8529" s="8">
        <f t="shared" ref="C8529:C8592" ca="1" si="1149">RANDBETWEEN(2,COUNT(B:B))</f>
        <v>23</v>
      </c>
      <c r="D8529" s="8">
        <f t="shared" ref="D8529:D8592" ca="1" si="1150">VLOOKUP(C8529,A:B,2,TRUE)</f>
        <v>9</v>
      </c>
      <c r="E8529" s="50">
        <f t="shared" ca="1" si="1144"/>
        <v>1</v>
      </c>
      <c r="F8529" s="2" t="str">
        <f t="shared" ref="F8529:F8592" ca="1" si="1151">IF(ISNUMBER(E8529),IF(OR(E8529&lt;$K$16,E8529&gt;$K$14),"X",""),"")</f>
        <v/>
      </c>
      <c r="BD8529" s="49">
        <f t="shared" ca="1" si="1148"/>
        <v>1871</v>
      </c>
      <c r="BE8529" s="3">
        <f t="shared" ca="1" si="1145"/>
        <v>0.18704999999999999</v>
      </c>
      <c r="BF8529" s="3">
        <f t="shared" ca="1" si="1146"/>
        <v>-0.88881967520906158</v>
      </c>
      <c r="BG8529" s="9">
        <f t="shared" ca="1" si="1147"/>
        <v>1</v>
      </c>
      <c r="BH8529" s="6">
        <f ca="1">IF(ISNUMBER('Descriptive Stats'!BF8529),'Descriptive Stats'!BF8529,#N/A)</f>
        <v>-0.88881967520906158</v>
      </c>
      <c r="BI8529" s="6">
        <f ca="1">IF(ISNUMBER('Descriptive Stats'!E8529),'Descriptive Stats'!E8529,#N/A)</f>
        <v>1</v>
      </c>
    </row>
    <row r="8530" spans="1:61" ht="14.4" x14ac:dyDescent="0.3">
      <c r="A8530" s="2">
        <f>ROW()</f>
        <v>8530</v>
      </c>
      <c r="C8530" s="8">
        <f t="shared" ca="1" si="1149"/>
        <v>12</v>
      </c>
      <c r="D8530" s="8">
        <f t="shared" ca="1" si="1150"/>
        <v>1</v>
      </c>
      <c r="E8530" s="50">
        <f t="shared" ca="1" si="1144"/>
        <v>19</v>
      </c>
      <c r="F8530" s="2" t="str">
        <f t="shared" ca="1" si="1151"/>
        <v>X</v>
      </c>
      <c r="BD8530" s="49">
        <f t="shared" ca="1" si="1148"/>
        <v>5294</v>
      </c>
      <c r="BE8530" s="3">
        <f t="shared" ca="1" si="1145"/>
        <v>0.52934999999999999</v>
      </c>
      <c r="BF8530" s="3">
        <f t="shared" ca="1" si="1146"/>
        <v>7.3636031452008061E-2</v>
      </c>
      <c r="BG8530" s="9">
        <f t="shared" ca="1" si="1147"/>
        <v>19</v>
      </c>
      <c r="BH8530" s="6">
        <f ca="1">IF(ISNUMBER('Descriptive Stats'!BF8530),'Descriptive Stats'!BF8530,#N/A)</f>
        <v>7.3636031452008061E-2</v>
      </c>
      <c r="BI8530" s="6">
        <f ca="1">IF(ISNUMBER('Descriptive Stats'!E8530),'Descriptive Stats'!E8530,#N/A)</f>
        <v>19</v>
      </c>
    </row>
    <row r="8531" spans="1:61" ht="14.4" x14ac:dyDescent="0.3">
      <c r="A8531" s="2">
        <f>ROW()</f>
        <v>8531</v>
      </c>
      <c r="C8531" s="8">
        <f t="shared" ca="1" si="1149"/>
        <v>7</v>
      </c>
      <c r="D8531" s="8">
        <f t="shared" ca="1" si="1150"/>
        <v>19</v>
      </c>
      <c r="E8531" s="50">
        <f t="shared" ca="1" si="1144"/>
        <v>2</v>
      </c>
      <c r="F8531" s="2" t="str">
        <f t="shared" ca="1" si="1151"/>
        <v/>
      </c>
      <c r="BD8531" s="49">
        <f t="shared" ca="1" si="1148"/>
        <v>2595</v>
      </c>
      <c r="BE8531" s="3">
        <f t="shared" ca="1" si="1145"/>
        <v>0.25945000000000001</v>
      </c>
      <c r="BF8531" s="3">
        <f t="shared" ca="1" si="1146"/>
        <v>-0.6450419512753276</v>
      </c>
      <c r="BG8531" s="9">
        <f t="shared" ca="1" si="1147"/>
        <v>2</v>
      </c>
      <c r="BH8531" s="6">
        <f ca="1">IF(ISNUMBER('Descriptive Stats'!BF8531),'Descriptive Stats'!BF8531,#N/A)</f>
        <v>-0.6450419512753276</v>
      </c>
      <c r="BI8531" s="6">
        <f ca="1">IF(ISNUMBER('Descriptive Stats'!E8531),'Descriptive Stats'!E8531,#N/A)</f>
        <v>2</v>
      </c>
    </row>
    <row r="8532" spans="1:61" ht="14.4" x14ac:dyDescent="0.3">
      <c r="A8532" s="2">
        <f>ROW()</f>
        <v>8532</v>
      </c>
      <c r="C8532" s="8">
        <f t="shared" ca="1" si="1149"/>
        <v>9</v>
      </c>
      <c r="D8532" s="8">
        <f t="shared" ca="1" si="1150"/>
        <v>2</v>
      </c>
      <c r="E8532" s="50">
        <f t="shared" ca="1" si="1144"/>
        <v>0</v>
      </c>
      <c r="F8532" s="2" t="str">
        <f t="shared" ca="1" si="1151"/>
        <v/>
      </c>
      <c r="BD8532" s="49">
        <f t="shared" ca="1" si="1148"/>
        <v>815.5</v>
      </c>
      <c r="BE8532" s="3">
        <f t="shared" ca="1" si="1145"/>
        <v>8.1500000000000003E-2</v>
      </c>
      <c r="BF8532" s="3">
        <f t="shared" ca="1" si="1146"/>
        <v>-1.3950525282585462</v>
      </c>
      <c r="BG8532" s="9">
        <f t="shared" ca="1" si="1147"/>
        <v>0</v>
      </c>
      <c r="BH8532" s="6">
        <f ca="1">IF(ISNUMBER('Descriptive Stats'!BF8532),'Descriptive Stats'!BF8532,#N/A)</f>
        <v>-1.3950525282585462</v>
      </c>
      <c r="BI8532" s="6">
        <f ca="1">IF(ISNUMBER('Descriptive Stats'!E8532),'Descriptive Stats'!E8532,#N/A)</f>
        <v>0</v>
      </c>
    </row>
    <row r="8533" spans="1:61" ht="14.4" x14ac:dyDescent="0.3">
      <c r="A8533" s="2">
        <f>ROW()</f>
        <v>8533</v>
      </c>
      <c r="C8533" s="8">
        <f t="shared" ca="1" si="1149"/>
        <v>11</v>
      </c>
      <c r="D8533" s="8">
        <f t="shared" ca="1" si="1150"/>
        <v>0</v>
      </c>
      <c r="E8533" s="50">
        <f t="shared" ca="1" si="1144"/>
        <v>2</v>
      </c>
      <c r="F8533" s="2" t="str">
        <f t="shared" ca="1" si="1151"/>
        <v/>
      </c>
      <c r="BD8533" s="49">
        <f t="shared" ca="1" si="1148"/>
        <v>2595</v>
      </c>
      <c r="BE8533" s="3">
        <f t="shared" ca="1" si="1145"/>
        <v>0.25945000000000001</v>
      </c>
      <c r="BF8533" s="3">
        <f t="shared" ca="1" si="1146"/>
        <v>-0.6450419512753276</v>
      </c>
      <c r="BG8533" s="9">
        <f t="shared" ca="1" si="1147"/>
        <v>2</v>
      </c>
      <c r="BH8533" s="6">
        <f ca="1">IF(ISNUMBER('Descriptive Stats'!BF8533),'Descriptive Stats'!BF8533,#N/A)</f>
        <v>-0.6450419512753276</v>
      </c>
      <c r="BI8533" s="6">
        <f ca="1">IF(ISNUMBER('Descriptive Stats'!E8533),'Descriptive Stats'!E8533,#N/A)</f>
        <v>2</v>
      </c>
    </row>
    <row r="8534" spans="1:61" ht="14.4" x14ac:dyDescent="0.3">
      <c r="A8534" s="2">
        <f>ROW()</f>
        <v>8534</v>
      </c>
      <c r="C8534" s="8">
        <f t="shared" ca="1" si="1149"/>
        <v>17</v>
      </c>
      <c r="D8534" s="8">
        <f t="shared" ca="1" si="1150"/>
        <v>2</v>
      </c>
      <c r="E8534" s="50">
        <f t="shared" ca="1" si="1144"/>
        <v>0</v>
      </c>
      <c r="F8534" s="2" t="str">
        <f t="shared" ca="1" si="1151"/>
        <v/>
      </c>
      <c r="BD8534" s="49">
        <f t="shared" ca="1" si="1148"/>
        <v>815.5</v>
      </c>
      <c r="BE8534" s="3">
        <f t="shared" ca="1" si="1145"/>
        <v>8.1500000000000003E-2</v>
      </c>
      <c r="BF8534" s="3">
        <f t="shared" ca="1" si="1146"/>
        <v>-1.3950525282585462</v>
      </c>
      <c r="BG8534" s="9">
        <f t="shared" ca="1" si="1147"/>
        <v>0</v>
      </c>
      <c r="BH8534" s="6">
        <f ca="1">IF(ISNUMBER('Descriptive Stats'!BF8534),'Descriptive Stats'!BF8534,#N/A)</f>
        <v>-1.3950525282585462</v>
      </c>
      <c r="BI8534" s="6">
        <f ca="1">IF(ISNUMBER('Descriptive Stats'!E8534),'Descriptive Stats'!E8534,#N/A)</f>
        <v>0</v>
      </c>
    </row>
    <row r="8535" spans="1:61" ht="14.4" x14ac:dyDescent="0.3">
      <c r="A8535" s="2">
        <f>ROW()</f>
        <v>8535</v>
      </c>
      <c r="C8535" s="8">
        <f t="shared" ca="1" si="1149"/>
        <v>15</v>
      </c>
      <c r="D8535" s="8">
        <f t="shared" ca="1" si="1150"/>
        <v>0</v>
      </c>
      <c r="E8535" s="50">
        <f t="shared" ca="1" si="1144"/>
        <v>0</v>
      </c>
      <c r="F8535" s="2" t="str">
        <f t="shared" ca="1" si="1151"/>
        <v/>
      </c>
      <c r="BD8535" s="49">
        <f t="shared" ca="1" si="1148"/>
        <v>815.5</v>
      </c>
      <c r="BE8535" s="3">
        <f t="shared" ca="1" si="1145"/>
        <v>8.1500000000000003E-2</v>
      </c>
      <c r="BF8535" s="3">
        <f t="shared" ca="1" si="1146"/>
        <v>-1.3950525282585462</v>
      </c>
      <c r="BG8535" s="9">
        <f t="shared" ca="1" si="1147"/>
        <v>0</v>
      </c>
      <c r="BH8535" s="6">
        <f ca="1">IF(ISNUMBER('Descriptive Stats'!BF8535),'Descriptive Stats'!BF8535,#N/A)</f>
        <v>-1.3950525282585462</v>
      </c>
      <c r="BI8535" s="6">
        <f ca="1">IF(ISNUMBER('Descriptive Stats'!E8535),'Descriptive Stats'!E8535,#N/A)</f>
        <v>0</v>
      </c>
    </row>
    <row r="8536" spans="1:61" ht="14.4" x14ac:dyDescent="0.3">
      <c r="A8536" s="2">
        <f>ROW()</f>
        <v>8536</v>
      </c>
      <c r="C8536" s="8">
        <f t="shared" ca="1" si="1149"/>
        <v>18</v>
      </c>
      <c r="D8536" s="8">
        <f t="shared" ca="1" si="1150"/>
        <v>0</v>
      </c>
      <c r="E8536" s="50">
        <f t="shared" ca="1" si="1144"/>
        <v>7</v>
      </c>
      <c r="F8536" s="2" t="str">
        <f t="shared" ca="1" si="1151"/>
        <v/>
      </c>
      <c r="BD8536" s="49">
        <f t="shared" ca="1" si="1148"/>
        <v>4473.5</v>
      </c>
      <c r="BE8536" s="3">
        <f t="shared" ca="1" si="1145"/>
        <v>0.44729999999999998</v>
      </c>
      <c r="BF8536" s="3">
        <f t="shared" ca="1" si="1146"/>
        <v>-0.13248586824472414</v>
      </c>
      <c r="BG8536" s="9">
        <f t="shared" ca="1" si="1147"/>
        <v>7</v>
      </c>
      <c r="BH8536" s="6">
        <f ca="1">IF(ISNUMBER('Descriptive Stats'!BF8536),'Descriptive Stats'!BF8536,#N/A)</f>
        <v>-0.13248586824472414</v>
      </c>
      <c r="BI8536" s="6">
        <f ca="1">IF(ISNUMBER('Descriptive Stats'!E8536),'Descriptive Stats'!E8536,#N/A)</f>
        <v>7</v>
      </c>
    </row>
    <row r="8537" spans="1:61" ht="14.4" x14ac:dyDescent="0.3">
      <c r="A8537" s="2">
        <f>ROW()</f>
        <v>8537</v>
      </c>
      <c r="C8537" s="8">
        <f t="shared" ca="1" si="1149"/>
        <v>6</v>
      </c>
      <c r="D8537" s="8">
        <f t="shared" ca="1" si="1150"/>
        <v>7</v>
      </c>
      <c r="E8537" s="50">
        <f t="shared" ca="1" si="1144"/>
        <v>19</v>
      </c>
      <c r="F8537" s="2" t="str">
        <f t="shared" ca="1" si="1151"/>
        <v>X</v>
      </c>
      <c r="BD8537" s="49">
        <f t="shared" ca="1" si="1148"/>
        <v>5294</v>
      </c>
      <c r="BE8537" s="3">
        <f t="shared" ca="1" si="1145"/>
        <v>0.52934999999999999</v>
      </c>
      <c r="BF8537" s="3">
        <f t="shared" ca="1" si="1146"/>
        <v>7.3636031452008061E-2</v>
      </c>
      <c r="BG8537" s="9">
        <f t="shared" ca="1" si="1147"/>
        <v>19</v>
      </c>
      <c r="BH8537" s="6">
        <f ca="1">IF(ISNUMBER('Descriptive Stats'!BF8537),'Descriptive Stats'!BF8537,#N/A)</f>
        <v>7.3636031452008061E-2</v>
      </c>
      <c r="BI8537" s="6">
        <f ca="1">IF(ISNUMBER('Descriptive Stats'!E8537),'Descriptive Stats'!E8537,#N/A)</f>
        <v>19</v>
      </c>
    </row>
    <row r="8538" spans="1:61" ht="14.4" x14ac:dyDescent="0.3">
      <c r="A8538" s="2">
        <f>ROW()</f>
        <v>8538</v>
      </c>
      <c r="C8538" s="8">
        <f t="shared" ca="1" si="1149"/>
        <v>7</v>
      </c>
      <c r="D8538" s="8">
        <f t="shared" ca="1" si="1150"/>
        <v>19</v>
      </c>
      <c r="E8538" s="50">
        <f t="shared" ca="1" si="1144"/>
        <v>19</v>
      </c>
      <c r="F8538" s="2" t="str">
        <f t="shared" ca="1" si="1151"/>
        <v>X</v>
      </c>
      <c r="BD8538" s="49">
        <f t="shared" ca="1" si="1148"/>
        <v>5294</v>
      </c>
      <c r="BE8538" s="3">
        <f t="shared" ca="1" si="1145"/>
        <v>0.52934999999999999</v>
      </c>
      <c r="BF8538" s="3">
        <f t="shared" ca="1" si="1146"/>
        <v>7.3636031452008061E-2</v>
      </c>
      <c r="BG8538" s="9">
        <f t="shared" ca="1" si="1147"/>
        <v>19</v>
      </c>
      <c r="BH8538" s="6">
        <f ca="1">IF(ISNUMBER('Descriptive Stats'!BF8538),'Descriptive Stats'!BF8538,#N/A)</f>
        <v>7.3636031452008061E-2</v>
      </c>
      <c r="BI8538" s="6">
        <f ca="1">IF(ISNUMBER('Descriptive Stats'!E8538),'Descriptive Stats'!E8538,#N/A)</f>
        <v>19</v>
      </c>
    </row>
    <row r="8539" spans="1:61" ht="14.4" x14ac:dyDescent="0.3">
      <c r="A8539" s="2">
        <f>ROW()</f>
        <v>8539</v>
      </c>
      <c r="C8539" s="8">
        <f t="shared" ca="1" si="1149"/>
        <v>7</v>
      </c>
      <c r="D8539" s="8">
        <f t="shared" ca="1" si="1150"/>
        <v>19</v>
      </c>
      <c r="E8539" s="50">
        <f t="shared" ca="1" si="1144"/>
        <v>1</v>
      </c>
      <c r="F8539" s="2" t="str">
        <f t="shared" ca="1" si="1151"/>
        <v/>
      </c>
      <c r="BD8539" s="49">
        <f t="shared" ca="1" si="1148"/>
        <v>1871</v>
      </c>
      <c r="BE8539" s="3">
        <f t="shared" ca="1" si="1145"/>
        <v>0.18704999999999999</v>
      </c>
      <c r="BF8539" s="3">
        <f t="shared" ca="1" si="1146"/>
        <v>-0.88881967520906158</v>
      </c>
      <c r="BG8539" s="9">
        <f t="shared" ca="1" si="1147"/>
        <v>1</v>
      </c>
      <c r="BH8539" s="6">
        <f ca="1">IF(ISNUMBER('Descriptive Stats'!BF8539),'Descriptive Stats'!BF8539,#N/A)</f>
        <v>-0.88881967520906158</v>
      </c>
      <c r="BI8539" s="6">
        <f ca="1">IF(ISNUMBER('Descriptive Stats'!E8539),'Descriptive Stats'!E8539,#N/A)</f>
        <v>1</v>
      </c>
    </row>
    <row r="8540" spans="1:61" ht="14.4" x14ac:dyDescent="0.3">
      <c r="A8540" s="2">
        <f>ROW()</f>
        <v>8540</v>
      </c>
      <c r="C8540" s="8">
        <f t="shared" ca="1" si="1149"/>
        <v>8</v>
      </c>
      <c r="D8540" s="8">
        <f t="shared" ca="1" si="1150"/>
        <v>1</v>
      </c>
      <c r="E8540" s="50">
        <f t="shared" ca="1" si="1144"/>
        <v>0</v>
      </c>
      <c r="F8540" s="2" t="str">
        <f t="shared" ca="1" si="1151"/>
        <v/>
      </c>
      <c r="BD8540" s="49">
        <f t="shared" ca="1" si="1148"/>
        <v>815.5</v>
      </c>
      <c r="BE8540" s="3">
        <f t="shared" ca="1" si="1145"/>
        <v>8.1500000000000003E-2</v>
      </c>
      <c r="BF8540" s="3">
        <f t="shared" ca="1" si="1146"/>
        <v>-1.3950525282585462</v>
      </c>
      <c r="BG8540" s="9">
        <f t="shared" ca="1" si="1147"/>
        <v>0</v>
      </c>
      <c r="BH8540" s="6">
        <f ca="1">IF(ISNUMBER('Descriptive Stats'!BF8540),'Descriptive Stats'!BF8540,#N/A)</f>
        <v>-1.3950525282585462</v>
      </c>
      <c r="BI8540" s="6">
        <f ca="1">IF(ISNUMBER('Descriptive Stats'!E8540),'Descriptive Stats'!E8540,#N/A)</f>
        <v>0</v>
      </c>
    </row>
    <row r="8541" spans="1:61" ht="14.4" x14ac:dyDescent="0.3">
      <c r="A8541" s="2">
        <f>ROW()</f>
        <v>8541</v>
      </c>
      <c r="C8541" s="8">
        <f t="shared" ca="1" si="1149"/>
        <v>11</v>
      </c>
      <c r="D8541" s="8">
        <f t="shared" ca="1" si="1150"/>
        <v>0</v>
      </c>
      <c r="E8541" s="50">
        <f t="shared" ca="1" si="1144"/>
        <v>0</v>
      </c>
      <c r="F8541" s="2" t="str">
        <f t="shared" ca="1" si="1151"/>
        <v/>
      </c>
      <c r="BD8541" s="49">
        <f t="shared" ca="1" si="1148"/>
        <v>815.5</v>
      </c>
      <c r="BE8541" s="3">
        <f t="shared" ca="1" si="1145"/>
        <v>8.1500000000000003E-2</v>
      </c>
      <c r="BF8541" s="3">
        <f t="shared" ca="1" si="1146"/>
        <v>-1.3950525282585462</v>
      </c>
      <c r="BG8541" s="9">
        <f t="shared" ca="1" si="1147"/>
        <v>0</v>
      </c>
      <c r="BH8541" s="6">
        <f ca="1">IF(ISNUMBER('Descriptive Stats'!BF8541),'Descriptive Stats'!BF8541,#N/A)</f>
        <v>-1.3950525282585462</v>
      </c>
      <c r="BI8541" s="6">
        <f ca="1">IF(ISNUMBER('Descriptive Stats'!E8541),'Descriptive Stats'!E8541,#N/A)</f>
        <v>0</v>
      </c>
    </row>
    <row r="8542" spans="1:61" ht="14.4" x14ac:dyDescent="0.3">
      <c r="A8542" s="2">
        <f>ROW()</f>
        <v>8542</v>
      </c>
      <c r="C8542" s="8">
        <f t="shared" ca="1" si="1149"/>
        <v>18</v>
      </c>
      <c r="D8542" s="8">
        <f t="shared" ca="1" si="1150"/>
        <v>0</v>
      </c>
      <c r="E8542" s="50">
        <f t="shared" ca="1" si="1144"/>
        <v>6</v>
      </c>
      <c r="F8542" s="2" t="str">
        <f t="shared" ca="1" si="1151"/>
        <v/>
      </c>
      <c r="BD8542" s="49">
        <f t="shared" ca="1" si="1148"/>
        <v>3900</v>
      </c>
      <c r="BE8542" s="3">
        <f t="shared" ca="1" si="1145"/>
        <v>0.38995000000000002</v>
      </c>
      <c r="BF8542" s="3">
        <f t="shared" ca="1" si="1146"/>
        <v>-0.2794493539703507</v>
      </c>
      <c r="BG8542" s="9">
        <f t="shared" ca="1" si="1147"/>
        <v>6</v>
      </c>
      <c r="BH8542" s="6">
        <f ca="1">IF(ISNUMBER('Descriptive Stats'!BF8542),'Descriptive Stats'!BF8542,#N/A)</f>
        <v>-0.2794493539703507</v>
      </c>
      <c r="BI8542" s="6">
        <f ca="1">IF(ISNUMBER('Descriptive Stats'!E8542),'Descriptive Stats'!E8542,#N/A)</f>
        <v>6</v>
      </c>
    </row>
    <row r="8543" spans="1:61" ht="14.4" x14ac:dyDescent="0.3">
      <c r="A8543" s="2">
        <f>ROW()</f>
        <v>8543</v>
      </c>
      <c r="C8543" s="8">
        <f t="shared" ca="1" si="1149"/>
        <v>5</v>
      </c>
      <c r="D8543" s="8">
        <f t="shared" ca="1" si="1150"/>
        <v>6</v>
      </c>
      <c r="E8543" s="50">
        <f t="shared" ca="1" si="1144"/>
        <v>15</v>
      </c>
      <c r="F8543" s="2" t="str">
        <f t="shared" ca="1" si="1151"/>
        <v/>
      </c>
      <c r="BD8543" s="49">
        <f t="shared" ca="1" si="1148"/>
        <v>5051.5</v>
      </c>
      <c r="BE8543" s="3">
        <f t="shared" ca="1" si="1145"/>
        <v>0.50509999999999999</v>
      </c>
      <c r="BF8543" s="3">
        <f t="shared" ca="1" si="1146"/>
        <v>1.2784152420787677E-2</v>
      </c>
      <c r="BG8543" s="9">
        <f t="shared" ca="1" si="1147"/>
        <v>15</v>
      </c>
      <c r="BH8543" s="6">
        <f ca="1">IF(ISNUMBER('Descriptive Stats'!BF8543),'Descriptive Stats'!BF8543,#N/A)</f>
        <v>1.2784152420787677E-2</v>
      </c>
      <c r="BI8543" s="6">
        <f ca="1">IF(ISNUMBER('Descriptive Stats'!E8543),'Descriptive Stats'!E8543,#N/A)</f>
        <v>15</v>
      </c>
    </row>
    <row r="8544" spans="1:61" ht="14.4" x14ac:dyDescent="0.3">
      <c r="A8544" s="2">
        <f>ROW()</f>
        <v>8544</v>
      </c>
      <c r="C8544" s="8">
        <f t="shared" ca="1" si="1149"/>
        <v>24</v>
      </c>
      <c r="D8544" s="8">
        <f t="shared" ca="1" si="1150"/>
        <v>15</v>
      </c>
      <c r="E8544" s="50">
        <f t="shared" ca="1" si="1144"/>
        <v>7</v>
      </c>
      <c r="F8544" s="2" t="str">
        <f t="shared" ca="1" si="1151"/>
        <v/>
      </c>
      <c r="BD8544" s="49">
        <f t="shared" ca="1" si="1148"/>
        <v>4473.5</v>
      </c>
      <c r="BE8544" s="3">
        <f t="shared" ca="1" si="1145"/>
        <v>0.44729999999999998</v>
      </c>
      <c r="BF8544" s="3">
        <f t="shared" ca="1" si="1146"/>
        <v>-0.13248586824472414</v>
      </c>
      <c r="BG8544" s="9">
        <f t="shared" ca="1" si="1147"/>
        <v>7</v>
      </c>
      <c r="BH8544" s="6">
        <f ca="1">IF(ISNUMBER('Descriptive Stats'!BF8544),'Descriptive Stats'!BF8544,#N/A)</f>
        <v>-0.13248586824472414</v>
      </c>
      <c r="BI8544" s="6">
        <f ca="1">IF(ISNUMBER('Descriptive Stats'!E8544),'Descriptive Stats'!E8544,#N/A)</f>
        <v>7</v>
      </c>
    </row>
    <row r="8545" spans="1:61" ht="14.4" x14ac:dyDescent="0.3">
      <c r="A8545" s="2">
        <f>ROW()</f>
        <v>8545</v>
      </c>
      <c r="C8545" s="8">
        <f t="shared" ca="1" si="1149"/>
        <v>6</v>
      </c>
      <c r="D8545" s="8">
        <f t="shared" ca="1" si="1150"/>
        <v>7</v>
      </c>
      <c r="E8545" s="50">
        <f t="shared" ca="1" si="1144"/>
        <v>7</v>
      </c>
      <c r="F8545" s="2" t="str">
        <f t="shared" ca="1" si="1151"/>
        <v/>
      </c>
      <c r="BD8545" s="49">
        <f t="shared" ca="1" si="1148"/>
        <v>4473.5</v>
      </c>
      <c r="BE8545" s="3">
        <f t="shared" ca="1" si="1145"/>
        <v>0.44729999999999998</v>
      </c>
      <c r="BF8545" s="3">
        <f t="shared" ca="1" si="1146"/>
        <v>-0.13248586824472414</v>
      </c>
      <c r="BG8545" s="9">
        <f t="shared" ca="1" si="1147"/>
        <v>7</v>
      </c>
      <c r="BH8545" s="6">
        <f ca="1">IF(ISNUMBER('Descriptive Stats'!BF8545),'Descriptive Stats'!BF8545,#N/A)</f>
        <v>-0.13248586824472414</v>
      </c>
      <c r="BI8545" s="6">
        <f ca="1">IF(ISNUMBER('Descriptive Stats'!E8545),'Descriptive Stats'!E8545,#N/A)</f>
        <v>7</v>
      </c>
    </row>
    <row r="8546" spans="1:61" ht="14.4" x14ac:dyDescent="0.3">
      <c r="A8546" s="2">
        <f>ROW()</f>
        <v>8546</v>
      </c>
      <c r="C8546" s="8">
        <f t="shared" ca="1" si="1149"/>
        <v>19</v>
      </c>
      <c r="D8546" s="8">
        <f t="shared" ca="1" si="1150"/>
        <v>7</v>
      </c>
      <c r="E8546" s="50">
        <f t="shared" ca="1" si="1144"/>
        <v>2</v>
      </c>
      <c r="F8546" s="2" t="str">
        <f t="shared" ca="1" si="1151"/>
        <v/>
      </c>
      <c r="BD8546" s="49">
        <f t="shared" ca="1" si="1148"/>
        <v>2595</v>
      </c>
      <c r="BE8546" s="3">
        <f t="shared" ca="1" si="1145"/>
        <v>0.25945000000000001</v>
      </c>
      <c r="BF8546" s="3">
        <f t="shared" ca="1" si="1146"/>
        <v>-0.6450419512753276</v>
      </c>
      <c r="BG8546" s="9">
        <f t="shared" ca="1" si="1147"/>
        <v>2</v>
      </c>
      <c r="BH8546" s="6">
        <f ca="1">IF(ISNUMBER('Descriptive Stats'!BF8546),'Descriptive Stats'!BF8546,#N/A)</f>
        <v>-0.6450419512753276</v>
      </c>
      <c r="BI8546" s="6">
        <f ca="1">IF(ISNUMBER('Descriptive Stats'!E8546),'Descriptive Stats'!E8546,#N/A)</f>
        <v>2</v>
      </c>
    </row>
    <row r="8547" spans="1:61" ht="14.4" x14ac:dyDescent="0.3">
      <c r="A8547" s="2">
        <f>ROW()</f>
        <v>8547</v>
      </c>
      <c r="C8547" s="8">
        <f t="shared" ca="1" si="1149"/>
        <v>21</v>
      </c>
      <c r="D8547" s="8">
        <f t="shared" ca="1" si="1150"/>
        <v>2</v>
      </c>
      <c r="E8547" s="50">
        <f t="shared" ca="1" si="1144"/>
        <v>0</v>
      </c>
      <c r="F8547" s="2" t="str">
        <f t="shared" ca="1" si="1151"/>
        <v/>
      </c>
      <c r="BD8547" s="49">
        <f t="shared" ca="1" si="1148"/>
        <v>815.5</v>
      </c>
      <c r="BE8547" s="3">
        <f t="shared" ca="1" si="1145"/>
        <v>8.1500000000000003E-2</v>
      </c>
      <c r="BF8547" s="3">
        <f t="shared" ca="1" si="1146"/>
        <v>-1.3950525282585462</v>
      </c>
      <c r="BG8547" s="9">
        <f t="shared" ca="1" si="1147"/>
        <v>0</v>
      </c>
      <c r="BH8547" s="6">
        <f ca="1">IF(ISNUMBER('Descriptive Stats'!BF8547),'Descriptive Stats'!BF8547,#N/A)</f>
        <v>-1.3950525282585462</v>
      </c>
      <c r="BI8547" s="6">
        <f ca="1">IF(ISNUMBER('Descriptive Stats'!E8547),'Descriptive Stats'!E8547,#N/A)</f>
        <v>0</v>
      </c>
    </row>
    <row r="8548" spans="1:61" ht="14.4" x14ac:dyDescent="0.3">
      <c r="A8548" s="2">
        <f>ROW()</f>
        <v>8548</v>
      </c>
      <c r="C8548" s="8">
        <f t="shared" ca="1" si="1149"/>
        <v>14</v>
      </c>
      <c r="D8548" s="8">
        <f t="shared" ca="1" si="1150"/>
        <v>0</v>
      </c>
      <c r="E8548" s="50">
        <f t="shared" ca="1" si="1144"/>
        <v>6</v>
      </c>
      <c r="F8548" s="2" t="str">
        <f t="shared" ca="1" si="1151"/>
        <v/>
      </c>
      <c r="BD8548" s="49">
        <f t="shared" ca="1" si="1148"/>
        <v>3900</v>
      </c>
      <c r="BE8548" s="3">
        <f t="shared" ca="1" si="1145"/>
        <v>0.38995000000000002</v>
      </c>
      <c r="BF8548" s="3">
        <f t="shared" ca="1" si="1146"/>
        <v>-0.2794493539703507</v>
      </c>
      <c r="BG8548" s="9">
        <f t="shared" ca="1" si="1147"/>
        <v>6</v>
      </c>
      <c r="BH8548" s="6">
        <f ca="1">IF(ISNUMBER('Descriptive Stats'!BF8548),'Descriptive Stats'!BF8548,#N/A)</f>
        <v>-0.2794493539703507</v>
      </c>
      <c r="BI8548" s="6">
        <f ca="1">IF(ISNUMBER('Descriptive Stats'!E8548),'Descriptive Stats'!E8548,#N/A)</f>
        <v>6</v>
      </c>
    </row>
    <row r="8549" spans="1:61" ht="14.4" x14ac:dyDescent="0.3">
      <c r="A8549" s="2">
        <f>ROW()</f>
        <v>8549</v>
      </c>
      <c r="C8549" s="8">
        <f t="shared" ca="1" si="1149"/>
        <v>5</v>
      </c>
      <c r="D8549" s="8">
        <f t="shared" ca="1" si="1150"/>
        <v>6</v>
      </c>
      <c r="E8549" s="50">
        <f t="shared" ca="1" si="1144"/>
        <v>15</v>
      </c>
      <c r="F8549" s="2" t="str">
        <f t="shared" ca="1" si="1151"/>
        <v/>
      </c>
      <c r="BD8549" s="49">
        <f t="shared" ca="1" si="1148"/>
        <v>5051.5</v>
      </c>
      <c r="BE8549" s="3">
        <f t="shared" ca="1" si="1145"/>
        <v>0.50509999999999999</v>
      </c>
      <c r="BF8549" s="3">
        <f t="shared" ca="1" si="1146"/>
        <v>1.2784152420787677E-2</v>
      </c>
      <c r="BG8549" s="9">
        <f t="shared" ca="1" si="1147"/>
        <v>15</v>
      </c>
      <c r="BH8549" s="6">
        <f ca="1">IF(ISNUMBER('Descriptive Stats'!BF8549),'Descriptive Stats'!BF8549,#N/A)</f>
        <v>1.2784152420787677E-2</v>
      </c>
      <c r="BI8549" s="6">
        <f ca="1">IF(ISNUMBER('Descriptive Stats'!E8549),'Descriptive Stats'!E8549,#N/A)</f>
        <v>15</v>
      </c>
    </row>
    <row r="8550" spans="1:61" ht="14.4" x14ac:dyDescent="0.3">
      <c r="A8550" s="2">
        <f>ROW()</f>
        <v>8550</v>
      </c>
      <c r="C8550" s="8">
        <f t="shared" ca="1" si="1149"/>
        <v>24</v>
      </c>
      <c r="D8550" s="8">
        <f t="shared" ca="1" si="1150"/>
        <v>15</v>
      </c>
      <c r="E8550" s="50">
        <f t="shared" ca="1" si="1144"/>
        <v>15</v>
      </c>
      <c r="F8550" s="2" t="str">
        <f t="shared" ca="1" si="1151"/>
        <v/>
      </c>
      <c r="BD8550" s="49">
        <f t="shared" ca="1" si="1148"/>
        <v>5051.5</v>
      </c>
      <c r="BE8550" s="3">
        <f t="shared" ca="1" si="1145"/>
        <v>0.50509999999999999</v>
      </c>
      <c r="BF8550" s="3">
        <f t="shared" ca="1" si="1146"/>
        <v>1.2784152420787677E-2</v>
      </c>
      <c r="BG8550" s="9">
        <f t="shared" ca="1" si="1147"/>
        <v>15</v>
      </c>
      <c r="BH8550" s="6">
        <f ca="1">IF(ISNUMBER('Descriptive Stats'!BF8550),'Descriptive Stats'!BF8550,#N/A)</f>
        <v>1.2784152420787677E-2</v>
      </c>
      <c r="BI8550" s="6">
        <f ca="1">IF(ISNUMBER('Descriptive Stats'!E8550),'Descriptive Stats'!E8550,#N/A)</f>
        <v>15</v>
      </c>
    </row>
    <row r="8551" spans="1:61" ht="14.4" x14ac:dyDescent="0.3">
      <c r="A8551" s="2">
        <f>ROW()</f>
        <v>8551</v>
      </c>
      <c r="C8551" s="8">
        <f t="shared" ca="1" si="1149"/>
        <v>24</v>
      </c>
      <c r="D8551" s="8">
        <f t="shared" ca="1" si="1150"/>
        <v>15</v>
      </c>
      <c r="E8551" s="50">
        <f t="shared" ca="1" si="1144"/>
        <v>6</v>
      </c>
      <c r="F8551" s="2" t="str">
        <f t="shared" ca="1" si="1151"/>
        <v/>
      </c>
      <c r="BD8551" s="49">
        <f t="shared" ca="1" si="1148"/>
        <v>3900</v>
      </c>
      <c r="BE8551" s="3">
        <f t="shared" ca="1" si="1145"/>
        <v>0.38995000000000002</v>
      </c>
      <c r="BF8551" s="3">
        <f t="shared" ca="1" si="1146"/>
        <v>-0.2794493539703507</v>
      </c>
      <c r="BG8551" s="9">
        <f t="shared" ca="1" si="1147"/>
        <v>6</v>
      </c>
      <c r="BH8551" s="6">
        <f ca="1">IF(ISNUMBER('Descriptive Stats'!BF8551),'Descriptive Stats'!BF8551,#N/A)</f>
        <v>-0.2794493539703507</v>
      </c>
      <c r="BI8551" s="6">
        <f ca="1">IF(ISNUMBER('Descriptive Stats'!E8551),'Descriptive Stats'!E8551,#N/A)</f>
        <v>6</v>
      </c>
    </row>
    <row r="8552" spans="1:61" ht="14.4" x14ac:dyDescent="0.3">
      <c r="A8552" s="2">
        <f>ROW()</f>
        <v>8552</v>
      </c>
      <c r="C8552" s="8">
        <f t="shared" ca="1" si="1149"/>
        <v>2</v>
      </c>
      <c r="D8552" s="8">
        <f t="shared" ca="1" si="1150"/>
        <v>6</v>
      </c>
      <c r="E8552" s="50">
        <f t="shared" ca="1" si="1144"/>
        <v>4</v>
      </c>
      <c r="F8552" s="2" t="str">
        <f t="shared" ca="1" si="1151"/>
        <v/>
      </c>
      <c r="BD8552" s="49">
        <f t="shared" ca="1" si="1148"/>
        <v>3442</v>
      </c>
      <c r="BE8552" s="3">
        <f t="shared" ca="1" si="1145"/>
        <v>0.34415000000000001</v>
      </c>
      <c r="BF8552" s="3">
        <f t="shared" ca="1" si="1146"/>
        <v>-0.40116316278173481</v>
      </c>
      <c r="BG8552" s="9">
        <f t="shared" ca="1" si="1147"/>
        <v>4</v>
      </c>
      <c r="BH8552" s="6">
        <f ca="1">IF(ISNUMBER('Descriptive Stats'!BF8552),'Descriptive Stats'!BF8552,#N/A)</f>
        <v>-0.40116316278173481</v>
      </c>
      <c r="BI8552" s="6">
        <f ca="1">IF(ISNUMBER('Descriptive Stats'!E8552),'Descriptive Stats'!E8552,#N/A)</f>
        <v>4</v>
      </c>
    </row>
    <row r="8553" spans="1:61" ht="14.4" x14ac:dyDescent="0.3">
      <c r="A8553" s="2">
        <f>ROW()</f>
        <v>8553</v>
      </c>
      <c r="C8553" s="8">
        <f t="shared" ca="1" si="1149"/>
        <v>13</v>
      </c>
      <c r="D8553" s="8">
        <f t="shared" ca="1" si="1150"/>
        <v>4</v>
      </c>
      <c r="E8553" s="50">
        <f t="shared" ca="1" si="1144"/>
        <v>7</v>
      </c>
      <c r="F8553" s="2" t="str">
        <f t="shared" ca="1" si="1151"/>
        <v/>
      </c>
      <c r="BD8553" s="49">
        <f t="shared" ca="1" si="1148"/>
        <v>4473.5</v>
      </c>
      <c r="BE8553" s="3">
        <f t="shared" ca="1" si="1145"/>
        <v>0.44729999999999998</v>
      </c>
      <c r="BF8553" s="3">
        <f t="shared" ca="1" si="1146"/>
        <v>-0.13248586824472414</v>
      </c>
      <c r="BG8553" s="9">
        <f t="shared" ca="1" si="1147"/>
        <v>7</v>
      </c>
      <c r="BH8553" s="6">
        <f ca="1">IF(ISNUMBER('Descriptive Stats'!BF8553),'Descriptive Stats'!BF8553,#N/A)</f>
        <v>-0.13248586824472414</v>
      </c>
      <c r="BI8553" s="6">
        <f ca="1">IF(ISNUMBER('Descriptive Stats'!E8553),'Descriptive Stats'!E8553,#N/A)</f>
        <v>7</v>
      </c>
    </row>
    <row r="8554" spans="1:61" ht="14.4" x14ac:dyDescent="0.3">
      <c r="A8554" s="2">
        <f>ROW()</f>
        <v>8554</v>
      </c>
      <c r="C8554" s="8">
        <f t="shared" ca="1" si="1149"/>
        <v>19</v>
      </c>
      <c r="D8554" s="8">
        <f t="shared" ca="1" si="1150"/>
        <v>7</v>
      </c>
      <c r="E8554" s="50">
        <f t="shared" ca="1" si="1144"/>
        <v>2</v>
      </c>
      <c r="F8554" s="2" t="str">
        <f t="shared" ca="1" si="1151"/>
        <v/>
      </c>
      <c r="BD8554" s="49">
        <f t="shared" ca="1" si="1148"/>
        <v>2595</v>
      </c>
      <c r="BE8554" s="3">
        <f t="shared" ca="1" si="1145"/>
        <v>0.25945000000000001</v>
      </c>
      <c r="BF8554" s="3">
        <f t="shared" ca="1" si="1146"/>
        <v>-0.6450419512753276</v>
      </c>
      <c r="BG8554" s="9">
        <f t="shared" ca="1" si="1147"/>
        <v>2</v>
      </c>
      <c r="BH8554" s="6">
        <f ca="1">IF(ISNUMBER('Descriptive Stats'!BF8554),'Descriptive Stats'!BF8554,#N/A)</f>
        <v>-0.6450419512753276</v>
      </c>
      <c r="BI8554" s="6">
        <f ca="1">IF(ISNUMBER('Descriptive Stats'!E8554),'Descriptive Stats'!E8554,#N/A)</f>
        <v>2</v>
      </c>
    </row>
    <row r="8555" spans="1:61" ht="14.4" x14ac:dyDescent="0.3">
      <c r="A8555" s="2">
        <f>ROW()</f>
        <v>8555</v>
      </c>
      <c r="C8555" s="8">
        <f t="shared" ca="1" si="1149"/>
        <v>17</v>
      </c>
      <c r="D8555" s="8">
        <f t="shared" ca="1" si="1150"/>
        <v>2</v>
      </c>
      <c r="E8555" s="50">
        <f t="shared" ca="1" si="1144"/>
        <v>0</v>
      </c>
      <c r="F8555" s="2" t="str">
        <f t="shared" ca="1" si="1151"/>
        <v/>
      </c>
      <c r="BD8555" s="49">
        <f t="shared" ca="1" si="1148"/>
        <v>815.5</v>
      </c>
      <c r="BE8555" s="3">
        <f t="shared" ca="1" si="1145"/>
        <v>8.1500000000000003E-2</v>
      </c>
      <c r="BF8555" s="3">
        <f t="shared" ca="1" si="1146"/>
        <v>-1.3950525282585462</v>
      </c>
      <c r="BG8555" s="9">
        <f t="shared" ca="1" si="1147"/>
        <v>0</v>
      </c>
      <c r="BH8555" s="6">
        <f ca="1">IF(ISNUMBER('Descriptive Stats'!BF8555),'Descriptive Stats'!BF8555,#N/A)</f>
        <v>-1.3950525282585462</v>
      </c>
      <c r="BI8555" s="6">
        <f ca="1">IF(ISNUMBER('Descriptive Stats'!E8555),'Descriptive Stats'!E8555,#N/A)</f>
        <v>0</v>
      </c>
    </row>
    <row r="8556" spans="1:61" ht="14.4" x14ac:dyDescent="0.3">
      <c r="A8556" s="2">
        <f>ROW()</f>
        <v>8556</v>
      </c>
      <c r="C8556" s="8">
        <f t="shared" ca="1" si="1149"/>
        <v>14</v>
      </c>
      <c r="D8556" s="8">
        <f t="shared" ca="1" si="1150"/>
        <v>0</v>
      </c>
      <c r="E8556" s="50">
        <f t="shared" ca="1" si="1144"/>
        <v>7</v>
      </c>
      <c r="F8556" s="2" t="str">
        <f t="shared" ca="1" si="1151"/>
        <v/>
      </c>
      <c r="BD8556" s="49">
        <f t="shared" ca="1" si="1148"/>
        <v>4473.5</v>
      </c>
      <c r="BE8556" s="3">
        <f t="shared" ca="1" si="1145"/>
        <v>0.44729999999999998</v>
      </c>
      <c r="BF8556" s="3">
        <f t="shared" ca="1" si="1146"/>
        <v>-0.13248586824472414</v>
      </c>
      <c r="BG8556" s="9">
        <f t="shared" ca="1" si="1147"/>
        <v>7</v>
      </c>
      <c r="BH8556" s="6">
        <f ca="1">IF(ISNUMBER('Descriptive Stats'!BF8556),'Descriptive Stats'!BF8556,#N/A)</f>
        <v>-0.13248586824472414</v>
      </c>
      <c r="BI8556" s="6">
        <f ca="1">IF(ISNUMBER('Descriptive Stats'!E8556),'Descriptive Stats'!E8556,#N/A)</f>
        <v>7</v>
      </c>
    </row>
    <row r="8557" spans="1:61" ht="14.4" x14ac:dyDescent="0.3">
      <c r="A8557" s="2">
        <f>ROW()</f>
        <v>8557</v>
      </c>
      <c r="C8557" s="8">
        <f t="shared" ca="1" si="1149"/>
        <v>6</v>
      </c>
      <c r="D8557" s="8">
        <f t="shared" ca="1" si="1150"/>
        <v>7</v>
      </c>
      <c r="E8557" s="50">
        <f t="shared" ca="1" si="1144"/>
        <v>1</v>
      </c>
      <c r="F8557" s="2" t="str">
        <f t="shared" ca="1" si="1151"/>
        <v/>
      </c>
      <c r="BD8557" s="49">
        <f t="shared" ca="1" si="1148"/>
        <v>1871</v>
      </c>
      <c r="BE8557" s="3">
        <f t="shared" ca="1" si="1145"/>
        <v>0.18704999999999999</v>
      </c>
      <c r="BF8557" s="3">
        <f t="shared" ca="1" si="1146"/>
        <v>-0.88881967520906158</v>
      </c>
      <c r="BG8557" s="9">
        <f t="shared" ca="1" si="1147"/>
        <v>1</v>
      </c>
      <c r="BH8557" s="6">
        <f ca="1">IF(ISNUMBER('Descriptive Stats'!BF8557),'Descriptive Stats'!BF8557,#N/A)</f>
        <v>-0.88881967520906158</v>
      </c>
      <c r="BI8557" s="6">
        <f ca="1">IF(ISNUMBER('Descriptive Stats'!E8557),'Descriptive Stats'!E8557,#N/A)</f>
        <v>1</v>
      </c>
    </row>
    <row r="8558" spans="1:61" ht="14.4" x14ac:dyDescent="0.3">
      <c r="A8558" s="2">
        <f>ROW()</f>
        <v>8558</v>
      </c>
      <c r="C8558" s="8">
        <f t="shared" ca="1" si="1149"/>
        <v>12</v>
      </c>
      <c r="D8558" s="8">
        <f t="shared" ca="1" si="1150"/>
        <v>1</v>
      </c>
      <c r="E8558" s="50">
        <f t="shared" ca="1" si="1144"/>
        <v>0</v>
      </c>
      <c r="F8558" s="2" t="str">
        <f t="shared" ca="1" si="1151"/>
        <v/>
      </c>
      <c r="BD8558" s="49">
        <f t="shared" ca="1" si="1148"/>
        <v>815.5</v>
      </c>
      <c r="BE8558" s="3">
        <f t="shared" ca="1" si="1145"/>
        <v>8.1500000000000003E-2</v>
      </c>
      <c r="BF8558" s="3">
        <f t="shared" ca="1" si="1146"/>
        <v>-1.3950525282585462</v>
      </c>
      <c r="BG8558" s="9">
        <f t="shared" ca="1" si="1147"/>
        <v>0</v>
      </c>
      <c r="BH8558" s="6">
        <f ca="1">IF(ISNUMBER('Descriptive Stats'!BF8558),'Descriptive Stats'!BF8558,#N/A)</f>
        <v>-1.3950525282585462</v>
      </c>
      <c r="BI8558" s="6">
        <f ca="1">IF(ISNUMBER('Descriptive Stats'!E8558),'Descriptive Stats'!E8558,#N/A)</f>
        <v>0</v>
      </c>
    </row>
    <row r="8559" spans="1:61" ht="14.4" x14ac:dyDescent="0.3">
      <c r="A8559" s="2">
        <f>ROW()</f>
        <v>8559</v>
      </c>
      <c r="C8559" s="8">
        <f t="shared" ca="1" si="1149"/>
        <v>4</v>
      </c>
      <c r="D8559" s="8">
        <f t="shared" ca="1" si="1150"/>
        <v>0</v>
      </c>
      <c r="E8559" s="50">
        <f t="shared" ca="1" si="1144"/>
        <v>1</v>
      </c>
      <c r="F8559" s="2" t="str">
        <f t="shared" ca="1" si="1151"/>
        <v/>
      </c>
      <c r="BD8559" s="49">
        <f t="shared" ca="1" si="1148"/>
        <v>1871</v>
      </c>
      <c r="BE8559" s="3">
        <f t="shared" ca="1" si="1145"/>
        <v>0.18704999999999999</v>
      </c>
      <c r="BF8559" s="3">
        <f t="shared" ca="1" si="1146"/>
        <v>-0.88881967520906158</v>
      </c>
      <c r="BG8559" s="9">
        <f t="shared" ca="1" si="1147"/>
        <v>1</v>
      </c>
      <c r="BH8559" s="6">
        <f ca="1">IF(ISNUMBER('Descriptive Stats'!BF8559),'Descriptive Stats'!BF8559,#N/A)</f>
        <v>-0.88881967520906158</v>
      </c>
      <c r="BI8559" s="6">
        <f ca="1">IF(ISNUMBER('Descriptive Stats'!E8559),'Descriptive Stats'!E8559,#N/A)</f>
        <v>1</v>
      </c>
    </row>
    <row r="8560" spans="1:61" ht="14.4" x14ac:dyDescent="0.3">
      <c r="A8560" s="2">
        <f>ROW()</f>
        <v>8560</v>
      </c>
      <c r="C8560" s="8">
        <f t="shared" ca="1" si="1149"/>
        <v>12</v>
      </c>
      <c r="D8560" s="8">
        <f t="shared" ca="1" si="1150"/>
        <v>1</v>
      </c>
      <c r="E8560" s="50">
        <f t="shared" ca="1" si="1144"/>
        <v>4</v>
      </c>
      <c r="F8560" s="2" t="str">
        <f t="shared" ca="1" si="1151"/>
        <v/>
      </c>
      <c r="BD8560" s="49">
        <f t="shared" ca="1" si="1148"/>
        <v>3442</v>
      </c>
      <c r="BE8560" s="3">
        <f t="shared" ca="1" si="1145"/>
        <v>0.34415000000000001</v>
      </c>
      <c r="BF8560" s="3">
        <f t="shared" ca="1" si="1146"/>
        <v>-0.40116316278173481</v>
      </c>
      <c r="BG8560" s="9">
        <f t="shared" ca="1" si="1147"/>
        <v>4</v>
      </c>
      <c r="BH8560" s="6">
        <f ca="1">IF(ISNUMBER('Descriptive Stats'!BF8560),'Descriptive Stats'!BF8560,#N/A)</f>
        <v>-0.40116316278173481</v>
      </c>
      <c r="BI8560" s="6">
        <f ca="1">IF(ISNUMBER('Descriptive Stats'!E8560),'Descriptive Stats'!E8560,#N/A)</f>
        <v>4</v>
      </c>
    </row>
    <row r="8561" spans="1:61" ht="14.4" x14ac:dyDescent="0.3">
      <c r="A8561" s="2">
        <f>ROW()</f>
        <v>8561</v>
      </c>
      <c r="C8561" s="8">
        <f t="shared" ca="1" si="1149"/>
        <v>13</v>
      </c>
      <c r="D8561" s="8">
        <f t="shared" ca="1" si="1150"/>
        <v>4</v>
      </c>
      <c r="E8561" s="50">
        <f t="shared" ca="1" si="1144"/>
        <v>19</v>
      </c>
      <c r="F8561" s="2" t="str">
        <f t="shared" ca="1" si="1151"/>
        <v>X</v>
      </c>
      <c r="BD8561" s="49">
        <f t="shared" ca="1" si="1148"/>
        <v>5294</v>
      </c>
      <c r="BE8561" s="3">
        <f t="shared" ca="1" si="1145"/>
        <v>0.52934999999999999</v>
      </c>
      <c r="BF8561" s="3">
        <f t="shared" ca="1" si="1146"/>
        <v>7.3636031452008061E-2</v>
      </c>
      <c r="BG8561" s="9">
        <f t="shared" ca="1" si="1147"/>
        <v>19</v>
      </c>
      <c r="BH8561" s="6">
        <f ca="1">IF(ISNUMBER('Descriptive Stats'!BF8561),'Descriptive Stats'!BF8561,#N/A)</f>
        <v>7.3636031452008061E-2</v>
      </c>
      <c r="BI8561" s="6">
        <f ca="1">IF(ISNUMBER('Descriptive Stats'!E8561),'Descriptive Stats'!E8561,#N/A)</f>
        <v>19</v>
      </c>
    </row>
    <row r="8562" spans="1:61" ht="14.4" x14ac:dyDescent="0.3">
      <c r="A8562" s="2">
        <f>ROW()</f>
        <v>8562</v>
      </c>
      <c r="C8562" s="8">
        <f t="shared" ca="1" si="1149"/>
        <v>7</v>
      </c>
      <c r="D8562" s="8">
        <f t="shared" ca="1" si="1150"/>
        <v>19</v>
      </c>
      <c r="E8562" s="50">
        <f t="shared" ca="1" si="1144"/>
        <v>7</v>
      </c>
      <c r="F8562" s="2" t="str">
        <f t="shared" ca="1" si="1151"/>
        <v/>
      </c>
      <c r="BD8562" s="49">
        <f t="shared" ca="1" si="1148"/>
        <v>4473.5</v>
      </c>
      <c r="BE8562" s="3">
        <f t="shared" ca="1" si="1145"/>
        <v>0.44729999999999998</v>
      </c>
      <c r="BF8562" s="3">
        <f t="shared" ca="1" si="1146"/>
        <v>-0.13248586824472414</v>
      </c>
      <c r="BG8562" s="9">
        <f t="shared" ca="1" si="1147"/>
        <v>7</v>
      </c>
      <c r="BH8562" s="6">
        <f ca="1">IF(ISNUMBER('Descriptive Stats'!BF8562),'Descriptive Stats'!BF8562,#N/A)</f>
        <v>-0.13248586824472414</v>
      </c>
      <c r="BI8562" s="6">
        <f ca="1">IF(ISNUMBER('Descriptive Stats'!E8562),'Descriptive Stats'!E8562,#N/A)</f>
        <v>7</v>
      </c>
    </row>
    <row r="8563" spans="1:61" ht="14.4" x14ac:dyDescent="0.3">
      <c r="A8563" s="2">
        <f>ROW()</f>
        <v>8563</v>
      </c>
      <c r="C8563" s="8">
        <f t="shared" ca="1" si="1149"/>
        <v>19</v>
      </c>
      <c r="D8563" s="8">
        <f t="shared" ca="1" si="1150"/>
        <v>7</v>
      </c>
      <c r="E8563" s="50">
        <f t="shared" ca="1" si="1144"/>
        <v>6</v>
      </c>
      <c r="F8563" s="2" t="str">
        <f t="shared" ca="1" si="1151"/>
        <v/>
      </c>
      <c r="BD8563" s="49">
        <f t="shared" ca="1" si="1148"/>
        <v>3900</v>
      </c>
      <c r="BE8563" s="3">
        <f t="shared" ca="1" si="1145"/>
        <v>0.38995000000000002</v>
      </c>
      <c r="BF8563" s="3">
        <f t="shared" ca="1" si="1146"/>
        <v>-0.2794493539703507</v>
      </c>
      <c r="BG8563" s="9">
        <f t="shared" ca="1" si="1147"/>
        <v>6</v>
      </c>
      <c r="BH8563" s="6">
        <f ca="1">IF(ISNUMBER('Descriptive Stats'!BF8563),'Descriptive Stats'!BF8563,#N/A)</f>
        <v>-0.2794493539703507</v>
      </c>
      <c r="BI8563" s="6">
        <f ca="1">IF(ISNUMBER('Descriptive Stats'!E8563),'Descriptive Stats'!E8563,#N/A)</f>
        <v>6</v>
      </c>
    </row>
    <row r="8564" spans="1:61" ht="14.4" x14ac:dyDescent="0.3">
      <c r="A8564" s="2">
        <f>ROW()</f>
        <v>8564</v>
      </c>
      <c r="C8564" s="8">
        <f t="shared" ca="1" si="1149"/>
        <v>16</v>
      </c>
      <c r="D8564" s="8">
        <f t="shared" ca="1" si="1150"/>
        <v>6</v>
      </c>
      <c r="E8564" s="50">
        <f t="shared" ca="1" si="1144"/>
        <v>4</v>
      </c>
      <c r="F8564" s="2" t="str">
        <f t="shared" ca="1" si="1151"/>
        <v/>
      </c>
      <c r="BD8564" s="49">
        <f t="shared" ca="1" si="1148"/>
        <v>3442</v>
      </c>
      <c r="BE8564" s="3">
        <f t="shared" ca="1" si="1145"/>
        <v>0.34415000000000001</v>
      </c>
      <c r="BF8564" s="3">
        <f t="shared" ca="1" si="1146"/>
        <v>-0.40116316278173481</v>
      </c>
      <c r="BG8564" s="9">
        <f t="shared" ca="1" si="1147"/>
        <v>4</v>
      </c>
      <c r="BH8564" s="6">
        <f ca="1">IF(ISNUMBER('Descriptive Stats'!BF8564),'Descriptive Stats'!BF8564,#N/A)</f>
        <v>-0.40116316278173481</v>
      </c>
      <c r="BI8564" s="6">
        <f ca="1">IF(ISNUMBER('Descriptive Stats'!E8564),'Descriptive Stats'!E8564,#N/A)</f>
        <v>4</v>
      </c>
    </row>
    <row r="8565" spans="1:61" ht="14.4" x14ac:dyDescent="0.3">
      <c r="A8565" s="2">
        <f>ROW()</f>
        <v>8565</v>
      </c>
      <c r="C8565" s="8">
        <f t="shared" ca="1" si="1149"/>
        <v>13</v>
      </c>
      <c r="D8565" s="8">
        <f t="shared" ca="1" si="1150"/>
        <v>4</v>
      </c>
      <c r="E8565" s="50">
        <f t="shared" ca="1" si="1144"/>
        <v>0</v>
      </c>
      <c r="F8565" s="2" t="str">
        <f t="shared" ca="1" si="1151"/>
        <v/>
      </c>
      <c r="BD8565" s="49">
        <f t="shared" ca="1" si="1148"/>
        <v>815.5</v>
      </c>
      <c r="BE8565" s="3">
        <f t="shared" ca="1" si="1145"/>
        <v>8.1500000000000003E-2</v>
      </c>
      <c r="BF8565" s="3">
        <f t="shared" ca="1" si="1146"/>
        <v>-1.3950525282585462</v>
      </c>
      <c r="BG8565" s="9">
        <f t="shared" ca="1" si="1147"/>
        <v>0</v>
      </c>
      <c r="BH8565" s="6">
        <f ca="1">IF(ISNUMBER('Descriptive Stats'!BF8565),'Descriptive Stats'!BF8565,#N/A)</f>
        <v>-1.3950525282585462</v>
      </c>
      <c r="BI8565" s="6">
        <f ca="1">IF(ISNUMBER('Descriptive Stats'!E8565),'Descriptive Stats'!E8565,#N/A)</f>
        <v>0</v>
      </c>
    </row>
    <row r="8566" spans="1:61" ht="14.4" x14ac:dyDescent="0.3">
      <c r="A8566" s="2">
        <f>ROW()</f>
        <v>8566</v>
      </c>
      <c r="C8566" s="8">
        <f t="shared" ca="1" si="1149"/>
        <v>14</v>
      </c>
      <c r="D8566" s="8">
        <f t="shared" ca="1" si="1150"/>
        <v>0</v>
      </c>
      <c r="E8566" s="50">
        <f t="shared" ca="1" si="1144"/>
        <v>6</v>
      </c>
      <c r="F8566" s="2" t="str">
        <f t="shared" ca="1" si="1151"/>
        <v/>
      </c>
      <c r="BD8566" s="49">
        <f t="shared" ca="1" si="1148"/>
        <v>3900</v>
      </c>
      <c r="BE8566" s="3">
        <f t="shared" ca="1" si="1145"/>
        <v>0.38995000000000002</v>
      </c>
      <c r="BF8566" s="3">
        <f t="shared" ca="1" si="1146"/>
        <v>-0.2794493539703507</v>
      </c>
      <c r="BG8566" s="9">
        <f t="shared" ca="1" si="1147"/>
        <v>6</v>
      </c>
      <c r="BH8566" s="6">
        <f ca="1">IF(ISNUMBER('Descriptive Stats'!BF8566),'Descriptive Stats'!BF8566,#N/A)</f>
        <v>-0.2794493539703507</v>
      </c>
      <c r="BI8566" s="6">
        <f ca="1">IF(ISNUMBER('Descriptive Stats'!E8566),'Descriptive Stats'!E8566,#N/A)</f>
        <v>6</v>
      </c>
    </row>
    <row r="8567" spans="1:61" ht="14.4" x14ac:dyDescent="0.3">
      <c r="A8567" s="2">
        <f>ROW()</f>
        <v>8567</v>
      </c>
      <c r="C8567" s="8">
        <f t="shared" ca="1" si="1149"/>
        <v>16</v>
      </c>
      <c r="D8567" s="8">
        <f t="shared" ca="1" si="1150"/>
        <v>6</v>
      </c>
      <c r="E8567" s="50">
        <f t="shared" ca="1" si="1144"/>
        <v>2</v>
      </c>
      <c r="F8567" s="2" t="str">
        <f t="shared" ca="1" si="1151"/>
        <v/>
      </c>
      <c r="BD8567" s="49">
        <f t="shared" ca="1" si="1148"/>
        <v>2595</v>
      </c>
      <c r="BE8567" s="3">
        <f t="shared" ca="1" si="1145"/>
        <v>0.25945000000000001</v>
      </c>
      <c r="BF8567" s="3">
        <f t="shared" ca="1" si="1146"/>
        <v>-0.6450419512753276</v>
      </c>
      <c r="BG8567" s="9">
        <f t="shared" ca="1" si="1147"/>
        <v>2</v>
      </c>
      <c r="BH8567" s="6">
        <f ca="1">IF(ISNUMBER('Descriptive Stats'!BF8567),'Descriptive Stats'!BF8567,#N/A)</f>
        <v>-0.6450419512753276</v>
      </c>
      <c r="BI8567" s="6">
        <f ca="1">IF(ISNUMBER('Descriptive Stats'!E8567),'Descriptive Stats'!E8567,#N/A)</f>
        <v>2</v>
      </c>
    </row>
    <row r="8568" spans="1:61" ht="14.4" x14ac:dyDescent="0.3">
      <c r="A8568" s="2">
        <f>ROW()</f>
        <v>8568</v>
      </c>
      <c r="C8568" s="8">
        <f t="shared" ca="1" si="1149"/>
        <v>3</v>
      </c>
      <c r="D8568" s="8">
        <f t="shared" ca="1" si="1150"/>
        <v>2</v>
      </c>
      <c r="E8568" s="50">
        <f t="shared" ca="1" si="1144"/>
        <v>9</v>
      </c>
      <c r="F8568" s="2" t="str">
        <f t="shared" ca="1" si="1151"/>
        <v/>
      </c>
      <c r="BD8568" s="49">
        <f t="shared" ca="1" si="1148"/>
        <v>4819</v>
      </c>
      <c r="BE8568" s="3">
        <f t="shared" ca="1" si="1145"/>
        <v>0.48185</v>
      </c>
      <c r="BF8568" s="3">
        <f t="shared" ca="1" si="1146"/>
        <v>-4.5511009098988427E-2</v>
      </c>
      <c r="BG8568" s="9">
        <f t="shared" ca="1" si="1147"/>
        <v>9</v>
      </c>
      <c r="BH8568" s="6">
        <f ca="1">IF(ISNUMBER('Descriptive Stats'!BF8568),'Descriptive Stats'!BF8568,#N/A)</f>
        <v>-4.5511009098988427E-2</v>
      </c>
      <c r="BI8568" s="6">
        <f ca="1">IF(ISNUMBER('Descriptive Stats'!E8568),'Descriptive Stats'!E8568,#N/A)</f>
        <v>9</v>
      </c>
    </row>
    <row r="8569" spans="1:61" ht="14.4" x14ac:dyDescent="0.3">
      <c r="A8569" s="2">
        <f>ROW()</f>
        <v>8569</v>
      </c>
      <c r="C8569" s="8">
        <f t="shared" ca="1" si="1149"/>
        <v>23</v>
      </c>
      <c r="D8569" s="8">
        <f t="shared" ca="1" si="1150"/>
        <v>9</v>
      </c>
      <c r="E8569" s="50">
        <f t="shared" ca="1" si="1144"/>
        <v>3</v>
      </c>
      <c r="F8569" s="2" t="str">
        <f t="shared" ca="1" si="1151"/>
        <v/>
      </c>
      <c r="BD8569" s="49">
        <f t="shared" ca="1" si="1148"/>
        <v>3200</v>
      </c>
      <c r="BE8569" s="3">
        <f t="shared" ca="1" si="1145"/>
        <v>0.31995000000000001</v>
      </c>
      <c r="BF8569" s="3">
        <f t="shared" ca="1" si="1146"/>
        <v>-0.46783862043457014</v>
      </c>
      <c r="BG8569" s="9">
        <f t="shared" ca="1" si="1147"/>
        <v>3</v>
      </c>
      <c r="BH8569" s="6">
        <f ca="1">IF(ISNUMBER('Descriptive Stats'!BF8569),'Descriptive Stats'!BF8569,#N/A)</f>
        <v>-0.46783862043457014</v>
      </c>
      <c r="BI8569" s="6">
        <f ca="1">IF(ISNUMBER('Descriptive Stats'!E8569),'Descriptive Stats'!E8569,#N/A)</f>
        <v>3</v>
      </c>
    </row>
    <row r="8570" spans="1:61" ht="14.4" x14ac:dyDescent="0.3">
      <c r="A8570" s="2">
        <f>ROW()</f>
        <v>8570</v>
      </c>
      <c r="C8570" s="8">
        <f t="shared" ca="1" si="1149"/>
        <v>10</v>
      </c>
      <c r="D8570" s="8">
        <f t="shared" ca="1" si="1150"/>
        <v>3</v>
      </c>
      <c r="E8570" s="50">
        <f t="shared" ca="1" si="1144"/>
        <v>7</v>
      </c>
      <c r="F8570" s="2" t="str">
        <f t="shared" ca="1" si="1151"/>
        <v/>
      </c>
      <c r="BD8570" s="49">
        <f t="shared" ca="1" si="1148"/>
        <v>4473.5</v>
      </c>
      <c r="BE8570" s="3">
        <f t="shared" ca="1" si="1145"/>
        <v>0.44729999999999998</v>
      </c>
      <c r="BF8570" s="3">
        <f t="shared" ca="1" si="1146"/>
        <v>-0.13248586824472414</v>
      </c>
      <c r="BG8570" s="9">
        <f t="shared" ca="1" si="1147"/>
        <v>7</v>
      </c>
      <c r="BH8570" s="6">
        <f ca="1">IF(ISNUMBER('Descriptive Stats'!BF8570),'Descriptive Stats'!BF8570,#N/A)</f>
        <v>-0.13248586824472414</v>
      </c>
      <c r="BI8570" s="6">
        <f ca="1">IF(ISNUMBER('Descriptive Stats'!E8570),'Descriptive Stats'!E8570,#N/A)</f>
        <v>7</v>
      </c>
    </row>
    <row r="8571" spans="1:61" ht="14.4" x14ac:dyDescent="0.3">
      <c r="A8571" s="2">
        <f>ROW()</f>
        <v>8571</v>
      </c>
      <c r="C8571" s="8">
        <f t="shared" ca="1" si="1149"/>
        <v>19</v>
      </c>
      <c r="D8571" s="8">
        <f t="shared" ca="1" si="1150"/>
        <v>7</v>
      </c>
      <c r="E8571" s="50">
        <f t="shared" ca="1" si="1144"/>
        <v>2</v>
      </c>
      <c r="F8571" s="2" t="str">
        <f t="shared" ca="1" si="1151"/>
        <v/>
      </c>
      <c r="BD8571" s="49">
        <f t="shared" ca="1" si="1148"/>
        <v>2595</v>
      </c>
      <c r="BE8571" s="3">
        <f t="shared" ca="1" si="1145"/>
        <v>0.25945000000000001</v>
      </c>
      <c r="BF8571" s="3">
        <f t="shared" ca="1" si="1146"/>
        <v>-0.6450419512753276</v>
      </c>
      <c r="BG8571" s="9">
        <f t="shared" ca="1" si="1147"/>
        <v>2</v>
      </c>
      <c r="BH8571" s="6">
        <f ca="1">IF(ISNUMBER('Descriptive Stats'!BF8571),'Descriptive Stats'!BF8571,#N/A)</f>
        <v>-0.6450419512753276</v>
      </c>
      <c r="BI8571" s="6">
        <f ca="1">IF(ISNUMBER('Descriptive Stats'!E8571),'Descriptive Stats'!E8571,#N/A)</f>
        <v>2</v>
      </c>
    </row>
    <row r="8572" spans="1:61" ht="14.4" x14ac:dyDescent="0.3">
      <c r="A8572" s="2">
        <f>ROW()</f>
        <v>8572</v>
      </c>
      <c r="C8572" s="8">
        <f t="shared" ca="1" si="1149"/>
        <v>21</v>
      </c>
      <c r="D8572" s="8">
        <f t="shared" ca="1" si="1150"/>
        <v>2</v>
      </c>
      <c r="E8572" s="50">
        <f t="shared" ca="1" si="1144"/>
        <v>2</v>
      </c>
      <c r="F8572" s="2" t="str">
        <f t="shared" ca="1" si="1151"/>
        <v/>
      </c>
      <c r="BD8572" s="49">
        <f t="shared" ca="1" si="1148"/>
        <v>2595</v>
      </c>
      <c r="BE8572" s="3">
        <f t="shared" ca="1" si="1145"/>
        <v>0.25945000000000001</v>
      </c>
      <c r="BF8572" s="3">
        <f t="shared" ca="1" si="1146"/>
        <v>-0.6450419512753276</v>
      </c>
      <c r="BG8572" s="9">
        <f t="shared" ca="1" si="1147"/>
        <v>2</v>
      </c>
      <c r="BH8572" s="6">
        <f ca="1">IF(ISNUMBER('Descriptive Stats'!BF8572),'Descriptive Stats'!BF8572,#N/A)</f>
        <v>-0.6450419512753276</v>
      </c>
      <c r="BI8572" s="6">
        <f ca="1">IF(ISNUMBER('Descriptive Stats'!E8572),'Descriptive Stats'!E8572,#N/A)</f>
        <v>2</v>
      </c>
    </row>
    <row r="8573" spans="1:61" ht="14.4" x14ac:dyDescent="0.3">
      <c r="A8573" s="2">
        <f>ROW()</f>
        <v>8573</v>
      </c>
      <c r="C8573" s="8">
        <f t="shared" ca="1" si="1149"/>
        <v>21</v>
      </c>
      <c r="D8573" s="8">
        <f t="shared" ca="1" si="1150"/>
        <v>2</v>
      </c>
      <c r="E8573" s="50">
        <f t="shared" ca="1" si="1144"/>
        <v>9</v>
      </c>
      <c r="F8573" s="2" t="str">
        <f t="shared" ca="1" si="1151"/>
        <v/>
      </c>
      <c r="BD8573" s="49">
        <f t="shared" ca="1" si="1148"/>
        <v>4819</v>
      </c>
      <c r="BE8573" s="3">
        <f t="shared" ca="1" si="1145"/>
        <v>0.48185</v>
      </c>
      <c r="BF8573" s="3">
        <f t="shared" ca="1" si="1146"/>
        <v>-4.5511009098988427E-2</v>
      </c>
      <c r="BG8573" s="9">
        <f t="shared" ca="1" si="1147"/>
        <v>9</v>
      </c>
      <c r="BH8573" s="6">
        <f ca="1">IF(ISNUMBER('Descriptive Stats'!BF8573),'Descriptive Stats'!BF8573,#N/A)</f>
        <v>-4.5511009098988427E-2</v>
      </c>
      <c r="BI8573" s="6">
        <f ca="1">IF(ISNUMBER('Descriptive Stats'!E8573),'Descriptive Stats'!E8573,#N/A)</f>
        <v>9</v>
      </c>
    </row>
    <row r="8574" spans="1:61" ht="14.4" x14ac:dyDescent="0.3">
      <c r="A8574" s="2">
        <f>ROW()</f>
        <v>8574</v>
      </c>
      <c r="C8574" s="8">
        <f t="shared" ca="1" si="1149"/>
        <v>23</v>
      </c>
      <c r="D8574" s="8">
        <f t="shared" ca="1" si="1150"/>
        <v>9</v>
      </c>
      <c r="E8574" s="50">
        <f t="shared" ca="1" si="1144"/>
        <v>2</v>
      </c>
      <c r="F8574" s="2" t="str">
        <f t="shared" ca="1" si="1151"/>
        <v/>
      </c>
      <c r="BD8574" s="49">
        <f t="shared" ca="1" si="1148"/>
        <v>2595</v>
      </c>
      <c r="BE8574" s="3">
        <f t="shared" ca="1" si="1145"/>
        <v>0.25945000000000001</v>
      </c>
      <c r="BF8574" s="3">
        <f t="shared" ca="1" si="1146"/>
        <v>-0.6450419512753276</v>
      </c>
      <c r="BG8574" s="9">
        <f t="shared" ca="1" si="1147"/>
        <v>2</v>
      </c>
      <c r="BH8574" s="6">
        <f ca="1">IF(ISNUMBER('Descriptive Stats'!BF8574),'Descriptive Stats'!BF8574,#N/A)</f>
        <v>-0.6450419512753276</v>
      </c>
      <c r="BI8574" s="6">
        <f ca="1">IF(ISNUMBER('Descriptive Stats'!E8574),'Descriptive Stats'!E8574,#N/A)</f>
        <v>2</v>
      </c>
    </row>
    <row r="8575" spans="1:61" ht="14.4" x14ac:dyDescent="0.3">
      <c r="A8575" s="2">
        <f>ROW()</f>
        <v>8575</v>
      </c>
      <c r="C8575" s="8">
        <f t="shared" ca="1" si="1149"/>
        <v>17</v>
      </c>
      <c r="D8575" s="8">
        <f t="shared" ca="1" si="1150"/>
        <v>2</v>
      </c>
      <c r="E8575" s="50">
        <f t="shared" ca="1" si="1144"/>
        <v>4</v>
      </c>
      <c r="F8575" s="2" t="str">
        <f t="shared" ca="1" si="1151"/>
        <v/>
      </c>
      <c r="BD8575" s="49">
        <f t="shared" ca="1" si="1148"/>
        <v>3442</v>
      </c>
      <c r="BE8575" s="3">
        <f t="shared" ca="1" si="1145"/>
        <v>0.34415000000000001</v>
      </c>
      <c r="BF8575" s="3">
        <f t="shared" ca="1" si="1146"/>
        <v>-0.40116316278173481</v>
      </c>
      <c r="BG8575" s="9">
        <f t="shared" ca="1" si="1147"/>
        <v>4</v>
      </c>
      <c r="BH8575" s="6">
        <f ca="1">IF(ISNUMBER('Descriptive Stats'!BF8575),'Descriptive Stats'!BF8575,#N/A)</f>
        <v>-0.40116316278173481</v>
      </c>
      <c r="BI8575" s="6">
        <f ca="1">IF(ISNUMBER('Descriptive Stats'!E8575),'Descriptive Stats'!E8575,#N/A)</f>
        <v>4</v>
      </c>
    </row>
    <row r="8576" spans="1:61" ht="14.4" x14ac:dyDescent="0.3">
      <c r="A8576" s="2">
        <f>ROW()</f>
        <v>8576</v>
      </c>
      <c r="C8576" s="8">
        <f t="shared" ca="1" si="1149"/>
        <v>13</v>
      </c>
      <c r="D8576" s="8">
        <f t="shared" ca="1" si="1150"/>
        <v>4</v>
      </c>
      <c r="E8576" s="50">
        <f t="shared" ca="1" si="1144"/>
        <v>7</v>
      </c>
      <c r="F8576" s="2" t="str">
        <f t="shared" ca="1" si="1151"/>
        <v/>
      </c>
      <c r="BD8576" s="49">
        <f t="shared" ca="1" si="1148"/>
        <v>4473.5</v>
      </c>
      <c r="BE8576" s="3">
        <f t="shared" ca="1" si="1145"/>
        <v>0.44729999999999998</v>
      </c>
      <c r="BF8576" s="3">
        <f t="shared" ca="1" si="1146"/>
        <v>-0.13248586824472414</v>
      </c>
      <c r="BG8576" s="9">
        <f t="shared" ca="1" si="1147"/>
        <v>7</v>
      </c>
      <c r="BH8576" s="6">
        <f ca="1">IF(ISNUMBER('Descriptive Stats'!BF8576),'Descriptive Stats'!BF8576,#N/A)</f>
        <v>-0.13248586824472414</v>
      </c>
      <c r="BI8576" s="6">
        <f ca="1">IF(ISNUMBER('Descriptive Stats'!E8576),'Descriptive Stats'!E8576,#N/A)</f>
        <v>7</v>
      </c>
    </row>
    <row r="8577" spans="1:61" ht="14.4" x14ac:dyDescent="0.3">
      <c r="A8577" s="2">
        <f>ROW()</f>
        <v>8577</v>
      </c>
      <c r="C8577" s="8">
        <f t="shared" ca="1" si="1149"/>
        <v>19</v>
      </c>
      <c r="D8577" s="8">
        <f t="shared" ca="1" si="1150"/>
        <v>7</v>
      </c>
      <c r="E8577" s="50">
        <f t="shared" ca="1" si="1144"/>
        <v>0</v>
      </c>
      <c r="F8577" s="2" t="str">
        <f t="shared" ca="1" si="1151"/>
        <v/>
      </c>
      <c r="BD8577" s="49">
        <f t="shared" ca="1" si="1148"/>
        <v>815.5</v>
      </c>
      <c r="BE8577" s="3">
        <f t="shared" ca="1" si="1145"/>
        <v>8.1500000000000003E-2</v>
      </c>
      <c r="BF8577" s="3">
        <f t="shared" ca="1" si="1146"/>
        <v>-1.3950525282585462</v>
      </c>
      <c r="BG8577" s="9">
        <f t="shared" ca="1" si="1147"/>
        <v>0</v>
      </c>
      <c r="BH8577" s="6">
        <f ca="1">IF(ISNUMBER('Descriptive Stats'!BF8577),'Descriptive Stats'!BF8577,#N/A)</f>
        <v>-1.3950525282585462</v>
      </c>
      <c r="BI8577" s="6">
        <f ca="1">IF(ISNUMBER('Descriptive Stats'!E8577),'Descriptive Stats'!E8577,#N/A)</f>
        <v>0</v>
      </c>
    </row>
    <row r="8578" spans="1:61" ht="14.4" x14ac:dyDescent="0.3">
      <c r="A8578" s="2">
        <f>ROW()</f>
        <v>8578</v>
      </c>
      <c r="C8578" s="8">
        <f t="shared" ca="1" si="1149"/>
        <v>4</v>
      </c>
      <c r="D8578" s="8">
        <f t="shared" ca="1" si="1150"/>
        <v>0</v>
      </c>
      <c r="E8578" s="50">
        <f t="shared" ca="1" si="1144"/>
        <v>2</v>
      </c>
      <c r="F8578" s="2" t="str">
        <f t="shared" ca="1" si="1151"/>
        <v/>
      </c>
      <c r="BD8578" s="49">
        <f t="shared" ca="1" si="1148"/>
        <v>2595</v>
      </c>
      <c r="BE8578" s="3">
        <f t="shared" ca="1" si="1145"/>
        <v>0.25945000000000001</v>
      </c>
      <c r="BF8578" s="3">
        <f t="shared" ca="1" si="1146"/>
        <v>-0.6450419512753276</v>
      </c>
      <c r="BG8578" s="9">
        <f t="shared" ca="1" si="1147"/>
        <v>2</v>
      </c>
      <c r="BH8578" s="6">
        <f ca="1">IF(ISNUMBER('Descriptive Stats'!BF8578),'Descriptive Stats'!BF8578,#N/A)</f>
        <v>-0.6450419512753276</v>
      </c>
      <c r="BI8578" s="6">
        <f ca="1">IF(ISNUMBER('Descriptive Stats'!E8578),'Descriptive Stats'!E8578,#N/A)</f>
        <v>2</v>
      </c>
    </row>
    <row r="8579" spans="1:61" ht="14.4" x14ac:dyDescent="0.3">
      <c r="A8579" s="2">
        <f>ROW()</f>
        <v>8579</v>
      </c>
      <c r="C8579" s="8">
        <f t="shared" ca="1" si="1149"/>
        <v>21</v>
      </c>
      <c r="D8579" s="8">
        <f t="shared" ca="1" si="1150"/>
        <v>2</v>
      </c>
      <c r="E8579" s="50">
        <f t="shared" ref="E8579:E8642" ca="1" si="1152">IF(0=MOD(ROW(),$J$1),AVERAGE(OFFSET($D$2,ROW()-$J$1,0,$J$1,1)),"")</f>
        <v>0</v>
      </c>
      <c r="F8579" s="2" t="str">
        <f t="shared" ca="1" si="1151"/>
        <v/>
      </c>
      <c r="BD8579" s="49">
        <f t="shared" ca="1" si="1148"/>
        <v>815.5</v>
      </c>
      <c r="BE8579" s="3">
        <f t="shared" ca="1" si="1145"/>
        <v>8.1500000000000003E-2</v>
      </c>
      <c r="BF8579" s="3">
        <f t="shared" ca="1" si="1146"/>
        <v>-1.3950525282585462</v>
      </c>
      <c r="BG8579" s="9">
        <f t="shared" ca="1" si="1147"/>
        <v>0</v>
      </c>
      <c r="BH8579" s="6">
        <f ca="1">IF(ISNUMBER('Descriptive Stats'!BF8579),'Descriptive Stats'!BF8579,#N/A)</f>
        <v>-1.3950525282585462</v>
      </c>
      <c r="BI8579" s="6">
        <f ca="1">IF(ISNUMBER('Descriptive Stats'!E8579),'Descriptive Stats'!E8579,#N/A)</f>
        <v>0</v>
      </c>
    </row>
    <row r="8580" spans="1:61" ht="14.4" x14ac:dyDescent="0.3">
      <c r="A8580" s="2">
        <f>ROW()</f>
        <v>8580</v>
      </c>
      <c r="C8580" s="8">
        <f t="shared" ca="1" si="1149"/>
        <v>18</v>
      </c>
      <c r="D8580" s="8">
        <f t="shared" ca="1" si="1150"/>
        <v>0</v>
      </c>
      <c r="E8580" s="50">
        <f t="shared" ca="1" si="1152"/>
        <v>4</v>
      </c>
      <c r="F8580" s="2" t="str">
        <f t="shared" ca="1" si="1151"/>
        <v/>
      </c>
      <c r="BD8580" s="49">
        <f t="shared" ca="1" si="1148"/>
        <v>3442</v>
      </c>
      <c r="BE8580" s="3">
        <f t="shared" ca="1" si="1145"/>
        <v>0.34415000000000001</v>
      </c>
      <c r="BF8580" s="3">
        <f t="shared" ca="1" si="1146"/>
        <v>-0.40116316278173481</v>
      </c>
      <c r="BG8580" s="9">
        <f t="shared" ca="1" si="1147"/>
        <v>4</v>
      </c>
      <c r="BH8580" s="6">
        <f ca="1">IF(ISNUMBER('Descriptive Stats'!BF8580),'Descriptive Stats'!BF8580,#N/A)</f>
        <v>-0.40116316278173481</v>
      </c>
      <c r="BI8580" s="6">
        <f ca="1">IF(ISNUMBER('Descriptive Stats'!E8580),'Descriptive Stats'!E8580,#N/A)</f>
        <v>4</v>
      </c>
    </row>
    <row r="8581" spans="1:61" ht="14.4" x14ac:dyDescent="0.3">
      <c r="A8581" s="2">
        <f>ROW()</f>
        <v>8581</v>
      </c>
      <c r="C8581" s="8">
        <f t="shared" ca="1" si="1149"/>
        <v>13</v>
      </c>
      <c r="D8581" s="8">
        <f t="shared" ca="1" si="1150"/>
        <v>4</v>
      </c>
      <c r="E8581" s="50">
        <f t="shared" ca="1" si="1152"/>
        <v>7</v>
      </c>
      <c r="F8581" s="2" t="str">
        <f t="shared" ca="1" si="1151"/>
        <v/>
      </c>
      <c r="BD8581" s="49">
        <f t="shared" ca="1" si="1148"/>
        <v>4473.5</v>
      </c>
      <c r="BE8581" s="3">
        <f t="shared" ca="1" si="1145"/>
        <v>0.44729999999999998</v>
      </c>
      <c r="BF8581" s="3">
        <f t="shared" ca="1" si="1146"/>
        <v>-0.13248586824472414</v>
      </c>
      <c r="BG8581" s="9">
        <f t="shared" ca="1" si="1147"/>
        <v>7</v>
      </c>
      <c r="BH8581" s="6">
        <f ca="1">IF(ISNUMBER('Descriptive Stats'!BF8581),'Descriptive Stats'!BF8581,#N/A)</f>
        <v>-0.13248586824472414</v>
      </c>
      <c r="BI8581" s="6">
        <f ca="1">IF(ISNUMBER('Descriptive Stats'!E8581),'Descriptive Stats'!E8581,#N/A)</f>
        <v>7</v>
      </c>
    </row>
    <row r="8582" spans="1:61" ht="14.4" x14ac:dyDescent="0.3">
      <c r="A8582" s="2">
        <f>ROW()</f>
        <v>8582</v>
      </c>
      <c r="C8582" s="8">
        <f t="shared" ca="1" si="1149"/>
        <v>19</v>
      </c>
      <c r="D8582" s="8">
        <f t="shared" ca="1" si="1150"/>
        <v>7</v>
      </c>
      <c r="E8582" s="50">
        <f t="shared" ca="1" si="1152"/>
        <v>7</v>
      </c>
      <c r="F8582" s="2" t="str">
        <f t="shared" ca="1" si="1151"/>
        <v/>
      </c>
      <c r="BD8582" s="49">
        <f t="shared" ca="1" si="1148"/>
        <v>4473.5</v>
      </c>
      <c r="BE8582" s="3">
        <f t="shared" ca="1" si="1145"/>
        <v>0.44729999999999998</v>
      </c>
      <c r="BF8582" s="3">
        <f t="shared" ca="1" si="1146"/>
        <v>-0.13248586824472414</v>
      </c>
      <c r="BG8582" s="9">
        <f t="shared" ca="1" si="1147"/>
        <v>7</v>
      </c>
      <c r="BH8582" s="6">
        <f ca="1">IF(ISNUMBER('Descriptive Stats'!BF8582),'Descriptive Stats'!BF8582,#N/A)</f>
        <v>-0.13248586824472414</v>
      </c>
      <c r="BI8582" s="6">
        <f ca="1">IF(ISNUMBER('Descriptive Stats'!E8582),'Descriptive Stats'!E8582,#N/A)</f>
        <v>7</v>
      </c>
    </row>
    <row r="8583" spans="1:61" ht="14.4" x14ac:dyDescent="0.3">
      <c r="A8583" s="2">
        <f>ROW()</f>
        <v>8583</v>
      </c>
      <c r="C8583" s="8">
        <f t="shared" ca="1" si="1149"/>
        <v>6</v>
      </c>
      <c r="D8583" s="8">
        <f t="shared" ca="1" si="1150"/>
        <v>7</v>
      </c>
      <c r="E8583" s="50">
        <f t="shared" ca="1" si="1152"/>
        <v>1</v>
      </c>
      <c r="F8583" s="2" t="str">
        <f t="shared" ca="1" si="1151"/>
        <v/>
      </c>
      <c r="BD8583" s="49">
        <f t="shared" ca="1" si="1148"/>
        <v>1871</v>
      </c>
      <c r="BE8583" s="3">
        <f t="shared" ca="1" si="1145"/>
        <v>0.18704999999999999</v>
      </c>
      <c r="BF8583" s="3">
        <f t="shared" ca="1" si="1146"/>
        <v>-0.88881967520906158</v>
      </c>
      <c r="BG8583" s="9">
        <f t="shared" ca="1" si="1147"/>
        <v>1</v>
      </c>
      <c r="BH8583" s="6">
        <f ca="1">IF(ISNUMBER('Descriptive Stats'!BF8583),'Descriptive Stats'!BF8583,#N/A)</f>
        <v>-0.88881967520906158</v>
      </c>
      <c r="BI8583" s="6">
        <f ca="1">IF(ISNUMBER('Descriptive Stats'!E8583),'Descriptive Stats'!E8583,#N/A)</f>
        <v>1</v>
      </c>
    </row>
    <row r="8584" spans="1:61" ht="14.4" x14ac:dyDescent="0.3">
      <c r="A8584" s="2">
        <f>ROW()</f>
        <v>8584</v>
      </c>
      <c r="C8584" s="8">
        <f t="shared" ca="1" si="1149"/>
        <v>12</v>
      </c>
      <c r="D8584" s="8">
        <f t="shared" ca="1" si="1150"/>
        <v>1</v>
      </c>
      <c r="E8584" s="50">
        <f t="shared" ca="1" si="1152"/>
        <v>2</v>
      </c>
      <c r="F8584" s="2" t="str">
        <f t="shared" ca="1" si="1151"/>
        <v/>
      </c>
      <c r="BD8584" s="49">
        <f t="shared" ca="1" si="1148"/>
        <v>2595</v>
      </c>
      <c r="BE8584" s="3">
        <f t="shared" ca="1" si="1145"/>
        <v>0.25945000000000001</v>
      </c>
      <c r="BF8584" s="3">
        <f t="shared" ca="1" si="1146"/>
        <v>-0.6450419512753276</v>
      </c>
      <c r="BG8584" s="9">
        <f t="shared" ca="1" si="1147"/>
        <v>2</v>
      </c>
      <c r="BH8584" s="6">
        <f ca="1">IF(ISNUMBER('Descriptive Stats'!BF8584),'Descriptive Stats'!BF8584,#N/A)</f>
        <v>-0.6450419512753276</v>
      </c>
      <c r="BI8584" s="6">
        <f ca="1">IF(ISNUMBER('Descriptive Stats'!E8584),'Descriptive Stats'!E8584,#N/A)</f>
        <v>2</v>
      </c>
    </row>
    <row r="8585" spans="1:61" ht="14.4" x14ac:dyDescent="0.3">
      <c r="A8585" s="2">
        <f>ROW()</f>
        <v>8585</v>
      </c>
      <c r="C8585" s="8">
        <f t="shared" ca="1" si="1149"/>
        <v>21</v>
      </c>
      <c r="D8585" s="8">
        <f t="shared" ca="1" si="1150"/>
        <v>2</v>
      </c>
      <c r="E8585" s="50">
        <f t="shared" ca="1" si="1152"/>
        <v>0</v>
      </c>
      <c r="F8585" s="2" t="str">
        <f t="shared" ca="1" si="1151"/>
        <v/>
      </c>
      <c r="BD8585" s="49">
        <f t="shared" ca="1" si="1148"/>
        <v>815.5</v>
      </c>
      <c r="BE8585" s="3">
        <f t="shared" ref="BE8585:BE8648" ca="1" si="1153">IF(ISNUMBER(BD8585),(BD8585-0.5)/$BK$4,"")</f>
        <v>8.1500000000000003E-2</v>
      </c>
      <c r="BF8585" s="3">
        <f t="shared" ref="BF8585:BF8648" ca="1" si="1154">IF(ISNUMBER(BE8585),_xlfn.NORM.INV(BE8585,0,1),"")</f>
        <v>-1.3950525282585462</v>
      </c>
      <c r="BG8585" s="9">
        <f t="shared" ref="BG8585:BG8648" ca="1" si="1155">IF(ISNUMBER(E8585),E8585,"")</f>
        <v>0</v>
      </c>
      <c r="BH8585" s="6">
        <f ca="1">IF(ISNUMBER('Descriptive Stats'!BF8585),'Descriptive Stats'!BF8585,#N/A)</f>
        <v>-1.3950525282585462</v>
      </c>
      <c r="BI8585" s="6">
        <f ca="1">IF(ISNUMBER('Descriptive Stats'!E8585),'Descriptive Stats'!E8585,#N/A)</f>
        <v>0</v>
      </c>
    </row>
    <row r="8586" spans="1:61" ht="14.4" x14ac:dyDescent="0.3">
      <c r="A8586" s="2">
        <f>ROW()</f>
        <v>8586</v>
      </c>
      <c r="C8586" s="8">
        <f t="shared" ca="1" si="1149"/>
        <v>4</v>
      </c>
      <c r="D8586" s="8">
        <f t="shared" ca="1" si="1150"/>
        <v>0</v>
      </c>
      <c r="E8586" s="50">
        <f t="shared" ca="1" si="1152"/>
        <v>2</v>
      </c>
      <c r="F8586" s="2" t="str">
        <f t="shared" ca="1" si="1151"/>
        <v/>
      </c>
      <c r="BD8586" s="49">
        <f t="shared" ref="BD8586:BD8649" ca="1" si="1156">IF(ISNUMBER(BG8586),_xlfn.RANK.AVG(BG8586,$BG$2:$BG$5414,1),"")</f>
        <v>2595</v>
      </c>
      <c r="BE8586" s="3">
        <f t="shared" ca="1" si="1153"/>
        <v>0.25945000000000001</v>
      </c>
      <c r="BF8586" s="3">
        <f t="shared" ca="1" si="1154"/>
        <v>-0.6450419512753276</v>
      </c>
      <c r="BG8586" s="9">
        <f t="shared" ca="1" si="1155"/>
        <v>2</v>
      </c>
      <c r="BH8586" s="6">
        <f ca="1">IF(ISNUMBER('Descriptive Stats'!BF8586),'Descriptive Stats'!BF8586,#N/A)</f>
        <v>-0.6450419512753276</v>
      </c>
      <c r="BI8586" s="6">
        <f ca="1">IF(ISNUMBER('Descriptive Stats'!E8586),'Descriptive Stats'!E8586,#N/A)</f>
        <v>2</v>
      </c>
    </row>
    <row r="8587" spans="1:61" ht="14.4" x14ac:dyDescent="0.3">
      <c r="A8587" s="2">
        <f>ROW()</f>
        <v>8587</v>
      </c>
      <c r="C8587" s="8">
        <f t="shared" ca="1" si="1149"/>
        <v>9</v>
      </c>
      <c r="D8587" s="8">
        <f t="shared" ca="1" si="1150"/>
        <v>2</v>
      </c>
      <c r="E8587" s="50">
        <f t="shared" ca="1" si="1152"/>
        <v>7</v>
      </c>
      <c r="F8587" s="2" t="str">
        <f t="shared" ca="1" si="1151"/>
        <v/>
      </c>
      <c r="BD8587" s="49">
        <f t="shared" ca="1" si="1156"/>
        <v>4473.5</v>
      </c>
      <c r="BE8587" s="3">
        <f t="shared" ca="1" si="1153"/>
        <v>0.44729999999999998</v>
      </c>
      <c r="BF8587" s="3">
        <f t="shared" ca="1" si="1154"/>
        <v>-0.13248586824472414</v>
      </c>
      <c r="BG8587" s="9">
        <f t="shared" ca="1" si="1155"/>
        <v>7</v>
      </c>
      <c r="BH8587" s="6">
        <f ca="1">IF(ISNUMBER('Descriptive Stats'!BF8587),'Descriptive Stats'!BF8587,#N/A)</f>
        <v>-0.13248586824472414</v>
      </c>
      <c r="BI8587" s="6">
        <f ca="1">IF(ISNUMBER('Descriptive Stats'!E8587),'Descriptive Stats'!E8587,#N/A)</f>
        <v>7</v>
      </c>
    </row>
    <row r="8588" spans="1:61" ht="14.4" x14ac:dyDescent="0.3">
      <c r="A8588" s="2">
        <f>ROW()</f>
        <v>8588</v>
      </c>
      <c r="C8588" s="8">
        <f t="shared" ca="1" si="1149"/>
        <v>6</v>
      </c>
      <c r="D8588" s="8">
        <f t="shared" ca="1" si="1150"/>
        <v>7</v>
      </c>
      <c r="E8588" s="50">
        <f t="shared" ca="1" si="1152"/>
        <v>1</v>
      </c>
      <c r="F8588" s="2" t="str">
        <f t="shared" ca="1" si="1151"/>
        <v/>
      </c>
      <c r="BD8588" s="49">
        <f t="shared" ca="1" si="1156"/>
        <v>1871</v>
      </c>
      <c r="BE8588" s="3">
        <f t="shared" ca="1" si="1153"/>
        <v>0.18704999999999999</v>
      </c>
      <c r="BF8588" s="3">
        <f t="shared" ca="1" si="1154"/>
        <v>-0.88881967520906158</v>
      </c>
      <c r="BG8588" s="9">
        <f t="shared" ca="1" si="1155"/>
        <v>1</v>
      </c>
      <c r="BH8588" s="6">
        <f ca="1">IF(ISNUMBER('Descriptive Stats'!BF8588),'Descriptive Stats'!BF8588,#N/A)</f>
        <v>-0.88881967520906158</v>
      </c>
      <c r="BI8588" s="6">
        <f ca="1">IF(ISNUMBER('Descriptive Stats'!E8588),'Descriptive Stats'!E8588,#N/A)</f>
        <v>1</v>
      </c>
    </row>
    <row r="8589" spans="1:61" ht="14.4" x14ac:dyDescent="0.3">
      <c r="A8589" s="2">
        <f>ROW()</f>
        <v>8589</v>
      </c>
      <c r="C8589" s="8">
        <f t="shared" ca="1" si="1149"/>
        <v>12</v>
      </c>
      <c r="D8589" s="8">
        <f t="shared" ca="1" si="1150"/>
        <v>1</v>
      </c>
      <c r="E8589" s="50">
        <f t="shared" ca="1" si="1152"/>
        <v>2</v>
      </c>
      <c r="F8589" s="2" t="str">
        <f t="shared" ca="1" si="1151"/>
        <v/>
      </c>
      <c r="BD8589" s="49">
        <f t="shared" ca="1" si="1156"/>
        <v>2595</v>
      </c>
      <c r="BE8589" s="3">
        <f t="shared" ca="1" si="1153"/>
        <v>0.25945000000000001</v>
      </c>
      <c r="BF8589" s="3">
        <f t="shared" ca="1" si="1154"/>
        <v>-0.6450419512753276</v>
      </c>
      <c r="BG8589" s="9">
        <f t="shared" ca="1" si="1155"/>
        <v>2</v>
      </c>
      <c r="BH8589" s="6">
        <f ca="1">IF(ISNUMBER('Descriptive Stats'!BF8589),'Descriptive Stats'!BF8589,#N/A)</f>
        <v>-0.6450419512753276</v>
      </c>
      <c r="BI8589" s="6">
        <f ca="1">IF(ISNUMBER('Descriptive Stats'!E8589),'Descriptive Stats'!E8589,#N/A)</f>
        <v>2</v>
      </c>
    </row>
    <row r="8590" spans="1:61" ht="14.4" x14ac:dyDescent="0.3">
      <c r="A8590" s="2">
        <f>ROW()</f>
        <v>8590</v>
      </c>
      <c r="C8590" s="8">
        <f t="shared" ca="1" si="1149"/>
        <v>3</v>
      </c>
      <c r="D8590" s="8">
        <f t="shared" ca="1" si="1150"/>
        <v>2</v>
      </c>
      <c r="E8590" s="50">
        <f t="shared" ca="1" si="1152"/>
        <v>15</v>
      </c>
      <c r="F8590" s="2" t="str">
        <f t="shared" ca="1" si="1151"/>
        <v/>
      </c>
      <c r="BD8590" s="49">
        <f t="shared" ca="1" si="1156"/>
        <v>5051.5</v>
      </c>
      <c r="BE8590" s="3">
        <f t="shared" ca="1" si="1153"/>
        <v>0.50509999999999999</v>
      </c>
      <c r="BF8590" s="3">
        <f t="shared" ca="1" si="1154"/>
        <v>1.2784152420787677E-2</v>
      </c>
      <c r="BG8590" s="9">
        <f t="shared" ca="1" si="1155"/>
        <v>15</v>
      </c>
      <c r="BH8590" s="6">
        <f ca="1">IF(ISNUMBER('Descriptive Stats'!BF8590),'Descriptive Stats'!BF8590,#N/A)</f>
        <v>1.2784152420787677E-2</v>
      </c>
      <c r="BI8590" s="6">
        <f ca="1">IF(ISNUMBER('Descriptive Stats'!E8590),'Descriptive Stats'!E8590,#N/A)</f>
        <v>15</v>
      </c>
    </row>
    <row r="8591" spans="1:61" ht="14.4" x14ac:dyDescent="0.3">
      <c r="A8591" s="2">
        <f>ROW()</f>
        <v>8591</v>
      </c>
      <c r="C8591" s="8">
        <f t="shared" ca="1" si="1149"/>
        <v>24</v>
      </c>
      <c r="D8591" s="8">
        <f t="shared" ca="1" si="1150"/>
        <v>15</v>
      </c>
      <c r="E8591" s="50">
        <f t="shared" ca="1" si="1152"/>
        <v>1</v>
      </c>
      <c r="F8591" s="2" t="str">
        <f t="shared" ca="1" si="1151"/>
        <v/>
      </c>
      <c r="BD8591" s="49">
        <f t="shared" ca="1" si="1156"/>
        <v>1871</v>
      </c>
      <c r="BE8591" s="3">
        <f t="shared" ca="1" si="1153"/>
        <v>0.18704999999999999</v>
      </c>
      <c r="BF8591" s="3">
        <f t="shared" ca="1" si="1154"/>
        <v>-0.88881967520906158</v>
      </c>
      <c r="BG8591" s="9">
        <f t="shared" ca="1" si="1155"/>
        <v>1</v>
      </c>
      <c r="BH8591" s="6">
        <f ca="1">IF(ISNUMBER('Descriptive Stats'!BF8591),'Descriptive Stats'!BF8591,#N/A)</f>
        <v>-0.88881967520906158</v>
      </c>
      <c r="BI8591" s="6">
        <f ca="1">IF(ISNUMBER('Descriptive Stats'!E8591),'Descriptive Stats'!E8591,#N/A)</f>
        <v>1</v>
      </c>
    </row>
    <row r="8592" spans="1:61" ht="14.4" x14ac:dyDescent="0.3">
      <c r="A8592" s="2">
        <f>ROW()</f>
        <v>8592</v>
      </c>
      <c r="C8592" s="8">
        <f t="shared" ca="1" si="1149"/>
        <v>12</v>
      </c>
      <c r="D8592" s="8">
        <f t="shared" ca="1" si="1150"/>
        <v>1</v>
      </c>
      <c r="E8592" s="50">
        <f t="shared" ca="1" si="1152"/>
        <v>15</v>
      </c>
      <c r="F8592" s="2" t="str">
        <f t="shared" ca="1" si="1151"/>
        <v/>
      </c>
      <c r="BD8592" s="49">
        <f t="shared" ca="1" si="1156"/>
        <v>5051.5</v>
      </c>
      <c r="BE8592" s="3">
        <f t="shared" ca="1" si="1153"/>
        <v>0.50509999999999999</v>
      </c>
      <c r="BF8592" s="3">
        <f t="shared" ca="1" si="1154"/>
        <v>1.2784152420787677E-2</v>
      </c>
      <c r="BG8592" s="9">
        <f t="shared" ca="1" si="1155"/>
        <v>15</v>
      </c>
      <c r="BH8592" s="6">
        <f ca="1">IF(ISNUMBER('Descriptive Stats'!BF8592),'Descriptive Stats'!BF8592,#N/A)</f>
        <v>1.2784152420787677E-2</v>
      </c>
      <c r="BI8592" s="6">
        <f ca="1">IF(ISNUMBER('Descriptive Stats'!E8592),'Descriptive Stats'!E8592,#N/A)</f>
        <v>15</v>
      </c>
    </row>
    <row r="8593" spans="1:61" ht="14.4" x14ac:dyDescent="0.3">
      <c r="A8593" s="2">
        <f>ROW()</f>
        <v>8593</v>
      </c>
      <c r="C8593" s="8">
        <f t="shared" ref="C8593:C8656" ca="1" si="1157">RANDBETWEEN(2,COUNT(B:B))</f>
        <v>24</v>
      </c>
      <c r="D8593" s="8">
        <f t="shared" ref="D8593:D8656" ca="1" si="1158">VLOOKUP(C8593,A:B,2,TRUE)</f>
        <v>15</v>
      </c>
      <c r="E8593" s="50">
        <f t="shared" ca="1" si="1152"/>
        <v>9</v>
      </c>
      <c r="F8593" s="2" t="str">
        <f t="shared" ref="F8593:F8656" ca="1" si="1159">IF(ISNUMBER(E8593),IF(OR(E8593&lt;$K$16,E8593&gt;$K$14),"X",""),"")</f>
        <v/>
      </c>
      <c r="BD8593" s="49">
        <f t="shared" ca="1" si="1156"/>
        <v>4819</v>
      </c>
      <c r="BE8593" s="3">
        <f t="shared" ca="1" si="1153"/>
        <v>0.48185</v>
      </c>
      <c r="BF8593" s="3">
        <f t="shared" ca="1" si="1154"/>
        <v>-4.5511009098988427E-2</v>
      </c>
      <c r="BG8593" s="9">
        <f t="shared" ca="1" si="1155"/>
        <v>9</v>
      </c>
      <c r="BH8593" s="6">
        <f ca="1">IF(ISNUMBER('Descriptive Stats'!BF8593),'Descriptive Stats'!BF8593,#N/A)</f>
        <v>-4.5511009098988427E-2</v>
      </c>
      <c r="BI8593" s="6">
        <f ca="1">IF(ISNUMBER('Descriptive Stats'!E8593),'Descriptive Stats'!E8593,#N/A)</f>
        <v>9</v>
      </c>
    </row>
    <row r="8594" spans="1:61" ht="14.4" x14ac:dyDescent="0.3">
      <c r="A8594" s="2">
        <f>ROW()</f>
        <v>8594</v>
      </c>
      <c r="C8594" s="8">
        <f t="shared" ca="1" si="1157"/>
        <v>23</v>
      </c>
      <c r="D8594" s="8">
        <f t="shared" ca="1" si="1158"/>
        <v>9</v>
      </c>
      <c r="E8594" s="50">
        <f t="shared" ca="1" si="1152"/>
        <v>2</v>
      </c>
      <c r="F8594" s="2" t="str">
        <f t="shared" ca="1" si="1159"/>
        <v/>
      </c>
      <c r="BD8594" s="49">
        <f t="shared" ca="1" si="1156"/>
        <v>2595</v>
      </c>
      <c r="BE8594" s="3">
        <f t="shared" ca="1" si="1153"/>
        <v>0.25945000000000001</v>
      </c>
      <c r="BF8594" s="3">
        <f t="shared" ca="1" si="1154"/>
        <v>-0.6450419512753276</v>
      </c>
      <c r="BG8594" s="9">
        <f t="shared" ca="1" si="1155"/>
        <v>2</v>
      </c>
      <c r="BH8594" s="6">
        <f ca="1">IF(ISNUMBER('Descriptive Stats'!BF8594),'Descriptive Stats'!BF8594,#N/A)</f>
        <v>-0.6450419512753276</v>
      </c>
      <c r="BI8594" s="6">
        <f ca="1">IF(ISNUMBER('Descriptive Stats'!E8594),'Descriptive Stats'!E8594,#N/A)</f>
        <v>2</v>
      </c>
    </row>
    <row r="8595" spans="1:61" ht="14.4" x14ac:dyDescent="0.3">
      <c r="A8595" s="2">
        <f>ROW()</f>
        <v>8595</v>
      </c>
      <c r="C8595" s="8">
        <f t="shared" ca="1" si="1157"/>
        <v>3</v>
      </c>
      <c r="D8595" s="8">
        <f t="shared" ca="1" si="1158"/>
        <v>2</v>
      </c>
      <c r="E8595" s="50">
        <f t="shared" ca="1" si="1152"/>
        <v>6</v>
      </c>
      <c r="F8595" s="2" t="str">
        <f t="shared" ca="1" si="1159"/>
        <v/>
      </c>
      <c r="BD8595" s="49">
        <f t="shared" ca="1" si="1156"/>
        <v>3900</v>
      </c>
      <c r="BE8595" s="3">
        <f t="shared" ca="1" si="1153"/>
        <v>0.38995000000000002</v>
      </c>
      <c r="BF8595" s="3">
        <f t="shared" ca="1" si="1154"/>
        <v>-0.2794493539703507</v>
      </c>
      <c r="BG8595" s="9">
        <f t="shared" ca="1" si="1155"/>
        <v>6</v>
      </c>
      <c r="BH8595" s="6">
        <f ca="1">IF(ISNUMBER('Descriptive Stats'!BF8595),'Descriptive Stats'!BF8595,#N/A)</f>
        <v>-0.2794493539703507</v>
      </c>
      <c r="BI8595" s="6">
        <f ca="1">IF(ISNUMBER('Descriptive Stats'!E8595),'Descriptive Stats'!E8595,#N/A)</f>
        <v>6</v>
      </c>
    </row>
    <row r="8596" spans="1:61" ht="14.4" x14ac:dyDescent="0.3">
      <c r="A8596" s="2">
        <f>ROW()</f>
        <v>8596</v>
      </c>
      <c r="C8596" s="8">
        <f t="shared" ca="1" si="1157"/>
        <v>5</v>
      </c>
      <c r="D8596" s="8">
        <f t="shared" ca="1" si="1158"/>
        <v>6</v>
      </c>
      <c r="E8596" s="50">
        <f t="shared" ca="1" si="1152"/>
        <v>6</v>
      </c>
      <c r="F8596" s="2" t="str">
        <f t="shared" ca="1" si="1159"/>
        <v/>
      </c>
      <c r="BD8596" s="49">
        <f t="shared" ca="1" si="1156"/>
        <v>3900</v>
      </c>
      <c r="BE8596" s="3">
        <f t="shared" ca="1" si="1153"/>
        <v>0.38995000000000002</v>
      </c>
      <c r="BF8596" s="3">
        <f t="shared" ca="1" si="1154"/>
        <v>-0.2794493539703507</v>
      </c>
      <c r="BG8596" s="9">
        <f t="shared" ca="1" si="1155"/>
        <v>6</v>
      </c>
      <c r="BH8596" s="6">
        <f ca="1">IF(ISNUMBER('Descriptive Stats'!BF8596),'Descriptive Stats'!BF8596,#N/A)</f>
        <v>-0.2794493539703507</v>
      </c>
      <c r="BI8596" s="6">
        <f ca="1">IF(ISNUMBER('Descriptive Stats'!E8596),'Descriptive Stats'!E8596,#N/A)</f>
        <v>6</v>
      </c>
    </row>
    <row r="8597" spans="1:61" ht="14.4" x14ac:dyDescent="0.3">
      <c r="A8597" s="2">
        <f>ROW()</f>
        <v>8597</v>
      </c>
      <c r="C8597" s="8">
        <f t="shared" ca="1" si="1157"/>
        <v>2</v>
      </c>
      <c r="D8597" s="8">
        <f t="shared" ca="1" si="1158"/>
        <v>6</v>
      </c>
      <c r="E8597" s="50">
        <f t="shared" ca="1" si="1152"/>
        <v>6</v>
      </c>
      <c r="F8597" s="2" t="str">
        <f t="shared" ca="1" si="1159"/>
        <v/>
      </c>
      <c r="BD8597" s="49">
        <f t="shared" ca="1" si="1156"/>
        <v>3900</v>
      </c>
      <c r="BE8597" s="3">
        <f t="shared" ca="1" si="1153"/>
        <v>0.38995000000000002</v>
      </c>
      <c r="BF8597" s="3">
        <f t="shared" ca="1" si="1154"/>
        <v>-0.2794493539703507</v>
      </c>
      <c r="BG8597" s="9">
        <f t="shared" ca="1" si="1155"/>
        <v>6</v>
      </c>
      <c r="BH8597" s="6">
        <f ca="1">IF(ISNUMBER('Descriptive Stats'!BF8597),'Descriptive Stats'!BF8597,#N/A)</f>
        <v>-0.2794493539703507</v>
      </c>
      <c r="BI8597" s="6">
        <f ca="1">IF(ISNUMBER('Descriptive Stats'!E8597),'Descriptive Stats'!E8597,#N/A)</f>
        <v>6</v>
      </c>
    </row>
    <row r="8598" spans="1:61" ht="14.4" x14ac:dyDescent="0.3">
      <c r="A8598" s="2">
        <f>ROW()</f>
        <v>8598</v>
      </c>
      <c r="C8598" s="8">
        <f t="shared" ca="1" si="1157"/>
        <v>2</v>
      </c>
      <c r="D8598" s="8">
        <f t="shared" ca="1" si="1158"/>
        <v>6</v>
      </c>
      <c r="E8598" s="50">
        <f t="shared" ca="1" si="1152"/>
        <v>1</v>
      </c>
      <c r="F8598" s="2" t="str">
        <f t="shared" ca="1" si="1159"/>
        <v/>
      </c>
      <c r="BD8598" s="49">
        <f t="shared" ca="1" si="1156"/>
        <v>1871</v>
      </c>
      <c r="BE8598" s="3">
        <f t="shared" ca="1" si="1153"/>
        <v>0.18704999999999999</v>
      </c>
      <c r="BF8598" s="3">
        <f t="shared" ca="1" si="1154"/>
        <v>-0.88881967520906158</v>
      </c>
      <c r="BG8598" s="9">
        <f t="shared" ca="1" si="1155"/>
        <v>1</v>
      </c>
      <c r="BH8598" s="6">
        <f ca="1">IF(ISNUMBER('Descriptive Stats'!BF8598),'Descriptive Stats'!BF8598,#N/A)</f>
        <v>-0.88881967520906158</v>
      </c>
      <c r="BI8598" s="6">
        <f ca="1">IF(ISNUMBER('Descriptive Stats'!E8598),'Descriptive Stats'!E8598,#N/A)</f>
        <v>1</v>
      </c>
    </row>
    <row r="8599" spans="1:61" ht="14.4" x14ac:dyDescent="0.3">
      <c r="A8599" s="2">
        <f>ROW()</f>
        <v>8599</v>
      </c>
      <c r="C8599" s="8">
        <f t="shared" ca="1" si="1157"/>
        <v>8</v>
      </c>
      <c r="D8599" s="8">
        <f t="shared" ca="1" si="1158"/>
        <v>1</v>
      </c>
      <c r="E8599" s="50">
        <f t="shared" ca="1" si="1152"/>
        <v>2</v>
      </c>
      <c r="F8599" s="2" t="str">
        <f t="shared" ca="1" si="1159"/>
        <v/>
      </c>
      <c r="BD8599" s="49">
        <f t="shared" ca="1" si="1156"/>
        <v>2595</v>
      </c>
      <c r="BE8599" s="3">
        <f t="shared" ca="1" si="1153"/>
        <v>0.25945000000000001</v>
      </c>
      <c r="BF8599" s="3">
        <f t="shared" ca="1" si="1154"/>
        <v>-0.6450419512753276</v>
      </c>
      <c r="BG8599" s="9">
        <f t="shared" ca="1" si="1155"/>
        <v>2</v>
      </c>
      <c r="BH8599" s="6">
        <f ca="1">IF(ISNUMBER('Descriptive Stats'!BF8599),'Descriptive Stats'!BF8599,#N/A)</f>
        <v>-0.6450419512753276</v>
      </c>
      <c r="BI8599" s="6">
        <f ca="1">IF(ISNUMBER('Descriptive Stats'!E8599),'Descriptive Stats'!E8599,#N/A)</f>
        <v>2</v>
      </c>
    </row>
    <row r="8600" spans="1:61" ht="14.4" x14ac:dyDescent="0.3">
      <c r="A8600" s="2">
        <f>ROW()</f>
        <v>8600</v>
      </c>
      <c r="C8600" s="8">
        <f t="shared" ca="1" si="1157"/>
        <v>21</v>
      </c>
      <c r="D8600" s="8">
        <f t="shared" ca="1" si="1158"/>
        <v>2</v>
      </c>
      <c r="E8600" s="50">
        <f t="shared" ca="1" si="1152"/>
        <v>0</v>
      </c>
      <c r="F8600" s="2" t="str">
        <f t="shared" ca="1" si="1159"/>
        <v/>
      </c>
      <c r="BD8600" s="49">
        <f t="shared" ca="1" si="1156"/>
        <v>815.5</v>
      </c>
      <c r="BE8600" s="3">
        <f t="shared" ca="1" si="1153"/>
        <v>8.1500000000000003E-2</v>
      </c>
      <c r="BF8600" s="3">
        <f t="shared" ca="1" si="1154"/>
        <v>-1.3950525282585462</v>
      </c>
      <c r="BG8600" s="9">
        <f t="shared" ca="1" si="1155"/>
        <v>0</v>
      </c>
      <c r="BH8600" s="6">
        <f ca="1">IF(ISNUMBER('Descriptive Stats'!BF8600),'Descriptive Stats'!BF8600,#N/A)</f>
        <v>-1.3950525282585462</v>
      </c>
      <c r="BI8600" s="6">
        <f ca="1">IF(ISNUMBER('Descriptive Stats'!E8600),'Descriptive Stats'!E8600,#N/A)</f>
        <v>0</v>
      </c>
    </row>
    <row r="8601" spans="1:61" ht="14.4" x14ac:dyDescent="0.3">
      <c r="A8601" s="2">
        <f>ROW()</f>
        <v>8601</v>
      </c>
      <c r="C8601" s="8">
        <f t="shared" ca="1" si="1157"/>
        <v>11</v>
      </c>
      <c r="D8601" s="8">
        <f t="shared" ca="1" si="1158"/>
        <v>0</v>
      </c>
      <c r="E8601" s="50">
        <f t="shared" ca="1" si="1152"/>
        <v>7</v>
      </c>
      <c r="F8601" s="2" t="str">
        <f t="shared" ca="1" si="1159"/>
        <v/>
      </c>
      <c r="BD8601" s="49">
        <f t="shared" ca="1" si="1156"/>
        <v>4473.5</v>
      </c>
      <c r="BE8601" s="3">
        <f t="shared" ca="1" si="1153"/>
        <v>0.44729999999999998</v>
      </c>
      <c r="BF8601" s="3">
        <f t="shared" ca="1" si="1154"/>
        <v>-0.13248586824472414</v>
      </c>
      <c r="BG8601" s="9">
        <f t="shared" ca="1" si="1155"/>
        <v>7</v>
      </c>
      <c r="BH8601" s="6">
        <f ca="1">IF(ISNUMBER('Descriptive Stats'!BF8601),'Descriptive Stats'!BF8601,#N/A)</f>
        <v>-0.13248586824472414</v>
      </c>
      <c r="BI8601" s="6">
        <f ca="1">IF(ISNUMBER('Descriptive Stats'!E8601),'Descriptive Stats'!E8601,#N/A)</f>
        <v>7</v>
      </c>
    </row>
    <row r="8602" spans="1:61" ht="14.4" x14ac:dyDescent="0.3">
      <c r="A8602" s="2">
        <f>ROW()</f>
        <v>8602</v>
      </c>
      <c r="C8602" s="8">
        <f t="shared" ca="1" si="1157"/>
        <v>6</v>
      </c>
      <c r="D8602" s="8">
        <f t="shared" ca="1" si="1158"/>
        <v>7</v>
      </c>
      <c r="E8602" s="50">
        <f t="shared" ca="1" si="1152"/>
        <v>2</v>
      </c>
      <c r="F8602" s="2" t="str">
        <f t="shared" ca="1" si="1159"/>
        <v/>
      </c>
      <c r="BD8602" s="49">
        <f t="shared" ca="1" si="1156"/>
        <v>2595</v>
      </c>
      <c r="BE8602" s="3">
        <f t="shared" ca="1" si="1153"/>
        <v>0.25945000000000001</v>
      </c>
      <c r="BF8602" s="3">
        <f t="shared" ca="1" si="1154"/>
        <v>-0.6450419512753276</v>
      </c>
      <c r="BG8602" s="9">
        <f t="shared" ca="1" si="1155"/>
        <v>2</v>
      </c>
      <c r="BH8602" s="6">
        <f ca="1">IF(ISNUMBER('Descriptive Stats'!BF8602),'Descriptive Stats'!BF8602,#N/A)</f>
        <v>-0.6450419512753276</v>
      </c>
      <c r="BI8602" s="6">
        <f ca="1">IF(ISNUMBER('Descriptive Stats'!E8602),'Descriptive Stats'!E8602,#N/A)</f>
        <v>2</v>
      </c>
    </row>
    <row r="8603" spans="1:61" ht="14.4" x14ac:dyDescent="0.3">
      <c r="A8603" s="2">
        <f>ROW()</f>
        <v>8603</v>
      </c>
      <c r="C8603" s="8">
        <f t="shared" ca="1" si="1157"/>
        <v>17</v>
      </c>
      <c r="D8603" s="8">
        <f t="shared" ca="1" si="1158"/>
        <v>2</v>
      </c>
      <c r="E8603" s="50">
        <f t="shared" ca="1" si="1152"/>
        <v>2</v>
      </c>
      <c r="F8603" s="2" t="str">
        <f t="shared" ca="1" si="1159"/>
        <v/>
      </c>
      <c r="BD8603" s="49">
        <f t="shared" ca="1" si="1156"/>
        <v>2595</v>
      </c>
      <c r="BE8603" s="3">
        <f t="shared" ca="1" si="1153"/>
        <v>0.25945000000000001</v>
      </c>
      <c r="BF8603" s="3">
        <f t="shared" ca="1" si="1154"/>
        <v>-0.6450419512753276</v>
      </c>
      <c r="BG8603" s="9">
        <f t="shared" ca="1" si="1155"/>
        <v>2</v>
      </c>
      <c r="BH8603" s="6">
        <f ca="1">IF(ISNUMBER('Descriptive Stats'!BF8603),'Descriptive Stats'!BF8603,#N/A)</f>
        <v>-0.6450419512753276</v>
      </c>
      <c r="BI8603" s="6">
        <f ca="1">IF(ISNUMBER('Descriptive Stats'!E8603),'Descriptive Stats'!E8603,#N/A)</f>
        <v>2</v>
      </c>
    </row>
    <row r="8604" spans="1:61" ht="14.4" x14ac:dyDescent="0.3">
      <c r="A8604" s="2">
        <f>ROW()</f>
        <v>8604</v>
      </c>
      <c r="C8604" s="8">
        <f t="shared" ca="1" si="1157"/>
        <v>17</v>
      </c>
      <c r="D8604" s="8">
        <f t="shared" ca="1" si="1158"/>
        <v>2</v>
      </c>
      <c r="E8604" s="50">
        <f t="shared" ca="1" si="1152"/>
        <v>19</v>
      </c>
      <c r="F8604" s="2" t="str">
        <f t="shared" ca="1" si="1159"/>
        <v>X</v>
      </c>
      <c r="BD8604" s="49">
        <f t="shared" ca="1" si="1156"/>
        <v>5294</v>
      </c>
      <c r="BE8604" s="3">
        <f t="shared" ca="1" si="1153"/>
        <v>0.52934999999999999</v>
      </c>
      <c r="BF8604" s="3">
        <f t="shared" ca="1" si="1154"/>
        <v>7.3636031452008061E-2</v>
      </c>
      <c r="BG8604" s="9">
        <f t="shared" ca="1" si="1155"/>
        <v>19</v>
      </c>
      <c r="BH8604" s="6">
        <f ca="1">IF(ISNUMBER('Descriptive Stats'!BF8604),'Descriptive Stats'!BF8604,#N/A)</f>
        <v>7.3636031452008061E-2</v>
      </c>
      <c r="BI8604" s="6">
        <f ca="1">IF(ISNUMBER('Descriptive Stats'!E8604),'Descriptive Stats'!E8604,#N/A)</f>
        <v>19</v>
      </c>
    </row>
    <row r="8605" spans="1:61" ht="14.4" x14ac:dyDescent="0.3">
      <c r="A8605" s="2">
        <f>ROW()</f>
        <v>8605</v>
      </c>
      <c r="C8605" s="8">
        <f t="shared" ca="1" si="1157"/>
        <v>7</v>
      </c>
      <c r="D8605" s="8">
        <f t="shared" ca="1" si="1158"/>
        <v>19</v>
      </c>
      <c r="E8605" s="50">
        <f t="shared" ca="1" si="1152"/>
        <v>2</v>
      </c>
      <c r="F8605" s="2" t="str">
        <f t="shared" ca="1" si="1159"/>
        <v/>
      </c>
      <c r="BD8605" s="49">
        <f t="shared" ca="1" si="1156"/>
        <v>2595</v>
      </c>
      <c r="BE8605" s="3">
        <f t="shared" ca="1" si="1153"/>
        <v>0.25945000000000001</v>
      </c>
      <c r="BF8605" s="3">
        <f t="shared" ca="1" si="1154"/>
        <v>-0.6450419512753276</v>
      </c>
      <c r="BG8605" s="9">
        <f t="shared" ca="1" si="1155"/>
        <v>2</v>
      </c>
      <c r="BH8605" s="6">
        <f ca="1">IF(ISNUMBER('Descriptive Stats'!BF8605),'Descriptive Stats'!BF8605,#N/A)</f>
        <v>-0.6450419512753276</v>
      </c>
      <c r="BI8605" s="6">
        <f ca="1">IF(ISNUMBER('Descriptive Stats'!E8605),'Descriptive Stats'!E8605,#N/A)</f>
        <v>2</v>
      </c>
    </row>
    <row r="8606" spans="1:61" ht="14.4" x14ac:dyDescent="0.3">
      <c r="A8606" s="2">
        <f>ROW()</f>
        <v>8606</v>
      </c>
      <c r="C8606" s="8">
        <f t="shared" ca="1" si="1157"/>
        <v>3</v>
      </c>
      <c r="D8606" s="8">
        <f t="shared" ca="1" si="1158"/>
        <v>2</v>
      </c>
      <c r="E8606" s="50">
        <f t="shared" ca="1" si="1152"/>
        <v>6</v>
      </c>
      <c r="F8606" s="2" t="str">
        <f t="shared" ca="1" si="1159"/>
        <v/>
      </c>
      <c r="BD8606" s="49">
        <f t="shared" ca="1" si="1156"/>
        <v>3900</v>
      </c>
      <c r="BE8606" s="3">
        <f t="shared" ca="1" si="1153"/>
        <v>0.38995000000000002</v>
      </c>
      <c r="BF8606" s="3">
        <f t="shared" ca="1" si="1154"/>
        <v>-0.2794493539703507</v>
      </c>
      <c r="BG8606" s="9">
        <f t="shared" ca="1" si="1155"/>
        <v>6</v>
      </c>
      <c r="BH8606" s="6">
        <f ca="1">IF(ISNUMBER('Descriptive Stats'!BF8606),'Descriptive Stats'!BF8606,#N/A)</f>
        <v>-0.2794493539703507</v>
      </c>
      <c r="BI8606" s="6">
        <f ca="1">IF(ISNUMBER('Descriptive Stats'!E8606),'Descriptive Stats'!E8606,#N/A)</f>
        <v>6</v>
      </c>
    </row>
    <row r="8607" spans="1:61" ht="14.4" x14ac:dyDescent="0.3">
      <c r="A8607" s="2">
        <f>ROW()</f>
        <v>8607</v>
      </c>
      <c r="C8607" s="8">
        <f t="shared" ca="1" si="1157"/>
        <v>5</v>
      </c>
      <c r="D8607" s="8">
        <f t="shared" ca="1" si="1158"/>
        <v>6</v>
      </c>
      <c r="E8607" s="50">
        <f t="shared" ca="1" si="1152"/>
        <v>6</v>
      </c>
      <c r="F8607" s="2" t="str">
        <f t="shared" ca="1" si="1159"/>
        <v/>
      </c>
      <c r="BD8607" s="49">
        <f t="shared" ca="1" si="1156"/>
        <v>3900</v>
      </c>
      <c r="BE8607" s="3">
        <f t="shared" ca="1" si="1153"/>
        <v>0.38995000000000002</v>
      </c>
      <c r="BF8607" s="3">
        <f t="shared" ca="1" si="1154"/>
        <v>-0.2794493539703507</v>
      </c>
      <c r="BG8607" s="9">
        <f t="shared" ca="1" si="1155"/>
        <v>6</v>
      </c>
      <c r="BH8607" s="6">
        <f ca="1">IF(ISNUMBER('Descriptive Stats'!BF8607),'Descriptive Stats'!BF8607,#N/A)</f>
        <v>-0.2794493539703507</v>
      </c>
      <c r="BI8607" s="6">
        <f ca="1">IF(ISNUMBER('Descriptive Stats'!E8607),'Descriptive Stats'!E8607,#N/A)</f>
        <v>6</v>
      </c>
    </row>
    <row r="8608" spans="1:61" ht="14.4" x14ac:dyDescent="0.3">
      <c r="A8608" s="2">
        <f>ROW()</f>
        <v>8608</v>
      </c>
      <c r="C8608" s="8">
        <f t="shared" ca="1" si="1157"/>
        <v>16</v>
      </c>
      <c r="D8608" s="8">
        <f t="shared" ca="1" si="1158"/>
        <v>6</v>
      </c>
      <c r="E8608" s="50">
        <f t="shared" ca="1" si="1152"/>
        <v>2</v>
      </c>
      <c r="F8608" s="2" t="str">
        <f t="shared" ca="1" si="1159"/>
        <v/>
      </c>
      <c r="BD8608" s="49">
        <f t="shared" ca="1" si="1156"/>
        <v>2595</v>
      </c>
      <c r="BE8608" s="3">
        <f t="shared" ca="1" si="1153"/>
        <v>0.25945000000000001</v>
      </c>
      <c r="BF8608" s="3">
        <f t="shared" ca="1" si="1154"/>
        <v>-0.6450419512753276</v>
      </c>
      <c r="BG8608" s="9">
        <f t="shared" ca="1" si="1155"/>
        <v>2</v>
      </c>
      <c r="BH8608" s="6">
        <f ca="1">IF(ISNUMBER('Descriptive Stats'!BF8608),'Descriptive Stats'!BF8608,#N/A)</f>
        <v>-0.6450419512753276</v>
      </c>
      <c r="BI8608" s="6">
        <f ca="1">IF(ISNUMBER('Descriptive Stats'!E8608),'Descriptive Stats'!E8608,#N/A)</f>
        <v>2</v>
      </c>
    </row>
    <row r="8609" spans="1:61" ht="14.4" x14ac:dyDescent="0.3">
      <c r="A8609" s="2">
        <f>ROW()</f>
        <v>8609</v>
      </c>
      <c r="C8609" s="8">
        <f t="shared" ca="1" si="1157"/>
        <v>17</v>
      </c>
      <c r="D8609" s="8">
        <f t="shared" ca="1" si="1158"/>
        <v>2</v>
      </c>
      <c r="E8609" s="50">
        <f t="shared" ca="1" si="1152"/>
        <v>2</v>
      </c>
      <c r="F8609" s="2" t="str">
        <f t="shared" ca="1" si="1159"/>
        <v/>
      </c>
      <c r="BD8609" s="49">
        <f t="shared" ca="1" si="1156"/>
        <v>2595</v>
      </c>
      <c r="BE8609" s="3">
        <f t="shared" ca="1" si="1153"/>
        <v>0.25945000000000001</v>
      </c>
      <c r="BF8609" s="3">
        <f t="shared" ca="1" si="1154"/>
        <v>-0.6450419512753276</v>
      </c>
      <c r="BG8609" s="9">
        <f t="shared" ca="1" si="1155"/>
        <v>2</v>
      </c>
      <c r="BH8609" s="6">
        <f ca="1">IF(ISNUMBER('Descriptive Stats'!BF8609),'Descriptive Stats'!BF8609,#N/A)</f>
        <v>-0.6450419512753276</v>
      </c>
      <c r="BI8609" s="6">
        <f ca="1">IF(ISNUMBER('Descriptive Stats'!E8609),'Descriptive Stats'!E8609,#N/A)</f>
        <v>2</v>
      </c>
    </row>
    <row r="8610" spans="1:61" ht="14.4" x14ac:dyDescent="0.3">
      <c r="A8610" s="2">
        <f>ROW()</f>
        <v>8610</v>
      </c>
      <c r="C8610" s="8">
        <f t="shared" ca="1" si="1157"/>
        <v>17</v>
      </c>
      <c r="D8610" s="8">
        <f t="shared" ca="1" si="1158"/>
        <v>2</v>
      </c>
      <c r="E8610" s="50">
        <f t="shared" ca="1" si="1152"/>
        <v>0</v>
      </c>
      <c r="F8610" s="2" t="str">
        <f t="shared" ca="1" si="1159"/>
        <v/>
      </c>
      <c r="BD8610" s="49">
        <f t="shared" ca="1" si="1156"/>
        <v>815.5</v>
      </c>
      <c r="BE8610" s="3">
        <f t="shared" ca="1" si="1153"/>
        <v>8.1500000000000003E-2</v>
      </c>
      <c r="BF8610" s="3">
        <f t="shared" ca="1" si="1154"/>
        <v>-1.3950525282585462</v>
      </c>
      <c r="BG8610" s="9">
        <f t="shared" ca="1" si="1155"/>
        <v>0</v>
      </c>
      <c r="BH8610" s="6">
        <f ca="1">IF(ISNUMBER('Descriptive Stats'!BF8610),'Descriptive Stats'!BF8610,#N/A)</f>
        <v>-1.3950525282585462</v>
      </c>
      <c r="BI8610" s="6">
        <f ca="1">IF(ISNUMBER('Descriptive Stats'!E8610),'Descriptive Stats'!E8610,#N/A)</f>
        <v>0</v>
      </c>
    </row>
    <row r="8611" spans="1:61" ht="14.4" x14ac:dyDescent="0.3">
      <c r="A8611" s="2">
        <f>ROW()</f>
        <v>8611</v>
      </c>
      <c r="C8611" s="8">
        <f t="shared" ca="1" si="1157"/>
        <v>15</v>
      </c>
      <c r="D8611" s="8">
        <f t="shared" ca="1" si="1158"/>
        <v>0</v>
      </c>
      <c r="E8611" s="50">
        <f t="shared" ca="1" si="1152"/>
        <v>0</v>
      </c>
      <c r="F8611" s="2" t="str">
        <f t="shared" ca="1" si="1159"/>
        <v/>
      </c>
      <c r="BD8611" s="49">
        <f t="shared" ca="1" si="1156"/>
        <v>815.5</v>
      </c>
      <c r="BE8611" s="3">
        <f t="shared" ca="1" si="1153"/>
        <v>8.1500000000000003E-2</v>
      </c>
      <c r="BF8611" s="3">
        <f t="shared" ca="1" si="1154"/>
        <v>-1.3950525282585462</v>
      </c>
      <c r="BG8611" s="9">
        <f t="shared" ca="1" si="1155"/>
        <v>0</v>
      </c>
      <c r="BH8611" s="6">
        <f ca="1">IF(ISNUMBER('Descriptive Stats'!BF8611),'Descriptive Stats'!BF8611,#N/A)</f>
        <v>-1.3950525282585462</v>
      </c>
      <c r="BI8611" s="6">
        <f ca="1">IF(ISNUMBER('Descriptive Stats'!E8611),'Descriptive Stats'!E8611,#N/A)</f>
        <v>0</v>
      </c>
    </row>
    <row r="8612" spans="1:61" ht="14.4" x14ac:dyDescent="0.3">
      <c r="A8612" s="2">
        <f>ROW()</f>
        <v>8612</v>
      </c>
      <c r="C8612" s="8">
        <f t="shared" ca="1" si="1157"/>
        <v>20</v>
      </c>
      <c r="D8612" s="8">
        <f t="shared" ca="1" si="1158"/>
        <v>0</v>
      </c>
      <c r="E8612" s="50">
        <f t="shared" ca="1" si="1152"/>
        <v>3</v>
      </c>
      <c r="F8612" s="2" t="str">
        <f t="shared" ca="1" si="1159"/>
        <v/>
      </c>
      <c r="BD8612" s="49">
        <f t="shared" ca="1" si="1156"/>
        <v>3200</v>
      </c>
      <c r="BE8612" s="3">
        <f t="shared" ca="1" si="1153"/>
        <v>0.31995000000000001</v>
      </c>
      <c r="BF8612" s="3">
        <f t="shared" ca="1" si="1154"/>
        <v>-0.46783862043457014</v>
      </c>
      <c r="BG8612" s="9">
        <f t="shared" ca="1" si="1155"/>
        <v>3</v>
      </c>
      <c r="BH8612" s="6">
        <f ca="1">IF(ISNUMBER('Descriptive Stats'!BF8612),'Descriptive Stats'!BF8612,#N/A)</f>
        <v>-0.46783862043457014</v>
      </c>
      <c r="BI8612" s="6">
        <f ca="1">IF(ISNUMBER('Descriptive Stats'!E8612),'Descriptive Stats'!E8612,#N/A)</f>
        <v>3</v>
      </c>
    </row>
    <row r="8613" spans="1:61" ht="14.4" x14ac:dyDescent="0.3">
      <c r="A8613" s="2">
        <f>ROW()</f>
        <v>8613</v>
      </c>
      <c r="C8613" s="8">
        <f t="shared" ca="1" si="1157"/>
        <v>10</v>
      </c>
      <c r="D8613" s="8">
        <f t="shared" ca="1" si="1158"/>
        <v>3</v>
      </c>
      <c r="E8613" s="50">
        <f t="shared" ca="1" si="1152"/>
        <v>3</v>
      </c>
      <c r="F8613" s="2" t="str">
        <f t="shared" ca="1" si="1159"/>
        <v/>
      </c>
      <c r="BD8613" s="49">
        <f t="shared" ca="1" si="1156"/>
        <v>3200</v>
      </c>
      <c r="BE8613" s="3">
        <f t="shared" ca="1" si="1153"/>
        <v>0.31995000000000001</v>
      </c>
      <c r="BF8613" s="3">
        <f t="shared" ca="1" si="1154"/>
        <v>-0.46783862043457014</v>
      </c>
      <c r="BG8613" s="9">
        <f t="shared" ca="1" si="1155"/>
        <v>3</v>
      </c>
      <c r="BH8613" s="6">
        <f ca="1">IF(ISNUMBER('Descriptive Stats'!BF8613),'Descriptive Stats'!BF8613,#N/A)</f>
        <v>-0.46783862043457014</v>
      </c>
      <c r="BI8613" s="6">
        <f ca="1">IF(ISNUMBER('Descriptive Stats'!E8613),'Descriptive Stats'!E8613,#N/A)</f>
        <v>3</v>
      </c>
    </row>
    <row r="8614" spans="1:61" ht="14.4" x14ac:dyDescent="0.3">
      <c r="A8614" s="2">
        <f>ROW()</f>
        <v>8614</v>
      </c>
      <c r="C8614" s="8">
        <f t="shared" ca="1" si="1157"/>
        <v>10</v>
      </c>
      <c r="D8614" s="8">
        <f t="shared" ca="1" si="1158"/>
        <v>3</v>
      </c>
      <c r="E8614" s="50">
        <f t="shared" ca="1" si="1152"/>
        <v>6</v>
      </c>
      <c r="F8614" s="2" t="str">
        <f t="shared" ca="1" si="1159"/>
        <v/>
      </c>
      <c r="BD8614" s="49">
        <f t="shared" ca="1" si="1156"/>
        <v>3900</v>
      </c>
      <c r="BE8614" s="3">
        <f t="shared" ca="1" si="1153"/>
        <v>0.38995000000000002</v>
      </c>
      <c r="BF8614" s="3">
        <f t="shared" ca="1" si="1154"/>
        <v>-0.2794493539703507</v>
      </c>
      <c r="BG8614" s="9">
        <f t="shared" ca="1" si="1155"/>
        <v>6</v>
      </c>
      <c r="BH8614" s="6">
        <f ca="1">IF(ISNUMBER('Descriptive Stats'!BF8614),'Descriptive Stats'!BF8614,#N/A)</f>
        <v>-0.2794493539703507</v>
      </c>
      <c r="BI8614" s="6">
        <f ca="1">IF(ISNUMBER('Descriptive Stats'!E8614),'Descriptive Stats'!E8614,#N/A)</f>
        <v>6</v>
      </c>
    </row>
    <row r="8615" spans="1:61" ht="14.4" x14ac:dyDescent="0.3">
      <c r="A8615" s="2">
        <f>ROW()</f>
        <v>8615</v>
      </c>
      <c r="C8615" s="8">
        <f t="shared" ca="1" si="1157"/>
        <v>2</v>
      </c>
      <c r="D8615" s="8">
        <f t="shared" ca="1" si="1158"/>
        <v>6</v>
      </c>
      <c r="E8615" s="50">
        <f t="shared" ca="1" si="1152"/>
        <v>2</v>
      </c>
      <c r="F8615" s="2" t="str">
        <f t="shared" ca="1" si="1159"/>
        <v/>
      </c>
      <c r="BD8615" s="49">
        <f t="shared" ca="1" si="1156"/>
        <v>2595</v>
      </c>
      <c r="BE8615" s="3">
        <f t="shared" ca="1" si="1153"/>
        <v>0.25945000000000001</v>
      </c>
      <c r="BF8615" s="3">
        <f t="shared" ca="1" si="1154"/>
        <v>-0.6450419512753276</v>
      </c>
      <c r="BG8615" s="9">
        <f t="shared" ca="1" si="1155"/>
        <v>2</v>
      </c>
      <c r="BH8615" s="6">
        <f ca="1">IF(ISNUMBER('Descriptive Stats'!BF8615),'Descriptive Stats'!BF8615,#N/A)</f>
        <v>-0.6450419512753276</v>
      </c>
      <c r="BI8615" s="6">
        <f ca="1">IF(ISNUMBER('Descriptive Stats'!E8615),'Descriptive Stats'!E8615,#N/A)</f>
        <v>2</v>
      </c>
    </row>
    <row r="8616" spans="1:61" ht="14.4" x14ac:dyDescent="0.3">
      <c r="A8616" s="2">
        <f>ROW()</f>
        <v>8616</v>
      </c>
      <c r="C8616" s="8">
        <f t="shared" ca="1" si="1157"/>
        <v>17</v>
      </c>
      <c r="D8616" s="8">
        <f t="shared" ca="1" si="1158"/>
        <v>2</v>
      </c>
      <c r="E8616" s="50">
        <f t="shared" ca="1" si="1152"/>
        <v>0</v>
      </c>
      <c r="F8616" s="2" t="str">
        <f t="shared" ca="1" si="1159"/>
        <v/>
      </c>
      <c r="BD8616" s="49">
        <f t="shared" ca="1" si="1156"/>
        <v>815.5</v>
      </c>
      <c r="BE8616" s="3">
        <f t="shared" ca="1" si="1153"/>
        <v>8.1500000000000003E-2</v>
      </c>
      <c r="BF8616" s="3">
        <f t="shared" ca="1" si="1154"/>
        <v>-1.3950525282585462</v>
      </c>
      <c r="BG8616" s="9">
        <f t="shared" ca="1" si="1155"/>
        <v>0</v>
      </c>
      <c r="BH8616" s="6">
        <f ca="1">IF(ISNUMBER('Descriptive Stats'!BF8616),'Descriptive Stats'!BF8616,#N/A)</f>
        <v>-1.3950525282585462</v>
      </c>
      <c r="BI8616" s="6">
        <f ca="1">IF(ISNUMBER('Descriptive Stats'!E8616),'Descriptive Stats'!E8616,#N/A)</f>
        <v>0</v>
      </c>
    </row>
    <row r="8617" spans="1:61" ht="14.4" x14ac:dyDescent="0.3">
      <c r="A8617" s="2">
        <f>ROW()</f>
        <v>8617</v>
      </c>
      <c r="C8617" s="8">
        <f t="shared" ca="1" si="1157"/>
        <v>11</v>
      </c>
      <c r="D8617" s="8">
        <f t="shared" ca="1" si="1158"/>
        <v>0</v>
      </c>
      <c r="E8617" s="50">
        <f t="shared" ca="1" si="1152"/>
        <v>0</v>
      </c>
      <c r="F8617" s="2" t="str">
        <f t="shared" ca="1" si="1159"/>
        <v/>
      </c>
      <c r="BD8617" s="49">
        <f t="shared" ca="1" si="1156"/>
        <v>815.5</v>
      </c>
      <c r="BE8617" s="3">
        <f t="shared" ca="1" si="1153"/>
        <v>8.1500000000000003E-2</v>
      </c>
      <c r="BF8617" s="3">
        <f t="shared" ca="1" si="1154"/>
        <v>-1.3950525282585462</v>
      </c>
      <c r="BG8617" s="9">
        <f t="shared" ca="1" si="1155"/>
        <v>0</v>
      </c>
      <c r="BH8617" s="6">
        <f ca="1">IF(ISNUMBER('Descriptive Stats'!BF8617),'Descriptive Stats'!BF8617,#N/A)</f>
        <v>-1.3950525282585462</v>
      </c>
      <c r="BI8617" s="6">
        <f ca="1">IF(ISNUMBER('Descriptive Stats'!E8617),'Descriptive Stats'!E8617,#N/A)</f>
        <v>0</v>
      </c>
    </row>
    <row r="8618" spans="1:61" ht="14.4" x14ac:dyDescent="0.3">
      <c r="A8618" s="2">
        <f>ROW()</f>
        <v>8618</v>
      </c>
      <c r="C8618" s="8">
        <f t="shared" ca="1" si="1157"/>
        <v>14</v>
      </c>
      <c r="D8618" s="8">
        <f t="shared" ca="1" si="1158"/>
        <v>0</v>
      </c>
      <c r="E8618" s="50">
        <f t="shared" ca="1" si="1152"/>
        <v>2</v>
      </c>
      <c r="F8618" s="2" t="str">
        <f t="shared" ca="1" si="1159"/>
        <v/>
      </c>
      <c r="BD8618" s="49">
        <f t="shared" ca="1" si="1156"/>
        <v>2595</v>
      </c>
      <c r="BE8618" s="3">
        <f t="shared" ca="1" si="1153"/>
        <v>0.25945000000000001</v>
      </c>
      <c r="BF8618" s="3">
        <f t="shared" ca="1" si="1154"/>
        <v>-0.6450419512753276</v>
      </c>
      <c r="BG8618" s="9">
        <f t="shared" ca="1" si="1155"/>
        <v>2</v>
      </c>
      <c r="BH8618" s="6">
        <f ca="1">IF(ISNUMBER('Descriptive Stats'!BF8618),'Descriptive Stats'!BF8618,#N/A)</f>
        <v>-0.6450419512753276</v>
      </c>
      <c r="BI8618" s="6">
        <f ca="1">IF(ISNUMBER('Descriptive Stats'!E8618),'Descriptive Stats'!E8618,#N/A)</f>
        <v>2</v>
      </c>
    </row>
    <row r="8619" spans="1:61" ht="14.4" x14ac:dyDescent="0.3">
      <c r="A8619" s="2">
        <f>ROW()</f>
        <v>8619</v>
      </c>
      <c r="C8619" s="8">
        <f t="shared" ca="1" si="1157"/>
        <v>17</v>
      </c>
      <c r="D8619" s="8">
        <f t="shared" ca="1" si="1158"/>
        <v>2</v>
      </c>
      <c r="E8619" s="50">
        <f t="shared" ca="1" si="1152"/>
        <v>15</v>
      </c>
      <c r="F8619" s="2" t="str">
        <f t="shared" ca="1" si="1159"/>
        <v/>
      </c>
      <c r="BD8619" s="49">
        <f t="shared" ca="1" si="1156"/>
        <v>5051.5</v>
      </c>
      <c r="BE8619" s="3">
        <f t="shared" ca="1" si="1153"/>
        <v>0.50509999999999999</v>
      </c>
      <c r="BF8619" s="3">
        <f t="shared" ca="1" si="1154"/>
        <v>1.2784152420787677E-2</v>
      </c>
      <c r="BG8619" s="9">
        <f t="shared" ca="1" si="1155"/>
        <v>15</v>
      </c>
      <c r="BH8619" s="6">
        <f ca="1">IF(ISNUMBER('Descriptive Stats'!BF8619),'Descriptive Stats'!BF8619,#N/A)</f>
        <v>1.2784152420787677E-2</v>
      </c>
      <c r="BI8619" s="6">
        <f ca="1">IF(ISNUMBER('Descriptive Stats'!E8619),'Descriptive Stats'!E8619,#N/A)</f>
        <v>15</v>
      </c>
    </row>
    <row r="8620" spans="1:61" ht="14.4" x14ac:dyDescent="0.3">
      <c r="A8620" s="2">
        <f>ROW()</f>
        <v>8620</v>
      </c>
      <c r="C8620" s="8">
        <f t="shared" ca="1" si="1157"/>
        <v>24</v>
      </c>
      <c r="D8620" s="8">
        <f t="shared" ca="1" si="1158"/>
        <v>15</v>
      </c>
      <c r="E8620" s="50">
        <f t="shared" ca="1" si="1152"/>
        <v>0</v>
      </c>
      <c r="F8620" s="2" t="str">
        <f t="shared" ca="1" si="1159"/>
        <v/>
      </c>
      <c r="BD8620" s="49">
        <f t="shared" ca="1" si="1156"/>
        <v>815.5</v>
      </c>
      <c r="BE8620" s="3">
        <f t="shared" ca="1" si="1153"/>
        <v>8.1500000000000003E-2</v>
      </c>
      <c r="BF8620" s="3">
        <f t="shared" ca="1" si="1154"/>
        <v>-1.3950525282585462</v>
      </c>
      <c r="BG8620" s="9">
        <f t="shared" ca="1" si="1155"/>
        <v>0</v>
      </c>
      <c r="BH8620" s="6">
        <f ca="1">IF(ISNUMBER('Descriptive Stats'!BF8620),'Descriptive Stats'!BF8620,#N/A)</f>
        <v>-1.3950525282585462</v>
      </c>
      <c r="BI8620" s="6">
        <f ca="1">IF(ISNUMBER('Descriptive Stats'!E8620),'Descriptive Stats'!E8620,#N/A)</f>
        <v>0</v>
      </c>
    </row>
    <row r="8621" spans="1:61" ht="14.4" x14ac:dyDescent="0.3">
      <c r="A8621" s="2">
        <f>ROW()</f>
        <v>8621</v>
      </c>
      <c r="C8621" s="8">
        <f t="shared" ca="1" si="1157"/>
        <v>22</v>
      </c>
      <c r="D8621" s="8">
        <f t="shared" ca="1" si="1158"/>
        <v>0</v>
      </c>
      <c r="E8621" s="50">
        <f t="shared" ca="1" si="1152"/>
        <v>15</v>
      </c>
      <c r="F8621" s="2" t="str">
        <f t="shared" ca="1" si="1159"/>
        <v/>
      </c>
      <c r="BD8621" s="49">
        <f t="shared" ca="1" si="1156"/>
        <v>5051.5</v>
      </c>
      <c r="BE8621" s="3">
        <f t="shared" ca="1" si="1153"/>
        <v>0.50509999999999999</v>
      </c>
      <c r="BF8621" s="3">
        <f t="shared" ca="1" si="1154"/>
        <v>1.2784152420787677E-2</v>
      </c>
      <c r="BG8621" s="9">
        <f t="shared" ca="1" si="1155"/>
        <v>15</v>
      </c>
      <c r="BH8621" s="6">
        <f ca="1">IF(ISNUMBER('Descriptive Stats'!BF8621),'Descriptive Stats'!BF8621,#N/A)</f>
        <v>1.2784152420787677E-2</v>
      </c>
      <c r="BI8621" s="6">
        <f ca="1">IF(ISNUMBER('Descriptive Stats'!E8621),'Descriptive Stats'!E8621,#N/A)</f>
        <v>15</v>
      </c>
    </row>
    <row r="8622" spans="1:61" ht="14.4" x14ac:dyDescent="0.3">
      <c r="A8622" s="2">
        <f>ROW()</f>
        <v>8622</v>
      </c>
      <c r="C8622" s="8">
        <f t="shared" ca="1" si="1157"/>
        <v>24</v>
      </c>
      <c r="D8622" s="8">
        <f t="shared" ca="1" si="1158"/>
        <v>15</v>
      </c>
      <c r="E8622" s="50">
        <f t="shared" ca="1" si="1152"/>
        <v>0</v>
      </c>
      <c r="F8622" s="2" t="str">
        <f t="shared" ca="1" si="1159"/>
        <v/>
      </c>
      <c r="BD8622" s="49">
        <f t="shared" ca="1" si="1156"/>
        <v>815.5</v>
      </c>
      <c r="BE8622" s="3">
        <f t="shared" ca="1" si="1153"/>
        <v>8.1500000000000003E-2</v>
      </c>
      <c r="BF8622" s="3">
        <f t="shared" ca="1" si="1154"/>
        <v>-1.3950525282585462</v>
      </c>
      <c r="BG8622" s="9">
        <f t="shared" ca="1" si="1155"/>
        <v>0</v>
      </c>
      <c r="BH8622" s="6">
        <f ca="1">IF(ISNUMBER('Descriptive Stats'!BF8622),'Descriptive Stats'!BF8622,#N/A)</f>
        <v>-1.3950525282585462</v>
      </c>
      <c r="BI8622" s="6">
        <f ca="1">IF(ISNUMBER('Descriptive Stats'!E8622),'Descriptive Stats'!E8622,#N/A)</f>
        <v>0</v>
      </c>
    </row>
    <row r="8623" spans="1:61" ht="14.4" x14ac:dyDescent="0.3">
      <c r="A8623" s="2">
        <f>ROW()</f>
        <v>8623</v>
      </c>
      <c r="C8623" s="8">
        <f t="shared" ca="1" si="1157"/>
        <v>22</v>
      </c>
      <c r="D8623" s="8">
        <f t="shared" ca="1" si="1158"/>
        <v>0</v>
      </c>
      <c r="E8623" s="50">
        <f t="shared" ca="1" si="1152"/>
        <v>0</v>
      </c>
      <c r="F8623" s="2" t="str">
        <f t="shared" ca="1" si="1159"/>
        <v/>
      </c>
      <c r="BD8623" s="49">
        <f t="shared" ca="1" si="1156"/>
        <v>815.5</v>
      </c>
      <c r="BE8623" s="3">
        <f t="shared" ca="1" si="1153"/>
        <v>8.1500000000000003E-2</v>
      </c>
      <c r="BF8623" s="3">
        <f t="shared" ca="1" si="1154"/>
        <v>-1.3950525282585462</v>
      </c>
      <c r="BG8623" s="9">
        <f t="shared" ca="1" si="1155"/>
        <v>0</v>
      </c>
      <c r="BH8623" s="6">
        <f ca="1">IF(ISNUMBER('Descriptive Stats'!BF8623),'Descriptive Stats'!BF8623,#N/A)</f>
        <v>-1.3950525282585462</v>
      </c>
      <c r="BI8623" s="6">
        <f ca="1">IF(ISNUMBER('Descriptive Stats'!E8623),'Descriptive Stats'!E8623,#N/A)</f>
        <v>0</v>
      </c>
    </row>
    <row r="8624" spans="1:61" ht="14.4" x14ac:dyDescent="0.3">
      <c r="A8624" s="2">
        <f>ROW()</f>
        <v>8624</v>
      </c>
      <c r="C8624" s="8">
        <f t="shared" ca="1" si="1157"/>
        <v>18</v>
      </c>
      <c r="D8624" s="8">
        <f t="shared" ca="1" si="1158"/>
        <v>0</v>
      </c>
      <c r="E8624" s="50">
        <f t="shared" ca="1" si="1152"/>
        <v>0</v>
      </c>
      <c r="F8624" s="2" t="str">
        <f t="shared" ca="1" si="1159"/>
        <v/>
      </c>
      <c r="BD8624" s="49">
        <f t="shared" ca="1" si="1156"/>
        <v>815.5</v>
      </c>
      <c r="BE8624" s="3">
        <f t="shared" ca="1" si="1153"/>
        <v>8.1500000000000003E-2</v>
      </c>
      <c r="BF8624" s="3">
        <f t="shared" ca="1" si="1154"/>
        <v>-1.3950525282585462</v>
      </c>
      <c r="BG8624" s="9">
        <f t="shared" ca="1" si="1155"/>
        <v>0</v>
      </c>
      <c r="BH8624" s="6">
        <f ca="1">IF(ISNUMBER('Descriptive Stats'!BF8624),'Descriptive Stats'!BF8624,#N/A)</f>
        <v>-1.3950525282585462</v>
      </c>
      <c r="BI8624" s="6">
        <f ca="1">IF(ISNUMBER('Descriptive Stats'!E8624),'Descriptive Stats'!E8624,#N/A)</f>
        <v>0</v>
      </c>
    </row>
    <row r="8625" spans="1:61" ht="14.4" x14ac:dyDescent="0.3">
      <c r="A8625" s="2">
        <f>ROW()</f>
        <v>8625</v>
      </c>
      <c r="C8625" s="8">
        <f t="shared" ca="1" si="1157"/>
        <v>4</v>
      </c>
      <c r="D8625" s="8">
        <f t="shared" ca="1" si="1158"/>
        <v>0</v>
      </c>
      <c r="E8625" s="50">
        <f t="shared" ca="1" si="1152"/>
        <v>6</v>
      </c>
      <c r="F8625" s="2" t="str">
        <f t="shared" ca="1" si="1159"/>
        <v/>
      </c>
      <c r="BD8625" s="49">
        <f t="shared" ca="1" si="1156"/>
        <v>3900</v>
      </c>
      <c r="BE8625" s="3">
        <f t="shared" ca="1" si="1153"/>
        <v>0.38995000000000002</v>
      </c>
      <c r="BF8625" s="3">
        <f t="shared" ca="1" si="1154"/>
        <v>-0.2794493539703507</v>
      </c>
      <c r="BG8625" s="9">
        <f t="shared" ca="1" si="1155"/>
        <v>6</v>
      </c>
      <c r="BH8625" s="6">
        <f ca="1">IF(ISNUMBER('Descriptive Stats'!BF8625),'Descriptive Stats'!BF8625,#N/A)</f>
        <v>-0.2794493539703507</v>
      </c>
      <c r="BI8625" s="6">
        <f ca="1">IF(ISNUMBER('Descriptive Stats'!E8625),'Descriptive Stats'!E8625,#N/A)</f>
        <v>6</v>
      </c>
    </row>
    <row r="8626" spans="1:61" ht="14.4" x14ac:dyDescent="0.3">
      <c r="A8626" s="2">
        <f>ROW()</f>
        <v>8626</v>
      </c>
      <c r="C8626" s="8">
        <f t="shared" ca="1" si="1157"/>
        <v>2</v>
      </c>
      <c r="D8626" s="8">
        <f t="shared" ca="1" si="1158"/>
        <v>6</v>
      </c>
      <c r="E8626" s="50">
        <f t="shared" ca="1" si="1152"/>
        <v>6</v>
      </c>
      <c r="F8626" s="2" t="str">
        <f t="shared" ca="1" si="1159"/>
        <v/>
      </c>
      <c r="BD8626" s="49">
        <f t="shared" ca="1" si="1156"/>
        <v>3900</v>
      </c>
      <c r="BE8626" s="3">
        <f t="shared" ca="1" si="1153"/>
        <v>0.38995000000000002</v>
      </c>
      <c r="BF8626" s="3">
        <f t="shared" ca="1" si="1154"/>
        <v>-0.2794493539703507</v>
      </c>
      <c r="BG8626" s="9">
        <f t="shared" ca="1" si="1155"/>
        <v>6</v>
      </c>
      <c r="BH8626" s="6">
        <f ca="1">IF(ISNUMBER('Descriptive Stats'!BF8626),'Descriptive Stats'!BF8626,#N/A)</f>
        <v>-0.2794493539703507</v>
      </c>
      <c r="BI8626" s="6">
        <f ca="1">IF(ISNUMBER('Descriptive Stats'!E8626),'Descriptive Stats'!E8626,#N/A)</f>
        <v>6</v>
      </c>
    </row>
    <row r="8627" spans="1:61" ht="14.4" x14ac:dyDescent="0.3">
      <c r="A8627" s="2">
        <f>ROW()</f>
        <v>8627</v>
      </c>
      <c r="C8627" s="8">
        <f t="shared" ca="1" si="1157"/>
        <v>2</v>
      </c>
      <c r="D8627" s="8">
        <f t="shared" ca="1" si="1158"/>
        <v>6</v>
      </c>
      <c r="E8627" s="50">
        <f t="shared" ca="1" si="1152"/>
        <v>7</v>
      </c>
      <c r="F8627" s="2" t="str">
        <f t="shared" ca="1" si="1159"/>
        <v/>
      </c>
      <c r="BD8627" s="49">
        <f t="shared" ca="1" si="1156"/>
        <v>4473.5</v>
      </c>
      <c r="BE8627" s="3">
        <f t="shared" ca="1" si="1153"/>
        <v>0.44729999999999998</v>
      </c>
      <c r="BF8627" s="3">
        <f t="shared" ca="1" si="1154"/>
        <v>-0.13248586824472414</v>
      </c>
      <c r="BG8627" s="9">
        <f t="shared" ca="1" si="1155"/>
        <v>7</v>
      </c>
      <c r="BH8627" s="6">
        <f ca="1">IF(ISNUMBER('Descriptive Stats'!BF8627),'Descriptive Stats'!BF8627,#N/A)</f>
        <v>-0.13248586824472414</v>
      </c>
      <c r="BI8627" s="6">
        <f ca="1">IF(ISNUMBER('Descriptive Stats'!E8627),'Descriptive Stats'!E8627,#N/A)</f>
        <v>7</v>
      </c>
    </row>
    <row r="8628" spans="1:61" ht="14.4" x14ac:dyDescent="0.3">
      <c r="A8628" s="2">
        <f>ROW()</f>
        <v>8628</v>
      </c>
      <c r="C8628" s="8">
        <f t="shared" ca="1" si="1157"/>
        <v>19</v>
      </c>
      <c r="D8628" s="8">
        <f t="shared" ca="1" si="1158"/>
        <v>7</v>
      </c>
      <c r="E8628" s="50">
        <f t="shared" ca="1" si="1152"/>
        <v>0</v>
      </c>
      <c r="F8628" s="2" t="str">
        <f t="shared" ca="1" si="1159"/>
        <v/>
      </c>
      <c r="BD8628" s="49">
        <f t="shared" ca="1" si="1156"/>
        <v>815.5</v>
      </c>
      <c r="BE8628" s="3">
        <f t="shared" ca="1" si="1153"/>
        <v>8.1500000000000003E-2</v>
      </c>
      <c r="BF8628" s="3">
        <f t="shared" ca="1" si="1154"/>
        <v>-1.3950525282585462</v>
      </c>
      <c r="BG8628" s="9">
        <f t="shared" ca="1" si="1155"/>
        <v>0</v>
      </c>
      <c r="BH8628" s="6">
        <f ca="1">IF(ISNUMBER('Descriptive Stats'!BF8628),'Descriptive Stats'!BF8628,#N/A)</f>
        <v>-1.3950525282585462</v>
      </c>
      <c r="BI8628" s="6">
        <f ca="1">IF(ISNUMBER('Descriptive Stats'!E8628),'Descriptive Stats'!E8628,#N/A)</f>
        <v>0</v>
      </c>
    </row>
    <row r="8629" spans="1:61" ht="14.4" x14ac:dyDescent="0.3">
      <c r="A8629" s="2">
        <f>ROW()</f>
        <v>8629</v>
      </c>
      <c r="C8629" s="8">
        <f t="shared" ca="1" si="1157"/>
        <v>4</v>
      </c>
      <c r="D8629" s="8">
        <f t="shared" ca="1" si="1158"/>
        <v>0</v>
      </c>
      <c r="E8629" s="50">
        <f t="shared" ca="1" si="1152"/>
        <v>6</v>
      </c>
      <c r="F8629" s="2" t="str">
        <f t="shared" ca="1" si="1159"/>
        <v/>
      </c>
      <c r="BD8629" s="49">
        <f t="shared" ca="1" si="1156"/>
        <v>3900</v>
      </c>
      <c r="BE8629" s="3">
        <f t="shared" ca="1" si="1153"/>
        <v>0.38995000000000002</v>
      </c>
      <c r="BF8629" s="3">
        <f t="shared" ca="1" si="1154"/>
        <v>-0.2794493539703507</v>
      </c>
      <c r="BG8629" s="9">
        <f t="shared" ca="1" si="1155"/>
        <v>6</v>
      </c>
      <c r="BH8629" s="6">
        <f ca="1">IF(ISNUMBER('Descriptive Stats'!BF8629),'Descriptive Stats'!BF8629,#N/A)</f>
        <v>-0.2794493539703507</v>
      </c>
      <c r="BI8629" s="6">
        <f ca="1">IF(ISNUMBER('Descriptive Stats'!E8629),'Descriptive Stats'!E8629,#N/A)</f>
        <v>6</v>
      </c>
    </row>
    <row r="8630" spans="1:61" ht="14.4" x14ac:dyDescent="0.3">
      <c r="A8630" s="2">
        <f>ROW()</f>
        <v>8630</v>
      </c>
      <c r="C8630" s="8">
        <f t="shared" ca="1" si="1157"/>
        <v>5</v>
      </c>
      <c r="D8630" s="8">
        <f t="shared" ca="1" si="1158"/>
        <v>6</v>
      </c>
      <c r="E8630" s="50">
        <f t="shared" ca="1" si="1152"/>
        <v>2</v>
      </c>
      <c r="F8630" s="2" t="str">
        <f t="shared" ca="1" si="1159"/>
        <v/>
      </c>
      <c r="BD8630" s="49">
        <f t="shared" ca="1" si="1156"/>
        <v>2595</v>
      </c>
      <c r="BE8630" s="3">
        <f t="shared" ca="1" si="1153"/>
        <v>0.25945000000000001</v>
      </c>
      <c r="BF8630" s="3">
        <f t="shared" ca="1" si="1154"/>
        <v>-0.6450419512753276</v>
      </c>
      <c r="BG8630" s="9">
        <f t="shared" ca="1" si="1155"/>
        <v>2</v>
      </c>
      <c r="BH8630" s="6">
        <f ca="1">IF(ISNUMBER('Descriptive Stats'!BF8630),'Descriptive Stats'!BF8630,#N/A)</f>
        <v>-0.6450419512753276</v>
      </c>
      <c r="BI8630" s="6">
        <f ca="1">IF(ISNUMBER('Descriptive Stats'!E8630),'Descriptive Stats'!E8630,#N/A)</f>
        <v>2</v>
      </c>
    </row>
    <row r="8631" spans="1:61" ht="14.4" x14ac:dyDescent="0.3">
      <c r="A8631" s="2">
        <f>ROW()</f>
        <v>8631</v>
      </c>
      <c r="C8631" s="8">
        <f t="shared" ca="1" si="1157"/>
        <v>3</v>
      </c>
      <c r="D8631" s="8">
        <f t="shared" ca="1" si="1158"/>
        <v>2</v>
      </c>
      <c r="E8631" s="50">
        <f t="shared" ca="1" si="1152"/>
        <v>0</v>
      </c>
      <c r="F8631" s="2" t="str">
        <f t="shared" ca="1" si="1159"/>
        <v/>
      </c>
      <c r="BD8631" s="49">
        <f t="shared" ca="1" si="1156"/>
        <v>815.5</v>
      </c>
      <c r="BE8631" s="3">
        <f t="shared" ca="1" si="1153"/>
        <v>8.1500000000000003E-2</v>
      </c>
      <c r="BF8631" s="3">
        <f t="shared" ca="1" si="1154"/>
        <v>-1.3950525282585462</v>
      </c>
      <c r="BG8631" s="9">
        <f t="shared" ca="1" si="1155"/>
        <v>0</v>
      </c>
      <c r="BH8631" s="6">
        <f ca="1">IF(ISNUMBER('Descriptive Stats'!BF8631),'Descriptive Stats'!BF8631,#N/A)</f>
        <v>-1.3950525282585462</v>
      </c>
      <c r="BI8631" s="6">
        <f ca="1">IF(ISNUMBER('Descriptive Stats'!E8631),'Descriptive Stats'!E8631,#N/A)</f>
        <v>0</v>
      </c>
    </row>
    <row r="8632" spans="1:61" ht="14.4" x14ac:dyDescent="0.3">
      <c r="A8632" s="2">
        <f>ROW()</f>
        <v>8632</v>
      </c>
      <c r="C8632" s="8">
        <f t="shared" ca="1" si="1157"/>
        <v>14</v>
      </c>
      <c r="D8632" s="8">
        <f t="shared" ca="1" si="1158"/>
        <v>0</v>
      </c>
      <c r="E8632" s="50">
        <f t="shared" ca="1" si="1152"/>
        <v>6</v>
      </c>
      <c r="F8632" s="2" t="str">
        <f t="shared" ca="1" si="1159"/>
        <v/>
      </c>
      <c r="BD8632" s="49">
        <f t="shared" ca="1" si="1156"/>
        <v>3900</v>
      </c>
      <c r="BE8632" s="3">
        <f t="shared" ca="1" si="1153"/>
        <v>0.38995000000000002</v>
      </c>
      <c r="BF8632" s="3">
        <f t="shared" ca="1" si="1154"/>
        <v>-0.2794493539703507</v>
      </c>
      <c r="BG8632" s="9">
        <f t="shared" ca="1" si="1155"/>
        <v>6</v>
      </c>
      <c r="BH8632" s="6">
        <f ca="1">IF(ISNUMBER('Descriptive Stats'!BF8632),'Descriptive Stats'!BF8632,#N/A)</f>
        <v>-0.2794493539703507</v>
      </c>
      <c r="BI8632" s="6">
        <f ca="1">IF(ISNUMBER('Descriptive Stats'!E8632),'Descriptive Stats'!E8632,#N/A)</f>
        <v>6</v>
      </c>
    </row>
    <row r="8633" spans="1:61" ht="14.4" x14ac:dyDescent="0.3">
      <c r="A8633" s="2">
        <f>ROW()</f>
        <v>8633</v>
      </c>
      <c r="C8633" s="8">
        <f t="shared" ca="1" si="1157"/>
        <v>2</v>
      </c>
      <c r="D8633" s="8">
        <f t="shared" ca="1" si="1158"/>
        <v>6</v>
      </c>
      <c r="E8633" s="50">
        <f t="shared" ca="1" si="1152"/>
        <v>0</v>
      </c>
      <c r="F8633" s="2" t="str">
        <f t="shared" ca="1" si="1159"/>
        <v/>
      </c>
      <c r="BD8633" s="49">
        <f t="shared" ca="1" si="1156"/>
        <v>815.5</v>
      </c>
      <c r="BE8633" s="3">
        <f t="shared" ca="1" si="1153"/>
        <v>8.1500000000000003E-2</v>
      </c>
      <c r="BF8633" s="3">
        <f t="shared" ca="1" si="1154"/>
        <v>-1.3950525282585462</v>
      </c>
      <c r="BG8633" s="9">
        <f t="shared" ca="1" si="1155"/>
        <v>0</v>
      </c>
      <c r="BH8633" s="6">
        <f ca="1">IF(ISNUMBER('Descriptive Stats'!BF8633),'Descriptive Stats'!BF8633,#N/A)</f>
        <v>-1.3950525282585462</v>
      </c>
      <c r="BI8633" s="6">
        <f ca="1">IF(ISNUMBER('Descriptive Stats'!E8633),'Descriptive Stats'!E8633,#N/A)</f>
        <v>0</v>
      </c>
    </row>
    <row r="8634" spans="1:61" ht="14.4" x14ac:dyDescent="0.3">
      <c r="A8634" s="2">
        <f>ROW()</f>
        <v>8634</v>
      </c>
      <c r="C8634" s="8">
        <f t="shared" ca="1" si="1157"/>
        <v>14</v>
      </c>
      <c r="D8634" s="8">
        <f t="shared" ca="1" si="1158"/>
        <v>0</v>
      </c>
      <c r="E8634" s="50">
        <f t="shared" ca="1" si="1152"/>
        <v>7</v>
      </c>
      <c r="F8634" s="2" t="str">
        <f t="shared" ca="1" si="1159"/>
        <v/>
      </c>
      <c r="BD8634" s="49">
        <f t="shared" ca="1" si="1156"/>
        <v>4473.5</v>
      </c>
      <c r="BE8634" s="3">
        <f t="shared" ca="1" si="1153"/>
        <v>0.44729999999999998</v>
      </c>
      <c r="BF8634" s="3">
        <f t="shared" ca="1" si="1154"/>
        <v>-0.13248586824472414</v>
      </c>
      <c r="BG8634" s="9">
        <f t="shared" ca="1" si="1155"/>
        <v>7</v>
      </c>
      <c r="BH8634" s="6">
        <f ca="1">IF(ISNUMBER('Descriptive Stats'!BF8634),'Descriptive Stats'!BF8634,#N/A)</f>
        <v>-0.13248586824472414</v>
      </c>
      <c r="BI8634" s="6">
        <f ca="1">IF(ISNUMBER('Descriptive Stats'!E8634),'Descriptive Stats'!E8634,#N/A)</f>
        <v>7</v>
      </c>
    </row>
    <row r="8635" spans="1:61" ht="14.4" x14ac:dyDescent="0.3">
      <c r="A8635" s="2">
        <f>ROW()</f>
        <v>8635</v>
      </c>
      <c r="C8635" s="8">
        <f t="shared" ca="1" si="1157"/>
        <v>19</v>
      </c>
      <c r="D8635" s="8">
        <f t="shared" ca="1" si="1158"/>
        <v>7</v>
      </c>
      <c r="E8635" s="50">
        <f t="shared" ca="1" si="1152"/>
        <v>7</v>
      </c>
      <c r="F8635" s="2" t="str">
        <f t="shared" ca="1" si="1159"/>
        <v/>
      </c>
      <c r="BD8635" s="49">
        <f t="shared" ca="1" si="1156"/>
        <v>4473.5</v>
      </c>
      <c r="BE8635" s="3">
        <f t="shared" ca="1" si="1153"/>
        <v>0.44729999999999998</v>
      </c>
      <c r="BF8635" s="3">
        <f t="shared" ca="1" si="1154"/>
        <v>-0.13248586824472414</v>
      </c>
      <c r="BG8635" s="9">
        <f t="shared" ca="1" si="1155"/>
        <v>7</v>
      </c>
      <c r="BH8635" s="6">
        <f ca="1">IF(ISNUMBER('Descriptive Stats'!BF8635),'Descriptive Stats'!BF8635,#N/A)</f>
        <v>-0.13248586824472414</v>
      </c>
      <c r="BI8635" s="6">
        <f ca="1">IF(ISNUMBER('Descriptive Stats'!E8635),'Descriptive Stats'!E8635,#N/A)</f>
        <v>7</v>
      </c>
    </row>
    <row r="8636" spans="1:61" ht="14.4" x14ac:dyDescent="0.3">
      <c r="A8636" s="2">
        <f>ROW()</f>
        <v>8636</v>
      </c>
      <c r="C8636" s="8">
        <f t="shared" ca="1" si="1157"/>
        <v>6</v>
      </c>
      <c r="D8636" s="8">
        <f t="shared" ca="1" si="1158"/>
        <v>7</v>
      </c>
      <c r="E8636" s="50">
        <f t="shared" ca="1" si="1152"/>
        <v>2</v>
      </c>
      <c r="F8636" s="2" t="str">
        <f t="shared" ca="1" si="1159"/>
        <v/>
      </c>
      <c r="BD8636" s="49">
        <f t="shared" ca="1" si="1156"/>
        <v>2595</v>
      </c>
      <c r="BE8636" s="3">
        <f t="shared" ca="1" si="1153"/>
        <v>0.25945000000000001</v>
      </c>
      <c r="BF8636" s="3">
        <f t="shared" ca="1" si="1154"/>
        <v>-0.6450419512753276</v>
      </c>
      <c r="BG8636" s="9">
        <f t="shared" ca="1" si="1155"/>
        <v>2</v>
      </c>
      <c r="BH8636" s="6">
        <f ca="1">IF(ISNUMBER('Descriptive Stats'!BF8636),'Descriptive Stats'!BF8636,#N/A)</f>
        <v>-0.6450419512753276</v>
      </c>
      <c r="BI8636" s="6">
        <f ca="1">IF(ISNUMBER('Descriptive Stats'!E8636),'Descriptive Stats'!E8636,#N/A)</f>
        <v>2</v>
      </c>
    </row>
    <row r="8637" spans="1:61" ht="14.4" x14ac:dyDescent="0.3">
      <c r="A8637" s="2">
        <f>ROW()</f>
        <v>8637</v>
      </c>
      <c r="C8637" s="8">
        <f t="shared" ca="1" si="1157"/>
        <v>17</v>
      </c>
      <c r="D8637" s="8">
        <f t="shared" ca="1" si="1158"/>
        <v>2</v>
      </c>
      <c r="E8637" s="50">
        <f t="shared" ca="1" si="1152"/>
        <v>7</v>
      </c>
      <c r="F8637" s="2" t="str">
        <f t="shared" ca="1" si="1159"/>
        <v/>
      </c>
      <c r="BD8637" s="49">
        <f t="shared" ca="1" si="1156"/>
        <v>4473.5</v>
      </c>
      <c r="BE8637" s="3">
        <f t="shared" ca="1" si="1153"/>
        <v>0.44729999999999998</v>
      </c>
      <c r="BF8637" s="3">
        <f t="shared" ca="1" si="1154"/>
        <v>-0.13248586824472414</v>
      </c>
      <c r="BG8637" s="9">
        <f t="shared" ca="1" si="1155"/>
        <v>7</v>
      </c>
      <c r="BH8637" s="6">
        <f ca="1">IF(ISNUMBER('Descriptive Stats'!BF8637),'Descriptive Stats'!BF8637,#N/A)</f>
        <v>-0.13248586824472414</v>
      </c>
      <c r="BI8637" s="6">
        <f ca="1">IF(ISNUMBER('Descriptive Stats'!E8637),'Descriptive Stats'!E8637,#N/A)</f>
        <v>7</v>
      </c>
    </row>
    <row r="8638" spans="1:61" ht="14.4" x14ac:dyDescent="0.3">
      <c r="A8638" s="2">
        <f>ROW()</f>
        <v>8638</v>
      </c>
      <c r="C8638" s="8">
        <f t="shared" ca="1" si="1157"/>
        <v>6</v>
      </c>
      <c r="D8638" s="8">
        <f t="shared" ca="1" si="1158"/>
        <v>7</v>
      </c>
      <c r="E8638" s="50">
        <f t="shared" ca="1" si="1152"/>
        <v>0</v>
      </c>
      <c r="F8638" s="2" t="str">
        <f t="shared" ca="1" si="1159"/>
        <v/>
      </c>
      <c r="BD8638" s="49">
        <f t="shared" ca="1" si="1156"/>
        <v>815.5</v>
      </c>
      <c r="BE8638" s="3">
        <f t="shared" ca="1" si="1153"/>
        <v>8.1500000000000003E-2</v>
      </c>
      <c r="BF8638" s="3">
        <f t="shared" ca="1" si="1154"/>
        <v>-1.3950525282585462</v>
      </c>
      <c r="BG8638" s="9">
        <f t="shared" ca="1" si="1155"/>
        <v>0</v>
      </c>
      <c r="BH8638" s="6">
        <f ca="1">IF(ISNUMBER('Descriptive Stats'!BF8638),'Descriptive Stats'!BF8638,#N/A)</f>
        <v>-1.3950525282585462</v>
      </c>
      <c r="BI8638" s="6">
        <f ca="1">IF(ISNUMBER('Descriptive Stats'!E8638),'Descriptive Stats'!E8638,#N/A)</f>
        <v>0</v>
      </c>
    </row>
    <row r="8639" spans="1:61" ht="14.4" x14ac:dyDescent="0.3">
      <c r="A8639" s="2">
        <f>ROW()</f>
        <v>8639</v>
      </c>
      <c r="C8639" s="8">
        <f t="shared" ca="1" si="1157"/>
        <v>14</v>
      </c>
      <c r="D8639" s="8">
        <f t="shared" ca="1" si="1158"/>
        <v>0</v>
      </c>
      <c r="E8639" s="50">
        <f t="shared" ca="1" si="1152"/>
        <v>2</v>
      </c>
      <c r="F8639" s="2" t="str">
        <f t="shared" ca="1" si="1159"/>
        <v/>
      </c>
      <c r="BD8639" s="49">
        <f t="shared" ca="1" si="1156"/>
        <v>2595</v>
      </c>
      <c r="BE8639" s="3">
        <f t="shared" ca="1" si="1153"/>
        <v>0.25945000000000001</v>
      </c>
      <c r="BF8639" s="3">
        <f t="shared" ca="1" si="1154"/>
        <v>-0.6450419512753276</v>
      </c>
      <c r="BG8639" s="9">
        <f t="shared" ca="1" si="1155"/>
        <v>2</v>
      </c>
      <c r="BH8639" s="6">
        <f ca="1">IF(ISNUMBER('Descriptive Stats'!BF8639),'Descriptive Stats'!BF8639,#N/A)</f>
        <v>-0.6450419512753276</v>
      </c>
      <c r="BI8639" s="6">
        <f ca="1">IF(ISNUMBER('Descriptive Stats'!E8639),'Descriptive Stats'!E8639,#N/A)</f>
        <v>2</v>
      </c>
    </row>
    <row r="8640" spans="1:61" ht="14.4" x14ac:dyDescent="0.3">
      <c r="A8640" s="2">
        <f>ROW()</f>
        <v>8640</v>
      </c>
      <c r="C8640" s="8">
        <f t="shared" ca="1" si="1157"/>
        <v>3</v>
      </c>
      <c r="D8640" s="8">
        <f t="shared" ca="1" si="1158"/>
        <v>2</v>
      </c>
      <c r="E8640" s="50">
        <f t="shared" ca="1" si="1152"/>
        <v>6</v>
      </c>
      <c r="F8640" s="2" t="str">
        <f t="shared" ca="1" si="1159"/>
        <v/>
      </c>
      <c r="BD8640" s="49">
        <f t="shared" ca="1" si="1156"/>
        <v>3900</v>
      </c>
      <c r="BE8640" s="3">
        <f t="shared" ca="1" si="1153"/>
        <v>0.38995000000000002</v>
      </c>
      <c r="BF8640" s="3">
        <f t="shared" ca="1" si="1154"/>
        <v>-0.2794493539703507</v>
      </c>
      <c r="BG8640" s="9">
        <f t="shared" ca="1" si="1155"/>
        <v>6</v>
      </c>
      <c r="BH8640" s="6">
        <f ca="1">IF(ISNUMBER('Descriptive Stats'!BF8640),'Descriptive Stats'!BF8640,#N/A)</f>
        <v>-0.2794493539703507</v>
      </c>
      <c r="BI8640" s="6">
        <f ca="1">IF(ISNUMBER('Descriptive Stats'!E8640),'Descriptive Stats'!E8640,#N/A)</f>
        <v>6</v>
      </c>
    </row>
    <row r="8641" spans="1:61" ht="14.4" x14ac:dyDescent="0.3">
      <c r="A8641" s="2">
        <f>ROW()</f>
        <v>8641</v>
      </c>
      <c r="C8641" s="8">
        <f t="shared" ca="1" si="1157"/>
        <v>16</v>
      </c>
      <c r="D8641" s="8">
        <f t="shared" ca="1" si="1158"/>
        <v>6</v>
      </c>
      <c r="E8641" s="50">
        <f t="shared" ca="1" si="1152"/>
        <v>0</v>
      </c>
      <c r="F8641" s="2" t="str">
        <f t="shared" ca="1" si="1159"/>
        <v/>
      </c>
      <c r="BD8641" s="49">
        <f t="shared" ca="1" si="1156"/>
        <v>815.5</v>
      </c>
      <c r="BE8641" s="3">
        <f t="shared" ca="1" si="1153"/>
        <v>8.1500000000000003E-2</v>
      </c>
      <c r="BF8641" s="3">
        <f t="shared" ca="1" si="1154"/>
        <v>-1.3950525282585462</v>
      </c>
      <c r="BG8641" s="9">
        <f t="shared" ca="1" si="1155"/>
        <v>0</v>
      </c>
      <c r="BH8641" s="6">
        <f ca="1">IF(ISNUMBER('Descriptive Stats'!BF8641),'Descriptive Stats'!BF8641,#N/A)</f>
        <v>-1.3950525282585462</v>
      </c>
      <c r="BI8641" s="6">
        <f ca="1">IF(ISNUMBER('Descriptive Stats'!E8641),'Descriptive Stats'!E8641,#N/A)</f>
        <v>0</v>
      </c>
    </row>
    <row r="8642" spans="1:61" ht="14.4" x14ac:dyDescent="0.3">
      <c r="A8642" s="2">
        <f>ROW()</f>
        <v>8642</v>
      </c>
      <c r="C8642" s="8">
        <f t="shared" ca="1" si="1157"/>
        <v>4</v>
      </c>
      <c r="D8642" s="8">
        <f t="shared" ca="1" si="1158"/>
        <v>0</v>
      </c>
      <c r="E8642" s="50">
        <f t="shared" ca="1" si="1152"/>
        <v>9</v>
      </c>
      <c r="F8642" s="2" t="str">
        <f t="shared" ca="1" si="1159"/>
        <v/>
      </c>
      <c r="BD8642" s="49">
        <f t="shared" ca="1" si="1156"/>
        <v>4819</v>
      </c>
      <c r="BE8642" s="3">
        <f t="shared" ca="1" si="1153"/>
        <v>0.48185</v>
      </c>
      <c r="BF8642" s="3">
        <f t="shared" ca="1" si="1154"/>
        <v>-4.5511009098988427E-2</v>
      </c>
      <c r="BG8642" s="9">
        <f t="shared" ca="1" si="1155"/>
        <v>9</v>
      </c>
      <c r="BH8642" s="6">
        <f ca="1">IF(ISNUMBER('Descriptive Stats'!BF8642),'Descriptive Stats'!BF8642,#N/A)</f>
        <v>-4.5511009098988427E-2</v>
      </c>
      <c r="BI8642" s="6">
        <f ca="1">IF(ISNUMBER('Descriptive Stats'!E8642),'Descriptive Stats'!E8642,#N/A)</f>
        <v>9</v>
      </c>
    </row>
    <row r="8643" spans="1:61" ht="14.4" x14ac:dyDescent="0.3">
      <c r="A8643" s="2">
        <f>ROW()</f>
        <v>8643</v>
      </c>
      <c r="C8643" s="8">
        <f t="shared" ca="1" si="1157"/>
        <v>23</v>
      </c>
      <c r="D8643" s="8">
        <f t="shared" ca="1" si="1158"/>
        <v>9</v>
      </c>
      <c r="E8643" s="50">
        <f t="shared" ref="E8643:E8706" ca="1" si="1160">IF(0=MOD(ROW(),$J$1),AVERAGE(OFFSET($D$2,ROW()-$J$1,0,$J$1,1)),"")</f>
        <v>6</v>
      </c>
      <c r="F8643" s="2" t="str">
        <f t="shared" ca="1" si="1159"/>
        <v/>
      </c>
      <c r="BD8643" s="49">
        <f t="shared" ca="1" si="1156"/>
        <v>3900</v>
      </c>
      <c r="BE8643" s="3">
        <f t="shared" ca="1" si="1153"/>
        <v>0.38995000000000002</v>
      </c>
      <c r="BF8643" s="3">
        <f t="shared" ca="1" si="1154"/>
        <v>-0.2794493539703507</v>
      </c>
      <c r="BG8643" s="9">
        <f t="shared" ca="1" si="1155"/>
        <v>6</v>
      </c>
      <c r="BH8643" s="6">
        <f ca="1">IF(ISNUMBER('Descriptive Stats'!BF8643),'Descriptive Stats'!BF8643,#N/A)</f>
        <v>-0.2794493539703507</v>
      </c>
      <c r="BI8643" s="6">
        <f ca="1">IF(ISNUMBER('Descriptive Stats'!E8643),'Descriptive Stats'!E8643,#N/A)</f>
        <v>6</v>
      </c>
    </row>
    <row r="8644" spans="1:61" ht="14.4" x14ac:dyDescent="0.3">
      <c r="A8644" s="2">
        <f>ROW()</f>
        <v>8644</v>
      </c>
      <c r="C8644" s="8">
        <f t="shared" ca="1" si="1157"/>
        <v>16</v>
      </c>
      <c r="D8644" s="8">
        <f t="shared" ca="1" si="1158"/>
        <v>6</v>
      </c>
      <c r="E8644" s="50">
        <f t="shared" ca="1" si="1160"/>
        <v>6</v>
      </c>
      <c r="F8644" s="2" t="str">
        <f t="shared" ca="1" si="1159"/>
        <v/>
      </c>
      <c r="BD8644" s="49">
        <f t="shared" ca="1" si="1156"/>
        <v>3900</v>
      </c>
      <c r="BE8644" s="3">
        <f t="shared" ca="1" si="1153"/>
        <v>0.38995000000000002</v>
      </c>
      <c r="BF8644" s="3">
        <f t="shared" ca="1" si="1154"/>
        <v>-0.2794493539703507</v>
      </c>
      <c r="BG8644" s="9">
        <f t="shared" ca="1" si="1155"/>
        <v>6</v>
      </c>
      <c r="BH8644" s="6">
        <f ca="1">IF(ISNUMBER('Descriptive Stats'!BF8644),'Descriptive Stats'!BF8644,#N/A)</f>
        <v>-0.2794493539703507</v>
      </c>
      <c r="BI8644" s="6">
        <f ca="1">IF(ISNUMBER('Descriptive Stats'!E8644),'Descriptive Stats'!E8644,#N/A)</f>
        <v>6</v>
      </c>
    </row>
    <row r="8645" spans="1:61" ht="14.4" x14ac:dyDescent="0.3">
      <c r="A8645" s="2">
        <f>ROW()</f>
        <v>8645</v>
      </c>
      <c r="C8645" s="8">
        <f t="shared" ca="1" si="1157"/>
        <v>2</v>
      </c>
      <c r="D8645" s="8">
        <f t="shared" ca="1" si="1158"/>
        <v>6</v>
      </c>
      <c r="E8645" s="50">
        <f t="shared" ca="1" si="1160"/>
        <v>7</v>
      </c>
      <c r="F8645" s="2" t="str">
        <f t="shared" ca="1" si="1159"/>
        <v/>
      </c>
      <c r="BD8645" s="49">
        <f t="shared" ca="1" si="1156"/>
        <v>4473.5</v>
      </c>
      <c r="BE8645" s="3">
        <f t="shared" ca="1" si="1153"/>
        <v>0.44729999999999998</v>
      </c>
      <c r="BF8645" s="3">
        <f t="shared" ca="1" si="1154"/>
        <v>-0.13248586824472414</v>
      </c>
      <c r="BG8645" s="9">
        <f t="shared" ca="1" si="1155"/>
        <v>7</v>
      </c>
      <c r="BH8645" s="6">
        <f ca="1">IF(ISNUMBER('Descriptive Stats'!BF8645),'Descriptive Stats'!BF8645,#N/A)</f>
        <v>-0.13248586824472414</v>
      </c>
      <c r="BI8645" s="6">
        <f ca="1">IF(ISNUMBER('Descriptive Stats'!E8645),'Descriptive Stats'!E8645,#N/A)</f>
        <v>7</v>
      </c>
    </row>
    <row r="8646" spans="1:61" ht="14.4" x14ac:dyDescent="0.3">
      <c r="A8646" s="2">
        <f>ROW()</f>
        <v>8646</v>
      </c>
      <c r="C8646" s="8">
        <f t="shared" ca="1" si="1157"/>
        <v>6</v>
      </c>
      <c r="D8646" s="8">
        <f t="shared" ca="1" si="1158"/>
        <v>7</v>
      </c>
      <c r="E8646" s="50">
        <f t="shared" ca="1" si="1160"/>
        <v>4</v>
      </c>
      <c r="F8646" s="2" t="str">
        <f t="shared" ca="1" si="1159"/>
        <v/>
      </c>
      <c r="BD8646" s="49">
        <f t="shared" ca="1" si="1156"/>
        <v>3442</v>
      </c>
      <c r="BE8646" s="3">
        <f t="shared" ca="1" si="1153"/>
        <v>0.34415000000000001</v>
      </c>
      <c r="BF8646" s="3">
        <f t="shared" ca="1" si="1154"/>
        <v>-0.40116316278173481</v>
      </c>
      <c r="BG8646" s="9">
        <f t="shared" ca="1" si="1155"/>
        <v>4</v>
      </c>
      <c r="BH8646" s="6">
        <f ca="1">IF(ISNUMBER('Descriptive Stats'!BF8646),'Descriptive Stats'!BF8646,#N/A)</f>
        <v>-0.40116316278173481</v>
      </c>
      <c r="BI8646" s="6">
        <f ca="1">IF(ISNUMBER('Descriptive Stats'!E8646),'Descriptive Stats'!E8646,#N/A)</f>
        <v>4</v>
      </c>
    </row>
    <row r="8647" spans="1:61" ht="14.4" x14ac:dyDescent="0.3">
      <c r="A8647" s="2">
        <f>ROW()</f>
        <v>8647</v>
      </c>
      <c r="C8647" s="8">
        <f t="shared" ca="1" si="1157"/>
        <v>13</v>
      </c>
      <c r="D8647" s="8">
        <f t="shared" ca="1" si="1158"/>
        <v>4</v>
      </c>
      <c r="E8647" s="50">
        <f t="shared" ca="1" si="1160"/>
        <v>1</v>
      </c>
      <c r="F8647" s="2" t="str">
        <f t="shared" ca="1" si="1159"/>
        <v/>
      </c>
      <c r="BD8647" s="49">
        <f t="shared" ca="1" si="1156"/>
        <v>1871</v>
      </c>
      <c r="BE8647" s="3">
        <f t="shared" ca="1" si="1153"/>
        <v>0.18704999999999999</v>
      </c>
      <c r="BF8647" s="3">
        <f t="shared" ca="1" si="1154"/>
        <v>-0.88881967520906158</v>
      </c>
      <c r="BG8647" s="9">
        <f t="shared" ca="1" si="1155"/>
        <v>1</v>
      </c>
      <c r="BH8647" s="6">
        <f ca="1">IF(ISNUMBER('Descriptive Stats'!BF8647),'Descriptive Stats'!BF8647,#N/A)</f>
        <v>-0.88881967520906158</v>
      </c>
      <c r="BI8647" s="6">
        <f ca="1">IF(ISNUMBER('Descriptive Stats'!E8647),'Descriptive Stats'!E8647,#N/A)</f>
        <v>1</v>
      </c>
    </row>
    <row r="8648" spans="1:61" ht="14.4" x14ac:dyDescent="0.3">
      <c r="A8648" s="2">
        <f>ROW()</f>
        <v>8648</v>
      </c>
      <c r="C8648" s="8">
        <f t="shared" ca="1" si="1157"/>
        <v>12</v>
      </c>
      <c r="D8648" s="8">
        <f t="shared" ca="1" si="1158"/>
        <v>1</v>
      </c>
      <c r="E8648" s="50">
        <f t="shared" ca="1" si="1160"/>
        <v>15</v>
      </c>
      <c r="F8648" s="2" t="str">
        <f t="shared" ca="1" si="1159"/>
        <v/>
      </c>
      <c r="BD8648" s="49">
        <f t="shared" ca="1" si="1156"/>
        <v>5051.5</v>
      </c>
      <c r="BE8648" s="3">
        <f t="shared" ca="1" si="1153"/>
        <v>0.50509999999999999</v>
      </c>
      <c r="BF8648" s="3">
        <f t="shared" ca="1" si="1154"/>
        <v>1.2784152420787677E-2</v>
      </c>
      <c r="BG8648" s="9">
        <f t="shared" ca="1" si="1155"/>
        <v>15</v>
      </c>
      <c r="BH8648" s="6">
        <f ca="1">IF(ISNUMBER('Descriptive Stats'!BF8648),'Descriptive Stats'!BF8648,#N/A)</f>
        <v>1.2784152420787677E-2</v>
      </c>
      <c r="BI8648" s="6">
        <f ca="1">IF(ISNUMBER('Descriptive Stats'!E8648),'Descriptive Stats'!E8648,#N/A)</f>
        <v>15</v>
      </c>
    </row>
    <row r="8649" spans="1:61" ht="14.4" x14ac:dyDescent="0.3">
      <c r="A8649" s="2">
        <f>ROW()</f>
        <v>8649</v>
      </c>
      <c r="C8649" s="8">
        <f t="shared" ca="1" si="1157"/>
        <v>24</v>
      </c>
      <c r="D8649" s="8">
        <f t="shared" ca="1" si="1158"/>
        <v>15</v>
      </c>
      <c r="E8649" s="50">
        <f t="shared" ca="1" si="1160"/>
        <v>6</v>
      </c>
      <c r="F8649" s="2" t="str">
        <f t="shared" ca="1" si="1159"/>
        <v/>
      </c>
      <c r="BD8649" s="49">
        <f t="shared" ca="1" si="1156"/>
        <v>3900</v>
      </c>
      <c r="BE8649" s="3">
        <f t="shared" ref="BE8649:BE8712" ca="1" si="1161">IF(ISNUMBER(BD8649),(BD8649-0.5)/$BK$4,"")</f>
        <v>0.38995000000000002</v>
      </c>
      <c r="BF8649" s="3">
        <f t="shared" ref="BF8649:BF8712" ca="1" si="1162">IF(ISNUMBER(BE8649),_xlfn.NORM.INV(BE8649,0,1),"")</f>
        <v>-0.2794493539703507</v>
      </c>
      <c r="BG8649" s="9">
        <f t="shared" ref="BG8649:BG8712" ca="1" si="1163">IF(ISNUMBER(E8649),E8649,"")</f>
        <v>6</v>
      </c>
      <c r="BH8649" s="6">
        <f ca="1">IF(ISNUMBER('Descriptive Stats'!BF8649),'Descriptive Stats'!BF8649,#N/A)</f>
        <v>-0.2794493539703507</v>
      </c>
      <c r="BI8649" s="6">
        <f ca="1">IF(ISNUMBER('Descriptive Stats'!E8649),'Descriptive Stats'!E8649,#N/A)</f>
        <v>6</v>
      </c>
    </row>
    <row r="8650" spans="1:61" ht="14.4" x14ac:dyDescent="0.3">
      <c r="A8650" s="2">
        <f>ROW()</f>
        <v>8650</v>
      </c>
      <c r="C8650" s="8">
        <f t="shared" ca="1" si="1157"/>
        <v>16</v>
      </c>
      <c r="D8650" s="8">
        <f t="shared" ca="1" si="1158"/>
        <v>6</v>
      </c>
      <c r="E8650" s="50">
        <f t="shared" ca="1" si="1160"/>
        <v>6</v>
      </c>
      <c r="F8650" s="2" t="str">
        <f t="shared" ca="1" si="1159"/>
        <v/>
      </c>
      <c r="BD8650" s="49">
        <f t="shared" ref="BD8650:BD8713" ca="1" si="1164">IF(ISNUMBER(BG8650),_xlfn.RANK.AVG(BG8650,$BG$2:$BG$5414,1),"")</f>
        <v>3900</v>
      </c>
      <c r="BE8650" s="3">
        <f t="shared" ca="1" si="1161"/>
        <v>0.38995000000000002</v>
      </c>
      <c r="BF8650" s="3">
        <f t="shared" ca="1" si="1162"/>
        <v>-0.2794493539703507</v>
      </c>
      <c r="BG8650" s="9">
        <f t="shared" ca="1" si="1163"/>
        <v>6</v>
      </c>
      <c r="BH8650" s="6">
        <f ca="1">IF(ISNUMBER('Descriptive Stats'!BF8650),'Descriptive Stats'!BF8650,#N/A)</f>
        <v>-0.2794493539703507</v>
      </c>
      <c r="BI8650" s="6">
        <f ca="1">IF(ISNUMBER('Descriptive Stats'!E8650),'Descriptive Stats'!E8650,#N/A)</f>
        <v>6</v>
      </c>
    </row>
    <row r="8651" spans="1:61" ht="14.4" x14ac:dyDescent="0.3">
      <c r="A8651" s="2">
        <f>ROW()</f>
        <v>8651</v>
      </c>
      <c r="C8651" s="8">
        <f t="shared" ca="1" si="1157"/>
        <v>2</v>
      </c>
      <c r="D8651" s="8">
        <f t="shared" ca="1" si="1158"/>
        <v>6</v>
      </c>
      <c r="E8651" s="50">
        <f t="shared" ca="1" si="1160"/>
        <v>1</v>
      </c>
      <c r="F8651" s="2" t="str">
        <f t="shared" ca="1" si="1159"/>
        <v/>
      </c>
      <c r="BD8651" s="49">
        <f t="shared" ca="1" si="1164"/>
        <v>1871</v>
      </c>
      <c r="BE8651" s="3">
        <f t="shared" ca="1" si="1161"/>
        <v>0.18704999999999999</v>
      </c>
      <c r="BF8651" s="3">
        <f t="shared" ca="1" si="1162"/>
        <v>-0.88881967520906158</v>
      </c>
      <c r="BG8651" s="9">
        <f t="shared" ca="1" si="1163"/>
        <v>1</v>
      </c>
      <c r="BH8651" s="6">
        <f ca="1">IF(ISNUMBER('Descriptive Stats'!BF8651),'Descriptive Stats'!BF8651,#N/A)</f>
        <v>-0.88881967520906158</v>
      </c>
      <c r="BI8651" s="6">
        <f ca="1">IF(ISNUMBER('Descriptive Stats'!E8651),'Descriptive Stats'!E8651,#N/A)</f>
        <v>1</v>
      </c>
    </row>
    <row r="8652" spans="1:61" ht="14.4" x14ac:dyDescent="0.3">
      <c r="A8652" s="2">
        <f>ROW()</f>
        <v>8652</v>
      </c>
      <c r="C8652" s="8">
        <f t="shared" ca="1" si="1157"/>
        <v>8</v>
      </c>
      <c r="D8652" s="8">
        <f t="shared" ca="1" si="1158"/>
        <v>1</v>
      </c>
      <c r="E8652" s="50">
        <f t="shared" ca="1" si="1160"/>
        <v>6</v>
      </c>
      <c r="F8652" s="2" t="str">
        <f t="shared" ca="1" si="1159"/>
        <v/>
      </c>
      <c r="BD8652" s="49">
        <f t="shared" ca="1" si="1164"/>
        <v>3900</v>
      </c>
      <c r="BE8652" s="3">
        <f t="shared" ca="1" si="1161"/>
        <v>0.38995000000000002</v>
      </c>
      <c r="BF8652" s="3">
        <f t="shared" ca="1" si="1162"/>
        <v>-0.2794493539703507</v>
      </c>
      <c r="BG8652" s="9">
        <f t="shared" ca="1" si="1163"/>
        <v>6</v>
      </c>
      <c r="BH8652" s="6">
        <f ca="1">IF(ISNUMBER('Descriptive Stats'!BF8652),'Descriptive Stats'!BF8652,#N/A)</f>
        <v>-0.2794493539703507</v>
      </c>
      <c r="BI8652" s="6">
        <f ca="1">IF(ISNUMBER('Descriptive Stats'!E8652),'Descriptive Stats'!E8652,#N/A)</f>
        <v>6</v>
      </c>
    </row>
    <row r="8653" spans="1:61" ht="14.4" x14ac:dyDescent="0.3">
      <c r="A8653" s="2">
        <f>ROW()</f>
        <v>8653</v>
      </c>
      <c r="C8653" s="8">
        <f t="shared" ca="1" si="1157"/>
        <v>2</v>
      </c>
      <c r="D8653" s="8">
        <f t="shared" ca="1" si="1158"/>
        <v>6</v>
      </c>
      <c r="E8653" s="50">
        <f t="shared" ca="1" si="1160"/>
        <v>1</v>
      </c>
      <c r="F8653" s="2" t="str">
        <f t="shared" ca="1" si="1159"/>
        <v/>
      </c>
      <c r="BD8653" s="49">
        <f t="shared" ca="1" si="1164"/>
        <v>1871</v>
      </c>
      <c r="BE8653" s="3">
        <f t="shared" ca="1" si="1161"/>
        <v>0.18704999999999999</v>
      </c>
      <c r="BF8653" s="3">
        <f t="shared" ca="1" si="1162"/>
        <v>-0.88881967520906158</v>
      </c>
      <c r="BG8653" s="9">
        <f t="shared" ca="1" si="1163"/>
        <v>1</v>
      </c>
      <c r="BH8653" s="6">
        <f ca="1">IF(ISNUMBER('Descriptive Stats'!BF8653),'Descriptive Stats'!BF8653,#N/A)</f>
        <v>-0.88881967520906158</v>
      </c>
      <c r="BI8653" s="6">
        <f ca="1">IF(ISNUMBER('Descriptive Stats'!E8653),'Descriptive Stats'!E8653,#N/A)</f>
        <v>1</v>
      </c>
    </row>
    <row r="8654" spans="1:61" ht="14.4" x14ac:dyDescent="0.3">
      <c r="A8654" s="2">
        <f>ROW()</f>
        <v>8654</v>
      </c>
      <c r="C8654" s="8">
        <f t="shared" ca="1" si="1157"/>
        <v>8</v>
      </c>
      <c r="D8654" s="8">
        <f t="shared" ca="1" si="1158"/>
        <v>1</v>
      </c>
      <c r="E8654" s="50">
        <f t="shared" ca="1" si="1160"/>
        <v>6</v>
      </c>
      <c r="F8654" s="2" t="str">
        <f t="shared" ca="1" si="1159"/>
        <v/>
      </c>
      <c r="BD8654" s="49">
        <f t="shared" ca="1" si="1164"/>
        <v>3900</v>
      </c>
      <c r="BE8654" s="3">
        <f t="shared" ca="1" si="1161"/>
        <v>0.38995000000000002</v>
      </c>
      <c r="BF8654" s="3">
        <f t="shared" ca="1" si="1162"/>
        <v>-0.2794493539703507</v>
      </c>
      <c r="BG8654" s="9">
        <f t="shared" ca="1" si="1163"/>
        <v>6</v>
      </c>
      <c r="BH8654" s="6">
        <f ca="1">IF(ISNUMBER('Descriptive Stats'!BF8654),'Descriptive Stats'!BF8654,#N/A)</f>
        <v>-0.2794493539703507</v>
      </c>
      <c r="BI8654" s="6">
        <f ca="1">IF(ISNUMBER('Descriptive Stats'!E8654),'Descriptive Stats'!E8654,#N/A)</f>
        <v>6</v>
      </c>
    </row>
    <row r="8655" spans="1:61" ht="14.4" x14ac:dyDescent="0.3">
      <c r="A8655" s="2">
        <f>ROW()</f>
        <v>8655</v>
      </c>
      <c r="C8655" s="8">
        <f t="shared" ca="1" si="1157"/>
        <v>16</v>
      </c>
      <c r="D8655" s="8">
        <f t="shared" ca="1" si="1158"/>
        <v>6</v>
      </c>
      <c r="E8655" s="50">
        <f t="shared" ca="1" si="1160"/>
        <v>6</v>
      </c>
      <c r="F8655" s="2" t="str">
        <f t="shared" ca="1" si="1159"/>
        <v/>
      </c>
      <c r="BD8655" s="49">
        <f t="shared" ca="1" si="1164"/>
        <v>3900</v>
      </c>
      <c r="BE8655" s="3">
        <f t="shared" ca="1" si="1161"/>
        <v>0.38995000000000002</v>
      </c>
      <c r="BF8655" s="3">
        <f t="shared" ca="1" si="1162"/>
        <v>-0.2794493539703507</v>
      </c>
      <c r="BG8655" s="9">
        <f t="shared" ca="1" si="1163"/>
        <v>6</v>
      </c>
      <c r="BH8655" s="6">
        <f ca="1">IF(ISNUMBER('Descriptive Stats'!BF8655),'Descriptive Stats'!BF8655,#N/A)</f>
        <v>-0.2794493539703507</v>
      </c>
      <c r="BI8655" s="6">
        <f ca="1">IF(ISNUMBER('Descriptive Stats'!E8655),'Descriptive Stats'!E8655,#N/A)</f>
        <v>6</v>
      </c>
    </row>
    <row r="8656" spans="1:61" ht="14.4" x14ac:dyDescent="0.3">
      <c r="A8656" s="2">
        <f>ROW()</f>
        <v>8656</v>
      </c>
      <c r="C8656" s="8">
        <f t="shared" ca="1" si="1157"/>
        <v>2</v>
      </c>
      <c r="D8656" s="8">
        <f t="shared" ca="1" si="1158"/>
        <v>6</v>
      </c>
      <c r="E8656" s="50">
        <f t="shared" ca="1" si="1160"/>
        <v>0</v>
      </c>
      <c r="F8656" s="2" t="str">
        <f t="shared" ca="1" si="1159"/>
        <v/>
      </c>
      <c r="BD8656" s="49">
        <f t="shared" ca="1" si="1164"/>
        <v>815.5</v>
      </c>
      <c r="BE8656" s="3">
        <f t="shared" ca="1" si="1161"/>
        <v>8.1500000000000003E-2</v>
      </c>
      <c r="BF8656" s="3">
        <f t="shared" ca="1" si="1162"/>
        <v>-1.3950525282585462</v>
      </c>
      <c r="BG8656" s="9">
        <f t="shared" ca="1" si="1163"/>
        <v>0</v>
      </c>
      <c r="BH8656" s="6">
        <f ca="1">IF(ISNUMBER('Descriptive Stats'!BF8656),'Descriptive Stats'!BF8656,#N/A)</f>
        <v>-1.3950525282585462</v>
      </c>
      <c r="BI8656" s="6">
        <f ca="1">IF(ISNUMBER('Descriptive Stats'!E8656),'Descriptive Stats'!E8656,#N/A)</f>
        <v>0</v>
      </c>
    </row>
    <row r="8657" spans="1:61" ht="14.4" x14ac:dyDescent="0.3">
      <c r="A8657" s="2">
        <f>ROW()</f>
        <v>8657</v>
      </c>
      <c r="C8657" s="8">
        <f t="shared" ref="C8657:C8720" ca="1" si="1165">RANDBETWEEN(2,COUNT(B:B))</f>
        <v>18</v>
      </c>
      <c r="D8657" s="8">
        <f t="shared" ref="D8657:D8720" ca="1" si="1166">VLOOKUP(C8657,A:B,2,TRUE)</f>
        <v>0</v>
      </c>
      <c r="E8657" s="50">
        <f t="shared" ca="1" si="1160"/>
        <v>19</v>
      </c>
      <c r="F8657" s="2" t="str">
        <f t="shared" ref="F8657:F8720" ca="1" si="1167">IF(ISNUMBER(E8657),IF(OR(E8657&lt;$K$16,E8657&gt;$K$14),"X",""),"")</f>
        <v>X</v>
      </c>
      <c r="BD8657" s="49">
        <f t="shared" ca="1" si="1164"/>
        <v>5294</v>
      </c>
      <c r="BE8657" s="3">
        <f t="shared" ca="1" si="1161"/>
        <v>0.52934999999999999</v>
      </c>
      <c r="BF8657" s="3">
        <f t="shared" ca="1" si="1162"/>
        <v>7.3636031452008061E-2</v>
      </c>
      <c r="BG8657" s="9">
        <f t="shared" ca="1" si="1163"/>
        <v>19</v>
      </c>
      <c r="BH8657" s="6">
        <f ca="1">IF(ISNUMBER('Descriptive Stats'!BF8657),'Descriptive Stats'!BF8657,#N/A)</f>
        <v>7.3636031452008061E-2</v>
      </c>
      <c r="BI8657" s="6">
        <f ca="1">IF(ISNUMBER('Descriptive Stats'!E8657),'Descriptive Stats'!E8657,#N/A)</f>
        <v>19</v>
      </c>
    </row>
    <row r="8658" spans="1:61" ht="14.4" x14ac:dyDescent="0.3">
      <c r="A8658" s="2">
        <f>ROW()</f>
        <v>8658</v>
      </c>
      <c r="C8658" s="8">
        <f t="shared" ca="1" si="1165"/>
        <v>7</v>
      </c>
      <c r="D8658" s="8">
        <f t="shared" ca="1" si="1166"/>
        <v>19</v>
      </c>
      <c r="E8658" s="50">
        <f t="shared" ca="1" si="1160"/>
        <v>19</v>
      </c>
      <c r="F8658" s="2" t="str">
        <f t="shared" ca="1" si="1167"/>
        <v>X</v>
      </c>
      <c r="BD8658" s="49">
        <f t="shared" ca="1" si="1164"/>
        <v>5294</v>
      </c>
      <c r="BE8658" s="3">
        <f t="shared" ca="1" si="1161"/>
        <v>0.52934999999999999</v>
      </c>
      <c r="BF8658" s="3">
        <f t="shared" ca="1" si="1162"/>
        <v>7.3636031452008061E-2</v>
      </c>
      <c r="BG8658" s="9">
        <f t="shared" ca="1" si="1163"/>
        <v>19</v>
      </c>
      <c r="BH8658" s="6">
        <f ca="1">IF(ISNUMBER('Descriptive Stats'!BF8658),'Descriptive Stats'!BF8658,#N/A)</f>
        <v>7.3636031452008061E-2</v>
      </c>
      <c r="BI8658" s="6">
        <f ca="1">IF(ISNUMBER('Descriptive Stats'!E8658),'Descriptive Stats'!E8658,#N/A)</f>
        <v>19</v>
      </c>
    </row>
    <row r="8659" spans="1:61" ht="14.4" x14ac:dyDescent="0.3">
      <c r="A8659" s="2">
        <f>ROW()</f>
        <v>8659</v>
      </c>
      <c r="C8659" s="8">
        <f t="shared" ca="1" si="1165"/>
        <v>7</v>
      </c>
      <c r="D8659" s="8">
        <f t="shared" ca="1" si="1166"/>
        <v>19</v>
      </c>
      <c r="E8659" s="50">
        <f t="shared" ca="1" si="1160"/>
        <v>6</v>
      </c>
      <c r="F8659" s="2" t="str">
        <f t="shared" ca="1" si="1167"/>
        <v/>
      </c>
      <c r="BD8659" s="49">
        <f t="shared" ca="1" si="1164"/>
        <v>3900</v>
      </c>
      <c r="BE8659" s="3">
        <f t="shared" ca="1" si="1161"/>
        <v>0.38995000000000002</v>
      </c>
      <c r="BF8659" s="3">
        <f t="shared" ca="1" si="1162"/>
        <v>-0.2794493539703507</v>
      </c>
      <c r="BG8659" s="9">
        <f t="shared" ca="1" si="1163"/>
        <v>6</v>
      </c>
      <c r="BH8659" s="6">
        <f ca="1">IF(ISNUMBER('Descriptive Stats'!BF8659),'Descriptive Stats'!BF8659,#N/A)</f>
        <v>-0.2794493539703507</v>
      </c>
      <c r="BI8659" s="6">
        <f ca="1">IF(ISNUMBER('Descriptive Stats'!E8659),'Descriptive Stats'!E8659,#N/A)</f>
        <v>6</v>
      </c>
    </row>
    <row r="8660" spans="1:61" ht="14.4" x14ac:dyDescent="0.3">
      <c r="A8660" s="2">
        <f>ROW()</f>
        <v>8660</v>
      </c>
      <c r="C8660" s="8">
        <f t="shared" ca="1" si="1165"/>
        <v>5</v>
      </c>
      <c r="D8660" s="8">
        <f t="shared" ca="1" si="1166"/>
        <v>6</v>
      </c>
      <c r="E8660" s="50">
        <f t="shared" ca="1" si="1160"/>
        <v>1</v>
      </c>
      <c r="F8660" s="2" t="str">
        <f t="shared" ca="1" si="1167"/>
        <v/>
      </c>
      <c r="BD8660" s="49">
        <f t="shared" ca="1" si="1164"/>
        <v>1871</v>
      </c>
      <c r="BE8660" s="3">
        <f t="shared" ca="1" si="1161"/>
        <v>0.18704999999999999</v>
      </c>
      <c r="BF8660" s="3">
        <f t="shared" ca="1" si="1162"/>
        <v>-0.88881967520906158</v>
      </c>
      <c r="BG8660" s="9">
        <f t="shared" ca="1" si="1163"/>
        <v>1</v>
      </c>
      <c r="BH8660" s="6">
        <f ca="1">IF(ISNUMBER('Descriptive Stats'!BF8660),'Descriptive Stats'!BF8660,#N/A)</f>
        <v>-0.88881967520906158</v>
      </c>
      <c r="BI8660" s="6">
        <f ca="1">IF(ISNUMBER('Descriptive Stats'!E8660),'Descriptive Stats'!E8660,#N/A)</f>
        <v>1</v>
      </c>
    </row>
    <row r="8661" spans="1:61" ht="14.4" x14ac:dyDescent="0.3">
      <c r="A8661" s="2">
        <f>ROW()</f>
        <v>8661</v>
      </c>
      <c r="C8661" s="8">
        <f t="shared" ca="1" si="1165"/>
        <v>8</v>
      </c>
      <c r="D8661" s="8">
        <f t="shared" ca="1" si="1166"/>
        <v>1</v>
      </c>
      <c r="E8661" s="50">
        <f t="shared" ca="1" si="1160"/>
        <v>0</v>
      </c>
      <c r="F8661" s="2" t="str">
        <f t="shared" ca="1" si="1167"/>
        <v/>
      </c>
      <c r="BD8661" s="49">
        <f t="shared" ca="1" si="1164"/>
        <v>815.5</v>
      </c>
      <c r="BE8661" s="3">
        <f t="shared" ca="1" si="1161"/>
        <v>8.1500000000000003E-2</v>
      </c>
      <c r="BF8661" s="3">
        <f t="shared" ca="1" si="1162"/>
        <v>-1.3950525282585462</v>
      </c>
      <c r="BG8661" s="9">
        <f t="shared" ca="1" si="1163"/>
        <v>0</v>
      </c>
      <c r="BH8661" s="6">
        <f ca="1">IF(ISNUMBER('Descriptive Stats'!BF8661),'Descriptive Stats'!BF8661,#N/A)</f>
        <v>-1.3950525282585462</v>
      </c>
      <c r="BI8661" s="6">
        <f ca="1">IF(ISNUMBER('Descriptive Stats'!E8661),'Descriptive Stats'!E8661,#N/A)</f>
        <v>0</v>
      </c>
    </row>
    <row r="8662" spans="1:61" ht="14.4" x14ac:dyDescent="0.3">
      <c r="A8662" s="2">
        <f>ROW()</f>
        <v>8662</v>
      </c>
      <c r="C8662" s="8">
        <f t="shared" ca="1" si="1165"/>
        <v>22</v>
      </c>
      <c r="D8662" s="8">
        <f t="shared" ca="1" si="1166"/>
        <v>0</v>
      </c>
      <c r="E8662" s="50">
        <f t="shared" ca="1" si="1160"/>
        <v>0</v>
      </c>
      <c r="F8662" s="2" t="str">
        <f t="shared" ca="1" si="1167"/>
        <v/>
      </c>
      <c r="BD8662" s="49">
        <f t="shared" ca="1" si="1164"/>
        <v>815.5</v>
      </c>
      <c r="BE8662" s="3">
        <f t="shared" ca="1" si="1161"/>
        <v>8.1500000000000003E-2</v>
      </c>
      <c r="BF8662" s="3">
        <f t="shared" ca="1" si="1162"/>
        <v>-1.3950525282585462</v>
      </c>
      <c r="BG8662" s="9">
        <f t="shared" ca="1" si="1163"/>
        <v>0</v>
      </c>
      <c r="BH8662" s="6">
        <f ca="1">IF(ISNUMBER('Descriptive Stats'!BF8662),'Descriptive Stats'!BF8662,#N/A)</f>
        <v>-1.3950525282585462</v>
      </c>
      <c r="BI8662" s="6">
        <f ca="1">IF(ISNUMBER('Descriptive Stats'!E8662),'Descriptive Stats'!E8662,#N/A)</f>
        <v>0</v>
      </c>
    </row>
    <row r="8663" spans="1:61" ht="14.4" x14ac:dyDescent="0.3">
      <c r="A8663" s="2">
        <f>ROW()</f>
        <v>8663</v>
      </c>
      <c r="C8663" s="8">
        <f t="shared" ca="1" si="1165"/>
        <v>15</v>
      </c>
      <c r="D8663" s="8">
        <f t="shared" ca="1" si="1166"/>
        <v>0</v>
      </c>
      <c r="E8663" s="50">
        <f t="shared" ca="1" si="1160"/>
        <v>15</v>
      </c>
      <c r="F8663" s="2" t="str">
        <f t="shared" ca="1" si="1167"/>
        <v/>
      </c>
      <c r="BD8663" s="49">
        <f t="shared" ca="1" si="1164"/>
        <v>5051.5</v>
      </c>
      <c r="BE8663" s="3">
        <f t="shared" ca="1" si="1161"/>
        <v>0.50509999999999999</v>
      </c>
      <c r="BF8663" s="3">
        <f t="shared" ca="1" si="1162"/>
        <v>1.2784152420787677E-2</v>
      </c>
      <c r="BG8663" s="9">
        <f t="shared" ca="1" si="1163"/>
        <v>15</v>
      </c>
      <c r="BH8663" s="6">
        <f ca="1">IF(ISNUMBER('Descriptive Stats'!BF8663),'Descriptive Stats'!BF8663,#N/A)</f>
        <v>1.2784152420787677E-2</v>
      </c>
      <c r="BI8663" s="6">
        <f ca="1">IF(ISNUMBER('Descriptive Stats'!E8663),'Descriptive Stats'!E8663,#N/A)</f>
        <v>15</v>
      </c>
    </row>
    <row r="8664" spans="1:61" ht="14.4" x14ac:dyDescent="0.3">
      <c r="A8664" s="2">
        <f>ROW()</f>
        <v>8664</v>
      </c>
      <c r="C8664" s="8">
        <f t="shared" ca="1" si="1165"/>
        <v>24</v>
      </c>
      <c r="D8664" s="8">
        <f t="shared" ca="1" si="1166"/>
        <v>15</v>
      </c>
      <c r="E8664" s="50">
        <f t="shared" ca="1" si="1160"/>
        <v>3</v>
      </c>
      <c r="F8664" s="2" t="str">
        <f t="shared" ca="1" si="1167"/>
        <v/>
      </c>
      <c r="BD8664" s="49">
        <f t="shared" ca="1" si="1164"/>
        <v>3200</v>
      </c>
      <c r="BE8664" s="3">
        <f t="shared" ca="1" si="1161"/>
        <v>0.31995000000000001</v>
      </c>
      <c r="BF8664" s="3">
        <f t="shared" ca="1" si="1162"/>
        <v>-0.46783862043457014</v>
      </c>
      <c r="BG8664" s="9">
        <f t="shared" ca="1" si="1163"/>
        <v>3</v>
      </c>
      <c r="BH8664" s="6">
        <f ca="1">IF(ISNUMBER('Descriptive Stats'!BF8664),'Descriptive Stats'!BF8664,#N/A)</f>
        <v>-0.46783862043457014</v>
      </c>
      <c r="BI8664" s="6">
        <f ca="1">IF(ISNUMBER('Descriptive Stats'!E8664),'Descriptive Stats'!E8664,#N/A)</f>
        <v>3</v>
      </c>
    </row>
    <row r="8665" spans="1:61" ht="14.4" x14ac:dyDescent="0.3">
      <c r="A8665" s="2">
        <f>ROW()</f>
        <v>8665</v>
      </c>
      <c r="C8665" s="8">
        <f t="shared" ca="1" si="1165"/>
        <v>10</v>
      </c>
      <c r="D8665" s="8">
        <f t="shared" ca="1" si="1166"/>
        <v>3</v>
      </c>
      <c r="E8665" s="50">
        <f t="shared" ca="1" si="1160"/>
        <v>0</v>
      </c>
      <c r="F8665" s="2" t="str">
        <f t="shared" ca="1" si="1167"/>
        <v/>
      </c>
      <c r="BD8665" s="49">
        <f t="shared" ca="1" si="1164"/>
        <v>815.5</v>
      </c>
      <c r="BE8665" s="3">
        <f t="shared" ca="1" si="1161"/>
        <v>8.1500000000000003E-2</v>
      </c>
      <c r="BF8665" s="3">
        <f t="shared" ca="1" si="1162"/>
        <v>-1.3950525282585462</v>
      </c>
      <c r="BG8665" s="9">
        <f t="shared" ca="1" si="1163"/>
        <v>0</v>
      </c>
      <c r="BH8665" s="6">
        <f ca="1">IF(ISNUMBER('Descriptive Stats'!BF8665),'Descriptive Stats'!BF8665,#N/A)</f>
        <v>-1.3950525282585462</v>
      </c>
      <c r="BI8665" s="6">
        <f ca="1">IF(ISNUMBER('Descriptive Stats'!E8665),'Descriptive Stats'!E8665,#N/A)</f>
        <v>0</v>
      </c>
    </row>
    <row r="8666" spans="1:61" ht="14.4" x14ac:dyDescent="0.3">
      <c r="A8666" s="2">
        <f>ROW()</f>
        <v>8666</v>
      </c>
      <c r="C8666" s="8">
        <f t="shared" ca="1" si="1165"/>
        <v>22</v>
      </c>
      <c r="D8666" s="8">
        <f t="shared" ca="1" si="1166"/>
        <v>0</v>
      </c>
      <c r="E8666" s="50">
        <f t="shared" ca="1" si="1160"/>
        <v>0</v>
      </c>
      <c r="F8666" s="2" t="str">
        <f t="shared" ca="1" si="1167"/>
        <v/>
      </c>
      <c r="BD8666" s="49">
        <f t="shared" ca="1" si="1164"/>
        <v>815.5</v>
      </c>
      <c r="BE8666" s="3">
        <f t="shared" ca="1" si="1161"/>
        <v>8.1500000000000003E-2</v>
      </c>
      <c r="BF8666" s="3">
        <f t="shared" ca="1" si="1162"/>
        <v>-1.3950525282585462</v>
      </c>
      <c r="BG8666" s="9">
        <f t="shared" ca="1" si="1163"/>
        <v>0</v>
      </c>
      <c r="BH8666" s="6">
        <f ca="1">IF(ISNUMBER('Descriptive Stats'!BF8666),'Descriptive Stats'!BF8666,#N/A)</f>
        <v>-1.3950525282585462</v>
      </c>
      <c r="BI8666" s="6">
        <f ca="1">IF(ISNUMBER('Descriptive Stats'!E8666),'Descriptive Stats'!E8666,#N/A)</f>
        <v>0</v>
      </c>
    </row>
    <row r="8667" spans="1:61" ht="14.4" x14ac:dyDescent="0.3">
      <c r="A8667" s="2">
        <f>ROW()</f>
        <v>8667</v>
      </c>
      <c r="C8667" s="8">
        <f t="shared" ca="1" si="1165"/>
        <v>4</v>
      </c>
      <c r="D8667" s="8">
        <f t="shared" ca="1" si="1166"/>
        <v>0</v>
      </c>
      <c r="E8667" s="50">
        <f t="shared" ca="1" si="1160"/>
        <v>0</v>
      </c>
      <c r="F8667" s="2" t="str">
        <f t="shared" ca="1" si="1167"/>
        <v/>
      </c>
      <c r="BD8667" s="49">
        <f t="shared" ca="1" si="1164"/>
        <v>815.5</v>
      </c>
      <c r="BE8667" s="3">
        <f t="shared" ca="1" si="1161"/>
        <v>8.1500000000000003E-2</v>
      </c>
      <c r="BF8667" s="3">
        <f t="shared" ca="1" si="1162"/>
        <v>-1.3950525282585462</v>
      </c>
      <c r="BG8667" s="9">
        <f t="shared" ca="1" si="1163"/>
        <v>0</v>
      </c>
      <c r="BH8667" s="6">
        <f ca="1">IF(ISNUMBER('Descriptive Stats'!BF8667),'Descriptive Stats'!BF8667,#N/A)</f>
        <v>-1.3950525282585462</v>
      </c>
      <c r="BI8667" s="6">
        <f ca="1">IF(ISNUMBER('Descriptive Stats'!E8667),'Descriptive Stats'!E8667,#N/A)</f>
        <v>0</v>
      </c>
    </row>
    <row r="8668" spans="1:61" ht="14.4" x14ac:dyDescent="0.3">
      <c r="A8668" s="2">
        <f>ROW()</f>
        <v>8668</v>
      </c>
      <c r="C8668" s="8">
        <f t="shared" ca="1" si="1165"/>
        <v>14</v>
      </c>
      <c r="D8668" s="8">
        <f t="shared" ca="1" si="1166"/>
        <v>0</v>
      </c>
      <c r="E8668" s="50">
        <f t="shared" ca="1" si="1160"/>
        <v>0</v>
      </c>
      <c r="F8668" s="2" t="str">
        <f t="shared" ca="1" si="1167"/>
        <v/>
      </c>
      <c r="BD8668" s="49">
        <f t="shared" ca="1" si="1164"/>
        <v>815.5</v>
      </c>
      <c r="BE8668" s="3">
        <f t="shared" ca="1" si="1161"/>
        <v>8.1500000000000003E-2</v>
      </c>
      <c r="BF8668" s="3">
        <f t="shared" ca="1" si="1162"/>
        <v>-1.3950525282585462</v>
      </c>
      <c r="BG8668" s="9">
        <f t="shared" ca="1" si="1163"/>
        <v>0</v>
      </c>
      <c r="BH8668" s="6">
        <f ca="1">IF(ISNUMBER('Descriptive Stats'!BF8668),'Descriptive Stats'!BF8668,#N/A)</f>
        <v>-1.3950525282585462</v>
      </c>
      <c r="BI8668" s="6">
        <f ca="1">IF(ISNUMBER('Descriptive Stats'!E8668),'Descriptive Stats'!E8668,#N/A)</f>
        <v>0</v>
      </c>
    </row>
    <row r="8669" spans="1:61" ht="14.4" x14ac:dyDescent="0.3">
      <c r="A8669" s="2">
        <f>ROW()</f>
        <v>8669</v>
      </c>
      <c r="C8669" s="8">
        <f t="shared" ca="1" si="1165"/>
        <v>18</v>
      </c>
      <c r="D8669" s="8">
        <f t="shared" ca="1" si="1166"/>
        <v>0</v>
      </c>
      <c r="E8669" s="50">
        <f t="shared" ca="1" si="1160"/>
        <v>2</v>
      </c>
      <c r="F8669" s="2" t="str">
        <f t="shared" ca="1" si="1167"/>
        <v/>
      </c>
      <c r="BD8669" s="49">
        <f t="shared" ca="1" si="1164"/>
        <v>2595</v>
      </c>
      <c r="BE8669" s="3">
        <f t="shared" ca="1" si="1161"/>
        <v>0.25945000000000001</v>
      </c>
      <c r="BF8669" s="3">
        <f t="shared" ca="1" si="1162"/>
        <v>-0.6450419512753276</v>
      </c>
      <c r="BG8669" s="9">
        <f t="shared" ca="1" si="1163"/>
        <v>2</v>
      </c>
      <c r="BH8669" s="6">
        <f ca="1">IF(ISNUMBER('Descriptive Stats'!BF8669),'Descriptive Stats'!BF8669,#N/A)</f>
        <v>-0.6450419512753276</v>
      </c>
      <c r="BI8669" s="6">
        <f ca="1">IF(ISNUMBER('Descriptive Stats'!E8669),'Descriptive Stats'!E8669,#N/A)</f>
        <v>2</v>
      </c>
    </row>
    <row r="8670" spans="1:61" ht="14.4" x14ac:dyDescent="0.3">
      <c r="A8670" s="2">
        <f>ROW()</f>
        <v>8670</v>
      </c>
      <c r="C8670" s="8">
        <f t="shared" ca="1" si="1165"/>
        <v>17</v>
      </c>
      <c r="D8670" s="8">
        <f t="shared" ca="1" si="1166"/>
        <v>2</v>
      </c>
      <c r="E8670" s="50">
        <f t="shared" ca="1" si="1160"/>
        <v>3</v>
      </c>
      <c r="F8670" s="2" t="str">
        <f t="shared" ca="1" si="1167"/>
        <v/>
      </c>
      <c r="BD8670" s="49">
        <f t="shared" ca="1" si="1164"/>
        <v>3200</v>
      </c>
      <c r="BE8670" s="3">
        <f t="shared" ca="1" si="1161"/>
        <v>0.31995000000000001</v>
      </c>
      <c r="BF8670" s="3">
        <f t="shared" ca="1" si="1162"/>
        <v>-0.46783862043457014</v>
      </c>
      <c r="BG8670" s="9">
        <f t="shared" ca="1" si="1163"/>
        <v>3</v>
      </c>
      <c r="BH8670" s="6">
        <f ca="1">IF(ISNUMBER('Descriptive Stats'!BF8670),'Descriptive Stats'!BF8670,#N/A)</f>
        <v>-0.46783862043457014</v>
      </c>
      <c r="BI8670" s="6">
        <f ca="1">IF(ISNUMBER('Descriptive Stats'!E8670),'Descriptive Stats'!E8670,#N/A)</f>
        <v>3</v>
      </c>
    </row>
    <row r="8671" spans="1:61" ht="14.4" x14ac:dyDescent="0.3">
      <c r="A8671" s="2">
        <f>ROW()</f>
        <v>8671</v>
      </c>
      <c r="C8671" s="8">
        <f t="shared" ca="1" si="1165"/>
        <v>10</v>
      </c>
      <c r="D8671" s="8">
        <f t="shared" ca="1" si="1166"/>
        <v>3</v>
      </c>
      <c r="E8671" s="50">
        <f t="shared" ca="1" si="1160"/>
        <v>0</v>
      </c>
      <c r="F8671" s="2" t="str">
        <f t="shared" ca="1" si="1167"/>
        <v/>
      </c>
      <c r="BD8671" s="49">
        <f t="shared" ca="1" si="1164"/>
        <v>815.5</v>
      </c>
      <c r="BE8671" s="3">
        <f t="shared" ca="1" si="1161"/>
        <v>8.1500000000000003E-2</v>
      </c>
      <c r="BF8671" s="3">
        <f t="shared" ca="1" si="1162"/>
        <v>-1.3950525282585462</v>
      </c>
      <c r="BG8671" s="9">
        <f t="shared" ca="1" si="1163"/>
        <v>0</v>
      </c>
      <c r="BH8671" s="6">
        <f ca="1">IF(ISNUMBER('Descriptive Stats'!BF8671),'Descriptive Stats'!BF8671,#N/A)</f>
        <v>-1.3950525282585462</v>
      </c>
      <c r="BI8671" s="6">
        <f ca="1">IF(ISNUMBER('Descriptive Stats'!E8671),'Descriptive Stats'!E8671,#N/A)</f>
        <v>0</v>
      </c>
    </row>
    <row r="8672" spans="1:61" ht="14.4" x14ac:dyDescent="0.3">
      <c r="A8672" s="2">
        <f>ROW()</f>
        <v>8672</v>
      </c>
      <c r="C8672" s="8">
        <f t="shared" ca="1" si="1165"/>
        <v>14</v>
      </c>
      <c r="D8672" s="8">
        <f t="shared" ca="1" si="1166"/>
        <v>0</v>
      </c>
      <c r="E8672" s="50">
        <f t="shared" ca="1" si="1160"/>
        <v>7</v>
      </c>
      <c r="F8672" s="2" t="str">
        <f t="shared" ca="1" si="1167"/>
        <v/>
      </c>
      <c r="BD8672" s="49">
        <f t="shared" ca="1" si="1164"/>
        <v>4473.5</v>
      </c>
      <c r="BE8672" s="3">
        <f t="shared" ca="1" si="1161"/>
        <v>0.44729999999999998</v>
      </c>
      <c r="BF8672" s="3">
        <f t="shared" ca="1" si="1162"/>
        <v>-0.13248586824472414</v>
      </c>
      <c r="BG8672" s="9">
        <f t="shared" ca="1" si="1163"/>
        <v>7</v>
      </c>
      <c r="BH8672" s="6">
        <f ca="1">IF(ISNUMBER('Descriptive Stats'!BF8672),'Descriptive Stats'!BF8672,#N/A)</f>
        <v>-0.13248586824472414</v>
      </c>
      <c r="BI8672" s="6">
        <f ca="1">IF(ISNUMBER('Descriptive Stats'!E8672),'Descriptive Stats'!E8672,#N/A)</f>
        <v>7</v>
      </c>
    </row>
    <row r="8673" spans="1:61" ht="14.4" x14ac:dyDescent="0.3">
      <c r="A8673" s="2">
        <f>ROW()</f>
        <v>8673</v>
      </c>
      <c r="C8673" s="8">
        <f t="shared" ca="1" si="1165"/>
        <v>6</v>
      </c>
      <c r="D8673" s="8">
        <f t="shared" ca="1" si="1166"/>
        <v>7</v>
      </c>
      <c r="E8673" s="50">
        <f t="shared" ca="1" si="1160"/>
        <v>6</v>
      </c>
      <c r="F8673" s="2" t="str">
        <f t="shared" ca="1" si="1167"/>
        <v/>
      </c>
      <c r="BD8673" s="49">
        <f t="shared" ca="1" si="1164"/>
        <v>3900</v>
      </c>
      <c r="BE8673" s="3">
        <f t="shared" ca="1" si="1161"/>
        <v>0.38995000000000002</v>
      </c>
      <c r="BF8673" s="3">
        <f t="shared" ca="1" si="1162"/>
        <v>-0.2794493539703507</v>
      </c>
      <c r="BG8673" s="9">
        <f t="shared" ca="1" si="1163"/>
        <v>6</v>
      </c>
      <c r="BH8673" s="6">
        <f ca="1">IF(ISNUMBER('Descriptive Stats'!BF8673),'Descriptive Stats'!BF8673,#N/A)</f>
        <v>-0.2794493539703507</v>
      </c>
      <c r="BI8673" s="6">
        <f ca="1">IF(ISNUMBER('Descriptive Stats'!E8673),'Descriptive Stats'!E8673,#N/A)</f>
        <v>6</v>
      </c>
    </row>
    <row r="8674" spans="1:61" ht="14.4" x14ac:dyDescent="0.3">
      <c r="A8674" s="2">
        <f>ROW()</f>
        <v>8674</v>
      </c>
      <c r="C8674" s="8">
        <f t="shared" ca="1" si="1165"/>
        <v>5</v>
      </c>
      <c r="D8674" s="8">
        <f t="shared" ca="1" si="1166"/>
        <v>6</v>
      </c>
      <c r="E8674" s="50">
        <f t="shared" ca="1" si="1160"/>
        <v>0</v>
      </c>
      <c r="F8674" s="2" t="str">
        <f t="shared" ca="1" si="1167"/>
        <v/>
      </c>
      <c r="BD8674" s="49">
        <f t="shared" ca="1" si="1164"/>
        <v>815.5</v>
      </c>
      <c r="BE8674" s="3">
        <f t="shared" ca="1" si="1161"/>
        <v>8.1500000000000003E-2</v>
      </c>
      <c r="BF8674" s="3">
        <f t="shared" ca="1" si="1162"/>
        <v>-1.3950525282585462</v>
      </c>
      <c r="BG8674" s="9">
        <f t="shared" ca="1" si="1163"/>
        <v>0</v>
      </c>
      <c r="BH8674" s="6">
        <f ca="1">IF(ISNUMBER('Descriptive Stats'!BF8674),'Descriptive Stats'!BF8674,#N/A)</f>
        <v>-1.3950525282585462</v>
      </c>
      <c r="BI8674" s="6">
        <f ca="1">IF(ISNUMBER('Descriptive Stats'!E8674),'Descriptive Stats'!E8674,#N/A)</f>
        <v>0</v>
      </c>
    </row>
    <row r="8675" spans="1:61" ht="14.4" x14ac:dyDescent="0.3">
      <c r="A8675" s="2">
        <f>ROW()</f>
        <v>8675</v>
      </c>
      <c r="C8675" s="8">
        <f t="shared" ca="1" si="1165"/>
        <v>20</v>
      </c>
      <c r="D8675" s="8">
        <f t="shared" ca="1" si="1166"/>
        <v>0</v>
      </c>
      <c r="E8675" s="50">
        <f t="shared" ca="1" si="1160"/>
        <v>15</v>
      </c>
      <c r="F8675" s="2" t="str">
        <f t="shared" ca="1" si="1167"/>
        <v/>
      </c>
      <c r="BD8675" s="49">
        <f t="shared" ca="1" si="1164"/>
        <v>5051.5</v>
      </c>
      <c r="BE8675" s="3">
        <f t="shared" ca="1" si="1161"/>
        <v>0.50509999999999999</v>
      </c>
      <c r="BF8675" s="3">
        <f t="shared" ca="1" si="1162"/>
        <v>1.2784152420787677E-2</v>
      </c>
      <c r="BG8675" s="9">
        <f t="shared" ca="1" si="1163"/>
        <v>15</v>
      </c>
      <c r="BH8675" s="6">
        <f ca="1">IF(ISNUMBER('Descriptive Stats'!BF8675),'Descriptive Stats'!BF8675,#N/A)</f>
        <v>1.2784152420787677E-2</v>
      </c>
      <c r="BI8675" s="6">
        <f ca="1">IF(ISNUMBER('Descriptive Stats'!E8675),'Descriptive Stats'!E8675,#N/A)</f>
        <v>15</v>
      </c>
    </row>
    <row r="8676" spans="1:61" ht="14.4" x14ac:dyDescent="0.3">
      <c r="A8676" s="2">
        <f>ROW()</f>
        <v>8676</v>
      </c>
      <c r="C8676" s="8">
        <f t="shared" ca="1" si="1165"/>
        <v>24</v>
      </c>
      <c r="D8676" s="8">
        <f t="shared" ca="1" si="1166"/>
        <v>15</v>
      </c>
      <c r="E8676" s="50">
        <f t="shared" ca="1" si="1160"/>
        <v>0</v>
      </c>
      <c r="F8676" s="2" t="str">
        <f t="shared" ca="1" si="1167"/>
        <v/>
      </c>
      <c r="BD8676" s="49">
        <f t="shared" ca="1" si="1164"/>
        <v>815.5</v>
      </c>
      <c r="BE8676" s="3">
        <f t="shared" ca="1" si="1161"/>
        <v>8.1500000000000003E-2</v>
      </c>
      <c r="BF8676" s="3">
        <f t="shared" ca="1" si="1162"/>
        <v>-1.3950525282585462</v>
      </c>
      <c r="BG8676" s="9">
        <f t="shared" ca="1" si="1163"/>
        <v>0</v>
      </c>
      <c r="BH8676" s="6">
        <f ca="1">IF(ISNUMBER('Descriptive Stats'!BF8676),'Descriptive Stats'!BF8676,#N/A)</f>
        <v>-1.3950525282585462</v>
      </c>
      <c r="BI8676" s="6">
        <f ca="1">IF(ISNUMBER('Descriptive Stats'!E8676),'Descriptive Stats'!E8676,#N/A)</f>
        <v>0</v>
      </c>
    </row>
    <row r="8677" spans="1:61" ht="14.4" x14ac:dyDescent="0.3">
      <c r="A8677" s="2">
        <f>ROW()</f>
        <v>8677</v>
      </c>
      <c r="C8677" s="8">
        <f t="shared" ca="1" si="1165"/>
        <v>20</v>
      </c>
      <c r="D8677" s="8">
        <f t="shared" ca="1" si="1166"/>
        <v>0</v>
      </c>
      <c r="E8677" s="50">
        <f t="shared" ca="1" si="1160"/>
        <v>9</v>
      </c>
      <c r="F8677" s="2" t="str">
        <f t="shared" ca="1" si="1167"/>
        <v/>
      </c>
      <c r="BD8677" s="49">
        <f t="shared" ca="1" si="1164"/>
        <v>4819</v>
      </c>
      <c r="BE8677" s="3">
        <f t="shared" ca="1" si="1161"/>
        <v>0.48185</v>
      </c>
      <c r="BF8677" s="3">
        <f t="shared" ca="1" si="1162"/>
        <v>-4.5511009098988427E-2</v>
      </c>
      <c r="BG8677" s="9">
        <f t="shared" ca="1" si="1163"/>
        <v>9</v>
      </c>
      <c r="BH8677" s="6">
        <f ca="1">IF(ISNUMBER('Descriptive Stats'!BF8677),'Descriptive Stats'!BF8677,#N/A)</f>
        <v>-4.5511009098988427E-2</v>
      </c>
      <c r="BI8677" s="6">
        <f ca="1">IF(ISNUMBER('Descriptive Stats'!E8677),'Descriptive Stats'!E8677,#N/A)</f>
        <v>9</v>
      </c>
    </row>
    <row r="8678" spans="1:61" ht="14.4" x14ac:dyDescent="0.3">
      <c r="A8678" s="2">
        <f>ROW()</f>
        <v>8678</v>
      </c>
      <c r="C8678" s="8">
        <f t="shared" ca="1" si="1165"/>
        <v>23</v>
      </c>
      <c r="D8678" s="8">
        <f t="shared" ca="1" si="1166"/>
        <v>9</v>
      </c>
      <c r="E8678" s="50">
        <f t="shared" ca="1" si="1160"/>
        <v>0</v>
      </c>
      <c r="F8678" s="2" t="str">
        <f t="shared" ca="1" si="1167"/>
        <v/>
      </c>
      <c r="BD8678" s="49">
        <f t="shared" ca="1" si="1164"/>
        <v>815.5</v>
      </c>
      <c r="BE8678" s="3">
        <f t="shared" ca="1" si="1161"/>
        <v>8.1500000000000003E-2</v>
      </c>
      <c r="BF8678" s="3">
        <f t="shared" ca="1" si="1162"/>
        <v>-1.3950525282585462</v>
      </c>
      <c r="BG8678" s="9">
        <f t="shared" ca="1" si="1163"/>
        <v>0</v>
      </c>
      <c r="BH8678" s="6">
        <f ca="1">IF(ISNUMBER('Descriptive Stats'!BF8678),'Descriptive Stats'!BF8678,#N/A)</f>
        <v>-1.3950525282585462</v>
      </c>
      <c r="BI8678" s="6">
        <f ca="1">IF(ISNUMBER('Descriptive Stats'!E8678),'Descriptive Stats'!E8678,#N/A)</f>
        <v>0</v>
      </c>
    </row>
    <row r="8679" spans="1:61" ht="14.4" x14ac:dyDescent="0.3">
      <c r="A8679" s="2">
        <f>ROW()</f>
        <v>8679</v>
      </c>
      <c r="C8679" s="8">
        <f t="shared" ca="1" si="1165"/>
        <v>18</v>
      </c>
      <c r="D8679" s="8">
        <f t="shared" ca="1" si="1166"/>
        <v>0</v>
      </c>
      <c r="E8679" s="50">
        <f t="shared" ca="1" si="1160"/>
        <v>7</v>
      </c>
      <c r="F8679" s="2" t="str">
        <f t="shared" ca="1" si="1167"/>
        <v/>
      </c>
      <c r="BD8679" s="49">
        <f t="shared" ca="1" si="1164"/>
        <v>4473.5</v>
      </c>
      <c r="BE8679" s="3">
        <f t="shared" ca="1" si="1161"/>
        <v>0.44729999999999998</v>
      </c>
      <c r="BF8679" s="3">
        <f t="shared" ca="1" si="1162"/>
        <v>-0.13248586824472414</v>
      </c>
      <c r="BG8679" s="9">
        <f t="shared" ca="1" si="1163"/>
        <v>7</v>
      </c>
      <c r="BH8679" s="6">
        <f ca="1">IF(ISNUMBER('Descriptive Stats'!BF8679),'Descriptive Stats'!BF8679,#N/A)</f>
        <v>-0.13248586824472414</v>
      </c>
      <c r="BI8679" s="6">
        <f ca="1">IF(ISNUMBER('Descriptive Stats'!E8679),'Descriptive Stats'!E8679,#N/A)</f>
        <v>7</v>
      </c>
    </row>
    <row r="8680" spans="1:61" ht="14.4" x14ac:dyDescent="0.3">
      <c r="A8680" s="2">
        <f>ROW()</f>
        <v>8680</v>
      </c>
      <c r="C8680" s="8">
        <f t="shared" ca="1" si="1165"/>
        <v>19</v>
      </c>
      <c r="D8680" s="8">
        <f t="shared" ca="1" si="1166"/>
        <v>7</v>
      </c>
      <c r="E8680" s="50">
        <f t="shared" ca="1" si="1160"/>
        <v>2</v>
      </c>
      <c r="F8680" s="2" t="str">
        <f t="shared" ca="1" si="1167"/>
        <v/>
      </c>
      <c r="BD8680" s="49">
        <f t="shared" ca="1" si="1164"/>
        <v>2595</v>
      </c>
      <c r="BE8680" s="3">
        <f t="shared" ca="1" si="1161"/>
        <v>0.25945000000000001</v>
      </c>
      <c r="BF8680" s="3">
        <f t="shared" ca="1" si="1162"/>
        <v>-0.6450419512753276</v>
      </c>
      <c r="BG8680" s="9">
        <f t="shared" ca="1" si="1163"/>
        <v>2</v>
      </c>
      <c r="BH8680" s="6">
        <f ca="1">IF(ISNUMBER('Descriptive Stats'!BF8680),'Descriptive Stats'!BF8680,#N/A)</f>
        <v>-0.6450419512753276</v>
      </c>
      <c r="BI8680" s="6">
        <f ca="1">IF(ISNUMBER('Descriptive Stats'!E8680),'Descriptive Stats'!E8680,#N/A)</f>
        <v>2</v>
      </c>
    </row>
    <row r="8681" spans="1:61" ht="14.4" x14ac:dyDescent="0.3">
      <c r="A8681" s="2">
        <f>ROW()</f>
        <v>8681</v>
      </c>
      <c r="C8681" s="8">
        <f t="shared" ca="1" si="1165"/>
        <v>17</v>
      </c>
      <c r="D8681" s="8">
        <f t="shared" ca="1" si="1166"/>
        <v>2</v>
      </c>
      <c r="E8681" s="50">
        <f t="shared" ca="1" si="1160"/>
        <v>7</v>
      </c>
      <c r="F8681" s="2" t="str">
        <f t="shared" ca="1" si="1167"/>
        <v/>
      </c>
      <c r="BD8681" s="49">
        <f t="shared" ca="1" si="1164"/>
        <v>4473.5</v>
      </c>
      <c r="BE8681" s="3">
        <f t="shared" ca="1" si="1161"/>
        <v>0.44729999999999998</v>
      </c>
      <c r="BF8681" s="3">
        <f t="shared" ca="1" si="1162"/>
        <v>-0.13248586824472414</v>
      </c>
      <c r="BG8681" s="9">
        <f t="shared" ca="1" si="1163"/>
        <v>7</v>
      </c>
      <c r="BH8681" s="6">
        <f ca="1">IF(ISNUMBER('Descriptive Stats'!BF8681),'Descriptive Stats'!BF8681,#N/A)</f>
        <v>-0.13248586824472414</v>
      </c>
      <c r="BI8681" s="6">
        <f ca="1">IF(ISNUMBER('Descriptive Stats'!E8681),'Descriptive Stats'!E8681,#N/A)</f>
        <v>7</v>
      </c>
    </row>
    <row r="8682" spans="1:61" ht="14.4" x14ac:dyDescent="0.3">
      <c r="A8682" s="2">
        <f>ROW()</f>
        <v>8682</v>
      </c>
      <c r="C8682" s="8">
        <f t="shared" ca="1" si="1165"/>
        <v>6</v>
      </c>
      <c r="D8682" s="8">
        <f t="shared" ca="1" si="1166"/>
        <v>7</v>
      </c>
      <c r="E8682" s="50">
        <f t="shared" ca="1" si="1160"/>
        <v>1</v>
      </c>
      <c r="F8682" s="2" t="str">
        <f t="shared" ca="1" si="1167"/>
        <v/>
      </c>
      <c r="BD8682" s="49">
        <f t="shared" ca="1" si="1164"/>
        <v>1871</v>
      </c>
      <c r="BE8682" s="3">
        <f t="shared" ca="1" si="1161"/>
        <v>0.18704999999999999</v>
      </c>
      <c r="BF8682" s="3">
        <f t="shared" ca="1" si="1162"/>
        <v>-0.88881967520906158</v>
      </c>
      <c r="BG8682" s="9">
        <f t="shared" ca="1" si="1163"/>
        <v>1</v>
      </c>
      <c r="BH8682" s="6">
        <f ca="1">IF(ISNUMBER('Descriptive Stats'!BF8682),'Descriptive Stats'!BF8682,#N/A)</f>
        <v>-0.88881967520906158</v>
      </c>
      <c r="BI8682" s="6">
        <f ca="1">IF(ISNUMBER('Descriptive Stats'!E8682),'Descriptive Stats'!E8682,#N/A)</f>
        <v>1</v>
      </c>
    </row>
    <row r="8683" spans="1:61" ht="14.4" x14ac:dyDescent="0.3">
      <c r="A8683" s="2">
        <f>ROW()</f>
        <v>8683</v>
      </c>
      <c r="C8683" s="8">
        <f t="shared" ca="1" si="1165"/>
        <v>8</v>
      </c>
      <c r="D8683" s="8">
        <f t="shared" ca="1" si="1166"/>
        <v>1</v>
      </c>
      <c r="E8683" s="50">
        <f t="shared" ca="1" si="1160"/>
        <v>2</v>
      </c>
      <c r="F8683" s="2" t="str">
        <f t="shared" ca="1" si="1167"/>
        <v/>
      </c>
      <c r="BD8683" s="49">
        <f t="shared" ca="1" si="1164"/>
        <v>2595</v>
      </c>
      <c r="BE8683" s="3">
        <f t="shared" ca="1" si="1161"/>
        <v>0.25945000000000001</v>
      </c>
      <c r="BF8683" s="3">
        <f t="shared" ca="1" si="1162"/>
        <v>-0.6450419512753276</v>
      </c>
      <c r="BG8683" s="9">
        <f t="shared" ca="1" si="1163"/>
        <v>2</v>
      </c>
      <c r="BH8683" s="6">
        <f ca="1">IF(ISNUMBER('Descriptive Stats'!BF8683),'Descriptive Stats'!BF8683,#N/A)</f>
        <v>-0.6450419512753276</v>
      </c>
      <c r="BI8683" s="6">
        <f ca="1">IF(ISNUMBER('Descriptive Stats'!E8683),'Descriptive Stats'!E8683,#N/A)</f>
        <v>2</v>
      </c>
    </row>
    <row r="8684" spans="1:61" ht="14.4" x14ac:dyDescent="0.3">
      <c r="A8684" s="2">
        <f>ROW()</f>
        <v>8684</v>
      </c>
      <c r="C8684" s="8">
        <f t="shared" ca="1" si="1165"/>
        <v>3</v>
      </c>
      <c r="D8684" s="8">
        <f t="shared" ca="1" si="1166"/>
        <v>2</v>
      </c>
      <c r="E8684" s="50">
        <f t="shared" ca="1" si="1160"/>
        <v>0</v>
      </c>
      <c r="F8684" s="2" t="str">
        <f t="shared" ca="1" si="1167"/>
        <v/>
      </c>
      <c r="BD8684" s="49">
        <f t="shared" ca="1" si="1164"/>
        <v>815.5</v>
      </c>
      <c r="BE8684" s="3">
        <f t="shared" ca="1" si="1161"/>
        <v>8.1500000000000003E-2</v>
      </c>
      <c r="BF8684" s="3">
        <f t="shared" ca="1" si="1162"/>
        <v>-1.3950525282585462</v>
      </c>
      <c r="BG8684" s="9">
        <f t="shared" ca="1" si="1163"/>
        <v>0</v>
      </c>
      <c r="BH8684" s="6">
        <f ca="1">IF(ISNUMBER('Descriptive Stats'!BF8684),'Descriptive Stats'!BF8684,#N/A)</f>
        <v>-1.3950525282585462</v>
      </c>
      <c r="BI8684" s="6">
        <f ca="1">IF(ISNUMBER('Descriptive Stats'!E8684),'Descriptive Stats'!E8684,#N/A)</f>
        <v>0</v>
      </c>
    </row>
    <row r="8685" spans="1:61" ht="14.4" x14ac:dyDescent="0.3">
      <c r="A8685" s="2">
        <f>ROW()</f>
        <v>8685</v>
      </c>
      <c r="C8685" s="8">
        <f t="shared" ca="1" si="1165"/>
        <v>4</v>
      </c>
      <c r="D8685" s="8">
        <f t="shared" ca="1" si="1166"/>
        <v>0</v>
      </c>
      <c r="E8685" s="50">
        <f t="shared" ca="1" si="1160"/>
        <v>1</v>
      </c>
      <c r="F8685" s="2" t="str">
        <f t="shared" ca="1" si="1167"/>
        <v/>
      </c>
      <c r="BD8685" s="49">
        <f t="shared" ca="1" si="1164"/>
        <v>1871</v>
      </c>
      <c r="BE8685" s="3">
        <f t="shared" ca="1" si="1161"/>
        <v>0.18704999999999999</v>
      </c>
      <c r="BF8685" s="3">
        <f t="shared" ca="1" si="1162"/>
        <v>-0.88881967520906158</v>
      </c>
      <c r="BG8685" s="9">
        <f t="shared" ca="1" si="1163"/>
        <v>1</v>
      </c>
      <c r="BH8685" s="6">
        <f ca="1">IF(ISNUMBER('Descriptive Stats'!BF8685),'Descriptive Stats'!BF8685,#N/A)</f>
        <v>-0.88881967520906158</v>
      </c>
      <c r="BI8685" s="6">
        <f ca="1">IF(ISNUMBER('Descriptive Stats'!E8685),'Descriptive Stats'!E8685,#N/A)</f>
        <v>1</v>
      </c>
    </row>
    <row r="8686" spans="1:61" ht="14.4" x14ac:dyDescent="0.3">
      <c r="A8686" s="2">
        <f>ROW()</f>
        <v>8686</v>
      </c>
      <c r="C8686" s="8">
        <f t="shared" ca="1" si="1165"/>
        <v>12</v>
      </c>
      <c r="D8686" s="8">
        <f t="shared" ca="1" si="1166"/>
        <v>1</v>
      </c>
      <c r="E8686" s="50">
        <f t="shared" ca="1" si="1160"/>
        <v>0</v>
      </c>
      <c r="F8686" s="2" t="str">
        <f t="shared" ca="1" si="1167"/>
        <v/>
      </c>
      <c r="BD8686" s="49">
        <f t="shared" ca="1" si="1164"/>
        <v>815.5</v>
      </c>
      <c r="BE8686" s="3">
        <f t="shared" ca="1" si="1161"/>
        <v>8.1500000000000003E-2</v>
      </c>
      <c r="BF8686" s="3">
        <f t="shared" ca="1" si="1162"/>
        <v>-1.3950525282585462</v>
      </c>
      <c r="BG8686" s="9">
        <f t="shared" ca="1" si="1163"/>
        <v>0</v>
      </c>
      <c r="BH8686" s="6">
        <f ca="1">IF(ISNUMBER('Descriptive Stats'!BF8686),'Descriptive Stats'!BF8686,#N/A)</f>
        <v>-1.3950525282585462</v>
      </c>
      <c r="BI8686" s="6">
        <f ca="1">IF(ISNUMBER('Descriptive Stats'!E8686),'Descriptive Stats'!E8686,#N/A)</f>
        <v>0</v>
      </c>
    </row>
    <row r="8687" spans="1:61" ht="14.4" x14ac:dyDescent="0.3">
      <c r="A8687" s="2">
        <f>ROW()</f>
        <v>8687</v>
      </c>
      <c r="C8687" s="8">
        <f t="shared" ca="1" si="1165"/>
        <v>14</v>
      </c>
      <c r="D8687" s="8">
        <f t="shared" ca="1" si="1166"/>
        <v>0</v>
      </c>
      <c r="E8687" s="50">
        <f t="shared" ca="1" si="1160"/>
        <v>19</v>
      </c>
      <c r="F8687" s="2" t="str">
        <f t="shared" ca="1" si="1167"/>
        <v>X</v>
      </c>
      <c r="BD8687" s="49">
        <f t="shared" ca="1" si="1164"/>
        <v>5294</v>
      </c>
      <c r="BE8687" s="3">
        <f t="shared" ca="1" si="1161"/>
        <v>0.52934999999999999</v>
      </c>
      <c r="BF8687" s="3">
        <f t="shared" ca="1" si="1162"/>
        <v>7.3636031452008061E-2</v>
      </c>
      <c r="BG8687" s="9">
        <f t="shared" ca="1" si="1163"/>
        <v>19</v>
      </c>
      <c r="BH8687" s="6">
        <f ca="1">IF(ISNUMBER('Descriptive Stats'!BF8687),'Descriptive Stats'!BF8687,#N/A)</f>
        <v>7.3636031452008061E-2</v>
      </c>
      <c r="BI8687" s="6">
        <f ca="1">IF(ISNUMBER('Descriptive Stats'!E8687),'Descriptive Stats'!E8687,#N/A)</f>
        <v>19</v>
      </c>
    </row>
    <row r="8688" spans="1:61" ht="14.4" x14ac:dyDescent="0.3">
      <c r="A8688" s="2">
        <f>ROW()</f>
        <v>8688</v>
      </c>
      <c r="C8688" s="8">
        <f t="shared" ca="1" si="1165"/>
        <v>7</v>
      </c>
      <c r="D8688" s="8">
        <f t="shared" ca="1" si="1166"/>
        <v>19</v>
      </c>
      <c r="E8688" s="50">
        <f t="shared" ca="1" si="1160"/>
        <v>7</v>
      </c>
      <c r="F8688" s="2" t="str">
        <f t="shared" ca="1" si="1167"/>
        <v/>
      </c>
      <c r="BD8688" s="49">
        <f t="shared" ca="1" si="1164"/>
        <v>4473.5</v>
      </c>
      <c r="BE8688" s="3">
        <f t="shared" ca="1" si="1161"/>
        <v>0.44729999999999998</v>
      </c>
      <c r="BF8688" s="3">
        <f t="shared" ca="1" si="1162"/>
        <v>-0.13248586824472414</v>
      </c>
      <c r="BG8688" s="9">
        <f t="shared" ca="1" si="1163"/>
        <v>7</v>
      </c>
      <c r="BH8688" s="6">
        <f ca="1">IF(ISNUMBER('Descriptive Stats'!BF8688),'Descriptive Stats'!BF8688,#N/A)</f>
        <v>-0.13248586824472414</v>
      </c>
      <c r="BI8688" s="6">
        <f ca="1">IF(ISNUMBER('Descriptive Stats'!E8688),'Descriptive Stats'!E8688,#N/A)</f>
        <v>7</v>
      </c>
    </row>
    <row r="8689" spans="1:61" ht="14.4" x14ac:dyDescent="0.3">
      <c r="A8689" s="2">
        <f>ROW()</f>
        <v>8689</v>
      </c>
      <c r="C8689" s="8">
        <f t="shared" ca="1" si="1165"/>
        <v>19</v>
      </c>
      <c r="D8689" s="8">
        <f t="shared" ca="1" si="1166"/>
        <v>7</v>
      </c>
      <c r="E8689" s="50">
        <f t="shared" ca="1" si="1160"/>
        <v>4</v>
      </c>
      <c r="F8689" s="2" t="str">
        <f t="shared" ca="1" si="1167"/>
        <v/>
      </c>
      <c r="BD8689" s="49">
        <f t="shared" ca="1" si="1164"/>
        <v>3442</v>
      </c>
      <c r="BE8689" s="3">
        <f t="shared" ca="1" si="1161"/>
        <v>0.34415000000000001</v>
      </c>
      <c r="BF8689" s="3">
        <f t="shared" ca="1" si="1162"/>
        <v>-0.40116316278173481</v>
      </c>
      <c r="BG8689" s="9">
        <f t="shared" ca="1" si="1163"/>
        <v>4</v>
      </c>
      <c r="BH8689" s="6">
        <f ca="1">IF(ISNUMBER('Descriptive Stats'!BF8689),'Descriptive Stats'!BF8689,#N/A)</f>
        <v>-0.40116316278173481</v>
      </c>
      <c r="BI8689" s="6">
        <f ca="1">IF(ISNUMBER('Descriptive Stats'!E8689),'Descriptive Stats'!E8689,#N/A)</f>
        <v>4</v>
      </c>
    </row>
    <row r="8690" spans="1:61" ht="14.4" x14ac:dyDescent="0.3">
      <c r="A8690" s="2">
        <f>ROW()</f>
        <v>8690</v>
      </c>
      <c r="C8690" s="8">
        <f t="shared" ca="1" si="1165"/>
        <v>13</v>
      </c>
      <c r="D8690" s="8">
        <f t="shared" ca="1" si="1166"/>
        <v>4</v>
      </c>
      <c r="E8690" s="50">
        <f t="shared" ca="1" si="1160"/>
        <v>0</v>
      </c>
      <c r="F8690" s="2" t="str">
        <f t="shared" ca="1" si="1167"/>
        <v/>
      </c>
      <c r="BD8690" s="49">
        <f t="shared" ca="1" si="1164"/>
        <v>815.5</v>
      </c>
      <c r="BE8690" s="3">
        <f t="shared" ca="1" si="1161"/>
        <v>8.1500000000000003E-2</v>
      </c>
      <c r="BF8690" s="3">
        <f t="shared" ca="1" si="1162"/>
        <v>-1.3950525282585462</v>
      </c>
      <c r="BG8690" s="9">
        <f t="shared" ca="1" si="1163"/>
        <v>0</v>
      </c>
      <c r="BH8690" s="6">
        <f ca="1">IF(ISNUMBER('Descriptive Stats'!BF8690),'Descriptive Stats'!BF8690,#N/A)</f>
        <v>-1.3950525282585462</v>
      </c>
      <c r="BI8690" s="6">
        <f ca="1">IF(ISNUMBER('Descriptive Stats'!E8690),'Descriptive Stats'!E8690,#N/A)</f>
        <v>0</v>
      </c>
    </row>
    <row r="8691" spans="1:61" ht="14.4" x14ac:dyDescent="0.3">
      <c r="A8691" s="2">
        <f>ROW()</f>
        <v>8691</v>
      </c>
      <c r="C8691" s="8">
        <f t="shared" ca="1" si="1165"/>
        <v>15</v>
      </c>
      <c r="D8691" s="8">
        <f t="shared" ca="1" si="1166"/>
        <v>0</v>
      </c>
      <c r="E8691" s="50">
        <f t="shared" ca="1" si="1160"/>
        <v>1</v>
      </c>
      <c r="F8691" s="2" t="str">
        <f t="shared" ca="1" si="1167"/>
        <v/>
      </c>
      <c r="BD8691" s="49">
        <f t="shared" ca="1" si="1164"/>
        <v>1871</v>
      </c>
      <c r="BE8691" s="3">
        <f t="shared" ca="1" si="1161"/>
        <v>0.18704999999999999</v>
      </c>
      <c r="BF8691" s="3">
        <f t="shared" ca="1" si="1162"/>
        <v>-0.88881967520906158</v>
      </c>
      <c r="BG8691" s="9">
        <f t="shared" ca="1" si="1163"/>
        <v>1</v>
      </c>
      <c r="BH8691" s="6">
        <f ca="1">IF(ISNUMBER('Descriptive Stats'!BF8691),'Descriptive Stats'!BF8691,#N/A)</f>
        <v>-0.88881967520906158</v>
      </c>
      <c r="BI8691" s="6">
        <f ca="1">IF(ISNUMBER('Descriptive Stats'!E8691),'Descriptive Stats'!E8691,#N/A)</f>
        <v>1</v>
      </c>
    </row>
    <row r="8692" spans="1:61" ht="14.4" x14ac:dyDescent="0.3">
      <c r="A8692" s="2">
        <f>ROW()</f>
        <v>8692</v>
      </c>
      <c r="C8692" s="8">
        <f t="shared" ca="1" si="1165"/>
        <v>8</v>
      </c>
      <c r="D8692" s="8">
        <f t="shared" ca="1" si="1166"/>
        <v>1</v>
      </c>
      <c r="E8692" s="50">
        <f t="shared" ca="1" si="1160"/>
        <v>2</v>
      </c>
      <c r="F8692" s="2" t="str">
        <f t="shared" ca="1" si="1167"/>
        <v/>
      </c>
      <c r="BD8692" s="49">
        <f t="shared" ca="1" si="1164"/>
        <v>2595</v>
      </c>
      <c r="BE8692" s="3">
        <f t="shared" ca="1" si="1161"/>
        <v>0.25945000000000001</v>
      </c>
      <c r="BF8692" s="3">
        <f t="shared" ca="1" si="1162"/>
        <v>-0.6450419512753276</v>
      </c>
      <c r="BG8692" s="9">
        <f t="shared" ca="1" si="1163"/>
        <v>2</v>
      </c>
      <c r="BH8692" s="6">
        <f ca="1">IF(ISNUMBER('Descriptive Stats'!BF8692),'Descriptive Stats'!BF8692,#N/A)</f>
        <v>-0.6450419512753276</v>
      </c>
      <c r="BI8692" s="6">
        <f ca="1">IF(ISNUMBER('Descriptive Stats'!E8692),'Descriptive Stats'!E8692,#N/A)</f>
        <v>2</v>
      </c>
    </row>
    <row r="8693" spans="1:61" ht="14.4" x14ac:dyDescent="0.3">
      <c r="A8693" s="2">
        <f>ROW()</f>
        <v>8693</v>
      </c>
      <c r="C8693" s="8">
        <f t="shared" ca="1" si="1165"/>
        <v>3</v>
      </c>
      <c r="D8693" s="8">
        <f t="shared" ca="1" si="1166"/>
        <v>2</v>
      </c>
      <c r="E8693" s="50">
        <f t="shared" ca="1" si="1160"/>
        <v>0</v>
      </c>
      <c r="F8693" s="2" t="str">
        <f t="shared" ca="1" si="1167"/>
        <v/>
      </c>
      <c r="BD8693" s="49">
        <f t="shared" ca="1" si="1164"/>
        <v>815.5</v>
      </c>
      <c r="BE8693" s="3">
        <f t="shared" ca="1" si="1161"/>
        <v>8.1500000000000003E-2</v>
      </c>
      <c r="BF8693" s="3">
        <f t="shared" ca="1" si="1162"/>
        <v>-1.3950525282585462</v>
      </c>
      <c r="BG8693" s="9">
        <f t="shared" ca="1" si="1163"/>
        <v>0</v>
      </c>
      <c r="BH8693" s="6">
        <f ca="1">IF(ISNUMBER('Descriptive Stats'!BF8693),'Descriptive Stats'!BF8693,#N/A)</f>
        <v>-1.3950525282585462</v>
      </c>
      <c r="BI8693" s="6">
        <f ca="1">IF(ISNUMBER('Descriptive Stats'!E8693),'Descriptive Stats'!E8693,#N/A)</f>
        <v>0</v>
      </c>
    </row>
    <row r="8694" spans="1:61" ht="14.4" x14ac:dyDescent="0.3">
      <c r="A8694" s="2">
        <f>ROW()</f>
        <v>8694</v>
      </c>
      <c r="C8694" s="8">
        <f t="shared" ca="1" si="1165"/>
        <v>15</v>
      </c>
      <c r="D8694" s="8">
        <f t="shared" ca="1" si="1166"/>
        <v>0</v>
      </c>
      <c r="E8694" s="50">
        <f t="shared" ca="1" si="1160"/>
        <v>1</v>
      </c>
      <c r="F8694" s="2" t="str">
        <f t="shared" ca="1" si="1167"/>
        <v/>
      </c>
      <c r="BD8694" s="49">
        <f t="shared" ca="1" si="1164"/>
        <v>1871</v>
      </c>
      <c r="BE8694" s="3">
        <f t="shared" ca="1" si="1161"/>
        <v>0.18704999999999999</v>
      </c>
      <c r="BF8694" s="3">
        <f t="shared" ca="1" si="1162"/>
        <v>-0.88881967520906158</v>
      </c>
      <c r="BG8694" s="9">
        <f t="shared" ca="1" si="1163"/>
        <v>1</v>
      </c>
      <c r="BH8694" s="6">
        <f ca="1">IF(ISNUMBER('Descriptive Stats'!BF8694),'Descriptive Stats'!BF8694,#N/A)</f>
        <v>-0.88881967520906158</v>
      </c>
      <c r="BI8694" s="6">
        <f ca="1">IF(ISNUMBER('Descriptive Stats'!E8694),'Descriptive Stats'!E8694,#N/A)</f>
        <v>1</v>
      </c>
    </row>
    <row r="8695" spans="1:61" ht="14.4" x14ac:dyDescent="0.3">
      <c r="A8695" s="2">
        <f>ROW()</f>
        <v>8695</v>
      </c>
      <c r="C8695" s="8">
        <f t="shared" ca="1" si="1165"/>
        <v>12</v>
      </c>
      <c r="D8695" s="8">
        <f t="shared" ca="1" si="1166"/>
        <v>1</v>
      </c>
      <c r="E8695" s="50">
        <f t="shared" ca="1" si="1160"/>
        <v>6</v>
      </c>
      <c r="F8695" s="2" t="str">
        <f t="shared" ca="1" si="1167"/>
        <v/>
      </c>
      <c r="BD8695" s="49">
        <f t="shared" ca="1" si="1164"/>
        <v>3900</v>
      </c>
      <c r="BE8695" s="3">
        <f t="shared" ca="1" si="1161"/>
        <v>0.38995000000000002</v>
      </c>
      <c r="BF8695" s="3">
        <f t="shared" ca="1" si="1162"/>
        <v>-0.2794493539703507</v>
      </c>
      <c r="BG8695" s="9">
        <f t="shared" ca="1" si="1163"/>
        <v>6</v>
      </c>
      <c r="BH8695" s="6">
        <f ca="1">IF(ISNUMBER('Descriptive Stats'!BF8695),'Descriptive Stats'!BF8695,#N/A)</f>
        <v>-0.2794493539703507</v>
      </c>
      <c r="BI8695" s="6">
        <f ca="1">IF(ISNUMBER('Descriptive Stats'!E8695),'Descriptive Stats'!E8695,#N/A)</f>
        <v>6</v>
      </c>
    </row>
    <row r="8696" spans="1:61" ht="14.4" x14ac:dyDescent="0.3">
      <c r="A8696" s="2">
        <f>ROW()</f>
        <v>8696</v>
      </c>
      <c r="C8696" s="8">
        <f t="shared" ca="1" si="1165"/>
        <v>5</v>
      </c>
      <c r="D8696" s="8">
        <f t="shared" ca="1" si="1166"/>
        <v>6</v>
      </c>
      <c r="E8696" s="50">
        <f t="shared" ca="1" si="1160"/>
        <v>1</v>
      </c>
      <c r="F8696" s="2" t="str">
        <f t="shared" ca="1" si="1167"/>
        <v/>
      </c>
      <c r="BD8696" s="49">
        <f t="shared" ca="1" si="1164"/>
        <v>1871</v>
      </c>
      <c r="BE8696" s="3">
        <f t="shared" ca="1" si="1161"/>
        <v>0.18704999999999999</v>
      </c>
      <c r="BF8696" s="3">
        <f t="shared" ca="1" si="1162"/>
        <v>-0.88881967520906158</v>
      </c>
      <c r="BG8696" s="9">
        <f t="shared" ca="1" si="1163"/>
        <v>1</v>
      </c>
      <c r="BH8696" s="6">
        <f ca="1">IF(ISNUMBER('Descriptive Stats'!BF8696),'Descriptive Stats'!BF8696,#N/A)</f>
        <v>-0.88881967520906158</v>
      </c>
      <c r="BI8696" s="6">
        <f ca="1">IF(ISNUMBER('Descriptive Stats'!E8696),'Descriptive Stats'!E8696,#N/A)</f>
        <v>1</v>
      </c>
    </row>
    <row r="8697" spans="1:61" ht="14.4" x14ac:dyDescent="0.3">
      <c r="A8697" s="2">
        <f>ROW()</f>
        <v>8697</v>
      </c>
      <c r="C8697" s="8">
        <f t="shared" ca="1" si="1165"/>
        <v>12</v>
      </c>
      <c r="D8697" s="8">
        <f t="shared" ca="1" si="1166"/>
        <v>1</v>
      </c>
      <c r="E8697" s="50">
        <f t="shared" ca="1" si="1160"/>
        <v>0</v>
      </c>
      <c r="F8697" s="2" t="str">
        <f t="shared" ca="1" si="1167"/>
        <v/>
      </c>
      <c r="BD8697" s="49">
        <f t="shared" ca="1" si="1164"/>
        <v>815.5</v>
      </c>
      <c r="BE8697" s="3">
        <f t="shared" ca="1" si="1161"/>
        <v>8.1500000000000003E-2</v>
      </c>
      <c r="BF8697" s="3">
        <f t="shared" ca="1" si="1162"/>
        <v>-1.3950525282585462</v>
      </c>
      <c r="BG8697" s="9">
        <f t="shared" ca="1" si="1163"/>
        <v>0</v>
      </c>
      <c r="BH8697" s="6">
        <f ca="1">IF(ISNUMBER('Descriptive Stats'!BF8697),'Descriptive Stats'!BF8697,#N/A)</f>
        <v>-1.3950525282585462</v>
      </c>
      <c r="BI8697" s="6">
        <f ca="1">IF(ISNUMBER('Descriptive Stats'!E8697),'Descriptive Stats'!E8697,#N/A)</f>
        <v>0</v>
      </c>
    </row>
    <row r="8698" spans="1:61" ht="14.4" x14ac:dyDescent="0.3">
      <c r="A8698" s="2">
        <f>ROW()</f>
        <v>8698</v>
      </c>
      <c r="C8698" s="8">
        <f t="shared" ca="1" si="1165"/>
        <v>11</v>
      </c>
      <c r="D8698" s="8">
        <f t="shared" ca="1" si="1166"/>
        <v>0</v>
      </c>
      <c r="E8698" s="50">
        <f t="shared" ca="1" si="1160"/>
        <v>6</v>
      </c>
      <c r="F8698" s="2" t="str">
        <f t="shared" ca="1" si="1167"/>
        <v/>
      </c>
      <c r="BD8698" s="49">
        <f t="shared" ca="1" si="1164"/>
        <v>3900</v>
      </c>
      <c r="BE8698" s="3">
        <f t="shared" ca="1" si="1161"/>
        <v>0.38995000000000002</v>
      </c>
      <c r="BF8698" s="3">
        <f t="shared" ca="1" si="1162"/>
        <v>-0.2794493539703507</v>
      </c>
      <c r="BG8698" s="9">
        <f t="shared" ca="1" si="1163"/>
        <v>6</v>
      </c>
      <c r="BH8698" s="6">
        <f ca="1">IF(ISNUMBER('Descriptive Stats'!BF8698),'Descriptive Stats'!BF8698,#N/A)</f>
        <v>-0.2794493539703507</v>
      </c>
      <c r="BI8698" s="6">
        <f ca="1">IF(ISNUMBER('Descriptive Stats'!E8698),'Descriptive Stats'!E8698,#N/A)</f>
        <v>6</v>
      </c>
    </row>
    <row r="8699" spans="1:61" ht="14.4" x14ac:dyDescent="0.3">
      <c r="A8699" s="2">
        <f>ROW()</f>
        <v>8699</v>
      </c>
      <c r="C8699" s="8">
        <f t="shared" ca="1" si="1165"/>
        <v>2</v>
      </c>
      <c r="D8699" s="8">
        <f t="shared" ca="1" si="1166"/>
        <v>6</v>
      </c>
      <c r="E8699" s="50">
        <f t="shared" ca="1" si="1160"/>
        <v>0</v>
      </c>
      <c r="F8699" s="2" t="str">
        <f t="shared" ca="1" si="1167"/>
        <v/>
      </c>
      <c r="BD8699" s="49">
        <f t="shared" ca="1" si="1164"/>
        <v>815.5</v>
      </c>
      <c r="BE8699" s="3">
        <f t="shared" ca="1" si="1161"/>
        <v>8.1500000000000003E-2</v>
      </c>
      <c r="BF8699" s="3">
        <f t="shared" ca="1" si="1162"/>
        <v>-1.3950525282585462</v>
      </c>
      <c r="BG8699" s="9">
        <f t="shared" ca="1" si="1163"/>
        <v>0</v>
      </c>
      <c r="BH8699" s="6">
        <f ca="1">IF(ISNUMBER('Descriptive Stats'!BF8699),'Descriptive Stats'!BF8699,#N/A)</f>
        <v>-1.3950525282585462</v>
      </c>
      <c r="BI8699" s="6">
        <f ca="1">IF(ISNUMBER('Descriptive Stats'!E8699),'Descriptive Stats'!E8699,#N/A)</f>
        <v>0</v>
      </c>
    </row>
    <row r="8700" spans="1:61" ht="14.4" x14ac:dyDescent="0.3">
      <c r="A8700" s="2">
        <f>ROW()</f>
        <v>8700</v>
      </c>
      <c r="C8700" s="8">
        <f t="shared" ca="1" si="1165"/>
        <v>14</v>
      </c>
      <c r="D8700" s="8">
        <f t="shared" ca="1" si="1166"/>
        <v>0</v>
      </c>
      <c r="E8700" s="50">
        <f t="shared" ca="1" si="1160"/>
        <v>15</v>
      </c>
      <c r="F8700" s="2" t="str">
        <f t="shared" ca="1" si="1167"/>
        <v/>
      </c>
      <c r="BD8700" s="49">
        <f t="shared" ca="1" si="1164"/>
        <v>5051.5</v>
      </c>
      <c r="BE8700" s="3">
        <f t="shared" ca="1" si="1161"/>
        <v>0.50509999999999999</v>
      </c>
      <c r="BF8700" s="3">
        <f t="shared" ca="1" si="1162"/>
        <v>1.2784152420787677E-2</v>
      </c>
      <c r="BG8700" s="9">
        <f t="shared" ca="1" si="1163"/>
        <v>15</v>
      </c>
      <c r="BH8700" s="6">
        <f ca="1">IF(ISNUMBER('Descriptive Stats'!BF8700),'Descriptive Stats'!BF8700,#N/A)</f>
        <v>1.2784152420787677E-2</v>
      </c>
      <c r="BI8700" s="6">
        <f ca="1">IF(ISNUMBER('Descriptive Stats'!E8700),'Descriptive Stats'!E8700,#N/A)</f>
        <v>15</v>
      </c>
    </row>
    <row r="8701" spans="1:61" ht="14.4" x14ac:dyDescent="0.3">
      <c r="A8701" s="2">
        <f>ROW()</f>
        <v>8701</v>
      </c>
      <c r="C8701" s="8">
        <f t="shared" ca="1" si="1165"/>
        <v>24</v>
      </c>
      <c r="D8701" s="8">
        <f t="shared" ca="1" si="1166"/>
        <v>15</v>
      </c>
      <c r="E8701" s="50">
        <f t="shared" ca="1" si="1160"/>
        <v>2</v>
      </c>
      <c r="F8701" s="2" t="str">
        <f t="shared" ca="1" si="1167"/>
        <v/>
      </c>
      <c r="BD8701" s="49">
        <f t="shared" ca="1" si="1164"/>
        <v>2595</v>
      </c>
      <c r="BE8701" s="3">
        <f t="shared" ca="1" si="1161"/>
        <v>0.25945000000000001</v>
      </c>
      <c r="BF8701" s="3">
        <f t="shared" ca="1" si="1162"/>
        <v>-0.6450419512753276</v>
      </c>
      <c r="BG8701" s="9">
        <f t="shared" ca="1" si="1163"/>
        <v>2</v>
      </c>
      <c r="BH8701" s="6">
        <f ca="1">IF(ISNUMBER('Descriptive Stats'!BF8701),'Descriptive Stats'!BF8701,#N/A)</f>
        <v>-0.6450419512753276</v>
      </c>
      <c r="BI8701" s="6">
        <f ca="1">IF(ISNUMBER('Descriptive Stats'!E8701),'Descriptive Stats'!E8701,#N/A)</f>
        <v>2</v>
      </c>
    </row>
    <row r="8702" spans="1:61" ht="14.4" x14ac:dyDescent="0.3">
      <c r="A8702" s="2">
        <f>ROW()</f>
        <v>8702</v>
      </c>
      <c r="C8702" s="8">
        <f t="shared" ca="1" si="1165"/>
        <v>3</v>
      </c>
      <c r="D8702" s="8">
        <f t="shared" ca="1" si="1166"/>
        <v>2</v>
      </c>
      <c r="E8702" s="50">
        <f t="shared" ca="1" si="1160"/>
        <v>0</v>
      </c>
      <c r="F8702" s="2" t="str">
        <f t="shared" ca="1" si="1167"/>
        <v/>
      </c>
      <c r="BD8702" s="49">
        <f t="shared" ca="1" si="1164"/>
        <v>815.5</v>
      </c>
      <c r="BE8702" s="3">
        <f t="shared" ca="1" si="1161"/>
        <v>8.1500000000000003E-2</v>
      </c>
      <c r="BF8702" s="3">
        <f t="shared" ca="1" si="1162"/>
        <v>-1.3950525282585462</v>
      </c>
      <c r="BG8702" s="9">
        <f t="shared" ca="1" si="1163"/>
        <v>0</v>
      </c>
      <c r="BH8702" s="6">
        <f ca="1">IF(ISNUMBER('Descriptive Stats'!BF8702),'Descriptive Stats'!BF8702,#N/A)</f>
        <v>-1.3950525282585462</v>
      </c>
      <c r="BI8702" s="6">
        <f ca="1">IF(ISNUMBER('Descriptive Stats'!E8702),'Descriptive Stats'!E8702,#N/A)</f>
        <v>0</v>
      </c>
    </row>
    <row r="8703" spans="1:61" ht="14.4" x14ac:dyDescent="0.3">
      <c r="A8703" s="2">
        <f>ROW()</f>
        <v>8703</v>
      </c>
      <c r="C8703" s="8">
        <f t="shared" ca="1" si="1165"/>
        <v>4</v>
      </c>
      <c r="D8703" s="8">
        <f t="shared" ca="1" si="1166"/>
        <v>0</v>
      </c>
      <c r="E8703" s="50">
        <f t="shared" ca="1" si="1160"/>
        <v>0</v>
      </c>
      <c r="F8703" s="2" t="str">
        <f t="shared" ca="1" si="1167"/>
        <v/>
      </c>
      <c r="BD8703" s="49">
        <f t="shared" ca="1" si="1164"/>
        <v>815.5</v>
      </c>
      <c r="BE8703" s="3">
        <f t="shared" ca="1" si="1161"/>
        <v>8.1500000000000003E-2</v>
      </c>
      <c r="BF8703" s="3">
        <f t="shared" ca="1" si="1162"/>
        <v>-1.3950525282585462</v>
      </c>
      <c r="BG8703" s="9">
        <f t="shared" ca="1" si="1163"/>
        <v>0</v>
      </c>
      <c r="BH8703" s="6">
        <f ca="1">IF(ISNUMBER('Descriptive Stats'!BF8703),'Descriptive Stats'!BF8703,#N/A)</f>
        <v>-1.3950525282585462</v>
      </c>
      <c r="BI8703" s="6">
        <f ca="1">IF(ISNUMBER('Descriptive Stats'!E8703),'Descriptive Stats'!E8703,#N/A)</f>
        <v>0</v>
      </c>
    </row>
    <row r="8704" spans="1:61" ht="14.4" x14ac:dyDescent="0.3">
      <c r="A8704" s="2">
        <f>ROW()</f>
        <v>8704</v>
      </c>
      <c r="C8704" s="8">
        <f t="shared" ca="1" si="1165"/>
        <v>20</v>
      </c>
      <c r="D8704" s="8">
        <f t="shared" ca="1" si="1166"/>
        <v>0</v>
      </c>
      <c r="E8704" s="50">
        <f t="shared" ca="1" si="1160"/>
        <v>9</v>
      </c>
      <c r="F8704" s="2" t="str">
        <f t="shared" ca="1" si="1167"/>
        <v/>
      </c>
      <c r="BD8704" s="49">
        <f t="shared" ca="1" si="1164"/>
        <v>4819</v>
      </c>
      <c r="BE8704" s="3">
        <f t="shared" ca="1" si="1161"/>
        <v>0.48185</v>
      </c>
      <c r="BF8704" s="3">
        <f t="shared" ca="1" si="1162"/>
        <v>-4.5511009098988427E-2</v>
      </c>
      <c r="BG8704" s="9">
        <f t="shared" ca="1" si="1163"/>
        <v>9</v>
      </c>
      <c r="BH8704" s="6">
        <f ca="1">IF(ISNUMBER('Descriptive Stats'!BF8704),'Descriptive Stats'!BF8704,#N/A)</f>
        <v>-4.5511009098988427E-2</v>
      </c>
      <c r="BI8704" s="6">
        <f ca="1">IF(ISNUMBER('Descriptive Stats'!E8704),'Descriptive Stats'!E8704,#N/A)</f>
        <v>9</v>
      </c>
    </row>
    <row r="8705" spans="1:61" ht="14.4" x14ac:dyDescent="0.3">
      <c r="A8705" s="2">
        <f>ROW()</f>
        <v>8705</v>
      </c>
      <c r="C8705" s="8">
        <f t="shared" ca="1" si="1165"/>
        <v>23</v>
      </c>
      <c r="D8705" s="8">
        <f t="shared" ca="1" si="1166"/>
        <v>9</v>
      </c>
      <c r="E8705" s="50">
        <f t="shared" ca="1" si="1160"/>
        <v>4</v>
      </c>
      <c r="F8705" s="2" t="str">
        <f t="shared" ca="1" si="1167"/>
        <v/>
      </c>
      <c r="BD8705" s="49">
        <f t="shared" ca="1" si="1164"/>
        <v>3442</v>
      </c>
      <c r="BE8705" s="3">
        <f t="shared" ca="1" si="1161"/>
        <v>0.34415000000000001</v>
      </c>
      <c r="BF8705" s="3">
        <f t="shared" ca="1" si="1162"/>
        <v>-0.40116316278173481</v>
      </c>
      <c r="BG8705" s="9">
        <f t="shared" ca="1" si="1163"/>
        <v>4</v>
      </c>
      <c r="BH8705" s="6">
        <f ca="1">IF(ISNUMBER('Descriptive Stats'!BF8705),'Descriptive Stats'!BF8705,#N/A)</f>
        <v>-0.40116316278173481</v>
      </c>
      <c r="BI8705" s="6">
        <f ca="1">IF(ISNUMBER('Descriptive Stats'!E8705),'Descriptive Stats'!E8705,#N/A)</f>
        <v>4</v>
      </c>
    </row>
    <row r="8706" spans="1:61" ht="14.4" x14ac:dyDescent="0.3">
      <c r="A8706" s="2">
        <f>ROW()</f>
        <v>8706</v>
      </c>
      <c r="C8706" s="8">
        <f t="shared" ca="1" si="1165"/>
        <v>13</v>
      </c>
      <c r="D8706" s="8">
        <f t="shared" ca="1" si="1166"/>
        <v>4</v>
      </c>
      <c r="E8706" s="50">
        <f t="shared" ca="1" si="1160"/>
        <v>6</v>
      </c>
      <c r="F8706" s="2" t="str">
        <f t="shared" ca="1" si="1167"/>
        <v/>
      </c>
      <c r="BD8706" s="49">
        <f t="shared" ca="1" si="1164"/>
        <v>3900</v>
      </c>
      <c r="BE8706" s="3">
        <f t="shared" ca="1" si="1161"/>
        <v>0.38995000000000002</v>
      </c>
      <c r="BF8706" s="3">
        <f t="shared" ca="1" si="1162"/>
        <v>-0.2794493539703507</v>
      </c>
      <c r="BG8706" s="9">
        <f t="shared" ca="1" si="1163"/>
        <v>6</v>
      </c>
      <c r="BH8706" s="6">
        <f ca="1">IF(ISNUMBER('Descriptive Stats'!BF8706),'Descriptive Stats'!BF8706,#N/A)</f>
        <v>-0.2794493539703507</v>
      </c>
      <c r="BI8706" s="6">
        <f ca="1">IF(ISNUMBER('Descriptive Stats'!E8706),'Descriptive Stats'!E8706,#N/A)</f>
        <v>6</v>
      </c>
    </row>
    <row r="8707" spans="1:61" ht="14.4" x14ac:dyDescent="0.3">
      <c r="A8707" s="2">
        <f>ROW()</f>
        <v>8707</v>
      </c>
      <c r="C8707" s="8">
        <f t="shared" ca="1" si="1165"/>
        <v>16</v>
      </c>
      <c r="D8707" s="8">
        <f t="shared" ca="1" si="1166"/>
        <v>6</v>
      </c>
      <c r="E8707" s="50">
        <f t="shared" ref="E8707:E8770" ca="1" si="1168">IF(0=MOD(ROW(),$J$1),AVERAGE(OFFSET($D$2,ROW()-$J$1,0,$J$1,1)),"")</f>
        <v>2</v>
      </c>
      <c r="F8707" s="2" t="str">
        <f t="shared" ca="1" si="1167"/>
        <v/>
      </c>
      <c r="BD8707" s="49">
        <f t="shared" ca="1" si="1164"/>
        <v>2595</v>
      </c>
      <c r="BE8707" s="3">
        <f t="shared" ca="1" si="1161"/>
        <v>0.25945000000000001</v>
      </c>
      <c r="BF8707" s="3">
        <f t="shared" ca="1" si="1162"/>
        <v>-0.6450419512753276</v>
      </c>
      <c r="BG8707" s="9">
        <f t="shared" ca="1" si="1163"/>
        <v>2</v>
      </c>
      <c r="BH8707" s="6">
        <f ca="1">IF(ISNUMBER('Descriptive Stats'!BF8707),'Descriptive Stats'!BF8707,#N/A)</f>
        <v>-0.6450419512753276</v>
      </c>
      <c r="BI8707" s="6">
        <f ca="1">IF(ISNUMBER('Descriptive Stats'!E8707),'Descriptive Stats'!E8707,#N/A)</f>
        <v>2</v>
      </c>
    </row>
    <row r="8708" spans="1:61" ht="14.4" x14ac:dyDescent="0.3">
      <c r="A8708" s="2">
        <f>ROW()</f>
        <v>8708</v>
      </c>
      <c r="C8708" s="8">
        <f t="shared" ca="1" si="1165"/>
        <v>17</v>
      </c>
      <c r="D8708" s="8">
        <f t="shared" ca="1" si="1166"/>
        <v>2</v>
      </c>
      <c r="E8708" s="50">
        <f t="shared" ca="1" si="1168"/>
        <v>3</v>
      </c>
      <c r="F8708" s="2" t="str">
        <f t="shared" ca="1" si="1167"/>
        <v/>
      </c>
      <c r="BD8708" s="49">
        <f t="shared" ca="1" si="1164"/>
        <v>3200</v>
      </c>
      <c r="BE8708" s="3">
        <f t="shared" ca="1" si="1161"/>
        <v>0.31995000000000001</v>
      </c>
      <c r="BF8708" s="3">
        <f t="shared" ca="1" si="1162"/>
        <v>-0.46783862043457014</v>
      </c>
      <c r="BG8708" s="9">
        <f t="shared" ca="1" si="1163"/>
        <v>3</v>
      </c>
      <c r="BH8708" s="6">
        <f ca="1">IF(ISNUMBER('Descriptive Stats'!BF8708),'Descriptive Stats'!BF8708,#N/A)</f>
        <v>-0.46783862043457014</v>
      </c>
      <c r="BI8708" s="6">
        <f ca="1">IF(ISNUMBER('Descriptive Stats'!E8708),'Descriptive Stats'!E8708,#N/A)</f>
        <v>3</v>
      </c>
    </row>
    <row r="8709" spans="1:61" ht="14.4" x14ac:dyDescent="0.3">
      <c r="A8709" s="2">
        <f>ROW()</f>
        <v>8709</v>
      </c>
      <c r="C8709" s="8">
        <f t="shared" ca="1" si="1165"/>
        <v>10</v>
      </c>
      <c r="D8709" s="8">
        <f t="shared" ca="1" si="1166"/>
        <v>3</v>
      </c>
      <c r="E8709" s="50">
        <f t="shared" ca="1" si="1168"/>
        <v>19</v>
      </c>
      <c r="F8709" s="2" t="str">
        <f t="shared" ca="1" si="1167"/>
        <v>X</v>
      </c>
      <c r="BD8709" s="49">
        <f t="shared" ca="1" si="1164"/>
        <v>5294</v>
      </c>
      <c r="BE8709" s="3">
        <f t="shared" ca="1" si="1161"/>
        <v>0.52934999999999999</v>
      </c>
      <c r="BF8709" s="3">
        <f t="shared" ca="1" si="1162"/>
        <v>7.3636031452008061E-2</v>
      </c>
      <c r="BG8709" s="9">
        <f t="shared" ca="1" si="1163"/>
        <v>19</v>
      </c>
      <c r="BH8709" s="6">
        <f ca="1">IF(ISNUMBER('Descriptive Stats'!BF8709),'Descriptive Stats'!BF8709,#N/A)</f>
        <v>7.3636031452008061E-2</v>
      </c>
      <c r="BI8709" s="6">
        <f ca="1">IF(ISNUMBER('Descriptive Stats'!E8709),'Descriptive Stats'!E8709,#N/A)</f>
        <v>19</v>
      </c>
    </row>
    <row r="8710" spans="1:61" ht="14.4" x14ac:dyDescent="0.3">
      <c r="A8710" s="2">
        <f>ROW()</f>
        <v>8710</v>
      </c>
      <c r="C8710" s="8">
        <f t="shared" ca="1" si="1165"/>
        <v>7</v>
      </c>
      <c r="D8710" s="8">
        <f t="shared" ca="1" si="1166"/>
        <v>19</v>
      </c>
      <c r="E8710" s="50">
        <f t="shared" ca="1" si="1168"/>
        <v>0</v>
      </c>
      <c r="F8710" s="2" t="str">
        <f t="shared" ca="1" si="1167"/>
        <v/>
      </c>
      <c r="BD8710" s="49">
        <f t="shared" ca="1" si="1164"/>
        <v>815.5</v>
      </c>
      <c r="BE8710" s="3">
        <f t="shared" ca="1" si="1161"/>
        <v>8.1500000000000003E-2</v>
      </c>
      <c r="BF8710" s="3">
        <f t="shared" ca="1" si="1162"/>
        <v>-1.3950525282585462</v>
      </c>
      <c r="BG8710" s="9">
        <f t="shared" ca="1" si="1163"/>
        <v>0</v>
      </c>
      <c r="BH8710" s="6">
        <f ca="1">IF(ISNUMBER('Descriptive Stats'!BF8710),'Descriptive Stats'!BF8710,#N/A)</f>
        <v>-1.3950525282585462</v>
      </c>
      <c r="BI8710" s="6">
        <f ca="1">IF(ISNUMBER('Descriptive Stats'!E8710),'Descriptive Stats'!E8710,#N/A)</f>
        <v>0</v>
      </c>
    </row>
    <row r="8711" spans="1:61" ht="14.4" x14ac:dyDescent="0.3">
      <c r="A8711" s="2">
        <f>ROW()</f>
        <v>8711</v>
      </c>
      <c r="C8711" s="8">
        <f t="shared" ca="1" si="1165"/>
        <v>22</v>
      </c>
      <c r="D8711" s="8">
        <f t="shared" ca="1" si="1166"/>
        <v>0</v>
      </c>
      <c r="E8711" s="50">
        <f t="shared" ca="1" si="1168"/>
        <v>1</v>
      </c>
      <c r="F8711" s="2" t="str">
        <f t="shared" ca="1" si="1167"/>
        <v/>
      </c>
      <c r="BD8711" s="49">
        <f t="shared" ca="1" si="1164"/>
        <v>1871</v>
      </c>
      <c r="BE8711" s="3">
        <f t="shared" ca="1" si="1161"/>
        <v>0.18704999999999999</v>
      </c>
      <c r="BF8711" s="3">
        <f t="shared" ca="1" si="1162"/>
        <v>-0.88881967520906158</v>
      </c>
      <c r="BG8711" s="9">
        <f t="shared" ca="1" si="1163"/>
        <v>1</v>
      </c>
      <c r="BH8711" s="6">
        <f ca="1">IF(ISNUMBER('Descriptive Stats'!BF8711),'Descriptive Stats'!BF8711,#N/A)</f>
        <v>-0.88881967520906158</v>
      </c>
      <c r="BI8711" s="6">
        <f ca="1">IF(ISNUMBER('Descriptive Stats'!E8711),'Descriptive Stats'!E8711,#N/A)</f>
        <v>1</v>
      </c>
    </row>
    <row r="8712" spans="1:61" ht="14.4" x14ac:dyDescent="0.3">
      <c r="A8712" s="2">
        <f>ROW()</f>
        <v>8712</v>
      </c>
      <c r="C8712" s="8">
        <f t="shared" ca="1" si="1165"/>
        <v>8</v>
      </c>
      <c r="D8712" s="8">
        <f t="shared" ca="1" si="1166"/>
        <v>1</v>
      </c>
      <c r="E8712" s="50">
        <f t="shared" ca="1" si="1168"/>
        <v>0</v>
      </c>
      <c r="F8712" s="2" t="str">
        <f t="shared" ca="1" si="1167"/>
        <v/>
      </c>
      <c r="BD8712" s="49">
        <f t="shared" ca="1" si="1164"/>
        <v>815.5</v>
      </c>
      <c r="BE8712" s="3">
        <f t="shared" ca="1" si="1161"/>
        <v>8.1500000000000003E-2</v>
      </c>
      <c r="BF8712" s="3">
        <f t="shared" ca="1" si="1162"/>
        <v>-1.3950525282585462</v>
      </c>
      <c r="BG8712" s="9">
        <f t="shared" ca="1" si="1163"/>
        <v>0</v>
      </c>
      <c r="BH8712" s="6">
        <f ca="1">IF(ISNUMBER('Descriptive Stats'!BF8712),'Descriptive Stats'!BF8712,#N/A)</f>
        <v>-1.3950525282585462</v>
      </c>
      <c r="BI8712" s="6">
        <f ca="1">IF(ISNUMBER('Descriptive Stats'!E8712),'Descriptive Stats'!E8712,#N/A)</f>
        <v>0</v>
      </c>
    </row>
    <row r="8713" spans="1:61" ht="14.4" x14ac:dyDescent="0.3">
      <c r="A8713" s="2">
        <f>ROW()</f>
        <v>8713</v>
      </c>
      <c r="C8713" s="8">
        <f t="shared" ca="1" si="1165"/>
        <v>11</v>
      </c>
      <c r="D8713" s="8">
        <f t="shared" ca="1" si="1166"/>
        <v>0</v>
      </c>
      <c r="E8713" s="50">
        <f t="shared" ca="1" si="1168"/>
        <v>2</v>
      </c>
      <c r="F8713" s="2" t="str">
        <f t="shared" ca="1" si="1167"/>
        <v/>
      </c>
      <c r="BD8713" s="49">
        <f t="shared" ca="1" si="1164"/>
        <v>2595</v>
      </c>
      <c r="BE8713" s="3">
        <f t="shared" ref="BE8713:BE8776" ca="1" si="1169">IF(ISNUMBER(BD8713),(BD8713-0.5)/$BK$4,"")</f>
        <v>0.25945000000000001</v>
      </c>
      <c r="BF8713" s="3">
        <f t="shared" ref="BF8713:BF8776" ca="1" si="1170">IF(ISNUMBER(BE8713),_xlfn.NORM.INV(BE8713,0,1),"")</f>
        <v>-0.6450419512753276</v>
      </c>
      <c r="BG8713" s="9">
        <f t="shared" ref="BG8713:BG8776" ca="1" si="1171">IF(ISNUMBER(E8713),E8713,"")</f>
        <v>2</v>
      </c>
      <c r="BH8713" s="6">
        <f ca="1">IF(ISNUMBER('Descriptive Stats'!BF8713),'Descriptive Stats'!BF8713,#N/A)</f>
        <v>-0.6450419512753276</v>
      </c>
      <c r="BI8713" s="6">
        <f ca="1">IF(ISNUMBER('Descriptive Stats'!E8713),'Descriptive Stats'!E8713,#N/A)</f>
        <v>2</v>
      </c>
    </row>
    <row r="8714" spans="1:61" ht="14.4" x14ac:dyDescent="0.3">
      <c r="A8714" s="2">
        <f>ROW()</f>
        <v>8714</v>
      </c>
      <c r="C8714" s="8">
        <f t="shared" ca="1" si="1165"/>
        <v>21</v>
      </c>
      <c r="D8714" s="8">
        <f t="shared" ca="1" si="1166"/>
        <v>2</v>
      </c>
      <c r="E8714" s="50">
        <f t="shared" ca="1" si="1168"/>
        <v>6</v>
      </c>
      <c r="F8714" s="2" t="str">
        <f t="shared" ca="1" si="1167"/>
        <v/>
      </c>
      <c r="BD8714" s="49">
        <f t="shared" ref="BD8714:BD8777" ca="1" si="1172">IF(ISNUMBER(BG8714),_xlfn.RANK.AVG(BG8714,$BG$2:$BG$5414,1),"")</f>
        <v>3900</v>
      </c>
      <c r="BE8714" s="3">
        <f t="shared" ca="1" si="1169"/>
        <v>0.38995000000000002</v>
      </c>
      <c r="BF8714" s="3">
        <f t="shared" ca="1" si="1170"/>
        <v>-0.2794493539703507</v>
      </c>
      <c r="BG8714" s="9">
        <f t="shared" ca="1" si="1171"/>
        <v>6</v>
      </c>
      <c r="BH8714" s="6">
        <f ca="1">IF(ISNUMBER('Descriptive Stats'!BF8714),'Descriptive Stats'!BF8714,#N/A)</f>
        <v>-0.2794493539703507</v>
      </c>
      <c r="BI8714" s="6">
        <f ca="1">IF(ISNUMBER('Descriptive Stats'!E8714),'Descriptive Stats'!E8714,#N/A)</f>
        <v>6</v>
      </c>
    </row>
    <row r="8715" spans="1:61" ht="14.4" x14ac:dyDescent="0.3">
      <c r="A8715" s="2">
        <f>ROW()</f>
        <v>8715</v>
      </c>
      <c r="C8715" s="8">
        <f t="shared" ca="1" si="1165"/>
        <v>5</v>
      </c>
      <c r="D8715" s="8">
        <f t="shared" ca="1" si="1166"/>
        <v>6</v>
      </c>
      <c r="E8715" s="50">
        <f t="shared" ca="1" si="1168"/>
        <v>0</v>
      </c>
      <c r="F8715" s="2" t="str">
        <f t="shared" ca="1" si="1167"/>
        <v/>
      </c>
      <c r="BD8715" s="49">
        <f t="shared" ca="1" si="1172"/>
        <v>815.5</v>
      </c>
      <c r="BE8715" s="3">
        <f t="shared" ca="1" si="1169"/>
        <v>8.1500000000000003E-2</v>
      </c>
      <c r="BF8715" s="3">
        <f t="shared" ca="1" si="1170"/>
        <v>-1.3950525282585462</v>
      </c>
      <c r="BG8715" s="9">
        <f t="shared" ca="1" si="1171"/>
        <v>0</v>
      </c>
      <c r="BH8715" s="6">
        <f ca="1">IF(ISNUMBER('Descriptive Stats'!BF8715),'Descriptive Stats'!BF8715,#N/A)</f>
        <v>-1.3950525282585462</v>
      </c>
      <c r="BI8715" s="6">
        <f ca="1">IF(ISNUMBER('Descriptive Stats'!E8715),'Descriptive Stats'!E8715,#N/A)</f>
        <v>0</v>
      </c>
    </row>
    <row r="8716" spans="1:61" ht="14.4" x14ac:dyDescent="0.3">
      <c r="A8716" s="2">
        <f>ROW()</f>
        <v>8716</v>
      </c>
      <c r="C8716" s="8">
        <f t="shared" ca="1" si="1165"/>
        <v>18</v>
      </c>
      <c r="D8716" s="8">
        <f t="shared" ca="1" si="1166"/>
        <v>0</v>
      </c>
      <c r="E8716" s="50">
        <f t="shared" ca="1" si="1168"/>
        <v>0</v>
      </c>
      <c r="F8716" s="2" t="str">
        <f t="shared" ca="1" si="1167"/>
        <v/>
      </c>
      <c r="BD8716" s="49">
        <f t="shared" ca="1" si="1172"/>
        <v>815.5</v>
      </c>
      <c r="BE8716" s="3">
        <f t="shared" ca="1" si="1169"/>
        <v>8.1500000000000003E-2</v>
      </c>
      <c r="BF8716" s="3">
        <f t="shared" ca="1" si="1170"/>
        <v>-1.3950525282585462</v>
      </c>
      <c r="BG8716" s="9">
        <f t="shared" ca="1" si="1171"/>
        <v>0</v>
      </c>
      <c r="BH8716" s="6">
        <f ca="1">IF(ISNUMBER('Descriptive Stats'!BF8716),'Descriptive Stats'!BF8716,#N/A)</f>
        <v>-1.3950525282585462</v>
      </c>
      <c r="BI8716" s="6">
        <f ca="1">IF(ISNUMBER('Descriptive Stats'!E8716),'Descriptive Stats'!E8716,#N/A)</f>
        <v>0</v>
      </c>
    </row>
    <row r="8717" spans="1:61" ht="14.4" x14ac:dyDescent="0.3">
      <c r="A8717" s="2">
        <f>ROW()</f>
        <v>8717</v>
      </c>
      <c r="C8717" s="8">
        <f t="shared" ca="1" si="1165"/>
        <v>14</v>
      </c>
      <c r="D8717" s="8">
        <f t="shared" ca="1" si="1166"/>
        <v>0</v>
      </c>
      <c r="E8717" s="50">
        <f t="shared" ca="1" si="1168"/>
        <v>0</v>
      </c>
      <c r="F8717" s="2" t="str">
        <f t="shared" ca="1" si="1167"/>
        <v/>
      </c>
      <c r="BD8717" s="49">
        <f t="shared" ca="1" si="1172"/>
        <v>815.5</v>
      </c>
      <c r="BE8717" s="3">
        <f t="shared" ca="1" si="1169"/>
        <v>8.1500000000000003E-2</v>
      </c>
      <c r="BF8717" s="3">
        <f t="shared" ca="1" si="1170"/>
        <v>-1.3950525282585462</v>
      </c>
      <c r="BG8717" s="9">
        <f t="shared" ca="1" si="1171"/>
        <v>0</v>
      </c>
      <c r="BH8717" s="6">
        <f ca="1">IF(ISNUMBER('Descriptive Stats'!BF8717),'Descriptive Stats'!BF8717,#N/A)</f>
        <v>-1.3950525282585462</v>
      </c>
      <c r="BI8717" s="6">
        <f ca="1">IF(ISNUMBER('Descriptive Stats'!E8717),'Descriptive Stats'!E8717,#N/A)</f>
        <v>0</v>
      </c>
    </row>
    <row r="8718" spans="1:61" ht="14.4" x14ac:dyDescent="0.3">
      <c r="A8718" s="2">
        <f>ROW()</f>
        <v>8718</v>
      </c>
      <c r="C8718" s="8">
        <f t="shared" ca="1" si="1165"/>
        <v>14</v>
      </c>
      <c r="D8718" s="8">
        <f t="shared" ca="1" si="1166"/>
        <v>0</v>
      </c>
      <c r="E8718" s="50">
        <f t="shared" ca="1" si="1168"/>
        <v>3</v>
      </c>
      <c r="F8718" s="2" t="str">
        <f t="shared" ca="1" si="1167"/>
        <v/>
      </c>
      <c r="BD8718" s="49">
        <f t="shared" ca="1" si="1172"/>
        <v>3200</v>
      </c>
      <c r="BE8718" s="3">
        <f t="shared" ca="1" si="1169"/>
        <v>0.31995000000000001</v>
      </c>
      <c r="BF8718" s="3">
        <f t="shared" ca="1" si="1170"/>
        <v>-0.46783862043457014</v>
      </c>
      <c r="BG8718" s="9">
        <f t="shared" ca="1" si="1171"/>
        <v>3</v>
      </c>
      <c r="BH8718" s="6">
        <f ca="1">IF(ISNUMBER('Descriptive Stats'!BF8718),'Descriptive Stats'!BF8718,#N/A)</f>
        <v>-0.46783862043457014</v>
      </c>
      <c r="BI8718" s="6">
        <f ca="1">IF(ISNUMBER('Descriptive Stats'!E8718),'Descriptive Stats'!E8718,#N/A)</f>
        <v>3</v>
      </c>
    </row>
    <row r="8719" spans="1:61" ht="14.4" x14ac:dyDescent="0.3">
      <c r="A8719" s="2">
        <f>ROW()</f>
        <v>8719</v>
      </c>
      <c r="C8719" s="8">
        <f t="shared" ca="1" si="1165"/>
        <v>10</v>
      </c>
      <c r="D8719" s="8">
        <f t="shared" ca="1" si="1166"/>
        <v>3</v>
      </c>
      <c r="E8719" s="50">
        <f t="shared" ca="1" si="1168"/>
        <v>0</v>
      </c>
      <c r="F8719" s="2" t="str">
        <f t="shared" ca="1" si="1167"/>
        <v/>
      </c>
      <c r="BD8719" s="49">
        <f t="shared" ca="1" si="1172"/>
        <v>815.5</v>
      </c>
      <c r="BE8719" s="3">
        <f t="shared" ca="1" si="1169"/>
        <v>8.1500000000000003E-2</v>
      </c>
      <c r="BF8719" s="3">
        <f t="shared" ca="1" si="1170"/>
        <v>-1.3950525282585462</v>
      </c>
      <c r="BG8719" s="9">
        <f t="shared" ca="1" si="1171"/>
        <v>0</v>
      </c>
      <c r="BH8719" s="6">
        <f ca="1">IF(ISNUMBER('Descriptive Stats'!BF8719),'Descriptive Stats'!BF8719,#N/A)</f>
        <v>-1.3950525282585462</v>
      </c>
      <c r="BI8719" s="6">
        <f ca="1">IF(ISNUMBER('Descriptive Stats'!E8719),'Descriptive Stats'!E8719,#N/A)</f>
        <v>0</v>
      </c>
    </row>
    <row r="8720" spans="1:61" ht="14.4" x14ac:dyDescent="0.3">
      <c r="A8720" s="2">
        <f>ROW()</f>
        <v>8720</v>
      </c>
      <c r="C8720" s="8">
        <f t="shared" ca="1" si="1165"/>
        <v>4</v>
      </c>
      <c r="D8720" s="8">
        <f t="shared" ca="1" si="1166"/>
        <v>0</v>
      </c>
      <c r="E8720" s="50">
        <f t="shared" ca="1" si="1168"/>
        <v>3</v>
      </c>
      <c r="F8720" s="2" t="str">
        <f t="shared" ca="1" si="1167"/>
        <v/>
      </c>
      <c r="BD8720" s="49">
        <f t="shared" ca="1" si="1172"/>
        <v>3200</v>
      </c>
      <c r="BE8720" s="3">
        <f t="shared" ca="1" si="1169"/>
        <v>0.31995000000000001</v>
      </c>
      <c r="BF8720" s="3">
        <f t="shared" ca="1" si="1170"/>
        <v>-0.46783862043457014</v>
      </c>
      <c r="BG8720" s="9">
        <f t="shared" ca="1" si="1171"/>
        <v>3</v>
      </c>
      <c r="BH8720" s="6">
        <f ca="1">IF(ISNUMBER('Descriptive Stats'!BF8720),'Descriptive Stats'!BF8720,#N/A)</f>
        <v>-0.46783862043457014</v>
      </c>
      <c r="BI8720" s="6">
        <f ca="1">IF(ISNUMBER('Descriptive Stats'!E8720),'Descriptive Stats'!E8720,#N/A)</f>
        <v>3</v>
      </c>
    </row>
    <row r="8721" spans="1:61" ht="14.4" x14ac:dyDescent="0.3">
      <c r="A8721" s="2">
        <f>ROW()</f>
        <v>8721</v>
      </c>
      <c r="C8721" s="8">
        <f t="shared" ref="C8721:C8784" ca="1" si="1173">RANDBETWEEN(2,COUNT(B:B))</f>
        <v>10</v>
      </c>
      <c r="D8721" s="8">
        <f t="shared" ref="D8721:D8784" ca="1" si="1174">VLOOKUP(C8721,A:B,2,TRUE)</f>
        <v>3</v>
      </c>
      <c r="E8721" s="50">
        <f t="shared" ca="1" si="1168"/>
        <v>3</v>
      </c>
      <c r="F8721" s="2" t="str">
        <f t="shared" ref="F8721:F8784" ca="1" si="1175">IF(ISNUMBER(E8721),IF(OR(E8721&lt;$K$16,E8721&gt;$K$14),"X",""),"")</f>
        <v/>
      </c>
      <c r="BD8721" s="49">
        <f t="shared" ca="1" si="1172"/>
        <v>3200</v>
      </c>
      <c r="BE8721" s="3">
        <f t="shared" ca="1" si="1169"/>
        <v>0.31995000000000001</v>
      </c>
      <c r="BF8721" s="3">
        <f t="shared" ca="1" si="1170"/>
        <v>-0.46783862043457014</v>
      </c>
      <c r="BG8721" s="9">
        <f t="shared" ca="1" si="1171"/>
        <v>3</v>
      </c>
      <c r="BH8721" s="6">
        <f ca="1">IF(ISNUMBER('Descriptive Stats'!BF8721),'Descriptive Stats'!BF8721,#N/A)</f>
        <v>-0.46783862043457014</v>
      </c>
      <c r="BI8721" s="6">
        <f ca="1">IF(ISNUMBER('Descriptive Stats'!E8721),'Descriptive Stats'!E8721,#N/A)</f>
        <v>3</v>
      </c>
    </row>
    <row r="8722" spans="1:61" ht="14.4" x14ac:dyDescent="0.3">
      <c r="A8722" s="2">
        <f>ROW()</f>
        <v>8722</v>
      </c>
      <c r="C8722" s="8">
        <f t="shared" ca="1" si="1173"/>
        <v>10</v>
      </c>
      <c r="D8722" s="8">
        <f t="shared" ca="1" si="1174"/>
        <v>3</v>
      </c>
      <c r="E8722" s="50">
        <f t="shared" ca="1" si="1168"/>
        <v>0</v>
      </c>
      <c r="F8722" s="2" t="str">
        <f t="shared" ca="1" si="1175"/>
        <v/>
      </c>
      <c r="BD8722" s="49">
        <f t="shared" ca="1" si="1172"/>
        <v>815.5</v>
      </c>
      <c r="BE8722" s="3">
        <f t="shared" ca="1" si="1169"/>
        <v>8.1500000000000003E-2</v>
      </c>
      <c r="BF8722" s="3">
        <f t="shared" ca="1" si="1170"/>
        <v>-1.3950525282585462</v>
      </c>
      <c r="BG8722" s="9">
        <f t="shared" ca="1" si="1171"/>
        <v>0</v>
      </c>
      <c r="BH8722" s="6">
        <f ca="1">IF(ISNUMBER('Descriptive Stats'!BF8722),'Descriptive Stats'!BF8722,#N/A)</f>
        <v>-1.3950525282585462</v>
      </c>
      <c r="BI8722" s="6">
        <f ca="1">IF(ISNUMBER('Descriptive Stats'!E8722),'Descriptive Stats'!E8722,#N/A)</f>
        <v>0</v>
      </c>
    </row>
    <row r="8723" spans="1:61" ht="14.4" x14ac:dyDescent="0.3">
      <c r="A8723" s="2">
        <f>ROW()</f>
        <v>8723</v>
      </c>
      <c r="C8723" s="8">
        <f t="shared" ca="1" si="1173"/>
        <v>15</v>
      </c>
      <c r="D8723" s="8">
        <f t="shared" ca="1" si="1174"/>
        <v>0</v>
      </c>
      <c r="E8723" s="50">
        <f t="shared" ca="1" si="1168"/>
        <v>6</v>
      </c>
      <c r="F8723" s="2" t="str">
        <f t="shared" ca="1" si="1175"/>
        <v/>
      </c>
      <c r="BD8723" s="49">
        <f t="shared" ca="1" si="1172"/>
        <v>3900</v>
      </c>
      <c r="BE8723" s="3">
        <f t="shared" ca="1" si="1169"/>
        <v>0.38995000000000002</v>
      </c>
      <c r="BF8723" s="3">
        <f t="shared" ca="1" si="1170"/>
        <v>-0.2794493539703507</v>
      </c>
      <c r="BG8723" s="9">
        <f t="shared" ca="1" si="1171"/>
        <v>6</v>
      </c>
      <c r="BH8723" s="6">
        <f ca="1">IF(ISNUMBER('Descriptive Stats'!BF8723),'Descriptive Stats'!BF8723,#N/A)</f>
        <v>-0.2794493539703507</v>
      </c>
      <c r="BI8723" s="6">
        <f ca="1">IF(ISNUMBER('Descriptive Stats'!E8723),'Descriptive Stats'!E8723,#N/A)</f>
        <v>6</v>
      </c>
    </row>
    <row r="8724" spans="1:61" ht="14.4" x14ac:dyDescent="0.3">
      <c r="A8724" s="2">
        <f>ROW()</f>
        <v>8724</v>
      </c>
      <c r="C8724" s="8">
        <f t="shared" ca="1" si="1173"/>
        <v>2</v>
      </c>
      <c r="D8724" s="8">
        <f t="shared" ca="1" si="1174"/>
        <v>6</v>
      </c>
      <c r="E8724" s="50">
        <f t="shared" ca="1" si="1168"/>
        <v>0</v>
      </c>
      <c r="F8724" s="2" t="str">
        <f t="shared" ca="1" si="1175"/>
        <v/>
      </c>
      <c r="BD8724" s="49">
        <f t="shared" ca="1" si="1172"/>
        <v>815.5</v>
      </c>
      <c r="BE8724" s="3">
        <f t="shared" ca="1" si="1169"/>
        <v>8.1500000000000003E-2</v>
      </c>
      <c r="BF8724" s="3">
        <f t="shared" ca="1" si="1170"/>
        <v>-1.3950525282585462</v>
      </c>
      <c r="BG8724" s="9">
        <f t="shared" ca="1" si="1171"/>
        <v>0</v>
      </c>
      <c r="BH8724" s="6">
        <f ca="1">IF(ISNUMBER('Descriptive Stats'!BF8724),'Descriptive Stats'!BF8724,#N/A)</f>
        <v>-1.3950525282585462</v>
      </c>
      <c r="BI8724" s="6">
        <f ca="1">IF(ISNUMBER('Descriptive Stats'!E8724),'Descriptive Stats'!E8724,#N/A)</f>
        <v>0</v>
      </c>
    </row>
    <row r="8725" spans="1:61" ht="14.4" x14ac:dyDescent="0.3">
      <c r="A8725" s="2">
        <f>ROW()</f>
        <v>8725</v>
      </c>
      <c r="C8725" s="8">
        <f t="shared" ca="1" si="1173"/>
        <v>14</v>
      </c>
      <c r="D8725" s="8">
        <f t="shared" ca="1" si="1174"/>
        <v>0</v>
      </c>
      <c r="E8725" s="50">
        <f t="shared" ca="1" si="1168"/>
        <v>0</v>
      </c>
      <c r="F8725" s="2" t="str">
        <f t="shared" ca="1" si="1175"/>
        <v/>
      </c>
      <c r="BD8725" s="49">
        <f t="shared" ca="1" si="1172"/>
        <v>815.5</v>
      </c>
      <c r="BE8725" s="3">
        <f t="shared" ca="1" si="1169"/>
        <v>8.1500000000000003E-2</v>
      </c>
      <c r="BF8725" s="3">
        <f t="shared" ca="1" si="1170"/>
        <v>-1.3950525282585462</v>
      </c>
      <c r="BG8725" s="9">
        <f t="shared" ca="1" si="1171"/>
        <v>0</v>
      </c>
      <c r="BH8725" s="6">
        <f ca="1">IF(ISNUMBER('Descriptive Stats'!BF8725),'Descriptive Stats'!BF8725,#N/A)</f>
        <v>-1.3950525282585462</v>
      </c>
      <c r="BI8725" s="6">
        <f ca="1">IF(ISNUMBER('Descriptive Stats'!E8725),'Descriptive Stats'!E8725,#N/A)</f>
        <v>0</v>
      </c>
    </row>
    <row r="8726" spans="1:61" ht="14.4" x14ac:dyDescent="0.3">
      <c r="A8726" s="2">
        <f>ROW()</f>
        <v>8726</v>
      </c>
      <c r="C8726" s="8">
        <f t="shared" ca="1" si="1173"/>
        <v>4</v>
      </c>
      <c r="D8726" s="8">
        <f t="shared" ca="1" si="1174"/>
        <v>0</v>
      </c>
      <c r="E8726" s="50">
        <f t="shared" ca="1" si="1168"/>
        <v>0</v>
      </c>
      <c r="F8726" s="2" t="str">
        <f t="shared" ca="1" si="1175"/>
        <v/>
      </c>
      <c r="BD8726" s="49">
        <f t="shared" ca="1" si="1172"/>
        <v>815.5</v>
      </c>
      <c r="BE8726" s="3">
        <f t="shared" ca="1" si="1169"/>
        <v>8.1500000000000003E-2</v>
      </c>
      <c r="BF8726" s="3">
        <f t="shared" ca="1" si="1170"/>
        <v>-1.3950525282585462</v>
      </c>
      <c r="BG8726" s="9">
        <f t="shared" ca="1" si="1171"/>
        <v>0</v>
      </c>
      <c r="BH8726" s="6">
        <f ca="1">IF(ISNUMBER('Descriptive Stats'!BF8726),'Descriptive Stats'!BF8726,#N/A)</f>
        <v>-1.3950525282585462</v>
      </c>
      <c r="BI8726" s="6">
        <f ca="1">IF(ISNUMBER('Descriptive Stats'!E8726),'Descriptive Stats'!E8726,#N/A)</f>
        <v>0</v>
      </c>
    </row>
    <row r="8727" spans="1:61" ht="14.4" x14ac:dyDescent="0.3">
      <c r="A8727" s="2">
        <f>ROW()</f>
        <v>8727</v>
      </c>
      <c r="C8727" s="8">
        <f t="shared" ca="1" si="1173"/>
        <v>14</v>
      </c>
      <c r="D8727" s="8">
        <f t="shared" ca="1" si="1174"/>
        <v>0</v>
      </c>
      <c r="E8727" s="50">
        <f t="shared" ca="1" si="1168"/>
        <v>4</v>
      </c>
      <c r="F8727" s="2" t="str">
        <f t="shared" ca="1" si="1175"/>
        <v/>
      </c>
      <c r="BD8727" s="49">
        <f t="shared" ca="1" si="1172"/>
        <v>3442</v>
      </c>
      <c r="BE8727" s="3">
        <f t="shared" ca="1" si="1169"/>
        <v>0.34415000000000001</v>
      </c>
      <c r="BF8727" s="3">
        <f t="shared" ca="1" si="1170"/>
        <v>-0.40116316278173481</v>
      </c>
      <c r="BG8727" s="9">
        <f t="shared" ca="1" si="1171"/>
        <v>4</v>
      </c>
      <c r="BH8727" s="6">
        <f ca="1">IF(ISNUMBER('Descriptive Stats'!BF8727),'Descriptive Stats'!BF8727,#N/A)</f>
        <v>-0.40116316278173481</v>
      </c>
      <c r="BI8727" s="6">
        <f ca="1">IF(ISNUMBER('Descriptive Stats'!E8727),'Descriptive Stats'!E8727,#N/A)</f>
        <v>4</v>
      </c>
    </row>
    <row r="8728" spans="1:61" ht="14.4" x14ac:dyDescent="0.3">
      <c r="A8728" s="2">
        <f>ROW()</f>
        <v>8728</v>
      </c>
      <c r="C8728" s="8">
        <f t="shared" ca="1" si="1173"/>
        <v>13</v>
      </c>
      <c r="D8728" s="8">
        <f t="shared" ca="1" si="1174"/>
        <v>4</v>
      </c>
      <c r="E8728" s="50">
        <f t="shared" ca="1" si="1168"/>
        <v>1</v>
      </c>
      <c r="F8728" s="2" t="str">
        <f t="shared" ca="1" si="1175"/>
        <v/>
      </c>
      <c r="BD8728" s="49">
        <f t="shared" ca="1" si="1172"/>
        <v>1871</v>
      </c>
      <c r="BE8728" s="3">
        <f t="shared" ca="1" si="1169"/>
        <v>0.18704999999999999</v>
      </c>
      <c r="BF8728" s="3">
        <f t="shared" ca="1" si="1170"/>
        <v>-0.88881967520906158</v>
      </c>
      <c r="BG8728" s="9">
        <f t="shared" ca="1" si="1171"/>
        <v>1</v>
      </c>
      <c r="BH8728" s="6">
        <f ca="1">IF(ISNUMBER('Descriptive Stats'!BF8728),'Descriptive Stats'!BF8728,#N/A)</f>
        <v>-0.88881967520906158</v>
      </c>
      <c r="BI8728" s="6">
        <f ca="1">IF(ISNUMBER('Descriptive Stats'!E8728),'Descriptive Stats'!E8728,#N/A)</f>
        <v>1</v>
      </c>
    </row>
    <row r="8729" spans="1:61" ht="14.4" x14ac:dyDescent="0.3">
      <c r="A8729" s="2">
        <f>ROW()</f>
        <v>8729</v>
      </c>
      <c r="C8729" s="8">
        <f t="shared" ca="1" si="1173"/>
        <v>12</v>
      </c>
      <c r="D8729" s="8">
        <f t="shared" ca="1" si="1174"/>
        <v>1</v>
      </c>
      <c r="E8729" s="50">
        <f t="shared" ca="1" si="1168"/>
        <v>1</v>
      </c>
      <c r="F8729" s="2" t="str">
        <f t="shared" ca="1" si="1175"/>
        <v/>
      </c>
      <c r="BD8729" s="49">
        <f t="shared" ca="1" si="1172"/>
        <v>1871</v>
      </c>
      <c r="BE8729" s="3">
        <f t="shared" ca="1" si="1169"/>
        <v>0.18704999999999999</v>
      </c>
      <c r="BF8729" s="3">
        <f t="shared" ca="1" si="1170"/>
        <v>-0.88881967520906158</v>
      </c>
      <c r="BG8729" s="9">
        <f t="shared" ca="1" si="1171"/>
        <v>1</v>
      </c>
      <c r="BH8729" s="6">
        <f ca="1">IF(ISNUMBER('Descriptive Stats'!BF8729),'Descriptive Stats'!BF8729,#N/A)</f>
        <v>-0.88881967520906158</v>
      </c>
      <c r="BI8729" s="6">
        <f ca="1">IF(ISNUMBER('Descriptive Stats'!E8729),'Descriptive Stats'!E8729,#N/A)</f>
        <v>1</v>
      </c>
    </row>
    <row r="8730" spans="1:61" ht="14.4" x14ac:dyDescent="0.3">
      <c r="A8730" s="2">
        <f>ROW()</f>
        <v>8730</v>
      </c>
      <c r="C8730" s="8">
        <f t="shared" ca="1" si="1173"/>
        <v>12</v>
      </c>
      <c r="D8730" s="8">
        <f t="shared" ca="1" si="1174"/>
        <v>1</v>
      </c>
      <c r="E8730" s="50">
        <f t="shared" ca="1" si="1168"/>
        <v>0</v>
      </c>
      <c r="F8730" s="2" t="str">
        <f t="shared" ca="1" si="1175"/>
        <v/>
      </c>
      <c r="BD8730" s="49">
        <f t="shared" ca="1" si="1172"/>
        <v>815.5</v>
      </c>
      <c r="BE8730" s="3">
        <f t="shared" ca="1" si="1169"/>
        <v>8.1500000000000003E-2</v>
      </c>
      <c r="BF8730" s="3">
        <f t="shared" ca="1" si="1170"/>
        <v>-1.3950525282585462</v>
      </c>
      <c r="BG8730" s="9">
        <f t="shared" ca="1" si="1171"/>
        <v>0</v>
      </c>
      <c r="BH8730" s="6">
        <f ca="1">IF(ISNUMBER('Descriptive Stats'!BF8730),'Descriptive Stats'!BF8730,#N/A)</f>
        <v>-1.3950525282585462</v>
      </c>
      <c r="BI8730" s="6">
        <f ca="1">IF(ISNUMBER('Descriptive Stats'!E8730),'Descriptive Stats'!E8730,#N/A)</f>
        <v>0</v>
      </c>
    </row>
    <row r="8731" spans="1:61" ht="14.4" x14ac:dyDescent="0.3">
      <c r="A8731" s="2">
        <f>ROW()</f>
        <v>8731</v>
      </c>
      <c r="C8731" s="8">
        <f t="shared" ca="1" si="1173"/>
        <v>18</v>
      </c>
      <c r="D8731" s="8">
        <f t="shared" ca="1" si="1174"/>
        <v>0</v>
      </c>
      <c r="E8731" s="50">
        <f t="shared" ca="1" si="1168"/>
        <v>0</v>
      </c>
      <c r="F8731" s="2" t="str">
        <f t="shared" ca="1" si="1175"/>
        <v/>
      </c>
      <c r="BD8731" s="49">
        <f t="shared" ca="1" si="1172"/>
        <v>815.5</v>
      </c>
      <c r="BE8731" s="3">
        <f t="shared" ca="1" si="1169"/>
        <v>8.1500000000000003E-2</v>
      </c>
      <c r="BF8731" s="3">
        <f t="shared" ca="1" si="1170"/>
        <v>-1.3950525282585462</v>
      </c>
      <c r="BG8731" s="9">
        <f t="shared" ca="1" si="1171"/>
        <v>0</v>
      </c>
      <c r="BH8731" s="6">
        <f ca="1">IF(ISNUMBER('Descriptive Stats'!BF8731),'Descriptive Stats'!BF8731,#N/A)</f>
        <v>-1.3950525282585462</v>
      </c>
      <c r="BI8731" s="6">
        <f ca="1">IF(ISNUMBER('Descriptive Stats'!E8731),'Descriptive Stats'!E8731,#N/A)</f>
        <v>0</v>
      </c>
    </row>
    <row r="8732" spans="1:61" ht="14.4" x14ac:dyDescent="0.3">
      <c r="A8732" s="2">
        <f>ROW()</f>
        <v>8732</v>
      </c>
      <c r="C8732" s="8">
        <f t="shared" ca="1" si="1173"/>
        <v>14</v>
      </c>
      <c r="D8732" s="8">
        <f t="shared" ca="1" si="1174"/>
        <v>0</v>
      </c>
      <c r="E8732" s="50">
        <f t="shared" ca="1" si="1168"/>
        <v>0</v>
      </c>
      <c r="F8732" s="2" t="str">
        <f t="shared" ca="1" si="1175"/>
        <v/>
      </c>
      <c r="BD8732" s="49">
        <f t="shared" ca="1" si="1172"/>
        <v>815.5</v>
      </c>
      <c r="BE8732" s="3">
        <f t="shared" ca="1" si="1169"/>
        <v>8.1500000000000003E-2</v>
      </c>
      <c r="BF8732" s="3">
        <f t="shared" ca="1" si="1170"/>
        <v>-1.3950525282585462</v>
      </c>
      <c r="BG8732" s="9">
        <f t="shared" ca="1" si="1171"/>
        <v>0</v>
      </c>
      <c r="BH8732" s="6">
        <f ca="1">IF(ISNUMBER('Descriptive Stats'!BF8732),'Descriptive Stats'!BF8732,#N/A)</f>
        <v>-1.3950525282585462</v>
      </c>
      <c r="BI8732" s="6">
        <f ca="1">IF(ISNUMBER('Descriptive Stats'!E8732),'Descriptive Stats'!E8732,#N/A)</f>
        <v>0</v>
      </c>
    </row>
    <row r="8733" spans="1:61" ht="14.4" x14ac:dyDescent="0.3">
      <c r="A8733" s="2">
        <f>ROW()</f>
        <v>8733</v>
      </c>
      <c r="C8733" s="8">
        <f t="shared" ca="1" si="1173"/>
        <v>18</v>
      </c>
      <c r="D8733" s="8">
        <f t="shared" ca="1" si="1174"/>
        <v>0</v>
      </c>
      <c r="E8733" s="50">
        <f t="shared" ca="1" si="1168"/>
        <v>0</v>
      </c>
      <c r="F8733" s="2" t="str">
        <f t="shared" ca="1" si="1175"/>
        <v/>
      </c>
      <c r="BD8733" s="49">
        <f t="shared" ca="1" si="1172"/>
        <v>815.5</v>
      </c>
      <c r="BE8733" s="3">
        <f t="shared" ca="1" si="1169"/>
        <v>8.1500000000000003E-2</v>
      </c>
      <c r="BF8733" s="3">
        <f t="shared" ca="1" si="1170"/>
        <v>-1.3950525282585462</v>
      </c>
      <c r="BG8733" s="9">
        <f t="shared" ca="1" si="1171"/>
        <v>0</v>
      </c>
      <c r="BH8733" s="6">
        <f ca="1">IF(ISNUMBER('Descriptive Stats'!BF8733),'Descriptive Stats'!BF8733,#N/A)</f>
        <v>-1.3950525282585462</v>
      </c>
      <c r="BI8733" s="6">
        <f ca="1">IF(ISNUMBER('Descriptive Stats'!E8733),'Descriptive Stats'!E8733,#N/A)</f>
        <v>0</v>
      </c>
    </row>
    <row r="8734" spans="1:61" ht="14.4" x14ac:dyDescent="0.3">
      <c r="A8734" s="2">
        <f>ROW()</f>
        <v>8734</v>
      </c>
      <c r="C8734" s="8">
        <f t="shared" ca="1" si="1173"/>
        <v>18</v>
      </c>
      <c r="D8734" s="8">
        <f t="shared" ca="1" si="1174"/>
        <v>0</v>
      </c>
      <c r="E8734" s="50">
        <f t="shared" ca="1" si="1168"/>
        <v>4</v>
      </c>
      <c r="F8734" s="2" t="str">
        <f t="shared" ca="1" si="1175"/>
        <v/>
      </c>
      <c r="BD8734" s="49">
        <f t="shared" ca="1" si="1172"/>
        <v>3442</v>
      </c>
      <c r="BE8734" s="3">
        <f t="shared" ca="1" si="1169"/>
        <v>0.34415000000000001</v>
      </c>
      <c r="BF8734" s="3">
        <f t="shared" ca="1" si="1170"/>
        <v>-0.40116316278173481</v>
      </c>
      <c r="BG8734" s="9">
        <f t="shared" ca="1" si="1171"/>
        <v>4</v>
      </c>
      <c r="BH8734" s="6">
        <f ca="1">IF(ISNUMBER('Descriptive Stats'!BF8734),'Descriptive Stats'!BF8734,#N/A)</f>
        <v>-0.40116316278173481</v>
      </c>
      <c r="BI8734" s="6">
        <f ca="1">IF(ISNUMBER('Descriptive Stats'!E8734),'Descriptive Stats'!E8734,#N/A)</f>
        <v>4</v>
      </c>
    </row>
    <row r="8735" spans="1:61" ht="14.4" x14ac:dyDescent="0.3">
      <c r="A8735" s="2">
        <f>ROW()</f>
        <v>8735</v>
      </c>
      <c r="C8735" s="8">
        <f t="shared" ca="1" si="1173"/>
        <v>13</v>
      </c>
      <c r="D8735" s="8">
        <f t="shared" ca="1" si="1174"/>
        <v>4</v>
      </c>
      <c r="E8735" s="50">
        <f t="shared" ca="1" si="1168"/>
        <v>0</v>
      </c>
      <c r="F8735" s="2" t="str">
        <f t="shared" ca="1" si="1175"/>
        <v/>
      </c>
      <c r="BD8735" s="49">
        <f t="shared" ca="1" si="1172"/>
        <v>815.5</v>
      </c>
      <c r="BE8735" s="3">
        <f t="shared" ca="1" si="1169"/>
        <v>8.1500000000000003E-2</v>
      </c>
      <c r="BF8735" s="3">
        <f t="shared" ca="1" si="1170"/>
        <v>-1.3950525282585462</v>
      </c>
      <c r="BG8735" s="9">
        <f t="shared" ca="1" si="1171"/>
        <v>0</v>
      </c>
      <c r="BH8735" s="6">
        <f ca="1">IF(ISNUMBER('Descriptive Stats'!BF8735),'Descriptive Stats'!BF8735,#N/A)</f>
        <v>-1.3950525282585462</v>
      </c>
      <c r="BI8735" s="6">
        <f ca="1">IF(ISNUMBER('Descriptive Stats'!E8735),'Descriptive Stats'!E8735,#N/A)</f>
        <v>0</v>
      </c>
    </row>
    <row r="8736" spans="1:61" ht="14.4" x14ac:dyDescent="0.3">
      <c r="A8736" s="2">
        <f>ROW()</f>
        <v>8736</v>
      </c>
      <c r="C8736" s="8">
        <f t="shared" ca="1" si="1173"/>
        <v>14</v>
      </c>
      <c r="D8736" s="8">
        <f t="shared" ca="1" si="1174"/>
        <v>0</v>
      </c>
      <c r="E8736" s="50">
        <f t="shared" ca="1" si="1168"/>
        <v>0</v>
      </c>
      <c r="F8736" s="2" t="str">
        <f t="shared" ca="1" si="1175"/>
        <v/>
      </c>
      <c r="BD8736" s="49">
        <f t="shared" ca="1" si="1172"/>
        <v>815.5</v>
      </c>
      <c r="BE8736" s="3">
        <f t="shared" ca="1" si="1169"/>
        <v>8.1500000000000003E-2</v>
      </c>
      <c r="BF8736" s="3">
        <f t="shared" ca="1" si="1170"/>
        <v>-1.3950525282585462</v>
      </c>
      <c r="BG8736" s="9">
        <f t="shared" ca="1" si="1171"/>
        <v>0</v>
      </c>
      <c r="BH8736" s="6">
        <f ca="1">IF(ISNUMBER('Descriptive Stats'!BF8736),'Descriptive Stats'!BF8736,#N/A)</f>
        <v>-1.3950525282585462</v>
      </c>
      <c r="BI8736" s="6">
        <f ca="1">IF(ISNUMBER('Descriptive Stats'!E8736),'Descriptive Stats'!E8736,#N/A)</f>
        <v>0</v>
      </c>
    </row>
    <row r="8737" spans="1:61" ht="14.4" x14ac:dyDescent="0.3">
      <c r="A8737" s="2">
        <f>ROW()</f>
        <v>8737</v>
      </c>
      <c r="C8737" s="8">
        <f t="shared" ca="1" si="1173"/>
        <v>14</v>
      </c>
      <c r="D8737" s="8">
        <f t="shared" ca="1" si="1174"/>
        <v>0</v>
      </c>
      <c r="E8737" s="50">
        <f t="shared" ca="1" si="1168"/>
        <v>6</v>
      </c>
      <c r="F8737" s="2" t="str">
        <f t="shared" ca="1" si="1175"/>
        <v/>
      </c>
      <c r="BD8737" s="49">
        <f t="shared" ca="1" si="1172"/>
        <v>3900</v>
      </c>
      <c r="BE8737" s="3">
        <f t="shared" ca="1" si="1169"/>
        <v>0.38995000000000002</v>
      </c>
      <c r="BF8737" s="3">
        <f t="shared" ca="1" si="1170"/>
        <v>-0.2794493539703507</v>
      </c>
      <c r="BG8737" s="9">
        <f t="shared" ca="1" si="1171"/>
        <v>6</v>
      </c>
      <c r="BH8737" s="6">
        <f ca="1">IF(ISNUMBER('Descriptive Stats'!BF8737),'Descriptive Stats'!BF8737,#N/A)</f>
        <v>-0.2794493539703507</v>
      </c>
      <c r="BI8737" s="6">
        <f ca="1">IF(ISNUMBER('Descriptive Stats'!E8737),'Descriptive Stats'!E8737,#N/A)</f>
        <v>6</v>
      </c>
    </row>
    <row r="8738" spans="1:61" ht="14.4" x14ac:dyDescent="0.3">
      <c r="A8738" s="2">
        <f>ROW()</f>
        <v>8738</v>
      </c>
      <c r="C8738" s="8">
        <f t="shared" ca="1" si="1173"/>
        <v>5</v>
      </c>
      <c r="D8738" s="8">
        <f t="shared" ca="1" si="1174"/>
        <v>6</v>
      </c>
      <c r="E8738" s="50">
        <f t="shared" ca="1" si="1168"/>
        <v>3</v>
      </c>
      <c r="F8738" s="2" t="str">
        <f t="shared" ca="1" si="1175"/>
        <v/>
      </c>
      <c r="BD8738" s="49">
        <f t="shared" ca="1" si="1172"/>
        <v>3200</v>
      </c>
      <c r="BE8738" s="3">
        <f t="shared" ca="1" si="1169"/>
        <v>0.31995000000000001</v>
      </c>
      <c r="BF8738" s="3">
        <f t="shared" ca="1" si="1170"/>
        <v>-0.46783862043457014</v>
      </c>
      <c r="BG8738" s="9">
        <f t="shared" ca="1" si="1171"/>
        <v>3</v>
      </c>
      <c r="BH8738" s="6">
        <f ca="1">IF(ISNUMBER('Descriptive Stats'!BF8738),'Descriptive Stats'!BF8738,#N/A)</f>
        <v>-0.46783862043457014</v>
      </c>
      <c r="BI8738" s="6">
        <f ca="1">IF(ISNUMBER('Descriptive Stats'!E8738),'Descriptive Stats'!E8738,#N/A)</f>
        <v>3</v>
      </c>
    </row>
    <row r="8739" spans="1:61" ht="14.4" x14ac:dyDescent="0.3">
      <c r="A8739" s="2">
        <f>ROW()</f>
        <v>8739</v>
      </c>
      <c r="C8739" s="8">
        <f t="shared" ca="1" si="1173"/>
        <v>10</v>
      </c>
      <c r="D8739" s="8">
        <f t="shared" ca="1" si="1174"/>
        <v>3</v>
      </c>
      <c r="E8739" s="50">
        <f t="shared" ca="1" si="1168"/>
        <v>0</v>
      </c>
      <c r="F8739" s="2" t="str">
        <f t="shared" ca="1" si="1175"/>
        <v/>
      </c>
      <c r="BD8739" s="49">
        <f t="shared" ca="1" si="1172"/>
        <v>815.5</v>
      </c>
      <c r="BE8739" s="3">
        <f t="shared" ca="1" si="1169"/>
        <v>8.1500000000000003E-2</v>
      </c>
      <c r="BF8739" s="3">
        <f t="shared" ca="1" si="1170"/>
        <v>-1.3950525282585462</v>
      </c>
      <c r="BG8739" s="9">
        <f t="shared" ca="1" si="1171"/>
        <v>0</v>
      </c>
      <c r="BH8739" s="6">
        <f ca="1">IF(ISNUMBER('Descriptive Stats'!BF8739),'Descriptive Stats'!BF8739,#N/A)</f>
        <v>-1.3950525282585462</v>
      </c>
      <c r="BI8739" s="6">
        <f ca="1">IF(ISNUMBER('Descriptive Stats'!E8739),'Descriptive Stats'!E8739,#N/A)</f>
        <v>0</v>
      </c>
    </row>
    <row r="8740" spans="1:61" ht="14.4" x14ac:dyDescent="0.3">
      <c r="A8740" s="2">
        <f>ROW()</f>
        <v>8740</v>
      </c>
      <c r="C8740" s="8">
        <f t="shared" ca="1" si="1173"/>
        <v>22</v>
      </c>
      <c r="D8740" s="8">
        <f t="shared" ca="1" si="1174"/>
        <v>0</v>
      </c>
      <c r="E8740" s="50">
        <f t="shared" ca="1" si="1168"/>
        <v>9</v>
      </c>
      <c r="F8740" s="2" t="str">
        <f t="shared" ca="1" si="1175"/>
        <v/>
      </c>
      <c r="BD8740" s="49">
        <f t="shared" ca="1" si="1172"/>
        <v>4819</v>
      </c>
      <c r="BE8740" s="3">
        <f t="shared" ca="1" si="1169"/>
        <v>0.48185</v>
      </c>
      <c r="BF8740" s="3">
        <f t="shared" ca="1" si="1170"/>
        <v>-4.5511009098988427E-2</v>
      </c>
      <c r="BG8740" s="9">
        <f t="shared" ca="1" si="1171"/>
        <v>9</v>
      </c>
      <c r="BH8740" s="6">
        <f ca="1">IF(ISNUMBER('Descriptive Stats'!BF8740),'Descriptive Stats'!BF8740,#N/A)</f>
        <v>-4.5511009098988427E-2</v>
      </c>
      <c r="BI8740" s="6">
        <f ca="1">IF(ISNUMBER('Descriptive Stats'!E8740),'Descriptive Stats'!E8740,#N/A)</f>
        <v>9</v>
      </c>
    </row>
    <row r="8741" spans="1:61" ht="14.4" x14ac:dyDescent="0.3">
      <c r="A8741" s="2">
        <f>ROW()</f>
        <v>8741</v>
      </c>
      <c r="C8741" s="8">
        <f t="shared" ca="1" si="1173"/>
        <v>23</v>
      </c>
      <c r="D8741" s="8">
        <f t="shared" ca="1" si="1174"/>
        <v>9</v>
      </c>
      <c r="E8741" s="50">
        <f t="shared" ca="1" si="1168"/>
        <v>0</v>
      </c>
      <c r="F8741" s="2" t="str">
        <f t="shared" ca="1" si="1175"/>
        <v/>
      </c>
      <c r="BD8741" s="49">
        <f t="shared" ca="1" si="1172"/>
        <v>815.5</v>
      </c>
      <c r="BE8741" s="3">
        <f t="shared" ca="1" si="1169"/>
        <v>8.1500000000000003E-2</v>
      </c>
      <c r="BF8741" s="3">
        <f t="shared" ca="1" si="1170"/>
        <v>-1.3950525282585462</v>
      </c>
      <c r="BG8741" s="9">
        <f t="shared" ca="1" si="1171"/>
        <v>0</v>
      </c>
      <c r="BH8741" s="6">
        <f ca="1">IF(ISNUMBER('Descriptive Stats'!BF8741),'Descriptive Stats'!BF8741,#N/A)</f>
        <v>-1.3950525282585462</v>
      </c>
      <c r="BI8741" s="6">
        <f ca="1">IF(ISNUMBER('Descriptive Stats'!E8741),'Descriptive Stats'!E8741,#N/A)</f>
        <v>0</v>
      </c>
    </row>
    <row r="8742" spans="1:61" ht="14.4" x14ac:dyDescent="0.3">
      <c r="A8742" s="2">
        <f>ROW()</f>
        <v>8742</v>
      </c>
      <c r="C8742" s="8">
        <f t="shared" ca="1" si="1173"/>
        <v>18</v>
      </c>
      <c r="D8742" s="8">
        <f t="shared" ca="1" si="1174"/>
        <v>0</v>
      </c>
      <c r="E8742" s="50">
        <f t="shared" ca="1" si="1168"/>
        <v>0</v>
      </c>
      <c r="F8742" s="2" t="str">
        <f t="shared" ca="1" si="1175"/>
        <v/>
      </c>
      <c r="BD8742" s="49">
        <f t="shared" ca="1" si="1172"/>
        <v>815.5</v>
      </c>
      <c r="BE8742" s="3">
        <f t="shared" ca="1" si="1169"/>
        <v>8.1500000000000003E-2</v>
      </c>
      <c r="BF8742" s="3">
        <f t="shared" ca="1" si="1170"/>
        <v>-1.3950525282585462</v>
      </c>
      <c r="BG8742" s="9">
        <f t="shared" ca="1" si="1171"/>
        <v>0</v>
      </c>
      <c r="BH8742" s="6">
        <f ca="1">IF(ISNUMBER('Descriptive Stats'!BF8742),'Descriptive Stats'!BF8742,#N/A)</f>
        <v>-1.3950525282585462</v>
      </c>
      <c r="BI8742" s="6">
        <f ca="1">IF(ISNUMBER('Descriptive Stats'!E8742),'Descriptive Stats'!E8742,#N/A)</f>
        <v>0</v>
      </c>
    </row>
    <row r="8743" spans="1:61" ht="14.4" x14ac:dyDescent="0.3">
      <c r="A8743" s="2">
        <f>ROW()</f>
        <v>8743</v>
      </c>
      <c r="C8743" s="8">
        <f t="shared" ca="1" si="1173"/>
        <v>4</v>
      </c>
      <c r="D8743" s="8">
        <f t="shared" ca="1" si="1174"/>
        <v>0</v>
      </c>
      <c r="E8743" s="50">
        <f t="shared" ca="1" si="1168"/>
        <v>2</v>
      </c>
      <c r="F8743" s="2" t="str">
        <f t="shared" ca="1" si="1175"/>
        <v/>
      </c>
      <c r="BD8743" s="49">
        <f t="shared" ca="1" si="1172"/>
        <v>2595</v>
      </c>
      <c r="BE8743" s="3">
        <f t="shared" ca="1" si="1169"/>
        <v>0.25945000000000001</v>
      </c>
      <c r="BF8743" s="3">
        <f t="shared" ca="1" si="1170"/>
        <v>-0.6450419512753276</v>
      </c>
      <c r="BG8743" s="9">
        <f t="shared" ca="1" si="1171"/>
        <v>2</v>
      </c>
      <c r="BH8743" s="6">
        <f ca="1">IF(ISNUMBER('Descriptive Stats'!BF8743),'Descriptive Stats'!BF8743,#N/A)</f>
        <v>-0.6450419512753276</v>
      </c>
      <c r="BI8743" s="6">
        <f ca="1">IF(ISNUMBER('Descriptive Stats'!E8743),'Descriptive Stats'!E8743,#N/A)</f>
        <v>2</v>
      </c>
    </row>
    <row r="8744" spans="1:61" ht="14.4" x14ac:dyDescent="0.3">
      <c r="A8744" s="2">
        <f>ROW()</f>
        <v>8744</v>
      </c>
      <c r="C8744" s="8">
        <f t="shared" ca="1" si="1173"/>
        <v>21</v>
      </c>
      <c r="D8744" s="8">
        <f t="shared" ca="1" si="1174"/>
        <v>2</v>
      </c>
      <c r="E8744" s="50">
        <f t="shared" ca="1" si="1168"/>
        <v>0</v>
      </c>
      <c r="F8744" s="2" t="str">
        <f t="shared" ca="1" si="1175"/>
        <v/>
      </c>
      <c r="BD8744" s="49">
        <f t="shared" ca="1" si="1172"/>
        <v>815.5</v>
      </c>
      <c r="BE8744" s="3">
        <f t="shared" ca="1" si="1169"/>
        <v>8.1500000000000003E-2</v>
      </c>
      <c r="BF8744" s="3">
        <f t="shared" ca="1" si="1170"/>
        <v>-1.3950525282585462</v>
      </c>
      <c r="BG8744" s="9">
        <f t="shared" ca="1" si="1171"/>
        <v>0</v>
      </c>
      <c r="BH8744" s="6">
        <f ca="1">IF(ISNUMBER('Descriptive Stats'!BF8744),'Descriptive Stats'!BF8744,#N/A)</f>
        <v>-1.3950525282585462</v>
      </c>
      <c r="BI8744" s="6">
        <f ca="1">IF(ISNUMBER('Descriptive Stats'!E8744),'Descriptive Stats'!E8744,#N/A)</f>
        <v>0</v>
      </c>
    </row>
    <row r="8745" spans="1:61" ht="14.4" x14ac:dyDescent="0.3">
      <c r="A8745" s="2">
        <f>ROW()</f>
        <v>8745</v>
      </c>
      <c r="C8745" s="8">
        <f t="shared" ca="1" si="1173"/>
        <v>11</v>
      </c>
      <c r="D8745" s="8">
        <f t="shared" ca="1" si="1174"/>
        <v>0</v>
      </c>
      <c r="E8745" s="50">
        <f t="shared" ca="1" si="1168"/>
        <v>3</v>
      </c>
      <c r="F8745" s="2" t="str">
        <f t="shared" ca="1" si="1175"/>
        <v/>
      </c>
      <c r="BD8745" s="49">
        <f t="shared" ca="1" si="1172"/>
        <v>3200</v>
      </c>
      <c r="BE8745" s="3">
        <f t="shared" ca="1" si="1169"/>
        <v>0.31995000000000001</v>
      </c>
      <c r="BF8745" s="3">
        <f t="shared" ca="1" si="1170"/>
        <v>-0.46783862043457014</v>
      </c>
      <c r="BG8745" s="9">
        <f t="shared" ca="1" si="1171"/>
        <v>3</v>
      </c>
      <c r="BH8745" s="6">
        <f ca="1">IF(ISNUMBER('Descriptive Stats'!BF8745),'Descriptive Stats'!BF8745,#N/A)</f>
        <v>-0.46783862043457014</v>
      </c>
      <c r="BI8745" s="6">
        <f ca="1">IF(ISNUMBER('Descriptive Stats'!E8745),'Descriptive Stats'!E8745,#N/A)</f>
        <v>3</v>
      </c>
    </row>
    <row r="8746" spans="1:61" ht="14.4" x14ac:dyDescent="0.3">
      <c r="A8746" s="2">
        <f>ROW()</f>
        <v>8746</v>
      </c>
      <c r="C8746" s="8">
        <f t="shared" ca="1" si="1173"/>
        <v>10</v>
      </c>
      <c r="D8746" s="8">
        <f t="shared" ca="1" si="1174"/>
        <v>3</v>
      </c>
      <c r="E8746" s="50">
        <f t="shared" ca="1" si="1168"/>
        <v>2</v>
      </c>
      <c r="F8746" s="2" t="str">
        <f t="shared" ca="1" si="1175"/>
        <v/>
      </c>
      <c r="BD8746" s="49">
        <f t="shared" ca="1" si="1172"/>
        <v>2595</v>
      </c>
      <c r="BE8746" s="3">
        <f t="shared" ca="1" si="1169"/>
        <v>0.25945000000000001</v>
      </c>
      <c r="BF8746" s="3">
        <f t="shared" ca="1" si="1170"/>
        <v>-0.6450419512753276</v>
      </c>
      <c r="BG8746" s="9">
        <f t="shared" ca="1" si="1171"/>
        <v>2</v>
      </c>
      <c r="BH8746" s="6">
        <f ca="1">IF(ISNUMBER('Descriptive Stats'!BF8746),'Descriptive Stats'!BF8746,#N/A)</f>
        <v>-0.6450419512753276</v>
      </c>
      <c r="BI8746" s="6">
        <f ca="1">IF(ISNUMBER('Descriptive Stats'!E8746),'Descriptive Stats'!E8746,#N/A)</f>
        <v>2</v>
      </c>
    </row>
    <row r="8747" spans="1:61" ht="14.4" x14ac:dyDescent="0.3">
      <c r="A8747" s="2">
        <f>ROW()</f>
        <v>8747</v>
      </c>
      <c r="C8747" s="8">
        <f t="shared" ca="1" si="1173"/>
        <v>3</v>
      </c>
      <c r="D8747" s="8">
        <f t="shared" ca="1" si="1174"/>
        <v>2</v>
      </c>
      <c r="E8747" s="50">
        <f t="shared" ca="1" si="1168"/>
        <v>3</v>
      </c>
      <c r="F8747" s="2" t="str">
        <f t="shared" ca="1" si="1175"/>
        <v/>
      </c>
      <c r="BD8747" s="49">
        <f t="shared" ca="1" si="1172"/>
        <v>3200</v>
      </c>
      <c r="BE8747" s="3">
        <f t="shared" ca="1" si="1169"/>
        <v>0.31995000000000001</v>
      </c>
      <c r="BF8747" s="3">
        <f t="shared" ca="1" si="1170"/>
        <v>-0.46783862043457014</v>
      </c>
      <c r="BG8747" s="9">
        <f t="shared" ca="1" si="1171"/>
        <v>3</v>
      </c>
      <c r="BH8747" s="6">
        <f ca="1">IF(ISNUMBER('Descriptive Stats'!BF8747),'Descriptive Stats'!BF8747,#N/A)</f>
        <v>-0.46783862043457014</v>
      </c>
      <c r="BI8747" s="6">
        <f ca="1">IF(ISNUMBER('Descriptive Stats'!E8747),'Descriptive Stats'!E8747,#N/A)</f>
        <v>3</v>
      </c>
    </row>
    <row r="8748" spans="1:61" ht="14.4" x14ac:dyDescent="0.3">
      <c r="A8748" s="2">
        <f>ROW()</f>
        <v>8748</v>
      </c>
      <c r="C8748" s="8">
        <f t="shared" ca="1" si="1173"/>
        <v>10</v>
      </c>
      <c r="D8748" s="8">
        <f t="shared" ca="1" si="1174"/>
        <v>3</v>
      </c>
      <c r="E8748" s="50">
        <f t="shared" ca="1" si="1168"/>
        <v>2</v>
      </c>
      <c r="F8748" s="2" t="str">
        <f t="shared" ca="1" si="1175"/>
        <v/>
      </c>
      <c r="BD8748" s="49">
        <f t="shared" ca="1" si="1172"/>
        <v>2595</v>
      </c>
      <c r="BE8748" s="3">
        <f t="shared" ca="1" si="1169"/>
        <v>0.25945000000000001</v>
      </c>
      <c r="BF8748" s="3">
        <f t="shared" ca="1" si="1170"/>
        <v>-0.6450419512753276</v>
      </c>
      <c r="BG8748" s="9">
        <f t="shared" ca="1" si="1171"/>
        <v>2</v>
      </c>
      <c r="BH8748" s="6">
        <f ca="1">IF(ISNUMBER('Descriptive Stats'!BF8748),'Descriptive Stats'!BF8748,#N/A)</f>
        <v>-0.6450419512753276</v>
      </c>
      <c r="BI8748" s="6">
        <f ca="1">IF(ISNUMBER('Descriptive Stats'!E8748),'Descriptive Stats'!E8748,#N/A)</f>
        <v>2</v>
      </c>
    </row>
    <row r="8749" spans="1:61" ht="14.4" x14ac:dyDescent="0.3">
      <c r="A8749" s="2">
        <f>ROW()</f>
        <v>8749</v>
      </c>
      <c r="C8749" s="8">
        <f t="shared" ca="1" si="1173"/>
        <v>17</v>
      </c>
      <c r="D8749" s="8">
        <f t="shared" ca="1" si="1174"/>
        <v>2</v>
      </c>
      <c r="E8749" s="50">
        <f t="shared" ca="1" si="1168"/>
        <v>1</v>
      </c>
      <c r="F8749" s="2" t="str">
        <f t="shared" ca="1" si="1175"/>
        <v/>
      </c>
      <c r="BD8749" s="49">
        <f t="shared" ca="1" si="1172"/>
        <v>1871</v>
      </c>
      <c r="BE8749" s="3">
        <f t="shared" ca="1" si="1169"/>
        <v>0.18704999999999999</v>
      </c>
      <c r="BF8749" s="3">
        <f t="shared" ca="1" si="1170"/>
        <v>-0.88881967520906158</v>
      </c>
      <c r="BG8749" s="9">
        <f t="shared" ca="1" si="1171"/>
        <v>1</v>
      </c>
      <c r="BH8749" s="6">
        <f ca="1">IF(ISNUMBER('Descriptive Stats'!BF8749),'Descriptive Stats'!BF8749,#N/A)</f>
        <v>-0.88881967520906158</v>
      </c>
      <c r="BI8749" s="6">
        <f ca="1">IF(ISNUMBER('Descriptive Stats'!E8749),'Descriptive Stats'!E8749,#N/A)</f>
        <v>1</v>
      </c>
    </row>
    <row r="8750" spans="1:61" ht="14.4" x14ac:dyDescent="0.3">
      <c r="A8750" s="2">
        <f>ROW()</f>
        <v>8750</v>
      </c>
      <c r="C8750" s="8">
        <f t="shared" ca="1" si="1173"/>
        <v>8</v>
      </c>
      <c r="D8750" s="8">
        <f t="shared" ca="1" si="1174"/>
        <v>1</v>
      </c>
      <c r="E8750" s="50">
        <f t="shared" ca="1" si="1168"/>
        <v>6</v>
      </c>
      <c r="F8750" s="2" t="str">
        <f t="shared" ca="1" si="1175"/>
        <v/>
      </c>
      <c r="BD8750" s="49">
        <f t="shared" ca="1" si="1172"/>
        <v>3900</v>
      </c>
      <c r="BE8750" s="3">
        <f t="shared" ca="1" si="1169"/>
        <v>0.38995000000000002</v>
      </c>
      <c r="BF8750" s="3">
        <f t="shared" ca="1" si="1170"/>
        <v>-0.2794493539703507</v>
      </c>
      <c r="BG8750" s="9">
        <f t="shared" ca="1" si="1171"/>
        <v>6</v>
      </c>
      <c r="BH8750" s="6">
        <f ca="1">IF(ISNUMBER('Descriptive Stats'!BF8750),'Descriptive Stats'!BF8750,#N/A)</f>
        <v>-0.2794493539703507</v>
      </c>
      <c r="BI8750" s="6">
        <f ca="1">IF(ISNUMBER('Descriptive Stats'!E8750),'Descriptive Stats'!E8750,#N/A)</f>
        <v>6</v>
      </c>
    </row>
    <row r="8751" spans="1:61" ht="14.4" x14ac:dyDescent="0.3">
      <c r="A8751" s="2">
        <f>ROW()</f>
        <v>8751</v>
      </c>
      <c r="C8751" s="8">
        <f t="shared" ca="1" si="1173"/>
        <v>2</v>
      </c>
      <c r="D8751" s="8">
        <f t="shared" ca="1" si="1174"/>
        <v>6</v>
      </c>
      <c r="E8751" s="50">
        <f t="shared" ca="1" si="1168"/>
        <v>6</v>
      </c>
      <c r="F8751" s="2" t="str">
        <f t="shared" ca="1" si="1175"/>
        <v/>
      </c>
      <c r="BD8751" s="49">
        <f t="shared" ca="1" si="1172"/>
        <v>3900</v>
      </c>
      <c r="BE8751" s="3">
        <f t="shared" ca="1" si="1169"/>
        <v>0.38995000000000002</v>
      </c>
      <c r="BF8751" s="3">
        <f t="shared" ca="1" si="1170"/>
        <v>-0.2794493539703507</v>
      </c>
      <c r="BG8751" s="9">
        <f t="shared" ca="1" si="1171"/>
        <v>6</v>
      </c>
      <c r="BH8751" s="6">
        <f ca="1">IF(ISNUMBER('Descriptive Stats'!BF8751),'Descriptive Stats'!BF8751,#N/A)</f>
        <v>-0.2794493539703507</v>
      </c>
      <c r="BI8751" s="6">
        <f ca="1">IF(ISNUMBER('Descriptive Stats'!E8751),'Descriptive Stats'!E8751,#N/A)</f>
        <v>6</v>
      </c>
    </row>
    <row r="8752" spans="1:61" ht="14.4" x14ac:dyDescent="0.3">
      <c r="A8752" s="2">
        <f>ROW()</f>
        <v>8752</v>
      </c>
      <c r="C8752" s="8">
        <f t="shared" ca="1" si="1173"/>
        <v>16</v>
      </c>
      <c r="D8752" s="8">
        <f t="shared" ca="1" si="1174"/>
        <v>6</v>
      </c>
      <c r="E8752" s="50">
        <f t="shared" ca="1" si="1168"/>
        <v>1</v>
      </c>
      <c r="F8752" s="2" t="str">
        <f t="shared" ca="1" si="1175"/>
        <v/>
      </c>
      <c r="BD8752" s="49">
        <f t="shared" ca="1" si="1172"/>
        <v>1871</v>
      </c>
      <c r="BE8752" s="3">
        <f t="shared" ca="1" si="1169"/>
        <v>0.18704999999999999</v>
      </c>
      <c r="BF8752" s="3">
        <f t="shared" ca="1" si="1170"/>
        <v>-0.88881967520906158</v>
      </c>
      <c r="BG8752" s="9">
        <f t="shared" ca="1" si="1171"/>
        <v>1</v>
      </c>
      <c r="BH8752" s="6">
        <f ca="1">IF(ISNUMBER('Descriptive Stats'!BF8752),'Descriptive Stats'!BF8752,#N/A)</f>
        <v>-0.88881967520906158</v>
      </c>
      <c r="BI8752" s="6">
        <f ca="1">IF(ISNUMBER('Descriptive Stats'!E8752),'Descriptive Stats'!E8752,#N/A)</f>
        <v>1</v>
      </c>
    </row>
    <row r="8753" spans="1:61" ht="14.4" x14ac:dyDescent="0.3">
      <c r="A8753" s="2">
        <f>ROW()</f>
        <v>8753</v>
      </c>
      <c r="C8753" s="8">
        <f t="shared" ca="1" si="1173"/>
        <v>12</v>
      </c>
      <c r="D8753" s="8">
        <f t="shared" ca="1" si="1174"/>
        <v>1</v>
      </c>
      <c r="E8753" s="50">
        <f t="shared" ca="1" si="1168"/>
        <v>2</v>
      </c>
      <c r="F8753" s="2" t="str">
        <f t="shared" ca="1" si="1175"/>
        <v/>
      </c>
      <c r="BD8753" s="49">
        <f t="shared" ca="1" si="1172"/>
        <v>2595</v>
      </c>
      <c r="BE8753" s="3">
        <f t="shared" ca="1" si="1169"/>
        <v>0.25945000000000001</v>
      </c>
      <c r="BF8753" s="3">
        <f t="shared" ca="1" si="1170"/>
        <v>-0.6450419512753276</v>
      </c>
      <c r="BG8753" s="9">
        <f t="shared" ca="1" si="1171"/>
        <v>2</v>
      </c>
      <c r="BH8753" s="6">
        <f ca="1">IF(ISNUMBER('Descriptive Stats'!BF8753),'Descriptive Stats'!BF8753,#N/A)</f>
        <v>-0.6450419512753276</v>
      </c>
      <c r="BI8753" s="6">
        <f ca="1">IF(ISNUMBER('Descriptive Stats'!E8753),'Descriptive Stats'!E8753,#N/A)</f>
        <v>2</v>
      </c>
    </row>
    <row r="8754" spans="1:61" ht="14.4" x14ac:dyDescent="0.3">
      <c r="A8754" s="2">
        <f>ROW()</f>
        <v>8754</v>
      </c>
      <c r="C8754" s="8">
        <f t="shared" ca="1" si="1173"/>
        <v>21</v>
      </c>
      <c r="D8754" s="8">
        <f t="shared" ca="1" si="1174"/>
        <v>2</v>
      </c>
      <c r="E8754" s="50">
        <f t="shared" ca="1" si="1168"/>
        <v>6</v>
      </c>
      <c r="F8754" s="2" t="str">
        <f t="shared" ca="1" si="1175"/>
        <v/>
      </c>
      <c r="BD8754" s="49">
        <f t="shared" ca="1" si="1172"/>
        <v>3900</v>
      </c>
      <c r="BE8754" s="3">
        <f t="shared" ca="1" si="1169"/>
        <v>0.38995000000000002</v>
      </c>
      <c r="BF8754" s="3">
        <f t="shared" ca="1" si="1170"/>
        <v>-0.2794493539703507</v>
      </c>
      <c r="BG8754" s="9">
        <f t="shared" ca="1" si="1171"/>
        <v>6</v>
      </c>
      <c r="BH8754" s="6">
        <f ca="1">IF(ISNUMBER('Descriptive Stats'!BF8754),'Descriptive Stats'!BF8754,#N/A)</f>
        <v>-0.2794493539703507</v>
      </c>
      <c r="BI8754" s="6">
        <f ca="1">IF(ISNUMBER('Descriptive Stats'!E8754),'Descriptive Stats'!E8754,#N/A)</f>
        <v>6</v>
      </c>
    </row>
    <row r="8755" spans="1:61" ht="14.4" x14ac:dyDescent="0.3">
      <c r="A8755" s="2">
        <f>ROW()</f>
        <v>8755</v>
      </c>
      <c r="C8755" s="8">
        <f t="shared" ca="1" si="1173"/>
        <v>5</v>
      </c>
      <c r="D8755" s="8">
        <f t="shared" ca="1" si="1174"/>
        <v>6</v>
      </c>
      <c r="E8755" s="50">
        <f t="shared" ca="1" si="1168"/>
        <v>0</v>
      </c>
      <c r="F8755" s="2" t="str">
        <f t="shared" ca="1" si="1175"/>
        <v/>
      </c>
      <c r="BD8755" s="49">
        <f t="shared" ca="1" si="1172"/>
        <v>815.5</v>
      </c>
      <c r="BE8755" s="3">
        <f t="shared" ca="1" si="1169"/>
        <v>8.1500000000000003E-2</v>
      </c>
      <c r="BF8755" s="3">
        <f t="shared" ca="1" si="1170"/>
        <v>-1.3950525282585462</v>
      </c>
      <c r="BG8755" s="9">
        <f t="shared" ca="1" si="1171"/>
        <v>0</v>
      </c>
      <c r="BH8755" s="6">
        <f ca="1">IF(ISNUMBER('Descriptive Stats'!BF8755),'Descriptive Stats'!BF8755,#N/A)</f>
        <v>-1.3950525282585462</v>
      </c>
      <c r="BI8755" s="6">
        <f ca="1">IF(ISNUMBER('Descriptive Stats'!E8755),'Descriptive Stats'!E8755,#N/A)</f>
        <v>0</v>
      </c>
    </row>
    <row r="8756" spans="1:61" ht="14.4" x14ac:dyDescent="0.3">
      <c r="A8756" s="2">
        <f>ROW()</f>
        <v>8756</v>
      </c>
      <c r="C8756" s="8">
        <f t="shared" ca="1" si="1173"/>
        <v>20</v>
      </c>
      <c r="D8756" s="8">
        <f t="shared" ca="1" si="1174"/>
        <v>0</v>
      </c>
      <c r="E8756" s="50">
        <f t="shared" ca="1" si="1168"/>
        <v>6</v>
      </c>
      <c r="F8756" s="2" t="str">
        <f t="shared" ca="1" si="1175"/>
        <v/>
      </c>
      <c r="BD8756" s="49">
        <f t="shared" ca="1" si="1172"/>
        <v>3900</v>
      </c>
      <c r="BE8756" s="3">
        <f t="shared" ca="1" si="1169"/>
        <v>0.38995000000000002</v>
      </c>
      <c r="BF8756" s="3">
        <f t="shared" ca="1" si="1170"/>
        <v>-0.2794493539703507</v>
      </c>
      <c r="BG8756" s="9">
        <f t="shared" ca="1" si="1171"/>
        <v>6</v>
      </c>
      <c r="BH8756" s="6">
        <f ca="1">IF(ISNUMBER('Descriptive Stats'!BF8756),'Descriptive Stats'!BF8756,#N/A)</f>
        <v>-0.2794493539703507</v>
      </c>
      <c r="BI8756" s="6">
        <f ca="1">IF(ISNUMBER('Descriptive Stats'!E8756),'Descriptive Stats'!E8756,#N/A)</f>
        <v>6</v>
      </c>
    </row>
    <row r="8757" spans="1:61" ht="14.4" x14ac:dyDescent="0.3">
      <c r="A8757" s="2">
        <f>ROW()</f>
        <v>8757</v>
      </c>
      <c r="C8757" s="8">
        <f t="shared" ca="1" si="1173"/>
        <v>2</v>
      </c>
      <c r="D8757" s="8">
        <f t="shared" ca="1" si="1174"/>
        <v>6</v>
      </c>
      <c r="E8757" s="50">
        <f t="shared" ca="1" si="1168"/>
        <v>2</v>
      </c>
      <c r="F8757" s="2" t="str">
        <f t="shared" ca="1" si="1175"/>
        <v/>
      </c>
      <c r="BD8757" s="49">
        <f t="shared" ca="1" si="1172"/>
        <v>2595</v>
      </c>
      <c r="BE8757" s="3">
        <f t="shared" ca="1" si="1169"/>
        <v>0.25945000000000001</v>
      </c>
      <c r="BF8757" s="3">
        <f t="shared" ca="1" si="1170"/>
        <v>-0.6450419512753276</v>
      </c>
      <c r="BG8757" s="9">
        <f t="shared" ca="1" si="1171"/>
        <v>2</v>
      </c>
      <c r="BH8757" s="6">
        <f ca="1">IF(ISNUMBER('Descriptive Stats'!BF8757),'Descriptive Stats'!BF8757,#N/A)</f>
        <v>-0.6450419512753276</v>
      </c>
      <c r="BI8757" s="6">
        <f ca="1">IF(ISNUMBER('Descriptive Stats'!E8757),'Descriptive Stats'!E8757,#N/A)</f>
        <v>2</v>
      </c>
    </row>
    <row r="8758" spans="1:61" ht="14.4" x14ac:dyDescent="0.3">
      <c r="A8758" s="2">
        <f>ROW()</f>
        <v>8758</v>
      </c>
      <c r="C8758" s="8">
        <f t="shared" ca="1" si="1173"/>
        <v>21</v>
      </c>
      <c r="D8758" s="8">
        <f t="shared" ca="1" si="1174"/>
        <v>2</v>
      </c>
      <c r="E8758" s="50">
        <f t="shared" ca="1" si="1168"/>
        <v>4</v>
      </c>
      <c r="F8758" s="2" t="str">
        <f t="shared" ca="1" si="1175"/>
        <v/>
      </c>
      <c r="BD8758" s="49">
        <f t="shared" ca="1" si="1172"/>
        <v>3442</v>
      </c>
      <c r="BE8758" s="3">
        <f t="shared" ca="1" si="1169"/>
        <v>0.34415000000000001</v>
      </c>
      <c r="BF8758" s="3">
        <f t="shared" ca="1" si="1170"/>
        <v>-0.40116316278173481</v>
      </c>
      <c r="BG8758" s="9">
        <f t="shared" ca="1" si="1171"/>
        <v>4</v>
      </c>
      <c r="BH8758" s="6">
        <f ca="1">IF(ISNUMBER('Descriptive Stats'!BF8758),'Descriptive Stats'!BF8758,#N/A)</f>
        <v>-0.40116316278173481</v>
      </c>
      <c r="BI8758" s="6">
        <f ca="1">IF(ISNUMBER('Descriptive Stats'!E8758),'Descriptive Stats'!E8758,#N/A)</f>
        <v>4</v>
      </c>
    </row>
    <row r="8759" spans="1:61" ht="14.4" x14ac:dyDescent="0.3">
      <c r="A8759" s="2">
        <f>ROW()</f>
        <v>8759</v>
      </c>
      <c r="C8759" s="8">
        <f t="shared" ca="1" si="1173"/>
        <v>13</v>
      </c>
      <c r="D8759" s="8">
        <f t="shared" ca="1" si="1174"/>
        <v>4</v>
      </c>
      <c r="E8759" s="50">
        <f t="shared" ca="1" si="1168"/>
        <v>0</v>
      </c>
      <c r="F8759" s="2" t="str">
        <f t="shared" ca="1" si="1175"/>
        <v/>
      </c>
      <c r="BD8759" s="49">
        <f t="shared" ca="1" si="1172"/>
        <v>815.5</v>
      </c>
      <c r="BE8759" s="3">
        <f t="shared" ca="1" si="1169"/>
        <v>8.1500000000000003E-2</v>
      </c>
      <c r="BF8759" s="3">
        <f t="shared" ca="1" si="1170"/>
        <v>-1.3950525282585462</v>
      </c>
      <c r="BG8759" s="9">
        <f t="shared" ca="1" si="1171"/>
        <v>0</v>
      </c>
      <c r="BH8759" s="6">
        <f ca="1">IF(ISNUMBER('Descriptive Stats'!BF8759),'Descriptive Stats'!BF8759,#N/A)</f>
        <v>-1.3950525282585462</v>
      </c>
      <c r="BI8759" s="6">
        <f ca="1">IF(ISNUMBER('Descriptive Stats'!E8759),'Descriptive Stats'!E8759,#N/A)</f>
        <v>0</v>
      </c>
    </row>
    <row r="8760" spans="1:61" ht="14.4" x14ac:dyDescent="0.3">
      <c r="A8760" s="2">
        <f>ROW()</f>
        <v>8760</v>
      </c>
      <c r="C8760" s="8">
        <f t="shared" ca="1" si="1173"/>
        <v>15</v>
      </c>
      <c r="D8760" s="8">
        <f t="shared" ca="1" si="1174"/>
        <v>0</v>
      </c>
      <c r="E8760" s="50">
        <f t="shared" ca="1" si="1168"/>
        <v>2</v>
      </c>
      <c r="F8760" s="2" t="str">
        <f t="shared" ca="1" si="1175"/>
        <v/>
      </c>
      <c r="BD8760" s="49">
        <f t="shared" ca="1" si="1172"/>
        <v>2595</v>
      </c>
      <c r="BE8760" s="3">
        <f t="shared" ca="1" si="1169"/>
        <v>0.25945000000000001</v>
      </c>
      <c r="BF8760" s="3">
        <f t="shared" ca="1" si="1170"/>
        <v>-0.6450419512753276</v>
      </c>
      <c r="BG8760" s="9">
        <f t="shared" ca="1" si="1171"/>
        <v>2</v>
      </c>
      <c r="BH8760" s="6">
        <f ca="1">IF(ISNUMBER('Descriptive Stats'!BF8760),'Descriptive Stats'!BF8760,#N/A)</f>
        <v>-0.6450419512753276</v>
      </c>
      <c r="BI8760" s="6">
        <f ca="1">IF(ISNUMBER('Descriptive Stats'!E8760),'Descriptive Stats'!E8760,#N/A)</f>
        <v>2</v>
      </c>
    </row>
    <row r="8761" spans="1:61" ht="14.4" x14ac:dyDescent="0.3">
      <c r="A8761" s="2">
        <f>ROW()</f>
        <v>8761</v>
      </c>
      <c r="C8761" s="8">
        <f t="shared" ca="1" si="1173"/>
        <v>17</v>
      </c>
      <c r="D8761" s="8">
        <f t="shared" ca="1" si="1174"/>
        <v>2</v>
      </c>
      <c r="E8761" s="50">
        <f t="shared" ca="1" si="1168"/>
        <v>0</v>
      </c>
      <c r="F8761" s="2" t="str">
        <f t="shared" ca="1" si="1175"/>
        <v/>
      </c>
      <c r="BD8761" s="49">
        <f t="shared" ca="1" si="1172"/>
        <v>815.5</v>
      </c>
      <c r="BE8761" s="3">
        <f t="shared" ca="1" si="1169"/>
        <v>8.1500000000000003E-2</v>
      </c>
      <c r="BF8761" s="3">
        <f t="shared" ca="1" si="1170"/>
        <v>-1.3950525282585462</v>
      </c>
      <c r="BG8761" s="9">
        <f t="shared" ca="1" si="1171"/>
        <v>0</v>
      </c>
      <c r="BH8761" s="6">
        <f ca="1">IF(ISNUMBER('Descriptive Stats'!BF8761),'Descriptive Stats'!BF8761,#N/A)</f>
        <v>-1.3950525282585462</v>
      </c>
      <c r="BI8761" s="6">
        <f ca="1">IF(ISNUMBER('Descriptive Stats'!E8761),'Descriptive Stats'!E8761,#N/A)</f>
        <v>0</v>
      </c>
    </row>
    <row r="8762" spans="1:61" ht="14.4" x14ac:dyDescent="0.3">
      <c r="A8762" s="2">
        <f>ROW()</f>
        <v>8762</v>
      </c>
      <c r="C8762" s="8">
        <f t="shared" ca="1" si="1173"/>
        <v>18</v>
      </c>
      <c r="D8762" s="8">
        <f t="shared" ca="1" si="1174"/>
        <v>0</v>
      </c>
      <c r="E8762" s="50">
        <f t="shared" ca="1" si="1168"/>
        <v>1</v>
      </c>
      <c r="F8762" s="2" t="str">
        <f t="shared" ca="1" si="1175"/>
        <v/>
      </c>
      <c r="BD8762" s="49">
        <f t="shared" ca="1" si="1172"/>
        <v>1871</v>
      </c>
      <c r="BE8762" s="3">
        <f t="shared" ca="1" si="1169"/>
        <v>0.18704999999999999</v>
      </c>
      <c r="BF8762" s="3">
        <f t="shared" ca="1" si="1170"/>
        <v>-0.88881967520906158</v>
      </c>
      <c r="BG8762" s="9">
        <f t="shared" ca="1" si="1171"/>
        <v>1</v>
      </c>
      <c r="BH8762" s="6">
        <f ca="1">IF(ISNUMBER('Descriptive Stats'!BF8762),'Descriptive Stats'!BF8762,#N/A)</f>
        <v>-0.88881967520906158</v>
      </c>
      <c r="BI8762" s="6">
        <f ca="1">IF(ISNUMBER('Descriptive Stats'!E8762),'Descriptive Stats'!E8762,#N/A)</f>
        <v>1</v>
      </c>
    </row>
    <row r="8763" spans="1:61" ht="14.4" x14ac:dyDescent="0.3">
      <c r="A8763" s="2">
        <f>ROW()</f>
        <v>8763</v>
      </c>
      <c r="C8763" s="8">
        <f t="shared" ca="1" si="1173"/>
        <v>12</v>
      </c>
      <c r="D8763" s="8">
        <f t="shared" ca="1" si="1174"/>
        <v>1</v>
      </c>
      <c r="E8763" s="50">
        <f t="shared" ca="1" si="1168"/>
        <v>2</v>
      </c>
      <c r="F8763" s="2" t="str">
        <f t="shared" ca="1" si="1175"/>
        <v/>
      </c>
      <c r="BD8763" s="49">
        <f t="shared" ca="1" si="1172"/>
        <v>2595</v>
      </c>
      <c r="BE8763" s="3">
        <f t="shared" ca="1" si="1169"/>
        <v>0.25945000000000001</v>
      </c>
      <c r="BF8763" s="3">
        <f t="shared" ca="1" si="1170"/>
        <v>-0.6450419512753276</v>
      </c>
      <c r="BG8763" s="9">
        <f t="shared" ca="1" si="1171"/>
        <v>2</v>
      </c>
      <c r="BH8763" s="6">
        <f ca="1">IF(ISNUMBER('Descriptive Stats'!BF8763),'Descriptive Stats'!BF8763,#N/A)</f>
        <v>-0.6450419512753276</v>
      </c>
      <c r="BI8763" s="6">
        <f ca="1">IF(ISNUMBER('Descriptive Stats'!E8763),'Descriptive Stats'!E8763,#N/A)</f>
        <v>2</v>
      </c>
    </row>
    <row r="8764" spans="1:61" ht="14.4" x14ac:dyDescent="0.3">
      <c r="A8764" s="2">
        <f>ROW()</f>
        <v>8764</v>
      </c>
      <c r="C8764" s="8">
        <f t="shared" ca="1" si="1173"/>
        <v>9</v>
      </c>
      <c r="D8764" s="8">
        <f t="shared" ca="1" si="1174"/>
        <v>2</v>
      </c>
      <c r="E8764" s="50">
        <f t="shared" ca="1" si="1168"/>
        <v>7</v>
      </c>
      <c r="F8764" s="2" t="str">
        <f t="shared" ca="1" si="1175"/>
        <v/>
      </c>
      <c r="BD8764" s="49">
        <f t="shared" ca="1" si="1172"/>
        <v>4473.5</v>
      </c>
      <c r="BE8764" s="3">
        <f t="shared" ca="1" si="1169"/>
        <v>0.44729999999999998</v>
      </c>
      <c r="BF8764" s="3">
        <f t="shared" ca="1" si="1170"/>
        <v>-0.13248586824472414</v>
      </c>
      <c r="BG8764" s="9">
        <f t="shared" ca="1" si="1171"/>
        <v>7</v>
      </c>
      <c r="BH8764" s="6">
        <f ca="1">IF(ISNUMBER('Descriptive Stats'!BF8764),'Descriptive Stats'!BF8764,#N/A)</f>
        <v>-0.13248586824472414</v>
      </c>
      <c r="BI8764" s="6">
        <f ca="1">IF(ISNUMBER('Descriptive Stats'!E8764),'Descriptive Stats'!E8764,#N/A)</f>
        <v>7</v>
      </c>
    </row>
    <row r="8765" spans="1:61" ht="14.4" x14ac:dyDescent="0.3">
      <c r="A8765" s="2">
        <f>ROW()</f>
        <v>8765</v>
      </c>
      <c r="C8765" s="8">
        <f t="shared" ca="1" si="1173"/>
        <v>6</v>
      </c>
      <c r="D8765" s="8">
        <f t="shared" ca="1" si="1174"/>
        <v>7</v>
      </c>
      <c r="E8765" s="50">
        <f t="shared" ca="1" si="1168"/>
        <v>6</v>
      </c>
      <c r="F8765" s="2" t="str">
        <f t="shared" ca="1" si="1175"/>
        <v/>
      </c>
      <c r="BD8765" s="49">
        <f t="shared" ca="1" si="1172"/>
        <v>3900</v>
      </c>
      <c r="BE8765" s="3">
        <f t="shared" ca="1" si="1169"/>
        <v>0.38995000000000002</v>
      </c>
      <c r="BF8765" s="3">
        <f t="shared" ca="1" si="1170"/>
        <v>-0.2794493539703507</v>
      </c>
      <c r="BG8765" s="9">
        <f t="shared" ca="1" si="1171"/>
        <v>6</v>
      </c>
      <c r="BH8765" s="6">
        <f ca="1">IF(ISNUMBER('Descriptive Stats'!BF8765),'Descriptive Stats'!BF8765,#N/A)</f>
        <v>-0.2794493539703507</v>
      </c>
      <c r="BI8765" s="6">
        <f ca="1">IF(ISNUMBER('Descriptive Stats'!E8765),'Descriptive Stats'!E8765,#N/A)</f>
        <v>6</v>
      </c>
    </row>
    <row r="8766" spans="1:61" ht="14.4" x14ac:dyDescent="0.3">
      <c r="A8766" s="2">
        <f>ROW()</f>
        <v>8766</v>
      </c>
      <c r="C8766" s="8">
        <f t="shared" ca="1" si="1173"/>
        <v>16</v>
      </c>
      <c r="D8766" s="8">
        <f t="shared" ca="1" si="1174"/>
        <v>6</v>
      </c>
      <c r="E8766" s="50">
        <f t="shared" ca="1" si="1168"/>
        <v>6</v>
      </c>
      <c r="F8766" s="2" t="str">
        <f t="shared" ca="1" si="1175"/>
        <v/>
      </c>
      <c r="BD8766" s="49">
        <f t="shared" ca="1" si="1172"/>
        <v>3900</v>
      </c>
      <c r="BE8766" s="3">
        <f t="shared" ca="1" si="1169"/>
        <v>0.38995000000000002</v>
      </c>
      <c r="BF8766" s="3">
        <f t="shared" ca="1" si="1170"/>
        <v>-0.2794493539703507</v>
      </c>
      <c r="BG8766" s="9">
        <f t="shared" ca="1" si="1171"/>
        <v>6</v>
      </c>
      <c r="BH8766" s="6">
        <f ca="1">IF(ISNUMBER('Descriptive Stats'!BF8766),'Descriptive Stats'!BF8766,#N/A)</f>
        <v>-0.2794493539703507</v>
      </c>
      <c r="BI8766" s="6">
        <f ca="1">IF(ISNUMBER('Descriptive Stats'!E8766),'Descriptive Stats'!E8766,#N/A)</f>
        <v>6</v>
      </c>
    </row>
    <row r="8767" spans="1:61" ht="14.4" x14ac:dyDescent="0.3">
      <c r="A8767" s="2">
        <f>ROW()</f>
        <v>8767</v>
      </c>
      <c r="C8767" s="8">
        <f t="shared" ca="1" si="1173"/>
        <v>5</v>
      </c>
      <c r="D8767" s="8">
        <f t="shared" ca="1" si="1174"/>
        <v>6</v>
      </c>
      <c r="E8767" s="50">
        <f t="shared" ca="1" si="1168"/>
        <v>7</v>
      </c>
      <c r="F8767" s="2" t="str">
        <f t="shared" ca="1" si="1175"/>
        <v/>
      </c>
      <c r="BD8767" s="49">
        <f t="shared" ca="1" si="1172"/>
        <v>4473.5</v>
      </c>
      <c r="BE8767" s="3">
        <f t="shared" ca="1" si="1169"/>
        <v>0.44729999999999998</v>
      </c>
      <c r="BF8767" s="3">
        <f t="shared" ca="1" si="1170"/>
        <v>-0.13248586824472414</v>
      </c>
      <c r="BG8767" s="9">
        <f t="shared" ca="1" si="1171"/>
        <v>7</v>
      </c>
      <c r="BH8767" s="6">
        <f ca="1">IF(ISNUMBER('Descriptive Stats'!BF8767),'Descriptive Stats'!BF8767,#N/A)</f>
        <v>-0.13248586824472414</v>
      </c>
      <c r="BI8767" s="6">
        <f ca="1">IF(ISNUMBER('Descriptive Stats'!E8767),'Descriptive Stats'!E8767,#N/A)</f>
        <v>7</v>
      </c>
    </row>
    <row r="8768" spans="1:61" ht="14.4" x14ac:dyDescent="0.3">
      <c r="A8768" s="2">
        <f>ROW()</f>
        <v>8768</v>
      </c>
      <c r="C8768" s="8">
        <f t="shared" ca="1" si="1173"/>
        <v>19</v>
      </c>
      <c r="D8768" s="8">
        <f t="shared" ca="1" si="1174"/>
        <v>7</v>
      </c>
      <c r="E8768" s="50">
        <f t="shared" ca="1" si="1168"/>
        <v>0</v>
      </c>
      <c r="F8768" s="2" t="str">
        <f t="shared" ca="1" si="1175"/>
        <v/>
      </c>
      <c r="BD8768" s="49">
        <f t="shared" ca="1" si="1172"/>
        <v>815.5</v>
      </c>
      <c r="BE8768" s="3">
        <f t="shared" ca="1" si="1169"/>
        <v>8.1500000000000003E-2</v>
      </c>
      <c r="BF8768" s="3">
        <f t="shared" ca="1" si="1170"/>
        <v>-1.3950525282585462</v>
      </c>
      <c r="BG8768" s="9">
        <f t="shared" ca="1" si="1171"/>
        <v>0</v>
      </c>
      <c r="BH8768" s="6">
        <f ca="1">IF(ISNUMBER('Descriptive Stats'!BF8768),'Descriptive Stats'!BF8768,#N/A)</f>
        <v>-1.3950525282585462</v>
      </c>
      <c r="BI8768" s="6">
        <f ca="1">IF(ISNUMBER('Descriptive Stats'!E8768),'Descriptive Stats'!E8768,#N/A)</f>
        <v>0</v>
      </c>
    </row>
    <row r="8769" spans="1:61" ht="14.4" x14ac:dyDescent="0.3">
      <c r="A8769" s="2">
        <f>ROW()</f>
        <v>8769</v>
      </c>
      <c r="C8769" s="8">
        <f t="shared" ca="1" si="1173"/>
        <v>4</v>
      </c>
      <c r="D8769" s="8">
        <f t="shared" ca="1" si="1174"/>
        <v>0</v>
      </c>
      <c r="E8769" s="50">
        <f t="shared" ca="1" si="1168"/>
        <v>15</v>
      </c>
      <c r="F8769" s="2" t="str">
        <f t="shared" ca="1" si="1175"/>
        <v/>
      </c>
      <c r="BD8769" s="49">
        <f t="shared" ca="1" si="1172"/>
        <v>5051.5</v>
      </c>
      <c r="BE8769" s="3">
        <f t="shared" ca="1" si="1169"/>
        <v>0.50509999999999999</v>
      </c>
      <c r="BF8769" s="3">
        <f t="shared" ca="1" si="1170"/>
        <v>1.2784152420787677E-2</v>
      </c>
      <c r="BG8769" s="9">
        <f t="shared" ca="1" si="1171"/>
        <v>15</v>
      </c>
      <c r="BH8769" s="6">
        <f ca="1">IF(ISNUMBER('Descriptive Stats'!BF8769),'Descriptive Stats'!BF8769,#N/A)</f>
        <v>1.2784152420787677E-2</v>
      </c>
      <c r="BI8769" s="6">
        <f ca="1">IF(ISNUMBER('Descriptive Stats'!E8769),'Descriptive Stats'!E8769,#N/A)</f>
        <v>15</v>
      </c>
    </row>
    <row r="8770" spans="1:61" ht="14.4" x14ac:dyDescent="0.3">
      <c r="A8770" s="2">
        <f>ROW()</f>
        <v>8770</v>
      </c>
      <c r="C8770" s="8">
        <f t="shared" ca="1" si="1173"/>
        <v>24</v>
      </c>
      <c r="D8770" s="8">
        <f t="shared" ca="1" si="1174"/>
        <v>15</v>
      </c>
      <c r="E8770" s="50">
        <f t="shared" ca="1" si="1168"/>
        <v>0</v>
      </c>
      <c r="F8770" s="2" t="str">
        <f t="shared" ca="1" si="1175"/>
        <v/>
      </c>
      <c r="BD8770" s="49">
        <f t="shared" ca="1" si="1172"/>
        <v>815.5</v>
      </c>
      <c r="BE8770" s="3">
        <f t="shared" ca="1" si="1169"/>
        <v>8.1500000000000003E-2</v>
      </c>
      <c r="BF8770" s="3">
        <f t="shared" ca="1" si="1170"/>
        <v>-1.3950525282585462</v>
      </c>
      <c r="BG8770" s="9">
        <f t="shared" ca="1" si="1171"/>
        <v>0</v>
      </c>
      <c r="BH8770" s="6">
        <f ca="1">IF(ISNUMBER('Descriptive Stats'!BF8770),'Descriptive Stats'!BF8770,#N/A)</f>
        <v>-1.3950525282585462</v>
      </c>
      <c r="BI8770" s="6">
        <f ca="1">IF(ISNUMBER('Descriptive Stats'!E8770),'Descriptive Stats'!E8770,#N/A)</f>
        <v>0</v>
      </c>
    </row>
    <row r="8771" spans="1:61" ht="14.4" x14ac:dyDescent="0.3">
      <c r="A8771" s="2">
        <f>ROW()</f>
        <v>8771</v>
      </c>
      <c r="C8771" s="8">
        <f t="shared" ca="1" si="1173"/>
        <v>4</v>
      </c>
      <c r="D8771" s="8">
        <f t="shared" ca="1" si="1174"/>
        <v>0</v>
      </c>
      <c r="E8771" s="50">
        <f t="shared" ref="E8771:E8834" ca="1" si="1176">IF(0=MOD(ROW(),$J$1),AVERAGE(OFFSET($D$2,ROW()-$J$1,0,$J$1,1)),"")</f>
        <v>0</v>
      </c>
      <c r="F8771" s="2" t="str">
        <f t="shared" ca="1" si="1175"/>
        <v/>
      </c>
      <c r="BD8771" s="49">
        <f t="shared" ca="1" si="1172"/>
        <v>815.5</v>
      </c>
      <c r="BE8771" s="3">
        <f t="shared" ca="1" si="1169"/>
        <v>8.1500000000000003E-2</v>
      </c>
      <c r="BF8771" s="3">
        <f t="shared" ca="1" si="1170"/>
        <v>-1.3950525282585462</v>
      </c>
      <c r="BG8771" s="9">
        <f t="shared" ca="1" si="1171"/>
        <v>0</v>
      </c>
      <c r="BH8771" s="6">
        <f ca="1">IF(ISNUMBER('Descriptive Stats'!BF8771),'Descriptive Stats'!BF8771,#N/A)</f>
        <v>-1.3950525282585462</v>
      </c>
      <c r="BI8771" s="6">
        <f ca="1">IF(ISNUMBER('Descriptive Stats'!E8771),'Descriptive Stats'!E8771,#N/A)</f>
        <v>0</v>
      </c>
    </row>
    <row r="8772" spans="1:61" ht="14.4" x14ac:dyDescent="0.3">
      <c r="A8772" s="2">
        <f>ROW()</f>
        <v>8772</v>
      </c>
      <c r="C8772" s="8">
        <f t="shared" ca="1" si="1173"/>
        <v>15</v>
      </c>
      <c r="D8772" s="8">
        <f t="shared" ca="1" si="1174"/>
        <v>0</v>
      </c>
      <c r="E8772" s="50">
        <f t="shared" ca="1" si="1176"/>
        <v>2</v>
      </c>
      <c r="F8772" s="2" t="str">
        <f t="shared" ca="1" si="1175"/>
        <v/>
      </c>
      <c r="BD8772" s="49">
        <f t="shared" ca="1" si="1172"/>
        <v>2595</v>
      </c>
      <c r="BE8772" s="3">
        <f t="shared" ca="1" si="1169"/>
        <v>0.25945000000000001</v>
      </c>
      <c r="BF8772" s="3">
        <f t="shared" ca="1" si="1170"/>
        <v>-0.6450419512753276</v>
      </c>
      <c r="BG8772" s="9">
        <f t="shared" ca="1" si="1171"/>
        <v>2</v>
      </c>
      <c r="BH8772" s="6">
        <f ca="1">IF(ISNUMBER('Descriptive Stats'!BF8772),'Descriptive Stats'!BF8772,#N/A)</f>
        <v>-0.6450419512753276</v>
      </c>
      <c r="BI8772" s="6">
        <f ca="1">IF(ISNUMBER('Descriptive Stats'!E8772),'Descriptive Stats'!E8772,#N/A)</f>
        <v>2</v>
      </c>
    </row>
    <row r="8773" spans="1:61" ht="14.4" x14ac:dyDescent="0.3">
      <c r="A8773" s="2">
        <f>ROW()</f>
        <v>8773</v>
      </c>
      <c r="C8773" s="8">
        <f t="shared" ca="1" si="1173"/>
        <v>21</v>
      </c>
      <c r="D8773" s="8">
        <f t="shared" ca="1" si="1174"/>
        <v>2</v>
      </c>
      <c r="E8773" s="50">
        <f t="shared" ca="1" si="1176"/>
        <v>0</v>
      </c>
      <c r="F8773" s="2" t="str">
        <f t="shared" ca="1" si="1175"/>
        <v/>
      </c>
      <c r="BD8773" s="49">
        <f t="shared" ca="1" si="1172"/>
        <v>815.5</v>
      </c>
      <c r="BE8773" s="3">
        <f t="shared" ca="1" si="1169"/>
        <v>8.1500000000000003E-2</v>
      </c>
      <c r="BF8773" s="3">
        <f t="shared" ca="1" si="1170"/>
        <v>-1.3950525282585462</v>
      </c>
      <c r="BG8773" s="9">
        <f t="shared" ca="1" si="1171"/>
        <v>0</v>
      </c>
      <c r="BH8773" s="6">
        <f ca="1">IF(ISNUMBER('Descriptive Stats'!BF8773),'Descriptive Stats'!BF8773,#N/A)</f>
        <v>-1.3950525282585462</v>
      </c>
      <c r="BI8773" s="6">
        <f ca="1">IF(ISNUMBER('Descriptive Stats'!E8773),'Descriptive Stats'!E8773,#N/A)</f>
        <v>0</v>
      </c>
    </row>
    <row r="8774" spans="1:61" ht="14.4" x14ac:dyDescent="0.3">
      <c r="A8774" s="2">
        <f>ROW()</f>
        <v>8774</v>
      </c>
      <c r="C8774" s="8">
        <f t="shared" ca="1" si="1173"/>
        <v>22</v>
      </c>
      <c r="D8774" s="8">
        <f t="shared" ca="1" si="1174"/>
        <v>0</v>
      </c>
      <c r="E8774" s="50">
        <f t="shared" ca="1" si="1176"/>
        <v>0</v>
      </c>
      <c r="F8774" s="2" t="str">
        <f t="shared" ca="1" si="1175"/>
        <v/>
      </c>
      <c r="BD8774" s="49">
        <f t="shared" ca="1" si="1172"/>
        <v>815.5</v>
      </c>
      <c r="BE8774" s="3">
        <f t="shared" ca="1" si="1169"/>
        <v>8.1500000000000003E-2</v>
      </c>
      <c r="BF8774" s="3">
        <f t="shared" ca="1" si="1170"/>
        <v>-1.3950525282585462</v>
      </c>
      <c r="BG8774" s="9">
        <f t="shared" ca="1" si="1171"/>
        <v>0</v>
      </c>
      <c r="BH8774" s="6">
        <f ca="1">IF(ISNUMBER('Descriptive Stats'!BF8774),'Descriptive Stats'!BF8774,#N/A)</f>
        <v>-1.3950525282585462</v>
      </c>
      <c r="BI8774" s="6">
        <f ca="1">IF(ISNUMBER('Descriptive Stats'!E8774),'Descriptive Stats'!E8774,#N/A)</f>
        <v>0</v>
      </c>
    </row>
    <row r="8775" spans="1:61" ht="14.4" x14ac:dyDescent="0.3">
      <c r="A8775" s="2">
        <f>ROW()</f>
        <v>8775</v>
      </c>
      <c r="C8775" s="8">
        <f t="shared" ca="1" si="1173"/>
        <v>20</v>
      </c>
      <c r="D8775" s="8">
        <f t="shared" ca="1" si="1174"/>
        <v>0</v>
      </c>
      <c r="E8775" s="50">
        <f t="shared" ca="1" si="1176"/>
        <v>0</v>
      </c>
      <c r="F8775" s="2" t="str">
        <f t="shared" ca="1" si="1175"/>
        <v/>
      </c>
      <c r="BD8775" s="49">
        <f t="shared" ca="1" si="1172"/>
        <v>815.5</v>
      </c>
      <c r="BE8775" s="3">
        <f t="shared" ca="1" si="1169"/>
        <v>8.1500000000000003E-2</v>
      </c>
      <c r="BF8775" s="3">
        <f t="shared" ca="1" si="1170"/>
        <v>-1.3950525282585462</v>
      </c>
      <c r="BG8775" s="9">
        <f t="shared" ca="1" si="1171"/>
        <v>0</v>
      </c>
      <c r="BH8775" s="6">
        <f ca="1">IF(ISNUMBER('Descriptive Stats'!BF8775),'Descriptive Stats'!BF8775,#N/A)</f>
        <v>-1.3950525282585462</v>
      </c>
      <c r="BI8775" s="6">
        <f ca="1">IF(ISNUMBER('Descriptive Stats'!E8775),'Descriptive Stats'!E8775,#N/A)</f>
        <v>0</v>
      </c>
    </row>
    <row r="8776" spans="1:61" ht="14.4" x14ac:dyDescent="0.3">
      <c r="A8776" s="2">
        <f>ROW()</f>
        <v>8776</v>
      </c>
      <c r="C8776" s="8">
        <f t="shared" ca="1" si="1173"/>
        <v>14</v>
      </c>
      <c r="D8776" s="8">
        <f t="shared" ca="1" si="1174"/>
        <v>0</v>
      </c>
      <c r="E8776" s="50">
        <f t="shared" ca="1" si="1176"/>
        <v>1</v>
      </c>
      <c r="F8776" s="2" t="str">
        <f t="shared" ca="1" si="1175"/>
        <v/>
      </c>
      <c r="BD8776" s="49">
        <f t="shared" ca="1" si="1172"/>
        <v>1871</v>
      </c>
      <c r="BE8776" s="3">
        <f t="shared" ca="1" si="1169"/>
        <v>0.18704999999999999</v>
      </c>
      <c r="BF8776" s="3">
        <f t="shared" ca="1" si="1170"/>
        <v>-0.88881967520906158</v>
      </c>
      <c r="BG8776" s="9">
        <f t="shared" ca="1" si="1171"/>
        <v>1</v>
      </c>
      <c r="BH8776" s="6">
        <f ca="1">IF(ISNUMBER('Descriptive Stats'!BF8776),'Descriptive Stats'!BF8776,#N/A)</f>
        <v>-0.88881967520906158</v>
      </c>
      <c r="BI8776" s="6">
        <f ca="1">IF(ISNUMBER('Descriptive Stats'!E8776),'Descriptive Stats'!E8776,#N/A)</f>
        <v>1</v>
      </c>
    </row>
    <row r="8777" spans="1:61" ht="14.4" x14ac:dyDescent="0.3">
      <c r="A8777" s="2">
        <f>ROW()</f>
        <v>8777</v>
      </c>
      <c r="C8777" s="8">
        <f t="shared" ca="1" si="1173"/>
        <v>8</v>
      </c>
      <c r="D8777" s="8">
        <f t="shared" ca="1" si="1174"/>
        <v>1</v>
      </c>
      <c r="E8777" s="50">
        <f t="shared" ca="1" si="1176"/>
        <v>7</v>
      </c>
      <c r="F8777" s="2" t="str">
        <f t="shared" ca="1" si="1175"/>
        <v/>
      </c>
      <c r="BD8777" s="49">
        <f t="shared" ca="1" si="1172"/>
        <v>4473.5</v>
      </c>
      <c r="BE8777" s="3">
        <f t="shared" ref="BE8777:BE8840" ca="1" si="1177">IF(ISNUMBER(BD8777),(BD8777-0.5)/$BK$4,"")</f>
        <v>0.44729999999999998</v>
      </c>
      <c r="BF8777" s="3">
        <f t="shared" ref="BF8777:BF8840" ca="1" si="1178">IF(ISNUMBER(BE8777),_xlfn.NORM.INV(BE8777,0,1),"")</f>
        <v>-0.13248586824472414</v>
      </c>
      <c r="BG8777" s="9">
        <f t="shared" ref="BG8777:BG8840" ca="1" si="1179">IF(ISNUMBER(E8777),E8777,"")</f>
        <v>7</v>
      </c>
      <c r="BH8777" s="6">
        <f ca="1">IF(ISNUMBER('Descriptive Stats'!BF8777),'Descriptive Stats'!BF8777,#N/A)</f>
        <v>-0.13248586824472414</v>
      </c>
      <c r="BI8777" s="6">
        <f ca="1">IF(ISNUMBER('Descriptive Stats'!E8777),'Descriptive Stats'!E8777,#N/A)</f>
        <v>7</v>
      </c>
    </row>
    <row r="8778" spans="1:61" ht="14.4" x14ac:dyDescent="0.3">
      <c r="A8778" s="2">
        <f>ROW()</f>
        <v>8778</v>
      </c>
      <c r="C8778" s="8">
        <f t="shared" ca="1" si="1173"/>
        <v>19</v>
      </c>
      <c r="D8778" s="8">
        <f t="shared" ca="1" si="1174"/>
        <v>7</v>
      </c>
      <c r="E8778" s="50">
        <f t="shared" ca="1" si="1176"/>
        <v>4</v>
      </c>
      <c r="F8778" s="2" t="str">
        <f t="shared" ca="1" si="1175"/>
        <v/>
      </c>
      <c r="BD8778" s="49">
        <f t="shared" ref="BD8778:BD8841" ca="1" si="1180">IF(ISNUMBER(BG8778),_xlfn.RANK.AVG(BG8778,$BG$2:$BG$5414,1),"")</f>
        <v>3442</v>
      </c>
      <c r="BE8778" s="3">
        <f t="shared" ca="1" si="1177"/>
        <v>0.34415000000000001</v>
      </c>
      <c r="BF8778" s="3">
        <f t="shared" ca="1" si="1178"/>
        <v>-0.40116316278173481</v>
      </c>
      <c r="BG8778" s="9">
        <f t="shared" ca="1" si="1179"/>
        <v>4</v>
      </c>
      <c r="BH8778" s="6">
        <f ca="1">IF(ISNUMBER('Descriptive Stats'!BF8778),'Descriptive Stats'!BF8778,#N/A)</f>
        <v>-0.40116316278173481</v>
      </c>
      <c r="BI8778" s="6">
        <f ca="1">IF(ISNUMBER('Descriptive Stats'!E8778),'Descriptive Stats'!E8778,#N/A)</f>
        <v>4</v>
      </c>
    </row>
    <row r="8779" spans="1:61" ht="14.4" x14ac:dyDescent="0.3">
      <c r="A8779" s="2">
        <f>ROW()</f>
        <v>8779</v>
      </c>
      <c r="C8779" s="8">
        <f t="shared" ca="1" si="1173"/>
        <v>13</v>
      </c>
      <c r="D8779" s="8">
        <f t="shared" ca="1" si="1174"/>
        <v>4</v>
      </c>
      <c r="E8779" s="50">
        <f t="shared" ca="1" si="1176"/>
        <v>2</v>
      </c>
      <c r="F8779" s="2" t="str">
        <f t="shared" ca="1" si="1175"/>
        <v/>
      </c>
      <c r="BD8779" s="49">
        <f t="shared" ca="1" si="1180"/>
        <v>2595</v>
      </c>
      <c r="BE8779" s="3">
        <f t="shared" ca="1" si="1177"/>
        <v>0.25945000000000001</v>
      </c>
      <c r="BF8779" s="3">
        <f t="shared" ca="1" si="1178"/>
        <v>-0.6450419512753276</v>
      </c>
      <c r="BG8779" s="9">
        <f t="shared" ca="1" si="1179"/>
        <v>2</v>
      </c>
      <c r="BH8779" s="6">
        <f ca="1">IF(ISNUMBER('Descriptive Stats'!BF8779),'Descriptive Stats'!BF8779,#N/A)</f>
        <v>-0.6450419512753276</v>
      </c>
      <c r="BI8779" s="6">
        <f ca="1">IF(ISNUMBER('Descriptive Stats'!E8779),'Descriptive Stats'!E8779,#N/A)</f>
        <v>2</v>
      </c>
    </row>
    <row r="8780" spans="1:61" ht="14.4" x14ac:dyDescent="0.3">
      <c r="A8780" s="2">
        <f>ROW()</f>
        <v>8780</v>
      </c>
      <c r="C8780" s="8">
        <f t="shared" ca="1" si="1173"/>
        <v>3</v>
      </c>
      <c r="D8780" s="8">
        <f t="shared" ca="1" si="1174"/>
        <v>2</v>
      </c>
      <c r="E8780" s="50">
        <f t="shared" ca="1" si="1176"/>
        <v>2</v>
      </c>
      <c r="F8780" s="2" t="str">
        <f t="shared" ca="1" si="1175"/>
        <v/>
      </c>
      <c r="BD8780" s="49">
        <f t="shared" ca="1" si="1180"/>
        <v>2595</v>
      </c>
      <c r="BE8780" s="3">
        <f t="shared" ca="1" si="1177"/>
        <v>0.25945000000000001</v>
      </c>
      <c r="BF8780" s="3">
        <f t="shared" ca="1" si="1178"/>
        <v>-0.6450419512753276</v>
      </c>
      <c r="BG8780" s="9">
        <f t="shared" ca="1" si="1179"/>
        <v>2</v>
      </c>
      <c r="BH8780" s="6">
        <f ca="1">IF(ISNUMBER('Descriptive Stats'!BF8780),'Descriptive Stats'!BF8780,#N/A)</f>
        <v>-0.6450419512753276</v>
      </c>
      <c r="BI8780" s="6">
        <f ca="1">IF(ISNUMBER('Descriptive Stats'!E8780),'Descriptive Stats'!E8780,#N/A)</f>
        <v>2</v>
      </c>
    </row>
    <row r="8781" spans="1:61" ht="14.4" x14ac:dyDescent="0.3">
      <c r="A8781" s="2">
        <f>ROW()</f>
        <v>8781</v>
      </c>
      <c r="C8781" s="8">
        <f t="shared" ca="1" si="1173"/>
        <v>21</v>
      </c>
      <c r="D8781" s="8">
        <f t="shared" ca="1" si="1174"/>
        <v>2</v>
      </c>
      <c r="E8781" s="50">
        <f t="shared" ca="1" si="1176"/>
        <v>6</v>
      </c>
      <c r="F8781" s="2" t="str">
        <f t="shared" ca="1" si="1175"/>
        <v/>
      </c>
      <c r="BD8781" s="49">
        <f t="shared" ca="1" si="1180"/>
        <v>3900</v>
      </c>
      <c r="BE8781" s="3">
        <f t="shared" ca="1" si="1177"/>
        <v>0.38995000000000002</v>
      </c>
      <c r="BF8781" s="3">
        <f t="shared" ca="1" si="1178"/>
        <v>-0.2794493539703507</v>
      </c>
      <c r="BG8781" s="9">
        <f t="shared" ca="1" si="1179"/>
        <v>6</v>
      </c>
      <c r="BH8781" s="6">
        <f ca="1">IF(ISNUMBER('Descriptive Stats'!BF8781),'Descriptive Stats'!BF8781,#N/A)</f>
        <v>-0.2794493539703507</v>
      </c>
      <c r="BI8781" s="6">
        <f ca="1">IF(ISNUMBER('Descriptive Stats'!E8781),'Descriptive Stats'!E8781,#N/A)</f>
        <v>6</v>
      </c>
    </row>
    <row r="8782" spans="1:61" ht="14.4" x14ac:dyDescent="0.3">
      <c r="A8782" s="2">
        <f>ROW()</f>
        <v>8782</v>
      </c>
      <c r="C8782" s="8">
        <f t="shared" ca="1" si="1173"/>
        <v>16</v>
      </c>
      <c r="D8782" s="8">
        <f t="shared" ca="1" si="1174"/>
        <v>6</v>
      </c>
      <c r="E8782" s="50">
        <f t="shared" ca="1" si="1176"/>
        <v>2</v>
      </c>
      <c r="F8782" s="2" t="str">
        <f t="shared" ca="1" si="1175"/>
        <v/>
      </c>
      <c r="BD8782" s="49">
        <f t="shared" ca="1" si="1180"/>
        <v>2595</v>
      </c>
      <c r="BE8782" s="3">
        <f t="shared" ca="1" si="1177"/>
        <v>0.25945000000000001</v>
      </c>
      <c r="BF8782" s="3">
        <f t="shared" ca="1" si="1178"/>
        <v>-0.6450419512753276</v>
      </c>
      <c r="BG8782" s="9">
        <f t="shared" ca="1" si="1179"/>
        <v>2</v>
      </c>
      <c r="BH8782" s="6">
        <f ca="1">IF(ISNUMBER('Descriptive Stats'!BF8782),'Descriptive Stats'!BF8782,#N/A)</f>
        <v>-0.6450419512753276</v>
      </c>
      <c r="BI8782" s="6">
        <f ca="1">IF(ISNUMBER('Descriptive Stats'!E8782),'Descriptive Stats'!E8782,#N/A)</f>
        <v>2</v>
      </c>
    </row>
    <row r="8783" spans="1:61" ht="14.4" x14ac:dyDescent="0.3">
      <c r="A8783" s="2">
        <f>ROW()</f>
        <v>8783</v>
      </c>
      <c r="C8783" s="8">
        <f t="shared" ca="1" si="1173"/>
        <v>17</v>
      </c>
      <c r="D8783" s="8">
        <f t="shared" ca="1" si="1174"/>
        <v>2</v>
      </c>
      <c r="E8783" s="50">
        <f t="shared" ca="1" si="1176"/>
        <v>6</v>
      </c>
      <c r="F8783" s="2" t="str">
        <f t="shared" ca="1" si="1175"/>
        <v/>
      </c>
      <c r="BD8783" s="49">
        <f t="shared" ca="1" si="1180"/>
        <v>3900</v>
      </c>
      <c r="BE8783" s="3">
        <f t="shared" ca="1" si="1177"/>
        <v>0.38995000000000002</v>
      </c>
      <c r="BF8783" s="3">
        <f t="shared" ca="1" si="1178"/>
        <v>-0.2794493539703507</v>
      </c>
      <c r="BG8783" s="9">
        <f t="shared" ca="1" si="1179"/>
        <v>6</v>
      </c>
      <c r="BH8783" s="6">
        <f ca="1">IF(ISNUMBER('Descriptive Stats'!BF8783),'Descriptive Stats'!BF8783,#N/A)</f>
        <v>-0.2794493539703507</v>
      </c>
      <c r="BI8783" s="6">
        <f ca="1">IF(ISNUMBER('Descriptive Stats'!E8783),'Descriptive Stats'!E8783,#N/A)</f>
        <v>6</v>
      </c>
    </row>
    <row r="8784" spans="1:61" ht="14.4" x14ac:dyDescent="0.3">
      <c r="A8784" s="2">
        <f>ROW()</f>
        <v>8784</v>
      </c>
      <c r="C8784" s="8">
        <f t="shared" ca="1" si="1173"/>
        <v>16</v>
      </c>
      <c r="D8784" s="8">
        <f t="shared" ca="1" si="1174"/>
        <v>6</v>
      </c>
      <c r="E8784" s="50">
        <f t="shared" ca="1" si="1176"/>
        <v>4</v>
      </c>
      <c r="F8784" s="2" t="str">
        <f t="shared" ca="1" si="1175"/>
        <v/>
      </c>
      <c r="BD8784" s="49">
        <f t="shared" ca="1" si="1180"/>
        <v>3442</v>
      </c>
      <c r="BE8784" s="3">
        <f t="shared" ca="1" si="1177"/>
        <v>0.34415000000000001</v>
      </c>
      <c r="BF8784" s="3">
        <f t="shared" ca="1" si="1178"/>
        <v>-0.40116316278173481</v>
      </c>
      <c r="BG8784" s="9">
        <f t="shared" ca="1" si="1179"/>
        <v>4</v>
      </c>
      <c r="BH8784" s="6">
        <f ca="1">IF(ISNUMBER('Descriptive Stats'!BF8784),'Descriptive Stats'!BF8784,#N/A)</f>
        <v>-0.40116316278173481</v>
      </c>
      <c r="BI8784" s="6">
        <f ca="1">IF(ISNUMBER('Descriptive Stats'!E8784),'Descriptive Stats'!E8784,#N/A)</f>
        <v>4</v>
      </c>
    </row>
    <row r="8785" spans="1:61" ht="14.4" x14ac:dyDescent="0.3">
      <c r="A8785" s="2">
        <f>ROW()</f>
        <v>8785</v>
      </c>
      <c r="C8785" s="8">
        <f t="shared" ref="C8785:C8848" ca="1" si="1181">RANDBETWEEN(2,COUNT(B:B))</f>
        <v>13</v>
      </c>
      <c r="D8785" s="8">
        <f t="shared" ref="D8785:D8848" ca="1" si="1182">VLOOKUP(C8785,A:B,2,TRUE)</f>
        <v>4</v>
      </c>
      <c r="E8785" s="50">
        <f t="shared" ca="1" si="1176"/>
        <v>7</v>
      </c>
      <c r="F8785" s="2" t="str">
        <f t="shared" ref="F8785:F8848" ca="1" si="1183">IF(ISNUMBER(E8785),IF(OR(E8785&lt;$K$16,E8785&gt;$K$14),"X",""),"")</f>
        <v/>
      </c>
      <c r="BD8785" s="49">
        <f t="shared" ca="1" si="1180"/>
        <v>4473.5</v>
      </c>
      <c r="BE8785" s="3">
        <f t="shared" ca="1" si="1177"/>
        <v>0.44729999999999998</v>
      </c>
      <c r="BF8785" s="3">
        <f t="shared" ca="1" si="1178"/>
        <v>-0.13248586824472414</v>
      </c>
      <c r="BG8785" s="9">
        <f t="shared" ca="1" si="1179"/>
        <v>7</v>
      </c>
      <c r="BH8785" s="6">
        <f ca="1">IF(ISNUMBER('Descriptive Stats'!BF8785),'Descriptive Stats'!BF8785,#N/A)</f>
        <v>-0.13248586824472414</v>
      </c>
      <c r="BI8785" s="6">
        <f ca="1">IF(ISNUMBER('Descriptive Stats'!E8785),'Descriptive Stats'!E8785,#N/A)</f>
        <v>7</v>
      </c>
    </row>
    <row r="8786" spans="1:61" ht="14.4" x14ac:dyDescent="0.3">
      <c r="A8786" s="2">
        <f>ROW()</f>
        <v>8786</v>
      </c>
      <c r="C8786" s="8">
        <f t="shared" ca="1" si="1181"/>
        <v>6</v>
      </c>
      <c r="D8786" s="8">
        <f t="shared" ca="1" si="1182"/>
        <v>7</v>
      </c>
      <c r="E8786" s="50">
        <f t="shared" ca="1" si="1176"/>
        <v>2</v>
      </c>
      <c r="F8786" s="2" t="str">
        <f t="shared" ca="1" si="1183"/>
        <v/>
      </c>
      <c r="BD8786" s="49">
        <f t="shared" ca="1" si="1180"/>
        <v>2595</v>
      </c>
      <c r="BE8786" s="3">
        <f t="shared" ca="1" si="1177"/>
        <v>0.25945000000000001</v>
      </c>
      <c r="BF8786" s="3">
        <f t="shared" ca="1" si="1178"/>
        <v>-0.6450419512753276</v>
      </c>
      <c r="BG8786" s="9">
        <f t="shared" ca="1" si="1179"/>
        <v>2</v>
      </c>
      <c r="BH8786" s="6">
        <f ca="1">IF(ISNUMBER('Descriptive Stats'!BF8786),'Descriptive Stats'!BF8786,#N/A)</f>
        <v>-0.6450419512753276</v>
      </c>
      <c r="BI8786" s="6">
        <f ca="1">IF(ISNUMBER('Descriptive Stats'!E8786),'Descriptive Stats'!E8786,#N/A)</f>
        <v>2</v>
      </c>
    </row>
    <row r="8787" spans="1:61" ht="14.4" x14ac:dyDescent="0.3">
      <c r="A8787" s="2">
        <f>ROW()</f>
        <v>8787</v>
      </c>
      <c r="C8787" s="8">
        <f t="shared" ca="1" si="1181"/>
        <v>17</v>
      </c>
      <c r="D8787" s="8">
        <f t="shared" ca="1" si="1182"/>
        <v>2</v>
      </c>
      <c r="E8787" s="50">
        <f t="shared" ca="1" si="1176"/>
        <v>3</v>
      </c>
      <c r="F8787" s="2" t="str">
        <f t="shared" ca="1" si="1183"/>
        <v/>
      </c>
      <c r="BD8787" s="49">
        <f t="shared" ca="1" si="1180"/>
        <v>3200</v>
      </c>
      <c r="BE8787" s="3">
        <f t="shared" ca="1" si="1177"/>
        <v>0.31995000000000001</v>
      </c>
      <c r="BF8787" s="3">
        <f t="shared" ca="1" si="1178"/>
        <v>-0.46783862043457014</v>
      </c>
      <c r="BG8787" s="9">
        <f t="shared" ca="1" si="1179"/>
        <v>3</v>
      </c>
      <c r="BH8787" s="6">
        <f ca="1">IF(ISNUMBER('Descriptive Stats'!BF8787),'Descriptive Stats'!BF8787,#N/A)</f>
        <v>-0.46783862043457014</v>
      </c>
      <c r="BI8787" s="6">
        <f ca="1">IF(ISNUMBER('Descriptive Stats'!E8787),'Descriptive Stats'!E8787,#N/A)</f>
        <v>3</v>
      </c>
    </row>
    <row r="8788" spans="1:61" ht="14.4" x14ac:dyDescent="0.3">
      <c r="A8788" s="2">
        <f>ROW()</f>
        <v>8788</v>
      </c>
      <c r="C8788" s="8">
        <f t="shared" ca="1" si="1181"/>
        <v>10</v>
      </c>
      <c r="D8788" s="8">
        <f t="shared" ca="1" si="1182"/>
        <v>3</v>
      </c>
      <c r="E8788" s="50">
        <f t="shared" ca="1" si="1176"/>
        <v>9</v>
      </c>
      <c r="F8788" s="2" t="str">
        <f t="shared" ca="1" si="1183"/>
        <v/>
      </c>
      <c r="BD8788" s="49">
        <f t="shared" ca="1" si="1180"/>
        <v>4819</v>
      </c>
      <c r="BE8788" s="3">
        <f t="shared" ca="1" si="1177"/>
        <v>0.48185</v>
      </c>
      <c r="BF8788" s="3">
        <f t="shared" ca="1" si="1178"/>
        <v>-4.5511009098988427E-2</v>
      </c>
      <c r="BG8788" s="9">
        <f t="shared" ca="1" si="1179"/>
        <v>9</v>
      </c>
      <c r="BH8788" s="6">
        <f ca="1">IF(ISNUMBER('Descriptive Stats'!BF8788),'Descriptive Stats'!BF8788,#N/A)</f>
        <v>-4.5511009098988427E-2</v>
      </c>
      <c r="BI8788" s="6">
        <f ca="1">IF(ISNUMBER('Descriptive Stats'!E8788),'Descriptive Stats'!E8788,#N/A)</f>
        <v>9</v>
      </c>
    </row>
    <row r="8789" spans="1:61" ht="14.4" x14ac:dyDescent="0.3">
      <c r="A8789" s="2">
        <f>ROW()</f>
        <v>8789</v>
      </c>
      <c r="C8789" s="8">
        <f t="shared" ca="1" si="1181"/>
        <v>23</v>
      </c>
      <c r="D8789" s="8">
        <f t="shared" ca="1" si="1182"/>
        <v>9</v>
      </c>
      <c r="E8789" s="50">
        <f t="shared" ca="1" si="1176"/>
        <v>0</v>
      </c>
      <c r="F8789" s="2" t="str">
        <f t="shared" ca="1" si="1183"/>
        <v/>
      </c>
      <c r="BD8789" s="49">
        <f t="shared" ca="1" si="1180"/>
        <v>815.5</v>
      </c>
      <c r="BE8789" s="3">
        <f t="shared" ca="1" si="1177"/>
        <v>8.1500000000000003E-2</v>
      </c>
      <c r="BF8789" s="3">
        <f t="shared" ca="1" si="1178"/>
        <v>-1.3950525282585462</v>
      </c>
      <c r="BG8789" s="9">
        <f t="shared" ca="1" si="1179"/>
        <v>0</v>
      </c>
      <c r="BH8789" s="6">
        <f ca="1">IF(ISNUMBER('Descriptive Stats'!BF8789),'Descriptive Stats'!BF8789,#N/A)</f>
        <v>-1.3950525282585462</v>
      </c>
      <c r="BI8789" s="6">
        <f ca="1">IF(ISNUMBER('Descriptive Stats'!E8789),'Descriptive Stats'!E8789,#N/A)</f>
        <v>0</v>
      </c>
    </row>
    <row r="8790" spans="1:61" ht="14.4" x14ac:dyDescent="0.3">
      <c r="A8790" s="2">
        <f>ROW()</f>
        <v>8790</v>
      </c>
      <c r="C8790" s="8">
        <f t="shared" ca="1" si="1181"/>
        <v>14</v>
      </c>
      <c r="D8790" s="8">
        <f t="shared" ca="1" si="1182"/>
        <v>0</v>
      </c>
      <c r="E8790" s="50">
        <f t="shared" ca="1" si="1176"/>
        <v>0</v>
      </c>
      <c r="F8790" s="2" t="str">
        <f t="shared" ca="1" si="1183"/>
        <v/>
      </c>
      <c r="BD8790" s="49">
        <f t="shared" ca="1" si="1180"/>
        <v>815.5</v>
      </c>
      <c r="BE8790" s="3">
        <f t="shared" ca="1" si="1177"/>
        <v>8.1500000000000003E-2</v>
      </c>
      <c r="BF8790" s="3">
        <f t="shared" ca="1" si="1178"/>
        <v>-1.3950525282585462</v>
      </c>
      <c r="BG8790" s="9">
        <f t="shared" ca="1" si="1179"/>
        <v>0</v>
      </c>
      <c r="BH8790" s="6">
        <f ca="1">IF(ISNUMBER('Descriptive Stats'!BF8790),'Descriptive Stats'!BF8790,#N/A)</f>
        <v>-1.3950525282585462</v>
      </c>
      <c r="BI8790" s="6">
        <f ca="1">IF(ISNUMBER('Descriptive Stats'!E8790),'Descriptive Stats'!E8790,#N/A)</f>
        <v>0</v>
      </c>
    </row>
    <row r="8791" spans="1:61" ht="14.4" x14ac:dyDescent="0.3">
      <c r="A8791" s="2">
        <f>ROW()</f>
        <v>8791</v>
      </c>
      <c r="C8791" s="8">
        <f t="shared" ca="1" si="1181"/>
        <v>22</v>
      </c>
      <c r="D8791" s="8">
        <f t="shared" ca="1" si="1182"/>
        <v>0</v>
      </c>
      <c r="E8791" s="50">
        <f t="shared" ca="1" si="1176"/>
        <v>2</v>
      </c>
      <c r="F8791" s="2" t="str">
        <f t="shared" ca="1" si="1183"/>
        <v/>
      </c>
      <c r="BD8791" s="49">
        <f t="shared" ca="1" si="1180"/>
        <v>2595</v>
      </c>
      <c r="BE8791" s="3">
        <f t="shared" ca="1" si="1177"/>
        <v>0.25945000000000001</v>
      </c>
      <c r="BF8791" s="3">
        <f t="shared" ca="1" si="1178"/>
        <v>-0.6450419512753276</v>
      </c>
      <c r="BG8791" s="9">
        <f t="shared" ca="1" si="1179"/>
        <v>2</v>
      </c>
      <c r="BH8791" s="6">
        <f ca="1">IF(ISNUMBER('Descriptive Stats'!BF8791),'Descriptive Stats'!BF8791,#N/A)</f>
        <v>-0.6450419512753276</v>
      </c>
      <c r="BI8791" s="6">
        <f ca="1">IF(ISNUMBER('Descriptive Stats'!E8791),'Descriptive Stats'!E8791,#N/A)</f>
        <v>2</v>
      </c>
    </row>
    <row r="8792" spans="1:61" ht="14.4" x14ac:dyDescent="0.3">
      <c r="A8792" s="2">
        <f>ROW()</f>
        <v>8792</v>
      </c>
      <c r="C8792" s="8">
        <f t="shared" ca="1" si="1181"/>
        <v>17</v>
      </c>
      <c r="D8792" s="8">
        <f t="shared" ca="1" si="1182"/>
        <v>2</v>
      </c>
      <c r="E8792" s="50">
        <f t="shared" ca="1" si="1176"/>
        <v>0</v>
      </c>
      <c r="F8792" s="2" t="str">
        <f t="shared" ca="1" si="1183"/>
        <v/>
      </c>
      <c r="BD8792" s="49">
        <f t="shared" ca="1" si="1180"/>
        <v>815.5</v>
      </c>
      <c r="BE8792" s="3">
        <f t="shared" ca="1" si="1177"/>
        <v>8.1500000000000003E-2</v>
      </c>
      <c r="BF8792" s="3">
        <f t="shared" ca="1" si="1178"/>
        <v>-1.3950525282585462</v>
      </c>
      <c r="BG8792" s="9">
        <f t="shared" ca="1" si="1179"/>
        <v>0</v>
      </c>
      <c r="BH8792" s="6">
        <f ca="1">IF(ISNUMBER('Descriptive Stats'!BF8792),'Descriptive Stats'!BF8792,#N/A)</f>
        <v>-1.3950525282585462</v>
      </c>
      <c r="BI8792" s="6">
        <f ca="1">IF(ISNUMBER('Descriptive Stats'!E8792),'Descriptive Stats'!E8792,#N/A)</f>
        <v>0</v>
      </c>
    </row>
    <row r="8793" spans="1:61" ht="14.4" x14ac:dyDescent="0.3">
      <c r="A8793" s="2">
        <f>ROW()</f>
        <v>8793</v>
      </c>
      <c r="C8793" s="8">
        <f t="shared" ca="1" si="1181"/>
        <v>18</v>
      </c>
      <c r="D8793" s="8">
        <f t="shared" ca="1" si="1182"/>
        <v>0</v>
      </c>
      <c r="E8793" s="50">
        <f t="shared" ca="1" si="1176"/>
        <v>1</v>
      </c>
      <c r="F8793" s="2" t="str">
        <f t="shared" ca="1" si="1183"/>
        <v/>
      </c>
      <c r="BD8793" s="49">
        <f t="shared" ca="1" si="1180"/>
        <v>1871</v>
      </c>
      <c r="BE8793" s="3">
        <f t="shared" ca="1" si="1177"/>
        <v>0.18704999999999999</v>
      </c>
      <c r="BF8793" s="3">
        <f t="shared" ca="1" si="1178"/>
        <v>-0.88881967520906158</v>
      </c>
      <c r="BG8793" s="9">
        <f t="shared" ca="1" si="1179"/>
        <v>1</v>
      </c>
      <c r="BH8793" s="6">
        <f ca="1">IF(ISNUMBER('Descriptive Stats'!BF8793),'Descriptive Stats'!BF8793,#N/A)</f>
        <v>-0.88881967520906158</v>
      </c>
      <c r="BI8793" s="6">
        <f ca="1">IF(ISNUMBER('Descriptive Stats'!E8793),'Descriptive Stats'!E8793,#N/A)</f>
        <v>1</v>
      </c>
    </row>
    <row r="8794" spans="1:61" ht="14.4" x14ac:dyDescent="0.3">
      <c r="A8794" s="2">
        <f>ROW()</f>
        <v>8794</v>
      </c>
      <c r="C8794" s="8">
        <f t="shared" ca="1" si="1181"/>
        <v>12</v>
      </c>
      <c r="D8794" s="8">
        <f t="shared" ca="1" si="1182"/>
        <v>1</v>
      </c>
      <c r="E8794" s="50">
        <f t="shared" ca="1" si="1176"/>
        <v>7</v>
      </c>
      <c r="F8794" s="2" t="str">
        <f t="shared" ca="1" si="1183"/>
        <v/>
      </c>
      <c r="BD8794" s="49">
        <f t="shared" ca="1" si="1180"/>
        <v>4473.5</v>
      </c>
      <c r="BE8794" s="3">
        <f t="shared" ca="1" si="1177"/>
        <v>0.44729999999999998</v>
      </c>
      <c r="BF8794" s="3">
        <f t="shared" ca="1" si="1178"/>
        <v>-0.13248586824472414</v>
      </c>
      <c r="BG8794" s="9">
        <f t="shared" ca="1" si="1179"/>
        <v>7</v>
      </c>
      <c r="BH8794" s="6">
        <f ca="1">IF(ISNUMBER('Descriptive Stats'!BF8794),'Descriptive Stats'!BF8794,#N/A)</f>
        <v>-0.13248586824472414</v>
      </c>
      <c r="BI8794" s="6">
        <f ca="1">IF(ISNUMBER('Descriptive Stats'!E8794),'Descriptive Stats'!E8794,#N/A)</f>
        <v>7</v>
      </c>
    </row>
    <row r="8795" spans="1:61" ht="14.4" x14ac:dyDescent="0.3">
      <c r="A8795" s="2">
        <f>ROW()</f>
        <v>8795</v>
      </c>
      <c r="C8795" s="8">
        <f t="shared" ca="1" si="1181"/>
        <v>19</v>
      </c>
      <c r="D8795" s="8">
        <f t="shared" ca="1" si="1182"/>
        <v>7</v>
      </c>
      <c r="E8795" s="50">
        <f t="shared" ca="1" si="1176"/>
        <v>9</v>
      </c>
      <c r="F8795" s="2" t="str">
        <f t="shared" ca="1" si="1183"/>
        <v/>
      </c>
      <c r="BD8795" s="49">
        <f t="shared" ca="1" si="1180"/>
        <v>4819</v>
      </c>
      <c r="BE8795" s="3">
        <f t="shared" ca="1" si="1177"/>
        <v>0.48185</v>
      </c>
      <c r="BF8795" s="3">
        <f t="shared" ca="1" si="1178"/>
        <v>-4.5511009098988427E-2</v>
      </c>
      <c r="BG8795" s="9">
        <f t="shared" ca="1" si="1179"/>
        <v>9</v>
      </c>
      <c r="BH8795" s="6">
        <f ca="1">IF(ISNUMBER('Descriptive Stats'!BF8795),'Descriptive Stats'!BF8795,#N/A)</f>
        <v>-4.5511009098988427E-2</v>
      </c>
      <c r="BI8795" s="6">
        <f ca="1">IF(ISNUMBER('Descriptive Stats'!E8795),'Descriptive Stats'!E8795,#N/A)</f>
        <v>9</v>
      </c>
    </row>
    <row r="8796" spans="1:61" ht="14.4" x14ac:dyDescent="0.3">
      <c r="A8796" s="2">
        <f>ROW()</f>
        <v>8796</v>
      </c>
      <c r="C8796" s="8">
        <f t="shared" ca="1" si="1181"/>
        <v>23</v>
      </c>
      <c r="D8796" s="8">
        <f t="shared" ca="1" si="1182"/>
        <v>9</v>
      </c>
      <c r="E8796" s="50">
        <f t="shared" ca="1" si="1176"/>
        <v>7</v>
      </c>
      <c r="F8796" s="2" t="str">
        <f t="shared" ca="1" si="1183"/>
        <v/>
      </c>
      <c r="BD8796" s="49">
        <f t="shared" ca="1" si="1180"/>
        <v>4473.5</v>
      </c>
      <c r="BE8796" s="3">
        <f t="shared" ca="1" si="1177"/>
        <v>0.44729999999999998</v>
      </c>
      <c r="BF8796" s="3">
        <f t="shared" ca="1" si="1178"/>
        <v>-0.13248586824472414</v>
      </c>
      <c r="BG8796" s="9">
        <f t="shared" ca="1" si="1179"/>
        <v>7</v>
      </c>
      <c r="BH8796" s="6">
        <f ca="1">IF(ISNUMBER('Descriptive Stats'!BF8796),'Descriptive Stats'!BF8796,#N/A)</f>
        <v>-0.13248586824472414</v>
      </c>
      <c r="BI8796" s="6">
        <f ca="1">IF(ISNUMBER('Descriptive Stats'!E8796),'Descriptive Stats'!E8796,#N/A)</f>
        <v>7</v>
      </c>
    </row>
    <row r="8797" spans="1:61" ht="14.4" x14ac:dyDescent="0.3">
      <c r="A8797" s="2">
        <f>ROW()</f>
        <v>8797</v>
      </c>
      <c r="C8797" s="8">
        <f t="shared" ca="1" si="1181"/>
        <v>19</v>
      </c>
      <c r="D8797" s="8">
        <f t="shared" ca="1" si="1182"/>
        <v>7</v>
      </c>
      <c r="E8797" s="50">
        <f t="shared" ca="1" si="1176"/>
        <v>4</v>
      </c>
      <c r="F8797" s="2" t="str">
        <f t="shared" ca="1" si="1183"/>
        <v/>
      </c>
      <c r="BD8797" s="49">
        <f t="shared" ca="1" si="1180"/>
        <v>3442</v>
      </c>
      <c r="BE8797" s="3">
        <f t="shared" ca="1" si="1177"/>
        <v>0.34415000000000001</v>
      </c>
      <c r="BF8797" s="3">
        <f t="shared" ca="1" si="1178"/>
        <v>-0.40116316278173481</v>
      </c>
      <c r="BG8797" s="9">
        <f t="shared" ca="1" si="1179"/>
        <v>4</v>
      </c>
      <c r="BH8797" s="6">
        <f ca="1">IF(ISNUMBER('Descriptive Stats'!BF8797),'Descriptive Stats'!BF8797,#N/A)</f>
        <v>-0.40116316278173481</v>
      </c>
      <c r="BI8797" s="6">
        <f ca="1">IF(ISNUMBER('Descriptive Stats'!E8797),'Descriptive Stats'!E8797,#N/A)</f>
        <v>4</v>
      </c>
    </row>
    <row r="8798" spans="1:61" ht="14.4" x14ac:dyDescent="0.3">
      <c r="A8798" s="2">
        <f>ROW()</f>
        <v>8798</v>
      </c>
      <c r="C8798" s="8">
        <f t="shared" ca="1" si="1181"/>
        <v>13</v>
      </c>
      <c r="D8798" s="8">
        <f t="shared" ca="1" si="1182"/>
        <v>4</v>
      </c>
      <c r="E8798" s="50">
        <f t="shared" ca="1" si="1176"/>
        <v>7</v>
      </c>
      <c r="F8798" s="2" t="str">
        <f t="shared" ca="1" si="1183"/>
        <v/>
      </c>
      <c r="BD8798" s="49">
        <f t="shared" ca="1" si="1180"/>
        <v>4473.5</v>
      </c>
      <c r="BE8798" s="3">
        <f t="shared" ca="1" si="1177"/>
        <v>0.44729999999999998</v>
      </c>
      <c r="BF8798" s="3">
        <f t="shared" ca="1" si="1178"/>
        <v>-0.13248586824472414</v>
      </c>
      <c r="BG8798" s="9">
        <f t="shared" ca="1" si="1179"/>
        <v>7</v>
      </c>
      <c r="BH8798" s="6">
        <f ca="1">IF(ISNUMBER('Descriptive Stats'!BF8798),'Descriptive Stats'!BF8798,#N/A)</f>
        <v>-0.13248586824472414</v>
      </c>
      <c r="BI8798" s="6">
        <f ca="1">IF(ISNUMBER('Descriptive Stats'!E8798),'Descriptive Stats'!E8798,#N/A)</f>
        <v>7</v>
      </c>
    </row>
    <row r="8799" spans="1:61" ht="14.4" x14ac:dyDescent="0.3">
      <c r="A8799" s="2">
        <f>ROW()</f>
        <v>8799</v>
      </c>
      <c r="C8799" s="8">
        <f t="shared" ca="1" si="1181"/>
        <v>19</v>
      </c>
      <c r="D8799" s="8">
        <f t="shared" ca="1" si="1182"/>
        <v>7</v>
      </c>
      <c r="E8799" s="50">
        <f t="shared" ca="1" si="1176"/>
        <v>0</v>
      </c>
      <c r="F8799" s="2" t="str">
        <f t="shared" ca="1" si="1183"/>
        <v/>
      </c>
      <c r="BD8799" s="49">
        <f t="shared" ca="1" si="1180"/>
        <v>815.5</v>
      </c>
      <c r="BE8799" s="3">
        <f t="shared" ca="1" si="1177"/>
        <v>8.1500000000000003E-2</v>
      </c>
      <c r="BF8799" s="3">
        <f t="shared" ca="1" si="1178"/>
        <v>-1.3950525282585462</v>
      </c>
      <c r="BG8799" s="9">
        <f t="shared" ca="1" si="1179"/>
        <v>0</v>
      </c>
      <c r="BH8799" s="6">
        <f ca="1">IF(ISNUMBER('Descriptive Stats'!BF8799),'Descriptive Stats'!BF8799,#N/A)</f>
        <v>-1.3950525282585462</v>
      </c>
      <c r="BI8799" s="6">
        <f ca="1">IF(ISNUMBER('Descriptive Stats'!E8799),'Descriptive Stats'!E8799,#N/A)</f>
        <v>0</v>
      </c>
    </row>
    <row r="8800" spans="1:61" ht="14.4" x14ac:dyDescent="0.3">
      <c r="A8800" s="2">
        <f>ROW()</f>
        <v>8800</v>
      </c>
      <c r="C8800" s="8">
        <f t="shared" ca="1" si="1181"/>
        <v>11</v>
      </c>
      <c r="D8800" s="8">
        <f t="shared" ca="1" si="1182"/>
        <v>0</v>
      </c>
      <c r="E8800" s="50">
        <f t="shared" ca="1" si="1176"/>
        <v>0</v>
      </c>
      <c r="F8800" s="2" t="str">
        <f t="shared" ca="1" si="1183"/>
        <v/>
      </c>
      <c r="BD8800" s="49">
        <f t="shared" ca="1" si="1180"/>
        <v>815.5</v>
      </c>
      <c r="BE8800" s="3">
        <f t="shared" ca="1" si="1177"/>
        <v>8.1500000000000003E-2</v>
      </c>
      <c r="BF8800" s="3">
        <f t="shared" ca="1" si="1178"/>
        <v>-1.3950525282585462</v>
      </c>
      <c r="BG8800" s="9">
        <f t="shared" ca="1" si="1179"/>
        <v>0</v>
      </c>
      <c r="BH8800" s="6">
        <f ca="1">IF(ISNUMBER('Descriptive Stats'!BF8800),'Descriptive Stats'!BF8800,#N/A)</f>
        <v>-1.3950525282585462</v>
      </c>
      <c r="BI8800" s="6">
        <f ca="1">IF(ISNUMBER('Descriptive Stats'!E8800),'Descriptive Stats'!E8800,#N/A)</f>
        <v>0</v>
      </c>
    </row>
    <row r="8801" spans="1:61" ht="14.4" x14ac:dyDescent="0.3">
      <c r="A8801" s="2">
        <f>ROW()</f>
        <v>8801</v>
      </c>
      <c r="C8801" s="8">
        <f t="shared" ca="1" si="1181"/>
        <v>14</v>
      </c>
      <c r="D8801" s="8">
        <f t="shared" ca="1" si="1182"/>
        <v>0</v>
      </c>
      <c r="E8801" s="50">
        <f t="shared" ca="1" si="1176"/>
        <v>0</v>
      </c>
      <c r="F8801" s="2" t="str">
        <f t="shared" ca="1" si="1183"/>
        <v/>
      </c>
      <c r="BD8801" s="49">
        <f t="shared" ca="1" si="1180"/>
        <v>815.5</v>
      </c>
      <c r="BE8801" s="3">
        <f t="shared" ca="1" si="1177"/>
        <v>8.1500000000000003E-2</v>
      </c>
      <c r="BF8801" s="3">
        <f t="shared" ca="1" si="1178"/>
        <v>-1.3950525282585462</v>
      </c>
      <c r="BG8801" s="9">
        <f t="shared" ca="1" si="1179"/>
        <v>0</v>
      </c>
      <c r="BH8801" s="6">
        <f ca="1">IF(ISNUMBER('Descriptive Stats'!BF8801),'Descriptive Stats'!BF8801,#N/A)</f>
        <v>-1.3950525282585462</v>
      </c>
      <c r="BI8801" s="6">
        <f ca="1">IF(ISNUMBER('Descriptive Stats'!E8801),'Descriptive Stats'!E8801,#N/A)</f>
        <v>0</v>
      </c>
    </row>
    <row r="8802" spans="1:61" ht="14.4" x14ac:dyDescent="0.3">
      <c r="A8802" s="2">
        <f>ROW()</f>
        <v>8802</v>
      </c>
      <c r="C8802" s="8">
        <f t="shared" ca="1" si="1181"/>
        <v>20</v>
      </c>
      <c r="D8802" s="8">
        <f t="shared" ca="1" si="1182"/>
        <v>0</v>
      </c>
      <c r="E8802" s="50">
        <f t="shared" ca="1" si="1176"/>
        <v>9</v>
      </c>
      <c r="F8802" s="2" t="str">
        <f t="shared" ca="1" si="1183"/>
        <v/>
      </c>
      <c r="BD8802" s="49">
        <f t="shared" ca="1" si="1180"/>
        <v>4819</v>
      </c>
      <c r="BE8802" s="3">
        <f t="shared" ca="1" si="1177"/>
        <v>0.48185</v>
      </c>
      <c r="BF8802" s="3">
        <f t="shared" ca="1" si="1178"/>
        <v>-4.5511009098988427E-2</v>
      </c>
      <c r="BG8802" s="9">
        <f t="shared" ca="1" si="1179"/>
        <v>9</v>
      </c>
      <c r="BH8802" s="6">
        <f ca="1">IF(ISNUMBER('Descriptive Stats'!BF8802),'Descriptive Stats'!BF8802,#N/A)</f>
        <v>-4.5511009098988427E-2</v>
      </c>
      <c r="BI8802" s="6">
        <f ca="1">IF(ISNUMBER('Descriptive Stats'!E8802),'Descriptive Stats'!E8802,#N/A)</f>
        <v>9</v>
      </c>
    </row>
    <row r="8803" spans="1:61" ht="14.4" x14ac:dyDescent="0.3">
      <c r="A8803" s="2">
        <f>ROW()</f>
        <v>8803</v>
      </c>
      <c r="C8803" s="8">
        <f t="shared" ca="1" si="1181"/>
        <v>23</v>
      </c>
      <c r="D8803" s="8">
        <f t="shared" ca="1" si="1182"/>
        <v>9</v>
      </c>
      <c r="E8803" s="50">
        <f t="shared" ca="1" si="1176"/>
        <v>1</v>
      </c>
      <c r="F8803" s="2" t="str">
        <f t="shared" ca="1" si="1183"/>
        <v/>
      </c>
      <c r="BD8803" s="49">
        <f t="shared" ca="1" si="1180"/>
        <v>1871</v>
      </c>
      <c r="BE8803" s="3">
        <f t="shared" ca="1" si="1177"/>
        <v>0.18704999999999999</v>
      </c>
      <c r="BF8803" s="3">
        <f t="shared" ca="1" si="1178"/>
        <v>-0.88881967520906158</v>
      </c>
      <c r="BG8803" s="9">
        <f t="shared" ca="1" si="1179"/>
        <v>1</v>
      </c>
      <c r="BH8803" s="6">
        <f ca="1">IF(ISNUMBER('Descriptive Stats'!BF8803),'Descriptive Stats'!BF8803,#N/A)</f>
        <v>-0.88881967520906158</v>
      </c>
      <c r="BI8803" s="6">
        <f ca="1">IF(ISNUMBER('Descriptive Stats'!E8803),'Descriptive Stats'!E8803,#N/A)</f>
        <v>1</v>
      </c>
    </row>
    <row r="8804" spans="1:61" ht="14.4" x14ac:dyDescent="0.3">
      <c r="A8804" s="2">
        <f>ROW()</f>
        <v>8804</v>
      </c>
      <c r="C8804" s="8">
        <f t="shared" ca="1" si="1181"/>
        <v>12</v>
      </c>
      <c r="D8804" s="8">
        <f t="shared" ca="1" si="1182"/>
        <v>1</v>
      </c>
      <c r="E8804" s="50">
        <f t="shared" ca="1" si="1176"/>
        <v>6</v>
      </c>
      <c r="F8804" s="2" t="str">
        <f t="shared" ca="1" si="1183"/>
        <v/>
      </c>
      <c r="BD8804" s="49">
        <f t="shared" ca="1" si="1180"/>
        <v>3900</v>
      </c>
      <c r="BE8804" s="3">
        <f t="shared" ca="1" si="1177"/>
        <v>0.38995000000000002</v>
      </c>
      <c r="BF8804" s="3">
        <f t="shared" ca="1" si="1178"/>
        <v>-0.2794493539703507</v>
      </c>
      <c r="BG8804" s="9">
        <f t="shared" ca="1" si="1179"/>
        <v>6</v>
      </c>
      <c r="BH8804" s="6">
        <f ca="1">IF(ISNUMBER('Descriptive Stats'!BF8804),'Descriptive Stats'!BF8804,#N/A)</f>
        <v>-0.2794493539703507</v>
      </c>
      <c r="BI8804" s="6">
        <f ca="1">IF(ISNUMBER('Descriptive Stats'!E8804),'Descriptive Stats'!E8804,#N/A)</f>
        <v>6</v>
      </c>
    </row>
    <row r="8805" spans="1:61" ht="14.4" x14ac:dyDescent="0.3">
      <c r="A8805" s="2">
        <f>ROW()</f>
        <v>8805</v>
      </c>
      <c r="C8805" s="8">
        <f t="shared" ca="1" si="1181"/>
        <v>5</v>
      </c>
      <c r="D8805" s="8">
        <f t="shared" ca="1" si="1182"/>
        <v>6</v>
      </c>
      <c r="E8805" s="50">
        <f t="shared" ca="1" si="1176"/>
        <v>0</v>
      </c>
      <c r="F8805" s="2" t="str">
        <f t="shared" ca="1" si="1183"/>
        <v/>
      </c>
      <c r="BD8805" s="49">
        <f t="shared" ca="1" si="1180"/>
        <v>815.5</v>
      </c>
      <c r="BE8805" s="3">
        <f t="shared" ca="1" si="1177"/>
        <v>8.1500000000000003E-2</v>
      </c>
      <c r="BF8805" s="3">
        <f t="shared" ca="1" si="1178"/>
        <v>-1.3950525282585462</v>
      </c>
      <c r="BG8805" s="9">
        <f t="shared" ca="1" si="1179"/>
        <v>0</v>
      </c>
      <c r="BH8805" s="6">
        <f ca="1">IF(ISNUMBER('Descriptive Stats'!BF8805),'Descriptive Stats'!BF8805,#N/A)</f>
        <v>-1.3950525282585462</v>
      </c>
      <c r="BI8805" s="6">
        <f ca="1">IF(ISNUMBER('Descriptive Stats'!E8805),'Descriptive Stats'!E8805,#N/A)</f>
        <v>0</v>
      </c>
    </row>
    <row r="8806" spans="1:61" ht="14.4" x14ac:dyDescent="0.3">
      <c r="A8806" s="2">
        <f>ROW()</f>
        <v>8806</v>
      </c>
      <c r="C8806" s="8">
        <f t="shared" ca="1" si="1181"/>
        <v>4</v>
      </c>
      <c r="D8806" s="8">
        <f t="shared" ca="1" si="1182"/>
        <v>0</v>
      </c>
      <c r="E8806" s="50">
        <f t="shared" ca="1" si="1176"/>
        <v>6</v>
      </c>
      <c r="F8806" s="2" t="str">
        <f t="shared" ca="1" si="1183"/>
        <v/>
      </c>
      <c r="BD8806" s="49">
        <f t="shared" ca="1" si="1180"/>
        <v>3900</v>
      </c>
      <c r="BE8806" s="3">
        <f t="shared" ca="1" si="1177"/>
        <v>0.38995000000000002</v>
      </c>
      <c r="BF8806" s="3">
        <f t="shared" ca="1" si="1178"/>
        <v>-0.2794493539703507</v>
      </c>
      <c r="BG8806" s="9">
        <f t="shared" ca="1" si="1179"/>
        <v>6</v>
      </c>
      <c r="BH8806" s="6">
        <f ca="1">IF(ISNUMBER('Descriptive Stats'!BF8806),'Descriptive Stats'!BF8806,#N/A)</f>
        <v>-0.2794493539703507</v>
      </c>
      <c r="BI8806" s="6">
        <f ca="1">IF(ISNUMBER('Descriptive Stats'!E8806),'Descriptive Stats'!E8806,#N/A)</f>
        <v>6</v>
      </c>
    </row>
    <row r="8807" spans="1:61" ht="14.4" x14ac:dyDescent="0.3">
      <c r="A8807" s="2">
        <f>ROW()</f>
        <v>8807</v>
      </c>
      <c r="C8807" s="8">
        <f t="shared" ca="1" si="1181"/>
        <v>16</v>
      </c>
      <c r="D8807" s="8">
        <f t="shared" ca="1" si="1182"/>
        <v>6</v>
      </c>
      <c r="E8807" s="50">
        <f t="shared" ca="1" si="1176"/>
        <v>6</v>
      </c>
      <c r="F8807" s="2" t="str">
        <f t="shared" ca="1" si="1183"/>
        <v/>
      </c>
      <c r="BD8807" s="49">
        <f t="shared" ca="1" si="1180"/>
        <v>3900</v>
      </c>
      <c r="BE8807" s="3">
        <f t="shared" ca="1" si="1177"/>
        <v>0.38995000000000002</v>
      </c>
      <c r="BF8807" s="3">
        <f t="shared" ca="1" si="1178"/>
        <v>-0.2794493539703507</v>
      </c>
      <c r="BG8807" s="9">
        <f t="shared" ca="1" si="1179"/>
        <v>6</v>
      </c>
      <c r="BH8807" s="6">
        <f ca="1">IF(ISNUMBER('Descriptive Stats'!BF8807),'Descriptive Stats'!BF8807,#N/A)</f>
        <v>-0.2794493539703507</v>
      </c>
      <c r="BI8807" s="6">
        <f ca="1">IF(ISNUMBER('Descriptive Stats'!E8807),'Descriptive Stats'!E8807,#N/A)</f>
        <v>6</v>
      </c>
    </row>
    <row r="8808" spans="1:61" ht="14.4" x14ac:dyDescent="0.3">
      <c r="A8808" s="2">
        <f>ROW()</f>
        <v>8808</v>
      </c>
      <c r="C8808" s="8">
        <f t="shared" ca="1" si="1181"/>
        <v>5</v>
      </c>
      <c r="D8808" s="8">
        <f t="shared" ca="1" si="1182"/>
        <v>6</v>
      </c>
      <c r="E8808" s="50">
        <f t="shared" ca="1" si="1176"/>
        <v>6</v>
      </c>
      <c r="F8808" s="2" t="str">
        <f t="shared" ca="1" si="1183"/>
        <v/>
      </c>
      <c r="BD8808" s="49">
        <f t="shared" ca="1" si="1180"/>
        <v>3900</v>
      </c>
      <c r="BE8808" s="3">
        <f t="shared" ca="1" si="1177"/>
        <v>0.38995000000000002</v>
      </c>
      <c r="BF8808" s="3">
        <f t="shared" ca="1" si="1178"/>
        <v>-0.2794493539703507</v>
      </c>
      <c r="BG8808" s="9">
        <f t="shared" ca="1" si="1179"/>
        <v>6</v>
      </c>
      <c r="BH8808" s="6">
        <f ca="1">IF(ISNUMBER('Descriptive Stats'!BF8808),'Descriptive Stats'!BF8808,#N/A)</f>
        <v>-0.2794493539703507</v>
      </c>
      <c r="BI8808" s="6">
        <f ca="1">IF(ISNUMBER('Descriptive Stats'!E8808),'Descriptive Stats'!E8808,#N/A)</f>
        <v>6</v>
      </c>
    </row>
    <row r="8809" spans="1:61" ht="14.4" x14ac:dyDescent="0.3">
      <c r="A8809" s="2">
        <f>ROW()</f>
        <v>8809</v>
      </c>
      <c r="C8809" s="8">
        <f t="shared" ca="1" si="1181"/>
        <v>16</v>
      </c>
      <c r="D8809" s="8">
        <f t="shared" ca="1" si="1182"/>
        <v>6</v>
      </c>
      <c r="E8809" s="50">
        <f t="shared" ca="1" si="1176"/>
        <v>0</v>
      </c>
      <c r="F8809" s="2" t="str">
        <f t="shared" ca="1" si="1183"/>
        <v/>
      </c>
      <c r="BD8809" s="49">
        <f t="shared" ca="1" si="1180"/>
        <v>815.5</v>
      </c>
      <c r="BE8809" s="3">
        <f t="shared" ca="1" si="1177"/>
        <v>8.1500000000000003E-2</v>
      </c>
      <c r="BF8809" s="3">
        <f t="shared" ca="1" si="1178"/>
        <v>-1.3950525282585462</v>
      </c>
      <c r="BG8809" s="9">
        <f t="shared" ca="1" si="1179"/>
        <v>0</v>
      </c>
      <c r="BH8809" s="6">
        <f ca="1">IF(ISNUMBER('Descriptive Stats'!BF8809),'Descriptive Stats'!BF8809,#N/A)</f>
        <v>-1.3950525282585462</v>
      </c>
      <c r="BI8809" s="6">
        <f ca="1">IF(ISNUMBER('Descriptive Stats'!E8809),'Descriptive Stats'!E8809,#N/A)</f>
        <v>0</v>
      </c>
    </row>
    <row r="8810" spans="1:61" ht="14.4" x14ac:dyDescent="0.3">
      <c r="A8810" s="2">
        <f>ROW()</f>
        <v>8810</v>
      </c>
      <c r="C8810" s="8">
        <f t="shared" ca="1" si="1181"/>
        <v>22</v>
      </c>
      <c r="D8810" s="8">
        <f t="shared" ca="1" si="1182"/>
        <v>0</v>
      </c>
      <c r="E8810" s="50">
        <f t="shared" ca="1" si="1176"/>
        <v>0</v>
      </c>
      <c r="F8810" s="2" t="str">
        <f t="shared" ca="1" si="1183"/>
        <v/>
      </c>
      <c r="BD8810" s="49">
        <f t="shared" ca="1" si="1180"/>
        <v>815.5</v>
      </c>
      <c r="BE8810" s="3">
        <f t="shared" ca="1" si="1177"/>
        <v>8.1500000000000003E-2</v>
      </c>
      <c r="BF8810" s="3">
        <f t="shared" ca="1" si="1178"/>
        <v>-1.3950525282585462</v>
      </c>
      <c r="BG8810" s="9">
        <f t="shared" ca="1" si="1179"/>
        <v>0</v>
      </c>
      <c r="BH8810" s="6">
        <f ca="1">IF(ISNUMBER('Descriptive Stats'!BF8810),'Descriptive Stats'!BF8810,#N/A)</f>
        <v>-1.3950525282585462</v>
      </c>
      <c r="BI8810" s="6">
        <f ca="1">IF(ISNUMBER('Descriptive Stats'!E8810),'Descriptive Stats'!E8810,#N/A)</f>
        <v>0</v>
      </c>
    </row>
    <row r="8811" spans="1:61" ht="14.4" x14ac:dyDescent="0.3">
      <c r="A8811" s="2">
        <f>ROW()</f>
        <v>8811</v>
      </c>
      <c r="C8811" s="8">
        <f t="shared" ca="1" si="1181"/>
        <v>11</v>
      </c>
      <c r="D8811" s="8">
        <f t="shared" ca="1" si="1182"/>
        <v>0</v>
      </c>
      <c r="E8811" s="50">
        <f t="shared" ca="1" si="1176"/>
        <v>7</v>
      </c>
      <c r="F8811" s="2" t="str">
        <f t="shared" ca="1" si="1183"/>
        <v/>
      </c>
      <c r="BD8811" s="49">
        <f t="shared" ca="1" si="1180"/>
        <v>4473.5</v>
      </c>
      <c r="BE8811" s="3">
        <f t="shared" ca="1" si="1177"/>
        <v>0.44729999999999998</v>
      </c>
      <c r="BF8811" s="3">
        <f t="shared" ca="1" si="1178"/>
        <v>-0.13248586824472414</v>
      </c>
      <c r="BG8811" s="9">
        <f t="shared" ca="1" si="1179"/>
        <v>7</v>
      </c>
      <c r="BH8811" s="6">
        <f ca="1">IF(ISNUMBER('Descriptive Stats'!BF8811),'Descriptive Stats'!BF8811,#N/A)</f>
        <v>-0.13248586824472414</v>
      </c>
      <c r="BI8811" s="6">
        <f ca="1">IF(ISNUMBER('Descriptive Stats'!E8811),'Descriptive Stats'!E8811,#N/A)</f>
        <v>7</v>
      </c>
    </row>
    <row r="8812" spans="1:61" ht="14.4" x14ac:dyDescent="0.3">
      <c r="A8812" s="2">
        <f>ROW()</f>
        <v>8812</v>
      </c>
      <c r="C8812" s="8">
        <f t="shared" ca="1" si="1181"/>
        <v>6</v>
      </c>
      <c r="D8812" s="8">
        <f t="shared" ca="1" si="1182"/>
        <v>7</v>
      </c>
      <c r="E8812" s="50">
        <f t="shared" ca="1" si="1176"/>
        <v>0</v>
      </c>
      <c r="F8812" s="2" t="str">
        <f t="shared" ca="1" si="1183"/>
        <v/>
      </c>
      <c r="BD8812" s="49">
        <f t="shared" ca="1" si="1180"/>
        <v>815.5</v>
      </c>
      <c r="BE8812" s="3">
        <f t="shared" ca="1" si="1177"/>
        <v>8.1500000000000003E-2</v>
      </c>
      <c r="BF8812" s="3">
        <f t="shared" ca="1" si="1178"/>
        <v>-1.3950525282585462</v>
      </c>
      <c r="BG8812" s="9">
        <f t="shared" ca="1" si="1179"/>
        <v>0</v>
      </c>
      <c r="BH8812" s="6">
        <f ca="1">IF(ISNUMBER('Descriptive Stats'!BF8812),'Descriptive Stats'!BF8812,#N/A)</f>
        <v>-1.3950525282585462</v>
      </c>
      <c r="BI8812" s="6">
        <f ca="1">IF(ISNUMBER('Descriptive Stats'!E8812),'Descriptive Stats'!E8812,#N/A)</f>
        <v>0</v>
      </c>
    </row>
    <row r="8813" spans="1:61" ht="14.4" x14ac:dyDescent="0.3">
      <c r="A8813" s="2">
        <f>ROW()</f>
        <v>8813</v>
      </c>
      <c r="C8813" s="8">
        <f t="shared" ca="1" si="1181"/>
        <v>4</v>
      </c>
      <c r="D8813" s="8">
        <f t="shared" ca="1" si="1182"/>
        <v>0</v>
      </c>
      <c r="E8813" s="50">
        <f t="shared" ca="1" si="1176"/>
        <v>6</v>
      </c>
      <c r="F8813" s="2" t="str">
        <f t="shared" ca="1" si="1183"/>
        <v/>
      </c>
      <c r="BD8813" s="49">
        <f t="shared" ca="1" si="1180"/>
        <v>3900</v>
      </c>
      <c r="BE8813" s="3">
        <f t="shared" ca="1" si="1177"/>
        <v>0.38995000000000002</v>
      </c>
      <c r="BF8813" s="3">
        <f t="shared" ca="1" si="1178"/>
        <v>-0.2794493539703507</v>
      </c>
      <c r="BG8813" s="9">
        <f t="shared" ca="1" si="1179"/>
        <v>6</v>
      </c>
      <c r="BH8813" s="6">
        <f ca="1">IF(ISNUMBER('Descriptive Stats'!BF8813),'Descriptive Stats'!BF8813,#N/A)</f>
        <v>-0.2794493539703507</v>
      </c>
      <c r="BI8813" s="6">
        <f ca="1">IF(ISNUMBER('Descriptive Stats'!E8813),'Descriptive Stats'!E8813,#N/A)</f>
        <v>6</v>
      </c>
    </row>
    <row r="8814" spans="1:61" ht="14.4" x14ac:dyDescent="0.3">
      <c r="A8814" s="2">
        <f>ROW()</f>
        <v>8814</v>
      </c>
      <c r="C8814" s="8">
        <f t="shared" ca="1" si="1181"/>
        <v>2</v>
      </c>
      <c r="D8814" s="8">
        <f t="shared" ca="1" si="1182"/>
        <v>6</v>
      </c>
      <c r="E8814" s="50">
        <f t="shared" ca="1" si="1176"/>
        <v>9</v>
      </c>
      <c r="F8814" s="2" t="str">
        <f t="shared" ca="1" si="1183"/>
        <v/>
      </c>
      <c r="BD8814" s="49">
        <f t="shared" ca="1" si="1180"/>
        <v>4819</v>
      </c>
      <c r="BE8814" s="3">
        <f t="shared" ca="1" si="1177"/>
        <v>0.48185</v>
      </c>
      <c r="BF8814" s="3">
        <f t="shared" ca="1" si="1178"/>
        <v>-4.5511009098988427E-2</v>
      </c>
      <c r="BG8814" s="9">
        <f t="shared" ca="1" si="1179"/>
        <v>9</v>
      </c>
      <c r="BH8814" s="6">
        <f ca="1">IF(ISNUMBER('Descriptive Stats'!BF8814),'Descriptive Stats'!BF8814,#N/A)</f>
        <v>-4.5511009098988427E-2</v>
      </c>
      <c r="BI8814" s="6">
        <f ca="1">IF(ISNUMBER('Descriptive Stats'!E8814),'Descriptive Stats'!E8814,#N/A)</f>
        <v>9</v>
      </c>
    </row>
    <row r="8815" spans="1:61" ht="14.4" x14ac:dyDescent="0.3">
      <c r="A8815" s="2">
        <f>ROW()</f>
        <v>8815</v>
      </c>
      <c r="C8815" s="8">
        <f t="shared" ca="1" si="1181"/>
        <v>23</v>
      </c>
      <c r="D8815" s="8">
        <f t="shared" ca="1" si="1182"/>
        <v>9</v>
      </c>
      <c r="E8815" s="50">
        <f t="shared" ca="1" si="1176"/>
        <v>2</v>
      </c>
      <c r="F8815" s="2" t="str">
        <f t="shared" ca="1" si="1183"/>
        <v/>
      </c>
      <c r="BD8815" s="49">
        <f t="shared" ca="1" si="1180"/>
        <v>2595</v>
      </c>
      <c r="BE8815" s="3">
        <f t="shared" ca="1" si="1177"/>
        <v>0.25945000000000001</v>
      </c>
      <c r="BF8815" s="3">
        <f t="shared" ca="1" si="1178"/>
        <v>-0.6450419512753276</v>
      </c>
      <c r="BG8815" s="9">
        <f t="shared" ca="1" si="1179"/>
        <v>2</v>
      </c>
      <c r="BH8815" s="6">
        <f ca="1">IF(ISNUMBER('Descriptive Stats'!BF8815),'Descriptive Stats'!BF8815,#N/A)</f>
        <v>-0.6450419512753276</v>
      </c>
      <c r="BI8815" s="6">
        <f ca="1">IF(ISNUMBER('Descriptive Stats'!E8815),'Descriptive Stats'!E8815,#N/A)</f>
        <v>2</v>
      </c>
    </row>
    <row r="8816" spans="1:61" ht="14.4" x14ac:dyDescent="0.3">
      <c r="A8816" s="2">
        <f>ROW()</f>
        <v>8816</v>
      </c>
      <c r="C8816" s="8">
        <f t="shared" ca="1" si="1181"/>
        <v>9</v>
      </c>
      <c r="D8816" s="8">
        <f t="shared" ca="1" si="1182"/>
        <v>2</v>
      </c>
      <c r="E8816" s="50">
        <f t="shared" ca="1" si="1176"/>
        <v>9</v>
      </c>
      <c r="F8816" s="2" t="str">
        <f t="shared" ca="1" si="1183"/>
        <v/>
      </c>
      <c r="BD8816" s="49">
        <f t="shared" ca="1" si="1180"/>
        <v>4819</v>
      </c>
      <c r="BE8816" s="3">
        <f t="shared" ca="1" si="1177"/>
        <v>0.48185</v>
      </c>
      <c r="BF8816" s="3">
        <f t="shared" ca="1" si="1178"/>
        <v>-4.5511009098988427E-2</v>
      </c>
      <c r="BG8816" s="9">
        <f t="shared" ca="1" si="1179"/>
        <v>9</v>
      </c>
      <c r="BH8816" s="6">
        <f ca="1">IF(ISNUMBER('Descriptive Stats'!BF8816),'Descriptive Stats'!BF8816,#N/A)</f>
        <v>-4.5511009098988427E-2</v>
      </c>
      <c r="BI8816" s="6">
        <f ca="1">IF(ISNUMBER('Descriptive Stats'!E8816),'Descriptive Stats'!E8816,#N/A)</f>
        <v>9</v>
      </c>
    </row>
    <row r="8817" spans="1:61" ht="14.4" x14ac:dyDescent="0.3">
      <c r="A8817" s="2">
        <f>ROW()</f>
        <v>8817</v>
      </c>
      <c r="C8817" s="8">
        <f t="shared" ca="1" si="1181"/>
        <v>23</v>
      </c>
      <c r="D8817" s="8">
        <f t="shared" ca="1" si="1182"/>
        <v>9</v>
      </c>
      <c r="E8817" s="50">
        <f t="shared" ca="1" si="1176"/>
        <v>0</v>
      </c>
      <c r="F8817" s="2" t="str">
        <f t="shared" ca="1" si="1183"/>
        <v/>
      </c>
      <c r="BD8817" s="49">
        <f t="shared" ca="1" si="1180"/>
        <v>815.5</v>
      </c>
      <c r="BE8817" s="3">
        <f t="shared" ca="1" si="1177"/>
        <v>8.1500000000000003E-2</v>
      </c>
      <c r="BF8817" s="3">
        <f t="shared" ca="1" si="1178"/>
        <v>-1.3950525282585462</v>
      </c>
      <c r="BG8817" s="9">
        <f t="shared" ca="1" si="1179"/>
        <v>0</v>
      </c>
      <c r="BH8817" s="6">
        <f ca="1">IF(ISNUMBER('Descriptive Stats'!BF8817),'Descriptive Stats'!BF8817,#N/A)</f>
        <v>-1.3950525282585462</v>
      </c>
      <c r="BI8817" s="6">
        <f ca="1">IF(ISNUMBER('Descriptive Stats'!E8817),'Descriptive Stats'!E8817,#N/A)</f>
        <v>0</v>
      </c>
    </row>
    <row r="8818" spans="1:61" ht="14.4" x14ac:dyDescent="0.3">
      <c r="A8818" s="2">
        <f>ROW()</f>
        <v>8818</v>
      </c>
      <c r="C8818" s="8">
        <f t="shared" ca="1" si="1181"/>
        <v>15</v>
      </c>
      <c r="D8818" s="8">
        <f t="shared" ca="1" si="1182"/>
        <v>0</v>
      </c>
      <c r="E8818" s="50">
        <f t="shared" ca="1" si="1176"/>
        <v>2</v>
      </c>
      <c r="F8818" s="2" t="str">
        <f t="shared" ca="1" si="1183"/>
        <v/>
      </c>
      <c r="BD8818" s="49">
        <f t="shared" ca="1" si="1180"/>
        <v>2595</v>
      </c>
      <c r="BE8818" s="3">
        <f t="shared" ca="1" si="1177"/>
        <v>0.25945000000000001</v>
      </c>
      <c r="BF8818" s="3">
        <f t="shared" ca="1" si="1178"/>
        <v>-0.6450419512753276</v>
      </c>
      <c r="BG8818" s="9">
        <f t="shared" ca="1" si="1179"/>
        <v>2</v>
      </c>
      <c r="BH8818" s="6">
        <f ca="1">IF(ISNUMBER('Descriptive Stats'!BF8818),'Descriptive Stats'!BF8818,#N/A)</f>
        <v>-0.6450419512753276</v>
      </c>
      <c r="BI8818" s="6">
        <f ca="1">IF(ISNUMBER('Descriptive Stats'!E8818),'Descriptive Stats'!E8818,#N/A)</f>
        <v>2</v>
      </c>
    </row>
    <row r="8819" spans="1:61" ht="14.4" x14ac:dyDescent="0.3">
      <c r="A8819" s="2">
        <f>ROW()</f>
        <v>8819</v>
      </c>
      <c r="C8819" s="8">
        <f t="shared" ca="1" si="1181"/>
        <v>3</v>
      </c>
      <c r="D8819" s="8">
        <f t="shared" ca="1" si="1182"/>
        <v>2</v>
      </c>
      <c r="E8819" s="50">
        <f t="shared" ca="1" si="1176"/>
        <v>0</v>
      </c>
      <c r="F8819" s="2" t="str">
        <f t="shared" ca="1" si="1183"/>
        <v/>
      </c>
      <c r="BD8819" s="49">
        <f t="shared" ca="1" si="1180"/>
        <v>815.5</v>
      </c>
      <c r="BE8819" s="3">
        <f t="shared" ca="1" si="1177"/>
        <v>8.1500000000000003E-2</v>
      </c>
      <c r="BF8819" s="3">
        <f t="shared" ca="1" si="1178"/>
        <v>-1.3950525282585462</v>
      </c>
      <c r="BG8819" s="9">
        <f t="shared" ca="1" si="1179"/>
        <v>0</v>
      </c>
      <c r="BH8819" s="6">
        <f ca="1">IF(ISNUMBER('Descriptive Stats'!BF8819),'Descriptive Stats'!BF8819,#N/A)</f>
        <v>-1.3950525282585462</v>
      </c>
      <c r="BI8819" s="6">
        <f ca="1">IF(ISNUMBER('Descriptive Stats'!E8819),'Descriptive Stats'!E8819,#N/A)</f>
        <v>0</v>
      </c>
    </row>
    <row r="8820" spans="1:61" ht="14.4" x14ac:dyDescent="0.3">
      <c r="A8820" s="2">
        <f>ROW()</f>
        <v>8820</v>
      </c>
      <c r="C8820" s="8">
        <f t="shared" ca="1" si="1181"/>
        <v>14</v>
      </c>
      <c r="D8820" s="8">
        <f t="shared" ca="1" si="1182"/>
        <v>0</v>
      </c>
      <c r="E8820" s="50">
        <f t="shared" ca="1" si="1176"/>
        <v>0</v>
      </c>
      <c r="F8820" s="2" t="str">
        <f t="shared" ca="1" si="1183"/>
        <v/>
      </c>
      <c r="BD8820" s="49">
        <f t="shared" ca="1" si="1180"/>
        <v>815.5</v>
      </c>
      <c r="BE8820" s="3">
        <f t="shared" ca="1" si="1177"/>
        <v>8.1500000000000003E-2</v>
      </c>
      <c r="BF8820" s="3">
        <f t="shared" ca="1" si="1178"/>
        <v>-1.3950525282585462</v>
      </c>
      <c r="BG8820" s="9">
        <f t="shared" ca="1" si="1179"/>
        <v>0</v>
      </c>
      <c r="BH8820" s="6">
        <f ca="1">IF(ISNUMBER('Descriptive Stats'!BF8820),'Descriptive Stats'!BF8820,#N/A)</f>
        <v>-1.3950525282585462</v>
      </c>
      <c r="BI8820" s="6">
        <f ca="1">IF(ISNUMBER('Descriptive Stats'!E8820),'Descriptive Stats'!E8820,#N/A)</f>
        <v>0</v>
      </c>
    </row>
    <row r="8821" spans="1:61" ht="14.4" x14ac:dyDescent="0.3">
      <c r="A8821" s="2">
        <f>ROW()</f>
        <v>8821</v>
      </c>
      <c r="C8821" s="8">
        <f t="shared" ca="1" si="1181"/>
        <v>14</v>
      </c>
      <c r="D8821" s="8">
        <f t="shared" ca="1" si="1182"/>
        <v>0</v>
      </c>
      <c r="E8821" s="50">
        <f t="shared" ca="1" si="1176"/>
        <v>3</v>
      </c>
      <c r="F8821" s="2" t="str">
        <f t="shared" ca="1" si="1183"/>
        <v/>
      </c>
      <c r="BD8821" s="49">
        <f t="shared" ca="1" si="1180"/>
        <v>3200</v>
      </c>
      <c r="BE8821" s="3">
        <f t="shared" ca="1" si="1177"/>
        <v>0.31995000000000001</v>
      </c>
      <c r="BF8821" s="3">
        <f t="shared" ca="1" si="1178"/>
        <v>-0.46783862043457014</v>
      </c>
      <c r="BG8821" s="9">
        <f t="shared" ca="1" si="1179"/>
        <v>3</v>
      </c>
      <c r="BH8821" s="6">
        <f ca="1">IF(ISNUMBER('Descriptive Stats'!BF8821),'Descriptive Stats'!BF8821,#N/A)</f>
        <v>-0.46783862043457014</v>
      </c>
      <c r="BI8821" s="6">
        <f ca="1">IF(ISNUMBER('Descriptive Stats'!E8821),'Descriptive Stats'!E8821,#N/A)</f>
        <v>3</v>
      </c>
    </row>
    <row r="8822" spans="1:61" ht="14.4" x14ac:dyDescent="0.3">
      <c r="A8822" s="2">
        <f>ROW()</f>
        <v>8822</v>
      </c>
      <c r="C8822" s="8">
        <f t="shared" ca="1" si="1181"/>
        <v>10</v>
      </c>
      <c r="D8822" s="8">
        <f t="shared" ca="1" si="1182"/>
        <v>3</v>
      </c>
      <c r="E8822" s="50">
        <f t="shared" ca="1" si="1176"/>
        <v>6</v>
      </c>
      <c r="F8822" s="2" t="str">
        <f t="shared" ca="1" si="1183"/>
        <v/>
      </c>
      <c r="BD8822" s="49">
        <f t="shared" ca="1" si="1180"/>
        <v>3900</v>
      </c>
      <c r="BE8822" s="3">
        <f t="shared" ca="1" si="1177"/>
        <v>0.38995000000000002</v>
      </c>
      <c r="BF8822" s="3">
        <f t="shared" ca="1" si="1178"/>
        <v>-0.2794493539703507</v>
      </c>
      <c r="BG8822" s="9">
        <f t="shared" ca="1" si="1179"/>
        <v>6</v>
      </c>
      <c r="BH8822" s="6">
        <f ca="1">IF(ISNUMBER('Descriptive Stats'!BF8822),'Descriptive Stats'!BF8822,#N/A)</f>
        <v>-0.2794493539703507</v>
      </c>
      <c r="BI8822" s="6">
        <f ca="1">IF(ISNUMBER('Descriptive Stats'!E8822),'Descriptive Stats'!E8822,#N/A)</f>
        <v>6</v>
      </c>
    </row>
    <row r="8823" spans="1:61" ht="14.4" x14ac:dyDescent="0.3">
      <c r="A8823" s="2">
        <f>ROW()</f>
        <v>8823</v>
      </c>
      <c r="C8823" s="8">
        <f t="shared" ca="1" si="1181"/>
        <v>16</v>
      </c>
      <c r="D8823" s="8">
        <f t="shared" ca="1" si="1182"/>
        <v>6</v>
      </c>
      <c r="E8823" s="50">
        <f t="shared" ca="1" si="1176"/>
        <v>3</v>
      </c>
      <c r="F8823" s="2" t="str">
        <f t="shared" ca="1" si="1183"/>
        <v/>
      </c>
      <c r="BD8823" s="49">
        <f t="shared" ca="1" si="1180"/>
        <v>3200</v>
      </c>
      <c r="BE8823" s="3">
        <f t="shared" ca="1" si="1177"/>
        <v>0.31995000000000001</v>
      </c>
      <c r="BF8823" s="3">
        <f t="shared" ca="1" si="1178"/>
        <v>-0.46783862043457014</v>
      </c>
      <c r="BG8823" s="9">
        <f t="shared" ca="1" si="1179"/>
        <v>3</v>
      </c>
      <c r="BH8823" s="6">
        <f ca="1">IF(ISNUMBER('Descriptive Stats'!BF8823),'Descriptive Stats'!BF8823,#N/A)</f>
        <v>-0.46783862043457014</v>
      </c>
      <c r="BI8823" s="6">
        <f ca="1">IF(ISNUMBER('Descriptive Stats'!E8823),'Descriptive Stats'!E8823,#N/A)</f>
        <v>3</v>
      </c>
    </row>
    <row r="8824" spans="1:61" ht="14.4" x14ac:dyDescent="0.3">
      <c r="A8824" s="2">
        <f>ROW()</f>
        <v>8824</v>
      </c>
      <c r="C8824" s="8">
        <f t="shared" ca="1" si="1181"/>
        <v>10</v>
      </c>
      <c r="D8824" s="8">
        <f t="shared" ca="1" si="1182"/>
        <v>3</v>
      </c>
      <c r="E8824" s="50">
        <f t="shared" ca="1" si="1176"/>
        <v>1</v>
      </c>
      <c r="F8824" s="2" t="str">
        <f t="shared" ca="1" si="1183"/>
        <v/>
      </c>
      <c r="BD8824" s="49">
        <f t="shared" ca="1" si="1180"/>
        <v>1871</v>
      </c>
      <c r="BE8824" s="3">
        <f t="shared" ca="1" si="1177"/>
        <v>0.18704999999999999</v>
      </c>
      <c r="BF8824" s="3">
        <f t="shared" ca="1" si="1178"/>
        <v>-0.88881967520906158</v>
      </c>
      <c r="BG8824" s="9">
        <f t="shared" ca="1" si="1179"/>
        <v>1</v>
      </c>
      <c r="BH8824" s="6">
        <f ca="1">IF(ISNUMBER('Descriptive Stats'!BF8824),'Descriptive Stats'!BF8824,#N/A)</f>
        <v>-0.88881967520906158</v>
      </c>
      <c r="BI8824" s="6">
        <f ca="1">IF(ISNUMBER('Descriptive Stats'!E8824),'Descriptive Stats'!E8824,#N/A)</f>
        <v>1</v>
      </c>
    </row>
    <row r="8825" spans="1:61" ht="14.4" x14ac:dyDescent="0.3">
      <c r="A8825" s="2">
        <f>ROW()</f>
        <v>8825</v>
      </c>
      <c r="C8825" s="8">
        <f t="shared" ca="1" si="1181"/>
        <v>8</v>
      </c>
      <c r="D8825" s="8">
        <f t="shared" ca="1" si="1182"/>
        <v>1</v>
      </c>
      <c r="E8825" s="50">
        <f t="shared" ca="1" si="1176"/>
        <v>2</v>
      </c>
      <c r="F8825" s="2" t="str">
        <f t="shared" ca="1" si="1183"/>
        <v/>
      </c>
      <c r="BD8825" s="49">
        <f t="shared" ca="1" si="1180"/>
        <v>2595</v>
      </c>
      <c r="BE8825" s="3">
        <f t="shared" ca="1" si="1177"/>
        <v>0.25945000000000001</v>
      </c>
      <c r="BF8825" s="3">
        <f t="shared" ca="1" si="1178"/>
        <v>-0.6450419512753276</v>
      </c>
      <c r="BG8825" s="9">
        <f t="shared" ca="1" si="1179"/>
        <v>2</v>
      </c>
      <c r="BH8825" s="6">
        <f ca="1">IF(ISNUMBER('Descriptive Stats'!BF8825),'Descriptive Stats'!BF8825,#N/A)</f>
        <v>-0.6450419512753276</v>
      </c>
      <c r="BI8825" s="6">
        <f ca="1">IF(ISNUMBER('Descriptive Stats'!E8825),'Descriptive Stats'!E8825,#N/A)</f>
        <v>2</v>
      </c>
    </row>
    <row r="8826" spans="1:61" ht="14.4" x14ac:dyDescent="0.3">
      <c r="A8826" s="2">
        <f>ROW()</f>
        <v>8826</v>
      </c>
      <c r="C8826" s="8">
        <f t="shared" ca="1" si="1181"/>
        <v>17</v>
      </c>
      <c r="D8826" s="8">
        <f t="shared" ca="1" si="1182"/>
        <v>2</v>
      </c>
      <c r="E8826" s="50">
        <f t="shared" ca="1" si="1176"/>
        <v>6</v>
      </c>
      <c r="F8826" s="2" t="str">
        <f t="shared" ca="1" si="1183"/>
        <v/>
      </c>
      <c r="BD8826" s="49">
        <f t="shared" ca="1" si="1180"/>
        <v>3900</v>
      </c>
      <c r="BE8826" s="3">
        <f t="shared" ca="1" si="1177"/>
        <v>0.38995000000000002</v>
      </c>
      <c r="BF8826" s="3">
        <f t="shared" ca="1" si="1178"/>
        <v>-0.2794493539703507</v>
      </c>
      <c r="BG8826" s="9">
        <f t="shared" ca="1" si="1179"/>
        <v>6</v>
      </c>
      <c r="BH8826" s="6">
        <f ca="1">IF(ISNUMBER('Descriptive Stats'!BF8826),'Descriptive Stats'!BF8826,#N/A)</f>
        <v>-0.2794493539703507</v>
      </c>
      <c r="BI8826" s="6">
        <f ca="1">IF(ISNUMBER('Descriptive Stats'!E8826),'Descriptive Stats'!E8826,#N/A)</f>
        <v>6</v>
      </c>
    </row>
    <row r="8827" spans="1:61" ht="14.4" x14ac:dyDescent="0.3">
      <c r="A8827" s="2">
        <f>ROW()</f>
        <v>8827</v>
      </c>
      <c r="C8827" s="8">
        <f t="shared" ca="1" si="1181"/>
        <v>16</v>
      </c>
      <c r="D8827" s="8">
        <f t="shared" ca="1" si="1182"/>
        <v>6</v>
      </c>
      <c r="E8827" s="50">
        <f t="shared" ca="1" si="1176"/>
        <v>0</v>
      </c>
      <c r="F8827" s="2" t="str">
        <f t="shared" ca="1" si="1183"/>
        <v/>
      </c>
      <c r="BD8827" s="49">
        <f t="shared" ca="1" si="1180"/>
        <v>815.5</v>
      </c>
      <c r="BE8827" s="3">
        <f t="shared" ca="1" si="1177"/>
        <v>8.1500000000000003E-2</v>
      </c>
      <c r="BF8827" s="3">
        <f t="shared" ca="1" si="1178"/>
        <v>-1.3950525282585462</v>
      </c>
      <c r="BG8827" s="9">
        <f t="shared" ca="1" si="1179"/>
        <v>0</v>
      </c>
      <c r="BH8827" s="6">
        <f ca="1">IF(ISNUMBER('Descriptive Stats'!BF8827),'Descriptive Stats'!BF8827,#N/A)</f>
        <v>-1.3950525282585462</v>
      </c>
      <c r="BI8827" s="6">
        <f ca="1">IF(ISNUMBER('Descriptive Stats'!E8827),'Descriptive Stats'!E8827,#N/A)</f>
        <v>0</v>
      </c>
    </row>
    <row r="8828" spans="1:61" ht="14.4" x14ac:dyDescent="0.3">
      <c r="A8828" s="2">
        <f>ROW()</f>
        <v>8828</v>
      </c>
      <c r="C8828" s="8">
        <f t="shared" ca="1" si="1181"/>
        <v>18</v>
      </c>
      <c r="D8828" s="8">
        <f t="shared" ca="1" si="1182"/>
        <v>0</v>
      </c>
      <c r="E8828" s="50">
        <f t="shared" ca="1" si="1176"/>
        <v>1</v>
      </c>
      <c r="F8828" s="2" t="str">
        <f t="shared" ca="1" si="1183"/>
        <v/>
      </c>
      <c r="BD8828" s="49">
        <f t="shared" ca="1" si="1180"/>
        <v>1871</v>
      </c>
      <c r="BE8828" s="3">
        <f t="shared" ca="1" si="1177"/>
        <v>0.18704999999999999</v>
      </c>
      <c r="BF8828" s="3">
        <f t="shared" ca="1" si="1178"/>
        <v>-0.88881967520906158</v>
      </c>
      <c r="BG8828" s="9">
        <f t="shared" ca="1" si="1179"/>
        <v>1</v>
      </c>
      <c r="BH8828" s="6">
        <f ca="1">IF(ISNUMBER('Descriptive Stats'!BF8828),'Descriptive Stats'!BF8828,#N/A)</f>
        <v>-0.88881967520906158</v>
      </c>
      <c r="BI8828" s="6">
        <f ca="1">IF(ISNUMBER('Descriptive Stats'!E8828),'Descriptive Stats'!E8828,#N/A)</f>
        <v>1</v>
      </c>
    </row>
    <row r="8829" spans="1:61" ht="14.4" x14ac:dyDescent="0.3">
      <c r="A8829" s="2">
        <f>ROW()</f>
        <v>8829</v>
      </c>
      <c r="C8829" s="8">
        <f t="shared" ca="1" si="1181"/>
        <v>12</v>
      </c>
      <c r="D8829" s="8">
        <f t="shared" ca="1" si="1182"/>
        <v>1</v>
      </c>
      <c r="E8829" s="50">
        <f t="shared" ca="1" si="1176"/>
        <v>0</v>
      </c>
      <c r="F8829" s="2" t="str">
        <f t="shared" ca="1" si="1183"/>
        <v/>
      </c>
      <c r="BD8829" s="49">
        <f t="shared" ca="1" si="1180"/>
        <v>815.5</v>
      </c>
      <c r="BE8829" s="3">
        <f t="shared" ca="1" si="1177"/>
        <v>8.1500000000000003E-2</v>
      </c>
      <c r="BF8829" s="3">
        <f t="shared" ca="1" si="1178"/>
        <v>-1.3950525282585462</v>
      </c>
      <c r="BG8829" s="9">
        <f t="shared" ca="1" si="1179"/>
        <v>0</v>
      </c>
      <c r="BH8829" s="6">
        <f ca="1">IF(ISNUMBER('Descriptive Stats'!BF8829),'Descriptive Stats'!BF8829,#N/A)</f>
        <v>-1.3950525282585462</v>
      </c>
      <c r="BI8829" s="6">
        <f ca="1">IF(ISNUMBER('Descriptive Stats'!E8829),'Descriptive Stats'!E8829,#N/A)</f>
        <v>0</v>
      </c>
    </row>
    <row r="8830" spans="1:61" ht="14.4" x14ac:dyDescent="0.3">
      <c r="A8830" s="2">
        <f>ROW()</f>
        <v>8830</v>
      </c>
      <c r="C8830" s="8">
        <f t="shared" ca="1" si="1181"/>
        <v>22</v>
      </c>
      <c r="D8830" s="8">
        <f t="shared" ca="1" si="1182"/>
        <v>0</v>
      </c>
      <c r="E8830" s="50">
        <f t="shared" ca="1" si="1176"/>
        <v>15</v>
      </c>
      <c r="F8830" s="2" t="str">
        <f t="shared" ca="1" si="1183"/>
        <v/>
      </c>
      <c r="BD8830" s="49">
        <f t="shared" ca="1" si="1180"/>
        <v>5051.5</v>
      </c>
      <c r="BE8830" s="3">
        <f t="shared" ca="1" si="1177"/>
        <v>0.50509999999999999</v>
      </c>
      <c r="BF8830" s="3">
        <f t="shared" ca="1" si="1178"/>
        <v>1.2784152420787677E-2</v>
      </c>
      <c r="BG8830" s="9">
        <f t="shared" ca="1" si="1179"/>
        <v>15</v>
      </c>
      <c r="BH8830" s="6">
        <f ca="1">IF(ISNUMBER('Descriptive Stats'!BF8830),'Descriptive Stats'!BF8830,#N/A)</f>
        <v>1.2784152420787677E-2</v>
      </c>
      <c r="BI8830" s="6">
        <f ca="1">IF(ISNUMBER('Descriptive Stats'!E8830),'Descriptive Stats'!E8830,#N/A)</f>
        <v>15</v>
      </c>
    </row>
    <row r="8831" spans="1:61" ht="14.4" x14ac:dyDescent="0.3">
      <c r="A8831" s="2">
        <f>ROW()</f>
        <v>8831</v>
      </c>
      <c r="C8831" s="8">
        <f t="shared" ca="1" si="1181"/>
        <v>24</v>
      </c>
      <c r="D8831" s="8">
        <f t="shared" ca="1" si="1182"/>
        <v>15</v>
      </c>
      <c r="E8831" s="50">
        <f t="shared" ca="1" si="1176"/>
        <v>0</v>
      </c>
      <c r="F8831" s="2" t="str">
        <f t="shared" ca="1" si="1183"/>
        <v/>
      </c>
      <c r="BD8831" s="49">
        <f t="shared" ca="1" si="1180"/>
        <v>815.5</v>
      </c>
      <c r="BE8831" s="3">
        <f t="shared" ca="1" si="1177"/>
        <v>8.1500000000000003E-2</v>
      </c>
      <c r="BF8831" s="3">
        <f t="shared" ca="1" si="1178"/>
        <v>-1.3950525282585462</v>
      </c>
      <c r="BG8831" s="9">
        <f t="shared" ca="1" si="1179"/>
        <v>0</v>
      </c>
      <c r="BH8831" s="6">
        <f ca="1">IF(ISNUMBER('Descriptive Stats'!BF8831),'Descriptive Stats'!BF8831,#N/A)</f>
        <v>-1.3950525282585462</v>
      </c>
      <c r="BI8831" s="6">
        <f ca="1">IF(ISNUMBER('Descriptive Stats'!E8831),'Descriptive Stats'!E8831,#N/A)</f>
        <v>0</v>
      </c>
    </row>
    <row r="8832" spans="1:61" ht="14.4" x14ac:dyDescent="0.3">
      <c r="A8832" s="2">
        <f>ROW()</f>
        <v>8832</v>
      </c>
      <c r="C8832" s="8">
        <f t="shared" ca="1" si="1181"/>
        <v>20</v>
      </c>
      <c r="D8832" s="8">
        <f t="shared" ca="1" si="1182"/>
        <v>0</v>
      </c>
      <c r="E8832" s="50">
        <f t="shared" ca="1" si="1176"/>
        <v>19</v>
      </c>
      <c r="F8832" s="2" t="str">
        <f t="shared" ca="1" si="1183"/>
        <v>X</v>
      </c>
      <c r="BD8832" s="49">
        <f t="shared" ca="1" si="1180"/>
        <v>5294</v>
      </c>
      <c r="BE8832" s="3">
        <f t="shared" ca="1" si="1177"/>
        <v>0.52934999999999999</v>
      </c>
      <c r="BF8832" s="3">
        <f t="shared" ca="1" si="1178"/>
        <v>7.3636031452008061E-2</v>
      </c>
      <c r="BG8832" s="9">
        <f t="shared" ca="1" si="1179"/>
        <v>19</v>
      </c>
      <c r="BH8832" s="6">
        <f ca="1">IF(ISNUMBER('Descriptive Stats'!BF8832),'Descriptive Stats'!BF8832,#N/A)</f>
        <v>7.3636031452008061E-2</v>
      </c>
      <c r="BI8832" s="6">
        <f ca="1">IF(ISNUMBER('Descriptive Stats'!E8832),'Descriptive Stats'!E8832,#N/A)</f>
        <v>19</v>
      </c>
    </row>
    <row r="8833" spans="1:61" ht="14.4" x14ac:dyDescent="0.3">
      <c r="A8833" s="2">
        <f>ROW()</f>
        <v>8833</v>
      </c>
      <c r="C8833" s="8">
        <f t="shared" ca="1" si="1181"/>
        <v>7</v>
      </c>
      <c r="D8833" s="8">
        <f t="shared" ca="1" si="1182"/>
        <v>19</v>
      </c>
      <c r="E8833" s="50">
        <f t="shared" ca="1" si="1176"/>
        <v>4</v>
      </c>
      <c r="F8833" s="2" t="str">
        <f t="shared" ca="1" si="1183"/>
        <v/>
      </c>
      <c r="BD8833" s="49">
        <f t="shared" ca="1" si="1180"/>
        <v>3442</v>
      </c>
      <c r="BE8833" s="3">
        <f t="shared" ca="1" si="1177"/>
        <v>0.34415000000000001</v>
      </c>
      <c r="BF8833" s="3">
        <f t="shared" ca="1" si="1178"/>
        <v>-0.40116316278173481</v>
      </c>
      <c r="BG8833" s="9">
        <f t="shared" ca="1" si="1179"/>
        <v>4</v>
      </c>
      <c r="BH8833" s="6">
        <f ca="1">IF(ISNUMBER('Descriptive Stats'!BF8833),'Descriptive Stats'!BF8833,#N/A)</f>
        <v>-0.40116316278173481</v>
      </c>
      <c r="BI8833" s="6">
        <f ca="1">IF(ISNUMBER('Descriptive Stats'!E8833),'Descriptive Stats'!E8833,#N/A)</f>
        <v>4</v>
      </c>
    </row>
    <row r="8834" spans="1:61" ht="14.4" x14ac:dyDescent="0.3">
      <c r="A8834" s="2">
        <f>ROW()</f>
        <v>8834</v>
      </c>
      <c r="C8834" s="8">
        <f t="shared" ca="1" si="1181"/>
        <v>13</v>
      </c>
      <c r="D8834" s="8">
        <f t="shared" ca="1" si="1182"/>
        <v>4</v>
      </c>
      <c r="E8834" s="50">
        <f t="shared" ca="1" si="1176"/>
        <v>1</v>
      </c>
      <c r="F8834" s="2" t="str">
        <f t="shared" ca="1" si="1183"/>
        <v/>
      </c>
      <c r="BD8834" s="49">
        <f t="shared" ca="1" si="1180"/>
        <v>1871</v>
      </c>
      <c r="BE8834" s="3">
        <f t="shared" ca="1" si="1177"/>
        <v>0.18704999999999999</v>
      </c>
      <c r="BF8834" s="3">
        <f t="shared" ca="1" si="1178"/>
        <v>-0.88881967520906158</v>
      </c>
      <c r="BG8834" s="9">
        <f t="shared" ca="1" si="1179"/>
        <v>1</v>
      </c>
      <c r="BH8834" s="6">
        <f ca="1">IF(ISNUMBER('Descriptive Stats'!BF8834),'Descriptive Stats'!BF8834,#N/A)</f>
        <v>-0.88881967520906158</v>
      </c>
      <c r="BI8834" s="6">
        <f ca="1">IF(ISNUMBER('Descriptive Stats'!E8834),'Descriptive Stats'!E8834,#N/A)</f>
        <v>1</v>
      </c>
    </row>
    <row r="8835" spans="1:61" ht="14.4" x14ac:dyDescent="0.3">
      <c r="A8835" s="2">
        <f>ROW()</f>
        <v>8835</v>
      </c>
      <c r="C8835" s="8">
        <f t="shared" ca="1" si="1181"/>
        <v>8</v>
      </c>
      <c r="D8835" s="8">
        <f t="shared" ca="1" si="1182"/>
        <v>1</v>
      </c>
      <c r="E8835" s="50">
        <f t="shared" ref="E8835:E8898" ca="1" si="1184">IF(0=MOD(ROW(),$J$1),AVERAGE(OFFSET($D$2,ROW()-$J$1,0,$J$1,1)),"")</f>
        <v>2</v>
      </c>
      <c r="F8835" s="2" t="str">
        <f t="shared" ca="1" si="1183"/>
        <v/>
      </c>
      <c r="BD8835" s="49">
        <f t="shared" ca="1" si="1180"/>
        <v>2595</v>
      </c>
      <c r="BE8835" s="3">
        <f t="shared" ca="1" si="1177"/>
        <v>0.25945000000000001</v>
      </c>
      <c r="BF8835" s="3">
        <f t="shared" ca="1" si="1178"/>
        <v>-0.6450419512753276</v>
      </c>
      <c r="BG8835" s="9">
        <f t="shared" ca="1" si="1179"/>
        <v>2</v>
      </c>
      <c r="BH8835" s="6">
        <f ca="1">IF(ISNUMBER('Descriptive Stats'!BF8835),'Descriptive Stats'!BF8835,#N/A)</f>
        <v>-0.6450419512753276</v>
      </c>
      <c r="BI8835" s="6">
        <f ca="1">IF(ISNUMBER('Descriptive Stats'!E8835),'Descriptive Stats'!E8835,#N/A)</f>
        <v>2</v>
      </c>
    </row>
    <row r="8836" spans="1:61" ht="14.4" x14ac:dyDescent="0.3">
      <c r="A8836" s="2">
        <f>ROW()</f>
        <v>8836</v>
      </c>
      <c r="C8836" s="8">
        <f t="shared" ca="1" si="1181"/>
        <v>9</v>
      </c>
      <c r="D8836" s="8">
        <f t="shared" ca="1" si="1182"/>
        <v>2</v>
      </c>
      <c r="E8836" s="50">
        <f t="shared" ca="1" si="1184"/>
        <v>15</v>
      </c>
      <c r="F8836" s="2" t="str">
        <f t="shared" ca="1" si="1183"/>
        <v/>
      </c>
      <c r="BD8836" s="49">
        <f t="shared" ca="1" si="1180"/>
        <v>5051.5</v>
      </c>
      <c r="BE8836" s="3">
        <f t="shared" ca="1" si="1177"/>
        <v>0.50509999999999999</v>
      </c>
      <c r="BF8836" s="3">
        <f t="shared" ca="1" si="1178"/>
        <v>1.2784152420787677E-2</v>
      </c>
      <c r="BG8836" s="9">
        <f t="shared" ca="1" si="1179"/>
        <v>15</v>
      </c>
      <c r="BH8836" s="6">
        <f ca="1">IF(ISNUMBER('Descriptive Stats'!BF8836),'Descriptive Stats'!BF8836,#N/A)</f>
        <v>1.2784152420787677E-2</v>
      </c>
      <c r="BI8836" s="6">
        <f ca="1">IF(ISNUMBER('Descriptive Stats'!E8836),'Descriptive Stats'!E8836,#N/A)</f>
        <v>15</v>
      </c>
    </row>
    <row r="8837" spans="1:61" ht="14.4" x14ac:dyDescent="0.3">
      <c r="A8837" s="2">
        <f>ROW()</f>
        <v>8837</v>
      </c>
      <c r="C8837" s="8">
        <f t="shared" ca="1" si="1181"/>
        <v>24</v>
      </c>
      <c r="D8837" s="8">
        <f t="shared" ca="1" si="1182"/>
        <v>15</v>
      </c>
      <c r="E8837" s="50">
        <f t="shared" ca="1" si="1184"/>
        <v>2</v>
      </c>
      <c r="F8837" s="2" t="str">
        <f t="shared" ca="1" si="1183"/>
        <v/>
      </c>
      <c r="BD8837" s="49">
        <f t="shared" ca="1" si="1180"/>
        <v>2595</v>
      </c>
      <c r="BE8837" s="3">
        <f t="shared" ca="1" si="1177"/>
        <v>0.25945000000000001</v>
      </c>
      <c r="BF8837" s="3">
        <f t="shared" ca="1" si="1178"/>
        <v>-0.6450419512753276</v>
      </c>
      <c r="BG8837" s="9">
        <f t="shared" ca="1" si="1179"/>
        <v>2</v>
      </c>
      <c r="BH8837" s="6">
        <f ca="1">IF(ISNUMBER('Descriptive Stats'!BF8837),'Descriptive Stats'!BF8837,#N/A)</f>
        <v>-0.6450419512753276</v>
      </c>
      <c r="BI8837" s="6">
        <f ca="1">IF(ISNUMBER('Descriptive Stats'!E8837),'Descriptive Stats'!E8837,#N/A)</f>
        <v>2</v>
      </c>
    </row>
    <row r="8838" spans="1:61" ht="14.4" x14ac:dyDescent="0.3">
      <c r="A8838" s="2">
        <f>ROW()</f>
        <v>8838</v>
      </c>
      <c r="C8838" s="8">
        <f t="shared" ca="1" si="1181"/>
        <v>17</v>
      </c>
      <c r="D8838" s="8">
        <f t="shared" ca="1" si="1182"/>
        <v>2</v>
      </c>
      <c r="E8838" s="50">
        <f t="shared" ca="1" si="1184"/>
        <v>9</v>
      </c>
      <c r="F8838" s="2" t="str">
        <f t="shared" ca="1" si="1183"/>
        <v/>
      </c>
      <c r="BD8838" s="49">
        <f t="shared" ca="1" si="1180"/>
        <v>4819</v>
      </c>
      <c r="BE8838" s="3">
        <f t="shared" ca="1" si="1177"/>
        <v>0.48185</v>
      </c>
      <c r="BF8838" s="3">
        <f t="shared" ca="1" si="1178"/>
        <v>-4.5511009098988427E-2</v>
      </c>
      <c r="BG8838" s="9">
        <f t="shared" ca="1" si="1179"/>
        <v>9</v>
      </c>
      <c r="BH8838" s="6">
        <f ca="1">IF(ISNUMBER('Descriptive Stats'!BF8838),'Descriptive Stats'!BF8838,#N/A)</f>
        <v>-4.5511009098988427E-2</v>
      </c>
      <c r="BI8838" s="6">
        <f ca="1">IF(ISNUMBER('Descriptive Stats'!E8838),'Descriptive Stats'!E8838,#N/A)</f>
        <v>9</v>
      </c>
    </row>
    <row r="8839" spans="1:61" ht="14.4" x14ac:dyDescent="0.3">
      <c r="A8839" s="2">
        <f>ROW()</f>
        <v>8839</v>
      </c>
      <c r="C8839" s="8">
        <f t="shared" ca="1" si="1181"/>
        <v>23</v>
      </c>
      <c r="D8839" s="8">
        <f t="shared" ca="1" si="1182"/>
        <v>9</v>
      </c>
      <c r="E8839" s="50">
        <f t="shared" ca="1" si="1184"/>
        <v>0</v>
      </c>
      <c r="F8839" s="2" t="str">
        <f t="shared" ca="1" si="1183"/>
        <v/>
      </c>
      <c r="BD8839" s="49">
        <f t="shared" ca="1" si="1180"/>
        <v>815.5</v>
      </c>
      <c r="BE8839" s="3">
        <f t="shared" ca="1" si="1177"/>
        <v>8.1500000000000003E-2</v>
      </c>
      <c r="BF8839" s="3">
        <f t="shared" ca="1" si="1178"/>
        <v>-1.3950525282585462</v>
      </c>
      <c r="BG8839" s="9">
        <f t="shared" ca="1" si="1179"/>
        <v>0</v>
      </c>
      <c r="BH8839" s="6">
        <f ca="1">IF(ISNUMBER('Descriptive Stats'!BF8839),'Descriptive Stats'!BF8839,#N/A)</f>
        <v>-1.3950525282585462</v>
      </c>
      <c r="BI8839" s="6">
        <f ca="1">IF(ISNUMBER('Descriptive Stats'!E8839),'Descriptive Stats'!E8839,#N/A)</f>
        <v>0</v>
      </c>
    </row>
    <row r="8840" spans="1:61" ht="14.4" x14ac:dyDescent="0.3">
      <c r="A8840" s="2">
        <f>ROW()</f>
        <v>8840</v>
      </c>
      <c r="C8840" s="8">
        <f t="shared" ca="1" si="1181"/>
        <v>22</v>
      </c>
      <c r="D8840" s="8">
        <f t="shared" ca="1" si="1182"/>
        <v>0</v>
      </c>
      <c r="E8840" s="50">
        <f t="shared" ca="1" si="1184"/>
        <v>2</v>
      </c>
      <c r="F8840" s="2" t="str">
        <f t="shared" ca="1" si="1183"/>
        <v/>
      </c>
      <c r="BD8840" s="49">
        <f t="shared" ca="1" si="1180"/>
        <v>2595</v>
      </c>
      <c r="BE8840" s="3">
        <f t="shared" ca="1" si="1177"/>
        <v>0.25945000000000001</v>
      </c>
      <c r="BF8840" s="3">
        <f t="shared" ca="1" si="1178"/>
        <v>-0.6450419512753276</v>
      </c>
      <c r="BG8840" s="9">
        <f t="shared" ca="1" si="1179"/>
        <v>2</v>
      </c>
      <c r="BH8840" s="6">
        <f ca="1">IF(ISNUMBER('Descriptive Stats'!BF8840),'Descriptive Stats'!BF8840,#N/A)</f>
        <v>-0.6450419512753276</v>
      </c>
      <c r="BI8840" s="6">
        <f ca="1">IF(ISNUMBER('Descriptive Stats'!E8840),'Descriptive Stats'!E8840,#N/A)</f>
        <v>2</v>
      </c>
    </row>
    <row r="8841" spans="1:61" ht="14.4" x14ac:dyDescent="0.3">
      <c r="A8841" s="2">
        <f>ROW()</f>
        <v>8841</v>
      </c>
      <c r="C8841" s="8">
        <f t="shared" ca="1" si="1181"/>
        <v>9</v>
      </c>
      <c r="D8841" s="8">
        <f t="shared" ca="1" si="1182"/>
        <v>2</v>
      </c>
      <c r="E8841" s="50">
        <f t="shared" ca="1" si="1184"/>
        <v>0</v>
      </c>
      <c r="F8841" s="2" t="str">
        <f t="shared" ca="1" si="1183"/>
        <v/>
      </c>
      <c r="BD8841" s="49">
        <f t="shared" ca="1" si="1180"/>
        <v>815.5</v>
      </c>
      <c r="BE8841" s="3">
        <f t="shared" ref="BE8841:BE8904" ca="1" si="1185">IF(ISNUMBER(BD8841),(BD8841-0.5)/$BK$4,"")</f>
        <v>8.1500000000000003E-2</v>
      </c>
      <c r="BF8841" s="3">
        <f t="shared" ref="BF8841:BF8904" ca="1" si="1186">IF(ISNUMBER(BE8841),_xlfn.NORM.INV(BE8841,0,1),"")</f>
        <v>-1.3950525282585462</v>
      </c>
      <c r="BG8841" s="9">
        <f t="shared" ref="BG8841:BG8904" ca="1" si="1187">IF(ISNUMBER(E8841),E8841,"")</f>
        <v>0</v>
      </c>
      <c r="BH8841" s="6">
        <f ca="1">IF(ISNUMBER('Descriptive Stats'!BF8841),'Descriptive Stats'!BF8841,#N/A)</f>
        <v>-1.3950525282585462</v>
      </c>
      <c r="BI8841" s="6">
        <f ca="1">IF(ISNUMBER('Descriptive Stats'!E8841),'Descriptive Stats'!E8841,#N/A)</f>
        <v>0</v>
      </c>
    </row>
    <row r="8842" spans="1:61" ht="14.4" x14ac:dyDescent="0.3">
      <c r="A8842" s="2">
        <f>ROW()</f>
        <v>8842</v>
      </c>
      <c r="C8842" s="8">
        <f t="shared" ca="1" si="1181"/>
        <v>18</v>
      </c>
      <c r="D8842" s="8">
        <f t="shared" ca="1" si="1182"/>
        <v>0</v>
      </c>
      <c r="E8842" s="50">
        <f t="shared" ca="1" si="1184"/>
        <v>3</v>
      </c>
      <c r="F8842" s="2" t="str">
        <f t="shared" ca="1" si="1183"/>
        <v/>
      </c>
      <c r="BD8842" s="49">
        <f t="shared" ref="BD8842:BD8905" ca="1" si="1188">IF(ISNUMBER(BG8842),_xlfn.RANK.AVG(BG8842,$BG$2:$BG$5414,1),"")</f>
        <v>3200</v>
      </c>
      <c r="BE8842" s="3">
        <f t="shared" ca="1" si="1185"/>
        <v>0.31995000000000001</v>
      </c>
      <c r="BF8842" s="3">
        <f t="shared" ca="1" si="1186"/>
        <v>-0.46783862043457014</v>
      </c>
      <c r="BG8842" s="9">
        <f t="shared" ca="1" si="1187"/>
        <v>3</v>
      </c>
      <c r="BH8842" s="6">
        <f ca="1">IF(ISNUMBER('Descriptive Stats'!BF8842),'Descriptive Stats'!BF8842,#N/A)</f>
        <v>-0.46783862043457014</v>
      </c>
      <c r="BI8842" s="6">
        <f ca="1">IF(ISNUMBER('Descriptive Stats'!E8842),'Descriptive Stats'!E8842,#N/A)</f>
        <v>3</v>
      </c>
    </row>
    <row r="8843" spans="1:61" ht="14.4" x14ac:dyDescent="0.3">
      <c r="A8843" s="2">
        <f>ROW()</f>
        <v>8843</v>
      </c>
      <c r="C8843" s="8">
        <f t="shared" ca="1" si="1181"/>
        <v>10</v>
      </c>
      <c r="D8843" s="8">
        <f t="shared" ca="1" si="1182"/>
        <v>3</v>
      </c>
      <c r="E8843" s="50">
        <f t="shared" ca="1" si="1184"/>
        <v>6</v>
      </c>
      <c r="F8843" s="2" t="str">
        <f t="shared" ca="1" si="1183"/>
        <v/>
      </c>
      <c r="BD8843" s="49">
        <f t="shared" ca="1" si="1188"/>
        <v>3900</v>
      </c>
      <c r="BE8843" s="3">
        <f t="shared" ca="1" si="1185"/>
        <v>0.38995000000000002</v>
      </c>
      <c r="BF8843" s="3">
        <f t="shared" ca="1" si="1186"/>
        <v>-0.2794493539703507</v>
      </c>
      <c r="BG8843" s="9">
        <f t="shared" ca="1" si="1187"/>
        <v>6</v>
      </c>
      <c r="BH8843" s="6">
        <f ca="1">IF(ISNUMBER('Descriptive Stats'!BF8843),'Descriptive Stats'!BF8843,#N/A)</f>
        <v>-0.2794493539703507</v>
      </c>
      <c r="BI8843" s="6">
        <f ca="1">IF(ISNUMBER('Descriptive Stats'!E8843),'Descriptive Stats'!E8843,#N/A)</f>
        <v>6</v>
      </c>
    </row>
    <row r="8844" spans="1:61" ht="14.4" x14ac:dyDescent="0.3">
      <c r="A8844" s="2">
        <f>ROW()</f>
        <v>8844</v>
      </c>
      <c r="C8844" s="8">
        <f t="shared" ca="1" si="1181"/>
        <v>16</v>
      </c>
      <c r="D8844" s="8">
        <f t="shared" ca="1" si="1182"/>
        <v>6</v>
      </c>
      <c r="E8844" s="50">
        <f t="shared" ca="1" si="1184"/>
        <v>2</v>
      </c>
      <c r="F8844" s="2" t="str">
        <f t="shared" ca="1" si="1183"/>
        <v/>
      </c>
      <c r="BD8844" s="49">
        <f t="shared" ca="1" si="1188"/>
        <v>2595</v>
      </c>
      <c r="BE8844" s="3">
        <f t="shared" ca="1" si="1185"/>
        <v>0.25945000000000001</v>
      </c>
      <c r="BF8844" s="3">
        <f t="shared" ca="1" si="1186"/>
        <v>-0.6450419512753276</v>
      </c>
      <c r="BG8844" s="9">
        <f t="shared" ca="1" si="1187"/>
        <v>2</v>
      </c>
      <c r="BH8844" s="6">
        <f ca="1">IF(ISNUMBER('Descriptive Stats'!BF8844),'Descriptive Stats'!BF8844,#N/A)</f>
        <v>-0.6450419512753276</v>
      </c>
      <c r="BI8844" s="6">
        <f ca="1">IF(ISNUMBER('Descriptive Stats'!E8844),'Descriptive Stats'!E8844,#N/A)</f>
        <v>2</v>
      </c>
    </row>
    <row r="8845" spans="1:61" ht="14.4" x14ac:dyDescent="0.3">
      <c r="A8845" s="2">
        <f>ROW()</f>
        <v>8845</v>
      </c>
      <c r="C8845" s="8">
        <f t="shared" ca="1" si="1181"/>
        <v>17</v>
      </c>
      <c r="D8845" s="8">
        <f t="shared" ca="1" si="1182"/>
        <v>2</v>
      </c>
      <c r="E8845" s="50">
        <f t="shared" ca="1" si="1184"/>
        <v>9</v>
      </c>
      <c r="F8845" s="2" t="str">
        <f t="shared" ca="1" si="1183"/>
        <v/>
      </c>
      <c r="BD8845" s="49">
        <f t="shared" ca="1" si="1188"/>
        <v>4819</v>
      </c>
      <c r="BE8845" s="3">
        <f t="shared" ca="1" si="1185"/>
        <v>0.48185</v>
      </c>
      <c r="BF8845" s="3">
        <f t="shared" ca="1" si="1186"/>
        <v>-4.5511009098988427E-2</v>
      </c>
      <c r="BG8845" s="9">
        <f t="shared" ca="1" si="1187"/>
        <v>9</v>
      </c>
      <c r="BH8845" s="6">
        <f ca="1">IF(ISNUMBER('Descriptive Stats'!BF8845),'Descriptive Stats'!BF8845,#N/A)</f>
        <v>-4.5511009098988427E-2</v>
      </c>
      <c r="BI8845" s="6">
        <f ca="1">IF(ISNUMBER('Descriptive Stats'!E8845),'Descriptive Stats'!E8845,#N/A)</f>
        <v>9</v>
      </c>
    </row>
    <row r="8846" spans="1:61" ht="14.4" x14ac:dyDescent="0.3">
      <c r="A8846" s="2">
        <f>ROW()</f>
        <v>8846</v>
      </c>
      <c r="C8846" s="8">
        <f t="shared" ca="1" si="1181"/>
        <v>23</v>
      </c>
      <c r="D8846" s="8">
        <f t="shared" ca="1" si="1182"/>
        <v>9</v>
      </c>
      <c r="E8846" s="50">
        <f t="shared" ca="1" si="1184"/>
        <v>6</v>
      </c>
      <c r="F8846" s="2" t="str">
        <f t="shared" ca="1" si="1183"/>
        <v/>
      </c>
      <c r="BD8846" s="49">
        <f t="shared" ca="1" si="1188"/>
        <v>3900</v>
      </c>
      <c r="BE8846" s="3">
        <f t="shared" ca="1" si="1185"/>
        <v>0.38995000000000002</v>
      </c>
      <c r="BF8846" s="3">
        <f t="shared" ca="1" si="1186"/>
        <v>-0.2794493539703507</v>
      </c>
      <c r="BG8846" s="9">
        <f t="shared" ca="1" si="1187"/>
        <v>6</v>
      </c>
      <c r="BH8846" s="6">
        <f ca="1">IF(ISNUMBER('Descriptive Stats'!BF8846),'Descriptive Stats'!BF8846,#N/A)</f>
        <v>-0.2794493539703507</v>
      </c>
      <c r="BI8846" s="6">
        <f ca="1">IF(ISNUMBER('Descriptive Stats'!E8846),'Descriptive Stats'!E8846,#N/A)</f>
        <v>6</v>
      </c>
    </row>
    <row r="8847" spans="1:61" ht="14.4" x14ac:dyDescent="0.3">
      <c r="A8847" s="2">
        <f>ROW()</f>
        <v>8847</v>
      </c>
      <c r="C8847" s="8">
        <f t="shared" ca="1" si="1181"/>
        <v>16</v>
      </c>
      <c r="D8847" s="8">
        <f t="shared" ca="1" si="1182"/>
        <v>6</v>
      </c>
      <c r="E8847" s="50">
        <f t="shared" ca="1" si="1184"/>
        <v>4</v>
      </c>
      <c r="F8847" s="2" t="str">
        <f t="shared" ca="1" si="1183"/>
        <v/>
      </c>
      <c r="BD8847" s="49">
        <f t="shared" ca="1" si="1188"/>
        <v>3442</v>
      </c>
      <c r="BE8847" s="3">
        <f t="shared" ca="1" si="1185"/>
        <v>0.34415000000000001</v>
      </c>
      <c r="BF8847" s="3">
        <f t="shared" ca="1" si="1186"/>
        <v>-0.40116316278173481</v>
      </c>
      <c r="BG8847" s="9">
        <f t="shared" ca="1" si="1187"/>
        <v>4</v>
      </c>
      <c r="BH8847" s="6">
        <f ca="1">IF(ISNUMBER('Descriptive Stats'!BF8847),'Descriptive Stats'!BF8847,#N/A)</f>
        <v>-0.40116316278173481</v>
      </c>
      <c r="BI8847" s="6">
        <f ca="1">IF(ISNUMBER('Descriptive Stats'!E8847),'Descriptive Stats'!E8847,#N/A)</f>
        <v>4</v>
      </c>
    </row>
    <row r="8848" spans="1:61" ht="14.4" x14ac:dyDescent="0.3">
      <c r="A8848" s="2">
        <f>ROW()</f>
        <v>8848</v>
      </c>
      <c r="C8848" s="8">
        <f t="shared" ca="1" si="1181"/>
        <v>13</v>
      </c>
      <c r="D8848" s="8">
        <f t="shared" ca="1" si="1182"/>
        <v>4</v>
      </c>
      <c r="E8848" s="50">
        <f t="shared" ca="1" si="1184"/>
        <v>0</v>
      </c>
      <c r="F8848" s="2" t="str">
        <f t="shared" ca="1" si="1183"/>
        <v/>
      </c>
      <c r="BD8848" s="49">
        <f t="shared" ca="1" si="1188"/>
        <v>815.5</v>
      </c>
      <c r="BE8848" s="3">
        <f t="shared" ca="1" si="1185"/>
        <v>8.1500000000000003E-2</v>
      </c>
      <c r="BF8848" s="3">
        <f t="shared" ca="1" si="1186"/>
        <v>-1.3950525282585462</v>
      </c>
      <c r="BG8848" s="9">
        <f t="shared" ca="1" si="1187"/>
        <v>0</v>
      </c>
      <c r="BH8848" s="6">
        <f ca="1">IF(ISNUMBER('Descriptive Stats'!BF8848),'Descriptive Stats'!BF8848,#N/A)</f>
        <v>-1.3950525282585462</v>
      </c>
      <c r="BI8848" s="6">
        <f ca="1">IF(ISNUMBER('Descriptive Stats'!E8848),'Descriptive Stats'!E8848,#N/A)</f>
        <v>0</v>
      </c>
    </row>
    <row r="8849" spans="1:61" ht="14.4" x14ac:dyDescent="0.3">
      <c r="A8849" s="2">
        <f>ROW()</f>
        <v>8849</v>
      </c>
      <c r="C8849" s="8">
        <f t="shared" ref="C8849:C8912" ca="1" si="1189">RANDBETWEEN(2,COUNT(B:B))</f>
        <v>4</v>
      </c>
      <c r="D8849" s="8">
        <f t="shared" ref="D8849:D8912" ca="1" si="1190">VLOOKUP(C8849,A:B,2,TRUE)</f>
        <v>0</v>
      </c>
      <c r="E8849" s="50">
        <f t="shared" ca="1" si="1184"/>
        <v>7</v>
      </c>
      <c r="F8849" s="2" t="str">
        <f t="shared" ref="F8849:F8912" ca="1" si="1191">IF(ISNUMBER(E8849),IF(OR(E8849&lt;$K$16,E8849&gt;$K$14),"X",""),"")</f>
        <v/>
      </c>
      <c r="BD8849" s="49">
        <f t="shared" ca="1" si="1188"/>
        <v>4473.5</v>
      </c>
      <c r="BE8849" s="3">
        <f t="shared" ca="1" si="1185"/>
        <v>0.44729999999999998</v>
      </c>
      <c r="BF8849" s="3">
        <f t="shared" ca="1" si="1186"/>
        <v>-0.13248586824472414</v>
      </c>
      <c r="BG8849" s="9">
        <f t="shared" ca="1" si="1187"/>
        <v>7</v>
      </c>
      <c r="BH8849" s="6">
        <f ca="1">IF(ISNUMBER('Descriptive Stats'!BF8849),'Descriptive Stats'!BF8849,#N/A)</f>
        <v>-0.13248586824472414</v>
      </c>
      <c r="BI8849" s="6">
        <f ca="1">IF(ISNUMBER('Descriptive Stats'!E8849),'Descriptive Stats'!E8849,#N/A)</f>
        <v>7</v>
      </c>
    </row>
    <row r="8850" spans="1:61" ht="14.4" x14ac:dyDescent="0.3">
      <c r="A8850" s="2">
        <f>ROW()</f>
        <v>8850</v>
      </c>
      <c r="C8850" s="8">
        <f t="shared" ca="1" si="1189"/>
        <v>6</v>
      </c>
      <c r="D8850" s="8">
        <f t="shared" ca="1" si="1190"/>
        <v>7</v>
      </c>
      <c r="E8850" s="50">
        <f t="shared" ca="1" si="1184"/>
        <v>0</v>
      </c>
      <c r="F8850" s="2" t="str">
        <f t="shared" ca="1" si="1191"/>
        <v/>
      </c>
      <c r="BD8850" s="49">
        <f t="shared" ca="1" si="1188"/>
        <v>815.5</v>
      </c>
      <c r="BE8850" s="3">
        <f t="shared" ca="1" si="1185"/>
        <v>8.1500000000000003E-2</v>
      </c>
      <c r="BF8850" s="3">
        <f t="shared" ca="1" si="1186"/>
        <v>-1.3950525282585462</v>
      </c>
      <c r="BG8850" s="9">
        <f t="shared" ca="1" si="1187"/>
        <v>0</v>
      </c>
      <c r="BH8850" s="6">
        <f ca="1">IF(ISNUMBER('Descriptive Stats'!BF8850),'Descriptive Stats'!BF8850,#N/A)</f>
        <v>-1.3950525282585462</v>
      </c>
      <c r="BI8850" s="6">
        <f ca="1">IF(ISNUMBER('Descriptive Stats'!E8850),'Descriptive Stats'!E8850,#N/A)</f>
        <v>0</v>
      </c>
    </row>
    <row r="8851" spans="1:61" ht="14.4" x14ac:dyDescent="0.3">
      <c r="A8851" s="2">
        <f>ROW()</f>
        <v>8851</v>
      </c>
      <c r="C8851" s="8">
        <f t="shared" ca="1" si="1189"/>
        <v>4</v>
      </c>
      <c r="D8851" s="8">
        <f t="shared" ca="1" si="1190"/>
        <v>0</v>
      </c>
      <c r="E8851" s="50">
        <f t="shared" ca="1" si="1184"/>
        <v>0</v>
      </c>
      <c r="F8851" s="2" t="str">
        <f t="shared" ca="1" si="1191"/>
        <v/>
      </c>
      <c r="BD8851" s="49">
        <f t="shared" ca="1" si="1188"/>
        <v>815.5</v>
      </c>
      <c r="BE8851" s="3">
        <f t="shared" ca="1" si="1185"/>
        <v>8.1500000000000003E-2</v>
      </c>
      <c r="BF8851" s="3">
        <f t="shared" ca="1" si="1186"/>
        <v>-1.3950525282585462</v>
      </c>
      <c r="BG8851" s="9">
        <f t="shared" ca="1" si="1187"/>
        <v>0</v>
      </c>
      <c r="BH8851" s="6">
        <f ca="1">IF(ISNUMBER('Descriptive Stats'!BF8851),'Descriptive Stats'!BF8851,#N/A)</f>
        <v>-1.3950525282585462</v>
      </c>
      <c r="BI8851" s="6">
        <f ca="1">IF(ISNUMBER('Descriptive Stats'!E8851),'Descriptive Stats'!E8851,#N/A)</f>
        <v>0</v>
      </c>
    </row>
    <row r="8852" spans="1:61" ht="14.4" x14ac:dyDescent="0.3">
      <c r="A8852" s="2">
        <f>ROW()</f>
        <v>8852</v>
      </c>
      <c r="C8852" s="8">
        <f t="shared" ca="1" si="1189"/>
        <v>11</v>
      </c>
      <c r="D8852" s="8">
        <f t="shared" ca="1" si="1190"/>
        <v>0</v>
      </c>
      <c r="E8852" s="50">
        <f t="shared" ca="1" si="1184"/>
        <v>3</v>
      </c>
      <c r="F8852" s="2" t="str">
        <f t="shared" ca="1" si="1191"/>
        <v/>
      </c>
      <c r="BD8852" s="49">
        <f t="shared" ca="1" si="1188"/>
        <v>3200</v>
      </c>
      <c r="BE8852" s="3">
        <f t="shared" ca="1" si="1185"/>
        <v>0.31995000000000001</v>
      </c>
      <c r="BF8852" s="3">
        <f t="shared" ca="1" si="1186"/>
        <v>-0.46783862043457014</v>
      </c>
      <c r="BG8852" s="9">
        <f t="shared" ca="1" si="1187"/>
        <v>3</v>
      </c>
      <c r="BH8852" s="6">
        <f ca="1">IF(ISNUMBER('Descriptive Stats'!BF8852),'Descriptive Stats'!BF8852,#N/A)</f>
        <v>-0.46783862043457014</v>
      </c>
      <c r="BI8852" s="6">
        <f ca="1">IF(ISNUMBER('Descriptive Stats'!E8852),'Descriptive Stats'!E8852,#N/A)</f>
        <v>3</v>
      </c>
    </row>
    <row r="8853" spans="1:61" ht="14.4" x14ac:dyDescent="0.3">
      <c r="A8853" s="2">
        <f>ROW()</f>
        <v>8853</v>
      </c>
      <c r="C8853" s="8">
        <f t="shared" ca="1" si="1189"/>
        <v>10</v>
      </c>
      <c r="D8853" s="8">
        <f t="shared" ca="1" si="1190"/>
        <v>3</v>
      </c>
      <c r="E8853" s="50">
        <f t="shared" ca="1" si="1184"/>
        <v>0</v>
      </c>
      <c r="F8853" s="2" t="str">
        <f t="shared" ca="1" si="1191"/>
        <v/>
      </c>
      <c r="BD8853" s="49">
        <f t="shared" ca="1" si="1188"/>
        <v>815.5</v>
      </c>
      <c r="BE8853" s="3">
        <f t="shared" ca="1" si="1185"/>
        <v>8.1500000000000003E-2</v>
      </c>
      <c r="BF8853" s="3">
        <f t="shared" ca="1" si="1186"/>
        <v>-1.3950525282585462</v>
      </c>
      <c r="BG8853" s="9">
        <f t="shared" ca="1" si="1187"/>
        <v>0</v>
      </c>
      <c r="BH8853" s="6">
        <f ca="1">IF(ISNUMBER('Descriptive Stats'!BF8853),'Descriptive Stats'!BF8853,#N/A)</f>
        <v>-1.3950525282585462</v>
      </c>
      <c r="BI8853" s="6">
        <f ca="1">IF(ISNUMBER('Descriptive Stats'!E8853),'Descriptive Stats'!E8853,#N/A)</f>
        <v>0</v>
      </c>
    </row>
    <row r="8854" spans="1:61" ht="14.4" x14ac:dyDescent="0.3">
      <c r="A8854" s="2">
        <f>ROW()</f>
        <v>8854</v>
      </c>
      <c r="C8854" s="8">
        <f t="shared" ca="1" si="1189"/>
        <v>18</v>
      </c>
      <c r="D8854" s="8">
        <f t="shared" ca="1" si="1190"/>
        <v>0</v>
      </c>
      <c r="E8854" s="50">
        <f t="shared" ca="1" si="1184"/>
        <v>0</v>
      </c>
      <c r="F8854" s="2" t="str">
        <f t="shared" ca="1" si="1191"/>
        <v/>
      </c>
      <c r="BD8854" s="49">
        <f t="shared" ca="1" si="1188"/>
        <v>815.5</v>
      </c>
      <c r="BE8854" s="3">
        <f t="shared" ca="1" si="1185"/>
        <v>8.1500000000000003E-2</v>
      </c>
      <c r="BF8854" s="3">
        <f t="shared" ca="1" si="1186"/>
        <v>-1.3950525282585462</v>
      </c>
      <c r="BG8854" s="9">
        <f t="shared" ca="1" si="1187"/>
        <v>0</v>
      </c>
      <c r="BH8854" s="6">
        <f ca="1">IF(ISNUMBER('Descriptive Stats'!BF8854),'Descriptive Stats'!BF8854,#N/A)</f>
        <v>-1.3950525282585462</v>
      </c>
      <c r="BI8854" s="6">
        <f ca="1">IF(ISNUMBER('Descriptive Stats'!E8854),'Descriptive Stats'!E8854,#N/A)</f>
        <v>0</v>
      </c>
    </row>
    <row r="8855" spans="1:61" ht="14.4" x14ac:dyDescent="0.3">
      <c r="A8855" s="2">
        <f>ROW()</f>
        <v>8855</v>
      </c>
      <c r="C8855" s="8">
        <f t="shared" ca="1" si="1189"/>
        <v>20</v>
      </c>
      <c r="D8855" s="8">
        <f t="shared" ca="1" si="1190"/>
        <v>0</v>
      </c>
      <c r="E8855" s="50">
        <f t="shared" ca="1" si="1184"/>
        <v>6</v>
      </c>
      <c r="F8855" s="2" t="str">
        <f t="shared" ca="1" si="1191"/>
        <v/>
      </c>
      <c r="BD8855" s="49">
        <f t="shared" ca="1" si="1188"/>
        <v>3900</v>
      </c>
      <c r="BE8855" s="3">
        <f t="shared" ca="1" si="1185"/>
        <v>0.38995000000000002</v>
      </c>
      <c r="BF8855" s="3">
        <f t="shared" ca="1" si="1186"/>
        <v>-0.2794493539703507</v>
      </c>
      <c r="BG8855" s="9">
        <f t="shared" ca="1" si="1187"/>
        <v>6</v>
      </c>
      <c r="BH8855" s="6">
        <f ca="1">IF(ISNUMBER('Descriptive Stats'!BF8855),'Descriptive Stats'!BF8855,#N/A)</f>
        <v>-0.2794493539703507</v>
      </c>
      <c r="BI8855" s="6">
        <f ca="1">IF(ISNUMBER('Descriptive Stats'!E8855),'Descriptive Stats'!E8855,#N/A)</f>
        <v>6</v>
      </c>
    </row>
    <row r="8856" spans="1:61" ht="14.4" x14ac:dyDescent="0.3">
      <c r="A8856" s="2">
        <f>ROW()</f>
        <v>8856</v>
      </c>
      <c r="C8856" s="8">
        <f t="shared" ca="1" si="1189"/>
        <v>5</v>
      </c>
      <c r="D8856" s="8">
        <f t="shared" ca="1" si="1190"/>
        <v>6</v>
      </c>
      <c r="E8856" s="50">
        <f t="shared" ca="1" si="1184"/>
        <v>6</v>
      </c>
      <c r="F8856" s="2" t="str">
        <f t="shared" ca="1" si="1191"/>
        <v/>
      </c>
      <c r="BD8856" s="49">
        <f t="shared" ca="1" si="1188"/>
        <v>3900</v>
      </c>
      <c r="BE8856" s="3">
        <f t="shared" ca="1" si="1185"/>
        <v>0.38995000000000002</v>
      </c>
      <c r="BF8856" s="3">
        <f t="shared" ca="1" si="1186"/>
        <v>-0.2794493539703507</v>
      </c>
      <c r="BG8856" s="9">
        <f t="shared" ca="1" si="1187"/>
        <v>6</v>
      </c>
      <c r="BH8856" s="6">
        <f ca="1">IF(ISNUMBER('Descriptive Stats'!BF8856),'Descriptive Stats'!BF8856,#N/A)</f>
        <v>-0.2794493539703507</v>
      </c>
      <c r="BI8856" s="6">
        <f ca="1">IF(ISNUMBER('Descriptive Stats'!E8856),'Descriptive Stats'!E8856,#N/A)</f>
        <v>6</v>
      </c>
    </row>
    <row r="8857" spans="1:61" ht="14.4" x14ac:dyDescent="0.3">
      <c r="A8857" s="2">
        <f>ROW()</f>
        <v>8857</v>
      </c>
      <c r="C8857" s="8">
        <f t="shared" ca="1" si="1189"/>
        <v>5</v>
      </c>
      <c r="D8857" s="8">
        <f t="shared" ca="1" si="1190"/>
        <v>6</v>
      </c>
      <c r="E8857" s="50">
        <f t="shared" ca="1" si="1184"/>
        <v>0</v>
      </c>
      <c r="F8857" s="2" t="str">
        <f t="shared" ca="1" si="1191"/>
        <v/>
      </c>
      <c r="BD8857" s="49">
        <f t="shared" ca="1" si="1188"/>
        <v>815.5</v>
      </c>
      <c r="BE8857" s="3">
        <f t="shared" ca="1" si="1185"/>
        <v>8.1500000000000003E-2</v>
      </c>
      <c r="BF8857" s="3">
        <f t="shared" ca="1" si="1186"/>
        <v>-1.3950525282585462</v>
      </c>
      <c r="BG8857" s="9">
        <f t="shared" ca="1" si="1187"/>
        <v>0</v>
      </c>
      <c r="BH8857" s="6">
        <f ca="1">IF(ISNUMBER('Descriptive Stats'!BF8857),'Descriptive Stats'!BF8857,#N/A)</f>
        <v>-1.3950525282585462</v>
      </c>
      <c r="BI8857" s="6">
        <f ca="1">IF(ISNUMBER('Descriptive Stats'!E8857),'Descriptive Stats'!E8857,#N/A)</f>
        <v>0</v>
      </c>
    </row>
    <row r="8858" spans="1:61" ht="14.4" x14ac:dyDescent="0.3">
      <c r="A8858" s="2">
        <f>ROW()</f>
        <v>8858</v>
      </c>
      <c r="C8858" s="8">
        <f t="shared" ca="1" si="1189"/>
        <v>22</v>
      </c>
      <c r="D8858" s="8">
        <f t="shared" ca="1" si="1190"/>
        <v>0</v>
      </c>
      <c r="E8858" s="50">
        <f t="shared" ca="1" si="1184"/>
        <v>0</v>
      </c>
      <c r="F8858" s="2" t="str">
        <f t="shared" ca="1" si="1191"/>
        <v/>
      </c>
      <c r="BD8858" s="49">
        <f t="shared" ca="1" si="1188"/>
        <v>815.5</v>
      </c>
      <c r="BE8858" s="3">
        <f t="shared" ca="1" si="1185"/>
        <v>8.1500000000000003E-2</v>
      </c>
      <c r="BF8858" s="3">
        <f t="shared" ca="1" si="1186"/>
        <v>-1.3950525282585462</v>
      </c>
      <c r="BG8858" s="9">
        <f t="shared" ca="1" si="1187"/>
        <v>0</v>
      </c>
      <c r="BH8858" s="6">
        <f ca="1">IF(ISNUMBER('Descriptive Stats'!BF8858),'Descriptive Stats'!BF8858,#N/A)</f>
        <v>-1.3950525282585462</v>
      </c>
      <c r="BI8858" s="6">
        <f ca="1">IF(ISNUMBER('Descriptive Stats'!E8858),'Descriptive Stats'!E8858,#N/A)</f>
        <v>0</v>
      </c>
    </row>
    <row r="8859" spans="1:61" ht="14.4" x14ac:dyDescent="0.3">
      <c r="A8859" s="2">
        <f>ROW()</f>
        <v>8859</v>
      </c>
      <c r="C8859" s="8">
        <f t="shared" ca="1" si="1189"/>
        <v>15</v>
      </c>
      <c r="D8859" s="8">
        <f t="shared" ca="1" si="1190"/>
        <v>0</v>
      </c>
      <c r="E8859" s="50">
        <f t="shared" ca="1" si="1184"/>
        <v>4</v>
      </c>
      <c r="F8859" s="2" t="str">
        <f t="shared" ca="1" si="1191"/>
        <v/>
      </c>
      <c r="BD8859" s="49">
        <f t="shared" ca="1" si="1188"/>
        <v>3442</v>
      </c>
      <c r="BE8859" s="3">
        <f t="shared" ca="1" si="1185"/>
        <v>0.34415000000000001</v>
      </c>
      <c r="BF8859" s="3">
        <f t="shared" ca="1" si="1186"/>
        <v>-0.40116316278173481</v>
      </c>
      <c r="BG8859" s="9">
        <f t="shared" ca="1" si="1187"/>
        <v>4</v>
      </c>
      <c r="BH8859" s="6">
        <f ca="1">IF(ISNUMBER('Descriptive Stats'!BF8859),'Descriptive Stats'!BF8859,#N/A)</f>
        <v>-0.40116316278173481</v>
      </c>
      <c r="BI8859" s="6">
        <f ca="1">IF(ISNUMBER('Descriptive Stats'!E8859),'Descriptive Stats'!E8859,#N/A)</f>
        <v>4</v>
      </c>
    </row>
    <row r="8860" spans="1:61" ht="14.4" x14ac:dyDescent="0.3">
      <c r="A8860" s="2">
        <f>ROW()</f>
        <v>8860</v>
      </c>
      <c r="C8860" s="8">
        <f t="shared" ca="1" si="1189"/>
        <v>13</v>
      </c>
      <c r="D8860" s="8">
        <f t="shared" ca="1" si="1190"/>
        <v>4</v>
      </c>
      <c r="E8860" s="50">
        <f t="shared" ca="1" si="1184"/>
        <v>6</v>
      </c>
      <c r="F8860" s="2" t="str">
        <f t="shared" ca="1" si="1191"/>
        <v/>
      </c>
      <c r="BD8860" s="49">
        <f t="shared" ca="1" si="1188"/>
        <v>3900</v>
      </c>
      <c r="BE8860" s="3">
        <f t="shared" ca="1" si="1185"/>
        <v>0.38995000000000002</v>
      </c>
      <c r="BF8860" s="3">
        <f t="shared" ca="1" si="1186"/>
        <v>-0.2794493539703507</v>
      </c>
      <c r="BG8860" s="9">
        <f t="shared" ca="1" si="1187"/>
        <v>6</v>
      </c>
      <c r="BH8860" s="6">
        <f ca="1">IF(ISNUMBER('Descriptive Stats'!BF8860),'Descriptive Stats'!BF8860,#N/A)</f>
        <v>-0.2794493539703507</v>
      </c>
      <c r="BI8860" s="6">
        <f ca="1">IF(ISNUMBER('Descriptive Stats'!E8860),'Descriptive Stats'!E8860,#N/A)</f>
        <v>6</v>
      </c>
    </row>
    <row r="8861" spans="1:61" ht="14.4" x14ac:dyDescent="0.3">
      <c r="A8861" s="2">
        <f>ROW()</f>
        <v>8861</v>
      </c>
      <c r="C8861" s="8">
        <f t="shared" ca="1" si="1189"/>
        <v>5</v>
      </c>
      <c r="D8861" s="8">
        <f t="shared" ca="1" si="1190"/>
        <v>6</v>
      </c>
      <c r="E8861" s="50">
        <f t="shared" ca="1" si="1184"/>
        <v>1</v>
      </c>
      <c r="F8861" s="2" t="str">
        <f t="shared" ca="1" si="1191"/>
        <v/>
      </c>
      <c r="BD8861" s="49">
        <f t="shared" ca="1" si="1188"/>
        <v>1871</v>
      </c>
      <c r="BE8861" s="3">
        <f t="shared" ca="1" si="1185"/>
        <v>0.18704999999999999</v>
      </c>
      <c r="BF8861" s="3">
        <f t="shared" ca="1" si="1186"/>
        <v>-0.88881967520906158</v>
      </c>
      <c r="BG8861" s="9">
        <f t="shared" ca="1" si="1187"/>
        <v>1</v>
      </c>
      <c r="BH8861" s="6">
        <f ca="1">IF(ISNUMBER('Descriptive Stats'!BF8861),'Descriptive Stats'!BF8861,#N/A)</f>
        <v>-0.88881967520906158</v>
      </c>
      <c r="BI8861" s="6">
        <f ca="1">IF(ISNUMBER('Descriptive Stats'!E8861),'Descriptive Stats'!E8861,#N/A)</f>
        <v>1</v>
      </c>
    </row>
    <row r="8862" spans="1:61" ht="14.4" x14ac:dyDescent="0.3">
      <c r="A8862" s="2">
        <f>ROW()</f>
        <v>8862</v>
      </c>
      <c r="C8862" s="8">
        <f t="shared" ca="1" si="1189"/>
        <v>8</v>
      </c>
      <c r="D8862" s="8">
        <f t="shared" ca="1" si="1190"/>
        <v>1</v>
      </c>
      <c r="E8862" s="50">
        <f t="shared" ca="1" si="1184"/>
        <v>0</v>
      </c>
      <c r="F8862" s="2" t="str">
        <f t="shared" ca="1" si="1191"/>
        <v/>
      </c>
      <c r="BD8862" s="49">
        <f t="shared" ca="1" si="1188"/>
        <v>815.5</v>
      </c>
      <c r="BE8862" s="3">
        <f t="shared" ca="1" si="1185"/>
        <v>8.1500000000000003E-2</v>
      </c>
      <c r="BF8862" s="3">
        <f t="shared" ca="1" si="1186"/>
        <v>-1.3950525282585462</v>
      </c>
      <c r="BG8862" s="9">
        <f t="shared" ca="1" si="1187"/>
        <v>0</v>
      </c>
      <c r="BH8862" s="6">
        <f ca="1">IF(ISNUMBER('Descriptive Stats'!BF8862),'Descriptive Stats'!BF8862,#N/A)</f>
        <v>-1.3950525282585462</v>
      </c>
      <c r="BI8862" s="6">
        <f ca="1">IF(ISNUMBER('Descriptive Stats'!E8862),'Descriptive Stats'!E8862,#N/A)</f>
        <v>0</v>
      </c>
    </row>
    <row r="8863" spans="1:61" ht="14.4" x14ac:dyDescent="0.3">
      <c r="A8863" s="2">
        <f>ROW()</f>
        <v>8863</v>
      </c>
      <c r="C8863" s="8">
        <f t="shared" ca="1" si="1189"/>
        <v>4</v>
      </c>
      <c r="D8863" s="8">
        <f t="shared" ca="1" si="1190"/>
        <v>0</v>
      </c>
      <c r="E8863" s="50">
        <f t="shared" ca="1" si="1184"/>
        <v>15</v>
      </c>
      <c r="F8863" s="2" t="str">
        <f t="shared" ca="1" si="1191"/>
        <v/>
      </c>
      <c r="BD8863" s="49">
        <f t="shared" ca="1" si="1188"/>
        <v>5051.5</v>
      </c>
      <c r="BE8863" s="3">
        <f t="shared" ca="1" si="1185"/>
        <v>0.50509999999999999</v>
      </c>
      <c r="BF8863" s="3">
        <f t="shared" ca="1" si="1186"/>
        <v>1.2784152420787677E-2</v>
      </c>
      <c r="BG8863" s="9">
        <f t="shared" ca="1" si="1187"/>
        <v>15</v>
      </c>
      <c r="BH8863" s="6">
        <f ca="1">IF(ISNUMBER('Descriptive Stats'!BF8863),'Descriptive Stats'!BF8863,#N/A)</f>
        <v>1.2784152420787677E-2</v>
      </c>
      <c r="BI8863" s="6">
        <f ca="1">IF(ISNUMBER('Descriptive Stats'!E8863),'Descriptive Stats'!E8863,#N/A)</f>
        <v>15</v>
      </c>
    </row>
    <row r="8864" spans="1:61" ht="14.4" x14ac:dyDescent="0.3">
      <c r="A8864" s="2">
        <f>ROW()</f>
        <v>8864</v>
      </c>
      <c r="C8864" s="8">
        <f t="shared" ca="1" si="1189"/>
        <v>24</v>
      </c>
      <c r="D8864" s="8">
        <f t="shared" ca="1" si="1190"/>
        <v>15</v>
      </c>
      <c r="E8864" s="50">
        <f t="shared" ca="1" si="1184"/>
        <v>0</v>
      </c>
      <c r="F8864" s="2" t="str">
        <f t="shared" ca="1" si="1191"/>
        <v/>
      </c>
      <c r="BD8864" s="49">
        <f t="shared" ca="1" si="1188"/>
        <v>815.5</v>
      </c>
      <c r="BE8864" s="3">
        <f t="shared" ca="1" si="1185"/>
        <v>8.1500000000000003E-2</v>
      </c>
      <c r="BF8864" s="3">
        <f t="shared" ca="1" si="1186"/>
        <v>-1.3950525282585462</v>
      </c>
      <c r="BG8864" s="9">
        <f t="shared" ca="1" si="1187"/>
        <v>0</v>
      </c>
      <c r="BH8864" s="6">
        <f ca="1">IF(ISNUMBER('Descriptive Stats'!BF8864),'Descriptive Stats'!BF8864,#N/A)</f>
        <v>-1.3950525282585462</v>
      </c>
      <c r="BI8864" s="6">
        <f ca="1">IF(ISNUMBER('Descriptive Stats'!E8864),'Descriptive Stats'!E8864,#N/A)</f>
        <v>0</v>
      </c>
    </row>
    <row r="8865" spans="1:61" ht="14.4" x14ac:dyDescent="0.3">
      <c r="A8865" s="2">
        <f>ROW()</f>
        <v>8865</v>
      </c>
      <c r="C8865" s="8">
        <f t="shared" ca="1" si="1189"/>
        <v>15</v>
      </c>
      <c r="D8865" s="8">
        <f t="shared" ca="1" si="1190"/>
        <v>0</v>
      </c>
      <c r="E8865" s="50">
        <f t="shared" ca="1" si="1184"/>
        <v>0</v>
      </c>
      <c r="F8865" s="2" t="str">
        <f t="shared" ca="1" si="1191"/>
        <v/>
      </c>
      <c r="BD8865" s="49">
        <f t="shared" ca="1" si="1188"/>
        <v>815.5</v>
      </c>
      <c r="BE8865" s="3">
        <f t="shared" ca="1" si="1185"/>
        <v>8.1500000000000003E-2</v>
      </c>
      <c r="BF8865" s="3">
        <f t="shared" ca="1" si="1186"/>
        <v>-1.3950525282585462</v>
      </c>
      <c r="BG8865" s="9">
        <f t="shared" ca="1" si="1187"/>
        <v>0</v>
      </c>
      <c r="BH8865" s="6">
        <f ca="1">IF(ISNUMBER('Descriptive Stats'!BF8865),'Descriptive Stats'!BF8865,#N/A)</f>
        <v>-1.3950525282585462</v>
      </c>
      <c r="BI8865" s="6">
        <f ca="1">IF(ISNUMBER('Descriptive Stats'!E8865),'Descriptive Stats'!E8865,#N/A)</f>
        <v>0</v>
      </c>
    </row>
    <row r="8866" spans="1:61" ht="14.4" x14ac:dyDescent="0.3">
      <c r="A8866" s="2">
        <f>ROW()</f>
        <v>8866</v>
      </c>
      <c r="C8866" s="8">
        <f t="shared" ca="1" si="1189"/>
        <v>22</v>
      </c>
      <c r="D8866" s="8">
        <f t="shared" ca="1" si="1190"/>
        <v>0</v>
      </c>
      <c r="E8866" s="50">
        <f t="shared" ca="1" si="1184"/>
        <v>6</v>
      </c>
      <c r="F8866" s="2" t="str">
        <f t="shared" ca="1" si="1191"/>
        <v/>
      </c>
      <c r="BD8866" s="49">
        <f t="shared" ca="1" si="1188"/>
        <v>3900</v>
      </c>
      <c r="BE8866" s="3">
        <f t="shared" ca="1" si="1185"/>
        <v>0.38995000000000002</v>
      </c>
      <c r="BF8866" s="3">
        <f t="shared" ca="1" si="1186"/>
        <v>-0.2794493539703507</v>
      </c>
      <c r="BG8866" s="9">
        <f t="shared" ca="1" si="1187"/>
        <v>6</v>
      </c>
      <c r="BH8866" s="6">
        <f ca="1">IF(ISNUMBER('Descriptive Stats'!BF8866),'Descriptive Stats'!BF8866,#N/A)</f>
        <v>-0.2794493539703507</v>
      </c>
      <c r="BI8866" s="6">
        <f ca="1">IF(ISNUMBER('Descriptive Stats'!E8866),'Descriptive Stats'!E8866,#N/A)</f>
        <v>6</v>
      </c>
    </row>
    <row r="8867" spans="1:61" ht="14.4" x14ac:dyDescent="0.3">
      <c r="A8867" s="2">
        <f>ROW()</f>
        <v>8867</v>
      </c>
      <c r="C8867" s="8">
        <f t="shared" ca="1" si="1189"/>
        <v>5</v>
      </c>
      <c r="D8867" s="8">
        <f t="shared" ca="1" si="1190"/>
        <v>6</v>
      </c>
      <c r="E8867" s="50">
        <f t="shared" ca="1" si="1184"/>
        <v>19</v>
      </c>
      <c r="F8867" s="2" t="str">
        <f t="shared" ca="1" si="1191"/>
        <v>X</v>
      </c>
      <c r="BD8867" s="49">
        <f t="shared" ca="1" si="1188"/>
        <v>5294</v>
      </c>
      <c r="BE8867" s="3">
        <f t="shared" ca="1" si="1185"/>
        <v>0.52934999999999999</v>
      </c>
      <c r="BF8867" s="3">
        <f t="shared" ca="1" si="1186"/>
        <v>7.3636031452008061E-2</v>
      </c>
      <c r="BG8867" s="9">
        <f t="shared" ca="1" si="1187"/>
        <v>19</v>
      </c>
      <c r="BH8867" s="6">
        <f ca="1">IF(ISNUMBER('Descriptive Stats'!BF8867),'Descriptive Stats'!BF8867,#N/A)</f>
        <v>7.3636031452008061E-2</v>
      </c>
      <c r="BI8867" s="6">
        <f ca="1">IF(ISNUMBER('Descriptive Stats'!E8867),'Descriptive Stats'!E8867,#N/A)</f>
        <v>19</v>
      </c>
    </row>
    <row r="8868" spans="1:61" ht="14.4" x14ac:dyDescent="0.3">
      <c r="A8868" s="2">
        <f>ROW()</f>
        <v>8868</v>
      </c>
      <c r="C8868" s="8">
        <f t="shared" ca="1" si="1189"/>
        <v>7</v>
      </c>
      <c r="D8868" s="8">
        <f t="shared" ca="1" si="1190"/>
        <v>19</v>
      </c>
      <c r="E8868" s="50">
        <f t="shared" ca="1" si="1184"/>
        <v>1</v>
      </c>
      <c r="F8868" s="2" t="str">
        <f t="shared" ca="1" si="1191"/>
        <v/>
      </c>
      <c r="BD8868" s="49">
        <f t="shared" ca="1" si="1188"/>
        <v>1871</v>
      </c>
      <c r="BE8868" s="3">
        <f t="shared" ca="1" si="1185"/>
        <v>0.18704999999999999</v>
      </c>
      <c r="BF8868" s="3">
        <f t="shared" ca="1" si="1186"/>
        <v>-0.88881967520906158</v>
      </c>
      <c r="BG8868" s="9">
        <f t="shared" ca="1" si="1187"/>
        <v>1</v>
      </c>
      <c r="BH8868" s="6">
        <f ca="1">IF(ISNUMBER('Descriptive Stats'!BF8868),'Descriptive Stats'!BF8868,#N/A)</f>
        <v>-0.88881967520906158</v>
      </c>
      <c r="BI8868" s="6">
        <f ca="1">IF(ISNUMBER('Descriptive Stats'!E8868),'Descriptive Stats'!E8868,#N/A)</f>
        <v>1</v>
      </c>
    </row>
    <row r="8869" spans="1:61" ht="14.4" x14ac:dyDescent="0.3">
      <c r="A8869" s="2">
        <f>ROW()</f>
        <v>8869</v>
      </c>
      <c r="C8869" s="8">
        <f t="shared" ca="1" si="1189"/>
        <v>8</v>
      </c>
      <c r="D8869" s="8">
        <f t="shared" ca="1" si="1190"/>
        <v>1</v>
      </c>
      <c r="E8869" s="50">
        <f t="shared" ca="1" si="1184"/>
        <v>4</v>
      </c>
      <c r="F8869" s="2" t="str">
        <f t="shared" ca="1" si="1191"/>
        <v/>
      </c>
      <c r="BD8869" s="49">
        <f t="shared" ca="1" si="1188"/>
        <v>3442</v>
      </c>
      <c r="BE8869" s="3">
        <f t="shared" ca="1" si="1185"/>
        <v>0.34415000000000001</v>
      </c>
      <c r="BF8869" s="3">
        <f t="shared" ca="1" si="1186"/>
        <v>-0.40116316278173481</v>
      </c>
      <c r="BG8869" s="9">
        <f t="shared" ca="1" si="1187"/>
        <v>4</v>
      </c>
      <c r="BH8869" s="6">
        <f ca="1">IF(ISNUMBER('Descriptive Stats'!BF8869),'Descriptive Stats'!BF8869,#N/A)</f>
        <v>-0.40116316278173481</v>
      </c>
      <c r="BI8869" s="6">
        <f ca="1">IF(ISNUMBER('Descriptive Stats'!E8869),'Descriptive Stats'!E8869,#N/A)</f>
        <v>4</v>
      </c>
    </row>
    <row r="8870" spans="1:61" ht="14.4" x14ac:dyDescent="0.3">
      <c r="A8870" s="2">
        <f>ROW()</f>
        <v>8870</v>
      </c>
      <c r="C8870" s="8">
        <f t="shared" ca="1" si="1189"/>
        <v>13</v>
      </c>
      <c r="D8870" s="8">
        <f t="shared" ca="1" si="1190"/>
        <v>4</v>
      </c>
      <c r="E8870" s="50">
        <f t="shared" ca="1" si="1184"/>
        <v>6</v>
      </c>
      <c r="F8870" s="2" t="str">
        <f t="shared" ca="1" si="1191"/>
        <v/>
      </c>
      <c r="BD8870" s="49">
        <f t="shared" ca="1" si="1188"/>
        <v>3900</v>
      </c>
      <c r="BE8870" s="3">
        <f t="shared" ca="1" si="1185"/>
        <v>0.38995000000000002</v>
      </c>
      <c r="BF8870" s="3">
        <f t="shared" ca="1" si="1186"/>
        <v>-0.2794493539703507</v>
      </c>
      <c r="BG8870" s="9">
        <f t="shared" ca="1" si="1187"/>
        <v>6</v>
      </c>
      <c r="BH8870" s="6">
        <f ca="1">IF(ISNUMBER('Descriptive Stats'!BF8870),'Descriptive Stats'!BF8870,#N/A)</f>
        <v>-0.2794493539703507</v>
      </c>
      <c r="BI8870" s="6">
        <f ca="1">IF(ISNUMBER('Descriptive Stats'!E8870),'Descriptive Stats'!E8870,#N/A)</f>
        <v>6</v>
      </c>
    </row>
    <row r="8871" spans="1:61" ht="14.4" x14ac:dyDescent="0.3">
      <c r="A8871" s="2">
        <f>ROW()</f>
        <v>8871</v>
      </c>
      <c r="C8871" s="8">
        <f t="shared" ca="1" si="1189"/>
        <v>5</v>
      </c>
      <c r="D8871" s="8">
        <f t="shared" ca="1" si="1190"/>
        <v>6</v>
      </c>
      <c r="E8871" s="50">
        <f t="shared" ca="1" si="1184"/>
        <v>6</v>
      </c>
      <c r="F8871" s="2" t="str">
        <f t="shared" ca="1" si="1191"/>
        <v/>
      </c>
      <c r="BD8871" s="49">
        <f t="shared" ca="1" si="1188"/>
        <v>3900</v>
      </c>
      <c r="BE8871" s="3">
        <f t="shared" ca="1" si="1185"/>
        <v>0.38995000000000002</v>
      </c>
      <c r="BF8871" s="3">
        <f t="shared" ca="1" si="1186"/>
        <v>-0.2794493539703507</v>
      </c>
      <c r="BG8871" s="9">
        <f t="shared" ca="1" si="1187"/>
        <v>6</v>
      </c>
      <c r="BH8871" s="6">
        <f ca="1">IF(ISNUMBER('Descriptive Stats'!BF8871),'Descriptive Stats'!BF8871,#N/A)</f>
        <v>-0.2794493539703507</v>
      </c>
      <c r="BI8871" s="6">
        <f ca="1">IF(ISNUMBER('Descriptive Stats'!E8871),'Descriptive Stats'!E8871,#N/A)</f>
        <v>6</v>
      </c>
    </row>
    <row r="8872" spans="1:61" ht="14.4" x14ac:dyDescent="0.3">
      <c r="A8872" s="2">
        <f>ROW()</f>
        <v>8872</v>
      </c>
      <c r="C8872" s="8">
        <f t="shared" ca="1" si="1189"/>
        <v>2</v>
      </c>
      <c r="D8872" s="8">
        <f t="shared" ca="1" si="1190"/>
        <v>6</v>
      </c>
      <c r="E8872" s="50">
        <f t="shared" ca="1" si="1184"/>
        <v>2</v>
      </c>
      <c r="F8872" s="2" t="str">
        <f t="shared" ca="1" si="1191"/>
        <v/>
      </c>
      <c r="BD8872" s="49">
        <f t="shared" ca="1" si="1188"/>
        <v>2595</v>
      </c>
      <c r="BE8872" s="3">
        <f t="shared" ca="1" si="1185"/>
        <v>0.25945000000000001</v>
      </c>
      <c r="BF8872" s="3">
        <f t="shared" ca="1" si="1186"/>
        <v>-0.6450419512753276</v>
      </c>
      <c r="BG8872" s="9">
        <f t="shared" ca="1" si="1187"/>
        <v>2</v>
      </c>
      <c r="BH8872" s="6">
        <f ca="1">IF(ISNUMBER('Descriptive Stats'!BF8872),'Descriptive Stats'!BF8872,#N/A)</f>
        <v>-0.6450419512753276</v>
      </c>
      <c r="BI8872" s="6">
        <f ca="1">IF(ISNUMBER('Descriptive Stats'!E8872),'Descriptive Stats'!E8872,#N/A)</f>
        <v>2</v>
      </c>
    </row>
    <row r="8873" spans="1:61" ht="14.4" x14ac:dyDescent="0.3">
      <c r="A8873" s="2">
        <f>ROW()</f>
        <v>8873</v>
      </c>
      <c r="C8873" s="8">
        <f t="shared" ca="1" si="1189"/>
        <v>21</v>
      </c>
      <c r="D8873" s="8">
        <f t="shared" ca="1" si="1190"/>
        <v>2</v>
      </c>
      <c r="E8873" s="50">
        <f t="shared" ca="1" si="1184"/>
        <v>0</v>
      </c>
      <c r="F8873" s="2" t="str">
        <f t="shared" ca="1" si="1191"/>
        <v/>
      </c>
      <c r="BD8873" s="49">
        <f t="shared" ca="1" si="1188"/>
        <v>815.5</v>
      </c>
      <c r="BE8873" s="3">
        <f t="shared" ca="1" si="1185"/>
        <v>8.1500000000000003E-2</v>
      </c>
      <c r="BF8873" s="3">
        <f t="shared" ca="1" si="1186"/>
        <v>-1.3950525282585462</v>
      </c>
      <c r="BG8873" s="9">
        <f t="shared" ca="1" si="1187"/>
        <v>0</v>
      </c>
      <c r="BH8873" s="6">
        <f ca="1">IF(ISNUMBER('Descriptive Stats'!BF8873),'Descriptive Stats'!BF8873,#N/A)</f>
        <v>-1.3950525282585462</v>
      </c>
      <c r="BI8873" s="6">
        <f ca="1">IF(ISNUMBER('Descriptive Stats'!E8873),'Descriptive Stats'!E8873,#N/A)</f>
        <v>0</v>
      </c>
    </row>
    <row r="8874" spans="1:61" ht="14.4" x14ac:dyDescent="0.3">
      <c r="A8874" s="2">
        <f>ROW()</f>
        <v>8874</v>
      </c>
      <c r="C8874" s="8">
        <f t="shared" ca="1" si="1189"/>
        <v>20</v>
      </c>
      <c r="D8874" s="8">
        <f t="shared" ca="1" si="1190"/>
        <v>0</v>
      </c>
      <c r="E8874" s="50">
        <f t="shared" ca="1" si="1184"/>
        <v>6</v>
      </c>
      <c r="F8874" s="2" t="str">
        <f t="shared" ca="1" si="1191"/>
        <v/>
      </c>
      <c r="BD8874" s="49">
        <f t="shared" ca="1" si="1188"/>
        <v>3900</v>
      </c>
      <c r="BE8874" s="3">
        <f t="shared" ca="1" si="1185"/>
        <v>0.38995000000000002</v>
      </c>
      <c r="BF8874" s="3">
        <f t="shared" ca="1" si="1186"/>
        <v>-0.2794493539703507</v>
      </c>
      <c r="BG8874" s="9">
        <f t="shared" ca="1" si="1187"/>
        <v>6</v>
      </c>
      <c r="BH8874" s="6">
        <f ca="1">IF(ISNUMBER('Descriptive Stats'!BF8874),'Descriptive Stats'!BF8874,#N/A)</f>
        <v>-0.2794493539703507</v>
      </c>
      <c r="BI8874" s="6">
        <f ca="1">IF(ISNUMBER('Descriptive Stats'!E8874),'Descriptive Stats'!E8874,#N/A)</f>
        <v>6</v>
      </c>
    </row>
    <row r="8875" spans="1:61" ht="14.4" x14ac:dyDescent="0.3">
      <c r="A8875" s="2">
        <f>ROW()</f>
        <v>8875</v>
      </c>
      <c r="C8875" s="8">
        <f t="shared" ca="1" si="1189"/>
        <v>2</v>
      </c>
      <c r="D8875" s="8">
        <f t="shared" ca="1" si="1190"/>
        <v>6</v>
      </c>
      <c r="E8875" s="50">
        <f t="shared" ca="1" si="1184"/>
        <v>2</v>
      </c>
      <c r="F8875" s="2" t="str">
        <f t="shared" ca="1" si="1191"/>
        <v/>
      </c>
      <c r="BD8875" s="49">
        <f t="shared" ca="1" si="1188"/>
        <v>2595</v>
      </c>
      <c r="BE8875" s="3">
        <f t="shared" ca="1" si="1185"/>
        <v>0.25945000000000001</v>
      </c>
      <c r="BF8875" s="3">
        <f t="shared" ca="1" si="1186"/>
        <v>-0.6450419512753276</v>
      </c>
      <c r="BG8875" s="9">
        <f t="shared" ca="1" si="1187"/>
        <v>2</v>
      </c>
      <c r="BH8875" s="6">
        <f ca="1">IF(ISNUMBER('Descriptive Stats'!BF8875),'Descriptive Stats'!BF8875,#N/A)</f>
        <v>-0.6450419512753276</v>
      </c>
      <c r="BI8875" s="6">
        <f ca="1">IF(ISNUMBER('Descriptive Stats'!E8875),'Descriptive Stats'!E8875,#N/A)</f>
        <v>2</v>
      </c>
    </row>
    <row r="8876" spans="1:61" ht="14.4" x14ac:dyDescent="0.3">
      <c r="A8876" s="2">
        <f>ROW()</f>
        <v>8876</v>
      </c>
      <c r="C8876" s="8">
        <f t="shared" ca="1" si="1189"/>
        <v>17</v>
      </c>
      <c r="D8876" s="8">
        <f t="shared" ca="1" si="1190"/>
        <v>2</v>
      </c>
      <c r="E8876" s="50">
        <f t="shared" ca="1" si="1184"/>
        <v>7</v>
      </c>
      <c r="F8876" s="2" t="str">
        <f t="shared" ca="1" si="1191"/>
        <v/>
      </c>
      <c r="BD8876" s="49">
        <f t="shared" ca="1" si="1188"/>
        <v>4473.5</v>
      </c>
      <c r="BE8876" s="3">
        <f t="shared" ca="1" si="1185"/>
        <v>0.44729999999999998</v>
      </c>
      <c r="BF8876" s="3">
        <f t="shared" ca="1" si="1186"/>
        <v>-0.13248586824472414</v>
      </c>
      <c r="BG8876" s="9">
        <f t="shared" ca="1" si="1187"/>
        <v>7</v>
      </c>
      <c r="BH8876" s="6">
        <f ca="1">IF(ISNUMBER('Descriptive Stats'!BF8876),'Descriptive Stats'!BF8876,#N/A)</f>
        <v>-0.13248586824472414</v>
      </c>
      <c r="BI8876" s="6">
        <f ca="1">IF(ISNUMBER('Descriptive Stats'!E8876),'Descriptive Stats'!E8876,#N/A)</f>
        <v>7</v>
      </c>
    </row>
    <row r="8877" spans="1:61" ht="14.4" x14ac:dyDescent="0.3">
      <c r="A8877" s="2">
        <f>ROW()</f>
        <v>8877</v>
      </c>
      <c r="C8877" s="8">
        <f t="shared" ca="1" si="1189"/>
        <v>19</v>
      </c>
      <c r="D8877" s="8">
        <f t="shared" ca="1" si="1190"/>
        <v>7</v>
      </c>
      <c r="E8877" s="50">
        <f t="shared" ca="1" si="1184"/>
        <v>7</v>
      </c>
      <c r="F8877" s="2" t="str">
        <f t="shared" ca="1" si="1191"/>
        <v/>
      </c>
      <c r="BD8877" s="49">
        <f t="shared" ca="1" si="1188"/>
        <v>4473.5</v>
      </c>
      <c r="BE8877" s="3">
        <f t="shared" ca="1" si="1185"/>
        <v>0.44729999999999998</v>
      </c>
      <c r="BF8877" s="3">
        <f t="shared" ca="1" si="1186"/>
        <v>-0.13248586824472414</v>
      </c>
      <c r="BG8877" s="9">
        <f t="shared" ca="1" si="1187"/>
        <v>7</v>
      </c>
      <c r="BH8877" s="6">
        <f ca="1">IF(ISNUMBER('Descriptive Stats'!BF8877),'Descriptive Stats'!BF8877,#N/A)</f>
        <v>-0.13248586824472414</v>
      </c>
      <c r="BI8877" s="6">
        <f ca="1">IF(ISNUMBER('Descriptive Stats'!E8877),'Descriptive Stats'!E8877,#N/A)</f>
        <v>7</v>
      </c>
    </row>
    <row r="8878" spans="1:61" ht="14.4" x14ac:dyDescent="0.3">
      <c r="A8878" s="2">
        <f>ROW()</f>
        <v>8878</v>
      </c>
      <c r="C8878" s="8">
        <f t="shared" ca="1" si="1189"/>
        <v>19</v>
      </c>
      <c r="D8878" s="8">
        <f t="shared" ca="1" si="1190"/>
        <v>7</v>
      </c>
      <c r="E8878" s="50">
        <f t="shared" ca="1" si="1184"/>
        <v>0</v>
      </c>
      <c r="F8878" s="2" t="str">
        <f t="shared" ca="1" si="1191"/>
        <v/>
      </c>
      <c r="BD8878" s="49">
        <f t="shared" ca="1" si="1188"/>
        <v>815.5</v>
      </c>
      <c r="BE8878" s="3">
        <f t="shared" ca="1" si="1185"/>
        <v>8.1500000000000003E-2</v>
      </c>
      <c r="BF8878" s="3">
        <f t="shared" ca="1" si="1186"/>
        <v>-1.3950525282585462</v>
      </c>
      <c r="BG8878" s="9">
        <f t="shared" ca="1" si="1187"/>
        <v>0</v>
      </c>
      <c r="BH8878" s="6">
        <f ca="1">IF(ISNUMBER('Descriptive Stats'!BF8878),'Descriptive Stats'!BF8878,#N/A)</f>
        <v>-1.3950525282585462</v>
      </c>
      <c r="BI8878" s="6">
        <f ca="1">IF(ISNUMBER('Descriptive Stats'!E8878),'Descriptive Stats'!E8878,#N/A)</f>
        <v>0</v>
      </c>
    </row>
    <row r="8879" spans="1:61" ht="14.4" x14ac:dyDescent="0.3">
      <c r="A8879" s="2">
        <f>ROW()</f>
        <v>8879</v>
      </c>
      <c r="C8879" s="8">
        <f t="shared" ca="1" si="1189"/>
        <v>22</v>
      </c>
      <c r="D8879" s="8">
        <f t="shared" ca="1" si="1190"/>
        <v>0</v>
      </c>
      <c r="E8879" s="50">
        <f t="shared" ca="1" si="1184"/>
        <v>19</v>
      </c>
      <c r="F8879" s="2" t="str">
        <f t="shared" ca="1" si="1191"/>
        <v>X</v>
      </c>
      <c r="BD8879" s="49">
        <f t="shared" ca="1" si="1188"/>
        <v>5294</v>
      </c>
      <c r="BE8879" s="3">
        <f t="shared" ca="1" si="1185"/>
        <v>0.52934999999999999</v>
      </c>
      <c r="BF8879" s="3">
        <f t="shared" ca="1" si="1186"/>
        <v>7.3636031452008061E-2</v>
      </c>
      <c r="BG8879" s="9">
        <f t="shared" ca="1" si="1187"/>
        <v>19</v>
      </c>
      <c r="BH8879" s="6">
        <f ca="1">IF(ISNUMBER('Descriptive Stats'!BF8879),'Descriptive Stats'!BF8879,#N/A)</f>
        <v>7.3636031452008061E-2</v>
      </c>
      <c r="BI8879" s="6">
        <f ca="1">IF(ISNUMBER('Descriptive Stats'!E8879),'Descriptive Stats'!E8879,#N/A)</f>
        <v>19</v>
      </c>
    </row>
    <row r="8880" spans="1:61" ht="14.4" x14ac:dyDescent="0.3">
      <c r="A8880" s="2">
        <f>ROW()</f>
        <v>8880</v>
      </c>
      <c r="C8880" s="8">
        <f t="shared" ca="1" si="1189"/>
        <v>7</v>
      </c>
      <c r="D8880" s="8">
        <f t="shared" ca="1" si="1190"/>
        <v>19</v>
      </c>
      <c r="E8880" s="50">
        <f t="shared" ca="1" si="1184"/>
        <v>19</v>
      </c>
      <c r="F8880" s="2" t="str">
        <f t="shared" ca="1" si="1191"/>
        <v>X</v>
      </c>
      <c r="BD8880" s="49">
        <f t="shared" ca="1" si="1188"/>
        <v>5294</v>
      </c>
      <c r="BE8880" s="3">
        <f t="shared" ca="1" si="1185"/>
        <v>0.52934999999999999</v>
      </c>
      <c r="BF8880" s="3">
        <f t="shared" ca="1" si="1186"/>
        <v>7.3636031452008061E-2</v>
      </c>
      <c r="BG8880" s="9">
        <f t="shared" ca="1" si="1187"/>
        <v>19</v>
      </c>
      <c r="BH8880" s="6">
        <f ca="1">IF(ISNUMBER('Descriptive Stats'!BF8880),'Descriptive Stats'!BF8880,#N/A)</f>
        <v>7.3636031452008061E-2</v>
      </c>
      <c r="BI8880" s="6">
        <f ca="1">IF(ISNUMBER('Descriptive Stats'!E8880),'Descriptive Stats'!E8880,#N/A)</f>
        <v>19</v>
      </c>
    </row>
    <row r="8881" spans="1:61" ht="14.4" x14ac:dyDescent="0.3">
      <c r="A8881" s="2">
        <f>ROW()</f>
        <v>8881</v>
      </c>
      <c r="C8881" s="8">
        <f t="shared" ca="1" si="1189"/>
        <v>7</v>
      </c>
      <c r="D8881" s="8">
        <f t="shared" ca="1" si="1190"/>
        <v>19</v>
      </c>
      <c r="E8881" s="50">
        <f t="shared" ca="1" si="1184"/>
        <v>3</v>
      </c>
      <c r="F8881" s="2" t="str">
        <f t="shared" ca="1" si="1191"/>
        <v/>
      </c>
      <c r="BD8881" s="49">
        <f t="shared" ca="1" si="1188"/>
        <v>3200</v>
      </c>
      <c r="BE8881" s="3">
        <f t="shared" ca="1" si="1185"/>
        <v>0.31995000000000001</v>
      </c>
      <c r="BF8881" s="3">
        <f t="shared" ca="1" si="1186"/>
        <v>-0.46783862043457014</v>
      </c>
      <c r="BG8881" s="9">
        <f t="shared" ca="1" si="1187"/>
        <v>3</v>
      </c>
      <c r="BH8881" s="6">
        <f ca="1">IF(ISNUMBER('Descriptive Stats'!BF8881),'Descriptive Stats'!BF8881,#N/A)</f>
        <v>-0.46783862043457014</v>
      </c>
      <c r="BI8881" s="6">
        <f ca="1">IF(ISNUMBER('Descriptive Stats'!E8881),'Descriptive Stats'!E8881,#N/A)</f>
        <v>3</v>
      </c>
    </row>
    <row r="8882" spans="1:61" ht="14.4" x14ac:dyDescent="0.3">
      <c r="A8882" s="2">
        <f>ROW()</f>
        <v>8882</v>
      </c>
      <c r="C8882" s="8">
        <f t="shared" ca="1" si="1189"/>
        <v>10</v>
      </c>
      <c r="D8882" s="8">
        <f t="shared" ca="1" si="1190"/>
        <v>3</v>
      </c>
      <c r="E8882" s="50">
        <f t="shared" ca="1" si="1184"/>
        <v>6</v>
      </c>
      <c r="F8882" s="2" t="str">
        <f t="shared" ca="1" si="1191"/>
        <v/>
      </c>
      <c r="BD8882" s="49">
        <f t="shared" ca="1" si="1188"/>
        <v>3900</v>
      </c>
      <c r="BE8882" s="3">
        <f t="shared" ca="1" si="1185"/>
        <v>0.38995000000000002</v>
      </c>
      <c r="BF8882" s="3">
        <f t="shared" ca="1" si="1186"/>
        <v>-0.2794493539703507</v>
      </c>
      <c r="BG8882" s="9">
        <f t="shared" ca="1" si="1187"/>
        <v>6</v>
      </c>
      <c r="BH8882" s="6">
        <f ca="1">IF(ISNUMBER('Descriptive Stats'!BF8882),'Descriptive Stats'!BF8882,#N/A)</f>
        <v>-0.2794493539703507</v>
      </c>
      <c r="BI8882" s="6">
        <f ca="1">IF(ISNUMBER('Descriptive Stats'!E8882),'Descriptive Stats'!E8882,#N/A)</f>
        <v>6</v>
      </c>
    </row>
    <row r="8883" spans="1:61" ht="14.4" x14ac:dyDescent="0.3">
      <c r="A8883" s="2">
        <f>ROW()</f>
        <v>8883</v>
      </c>
      <c r="C8883" s="8">
        <f t="shared" ca="1" si="1189"/>
        <v>2</v>
      </c>
      <c r="D8883" s="8">
        <f t="shared" ca="1" si="1190"/>
        <v>6</v>
      </c>
      <c r="E8883" s="50">
        <f t="shared" ca="1" si="1184"/>
        <v>6</v>
      </c>
      <c r="F8883" s="2" t="str">
        <f t="shared" ca="1" si="1191"/>
        <v/>
      </c>
      <c r="BD8883" s="49">
        <f t="shared" ca="1" si="1188"/>
        <v>3900</v>
      </c>
      <c r="BE8883" s="3">
        <f t="shared" ca="1" si="1185"/>
        <v>0.38995000000000002</v>
      </c>
      <c r="BF8883" s="3">
        <f t="shared" ca="1" si="1186"/>
        <v>-0.2794493539703507</v>
      </c>
      <c r="BG8883" s="9">
        <f t="shared" ca="1" si="1187"/>
        <v>6</v>
      </c>
      <c r="BH8883" s="6">
        <f ca="1">IF(ISNUMBER('Descriptive Stats'!BF8883),'Descriptive Stats'!BF8883,#N/A)</f>
        <v>-0.2794493539703507</v>
      </c>
      <c r="BI8883" s="6">
        <f ca="1">IF(ISNUMBER('Descriptive Stats'!E8883),'Descriptive Stats'!E8883,#N/A)</f>
        <v>6</v>
      </c>
    </row>
    <row r="8884" spans="1:61" ht="14.4" x14ac:dyDescent="0.3">
      <c r="A8884" s="2">
        <f>ROW()</f>
        <v>8884</v>
      </c>
      <c r="C8884" s="8">
        <f t="shared" ca="1" si="1189"/>
        <v>5</v>
      </c>
      <c r="D8884" s="8">
        <f t="shared" ca="1" si="1190"/>
        <v>6</v>
      </c>
      <c r="E8884" s="50">
        <f t="shared" ca="1" si="1184"/>
        <v>9</v>
      </c>
      <c r="F8884" s="2" t="str">
        <f t="shared" ca="1" si="1191"/>
        <v/>
      </c>
      <c r="BD8884" s="49">
        <f t="shared" ca="1" si="1188"/>
        <v>4819</v>
      </c>
      <c r="BE8884" s="3">
        <f t="shared" ca="1" si="1185"/>
        <v>0.48185</v>
      </c>
      <c r="BF8884" s="3">
        <f t="shared" ca="1" si="1186"/>
        <v>-4.5511009098988427E-2</v>
      </c>
      <c r="BG8884" s="9">
        <f t="shared" ca="1" si="1187"/>
        <v>9</v>
      </c>
      <c r="BH8884" s="6">
        <f ca="1">IF(ISNUMBER('Descriptive Stats'!BF8884),'Descriptive Stats'!BF8884,#N/A)</f>
        <v>-4.5511009098988427E-2</v>
      </c>
      <c r="BI8884" s="6">
        <f ca="1">IF(ISNUMBER('Descriptive Stats'!E8884),'Descriptive Stats'!E8884,#N/A)</f>
        <v>9</v>
      </c>
    </row>
    <row r="8885" spans="1:61" ht="14.4" x14ac:dyDescent="0.3">
      <c r="A8885" s="2">
        <f>ROW()</f>
        <v>8885</v>
      </c>
      <c r="C8885" s="8">
        <f t="shared" ca="1" si="1189"/>
        <v>23</v>
      </c>
      <c r="D8885" s="8">
        <f t="shared" ca="1" si="1190"/>
        <v>9</v>
      </c>
      <c r="E8885" s="50">
        <f t="shared" ca="1" si="1184"/>
        <v>4</v>
      </c>
      <c r="F8885" s="2" t="str">
        <f t="shared" ca="1" si="1191"/>
        <v/>
      </c>
      <c r="BD8885" s="49">
        <f t="shared" ca="1" si="1188"/>
        <v>3442</v>
      </c>
      <c r="BE8885" s="3">
        <f t="shared" ca="1" si="1185"/>
        <v>0.34415000000000001</v>
      </c>
      <c r="BF8885" s="3">
        <f t="shared" ca="1" si="1186"/>
        <v>-0.40116316278173481</v>
      </c>
      <c r="BG8885" s="9">
        <f t="shared" ca="1" si="1187"/>
        <v>4</v>
      </c>
      <c r="BH8885" s="6">
        <f ca="1">IF(ISNUMBER('Descriptive Stats'!BF8885),'Descriptive Stats'!BF8885,#N/A)</f>
        <v>-0.40116316278173481</v>
      </c>
      <c r="BI8885" s="6">
        <f ca="1">IF(ISNUMBER('Descriptive Stats'!E8885),'Descriptive Stats'!E8885,#N/A)</f>
        <v>4</v>
      </c>
    </row>
    <row r="8886" spans="1:61" ht="14.4" x14ac:dyDescent="0.3">
      <c r="A8886" s="2">
        <f>ROW()</f>
        <v>8886</v>
      </c>
      <c r="C8886" s="8">
        <f t="shared" ca="1" si="1189"/>
        <v>13</v>
      </c>
      <c r="D8886" s="8">
        <f t="shared" ca="1" si="1190"/>
        <v>4</v>
      </c>
      <c r="E8886" s="50">
        <f t="shared" ca="1" si="1184"/>
        <v>2</v>
      </c>
      <c r="F8886" s="2" t="str">
        <f t="shared" ca="1" si="1191"/>
        <v/>
      </c>
      <c r="BD8886" s="49">
        <f t="shared" ca="1" si="1188"/>
        <v>2595</v>
      </c>
      <c r="BE8886" s="3">
        <f t="shared" ca="1" si="1185"/>
        <v>0.25945000000000001</v>
      </c>
      <c r="BF8886" s="3">
        <f t="shared" ca="1" si="1186"/>
        <v>-0.6450419512753276</v>
      </c>
      <c r="BG8886" s="9">
        <f t="shared" ca="1" si="1187"/>
        <v>2</v>
      </c>
      <c r="BH8886" s="6">
        <f ca="1">IF(ISNUMBER('Descriptive Stats'!BF8886),'Descriptive Stats'!BF8886,#N/A)</f>
        <v>-0.6450419512753276</v>
      </c>
      <c r="BI8886" s="6">
        <f ca="1">IF(ISNUMBER('Descriptive Stats'!E8886),'Descriptive Stats'!E8886,#N/A)</f>
        <v>2</v>
      </c>
    </row>
    <row r="8887" spans="1:61" ht="14.4" x14ac:dyDescent="0.3">
      <c r="A8887" s="2">
        <f>ROW()</f>
        <v>8887</v>
      </c>
      <c r="C8887" s="8">
        <f t="shared" ca="1" si="1189"/>
        <v>3</v>
      </c>
      <c r="D8887" s="8">
        <f t="shared" ca="1" si="1190"/>
        <v>2</v>
      </c>
      <c r="E8887" s="50">
        <f t="shared" ca="1" si="1184"/>
        <v>2</v>
      </c>
      <c r="F8887" s="2" t="str">
        <f t="shared" ca="1" si="1191"/>
        <v/>
      </c>
      <c r="BD8887" s="49">
        <f t="shared" ca="1" si="1188"/>
        <v>2595</v>
      </c>
      <c r="BE8887" s="3">
        <f t="shared" ca="1" si="1185"/>
        <v>0.25945000000000001</v>
      </c>
      <c r="BF8887" s="3">
        <f t="shared" ca="1" si="1186"/>
        <v>-0.6450419512753276</v>
      </c>
      <c r="BG8887" s="9">
        <f t="shared" ca="1" si="1187"/>
        <v>2</v>
      </c>
      <c r="BH8887" s="6">
        <f ca="1">IF(ISNUMBER('Descriptive Stats'!BF8887),'Descriptive Stats'!BF8887,#N/A)</f>
        <v>-0.6450419512753276</v>
      </c>
      <c r="BI8887" s="6">
        <f ca="1">IF(ISNUMBER('Descriptive Stats'!E8887),'Descriptive Stats'!E8887,#N/A)</f>
        <v>2</v>
      </c>
    </row>
    <row r="8888" spans="1:61" ht="14.4" x14ac:dyDescent="0.3">
      <c r="A8888" s="2">
        <f>ROW()</f>
        <v>8888</v>
      </c>
      <c r="C8888" s="8">
        <f t="shared" ca="1" si="1189"/>
        <v>17</v>
      </c>
      <c r="D8888" s="8">
        <f t="shared" ca="1" si="1190"/>
        <v>2</v>
      </c>
      <c r="E8888" s="50">
        <f t="shared" ca="1" si="1184"/>
        <v>0</v>
      </c>
      <c r="F8888" s="2" t="str">
        <f t="shared" ca="1" si="1191"/>
        <v/>
      </c>
      <c r="BD8888" s="49">
        <f t="shared" ca="1" si="1188"/>
        <v>815.5</v>
      </c>
      <c r="BE8888" s="3">
        <f t="shared" ca="1" si="1185"/>
        <v>8.1500000000000003E-2</v>
      </c>
      <c r="BF8888" s="3">
        <f t="shared" ca="1" si="1186"/>
        <v>-1.3950525282585462</v>
      </c>
      <c r="BG8888" s="9">
        <f t="shared" ca="1" si="1187"/>
        <v>0</v>
      </c>
      <c r="BH8888" s="6">
        <f ca="1">IF(ISNUMBER('Descriptive Stats'!BF8888),'Descriptive Stats'!BF8888,#N/A)</f>
        <v>-1.3950525282585462</v>
      </c>
      <c r="BI8888" s="6">
        <f ca="1">IF(ISNUMBER('Descriptive Stats'!E8888),'Descriptive Stats'!E8888,#N/A)</f>
        <v>0</v>
      </c>
    </row>
    <row r="8889" spans="1:61" ht="14.4" x14ac:dyDescent="0.3">
      <c r="A8889" s="2">
        <f>ROW()</f>
        <v>8889</v>
      </c>
      <c r="C8889" s="8">
        <f t="shared" ca="1" si="1189"/>
        <v>14</v>
      </c>
      <c r="D8889" s="8">
        <f t="shared" ca="1" si="1190"/>
        <v>0</v>
      </c>
      <c r="E8889" s="50">
        <f t="shared" ca="1" si="1184"/>
        <v>2</v>
      </c>
      <c r="F8889" s="2" t="str">
        <f t="shared" ca="1" si="1191"/>
        <v/>
      </c>
      <c r="BD8889" s="49">
        <f t="shared" ca="1" si="1188"/>
        <v>2595</v>
      </c>
      <c r="BE8889" s="3">
        <f t="shared" ca="1" si="1185"/>
        <v>0.25945000000000001</v>
      </c>
      <c r="BF8889" s="3">
        <f t="shared" ca="1" si="1186"/>
        <v>-0.6450419512753276</v>
      </c>
      <c r="BG8889" s="9">
        <f t="shared" ca="1" si="1187"/>
        <v>2</v>
      </c>
      <c r="BH8889" s="6">
        <f ca="1">IF(ISNUMBER('Descriptive Stats'!BF8889),'Descriptive Stats'!BF8889,#N/A)</f>
        <v>-0.6450419512753276</v>
      </c>
      <c r="BI8889" s="6">
        <f ca="1">IF(ISNUMBER('Descriptive Stats'!E8889),'Descriptive Stats'!E8889,#N/A)</f>
        <v>2</v>
      </c>
    </row>
    <row r="8890" spans="1:61" ht="14.4" x14ac:dyDescent="0.3">
      <c r="A8890" s="2">
        <f>ROW()</f>
        <v>8890</v>
      </c>
      <c r="C8890" s="8">
        <f t="shared" ca="1" si="1189"/>
        <v>3</v>
      </c>
      <c r="D8890" s="8">
        <f t="shared" ca="1" si="1190"/>
        <v>2</v>
      </c>
      <c r="E8890" s="50">
        <f t="shared" ca="1" si="1184"/>
        <v>7</v>
      </c>
      <c r="F8890" s="2" t="str">
        <f t="shared" ca="1" si="1191"/>
        <v/>
      </c>
      <c r="BD8890" s="49">
        <f t="shared" ca="1" si="1188"/>
        <v>4473.5</v>
      </c>
      <c r="BE8890" s="3">
        <f t="shared" ca="1" si="1185"/>
        <v>0.44729999999999998</v>
      </c>
      <c r="BF8890" s="3">
        <f t="shared" ca="1" si="1186"/>
        <v>-0.13248586824472414</v>
      </c>
      <c r="BG8890" s="9">
        <f t="shared" ca="1" si="1187"/>
        <v>7</v>
      </c>
      <c r="BH8890" s="6">
        <f ca="1">IF(ISNUMBER('Descriptive Stats'!BF8890),'Descriptive Stats'!BF8890,#N/A)</f>
        <v>-0.13248586824472414</v>
      </c>
      <c r="BI8890" s="6">
        <f ca="1">IF(ISNUMBER('Descriptive Stats'!E8890),'Descriptive Stats'!E8890,#N/A)</f>
        <v>7</v>
      </c>
    </row>
    <row r="8891" spans="1:61" ht="14.4" x14ac:dyDescent="0.3">
      <c r="A8891" s="2">
        <f>ROW()</f>
        <v>8891</v>
      </c>
      <c r="C8891" s="8">
        <f t="shared" ca="1" si="1189"/>
        <v>6</v>
      </c>
      <c r="D8891" s="8">
        <f t="shared" ca="1" si="1190"/>
        <v>7</v>
      </c>
      <c r="E8891" s="50">
        <f t="shared" ca="1" si="1184"/>
        <v>0</v>
      </c>
      <c r="F8891" s="2" t="str">
        <f t="shared" ca="1" si="1191"/>
        <v/>
      </c>
      <c r="BD8891" s="49">
        <f t="shared" ca="1" si="1188"/>
        <v>815.5</v>
      </c>
      <c r="BE8891" s="3">
        <f t="shared" ca="1" si="1185"/>
        <v>8.1500000000000003E-2</v>
      </c>
      <c r="BF8891" s="3">
        <f t="shared" ca="1" si="1186"/>
        <v>-1.3950525282585462</v>
      </c>
      <c r="BG8891" s="9">
        <f t="shared" ca="1" si="1187"/>
        <v>0</v>
      </c>
      <c r="BH8891" s="6">
        <f ca="1">IF(ISNUMBER('Descriptive Stats'!BF8891),'Descriptive Stats'!BF8891,#N/A)</f>
        <v>-1.3950525282585462</v>
      </c>
      <c r="BI8891" s="6">
        <f ca="1">IF(ISNUMBER('Descriptive Stats'!E8891),'Descriptive Stats'!E8891,#N/A)</f>
        <v>0</v>
      </c>
    </row>
    <row r="8892" spans="1:61" ht="14.4" x14ac:dyDescent="0.3">
      <c r="A8892" s="2">
        <f>ROW()</f>
        <v>8892</v>
      </c>
      <c r="C8892" s="8">
        <f t="shared" ca="1" si="1189"/>
        <v>20</v>
      </c>
      <c r="D8892" s="8">
        <f t="shared" ca="1" si="1190"/>
        <v>0</v>
      </c>
      <c r="E8892" s="50">
        <f t="shared" ca="1" si="1184"/>
        <v>2</v>
      </c>
      <c r="F8892" s="2" t="str">
        <f t="shared" ca="1" si="1191"/>
        <v/>
      </c>
      <c r="BD8892" s="49">
        <f t="shared" ca="1" si="1188"/>
        <v>2595</v>
      </c>
      <c r="BE8892" s="3">
        <f t="shared" ca="1" si="1185"/>
        <v>0.25945000000000001</v>
      </c>
      <c r="BF8892" s="3">
        <f t="shared" ca="1" si="1186"/>
        <v>-0.6450419512753276</v>
      </c>
      <c r="BG8892" s="9">
        <f t="shared" ca="1" si="1187"/>
        <v>2</v>
      </c>
      <c r="BH8892" s="6">
        <f ca="1">IF(ISNUMBER('Descriptive Stats'!BF8892),'Descriptive Stats'!BF8892,#N/A)</f>
        <v>-0.6450419512753276</v>
      </c>
      <c r="BI8892" s="6">
        <f ca="1">IF(ISNUMBER('Descriptive Stats'!E8892),'Descriptive Stats'!E8892,#N/A)</f>
        <v>2</v>
      </c>
    </row>
    <row r="8893" spans="1:61" ht="14.4" x14ac:dyDescent="0.3">
      <c r="A8893" s="2">
        <f>ROW()</f>
        <v>8893</v>
      </c>
      <c r="C8893" s="8">
        <f t="shared" ca="1" si="1189"/>
        <v>17</v>
      </c>
      <c r="D8893" s="8">
        <f t="shared" ca="1" si="1190"/>
        <v>2</v>
      </c>
      <c r="E8893" s="50">
        <f t="shared" ca="1" si="1184"/>
        <v>0</v>
      </c>
      <c r="F8893" s="2" t="str">
        <f t="shared" ca="1" si="1191"/>
        <v/>
      </c>
      <c r="BD8893" s="49">
        <f t="shared" ca="1" si="1188"/>
        <v>815.5</v>
      </c>
      <c r="BE8893" s="3">
        <f t="shared" ca="1" si="1185"/>
        <v>8.1500000000000003E-2</v>
      </c>
      <c r="BF8893" s="3">
        <f t="shared" ca="1" si="1186"/>
        <v>-1.3950525282585462</v>
      </c>
      <c r="BG8893" s="9">
        <f t="shared" ca="1" si="1187"/>
        <v>0</v>
      </c>
      <c r="BH8893" s="6">
        <f ca="1">IF(ISNUMBER('Descriptive Stats'!BF8893),'Descriptive Stats'!BF8893,#N/A)</f>
        <v>-1.3950525282585462</v>
      </c>
      <c r="BI8893" s="6">
        <f ca="1">IF(ISNUMBER('Descriptive Stats'!E8893),'Descriptive Stats'!E8893,#N/A)</f>
        <v>0</v>
      </c>
    </row>
    <row r="8894" spans="1:61" ht="14.4" x14ac:dyDescent="0.3">
      <c r="A8894" s="2">
        <f>ROW()</f>
        <v>8894</v>
      </c>
      <c r="C8894" s="8">
        <f t="shared" ca="1" si="1189"/>
        <v>15</v>
      </c>
      <c r="D8894" s="8">
        <f t="shared" ca="1" si="1190"/>
        <v>0</v>
      </c>
      <c r="E8894" s="50">
        <f t="shared" ca="1" si="1184"/>
        <v>9</v>
      </c>
      <c r="F8894" s="2" t="str">
        <f t="shared" ca="1" si="1191"/>
        <v/>
      </c>
      <c r="BD8894" s="49">
        <f t="shared" ca="1" si="1188"/>
        <v>4819</v>
      </c>
      <c r="BE8894" s="3">
        <f t="shared" ca="1" si="1185"/>
        <v>0.48185</v>
      </c>
      <c r="BF8894" s="3">
        <f t="shared" ca="1" si="1186"/>
        <v>-4.5511009098988427E-2</v>
      </c>
      <c r="BG8894" s="9">
        <f t="shared" ca="1" si="1187"/>
        <v>9</v>
      </c>
      <c r="BH8894" s="6">
        <f ca="1">IF(ISNUMBER('Descriptive Stats'!BF8894),'Descriptive Stats'!BF8894,#N/A)</f>
        <v>-4.5511009098988427E-2</v>
      </c>
      <c r="BI8894" s="6">
        <f ca="1">IF(ISNUMBER('Descriptive Stats'!E8894),'Descriptive Stats'!E8894,#N/A)</f>
        <v>9</v>
      </c>
    </row>
    <row r="8895" spans="1:61" ht="14.4" x14ac:dyDescent="0.3">
      <c r="A8895" s="2">
        <f>ROW()</f>
        <v>8895</v>
      </c>
      <c r="C8895" s="8">
        <f t="shared" ca="1" si="1189"/>
        <v>23</v>
      </c>
      <c r="D8895" s="8">
        <f t="shared" ca="1" si="1190"/>
        <v>9</v>
      </c>
      <c r="E8895" s="50">
        <f t="shared" ca="1" si="1184"/>
        <v>7</v>
      </c>
      <c r="F8895" s="2" t="str">
        <f t="shared" ca="1" si="1191"/>
        <v/>
      </c>
      <c r="BD8895" s="49">
        <f t="shared" ca="1" si="1188"/>
        <v>4473.5</v>
      </c>
      <c r="BE8895" s="3">
        <f t="shared" ca="1" si="1185"/>
        <v>0.44729999999999998</v>
      </c>
      <c r="BF8895" s="3">
        <f t="shared" ca="1" si="1186"/>
        <v>-0.13248586824472414</v>
      </c>
      <c r="BG8895" s="9">
        <f t="shared" ca="1" si="1187"/>
        <v>7</v>
      </c>
      <c r="BH8895" s="6">
        <f ca="1">IF(ISNUMBER('Descriptive Stats'!BF8895),'Descriptive Stats'!BF8895,#N/A)</f>
        <v>-0.13248586824472414</v>
      </c>
      <c r="BI8895" s="6">
        <f ca="1">IF(ISNUMBER('Descriptive Stats'!E8895),'Descriptive Stats'!E8895,#N/A)</f>
        <v>7</v>
      </c>
    </row>
    <row r="8896" spans="1:61" ht="14.4" x14ac:dyDescent="0.3">
      <c r="A8896" s="2">
        <f>ROW()</f>
        <v>8896</v>
      </c>
      <c r="C8896" s="8">
        <f t="shared" ca="1" si="1189"/>
        <v>6</v>
      </c>
      <c r="D8896" s="8">
        <f t="shared" ca="1" si="1190"/>
        <v>7</v>
      </c>
      <c r="E8896" s="50">
        <f t="shared" ca="1" si="1184"/>
        <v>0</v>
      </c>
      <c r="F8896" s="2" t="str">
        <f t="shared" ca="1" si="1191"/>
        <v/>
      </c>
      <c r="BD8896" s="49">
        <f t="shared" ca="1" si="1188"/>
        <v>815.5</v>
      </c>
      <c r="BE8896" s="3">
        <f t="shared" ca="1" si="1185"/>
        <v>8.1500000000000003E-2</v>
      </c>
      <c r="BF8896" s="3">
        <f t="shared" ca="1" si="1186"/>
        <v>-1.3950525282585462</v>
      </c>
      <c r="BG8896" s="9">
        <f t="shared" ca="1" si="1187"/>
        <v>0</v>
      </c>
      <c r="BH8896" s="6">
        <f ca="1">IF(ISNUMBER('Descriptive Stats'!BF8896),'Descriptive Stats'!BF8896,#N/A)</f>
        <v>-1.3950525282585462</v>
      </c>
      <c r="BI8896" s="6">
        <f ca="1">IF(ISNUMBER('Descriptive Stats'!E8896),'Descriptive Stats'!E8896,#N/A)</f>
        <v>0</v>
      </c>
    </row>
    <row r="8897" spans="1:61" ht="14.4" x14ac:dyDescent="0.3">
      <c r="A8897" s="2">
        <f>ROW()</f>
        <v>8897</v>
      </c>
      <c r="C8897" s="8">
        <f t="shared" ca="1" si="1189"/>
        <v>18</v>
      </c>
      <c r="D8897" s="8">
        <f t="shared" ca="1" si="1190"/>
        <v>0</v>
      </c>
      <c r="E8897" s="50">
        <f t="shared" ca="1" si="1184"/>
        <v>2</v>
      </c>
      <c r="F8897" s="2" t="str">
        <f t="shared" ca="1" si="1191"/>
        <v/>
      </c>
      <c r="BD8897" s="49">
        <f t="shared" ca="1" si="1188"/>
        <v>2595</v>
      </c>
      <c r="BE8897" s="3">
        <f t="shared" ca="1" si="1185"/>
        <v>0.25945000000000001</v>
      </c>
      <c r="BF8897" s="3">
        <f t="shared" ca="1" si="1186"/>
        <v>-0.6450419512753276</v>
      </c>
      <c r="BG8897" s="9">
        <f t="shared" ca="1" si="1187"/>
        <v>2</v>
      </c>
      <c r="BH8897" s="6">
        <f ca="1">IF(ISNUMBER('Descriptive Stats'!BF8897),'Descriptive Stats'!BF8897,#N/A)</f>
        <v>-0.6450419512753276</v>
      </c>
      <c r="BI8897" s="6">
        <f ca="1">IF(ISNUMBER('Descriptive Stats'!E8897),'Descriptive Stats'!E8897,#N/A)</f>
        <v>2</v>
      </c>
    </row>
    <row r="8898" spans="1:61" ht="14.4" x14ac:dyDescent="0.3">
      <c r="A8898" s="2">
        <f>ROW()</f>
        <v>8898</v>
      </c>
      <c r="C8898" s="8">
        <f t="shared" ca="1" si="1189"/>
        <v>3</v>
      </c>
      <c r="D8898" s="8">
        <f t="shared" ca="1" si="1190"/>
        <v>2</v>
      </c>
      <c r="E8898" s="50">
        <f t="shared" ca="1" si="1184"/>
        <v>0</v>
      </c>
      <c r="F8898" s="2" t="str">
        <f t="shared" ca="1" si="1191"/>
        <v/>
      </c>
      <c r="BD8898" s="49">
        <f t="shared" ca="1" si="1188"/>
        <v>815.5</v>
      </c>
      <c r="BE8898" s="3">
        <f t="shared" ca="1" si="1185"/>
        <v>8.1500000000000003E-2</v>
      </c>
      <c r="BF8898" s="3">
        <f t="shared" ca="1" si="1186"/>
        <v>-1.3950525282585462</v>
      </c>
      <c r="BG8898" s="9">
        <f t="shared" ca="1" si="1187"/>
        <v>0</v>
      </c>
      <c r="BH8898" s="6">
        <f ca="1">IF(ISNUMBER('Descriptive Stats'!BF8898),'Descriptive Stats'!BF8898,#N/A)</f>
        <v>-1.3950525282585462</v>
      </c>
      <c r="BI8898" s="6">
        <f ca="1">IF(ISNUMBER('Descriptive Stats'!E8898),'Descriptive Stats'!E8898,#N/A)</f>
        <v>0</v>
      </c>
    </row>
    <row r="8899" spans="1:61" ht="14.4" x14ac:dyDescent="0.3">
      <c r="A8899" s="2">
        <f>ROW()</f>
        <v>8899</v>
      </c>
      <c r="C8899" s="8">
        <f t="shared" ca="1" si="1189"/>
        <v>4</v>
      </c>
      <c r="D8899" s="8">
        <f t="shared" ca="1" si="1190"/>
        <v>0</v>
      </c>
      <c r="E8899" s="50">
        <f t="shared" ref="E8899:E8962" ca="1" si="1192">IF(0=MOD(ROW(),$J$1),AVERAGE(OFFSET($D$2,ROW()-$J$1,0,$J$1,1)),"")</f>
        <v>0</v>
      </c>
      <c r="F8899" s="2" t="str">
        <f t="shared" ca="1" si="1191"/>
        <v/>
      </c>
      <c r="BD8899" s="49">
        <f t="shared" ca="1" si="1188"/>
        <v>815.5</v>
      </c>
      <c r="BE8899" s="3">
        <f t="shared" ca="1" si="1185"/>
        <v>8.1500000000000003E-2</v>
      </c>
      <c r="BF8899" s="3">
        <f t="shared" ca="1" si="1186"/>
        <v>-1.3950525282585462</v>
      </c>
      <c r="BG8899" s="9">
        <f t="shared" ca="1" si="1187"/>
        <v>0</v>
      </c>
      <c r="BH8899" s="6">
        <f ca="1">IF(ISNUMBER('Descriptive Stats'!BF8899),'Descriptive Stats'!BF8899,#N/A)</f>
        <v>-1.3950525282585462</v>
      </c>
      <c r="BI8899" s="6">
        <f ca="1">IF(ISNUMBER('Descriptive Stats'!E8899),'Descriptive Stats'!E8899,#N/A)</f>
        <v>0</v>
      </c>
    </row>
    <row r="8900" spans="1:61" ht="14.4" x14ac:dyDescent="0.3">
      <c r="A8900" s="2">
        <f>ROW()</f>
        <v>8900</v>
      </c>
      <c r="C8900" s="8">
        <f t="shared" ca="1" si="1189"/>
        <v>4</v>
      </c>
      <c r="D8900" s="8">
        <f t="shared" ca="1" si="1190"/>
        <v>0</v>
      </c>
      <c r="E8900" s="50">
        <f t="shared" ca="1" si="1192"/>
        <v>0</v>
      </c>
      <c r="F8900" s="2" t="str">
        <f t="shared" ca="1" si="1191"/>
        <v/>
      </c>
      <c r="BD8900" s="49">
        <f t="shared" ca="1" si="1188"/>
        <v>815.5</v>
      </c>
      <c r="BE8900" s="3">
        <f t="shared" ca="1" si="1185"/>
        <v>8.1500000000000003E-2</v>
      </c>
      <c r="BF8900" s="3">
        <f t="shared" ca="1" si="1186"/>
        <v>-1.3950525282585462</v>
      </c>
      <c r="BG8900" s="9">
        <f t="shared" ca="1" si="1187"/>
        <v>0</v>
      </c>
      <c r="BH8900" s="6">
        <f ca="1">IF(ISNUMBER('Descriptive Stats'!BF8900),'Descriptive Stats'!BF8900,#N/A)</f>
        <v>-1.3950525282585462</v>
      </c>
      <c r="BI8900" s="6">
        <f ca="1">IF(ISNUMBER('Descriptive Stats'!E8900),'Descriptive Stats'!E8900,#N/A)</f>
        <v>0</v>
      </c>
    </row>
    <row r="8901" spans="1:61" ht="14.4" x14ac:dyDescent="0.3">
      <c r="A8901" s="2">
        <f>ROW()</f>
        <v>8901</v>
      </c>
      <c r="C8901" s="8">
        <f t="shared" ca="1" si="1189"/>
        <v>18</v>
      </c>
      <c r="D8901" s="8">
        <f t="shared" ca="1" si="1190"/>
        <v>0</v>
      </c>
      <c r="E8901" s="50">
        <f t="shared" ca="1" si="1192"/>
        <v>0</v>
      </c>
      <c r="F8901" s="2" t="str">
        <f t="shared" ca="1" si="1191"/>
        <v/>
      </c>
      <c r="BD8901" s="49">
        <f t="shared" ca="1" si="1188"/>
        <v>815.5</v>
      </c>
      <c r="BE8901" s="3">
        <f t="shared" ca="1" si="1185"/>
        <v>8.1500000000000003E-2</v>
      </c>
      <c r="BF8901" s="3">
        <f t="shared" ca="1" si="1186"/>
        <v>-1.3950525282585462</v>
      </c>
      <c r="BG8901" s="9">
        <f t="shared" ca="1" si="1187"/>
        <v>0</v>
      </c>
      <c r="BH8901" s="6">
        <f ca="1">IF(ISNUMBER('Descriptive Stats'!BF8901),'Descriptive Stats'!BF8901,#N/A)</f>
        <v>-1.3950525282585462</v>
      </c>
      <c r="BI8901" s="6">
        <f ca="1">IF(ISNUMBER('Descriptive Stats'!E8901),'Descriptive Stats'!E8901,#N/A)</f>
        <v>0</v>
      </c>
    </row>
    <row r="8902" spans="1:61" ht="14.4" x14ac:dyDescent="0.3">
      <c r="A8902" s="2">
        <f>ROW()</f>
        <v>8902</v>
      </c>
      <c r="C8902" s="8">
        <f t="shared" ca="1" si="1189"/>
        <v>14</v>
      </c>
      <c r="D8902" s="8">
        <f t="shared" ca="1" si="1190"/>
        <v>0</v>
      </c>
      <c r="E8902" s="50">
        <f t="shared" ca="1" si="1192"/>
        <v>0</v>
      </c>
      <c r="F8902" s="2" t="str">
        <f t="shared" ca="1" si="1191"/>
        <v/>
      </c>
      <c r="BD8902" s="49">
        <f t="shared" ca="1" si="1188"/>
        <v>815.5</v>
      </c>
      <c r="BE8902" s="3">
        <f t="shared" ca="1" si="1185"/>
        <v>8.1500000000000003E-2</v>
      </c>
      <c r="BF8902" s="3">
        <f t="shared" ca="1" si="1186"/>
        <v>-1.3950525282585462</v>
      </c>
      <c r="BG8902" s="9">
        <f t="shared" ca="1" si="1187"/>
        <v>0</v>
      </c>
      <c r="BH8902" s="6">
        <f ca="1">IF(ISNUMBER('Descriptive Stats'!BF8902),'Descriptive Stats'!BF8902,#N/A)</f>
        <v>-1.3950525282585462</v>
      </c>
      <c r="BI8902" s="6">
        <f ca="1">IF(ISNUMBER('Descriptive Stats'!E8902),'Descriptive Stats'!E8902,#N/A)</f>
        <v>0</v>
      </c>
    </row>
    <row r="8903" spans="1:61" ht="14.4" x14ac:dyDescent="0.3">
      <c r="A8903" s="2">
        <f>ROW()</f>
        <v>8903</v>
      </c>
      <c r="C8903" s="8">
        <f t="shared" ca="1" si="1189"/>
        <v>18</v>
      </c>
      <c r="D8903" s="8">
        <f t="shared" ca="1" si="1190"/>
        <v>0</v>
      </c>
      <c r="E8903" s="50">
        <f t="shared" ca="1" si="1192"/>
        <v>6</v>
      </c>
      <c r="F8903" s="2" t="str">
        <f t="shared" ca="1" si="1191"/>
        <v/>
      </c>
      <c r="BD8903" s="49">
        <f t="shared" ca="1" si="1188"/>
        <v>3900</v>
      </c>
      <c r="BE8903" s="3">
        <f t="shared" ca="1" si="1185"/>
        <v>0.38995000000000002</v>
      </c>
      <c r="BF8903" s="3">
        <f t="shared" ca="1" si="1186"/>
        <v>-0.2794493539703507</v>
      </c>
      <c r="BG8903" s="9">
        <f t="shared" ca="1" si="1187"/>
        <v>6</v>
      </c>
      <c r="BH8903" s="6">
        <f ca="1">IF(ISNUMBER('Descriptive Stats'!BF8903),'Descriptive Stats'!BF8903,#N/A)</f>
        <v>-0.2794493539703507</v>
      </c>
      <c r="BI8903" s="6">
        <f ca="1">IF(ISNUMBER('Descriptive Stats'!E8903),'Descriptive Stats'!E8903,#N/A)</f>
        <v>6</v>
      </c>
    </row>
    <row r="8904" spans="1:61" ht="14.4" x14ac:dyDescent="0.3">
      <c r="A8904" s="2">
        <f>ROW()</f>
        <v>8904</v>
      </c>
      <c r="C8904" s="8">
        <f t="shared" ca="1" si="1189"/>
        <v>5</v>
      </c>
      <c r="D8904" s="8">
        <f t="shared" ca="1" si="1190"/>
        <v>6</v>
      </c>
      <c r="E8904" s="50">
        <f t="shared" ca="1" si="1192"/>
        <v>15</v>
      </c>
      <c r="F8904" s="2" t="str">
        <f t="shared" ca="1" si="1191"/>
        <v/>
      </c>
      <c r="BD8904" s="49">
        <f t="shared" ca="1" si="1188"/>
        <v>5051.5</v>
      </c>
      <c r="BE8904" s="3">
        <f t="shared" ca="1" si="1185"/>
        <v>0.50509999999999999</v>
      </c>
      <c r="BF8904" s="3">
        <f t="shared" ca="1" si="1186"/>
        <v>1.2784152420787677E-2</v>
      </c>
      <c r="BG8904" s="9">
        <f t="shared" ca="1" si="1187"/>
        <v>15</v>
      </c>
      <c r="BH8904" s="6">
        <f ca="1">IF(ISNUMBER('Descriptive Stats'!BF8904),'Descriptive Stats'!BF8904,#N/A)</f>
        <v>1.2784152420787677E-2</v>
      </c>
      <c r="BI8904" s="6">
        <f ca="1">IF(ISNUMBER('Descriptive Stats'!E8904),'Descriptive Stats'!E8904,#N/A)</f>
        <v>15</v>
      </c>
    </row>
    <row r="8905" spans="1:61" ht="14.4" x14ac:dyDescent="0.3">
      <c r="A8905" s="2">
        <f>ROW()</f>
        <v>8905</v>
      </c>
      <c r="C8905" s="8">
        <f t="shared" ca="1" si="1189"/>
        <v>24</v>
      </c>
      <c r="D8905" s="8">
        <f t="shared" ca="1" si="1190"/>
        <v>15</v>
      </c>
      <c r="E8905" s="50">
        <f t="shared" ca="1" si="1192"/>
        <v>0</v>
      </c>
      <c r="F8905" s="2" t="str">
        <f t="shared" ca="1" si="1191"/>
        <v/>
      </c>
      <c r="BD8905" s="49">
        <f t="shared" ca="1" si="1188"/>
        <v>815.5</v>
      </c>
      <c r="BE8905" s="3">
        <f t="shared" ref="BE8905:BE8968" ca="1" si="1193">IF(ISNUMBER(BD8905),(BD8905-0.5)/$BK$4,"")</f>
        <v>8.1500000000000003E-2</v>
      </c>
      <c r="BF8905" s="3">
        <f t="shared" ref="BF8905:BF8968" ca="1" si="1194">IF(ISNUMBER(BE8905),_xlfn.NORM.INV(BE8905,0,1),"")</f>
        <v>-1.3950525282585462</v>
      </c>
      <c r="BG8905" s="9">
        <f t="shared" ref="BG8905:BG8968" ca="1" si="1195">IF(ISNUMBER(E8905),E8905,"")</f>
        <v>0</v>
      </c>
      <c r="BH8905" s="6">
        <f ca="1">IF(ISNUMBER('Descriptive Stats'!BF8905),'Descriptive Stats'!BF8905,#N/A)</f>
        <v>-1.3950525282585462</v>
      </c>
      <c r="BI8905" s="6">
        <f ca="1">IF(ISNUMBER('Descriptive Stats'!E8905),'Descriptive Stats'!E8905,#N/A)</f>
        <v>0</v>
      </c>
    </row>
    <row r="8906" spans="1:61" ht="14.4" x14ac:dyDescent="0.3">
      <c r="A8906" s="2">
        <f>ROW()</f>
        <v>8906</v>
      </c>
      <c r="C8906" s="8">
        <f t="shared" ca="1" si="1189"/>
        <v>11</v>
      </c>
      <c r="D8906" s="8">
        <f t="shared" ca="1" si="1190"/>
        <v>0</v>
      </c>
      <c r="E8906" s="50">
        <f t="shared" ca="1" si="1192"/>
        <v>2</v>
      </c>
      <c r="F8906" s="2" t="str">
        <f t="shared" ca="1" si="1191"/>
        <v/>
      </c>
      <c r="BD8906" s="49">
        <f t="shared" ref="BD8906:BD8969" ca="1" si="1196">IF(ISNUMBER(BG8906),_xlfn.RANK.AVG(BG8906,$BG$2:$BG$5414,1),"")</f>
        <v>2595</v>
      </c>
      <c r="BE8906" s="3">
        <f t="shared" ca="1" si="1193"/>
        <v>0.25945000000000001</v>
      </c>
      <c r="BF8906" s="3">
        <f t="shared" ca="1" si="1194"/>
        <v>-0.6450419512753276</v>
      </c>
      <c r="BG8906" s="9">
        <f t="shared" ca="1" si="1195"/>
        <v>2</v>
      </c>
      <c r="BH8906" s="6">
        <f ca="1">IF(ISNUMBER('Descriptive Stats'!BF8906),'Descriptive Stats'!BF8906,#N/A)</f>
        <v>-0.6450419512753276</v>
      </c>
      <c r="BI8906" s="6">
        <f ca="1">IF(ISNUMBER('Descriptive Stats'!E8906),'Descriptive Stats'!E8906,#N/A)</f>
        <v>2</v>
      </c>
    </row>
    <row r="8907" spans="1:61" ht="14.4" x14ac:dyDescent="0.3">
      <c r="A8907" s="2">
        <f>ROW()</f>
        <v>8907</v>
      </c>
      <c r="C8907" s="8">
        <f t="shared" ca="1" si="1189"/>
        <v>21</v>
      </c>
      <c r="D8907" s="8">
        <f t="shared" ca="1" si="1190"/>
        <v>2</v>
      </c>
      <c r="E8907" s="50">
        <f t="shared" ca="1" si="1192"/>
        <v>19</v>
      </c>
      <c r="F8907" s="2" t="str">
        <f t="shared" ca="1" si="1191"/>
        <v>X</v>
      </c>
      <c r="BD8907" s="49">
        <f t="shared" ca="1" si="1196"/>
        <v>5294</v>
      </c>
      <c r="BE8907" s="3">
        <f t="shared" ca="1" si="1193"/>
        <v>0.52934999999999999</v>
      </c>
      <c r="BF8907" s="3">
        <f t="shared" ca="1" si="1194"/>
        <v>7.3636031452008061E-2</v>
      </c>
      <c r="BG8907" s="9">
        <f t="shared" ca="1" si="1195"/>
        <v>19</v>
      </c>
      <c r="BH8907" s="6">
        <f ca="1">IF(ISNUMBER('Descriptive Stats'!BF8907),'Descriptive Stats'!BF8907,#N/A)</f>
        <v>7.3636031452008061E-2</v>
      </c>
      <c r="BI8907" s="6">
        <f ca="1">IF(ISNUMBER('Descriptive Stats'!E8907),'Descriptive Stats'!E8907,#N/A)</f>
        <v>19</v>
      </c>
    </row>
    <row r="8908" spans="1:61" ht="14.4" x14ac:dyDescent="0.3">
      <c r="A8908" s="2">
        <f>ROW()</f>
        <v>8908</v>
      </c>
      <c r="C8908" s="8">
        <f t="shared" ca="1" si="1189"/>
        <v>7</v>
      </c>
      <c r="D8908" s="8">
        <f t="shared" ca="1" si="1190"/>
        <v>19</v>
      </c>
      <c r="E8908" s="50">
        <f t="shared" ca="1" si="1192"/>
        <v>6</v>
      </c>
      <c r="F8908" s="2" t="str">
        <f t="shared" ca="1" si="1191"/>
        <v/>
      </c>
      <c r="BD8908" s="49">
        <f t="shared" ca="1" si="1196"/>
        <v>3900</v>
      </c>
      <c r="BE8908" s="3">
        <f t="shared" ca="1" si="1193"/>
        <v>0.38995000000000002</v>
      </c>
      <c r="BF8908" s="3">
        <f t="shared" ca="1" si="1194"/>
        <v>-0.2794493539703507</v>
      </c>
      <c r="BG8908" s="9">
        <f t="shared" ca="1" si="1195"/>
        <v>6</v>
      </c>
      <c r="BH8908" s="6">
        <f ca="1">IF(ISNUMBER('Descriptive Stats'!BF8908),'Descriptive Stats'!BF8908,#N/A)</f>
        <v>-0.2794493539703507</v>
      </c>
      <c r="BI8908" s="6">
        <f ca="1">IF(ISNUMBER('Descriptive Stats'!E8908),'Descriptive Stats'!E8908,#N/A)</f>
        <v>6</v>
      </c>
    </row>
    <row r="8909" spans="1:61" ht="14.4" x14ac:dyDescent="0.3">
      <c r="A8909" s="2">
        <f>ROW()</f>
        <v>8909</v>
      </c>
      <c r="C8909" s="8">
        <f t="shared" ca="1" si="1189"/>
        <v>16</v>
      </c>
      <c r="D8909" s="8">
        <f t="shared" ca="1" si="1190"/>
        <v>6</v>
      </c>
      <c r="E8909" s="50">
        <f t="shared" ca="1" si="1192"/>
        <v>0</v>
      </c>
      <c r="F8909" s="2" t="str">
        <f t="shared" ca="1" si="1191"/>
        <v/>
      </c>
      <c r="BD8909" s="49">
        <f t="shared" ca="1" si="1196"/>
        <v>815.5</v>
      </c>
      <c r="BE8909" s="3">
        <f t="shared" ca="1" si="1193"/>
        <v>8.1500000000000003E-2</v>
      </c>
      <c r="BF8909" s="3">
        <f t="shared" ca="1" si="1194"/>
        <v>-1.3950525282585462</v>
      </c>
      <c r="BG8909" s="9">
        <f t="shared" ca="1" si="1195"/>
        <v>0</v>
      </c>
      <c r="BH8909" s="6">
        <f ca="1">IF(ISNUMBER('Descriptive Stats'!BF8909),'Descriptive Stats'!BF8909,#N/A)</f>
        <v>-1.3950525282585462</v>
      </c>
      <c r="BI8909" s="6">
        <f ca="1">IF(ISNUMBER('Descriptive Stats'!E8909),'Descriptive Stats'!E8909,#N/A)</f>
        <v>0</v>
      </c>
    </row>
    <row r="8910" spans="1:61" ht="14.4" x14ac:dyDescent="0.3">
      <c r="A8910" s="2">
        <f>ROW()</f>
        <v>8910</v>
      </c>
      <c r="C8910" s="8">
        <f t="shared" ca="1" si="1189"/>
        <v>22</v>
      </c>
      <c r="D8910" s="8">
        <f t="shared" ca="1" si="1190"/>
        <v>0</v>
      </c>
      <c r="E8910" s="50">
        <f t="shared" ca="1" si="1192"/>
        <v>7</v>
      </c>
      <c r="F8910" s="2" t="str">
        <f t="shared" ca="1" si="1191"/>
        <v/>
      </c>
      <c r="BD8910" s="49">
        <f t="shared" ca="1" si="1196"/>
        <v>4473.5</v>
      </c>
      <c r="BE8910" s="3">
        <f t="shared" ca="1" si="1193"/>
        <v>0.44729999999999998</v>
      </c>
      <c r="BF8910" s="3">
        <f t="shared" ca="1" si="1194"/>
        <v>-0.13248586824472414</v>
      </c>
      <c r="BG8910" s="9">
        <f t="shared" ca="1" si="1195"/>
        <v>7</v>
      </c>
      <c r="BH8910" s="6">
        <f ca="1">IF(ISNUMBER('Descriptive Stats'!BF8910),'Descriptive Stats'!BF8910,#N/A)</f>
        <v>-0.13248586824472414</v>
      </c>
      <c r="BI8910" s="6">
        <f ca="1">IF(ISNUMBER('Descriptive Stats'!E8910),'Descriptive Stats'!E8910,#N/A)</f>
        <v>7</v>
      </c>
    </row>
    <row r="8911" spans="1:61" ht="14.4" x14ac:dyDescent="0.3">
      <c r="A8911" s="2">
        <f>ROW()</f>
        <v>8911</v>
      </c>
      <c r="C8911" s="8">
        <f t="shared" ca="1" si="1189"/>
        <v>19</v>
      </c>
      <c r="D8911" s="8">
        <f t="shared" ca="1" si="1190"/>
        <v>7</v>
      </c>
      <c r="E8911" s="50">
        <f t="shared" ca="1" si="1192"/>
        <v>0</v>
      </c>
      <c r="F8911" s="2" t="str">
        <f t="shared" ca="1" si="1191"/>
        <v/>
      </c>
      <c r="BD8911" s="49">
        <f t="shared" ca="1" si="1196"/>
        <v>815.5</v>
      </c>
      <c r="BE8911" s="3">
        <f t="shared" ca="1" si="1193"/>
        <v>8.1500000000000003E-2</v>
      </c>
      <c r="BF8911" s="3">
        <f t="shared" ca="1" si="1194"/>
        <v>-1.3950525282585462</v>
      </c>
      <c r="BG8911" s="9">
        <f t="shared" ca="1" si="1195"/>
        <v>0</v>
      </c>
      <c r="BH8911" s="6">
        <f ca="1">IF(ISNUMBER('Descriptive Stats'!BF8911),'Descriptive Stats'!BF8911,#N/A)</f>
        <v>-1.3950525282585462</v>
      </c>
      <c r="BI8911" s="6">
        <f ca="1">IF(ISNUMBER('Descriptive Stats'!E8911),'Descriptive Stats'!E8911,#N/A)</f>
        <v>0</v>
      </c>
    </row>
    <row r="8912" spans="1:61" ht="14.4" x14ac:dyDescent="0.3">
      <c r="A8912" s="2">
        <f>ROW()</f>
        <v>8912</v>
      </c>
      <c r="C8912" s="8">
        <f t="shared" ca="1" si="1189"/>
        <v>14</v>
      </c>
      <c r="D8912" s="8">
        <f t="shared" ca="1" si="1190"/>
        <v>0</v>
      </c>
      <c r="E8912" s="50">
        <f t="shared" ca="1" si="1192"/>
        <v>2</v>
      </c>
      <c r="F8912" s="2" t="str">
        <f t="shared" ca="1" si="1191"/>
        <v/>
      </c>
      <c r="BD8912" s="49">
        <f t="shared" ca="1" si="1196"/>
        <v>2595</v>
      </c>
      <c r="BE8912" s="3">
        <f t="shared" ca="1" si="1193"/>
        <v>0.25945000000000001</v>
      </c>
      <c r="BF8912" s="3">
        <f t="shared" ca="1" si="1194"/>
        <v>-0.6450419512753276</v>
      </c>
      <c r="BG8912" s="9">
        <f t="shared" ca="1" si="1195"/>
        <v>2</v>
      </c>
      <c r="BH8912" s="6">
        <f ca="1">IF(ISNUMBER('Descriptive Stats'!BF8912),'Descriptive Stats'!BF8912,#N/A)</f>
        <v>-0.6450419512753276</v>
      </c>
      <c r="BI8912" s="6">
        <f ca="1">IF(ISNUMBER('Descriptive Stats'!E8912),'Descriptive Stats'!E8912,#N/A)</f>
        <v>2</v>
      </c>
    </row>
    <row r="8913" spans="1:61" ht="14.4" x14ac:dyDescent="0.3">
      <c r="A8913" s="2">
        <f>ROW()</f>
        <v>8913</v>
      </c>
      <c r="C8913" s="8">
        <f t="shared" ref="C8913:C8976" ca="1" si="1197">RANDBETWEEN(2,COUNT(B:B))</f>
        <v>21</v>
      </c>
      <c r="D8913" s="8">
        <f t="shared" ref="D8913:D8976" ca="1" si="1198">VLOOKUP(C8913,A:B,2,TRUE)</f>
        <v>2</v>
      </c>
      <c r="E8913" s="50">
        <f t="shared" ca="1" si="1192"/>
        <v>6</v>
      </c>
      <c r="F8913" s="2" t="str">
        <f t="shared" ref="F8913:F8976" ca="1" si="1199">IF(ISNUMBER(E8913),IF(OR(E8913&lt;$K$16,E8913&gt;$K$14),"X",""),"")</f>
        <v/>
      </c>
      <c r="BD8913" s="49">
        <f t="shared" ca="1" si="1196"/>
        <v>3900</v>
      </c>
      <c r="BE8913" s="3">
        <f t="shared" ca="1" si="1193"/>
        <v>0.38995000000000002</v>
      </c>
      <c r="BF8913" s="3">
        <f t="shared" ca="1" si="1194"/>
        <v>-0.2794493539703507</v>
      </c>
      <c r="BG8913" s="9">
        <f t="shared" ca="1" si="1195"/>
        <v>6</v>
      </c>
      <c r="BH8913" s="6">
        <f ca="1">IF(ISNUMBER('Descriptive Stats'!BF8913),'Descriptive Stats'!BF8913,#N/A)</f>
        <v>-0.2794493539703507</v>
      </c>
      <c r="BI8913" s="6">
        <f ca="1">IF(ISNUMBER('Descriptive Stats'!E8913),'Descriptive Stats'!E8913,#N/A)</f>
        <v>6</v>
      </c>
    </row>
    <row r="8914" spans="1:61" ht="14.4" x14ac:dyDescent="0.3">
      <c r="A8914" s="2">
        <f>ROW()</f>
        <v>8914</v>
      </c>
      <c r="C8914" s="8">
        <f t="shared" ca="1" si="1197"/>
        <v>16</v>
      </c>
      <c r="D8914" s="8">
        <f t="shared" ca="1" si="1198"/>
        <v>6</v>
      </c>
      <c r="E8914" s="50">
        <f t="shared" ca="1" si="1192"/>
        <v>15</v>
      </c>
      <c r="F8914" s="2" t="str">
        <f t="shared" ca="1" si="1199"/>
        <v/>
      </c>
      <c r="BD8914" s="49">
        <f t="shared" ca="1" si="1196"/>
        <v>5051.5</v>
      </c>
      <c r="BE8914" s="3">
        <f t="shared" ca="1" si="1193"/>
        <v>0.50509999999999999</v>
      </c>
      <c r="BF8914" s="3">
        <f t="shared" ca="1" si="1194"/>
        <v>1.2784152420787677E-2</v>
      </c>
      <c r="BG8914" s="9">
        <f t="shared" ca="1" si="1195"/>
        <v>15</v>
      </c>
      <c r="BH8914" s="6">
        <f ca="1">IF(ISNUMBER('Descriptive Stats'!BF8914),'Descriptive Stats'!BF8914,#N/A)</f>
        <v>1.2784152420787677E-2</v>
      </c>
      <c r="BI8914" s="6">
        <f ca="1">IF(ISNUMBER('Descriptive Stats'!E8914),'Descriptive Stats'!E8914,#N/A)</f>
        <v>15</v>
      </c>
    </row>
    <row r="8915" spans="1:61" ht="14.4" x14ac:dyDescent="0.3">
      <c r="A8915" s="2">
        <f>ROW()</f>
        <v>8915</v>
      </c>
      <c r="C8915" s="8">
        <f t="shared" ca="1" si="1197"/>
        <v>24</v>
      </c>
      <c r="D8915" s="8">
        <f t="shared" ca="1" si="1198"/>
        <v>15</v>
      </c>
      <c r="E8915" s="50">
        <f t="shared" ca="1" si="1192"/>
        <v>0</v>
      </c>
      <c r="F8915" s="2" t="str">
        <f t="shared" ca="1" si="1199"/>
        <v/>
      </c>
      <c r="BD8915" s="49">
        <f t="shared" ca="1" si="1196"/>
        <v>815.5</v>
      </c>
      <c r="BE8915" s="3">
        <f t="shared" ca="1" si="1193"/>
        <v>8.1500000000000003E-2</v>
      </c>
      <c r="BF8915" s="3">
        <f t="shared" ca="1" si="1194"/>
        <v>-1.3950525282585462</v>
      </c>
      <c r="BG8915" s="9">
        <f t="shared" ca="1" si="1195"/>
        <v>0</v>
      </c>
      <c r="BH8915" s="6">
        <f ca="1">IF(ISNUMBER('Descriptive Stats'!BF8915),'Descriptive Stats'!BF8915,#N/A)</f>
        <v>-1.3950525282585462</v>
      </c>
      <c r="BI8915" s="6">
        <f ca="1">IF(ISNUMBER('Descriptive Stats'!E8915),'Descriptive Stats'!E8915,#N/A)</f>
        <v>0</v>
      </c>
    </row>
    <row r="8916" spans="1:61" ht="14.4" x14ac:dyDescent="0.3">
      <c r="A8916" s="2">
        <f>ROW()</f>
        <v>8916</v>
      </c>
      <c r="C8916" s="8">
        <f t="shared" ca="1" si="1197"/>
        <v>11</v>
      </c>
      <c r="D8916" s="8">
        <f t="shared" ca="1" si="1198"/>
        <v>0</v>
      </c>
      <c r="E8916" s="50">
        <f t="shared" ca="1" si="1192"/>
        <v>0</v>
      </c>
      <c r="F8916" s="2" t="str">
        <f t="shared" ca="1" si="1199"/>
        <v/>
      </c>
      <c r="BD8916" s="49">
        <f t="shared" ca="1" si="1196"/>
        <v>815.5</v>
      </c>
      <c r="BE8916" s="3">
        <f t="shared" ca="1" si="1193"/>
        <v>8.1500000000000003E-2</v>
      </c>
      <c r="BF8916" s="3">
        <f t="shared" ca="1" si="1194"/>
        <v>-1.3950525282585462</v>
      </c>
      <c r="BG8916" s="9">
        <f t="shared" ca="1" si="1195"/>
        <v>0</v>
      </c>
      <c r="BH8916" s="6">
        <f ca="1">IF(ISNUMBER('Descriptive Stats'!BF8916),'Descriptive Stats'!BF8916,#N/A)</f>
        <v>-1.3950525282585462</v>
      </c>
      <c r="BI8916" s="6">
        <f ca="1">IF(ISNUMBER('Descriptive Stats'!E8916),'Descriptive Stats'!E8916,#N/A)</f>
        <v>0</v>
      </c>
    </row>
    <row r="8917" spans="1:61" ht="14.4" x14ac:dyDescent="0.3">
      <c r="A8917" s="2">
        <f>ROW()</f>
        <v>8917</v>
      </c>
      <c r="C8917" s="8">
        <f t="shared" ca="1" si="1197"/>
        <v>14</v>
      </c>
      <c r="D8917" s="8">
        <f t="shared" ca="1" si="1198"/>
        <v>0</v>
      </c>
      <c r="E8917" s="50">
        <f t="shared" ca="1" si="1192"/>
        <v>9</v>
      </c>
      <c r="F8917" s="2" t="str">
        <f t="shared" ca="1" si="1199"/>
        <v/>
      </c>
      <c r="BD8917" s="49">
        <f t="shared" ca="1" si="1196"/>
        <v>4819</v>
      </c>
      <c r="BE8917" s="3">
        <f t="shared" ca="1" si="1193"/>
        <v>0.48185</v>
      </c>
      <c r="BF8917" s="3">
        <f t="shared" ca="1" si="1194"/>
        <v>-4.5511009098988427E-2</v>
      </c>
      <c r="BG8917" s="9">
        <f t="shared" ca="1" si="1195"/>
        <v>9</v>
      </c>
      <c r="BH8917" s="6">
        <f ca="1">IF(ISNUMBER('Descriptive Stats'!BF8917),'Descriptive Stats'!BF8917,#N/A)</f>
        <v>-4.5511009098988427E-2</v>
      </c>
      <c r="BI8917" s="6">
        <f ca="1">IF(ISNUMBER('Descriptive Stats'!E8917),'Descriptive Stats'!E8917,#N/A)</f>
        <v>9</v>
      </c>
    </row>
    <row r="8918" spans="1:61" ht="14.4" x14ac:dyDescent="0.3">
      <c r="A8918" s="2">
        <f>ROW()</f>
        <v>8918</v>
      </c>
      <c r="C8918" s="8">
        <f t="shared" ca="1" si="1197"/>
        <v>23</v>
      </c>
      <c r="D8918" s="8">
        <f t="shared" ca="1" si="1198"/>
        <v>9</v>
      </c>
      <c r="E8918" s="50">
        <f t="shared" ca="1" si="1192"/>
        <v>4</v>
      </c>
      <c r="F8918" s="2" t="str">
        <f t="shared" ca="1" si="1199"/>
        <v/>
      </c>
      <c r="BD8918" s="49">
        <f t="shared" ca="1" si="1196"/>
        <v>3442</v>
      </c>
      <c r="BE8918" s="3">
        <f t="shared" ca="1" si="1193"/>
        <v>0.34415000000000001</v>
      </c>
      <c r="BF8918" s="3">
        <f t="shared" ca="1" si="1194"/>
        <v>-0.40116316278173481</v>
      </c>
      <c r="BG8918" s="9">
        <f t="shared" ca="1" si="1195"/>
        <v>4</v>
      </c>
      <c r="BH8918" s="6">
        <f ca="1">IF(ISNUMBER('Descriptive Stats'!BF8918),'Descriptive Stats'!BF8918,#N/A)</f>
        <v>-0.40116316278173481</v>
      </c>
      <c r="BI8918" s="6">
        <f ca="1">IF(ISNUMBER('Descriptive Stats'!E8918),'Descriptive Stats'!E8918,#N/A)</f>
        <v>4</v>
      </c>
    </row>
    <row r="8919" spans="1:61" ht="14.4" x14ac:dyDescent="0.3">
      <c r="A8919" s="2">
        <f>ROW()</f>
        <v>8919</v>
      </c>
      <c r="C8919" s="8">
        <f t="shared" ca="1" si="1197"/>
        <v>13</v>
      </c>
      <c r="D8919" s="8">
        <f t="shared" ca="1" si="1198"/>
        <v>4</v>
      </c>
      <c r="E8919" s="50">
        <f t="shared" ca="1" si="1192"/>
        <v>3</v>
      </c>
      <c r="F8919" s="2" t="str">
        <f t="shared" ca="1" si="1199"/>
        <v/>
      </c>
      <c r="BD8919" s="49">
        <f t="shared" ca="1" si="1196"/>
        <v>3200</v>
      </c>
      <c r="BE8919" s="3">
        <f t="shared" ca="1" si="1193"/>
        <v>0.31995000000000001</v>
      </c>
      <c r="BF8919" s="3">
        <f t="shared" ca="1" si="1194"/>
        <v>-0.46783862043457014</v>
      </c>
      <c r="BG8919" s="9">
        <f t="shared" ca="1" si="1195"/>
        <v>3</v>
      </c>
      <c r="BH8919" s="6">
        <f ca="1">IF(ISNUMBER('Descriptive Stats'!BF8919),'Descriptive Stats'!BF8919,#N/A)</f>
        <v>-0.46783862043457014</v>
      </c>
      <c r="BI8919" s="6">
        <f ca="1">IF(ISNUMBER('Descriptive Stats'!E8919),'Descriptive Stats'!E8919,#N/A)</f>
        <v>3</v>
      </c>
    </row>
    <row r="8920" spans="1:61" ht="14.4" x14ac:dyDescent="0.3">
      <c r="A8920" s="2">
        <f>ROW()</f>
        <v>8920</v>
      </c>
      <c r="C8920" s="8">
        <f t="shared" ca="1" si="1197"/>
        <v>10</v>
      </c>
      <c r="D8920" s="8">
        <f t="shared" ca="1" si="1198"/>
        <v>3</v>
      </c>
      <c r="E8920" s="50">
        <f t="shared" ca="1" si="1192"/>
        <v>2</v>
      </c>
      <c r="F8920" s="2" t="str">
        <f t="shared" ca="1" si="1199"/>
        <v/>
      </c>
      <c r="BD8920" s="49">
        <f t="shared" ca="1" si="1196"/>
        <v>2595</v>
      </c>
      <c r="BE8920" s="3">
        <f t="shared" ca="1" si="1193"/>
        <v>0.25945000000000001</v>
      </c>
      <c r="BF8920" s="3">
        <f t="shared" ca="1" si="1194"/>
        <v>-0.6450419512753276</v>
      </c>
      <c r="BG8920" s="9">
        <f t="shared" ca="1" si="1195"/>
        <v>2</v>
      </c>
      <c r="BH8920" s="6">
        <f ca="1">IF(ISNUMBER('Descriptive Stats'!BF8920),'Descriptive Stats'!BF8920,#N/A)</f>
        <v>-0.6450419512753276</v>
      </c>
      <c r="BI8920" s="6">
        <f ca="1">IF(ISNUMBER('Descriptive Stats'!E8920),'Descriptive Stats'!E8920,#N/A)</f>
        <v>2</v>
      </c>
    </row>
    <row r="8921" spans="1:61" ht="14.4" x14ac:dyDescent="0.3">
      <c r="A8921" s="2">
        <f>ROW()</f>
        <v>8921</v>
      </c>
      <c r="C8921" s="8">
        <f t="shared" ca="1" si="1197"/>
        <v>17</v>
      </c>
      <c r="D8921" s="8">
        <f t="shared" ca="1" si="1198"/>
        <v>2</v>
      </c>
      <c r="E8921" s="50">
        <f t="shared" ca="1" si="1192"/>
        <v>6</v>
      </c>
      <c r="F8921" s="2" t="str">
        <f t="shared" ca="1" si="1199"/>
        <v/>
      </c>
      <c r="BD8921" s="49">
        <f t="shared" ca="1" si="1196"/>
        <v>3900</v>
      </c>
      <c r="BE8921" s="3">
        <f t="shared" ca="1" si="1193"/>
        <v>0.38995000000000002</v>
      </c>
      <c r="BF8921" s="3">
        <f t="shared" ca="1" si="1194"/>
        <v>-0.2794493539703507</v>
      </c>
      <c r="BG8921" s="9">
        <f t="shared" ca="1" si="1195"/>
        <v>6</v>
      </c>
      <c r="BH8921" s="6">
        <f ca="1">IF(ISNUMBER('Descriptive Stats'!BF8921),'Descriptive Stats'!BF8921,#N/A)</f>
        <v>-0.2794493539703507</v>
      </c>
      <c r="BI8921" s="6">
        <f ca="1">IF(ISNUMBER('Descriptive Stats'!E8921),'Descriptive Stats'!E8921,#N/A)</f>
        <v>6</v>
      </c>
    </row>
    <row r="8922" spans="1:61" ht="14.4" x14ac:dyDescent="0.3">
      <c r="A8922" s="2">
        <f>ROW()</f>
        <v>8922</v>
      </c>
      <c r="C8922" s="8">
        <f t="shared" ca="1" si="1197"/>
        <v>2</v>
      </c>
      <c r="D8922" s="8">
        <f t="shared" ca="1" si="1198"/>
        <v>6</v>
      </c>
      <c r="E8922" s="50">
        <f t="shared" ca="1" si="1192"/>
        <v>0</v>
      </c>
      <c r="F8922" s="2" t="str">
        <f t="shared" ca="1" si="1199"/>
        <v/>
      </c>
      <c r="BD8922" s="49">
        <f t="shared" ca="1" si="1196"/>
        <v>815.5</v>
      </c>
      <c r="BE8922" s="3">
        <f t="shared" ca="1" si="1193"/>
        <v>8.1500000000000003E-2</v>
      </c>
      <c r="BF8922" s="3">
        <f t="shared" ca="1" si="1194"/>
        <v>-1.3950525282585462</v>
      </c>
      <c r="BG8922" s="9">
        <f t="shared" ca="1" si="1195"/>
        <v>0</v>
      </c>
      <c r="BH8922" s="6">
        <f ca="1">IF(ISNUMBER('Descriptive Stats'!BF8922),'Descriptive Stats'!BF8922,#N/A)</f>
        <v>-1.3950525282585462</v>
      </c>
      <c r="BI8922" s="6">
        <f ca="1">IF(ISNUMBER('Descriptive Stats'!E8922),'Descriptive Stats'!E8922,#N/A)</f>
        <v>0</v>
      </c>
    </row>
    <row r="8923" spans="1:61" ht="14.4" x14ac:dyDescent="0.3">
      <c r="A8923" s="2">
        <f>ROW()</f>
        <v>8923</v>
      </c>
      <c r="C8923" s="8">
        <f t="shared" ca="1" si="1197"/>
        <v>11</v>
      </c>
      <c r="D8923" s="8">
        <f t="shared" ca="1" si="1198"/>
        <v>0</v>
      </c>
      <c r="E8923" s="50">
        <f t="shared" ca="1" si="1192"/>
        <v>4</v>
      </c>
      <c r="F8923" s="2" t="str">
        <f t="shared" ca="1" si="1199"/>
        <v/>
      </c>
      <c r="BD8923" s="49">
        <f t="shared" ca="1" si="1196"/>
        <v>3442</v>
      </c>
      <c r="BE8923" s="3">
        <f t="shared" ca="1" si="1193"/>
        <v>0.34415000000000001</v>
      </c>
      <c r="BF8923" s="3">
        <f t="shared" ca="1" si="1194"/>
        <v>-0.40116316278173481</v>
      </c>
      <c r="BG8923" s="9">
        <f t="shared" ca="1" si="1195"/>
        <v>4</v>
      </c>
      <c r="BH8923" s="6">
        <f ca="1">IF(ISNUMBER('Descriptive Stats'!BF8923),'Descriptive Stats'!BF8923,#N/A)</f>
        <v>-0.40116316278173481</v>
      </c>
      <c r="BI8923" s="6">
        <f ca="1">IF(ISNUMBER('Descriptive Stats'!E8923),'Descriptive Stats'!E8923,#N/A)</f>
        <v>4</v>
      </c>
    </row>
    <row r="8924" spans="1:61" ht="14.4" x14ac:dyDescent="0.3">
      <c r="A8924" s="2">
        <f>ROW()</f>
        <v>8924</v>
      </c>
      <c r="C8924" s="8">
        <f t="shared" ca="1" si="1197"/>
        <v>13</v>
      </c>
      <c r="D8924" s="8">
        <f t="shared" ca="1" si="1198"/>
        <v>4</v>
      </c>
      <c r="E8924" s="50">
        <f t="shared" ca="1" si="1192"/>
        <v>15</v>
      </c>
      <c r="F8924" s="2" t="str">
        <f t="shared" ca="1" si="1199"/>
        <v/>
      </c>
      <c r="BD8924" s="49">
        <f t="shared" ca="1" si="1196"/>
        <v>5051.5</v>
      </c>
      <c r="BE8924" s="3">
        <f t="shared" ca="1" si="1193"/>
        <v>0.50509999999999999</v>
      </c>
      <c r="BF8924" s="3">
        <f t="shared" ca="1" si="1194"/>
        <v>1.2784152420787677E-2</v>
      </c>
      <c r="BG8924" s="9">
        <f t="shared" ca="1" si="1195"/>
        <v>15</v>
      </c>
      <c r="BH8924" s="6">
        <f ca="1">IF(ISNUMBER('Descriptive Stats'!BF8924),'Descriptive Stats'!BF8924,#N/A)</f>
        <v>1.2784152420787677E-2</v>
      </c>
      <c r="BI8924" s="6">
        <f ca="1">IF(ISNUMBER('Descriptive Stats'!E8924),'Descriptive Stats'!E8924,#N/A)</f>
        <v>15</v>
      </c>
    </row>
    <row r="8925" spans="1:61" ht="14.4" x14ac:dyDescent="0.3">
      <c r="A8925" s="2">
        <f>ROW()</f>
        <v>8925</v>
      </c>
      <c r="C8925" s="8">
        <f t="shared" ca="1" si="1197"/>
        <v>24</v>
      </c>
      <c r="D8925" s="8">
        <f t="shared" ca="1" si="1198"/>
        <v>15</v>
      </c>
      <c r="E8925" s="50">
        <f t="shared" ca="1" si="1192"/>
        <v>2</v>
      </c>
      <c r="F8925" s="2" t="str">
        <f t="shared" ca="1" si="1199"/>
        <v/>
      </c>
      <c r="BD8925" s="49">
        <f t="shared" ca="1" si="1196"/>
        <v>2595</v>
      </c>
      <c r="BE8925" s="3">
        <f t="shared" ca="1" si="1193"/>
        <v>0.25945000000000001</v>
      </c>
      <c r="BF8925" s="3">
        <f t="shared" ca="1" si="1194"/>
        <v>-0.6450419512753276</v>
      </c>
      <c r="BG8925" s="9">
        <f t="shared" ca="1" si="1195"/>
        <v>2</v>
      </c>
      <c r="BH8925" s="6">
        <f ca="1">IF(ISNUMBER('Descriptive Stats'!BF8925),'Descriptive Stats'!BF8925,#N/A)</f>
        <v>-0.6450419512753276</v>
      </c>
      <c r="BI8925" s="6">
        <f ca="1">IF(ISNUMBER('Descriptive Stats'!E8925),'Descriptive Stats'!E8925,#N/A)</f>
        <v>2</v>
      </c>
    </row>
    <row r="8926" spans="1:61" ht="14.4" x14ac:dyDescent="0.3">
      <c r="A8926" s="2">
        <f>ROW()</f>
        <v>8926</v>
      </c>
      <c r="C8926" s="8">
        <f t="shared" ca="1" si="1197"/>
        <v>3</v>
      </c>
      <c r="D8926" s="8">
        <f t="shared" ca="1" si="1198"/>
        <v>2</v>
      </c>
      <c r="E8926" s="50">
        <f t="shared" ca="1" si="1192"/>
        <v>3</v>
      </c>
      <c r="F8926" s="2" t="str">
        <f t="shared" ca="1" si="1199"/>
        <v/>
      </c>
      <c r="BD8926" s="49">
        <f t="shared" ca="1" si="1196"/>
        <v>3200</v>
      </c>
      <c r="BE8926" s="3">
        <f t="shared" ca="1" si="1193"/>
        <v>0.31995000000000001</v>
      </c>
      <c r="BF8926" s="3">
        <f t="shared" ca="1" si="1194"/>
        <v>-0.46783862043457014</v>
      </c>
      <c r="BG8926" s="9">
        <f t="shared" ca="1" si="1195"/>
        <v>3</v>
      </c>
      <c r="BH8926" s="6">
        <f ca="1">IF(ISNUMBER('Descriptive Stats'!BF8926),'Descriptive Stats'!BF8926,#N/A)</f>
        <v>-0.46783862043457014</v>
      </c>
      <c r="BI8926" s="6">
        <f ca="1">IF(ISNUMBER('Descriptive Stats'!E8926),'Descriptive Stats'!E8926,#N/A)</f>
        <v>3</v>
      </c>
    </row>
    <row r="8927" spans="1:61" ht="14.4" x14ac:dyDescent="0.3">
      <c r="A8927" s="2">
        <f>ROW()</f>
        <v>8927</v>
      </c>
      <c r="C8927" s="8">
        <f t="shared" ca="1" si="1197"/>
        <v>10</v>
      </c>
      <c r="D8927" s="8">
        <f t="shared" ca="1" si="1198"/>
        <v>3</v>
      </c>
      <c r="E8927" s="50">
        <f t="shared" ca="1" si="1192"/>
        <v>0</v>
      </c>
      <c r="F8927" s="2" t="str">
        <f t="shared" ca="1" si="1199"/>
        <v/>
      </c>
      <c r="BD8927" s="49">
        <f t="shared" ca="1" si="1196"/>
        <v>815.5</v>
      </c>
      <c r="BE8927" s="3">
        <f t="shared" ca="1" si="1193"/>
        <v>8.1500000000000003E-2</v>
      </c>
      <c r="BF8927" s="3">
        <f t="shared" ca="1" si="1194"/>
        <v>-1.3950525282585462</v>
      </c>
      <c r="BG8927" s="9">
        <f t="shared" ca="1" si="1195"/>
        <v>0</v>
      </c>
      <c r="BH8927" s="6">
        <f ca="1">IF(ISNUMBER('Descriptive Stats'!BF8927),'Descriptive Stats'!BF8927,#N/A)</f>
        <v>-1.3950525282585462</v>
      </c>
      <c r="BI8927" s="6">
        <f ca="1">IF(ISNUMBER('Descriptive Stats'!E8927),'Descriptive Stats'!E8927,#N/A)</f>
        <v>0</v>
      </c>
    </row>
    <row r="8928" spans="1:61" ht="14.4" x14ac:dyDescent="0.3">
      <c r="A8928" s="2">
        <f>ROW()</f>
        <v>8928</v>
      </c>
      <c r="C8928" s="8">
        <f t="shared" ca="1" si="1197"/>
        <v>22</v>
      </c>
      <c r="D8928" s="8">
        <f t="shared" ca="1" si="1198"/>
        <v>0</v>
      </c>
      <c r="E8928" s="50">
        <f t="shared" ca="1" si="1192"/>
        <v>2</v>
      </c>
      <c r="F8928" s="2" t="str">
        <f t="shared" ca="1" si="1199"/>
        <v/>
      </c>
      <c r="BD8928" s="49">
        <f t="shared" ca="1" si="1196"/>
        <v>2595</v>
      </c>
      <c r="BE8928" s="3">
        <f t="shared" ca="1" si="1193"/>
        <v>0.25945000000000001</v>
      </c>
      <c r="BF8928" s="3">
        <f t="shared" ca="1" si="1194"/>
        <v>-0.6450419512753276</v>
      </c>
      <c r="BG8928" s="9">
        <f t="shared" ca="1" si="1195"/>
        <v>2</v>
      </c>
      <c r="BH8928" s="6">
        <f ca="1">IF(ISNUMBER('Descriptive Stats'!BF8928),'Descriptive Stats'!BF8928,#N/A)</f>
        <v>-0.6450419512753276</v>
      </c>
      <c r="BI8928" s="6">
        <f ca="1">IF(ISNUMBER('Descriptive Stats'!E8928),'Descriptive Stats'!E8928,#N/A)</f>
        <v>2</v>
      </c>
    </row>
    <row r="8929" spans="1:61" ht="14.4" x14ac:dyDescent="0.3">
      <c r="A8929" s="2">
        <f>ROW()</f>
        <v>8929</v>
      </c>
      <c r="C8929" s="8">
        <f t="shared" ca="1" si="1197"/>
        <v>9</v>
      </c>
      <c r="D8929" s="8">
        <f t="shared" ca="1" si="1198"/>
        <v>2</v>
      </c>
      <c r="E8929" s="50">
        <f t="shared" ca="1" si="1192"/>
        <v>2</v>
      </c>
      <c r="F8929" s="2" t="str">
        <f t="shared" ca="1" si="1199"/>
        <v/>
      </c>
      <c r="BD8929" s="49">
        <f t="shared" ca="1" si="1196"/>
        <v>2595</v>
      </c>
      <c r="BE8929" s="3">
        <f t="shared" ca="1" si="1193"/>
        <v>0.25945000000000001</v>
      </c>
      <c r="BF8929" s="3">
        <f t="shared" ca="1" si="1194"/>
        <v>-0.6450419512753276</v>
      </c>
      <c r="BG8929" s="9">
        <f t="shared" ca="1" si="1195"/>
        <v>2</v>
      </c>
      <c r="BH8929" s="6">
        <f ca="1">IF(ISNUMBER('Descriptive Stats'!BF8929),'Descriptive Stats'!BF8929,#N/A)</f>
        <v>-0.6450419512753276</v>
      </c>
      <c r="BI8929" s="6">
        <f ca="1">IF(ISNUMBER('Descriptive Stats'!E8929),'Descriptive Stats'!E8929,#N/A)</f>
        <v>2</v>
      </c>
    </row>
    <row r="8930" spans="1:61" ht="14.4" x14ac:dyDescent="0.3">
      <c r="A8930" s="2">
        <f>ROW()</f>
        <v>8930</v>
      </c>
      <c r="C8930" s="8">
        <f t="shared" ca="1" si="1197"/>
        <v>17</v>
      </c>
      <c r="D8930" s="8">
        <f t="shared" ca="1" si="1198"/>
        <v>2</v>
      </c>
      <c r="E8930" s="50">
        <f t="shared" ca="1" si="1192"/>
        <v>1</v>
      </c>
      <c r="F8930" s="2" t="str">
        <f t="shared" ca="1" si="1199"/>
        <v/>
      </c>
      <c r="BD8930" s="49">
        <f t="shared" ca="1" si="1196"/>
        <v>1871</v>
      </c>
      <c r="BE8930" s="3">
        <f t="shared" ca="1" si="1193"/>
        <v>0.18704999999999999</v>
      </c>
      <c r="BF8930" s="3">
        <f t="shared" ca="1" si="1194"/>
        <v>-0.88881967520906158</v>
      </c>
      <c r="BG8930" s="9">
        <f t="shared" ca="1" si="1195"/>
        <v>1</v>
      </c>
      <c r="BH8930" s="6">
        <f ca="1">IF(ISNUMBER('Descriptive Stats'!BF8930),'Descriptive Stats'!BF8930,#N/A)</f>
        <v>-0.88881967520906158</v>
      </c>
      <c r="BI8930" s="6">
        <f ca="1">IF(ISNUMBER('Descriptive Stats'!E8930),'Descriptive Stats'!E8930,#N/A)</f>
        <v>1</v>
      </c>
    </row>
    <row r="8931" spans="1:61" ht="14.4" x14ac:dyDescent="0.3">
      <c r="A8931" s="2">
        <f>ROW()</f>
        <v>8931</v>
      </c>
      <c r="C8931" s="8">
        <f t="shared" ca="1" si="1197"/>
        <v>12</v>
      </c>
      <c r="D8931" s="8">
        <f t="shared" ca="1" si="1198"/>
        <v>1</v>
      </c>
      <c r="E8931" s="50">
        <f t="shared" ca="1" si="1192"/>
        <v>4</v>
      </c>
      <c r="F8931" s="2" t="str">
        <f t="shared" ca="1" si="1199"/>
        <v/>
      </c>
      <c r="BD8931" s="49">
        <f t="shared" ca="1" si="1196"/>
        <v>3442</v>
      </c>
      <c r="BE8931" s="3">
        <f t="shared" ca="1" si="1193"/>
        <v>0.34415000000000001</v>
      </c>
      <c r="BF8931" s="3">
        <f t="shared" ca="1" si="1194"/>
        <v>-0.40116316278173481</v>
      </c>
      <c r="BG8931" s="9">
        <f t="shared" ca="1" si="1195"/>
        <v>4</v>
      </c>
      <c r="BH8931" s="6">
        <f ca="1">IF(ISNUMBER('Descriptive Stats'!BF8931),'Descriptive Stats'!BF8931,#N/A)</f>
        <v>-0.40116316278173481</v>
      </c>
      <c r="BI8931" s="6">
        <f ca="1">IF(ISNUMBER('Descriptive Stats'!E8931),'Descriptive Stats'!E8931,#N/A)</f>
        <v>4</v>
      </c>
    </row>
    <row r="8932" spans="1:61" ht="14.4" x14ac:dyDescent="0.3">
      <c r="A8932" s="2">
        <f>ROW()</f>
        <v>8932</v>
      </c>
      <c r="C8932" s="8">
        <f t="shared" ca="1" si="1197"/>
        <v>13</v>
      </c>
      <c r="D8932" s="8">
        <f t="shared" ca="1" si="1198"/>
        <v>4</v>
      </c>
      <c r="E8932" s="50">
        <f t="shared" ca="1" si="1192"/>
        <v>0</v>
      </c>
      <c r="F8932" s="2" t="str">
        <f t="shared" ca="1" si="1199"/>
        <v/>
      </c>
      <c r="BD8932" s="49">
        <f t="shared" ca="1" si="1196"/>
        <v>815.5</v>
      </c>
      <c r="BE8932" s="3">
        <f t="shared" ca="1" si="1193"/>
        <v>8.1500000000000003E-2</v>
      </c>
      <c r="BF8932" s="3">
        <f t="shared" ca="1" si="1194"/>
        <v>-1.3950525282585462</v>
      </c>
      <c r="BG8932" s="9">
        <f t="shared" ca="1" si="1195"/>
        <v>0</v>
      </c>
      <c r="BH8932" s="6">
        <f ca="1">IF(ISNUMBER('Descriptive Stats'!BF8932),'Descriptive Stats'!BF8932,#N/A)</f>
        <v>-1.3950525282585462</v>
      </c>
      <c r="BI8932" s="6">
        <f ca="1">IF(ISNUMBER('Descriptive Stats'!E8932),'Descriptive Stats'!E8932,#N/A)</f>
        <v>0</v>
      </c>
    </row>
    <row r="8933" spans="1:61" ht="14.4" x14ac:dyDescent="0.3">
      <c r="A8933" s="2">
        <f>ROW()</f>
        <v>8933</v>
      </c>
      <c r="C8933" s="8">
        <f t="shared" ca="1" si="1197"/>
        <v>20</v>
      </c>
      <c r="D8933" s="8">
        <f t="shared" ca="1" si="1198"/>
        <v>0</v>
      </c>
      <c r="E8933" s="50">
        <f t="shared" ca="1" si="1192"/>
        <v>6</v>
      </c>
      <c r="F8933" s="2" t="str">
        <f t="shared" ca="1" si="1199"/>
        <v/>
      </c>
      <c r="BD8933" s="49">
        <f t="shared" ca="1" si="1196"/>
        <v>3900</v>
      </c>
      <c r="BE8933" s="3">
        <f t="shared" ca="1" si="1193"/>
        <v>0.38995000000000002</v>
      </c>
      <c r="BF8933" s="3">
        <f t="shared" ca="1" si="1194"/>
        <v>-0.2794493539703507</v>
      </c>
      <c r="BG8933" s="9">
        <f t="shared" ca="1" si="1195"/>
        <v>6</v>
      </c>
      <c r="BH8933" s="6">
        <f ca="1">IF(ISNUMBER('Descriptive Stats'!BF8933),'Descriptive Stats'!BF8933,#N/A)</f>
        <v>-0.2794493539703507</v>
      </c>
      <c r="BI8933" s="6">
        <f ca="1">IF(ISNUMBER('Descriptive Stats'!E8933),'Descriptive Stats'!E8933,#N/A)</f>
        <v>6</v>
      </c>
    </row>
    <row r="8934" spans="1:61" ht="14.4" x14ac:dyDescent="0.3">
      <c r="A8934" s="2">
        <f>ROW()</f>
        <v>8934</v>
      </c>
      <c r="C8934" s="8">
        <f t="shared" ca="1" si="1197"/>
        <v>16</v>
      </c>
      <c r="D8934" s="8">
        <f t="shared" ca="1" si="1198"/>
        <v>6</v>
      </c>
      <c r="E8934" s="50">
        <f t="shared" ca="1" si="1192"/>
        <v>2</v>
      </c>
      <c r="F8934" s="2" t="str">
        <f t="shared" ca="1" si="1199"/>
        <v/>
      </c>
      <c r="BD8934" s="49">
        <f t="shared" ca="1" si="1196"/>
        <v>2595</v>
      </c>
      <c r="BE8934" s="3">
        <f t="shared" ca="1" si="1193"/>
        <v>0.25945000000000001</v>
      </c>
      <c r="BF8934" s="3">
        <f t="shared" ca="1" si="1194"/>
        <v>-0.6450419512753276</v>
      </c>
      <c r="BG8934" s="9">
        <f t="shared" ca="1" si="1195"/>
        <v>2</v>
      </c>
      <c r="BH8934" s="6">
        <f ca="1">IF(ISNUMBER('Descriptive Stats'!BF8934),'Descriptive Stats'!BF8934,#N/A)</f>
        <v>-0.6450419512753276</v>
      </c>
      <c r="BI8934" s="6">
        <f ca="1">IF(ISNUMBER('Descriptive Stats'!E8934),'Descriptive Stats'!E8934,#N/A)</f>
        <v>2</v>
      </c>
    </row>
    <row r="8935" spans="1:61" ht="14.4" x14ac:dyDescent="0.3">
      <c r="A8935" s="2">
        <f>ROW()</f>
        <v>8935</v>
      </c>
      <c r="C8935" s="8">
        <f t="shared" ca="1" si="1197"/>
        <v>9</v>
      </c>
      <c r="D8935" s="8">
        <f t="shared" ca="1" si="1198"/>
        <v>2</v>
      </c>
      <c r="E8935" s="50">
        <f t="shared" ca="1" si="1192"/>
        <v>0</v>
      </c>
      <c r="F8935" s="2" t="str">
        <f t="shared" ca="1" si="1199"/>
        <v/>
      </c>
      <c r="BD8935" s="49">
        <f t="shared" ca="1" si="1196"/>
        <v>815.5</v>
      </c>
      <c r="BE8935" s="3">
        <f t="shared" ca="1" si="1193"/>
        <v>8.1500000000000003E-2</v>
      </c>
      <c r="BF8935" s="3">
        <f t="shared" ca="1" si="1194"/>
        <v>-1.3950525282585462</v>
      </c>
      <c r="BG8935" s="9">
        <f t="shared" ca="1" si="1195"/>
        <v>0</v>
      </c>
      <c r="BH8935" s="6">
        <f ca="1">IF(ISNUMBER('Descriptive Stats'!BF8935),'Descriptive Stats'!BF8935,#N/A)</f>
        <v>-1.3950525282585462</v>
      </c>
      <c r="BI8935" s="6">
        <f ca="1">IF(ISNUMBER('Descriptive Stats'!E8935),'Descriptive Stats'!E8935,#N/A)</f>
        <v>0</v>
      </c>
    </row>
    <row r="8936" spans="1:61" ht="14.4" x14ac:dyDescent="0.3">
      <c r="A8936" s="2">
        <f>ROW()</f>
        <v>8936</v>
      </c>
      <c r="C8936" s="8">
        <f t="shared" ca="1" si="1197"/>
        <v>18</v>
      </c>
      <c r="D8936" s="8">
        <f t="shared" ca="1" si="1198"/>
        <v>0</v>
      </c>
      <c r="E8936" s="50">
        <f t="shared" ca="1" si="1192"/>
        <v>7</v>
      </c>
      <c r="F8936" s="2" t="str">
        <f t="shared" ca="1" si="1199"/>
        <v/>
      </c>
      <c r="BD8936" s="49">
        <f t="shared" ca="1" si="1196"/>
        <v>4473.5</v>
      </c>
      <c r="BE8936" s="3">
        <f t="shared" ca="1" si="1193"/>
        <v>0.44729999999999998</v>
      </c>
      <c r="BF8936" s="3">
        <f t="shared" ca="1" si="1194"/>
        <v>-0.13248586824472414</v>
      </c>
      <c r="BG8936" s="9">
        <f t="shared" ca="1" si="1195"/>
        <v>7</v>
      </c>
      <c r="BH8936" s="6">
        <f ca="1">IF(ISNUMBER('Descriptive Stats'!BF8936),'Descriptive Stats'!BF8936,#N/A)</f>
        <v>-0.13248586824472414</v>
      </c>
      <c r="BI8936" s="6">
        <f ca="1">IF(ISNUMBER('Descriptive Stats'!E8936),'Descriptive Stats'!E8936,#N/A)</f>
        <v>7</v>
      </c>
    </row>
    <row r="8937" spans="1:61" ht="14.4" x14ac:dyDescent="0.3">
      <c r="A8937" s="2">
        <f>ROW()</f>
        <v>8937</v>
      </c>
      <c r="C8937" s="8">
        <f t="shared" ca="1" si="1197"/>
        <v>6</v>
      </c>
      <c r="D8937" s="8">
        <f t="shared" ca="1" si="1198"/>
        <v>7</v>
      </c>
      <c r="E8937" s="50">
        <f t="shared" ca="1" si="1192"/>
        <v>0</v>
      </c>
      <c r="F8937" s="2" t="str">
        <f t="shared" ca="1" si="1199"/>
        <v/>
      </c>
      <c r="BD8937" s="49">
        <f t="shared" ca="1" si="1196"/>
        <v>815.5</v>
      </c>
      <c r="BE8937" s="3">
        <f t="shared" ca="1" si="1193"/>
        <v>8.1500000000000003E-2</v>
      </c>
      <c r="BF8937" s="3">
        <f t="shared" ca="1" si="1194"/>
        <v>-1.3950525282585462</v>
      </c>
      <c r="BG8937" s="9">
        <f t="shared" ca="1" si="1195"/>
        <v>0</v>
      </c>
      <c r="BH8937" s="6">
        <f ca="1">IF(ISNUMBER('Descriptive Stats'!BF8937),'Descriptive Stats'!BF8937,#N/A)</f>
        <v>-1.3950525282585462</v>
      </c>
      <c r="BI8937" s="6">
        <f ca="1">IF(ISNUMBER('Descriptive Stats'!E8937),'Descriptive Stats'!E8937,#N/A)</f>
        <v>0</v>
      </c>
    </row>
    <row r="8938" spans="1:61" ht="14.4" x14ac:dyDescent="0.3">
      <c r="A8938" s="2">
        <f>ROW()</f>
        <v>8938</v>
      </c>
      <c r="C8938" s="8">
        <f t="shared" ca="1" si="1197"/>
        <v>14</v>
      </c>
      <c r="D8938" s="8">
        <f t="shared" ca="1" si="1198"/>
        <v>0</v>
      </c>
      <c r="E8938" s="50">
        <f t="shared" ca="1" si="1192"/>
        <v>6</v>
      </c>
      <c r="F8938" s="2" t="str">
        <f t="shared" ca="1" si="1199"/>
        <v/>
      </c>
      <c r="BD8938" s="49">
        <f t="shared" ca="1" si="1196"/>
        <v>3900</v>
      </c>
      <c r="BE8938" s="3">
        <f t="shared" ca="1" si="1193"/>
        <v>0.38995000000000002</v>
      </c>
      <c r="BF8938" s="3">
        <f t="shared" ca="1" si="1194"/>
        <v>-0.2794493539703507</v>
      </c>
      <c r="BG8938" s="9">
        <f t="shared" ca="1" si="1195"/>
        <v>6</v>
      </c>
      <c r="BH8938" s="6">
        <f ca="1">IF(ISNUMBER('Descriptive Stats'!BF8938),'Descriptive Stats'!BF8938,#N/A)</f>
        <v>-0.2794493539703507</v>
      </c>
      <c r="BI8938" s="6">
        <f ca="1">IF(ISNUMBER('Descriptive Stats'!E8938),'Descriptive Stats'!E8938,#N/A)</f>
        <v>6</v>
      </c>
    </row>
    <row r="8939" spans="1:61" ht="14.4" x14ac:dyDescent="0.3">
      <c r="A8939" s="2">
        <f>ROW()</f>
        <v>8939</v>
      </c>
      <c r="C8939" s="8">
        <f t="shared" ca="1" si="1197"/>
        <v>16</v>
      </c>
      <c r="D8939" s="8">
        <f t="shared" ca="1" si="1198"/>
        <v>6</v>
      </c>
      <c r="E8939" s="50">
        <f t="shared" ca="1" si="1192"/>
        <v>0</v>
      </c>
      <c r="F8939" s="2" t="str">
        <f t="shared" ca="1" si="1199"/>
        <v/>
      </c>
      <c r="BD8939" s="49">
        <f t="shared" ca="1" si="1196"/>
        <v>815.5</v>
      </c>
      <c r="BE8939" s="3">
        <f t="shared" ca="1" si="1193"/>
        <v>8.1500000000000003E-2</v>
      </c>
      <c r="BF8939" s="3">
        <f t="shared" ca="1" si="1194"/>
        <v>-1.3950525282585462</v>
      </c>
      <c r="BG8939" s="9">
        <f t="shared" ca="1" si="1195"/>
        <v>0</v>
      </c>
      <c r="BH8939" s="6">
        <f ca="1">IF(ISNUMBER('Descriptive Stats'!BF8939),'Descriptive Stats'!BF8939,#N/A)</f>
        <v>-1.3950525282585462</v>
      </c>
      <c r="BI8939" s="6">
        <f ca="1">IF(ISNUMBER('Descriptive Stats'!E8939),'Descriptive Stats'!E8939,#N/A)</f>
        <v>0</v>
      </c>
    </row>
    <row r="8940" spans="1:61" ht="14.4" x14ac:dyDescent="0.3">
      <c r="A8940" s="2">
        <f>ROW()</f>
        <v>8940</v>
      </c>
      <c r="C8940" s="8">
        <f t="shared" ca="1" si="1197"/>
        <v>20</v>
      </c>
      <c r="D8940" s="8">
        <f t="shared" ca="1" si="1198"/>
        <v>0</v>
      </c>
      <c r="E8940" s="50">
        <f t="shared" ca="1" si="1192"/>
        <v>6</v>
      </c>
      <c r="F8940" s="2" t="str">
        <f t="shared" ca="1" si="1199"/>
        <v/>
      </c>
      <c r="BD8940" s="49">
        <f t="shared" ca="1" si="1196"/>
        <v>3900</v>
      </c>
      <c r="BE8940" s="3">
        <f t="shared" ca="1" si="1193"/>
        <v>0.38995000000000002</v>
      </c>
      <c r="BF8940" s="3">
        <f t="shared" ca="1" si="1194"/>
        <v>-0.2794493539703507</v>
      </c>
      <c r="BG8940" s="9">
        <f t="shared" ca="1" si="1195"/>
        <v>6</v>
      </c>
      <c r="BH8940" s="6">
        <f ca="1">IF(ISNUMBER('Descriptive Stats'!BF8940),'Descriptive Stats'!BF8940,#N/A)</f>
        <v>-0.2794493539703507</v>
      </c>
      <c r="BI8940" s="6">
        <f ca="1">IF(ISNUMBER('Descriptive Stats'!E8940),'Descriptive Stats'!E8940,#N/A)</f>
        <v>6</v>
      </c>
    </row>
    <row r="8941" spans="1:61" ht="14.4" x14ac:dyDescent="0.3">
      <c r="A8941" s="2">
        <f>ROW()</f>
        <v>8941</v>
      </c>
      <c r="C8941" s="8">
        <f t="shared" ca="1" si="1197"/>
        <v>5</v>
      </c>
      <c r="D8941" s="8">
        <f t="shared" ca="1" si="1198"/>
        <v>6</v>
      </c>
      <c r="E8941" s="50">
        <f t="shared" ca="1" si="1192"/>
        <v>2</v>
      </c>
      <c r="F8941" s="2" t="str">
        <f t="shared" ca="1" si="1199"/>
        <v/>
      </c>
      <c r="BD8941" s="49">
        <f t="shared" ca="1" si="1196"/>
        <v>2595</v>
      </c>
      <c r="BE8941" s="3">
        <f t="shared" ca="1" si="1193"/>
        <v>0.25945000000000001</v>
      </c>
      <c r="BF8941" s="3">
        <f t="shared" ca="1" si="1194"/>
        <v>-0.6450419512753276</v>
      </c>
      <c r="BG8941" s="9">
        <f t="shared" ca="1" si="1195"/>
        <v>2</v>
      </c>
      <c r="BH8941" s="6">
        <f ca="1">IF(ISNUMBER('Descriptive Stats'!BF8941),'Descriptive Stats'!BF8941,#N/A)</f>
        <v>-0.6450419512753276</v>
      </c>
      <c r="BI8941" s="6">
        <f ca="1">IF(ISNUMBER('Descriptive Stats'!E8941),'Descriptive Stats'!E8941,#N/A)</f>
        <v>2</v>
      </c>
    </row>
    <row r="8942" spans="1:61" ht="14.4" x14ac:dyDescent="0.3">
      <c r="A8942" s="2">
        <f>ROW()</f>
        <v>8942</v>
      </c>
      <c r="C8942" s="8">
        <f t="shared" ca="1" si="1197"/>
        <v>9</v>
      </c>
      <c r="D8942" s="8">
        <f t="shared" ca="1" si="1198"/>
        <v>2</v>
      </c>
      <c r="E8942" s="50">
        <f t="shared" ca="1" si="1192"/>
        <v>2</v>
      </c>
      <c r="F8942" s="2" t="str">
        <f t="shared" ca="1" si="1199"/>
        <v/>
      </c>
      <c r="BD8942" s="49">
        <f t="shared" ca="1" si="1196"/>
        <v>2595</v>
      </c>
      <c r="BE8942" s="3">
        <f t="shared" ca="1" si="1193"/>
        <v>0.25945000000000001</v>
      </c>
      <c r="BF8942" s="3">
        <f t="shared" ca="1" si="1194"/>
        <v>-0.6450419512753276</v>
      </c>
      <c r="BG8942" s="9">
        <f t="shared" ca="1" si="1195"/>
        <v>2</v>
      </c>
      <c r="BH8942" s="6">
        <f ca="1">IF(ISNUMBER('Descriptive Stats'!BF8942),'Descriptive Stats'!BF8942,#N/A)</f>
        <v>-0.6450419512753276</v>
      </c>
      <c r="BI8942" s="6">
        <f ca="1">IF(ISNUMBER('Descriptive Stats'!E8942),'Descriptive Stats'!E8942,#N/A)</f>
        <v>2</v>
      </c>
    </row>
    <row r="8943" spans="1:61" ht="14.4" x14ac:dyDescent="0.3">
      <c r="A8943" s="2">
        <f>ROW()</f>
        <v>8943</v>
      </c>
      <c r="C8943" s="8">
        <f t="shared" ca="1" si="1197"/>
        <v>21</v>
      </c>
      <c r="D8943" s="8">
        <f t="shared" ca="1" si="1198"/>
        <v>2</v>
      </c>
      <c r="E8943" s="50">
        <f t="shared" ca="1" si="1192"/>
        <v>0</v>
      </c>
      <c r="F8943" s="2" t="str">
        <f t="shared" ca="1" si="1199"/>
        <v/>
      </c>
      <c r="BD8943" s="49">
        <f t="shared" ca="1" si="1196"/>
        <v>815.5</v>
      </c>
      <c r="BE8943" s="3">
        <f t="shared" ca="1" si="1193"/>
        <v>8.1500000000000003E-2</v>
      </c>
      <c r="BF8943" s="3">
        <f t="shared" ca="1" si="1194"/>
        <v>-1.3950525282585462</v>
      </c>
      <c r="BG8943" s="9">
        <f t="shared" ca="1" si="1195"/>
        <v>0</v>
      </c>
      <c r="BH8943" s="6">
        <f ca="1">IF(ISNUMBER('Descriptive Stats'!BF8943),'Descriptive Stats'!BF8943,#N/A)</f>
        <v>-1.3950525282585462</v>
      </c>
      <c r="BI8943" s="6">
        <f ca="1">IF(ISNUMBER('Descriptive Stats'!E8943),'Descriptive Stats'!E8943,#N/A)</f>
        <v>0</v>
      </c>
    </row>
    <row r="8944" spans="1:61" ht="14.4" x14ac:dyDescent="0.3">
      <c r="A8944" s="2">
        <f>ROW()</f>
        <v>8944</v>
      </c>
      <c r="C8944" s="8">
        <f t="shared" ca="1" si="1197"/>
        <v>14</v>
      </c>
      <c r="D8944" s="8">
        <f t="shared" ca="1" si="1198"/>
        <v>0</v>
      </c>
      <c r="E8944" s="50">
        <f t="shared" ca="1" si="1192"/>
        <v>15</v>
      </c>
      <c r="F8944" s="2" t="str">
        <f t="shared" ca="1" si="1199"/>
        <v/>
      </c>
      <c r="BD8944" s="49">
        <f t="shared" ca="1" si="1196"/>
        <v>5051.5</v>
      </c>
      <c r="BE8944" s="3">
        <f t="shared" ca="1" si="1193"/>
        <v>0.50509999999999999</v>
      </c>
      <c r="BF8944" s="3">
        <f t="shared" ca="1" si="1194"/>
        <v>1.2784152420787677E-2</v>
      </c>
      <c r="BG8944" s="9">
        <f t="shared" ca="1" si="1195"/>
        <v>15</v>
      </c>
      <c r="BH8944" s="6">
        <f ca="1">IF(ISNUMBER('Descriptive Stats'!BF8944),'Descriptive Stats'!BF8944,#N/A)</f>
        <v>1.2784152420787677E-2</v>
      </c>
      <c r="BI8944" s="6">
        <f ca="1">IF(ISNUMBER('Descriptive Stats'!E8944),'Descriptive Stats'!E8944,#N/A)</f>
        <v>15</v>
      </c>
    </row>
    <row r="8945" spans="1:61" ht="14.4" x14ac:dyDescent="0.3">
      <c r="A8945" s="2">
        <f>ROW()</f>
        <v>8945</v>
      </c>
      <c r="C8945" s="8">
        <f t="shared" ca="1" si="1197"/>
        <v>24</v>
      </c>
      <c r="D8945" s="8">
        <f t="shared" ca="1" si="1198"/>
        <v>15</v>
      </c>
      <c r="E8945" s="50">
        <f t="shared" ca="1" si="1192"/>
        <v>2</v>
      </c>
      <c r="F8945" s="2" t="str">
        <f t="shared" ca="1" si="1199"/>
        <v/>
      </c>
      <c r="BD8945" s="49">
        <f t="shared" ca="1" si="1196"/>
        <v>2595</v>
      </c>
      <c r="BE8945" s="3">
        <f t="shared" ca="1" si="1193"/>
        <v>0.25945000000000001</v>
      </c>
      <c r="BF8945" s="3">
        <f t="shared" ca="1" si="1194"/>
        <v>-0.6450419512753276</v>
      </c>
      <c r="BG8945" s="9">
        <f t="shared" ca="1" si="1195"/>
        <v>2</v>
      </c>
      <c r="BH8945" s="6">
        <f ca="1">IF(ISNUMBER('Descriptive Stats'!BF8945),'Descriptive Stats'!BF8945,#N/A)</f>
        <v>-0.6450419512753276</v>
      </c>
      <c r="BI8945" s="6">
        <f ca="1">IF(ISNUMBER('Descriptive Stats'!E8945),'Descriptive Stats'!E8945,#N/A)</f>
        <v>2</v>
      </c>
    </row>
    <row r="8946" spans="1:61" ht="14.4" x14ac:dyDescent="0.3">
      <c r="A8946" s="2">
        <f>ROW()</f>
        <v>8946</v>
      </c>
      <c r="C8946" s="8">
        <f t="shared" ca="1" si="1197"/>
        <v>21</v>
      </c>
      <c r="D8946" s="8">
        <f t="shared" ca="1" si="1198"/>
        <v>2</v>
      </c>
      <c r="E8946" s="50">
        <f t="shared" ca="1" si="1192"/>
        <v>0</v>
      </c>
      <c r="F8946" s="2" t="str">
        <f t="shared" ca="1" si="1199"/>
        <v/>
      </c>
      <c r="BD8946" s="49">
        <f t="shared" ca="1" si="1196"/>
        <v>815.5</v>
      </c>
      <c r="BE8946" s="3">
        <f t="shared" ca="1" si="1193"/>
        <v>8.1500000000000003E-2</v>
      </c>
      <c r="BF8946" s="3">
        <f t="shared" ca="1" si="1194"/>
        <v>-1.3950525282585462</v>
      </c>
      <c r="BG8946" s="9">
        <f t="shared" ca="1" si="1195"/>
        <v>0</v>
      </c>
      <c r="BH8946" s="6">
        <f ca="1">IF(ISNUMBER('Descriptive Stats'!BF8946),'Descriptive Stats'!BF8946,#N/A)</f>
        <v>-1.3950525282585462</v>
      </c>
      <c r="BI8946" s="6">
        <f ca="1">IF(ISNUMBER('Descriptive Stats'!E8946),'Descriptive Stats'!E8946,#N/A)</f>
        <v>0</v>
      </c>
    </row>
    <row r="8947" spans="1:61" ht="14.4" x14ac:dyDescent="0.3">
      <c r="A8947" s="2">
        <f>ROW()</f>
        <v>8947</v>
      </c>
      <c r="C8947" s="8">
        <f t="shared" ca="1" si="1197"/>
        <v>18</v>
      </c>
      <c r="D8947" s="8">
        <f t="shared" ca="1" si="1198"/>
        <v>0</v>
      </c>
      <c r="E8947" s="50">
        <f t="shared" ca="1" si="1192"/>
        <v>2</v>
      </c>
      <c r="F8947" s="2" t="str">
        <f t="shared" ca="1" si="1199"/>
        <v/>
      </c>
      <c r="BD8947" s="49">
        <f t="shared" ca="1" si="1196"/>
        <v>2595</v>
      </c>
      <c r="BE8947" s="3">
        <f t="shared" ca="1" si="1193"/>
        <v>0.25945000000000001</v>
      </c>
      <c r="BF8947" s="3">
        <f t="shared" ca="1" si="1194"/>
        <v>-0.6450419512753276</v>
      </c>
      <c r="BG8947" s="9">
        <f t="shared" ca="1" si="1195"/>
        <v>2</v>
      </c>
      <c r="BH8947" s="6">
        <f ca="1">IF(ISNUMBER('Descriptive Stats'!BF8947),'Descriptive Stats'!BF8947,#N/A)</f>
        <v>-0.6450419512753276</v>
      </c>
      <c r="BI8947" s="6">
        <f ca="1">IF(ISNUMBER('Descriptive Stats'!E8947),'Descriptive Stats'!E8947,#N/A)</f>
        <v>2</v>
      </c>
    </row>
    <row r="8948" spans="1:61" ht="14.4" x14ac:dyDescent="0.3">
      <c r="A8948" s="2">
        <f>ROW()</f>
        <v>8948</v>
      </c>
      <c r="C8948" s="8">
        <f t="shared" ca="1" si="1197"/>
        <v>3</v>
      </c>
      <c r="D8948" s="8">
        <f t="shared" ca="1" si="1198"/>
        <v>2</v>
      </c>
      <c r="E8948" s="50">
        <f t="shared" ca="1" si="1192"/>
        <v>19</v>
      </c>
      <c r="F8948" s="2" t="str">
        <f t="shared" ca="1" si="1199"/>
        <v>X</v>
      </c>
      <c r="BD8948" s="49">
        <f t="shared" ca="1" si="1196"/>
        <v>5294</v>
      </c>
      <c r="BE8948" s="3">
        <f t="shared" ca="1" si="1193"/>
        <v>0.52934999999999999</v>
      </c>
      <c r="BF8948" s="3">
        <f t="shared" ca="1" si="1194"/>
        <v>7.3636031452008061E-2</v>
      </c>
      <c r="BG8948" s="9">
        <f t="shared" ca="1" si="1195"/>
        <v>19</v>
      </c>
      <c r="BH8948" s="6">
        <f ca="1">IF(ISNUMBER('Descriptive Stats'!BF8948),'Descriptive Stats'!BF8948,#N/A)</f>
        <v>7.3636031452008061E-2</v>
      </c>
      <c r="BI8948" s="6">
        <f ca="1">IF(ISNUMBER('Descriptive Stats'!E8948),'Descriptive Stats'!E8948,#N/A)</f>
        <v>19</v>
      </c>
    </row>
    <row r="8949" spans="1:61" ht="14.4" x14ac:dyDescent="0.3">
      <c r="A8949" s="2">
        <f>ROW()</f>
        <v>8949</v>
      </c>
      <c r="C8949" s="8">
        <f t="shared" ca="1" si="1197"/>
        <v>7</v>
      </c>
      <c r="D8949" s="8">
        <f t="shared" ca="1" si="1198"/>
        <v>19</v>
      </c>
      <c r="E8949" s="50">
        <f t="shared" ca="1" si="1192"/>
        <v>6</v>
      </c>
      <c r="F8949" s="2" t="str">
        <f t="shared" ca="1" si="1199"/>
        <v/>
      </c>
      <c r="BD8949" s="49">
        <f t="shared" ca="1" si="1196"/>
        <v>3900</v>
      </c>
      <c r="BE8949" s="3">
        <f t="shared" ca="1" si="1193"/>
        <v>0.38995000000000002</v>
      </c>
      <c r="BF8949" s="3">
        <f t="shared" ca="1" si="1194"/>
        <v>-0.2794493539703507</v>
      </c>
      <c r="BG8949" s="9">
        <f t="shared" ca="1" si="1195"/>
        <v>6</v>
      </c>
      <c r="BH8949" s="6">
        <f ca="1">IF(ISNUMBER('Descriptive Stats'!BF8949),'Descriptive Stats'!BF8949,#N/A)</f>
        <v>-0.2794493539703507</v>
      </c>
      <c r="BI8949" s="6">
        <f ca="1">IF(ISNUMBER('Descriptive Stats'!E8949),'Descriptive Stats'!E8949,#N/A)</f>
        <v>6</v>
      </c>
    </row>
    <row r="8950" spans="1:61" ht="14.4" x14ac:dyDescent="0.3">
      <c r="A8950" s="2">
        <f>ROW()</f>
        <v>8950</v>
      </c>
      <c r="C8950" s="8">
        <f t="shared" ca="1" si="1197"/>
        <v>5</v>
      </c>
      <c r="D8950" s="8">
        <f t="shared" ca="1" si="1198"/>
        <v>6</v>
      </c>
      <c r="E8950" s="50">
        <f t="shared" ca="1" si="1192"/>
        <v>0</v>
      </c>
      <c r="F8950" s="2" t="str">
        <f t="shared" ca="1" si="1199"/>
        <v/>
      </c>
      <c r="BD8950" s="49">
        <f t="shared" ca="1" si="1196"/>
        <v>815.5</v>
      </c>
      <c r="BE8950" s="3">
        <f t="shared" ca="1" si="1193"/>
        <v>8.1500000000000003E-2</v>
      </c>
      <c r="BF8950" s="3">
        <f t="shared" ca="1" si="1194"/>
        <v>-1.3950525282585462</v>
      </c>
      <c r="BG8950" s="9">
        <f t="shared" ca="1" si="1195"/>
        <v>0</v>
      </c>
      <c r="BH8950" s="6">
        <f ca="1">IF(ISNUMBER('Descriptive Stats'!BF8950),'Descriptive Stats'!BF8950,#N/A)</f>
        <v>-1.3950525282585462</v>
      </c>
      <c r="BI8950" s="6">
        <f ca="1">IF(ISNUMBER('Descriptive Stats'!E8950),'Descriptive Stats'!E8950,#N/A)</f>
        <v>0</v>
      </c>
    </row>
    <row r="8951" spans="1:61" ht="14.4" x14ac:dyDescent="0.3">
      <c r="A8951" s="2">
        <f>ROW()</f>
        <v>8951</v>
      </c>
      <c r="C8951" s="8">
        <f t="shared" ca="1" si="1197"/>
        <v>4</v>
      </c>
      <c r="D8951" s="8">
        <f t="shared" ca="1" si="1198"/>
        <v>0</v>
      </c>
      <c r="E8951" s="50">
        <f t="shared" ca="1" si="1192"/>
        <v>2</v>
      </c>
      <c r="F8951" s="2" t="str">
        <f t="shared" ca="1" si="1199"/>
        <v/>
      </c>
      <c r="BD8951" s="49">
        <f t="shared" ca="1" si="1196"/>
        <v>2595</v>
      </c>
      <c r="BE8951" s="3">
        <f t="shared" ca="1" si="1193"/>
        <v>0.25945000000000001</v>
      </c>
      <c r="BF8951" s="3">
        <f t="shared" ca="1" si="1194"/>
        <v>-0.6450419512753276</v>
      </c>
      <c r="BG8951" s="9">
        <f t="shared" ca="1" si="1195"/>
        <v>2</v>
      </c>
      <c r="BH8951" s="6">
        <f ca="1">IF(ISNUMBER('Descriptive Stats'!BF8951),'Descriptive Stats'!BF8951,#N/A)</f>
        <v>-0.6450419512753276</v>
      </c>
      <c r="BI8951" s="6">
        <f ca="1">IF(ISNUMBER('Descriptive Stats'!E8951),'Descriptive Stats'!E8951,#N/A)</f>
        <v>2</v>
      </c>
    </row>
    <row r="8952" spans="1:61" ht="14.4" x14ac:dyDescent="0.3">
      <c r="A8952" s="2">
        <f>ROW()</f>
        <v>8952</v>
      </c>
      <c r="C8952" s="8">
        <f t="shared" ca="1" si="1197"/>
        <v>17</v>
      </c>
      <c r="D8952" s="8">
        <f t="shared" ca="1" si="1198"/>
        <v>2</v>
      </c>
      <c r="E8952" s="50">
        <f t="shared" ca="1" si="1192"/>
        <v>6</v>
      </c>
      <c r="F8952" s="2" t="str">
        <f t="shared" ca="1" si="1199"/>
        <v/>
      </c>
      <c r="BD8952" s="49">
        <f t="shared" ca="1" si="1196"/>
        <v>3900</v>
      </c>
      <c r="BE8952" s="3">
        <f t="shared" ca="1" si="1193"/>
        <v>0.38995000000000002</v>
      </c>
      <c r="BF8952" s="3">
        <f t="shared" ca="1" si="1194"/>
        <v>-0.2794493539703507</v>
      </c>
      <c r="BG8952" s="9">
        <f t="shared" ca="1" si="1195"/>
        <v>6</v>
      </c>
      <c r="BH8952" s="6">
        <f ca="1">IF(ISNUMBER('Descriptive Stats'!BF8952),'Descriptive Stats'!BF8952,#N/A)</f>
        <v>-0.2794493539703507</v>
      </c>
      <c r="BI8952" s="6">
        <f ca="1">IF(ISNUMBER('Descriptive Stats'!E8952),'Descriptive Stats'!E8952,#N/A)</f>
        <v>6</v>
      </c>
    </row>
    <row r="8953" spans="1:61" ht="14.4" x14ac:dyDescent="0.3">
      <c r="A8953" s="2">
        <f>ROW()</f>
        <v>8953</v>
      </c>
      <c r="C8953" s="8">
        <f t="shared" ca="1" si="1197"/>
        <v>5</v>
      </c>
      <c r="D8953" s="8">
        <f t="shared" ca="1" si="1198"/>
        <v>6</v>
      </c>
      <c r="E8953" s="50">
        <f t="shared" ca="1" si="1192"/>
        <v>0</v>
      </c>
      <c r="F8953" s="2" t="str">
        <f t="shared" ca="1" si="1199"/>
        <v/>
      </c>
      <c r="BD8953" s="49">
        <f t="shared" ca="1" si="1196"/>
        <v>815.5</v>
      </c>
      <c r="BE8953" s="3">
        <f t="shared" ca="1" si="1193"/>
        <v>8.1500000000000003E-2</v>
      </c>
      <c r="BF8953" s="3">
        <f t="shared" ca="1" si="1194"/>
        <v>-1.3950525282585462</v>
      </c>
      <c r="BG8953" s="9">
        <f t="shared" ca="1" si="1195"/>
        <v>0</v>
      </c>
      <c r="BH8953" s="6">
        <f ca="1">IF(ISNUMBER('Descriptive Stats'!BF8953),'Descriptive Stats'!BF8953,#N/A)</f>
        <v>-1.3950525282585462</v>
      </c>
      <c r="BI8953" s="6">
        <f ca="1">IF(ISNUMBER('Descriptive Stats'!E8953),'Descriptive Stats'!E8953,#N/A)</f>
        <v>0</v>
      </c>
    </row>
    <row r="8954" spans="1:61" ht="14.4" x14ac:dyDescent="0.3">
      <c r="A8954" s="2">
        <f>ROW()</f>
        <v>8954</v>
      </c>
      <c r="C8954" s="8">
        <f t="shared" ca="1" si="1197"/>
        <v>18</v>
      </c>
      <c r="D8954" s="8">
        <f t="shared" ca="1" si="1198"/>
        <v>0</v>
      </c>
      <c r="E8954" s="50">
        <f t="shared" ca="1" si="1192"/>
        <v>0</v>
      </c>
      <c r="F8954" s="2" t="str">
        <f t="shared" ca="1" si="1199"/>
        <v/>
      </c>
      <c r="BD8954" s="49">
        <f t="shared" ca="1" si="1196"/>
        <v>815.5</v>
      </c>
      <c r="BE8954" s="3">
        <f t="shared" ca="1" si="1193"/>
        <v>8.1500000000000003E-2</v>
      </c>
      <c r="BF8954" s="3">
        <f t="shared" ca="1" si="1194"/>
        <v>-1.3950525282585462</v>
      </c>
      <c r="BG8954" s="9">
        <f t="shared" ca="1" si="1195"/>
        <v>0</v>
      </c>
      <c r="BH8954" s="6">
        <f ca="1">IF(ISNUMBER('Descriptive Stats'!BF8954),'Descriptive Stats'!BF8954,#N/A)</f>
        <v>-1.3950525282585462</v>
      </c>
      <c r="BI8954" s="6">
        <f ca="1">IF(ISNUMBER('Descriptive Stats'!E8954),'Descriptive Stats'!E8954,#N/A)</f>
        <v>0</v>
      </c>
    </row>
    <row r="8955" spans="1:61" ht="14.4" x14ac:dyDescent="0.3">
      <c r="A8955" s="2">
        <f>ROW()</f>
        <v>8955</v>
      </c>
      <c r="C8955" s="8">
        <f t="shared" ca="1" si="1197"/>
        <v>14</v>
      </c>
      <c r="D8955" s="8">
        <f t="shared" ca="1" si="1198"/>
        <v>0</v>
      </c>
      <c r="E8955" s="50">
        <f t="shared" ca="1" si="1192"/>
        <v>0</v>
      </c>
      <c r="F8955" s="2" t="str">
        <f t="shared" ca="1" si="1199"/>
        <v/>
      </c>
      <c r="BD8955" s="49">
        <f t="shared" ca="1" si="1196"/>
        <v>815.5</v>
      </c>
      <c r="BE8955" s="3">
        <f t="shared" ca="1" si="1193"/>
        <v>8.1500000000000003E-2</v>
      </c>
      <c r="BF8955" s="3">
        <f t="shared" ca="1" si="1194"/>
        <v>-1.3950525282585462</v>
      </c>
      <c r="BG8955" s="9">
        <f t="shared" ca="1" si="1195"/>
        <v>0</v>
      </c>
      <c r="BH8955" s="6">
        <f ca="1">IF(ISNUMBER('Descriptive Stats'!BF8955),'Descriptive Stats'!BF8955,#N/A)</f>
        <v>-1.3950525282585462</v>
      </c>
      <c r="BI8955" s="6">
        <f ca="1">IF(ISNUMBER('Descriptive Stats'!E8955),'Descriptive Stats'!E8955,#N/A)</f>
        <v>0</v>
      </c>
    </row>
    <row r="8956" spans="1:61" ht="14.4" x14ac:dyDescent="0.3">
      <c r="A8956" s="2">
        <f>ROW()</f>
        <v>8956</v>
      </c>
      <c r="C8956" s="8">
        <f t="shared" ca="1" si="1197"/>
        <v>4</v>
      </c>
      <c r="D8956" s="8">
        <f t="shared" ca="1" si="1198"/>
        <v>0</v>
      </c>
      <c r="E8956" s="50">
        <f t="shared" ca="1" si="1192"/>
        <v>2</v>
      </c>
      <c r="F8956" s="2" t="str">
        <f t="shared" ca="1" si="1199"/>
        <v/>
      </c>
      <c r="BD8956" s="49">
        <f t="shared" ca="1" si="1196"/>
        <v>2595</v>
      </c>
      <c r="BE8956" s="3">
        <f t="shared" ca="1" si="1193"/>
        <v>0.25945000000000001</v>
      </c>
      <c r="BF8956" s="3">
        <f t="shared" ca="1" si="1194"/>
        <v>-0.6450419512753276</v>
      </c>
      <c r="BG8956" s="9">
        <f t="shared" ca="1" si="1195"/>
        <v>2</v>
      </c>
      <c r="BH8956" s="6">
        <f ca="1">IF(ISNUMBER('Descriptive Stats'!BF8956),'Descriptive Stats'!BF8956,#N/A)</f>
        <v>-0.6450419512753276</v>
      </c>
      <c r="BI8956" s="6">
        <f ca="1">IF(ISNUMBER('Descriptive Stats'!E8956),'Descriptive Stats'!E8956,#N/A)</f>
        <v>2</v>
      </c>
    </row>
    <row r="8957" spans="1:61" ht="14.4" x14ac:dyDescent="0.3">
      <c r="A8957" s="2">
        <f>ROW()</f>
        <v>8957</v>
      </c>
      <c r="C8957" s="8">
        <f t="shared" ca="1" si="1197"/>
        <v>9</v>
      </c>
      <c r="D8957" s="8">
        <f t="shared" ca="1" si="1198"/>
        <v>2</v>
      </c>
      <c r="E8957" s="50">
        <f t="shared" ca="1" si="1192"/>
        <v>6</v>
      </c>
      <c r="F8957" s="2" t="str">
        <f t="shared" ca="1" si="1199"/>
        <v/>
      </c>
      <c r="BD8957" s="49">
        <f t="shared" ca="1" si="1196"/>
        <v>3900</v>
      </c>
      <c r="BE8957" s="3">
        <f t="shared" ca="1" si="1193"/>
        <v>0.38995000000000002</v>
      </c>
      <c r="BF8957" s="3">
        <f t="shared" ca="1" si="1194"/>
        <v>-0.2794493539703507</v>
      </c>
      <c r="BG8957" s="9">
        <f t="shared" ca="1" si="1195"/>
        <v>6</v>
      </c>
      <c r="BH8957" s="6">
        <f ca="1">IF(ISNUMBER('Descriptive Stats'!BF8957),'Descriptive Stats'!BF8957,#N/A)</f>
        <v>-0.2794493539703507</v>
      </c>
      <c r="BI8957" s="6">
        <f ca="1">IF(ISNUMBER('Descriptive Stats'!E8957),'Descriptive Stats'!E8957,#N/A)</f>
        <v>6</v>
      </c>
    </row>
    <row r="8958" spans="1:61" ht="14.4" x14ac:dyDescent="0.3">
      <c r="A8958" s="2">
        <f>ROW()</f>
        <v>8958</v>
      </c>
      <c r="C8958" s="8">
        <f t="shared" ca="1" si="1197"/>
        <v>2</v>
      </c>
      <c r="D8958" s="8">
        <f t="shared" ca="1" si="1198"/>
        <v>6</v>
      </c>
      <c r="E8958" s="50">
        <f t="shared" ca="1" si="1192"/>
        <v>2</v>
      </c>
      <c r="F8958" s="2" t="str">
        <f t="shared" ca="1" si="1199"/>
        <v/>
      </c>
      <c r="BD8958" s="49">
        <f t="shared" ca="1" si="1196"/>
        <v>2595</v>
      </c>
      <c r="BE8958" s="3">
        <f t="shared" ca="1" si="1193"/>
        <v>0.25945000000000001</v>
      </c>
      <c r="BF8958" s="3">
        <f t="shared" ca="1" si="1194"/>
        <v>-0.6450419512753276</v>
      </c>
      <c r="BG8958" s="9">
        <f t="shared" ca="1" si="1195"/>
        <v>2</v>
      </c>
      <c r="BH8958" s="6">
        <f ca="1">IF(ISNUMBER('Descriptive Stats'!BF8958),'Descriptive Stats'!BF8958,#N/A)</f>
        <v>-0.6450419512753276</v>
      </c>
      <c r="BI8958" s="6">
        <f ca="1">IF(ISNUMBER('Descriptive Stats'!E8958),'Descriptive Stats'!E8958,#N/A)</f>
        <v>2</v>
      </c>
    </row>
    <row r="8959" spans="1:61" ht="14.4" x14ac:dyDescent="0.3">
      <c r="A8959" s="2">
        <f>ROW()</f>
        <v>8959</v>
      </c>
      <c r="C8959" s="8">
        <f t="shared" ca="1" si="1197"/>
        <v>3</v>
      </c>
      <c r="D8959" s="8">
        <f t="shared" ca="1" si="1198"/>
        <v>2</v>
      </c>
      <c r="E8959" s="50">
        <f t="shared" ca="1" si="1192"/>
        <v>0</v>
      </c>
      <c r="F8959" s="2" t="str">
        <f t="shared" ca="1" si="1199"/>
        <v/>
      </c>
      <c r="BD8959" s="49">
        <f t="shared" ca="1" si="1196"/>
        <v>815.5</v>
      </c>
      <c r="BE8959" s="3">
        <f t="shared" ca="1" si="1193"/>
        <v>8.1500000000000003E-2</v>
      </c>
      <c r="BF8959" s="3">
        <f t="shared" ca="1" si="1194"/>
        <v>-1.3950525282585462</v>
      </c>
      <c r="BG8959" s="9">
        <f t="shared" ca="1" si="1195"/>
        <v>0</v>
      </c>
      <c r="BH8959" s="6">
        <f ca="1">IF(ISNUMBER('Descriptive Stats'!BF8959),'Descriptive Stats'!BF8959,#N/A)</f>
        <v>-1.3950525282585462</v>
      </c>
      <c r="BI8959" s="6">
        <f ca="1">IF(ISNUMBER('Descriptive Stats'!E8959),'Descriptive Stats'!E8959,#N/A)</f>
        <v>0</v>
      </c>
    </row>
    <row r="8960" spans="1:61" ht="14.4" x14ac:dyDescent="0.3">
      <c r="A8960" s="2">
        <f>ROW()</f>
        <v>8960</v>
      </c>
      <c r="C8960" s="8">
        <f t="shared" ca="1" si="1197"/>
        <v>18</v>
      </c>
      <c r="D8960" s="8">
        <f t="shared" ca="1" si="1198"/>
        <v>0</v>
      </c>
      <c r="E8960" s="50">
        <f t="shared" ca="1" si="1192"/>
        <v>1</v>
      </c>
      <c r="F8960" s="2" t="str">
        <f t="shared" ca="1" si="1199"/>
        <v/>
      </c>
      <c r="BD8960" s="49">
        <f t="shared" ca="1" si="1196"/>
        <v>1871</v>
      </c>
      <c r="BE8960" s="3">
        <f t="shared" ca="1" si="1193"/>
        <v>0.18704999999999999</v>
      </c>
      <c r="BF8960" s="3">
        <f t="shared" ca="1" si="1194"/>
        <v>-0.88881967520906158</v>
      </c>
      <c r="BG8960" s="9">
        <f t="shared" ca="1" si="1195"/>
        <v>1</v>
      </c>
      <c r="BH8960" s="6">
        <f ca="1">IF(ISNUMBER('Descriptive Stats'!BF8960),'Descriptive Stats'!BF8960,#N/A)</f>
        <v>-0.88881967520906158</v>
      </c>
      <c r="BI8960" s="6">
        <f ca="1">IF(ISNUMBER('Descriptive Stats'!E8960),'Descriptive Stats'!E8960,#N/A)</f>
        <v>1</v>
      </c>
    </row>
    <row r="8961" spans="1:61" ht="14.4" x14ac:dyDescent="0.3">
      <c r="A8961" s="2">
        <f>ROW()</f>
        <v>8961</v>
      </c>
      <c r="C8961" s="8">
        <f t="shared" ca="1" si="1197"/>
        <v>8</v>
      </c>
      <c r="D8961" s="8">
        <f t="shared" ca="1" si="1198"/>
        <v>1</v>
      </c>
      <c r="E8961" s="50">
        <f t="shared" ca="1" si="1192"/>
        <v>2</v>
      </c>
      <c r="F8961" s="2" t="str">
        <f t="shared" ca="1" si="1199"/>
        <v/>
      </c>
      <c r="BD8961" s="49">
        <f t="shared" ca="1" si="1196"/>
        <v>2595</v>
      </c>
      <c r="BE8961" s="3">
        <f t="shared" ca="1" si="1193"/>
        <v>0.25945000000000001</v>
      </c>
      <c r="BF8961" s="3">
        <f t="shared" ca="1" si="1194"/>
        <v>-0.6450419512753276</v>
      </c>
      <c r="BG8961" s="9">
        <f t="shared" ca="1" si="1195"/>
        <v>2</v>
      </c>
      <c r="BH8961" s="6">
        <f ca="1">IF(ISNUMBER('Descriptive Stats'!BF8961),'Descriptive Stats'!BF8961,#N/A)</f>
        <v>-0.6450419512753276</v>
      </c>
      <c r="BI8961" s="6">
        <f ca="1">IF(ISNUMBER('Descriptive Stats'!E8961),'Descriptive Stats'!E8961,#N/A)</f>
        <v>2</v>
      </c>
    </row>
    <row r="8962" spans="1:61" ht="14.4" x14ac:dyDescent="0.3">
      <c r="A8962" s="2">
        <f>ROW()</f>
        <v>8962</v>
      </c>
      <c r="C8962" s="8">
        <f t="shared" ca="1" si="1197"/>
        <v>3</v>
      </c>
      <c r="D8962" s="8">
        <f t="shared" ca="1" si="1198"/>
        <v>2</v>
      </c>
      <c r="E8962" s="50">
        <f t="shared" ca="1" si="1192"/>
        <v>0</v>
      </c>
      <c r="F8962" s="2" t="str">
        <f t="shared" ca="1" si="1199"/>
        <v/>
      </c>
      <c r="BD8962" s="49">
        <f t="shared" ca="1" si="1196"/>
        <v>815.5</v>
      </c>
      <c r="BE8962" s="3">
        <f t="shared" ca="1" si="1193"/>
        <v>8.1500000000000003E-2</v>
      </c>
      <c r="BF8962" s="3">
        <f t="shared" ca="1" si="1194"/>
        <v>-1.3950525282585462</v>
      </c>
      <c r="BG8962" s="9">
        <f t="shared" ca="1" si="1195"/>
        <v>0</v>
      </c>
      <c r="BH8962" s="6">
        <f ca="1">IF(ISNUMBER('Descriptive Stats'!BF8962),'Descriptive Stats'!BF8962,#N/A)</f>
        <v>-1.3950525282585462</v>
      </c>
      <c r="BI8962" s="6">
        <f ca="1">IF(ISNUMBER('Descriptive Stats'!E8962),'Descriptive Stats'!E8962,#N/A)</f>
        <v>0</v>
      </c>
    </row>
    <row r="8963" spans="1:61" ht="14.4" x14ac:dyDescent="0.3">
      <c r="A8963" s="2">
        <f>ROW()</f>
        <v>8963</v>
      </c>
      <c r="C8963" s="8">
        <f t="shared" ca="1" si="1197"/>
        <v>18</v>
      </c>
      <c r="D8963" s="8">
        <f t="shared" ca="1" si="1198"/>
        <v>0</v>
      </c>
      <c r="E8963" s="50">
        <f t="shared" ref="E8963:E9026" ca="1" si="1200">IF(0=MOD(ROW(),$J$1),AVERAGE(OFFSET($D$2,ROW()-$J$1,0,$J$1,1)),"")</f>
        <v>0</v>
      </c>
      <c r="F8963" s="2" t="str">
        <f t="shared" ca="1" si="1199"/>
        <v/>
      </c>
      <c r="BD8963" s="49">
        <f t="shared" ca="1" si="1196"/>
        <v>815.5</v>
      </c>
      <c r="BE8963" s="3">
        <f t="shared" ca="1" si="1193"/>
        <v>8.1500000000000003E-2</v>
      </c>
      <c r="BF8963" s="3">
        <f t="shared" ca="1" si="1194"/>
        <v>-1.3950525282585462</v>
      </c>
      <c r="BG8963" s="9">
        <f t="shared" ca="1" si="1195"/>
        <v>0</v>
      </c>
      <c r="BH8963" s="6">
        <f ca="1">IF(ISNUMBER('Descriptive Stats'!BF8963),'Descriptive Stats'!BF8963,#N/A)</f>
        <v>-1.3950525282585462</v>
      </c>
      <c r="BI8963" s="6">
        <f ca="1">IF(ISNUMBER('Descriptive Stats'!E8963),'Descriptive Stats'!E8963,#N/A)</f>
        <v>0</v>
      </c>
    </row>
    <row r="8964" spans="1:61" ht="14.4" x14ac:dyDescent="0.3">
      <c r="A8964" s="2">
        <f>ROW()</f>
        <v>8964</v>
      </c>
      <c r="C8964" s="8">
        <f t="shared" ca="1" si="1197"/>
        <v>4</v>
      </c>
      <c r="D8964" s="8">
        <f t="shared" ca="1" si="1198"/>
        <v>0</v>
      </c>
      <c r="E8964" s="50">
        <f t="shared" ca="1" si="1200"/>
        <v>15</v>
      </c>
      <c r="F8964" s="2" t="str">
        <f t="shared" ca="1" si="1199"/>
        <v/>
      </c>
      <c r="BD8964" s="49">
        <f t="shared" ca="1" si="1196"/>
        <v>5051.5</v>
      </c>
      <c r="BE8964" s="3">
        <f t="shared" ca="1" si="1193"/>
        <v>0.50509999999999999</v>
      </c>
      <c r="BF8964" s="3">
        <f t="shared" ca="1" si="1194"/>
        <v>1.2784152420787677E-2</v>
      </c>
      <c r="BG8964" s="9">
        <f t="shared" ca="1" si="1195"/>
        <v>15</v>
      </c>
      <c r="BH8964" s="6">
        <f ca="1">IF(ISNUMBER('Descriptive Stats'!BF8964),'Descriptive Stats'!BF8964,#N/A)</f>
        <v>1.2784152420787677E-2</v>
      </c>
      <c r="BI8964" s="6">
        <f ca="1">IF(ISNUMBER('Descriptive Stats'!E8964),'Descriptive Stats'!E8964,#N/A)</f>
        <v>15</v>
      </c>
    </row>
    <row r="8965" spans="1:61" ht="14.4" x14ac:dyDescent="0.3">
      <c r="A8965" s="2">
        <f>ROW()</f>
        <v>8965</v>
      </c>
      <c r="C8965" s="8">
        <f t="shared" ca="1" si="1197"/>
        <v>24</v>
      </c>
      <c r="D8965" s="8">
        <f t="shared" ca="1" si="1198"/>
        <v>15</v>
      </c>
      <c r="E8965" s="50">
        <f t="shared" ca="1" si="1200"/>
        <v>2</v>
      </c>
      <c r="F8965" s="2" t="str">
        <f t="shared" ca="1" si="1199"/>
        <v/>
      </c>
      <c r="BD8965" s="49">
        <f t="shared" ca="1" si="1196"/>
        <v>2595</v>
      </c>
      <c r="BE8965" s="3">
        <f t="shared" ca="1" si="1193"/>
        <v>0.25945000000000001</v>
      </c>
      <c r="BF8965" s="3">
        <f t="shared" ca="1" si="1194"/>
        <v>-0.6450419512753276</v>
      </c>
      <c r="BG8965" s="9">
        <f t="shared" ca="1" si="1195"/>
        <v>2</v>
      </c>
      <c r="BH8965" s="6">
        <f ca="1">IF(ISNUMBER('Descriptive Stats'!BF8965),'Descriptive Stats'!BF8965,#N/A)</f>
        <v>-0.6450419512753276</v>
      </c>
      <c r="BI8965" s="6">
        <f ca="1">IF(ISNUMBER('Descriptive Stats'!E8965),'Descriptive Stats'!E8965,#N/A)</f>
        <v>2</v>
      </c>
    </row>
    <row r="8966" spans="1:61" ht="14.4" x14ac:dyDescent="0.3">
      <c r="A8966" s="2">
        <f>ROW()</f>
        <v>8966</v>
      </c>
      <c r="C8966" s="8">
        <f t="shared" ca="1" si="1197"/>
        <v>21</v>
      </c>
      <c r="D8966" s="8">
        <f t="shared" ca="1" si="1198"/>
        <v>2</v>
      </c>
      <c r="E8966" s="50">
        <f t="shared" ca="1" si="1200"/>
        <v>0</v>
      </c>
      <c r="F8966" s="2" t="str">
        <f t="shared" ca="1" si="1199"/>
        <v/>
      </c>
      <c r="BD8966" s="49">
        <f t="shared" ca="1" si="1196"/>
        <v>815.5</v>
      </c>
      <c r="BE8966" s="3">
        <f t="shared" ca="1" si="1193"/>
        <v>8.1500000000000003E-2</v>
      </c>
      <c r="BF8966" s="3">
        <f t="shared" ca="1" si="1194"/>
        <v>-1.3950525282585462</v>
      </c>
      <c r="BG8966" s="9">
        <f t="shared" ca="1" si="1195"/>
        <v>0</v>
      </c>
      <c r="BH8966" s="6">
        <f ca="1">IF(ISNUMBER('Descriptive Stats'!BF8966),'Descriptive Stats'!BF8966,#N/A)</f>
        <v>-1.3950525282585462</v>
      </c>
      <c r="BI8966" s="6">
        <f ca="1">IF(ISNUMBER('Descriptive Stats'!E8966),'Descriptive Stats'!E8966,#N/A)</f>
        <v>0</v>
      </c>
    </row>
    <row r="8967" spans="1:61" ht="14.4" x14ac:dyDescent="0.3">
      <c r="A8967" s="2">
        <f>ROW()</f>
        <v>8967</v>
      </c>
      <c r="C8967" s="8">
        <f t="shared" ca="1" si="1197"/>
        <v>4</v>
      </c>
      <c r="D8967" s="8">
        <f t="shared" ca="1" si="1198"/>
        <v>0</v>
      </c>
      <c r="E8967" s="50">
        <f t="shared" ca="1" si="1200"/>
        <v>1</v>
      </c>
      <c r="F8967" s="2" t="str">
        <f t="shared" ca="1" si="1199"/>
        <v/>
      </c>
      <c r="BD8967" s="49">
        <f t="shared" ca="1" si="1196"/>
        <v>1871</v>
      </c>
      <c r="BE8967" s="3">
        <f t="shared" ca="1" si="1193"/>
        <v>0.18704999999999999</v>
      </c>
      <c r="BF8967" s="3">
        <f t="shared" ca="1" si="1194"/>
        <v>-0.88881967520906158</v>
      </c>
      <c r="BG8967" s="9">
        <f t="shared" ca="1" si="1195"/>
        <v>1</v>
      </c>
      <c r="BH8967" s="6">
        <f ca="1">IF(ISNUMBER('Descriptive Stats'!BF8967),'Descriptive Stats'!BF8967,#N/A)</f>
        <v>-0.88881967520906158</v>
      </c>
      <c r="BI8967" s="6">
        <f ca="1">IF(ISNUMBER('Descriptive Stats'!E8967),'Descriptive Stats'!E8967,#N/A)</f>
        <v>1</v>
      </c>
    </row>
    <row r="8968" spans="1:61" ht="14.4" x14ac:dyDescent="0.3">
      <c r="A8968" s="2">
        <f>ROW()</f>
        <v>8968</v>
      </c>
      <c r="C8968" s="8">
        <f t="shared" ca="1" si="1197"/>
        <v>8</v>
      </c>
      <c r="D8968" s="8">
        <f t="shared" ca="1" si="1198"/>
        <v>1</v>
      </c>
      <c r="E8968" s="50">
        <f t="shared" ca="1" si="1200"/>
        <v>15</v>
      </c>
      <c r="F8968" s="2" t="str">
        <f t="shared" ca="1" si="1199"/>
        <v/>
      </c>
      <c r="BD8968" s="49">
        <f t="shared" ca="1" si="1196"/>
        <v>5051.5</v>
      </c>
      <c r="BE8968" s="3">
        <f t="shared" ca="1" si="1193"/>
        <v>0.50509999999999999</v>
      </c>
      <c r="BF8968" s="3">
        <f t="shared" ca="1" si="1194"/>
        <v>1.2784152420787677E-2</v>
      </c>
      <c r="BG8968" s="9">
        <f t="shared" ca="1" si="1195"/>
        <v>15</v>
      </c>
      <c r="BH8968" s="6">
        <f ca="1">IF(ISNUMBER('Descriptive Stats'!BF8968),'Descriptive Stats'!BF8968,#N/A)</f>
        <v>1.2784152420787677E-2</v>
      </c>
      <c r="BI8968" s="6">
        <f ca="1">IF(ISNUMBER('Descriptive Stats'!E8968),'Descriptive Stats'!E8968,#N/A)</f>
        <v>15</v>
      </c>
    </row>
    <row r="8969" spans="1:61" ht="14.4" x14ac:dyDescent="0.3">
      <c r="A8969" s="2">
        <f>ROW()</f>
        <v>8969</v>
      </c>
      <c r="C8969" s="8">
        <f t="shared" ca="1" si="1197"/>
        <v>24</v>
      </c>
      <c r="D8969" s="8">
        <f t="shared" ca="1" si="1198"/>
        <v>15</v>
      </c>
      <c r="E8969" s="50">
        <f t="shared" ca="1" si="1200"/>
        <v>1</v>
      </c>
      <c r="F8969" s="2" t="str">
        <f t="shared" ca="1" si="1199"/>
        <v/>
      </c>
      <c r="BD8969" s="49">
        <f t="shared" ca="1" si="1196"/>
        <v>1871</v>
      </c>
      <c r="BE8969" s="3">
        <f t="shared" ref="BE8969:BE9032" ca="1" si="1201">IF(ISNUMBER(BD8969),(BD8969-0.5)/$BK$4,"")</f>
        <v>0.18704999999999999</v>
      </c>
      <c r="BF8969" s="3">
        <f t="shared" ref="BF8969:BF9032" ca="1" si="1202">IF(ISNUMBER(BE8969),_xlfn.NORM.INV(BE8969,0,1),"")</f>
        <v>-0.88881967520906158</v>
      </c>
      <c r="BG8969" s="9">
        <f t="shared" ref="BG8969:BG9032" ca="1" si="1203">IF(ISNUMBER(E8969),E8969,"")</f>
        <v>1</v>
      </c>
      <c r="BH8969" s="6">
        <f ca="1">IF(ISNUMBER('Descriptive Stats'!BF8969),'Descriptive Stats'!BF8969,#N/A)</f>
        <v>-0.88881967520906158</v>
      </c>
      <c r="BI8969" s="6">
        <f ca="1">IF(ISNUMBER('Descriptive Stats'!E8969),'Descriptive Stats'!E8969,#N/A)</f>
        <v>1</v>
      </c>
    </row>
    <row r="8970" spans="1:61" ht="14.4" x14ac:dyDescent="0.3">
      <c r="A8970" s="2">
        <f>ROW()</f>
        <v>8970</v>
      </c>
      <c r="C8970" s="8">
        <f t="shared" ca="1" si="1197"/>
        <v>8</v>
      </c>
      <c r="D8970" s="8">
        <f t="shared" ca="1" si="1198"/>
        <v>1</v>
      </c>
      <c r="E8970" s="50">
        <f t="shared" ca="1" si="1200"/>
        <v>6</v>
      </c>
      <c r="F8970" s="2" t="str">
        <f t="shared" ca="1" si="1199"/>
        <v/>
      </c>
      <c r="BD8970" s="49">
        <f t="shared" ref="BD8970:BD9033" ca="1" si="1204">IF(ISNUMBER(BG8970),_xlfn.RANK.AVG(BG8970,$BG$2:$BG$5414,1),"")</f>
        <v>3900</v>
      </c>
      <c r="BE8970" s="3">
        <f t="shared" ca="1" si="1201"/>
        <v>0.38995000000000002</v>
      </c>
      <c r="BF8970" s="3">
        <f t="shared" ca="1" si="1202"/>
        <v>-0.2794493539703507</v>
      </c>
      <c r="BG8970" s="9">
        <f t="shared" ca="1" si="1203"/>
        <v>6</v>
      </c>
      <c r="BH8970" s="6">
        <f ca="1">IF(ISNUMBER('Descriptive Stats'!BF8970),'Descriptive Stats'!BF8970,#N/A)</f>
        <v>-0.2794493539703507</v>
      </c>
      <c r="BI8970" s="6">
        <f ca="1">IF(ISNUMBER('Descriptive Stats'!E8970),'Descriptive Stats'!E8970,#N/A)</f>
        <v>6</v>
      </c>
    </row>
    <row r="8971" spans="1:61" ht="14.4" x14ac:dyDescent="0.3">
      <c r="A8971" s="2">
        <f>ROW()</f>
        <v>8971</v>
      </c>
      <c r="C8971" s="8">
        <f t="shared" ca="1" si="1197"/>
        <v>16</v>
      </c>
      <c r="D8971" s="8">
        <f t="shared" ca="1" si="1198"/>
        <v>6</v>
      </c>
      <c r="E8971" s="50">
        <f t="shared" ca="1" si="1200"/>
        <v>0</v>
      </c>
      <c r="F8971" s="2" t="str">
        <f t="shared" ca="1" si="1199"/>
        <v/>
      </c>
      <c r="BD8971" s="49">
        <f t="shared" ca="1" si="1204"/>
        <v>815.5</v>
      </c>
      <c r="BE8971" s="3">
        <f t="shared" ca="1" si="1201"/>
        <v>8.1500000000000003E-2</v>
      </c>
      <c r="BF8971" s="3">
        <f t="shared" ca="1" si="1202"/>
        <v>-1.3950525282585462</v>
      </c>
      <c r="BG8971" s="9">
        <f t="shared" ca="1" si="1203"/>
        <v>0</v>
      </c>
      <c r="BH8971" s="6">
        <f ca="1">IF(ISNUMBER('Descriptive Stats'!BF8971),'Descriptive Stats'!BF8971,#N/A)</f>
        <v>-1.3950525282585462</v>
      </c>
      <c r="BI8971" s="6">
        <f ca="1">IF(ISNUMBER('Descriptive Stats'!E8971),'Descriptive Stats'!E8971,#N/A)</f>
        <v>0</v>
      </c>
    </row>
    <row r="8972" spans="1:61" ht="14.4" x14ac:dyDescent="0.3">
      <c r="A8972" s="2">
        <f>ROW()</f>
        <v>8972</v>
      </c>
      <c r="C8972" s="8">
        <f t="shared" ca="1" si="1197"/>
        <v>11</v>
      </c>
      <c r="D8972" s="8">
        <f t="shared" ca="1" si="1198"/>
        <v>0</v>
      </c>
      <c r="E8972" s="50">
        <f t="shared" ca="1" si="1200"/>
        <v>2</v>
      </c>
      <c r="F8972" s="2" t="str">
        <f t="shared" ca="1" si="1199"/>
        <v/>
      </c>
      <c r="BD8972" s="49">
        <f t="shared" ca="1" si="1204"/>
        <v>2595</v>
      </c>
      <c r="BE8972" s="3">
        <f t="shared" ca="1" si="1201"/>
        <v>0.25945000000000001</v>
      </c>
      <c r="BF8972" s="3">
        <f t="shared" ca="1" si="1202"/>
        <v>-0.6450419512753276</v>
      </c>
      <c r="BG8972" s="9">
        <f t="shared" ca="1" si="1203"/>
        <v>2</v>
      </c>
      <c r="BH8972" s="6">
        <f ca="1">IF(ISNUMBER('Descriptive Stats'!BF8972),'Descriptive Stats'!BF8972,#N/A)</f>
        <v>-0.6450419512753276</v>
      </c>
      <c r="BI8972" s="6">
        <f ca="1">IF(ISNUMBER('Descriptive Stats'!E8972),'Descriptive Stats'!E8972,#N/A)</f>
        <v>2</v>
      </c>
    </row>
    <row r="8973" spans="1:61" ht="14.4" x14ac:dyDescent="0.3">
      <c r="A8973" s="2">
        <f>ROW()</f>
        <v>8973</v>
      </c>
      <c r="C8973" s="8">
        <f t="shared" ca="1" si="1197"/>
        <v>21</v>
      </c>
      <c r="D8973" s="8">
        <f t="shared" ca="1" si="1198"/>
        <v>2</v>
      </c>
      <c r="E8973" s="50">
        <f t="shared" ca="1" si="1200"/>
        <v>1</v>
      </c>
      <c r="F8973" s="2" t="str">
        <f t="shared" ca="1" si="1199"/>
        <v/>
      </c>
      <c r="BD8973" s="49">
        <f t="shared" ca="1" si="1204"/>
        <v>1871</v>
      </c>
      <c r="BE8973" s="3">
        <f t="shared" ca="1" si="1201"/>
        <v>0.18704999999999999</v>
      </c>
      <c r="BF8973" s="3">
        <f t="shared" ca="1" si="1202"/>
        <v>-0.88881967520906158</v>
      </c>
      <c r="BG8973" s="9">
        <f t="shared" ca="1" si="1203"/>
        <v>1</v>
      </c>
      <c r="BH8973" s="6">
        <f ca="1">IF(ISNUMBER('Descriptive Stats'!BF8973),'Descriptive Stats'!BF8973,#N/A)</f>
        <v>-0.88881967520906158</v>
      </c>
      <c r="BI8973" s="6">
        <f ca="1">IF(ISNUMBER('Descriptive Stats'!E8973),'Descriptive Stats'!E8973,#N/A)</f>
        <v>1</v>
      </c>
    </row>
    <row r="8974" spans="1:61" ht="14.4" x14ac:dyDescent="0.3">
      <c r="A8974" s="2">
        <f>ROW()</f>
        <v>8974</v>
      </c>
      <c r="C8974" s="8">
        <f t="shared" ca="1" si="1197"/>
        <v>8</v>
      </c>
      <c r="D8974" s="8">
        <f t="shared" ca="1" si="1198"/>
        <v>1</v>
      </c>
      <c r="E8974" s="50">
        <f t="shared" ca="1" si="1200"/>
        <v>1</v>
      </c>
      <c r="F8974" s="2" t="str">
        <f t="shared" ca="1" si="1199"/>
        <v/>
      </c>
      <c r="BD8974" s="49">
        <f t="shared" ca="1" si="1204"/>
        <v>1871</v>
      </c>
      <c r="BE8974" s="3">
        <f t="shared" ca="1" si="1201"/>
        <v>0.18704999999999999</v>
      </c>
      <c r="BF8974" s="3">
        <f t="shared" ca="1" si="1202"/>
        <v>-0.88881967520906158</v>
      </c>
      <c r="BG8974" s="9">
        <f t="shared" ca="1" si="1203"/>
        <v>1</v>
      </c>
      <c r="BH8974" s="6">
        <f ca="1">IF(ISNUMBER('Descriptive Stats'!BF8974),'Descriptive Stats'!BF8974,#N/A)</f>
        <v>-0.88881967520906158</v>
      </c>
      <c r="BI8974" s="6">
        <f ca="1">IF(ISNUMBER('Descriptive Stats'!E8974),'Descriptive Stats'!E8974,#N/A)</f>
        <v>1</v>
      </c>
    </row>
    <row r="8975" spans="1:61" ht="14.4" x14ac:dyDescent="0.3">
      <c r="A8975" s="2">
        <f>ROW()</f>
        <v>8975</v>
      </c>
      <c r="C8975" s="8">
        <f t="shared" ca="1" si="1197"/>
        <v>12</v>
      </c>
      <c r="D8975" s="8">
        <f t="shared" ca="1" si="1198"/>
        <v>1</v>
      </c>
      <c r="E8975" s="50">
        <f t="shared" ca="1" si="1200"/>
        <v>0</v>
      </c>
      <c r="F8975" s="2" t="str">
        <f t="shared" ca="1" si="1199"/>
        <v/>
      </c>
      <c r="BD8975" s="49">
        <f t="shared" ca="1" si="1204"/>
        <v>815.5</v>
      </c>
      <c r="BE8975" s="3">
        <f t="shared" ca="1" si="1201"/>
        <v>8.1500000000000003E-2</v>
      </c>
      <c r="BF8975" s="3">
        <f t="shared" ca="1" si="1202"/>
        <v>-1.3950525282585462</v>
      </c>
      <c r="BG8975" s="9">
        <f t="shared" ca="1" si="1203"/>
        <v>0</v>
      </c>
      <c r="BH8975" s="6">
        <f ca="1">IF(ISNUMBER('Descriptive Stats'!BF8975),'Descriptive Stats'!BF8975,#N/A)</f>
        <v>-1.3950525282585462</v>
      </c>
      <c r="BI8975" s="6">
        <f ca="1">IF(ISNUMBER('Descriptive Stats'!E8975),'Descriptive Stats'!E8975,#N/A)</f>
        <v>0</v>
      </c>
    </row>
    <row r="8976" spans="1:61" ht="14.4" x14ac:dyDescent="0.3">
      <c r="A8976" s="2">
        <f>ROW()</f>
        <v>8976</v>
      </c>
      <c r="C8976" s="8">
        <f t="shared" ca="1" si="1197"/>
        <v>18</v>
      </c>
      <c r="D8976" s="8">
        <f t="shared" ca="1" si="1198"/>
        <v>0</v>
      </c>
      <c r="E8976" s="50">
        <f t="shared" ca="1" si="1200"/>
        <v>19</v>
      </c>
      <c r="F8976" s="2" t="str">
        <f t="shared" ca="1" si="1199"/>
        <v>X</v>
      </c>
      <c r="BD8976" s="49">
        <f t="shared" ca="1" si="1204"/>
        <v>5294</v>
      </c>
      <c r="BE8976" s="3">
        <f t="shared" ca="1" si="1201"/>
        <v>0.52934999999999999</v>
      </c>
      <c r="BF8976" s="3">
        <f t="shared" ca="1" si="1202"/>
        <v>7.3636031452008061E-2</v>
      </c>
      <c r="BG8976" s="9">
        <f t="shared" ca="1" si="1203"/>
        <v>19</v>
      </c>
      <c r="BH8976" s="6">
        <f ca="1">IF(ISNUMBER('Descriptive Stats'!BF8976),'Descriptive Stats'!BF8976,#N/A)</f>
        <v>7.3636031452008061E-2</v>
      </c>
      <c r="BI8976" s="6">
        <f ca="1">IF(ISNUMBER('Descriptive Stats'!E8976),'Descriptive Stats'!E8976,#N/A)</f>
        <v>19</v>
      </c>
    </row>
    <row r="8977" spans="1:61" ht="14.4" x14ac:dyDescent="0.3">
      <c r="A8977" s="2">
        <f>ROW()</f>
        <v>8977</v>
      </c>
      <c r="C8977" s="8">
        <f t="shared" ref="C8977:C9040" ca="1" si="1205">RANDBETWEEN(2,COUNT(B:B))</f>
        <v>7</v>
      </c>
      <c r="D8977" s="8">
        <f t="shared" ref="D8977:D9040" ca="1" si="1206">VLOOKUP(C8977,A:B,2,TRUE)</f>
        <v>19</v>
      </c>
      <c r="E8977" s="50">
        <f t="shared" ca="1" si="1200"/>
        <v>0</v>
      </c>
      <c r="F8977" s="2" t="str">
        <f t="shared" ref="F8977:F9040" ca="1" si="1207">IF(ISNUMBER(E8977),IF(OR(E8977&lt;$K$16,E8977&gt;$K$14),"X",""),"")</f>
        <v/>
      </c>
      <c r="BD8977" s="49">
        <f t="shared" ca="1" si="1204"/>
        <v>815.5</v>
      </c>
      <c r="BE8977" s="3">
        <f t="shared" ca="1" si="1201"/>
        <v>8.1500000000000003E-2</v>
      </c>
      <c r="BF8977" s="3">
        <f t="shared" ca="1" si="1202"/>
        <v>-1.3950525282585462</v>
      </c>
      <c r="BG8977" s="9">
        <f t="shared" ca="1" si="1203"/>
        <v>0</v>
      </c>
      <c r="BH8977" s="6">
        <f ca="1">IF(ISNUMBER('Descriptive Stats'!BF8977),'Descriptive Stats'!BF8977,#N/A)</f>
        <v>-1.3950525282585462</v>
      </c>
      <c r="BI8977" s="6">
        <f ca="1">IF(ISNUMBER('Descriptive Stats'!E8977),'Descriptive Stats'!E8977,#N/A)</f>
        <v>0</v>
      </c>
    </row>
    <row r="8978" spans="1:61" ht="14.4" x14ac:dyDescent="0.3">
      <c r="A8978" s="2">
        <f>ROW()</f>
        <v>8978</v>
      </c>
      <c r="C8978" s="8">
        <f t="shared" ca="1" si="1205"/>
        <v>15</v>
      </c>
      <c r="D8978" s="8">
        <f t="shared" ca="1" si="1206"/>
        <v>0</v>
      </c>
      <c r="E8978" s="50">
        <f t="shared" ca="1" si="1200"/>
        <v>0</v>
      </c>
      <c r="F8978" s="2" t="str">
        <f t="shared" ca="1" si="1207"/>
        <v/>
      </c>
      <c r="BD8978" s="49">
        <f t="shared" ca="1" si="1204"/>
        <v>815.5</v>
      </c>
      <c r="BE8978" s="3">
        <f t="shared" ca="1" si="1201"/>
        <v>8.1500000000000003E-2</v>
      </c>
      <c r="BF8978" s="3">
        <f t="shared" ca="1" si="1202"/>
        <v>-1.3950525282585462</v>
      </c>
      <c r="BG8978" s="9">
        <f t="shared" ca="1" si="1203"/>
        <v>0</v>
      </c>
      <c r="BH8978" s="6">
        <f ca="1">IF(ISNUMBER('Descriptive Stats'!BF8978),'Descriptive Stats'!BF8978,#N/A)</f>
        <v>-1.3950525282585462</v>
      </c>
      <c r="BI8978" s="6">
        <f ca="1">IF(ISNUMBER('Descriptive Stats'!E8978),'Descriptive Stats'!E8978,#N/A)</f>
        <v>0</v>
      </c>
    </row>
    <row r="8979" spans="1:61" ht="14.4" x14ac:dyDescent="0.3">
      <c r="A8979" s="2">
        <f>ROW()</f>
        <v>8979</v>
      </c>
      <c r="C8979" s="8">
        <f t="shared" ca="1" si="1205"/>
        <v>4</v>
      </c>
      <c r="D8979" s="8">
        <f t="shared" ca="1" si="1206"/>
        <v>0</v>
      </c>
      <c r="E8979" s="50">
        <f t="shared" ca="1" si="1200"/>
        <v>7</v>
      </c>
      <c r="F8979" s="2" t="str">
        <f t="shared" ca="1" si="1207"/>
        <v/>
      </c>
      <c r="BD8979" s="49">
        <f t="shared" ca="1" si="1204"/>
        <v>4473.5</v>
      </c>
      <c r="BE8979" s="3">
        <f t="shared" ca="1" si="1201"/>
        <v>0.44729999999999998</v>
      </c>
      <c r="BF8979" s="3">
        <f t="shared" ca="1" si="1202"/>
        <v>-0.13248586824472414</v>
      </c>
      <c r="BG8979" s="9">
        <f t="shared" ca="1" si="1203"/>
        <v>7</v>
      </c>
      <c r="BH8979" s="6">
        <f ca="1">IF(ISNUMBER('Descriptive Stats'!BF8979),'Descriptive Stats'!BF8979,#N/A)</f>
        <v>-0.13248586824472414</v>
      </c>
      <c r="BI8979" s="6">
        <f ca="1">IF(ISNUMBER('Descriptive Stats'!E8979),'Descriptive Stats'!E8979,#N/A)</f>
        <v>7</v>
      </c>
    </row>
    <row r="8980" spans="1:61" ht="14.4" x14ac:dyDescent="0.3">
      <c r="A8980" s="2">
        <f>ROW()</f>
        <v>8980</v>
      </c>
      <c r="C8980" s="8">
        <f t="shared" ca="1" si="1205"/>
        <v>6</v>
      </c>
      <c r="D8980" s="8">
        <f t="shared" ca="1" si="1206"/>
        <v>7</v>
      </c>
      <c r="E8980" s="50">
        <f t="shared" ca="1" si="1200"/>
        <v>6</v>
      </c>
      <c r="F8980" s="2" t="str">
        <f t="shared" ca="1" si="1207"/>
        <v/>
      </c>
      <c r="BD8980" s="49">
        <f t="shared" ca="1" si="1204"/>
        <v>3900</v>
      </c>
      <c r="BE8980" s="3">
        <f t="shared" ca="1" si="1201"/>
        <v>0.38995000000000002</v>
      </c>
      <c r="BF8980" s="3">
        <f t="shared" ca="1" si="1202"/>
        <v>-0.2794493539703507</v>
      </c>
      <c r="BG8980" s="9">
        <f t="shared" ca="1" si="1203"/>
        <v>6</v>
      </c>
      <c r="BH8980" s="6">
        <f ca="1">IF(ISNUMBER('Descriptive Stats'!BF8980),'Descriptive Stats'!BF8980,#N/A)</f>
        <v>-0.2794493539703507</v>
      </c>
      <c r="BI8980" s="6">
        <f ca="1">IF(ISNUMBER('Descriptive Stats'!E8980),'Descriptive Stats'!E8980,#N/A)</f>
        <v>6</v>
      </c>
    </row>
    <row r="8981" spans="1:61" ht="14.4" x14ac:dyDescent="0.3">
      <c r="A8981" s="2">
        <f>ROW()</f>
        <v>8981</v>
      </c>
      <c r="C8981" s="8">
        <f t="shared" ca="1" si="1205"/>
        <v>16</v>
      </c>
      <c r="D8981" s="8">
        <f t="shared" ca="1" si="1206"/>
        <v>6</v>
      </c>
      <c r="E8981" s="50">
        <f t="shared" ca="1" si="1200"/>
        <v>15</v>
      </c>
      <c r="F8981" s="2" t="str">
        <f t="shared" ca="1" si="1207"/>
        <v/>
      </c>
      <c r="BD8981" s="49">
        <f t="shared" ca="1" si="1204"/>
        <v>5051.5</v>
      </c>
      <c r="BE8981" s="3">
        <f t="shared" ca="1" si="1201"/>
        <v>0.50509999999999999</v>
      </c>
      <c r="BF8981" s="3">
        <f t="shared" ca="1" si="1202"/>
        <v>1.2784152420787677E-2</v>
      </c>
      <c r="BG8981" s="9">
        <f t="shared" ca="1" si="1203"/>
        <v>15</v>
      </c>
      <c r="BH8981" s="6">
        <f ca="1">IF(ISNUMBER('Descriptive Stats'!BF8981),'Descriptive Stats'!BF8981,#N/A)</f>
        <v>1.2784152420787677E-2</v>
      </c>
      <c r="BI8981" s="6">
        <f ca="1">IF(ISNUMBER('Descriptive Stats'!E8981),'Descriptive Stats'!E8981,#N/A)</f>
        <v>15</v>
      </c>
    </row>
    <row r="8982" spans="1:61" ht="14.4" x14ac:dyDescent="0.3">
      <c r="A8982" s="2">
        <f>ROW()</f>
        <v>8982</v>
      </c>
      <c r="C8982" s="8">
        <f t="shared" ca="1" si="1205"/>
        <v>24</v>
      </c>
      <c r="D8982" s="8">
        <f t="shared" ca="1" si="1206"/>
        <v>15</v>
      </c>
      <c r="E8982" s="50">
        <f t="shared" ca="1" si="1200"/>
        <v>0</v>
      </c>
      <c r="F8982" s="2" t="str">
        <f t="shared" ca="1" si="1207"/>
        <v/>
      </c>
      <c r="BD8982" s="49">
        <f t="shared" ca="1" si="1204"/>
        <v>815.5</v>
      </c>
      <c r="BE8982" s="3">
        <f t="shared" ca="1" si="1201"/>
        <v>8.1500000000000003E-2</v>
      </c>
      <c r="BF8982" s="3">
        <f t="shared" ca="1" si="1202"/>
        <v>-1.3950525282585462</v>
      </c>
      <c r="BG8982" s="9">
        <f t="shared" ca="1" si="1203"/>
        <v>0</v>
      </c>
      <c r="BH8982" s="6">
        <f ca="1">IF(ISNUMBER('Descriptive Stats'!BF8982),'Descriptive Stats'!BF8982,#N/A)</f>
        <v>-1.3950525282585462</v>
      </c>
      <c r="BI8982" s="6">
        <f ca="1">IF(ISNUMBER('Descriptive Stats'!E8982),'Descriptive Stats'!E8982,#N/A)</f>
        <v>0</v>
      </c>
    </row>
    <row r="8983" spans="1:61" ht="14.4" x14ac:dyDescent="0.3">
      <c r="A8983" s="2">
        <f>ROW()</f>
        <v>8983</v>
      </c>
      <c r="C8983" s="8">
        <f t="shared" ca="1" si="1205"/>
        <v>14</v>
      </c>
      <c r="D8983" s="8">
        <f t="shared" ca="1" si="1206"/>
        <v>0</v>
      </c>
      <c r="E8983" s="50">
        <f t="shared" ca="1" si="1200"/>
        <v>0</v>
      </c>
      <c r="F8983" s="2" t="str">
        <f t="shared" ca="1" si="1207"/>
        <v/>
      </c>
      <c r="BD8983" s="49">
        <f t="shared" ca="1" si="1204"/>
        <v>815.5</v>
      </c>
      <c r="BE8983" s="3">
        <f t="shared" ca="1" si="1201"/>
        <v>8.1500000000000003E-2</v>
      </c>
      <c r="BF8983" s="3">
        <f t="shared" ca="1" si="1202"/>
        <v>-1.3950525282585462</v>
      </c>
      <c r="BG8983" s="9">
        <f t="shared" ca="1" si="1203"/>
        <v>0</v>
      </c>
      <c r="BH8983" s="6">
        <f ca="1">IF(ISNUMBER('Descriptive Stats'!BF8983),'Descriptive Stats'!BF8983,#N/A)</f>
        <v>-1.3950525282585462</v>
      </c>
      <c r="BI8983" s="6">
        <f ca="1">IF(ISNUMBER('Descriptive Stats'!E8983),'Descriptive Stats'!E8983,#N/A)</f>
        <v>0</v>
      </c>
    </row>
    <row r="8984" spans="1:61" ht="14.4" x14ac:dyDescent="0.3">
      <c r="A8984" s="2">
        <f>ROW()</f>
        <v>8984</v>
      </c>
      <c r="C8984" s="8">
        <f t="shared" ca="1" si="1205"/>
        <v>11</v>
      </c>
      <c r="D8984" s="8">
        <f t="shared" ca="1" si="1206"/>
        <v>0</v>
      </c>
      <c r="E8984" s="50">
        <f t="shared" ca="1" si="1200"/>
        <v>2</v>
      </c>
      <c r="F8984" s="2" t="str">
        <f t="shared" ca="1" si="1207"/>
        <v/>
      </c>
      <c r="BD8984" s="49">
        <f t="shared" ca="1" si="1204"/>
        <v>2595</v>
      </c>
      <c r="BE8984" s="3">
        <f t="shared" ca="1" si="1201"/>
        <v>0.25945000000000001</v>
      </c>
      <c r="BF8984" s="3">
        <f t="shared" ca="1" si="1202"/>
        <v>-0.6450419512753276</v>
      </c>
      <c r="BG8984" s="9">
        <f t="shared" ca="1" si="1203"/>
        <v>2</v>
      </c>
      <c r="BH8984" s="6">
        <f ca="1">IF(ISNUMBER('Descriptive Stats'!BF8984),'Descriptive Stats'!BF8984,#N/A)</f>
        <v>-0.6450419512753276</v>
      </c>
      <c r="BI8984" s="6">
        <f ca="1">IF(ISNUMBER('Descriptive Stats'!E8984),'Descriptive Stats'!E8984,#N/A)</f>
        <v>2</v>
      </c>
    </row>
    <row r="8985" spans="1:61" ht="14.4" x14ac:dyDescent="0.3">
      <c r="A8985" s="2">
        <f>ROW()</f>
        <v>8985</v>
      </c>
      <c r="C8985" s="8">
        <f t="shared" ca="1" si="1205"/>
        <v>9</v>
      </c>
      <c r="D8985" s="8">
        <f t="shared" ca="1" si="1206"/>
        <v>2</v>
      </c>
      <c r="E8985" s="50">
        <f t="shared" ca="1" si="1200"/>
        <v>0</v>
      </c>
      <c r="F8985" s="2" t="str">
        <f t="shared" ca="1" si="1207"/>
        <v/>
      </c>
      <c r="BD8985" s="49">
        <f t="shared" ca="1" si="1204"/>
        <v>815.5</v>
      </c>
      <c r="BE8985" s="3">
        <f t="shared" ca="1" si="1201"/>
        <v>8.1500000000000003E-2</v>
      </c>
      <c r="BF8985" s="3">
        <f t="shared" ca="1" si="1202"/>
        <v>-1.3950525282585462</v>
      </c>
      <c r="BG8985" s="9">
        <f t="shared" ca="1" si="1203"/>
        <v>0</v>
      </c>
      <c r="BH8985" s="6">
        <f ca="1">IF(ISNUMBER('Descriptive Stats'!BF8985),'Descriptive Stats'!BF8985,#N/A)</f>
        <v>-1.3950525282585462</v>
      </c>
      <c r="BI8985" s="6">
        <f ca="1">IF(ISNUMBER('Descriptive Stats'!E8985),'Descriptive Stats'!E8985,#N/A)</f>
        <v>0</v>
      </c>
    </row>
    <row r="8986" spans="1:61" ht="14.4" x14ac:dyDescent="0.3">
      <c r="A8986" s="2">
        <f>ROW()</f>
        <v>8986</v>
      </c>
      <c r="C8986" s="8">
        <f t="shared" ca="1" si="1205"/>
        <v>14</v>
      </c>
      <c r="D8986" s="8">
        <f t="shared" ca="1" si="1206"/>
        <v>0</v>
      </c>
      <c r="E8986" s="50">
        <f t="shared" ca="1" si="1200"/>
        <v>1</v>
      </c>
      <c r="F8986" s="2" t="str">
        <f t="shared" ca="1" si="1207"/>
        <v/>
      </c>
      <c r="BD8986" s="49">
        <f t="shared" ca="1" si="1204"/>
        <v>1871</v>
      </c>
      <c r="BE8986" s="3">
        <f t="shared" ca="1" si="1201"/>
        <v>0.18704999999999999</v>
      </c>
      <c r="BF8986" s="3">
        <f t="shared" ca="1" si="1202"/>
        <v>-0.88881967520906158</v>
      </c>
      <c r="BG8986" s="9">
        <f t="shared" ca="1" si="1203"/>
        <v>1</v>
      </c>
      <c r="BH8986" s="6">
        <f ca="1">IF(ISNUMBER('Descriptive Stats'!BF8986),'Descriptive Stats'!BF8986,#N/A)</f>
        <v>-0.88881967520906158</v>
      </c>
      <c r="BI8986" s="6">
        <f ca="1">IF(ISNUMBER('Descriptive Stats'!E8986),'Descriptive Stats'!E8986,#N/A)</f>
        <v>1</v>
      </c>
    </row>
    <row r="8987" spans="1:61" ht="14.4" x14ac:dyDescent="0.3">
      <c r="A8987" s="2">
        <f>ROW()</f>
        <v>8987</v>
      </c>
      <c r="C8987" s="8">
        <f t="shared" ca="1" si="1205"/>
        <v>8</v>
      </c>
      <c r="D8987" s="8">
        <f t="shared" ca="1" si="1206"/>
        <v>1</v>
      </c>
      <c r="E8987" s="50">
        <f t="shared" ca="1" si="1200"/>
        <v>15</v>
      </c>
      <c r="F8987" s="2" t="str">
        <f t="shared" ca="1" si="1207"/>
        <v/>
      </c>
      <c r="BD8987" s="49">
        <f t="shared" ca="1" si="1204"/>
        <v>5051.5</v>
      </c>
      <c r="BE8987" s="3">
        <f t="shared" ca="1" si="1201"/>
        <v>0.50509999999999999</v>
      </c>
      <c r="BF8987" s="3">
        <f t="shared" ca="1" si="1202"/>
        <v>1.2784152420787677E-2</v>
      </c>
      <c r="BG8987" s="9">
        <f t="shared" ca="1" si="1203"/>
        <v>15</v>
      </c>
      <c r="BH8987" s="6">
        <f ca="1">IF(ISNUMBER('Descriptive Stats'!BF8987),'Descriptive Stats'!BF8987,#N/A)</f>
        <v>1.2784152420787677E-2</v>
      </c>
      <c r="BI8987" s="6">
        <f ca="1">IF(ISNUMBER('Descriptive Stats'!E8987),'Descriptive Stats'!E8987,#N/A)</f>
        <v>15</v>
      </c>
    </row>
    <row r="8988" spans="1:61" ht="14.4" x14ac:dyDescent="0.3">
      <c r="A8988" s="2">
        <f>ROW()</f>
        <v>8988</v>
      </c>
      <c r="C8988" s="8">
        <f t="shared" ca="1" si="1205"/>
        <v>24</v>
      </c>
      <c r="D8988" s="8">
        <f t="shared" ca="1" si="1206"/>
        <v>15</v>
      </c>
      <c r="E8988" s="50">
        <f t="shared" ca="1" si="1200"/>
        <v>2</v>
      </c>
      <c r="F8988" s="2" t="str">
        <f t="shared" ca="1" si="1207"/>
        <v/>
      </c>
      <c r="BD8988" s="49">
        <f t="shared" ca="1" si="1204"/>
        <v>2595</v>
      </c>
      <c r="BE8988" s="3">
        <f t="shared" ca="1" si="1201"/>
        <v>0.25945000000000001</v>
      </c>
      <c r="BF8988" s="3">
        <f t="shared" ca="1" si="1202"/>
        <v>-0.6450419512753276</v>
      </c>
      <c r="BG8988" s="9">
        <f t="shared" ca="1" si="1203"/>
        <v>2</v>
      </c>
      <c r="BH8988" s="6">
        <f ca="1">IF(ISNUMBER('Descriptive Stats'!BF8988),'Descriptive Stats'!BF8988,#N/A)</f>
        <v>-0.6450419512753276</v>
      </c>
      <c r="BI8988" s="6">
        <f ca="1">IF(ISNUMBER('Descriptive Stats'!E8988),'Descriptive Stats'!E8988,#N/A)</f>
        <v>2</v>
      </c>
    </row>
    <row r="8989" spans="1:61" ht="14.4" x14ac:dyDescent="0.3">
      <c r="A8989" s="2">
        <f>ROW()</f>
        <v>8989</v>
      </c>
      <c r="C8989" s="8">
        <f t="shared" ca="1" si="1205"/>
        <v>9</v>
      </c>
      <c r="D8989" s="8">
        <f t="shared" ca="1" si="1206"/>
        <v>2</v>
      </c>
      <c r="E8989" s="50">
        <f t="shared" ca="1" si="1200"/>
        <v>0</v>
      </c>
      <c r="F8989" s="2" t="str">
        <f t="shared" ca="1" si="1207"/>
        <v/>
      </c>
      <c r="BD8989" s="49">
        <f t="shared" ca="1" si="1204"/>
        <v>815.5</v>
      </c>
      <c r="BE8989" s="3">
        <f t="shared" ca="1" si="1201"/>
        <v>8.1500000000000003E-2</v>
      </c>
      <c r="BF8989" s="3">
        <f t="shared" ca="1" si="1202"/>
        <v>-1.3950525282585462</v>
      </c>
      <c r="BG8989" s="9">
        <f t="shared" ca="1" si="1203"/>
        <v>0</v>
      </c>
      <c r="BH8989" s="6">
        <f ca="1">IF(ISNUMBER('Descriptive Stats'!BF8989),'Descriptive Stats'!BF8989,#N/A)</f>
        <v>-1.3950525282585462</v>
      </c>
      <c r="BI8989" s="6">
        <f ca="1">IF(ISNUMBER('Descriptive Stats'!E8989),'Descriptive Stats'!E8989,#N/A)</f>
        <v>0</v>
      </c>
    </row>
    <row r="8990" spans="1:61" ht="14.4" x14ac:dyDescent="0.3">
      <c r="A8990" s="2">
        <f>ROW()</f>
        <v>8990</v>
      </c>
      <c r="C8990" s="8">
        <f t="shared" ca="1" si="1205"/>
        <v>11</v>
      </c>
      <c r="D8990" s="8">
        <f t="shared" ca="1" si="1206"/>
        <v>0</v>
      </c>
      <c r="E8990" s="50">
        <f t="shared" ca="1" si="1200"/>
        <v>3</v>
      </c>
      <c r="F8990" s="2" t="str">
        <f t="shared" ca="1" si="1207"/>
        <v/>
      </c>
      <c r="BD8990" s="49">
        <f t="shared" ca="1" si="1204"/>
        <v>3200</v>
      </c>
      <c r="BE8990" s="3">
        <f t="shared" ca="1" si="1201"/>
        <v>0.31995000000000001</v>
      </c>
      <c r="BF8990" s="3">
        <f t="shared" ca="1" si="1202"/>
        <v>-0.46783862043457014</v>
      </c>
      <c r="BG8990" s="9">
        <f t="shared" ca="1" si="1203"/>
        <v>3</v>
      </c>
      <c r="BH8990" s="6">
        <f ca="1">IF(ISNUMBER('Descriptive Stats'!BF8990),'Descriptive Stats'!BF8990,#N/A)</f>
        <v>-0.46783862043457014</v>
      </c>
      <c r="BI8990" s="6">
        <f ca="1">IF(ISNUMBER('Descriptive Stats'!E8990),'Descriptive Stats'!E8990,#N/A)</f>
        <v>3</v>
      </c>
    </row>
    <row r="8991" spans="1:61" ht="14.4" x14ac:dyDescent="0.3">
      <c r="A8991" s="2">
        <f>ROW()</f>
        <v>8991</v>
      </c>
      <c r="C8991" s="8">
        <f t="shared" ca="1" si="1205"/>
        <v>10</v>
      </c>
      <c r="D8991" s="8">
        <f t="shared" ca="1" si="1206"/>
        <v>3</v>
      </c>
      <c r="E8991" s="50">
        <f t="shared" ca="1" si="1200"/>
        <v>15</v>
      </c>
      <c r="F8991" s="2" t="str">
        <f t="shared" ca="1" si="1207"/>
        <v/>
      </c>
      <c r="BD8991" s="49">
        <f t="shared" ca="1" si="1204"/>
        <v>5051.5</v>
      </c>
      <c r="BE8991" s="3">
        <f t="shared" ca="1" si="1201"/>
        <v>0.50509999999999999</v>
      </c>
      <c r="BF8991" s="3">
        <f t="shared" ca="1" si="1202"/>
        <v>1.2784152420787677E-2</v>
      </c>
      <c r="BG8991" s="9">
        <f t="shared" ca="1" si="1203"/>
        <v>15</v>
      </c>
      <c r="BH8991" s="6">
        <f ca="1">IF(ISNUMBER('Descriptive Stats'!BF8991),'Descriptive Stats'!BF8991,#N/A)</f>
        <v>1.2784152420787677E-2</v>
      </c>
      <c r="BI8991" s="6">
        <f ca="1">IF(ISNUMBER('Descriptive Stats'!E8991),'Descriptive Stats'!E8991,#N/A)</f>
        <v>15</v>
      </c>
    </row>
    <row r="8992" spans="1:61" ht="14.4" x14ac:dyDescent="0.3">
      <c r="A8992" s="2">
        <f>ROW()</f>
        <v>8992</v>
      </c>
      <c r="C8992" s="8">
        <f t="shared" ca="1" si="1205"/>
        <v>24</v>
      </c>
      <c r="D8992" s="8">
        <f t="shared" ca="1" si="1206"/>
        <v>15</v>
      </c>
      <c r="E8992" s="50">
        <f t="shared" ca="1" si="1200"/>
        <v>6</v>
      </c>
      <c r="F8992" s="2" t="str">
        <f t="shared" ca="1" si="1207"/>
        <v/>
      </c>
      <c r="BD8992" s="49">
        <f t="shared" ca="1" si="1204"/>
        <v>3900</v>
      </c>
      <c r="BE8992" s="3">
        <f t="shared" ca="1" si="1201"/>
        <v>0.38995000000000002</v>
      </c>
      <c r="BF8992" s="3">
        <f t="shared" ca="1" si="1202"/>
        <v>-0.2794493539703507</v>
      </c>
      <c r="BG8992" s="9">
        <f t="shared" ca="1" si="1203"/>
        <v>6</v>
      </c>
      <c r="BH8992" s="6">
        <f ca="1">IF(ISNUMBER('Descriptive Stats'!BF8992),'Descriptive Stats'!BF8992,#N/A)</f>
        <v>-0.2794493539703507</v>
      </c>
      <c r="BI8992" s="6">
        <f ca="1">IF(ISNUMBER('Descriptive Stats'!E8992),'Descriptive Stats'!E8992,#N/A)</f>
        <v>6</v>
      </c>
    </row>
    <row r="8993" spans="1:61" ht="14.4" x14ac:dyDescent="0.3">
      <c r="A8993" s="2">
        <f>ROW()</f>
        <v>8993</v>
      </c>
      <c r="C8993" s="8">
        <f t="shared" ca="1" si="1205"/>
        <v>5</v>
      </c>
      <c r="D8993" s="8">
        <f t="shared" ca="1" si="1206"/>
        <v>6</v>
      </c>
      <c r="E8993" s="50">
        <f t="shared" ca="1" si="1200"/>
        <v>0</v>
      </c>
      <c r="F8993" s="2" t="str">
        <f t="shared" ca="1" si="1207"/>
        <v/>
      </c>
      <c r="BD8993" s="49">
        <f t="shared" ca="1" si="1204"/>
        <v>815.5</v>
      </c>
      <c r="BE8993" s="3">
        <f t="shared" ca="1" si="1201"/>
        <v>8.1500000000000003E-2</v>
      </c>
      <c r="BF8993" s="3">
        <f t="shared" ca="1" si="1202"/>
        <v>-1.3950525282585462</v>
      </c>
      <c r="BG8993" s="9">
        <f t="shared" ca="1" si="1203"/>
        <v>0</v>
      </c>
      <c r="BH8993" s="6">
        <f ca="1">IF(ISNUMBER('Descriptive Stats'!BF8993),'Descriptive Stats'!BF8993,#N/A)</f>
        <v>-1.3950525282585462</v>
      </c>
      <c r="BI8993" s="6">
        <f ca="1">IF(ISNUMBER('Descriptive Stats'!E8993),'Descriptive Stats'!E8993,#N/A)</f>
        <v>0</v>
      </c>
    </row>
    <row r="8994" spans="1:61" ht="14.4" x14ac:dyDescent="0.3">
      <c r="A8994" s="2">
        <f>ROW()</f>
        <v>8994</v>
      </c>
      <c r="C8994" s="8">
        <f t="shared" ca="1" si="1205"/>
        <v>4</v>
      </c>
      <c r="D8994" s="8">
        <f t="shared" ca="1" si="1206"/>
        <v>0</v>
      </c>
      <c r="E8994" s="50">
        <f t="shared" ca="1" si="1200"/>
        <v>4</v>
      </c>
      <c r="F8994" s="2" t="str">
        <f t="shared" ca="1" si="1207"/>
        <v/>
      </c>
      <c r="BD8994" s="49">
        <f t="shared" ca="1" si="1204"/>
        <v>3442</v>
      </c>
      <c r="BE8994" s="3">
        <f t="shared" ca="1" si="1201"/>
        <v>0.34415000000000001</v>
      </c>
      <c r="BF8994" s="3">
        <f t="shared" ca="1" si="1202"/>
        <v>-0.40116316278173481</v>
      </c>
      <c r="BG8994" s="9">
        <f t="shared" ca="1" si="1203"/>
        <v>4</v>
      </c>
      <c r="BH8994" s="6">
        <f ca="1">IF(ISNUMBER('Descriptive Stats'!BF8994),'Descriptive Stats'!BF8994,#N/A)</f>
        <v>-0.40116316278173481</v>
      </c>
      <c r="BI8994" s="6">
        <f ca="1">IF(ISNUMBER('Descriptive Stats'!E8994),'Descriptive Stats'!E8994,#N/A)</f>
        <v>4</v>
      </c>
    </row>
    <row r="8995" spans="1:61" ht="14.4" x14ac:dyDescent="0.3">
      <c r="A8995" s="2">
        <f>ROW()</f>
        <v>8995</v>
      </c>
      <c r="C8995" s="8">
        <f t="shared" ca="1" si="1205"/>
        <v>13</v>
      </c>
      <c r="D8995" s="8">
        <f t="shared" ca="1" si="1206"/>
        <v>4</v>
      </c>
      <c r="E8995" s="50">
        <f t="shared" ca="1" si="1200"/>
        <v>7</v>
      </c>
      <c r="F8995" s="2" t="str">
        <f t="shared" ca="1" si="1207"/>
        <v/>
      </c>
      <c r="BD8995" s="49">
        <f t="shared" ca="1" si="1204"/>
        <v>4473.5</v>
      </c>
      <c r="BE8995" s="3">
        <f t="shared" ca="1" si="1201"/>
        <v>0.44729999999999998</v>
      </c>
      <c r="BF8995" s="3">
        <f t="shared" ca="1" si="1202"/>
        <v>-0.13248586824472414</v>
      </c>
      <c r="BG8995" s="9">
        <f t="shared" ca="1" si="1203"/>
        <v>7</v>
      </c>
      <c r="BH8995" s="6">
        <f ca="1">IF(ISNUMBER('Descriptive Stats'!BF8995),'Descriptive Stats'!BF8995,#N/A)</f>
        <v>-0.13248586824472414</v>
      </c>
      <c r="BI8995" s="6">
        <f ca="1">IF(ISNUMBER('Descriptive Stats'!E8995),'Descriptive Stats'!E8995,#N/A)</f>
        <v>7</v>
      </c>
    </row>
    <row r="8996" spans="1:61" ht="14.4" x14ac:dyDescent="0.3">
      <c r="A8996" s="2">
        <f>ROW()</f>
        <v>8996</v>
      </c>
      <c r="C8996" s="8">
        <f t="shared" ca="1" si="1205"/>
        <v>19</v>
      </c>
      <c r="D8996" s="8">
        <f t="shared" ca="1" si="1206"/>
        <v>7</v>
      </c>
      <c r="E8996" s="50">
        <f t="shared" ca="1" si="1200"/>
        <v>4</v>
      </c>
      <c r="F8996" s="2" t="str">
        <f t="shared" ca="1" si="1207"/>
        <v/>
      </c>
      <c r="BD8996" s="49">
        <f t="shared" ca="1" si="1204"/>
        <v>3442</v>
      </c>
      <c r="BE8996" s="3">
        <f t="shared" ca="1" si="1201"/>
        <v>0.34415000000000001</v>
      </c>
      <c r="BF8996" s="3">
        <f t="shared" ca="1" si="1202"/>
        <v>-0.40116316278173481</v>
      </c>
      <c r="BG8996" s="9">
        <f t="shared" ca="1" si="1203"/>
        <v>4</v>
      </c>
      <c r="BH8996" s="6">
        <f ca="1">IF(ISNUMBER('Descriptive Stats'!BF8996),'Descriptive Stats'!BF8996,#N/A)</f>
        <v>-0.40116316278173481</v>
      </c>
      <c r="BI8996" s="6">
        <f ca="1">IF(ISNUMBER('Descriptive Stats'!E8996),'Descriptive Stats'!E8996,#N/A)</f>
        <v>4</v>
      </c>
    </row>
    <row r="8997" spans="1:61" ht="14.4" x14ac:dyDescent="0.3">
      <c r="A8997" s="2">
        <f>ROW()</f>
        <v>8997</v>
      </c>
      <c r="C8997" s="8">
        <f t="shared" ca="1" si="1205"/>
        <v>13</v>
      </c>
      <c r="D8997" s="8">
        <f t="shared" ca="1" si="1206"/>
        <v>4</v>
      </c>
      <c r="E8997" s="50">
        <f t="shared" ca="1" si="1200"/>
        <v>0</v>
      </c>
      <c r="F8997" s="2" t="str">
        <f t="shared" ca="1" si="1207"/>
        <v/>
      </c>
      <c r="BD8997" s="49">
        <f t="shared" ca="1" si="1204"/>
        <v>815.5</v>
      </c>
      <c r="BE8997" s="3">
        <f t="shared" ca="1" si="1201"/>
        <v>8.1500000000000003E-2</v>
      </c>
      <c r="BF8997" s="3">
        <f t="shared" ca="1" si="1202"/>
        <v>-1.3950525282585462</v>
      </c>
      <c r="BG8997" s="9">
        <f t="shared" ca="1" si="1203"/>
        <v>0</v>
      </c>
      <c r="BH8997" s="6">
        <f ca="1">IF(ISNUMBER('Descriptive Stats'!BF8997),'Descriptive Stats'!BF8997,#N/A)</f>
        <v>-1.3950525282585462</v>
      </c>
      <c r="BI8997" s="6">
        <f ca="1">IF(ISNUMBER('Descriptive Stats'!E8997),'Descriptive Stats'!E8997,#N/A)</f>
        <v>0</v>
      </c>
    </row>
    <row r="8998" spans="1:61" ht="14.4" x14ac:dyDescent="0.3">
      <c r="A8998" s="2">
        <f>ROW()</f>
        <v>8998</v>
      </c>
      <c r="C8998" s="8">
        <f t="shared" ca="1" si="1205"/>
        <v>11</v>
      </c>
      <c r="D8998" s="8">
        <f t="shared" ca="1" si="1206"/>
        <v>0</v>
      </c>
      <c r="E8998" s="50">
        <f t="shared" ca="1" si="1200"/>
        <v>6</v>
      </c>
      <c r="F8998" s="2" t="str">
        <f t="shared" ca="1" si="1207"/>
        <v/>
      </c>
      <c r="BD8998" s="49">
        <f t="shared" ca="1" si="1204"/>
        <v>3900</v>
      </c>
      <c r="BE8998" s="3">
        <f t="shared" ca="1" si="1201"/>
        <v>0.38995000000000002</v>
      </c>
      <c r="BF8998" s="3">
        <f t="shared" ca="1" si="1202"/>
        <v>-0.2794493539703507</v>
      </c>
      <c r="BG8998" s="9">
        <f t="shared" ca="1" si="1203"/>
        <v>6</v>
      </c>
      <c r="BH8998" s="6">
        <f ca="1">IF(ISNUMBER('Descriptive Stats'!BF8998),'Descriptive Stats'!BF8998,#N/A)</f>
        <v>-0.2794493539703507</v>
      </c>
      <c r="BI8998" s="6">
        <f ca="1">IF(ISNUMBER('Descriptive Stats'!E8998),'Descriptive Stats'!E8998,#N/A)</f>
        <v>6</v>
      </c>
    </row>
    <row r="8999" spans="1:61" ht="14.4" x14ac:dyDescent="0.3">
      <c r="A8999" s="2">
        <f>ROW()</f>
        <v>8999</v>
      </c>
      <c r="C8999" s="8">
        <f t="shared" ca="1" si="1205"/>
        <v>5</v>
      </c>
      <c r="D8999" s="8">
        <f t="shared" ca="1" si="1206"/>
        <v>6</v>
      </c>
      <c r="E8999" s="50">
        <f t="shared" ca="1" si="1200"/>
        <v>19</v>
      </c>
      <c r="F8999" s="2" t="str">
        <f t="shared" ca="1" si="1207"/>
        <v>X</v>
      </c>
      <c r="BD8999" s="49">
        <f t="shared" ca="1" si="1204"/>
        <v>5294</v>
      </c>
      <c r="BE8999" s="3">
        <f t="shared" ca="1" si="1201"/>
        <v>0.52934999999999999</v>
      </c>
      <c r="BF8999" s="3">
        <f t="shared" ca="1" si="1202"/>
        <v>7.3636031452008061E-2</v>
      </c>
      <c r="BG8999" s="9">
        <f t="shared" ca="1" si="1203"/>
        <v>19</v>
      </c>
      <c r="BH8999" s="6">
        <f ca="1">IF(ISNUMBER('Descriptive Stats'!BF8999),'Descriptive Stats'!BF8999,#N/A)</f>
        <v>7.3636031452008061E-2</v>
      </c>
      <c r="BI8999" s="6">
        <f ca="1">IF(ISNUMBER('Descriptive Stats'!E8999),'Descriptive Stats'!E8999,#N/A)</f>
        <v>19</v>
      </c>
    </row>
    <row r="9000" spans="1:61" ht="14.4" x14ac:dyDescent="0.3">
      <c r="A9000" s="2">
        <f>ROW()</f>
        <v>9000</v>
      </c>
      <c r="C9000" s="8">
        <f t="shared" ca="1" si="1205"/>
        <v>7</v>
      </c>
      <c r="D9000" s="8">
        <f t="shared" ca="1" si="1206"/>
        <v>19</v>
      </c>
      <c r="E9000" s="50">
        <f t="shared" ca="1" si="1200"/>
        <v>0</v>
      </c>
      <c r="F9000" s="2" t="str">
        <f t="shared" ca="1" si="1207"/>
        <v/>
      </c>
      <c r="BD9000" s="49">
        <f t="shared" ca="1" si="1204"/>
        <v>815.5</v>
      </c>
      <c r="BE9000" s="3">
        <f t="shared" ca="1" si="1201"/>
        <v>8.1500000000000003E-2</v>
      </c>
      <c r="BF9000" s="3">
        <f t="shared" ca="1" si="1202"/>
        <v>-1.3950525282585462</v>
      </c>
      <c r="BG9000" s="9">
        <f t="shared" ca="1" si="1203"/>
        <v>0</v>
      </c>
      <c r="BH9000" s="6">
        <f ca="1">IF(ISNUMBER('Descriptive Stats'!BF9000),'Descriptive Stats'!BF9000,#N/A)</f>
        <v>-1.3950525282585462</v>
      </c>
      <c r="BI9000" s="6">
        <f ca="1">IF(ISNUMBER('Descriptive Stats'!E9000),'Descriptive Stats'!E9000,#N/A)</f>
        <v>0</v>
      </c>
    </row>
    <row r="9001" spans="1:61" ht="14.4" x14ac:dyDescent="0.3">
      <c r="A9001" s="2">
        <f>ROW()</f>
        <v>9001</v>
      </c>
      <c r="C9001" s="8">
        <f t="shared" ca="1" si="1205"/>
        <v>11</v>
      </c>
      <c r="D9001" s="8">
        <f t="shared" ca="1" si="1206"/>
        <v>0</v>
      </c>
      <c r="E9001" s="50">
        <f t="shared" ca="1" si="1200"/>
        <v>0</v>
      </c>
      <c r="F9001" s="2" t="str">
        <f t="shared" ca="1" si="1207"/>
        <v/>
      </c>
      <c r="BD9001" s="49">
        <f t="shared" ca="1" si="1204"/>
        <v>815.5</v>
      </c>
      <c r="BE9001" s="3">
        <f t="shared" ca="1" si="1201"/>
        <v>8.1500000000000003E-2</v>
      </c>
      <c r="BF9001" s="3">
        <f t="shared" ca="1" si="1202"/>
        <v>-1.3950525282585462</v>
      </c>
      <c r="BG9001" s="9">
        <f t="shared" ca="1" si="1203"/>
        <v>0</v>
      </c>
      <c r="BH9001" s="6">
        <f ca="1">IF(ISNUMBER('Descriptive Stats'!BF9001),'Descriptive Stats'!BF9001,#N/A)</f>
        <v>-1.3950525282585462</v>
      </c>
      <c r="BI9001" s="6">
        <f ca="1">IF(ISNUMBER('Descriptive Stats'!E9001),'Descriptive Stats'!E9001,#N/A)</f>
        <v>0</v>
      </c>
    </row>
    <row r="9002" spans="1:61" ht="14.4" x14ac:dyDescent="0.3">
      <c r="A9002" s="2">
        <f>ROW()</f>
        <v>9002</v>
      </c>
      <c r="C9002" s="8">
        <f t="shared" ca="1" si="1205"/>
        <v>20</v>
      </c>
      <c r="D9002" s="8">
        <f t="shared" ca="1" si="1206"/>
        <v>0</v>
      </c>
      <c r="E9002" s="50">
        <f t="shared" ca="1" si="1200"/>
        <v>15</v>
      </c>
      <c r="F9002" s="2" t="str">
        <f t="shared" ca="1" si="1207"/>
        <v/>
      </c>
      <c r="BD9002" s="49">
        <f t="shared" ca="1" si="1204"/>
        <v>5051.5</v>
      </c>
      <c r="BE9002" s="3">
        <f t="shared" ca="1" si="1201"/>
        <v>0.50509999999999999</v>
      </c>
      <c r="BF9002" s="3">
        <f t="shared" ca="1" si="1202"/>
        <v>1.2784152420787677E-2</v>
      </c>
      <c r="BG9002" s="9">
        <f t="shared" ca="1" si="1203"/>
        <v>15</v>
      </c>
      <c r="BH9002" s="6">
        <f ca="1">IF(ISNUMBER('Descriptive Stats'!BF9002),'Descriptive Stats'!BF9002,#N/A)</f>
        <v>1.2784152420787677E-2</v>
      </c>
      <c r="BI9002" s="6">
        <f ca="1">IF(ISNUMBER('Descriptive Stats'!E9002),'Descriptive Stats'!E9002,#N/A)</f>
        <v>15</v>
      </c>
    </row>
    <row r="9003" spans="1:61" ht="14.4" x14ac:dyDescent="0.3">
      <c r="A9003" s="2">
        <f>ROW()</f>
        <v>9003</v>
      </c>
      <c r="C9003" s="8">
        <f t="shared" ca="1" si="1205"/>
        <v>24</v>
      </c>
      <c r="D9003" s="8">
        <f t="shared" ca="1" si="1206"/>
        <v>15</v>
      </c>
      <c r="E9003" s="50">
        <f t="shared" ca="1" si="1200"/>
        <v>7</v>
      </c>
      <c r="F9003" s="2" t="str">
        <f t="shared" ca="1" si="1207"/>
        <v/>
      </c>
      <c r="BD9003" s="49">
        <f t="shared" ca="1" si="1204"/>
        <v>4473.5</v>
      </c>
      <c r="BE9003" s="3">
        <f t="shared" ca="1" si="1201"/>
        <v>0.44729999999999998</v>
      </c>
      <c r="BF9003" s="3">
        <f t="shared" ca="1" si="1202"/>
        <v>-0.13248586824472414</v>
      </c>
      <c r="BG9003" s="9">
        <f t="shared" ca="1" si="1203"/>
        <v>7</v>
      </c>
      <c r="BH9003" s="6">
        <f ca="1">IF(ISNUMBER('Descriptive Stats'!BF9003),'Descriptive Stats'!BF9003,#N/A)</f>
        <v>-0.13248586824472414</v>
      </c>
      <c r="BI9003" s="6">
        <f ca="1">IF(ISNUMBER('Descriptive Stats'!E9003),'Descriptive Stats'!E9003,#N/A)</f>
        <v>7</v>
      </c>
    </row>
    <row r="9004" spans="1:61" ht="14.4" x14ac:dyDescent="0.3">
      <c r="A9004" s="2">
        <f>ROW()</f>
        <v>9004</v>
      </c>
      <c r="C9004" s="8">
        <f t="shared" ca="1" si="1205"/>
        <v>6</v>
      </c>
      <c r="D9004" s="8">
        <f t="shared" ca="1" si="1206"/>
        <v>7</v>
      </c>
      <c r="E9004" s="50">
        <f t="shared" ca="1" si="1200"/>
        <v>2</v>
      </c>
      <c r="F9004" s="2" t="str">
        <f t="shared" ca="1" si="1207"/>
        <v/>
      </c>
      <c r="BD9004" s="49">
        <f t="shared" ca="1" si="1204"/>
        <v>2595</v>
      </c>
      <c r="BE9004" s="3">
        <f t="shared" ca="1" si="1201"/>
        <v>0.25945000000000001</v>
      </c>
      <c r="BF9004" s="3">
        <f t="shared" ca="1" si="1202"/>
        <v>-0.6450419512753276</v>
      </c>
      <c r="BG9004" s="9">
        <f t="shared" ca="1" si="1203"/>
        <v>2</v>
      </c>
      <c r="BH9004" s="6">
        <f ca="1">IF(ISNUMBER('Descriptive Stats'!BF9004),'Descriptive Stats'!BF9004,#N/A)</f>
        <v>-0.6450419512753276</v>
      </c>
      <c r="BI9004" s="6">
        <f ca="1">IF(ISNUMBER('Descriptive Stats'!E9004),'Descriptive Stats'!E9004,#N/A)</f>
        <v>2</v>
      </c>
    </row>
    <row r="9005" spans="1:61" ht="14.4" x14ac:dyDescent="0.3">
      <c r="A9005" s="2">
        <f>ROW()</f>
        <v>9005</v>
      </c>
      <c r="C9005" s="8">
        <f t="shared" ca="1" si="1205"/>
        <v>9</v>
      </c>
      <c r="D9005" s="8">
        <f t="shared" ca="1" si="1206"/>
        <v>2</v>
      </c>
      <c r="E9005" s="50">
        <f t="shared" ca="1" si="1200"/>
        <v>7</v>
      </c>
      <c r="F9005" s="2" t="str">
        <f t="shared" ca="1" si="1207"/>
        <v/>
      </c>
      <c r="BD9005" s="49">
        <f t="shared" ca="1" si="1204"/>
        <v>4473.5</v>
      </c>
      <c r="BE9005" s="3">
        <f t="shared" ca="1" si="1201"/>
        <v>0.44729999999999998</v>
      </c>
      <c r="BF9005" s="3">
        <f t="shared" ca="1" si="1202"/>
        <v>-0.13248586824472414</v>
      </c>
      <c r="BG9005" s="9">
        <f t="shared" ca="1" si="1203"/>
        <v>7</v>
      </c>
      <c r="BH9005" s="6">
        <f ca="1">IF(ISNUMBER('Descriptive Stats'!BF9005),'Descriptive Stats'!BF9005,#N/A)</f>
        <v>-0.13248586824472414</v>
      </c>
      <c r="BI9005" s="6">
        <f ca="1">IF(ISNUMBER('Descriptive Stats'!E9005),'Descriptive Stats'!E9005,#N/A)</f>
        <v>7</v>
      </c>
    </row>
    <row r="9006" spans="1:61" ht="14.4" x14ac:dyDescent="0.3">
      <c r="A9006" s="2">
        <f>ROW()</f>
        <v>9006</v>
      </c>
      <c r="C9006" s="8">
        <f t="shared" ca="1" si="1205"/>
        <v>19</v>
      </c>
      <c r="D9006" s="8">
        <f t="shared" ca="1" si="1206"/>
        <v>7</v>
      </c>
      <c r="E9006" s="50">
        <f t="shared" ca="1" si="1200"/>
        <v>0</v>
      </c>
      <c r="F9006" s="2" t="str">
        <f t="shared" ca="1" si="1207"/>
        <v/>
      </c>
      <c r="BD9006" s="49">
        <f t="shared" ca="1" si="1204"/>
        <v>815.5</v>
      </c>
      <c r="BE9006" s="3">
        <f t="shared" ca="1" si="1201"/>
        <v>8.1500000000000003E-2</v>
      </c>
      <c r="BF9006" s="3">
        <f t="shared" ca="1" si="1202"/>
        <v>-1.3950525282585462</v>
      </c>
      <c r="BG9006" s="9">
        <f t="shared" ca="1" si="1203"/>
        <v>0</v>
      </c>
      <c r="BH9006" s="6">
        <f ca="1">IF(ISNUMBER('Descriptive Stats'!BF9006),'Descriptive Stats'!BF9006,#N/A)</f>
        <v>-1.3950525282585462</v>
      </c>
      <c r="BI9006" s="6">
        <f ca="1">IF(ISNUMBER('Descriptive Stats'!E9006),'Descriptive Stats'!E9006,#N/A)</f>
        <v>0</v>
      </c>
    </row>
    <row r="9007" spans="1:61" ht="14.4" x14ac:dyDescent="0.3">
      <c r="A9007" s="2">
        <f>ROW()</f>
        <v>9007</v>
      </c>
      <c r="C9007" s="8">
        <f t="shared" ca="1" si="1205"/>
        <v>15</v>
      </c>
      <c r="D9007" s="8">
        <f t="shared" ca="1" si="1206"/>
        <v>0</v>
      </c>
      <c r="E9007" s="50">
        <f t="shared" ca="1" si="1200"/>
        <v>0</v>
      </c>
      <c r="F9007" s="2" t="str">
        <f t="shared" ca="1" si="1207"/>
        <v/>
      </c>
      <c r="BD9007" s="49">
        <f t="shared" ca="1" si="1204"/>
        <v>815.5</v>
      </c>
      <c r="BE9007" s="3">
        <f t="shared" ca="1" si="1201"/>
        <v>8.1500000000000003E-2</v>
      </c>
      <c r="BF9007" s="3">
        <f t="shared" ca="1" si="1202"/>
        <v>-1.3950525282585462</v>
      </c>
      <c r="BG9007" s="9">
        <f t="shared" ca="1" si="1203"/>
        <v>0</v>
      </c>
      <c r="BH9007" s="6">
        <f ca="1">IF(ISNUMBER('Descriptive Stats'!BF9007),'Descriptive Stats'!BF9007,#N/A)</f>
        <v>-1.3950525282585462</v>
      </c>
      <c r="BI9007" s="6">
        <f ca="1">IF(ISNUMBER('Descriptive Stats'!E9007),'Descriptive Stats'!E9007,#N/A)</f>
        <v>0</v>
      </c>
    </row>
    <row r="9008" spans="1:61" ht="14.4" x14ac:dyDescent="0.3">
      <c r="A9008" s="2">
        <f>ROW()</f>
        <v>9008</v>
      </c>
      <c r="C9008" s="8">
        <f t="shared" ca="1" si="1205"/>
        <v>14</v>
      </c>
      <c r="D9008" s="8">
        <f t="shared" ca="1" si="1206"/>
        <v>0</v>
      </c>
      <c r="E9008" s="50">
        <f t="shared" ca="1" si="1200"/>
        <v>0</v>
      </c>
      <c r="F9008" s="2" t="str">
        <f t="shared" ca="1" si="1207"/>
        <v/>
      </c>
      <c r="BD9008" s="49">
        <f t="shared" ca="1" si="1204"/>
        <v>815.5</v>
      </c>
      <c r="BE9008" s="3">
        <f t="shared" ca="1" si="1201"/>
        <v>8.1500000000000003E-2</v>
      </c>
      <c r="BF9008" s="3">
        <f t="shared" ca="1" si="1202"/>
        <v>-1.3950525282585462</v>
      </c>
      <c r="BG9008" s="9">
        <f t="shared" ca="1" si="1203"/>
        <v>0</v>
      </c>
      <c r="BH9008" s="6">
        <f ca="1">IF(ISNUMBER('Descriptive Stats'!BF9008),'Descriptive Stats'!BF9008,#N/A)</f>
        <v>-1.3950525282585462</v>
      </c>
      <c r="BI9008" s="6">
        <f ca="1">IF(ISNUMBER('Descriptive Stats'!E9008),'Descriptive Stats'!E9008,#N/A)</f>
        <v>0</v>
      </c>
    </row>
    <row r="9009" spans="1:61" ht="14.4" x14ac:dyDescent="0.3">
      <c r="A9009" s="2">
        <f>ROW()</f>
        <v>9009</v>
      </c>
      <c r="C9009" s="8">
        <f t="shared" ca="1" si="1205"/>
        <v>15</v>
      </c>
      <c r="D9009" s="8">
        <f t="shared" ca="1" si="1206"/>
        <v>0</v>
      </c>
      <c r="E9009" s="50">
        <f t="shared" ca="1" si="1200"/>
        <v>3</v>
      </c>
      <c r="F9009" s="2" t="str">
        <f t="shared" ca="1" si="1207"/>
        <v/>
      </c>
      <c r="BD9009" s="49">
        <f t="shared" ca="1" si="1204"/>
        <v>3200</v>
      </c>
      <c r="BE9009" s="3">
        <f t="shared" ca="1" si="1201"/>
        <v>0.31995000000000001</v>
      </c>
      <c r="BF9009" s="3">
        <f t="shared" ca="1" si="1202"/>
        <v>-0.46783862043457014</v>
      </c>
      <c r="BG9009" s="9">
        <f t="shared" ca="1" si="1203"/>
        <v>3</v>
      </c>
      <c r="BH9009" s="6">
        <f ca="1">IF(ISNUMBER('Descriptive Stats'!BF9009),'Descriptive Stats'!BF9009,#N/A)</f>
        <v>-0.46783862043457014</v>
      </c>
      <c r="BI9009" s="6">
        <f ca="1">IF(ISNUMBER('Descriptive Stats'!E9009),'Descriptive Stats'!E9009,#N/A)</f>
        <v>3</v>
      </c>
    </row>
    <row r="9010" spans="1:61" ht="14.4" x14ac:dyDescent="0.3">
      <c r="A9010" s="2">
        <f>ROW()</f>
        <v>9010</v>
      </c>
      <c r="C9010" s="8">
        <f t="shared" ca="1" si="1205"/>
        <v>10</v>
      </c>
      <c r="D9010" s="8">
        <f t="shared" ca="1" si="1206"/>
        <v>3</v>
      </c>
      <c r="E9010" s="50">
        <f t="shared" ca="1" si="1200"/>
        <v>0</v>
      </c>
      <c r="F9010" s="2" t="str">
        <f t="shared" ca="1" si="1207"/>
        <v/>
      </c>
      <c r="BD9010" s="49">
        <f t="shared" ca="1" si="1204"/>
        <v>815.5</v>
      </c>
      <c r="BE9010" s="3">
        <f t="shared" ca="1" si="1201"/>
        <v>8.1500000000000003E-2</v>
      </c>
      <c r="BF9010" s="3">
        <f t="shared" ca="1" si="1202"/>
        <v>-1.3950525282585462</v>
      </c>
      <c r="BG9010" s="9">
        <f t="shared" ca="1" si="1203"/>
        <v>0</v>
      </c>
      <c r="BH9010" s="6">
        <f ca="1">IF(ISNUMBER('Descriptive Stats'!BF9010),'Descriptive Stats'!BF9010,#N/A)</f>
        <v>-1.3950525282585462</v>
      </c>
      <c r="BI9010" s="6">
        <f ca="1">IF(ISNUMBER('Descriptive Stats'!E9010),'Descriptive Stats'!E9010,#N/A)</f>
        <v>0</v>
      </c>
    </row>
    <row r="9011" spans="1:61" ht="14.4" x14ac:dyDescent="0.3">
      <c r="A9011" s="2">
        <f>ROW()</f>
        <v>9011</v>
      </c>
      <c r="C9011" s="8">
        <f t="shared" ca="1" si="1205"/>
        <v>18</v>
      </c>
      <c r="D9011" s="8">
        <f t="shared" ca="1" si="1206"/>
        <v>0</v>
      </c>
      <c r="E9011" s="50">
        <f t="shared" ca="1" si="1200"/>
        <v>0</v>
      </c>
      <c r="F9011" s="2" t="str">
        <f t="shared" ca="1" si="1207"/>
        <v/>
      </c>
      <c r="BD9011" s="49">
        <f t="shared" ca="1" si="1204"/>
        <v>815.5</v>
      </c>
      <c r="BE9011" s="3">
        <f t="shared" ca="1" si="1201"/>
        <v>8.1500000000000003E-2</v>
      </c>
      <c r="BF9011" s="3">
        <f t="shared" ca="1" si="1202"/>
        <v>-1.3950525282585462</v>
      </c>
      <c r="BG9011" s="9">
        <f t="shared" ca="1" si="1203"/>
        <v>0</v>
      </c>
      <c r="BH9011" s="6">
        <f ca="1">IF(ISNUMBER('Descriptive Stats'!BF9011),'Descriptive Stats'!BF9011,#N/A)</f>
        <v>-1.3950525282585462</v>
      </c>
      <c r="BI9011" s="6">
        <f ca="1">IF(ISNUMBER('Descriptive Stats'!E9011),'Descriptive Stats'!E9011,#N/A)</f>
        <v>0</v>
      </c>
    </row>
    <row r="9012" spans="1:61" ht="14.4" x14ac:dyDescent="0.3">
      <c r="A9012" s="2">
        <f>ROW()</f>
        <v>9012</v>
      </c>
      <c r="C9012" s="8">
        <f t="shared" ca="1" si="1205"/>
        <v>4</v>
      </c>
      <c r="D9012" s="8">
        <f t="shared" ca="1" si="1206"/>
        <v>0</v>
      </c>
      <c r="E9012" s="50">
        <f t="shared" ca="1" si="1200"/>
        <v>7</v>
      </c>
      <c r="F9012" s="2" t="str">
        <f t="shared" ca="1" si="1207"/>
        <v/>
      </c>
      <c r="BD9012" s="49">
        <f t="shared" ca="1" si="1204"/>
        <v>4473.5</v>
      </c>
      <c r="BE9012" s="3">
        <f t="shared" ca="1" si="1201"/>
        <v>0.44729999999999998</v>
      </c>
      <c r="BF9012" s="3">
        <f t="shared" ca="1" si="1202"/>
        <v>-0.13248586824472414</v>
      </c>
      <c r="BG9012" s="9">
        <f t="shared" ca="1" si="1203"/>
        <v>7</v>
      </c>
      <c r="BH9012" s="6">
        <f ca="1">IF(ISNUMBER('Descriptive Stats'!BF9012),'Descriptive Stats'!BF9012,#N/A)</f>
        <v>-0.13248586824472414</v>
      </c>
      <c r="BI9012" s="6">
        <f ca="1">IF(ISNUMBER('Descriptive Stats'!E9012),'Descriptive Stats'!E9012,#N/A)</f>
        <v>7</v>
      </c>
    </row>
    <row r="9013" spans="1:61" ht="14.4" x14ac:dyDescent="0.3">
      <c r="A9013" s="2">
        <f>ROW()</f>
        <v>9013</v>
      </c>
      <c r="C9013" s="8">
        <f t="shared" ca="1" si="1205"/>
        <v>19</v>
      </c>
      <c r="D9013" s="8">
        <f t="shared" ca="1" si="1206"/>
        <v>7</v>
      </c>
      <c r="E9013" s="50">
        <f t="shared" ca="1" si="1200"/>
        <v>7</v>
      </c>
      <c r="F9013" s="2" t="str">
        <f t="shared" ca="1" si="1207"/>
        <v/>
      </c>
      <c r="BD9013" s="49">
        <f t="shared" ca="1" si="1204"/>
        <v>4473.5</v>
      </c>
      <c r="BE9013" s="3">
        <f t="shared" ca="1" si="1201"/>
        <v>0.44729999999999998</v>
      </c>
      <c r="BF9013" s="3">
        <f t="shared" ca="1" si="1202"/>
        <v>-0.13248586824472414</v>
      </c>
      <c r="BG9013" s="9">
        <f t="shared" ca="1" si="1203"/>
        <v>7</v>
      </c>
      <c r="BH9013" s="6">
        <f ca="1">IF(ISNUMBER('Descriptive Stats'!BF9013),'Descriptive Stats'!BF9013,#N/A)</f>
        <v>-0.13248586824472414</v>
      </c>
      <c r="BI9013" s="6">
        <f ca="1">IF(ISNUMBER('Descriptive Stats'!E9013),'Descriptive Stats'!E9013,#N/A)</f>
        <v>7</v>
      </c>
    </row>
    <row r="9014" spans="1:61" ht="14.4" x14ac:dyDescent="0.3">
      <c r="A9014" s="2">
        <f>ROW()</f>
        <v>9014</v>
      </c>
      <c r="C9014" s="8">
        <f t="shared" ca="1" si="1205"/>
        <v>19</v>
      </c>
      <c r="D9014" s="8">
        <f t="shared" ca="1" si="1206"/>
        <v>7</v>
      </c>
      <c r="E9014" s="50">
        <f t="shared" ca="1" si="1200"/>
        <v>4</v>
      </c>
      <c r="F9014" s="2" t="str">
        <f t="shared" ca="1" si="1207"/>
        <v/>
      </c>
      <c r="BD9014" s="49">
        <f t="shared" ca="1" si="1204"/>
        <v>3442</v>
      </c>
      <c r="BE9014" s="3">
        <f t="shared" ca="1" si="1201"/>
        <v>0.34415000000000001</v>
      </c>
      <c r="BF9014" s="3">
        <f t="shared" ca="1" si="1202"/>
        <v>-0.40116316278173481</v>
      </c>
      <c r="BG9014" s="9">
        <f t="shared" ca="1" si="1203"/>
        <v>4</v>
      </c>
      <c r="BH9014" s="6">
        <f ca="1">IF(ISNUMBER('Descriptive Stats'!BF9014),'Descriptive Stats'!BF9014,#N/A)</f>
        <v>-0.40116316278173481</v>
      </c>
      <c r="BI9014" s="6">
        <f ca="1">IF(ISNUMBER('Descriptive Stats'!E9014),'Descriptive Stats'!E9014,#N/A)</f>
        <v>4</v>
      </c>
    </row>
    <row r="9015" spans="1:61" ht="14.4" x14ac:dyDescent="0.3">
      <c r="A9015" s="2">
        <f>ROW()</f>
        <v>9015</v>
      </c>
      <c r="C9015" s="8">
        <f t="shared" ca="1" si="1205"/>
        <v>13</v>
      </c>
      <c r="D9015" s="8">
        <f t="shared" ca="1" si="1206"/>
        <v>4</v>
      </c>
      <c r="E9015" s="50">
        <f t="shared" ca="1" si="1200"/>
        <v>1</v>
      </c>
      <c r="F9015" s="2" t="str">
        <f t="shared" ca="1" si="1207"/>
        <v/>
      </c>
      <c r="BD9015" s="49">
        <f t="shared" ca="1" si="1204"/>
        <v>1871</v>
      </c>
      <c r="BE9015" s="3">
        <f t="shared" ca="1" si="1201"/>
        <v>0.18704999999999999</v>
      </c>
      <c r="BF9015" s="3">
        <f t="shared" ca="1" si="1202"/>
        <v>-0.88881967520906158</v>
      </c>
      <c r="BG9015" s="9">
        <f t="shared" ca="1" si="1203"/>
        <v>1</v>
      </c>
      <c r="BH9015" s="6">
        <f ca="1">IF(ISNUMBER('Descriptive Stats'!BF9015),'Descriptive Stats'!BF9015,#N/A)</f>
        <v>-0.88881967520906158</v>
      </c>
      <c r="BI9015" s="6">
        <f ca="1">IF(ISNUMBER('Descriptive Stats'!E9015),'Descriptive Stats'!E9015,#N/A)</f>
        <v>1</v>
      </c>
    </row>
    <row r="9016" spans="1:61" ht="14.4" x14ac:dyDescent="0.3">
      <c r="A9016" s="2">
        <f>ROW()</f>
        <v>9016</v>
      </c>
      <c r="C9016" s="8">
        <f t="shared" ca="1" si="1205"/>
        <v>8</v>
      </c>
      <c r="D9016" s="8">
        <f t="shared" ca="1" si="1206"/>
        <v>1</v>
      </c>
      <c r="E9016" s="50">
        <f t="shared" ca="1" si="1200"/>
        <v>0</v>
      </c>
      <c r="F9016" s="2" t="str">
        <f t="shared" ca="1" si="1207"/>
        <v/>
      </c>
      <c r="BD9016" s="49">
        <f t="shared" ca="1" si="1204"/>
        <v>815.5</v>
      </c>
      <c r="BE9016" s="3">
        <f t="shared" ca="1" si="1201"/>
        <v>8.1500000000000003E-2</v>
      </c>
      <c r="BF9016" s="3">
        <f t="shared" ca="1" si="1202"/>
        <v>-1.3950525282585462</v>
      </c>
      <c r="BG9016" s="9">
        <f t="shared" ca="1" si="1203"/>
        <v>0</v>
      </c>
      <c r="BH9016" s="6">
        <f ca="1">IF(ISNUMBER('Descriptive Stats'!BF9016),'Descriptive Stats'!BF9016,#N/A)</f>
        <v>-1.3950525282585462</v>
      </c>
      <c r="BI9016" s="6">
        <f ca="1">IF(ISNUMBER('Descriptive Stats'!E9016),'Descriptive Stats'!E9016,#N/A)</f>
        <v>0</v>
      </c>
    </row>
    <row r="9017" spans="1:61" ht="14.4" x14ac:dyDescent="0.3">
      <c r="A9017" s="2">
        <f>ROW()</f>
        <v>9017</v>
      </c>
      <c r="C9017" s="8">
        <f t="shared" ca="1" si="1205"/>
        <v>18</v>
      </c>
      <c r="D9017" s="8">
        <f t="shared" ca="1" si="1206"/>
        <v>0</v>
      </c>
      <c r="E9017" s="50">
        <f t="shared" ca="1" si="1200"/>
        <v>0</v>
      </c>
      <c r="F9017" s="2" t="str">
        <f t="shared" ca="1" si="1207"/>
        <v/>
      </c>
      <c r="BD9017" s="49">
        <f t="shared" ca="1" si="1204"/>
        <v>815.5</v>
      </c>
      <c r="BE9017" s="3">
        <f t="shared" ca="1" si="1201"/>
        <v>8.1500000000000003E-2</v>
      </c>
      <c r="BF9017" s="3">
        <f t="shared" ca="1" si="1202"/>
        <v>-1.3950525282585462</v>
      </c>
      <c r="BG9017" s="9">
        <f t="shared" ca="1" si="1203"/>
        <v>0</v>
      </c>
      <c r="BH9017" s="6">
        <f ca="1">IF(ISNUMBER('Descriptive Stats'!BF9017),'Descriptive Stats'!BF9017,#N/A)</f>
        <v>-1.3950525282585462</v>
      </c>
      <c r="BI9017" s="6">
        <f ca="1">IF(ISNUMBER('Descriptive Stats'!E9017),'Descriptive Stats'!E9017,#N/A)</f>
        <v>0</v>
      </c>
    </row>
    <row r="9018" spans="1:61" ht="14.4" x14ac:dyDescent="0.3">
      <c r="A9018" s="2">
        <f>ROW()</f>
        <v>9018</v>
      </c>
      <c r="C9018" s="8">
        <f t="shared" ca="1" si="1205"/>
        <v>14</v>
      </c>
      <c r="D9018" s="8">
        <f t="shared" ca="1" si="1206"/>
        <v>0</v>
      </c>
      <c r="E9018" s="50">
        <f t="shared" ca="1" si="1200"/>
        <v>2</v>
      </c>
      <c r="F9018" s="2" t="str">
        <f t="shared" ca="1" si="1207"/>
        <v/>
      </c>
      <c r="BD9018" s="49">
        <f t="shared" ca="1" si="1204"/>
        <v>2595</v>
      </c>
      <c r="BE9018" s="3">
        <f t="shared" ca="1" si="1201"/>
        <v>0.25945000000000001</v>
      </c>
      <c r="BF9018" s="3">
        <f t="shared" ca="1" si="1202"/>
        <v>-0.6450419512753276</v>
      </c>
      <c r="BG9018" s="9">
        <f t="shared" ca="1" si="1203"/>
        <v>2</v>
      </c>
      <c r="BH9018" s="6">
        <f ca="1">IF(ISNUMBER('Descriptive Stats'!BF9018),'Descriptive Stats'!BF9018,#N/A)</f>
        <v>-0.6450419512753276</v>
      </c>
      <c r="BI9018" s="6">
        <f ca="1">IF(ISNUMBER('Descriptive Stats'!E9018),'Descriptive Stats'!E9018,#N/A)</f>
        <v>2</v>
      </c>
    </row>
    <row r="9019" spans="1:61" ht="14.4" x14ac:dyDescent="0.3">
      <c r="A9019" s="2">
        <f>ROW()</f>
        <v>9019</v>
      </c>
      <c r="C9019" s="8">
        <f t="shared" ca="1" si="1205"/>
        <v>9</v>
      </c>
      <c r="D9019" s="8">
        <f t="shared" ca="1" si="1206"/>
        <v>2</v>
      </c>
      <c r="E9019" s="50">
        <f t="shared" ca="1" si="1200"/>
        <v>1</v>
      </c>
      <c r="F9019" s="2" t="str">
        <f t="shared" ca="1" si="1207"/>
        <v/>
      </c>
      <c r="BD9019" s="49">
        <f t="shared" ca="1" si="1204"/>
        <v>1871</v>
      </c>
      <c r="BE9019" s="3">
        <f t="shared" ca="1" si="1201"/>
        <v>0.18704999999999999</v>
      </c>
      <c r="BF9019" s="3">
        <f t="shared" ca="1" si="1202"/>
        <v>-0.88881967520906158</v>
      </c>
      <c r="BG9019" s="9">
        <f t="shared" ca="1" si="1203"/>
        <v>1</v>
      </c>
      <c r="BH9019" s="6">
        <f ca="1">IF(ISNUMBER('Descriptive Stats'!BF9019),'Descriptive Stats'!BF9019,#N/A)</f>
        <v>-0.88881967520906158</v>
      </c>
      <c r="BI9019" s="6">
        <f ca="1">IF(ISNUMBER('Descriptive Stats'!E9019),'Descriptive Stats'!E9019,#N/A)</f>
        <v>1</v>
      </c>
    </row>
    <row r="9020" spans="1:61" ht="14.4" x14ac:dyDescent="0.3">
      <c r="A9020" s="2">
        <f>ROW()</f>
        <v>9020</v>
      </c>
      <c r="C9020" s="8">
        <f t="shared" ca="1" si="1205"/>
        <v>12</v>
      </c>
      <c r="D9020" s="8">
        <f t="shared" ca="1" si="1206"/>
        <v>1</v>
      </c>
      <c r="E9020" s="50">
        <f t="shared" ca="1" si="1200"/>
        <v>3</v>
      </c>
      <c r="F9020" s="2" t="str">
        <f t="shared" ca="1" si="1207"/>
        <v/>
      </c>
      <c r="BD9020" s="49">
        <f t="shared" ca="1" si="1204"/>
        <v>3200</v>
      </c>
      <c r="BE9020" s="3">
        <f t="shared" ca="1" si="1201"/>
        <v>0.31995000000000001</v>
      </c>
      <c r="BF9020" s="3">
        <f t="shared" ca="1" si="1202"/>
        <v>-0.46783862043457014</v>
      </c>
      <c r="BG9020" s="9">
        <f t="shared" ca="1" si="1203"/>
        <v>3</v>
      </c>
      <c r="BH9020" s="6">
        <f ca="1">IF(ISNUMBER('Descriptive Stats'!BF9020),'Descriptive Stats'!BF9020,#N/A)</f>
        <v>-0.46783862043457014</v>
      </c>
      <c r="BI9020" s="6">
        <f ca="1">IF(ISNUMBER('Descriptive Stats'!E9020),'Descriptive Stats'!E9020,#N/A)</f>
        <v>3</v>
      </c>
    </row>
    <row r="9021" spans="1:61" ht="14.4" x14ac:dyDescent="0.3">
      <c r="A9021" s="2">
        <f>ROW()</f>
        <v>9021</v>
      </c>
      <c r="C9021" s="8">
        <f t="shared" ca="1" si="1205"/>
        <v>10</v>
      </c>
      <c r="D9021" s="8">
        <f t="shared" ca="1" si="1206"/>
        <v>3</v>
      </c>
      <c r="E9021" s="50">
        <f t="shared" ca="1" si="1200"/>
        <v>2</v>
      </c>
      <c r="F9021" s="2" t="str">
        <f t="shared" ca="1" si="1207"/>
        <v/>
      </c>
      <c r="BD9021" s="49">
        <f t="shared" ca="1" si="1204"/>
        <v>2595</v>
      </c>
      <c r="BE9021" s="3">
        <f t="shared" ca="1" si="1201"/>
        <v>0.25945000000000001</v>
      </c>
      <c r="BF9021" s="3">
        <f t="shared" ca="1" si="1202"/>
        <v>-0.6450419512753276</v>
      </c>
      <c r="BG9021" s="9">
        <f t="shared" ca="1" si="1203"/>
        <v>2</v>
      </c>
      <c r="BH9021" s="6">
        <f ca="1">IF(ISNUMBER('Descriptive Stats'!BF9021),'Descriptive Stats'!BF9021,#N/A)</f>
        <v>-0.6450419512753276</v>
      </c>
      <c r="BI9021" s="6">
        <f ca="1">IF(ISNUMBER('Descriptive Stats'!E9021),'Descriptive Stats'!E9021,#N/A)</f>
        <v>2</v>
      </c>
    </row>
    <row r="9022" spans="1:61" ht="14.4" x14ac:dyDescent="0.3">
      <c r="A9022" s="2">
        <f>ROW()</f>
        <v>9022</v>
      </c>
      <c r="C9022" s="8">
        <f t="shared" ca="1" si="1205"/>
        <v>9</v>
      </c>
      <c r="D9022" s="8">
        <f t="shared" ca="1" si="1206"/>
        <v>2</v>
      </c>
      <c r="E9022" s="50">
        <f t="shared" ca="1" si="1200"/>
        <v>7</v>
      </c>
      <c r="F9022" s="2" t="str">
        <f t="shared" ca="1" si="1207"/>
        <v/>
      </c>
      <c r="BD9022" s="49">
        <f t="shared" ca="1" si="1204"/>
        <v>4473.5</v>
      </c>
      <c r="BE9022" s="3">
        <f t="shared" ca="1" si="1201"/>
        <v>0.44729999999999998</v>
      </c>
      <c r="BF9022" s="3">
        <f t="shared" ca="1" si="1202"/>
        <v>-0.13248586824472414</v>
      </c>
      <c r="BG9022" s="9">
        <f t="shared" ca="1" si="1203"/>
        <v>7</v>
      </c>
      <c r="BH9022" s="6">
        <f ca="1">IF(ISNUMBER('Descriptive Stats'!BF9022),'Descriptive Stats'!BF9022,#N/A)</f>
        <v>-0.13248586824472414</v>
      </c>
      <c r="BI9022" s="6">
        <f ca="1">IF(ISNUMBER('Descriptive Stats'!E9022),'Descriptive Stats'!E9022,#N/A)</f>
        <v>7</v>
      </c>
    </row>
    <row r="9023" spans="1:61" ht="14.4" x14ac:dyDescent="0.3">
      <c r="A9023" s="2">
        <f>ROW()</f>
        <v>9023</v>
      </c>
      <c r="C9023" s="8">
        <f t="shared" ca="1" si="1205"/>
        <v>6</v>
      </c>
      <c r="D9023" s="8">
        <f t="shared" ca="1" si="1206"/>
        <v>7</v>
      </c>
      <c r="E9023" s="50">
        <f t="shared" ca="1" si="1200"/>
        <v>3</v>
      </c>
      <c r="F9023" s="2" t="str">
        <f t="shared" ca="1" si="1207"/>
        <v/>
      </c>
      <c r="BD9023" s="49">
        <f t="shared" ca="1" si="1204"/>
        <v>3200</v>
      </c>
      <c r="BE9023" s="3">
        <f t="shared" ca="1" si="1201"/>
        <v>0.31995000000000001</v>
      </c>
      <c r="BF9023" s="3">
        <f t="shared" ca="1" si="1202"/>
        <v>-0.46783862043457014</v>
      </c>
      <c r="BG9023" s="9">
        <f t="shared" ca="1" si="1203"/>
        <v>3</v>
      </c>
      <c r="BH9023" s="6">
        <f ca="1">IF(ISNUMBER('Descriptive Stats'!BF9023),'Descriptive Stats'!BF9023,#N/A)</f>
        <v>-0.46783862043457014</v>
      </c>
      <c r="BI9023" s="6">
        <f ca="1">IF(ISNUMBER('Descriptive Stats'!E9023),'Descriptive Stats'!E9023,#N/A)</f>
        <v>3</v>
      </c>
    </row>
    <row r="9024" spans="1:61" ht="14.4" x14ac:dyDescent="0.3">
      <c r="A9024" s="2">
        <f>ROW()</f>
        <v>9024</v>
      </c>
      <c r="C9024" s="8">
        <f t="shared" ca="1" si="1205"/>
        <v>10</v>
      </c>
      <c r="D9024" s="8">
        <f t="shared" ca="1" si="1206"/>
        <v>3</v>
      </c>
      <c r="E9024" s="50">
        <f t="shared" ca="1" si="1200"/>
        <v>2</v>
      </c>
      <c r="F9024" s="2" t="str">
        <f t="shared" ca="1" si="1207"/>
        <v/>
      </c>
      <c r="BD9024" s="49">
        <f t="shared" ca="1" si="1204"/>
        <v>2595</v>
      </c>
      <c r="BE9024" s="3">
        <f t="shared" ca="1" si="1201"/>
        <v>0.25945000000000001</v>
      </c>
      <c r="BF9024" s="3">
        <f t="shared" ca="1" si="1202"/>
        <v>-0.6450419512753276</v>
      </c>
      <c r="BG9024" s="9">
        <f t="shared" ca="1" si="1203"/>
        <v>2</v>
      </c>
      <c r="BH9024" s="6">
        <f ca="1">IF(ISNUMBER('Descriptive Stats'!BF9024),'Descriptive Stats'!BF9024,#N/A)</f>
        <v>-0.6450419512753276</v>
      </c>
      <c r="BI9024" s="6">
        <f ca="1">IF(ISNUMBER('Descriptive Stats'!E9024),'Descriptive Stats'!E9024,#N/A)</f>
        <v>2</v>
      </c>
    </row>
    <row r="9025" spans="1:61" ht="14.4" x14ac:dyDescent="0.3">
      <c r="A9025" s="2">
        <f>ROW()</f>
        <v>9025</v>
      </c>
      <c r="C9025" s="8">
        <f t="shared" ca="1" si="1205"/>
        <v>3</v>
      </c>
      <c r="D9025" s="8">
        <f t="shared" ca="1" si="1206"/>
        <v>2</v>
      </c>
      <c r="E9025" s="50">
        <f t="shared" ca="1" si="1200"/>
        <v>9</v>
      </c>
      <c r="F9025" s="2" t="str">
        <f t="shared" ca="1" si="1207"/>
        <v/>
      </c>
      <c r="BD9025" s="49">
        <f t="shared" ca="1" si="1204"/>
        <v>4819</v>
      </c>
      <c r="BE9025" s="3">
        <f t="shared" ca="1" si="1201"/>
        <v>0.48185</v>
      </c>
      <c r="BF9025" s="3">
        <f t="shared" ca="1" si="1202"/>
        <v>-4.5511009098988427E-2</v>
      </c>
      <c r="BG9025" s="9">
        <f t="shared" ca="1" si="1203"/>
        <v>9</v>
      </c>
      <c r="BH9025" s="6">
        <f ca="1">IF(ISNUMBER('Descriptive Stats'!BF9025),'Descriptive Stats'!BF9025,#N/A)</f>
        <v>-4.5511009098988427E-2</v>
      </c>
      <c r="BI9025" s="6">
        <f ca="1">IF(ISNUMBER('Descriptive Stats'!E9025),'Descriptive Stats'!E9025,#N/A)</f>
        <v>9</v>
      </c>
    </row>
    <row r="9026" spans="1:61" ht="14.4" x14ac:dyDescent="0.3">
      <c r="A9026" s="2">
        <f>ROW()</f>
        <v>9026</v>
      </c>
      <c r="C9026" s="8">
        <f t="shared" ca="1" si="1205"/>
        <v>23</v>
      </c>
      <c r="D9026" s="8">
        <f t="shared" ca="1" si="1206"/>
        <v>9</v>
      </c>
      <c r="E9026" s="50">
        <f t="shared" ca="1" si="1200"/>
        <v>9</v>
      </c>
      <c r="F9026" s="2" t="str">
        <f t="shared" ca="1" si="1207"/>
        <v/>
      </c>
      <c r="BD9026" s="49">
        <f t="shared" ca="1" si="1204"/>
        <v>4819</v>
      </c>
      <c r="BE9026" s="3">
        <f t="shared" ca="1" si="1201"/>
        <v>0.48185</v>
      </c>
      <c r="BF9026" s="3">
        <f t="shared" ca="1" si="1202"/>
        <v>-4.5511009098988427E-2</v>
      </c>
      <c r="BG9026" s="9">
        <f t="shared" ca="1" si="1203"/>
        <v>9</v>
      </c>
      <c r="BH9026" s="6">
        <f ca="1">IF(ISNUMBER('Descriptive Stats'!BF9026),'Descriptive Stats'!BF9026,#N/A)</f>
        <v>-4.5511009098988427E-2</v>
      </c>
      <c r="BI9026" s="6">
        <f ca="1">IF(ISNUMBER('Descriptive Stats'!E9026),'Descriptive Stats'!E9026,#N/A)</f>
        <v>9</v>
      </c>
    </row>
    <row r="9027" spans="1:61" ht="14.4" x14ac:dyDescent="0.3">
      <c r="A9027" s="2">
        <f>ROW()</f>
        <v>9027</v>
      </c>
      <c r="C9027" s="8">
        <f t="shared" ca="1" si="1205"/>
        <v>23</v>
      </c>
      <c r="D9027" s="8">
        <f t="shared" ca="1" si="1206"/>
        <v>9</v>
      </c>
      <c r="E9027" s="50">
        <f t="shared" ref="E9027:E9090" ca="1" si="1208">IF(0=MOD(ROW(),$J$1),AVERAGE(OFFSET($D$2,ROW()-$J$1,0,$J$1,1)),"")</f>
        <v>0</v>
      </c>
      <c r="F9027" s="2" t="str">
        <f t="shared" ca="1" si="1207"/>
        <v/>
      </c>
      <c r="BD9027" s="49">
        <f t="shared" ca="1" si="1204"/>
        <v>815.5</v>
      </c>
      <c r="BE9027" s="3">
        <f t="shared" ca="1" si="1201"/>
        <v>8.1500000000000003E-2</v>
      </c>
      <c r="BF9027" s="3">
        <f t="shared" ca="1" si="1202"/>
        <v>-1.3950525282585462</v>
      </c>
      <c r="BG9027" s="9">
        <f t="shared" ca="1" si="1203"/>
        <v>0</v>
      </c>
      <c r="BH9027" s="6">
        <f ca="1">IF(ISNUMBER('Descriptive Stats'!BF9027),'Descriptive Stats'!BF9027,#N/A)</f>
        <v>-1.3950525282585462</v>
      </c>
      <c r="BI9027" s="6">
        <f ca="1">IF(ISNUMBER('Descriptive Stats'!E9027),'Descriptive Stats'!E9027,#N/A)</f>
        <v>0</v>
      </c>
    </row>
    <row r="9028" spans="1:61" ht="14.4" x14ac:dyDescent="0.3">
      <c r="A9028" s="2">
        <f>ROW()</f>
        <v>9028</v>
      </c>
      <c r="C9028" s="8">
        <f t="shared" ca="1" si="1205"/>
        <v>22</v>
      </c>
      <c r="D9028" s="8">
        <f t="shared" ca="1" si="1206"/>
        <v>0</v>
      </c>
      <c r="E9028" s="50">
        <f t="shared" ca="1" si="1208"/>
        <v>6</v>
      </c>
      <c r="F9028" s="2" t="str">
        <f t="shared" ca="1" si="1207"/>
        <v/>
      </c>
      <c r="BD9028" s="49">
        <f t="shared" ca="1" si="1204"/>
        <v>3900</v>
      </c>
      <c r="BE9028" s="3">
        <f t="shared" ca="1" si="1201"/>
        <v>0.38995000000000002</v>
      </c>
      <c r="BF9028" s="3">
        <f t="shared" ca="1" si="1202"/>
        <v>-0.2794493539703507</v>
      </c>
      <c r="BG9028" s="9">
        <f t="shared" ca="1" si="1203"/>
        <v>6</v>
      </c>
      <c r="BH9028" s="6">
        <f ca="1">IF(ISNUMBER('Descriptive Stats'!BF9028),'Descriptive Stats'!BF9028,#N/A)</f>
        <v>-0.2794493539703507</v>
      </c>
      <c r="BI9028" s="6">
        <f ca="1">IF(ISNUMBER('Descriptive Stats'!E9028),'Descriptive Stats'!E9028,#N/A)</f>
        <v>6</v>
      </c>
    </row>
    <row r="9029" spans="1:61" ht="14.4" x14ac:dyDescent="0.3">
      <c r="A9029" s="2">
        <f>ROW()</f>
        <v>9029</v>
      </c>
      <c r="C9029" s="8">
        <f t="shared" ca="1" si="1205"/>
        <v>5</v>
      </c>
      <c r="D9029" s="8">
        <f t="shared" ca="1" si="1206"/>
        <v>6</v>
      </c>
      <c r="E9029" s="50">
        <f t="shared" ca="1" si="1208"/>
        <v>3</v>
      </c>
      <c r="F9029" s="2" t="str">
        <f t="shared" ca="1" si="1207"/>
        <v/>
      </c>
      <c r="BD9029" s="49">
        <f t="shared" ca="1" si="1204"/>
        <v>3200</v>
      </c>
      <c r="BE9029" s="3">
        <f t="shared" ca="1" si="1201"/>
        <v>0.31995000000000001</v>
      </c>
      <c r="BF9029" s="3">
        <f t="shared" ca="1" si="1202"/>
        <v>-0.46783862043457014</v>
      </c>
      <c r="BG9029" s="9">
        <f t="shared" ca="1" si="1203"/>
        <v>3</v>
      </c>
      <c r="BH9029" s="6">
        <f ca="1">IF(ISNUMBER('Descriptive Stats'!BF9029),'Descriptive Stats'!BF9029,#N/A)</f>
        <v>-0.46783862043457014</v>
      </c>
      <c r="BI9029" s="6">
        <f ca="1">IF(ISNUMBER('Descriptive Stats'!E9029),'Descriptive Stats'!E9029,#N/A)</f>
        <v>3</v>
      </c>
    </row>
    <row r="9030" spans="1:61" ht="14.4" x14ac:dyDescent="0.3">
      <c r="A9030" s="2">
        <f>ROW()</f>
        <v>9030</v>
      </c>
      <c r="C9030" s="8">
        <f t="shared" ca="1" si="1205"/>
        <v>10</v>
      </c>
      <c r="D9030" s="8">
        <f t="shared" ca="1" si="1206"/>
        <v>3</v>
      </c>
      <c r="E9030" s="50">
        <f t="shared" ca="1" si="1208"/>
        <v>15</v>
      </c>
      <c r="F9030" s="2" t="str">
        <f t="shared" ca="1" si="1207"/>
        <v/>
      </c>
      <c r="BD9030" s="49">
        <f t="shared" ca="1" si="1204"/>
        <v>5051.5</v>
      </c>
      <c r="BE9030" s="3">
        <f t="shared" ca="1" si="1201"/>
        <v>0.50509999999999999</v>
      </c>
      <c r="BF9030" s="3">
        <f t="shared" ca="1" si="1202"/>
        <v>1.2784152420787677E-2</v>
      </c>
      <c r="BG9030" s="9">
        <f t="shared" ca="1" si="1203"/>
        <v>15</v>
      </c>
      <c r="BH9030" s="6">
        <f ca="1">IF(ISNUMBER('Descriptive Stats'!BF9030),'Descriptive Stats'!BF9030,#N/A)</f>
        <v>1.2784152420787677E-2</v>
      </c>
      <c r="BI9030" s="6">
        <f ca="1">IF(ISNUMBER('Descriptive Stats'!E9030),'Descriptive Stats'!E9030,#N/A)</f>
        <v>15</v>
      </c>
    </row>
    <row r="9031" spans="1:61" ht="14.4" x14ac:dyDescent="0.3">
      <c r="A9031" s="2">
        <f>ROW()</f>
        <v>9031</v>
      </c>
      <c r="C9031" s="8">
        <f t="shared" ca="1" si="1205"/>
        <v>24</v>
      </c>
      <c r="D9031" s="8">
        <f t="shared" ca="1" si="1206"/>
        <v>15</v>
      </c>
      <c r="E9031" s="50">
        <f t="shared" ca="1" si="1208"/>
        <v>2</v>
      </c>
      <c r="F9031" s="2" t="str">
        <f t="shared" ca="1" si="1207"/>
        <v/>
      </c>
      <c r="BD9031" s="49">
        <f t="shared" ca="1" si="1204"/>
        <v>2595</v>
      </c>
      <c r="BE9031" s="3">
        <f t="shared" ca="1" si="1201"/>
        <v>0.25945000000000001</v>
      </c>
      <c r="BF9031" s="3">
        <f t="shared" ca="1" si="1202"/>
        <v>-0.6450419512753276</v>
      </c>
      <c r="BG9031" s="9">
        <f t="shared" ca="1" si="1203"/>
        <v>2</v>
      </c>
      <c r="BH9031" s="6">
        <f ca="1">IF(ISNUMBER('Descriptive Stats'!BF9031),'Descriptive Stats'!BF9031,#N/A)</f>
        <v>-0.6450419512753276</v>
      </c>
      <c r="BI9031" s="6">
        <f ca="1">IF(ISNUMBER('Descriptive Stats'!E9031),'Descriptive Stats'!E9031,#N/A)</f>
        <v>2</v>
      </c>
    </row>
    <row r="9032" spans="1:61" ht="14.4" x14ac:dyDescent="0.3">
      <c r="A9032" s="2">
        <f>ROW()</f>
        <v>9032</v>
      </c>
      <c r="C9032" s="8">
        <f t="shared" ca="1" si="1205"/>
        <v>9</v>
      </c>
      <c r="D9032" s="8">
        <f t="shared" ca="1" si="1206"/>
        <v>2</v>
      </c>
      <c r="E9032" s="50">
        <f t="shared" ca="1" si="1208"/>
        <v>7</v>
      </c>
      <c r="F9032" s="2" t="str">
        <f t="shared" ca="1" si="1207"/>
        <v/>
      </c>
      <c r="BD9032" s="49">
        <f t="shared" ca="1" si="1204"/>
        <v>4473.5</v>
      </c>
      <c r="BE9032" s="3">
        <f t="shared" ca="1" si="1201"/>
        <v>0.44729999999999998</v>
      </c>
      <c r="BF9032" s="3">
        <f t="shared" ca="1" si="1202"/>
        <v>-0.13248586824472414</v>
      </c>
      <c r="BG9032" s="9">
        <f t="shared" ca="1" si="1203"/>
        <v>7</v>
      </c>
      <c r="BH9032" s="6">
        <f ca="1">IF(ISNUMBER('Descriptive Stats'!BF9032),'Descriptive Stats'!BF9032,#N/A)</f>
        <v>-0.13248586824472414</v>
      </c>
      <c r="BI9032" s="6">
        <f ca="1">IF(ISNUMBER('Descriptive Stats'!E9032),'Descriptive Stats'!E9032,#N/A)</f>
        <v>7</v>
      </c>
    </row>
    <row r="9033" spans="1:61" ht="14.4" x14ac:dyDescent="0.3">
      <c r="A9033" s="2">
        <f>ROW()</f>
        <v>9033</v>
      </c>
      <c r="C9033" s="8">
        <f t="shared" ca="1" si="1205"/>
        <v>19</v>
      </c>
      <c r="D9033" s="8">
        <f t="shared" ca="1" si="1206"/>
        <v>7</v>
      </c>
      <c r="E9033" s="50">
        <f t="shared" ca="1" si="1208"/>
        <v>0</v>
      </c>
      <c r="F9033" s="2" t="str">
        <f t="shared" ca="1" si="1207"/>
        <v/>
      </c>
      <c r="BD9033" s="49">
        <f t="shared" ca="1" si="1204"/>
        <v>815.5</v>
      </c>
      <c r="BE9033" s="3">
        <f t="shared" ref="BE9033:BE9096" ca="1" si="1209">IF(ISNUMBER(BD9033),(BD9033-0.5)/$BK$4,"")</f>
        <v>8.1500000000000003E-2</v>
      </c>
      <c r="BF9033" s="3">
        <f t="shared" ref="BF9033:BF9096" ca="1" si="1210">IF(ISNUMBER(BE9033),_xlfn.NORM.INV(BE9033,0,1),"")</f>
        <v>-1.3950525282585462</v>
      </c>
      <c r="BG9033" s="9">
        <f t="shared" ref="BG9033:BG9096" ca="1" si="1211">IF(ISNUMBER(E9033),E9033,"")</f>
        <v>0</v>
      </c>
      <c r="BH9033" s="6">
        <f ca="1">IF(ISNUMBER('Descriptive Stats'!BF9033),'Descriptive Stats'!BF9033,#N/A)</f>
        <v>-1.3950525282585462</v>
      </c>
      <c r="BI9033" s="6">
        <f ca="1">IF(ISNUMBER('Descriptive Stats'!E9033),'Descriptive Stats'!E9033,#N/A)</f>
        <v>0</v>
      </c>
    </row>
    <row r="9034" spans="1:61" ht="14.4" x14ac:dyDescent="0.3">
      <c r="A9034" s="2">
        <f>ROW()</f>
        <v>9034</v>
      </c>
      <c r="C9034" s="8">
        <f t="shared" ca="1" si="1205"/>
        <v>4</v>
      </c>
      <c r="D9034" s="8">
        <f t="shared" ca="1" si="1206"/>
        <v>0</v>
      </c>
      <c r="E9034" s="50">
        <f t="shared" ca="1" si="1208"/>
        <v>7</v>
      </c>
      <c r="F9034" s="2" t="str">
        <f t="shared" ca="1" si="1207"/>
        <v/>
      </c>
      <c r="BD9034" s="49">
        <f t="shared" ref="BD9034:BD9097" ca="1" si="1212">IF(ISNUMBER(BG9034),_xlfn.RANK.AVG(BG9034,$BG$2:$BG$5414,1),"")</f>
        <v>4473.5</v>
      </c>
      <c r="BE9034" s="3">
        <f t="shared" ca="1" si="1209"/>
        <v>0.44729999999999998</v>
      </c>
      <c r="BF9034" s="3">
        <f t="shared" ca="1" si="1210"/>
        <v>-0.13248586824472414</v>
      </c>
      <c r="BG9034" s="9">
        <f t="shared" ca="1" si="1211"/>
        <v>7</v>
      </c>
      <c r="BH9034" s="6">
        <f ca="1">IF(ISNUMBER('Descriptive Stats'!BF9034),'Descriptive Stats'!BF9034,#N/A)</f>
        <v>-0.13248586824472414</v>
      </c>
      <c r="BI9034" s="6">
        <f ca="1">IF(ISNUMBER('Descriptive Stats'!E9034),'Descriptive Stats'!E9034,#N/A)</f>
        <v>7</v>
      </c>
    </row>
    <row r="9035" spans="1:61" ht="14.4" x14ac:dyDescent="0.3">
      <c r="A9035" s="2">
        <f>ROW()</f>
        <v>9035</v>
      </c>
      <c r="C9035" s="8">
        <f t="shared" ca="1" si="1205"/>
        <v>6</v>
      </c>
      <c r="D9035" s="8">
        <f t="shared" ca="1" si="1206"/>
        <v>7</v>
      </c>
      <c r="E9035" s="50">
        <f t="shared" ca="1" si="1208"/>
        <v>0</v>
      </c>
      <c r="F9035" s="2" t="str">
        <f t="shared" ca="1" si="1207"/>
        <v/>
      </c>
      <c r="BD9035" s="49">
        <f t="shared" ca="1" si="1212"/>
        <v>815.5</v>
      </c>
      <c r="BE9035" s="3">
        <f t="shared" ca="1" si="1209"/>
        <v>8.1500000000000003E-2</v>
      </c>
      <c r="BF9035" s="3">
        <f t="shared" ca="1" si="1210"/>
        <v>-1.3950525282585462</v>
      </c>
      <c r="BG9035" s="9">
        <f t="shared" ca="1" si="1211"/>
        <v>0</v>
      </c>
      <c r="BH9035" s="6">
        <f ca="1">IF(ISNUMBER('Descriptive Stats'!BF9035),'Descriptive Stats'!BF9035,#N/A)</f>
        <v>-1.3950525282585462</v>
      </c>
      <c r="BI9035" s="6">
        <f ca="1">IF(ISNUMBER('Descriptive Stats'!E9035),'Descriptive Stats'!E9035,#N/A)</f>
        <v>0</v>
      </c>
    </row>
    <row r="9036" spans="1:61" ht="14.4" x14ac:dyDescent="0.3">
      <c r="A9036" s="2">
        <f>ROW()</f>
        <v>9036</v>
      </c>
      <c r="C9036" s="8">
        <f t="shared" ca="1" si="1205"/>
        <v>11</v>
      </c>
      <c r="D9036" s="8">
        <f t="shared" ca="1" si="1206"/>
        <v>0</v>
      </c>
      <c r="E9036" s="50">
        <f t="shared" ca="1" si="1208"/>
        <v>0</v>
      </c>
      <c r="F9036" s="2" t="str">
        <f t="shared" ca="1" si="1207"/>
        <v/>
      </c>
      <c r="BD9036" s="49">
        <f t="shared" ca="1" si="1212"/>
        <v>815.5</v>
      </c>
      <c r="BE9036" s="3">
        <f t="shared" ca="1" si="1209"/>
        <v>8.1500000000000003E-2</v>
      </c>
      <c r="BF9036" s="3">
        <f t="shared" ca="1" si="1210"/>
        <v>-1.3950525282585462</v>
      </c>
      <c r="BG9036" s="9">
        <f t="shared" ca="1" si="1211"/>
        <v>0</v>
      </c>
      <c r="BH9036" s="6">
        <f ca="1">IF(ISNUMBER('Descriptive Stats'!BF9036),'Descriptive Stats'!BF9036,#N/A)</f>
        <v>-1.3950525282585462</v>
      </c>
      <c r="BI9036" s="6">
        <f ca="1">IF(ISNUMBER('Descriptive Stats'!E9036),'Descriptive Stats'!E9036,#N/A)</f>
        <v>0</v>
      </c>
    </row>
    <row r="9037" spans="1:61" ht="14.4" x14ac:dyDescent="0.3">
      <c r="A9037" s="2">
        <f>ROW()</f>
        <v>9037</v>
      </c>
      <c r="C9037" s="8">
        <f t="shared" ca="1" si="1205"/>
        <v>18</v>
      </c>
      <c r="D9037" s="8">
        <f t="shared" ca="1" si="1206"/>
        <v>0</v>
      </c>
      <c r="E9037" s="50">
        <f t="shared" ca="1" si="1208"/>
        <v>7</v>
      </c>
      <c r="F9037" s="2" t="str">
        <f t="shared" ca="1" si="1207"/>
        <v/>
      </c>
      <c r="BD9037" s="49">
        <f t="shared" ca="1" si="1212"/>
        <v>4473.5</v>
      </c>
      <c r="BE9037" s="3">
        <f t="shared" ca="1" si="1209"/>
        <v>0.44729999999999998</v>
      </c>
      <c r="BF9037" s="3">
        <f t="shared" ca="1" si="1210"/>
        <v>-0.13248586824472414</v>
      </c>
      <c r="BG9037" s="9">
        <f t="shared" ca="1" si="1211"/>
        <v>7</v>
      </c>
      <c r="BH9037" s="6">
        <f ca="1">IF(ISNUMBER('Descriptive Stats'!BF9037),'Descriptive Stats'!BF9037,#N/A)</f>
        <v>-0.13248586824472414</v>
      </c>
      <c r="BI9037" s="6">
        <f ca="1">IF(ISNUMBER('Descriptive Stats'!E9037),'Descriptive Stats'!E9037,#N/A)</f>
        <v>7</v>
      </c>
    </row>
    <row r="9038" spans="1:61" ht="14.4" x14ac:dyDescent="0.3">
      <c r="A9038" s="2">
        <f>ROW()</f>
        <v>9038</v>
      </c>
      <c r="C9038" s="8">
        <f t="shared" ca="1" si="1205"/>
        <v>19</v>
      </c>
      <c r="D9038" s="8">
        <f t="shared" ca="1" si="1206"/>
        <v>7</v>
      </c>
      <c r="E9038" s="50">
        <f t="shared" ca="1" si="1208"/>
        <v>0</v>
      </c>
      <c r="F9038" s="2" t="str">
        <f t="shared" ca="1" si="1207"/>
        <v/>
      </c>
      <c r="BD9038" s="49">
        <f t="shared" ca="1" si="1212"/>
        <v>815.5</v>
      </c>
      <c r="BE9038" s="3">
        <f t="shared" ca="1" si="1209"/>
        <v>8.1500000000000003E-2</v>
      </c>
      <c r="BF9038" s="3">
        <f t="shared" ca="1" si="1210"/>
        <v>-1.3950525282585462</v>
      </c>
      <c r="BG9038" s="9">
        <f t="shared" ca="1" si="1211"/>
        <v>0</v>
      </c>
      <c r="BH9038" s="6">
        <f ca="1">IF(ISNUMBER('Descriptive Stats'!BF9038),'Descriptive Stats'!BF9038,#N/A)</f>
        <v>-1.3950525282585462</v>
      </c>
      <c r="BI9038" s="6">
        <f ca="1">IF(ISNUMBER('Descriptive Stats'!E9038),'Descriptive Stats'!E9038,#N/A)</f>
        <v>0</v>
      </c>
    </row>
    <row r="9039" spans="1:61" ht="14.4" x14ac:dyDescent="0.3">
      <c r="A9039" s="2">
        <f>ROW()</f>
        <v>9039</v>
      </c>
      <c r="C9039" s="8">
        <f t="shared" ca="1" si="1205"/>
        <v>15</v>
      </c>
      <c r="D9039" s="8">
        <f t="shared" ca="1" si="1206"/>
        <v>0</v>
      </c>
      <c r="E9039" s="50">
        <f t="shared" ca="1" si="1208"/>
        <v>3</v>
      </c>
      <c r="F9039" s="2" t="str">
        <f t="shared" ca="1" si="1207"/>
        <v/>
      </c>
      <c r="BD9039" s="49">
        <f t="shared" ca="1" si="1212"/>
        <v>3200</v>
      </c>
      <c r="BE9039" s="3">
        <f t="shared" ca="1" si="1209"/>
        <v>0.31995000000000001</v>
      </c>
      <c r="BF9039" s="3">
        <f t="shared" ca="1" si="1210"/>
        <v>-0.46783862043457014</v>
      </c>
      <c r="BG9039" s="9">
        <f t="shared" ca="1" si="1211"/>
        <v>3</v>
      </c>
      <c r="BH9039" s="6">
        <f ca="1">IF(ISNUMBER('Descriptive Stats'!BF9039),'Descriptive Stats'!BF9039,#N/A)</f>
        <v>-0.46783862043457014</v>
      </c>
      <c r="BI9039" s="6">
        <f ca="1">IF(ISNUMBER('Descriptive Stats'!E9039),'Descriptive Stats'!E9039,#N/A)</f>
        <v>3</v>
      </c>
    </row>
    <row r="9040" spans="1:61" ht="14.4" x14ac:dyDescent="0.3">
      <c r="A9040" s="2">
        <f>ROW()</f>
        <v>9040</v>
      </c>
      <c r="C9040" s="8">
        <f t="shared" ca="1" si="1205"/>
        <v>10</v>
      </c>
      <c r="D9040" s="8">
        <f t="shared" ca="1" si="1206"/>
        <v>3</v>
      </c>
      <c r="E9040" s="50">
        <f t="shared" ca="1" si="1208"/>
        <v>7</v>
      </c>
      <c r="F9040" s="2" t="str">
        <f t="shared" ca="1" si="1207"/>
        <v/>
      </c>
      <c r="BD9040" s="49">
        <f t="shared" ca="1" si="1212"/>
        <v>4473.5</v>
      </c>
      <c r="BE9040" s="3">
        <f t="shared" ca="1" si="1209"/>
        <v>0.44729999999999998</v>
      </c>
      <c r="BF9040" s="3">
        <f t="shared" ca="1" si="1210"/>
        <v>-0.13248586824472414</v>
      </c>
      <c r="BG9040" s="9">
        <f t="shared" ca="1" si="1211"/>
        <v>7</v>
      </c>
      <c r="BH9040" s="6">
        <f ca="1">IF(ISNUMBER('Descriptive Stats'!BF9040),'Descriptive Stats'!BF9040,#N/A)</f>
        <v>-0.13248586824472414</v>
      </c>
      <c r="BI9040" s="6">
        <f ca="1">IF(ISNUMBER('Descriptive Stats'!E9040),'Descriptive Stats'!E9040,#N/A)</f>
        <v>7</v>
      </c>
    </row>
    <row r="9041" spans="1:61" ht="14.4" x14ac:dyDescent="0.3">
      <c r="A9041" s="2">
        <f>ROW()</f>
        <v>9041</v>
      </c>
      <c r="C9041" s="8">
        <f t="shared" ref="C9041:C9104" ca="1" si="1213">RANDBETWEEN(2,COUNT(B:B))</f>
        <v>19</v>
      </c>
      <c r="D9041" s="8">
        <f t="shared" ref="D9041:D9104" ca="1" si="1214">VLOOKUP(C9041,A:B,2,TRUE)</f>
        <v>7</v>
      </c>
      <c r="E9041" s="50">
        <f t="shared" ca="1" si="1208"/>
        <v>0</v>
      </c>
      <c r="F9041" s="2" t="str">
        <f t="shared" ref="F9041:F9104" ca="1" si="1215">IF(ISNUMBER(E9041),IF(OR(E9041&lt;$K$16,E9041&gt;$K$14),"X",""),"")</f>
        <v/>
      </c>
      <c r="BD9041" s="49">
        <f t="shared" ca="1" si="1212"/>
        <v>815.5</v>
      </c>
      <c r="BE9041" s="3">
        <f t="shared" ca="1" si="1209"/>
        <v>8.1500000000000003E-2</v>
      </c>
      <c r="BF9041" s="3">
        <f t="shared" ca="1" si="1210"/>
        <v>-1.3950525282585462</v>
      </c>
      <c r="BG9041" s="9">
        <f t="shared" ca="1" si="1211"/>
        <v>0</v>
      </c>
      <c r="BH9041" s="6">
        <f ca="1">IF(ISNUMBER('Descriptive Stats'!BF9041),'Descriptive Stats'!BF9041,#N/A)</f>
        <v>-1.3950525282585462</v>
      </c>
      <c r="BI9041" s="6">
        <f ca="1">IF(ISNUMBER('Descriptive Stats'!E9041),'Descriptive Stats'!E9041,#N/A)</f>
        <v>0</v>
      </c>
    </row>
    <row r="9042" spans="1:61" ht="14.4" x14ac:dyDescent="0.3">
      <c r="A9042" s="2">
        <f>ROW()</f>
        <v>9042</v>
      </c>
      <c r="C9042" s="8">
        <f t="shared" ca="1" si="1213"/>
        <v>14</v>
      </c>
      <c r="D9042" s="8">
        <f t="shared" ca="1" si="1214"/>
        <v>0</v>
      </c>
      <c r="E9042" s="50">
        <f t="shared" ca="1" si="1208"/>
        <v>4</v>
      </c>
      <c r="F9042" s="2" t="str">
        <f t="shared" ca="1" si="1215"/>
        <v/>
      </c>
      <c r="BD9042" s="49">
        <f t="shared" ca="1" si="1212"/>
        <v>3442</v>
      </c>
      <c r="BE9042" s="3">
        <f t="shared" ca="1" si="1209"/>
        <v>0.34415000000000001</v>
      </c>
      <c r="BF9042" s="3">
        <f t="shared" ca="1" si="1210"/>
        <v>-0.40116316278173481</v>
      </c>
      <c r="BG9042" s="9">
        <f t="shared" ca="1" si="1211"/>
        <v>4</v>
      </c>
      <c r="BH9042" s="6">
        <f ca="1">IF(ISNUMBER('Descriptive Stats'!BF9042),'Descriptive Stats'!BF9042,#N/A)</f>
        <v>-0.40116316278173481</v>
      </c>
      <c r="BI9042" s="6">
        <f ca="1">IF(ISNUMBER('Descriptive Stats'!E9042),'Descriptive Stats'!E9042,#N/A)</f>
        <v>4</v>
      </c>
    </row>
    <row r="9043" spans="1:61" ht="14.4" x14ac:dyDescent="0.3">
      <c r="A9043" s="2">
        <f>ROW()</f>
        <v>9043</v>
      </c>
      <c r="C9043" s="8">
        <f t="shared" ca="1" si="1213"/>
        <v>13</v>
      </c>
      <c r="D9043" s="8">
        <f t="shared" ca="1" si="1214"/>
        <v>4</v>
      </c>
      <c r="E9043" s="50">
        <f t="shared" ca="1" si="1208"/>
        <v>0</v>
      </c>
      <c r="F9043" s="2" t="str">
        <f t="shared" ca="1" si="1215"/>
        <v/>
      </c>
      <c r="BD9043" s="49">
        <f t="shared" ca="1" si="1212"/>
        <v>815.5</v>
      </c>
      <c r="BE9043" s="3">
        <f t="shared" ca="1" si="1209"/>
        <v>8.1500000000000003E-2</v>
      </c>
      <c r="BF9043" s="3">
        <f t="shared" ca="1" si="1210"/>
        <v>-1.3950525282585462</v>
      </c>
      <c r="BG9043" s="9">
        <f t="shared" ca="1" si="1211"/>
        <v>0</v>
      </c>
      <c r="BH9043" s="6">
        <f ca="1">IF(ISNUMBER('Descriptive Stats'!BF9043),'Descriptive Stats'!BF9043,#N/A)</f>
        <v>-1.3950525282585462</v>
      </c>
      <c r="BI9043" s="6">
        <f ca="1">IF(ISNUMBER('Descriptive Stats'!E9043),'Descriptive Stats'!E9043,#N/A)</f>
        <v>0</v>
      </c>
    </row>
    <row r="9044" spans="1:61" ht="14.4" x14ac:dyDescent="0.3">
      <c r="A9044" s="2">
        <f>ROW()</f>
        <v>9044</v>
      </c>
      <c r="C9044" s="8">
        <f t="shared" ca="1" si="1213"/>
        <v>20</v>
      </c>
      <c r="D9044" s="8">
        <f t="shared" ca="1" si="1214"/>
        <v>0</v>
      </c>
      <c r="E9044" s="50">
        <f t="shared" ca="1" si="1208"/>
        <v>0</v>
      </c>
      <c r="F9044" s="2" t="str">
        <f t="shared" ca="1" si="1215"/>
        <v/>
      </c>
      <c r="BD9044" s="49">
        <f t="shared" ca="1" si="1212"/>
        <v>815.5</v>
      </c>
      <c r="BE9044" s="3">
        <f t="shared" ca="1" si="1209"/>
        <v>8.1500000000000003E-2</v>
      </c>
      <c r="BF9044" s="3">
        <f t="shared" ca="1" si="1210"/>
        <v>-1.3950525282585462</v>
      </c>
      <c r="BG9044" s="9">
        <f t="shared" ca="1" si="1211"/>
        <v>0</v>
      </c>
      <c r="BH9044" s="6">
        <f ca="1">IF(ISNUMBER('Descriptive Stats'!BF9044),'Descriptive Stats'!BF9044,#N/A)</f>
        <v>-1.3950525282585462</v>
      </c>
      <c r="BI9044" s="6">
        <f ca="1">IF(ISNUMBER('Descriptive Stats'!E9044),'Descriptive Stats'!E9044,#N/A)</f>
        <v>0</v>
      </c>
    </row>
    <row r="9045" spans="1:61" ht="14.4" x14ac:dyDescent="0.3">
      <c r="A9045" s="2">
        <f>ROW()</f>
        <v>9045</v>
      </c>
      <c r="C9045" s="8">
        <f t="shared" ca="1" si="1213"/>
        <v>11</v>
      </c>
      <c r="D9045" s="8">
        <f t="shared" ca="1" si="1214"/>
        <v>0</v>
      </c>
      <c r="E9045" s="50">
        <f t="shared" ca="1" si="1208"/>
        <v>0</v>
      </c>
      <c r="F9045" s="2" t="str">
        <f t="shared" ca="1" si="1215"/>
        <v/>
      </c>
      <c r="BD9045" s="49">
        <f t="shared" ca="1" si="1212"/>
        <v>815.5</v>
      </c>
      <c r="BE9045" s="3">
        <f t="shared" ca="1" si="1209"/>
        <v>8.1500000000000003E-2</v>
      </c>
      <c r="BF9045" s="3">
        <f t="shared" ca="1" si="1210"/>
        <v>-1.3950525282585462</v>
      </c>
      <c r="BG9045" s="9">
        <f t="shared" ca="1" si="1211"/>
        <v>0</v>
      </c>
      <c r="BH9045" s="6">
        <f ca="1">IF(ISNUMBER('Descriptive Stats'!BF9045),'Descriptive Stats'!BF9045,#N/A)</f>
        <v>-1.3950525282585462</v>
      </c>
      <c r="BI9045" s="6">
        <f ca="1">IF(ISNUMBER('Descriptive Stats'!E9045),'Descriptive Stats'!E9045,#N/A)</f>
        <v>0</v>
      </c>
    </row>
    <row r="9046" spans="1:61" ht="14.4" x14ac:dyDescent="0.3">
      <c r="A9046" s="2">
        <f>ROW()</f>
        <v>9046</v>
      </c>
      <c r="C9046" s="8">
        <f t="shared" ca="1" si="1213"/>
        <v>11</v>
      </c>
      <c r="D9046" s="8">
        <f t="shared" ca="1" si="1214"/>
        <v>0</v>
      </c>
      <c r="E9046" s="50">
        <f t="shared" ca="1" si="1208"/>
        <v>1</v>
      </c>
      <c r="F9046" s="2" t="str">
        <f t="shared" ca="1" si="1215"/>
        <v/>
      </c>
      <c r="BD9046" s="49">
        <f t="shared" ca="1" si="1212"/>
        <v>1871</v>
      </c>
      <c r="BE9046" s="3">
        <f t="shared" ca="1" si="1209"/>
        <v>0.18704999999999999</v>
      </c>
      <c r="BF9046" s="3">
        <f t="shared" ca="1" si="1210"/>
        <v>-0.88881967520906158</v>
      </c>
      <c r="BG9046" s="9">
        <f t="shared" ca="1" si="1211"/>
        <v>1</v>
      </c>
      <c r="BH9046" s="6">
        <f ca="1">IF(ISNUMBER('Descriptive Stats'!BF9046),'Descriptive Stats'!BF9046,#N/A)</f>
        <v>-0.88881967520906158</v>
      </c>
      <c r="BI9046" s="6">
        <f ca="1">IF(ISNUMBER('Descriptive Stats'!E9046),'Descriptive Stats'!E9046,#N/A)</f>
        <v>1</v>
      </c>
    </row>
    <row r="9047" spans="1:61" ht="14.4" x14ac:dyDescent="0.3">
      <c r="A9047" s="2">
        <f>ROW()</f>
        <v>9047</v>
      </c>
      <c r="C9047" s="8">
        <f t="shared" ca="1" si="1213"/>
        <v>12</v>
      </c>
      <c r="D9047" s="8">
        <f t="shared" ca="1" si="1214"/>
        <v>1</v>
      </c>
      <c r="E9047" s="50">
        <f t="shared" ca="1" si="1208"/>
        <v>1</v>
      </c>
      <c r="F9047" s="2" t="str">
        <f t="shared" ca="1" si="1215"/>
        <v/>
      </c>
      <c r="BD9047" s="49">
        <f t="shared" ca="1" si="1212"/>
        <v>1871</v>
      </c>
      <c r="BE9047" s="3">
        <f t="shared" ca="1" si="1209"/>
        <v>0.18704999999999999</v>
      </c>
      <c r="BF9047" s="3">
        <f t="shared" ca="1" si="1210"/>
        <v>-0.88881967520906158</v>
      </c>
      <c r="BG9047" s="9">
        <f t="shared" ca="1" si="1211"/>
        <v>1</v>
      </c>
      <c r="BH9047" s="6">
        <f ca="1">IF(ISNUMBER('Descriptive Stats'!BF9047),'Descriptive Stats'!BF9047,#N/A)</f>
        <v>-0.88881967520906158</v>
      </c>
      <c r="BI9047" s="6">
        <f ca="1">IF(ISNUMBER('Descriptive Stats'!E9047),'Descriptive Stats'!E9047,#N/A)</f>
        <v>1</v>
      </c>
    </row>
    <row r="9048" spans="1:61" ht="14.4" x14ac:dyDescent="0.3">
      <c r="A9048" s="2">
        <f>ROW()</f>
        <v>9048</v>
      </c>
      <c r="C9048" s="8">
        <f t="shared" ca="1" si="1213"/>
        <v>12</v>
      </c>
      <c r="D9048" s="8">
        <f t="shared" ca="1" si="1214"/>
        <v>1</v>
      </c>
      <c r="E9048" s="50">
        <f t="shared" ca="1" si="1208"/>
        <v>7</v>
      </c>
      <c r="F9048" s="2" t="str">
        <f t="shared" ca="1" si="1215"/>
        <v/>
      </c>
      <c r="BD9048" s="49">
        <f t="shared" ca="1" si="1212"/>
        <v>4473.5</v>
      </c>
      <c r="BE9048" s="3">
        <f t="shared" ca="1" si="1209"/>
        <v>0.44729999999999998</v>
      </c>
      <c r="BF9048" s="3">
        <f t="shared" ca="1" si="1210"/>
        <v>-0.13248586824472414</v>
      </c>
      <c r="BG9048" s="9">
        <f t="shared" ca="1" si="1211"/>
        <v>7</v>
      </c>
      <c r="BH9048" s="6">
        <f ca="1">IF(ISNUMBER('Descriptive Stats'!BF9048),'Descriptive Stats'!BF9048,#N/A)</f>
        <v>-0.13248586824472414</v>
      </c>
      <c r="BI9048" s="6">
        <f ca="1">IF(ISNUMBER('Descriptive Stats'!E9048),'Descriptive Stats'!E9048,#N/A)</f>
        <v>7</v>
      </c>
    </row>
    <row r="9049" spans="1:61" ht="14.4" x14ac:dyDescent="0.3">
      <c r="A9049" s="2">
        <f>ROW()</f>
        <v>9049</v>
      </c>
      <c r="C9049" s="8">
        <f t="shared" ca="1" si="1213"/>
        <v>6</v>
      </c>
      <c r="D9049" s="8">
        <f t="shared" ca="1" si="1214"/>
        <v>7</v>
      </c>
      <c r="E9049" s="50">
        <f t="shared" ca="1" si="1208"/>
        <v>2</v>
      </c>
      <c r="F9049" s="2" t="str">
        <f t="shared" ca="1" si="1215"/>
        <v/>
      </c>
      <c r="BD9049" s="49">
        <f t="shared" ca="1" si="1212"/>
        <v>2595</v>
      </c>
      <c r="BE9049" s="3">
        <f t="shared" ca="1" si="1209"/>
        <v>0.25945000000000001</v>
      </c>
      <c r="BF9049" s="3">
        <f t="shared" ca="1" si="1210"/>
        <v>-0.6450419512753276</v>
      </c>
      <c r="BG9049" s="9">
        <f t="shared" ca="1" si="1211"/>
        <v>2</v>
      </c>
      <c r="BH9049" s="6">
        <f ca="1">IF(ISNUMBER('Descriptive Stats'!BF9049),'Descriptive Stats'!BF9049,#N/A)</f>
        <v>-0.6450419512753276</v>
      </c>
      <c r="BI9049" s="6">
        <f ca="1">IF(ISNUMBER('Descriptive Stats'!E9049),'Descriptive Stats'!E9049,#N/A)</f>
        <v>2</v>
      </c>
    </row>
    <row r="9050" spans="1:61" ht="14.4" x14ac:dyDescent="0.3">
      <c r="A9050" s="2">
        <f>ROW()</f>
        <v>9050</v>
      </c>
      <c r="C9050" s="8">
        <f t="shared" ca="1" si="1213"/>
        <v>9</v>
      </c>
      <c r="D9050" s="8">
        <f t="shared" ca="1" si="1214"/>
        <v>2</v>
      </c>
      <c r="E9050" s="50">
        <f t="shared" ca="1" si="1208"/>
        <v>2</v>
      </c>
      <c r="F9050" s="2" t="str">
        <f t="shared" ca="1" si="1215"/>
        <v/>
      </c>
      <c r="BD9050" s="49">
        <f t="shared" ca="1" si="1212"/>
        <v>2595</v>
      </c>
      <c r="BE9050" s="3">
        <f t="shared" ca="1" si="1209"/>
        <v>0.25945000000000001</v>
      </c>
      <c r="BF9050" s="3">
        <f t="shared" ca="1" si="1210"/>
        <v>-0.6450419512753276</v>
      </c>
      <c r="BG9050" s="9">
        <f t="shared" ca="1" si="1211"/>
        <v>2</v>
      </c>
      <c r="BH9050" s="6">
        <f ca="1">IF(ISNUMBER('Descriptive Stats'!BF9050),'Descriptive Stats'!BF9050,#N/A)</f>
        <v>-0.6450419512753276</v>
      </c>
      <c r="BI9050" s="6">
        <f ca="1">IF(ISNUMBER('Descriptive Stats'!E9050),'Descriptive Stats'!E9050,#N/A)</f>
        <v>2</v>
      </c>
    </row>
    <row r="9051" spans="1:61" ht="14.4" x14ac:dyDescent="0.3">
      <c r="A9051" s="2">
        <f>ROW()</f>
        <v>9051</v>
      </c>
      <c r="C9051" s="8">
        <f t="shared" ca="1" si="1213"/>
        <v>9</v>
      </c>
      <c r="D9051" s="8">
        <f t="shared" ca="1" si="1214"/>
        <v>2</v>
      </c>
      <c r="E9051" s="50">
        <f t="shared" ca="1" si="1208"/>
        <v>7</v>
      </c>
      <c r="F9051" s="2" t="str">
        <f t="shared" ca="1" si="1215"/>
        <v/>
      </c>
      <c r="BD9051" s="49">
        <f t="shared" ca="1" si="1212"/>
        <v>4473.5</v>
      </c>
      <c r="BE9051" s="3">
        <f t="shared" ca="1" si="1209"/>
        <v>0.44729999999999998</v>
      </c>
      <c r="BF9051" s="3">
        <f t="shared" ca="1" si="1210"/>
        <v>-0.13248586824472414</v>
      </c>
      <c r="BG9051" s="9">
        <f t="shared" ca="1" si="1211"/>
        <v>7</v>
      </c>
      <c r="BH9051" s="6">
        <f ca="1">IF(ISNUMBER('Descriptive Stats'!BF9051),'Descriptive Stats'!BF9051,#N/A)</f>
        <v>-0.13248586824472414</v>
      </c>
      <c r="BI9051" s="6">
        <f ca="1">IF(ISNUMBER('Descriptive Stats'!E9051),'Descriptive Stats'!E9051,#N/A)</f>
        <v>7</v>
      </c>
    </row>
    <row r="9052" spans="1:61" ht="14.4" x14ac:dyDescent="0.3">
      <c r="A9052" s="2">
        <f>ROW()</f>
        <v>9052</v>
      </c>
      <c r="C9052" s="8">
        <f t="shared" ca="1" si="1213"/>
        <v>19</v>
      </c>
      <c r="D9052" s="8">
        <f t="shared" ca="1" si="1214"/>
        <v>7</v>
      </c>
      <c r="E9052" s="50">
        <f t="shared" ca="1" si="1208"/>
        <v>1</v>
      </c>
      <c r="F9052" s="2" t="str">
        <f t="shared" ca="1" si="1215"/>
        <v/>
      </c>
      <c r="BD9052" s="49">
        <f t="shared" ca="1" si="1212"/>
        <v>1871</v>
      </c>
      <c r="BE9052" s="3">
        <f t="shared" ca="1" si="1209"/>
        <v>0.18704999999999999</v>
      </c>
      <c r="BF9052" s="3">
        <f t="shared" ca="1" si="1210"/>
        <v>-0.88881967520906158</v>
      </c>
      <c r="BG9052" s="9">
        <f t="shared" ca="1" si="1211"/>
        <v>1</v>
      </c>
      <c r="BH9052" s="6">
        <f ca="1">IF(ISNUMBER('Descriptive Stats'!BF9052),'Descriptive Stats'!BF9052,#N/A)</f>
        <v>-0.88881967520906158</v>
      </c>
      <c r="BI9052" s="6">
        <f ca="1">IF(ISNUMBER('Descriptive Stats'!E9052),'Descriptive Stats'!E9052,#N/A)</f>
        <v>1</v>
      </c>
    </row>
    <row r="9053" spans="1:61" ht="14.4" x14ac:dyDescent="0.3">
      <c r="A9053" s="2">
        <f>ROW()</f>
        <v>9053</v>
      </c>
      <c r="C9053" s="8">
        <f t="shared" ca="1" si="1213"/>
        <v>12</v>
      </c>
      <c r="D9053" s="8">
        <f t="shared" ca="1" si="1214"/>
        <v>1</v>
      </c>
      <c r="E9053" s="50">
        <f t="shared" ca="1" si="1208"/>
        <v>0</v>
      </c>
      <c r="F9053" s="2" t="str">
        <f t="shared" ca="1" si="1215"/>
        <v/>
      </c>
      <c r="BD9053" s="49">
        <f t="shared" ca="1" si="1212"/>
        <v>815.5</v>
      </c>
      <c r="BE9053" s="3">
        <f t="shared" ca="1" si="1209"/>
        <v>8.1500000000000003E-2</v>
      </c>
      <c r="BF9053" s="3">
        <f t="shared" ca="1" si="1210"/>
        <v>-1.3950525282585462</v>
      </c>
      <c r="BG9053" s="9">
        <f t="shared" ca="1" si="1211"/>
        <v>0</v>
      </c>
      <c r="BH9053" s="6">
        <f ca="1">IF(ISNUMBER('Descriptive Stats'!BF9053),'Descriptive Stats'!BF9053,#N/A)</f>
        <v>-1.3950525282585462</v>
      </c>
      <c r="BI9053" s="6">
        <f ca="1">IF(ISNUMBER('Descriptive Stats'!E9053),'Descriptive Stats'!E9053,#N/A)</f>
        <v>0</v>
      </c>
    </row>
    <row r="9054" spans="1:61" ht="14.4" x14ac:dyDescent="0.3">
      <c r="A9054" s="2">
        <f>ROW()</f>
        <v>9054</v>
      </c>
      <c r="C9054" s="8">
        <f t="shared" ca="1" si="1213"/>
        <v>11</v>
      </c>
      <c r="D9054" s="8">
        <f t="shared" ca="1" si="1214"/>
        <v>0</v>
      </c>
      <c r="E9054" s="50">
        <f t="shared" ca="1" si="1208"/>
        <v>6</v>
      </c>
      <c r="F9054" s="2" t="str">
        <f t="shared" ca="1" si="1215"/>
        <v/>
      </c>
      <c r="BD9054" s="49">
        <f t="shared" ca="1" si="1212"/>
        <v>3900</v>
      </c>
      <c r="BE9054" s="3">
        <f t="shared" ca="1" si="1209"/>
        <v>0.38995000000000002</v>
      </c>
      <c r="BF9054" s="3">
        <f t="shared" ca="1" si="1210"/>
        <v>-0.2794493539703507</v>
      </c>
      <c r="BG9054" s="9">
        <f t="shared" ca="1" si="1211"/>
        <v>6</v>
      </c>
      <c r="BH9054" s="6">
        <f ca="1">IF(ISNUMBER('Descriptive Stats'!BF9054),'Descriptive Stats'!BF9054,#N/A)</f>
        <v>-0.2794493539703507</v>
      </c>
      <c r="BI9054" s="6">
        <f ca="1">IF(ISNUMBER('Descriptive Stats'!E9054),'Descriptive Stats'!E9054,#N/A)</f>
        <v>6</v>
      </c>
    </row>
    <row r="9055" spans="1:61" ht="14.4" x14ac:dyDescent="0.3">
      <c r="A9055" s="2">
        <f>ROW()</f>
        <v>9055</v>
      </c>
      <c r="C9055" s="8">
        <f t="shared" ca="1" si="1213"/>
        <v>2</v>
      </c>
      <c r="D9055" s="8">
        <f t="shared" ca="1" si="1214"/>
        <v>6</v>
      </c>
      <c r="E9055" s="50">
        <f t="shared" ca="1" si="1208"/>
        <v>0</v>
      </c>
      <c r="F9055" s="2" t="str">
        <f t="shared" ca="1" si="1215"/>
        <v/>
      </c>
      <c r="BD9055" s="49">
        <f t="shared" ca="1" si="1212"/>
        <v>815.5</v>
      </c>
      <c r="BE9055" s="3">
        <f t="shared" ca="1" si="1209"/>
        <v>8.1500000000000003E-2</v>
      </c>
      <c r="BF9055" s="3">
        <f t="shared" ca="1" si="1210"/>
        <v>-1.3950525282585462</v>
      </c>
      <c r="BG9055" s="9">
        <f t="shared" ca="1" si="1211"/>
        <v>0</v>
      </c>
      <c r="BH9055" s="6">
        <f ca="1">IF(ISNUMBER('Descriptive Stats'!BF9055),'Descriptive Stats'!BF9055,#N/A)</f>
        <v>-1.3950525282585462</v>
      </c>
      <c r="BI9055" s="6">
        <f ca="1">IF(ISNUMBER('Descriptive Stats'!E9055),'Descriptive Stats'!E9055,#N/A)</f>
        <v>0</v>
      </c>
    </row>
    <row r="9056" spans="1:61" ht="14.4" x14ac:dyDescent="0.3">
      <c r="A9056" s="2">
        <f>ROW()</f>
        <v>9056</v>
      </c>
      <c r="C9056" s="8">
        <f t="shared" ca="1" si="1213"/>
        <v>14</v>
      </c>
      <c r="D9056" s="8">
        <f t="shared" ca="1" si="1214"/>
        <v>0</v>
      </c>
      <c r="E9056" s="50">
        <f t="shared" ca="1" si="1208"/>
        <v>0</v>
      </c>
      <c r="F9056" s="2" t="str">
        <f t="shared" ca="1" si="1215"/>
        <v/>
      </c>
      <c r="BD9056" s="49">
        <f t="shared" ca="1" si="1212"/>
        <v>815.5</v>
      </c>
      <c r="BE9056" s="3">
        <f t="shared" ca="1" si="1209"/>
        <v>8.1500000000000003E-2</v>
      </c>
      <c r="BF9056" s="3">
        <f t="shared" ca="1" si="1210"/>
        <v>-1.3950525282585462</v>
      </c>
      <c r="BG9056" s="9">
        <f t="shared" ca="1" si="1211"/>
        <v>0</v>
      </c>
      <c r="BH9056" s="6">
        <f ca="1">IF(ISNUMBER('Descriptive Stats'!BF9056),'Descriptive Stats'!BF9056,#N/A)</f>
        <v>-1.3950525282585462</v>
      </c>
      <c r="BI9056" s="6">
        <f ca="1">IF(ISNUMBER('Descriptive Stats'!E9056),'Descriptive Stats'!E9056,#N/A)</f>
        <v>0</v>
      </c>
    </row>
    <row r="9057" spans="1:61" ht="14.4" x14ac:dyDescent="0.3">
      <c r="A9057" s="2">
        <f>ROW()</f>
        <v>9057</v>
      </c>
      <c r="C9057" s="8">
        <f t="shared" ca="1" si="1213"/>
        <v>15</v>
      </c>
      <c r="D9057" s="8">
        <f t="shared" ca="1" si="1214"/>
        <v>0</v>
      </c>
      <c r="E9057" s="50">
        <f t="shared" ca="1" si="1208"/>
        <v>2</v>
      </c>
      <c r="F9057" s="2" t="str">
        <f t="shared" ca="1" si="1215"/>
        <v/>
      </c>
      <c r="BD9057" s="49">
        <f t="shared" ca="1" si="1212"/>
        <v>2595</v>
      </c>
      <c r="BE9057" s="3">
        <f t="shared" ca="1" si="1209"/>
        <v>0.25945000000000001</v>
      </c>
      <c r="BF9057" s="3">
        <f t="shared" ca="1" si="1210"/>
        <v>-0.6450419512753276</v>
      </c>
      <c r="BG9057" s="9">
        <f t="shared" ca="1" si="1211"/>
        <v>2</v>
      </c>
      <c r="BH9057" s="6">
        <f ca="1">IF(ISNUMBER('Descriptive Stats'!BF9057),'Descriptive Stats'!BF9057,#N/A)</f>
        <v>-0.6450419512753276</v>
      </c>
      <c r="BI9057" s="6">
        <f ca="1">IF(ISNUMBER('Descriptive Stats'!E9057),'Descriptive Stats'!E9057,#N/A)</f>
        <v>2</v>
      </c>
    </row>
    <row r="9058" spans="1:61" ht="14.4" x14ac:dyDescent="0.3">
      <c r="A9058" s="2">
        <f>ROW()</f>
        <v>9058</v>
      </c>
      <c r="C9058" s="8">
        <f t="shared" ca="1" si="1213"/>
        <v>9</v>
      </c>
      <c r="D9058" s="8">
        <f t="shared" ca="1" si="1214"/>
        <v>2</v>
      </c>
      <c r="E9058" s="50">
        <f t="shared" ca="1" si="1208"/>
        <v>0</v>
      </c>
      <c r="F9058" s="2" t="str">
        <f t="shared" ca="1" si="1215"/>
        <v/>
      </c>
      <c r="BD9058" s="49">
        <f t="shared" ca="1" si="1212"/>
        <v>815.5</v>
      </c>
      <c r="BE9058" s="3">
        <f t="shared" ca="1" si="1209"/>
        <v>8.1500000000000003E-2</v>
      </c>
      <c r="BF9058" s="3">
        <f t="shared" ca="1" si="1210"/>
        <v>-1.3950525282585462</v>
      </c>
      <c r="BG9058" s="9">
        <f t="shared" ca="1" si="1211"/>
        <v>0</v>
      </c>
      <c r="BH9058" s="6">
        <f ca="1">IF(ISNUMBER('Descriptive Stats'!BF9058),'Descriptive Stats'!BF9058,#N/A)</f>
        <v>-1.3950525282585462</v>
      </c>
      <c r="BI9058" s="6">
        <f ca="1">IF(ISNUMBER('Descriptive Stats'!E9058),'Descriptive Stats'!E9058,#N/A)</f>
        <v>0</v>
      </c>
    </row>
    <row r="9059" spans="1:61" ht="14.4" x14ac:dyDescent="0.3">
      <c r="A9059" s="2">
        <f>ROW()</f>
        <v>9059</v>
      </c>
      <c r="C9059" s="8">
        <f t="shared" ca="1" si="1213"/>
        <v>20</v>
      </c>
      <c r="D9059" s="8">
        <f t="shared" ca="1" si="1214"/>
        <v>0</v>
      </c>
      <c r="E9059" s="50">
        <f t="shared" ca="1" si="1208"/>
        <v>7</v>
      </c>
      <c r="F9059" s="2" t="str">
        <f t="shared" ca="1" si="1215"/>
        <v/>
      </c>
      <c r="BD9059" s="49">
        <f t="shared" ca="1" si="1212"/>
        <v>4473.5</v>
      </c>
      <c r="BE9059" s="3">
        <f t="shared" ca="1" si="1209"/>
        <v>0.44729999999999998</v>
      </c>
      <c r="BF9059" s="3">
        <f t="shared" ca="1" si="1210"/>
        <v>-0.13248586824472414</v>
      </c>
      <c r="BG9059" s="9">
        <f t="shared" ca="1" si="1211"/>
        <v>7</v>
      </c>
      <c r="BH9059" s="6">
        <f ca="1">IF(ISNUMBER('Descriptive Stats'!BF9059),'Descriptive Stats'!BF9059,#N/A)</f>
        <v>-0.13248586824472414</v>
      </c>
      <c r="BI9059" s="6">
        <f ca="1">IF(ISNUMBER('Descriptive Stats'!E9059),'Descriptive Stats'!E9059,#N/A)</f>
        <v>7</v>
      </c>
    </row>
    <row r="9060" spans="1:61" ht="14.4" x14ac:dyDescent="0.3">
      <c r="A9060" s="2">
        <f>ROW()</f>
        <v>9060</v>
      </c>
      <c r="C9060" s="8">
        <f t="shared" ca="1" si="1213"/>
        <v>19</v>
      </c>
      <c r="D9060" s="8">
        <f t="shared" ca="1" si="1214"/>
        <v>7</v>
      </c>
      <c r="E9060" s="50">
        <f t="shared" ca="1" si="1208"/>
        <v>0</v>
      </c>
      <c r="F9060" s="2" t="str">
        <f t="shared" ca="1" si="1215"/>
        <v/>
      </c>
      <c r="BD9060" s="49">
        <f t="shared" ca="1" si="1212"/>
        <v>815.5</v>
      </c>
      <c r="BE9060" s="3">
        <f t="shared" ca="1" si="1209"/>
        <v>8.1500000000000003E-2</v>
      </c>
      <c r="BF9060" s="3">
        <f t="shared" ca="1" si="1210"/>
        <v>-1.3950525282585462</v>
      </c>
      <c r="BG9060" s="9">
        <f t="shared" ca="1" si="1211"/>
        <v>0</v>
      </c>
      <c r="BH9060" s="6">
        <f ca="1">IF(ISNUMBER('Descriptive Stats'!BF9060),'Descriptive Stats'!BF9060,#N/A)</f>
        <v>-1.3950525282585462</v>
      </c>
      <c r="BI9060" s="6">
        <f ca="1">IF(ISNUMBER('Descriptive Stats'!E9060),'Descriptive Stats'!E9060,#N/A)</f>
        <v>0</v>
      </c>
    </row>
    <row r="9061" spans="1:61" ht="14.4" x14ac:dyDescent="0.3">
      <c r="A9061" s="2">
        <f>ROW()</f>
        <v>9061</v>
      </c>
      <c r="C9061" s="8">
        <f t="shared" ca="1" si="1213"/>
        <v>4</v>
      </c>
      <c r="D9061" s="8">
        <f t="shared" ca="1" si="1214"/>
        <v>0</v>
      </c>
      <c r="E9061" s="50">
        <f t="shared" ca="1" si="1208"/>
        <v>0</v>
      </c>
      <c r="F9061" s="2" t="str">
        <f t="shared" ca="1" si="1215"/>
        <v/>
      </c>
      <c r="BD9061" s="49">
        <f t="shared" ca="1" si="1212"/>
        <v>815.5</v>
      </c>
      <c r="BE9061" s="3">
        <f t="shared" ca="1" si="1209"/>
        <v>8.1500000000000003E-2</v>
      </c>
      <c r="BF9061" s="3">
        <f t="shared" ca="1" si="1210"/>
        <v>-1.3950525282585462</v>
      </c>
      <c r="BG9061" s="9">
        <f t="shared" ca="1" si="1211"/>
        <v>0</v>
      </c>
      <c r="BH9061" s="6">
        <f ca="1">IF(ISNUMBER('Descriptive Stats'!BF9061),'Descriptive Stats'!BF9061,#N/A)</f>
        <v>-1.3950525282585462</v>
      </c>
      <c r="BI9061" s="6">
        <f ca="1">IF(ISNUMBER('Descriptive Stats'!E9061),'Descriptive Stats'!E9061,#N/A)</f>
        <v>0</v>
      </c>
    </row>
    <row r="9062" spans="1:61" ht="14.4" x14ac:dyDescent="0.3">
      <c r="A9062" s="2">
        <f>ROW()</f>
        <v>9062</v>
      </c>
      <c r="C9062" s="8">
        <f t="shared" ca="1" si="1213"/>
        <v>20</v>
      </c>
      <c r="D9062" s="8">
        <f t="shared" ca="1" si="1214"/>
        <v>0</v>
      </c>
      <c r="E9062" s="50">
        <f t="shared" ca="1" si="1208"/>
        <v>0</v>
      </c>
      <c r="F9062" s="2" t="str">
        <f t="shared" ca="1" si="1215"/>
        <v/>
      </c>
      <c r="BD9062" s="49">
        <f t="shared" ca="1" si="1212"/>
        <v>815.5</v>
      </c>
      <c r="BE9062" s="3">
        <f t="shared" ca="1" si="1209"/>
        <v>8.1500000000000003E-2</v>
      </c>
      <c r="BF9062" s="3">
        <f t="shared" ca="1" si="1210"/>
        <v>-1.3950525282585462</v>
      </c>
      <c r="BG9062" s="9">
        <f t="shared" ca="1" si="1211"/>
        <v>0</v>
      </c>
      <c r="BH9062" s="6">
        <f ca="1">IF(ISNUMBER('Descriptive Stats'!BF9062),'Descriptive Stats'!BF9062,#N/A)</f>
        <v>-1.3950525282585462</v>
      </c>
      <c r="BI9062" s="6">
        <f ca="1">IF(ISNUMBER('Descriptive Stats'!E9062),'Descriptive Stats'!E9062,#N/A)</f>
        <v>0</v>
      </c>
    </row>
    <row r="9063" spans="1:61" ht="14.4" x14ac:dyDescent="0.3">
      <c r="A9063" s="2">
        <f>ROW()</f>
        <v>9063</v>
      </c>
      <c r="C9063" s="8">
        <f t="shared" ca="1" si="1213"/>
        <v>20</v>
      </c>
      <c r="D9063" s="8">
        <f t="shared" ca="1" si="1214"/>
        <v>0</v>
      </c>
      <c r="E9063" s="50">
        <f t="shared" ca="1" si="1208"/>
        <v>9</v>
      </c>
      <c r="F9063" s="2" t="str">
        <f t="shared" ca="1" si="1215"/>
        <v/>
      </c>
      <c r="BD9063" s="49">
        <f t="shared" ca="1" si="1212"/>
        <v>4819</v>
      </c>
      <c r="BE9063" s="3">
        <f t="shared" ca="1" si="1209"/>
        <v>0.48185</v>
      </c>
      <c r="BF9063" s="3">
        <f t="shared" ca="1" si="1210"/>
        <v>-4.5511009098988427E-2</v>
      </c>
      <c r="BG9063" s="9">
        <f t="shared" ca="1" si="1211"/>
        <v>9</v>
      </c>
      <c r="BH9063" s="6">
        <f ca="1">IF(ISNUMBER('Descriptive Stats'!BF9063),'Descriptive Stats'!BF9063,#N/A)</f>
        <v>-4.5511009098988427E-2</v>
      </c>
      <c r="BI9063" s="6">
        <f ca="1">IF(ISNUMBER('Descriptive Stats'!E9063),'Descriptive Stats'!E9063,#N/A)</f>
        <v>9</v>
      </c>
    </row>
    <row r="9064" spans="1:61" ht="14.4" x14ac:dyDescent="0.3">
      <c r="A9064" s="2">
        <f>ROW()</f>
        <v>9064</v>
      </c>
      <c r="C9064" s="8">
        <f t="shared" ca="1" si="1213"/>
        <v>23</v>
      </c>
      <c r="D9064" s="8">
        <f t="shared" ca="1" si="1214"/>
        <v>9</v>
      </c>
      <c r="E9064" s="50">
        <f t="shared" ca="1" si="1208"/>
        <v>4</v>
      </c>
      <c r="F9064" s="2" t="str">
        <f t="shared" ca="1" si="1215"/>
        <v/>
      </c>
      <c r="BD9064" s="49">
        <f t="shared" ca="1" si="1212"/>
        <v>3442</v>
      </c>
      <c r="BE9064" s="3">
        <f t="shared" ca="1" si="1209"/>
        <v>0.34415000000000001</v>
      </c>
      <c r="BF9064" s="3">
        <f t="shared" ca="1" si="1210"/>
        <v>-0.40116316278173481</v>
      </c>
      <c r="BG9064" s="9">
        <f t="shared" ca="1" si="1211"/>
        <v>4</v>
      </c>
      <c r="BH9064" s="6">
        <f ca="1">IF(ISNUMBER('Descriptive Stats'!BF9064),'Descriptive Stats'!BF9064,#N/A)</f>
        <v>-0.40116316278173481</v>
      </c>
      <c r="BI9064" s="6">
        <f ca="1">IF(ISNUMBER('Descriptive Stats'!E9064),'Descriptive Stats'!E9064,#N/A)</f>
        <v>4</v>
      </c>
    </row>
    <row r="9065" spans="1:61" ht="14.4" x14ac:dyDescent="0.3">
      <c r="A9065" s="2">
        <f>ROW()</f>
        <v>9065</v>
      </c>
      <c r="C9065" s="8">
        <f t="shared" ca="1" si="1213"/>
        <v>13</v>
      </c>
      <c r="D9065" s="8">
        <f t="shared" ca="1" si="1214"/>
        <v>4</v>
      </c>
      <c r="E9065" s="50">
        <f t="shared" ca="1" si="1208"/>
        <v>0</v>
      </c>
      <c r="F9065" s="2" t="str">
        <f t="shared" ca="1" si="1215"/>
        <v/>
      </c>
      <c r="BD9065" s="49">
        <f t="shared" ca="1" si="1212"/>
        <v>815.5</v>
      </c>
      <c r="BE9065" s="3">
        <f t="shared" ca="1" si="1209"/>
        <v>8.1500000000000003E-2</v>
      </c>
      <c r="BF9065" s="3">
        <f t="shared" ca="1" si="1210"/>
        <v>-1.3950525282585462</v>
      </c>
      <c r="BG9065" s="9">
        <f t="shared" ca="1" si="1211"/>
        <v>0</v>
      </c>
      <c r="BH9065" s="6">
        <f ca="1">IF(ISNUMBER('Descriptive Stats'!BF9065),'Descriptive Stats'!BF9065,#N/A)</f>
        <v>-1.3950525282585462</v>
      </c>
      <c r="BI9065" s="6">
        <f ca="1">IF(ISNUMBER('Descriptive Stats'!E9065),'Descriptive Stats'!E9065,#N/A)</f>
        <v>0</v>
      </c>
    </row>
    <row r="9066" spans="1:61" ht="14.4" x14ac:dyDescent="0.3">
      <c r="A9066" s="2">
        <f>ROW()</f>
        <v>9066</v>
      </c>
      <c r="C9066" s="8">
        <f t="shared" ca="1" si="1213"/>
        <v>15</v>
      </c>
      <c r="D9066" s="8">
        <f t="shared" ca="1" si="1214"/>
        <v>0</v>
      </c>
      <c r="E9066" s="50">
        <f t="shared" ca="1" si="1208"/>
        <v>6</v>
      </c>
      <c r="F9066" s="2" t="str">
        <f t="shared" ca="1" si="1215"/>
        <v/>
      </c>
      <c r="BD9066" s="49">
        <f t="shared" ca="1" si="1212"/>
        <v>3900</v>
      </c>
      <c r="BE9066" s="3">
        <f t="shared" ca="1" si="1209"/>
        <v>0.38995000000000002</v>
      </c>
      <c r="BF9066" s="3">
        <f t="shared" ca="1" si="1210"/>
        <v>-0.2794493539703507</v>
      </c>
      <c r="BG9066" s="9">
        <f t="shared" ca="1" si="1211"/>
        <v>6</v>
      </c>
      <c r="BH9066" s="6">
        <f ca="1">IF(ISNUMBER('Descriptive Stats'!BF9066),'Descriptive Stats'!BF9066,#N/A)</f>
        <v>-0.2794493539703507</v>
      </c>
      <c r="BI9066" s="6">
        <f ca="1">IF(ISNUMBER('Descriptive Stats'!E9066),'Descriptive Stats'!E9066,#N/A)</f>
        <v>6</v>
      </c>
    </row>
    <row r="9067" spans="1:61" ht="14.4" x14ac:dyDescent="0.3">
      <c r="A9067" s="2">
        <f>ROW()</f>
        <v>9067</v>
      </c>
      <c r="C9067" s="8">
        <f t="shared" ca="1" si="1213"/>
        <v>16</v>
      </c>
      <c r="D9067" s="8">
        <f t="shared" ca="1" si="1214"/>
        <v>6</v>
      </c>
      <c r="E9067" s="50">
        <f t="shared" ca="1" si="1208"/>
        <v>19</v>
      </c>
      <c r="F9067" s="2" t="str">
        <f t="shared" ca="1" si="1215"/>
        <v>X</v>
      </c>
      <c r="BD9067" s="49">
        <f t="shared" ca="1" si="1212"/>
        <v>5294</v>
      </c>
      <c r="BE9067" s="3">
        <f t="shared" ca="1" si="1209"/>
        <v>0.52934999999999999</v>
      </c>
      <c r="BF9067" s="3">
        <f t="shared" ca="1" si="1210"/>
        <v>7.3636031452008061E-2</v>
      </c>
      <c r="BG9067" s="9">
        <f t="shared" ca="1" si="1211"/>
        <v>19</v>
      </c>
      <c r="BH9067" s="6">
        <f ca="1">IF(ISNUMBER('Descriptive Stats'!BF9067),'Descriptive Stats'!BF9067,#N/A)</f>
        <v>7.3636031452008061E-2</v>
      </c>
      <c r="BI9067" s="6">
        <f ca="1">IF(ISNUMBER('Descriptive Stats'!E9067),'Descriptive Stats'!E9067,#N/A)</f>
        <v>19</v>
      </c>
    </row>
    <row r="9068" spans="1:61" ht="14.4" x14ac:dyDescent="0.3">
      <c r="A9068" s="2">
        <f>ROW()</f>
        <v>9068</v>
      </c>
      <c r="C9068" s="8">
        <f t="shared" ca="1" si="1213"/>
        <v>7</v>
      </c>
      <c r="D9068" s="8">
        <f t="shared" ca="1" si="1214"/>
        <v>19</v>
      </c>
      <c r="E9068" s="50">
        <f t="shared" ca="1" si="1208"/>
        <v>1</v>
      </c>
      <c r="F9068" s="2" t="str">
        <f t="shared" ca="1" si="1215"/>
        <v/>
      </c>
      <c r="BD9068" s="49">
        <f t="shared" ca="1" si="1212"/>
        <v>1871</v>
      </c>
      <c r="BE9068" s="3">
        <f t="shared" ca="1" si="1209"/>
        <v>0.18704999999999999</v>
      </c>
      <c r="BF9068" s="3">
        <f t="shared" ca="1" si="1210"/>
        <v>-0.88881967520906158</v>
      </c>
      <c r="BG9068" s="9">
        <f t="shared" ca="1" si="1211"/>
        <v>1</v>
      </c>
      <c r="BH9068" s="6">
        <f ca="1">IF(ISNUMBER('Descriptive Stats'!BF9068),'Descriptive Stats'!BF9068,#N/A)</f>
        <v>-0.88881967520906158</v>
      </c>
      <c r="BI9068" s="6">
        <f ca="1">IF(ISNUMBER('Descriptive Stats'!E9068),'Descriptive Stats'!E9068,#N/A)</f>
        <v>1</v>
      </c>
    </row>
    <row r="9069" spans="1:61" ht="14.4" x14ac:dyDescent="0.3">
      <c r="A9069" s="2">
        <f>ROW()</f>
        <v>9069</v>
      </c>
      <c r="C9069" s="8">
        <f t="shared" ca="1" si="1213"/>
        <v>12</v>
      </c>
      <c r="D9069" s="8">
        <f t="shared" ca="1" si="1214"/>
        <v>1</v>
      </c>
      <c r="E9069" s="50">
        <f t="shared" ca="1" si="1208"/>
        <v>0</v>
      </c>
      <c r="F9069" s="2" t="str">
        <f t="shared" ca="1" si="1215"/>
        <v/>
      </c>
      <c r="BD9069" s="49">
        <f t="shared" ca="1" si="1212"/>
        <v>815.5</v>
      </c>
      <c r="BE9069" s="3">
        <f t="shared" ca="1" si="1209"/>
        <v>8.1500000000000003E-2</v>
      </c>
      <c r="BF9069" s="3">
        <f t="shared" ca="1" si="1210"/>
        <v>-1.3950525282585462</v>
      </c>
      <c r="BG9069" s="9">
        <f t="shared" ca="1" si="1211"/>
        <v>0</v>
      </c>
      <c r="BH9069" s="6">
        <f ca="1">IF(ISNUMBER('Descriptive Stats'!BF9069),'Descriptive Stats'!BF9069,#N/A)</f>
        <v>-1.3950525282585462</v>
      </c>
      <c r="BI9069" s="6">
        <f ca="1">IF(ISNUMBER('Descriptive Stats'!E9069),'Descriptive Stats'!E9069,#N/A)</f>
        <v>0</v>
      </c>
    </row>
    <row r="9070" spans="1:61" ht="14.4" x14ac:dyDescent="0.3">
      <c r="A9070" s="2">
        <f>ROW()</f>
        <v>9070</v>
      </c>
      <c r="C9070" s="8">
        <f t="shared" ca="1" si="1213"/>
        <v>11</v>
      </c>
      <c r="D9070" s="8">
        <f t="shared" ca="1" si="1214"/>
        <v>0</v>
      </c>
      <c r="E9070" s="50">
        <f t="shared" ca="1" si="1208"/>
        <v>7</v>
      </c>
      <c r="F9070" s="2" t="str">
        <f t="shared" ca="1" si="1215"/>
        <v/>
      </c>
      <c r="BD9070" s="49">
        <f t="shared" ca="1" si="1212"/>
        <v>4473.5</v>
      </c>
      <c r="BE9070" s="3">
        <f t="shared" ca="1" si="1209"/>
        <v>0.44729999999999998</v>
      </c>
      <c r="BF9070" s="3">
        <f t="shared" ca="1" si="1210"/>
        <v>-0.13248586824472414</v>
      </c>
      <c r="BG9070" s="9">
        <f t="shared" ca="1" si="1211"/>
        <v>7</v>
      </c>
      <c r="BH9070" s="6">
        <f ca="1">IF(ISNUMBER('Descriptive Stats'!BF9070),'Descriptive Stats'!BF9070,#N/A)</f>
        <v>-0.13248586824472414</v>
      </c>
      <c r="BI9070" s="6">
        <f ca="1">IF(ISNUMBER('Descriptive Stats'!E9070),'Descriptive Stats'!E9070,#N/A)</f>
        <v>7</v>
      </c>
    </row>
    <row r="9071" spans="1:61" ht="14.4" x14ac:dyDescent="0.3">
      <c r="A9071" s="2">
        <f>ROW()</f>
        <v>9071</v>
      </c>
      <c r="C9071" s="8">
        <f t="shared" ca="1" si="1213"/>
        <v>19</v>
      </c>
      <c r="D9071" s="8">
        <f t="shared" ca="1" si="1214"/>
        <v>7</v>
      </c>
      <c r="E9071" s="50">
        <f t="shared" ca="1" si="1208"/>
        <v>3</v>
      </c>
      <c r="F9071" s="2" t="str">
        <f t="shared" ca="1" si="1215"/>
        <v/>
      </c>
      <c r="BD9071" s="49">
        <f t="shared" ca="1" si="1212"/>
        <v>3200</v>
      </c>
      <c r="BE9071" s="3">
        <f t="shared" ca="1" si="1209"/>
        <v>0.31995000000000001</v>
      </c>
      <c r="BF9071" s="3">
        <f t="shared" ca="1" si="1210"/>
        <v>-0.46783862043457014</v>
      </c>
      <c r="BG9071" s="9">
        <f t="shared" ca="1" si="1211"/>
        <v>3</v>
      </c>
      <c r="BH9071" s="6">
        <f ca="1">IF(ISNUMBER('Descriptive Stats'!BF9071),'Descriptive Stats'!BF9071,#N/A)</f>
        <v>-0.46783862043457014</v>
      </c>
      <c r="BI9071" s="6">
        <f ca="1">IF(ISNUMBER('Descriptive Stats'!E9071),'Descriptive Stats'!E9071,#N/A)</f>
        <v>3</v>
      </c>
    </row>
    <row r="9072" spans="1:61" ht="14.4" x14ac:dyDescent="0.3">
      <c r="A9072" s="2">
        <f>ROW()</f>
        <v>9072</v>
      </c>
      <c r="C9072" s="8">
        <f t="shared" ca="1" si="1213"/>
        <v>10</v>
      </c>
      <c r="D9072" s="8">
        <f t="shared" ca="1" si="1214"/>
        <v>3</v>
      </c>
      <c r="E9072" s="50">
        <f t="shared" ca="1" si="1208"/>
        <v>7</v>
      </c>
      <c r="F9072" s="2" t="str">
        <f t="shared" ca="1" si="1215"/>
        <v/>
      </c>
      <c r="BD9072" s="49">
        <f t="shared" ca="1" si="1212"/>
        <v>4473.5</v>
      </c>
      <c r="BE9072" s="3">
        <f t="shared" ca="1" si="1209"/>
        <v>0.44729999999999998</v>
      </c>
      <c r="BF9072" s="3">
        <f t="shared" ca="1" si="1210"/>
        <v>-0.13248586824472414</v>
      </c>
      <c r="BG9072" s="9">
        <f t="shared" ca="1" si="1211"/>
        <v>7</v>
      </c>
      <c r="BH9072" s="6">
        <f ca="1">IF(ISNUMBER('Descriptive Stats'!BF9072),'Descriptive Stats'!BF9072,#N/A)</f>
        <v>-0.13248586824472414</v>
      </c>
      <c r="BI9072" s="6">
        <f ca="1">IF(ISNUMBER('Descriptive Stats'!E9072),'Descriptive Stats'!E9072,#N/A)</f>
        <v>7</v>
      </c>
    </row>
    <row r="9073" spans="1:61" ht="14.4" x14ac:dyDescent="0.3">
      <c r="A9073" s="2">
        <f>ROW()</f>
        <v>9073</v>
      </c>
      <c r="C9073" s="8">
        <f t="shared" ca="1" si="1213"/>
        <v>19</v>
      </c>
      <c r="D9073" s="8">
        <f t="shared" ca="1" si="1214"/>
        <v>7</v>
      </c>
      <c r="E9073" s="50">
        <f t="shared" ca="1" si="1208"/>
        <v>1</v>
      </c>
      <c r="F9073" s="2" t="str">
        <f t="shared" ca="1" si="1215"/>
        <v/>
      </c>
      <c r="BD9073" s="49">
        <f t="shared" ca="1" si="1212"/>
        <v>1871</v>
      </c>
      <c r="BE9073" s="3">
        <f t="shared" ca="1" si="1209"/>
        <v>0.18704999999999999</v>
      </c>
      <c r="BF9073" s="3">
        <f t="shared" ca="1" si="1210"/>
        <v>-0.88881967520906158</v>
      </c>
      <c r="BG9073" s="9">
        <f t="shared" ca="1" si="1211"/>
        <v>1</v>
      </c>
      <c r="BH9073" s="6">
        <f ca="1">IF(ISNUMBER('Descriptive Stats'!BF9073),'Descriptive Stats'!BF9073,#N/A)</f>
        <v>-0.88881967520906158</v>
      </c>
      <c r="BI9073" s="6">
        <f ca="1">IF(ISNUMBER('Descriptive Stats'!E9073),'Descriptive Stats'!E9073,#N/A)</f>
        <v>1</v>
      </c>
    </row>
    <row r="9074" spans="1:61" ht="14.4" x14ac:dyDescent="0.3">
      <c r="A9074" s="2">
        <f>ROW()</f>
        <v>9074</v>
      </c>
      <c r="C9074" s="8">
        <f t="shared" ca="1" si="1213"/>
        <v>12</v>
      </c>
      <c r="D9074" s="8">
        <f t="shared" ca="1" si="1214"/>
        <v>1</v>
      </c>
      <c r="E9074" s="50">
        <f t="shared" ca="1" si="1208"/>
        <v>0</v>
      </c>
      <c r="F9074" s="2" t="str">
        <f t="shared" ca="1" si="1215"/>
        <v/>
      </c>
      <c r="BD9074" s="49">
        <f t="shared" ca="1" si="1212"/>
        <v>815.5</v>
      </c>
      <c r="BE9074" s="3">
        <f t="shared" ca="1" si="1209"/>
        <v>8.1500000000000003E-2</v>
      </c>
      <c r="BF9074" s="3">
        <f t="shared" ca="1" si="1210"/>
        <v>-1.3950525282585462</v>
      </c>
      <c r="BG9074" s="9">
        <f t="shared" ca="1" si="1211"/>
        <v>0</v>
      </c>
      <c r="BH9074" s="6">
        <f ca="1">IF(ISNUMBER('Descriptive Stats'!BF9074),'Descriptive Stats'!BF9074,#N/A)</f>
        <v>-1.3950525282585462</v>
      </c>
      <c r="BI9074" s="6">
        <f ca="1">IF(ISNUMBER('Descriptive Stats'!E9074),'Descriptive Stats'!E9074,#N/A)</f>
        <v>0</v>
      </c>
    </row>
    <row r="9075" spans="1:61" ht="14.4" x14ac:dyDescent="0.3">
      <c r="A9075" s="2">
        <f>ROW()</f>
        <v>9075</v>
      </c>
      <c r="C9075" s="8">
        <f t="shared" ca="1" si="1213"/>
        <v>14</v>
      </c>
      <c r="D9075" s="8">
        <f t="shared" ca="1" si="1214"/>
        <v>0</v>
      </c>
      <c r="E9075" s="50">
        <f t="shared" ca="1" si="1208"/>
        <v>9</v>
      </c>
      <c r="F9075" s="2" t="str">
        <f t="shared" ca="1" si="1215"/>
        <v/>
      </c>
      <c r="BD9075" s="49">
        <f t="shared" ca="1" si="1212"/>
        <v>4819</v>
      </c>
      <c r="BE9075" s="3">
        <f t="shared" ca="1" si="1209"/>
        <v>0.48185</v>
      </c>
      <c r="BF9075" s="3">
        <f t="shared" ca="1" si="1210"/>
        <v>-4.5511009098988427E-2</v>
      </c>
      <c r="BG9075" s="9">
        <f t="shared" ca="1" si="1211"/>
        <v>9</v>
      </c>
      <c r="BH9075" s="6">
        <f ca="1">IF(ISNUMBER('Descriptive Stats'!BF9075),'Descriptive Stats'!BF9075,#N/A)</f>
        <v>-4.5511009098988427E-2</v>
      </c>
      <c r="BI9075" s="6">
        <f ca="1">IF(ISNUMBER('Descriptive Stats'!E9075),'Descriptive Stats'!E9075,#N/A)</f>
        <v>9</v>
      </c>
    </row>
    <row r="9076" spans="1:61" ht="14.4" x14ac:dyDescent="0.3">
      <c r="A9076" s="2">
        <f>ROW()</f>
        <v>9076</v>
      </c>
      <c r="C9076" s="8">
        <f t="shared" ca="1" si="1213"/>
        <v>23</v>
      </c>
      <c r="D9076" s="8">
        <f t="shared" ca="1" si="1214"/>
        <v>9</v>
      </c>
      <c r="E9076" s="50">
        <f t="shared" ca="1" si="1208"/>
        <v>4</v>
      </c>
      <c r="F9076" s="2" t="str">
        <f t="shared" ca="1" si="1215"/>
        <v/>
      </c>
      <c r="BD9076" s="49">
        <f t="shared" ca="1" si="1212"/>
        <v>3442</v>
      </c>
      <c r="BE9076" s="3">
        <f t="shared" ca="1" si="1209"/>
        <v>0.34415000000000001</v>
      </c>
      <c r="BF9076" s="3">
        <f t="shared" ca="1" si="1210"/>
        <v>-0.40116316278173481</v>
      </c>
      <c r="BG9076" s="9">
        <f t="shared" ca="1" si="1211"/>
        <v>4</v>
      </c>
      <c r="BH9076" s="6">
        <f ca="1">IF(ISNUMBER('Descriptive Stats'!BF9076),'Descriptive Stats'!BF9076,#N/A)</f>
        <v>-0.40116316278173481</v>
      </c>
      <c r="BI9076" s="6">
        <f ca="1">IF(ISNUMBER('Descriptive Stats'!E9076),'Descriptive Stats'!E9076,#N/A)</f>
        <v>4</v>
      </c>
    </row>
    <row r="9077" spans="1:61" ht="14.4" x14ac:dyDescent="0.3">
      <c r="A9077" s="2">
        <f>ROW()</f>
        <v>9077</v>
      </c>
      <c r="C9077" s="8">
        <f t="shared" ca="1" si="1213"/>
        <v>13</v>
      </c>
      <c r="D9077" s="8">
        <f t="shared" ca="1" si="1214"/>
        <v>4</v>
      </c>
      <c r="E9077" s="50">
        <f t="shared" ca="1" si="1208"/>
        <v>0</v>
      </c>
      <c r="F9077" s="2" t="str">
        <f t="shared" ca="1" si="1215"/>
        <v/>
      </c>
      <c r="BD9077" s="49">
        <f t="shared" ca="1" si="1212"/>
        <v>815.5</v>
      </c>
      <c r="BE9077" s="3">
        <f t="shared" ca="1" si="1209"/>
        <v>8.1500000000000003E-2</v>
      </c>
      <c r="BF9077" s="3">
        <f t="shared" ca="1" si="1210"/>
        <v>-1.3950525282585462</v>
      </c>
      <c r="BG9077" s="9">
        <f t="shared" ca="1" si="1211"/>
        <v>0</v>
      </c>
      <c r="BH9077" s="6">
        <f ca="1">IF(ISNUMBER('Descriptive Stats'!BF9077),'Descriptive Stats'!BF9077,#N/A)</f>
        <v>-1.3950525282585462</v>
      </c>
      <c r="BI9077" s="6">
        <f ca="1">IF(ISNUMBER('Descriptive Stats'!E9077),'Descriptive Stats'!E9077,#N/A)</f>
        <v>0</v>
      </c>
    </row>
    <row r="9078" spans="1:61" ht="14.4" x14ac:dyDescent="0.3">
      <c r="A9078" s="2">
        <f>ROW()</f>
        <v>9078</v>
      </c>
      <c r="C9078" s="8">
        <f t="shared" ca="1" si="1213"/>
        <v>11</v>
      </c>
      <c r="D9078" s="8">
        <f t="shared" ca="1" si="1214"/>
        <v>0</v>
      </c>
      <c r="E9078" s="50">
        <f t="shared" ca="1" si="1208"/>
        <v>3</v>
      </c>
      <c r="F9078" s="2" t="str">
        <f t="shared" ca="1" si="1215"/>
        <v/>
      </c>
      <c r="BD9078" s="49">
        <f t="shared" ca="1" si="1212"/>
        <v>3200</v>
      </c>
      <c r="BE9078" s="3">
        <f t="shared" ca="1" si="1209"/>
        <v>0.31995000000000001</v>
      </c>
      <c r="BF9078" s="3">
        <f t="shared" ca="1" si="1210"/>
        <v>-0.46783862043457014</v>
      </c>
      <c r="BG9078" s="9">
        <f t="shared" ca="1" si="1211"/>
        <v>3</v>
      </c>
      <c r="BH9078" s="6">
        <f ca="1">IF(ISNUMBER('Descriptive Stats'!BF9078),'Descriptive Stats'!BF9078,#N/A)</f>
        <v>-0.46783862043457014</v>
      </c>
      <c r="BI9078" s="6">
        <f ca="1">IF(ISNUMBER('Descriptive Stats'!E9078),'Descriptive Stats'!E9078,#N/A)</f>
        <v>3</v>
      </c>
    </row>
    <row r="9079" spans="1:61" ht="14.4" x14ac:dyDescent="0.3">
      <c r="A9079" s="2">
        <f>ROW()</f>
        <v>9079</v>
      </c>
      <c r="C9079" s="8">
        <f t="shared" ca="1" si="1213"/>
        <v>10</v>
      </c>
      <c r="D9079" s="8">
        <f t="shared" ca="1" si="1214"/>
        <v>3</v>
      </c>
      <c r="E9079" s="50">
        <f t="shared" ca="1" si="1208"/>
        <v>9</v>
      </c>
      <c r="F9079" s="2" t="str">
        <f t="shared" ca="1" si="1215"/>
        <v/>
      </c>
      <c r="BD9079" s="49">
        <f t="shared" ca="1" si="1212"/>
        <v>4819</v>
      </c>
      <c r="BE9079" s="3">
        <f t="shared" ca="1" si="1209"/>
        <v>0.48185</v>
      </c>
      <c r="BF9079" s="3">
        <f t="shared" ca="1" si="1210"/>
        <v>-4.5511009098988427E-2</v>
      </c>
      <c r="BG9079" s="9">
        <f t="shared" ca="1" si="1211"/>
        <v>9</v>
      </c>
      <c r="BH9079" s="6">
        <f ca="1">IF(ISNUMBER('Descriptive Stats'!BF9079),'Descriptive Stats'!BF9079,#N/A)</f>
        <v>-4.5511009098988427E-2</v>
      </c>
      <c r="BI9079" s="6">
        <f ca="1">IF(ISNUMBER('Descriptive Stats'!E9079),'Descriptive Stats'!E9079,#N/A)</f>
        <v>9</v>
      </c>
    </row>
    <row r="9080" spans="1:61" ht="14.4" x14ac:dyDescent="0.3">
      <c r="A9080" s="2">
        <f>ROW()</f>
        <v>9080</v>
      </c>
      <c r="C9080" s="8">
        <f t="shared" ca="1" si="1213"/>
        <v>23</v>
      </c>
      <c r="D9080" s="8">
        <f t="shared" ca="1" si="1214"/>
        <v>9</v>
      </c>
      <c r="E9080" s="50">
        <f t="shared" ca="1" si="1208"/>
        <v>0</v>
      </c>
      <c r="F9080" s="2" t="str">
        <f t="shared" ca="1" si="1215"/>
        <v/>
      </c>
      <c r="BD9080" s="49">
        <f t="shared" ca="1" si="1212"/>
        <v>815.5</v>
      </c>
      <c r="BE9080" s="3">
        <f t="shared" ca="1" si="1209"/>
        <v>8.1500000000000003E-2</v>
      </c>
      <c r="BF9080" s="3">
        <f t="shared" ca="1" si="1210"/>
        <v>-1.3950525282585462</v>
      </c>
      <c r="BG9080" s="9">
        <f t="shared" ca="1" si="1211"/>
        <v>0</v>
      </c>
      <c r="BH9080" s="6">
        <f ca="1">IF(ISNUMBER('Descriptive Stats'!BF9080),'Descriptive Stats'!BF9080,#N/A)</f>
        <v>-1.3950525282585462</v>
      </c>
      <c r="BI9080" s="6">
        <f ca="1">IF(ISNUMBER('Descriptive Stats'!E9080),'Descriptive Stats'!E9080,#N/A)</f>
        <v>0</v>
      </c>
    </row>
    <row r="9081" spans="1:61" ht="14.4" x14ac:dyDescent="0.3">
      <c r="A9081" s="2">
        <f>ROW()</f>
        <v>9081</v>
      </c>
      <c r="C9081" s="8">
        <f t="shared" ca="1" si="1213"/>
        <v>15</v>
      </c>
      <c r="D9081" s="8">
        <f t="shared" ca="1" si="1214"/>
        <v>0</v>
      </c>
      <c r="E9081" s="50">
        <f t="shared" ca="1" si="1208"/>
        <v>6</v>
      </c>
      <c r="F9081" s="2" t="str">
        <f t="shared" ca="1" si="1215"/>
        <v/>
      </c>
      <c r="BD9081" s="49">
        <f t="shared" ca="1" si="1212"/>
        <v>3900</v>
      </c>
      <c r="BE9081" s="3">
        <f t="shared" ca="1" si="1209"/>
        <v>0.38995000000000002</v>
      </c>
      <c r="BF9081" s="3">
        <f t="shared" ca="1" si="1210"/>
        <v>-0.2794493539703507</v>
      </c>
      <c r="BG9081" s="9">
        <f t="shared" ca="1" si="1211"/>
        <v>6</v>
      </c>
      <c r="BH9081" s="6">
        <f ca="1">IF(ISNUMBER('Descriptive Stats'!BF9081),'Descriptive Stats'!BF9081,#N/A)</f>
        <v>-0.2794493539703507</v>
      </c>
      <c r="BI9081" s="6">
        <f ca="1">IF(ISNUMBER('Descriptive Stats'!E9081),'Descriptive Stats'!E9081,#N/A)</f>
        <v>6</v>
      </c>
    </row>
    <row r="9082" spans="1:61" ht="14.4" x14ac:dyDescent="0.3">
      <c r="A9082" s="2">
        <f>ROW()</f>
        <v>9082</v>
      </c>
      <c r="C9082" s="8">
        <f t="shared" ca="1" si="1213"/>
        <v>2</v>
      </c>
      <c r="D9082" s="8">
        <f t="shared" ca="1" si="1214"/>
        <v>6</v>
      </c>
      <c r="E9082" s="50">
        <f t="shared" ca="1" si="1208"/>
        <v>0</v>
      </c>
      <c r="F9082" s="2" t="str">
        <f t="shared" ca="1" si="1215"/>
        <v/>
      </c>
      <c r="BD9082" s="49">
        <f t="shared" ca="1" si="1212"/>
        <v>815.5</v>
      </c>
      <c r="BE9082" s="3">
        <f t="shared" ca="1" si="1209"/>
        <v>8.1500000000000003E-2</v>
      </c>
      <c r="BF9082" s="3">
        <f t="shared" ca="1" si="1210"/>
        <v>-1.3950525282585462</v>
      </c>
      <c r="BG9082" s="9">
        <f t="shared" ca="1" si="1211"/>
        <v>0</v>
      </c>
      <c r="BH9082" s="6">
        <f ca="1">IF(ISNUMBER('Descriptive Stats'!BF9082),'Descriptive Stats'!BF9082,#N/A)</f>
        <v>-1.3950525282585462</v>
      </c>
      <c r="BI9082" s="6">
        <f ca="1">IF(ISNUMBER('Descriptive Stats'!E9082),'Descriptive Stats'!E9082,#N/A)</f>
        <v>0</v>
      </c>
    </row>
    <row r="9083" spans="1:61" ht="14.4" x14ac:dyDescent="0.3">
      <c r="A9083" s="2">
        <f>ROW()</f>
        <v>9083</v>
      </c>
      <c r="C9083" s="8">
        <f t="shared" ca="1" si="1213"/>
        <v>20</v>
      </c>
      <c r="D9083" s="8">
        <f t="shared" ca="1" si="1214"/>
        <v>0</v>
      </c>
      <c r="E9083" s="50">
        <f t="shared" ca="1" si="1208"/>
        <v>9</v>
      </c>
      <c r="F9083" s="2" t="str">
        <f t="shared" ca="1" si="1215"/>
        <v/>
      </c>
      <c r="BD9083" s="49">
        <f t="shared" ca="1" si="1212"/>
        <v>4819</v>
      </c>
      <c r="BE9083" s="3">
        <f t="shared" ca="1" si="1209"/>
        <v>0.48185</v>
      </c>
      <c r="BF9083" s="3">
        <f t="shared" ca="1" si="1210"/>
        <v>-4.5511009098988427E-2</v>
      </c>
      <c r="BG9083" s="9">
        <f t="shared" ca="1" si="1211"/>
        <v>9</v>
      </c>
      <c r="BH9083" s="6">
        <f ca="1">IF(ISNUMBER('Descriptive Stats'!BF9083),'Descriptive Stats'!BF9083,#N/A)</f>
        <v>-4.5511009098988427E-2</v>
      </c>
      <c r="BI9083" s="6">
        <f ca="1">IF(ISNUMBER('Descriptive Stats'!E9083),'Descriptive Stats'!E9083,#N/A)</f>
        <v>9</v>
      </c>
    </row>
    <row r="9084" spans="1:61" ht="14.4" x14ac:dyDescent="0.3">
      <c r="A9084" s="2">
        <f>ROW()</f>
        <v>9084</v>
      </c>
      <c r="C9084" s="8">
        <f t="shared" ca="1" si="1213"/>
        <v>23</v>
      </c>
      <c r="D9084" s="8">
        <f t="shared" ca="1" si="1214"/>
        <v>9</v>
      </c>
      <c r="E9084" s="50">
        <f t="shared" ca="1" si="1208"/>
        <v>0</v>
      </c>
      <c r="F9084" s="2" t="str">
        <f t="shared" ca="1" si="1215"/>
        <v/>
      </c>
      <c r="BD9084" s="49">
        <f t="shared" ca="1" si="1212"/>
        <v>815.5</v>
      </c>
      <c r="BE9084" s="3">
        <f t="shared" ca="1" si="1209"/>
        <v>8.1500000000000003E-2</v>
      </c>
      <c r="BF9084" s="3">
        <f t="shared" ca="1" si="1210"/>
        <v>-1.3950525282585462</v>
      </c>
      <c r="BG9084" s="9">
        <f t="shared" ca="1" si="1211"/>
        <v>0</v>
      </c>
      <c r="BH9084" s="6">
        <f ca="1">IF(ISNUMBER('Descriptive Stats'!BF9084),'Descriptive Stats'!BF9084,#N/A)</f>
        <v>-1.3950525282585462</v>
      </c>
      <c r="BI9084" s="6">
        <f ca="1">IF(ISNUMBER('Descriptive Stats'!E9084),'Descriptive Stats'!E9084,#N/A)</f>
        <v>0</v>
      </c>
    </row>
    <row r="9085" spans="1:61" ht="14.4" x14ac:dyDescent="0.3">
      <c r="A9085" s="2">
        <f>ROW()</f>
        <v>9085</v>
      </c>
      <c r="C9085" s="8">
        <f t="shared" ca="1" si="1213"/>
        <v>22</v>
      </c>
      <c r="D9085" s="8">
        <f t="shared" ca="1" si="1214"/>
        <v>0</v>
      </c>
      <c r="E9085" s="50">
        <f t="shared" ca="1" si="1208"/>
        <v>9</v>
      </c>
      <c r="F9085" s="2" t="str">
        <f t="shared" ca="1" si="1215"/>
        <v/>
      </c>
      <c r="BD9085" s="49">
        <f t="shared" ca="1" si="1212"/>
        <v>4819</v>
      </c>
      <c r="BE9085" s="3">
        <f t="shared" ca="1" si="1209"/>
        <v>0.48185</v>
      </c>
      <c r="BF9085" s="3">
        <f t="shared" ca="1" si="1210"/>
        <v>-4.5511009098988427E-2</v>
      </c>
      <c r="BG9085" s="9">
        <f t="shared" ca="1" si="1211"/>
        <v>9</v>
      </c>
      <c r="BH9085" s="6">
        <f ca="1">IF(ISNUMBER('Descriptive Stats'!BF9085),'Descriptive Stats'!BF9085,#N/A)</f>
        <v>-4.5511009098988427E-2</v>
      </c>
      <c r="BI9085" s="6">
        <f ca="1">IF(ISNUMBER('Descriptive Stats'!E9085),'Descriptive Stats'!E9085,#N/A)</f>
        <v>9</v>
      </c>
    </row>
    <row r="9086" spans="1:61" ht="14.4" x14ac:dyDescent="0.3">
      <c r="A9086" s="2">
        <f>ROW()</f>
        <v>9086</v>
      </c>
      <c r="C9086" s="8">
        <f t="shared" ca="1" si="1213"/>
        <v>23</v>
      </c>
      <c r="D9086" s="8">
        <f t="shared" ca="1" si="1214"/>
        <v>9</v>
      </c>
      <c r="E9086" s="50">
        <f t="shared" ca="1" si="1208"/>
        <v>15</v>
      </c>
      <c r="F9086" s="2" t="str">
        <f t="shared" ca="1" si="1215"/>
        <v/>
      </c>
      <c r="BD9086" s="49">
        <f t="shared" ca="1" si="1212"/>
        <v>5051.5</v>
      </c>
      <c r="BE9086" s="3">
        <f t="shared" ca="1" si="1209"/>
        <v>0.50509999999999999</v>
      </c>
      <c r="BF9086" s="3">
        <f t="shared" ca="1" si="1210"/>
        <v>1.2784152420787677E-2</v>
      </c>
      <c r="BG9086" s="9">
        <f t="shared" ca="1" si="1211"/>
        <v>15</v>
      </c>
      <c r="BH9086" s="6">
        <f ca="1">IF(ISNUMBER('Descriptive Stats'!BF9086),'Descriptive Stats'!BF9086,#N/A)</f>
        <v>1.2784152420787677E-2</v>
      </c>
      <c r="BI9086" s="6">
        <f ca="1">IF(ISNUMBER('Descriptive Stats'!E9086),'Descriptive Stats'!E9086,#N/A)</f>
        <v>15</v>
      </c>
    </row>
    <row r="9087" spans="1:61" ht="14.4" x14ac:dyDescent="0.3">
      <c r="A9087" s="2">
        <f>ROW()</f>
        <v>9087</v>
      </c>
      <c r="C9087" s="8">
        <f t="shared" ca="1" si="1213"/>
        <v>24</v>
      </c>
      <c r="D9087" s="8">
        <f t="shared" ca="1" si="1214"/>
        <v>15</v>
      </c>
      <c r="E9087" s="50">
        <f t="shared" ca="1" si="1208"/>
        <v>15</v>
      </c>
      <c r="F9087" s="2" t="str">
        <f t="shared" ca="1" si="1215"/>
        <v/>
      </c>
      <c r="BD9087" s="49">
        <f t="shared" ca="1" si="1212"/>
        <v>5051.5</v>
      </c>
      <c r="BE9087" s="3">
        <f t="shared" ca="1" si="1209"/>
        <v>0.50509999999999999</v>
      </c>
      <c r="BF9087" s="3">
        <f t="shared" ca="1" si="1210"/>
        <v>1.2784152420787677E-2</v>
      </c>
      <c r="BG9087" s="9">
        <f t="shared" ca="1" si="1211"/>
        <v>15</v>
      </c>
      <c r="BH9087" s="6">
        <f ca="1">IF(ISNUMBER('Descriptive Stats'!BF9087),'Descriptive Stats'!BF9087,#N/A)</f>
        <v>1.2784152420787677E-2</v>
      </c>
      <c r="BI9087" s="6">
        <f ca="1">IF(ISNUMBER('Descriptive Stats'!E9087),'Descriptive Stats'!E9087,#N/A)</f>
        <v>15</v>
      </c>
    </row>
    <row r="9088" spans="1:61" ht="14.4" x14ac:dyDescent="0.3">
      <c r="A9088" s="2">
        <f>ROW()</f>
        <v>9088</v>
      </c>
      <c r="C9088" s="8">
        <f t="shared" ca="1" si="1213"/>
        <v>24</v>
      </c>
      <c r="D9088" s="8">
        <f t="shared" ca="1" si="1214"/>
        <v>15</v>
      </c>
      <c r="E9088" s="50">
        <f t="shared" ca="1" si="1208"/>
        <v>0</v>
      </c>
      <c r="F9088" s="2" t="str">
        <f t="shared" ca="1" si="1215"/>
        <v/>
      </c>
      <c r="BD9088" s="49">
        <f t="shared" ca="1" si="1212"/>
        <v>815.5</v>
      </c>
      <c r="BE9088" s="3">
        <f t="shared" ca="1" si="1209"/>
        <v>8.1500000000000003E-2</v>
      </c>
      <c r="BF9088" s="3">
        <f t="shared" ca="1" si="1210"/>
        <v>-1.3950525282585462</v>
      </c>
      <c r="BG9088" s="9">
        <f t="shared" ca="1" si="1211"/>
        <v>0</v>
      </c>
      <c r="BH9088" s="6">
        <f ca="1">IF(ISNUMBER('Descriptive Stats'!BF9088),'Descriptive Stats'!BF9088,#N/A)</f>
        <v>-1.3950525282585462</v>
      </c>
      <c r="BI9088" s="6">
        <f ca="1">IF(ISNUMBER('Descriptive Stats'!E9088),'Descriptive Stats'!E9088,#N/A)</f>
        <v>0</v>
      </c>
    </row>
    <row r="9089" spans="1:61" ht="14.4" x14ac:dyDescent="0.3">
      <c r="A9089" s="2">
        <f>ROW()</f>
        <v>9089</v>
      </c>
      <c r="C9089" s="8">
        <f t="shared" ca="1" si="1213"/>
        <v>22</v>
      </c>
      <c r="D9089" s="8">
        <f t="shared" ca="1" si="1214"/>
        <v>0</v>
      </c>
      <c r="E9089" s="50">
        <f t="shared" ca="1" si="1208"/>
        <v>7</v>
      </c>
      <c r="F9089" s="2" t="str">
        <f t="shared" ca="1" si="1215"/>
        <v/>
      </c>
      <c r="BD9089" s="49">
        <f t="shared" ca="1" si="1212"/>
        <v>4473.5</v>
      </c>
      <c r="BE9089" s="3">
        <f t="shared" ca="1" si="1209"/>
        <v>0.44729999999999998</v>
      </c>
      <c r="BF9089" s="3">
        <f t="shared" ca="1" si="1210"/>
        <v>-0.13248586824472414</v>
      </c>
      <c r="BG9089" s="9">
        <f t="shared" ca="1" si="1211"/>
        <v>7</v>
      </c>
      <c r="BH9089" s="6">
        <f ca="1">IF(ISNUMBER('Descriptive Stats'!BF9089),'Descriptive Stats'!BF9089,#N/A)</f>
        <v>-0.13248586824472414</v>
      </c>
      <c r="BI9089" s="6">
        <f ca="1">IF(ISNUMBER('Descriptive Stats'!E9089),'Descriptive Stats'!E9089,#N/A)</f>
        <v>7</v>
      </c>
    </row>
    <row r="9090" spans="1:61" ht="14.4" x14ac:dyDescent="0.3">
      <c r="A9090" s="2">
        <f>ROW()</f>
        <v>9090</v>
      </c>
      <c r="C9090" s="8">
        <f t="shared" ca="1" si="1213"/>
        <v>19</v>
      </c>
      <c r="D9090" s="8">
        <f t="shared" ca="1" si="1214"/>
        <v>7</v>
      </c>
      <c r="E9090" s="50">
        <f t="shared" ca="1" si="1208"/>
        <v>0</v>
      </c>
      <c r="F9090" s="2" t="str">
        <f t="shared" ca="1" si="1215"/>
        <v/>
      </c>
      <c r="BD9090" s="49">
        <f t="shared" ca="1" si="1212"/>
        <v>815.5</v>
      </c>
      <c r="BE9090" s="3">
        <f t="shared" ca="1" si="1209"/>
        <v>8.1500000000000003E-2</v>
      </c>
      <c r="BF9090" s="3">
        <f t="shared" ca="1" si="1210"/>
        <v>-1.3950525282585462</v>
      </c>
      <c r="BG9090" s="9">
        <f t="shared" ca="1" si="1211"/>
        <v>0</v>
      </c>
      <c r="BH9090" s="6">
        <f ca="1">IF(ISNUMBER('Descriptive Stats'!BF9090),'Descriptive Stats'!BF9090,#N/A)</f>
        <v>-1.3950525282585462</v>
      </c>
      <c r="BI9090" s="6">
        <f ca="1">IF(ISNUMBER('Descriptive Stats'!E9090),'Descriptive Stats'!E9090,#N/A)</f>
        <v>0</v>
      </c>
    </row>
    <row r="9091" spans="1:61" ht="14.4" x14ac:dyDescent="0.3">
      <c r="A9091" s="2">
        <f>ROW()</f>
        <v>9091</v>
      </c>
      <c r="C9091" s="8">
        <f t="shared" ca="1" si="1213"/>
        <v>14</v>
      </c>
      <c r="D9091" s="8">
        <f t="shared" ca="1" si="1214"/>
        <v>0</v>
      </c>
      <c r="E9091" s="50">
        <f t="shared" ref="E9091:E9154" ca="1" si="1216">IF(0=MOD(ROW(),$J$1),AVERAGE(OFFSET($D$2,ROW()-$J$1,0,$J$1,1)),"")</f>
        <v>6</v>
      </c>
      <c r="F9091" s="2" t="str">
        <f t="shared" ca="1" si="1215"/>
        <v/>
      </c>
      <c r="BD9091" s="49">
        <f t="shared" ca="1" si="1212"/>
        <v>3900</v>
      </c>
      <c r="BE9091" s="3">
        <f t="shared" ca="1" si="1209"/>
        <v>0.38995000000000002</v>
      </c>
      <c r="BF9091" s="3">
        <f t="shared" ca="1" si="1210"/>
        <v>-0.2794493539703507</v>
      </c>
      <c r="BG9091" s="9">
        <f t="shared" ca="1" si="1211"/>
        <v>6</v>
      </c>
      <c r="BH9091" s="6">
        <f ca="1">IF(ISNUMBER('Descriptive Stats'!BF9091),'Descriptive Stats'!BF9091,#N/A)</f>
        <v>-0.2794493539703507</v>
      </c>
      <c r="BI9091" s="6">
        <f ca="1">IF(ISNUMBER('Descriptive Stats'!E9091),'Descriptive Stats'!E9091,#N/A)</f>
        <v>6</v>
      </c>
    </row>
    <row r="9092" spans="1:61" ht="14.4" x14ac:dyDescent="0.3">
      <c r="A9092" s="2">
        <f>ROW()</f>
        <v>9092</v>
      </c>
      <c r="C9092" s="8">
        <f t="shared" ca="1" si="1213"/>
        <v>16</v>
      </c>
      <c r="D9092" s="8">
        <f t="shared" ca="1" si="1214"/>
        <v>6</v>
      </c>
      <c r="E9092" s="50">
        <f t="shared" ca="1" si="1216"/>
        <v>0</v>
      </c>
      <c r="F9092" s="2" t="str">
        <f t="shared" ca="1" si="1215"/>
        <v/>
      </c>
      <c r="BD9092" s="49">
        <f t="shared" ca="1" si="1212"/>
        <v>815.5</v>
      </c>
      <c r="BE9092" s="3">
        <f t="shared" ca="1" si="1209"/>
        <v>8.1500000000000003E-2</v>
      </c>
      <c r="BF9092" s="3">
        <f t="shared" ca="1" si="1210"/>
        <v>-1.3950525282585462</v>
      </c>
      <c r="BG9092" s="9">
        <f t="shared" ca="1" si="1211"/>
        <v>0</v>
      </c>
      <c r="BH9092" s="6">
        <f ca="1">IF(ISNUMBER('Descriptive Stats'!BF9092),'Descriptive Stats'!BF9092,#N/A)</f>
        <v>-1.3950525282585462</v>
      </c>
      <c r="BI9092" s="6">
        <f ca="1">IF(ISNUMBER('Descriptive Stats'!E9092),'Descriptive Stats'!E9092,#N/A)</f>
        <v>0</v>
      </c>
    </row>
    <row r="9093" spans="1:61" ht="14.4" x14ac:dyDescent="0.3">
      <c r="A9093" s="2">
        <f>ROW()</f>
        <v>9093</v>
      </c>
      <c r="C9093" s="8">
        <f t="shared" ca="1" si="1213"/>
        <v>11</v>
      </c>
      <c r="D9093" s="8">
        <f t="shared" ca="1" si="1214"/>
        <v>0</v>
      </c>
      <c r="E9093" s="50">
        <f t="shared" ca="1" si="1216"/>
        <v>3</v>
      </c>
      <c r="F9093" s="2" t="str">
        <f t="shared" ca="1" si="1215"/>
        <v/>
      </c>
      <c r="BD9093" s="49">
        <f t="shared" ca="1" si="1212"/>
        <v>3200</v>
      </c>
      <c r="BE9093" s="3">
        <f t="shared" ca="1" si="1209"/>
        <v>0.31995000000000001</v>
      </c>
      <c r="BF9093" s="3">
        <f t="shared" ca="1" si="1210"/>
        <v>-0.46783862043457014</v>
      </c>
      <c r="BG9093" s="9">
        <f t="shared" ca="1" si="1211"/>
        <v>3</v>
      </c>
      <c r="BH9093" s="6">
        <f ca="1">IF(ISNUMBER('Descriptive Stats'!BF9093),'Descriptive Stats'!BF9093,#N/A)</f>
        <v>-0.46783862043457014</v>
      </c>
      <c r="BI9093" s="6">
        <f ca="1">IF(ISNUMBER('Descriptive Stats'!E9093),'Descriptive Stats'!E9093,#N/A)</f>
        <v>3</v>
      </c>
    </row>
    <row r="9094" spans="1:61" ht="14.4" x14ac:dyDescent="0.3">
      <c r="A9094" s="2">
        <f>ROW()</f>
        <v>9094</v>
      </c>
      <c r="C9094" s="8">
        <f t="shared" ca="1" si="1213"/>
        <v>10</v>
      </c>
      <c r="D9094" s="8">
        <f t="shared" ca="1" si="1214"/>
        <v>3</v>
      </c>
      <c r="E9094" s="50">
        <f t="shared" ca="1" si="1216"/>
        <v>2</v>
      </c>
      <c r="F9094" s="2" t="str">
        <f t="shared" ca="1" si="1215"/>
        <v/>
      </c>
      <c r="BD9094" s="49">
        <f t="shared" ca="1" si="1212"/>
        <v>2595</v>
      </c>
      <c r="BE9094" s="3">
        <f t="shared" ca="1" si="1209"/>
        <v>0.25945000000000001</v>
      </c>
      <c r="BF9094" s="3">
        <f t="shared" ca="1" si="1210"/>
        <v>-0.6450419512753276</v>
      </c>
      <c r="BG9094" s="9">
        <f t="shared" ca="1" si="1211"/>
        <v>2</v>
      </c>
      <c r="BH9094" s="6">
        <f ca="1">IF(ISNUMBER('Descriptive Stats'!BF9094),'Descriptive Stats'!BF9094,#N/A)</f>
        <v>-0.6450419512753276</v>
      </c>
      <c r="BI9094" s="6">
        <f ca="1">IF(ISNUMBER('Descriptive Stats'!E9094),'Descriptive Stats'!E9094,#N/A)</f>
        <v>2</v>
      </c>
    </row>
    <row r="9095" spans="1:61" ht="14.4" x14ac:dyDescent="0.3">
      <c r="A9095" s="2">
        <f>ROW()</f>
        <v>9095</v>
      </c>
      <c r="C9095" s="8">
        <f t="shared" ca="1" si="1213"/>
        <v>3</v>
      </c>
      <c r="D9095" s="8">
        <f t="shared" ca="1" si="1214"/>
        <v>2</v>
      </c>
      <c r="E9095" s="50">
        <f t="shared" ca="1" si="1216"/>
        <v>15</v>
      </c>
      <c r="F9095" s="2" t="str">
        <f t="shared" ca="1" si="1215"/>
        <v/>
      </c>
      <c r="BD9095" s="49">
        <f t="shared" ca="1" si="1212"/>
        <v>5051.5</v>
      </c>
      <c r="BE9095" s="3">
        <f t="shared" ca="1" si="1209"/>
        <v>0.50509999999999999</v>
      </c>
      <c r="BF9095" s="3">
        <f t="shared" ca="1" si="1210"/>
        <v>1.2784152420787677E-2</v>
      </c>
      <c r="BG9095" s="9">
        <f t="shared" ca="1" si="1211"/>
        <v>15</v>
      </c>
      <c r="BH9095" s="6">
        <f ca="1">IF(ISNUMBER('Descriptive Stats'!BF9095),'Descriptive Stats'!BF9095,#N/A)</f>
        <v>1.2784152420787677E-2</v>
      </c>
      <c r="BI9095" s="6">
        <f ca="1">IF(ISNUMBER('Descriptive Stats'!E9095),'Descriptive Stats'!E9095,#N/A)</f>
        <v>15</v>
      </c>
    </row>
    <row r="9096" spans="1:61" ht="14.4" x14ac:dyDescent="0.3">
      <c r="A9096" s="2">
        <f>ROW()</f>
        <v>9096</v>
      </c>
      <c r="C9096" s="8">
        <f t="shared" ca="1" si="1213"/>
        <v>24</v>
      </c>
      <c r="D9096" s="8">
        <f t="shared" ca="1" si="1214"/>
        <v>15</v>
      </c>
      <c r="E9096" s="50">
        <f t="shared" ca="1" si="1216"/>
        <v>2</v>
      </c>
      <c r="F9096" s="2" t="str">
        <f t="shared" ca="1" si="1215"/>
        <v/>
      </c>
      <c r="BD9096" s="49">
        <f t="shared" ca="1" si="1212"/>
        <v>2595</v>
      </c>
      <c r="BE9096" s="3">
        <f t="shared" ca="1" si="1209"/>
        <v>0.25945000000000001</v>
      </c>
      <c r="BF9096" s="3">
        <f t="shared" ca="1" si="1210"/>
        <v>-0.6450419512753276</v>
      </c>
      <c r="BG9096" s="9">
        <f t="shared" ca="1" si="1211"/>
        <v>2</v>
      </c>
      <c r="BH9096" s="6">
        <f ca="1">IF(ISNUMBER('Descriptive Stats'!BF9096),'Descriptive Stats'!BF9096,#N/A)</f>
        <v>-0.6450419512753276</v>
      </c>
      <c r="BI9096" s="6">
        <f ca="1">IF(ISNUMBER('Descriptive Stats'!E9096),'Descriptive Stats'!E9096,#N/A)</f>
        <v>2</v>
      </c>
    </row>
    <row r="9097" spans="1:61" ht="14.4" x14ac:dyDescent="0.3">
      <c r="A9097" s="2">
        <f>ROW()</f>
        <v>9097</v>
      </c>
      <c r="C9097" s="8">
        <f t="shared" ca="1" si="1213"/>
        <v>9</v>
      </c>
      <c r="D9097" s="8">
        <f t="shared" ca="1" si="1214"/>
        <v>2</v>
      </c>
      <c r="E9097" s="50">
        <f t="shared" ca="1" si="1216"/>
        <v>0</v>
      </c>
      <c r="F9097" s="2" t="str">
        <f t="shared" ca="1" si="1215"/>
        <v/>
      </c>
      <c r="BD9097" s="49">
        <f t="shared" ca="1" si="1212"/>
        <v>815.5</v>
      </c>
      <c r="BE9097" s="3">
        <f t="shared" ref="BE9097:BE9160" ca="1" si="1217">IF(ISNUMBER(BD9097),(BD9097-0.5)/$BK$4,"")</f>
        <v>8.1500000000000003E-2</v>
      </c>
      <c r="BF9097" s="3">
        <f t="shared" ref="BF9097:BF9160" ca="1" si="1218">IF(ISNUMBER(BE9097),_xlfn.NORM.INV(BE9097,0,1),"")</f>
        <v>-1.3950525282585462</v>
      </c>
      <c r="BG9097" s="9">
        <f t="shared" ref="BG9097:BG9160" ca="1" si="1219">IF(ISNUMBER(E9097),E9097,"")</f>
        <v>0</v>
      </c>
      <c r="BH9097" s="6">
        <f ca="1">IF(ISNUMBER('Descriptive Stats'!BF9097),'Descriptive Stats'!BF9097,#N/A)</f>
        <v>-1.3950525282585462</v>
      </c>
      <c r="BI9097" s="6">
        <f ca="1">IF(ISNUMBER('Descriptive Stats'!E9097),'Descriptive Stats'!E9097,#N/A)</f>
        <v>0</v>
      </c>
    </row>
    <row r="9098" spans="1:61" ht="14.4" x14ac:dyDescent="0.3">
      <c r="A9098" s="2">
        <f>ROW()</f>
        <v>9098</v>
      </c>
      <c r="C9098" s="8">
        <f t="shared" ca="1" si="1213"/>
        <v>20</v>
      </c>
      <c r="D9098" s="8">
        <f t="shared" ca="1" si="1214"/>
        <v>0</v>
      </c>
      <c r="E9098" s="50">
        <f t="shared" ca="1" si="1216"/>
        <v>0</v>
      </c>
      <c r="F9098" s="2" t="str">
        <f t="shared" ca="1" si="1215"/>
        <v/>
      </c>
      <c r="BD9098" s="49">
        <f t="shared" ref="BD9098:BD9161" ca="1" si="1220">IF(ISNUMBER(BG9098),_xlfn.RANK.AVG(BG9098,$BG$2:$BG$5414,1),"")</f>
        <v>815.5</v>
      </c>
      <c r="BE9098" s="3">
        <f t="shared" ca="1" si="1217"/>
        <v>8.1500000000000003E-2</v>
      </c>
      <c r="BF9098" s="3">
        <f t="shared" ca="1" si="1218"/>
        <v>-1.3950525282585462</v>
      </c>
      <c r="BG9098" s="9">
        <f t="shared" ca="1" si="1219"/>
        <v>0</v>
      </c>
      <c r="BH9098" s="6">
        <f ca="1">IF(ISNUMBER('Descriptive Stats'!BF9098),'Descriptive Stats'!BF9098,#N/A)</f>
        <v>-1.3950525282585462</v>
      </c>
      <c r="BI9098" s="6">
        <f ca="1">IF(ISNUMBER('Descriptive Stats'!E9098),'Descriptive Stats'!E9098,#N/A)</f>
        <v>0</v>
      </c>
    </row>
    <row r="9099" spans="1:61" ht="14.4" x14ac:dyDescent="0.3">
      <c r="A9099" s="2">
        <f>ROW()</f>
        <v>9099</v>
      </c>
      <c r="C9099" s="8">
        <f t="shared" ca="1" si="1213"/>
        <v>11</v>
      </c>
      <c r="D9099" s="8">
        <f t="shared" ca="1" si="1214"/>
        <v>0</v>
      </c>
      <c r="E9099" s="50">
        <f t="shared" ca="1" si="1216"/>
        <v>7</v>
      </c>
      <c r="F9099" s="2" t="str">
        <f t="shared" ca="1" si="1215"/>
        <v/>
      </c>
      <c r="BD9099" s="49">
        <f t="shared" ca="1" si="1220"/>
        <v>4473.5</v>
      </c>
      <c r="BE9099" s="3">
        <f t="shared" ca="1" si="1217"/>
        <v>0.44729999999999998</v>
      </c>
      <c r="BF9099" s="3">
        <f t="shared" ca="1" si="1218"/>
        <v>-0.13248586824472414</v>
      </c>
      <c r="BG9099" s="9">
        <f t="shared" ca="1" si="1219"/>
        <v>7</v>
      </c>
      <c r="BH9099" s="6">
        <f ca="1">IF(ISNUMBER('Descriptive Stats'!BF9099),'Descriptive Stats'!BF9099,#N/A)</f>
        <v>-0.13248586824472414</v>
      </c>
      <c r="BI9099" s="6">
        <f ca="1">IF(ISNUMBER('Descriptive Stats'!E9099),'Descriptive Stats'!E9099,#N/A)</f>
        <v>7</v>
      </c>
    </row>
    <row r="9100" spans="1:61" ht="14.4" x14ac:dyDescent="0.3">
      <c r="A9100" s="2">
        <f>ROW()</f>
        <v>9100</v>
      </c>
      <c r="C9100" s="8">
        <f t="shared" ca="1" si="1213"/>
        <v>19</v>
      </c>
      <c r="D9100" s="8">
        <f t="shared" ca="1" si="1214"/>
        <v>7</v>
      </c>
      <c r="E9100" s="50">
        <f t="shared" ca="1" si="1216"/>
        <v>0</v>
      </c>
      <c r="F9100" s="2" t="str">
        <f t="shared" ca="1" si="1215"/>
        <v/>
      </c>
      <c r="BD9100" s="49">
        <f t="shared" ca="1" si="1220"/>
        <v>815.5</v>
      </c>
      <c r="BE9100" s="3">
        <f t="shared" ca="1" si="1217"/>
        <v>8.1500000000000003E-2</v>
      </c>
      <c r="BF9100" s="3">
        <f t="shared" ca="1" si="1218"/>
        <v>-1.3950525282585462</v>
      </c>
      <c r="BG9100" s="9">
        <f t="shared" ca="1" si="1219"/>
        <v>0</v>
      </c>
      <c r="BH9100" s="6">
        <f ca="1">IF(ISNUMBER('Descriptive Stats'!BF9100),'Descriptive Stats'!BF9100,#N/A)</f>
        <v>-1.3950525282585462</v>
      </c>
      <c r="BI9100" s="6">
        <f ca="1">IF(ISNUMBER('Descriptive Stats'!E9100),'Descriptive Stats'!E9100,#N/A)</f>
        <v>0</v>
      </c>
    </row>
    <row r="9101" spans="1:61" ht="14.4" x14ac:dyDescent="0.3">
      <c r="A9101" s="2">
        <f>ROW()</f>
        <v>9101</v>
      </c>
      <c r="C9101" s="8">
        <f t="shared" ca="1" si="1213"/>
        <v>20</v>
      </c>
      <c r="D9101" s="8">
        <f t="shared" ca="1" si="1214"/>
        <v>0</v>
      </c>
      <c r="E9101" s="50">
        <f t="shared" ca="1" si="1216"/>
        <v>7</v>
      </c>
      <c r="F9101" s="2" t="str">
        <f t="shared" ca="1" si="1215"/>
        <v/>
      </c>
      <c r="BD9101" s="49">
        <f t="shared" ca="1" si="1220"/>
        <v>4473.5</v>
      </c>
      <c r="BE9101" s="3">
        <f t="shared" ca="1" si="1217"/>
        <v>0.44729999999999998</v>
      </c>
      <c r="BF9101" s="3">
        <f t="shared" ca="1" si="1218"/>
        <v>-0.13248586824472414</v>
      </c>
      <c r="BG9101" s="9">
        <f t="shared" ca="1" si="1219"/>
        <v>7</v>
      </c>
      <c r="BH9101" s="6">
        <f ca="1">IF(ISNUMBER('Descriptive Stats'!BF9101),'Descriptive Stats'!BF9101,#N/A)</f>
        <v>-0.13248586824472414</v>
      </c>
      <c r="BI9101" s="6">
        <f ca="1">IF(ISNUMBER('Descriptive Stats'!E9101),'Descriptive Stats'!E9101,#N/A)</f>
        <v>7</v>
      </c>
    </row>
    <row r="9102" spans="1:61" ht="14.4" x14ac:dyDescent="0.3">
      <c r="A9102" s="2">
        <f>ROW()</f>
        <v>9102</v>
      </c>
      <c r="C9102" s="8">
        <f t="shared" ca="1" si="1213"/>
        <v>6</v>
      </c>
      <c r="D9102" s="8">
        <f t="shared" ca="1" si="1214"/>
        <v>7</v>
      </c>
      <c r="E9102" s="50">
        <f t="shared" ca="1" si="1216"/>
        <v>15</v>
      </c>
      <c r="F9102" s="2" t="str">
        <f t="shared" ca="1" si="1215"/>
        <v/>
      </c>
      <c r="BD9102" s="49">
        <f t="shared" ca="1" si="1220"/>
        <v>5051.5</v>
      </c>
      <c r="BE9102" s="3">
        <f t="shared" ca="1" si="1217"/>
        <v>0.50509999999999999</v>
      </c>
      <c r="BF9102" s="3">
        <f t="shared" ca="1" si="1218"/>
        <v>1.2784152420787677E-2</v>
      </c>
      <c r="BG9102" s="9">
        <f t="shared" ca="1" si="1219"/>
        <v>15</v>
      </c>
      <c r="BH9102" s="6">
        <f ca="1">IF(ISNUMBER('Descriptive Stats'!BF9102),'Descriptive Stats'!BF9102,#N/A)</f>
        <v>1.2784152420787677E-2</v>
      </c>
      <c r="BI9102" s="6">
        <f ca="1">IF(ISNUMBER('Descriptive Stats'!E9102),'Descriptive Stats'!E9102,#N/A)</f>
        <v>15</v>
      </c>
    </row>
    <row r="9103" spans="1:61" ht="14.4" x14ac:dyDescent="0.3">
      <c r="A9103" s="2">
        <f>ROW()</f>
        <v>9103</v>
      </c>
      <c r="C9103" s="8">
        <f t="shared" ca="1" si="1213"/>
        <v>24</v>
      </c>
      <c r="D9103" s="8">
        <f t="shared" ca="1" si="1214"/>
        <v>15</v>
      </c>
      <c r="E9103" s="50">
        <f t="shared" ca="1" si="1216"/>
        <v>2</v>
      </c>
      <c r="F9103" s="2" t="str">
        <f t="shared" ca="1" si="1215"/>
        <v/>
      </c>
      <c r="BD9103" s="49">
        <f t="shared" ca="1" si="1220"/>
        <v>2595</v>
      </c>
      <c r="BE9103" s="3">
        <f t="shared" ca="1" si="1217"/>
        <v>0.25945000000000001</v>
      </c>
      <c r="BF9103" s="3">
        <f t="shared" ca="1" si="1218"/>
        <v>-0.6450419512753276</v>
      </c>
      <c r="BG9103" s="9">
        <f t="shared" ca="1" si="1219"/>
        <v>2</v>
      </c>
      <c r="BH9103" s="6">
        <f ca="1">IF(ISNUMBER('Descriptive Stats'!BF9103),'Descriptive Stats'!BF9103,#N/A)</f>
        <v>-0.6450419512753276</v>
      </c>
      <c r="BI9103" s="6">
        <f ca="1">IF(ISNUMBER('Descriptive Stats'!E9103),'Descriptive Stats'!E9103,#N/A)</f>
        <v>2</v>
      </c>
    </row>
    <row r="9104" spans="1:61" ht="14.4" x14ac:dyDescent="0.3">
      <c r="A9104" s="2">
        <f>ROW()</f>
        <v>9104</v>
      </c>
      <c r="C9104" s="8">
        <f t="shared" ca="1" si="1213"/>
        <v>21</v>
      </c>
      <c r="D9104" s="8">
        <f t="shared" ca="1" si="1214"/>
        <v>2</v>
      </c>
      <c r="E9104" s="50">
        <f t="shared" ca="1" si="1216"/>
        <v>6</v>
      </c>
      <c r="F9104" s="2" t="str">
        <f t="shared" ca="1" si="1215"/>
        <v/>
      </c>
      <c r="BD9104" s="49">
        <f t="shared" ca="1" si="1220"/>
        <v>3900</v>
      </c>
      <c r="BE9104" s="3">
        <f t="shared" ca="1" si="1217"/>
        <v>0.38995000000000002</v>
      </c>
      <c r="BF9104" s="3">
        <f t="shared" ca="1" si="1218"/>
        <v>-0.2794493539703507</v>
      </c>
      <c r="BG9104" s="9">
        <f t="shared" ca="1" si="1219"/>
        <v>6</v>
      </c>
      <c r="BH9104" s="6">
        <f ca="1">IF(ISNUMBER('Descriptive Stats'!BF9104),'Descriptive Stats'!BF9104,#N/A)</f>
        <v>-0.2794493539703507</v>
      </c>
      <c r="BI9104" s="6">
        <f ca="1">IF(ISNUMBER('Descriptive Stats'!E9104),'Descriptive Stats'!E9104,#N/A)</f>
        <v>6</v>
      </c>
    </row>
    <row r="9105" spans="1:61" ht="14.4" x14ac:dyDescent="0.3">
      <c r="A9105" s="2">
        <f>ROW()</f>
        <v>9105</v>
      </c>
      <c r="C9105" s="8">
        <f t="shared" ref="C9105:C9168" ca="1" si="1221">RANDBETWEEN(2,COUNT(B:B))</f>
        <v>5</v>
      </c>
      <c r="D9105" s="8">
        <f t="shared" ref="D9105:D9168" ca="1" si="1222">VLOOKUP(C9105,A:B,2,TRUE)</f>
        <v>6</v>
      </c>
      <c r="E9105" s="50">
        <f t="shared" ca="1" si="1216"/>
        <v>3</v>
      </c>
      <c r="F9105" s="2" t="str">
        <f t="shared" ref="F9105:F9168" ca="1" si="1223">IF(ISNUMBER(E9105),IF(OR(E9105&lt;$K$16,E9105&gt;$K$14),"X",""),"")</f>
        <v/>
      </c>
      <c r="BD9105" s="49">
        <f t="shared" ca="1" si="1220"/>
        <v>3200</v>
      </c>
      <c r="BE9105" s="3">
        <f t="shared" ca="1" si="1217"/>
        <v>0.31995000000000001</v>
      </c>
      <c r="BF9105" s="3">
        <f t="shared" ca="1" si="1218"/>
        <v>-0.46783862043457014</v>
      </c>
      <c r="BG9105" s="9">
        <f t="shared" ca="1" si="1219"/>
        <v>3</v>
      </c>
      <c r="BH9105" s="6">
        <f ca="1">IF(ISNUMBER('Descriptive Stats'!BF9105),'Descriptive Stats'!BF9105,#N/A)</f>
        <v>-0.46783862043457014</v>
      </c>
      <c r="BI9105" s="6">
        <f ca="1">IF(ISNUMBER('Descriptive Stats'!E9105),'Descriptive Stats'!E9105,#N/A)</f>
        <v>3</v>
      </c>
    </row>
    <row r="9106" spans="1:61" ht="14.4" x14ac:dyDescent="0.3">
      <c r="A9106" s="2">
        <f>ROW()</f>
        <v>9106</v>
      </c>
      <c r="C9106" s="8">
        <f t="shared" ca="1" si="1221"/>
        <v>10</v>
      </c>
      <c r="D9106" s="8">
        <f t="shared" ca="1" si="1222"/>
        <v>3</v>
      </c>
      <c r="E9106" s="50">
        <f t="shared" ca="1" si="1216"/>
        <v>0</v>
      </c>
      <c r="F9106" s="2" t="str">
        <f t="shared" ca="1" si="1223"/>
        <v/>
      </c>
      <c r="BD9106" s="49">
        <f t="shared" ca="1" si="1220"/>
        <v>815.5</v>
      </c>
      <c r="BE9106" s="3">
        <f t="shared" ca="1" si="1217"/>
        <v>8.1500000000000003E-2</v>
      </c>
      <c r="BF9106" s="3">
        <f t="shared" ca="1" si="1218"/>
        <v>-1.3950525282585462</v>
      </c>
      <c r="BG9106" s="9">
        <f t="shared" ca="1" si="1219"/>
        <v>0</v>
      </c>
      <c r="BH9106" s="6">
        <f ca="1">IF(ISNUMBER('Descriptive Stats'!BF9106),'Descriptive Stats'!BF9106,#N/A)</f>
        <v>-1.3950525282585462</v>
      </c>
      <c r="BI9106" s="6">
        <f ca="1">IF(ISNUMBER('Descriptive Stats'!E9106),'Descriptive Stats'!E9106,#N/A)</f>
        <v>0</v>
      </c>
    </row>
    <row r="9107" spans="1:61" ht="14.4" x14ac:dyDescent="0.3">
      <c r="A9107" s="2">
        <f>ROW()</f>
        <v>9107</v>
      </c>
      <c r="C9107" s="8">
        <f t="shared" ca="1" si="1221"/>
        <v>18</v>
      </c>
      <c r="D9107" s="8">
        <f t="shared" ca="1" si="1222"/>
        <v>0</v>
      </c>
      <c r="E9107" s="50">
        <f t="shared" ca="1" si="1216"/>
        <v>0</v>
      </c>
      <c r="F9107" s="2" t="str">
        <f t="shared" ca="1" si="1223"/>
        <v/>
      </c>
      <c r="BD9107" s="49">
        <f t="shared" ca="1" si="1220"/>
        <v>815.5</v>
      </c>
      <c r="BE9107" s="3">
        <f t="shared" ca="1" si="1217"/>
        <v>8.1500000000000003E-2</v>
      </c>
      <c r="BF9107" s="3">
        <f t="shared" ca="1" si="1218"/>
        <v>-1.3950525282585462</v>
      </c>
      <c r="BG9107" s="9">
        <f t="shared" ca="1" si="1219"/>
        <v>0</v>
      </c>
      <c r="BH9107" s="6">
        <f ca="1">IF(ISNUMBER('Descriptive Stats'!BF9107),'Descriptive Stats'!BF9107,#N/A)</f>
        <v>-1.3950525282585462</v>
      </c>
      <c r="BI9107" s="6">
        <f ca="1">IF(ISNUMBER('Descriptive Stats'!E9107),'Descriptive Stats'!E9107,#N/A)</f>
        <v>0</v>
      </c>
    </row>
    <row r="9108" spans="1:61" ht="14.4" x14ac:dyDescent="0.3">
      <c r="A9108" s="2">
        <f>ROW()</f>
        <v>9108</v>
      </c>
      <c r="C9108" s="8">
        <f t="shared" ca="1" si="1221"/>
        <v>4</v>
      </c>
      <c r="D9108" s="8">
        <f t="shared" ca="1" si="1222"/>
        <v>0</v>
      </c>
      <c r="E9108" s="50">
        <f t="shared" ca="1" si="1216"/>
        <v>1</v>
      </c>
      <c r="F9108" s="2" t="str">
        <f t="shared" ca="1" si="1223"/>
        <v/>
      </c>
      <c r="BD9108" s="49">
        <f t="shared" ca="1" si="1220"/>
        <v>1871</v>
      </c>
      <c r="BE9108" s="3">
        <f t="shared" ca="1" si="1217"/>
        <v>0.18704999999999999</v>
      </c>
      <c r="BF9108" s="3">
        <f t="shared" ca="1" si="1218"/>
        <v>-0.88881967520906158</v>
      </c>
      <c r="BG9108" s="9">
        <f t="shared" ca="1" si="1219"/>
        <v>1</v>
      </c>
      <c r="BH9108" s="6">
        <f ca="1">IF(ISNUMBER('Descriptive Stats'!BF9108),'Descriptive Stats'!BF9108,#N/A)</f>
        <v>-0.88881967520906158</v>
      </c>
      <c r="BI9108" s="6">
        <f ca="1">IF(ISNUMBER('Descriptive Stats'!E9108),'Descriptive Stats'!E9108,#N/A)</f>
        <v>1</v>
      </c>
    </row>
    <row r="9109" spans="1:61" ht="14.4" x14ac:dyDescent="0.3">
      <c r="A9109" s="2">
        <f>ROW()</f>
        <v>9109</v>
      </c>
      <c r="C9109" s="8">
        <f t="shared" ca="1" si="1221"/>
        <v>8</v>
      </c>
      <c r="D9109" s="8">
        <f t="shared" ca="1" si="1222"/>
        <v>1</v>
      </c>
      <c r="E9109" s="50">
        <f t="shared" ca="1" si="1216"/>
        <v>0</v>
      </c>
      <c r="F9109" s="2" t="str">
        <f t="shared" ca="1" si="1223"/>
        <v/>
      </c>
      <c r="BD9109" s="49">
        <f t="shared" ca="1" si="1220"/>
        <v>815.5</v>
      </c>
      <c r="BE9109" s="3">
        <f t="shared" ca="1" si="1217"/>
        <v>8.1500000000000003E-2</v>
      </c>
      <c r="BF9109" s="3">
        <f t="shared" ca="1" si="1218"/>
        <v>-1.3950525282585462</v>
      </c>
      <c r="BG9109" s="9">
        <f t="shared" ca="1" si="1219"/>
        <v>0</v>
      </c>
      <c r="BH9109" s="6">
        <f ca="1">IF(ISNUMBER('Descriptive Stats'!BF9109),'Descriptive Stats'!BF9109,#N/A)</f>
        <v>-1.3950525282585462</v>
      </c>
      <c r="BI9109" s="6">
        <f ca="1">IF(ISNUMBER('Descriptive Stats'!E9109),'Descriptive Stats'!E9109,#N/A)</f>
        <v>0</v>
      </c>
    </row>
    <row r="9110" spans="1:61" ht="14.4" x14ac:dyDescent="0.3">
      <c r="A9110" s="2">
        <f>ROW()</f>
        <v>9110</v>
      </c>
      <c r="C9110" s="8">
        <f t="shared" ca="1" si="1221"/>
        <v>14</v>
      </c>
      <c r="D9110" s="8">
        <f t="shared" ca="1" si="1222"/>
        <v>0</v>
      </c>
      <c r="E9110" s="50">
        <f t="shared" ca="1" si="1216"/>
        <v>6</v>
      </c>
      <c r="F9110" s="2" t="str">
        <f t="shared" ca="1" si="1223"/>
        <v/>
      </c>
      <c r="BD9110" s="49">
        <f t="shared" ca="1" si="1220"/>
        <v>3900</v>
      </c>
      <c r="BE9110" s="3">
        <f t="shared" ca="1" si="1217"/>
        <v>0.38995000000000002</v>
      </c>
      <c r="BF9110" s="3">
        <f t="shared" ca="1" si="1218"/>
        <v>-0.2794493539703507</v>
      </c>
      <c r="BG9110" s="9">
        <f t="shared" ca="1" si="1219"/>
        <v>6</v>
      </c>
      <c r="BH9110" s="6">
        <f ca="1">IF(ISNUMBER('Descriptive Stats'!BF9110),'Descriptive Stats'!BF9110,#N/A)</f>
        <v>-0.2794493539703507</v>
      </c>
      <c r="BI9110" s="6">
        <f ca="1">IF(ISNUMBER('Descriptive Stats'!E9110),'Descriptive Stats'!E9110,#N/A)</f>
        <v>6</v>
      </c>
    </row>
    <row r="9111" spans="1:61" ht="14.4" x14ac:dyDescent="0.3">
      <c r="A9111" s="2">
        <f>ROW()</f>
        <v>9111</v>
      </c>
      <c r="C9111" s="8">
        <f t="shared" ca="1" si="1221"/>
        <v>16</v>
      </c>
      <c r="D9111" s="8">
        <f t="shared" ca="1" si="1222"/>
        <v>6</v>
      </c>
      <c r="E9111" s="50">
        <f t="shared" ca="1" si="1216"/>
        <v>6</v>
      </c>
      <c r="F9111" s="2" t="str">
        <f t="shared" ca="1" si="1223"/>
        <v/>
      </c>
      <c r="BD9111" s="49">
        <f t="shared" ca="1" si="1220"/>
        <v>3900</v>
      </c>
      <c r="BE9111" s="3">
        <f t="shared" ca="1" si="1217"/>
        <v>0.38995000000000002</v>
      </c>
      <c r="BF9111" s="3">
        <f t="shared" ca="1" si="1218"/>
        <v>-0.2794493539703507</v>
      </c>
      <c r="BG9111" s="9">
        <f t="shared" ca="1" si="1219"/>
        <v>6</v>
      </c>
      <c r="BH9111" s="6">
        <f ca="1">IF(ISNUMBER('Descriptive Stats'!BF9111),'Descriptive Stats'!BF9111,#N/A)</f>
        <v>-0.2794493539703507</v>
      </c>
      <c r="BI9111" s="6">
        <f ca="1">IF(ISNUMBER('Descriptive Stats'!E9111),'Descriptive Stats'!E9111,#N/A)</f>
        <v>6</v>
      </c>
    </row>
    <row r="9112" spans="1:61" ht="14.4" x14ac:dyDescent="0.3">
      <c r="A9112" s="2">
        <f>ROW()</f>
        <v>9112</v>
      </c>
      <c r="C9112" s="8">
        <f t="shared" ca="1" si="1221"/>
        <v>16</v>
      </c>
      <c r="D9112" s="8">
        <f t="shared" ca="1" si="1222"/>
        <v>6</v>
      </c>
      <c r="E9112" s="50">
        <f t="shared" ca="1" si="1216"/>
        <v>4</v>
      </c>
      <c r="F9112" s="2" t="str">
        <f t="shared" ca="1" si="1223"/>
        <v/>
      </c>
      <c r="BD9112" s="49">
        <f t="shared" ca="1" si="1220"/>
        <v>3442</v>
      </c>
      <c r="BE9112" s="3">
        <f t="shared" ca="1" si="1217"/>
        <v>0.34415000000000001</v>
      </c>
      <c r="BF9112" s="3">
        <f t="shared" ca="1" si="1218"/>
        <v>-0.40116316278173481</v>
      </c>
      <c r="BG9112" s="9">
        <f t="shared" ca="1" si="1219"/>
        <v>4</v>
      </c>
      <c r="BH9112" s="6">
        <f ca="1">IF(ISNUMBER('Descriptive Stats'!BF9112),'Descriptive Stats'!BF9112,#N/A)</f>
        <v>-0.40116316278173481</v>
      </c>
      <c r="BI9112" s="6">
        <f ca="1">IF(ISNUMBER('Descriptive Stats'!E9112),'Descriptive Stats'!E9112,#N/A)</f>
        <v>4</v>
      </c>
    </row>
    <row r="9113" spans="1:61" ht="14.4" x14ac:dyDescent="0.3">
      <c r="A9113" s="2">
        <f>ROW()</f>
        <v>9113</v>
      </c>
      <c r="C9113" s="8">
        <f t="shared" ca="1" si="1221"/>
        <v>13</v>
      </c>
      <c r="D9113" s="8">
        <f t="shared" ca="1" si="1222"/>
        <v>4</v>
      </c>
      <c r="E9113" s="50">
        <f t="shared" ca="1" si="1216"/>
        <v>0</v>
      </c>
      <c r="F9113" s="2" t="str">
        <f t="shared" ca="1" si="1223"/>
        <v/>
      </c>
      <c r="BD9113" s="49">
        <f t="shared" ca="1" si="1220"/>
        <v>815.5</v>
      </c>
      <c r="BE9113" s="3">
        <f t="shared" ca="1" si="1217"/>
        <v>8.1500000000000003E-2</v>
      </c>
      <c r="BF9113" s="3">
        <f t="shared" ca="1" si="1218"/>
        <v>-1.3950525282585462</v>
      </c>
      <c r="BG9113" s="9">
        <f t="shared" ca="1" si="1219"/>
        <v>0</v>
      </c>
      <c r="BH9113" s="6">
        <f ca="1">IF(ISNUMBER('Descriptive Stats'!BF9113),'Descriptive Stats'!BF9113,#N/A)</f>
        <v>-1.3950525282585462</v>
      </c>
      <c r="BI9113" s="6">
        <f ca="1">IF(ISNUMBER('Descriptive Stats'!E9113),'Descriptive Stats'!E9113,#N/A)</f>
        <v>0</v>
      </c>
    </row>
    <row r="9114" spans="1:61" ht="14.4" x14ac:dyDescent="0.3">
      <c r="A9114" s="2">
        <f>ROW()</f>
        <v>9114</v>
      </c>
      <c r="C9114" s="8">
        <f t="shared" ca="1" si="1221"/>
        <v>11</v>
      </c>
      <c r="D9114" s="8">
        <f t="shared" ca="1" si="1222"/>
        <v>0</v>
      </c>
      <c r="E9114" s="50">
        <f t="shared" ca="1" si="1216"/>
        <v>0</v>
      </c>
      <c r="F9114" s="2" t="str">
        <f t="shared" ca="1" si="1223"/>
        <v/>
      </c>
      <c r="BD9114" s="49">
        <f t="shared" ca="1" si="1220"/>
        <v>815.5</v>
      </c>
      <c r="BE9114" s="3">
        <f t="shared" ca="1" si="1217"/>
        <v>8.1500000000000003E-2</v>
      </c>
      <c r="BF9114" s="3">
        <f t="shared" ca="1" si="1218"/>
        <v>-1.3950525282585462</v>
      </c>
      <c r="BG9114" s="9">
        <f t="shared" ca="1" si="1219"/>
        <v>0</v>
      </c>
      <c r="BH9114" s="6">
        <f ca="1">IF(ISNUMBER('Descriptive Stats'!BF9114),'Descriptive Stats'!BF9114,#N/A)</f>
        <v>-1.3950525282585462</v>
      </c>
      <c r="BI9114" s="6">
        <f ca="1">IF(ISNUMBER('Descriptive Stats'!E9114),'Descriptive Stats'!E9114,#N/A)</f>
        <v>0</v>
      </c>
    </row>
    <row r="9115" spans="1:61" ht="14.4" x14ac:dyDescent="0.3">
      <c r="A9115" s="2">
        <f>ROW()</f>
        <v>9115</v>
      </c>
      <c r="C9115" s="8">
        <f t="shared" ca="1" si="1221"/>
        <v>11</v>
      </c>
      <c r="D9115" s="8">
        <f t="shared" ca="1" si="1222"/>
        <v>0</v>
      </c>
      <c r="E9115" s="50">
        <f t="shared" ca="1" si="1216"/>
        <v>0</v>
      </c>
      <c r="F9115" s="2" t="str">
        <f t="shared" ca="1" si="1223"/>
        <v/>
      </c>
      <c r="BD9115" s="49">
        <f t="shared" ca="1" si="1220"/>
        <v>815.5</v>
      </c>
      <c r="BE9115" s="3">
        <f t="shared" ca="1" si="1217"/>
        <v>8.1500000000000003E-2</v>
      </c>
      <c r="BF9115" s="3">
        <f t="shared" ca="1" si="1218"/>
        <v>-1.3950525282585462</v>
      </c>
      <c r="BG9115" s="9">
        <f t="shared" ca="1" si="1219"/>
        <v>0</v>
      </c>
      <c r="BH9115" s="6">
        <f ca="1">IF(ISNUMBER('Descriptive Stats'!BF9115),'Descriptive Stats'!BF9115,#N/A)</f>
        <v>-1.3950525282585462</v>
      </c>
      <c r="BI9115" s="6">
        <f ca="1">IF(ISNUMBER('Descriptive Stats'!E9115),'Descriptive Stats'!E9115,#N/A)</f>
        <v>0</v>
      </c>
    </row>
    <row r="9116" spans="1:61" ht="14.4" x14ac:dyDescent="0.3">
      <c r="A9116" s="2">
        <f>ROW()</f>
        <v>9116</v>
      </c>
      <c r="C9116" s="8">
        <f t="shared" ca="1" si="1221"/>
        <v>4</v>
      </c>
      <c r="D9116" s="8">
        <f t="shared" ca="1" si="1222"/>
        <v>0</v>
      </c>
      <c r="E9116" s="50">
        <f t="shared" ca="1" si="1216"/>
        <v>0</v>
      </c>
      <c r="F9116" s="2" t="str">
        <f t="shared" ca="1" si="1223"/>
        <v/>
      </c>
      <c r="BD9116" s="49">
        <f t="shared" ca="1" si="1220"/>
        <v>815.5</v>
      </c>
      <c r="BE9116" s="3">
        <f t="shared" ca="1" si="1217"/>
        <v>8.1500000000000003E-2</v>
      </c>
      <c r="BF9116" s="3">
        <f t="shared" ca="1" si="1218"/>
        <v>-1.3950525282585462</v>
      </c>
      <c r="BG9116" s="9">
        <f t="shared" ca="1" si="1219"/>
        <v>0</v>
      </c>
      <c r="BH9116" s="6">
        <f ca="1">IF(ISNUMBER('Descriptive Stats'!BF9116),'Descriptive Stats'!BF9116,#N/A)</f>
        <v>-1.3950525282585462</v>
      </c>
      <c r="BI9116" s="6">
        <f ca="1">IF(ISNUMBER('Descriptive Stats'!E9116),'Descriptive Stats'!E9116,#N/A)</f>
        <v>0</v>
      </c>
    </row>
    <row r="9117" spans="1:61" ht="14.4" x14ac:dyDescent="0.3">
      <c r="A9117" s="2">
        <f>ROW()</f>
        <v>9117</v>
      </c>
      <c r="C9117" s="8">
        <f t="shared" ca="1" si="1221"/>
        <v>15</v>
      </c>
      <c r="D9117" s="8">
        <f t="shared" ca="1" si="1222"/>
        <v>0</v>
      </c>
      <c r="E9117" s="50">
        <f t="shared" ca="1" si="1216"/>
        <v>1</v>
      </c>
      <c r="F9117" s="2" t="str">
        <f t="shared" ca="1" si="1223"/>
        <v/>
      </c>
      <c r="BD9117" s="49">
        <f t="shared" ca="1" si="1220"/>
        <v>1871</v>
      </c>
      <c r="BE9117" s="3">
        <f t="shared" ca="1" si="1217"/>
        <v>0.18704999999999999</v>
      </c>
      <c r="BF9117" s="3">
        <f t="shared" ca="1" si="1218"/>
        <v>-0.88881967520906158</v>
      </c>
      <c r="BG9117" s="9">
        <f t="shared" ca="1" si="1219"/>
        <v>1</v>
      </c>
      <c r="BH9117" s="6">
        <f ca="1">IF(ISNUMBER('Descriptive Stats'!BF9117),'Descriptive Stats'!BF9117,#N/A)</f>
        <v>-0.88881967520906158</v>
      </c>
      <c r="BI9117" s="6">
        <f ca="1">IF(ISNUMBER('Descriptive Stats'!E9117),'Descriptive Stats'!E9117,#N/A)</f>
        <v>1</v>
      </c>
    </row>
    <row r="9118" spans="1:61" ht="14.4" x14ac:dyDescent="0.3">
      <c r="A9118" s="2">
        <f>ROW()</f>
        <v>9118</v>
      </c>
      <c r="C9118" s="8">
        <f t="shared" ca="1" si="1221"/>
        <v>8</v>
      </c>
      <c r="D9118" s="8">
        <f t="shared" ca="1" si="1222"/>
        <v>1</v>
      </c>
      <c r="E9118" s="50">
        <f t="shared" ca="1" si="1216"/>
        <v>15</v>
      </c>
      <c r="F9118" s="2" t="str">
        <f t="shared" ca="1" si="1223"/>
        <v/>
      </c>
      <c r="BD9118" s="49">
        <f t="shared" ca="1" si="1220"/>
        <v>5051.5</v>
      </c>
      <c r="BE9118" s="3">
        <f t="shared" ca="1" si="1217"/>
        <v>0.50509999999999999</v>
      </c>
      <c r="BF9118" s="3">
        <f t="shared" ca="1" si="1218"/>
        <v>1.2784152420787677E-2</v>
      </c>
      <c r="BG9118" s="9">
        <f t="shared" ca="1" si="1219"/>
        <v>15</v>
      </c>
      <c r="BH9118" s="6">
        <f ca="1">IF(ISNUMBER('Descriptive Stats'!BF9118),'Descriptive Stats'!BF9118,#N/A)</f>
        <v>1.2784152420787677E-2</v>
      </c>
      <c r="BI9118" s="6">
        <f ca="1">IF(ISNUMBER('Descriptive Stats'!E9118),'Descriptive Stats'!E9118,#N/A)</f>
        <v>15</v>
      </c>
    </row>
    <row r="9119" spans="1:61" ht="14.4" x14ac:dyDescent="0.3">
      <c r="A9119" s="2">
        <f>ROW()</f>
        <v>9119</v>
      </c>
      <c r="C9119" s="8">
        <f t="shared" ca="1" si="1221"/>
        <v>24</v>
      </c>
      <c r="D9119" s="8">
        <f t="shared" ca="1" si="1222"/>
        <v>15</v>
      </c>
      <c r="E9119" s="50">
        <f t="shared" ca="1" si="1216"/>
        <v>4</v>
      </c>
      <c r="F9119" s="2" t="str">
        <f t="shared" ca="1" si="1223"/>
        <v/>
      </c>
      <c r="BD9119" s="49">
        <f t="shared" ca="1" si="1220"/>
        <v>3442</v>
      </c>
      <c r="BE9119" s="3">
        <f t="shared" ca="1" si="1217"/>
        <v>0.34415000000000001</v>
      </c>
      <c r="BF9119" s="3">
        <f t="shared" ca="1" si="1218"/>
        <v>-0.40116316278173481</v>
      </c>
      <c r="BG9119" s="9">
        <f t="shared" ca="1" si="1219"/>
        <v>4</v>
      </c>
      <c r="BH9119" s="6">
        <f ca="1">IF(ISNUMBER('Descriptive Stats'!BF9119),'Descriptive Stats'!BF9119,#N/A)</f>
        <v>-0.40116316278173481</v>
      </c>
      <c r="BI9119" s="6">
        <f ca="1">IF(ISNUMBER('Descriptive Stats'!E9119),'Descriptive Stats'!E9119,#N/A)</f>
        <v>4</v>
      </c>
    </row>
    <row r="9120" spans="1:61" ht="14.4" x14ac:dyDescent="0.3">
      <c r="A9120" s="2">
        <f>ROW()</f>
        <v>9120</v>
      </c>
      <c r="C9120" s="8">
        <f t="shared" ca="1" si="1221"/>
        <v>13</v>
      </c>
      <c r="D9120" s="8">
        <f t="shared" ca="1" si="1222"/>
        <v>4</v>
      </c>
      <c r="E9120" s="50">
        <f t="shared" ca="1" si="1216"/>
        <v>2</v>
      </c>
      <c r="F9120" s="2" t="str">
        <f t="shared" ca="1" si="1223"/>
        <v/>
      </c>
      <c r="BD9120" s="49">
        <f t="shared" ca="1" si="1220"/>
        <v>2595</v>
      </c>
      <c r="BE9120" s="3">
        <f t="shared" ca="1" si="1217"/>
        <v>0.25945000000000001</v>
      </c>
      <c r="BF9120" s="3">
        <f t="shared" ca="1" si="1218"/>
        <v>-0.6450419512753276</v>
      </c>
      <c r="BG9120" s="9">
        <f t="shared" ca="1" si="1219"/>
        <v>2</v>
      </c>
      <c r="BH9120" s="6">
        <f ca="1">IF(ISNUMBER('Descriptive Stats'!BF9120),'Descriptive Stats'!BF9120,#N/A)</f>
        <v>-0.6450419512753276</v>
      </c>
      <c r="BI9120" s="6">
        <f ca="1">IF(ISNUMBER('Descriptive Stats'!E9120),'Descriptive Stats'!E9120,#N/A)</f>
        <v>2</v>
      </c>
    </row>
    <row r="9121" spans="1:61" ht="14.4" x14ac:dyDescent="0.3">
      <c r="A9121" s="2">
        <f>ROW()</f>
        <v>9121</v>
      </c>
      <c r="C9121" s="8">
        <f t="shared" ca="1" si="1221"/>
        <v>3</v>
      </c>
      <c r="D9121" s="8">
        <f t="shared" ca="1" si="1222"/>
        <v>2</v>
      </c>
      <c r="E9121" s="50">
        <f t="shared" ca="1" si="1216"/>
        <v>2</v>
      </c>
      <c r="F9121" s="2" t="str">
        <f t="shared" ca="1" si="1223"/>
        <v/>
      </c>
      <c r="BD9121" s="49">
        <f t="shared" ca="1" si="1220"/>
        <v>2595</v>
      </c>
      <c r="BE9121" s="3">
        <f t="shared" ca="1" si="1217"/>
        <v>0.25945000000000001</v>
      </c>
      <c r="BF9121" s="3">
        <f t="shared" ca="1" si="1218"/>
        <v>-0.6450419512753276</v>
      </c>
      <c r="BG9121" s="9">
        <f t="shared" ca="1" si="1219"/>
        <v>2</v>
      </c>
      <c r="BH9121" s="6">
        <f ca="1">IF(ISNUMBER('Descriptive Stats'!BF9121),'Descriptive Stats'!BF9121,#N/A)</f>
        <v>-0.6450419512753276</v>
      </c>
      <c r="BI9121" s="6">
        <f ca="1">IF(ISNUMBER('Descriptive Stats'!E9121),'Descriptive Stats'!E9121,#N/A)</f>
        <v>2</v>
      </c>
    </row>
    <row r="9122" spans="1:61" ht="14.4" x14ac:dyDescent="0.3">
      <c r="A9122" s="2">
        <f>ROW()</f>
        <v>9122</v>
      </c>
      <c r="C9122" s="8">
        <f t="shared" ca="1" si="1221"/>
        <v>3</v>
      </c>
      <c r="D9122" s="8">
        <f t="shared" ca="1" si="1222"/>
        <v>2</v>
      </c>
      <c r="E9122" s="50">
        <f t="shared" ca="1" si="1216"/>
        <v>6</v>
      </c>
      <c r="F9122" s="2" t="str">
        <f t="shared" ca="1" si="1223"/>
        <v/>
      </c>
      <c r="BD9122" s="49">
        <f t="shared" ca="1" si="1220"/>
        <v>3900</v>
      </c>
      <c r="BE9122" s="3">
        <f t="shared" ca="1" si="1217"/>
        <v>0.38995000000000002</v>
      </c>
      <c r="BF9122" s="3">
        <f t="shared" ca="1" si="1218"/>
        <v>-0.2794493539703507</v>
      </c>
      <c r="BG9122" s="9">
        <f t="shared" ca="1" si="1219"/>
        <v>6</v>
      </c>
      <c r="BH9122" s="6">
        <f ca="1">IF(ISNUMBER('Descriptive Stats'!BF9122),'Descriptive Stats'!BF9122,#N/A)</f>
        <v>-0.2794493539703507</v>
      </c>
      <c r="BI9122" s="6">
        <f ca="1">IF(ISNUMBER('Descriptive Stats'!E9122),'Descriptive Stats'!E9122,#N/A)</f>
        <v>6</v>
      </c>
    </row>
    <row r="9123" spans="1:61" ht="14.4" x14ac:dyDescent="0.3">
      <c r="A9123" s="2">
        <f>ROW()</f>
        <v>9123</v>
      </c>
      <c r="C9123" s="8">
        <f t="shared" ca="1" si="1221"/>
        <v>16</v>
      </c>
      <c r="D9123" s="8">
        <f t="shared" ca="1" si="1222"/>
        <v>6</v>
      </c>
      <c r="E9123" s="50">
        <f t="shared" ca="1" si="1216"/>
        <v>1</v>
      </c>
      <c r="F9123" s="2" t="str">
        <f t="shared" ca="1" si="1223"/>
        <v/>
      </c>
      <c r="BD9123" s="49">
        <f t="shared" ca="1" si="1220"/>
        <v>1871</v>
      </c>
      <c r="BE9123" s="3">
        <f t="shared" ca="1" si="1217"/>
        <v>0.18704999999999999</v>
      </c>
      <c r="BF9123" s="3">
        <f t="shared" ca="1" si="1218"/>
        <v>-0.88881967520906158</v>
      </c>
      <c r="BG9123" s="9">
        <f t="shared" ca="1" si="1219"/>
        <v>1</v>
      </c>
      <c r="BH9123" s="6">
        <f ca="1">IF(ISNUMBER('Descriptive Stats'!BF9123),'Descriptive Stats'!BF9123,#N/A)</f>
        <v>-0.88881967520906158</v>
      </c>
      <c r="BI9123" s="6">
        <f ca="1">IF(ISNUMBER('Descriptive Stats'!E9123),'Descriptive Stats'!E9123,#N/A)</f>
        <v>1</v>
      </c>
    </row>
    <row r="9124" spans="1:61" ht="14.4" x14ac:dyDescent="0.3">
      <c r="A9124" s="2">
        <f>ROW()</f>
        <v>9124</v>
      </c>
      <c r="C9124" s="8">
        <f t="shared" ca="1" si="1221"/>
        <v>12</v>
      </c>
      <c r="D9124" s="8">
        <f t="shared" ca="1" si="1222"/>
        <v>1</v>
      </c>
      <c r="E9124" s="50">
        <f t="shared" ca="1" si="1216"/>
        <v>2</v>
      </c>
      <c r="F9124" s="2" t="str">
        <f t="shared" ca="1" si="1223"/>
        <v/>
      </c>
      <c r="BD9124" s="49">
        <f t="shared" ca="1" si="1220"/>
        <v>2595</v>
      </c>
      <c r="BE9124" s="3">
        <f t="shared" ca="1" si="1217"/>
        <v>0.25945000000000001</v>
      </c>
      <c r="BF9124" s="3">
        <f t="shared" ca="1" si="1218"/>
        <v>-0.6450419512753276</v>
      </c>
      <c r="BG9124" s="9">
        <f t="shared" ca="1" si="1219"/>
        <v>2</v>
      </c>
      <c r="BH9124" s="6">
        <f ca="1">IF(ISNUMBER('Descriptive Stats'!BF9124),'Descriptive Stats'!BF9124,#N/A)</f>
        <v>-0.6450419512753276</v>
      </c>
      <c r="BI9124" s="6">
        <f ca="1">IF(ISNUMBER('Descriptive Stats'!E9124),'Descriptive Stats'!E9124,#N/A)</f>
        <v>2</v>
      </c>
    </row>
    <row r="9125" spans="1:61" ht="14.4" x14ac:dyDescent="0.3">
      <c r="A9125" s="2">
        <f>ROW()</f>
        <v>9125</v>
      </c>
      <c r="C9125" s="8">
        <f t="shared" ca="1" si="1221"/>
        <v>3</v>
      </c>
      <c r="D9125" s="8">
        <f t="shared" ca="1" si="1222"/>
        <v>2</v>
      </c>
      <c r="E9125" s="50">
        <f t="shared" ca="1" si="1216"/>
        <v>9</v>
      </c>
      <c r="F9125" s="2" t="str">
        <f t="shared" ca="1" si="1223"/>
        <v/>
      </c>
      <c r="BD9125" s="49">
        <f t="shared" ca="1" si="1220"/>
        <v>4819</v>
      </c>
      <c r="BE9125" s="3">
        <f t="shared" ca="1" si="1217"/>
        <v>0.48185</v>
      </c>
      <c r="BF9125" s="3">
        <f t="shared" ca="1" si="1218"/>
        <v>-4.5511009098988427E-2</v>
      </c>
      <c r="BG9125" s="9">
        <f t="shared" ca="1" si="1219"/>
        <v>9</v>
      </c>
      <c r="BH9125" s="6">
        <f ca="1">IF(ISNUMBER('Descriptive Stats'!BF9125),'Descriptive Stats'!BF9125,#N/A)</f>
        <v>-4.5511009098988427E-2</v>
      </c>
      <c r="BI9125" s="6">
        <f ca="1">IF(ISNUMBER('Descriptive Stats'!E9125),'Descriptive Stats'!E9125,#N/A)</f>
        <v>9</v>
      </c>
    </row>
    <row r="9126" spans="1:61" ht="14.4" x14ac:dyDescent="0.3">
      <c r="A9126" s="2">
        <f>ROW()</f>
        <v>9126</v>
      </c>
      <c r="C9126" s="8">
        <f t="shared" ca="1" si="1221"/>
        <v>23</v>
      </c>
      <c r="D9126" s="8">
        <f t="shared" ca="1" si="1222"/>
        <v>9</v>
      </c>
      <c r="E9126" s="50">
        <f t="shared" ca="1" si="1216"/>
        <v>4</v>
      </c>
      <c r="F9126" s="2" t="str">
        <f t="shared" ca="1" si="1223"/>
        <v/>
      </c>
      <c r="BD9126" s="49">
        <f t="shared" ca="1" si="1220"/>
        <v>3442</v>
      </c>
      <c r="BE9126" s="3">
        <f t="shared" ca="1" si="1217"/>
        <v>0.34415000000000001</v>
      </c>
      <c r="BF9126" s="3">
        <f t="shared" ca="1" si="1218"/>
        <v>-0.40116316278173481</v>
      </c>
      <c r="BG9126" s="9">
        <f t="shared" ca="1" si="1219"/>
        <v>4</v>
      </c>
      <c r="BH9126" s="6">
        <f ca="1">IF(ISNUMBER('Descriptive Stats'!BF9126),'Descriptive Stats'!BF9126,#N/A)</f>
        <v>-0.40116316278173481</v>
      </c>
      <c r="BI9126" s="6">
        <f ca="1">IF(ISNUMBER('Descriptive Stats'!E9126),'Descriptive Stats'!E9126,#N/A)</f>
        <v>4</v>
      </c>
    </row>
    <row r="9127" spans="1:61" ht="14.4" x14ac:dyDescent="0.3">
      <c r="A9127" s="2">
        <f>ROW()</f>
        <v>9127</v>
      </c>
      <c r="C9127" s="8">
        <f t="shared" ca="1" si="1221"/>
        <v>13</v>
      </c>
      <c r="D9127" s="8">
        <f t="shared" ca="1" si="1222"/>
        <v>4</v>
      </c>
      <c r="E9127" s="50">
        <f t="shared" ca="1" si="1216"/>
        <v>7</v>
      </c>
      <c r="F9127" s="2" t="str">
        <f t="shared" ca="1" si="1223"/>
        <v/>
      </c>
      <c r="BD9127" s="49">
        <f t="shared" ca="1" si="1220"/>
        <v>4473.5</v>
      </c>
      <c r="BE9127" s="3">
        <f t="shared" ca="1" si="1217"/>
        <v>0.44729999999999998</v>
      </c>
      <c r="BF9127" s="3">
        <f t="shared" ca="1" si="1218"/>
        <v>-0.13248586824472414</v>
      </c>
      <c r="BG9127" s="9">
        <f t="shared" ca="1" si="1219"/>
        <v>7</v>
      </c>
      <c r="BH9127" s="6">
        <f ca="1">IF(ISNUMBER('Descriptive Stats'!BF9127),'Descriptive Stats'!BF9127,#N/A)</f>
        <v>-0.13248586824472414</v>
      </c>
      <c r="BI9127" s="6">
        <f ca="1">IF(ISNUMBER('Descriptive Stats'!E9127),'Descriptive Stats'!E9127,#N/A)</f>
        <v>7</v>
      </c>
    </row>
    <row r="9128" spans="1:61" ht="14.4" x14ac:dyDescent="0.3">
      <c r="A9128" s="2">
        <f>ROW()</f>
        <v>9128</v>
      </c>
      <c r="C9128" s="8">
        <f t="shared" ca="1" si="1221"/>
        <v>19</v>
      </c>
      <c r="D9128" s="8">
        <f t="shared" ca="1" si="1222"/>
        <v>7</v>
      </c>
      <c r="E9128" s="50">
        <f t="shared" ca="1" si="1216"/>
        <v>0</v>
      </c>
      <c r="F9128" s="2" t="str">
        <f t="shared" ca="1" si="1223"/>
        <v/>
      </c>
      <c r="BD9128" s="49">
        <f t="shared" ca="1" si="1220"/>
        <v>815.5</v>
      </c>
      <c r="BE9128" s="3">
        <f t="shared" ca="1" si="1217"/>
        <v>8.1500000000000003E-2</v>
      </c>
      <c r="BF9128" s="3">
        <f t="shared" ca="1" si="1218"/>
        <v>-1.3950525282585462</v>
      </c>
      <c r="BG9128" s="9">
        <f t="shared" ca="1" si="1219"/>
        <v>0</v>
      </c>
      <c r="BH9128" s="6">
        <f ca="1">IF(ISNUMBER('Descriptive Stats'!BF9128),'Descriptive Stats'!BF9128,#N/A)</f>
        <v>-1.3950525282585462</v>
      </c>
      <c r="BI9128" s="6">
        <f ca="1">IF(ISNUMBER('Descriptive Stats'!E9128),'Descriptive Stats'!E9128,#N/A)</f>
        <v>0</v>
      </c>
    </row>
    <row r="9129" spans="1:61" ht="14.4" x14ac:dyDescent="0.3">
      <c r="A9129" s="2">
        <f>ROW()</f>
        <v>9129</v>
      </c>
      <c r="C9129" s="8">
        <f t="shared" ca="1" si="1221"/>
        <v>14</v>
      </c>
      <c r="D9129" s="8">
        <f t="shared" ca="1" si="1222"/>
        <v>0</v>
      </c>
      <c r="E9129" s="50">
        <f t="shared" ca="1" si="1216"/>
        <v>2</v>
      </c>
      <c r="F9129" s="2" t="str">
        <f t="shared" ca="1" si="1223"/>
        <v/>
      </c>
      <c r="BD9129" s="49">
        <f t="shared" ca="1" si="1220"/>
        <v>2595</v>
      </c>
      <c r="BE9129" s="3">
        <f t="shared" ca="1" si="1217"/>
        <v>0.25945000000000001</v>
      </c>
      <c r="BF9129" s="3">
        <f t="shared" ca="1" si="1218"/>
        <v>-0.6450419512753276</v>
      </c>
      <c r="BG9129" s="9">
        <f t="shared" ca="1" si="1219"/>
        <v>2</v>
      </c>
      <c r="BH9129" s="6">
        <f ca="1">IF(ISNUMBER('Descriptive Stats'!BF9129),'Descriptive Stats'!BF9129,#N/A)</f>
        <v>-0.6450419512753276</v>
      </c>
      <c r="BI9129" s="6">
        <f ca="1">IF(ISNUMBER('Descriptive Stats'!E9129),'Descriptive Stats'!E9129,#N/A)</f>
        <v>2</v>
      </c>
    </row>
    <row r="9130" spans="1:61" ht="14.4" x14ac:dyDescent="0.3">
      <c r="A9130" s="2">
        <f>ROW()</f>
        <v>9130</v>
      </c>
      <c r="C9130" s="8">
        <f t="shared" ca="1" si="1221"/>
        <v>9</v>
      </c>
      <c r="D9130" s="8">
        <f t="shared" ca="1" si="1222"/>
        <v>2</v>
      </c>
      <c r="E9130" s="50">
        <f t="shared" ca="1" si="1216"/>
        <v>1</v>
      </c>
      <c r="F9130" s="2" t="str">
        <f t="shared" ca="1" si="1223"/>
        <v/>
      </c>
      <c r="BD9130" s="49">
        <f t="shared" ca="1" si="1220"/>
        <v>1871</v>
      </c>
      <c r="BE9130" s="3">
        <f t="shared" ca="1" si="1217"/>
        <v>0.18704999999999999</v>
      </c>
      <c r="BF9130" s="3">
        <f t="shared" ca="1" si="1218"/>
        <v>-0.88881967520906158</v>
      </c>
      <c r="BG9130" s="9">
        <f t="shared" ca="1" si="1219"/>
        <v>1</v>
      </c>
      <c r="BH9130" s="6">
        <f ca="1">IF(ISNUMBER('Descriptive Stats'!BF9130),'Descriptive Stats'!BF9130,#N/A)</f>
        <v>-0.88881967520906158</v>
      </c>
      <c r="BI9130" s="6">
        <f ca="1">IF(ISNUMBER('Descriptive Stats'!E9130),'Descriptive Stats'!E9130,#N/A)</f>
        <v>1</v>
      </c>
    </row>
    <row r="9131" spans="1:61" ht="14.4" x14ac:dyDescent="0.3">
      <c r="A9131" s="2">
        <f>ROW()</f>
        <v>9131</v>
      </c>
      <c r="C9131" s="8">
        <f t="shared" ca="1" si="1221"/>
        <v>12</v>
      </c>
      <c r="D9131" s="8">
        <f t="shared" ca="1" si="1222"/>
        <v>1</v>
      </c>
      <c r="E9131" s="50">
        <f t="shared" ca="1" si="1216"/>
        <v>0</v>
      </c>
      <c r="F9131" s="2" t="str">
        <f t="shared" ca="1" si="1223"/>
        <v/>
      </c>
      <c r="BD9131" s="49">
        <f t="shared" ca="1" si="1220"/>
        <v>815.5</v>
      </c>
      <c r="BE9131" s="3">
        <f t="shared" ca="1" si="1217"/>
        <v>8.1500000000000003E-2</v>
      </c>
      <c r="BF9131" s="3">
        <f t="shared" ca="1" si="1218"/>
        <v>-1.3950525282585462</v>
      </c>
      <c r="BG9131" s="9">
        <f t="shared" ca="1" si="1219"/>
        <v>0</v>
      </c>
      <c r="BH9131" s="6">
        <f ca="1">IF(ISNUMBER('Descriptive Stats'!BF9131),'Descriptive Stats'!BF9131,#N/A)</f>
        <v>-1.3950525282585462</v>
      </c>
      <c r="BI9131" s="6">
        <f ca="1">IF(ISNUMBER('Descriptive Stats'!E9131),'Descriptive Stats'!E9131,#N/A)</f>
        <v>0</v>
      </c>
    </row>
    <row r="9132" spans="1:61" ht="14.4" x14ac:dyDescent="0.3">
      <c r="A9132" s="2">
        <f>ROW()</f>
        <v>9132</v>
      </c>
      <c r="C9132" s="8">
        <f t="shared" ca="1" si="1221"/>
        <v>20</v>
      </c>
      <c r="D9132" s="8">
        <f t="shared" ca="1" si="1222"/>
        <v>0</v>
      </c>
      <c r="E9132" s="50">
        <f t="shared" ca="1" si="1216"/>
        <v>0</v>
      </c>
      <c r="F9132" s="2" t="str">
        <f t="shared" ca="1" si="1223"/>
        <v/>
      </c>
      <c r="BD9132" s="49">
        <f t="shared" ca="1" si="1220"/>
        <v>815.5</v>
      </c>
      <c r="BE9132" s="3">
        <f t="shared" ca="1" si="1217"/>
        <v>8.1500000000000003E-2</v>
      </c>
      <c r="BF9132" s="3">
        <f t="shared" ca="1" si="1218"/>
        <v>-1.3950525282585462</v>
      </c>
      <c r="BG9132" s="9">
        <f t="shared" ca="1" si="1219"/>
        <v>0</v>
      </c>
      <c r="BH9132" s="6">
        <f ca="1">IF(ISNUMBER('Descriptive Stats'!BF9132),'Descriptive Stats'!BF9132,#N/A)</f>
        <v>-1.3950525282585462</v>
      </c>
      <c r="BI9132" s="6">
        <f ca="1">IF(ISNUMBER('Descriptive Stats'!E9132),'Descriptive Stats'!E9132,#N/A)</f>
        <v>0</v>
      </c>
    </row>
    <row r="9133" spans="1:61" ht="14.4" x14ac:dyDescent="0.3">
      <c r="A9133" s="2">
        <f>ROW()</f>
        <v>9133</v>
      </c>
      <c r="C9133" s="8">
        <f t="shared" ca="1" si="1221"/>
        <v>15</v>
      </c>
      <c r="D9133" s="8">
        <f t="shared" ca="1" si="1222"/>
        <v>0</v>
      </c>
      <c r="E9133" s="50">
        <f t="shared" ca="1" si="1216"/>
        <v>15</v>
      </c>
      <c r="F9133" s="2" t="str">
        <f t="shared" ca="1" si="1223"/>
        <v/>
      </c>
      <c r="BD9133" s="49">
        <f t="shared" ca="1" si="1220"/>
        <v>5051.5</v>
      </c>
      <c r="BE9133" s="3">
        <f t="shared" ca="1" si="1217"/>
        <v>0.50509999999999999</v>
      </c>
      <c r="BF9133" s="3">
        <f t="shared" ca="1" si="1218"/>
        <v>1.2784152420787677E-2</v>
      </c>
      <c r="BG9133" s="9">
        <f t="shared" ca="1" si="1219"/>
        <v>15</v>
      </c>
      <c r="BH9133" s="6">
        <f ca="1">IF(ISNUMBER('Descriptive Stats'!BF9133),'Descriptive Stats'!BF9133,#N/A)</f>
        <v>1.2784152420787677E-2</v>
      </c>
      <c r="BI9133" s="6">
        <f ca="1">IF(ISNUMBER('Descriptive Stats'!E9133),'Descriptive Stats'!E9133,#N/A)</f>
        <v>15</v>
      </c>
    </row>
    <row r="9134" spans="1:61" ht="14.4" x14ac:dyDescent="0.3">
      <c r="A9134" s="2">
        <f>ROW()</f>
        <v>9134</v>
      </c>
      <c r="C9134" s="8">
        <f t="shared" ca="1" si="1221"/>
        <v>24</v>
      </c>
      <c r="D9134" s="8">
        <f t="shared" ca="1" si="1222"/>
        <v>15</v>
      </c>
      <c r="E9134" s="50">
        <f t="shared" ca="1" si="1216"/>
        <v>0</v>
      </c>
      <c r="F9134" s="2" t="str">
        <f t="shared" ca="1" si="1223"/>
        <v/>
      </c>
      <c r="BD9134" s="49">
        <f t="shared" ca="1" si="1220"/>
        <v>815.5</v>
      </c>
      <c r="BE9134" s="3">
        <f t="shared" ca="1" si="1217"/>
        <v>8.1500000000000003E-2</v>
      </c>
      <c r="BF9134" s="3">
        <f t="shared" ca="1" si="1218"/>
        <v>-1.3950525282585462</v>
      </c>
      <c r="BG9134" s="9">
        <f t="shared" ca="1" si="1219"/>
        <v>0</v>
      </c>
      <c r="BH9134" s="6">
        <f ca="1">IF(ISNUMBER('Descriptive Stats'!BF9134),'Descriptive Stats'!BF9134,#N/A)</f>
        <v>-1.3950525282585462</v>
      </c>
      <c r="BI9134" s="6">
        <f ca="1">IF(ISNUMBER('Descriptive Stats'!E9134),'Descriptive Stats'!E9134,#N/A)</f>
        <v>0</v>
      </c>
    </row>
    <row r="9135" spans="1:61" ht="14.4" x14ac:dyDescent="0.3">
      <c r="A9135" s="2">
        <f>ROW()</f>
        <v>9135</v>
      </c>
      <c r="C9135" s="8">
        <f t="shared" ca="1" si="1221"/>
        <v>14</v>
      </c>
      <c r="D9135" s="8">
        <f t="shared" ca="1" si="1222"/>
        <v>0</v>
      </c>
      <c r="E9135" s="50">
        <f t="shared" ca="1" si="1216"/>
        <v>6</v>
      </c>
      <c r="F9135" s="2" t="str">
        <f t="shared" ca="1" si="1223"/>
        <v/>
      </c>
      <c r="BD9135" s="49">
        <f t="shared" ca="1" si="1220"/>
        <v>3900</v>
      </c>
      <c r="BE9135" s="3">
        <f t="shared" ca="1" si="1217"/>
        <v>0.38995000000000002</v>
      </c>
      <c r="BF9135" s="3">
        <f t="shared" ca="1" si="1218"/>
        <v>-0.2794493539703507</v>
      </c>
      <c r="BG9135" s="9">
        <f t="shared" ca="1" si="1219"/>
        <v>6</v>
      </c>
      <c r="BH9135" s="6">
        <f ca="1">IF(ISNUMBER('Descriptive Stats'!BF9135),'Descriptive Stats'!BF9135,#N/A)</f>
        <v>-0.2794493539703507</v>
      </c>
      <c r="BI9135" s="6">
        <f ca="1">IF(ISNUMBER('Descriptive Stats'!E9135),'Descriptive Stats'!E9135,#N/A)</f>
        <v>6</v>
      </c>
    </row>
    <row r="9136" spans="1:61" ht="14.4" x14ac:dyDescent="0.3">
      <c r="A9136" s="2">
        <f>ROW()</f>
        <v>9136</v>
      </c>
      <c r="C9136" s="8">
        <f t="shared" ca="1" si="1221"/>
        <v>2</v>
      </c>
      <c r="D9136" s="8">
        <f t="shared" ca="1" si="1222"/>
        <v>6</v>
      </c>
      <c r="E9136" s="50">
        <f t="shared" ca="1" si="1216"/>
        <v>0</v>
      </c>
      <c r="F9136" s="2" t="str">
        <f t="shared" ca="1" si="1223"/>
        <v/>
      </c>
      <c r="BD9136" s="49">
        <f t="shared" ca="1" si="1220"/>
        <v>815.5</v>
      </c>
      <c r="BE9136" s="3">
        <f t="shared" ca="1" si="1217"/>
        <v>8.1500000000000003E-2</v>
      </c>
      <c r="BF9136" s="3">
        <f t="shared" ca="1" si="1218"/>
        <v>-1.3950525282585462</v>
      </c>
      <c r="BG9136" s="9">
        <f t="shared" ca="1" si="1219"/>
        <v>0</v>
      </c>
      <c r="BH9136" s="6">
        <f ca="1">IF(ISNUMBER('Descriptive Stats'!BF9136),'Descriptive Stats'!BF9136,#N/A)</f>
        <v>-1.3950525282585462</v>
      </c>
      <c r="BI9136" s="6">
        <f ca="1">IF(ISNUMBER('Descriptive Stats'!E9136),'Descriptive Stats'!E9136,#N/A)</f>
        <v>0</v>
      </c>
    </row>
    <row r="9137" spans="1:61" ht="14.4" x14ac:dyDescent="0.3">
      <c r="A9137" s="2">
        <f>ROW()</f>
        <v>9137</v>
      </c>
      <c r="C9137" s="8">
        <f t="shared" ca="1" si="1221"/>
        <v>4</v>
      </c>
      <c r="D9137" s="8">
        <f t="shared" ca="1" si="1222"/>
        <v>0</v>
      </c>
      <c r="E9137" s="50">
        <f t="shared" ca="1" si="1216"/>
        <v>19</v>
      </c>
      <c r="F9137" s="2" t="str">
        <f t="shared" ca="1" si="1223"/>
        <v>X</v>
      </c>
      <c r="BD9137" s="49">
        <f t="shared" ca="1" si="1220"/>
        <v>5294</v>
      </c>
      <c r="BE9137" s="3">
        <f t="shared" ca="1" si="1217"/>
        <v>0.52934999999999999</v>
      </c>
      <c r="BF9137" s="3">
        <f t="shared" ca="1" si="1218"/>
        <v>7.3636031452008061E-2</v>
      </c>
      <c r="BG9137" s="9">
        <f t="shared" ca="1" si="1219"/>
        <v>19</v>
      </c>
      <c r="BH9137" s="6">
        <f ca="1">IF(ISNUMBER('Descriptive Stats'!BF9137),'Descriptive Stats'!BF9137,#N/A)</f>
        <v>7.3636031452008061E-2</v>
      </c>
      <c r="BI9137" s="6">
        <f ca="1">IF(ISNUMBER('Descriptive Stats'!E9137),'Descriptive Stats'!E9137,#N/A)</f>
        <v>19</v>
      </c>
    </row>
    <row r="9138" spans="1:61" ht="14.4" x14ac:dyDescent="0.3">
      <c r="A9138" s="2">
        <f>ROW()</f>
        <v>9138</v>
      </c>
      <c r="C9138" s="8">
        <f t="shared" ca="1" si="1221"/>
        <v>7</v>
      </c>
      <c r="D9138" s="8">
        <f t="shared" ca="1" si="1222"/>
        <v>19</v>
      </c>
      <c r="E9138" s="50">
        <f t="shared" ca="1" si="1216"/>
        <v>6</v>
      </c>
      <c r="F9138" s="2" t="str">
        <f t="shared" ca="1" si="1223"/>
        <v/>
      </c>
      <c r="BD9138" s="49">
        <f t="shared" ca="1" si="1220"/>
        <v>3900</v>
      </c>
      <c r="BE9138" s="3">
        <f t="shared" ca="1" si="1217"/>
        <v>0.38995000000000002</v>
      </c>
      <c r="BF9138" s="3">
        <f t="shared" ca="1" si="1218"/>
        <v>-0.2794493539703507</v>
      </c>
      <c r="BG9138" s="9">
        <f t="shared" ca="1" si="1219"/>
        <v>6</v>
      </c>
      <c r="BH9138" s="6">
        <f ca="1">IF(ISNUMBER('Descriptive Stats'!BF9138),'Descriptive Stats'!BF9138,#N/A)</f>
        <v>-0.2794493539703507</v>
      </c>
      <c r="BI9138" s="6">
        <f ca="1">IF(ISNUMBER('Descriptive Stats'!E9138),'Descriptive Stats'!E9138,#N/A)</f>
        <v>6</v>
      </c>
    </row>
    <row r="9139" spans="1:61" ht="14.4" x14ac:dyDescent="0.3">
      <c r="A9139" s="2">
        <f>ROW()</f>
        <v>9139</v>
      </c>
      <c r="C9139" s="8">
        <f t="shared" ca="1" si="1221"/>
        <v>5</v>
      </c>
      <c r="D9139" s="8">
        <f t="shared" ca="1" si="1222"/>
        <v>6</v>
      </c>
      <c r="E9139" s="50">
        <f t="shared" ca="1" si="1216"/>
        <v>2</v>
      </c>
      <c r="F9139" s="2" t="str">
        <f t="shared" ca="1" si="1223"/>
        <v/>
      </c>
      <c r="BD9139" s="49">
        <f t="shared" ca="1" si="1220"/>
        <v>2595</v>
      </c>
      <c r="BE9139" s="3">
        <f t="shared" ca="1" si="1217"/>
        <v>0.25945000000000001</v>
      </c>
      <c r="BF9139" s="3">
        <f t="shared" ca="1" si="1218"/>
        <v>-0.6450419512753276</v>
      </c>
      <c r="BG9139" s="9">
        <f t="shared" ca="1" si="1219"/>
        <v>2</v>
      </c>
      <c r="BH9139" s="6">
        <f ca="1">IF(ISNUMBER('Descriptive Stats'!BF9139),'Descriptive Stats'!BF9139,#N/A)</f>
        <v>-0.6450419512753276</v>
      </c>
      <c r="BI9139" s="6">
        <f ca="1">IF(ISNUMBER('Descriptive Stats'!E9139),'Descriptive Stats'!E9139,#N/A)</f>
        <v>2</v>
      </c>
    </row>
    <row r="9140" spans="1:61" ht="14.4" x14ac:dyDescent="0.3">
      <c r="A9140" s="2">
        <f>ROW()</f>
        <v>9140</v>
      </c>
      <c r="C9140" s="8">
        <f t="shared" ca="1" si="1221"/>
        <v>9</v>
      </c>
      <c r="D9140" s="8">
        <f t="shared" ca="1" si="1222"/>
        <v>2</v>
      </c>
      <c r="E9140" s="50">
        <f t="shared" ca="1" si="1216"/>
        <v>2</v>
      </c>
      <c r="F9140" s="2" t="str">
        <f t="shared" ca="1" si="1223"/>
        <v/>
      </c>
      <c r="BD9140" s="49">
        <f t="shared" ca="1" si="1220"/>
        <v>2595</v>
      </c>
      <c r="BE9140" s="3">
        <f t="shared" ca="1" si="1217"/>
        <v>0.25945000000000001</v>
      </c>
      <c r="BF9140" s="3">
        <f t="shared" ca="1" si="1218"/>
        <v>-0.6450419512753276</v>
      </c>
      <c r="BG9140" s="9">
        <f t="shared" ca="1" si="1219"/>
        <v>2</v>
      </c>
      <c r="BH9140" s="6">
        <f ca="1">IF(ISNUMBER('Descriptive Stats'!BF9140),'Descriptive Stats'!BF9140,#N/A)</f>
        <v>-0.6450419512753276</v>
      </c>
      <c r="BI9140" s="6">
        <f ca="1">IF(ISNUMBER('Descriptive Stats'!E9140),'Descriptive Stats'!E9140,#N/A)</f>
        <v>2</v>
      </c>
    </row>
    <row r="9141" spans="1:61" ht="14.4" x14ac:dyDescent="0.3">
      <c r="A9141" s="2">
        <f>ROW()</f>
        <v>9141</v>
      </c>
      <c r="C9141" s="8">
        <f t="shared" ca="1" si="1221"/>
        <v>21</v>
      </c>
      <c r="D9141" s="8">
        <f t="shared" ca="1" si="1222"/>
        <v>2</v>
      </c>
      <c r="E9141" s="50">
        <f t="shared" ca="1" si="1216"/>
        <v>0</v>
      </c>
      <c r="F9141" s="2" t="str">
        <f t="shared" ca="1" si="1223"/>
        <v/>
      </c>
      <c r="BD9141" s="49">
        <f t="shared" ca="1" si="1220"/>
        <v>815.5</v>
      </c>
      <c r="BE9141" s="3">
        <f t="shared" ca="1" si="1217"/>
        <v>8.1500000000000003E-2</v>
      </c>
      <c r="BF9141" s="3">
        <f t="shared" ca="1" si="1218"/>
        <v>-1.3950525282585462</v>
      </c>
      <c r="BG9141" s="9">
        <f t="shared" ca="1" si="1219"/>
        <v>0</v>
      </c>
      <c r="BH9141" s="6">
        <f ca="1">IF(ISNUMBER('Descriptive Stats'!BF9141),'Descriptive Stats'!BF9141,#N/A)</f>
        <v>-1.3950525282585462</v>
      </c>
      <c r="BI9141" s="6">
        <f ca="1">IF(ISNUMBER('Descriptive Stats'!E9141),'Descriptive Stats'!E9141,#N/A)</f>
        <v>0</v>
      </c>
    </row>
    <row r="9142" spans="1:61" ht="14.4" x14ac:dyDescent="0.3">
      <c r="A9142" s="2">
        <f>ROW()</f>
        <v>9142</v>
      </c>
      <c r="C9142" s="8">
        <f t="shared" ca="1" si="1221"/>
        <v>20</v>
      </c>
      <c r="D9142" s="8">
        <f t="shared" ca="1" si="1222"/>
        <v>0</v>
      </c>
      <c r="E9142" s="50">
        <f t="shared" ca="1" si="1216"/>
        <v>2</v>
      </c>
      <c r="F9142" s="2" t="str">
        <f t="shared" ca="1" si="1223"/>
        <v/>
      </c>
      <c r="BD9142" s="49">
        <f t="shared" ca="1" si="1220"/>
        <v>2595</v>
      </c>
      <c r="BE9142" s="3">
        <f t="shared" ca="1" si="1217"/>
        <v>0.25945000000000001</v>
      </c>
      <c r="BF9142" s="3">
        <f t="shared" ca="1" si="1218"/>
        <v>-0.6450419512753276</v>
      </c>
      <c r="BG9142" s="9">
        <f t="shared" ca="1" si="1219"/>
        <v>2</v>
      </c>
      <c r="BH9142" s="6">
        <f ca="1">IF(ISNUMBER('Descriptive Stats'!BF9142),'Descriptive Stats'!BF9142,#N/A)</f>
        <v>-0.6450419512753276</v>
      </c>
      <c r="BI9142" s="6">
        <f ca="1">IF(ISNUMBER('Descriptive Stats'!E9142),'Descriptive Stats'!E9142,#N/A)</f>
        <v>2</v>
      </c>
    </row>
    <row r="9143" spans="1:61" ht="14.4" x14ac:dyDescent="0.3">
      <c r="A9143" s="2">
        <f>ROW()</f>
        <v>9143</v>
      </c>
      <c r="C9143" s="8">
        <f t="shared" ca="1" si="1221"/>
        <v>21</v>
      </c>
      <c r="D9143" s="8">
        <f t="shared" ca="1" si="1222"/>
        <v>2</v>
      </c>
      <c r="E9143" s="50">
        <f t="shared" ca="1" si="1216"/>
        <v>0</v>
      </c>
      <c r="F9143" s="2" t="str">
        <f t="shared" ca="1" si="1223"/>
        <v/>
      </c>
      <c r="BD9143" s="49">
        <f t="shared" ca="1" si="1220"/>
        <v>815.5</v>
      </c>
      <c r="BE9143" s="3">
        <f t="shared" ca="1" si="1217"/>
        <v>8.1500000000000003E-2</v>
      </c>
      <c r="BF9143" s="3">
        <f t="shared" ca="1" si="1218"/>
        <v>-1.3950525282585462</v>
      </c>
      <c r="BG9143" s="9">
        <f t="shared" ca="1" si="1219"/>
        <v>0</v>
      </c>
      <c r="BH9143" s="6">
        <f ca="1">IF(ISNUMBER('Descriptive Stats'!BF9143),'Descriptive Stats'!BF9143,#N/A)</f>
        <v>-1.3950525282585462</v>
      </c>
      <c r="BI9143" s="6">
        <f ca="1">IF(ISNUMBER('Descriptive Stats'!E9143),'Descriptive Stats'!E9143,#N/A)</f>
        <v>0</v>
      </c>
    </row>
    <row r="9144" spans="1:61" ht="14.4" x14ac:dyDescent="0.3">
      <c r="A9144" s="2">
        <f>ROW()</f>
        <v>9144</v>
      </c>
      <c r="C9144" s="8">
        <f t="shared" ca="1" si="1221"/>
        <v>14</v>
      </c>
      <c r="D9144" s="8">
        <f t="shared" ca="1" si="1222"/>
        <v>0</v>
      </c>
      <c r="E9144" s="50">
        <f t="shared" ca="1" si="1216"/>
        <v>2</v>
      </c>
      <c r="F9144" s="2" t="str">
        <f t="shared" ca="1" si="1223"/>
        <v/>
      </c>
      <c r="BD9144" s="49">
        <f t="shared" ca="1" si="1220"/>
        <v>2595</v>
      </c>
      <c r="BE9144" s="3">
        <f t="shared" ca="1" si="1217"/>
        <v>0.25945000000000001</v>
      </c>
      <c r="BF9144" s="3">
        <f t="shared" ca="1" si="1218"/>
        <v>-0.6450419512753276</v>
      </c>
      <c r="BG9144" s="9">
        <f t="shared" ca="1" si="1219"/>
        <v>2</v>
      </c>
      <c r="BH9144" s="6">
        <f ca="1">IF(ISNUMBER('Descriptive Stats'!BF9144),'Descriptive Stats'!BF9144,#N/A)</f>
        <v>-0.6450419512753276</v>
      </c>
      <c r="BI9144" s="6">
        <f ca="1">IF(ISNUMBER('Descriptive Stats'!E9144),'Descriptive Stats'!E9144,#N/A)</f>
        <v>2</v>
      </c>
    </row>
    <row r="9145" spans="1:61" ht="14.4" x14ac:dyDescent="0.3">
      <c r="A9145" s="2">
        <f>ROW()</f>
        <v>9145</v>
      </c>
      <c r="C9145" s="8">
        <f t="shared" ca="1" si="1221"/>
        <v>17</v>
      </c>
      <c r="D9145" s="8">
        <f t="shared" ca="1" si="1222"/>
        <v>2</v>
      </c>
      <c r="E9145" s="50">
        <f t="shared" ca="1" si="1216"/>
        <v>1</v>
      </c>
      <c r="F9145" s="2" t="str">
        <f t="shared" ca="1" si="1223"/>
        <v/>
      </c>
      <c r="BD9145" s="49">
        <f t="shared" ca="1" si="1220"/>
        <v>1871</v>
      </c>
      <c r="BE9145" s="3">
        <f t="shared" ca="1" si="1217"/>
        <v>0.18704999999999999</v>
      </c>
      <c r="BF9145" s="3">
        <f t="shared" ca="1" si="1218"/>
        <v>-0.88881967520906158</v>
      </c>
      <c r="BG9145" s="9">
        <f t="shared" ca="1" si="1219"/>
        <v>1</v>
      </c>
      <c r="BH9145" s="6">
        <f ca="1">IF(ISNUMBER('Descriptive Stats'!BF9145),'Descriptive Stats'!BF9145,#N/A)</f>
        <v>-0.88881967520906158</v>
      </c>
      <c r="BI9145" s="6">
        <f ca="1">IF(ISNUMBER('Descriptive Stats'!E9145),'Descriptive Stats'!E9145,#N/A)</f>
        <v>1</v>
      </c>
    </row>
    <row r="9146" spans="1:61" ht="14.4" x14ac:dyDescent="0.3">
      <c r="A9146" s="2">
        <f>ROW()</f>
        <v>9146</v>
      </c>
      <c r="C9146" s="8">
        <f t="shared" ca="1" si="1221"/>
        <v>8</v>
      </c>
      <c r="D9146" s="8">
        <f t="shared" ca="1" si="1222"/>
        <v>1</v>
      </c>
      <c r="E9146" s="50">
        <f t="shared" ca="1" si="1216"/>
        <v>9</v>
      </c>
      <c r="F9146" s="2" t="str">
        <f t="shared" ca="1" si="1223"/>
        <v/>
      </c>
      <c r="BD9146" s="49">
        <f t="shared" ca="1" si="1220"/>
        <v>4819</v>
      </c>
      <c r="BE9146" s="3">
        <f t="shared" ca="1" si="1217"/>
        <v>0.48185</v>
      </c>
      <c r="BF9146" s="3">
        <f t="shared" ca="1" si="1218"/>
        <v>-4.5511009098988427E-2</v>
      </c>
      <c r="BG9146" s="9">
        <f t="shared" ca="1" si="1219"/>
        <v>9</v>
      </c>
      <c r="BH9146" s="6">
        <f ca="1">IF(ISNUMBER('Descriptive Stats'!BF9146),'Descriptive Stats'!BF9146,#N/A)</f>
        <v>-4.5511009098988427E-2</v>
      </c>
      <c r="BI9146" s="6">
        <f ca="1">IF(ISNUMBER('Descriptive Stats'!E9146),'Descriptive Stats'!E9146,#N/A)</f>
        <v>9</v>
      </c>
    </row>
    <row r="9147" spans="1:61" ht="14.4" x14ac:dyDescent="0.3">
      <c r="A9147" s="2">
        <f>ROW()</f>
        <v>9147</v>
      </c>
      <c r="C9147" s="8">
        <f t="shared" ca="1" si="1221"/>
        <v>23</v>
      </c>
      <c r="D9147" s="8">
        <f t="shared" ca="1" si="1222"/>
        <v>9</v>
      </c>
      <c r="E9147" s="50">
        <f t="shared" ca="1" si="1216"/>
        <v>2</v>
      </c>
      <c r="F9147" s="2" t="str">
        <f t="shared" ca="1" si="1223"/>
        <v/>
      </c>
      <c r="BD9147" s="49">
        <f t="shared" ca="1" si="1220"/>
        <v>2595</v>
      </c>
      <c r="BE9147" s="3">
        <f t="shared" ca="1" si="1217"/>
        <v>0.25945000000000001</v>
      </c>
      <c r="BF9147" s="3">
        <f t="shared" ca="1" si="1218"/>
        <v>-0.6450419512753276</v>
      </c>
      <c r="BG9147" s="9">
        <f t="shared" ca="1" si="1219"/>
        <v>2</v>
      </c>
      <c r="BH9147" s="6">
        <f ca="1">IF(ISNUMBER('Descriptive Stats'!BF9147),'Descriptive Stats'!BF9147,#N/A)</f>
        <v>-0.6450419512753276</v>
      </c>
      <c r="BI9147" s="6">
        <f ca="1">IF(ISNUMBER('Descriptive Stats'!E9147),'Descriptive Stats'!E9147,#N/A)</f>
        <v>2</v>
      </c>
    </row>
    <row r="9148" spans="1:61" ht="14.4" x14ac:dyDescent="0.3">
      <c r="A9148" s="2">
        <f>ROW()</f>
        <v>9148</v>
      </c>
      <c r="C9148" s="8">
        <f t="shared" ca="1" si="1221"/>
        <v>3</v>
      </c>
      <c r="D9148" s="8">
        <f t="shared" ca="1" si="1222"/>
        <v>2</v>
      </c>
      <c r="E9148" s="50">
        <f t="shared" ca="1" si="1216"/>
        <v>7</v>
      </c>
      <c r="F9148" s="2" t="str">
        <f t="shared" ca="1" si="1223"/>
        <v/>
      </c>
      <c r="BD9148" s="49">
        <f t="shared" ca="1" si="1220"/>
        <v>4473.5</v>
      </c>
      <c r="BE9148" s="3">
        <f t="shared" ca="1" si="1217"/>
        <v>0.44729999999999998</v>
      </c>
      <c r="BF9148" s="3">
        <f t="shared" ca="1" si="1218"/>
        <v>-0.13248586824472414</v>
      </c>
      <c r="BG9148" s="9">
        <f t="shared" ca="1" si="1219"/>
        <v>7</v>
      </c>
      <c r="BH9148" s="6">
        <f ca="1">IF(ISNUMBER('Descriptive Stats'!BF9148),'Descriptive Stats'!BF9148,#N/A)</f>
        <v>-0.13248586824472414</v>
      </c>
      <c r="BI9148" s="6">
        <f ca="1">IF(ISNUMBER('Descriptive Stats'!E9148),'Descriptive Stats'!E9148,#N/A)</f>
        <v>7</v>
      </c>
    </row>
    <row r="9149" spans="1:61" ht="14.4" x14ac:dyDescent="0.3">
      <c r="A9149" s="2">
        <f>ROW()</f>
        <v>9149</v>
      </c>
      <c r="C9149" s="8">
        <f t="shared" ca="1" si="1221"/>
        <v>6</v>
      </c>
      <c r="D9149" s="8">
        <f t="shared" ca="1" si="1222"/>
        <v>7</v>
      </c>
      <c r="E9149" s="50">
        <f t="shared" ca="1" si="1216"/>
        <v>0</v>
      </c>
      <c r="F9149" s="2" t="str">
        <f t="shared" ca="1" si="1223"/>
        <v/>
      </c>
      <c r="BD9149" s="49">
        <f t="shared" ca="1" si="1220"/>
        <v>815.5</v>
      </c>
      <c r="BE9149" s="3">
        <f t="shared" ca="1" si="1217"/>
        <v>8.1500000000000003E-2</v>
      </c>
      <c r="BF9149" s="3">
        <f t="shared" ca="1" si="1218"/>
        <v>-1.3950525282585462</v>
      </c>
      <c r="BG9149" s="9">
        <f t="shared" ca="1" si="1219"/>
        <v>0</v>
      </c>
      <c r="BH9149" s="6">
        <f ca="1">IF(ISNUMBER('Descriptive Stats'!BF9149),'Descriptive Stats'!BF9149,#N/A)</f>
        <v>-1.3950525282585462</v>
      </c>
      <c r="BI9149" s="6">
        <f ca="1">IF(ISNUMBER('Descriptive Stats'!E9149),'Descriptive Stats'!E9149,#N/A)</f>
        <v>0</v>
      </c>
    </row>
    <row r="9150" spans="1:61" ht="14.4" x14ac:dyDescent="0.3">
      <c r="A9150" s="2">
        <f>ROW()</f>
        <v>9150</v>
      </c>
      <c r="C9150" s="8">
        <f t="shared" ca="1" si="1221"/>
        <v>15</v>
      </c>
      <c r="D9150" s="8">
        <f t="shared" ca="1" si="1222"/>
        <v>0</v>
      </c>
      <c r="E9150" s="50">
        <f t="shared" ca="1" si="1216"/>
        <v>7</v>
      </c>
      <c r="F9150" s="2" t="str">
        <f t="shared" ca="1" si="1223"/>
        <v/>
      </c>
      <c r="BD9150" s="49">
        <f t="shared" ca="1" si="1220"/>
        <v>4473.5</v>
      </c>
      <c r="BE9150" s="3">
        <f t="shared" ca="1" si="1217"/>
        <v>0.44729999999999998</v>
      </c>
      <c r="BF9150" s="3">
        <f t="shared" ca="1" si="1218"/>
        <v>-0.13248586824472414</v>
      </c>
      <c r="BG9150" s="9">
        <f t="shared" ca="1" si="1219"/>
        <v>7</v>
      </c>
      <c r="BH9150" s="6">
        <f ca="1">IF(ISNUMBER('Descriptive Stats'!BF9150),'Descriptive Stats'!BF9150,#N/A)</f>
        <v>-0.13248586824472414</v>
      </c>
      <c r="BI9150" s="6">
        <f ca="1">IF(ISNUMBER('Descriptive Stats'!E9150),'Descriptive Stats'!E9150,#N/A)</f>
        <v>7</v>
      </c>
    </row>
    <row r="9151" spans="1:61" ht="14.4" x14ac:dyDescent="0.3">
      <c r="A9151" s="2">
        <f>ROW()</f>
        <v>9151</v>
      </c>
      <c r="C9151" s="8">
        <f t="shared" ca="1" si="1221"/>
        <v>19</v>
      </c>
      <c r="D9151" s="8">
        <f t="shared" ca="1" si="1222"/>
        <v>7</v>
      </c>
      <c r="E9151" s="50">
        <f t="shared" ca="1" si="1216"/>
        <v>3</v>
      </c>
      <c r="F9151" s="2" t="str">
        <f t="shared" ca="1" si="1223"/>
        <v/>
      </c>
      <c r="BD9151" s="49">
        <f t="shared" ca="1" si="1220"/>
        <v>3200</v>
      </c>
      <c r="BE9151" s="3">
        <f t="shared" ca="1" si="1217"/>
        <v>0.31995000000000001</v>
      </c>
      <c r="BF9151" s="3">
        <f t="shared" ca="1" si="1218"/>
        <v>-0.46783862043457014</v>
      </c>
      <c r="BG9151" s="9">
        <f t="shared" ca="1" si="1219"/>
        <v>3</v>
      </c>
      <c r="BH9151" s="6">
        <f ca="1">IF(ISNUMBER('Descriptive Stats'!BF9151),'Descriptive Stats'!BF9151,#N/A)</f>
        <v>-0.46783862043457014</v>
      </c>
      <c r="BI9151" s="6">
        <f ca="1">IF(ISNUMBER('Descriptive Stats'!E9151),'Descriptive Stats'!E9151,#N/A)</f>
        <v>3</v>
      </c>
    </row>
    <row r="9152" spans="1:61" ht="14.4" x14ac:dyDescent="0.3">
      <c r="A9152" s="2">
        <f>ROW()</f>
        <v>9152</v>
      </c>
      <c r="C9152" s="8">
        <f t="shared" ca="1" si="1221"/>
        <v>10</v>
      </c>
      <c r="D9152" s="8">
        <f t="shared" ca="1" si="1222"/>
        <v>3</v>
      </c>
      <c r="E9152" s="50">
        <f t="shared" ca="1" si="1216"/>
        <v>0</v>
      </c>
      <c r="F9152" s="2" t="str">
        <f t="shared" ca="1" si="1223"/>
        <v/>
      </c>
      <c r="BD9152" s="49">
        <f t="shared" ca="1" si="1220"/>
        <v>815.5</v>
      </c>
      <c r="BE9152" s="3">
        <f t="shared" ca="1" si="1217"/>
        <v>8.1500000000000003E-2</v>
      </c>
      <c r="BF9152" s="3">
        <f t="shared" ca="1" si="1218"/>
        <v>-1.3950525282585462</v>
      </c>
      <c r="BG9152" s="9">
        <f t="shared" ca="1" si="1219"/>
        <v>0</v>
      </c>
      <c r="BH9152" s="6">
        <f ca="1">IF(ISNUMBER('Descriptive Stats'!BF9152),'Descriptive Stats'!BF9152,#N/A)</f>
        <v>-1.3950525282585462</v>
      </c>
      <c r="BI9152" s="6">
        <f ca="1">IF(ISNUMBER('Descriptive Stats'!E9152),'Descriptive Stats'!E9152,#N/A)</f>
        <v>0</v>
      </c>
    </row>
    <row r="9153" spans="1:61" ht="14.4" x14ac:dyDescent="0.3">
      <c r="A9153" s="2">
        <f>ROW()</f>
        <v>9153</v>
      </c>
      <c r="C9153" s="8">
        <f t="shared" ca="1" si="1221"/>
        <v>14</v>
      </c>
      <c r="D9153" s="8">
        <f t="shared" ca="1" si="1222"/>
        <v>0</v>
      </c>
      <c r="E9153" s="50">
        <f t="shared" ca="1" si="1216"/>
        <v>0</v>
      </c>
      <c r="F9153" s="2" t="str">
        <f t="shared" ca="1" si="1223"/>
        <v/>
      </c>
      <c r="BD9153" s="49">
        <f t="shared" ca="1" si="1220"/>
        <v>815.5</v>
      </c>
      <c r="BE9153" s="3">
        <f t="shared" ca="1" si="1217"/>
        <v>8.1500000000000003E-2</v>
      </c>
      <c r="BF9153" s="3">
        <f t="shared" ca="1" si="1218"/>
        <v>-1.3950525282585462</v>
      </c>
      <c r="BG9153" s="9">
        <f t="shared" ca="1" si="1219"/>
        <v>0</v>
      </c>
      <c r="BH9153" s="6">
        <f ca="1">IF(ISNUMBER('Descriptive Stats'!BF9153),'Descriptive Stats'!BF9153,#N/A)</f>
        <v>-1.3950525282585462</v>
      </c>
      <c r="BI9153" s="6">
        <f ca="1">IF(ISNUMBER('Descriptive Stats'!E9153),'Descriptive Stats'!E9153,#N/A)</f>
        <v>0</v>
      </c>
    </row>
    <row r="9154" spans="1:61" ht="14.4" x14ac:dyDescent="0.3">
      <c r="A9154" s="2">
        <f>ROW()</f>
        <v>9154</v>
      </c>
      <c r="C9154" s="8">
        <f t="shared" ca="1" si="1221"/>
        <v>22</v>
      </c>
      <c r="D9154" s="8">
        <f t="shared" ca="1" si="1222"/>
        <v>0</v>
      </c>
      <c r="E9154" s="50">
        <f t="shared" ca="1" si="1216"/>
        <v>9</v>
      </c>
      <c r="F9154" s="2" t="str">
        <f t="shared" ca="1" si="1223"/>
        <v/>
      </c>
      <c r="BD9154" s="49">
        <f t="shared" ca="1" si="1220"/>
        <v>4819</v>
      </c>
      <c r="BE9154" s="3">
        <f t="shared" ca="1" si="1217"/>
        <v>0.48185</v>
      </c>
      <c r="BF9154" s="3">
        <f t="shared" ca="1" si="1218"/>
        <v>-4.5511009098988427E-2</v>
      </c>
      <c r="BG9154" s="9">
        <f t="shared" ca="1" si="1219"/>
        <v>9</v>
      </c>
      <c r="BH9154" s="6">
        <f ca="1">IF(ISNUMBER('Descriptive Stats'!BF9154),'Descriptive Stats'!BF9154,#N/A)</f>
        <v>-4.5511009098988427E-2</v>
      </c>
      <c r="BI9154" s="6">
        <f ca="1">IF(ISNUMBER('Descriptive Stats'!E9154),'Descriptive Stats'!E9154,#N/A)</f>
        <v>9</v>
      </c>
    </row>
    <row r="9155" spans="1:61" ht="14.4" x14ac:dyDescent="0.3">
      <c r="A9155" s="2">
        <f>ROW()</f>
        <v>9155</v>
      </c>
      <c r="C9155" s="8">
        <f t="shared" ca="1" si="1221"/>
        <v>23</v>
      </c>
      <c r="D9155" s="8">
        <f t="shared" ca="1" si="1222"/>
        <v>9</v>
      </c>
      <c r="E9155" s="50">
        <f t="shared" ref="E9155:E9218" ca="1" si="1224">IF(0=MOD(ROW(),$J$1),AVERAGE(OFFSET($D$2,ROW()-$J$1,0,$J$1,1)),"")</f>
        <v>9</v>
      </c>
      <c r="F9155" s="2" t="str">
        <f t="shared" ca="1" si="1223"/>
        <v/>
      </c>
      <c r="BD9155" s="49">
        <f t="shared" ca="1" si="1220"/>
        <v>4819</v>
      </c>
      <c r="BE9155" s="3">
        <f t="shared" ca="1" si="1217"/>
        <v>0.48185</v>
      </c>
      <c r="BF9155" s="3">
        <f t="shared" ca="1" si="1218"/>
        <v>-4.5511009098988427E-2</v>
      </c>
      <c r="BG9155" s="9">
        <f t="shared" ca="1" si="1219"/>
        <v>9</v>
      </c>
      <c r="BH9155" s="6">
        <f ca="1">IF(ISNUMBER('Descriptive Stats'!BF9155),'Descriptive Stats'!BF9155,#N/A)</f>
        <v>-4.5511009098988427E-2</v>
      </c>
      <c r="BI9155" s="6">
        <f ca="1">IF(ISNUMBER('Descriptive Stats'!E9155),'Descriptive Stats'!E9155,#N/A)</f>
        <v>9</v>
      </c>
    </row>
    <row r="9156" spans="1:61" ht="14.4" x14ac:dyDescent="0.3">
      <c r="A9156" s="2">
        <f>ROW()</f>
        <v>9156</v>
      </c>
      <c r="C9156" s="8">
        <f t="shared" ca="1" si="1221"/>
        <v>23</v>
      </c>
      <c r="D9156" s="8">
        <f t="shared" ca="1" si="1222"/>
        <v>9</v>
      </c>
      <c r="E9156" s="50">
        <f t="shared" ca="1" si="1224"/>
        <v>0</v>
      </c>
      <c r="F9156" s="2" t="str">
        <f t="shared" ca="1" si="1223"/>
        <v/>
      </c>
      <c r="BD9156" s="49">
        <f t="shared" ca="1" si="1220"/>
        <v>815.5</v>
      </c>
      <c r="BE9156" s="3">
        <f t="shared" ca="1" si="1217"/>
        <v>8.1500000000000003E-2</v>
      </c>
      <c r="BF9156" s="3">
        <f t="shared" ca="1" si="1218"/>
        <v>-1.3950525282585462</v>
      </c>
      <c r="BG9156" s="9">
        <f t="shared" ca="1" si="1219"/>
        <v>0</v>
      </c>
      <c r="BH9156" s="6">
        <f ca="1">IF(ISNUMBER('Descriptive Stats'!BF9156),'Descriptive Stats'!BF9156,#N/A)</f>
        <v>-1.3950525282585462</v>
      </c>
      <c r="BI9156" s="6">
        <f ca="1">IF(ISNUMBER('Descriptive Stats'!E9156),'Descriptive Stats'!E9156,#N/A)</f>
        <v>0</v>
      </c>
    </row>
    <row r="9157" spans="1:61" ht="14.4" x14ac:dyDescent="0.3">
      <c r="A9157" s="2">
        <f>ROW()</f>
        <v>9157</v>
      </c>
      <c r="C9157" s="8">
        <f t="shared" ca="1" si="1221"/>
        <v>22</v>
      </c>
      <c r="D9157" s="8">
        <f t="shared" ca="1" si="1222"/>
        <v>0</v>
      </c>
      <c r="E9157" s="50">
        <f t="shared" ca="1" si="1224"/>
        <v>2</v>
      </c>
      <c r="F9157" s="2" t="str">
        <f t="shared" ca="1" si="1223"/>
        <v/>
      </c>
      <c r="BD9157" s="49">
        <f t="shared" ca="1" si="1220"/>
        <v>2595</v>
      </c>
      <c r="BE9157" s="3">
        <f t="shared" ca="1" si="1217"/>
        <v>0.25945000000000001</v>
      </c>
      <c r="BF9157" s="3">
        <f t="shared" ca="1" si="1218"/>
        <v>-0.6450419512753276</v>
      </c>
      <c r="BG9157" s="9">
        <f t="shared" ca="1" si="1219"/>
        <v>2</v>
      </c>
      <c r="BH9157" s="6">
        <f ca="1">IF(ISNUMBER('Descriptive Stats'!BF9157),'Descriptive Stats'!BF9157,#N/A)</f>
        <v>-0.6450419512753276</v>
      </c>
      <c r="BI9157" s="6">
        <f ca="1">IF(ISNUMBER('Descriptive Stats'!E9157),'Descriptive Stats'!E9157,#N/A)</f>
        <v>2</v>
      </c>
    </row>
    <row r="9158" spans="1:61" ht="14.4" x14ac:dyDescent="0.3">
      <c r="A9158" s="2">
        <f>ROW()</f>
        <v>9158</v>
      </c>
      <c r="C9158" s="8">
        <f t="shared" ca="1" si="1221"/>
        <v>21</v>
      </c>
      <c r="D9158" s="8">
        <f t="shared" ca="1" si="1222"/>
        <v>2</v>
      </c>
      <c r="E9158" s="50">
        <f t="shared" ca="1" si="1224"/>
        <v>0</v>
      </c>
      <c r="F9158" s="2" t="str">
        <f t="shared" ca="1" si="1223"/>
        <v/>
      </c>
      <c r="BD9158" s="49">
        <f t="shared" ca="1" si="1220"/>
        <v>815.5</v>
      </c>
      <c r="BE9158" s="3">
        <f t="shared" ca="1" si="1217"/>
        <v>8.1500000000000003E-2</v>
      </c>
      <c r="BF9158" s="3">
        <f t="shared" ca="1" si="1218"/>
        <v>-1.3950525282585462</v>
      </c>
      <c r="BG9158" s="9">
        <f t="shared" ca="1" si="1219"/>
        <v>0</v>
      </c>
      <c r="BH9158" s="6">
        <f ca="1">IF(ISNUMBER('Descriptive Stats'!BF9158),'Descriptive Stats'!BF9158,#N/A)</f>
        <v>-1.3950525282585462</v>
      </c>
      <c r="BI9158" s="6">
        <f ca="1">IF(ISNUMBER('Descriptive Stats'!E9158),'Descriptive Stats'!E9158,#N/A)</f>
        <v>0</v>
      </c>
    </row>
    <row r="9159" spans="1:61" ht="14.4" x14ac:dyDescent="0.3">
      <c r="A9159" s="2">
        <f>ROW()</f>
        <v>9159</v>
      </c>
      <c r="C9159" s="8">
        <f t="shared" ca="1" si="1221"/>
        <v>22</v>
      </c>
      <c r="D9159" s="8">
        <f t="shared" ca="1" si="1222"/>
        <v>0</v>
      </c>
      <c r="E9159" s="50">
        <f t="shared" ca="1" si="1224"/>
        <v>2</v>
      </c>
      <c r="F9159" s="2" t="str">
        <f t="shared" ca="1" si="1223"/>
        <v/>
      </c>
      <c r="BD9159" s="49">
        <f t="shared" ca="1" si="1220"/>
        <v>2595</v>
      </c>
      <c r="BE9159" s="3">
        <f t="shared" ca="1" si="1217"/>
        <v>0.25945000000000001</v>
      </c>
      <c r="BF9159" s="3">
        <f t="shared" ca="1" si="1218"/>
        <v>-0.6450419512753276</v>
      </c>
      <c r="BG9159" s="9">
        <f t="shared" ca="1" si="1219"/>
        <v>2</v>
      </c>
      <c r="BH9159" s="6">
        <f ca="1">IF(ISNUMBER('Descriptive Stats'!BF9159),'Descriptive Stats'!BF9159,#N/A)</f>
        <v>-0.6450419512753276</v>
      </c>
      <c r="BI9159" s="6">
        <f ca="1">IF(ISNUMBER('Descriptive Stats'!E9159),'Descriptive Stats'!E9159,#N/A)</f>
        <v>2</v>
      </c>
    </row>
    <row r="9160" spans="1:61" ht="14.4" x14ac:dyDescent="0.3">
      <c r="A9160" s="2">
        <f>ROW()</f>
        <v>9160</v>
      </c>
      <c r="C9160" s="8">
        <f t="shared" ca="1" si="1221"/>
        <v>17</v>
      </c>
      <c r="D9160" s="8">
        <f t="shared" ca="1" si="1222"/>
        <v>2</v>
      </c>
      <c r="E9160" s="50">
        <f t="shared" ca="1" si="1224"/>
        <v>0</v>
      </c>
      <c r="F9160" s="2" t="str">
        <f t="shared" ca="1" si="1223"/>
        <v/>
      </c>
      <c r="BD9160" s="49">
        <f t="shared" ca="1" si="1220"/>
        <v>815.5</v>
      </c>
      <c r="BE9160" s="3">
        <f t="shared" ca="1" si="1217"/>
        <v>8.1500000000000003E-2</v>
      </c>
      <c r="BF9160" s="3">
        <f t="shared" ca="1" si="1218"/>
        <v>-1.3950525282585462</v>
      </c>
      <c r="BG9160" s="9">
        <f t="shared" ca="1" si="1219"/>
        <v>0</v>
      </c>
      <c r="BH9160" s="6">
        <f ca="1">IF(ISNUMBER('Descriptive Stats'!BF9160),'Descriptive Stats'!BF9160,#N/A)</f>
        <v>-1.3950525282585462</v>
      </c>
      <c r="BI9160" s="6">
        <f ca="1">IF(ISNUMBER('Descriptive Stats'!E9160),'Descriptive Stats'!E9160,#N/A)</f>
        <v>0</v>
      </c>
    </row>
    <row r="9161" spans="1:61" ht="14.4" x14ac:dyDescent="0.3">
      <c r="A9161" s="2">
        <f>ROW()</f>
        <v>9161</v>
      </c>
      <c r="C9161" s="8">
        <f t="shared" ca="1" si="1221"/>
        <v>4</v>
      </c>
      <c r="D9161" s="8">
        <f t="shared" ca="1" si="1222"/>
        <v>0</v>
      </c>
      <c r="E9161" s="50">
        <f t="shared" ca="1" si="1224"/>
        <v>0</v>
      </c>
      <c r="F9161" s="2" t="str">
        <f t="shared" ca="1" si="1223"/>
        <v/>
      </c>
      <c r="BD9161" s="49">
        <f t="shared" ca="1" si="1220"/>
        <v>815.5</v>
      </c>
      <c r="BE9161" s="3">
        <f t="shared" ref="BE9161:BE9224" ca="1" si="1225">IF(ISNUMBER(BD9161),(BD9161-0.5)/$BK$4,"")</f>
        <v>8.1500000000000003E-2</v>
      </c>
      <c r="BF9161" s="3">
        <f t="shared" ref="BF9161:BF9224" ca="1" si="1226">IF(ISNUMBER(BE9161),_xlfn.NORM.INV(BE9161,0,1),"")</f>
        <v>-1.3950525282585462</v>
      </c>
      <c r="BG9161" s="9">
        <f t="shared" ref="BG9161:BG9224" ca="1" si="1227">IF(ISNUMBER(E9161),E9161,"")</f>
        <v>0</v>
      </c>
      <c r="BH9161" s="6">
        <f ca="1">IF(ISNUMBER('Descriptive Stats'!BF9161),'Descriptive Stats'!BF9161,#N/A)</f>
        <v>-1.3950525282585462</v>
      </c>
      <c r="BI9161" s="6">
        <f ca="1">IF(ISNUMBER('Descriptive Stats'!E9161),'Descriptive Stats'!E9161,#N/A)</f>
        <v>0</v>
      </c>
    </row>
    <row r="9162" spans="1:61" ht="14.4" x14ac:dyDescent="0.3">
      <c r="A9162" s="2">
        <f>ROW()</f>
        <v>9162</v>
      </c>
      <c r="C9162" s="8">
        <f t="shared" ca="1" si="1221"/>
        <v>22</v>
      </c>
      <c r="D9162" s="8">
        <f t="shared" ca="1" si="1222"/>
        <v>0</v>
      </c>
      <c r="E9162" s="50">
        <f t="shared" ca="1" si="1224"/>
        <v>2</v>
      </c>
      <c r="F9162" s="2" t="str">
        <f t="shared" ca="1" si="1223"/>
        <v/>
      </c>
      <c r="BD9162" s="49">
        <f t="shared" ref="BD9162:BD9225" ca="1" si="1228">IF(ISNUMBER(BG9162),_xlfn.RANK.AVG(BG9162,$BG$2:$BG$5414,1),"")</f>
        <v>2595</v>
      </c>
      <c r="BE9162" s="3">
        <f t="shared" ca="1" si="1225"/>
        <v>0.25945000000000001</v>
      </c>
      <c r="BF9162" s="3">
        <f t="shared" ca="1" si="1226"/>
        <v>-0.6450419512753276</v>
      </c>
      <c r="BG9162" s="9">
        <f t="shared" ca="1" si="1227"/>
        <v>2</v>
      </c>
      <c r="BH9162" s="6">
        <f ca="1">IF(ISNUMBER('Descriptive Stats'!BF9162),'Descriptive Stats'!BF9162,#N/A)</f>
        <v>-0.6450419512753276</v>
      </c>
      <c r="BI9162" s="6">
        <f ca="1">IF(ISNUMBER('Descriptive Stats'!E9162),'Descriptive Stats'!E9162,#N/A)</f>
        <v>2</v>
      </c>
    </row>
    <row r="9163" spans="1:61" ht="14.4" x14ac:dyDescent="0.3">
      <c r="A9163" s="2">
        <f>ROW()</f>
        <v>9163</v>
      </c>
      <c r="C9163" s="8">
        <f t="shared" ca="1" si="1221"/>
        <v>21</v>
      </c>
      <c r="D9163" s="8">
        <f t="shared" ca="1" si="1222"/>
        <v>2</v>
      </c>
      <c r="E9163" s="50">
        <f t="shared" ca="1" si="1224"/>
        <v>2</v>
      </c>
      <c r="F9163" s="2" t="str">
        <f t="shared" ca="1" si="1223"/>
        <v/>
      </c>
      <c r="BD9163" s="49">
        <f t="shared" ca="1" si="1228"/>
        <v>2595</v>
      </c>
      <c r="BE9163" s="3">
        <f t="shared" ca="1" si="1225"/>
        <v>0.25945000000000001</v>
      </c>
      <c r="BF9163" s="3">
        <f t="shared" ca="1" si="1226"/>
        <v>-0.6450419512753276</v>
      </c>
      <c r="BG9163" s="9">
        <f t="shared" ca="1" si="1227"/>
        <v>2</v>
      </c>
      <c r="BH9163" s="6">
        <f ca="1">IF(ISNUMBER('Descriptive Stats'!BF9163),'Descriptive Stats'!BF9163,#N/A)</f>
        <v>-0.6450419512753276</v>
      </c>
      <c r="BI9163" s="6">
        <f ca="1">IF(ISNUMBER('Descriptive Stats'!E9163),'Descriptive Stats'!E9163,#N/A)</f>
        <v>2</v>
      </c>
    </row>
    <row r="9164" spans="1:61" ht="14.4" x14ac:dyDescent="0.3">
      <c r="A9164" s="2">
        <f>ROW()</f>
        <v>9164</v>
      </c>
      <c r="C9164" s="8">
        <f t="shared" ca="1" si="1221"/>
        <v>9</v>
      </c>
      <c r="D9164" s="8">
        <f t="shared" ca="1" si="1222"/>
        <v>2</v>
      </c>
      <c r="E9164" s="50">
        <f t="shared" ca="1" si="1224"/>
        <v>3</v>
      </c>
      <c r="F9164" s="2" t="str">
        <f t="shared" ca="1" si="1223"/>
        <v/>
      </c>
      <c r="BD9164" s="49">
        <f t="shared" ca="1" si="1228"/>
        <v>3200</v>
      </c>
      <c r="BE9164" s="3">
        <f t="shared" ca="1" si="1225"/>
        <v>0.31995000000000001</v>
      </c>
      <c r="BF9164" s="3">
        <f t="shared" ca="1" si="1226"/>
        <v>-0.46783862043457014</v>
      </c>
      <c r="BG9164" s="9">
        <f t="shared" ca="1" si="1227"/>
        <v>3</v>
      </c>
      <c r="BH9164" s="6">
        <f ca="1">IF(ISNUMBER('Descriptive Stats'!BF9164),'Descriptive Stats'!BF9164,#N/A)</f>
        <v>-0.46783862043457014</v>
      </c>
      <c r="BI9164" s="6">
        <f ca="1">IF(ISNUMBER('Descriptive Stats'!E9164),'Descriptive Stats'!E9164,#N/A)</f>
        <v>3</v>
      </c>
    </row>
    <row r="9165" spans="1:61" ht="14.4" x14ac:dyDescent="0.3">
      <c r="A9165" s="2">
        <f>ROW()</f>
        <v>9165</v>
      </c>
      <c r="C9165" s="8">
        <f t="shared" ca="1" si="1221"/>
        <v>10</v>
      </c>
      <c r="D9165" s="8">
        <f t="shared" ca="1" si="1222"/>
        <v>3</v>
      </c>
      <c r="E9165" s="50">
        <f t="shared" ca="1" si="1224"/>
        <v>0</v>
      </c>
      <c r="F9165" s="2" t="str">
        <f t="shared" ca="1" si="1223"/>
        <v/>
      </c>
      <c r="BD9165" s="49">
        <f t="shared" ca="1" si="1228"/>
        <v>815.5</v>
      </c>
      <c r="BE9165" s="3">
        <f t="shared" ca="1" si="1225"/>
        <v>8.1500000000000003E-2</v>
      </c>
      <c r="BF9165" s="3">
        <f t="shared" ca="1" si="1226"/>
        <v>-1.3950525282585462</v>
      </c>
      <c r="BG9165" s="9">
        <f t="shared" ca="1" si="1227"/>
        <v>0</v>
      </c>
      <c r="BH9165" s="6">
        <f ca="1">IF(ISNUMBER('Descriptive Stats'!BF9165),'Descriptive Stats'!BF9165,#N/A)</f>
        <v>-1.3950525282585462</v>
      </c>
      <c r="BI9165" s="6">
        <f ca="1">IF(ISNUMBER('Descriptive Stats'!E9165),'Descriptive Stats'!E9165,#N/A)</f>
        <v>0</v>
      </c>
    </row>
    <row r="9166" spans="1:61" ht="14.4" x14ac:dyDescent="0.3">
      <c r="A9166" s="2">
        <f>ROW()</f>
        <v>9166</v>
      </c>
      <c r="C9166" s="8">
        <f t="shared" ca="1" si="1221"/>
        <v>14</v>
      </c>
      <c r="D9166" s="8">
        <f t="shared" ca="1" si="1222"/>
        <v>0</v>
      </c>
      <c r="E9166" s="50">
        <f t="shared" ca="1" si="1224"/>
        <v>1</v>
      </c>
      <c r="F9166" s="2" t="str">
        <f t="shared" ca="1" si="1223"/>
        <v/>
      </c>
      <c r="BD9166" s="49">
        <f t="shared" ca="1" si="1228"/>
        <v>1871</v>
      </c>
      <c r="BE9166" s="3">
        <f t="shared" ca="1" si="1225"/>
        <v>0.18704999999999999</v>
      </c>
      <c r="BF9166" s="3">
        <f t="shared" ca="1" si="1226"/>
        <v>-0.88881967520906158</v>
      </c>
      <c r="BG9166" s="9">
        <f t="shared" ca="1" si="1227"/>
        <v>1</v>
      </c>
      <c r="BH9166" s="6">
        <f ca="1">IF(ISNUMBER('Descriptive Stats'!BF9166),'Descriptive Stats'!BF9166,#N/A)</f>
        <v>-0.88881967520906158</v>
      </c>
      <c r="BI9166" s="6">
        <f ca="1">IF(ISNUMBER('Descriptive Stats'!E9166),'Descriptive Stats'!E9166,#N/A)</f>
        <v>1</v>
      </c>
    </row>
    <row r="9167" spans="1:61" ht="14.4" x14ac:dyDescent="0.3">
      <c r="A9167" s="2">
        <f>ROW()</f>
        <v>9167</v>
      </c>
      <c r="C9167" s="8">
        <f t="shared" ca="1" si="1221"/>
        <v>12</v>
      </c>
      <c r="D9167" s="8">
        <f t="shared" ca="1" si="1222"/>
        <v>1</v>
      </c>
      <c r="E9167" s="50">
        <f t="shared" ca="1" si="1224"/>
        <v>0</v>
      </c>
      <c r="F9167" s="2" t="str">
        <f t="shared" ca="1" si="1223"/>
        <v/>
      </c>
      <c r="BD9167" s="49">
        <f t="shared" ca="1" si="1228"/>
        <v>815.5</v>
      </c>
      <c r="BE9167" s="3">
        <f t="shared" ca="1" si="1225"/>
        <v>8.1500000000000003E-2</v>
      </c>
      <c r="BF9167" s="3">
        <f t="shared" ca="1" si="1226"/>
        <v>-1.3950525282585462</v>
      </c>
      <c r="BG9167" s="9">
        <f t="shared" ca="1" si="1227"/>
        <v>0</v>
      </c>
      <c r="BH9167" s="6">
        <f ca="1">IF(ISNUMBER('Descriptive Stats'!BF9167),'Descriptive Stats'!BF9167,#N/A)</f>
        <v>-1.3950525282585462</v>
      </c>
      <c r="BI9167" s="6">
        <f ca="1">IF(ISNUMBER('Descriptive Stats'!E9167),'Descriptive Stats'!E9167,#N/A)</f>
        <v>0</v>
      </c>
    </row>
    <row r="9168" spans="1:61" ht="14.4" x14ac:dyDescent="0.3">
      <c r="A9168" s="2">
        <f>ROW()</f>
        <v>9168</v>
      </c>
      <c r="C9168" s="8">
        <f t="shared" ca="1" si="1221"/>
        <v>22</v>
      </c>
      <c r="D9168" s="8">
        <f t="shared" ca="1" si="1222"/>
        <v>0</v>
      </c>
      <c r="E9168" s="50">
        <f t="shared" ca="1" si="1224"/>
        <v>7</v>
      </c>
      <c r="F9168" s="2" t="str">
        <f t="shared" ca="1" si="1223"/>
        <v/>
      </c>
      <c r="BD9168" s="49">
        <f t="shared" ca="1" si="1228"/>
        <v>4473.5</v>
      </c>
      <c r="BE9168" s="3">
        <f t="shared" ca="1" si="1225"/>
        <v>0.44729999999999998</v>
      </c>
      <c r="BF9168" s="3">
        <f t="shared" ca="1" si="1226"/>
        <v>-0.13248586824472414</v>
      </c>
      <c r="BG9168" s="9">
        <f t="shared" ca="1" si="1227"/>
        <v>7</v>
      </c>
      <c r="BH9168" s="6">
        <f ca="1">IF(ISNUMBER('Descriptive Stats'!BF9168),'Descriptive Stats'!BF9168,#N/A)</f>
        <v>-0.13248586824472414</v>
      </c>
      <c r="BI9168" s="6">
        <f ca="1">IF(ISNUMBER('Descriptive Stats'!E9168),'Descriptive Stats'!E9168,#N/A)</f>
        <v>7</v>
      </c>
    </row>
    <row r="9169" spans="1:61" ht="14.4" x14ac:dyDescent="0.3">
      <c r="A9169" s="2">
        <f>ROW()</f>
        <v>9169</v>
      </c>
      <c r="C9169" s="8">
        <f t="shared" ref="C9169:C9232" ca="1" si="1229">RANDBETWEEN(2,COUNT(B:B))</f>
        <v>19</v>
      </c>
      <c r="D9169" s="8">
        <f t="shared" ref="D9169:D9232" ca="1" si="1230">VLOOKUP(C9169,A:B,2,TRUE)</f>
        <v>7</v>
      </c>
      <c r="E9169" s="50">
        <f t="shared" ca="1" si="1224"/>
        <v>0</v>
      </c>
      <c r="F9169" s="2" t="str">
        <f t="shared" ref="F9169:F9232" ca="1" si="1231">IF(ISNUMBER(E9169),IF(OR(E9169&lt;$K$16,E9169&gt;$K$14),"X",""),"")</f>
        <v/>
      </c>
      <c r="BD9169" s="49">
        <f t="shared" ca="1" si="1228"/>
        <v>815.5</v>
      </c>
      <c r="BE9169" s="3">
        <f t="shared" ca="1" si="1225"/>
        <v>8.1500000000000003E-2</v>
      </c>
      <c r="BF9169" s="3">
        <f t="shared" ca="1" si="1226"/>
        <v>-1.3950525282585462</v>
      </c>
      <c r="BG9169" s="9">
        <f t="shared" ca="1" si="1227"/>
        <v>0</v>
      </c>
      <c r="BH9169" s="6">
        <f ca="1">IF(ISNUMBER('Descriptive Stats'!BF9169),'Descriptive Stats'!BF9169,#N/A)</f>
        <v>-1.3950525282585462</v>
      </c>
      <c r="BI9169" s="6">
        <f ca="1">IF(ISNUMBER('Descriptive Stats'!E9169),'Descriptive Stats'!E9169,#N/A)</f>
        <v>0</v>
      </c>
    </row>
    <row r="9170" spans="1:61" ht="14.4" x14ac:dyDescent="0.3">
      <c r="A9170" s="2">
        <f>ROW()</f>
        <v>9170</v>
      </c>
      <c r="C9170" s="8">
        <f t="shared" ca="1" si="1229"/>
        <v>20</v>
      </c>
      <c r="D9170" s="8">
        <f t="shared" ca="1" si="1230"/>
        <v>0</v>
      </c>
      <c r="E9170" s="50">
        <f t="shared" ca="1" si="1224"/>
        <v>0</v>
      </c>
      <c r="F9170" s="2" t="str">
        <f t="shared" ca="1" si="1231"/>
        <v/>
      </c>
      <c r="BD9170" s="49">
        <f t="shared" ca="1" si="1228"/>
        <v>815.5</v>
      </c>
      <c r="BE9170" s="3">
        <f t="shared" ca="1" si="1225"/>
        <v>8.1500000000000003E-2</v>
      </c>
      <c r="BF9170" s="3">
        <f t="shared" ca="1" si="1226"/>
        <v>-1.3950525282585462</v>
      </c>
      <c r="BG9170" s="9">
        <f t="shared" ca="1" si="1227"/>
        <v>0</v>
      </c>
      <c r="BH9170" s="6">
        <f ca="1">IF(ISNUMBER('Descriptive Stats'!BF9170),'Descriptive Stats'!BF9170,#N/A)</f>
        <v>-1.3950525282585462</v>
      </c>
      <c r="BI9170" s="6">
        <f ca="1">IF(ISNUMBER('Descriptive Stats'!E9170),'Descriptive Stats'!E9170,#N/A)</f>
        <v>0</v>
      </c>
    </row>
    <row r="9171" spans="1:61" ht="14.4" x14ac:dyDescent="0.3">
      <c r="A9171" s="2">
        <f>ROW()</f>
        <v>9171</v>
      </c>
      <c r="C9171" s="8">
        <f t="shared" ca="1" si="1229"/>
        <v>22</v>
      </c>
      <c r="D9171" s="8">
        <f t="shared" ca="1" si="1230"/>
        <v>0</v>
      </c>
      <c r="E9171" s="50">
        <f t="shared" ca="1" si="1224"/>
        <v>2</v>
      </c>
      <c r="F9171" s="2" t="str">
        <f t="shared" ca="1" si="1231"/>
        <v/>
      </c>
      <c r="BD9171" s="49">
        <f t="shared" ca="1" si="1228"/>
        <v>2595</v>
      </c>
      <c r="BE9171" s="3">
        <f t="shared" ca="1" si="1225"/>
        <v>0.25945000000000001</v>
      </c>
      <c r="BF9171" s="3">
        <f t="shared" ca="1" si="1226"/>
        <v>-0.6450419512753276</v>
      </c>
      <c r="BG9171" s="9">
        <f t="shared" ca="1" si="1227"/>
        <v>2</v>
      </c>
      <c r="BH9171" s="6">
        <f ca="1">IF(ISNUMBER('Descriptive Stats'!BF9171),'Descriptive Stats'!BF9171,#N/A)</f>
        <v>-0.6450419512753276</v>
      </c>
      <c r="BI9171" s="6">
        <f ca="1">IF(ISNUMBER('Descriptive Stats'!E9171),'Descriptive Stats'!E9171,#N/A)</f>
        <v>2</v>
      </c>
    </row>
    <row r="9172" spans="1:61" ht="14.4" x14ac:dyDescent="0.3">
      <c r="A9172" s="2">
        <f>ROW()</f>
        <v>9172</v>
      </c>
      <c r="C9172" s="8">
        <f t="shared" ca="1" si="1229"/>
        <v>21</v>
      </c>
      <c r="D9172" s="8">
        <f t="shared" ca="1" si="1230"/>
        <v>2</v>
      </c>
      <c r="E9172" s="50">
        <f t="shared" ca="1" si="1224"/>
        <v>2</v>
      </c>
      <c r="F9172" s="2" t="str">
        <f t="shared" ca="1" si="1231"/>
        <v/>
      </c>
      <c r="BD9172" s="49">
        <f t="shared" ca="1" si="1228"/>
        <v>2595</v>
      </c>
      <c r="BE9172" s="3">
        <f t="shared" ca="1" si="1225"/>
        <v>0.25945000000000001</v>
      </c>
      <c r="BF9172" s="3">
        <f t="shared" ca="1" si="1226"/>
        <v>-0.6450419512753276</v>
      </c>
      <c r="BG9172" s="9">
        <f t="shared" ca="1" si="1227"/>
        <v>2</v>
      </c>
      <c r="BH9172" s="6">
        <f ca="1">IF(ISNUMBER('Descriptive Stats'!BF9172),'Descriptive Stats'!BF9172,#N/A)</f>
        <v>-0.6450419512753276</v>
      </c>
      <c r="BI9172" s="6">
        <f ca="1">IF(ISNUMBER('Descriptive Stats'!E9172),'Descriptive Stats'!E9172,#N/A)</f>
        <v>2</v>
      </c>
    </row>
    <row r="9173" spans="1:61" ht="14.4" x14ac:dyDescent="0.3">
      <c r="A9173" s="2">
        <f>ROW()</f>
        <v>9173</v>
      </c>
      <c r="C9173" s="8">
        <f t="shared" ca="1" si="1229"/>
        <v>9</v>
      </c>
      <c r="D9173" s="8">
        <f t="shared" ca="1" si="1230"/>
        <v>2</v>
      </c>
      <c r="E9173" s="50">
        <f t="shared" ca="1" si="1224"/>
        <v>4</v>
      </c>
      <c r="F9173" s="2" t="str">
        <f t="shared" ca="1" si="1231"/>
        <v/>
      </c>
      <c r="BD9173" s="49">
        <f t="shared" ca="1" si="1228"/>
        <v>3442</v>
      </c>
      <c r="BE9173" s="3">
        <f t="shared" ca="1" si="1225"/>
        <v>0.34415000000000001</v>
      </c>
      <c r="BF9173" s="3">
        <f t="shared" ca="1" si="1226"/>
        <v>-0.40116316278173481</v>
      </c>
      <c r="BG9173" s="9">
        <f t="shared" ca="1" si="1227"/>
        <v>4</v>
      </c>
      <c r="BH9173" s="6">
        <f ca="1">IF(ISNUMBER('Descriptive Stats'!BF9173),'Descriptive Stats'!BF9173,#N/A)</f>
        <v>-0.40116316278173481</v>
      </c>
      <c r="BI9173" s="6">
        <f ca="1">IF(ISNUMBER('Descriptive Stats'!E9173),'Descriptive Stats'!E9173,#N/A)</f>
        <v>4</v>
      </c>
    </row>
    <row r="9174" spans="1:61" ht="14.4" x14ac:dyDescent="0.3">
      <c r="A9174" s="2">
        <f>ROW()</f>
        <v>9174</v>
      </c>
      <c r="C9174" s="8">
        <f t="shared" ca="1" si="1229"/>
        <v>13</v>
      </c>
      <c r="D9174" s="8">
        <f t="shared" ca="1" si="1230"/>
        <v>4</v>
      </c>
      <c r="E9174" s="50">
        <f t="shared" ca="1" si="1224"/>
        <v>0</v>
      </c>
      <c r="F9174" s="2" t="str">
        <f t="shared" ca="1" si="1231"/>
        <v/>
      </c>
      <c r="BD9174" s="49">
        <f t="shared" ca="1" si="1228"/>
        <v>815.5</v>
      </c>
      <c r="BE9174" s="3">
        <f t="shared" ca="1" si="1225"/>
        <v>8.1500000000000003E-2</v>
      </c>
      <c r="BF9174" s="3">
        <f t="shared" ca="1" si="1226"/>
        <v>-1.3950525282585462</v>
      </c>
      <c r="BG9174" s="9">
        <f t="shared" ca="1" si="1227"/>
        <v>0</v>
      </c>
      <c r="BH9174" s="6">
        <f ca="1">IF(ISNUMBER('Descriptive Stats'!BF9174),'Descriptive Stats'!BF9174,#N/A)</f>
        <v>-1.3950525282585462</v>
      </c>
      <c r="BI9174" s="6">
        <f ca="1">IF(ISNUMBER('Descriptive Stats'!E9174),'Descriptive Stats'!E9174,#N/A)</f>
        <v>0</v>
      </c>
    </row>
    <row r="9175" spans="1:61" ht="14.4" x14ac:dyDescent="0.3">
      <c r="A9175" s="2">
        <f>ROW()</f>
        <v>9175</v>
      </c>
      <c r="C9175" s="8">
        <f t="shared" ca="1" si="1229"/>
        <v>15</v>
      </c>
      <c r="D9175" s="8">
        <f t="shared" ca="1" si="1230"/>
        <v>0</v>
      </c>
      <c r="E9175" s="50">
        <f t="shared" ca="1" si="1224"/>
        <v>4</v>
      </c>
      <c r="F9175" s="2" t="str">
        <f t="shared" ca="1" si="1231"/>
        <v/>
      </c>
      <c r="BD9175" s="49">
        <f t="shared" ca="1" si="1228"/>
        <v>3442</v>
      </c>
      <c r="BE9175" s="3">
        <f t="shared" ca="1" si="1225"/>
        <v>0.34415000000000001</v>
      </c>
      <c r="BF9175" s="3">
        <f t="shared" ca="1" si="1226"/>
        <v>-0.40116316278173481</v>
      </c>
      <c r="BG9175" s="9">
        <f t="shared" ca="1" si="1227"/>
        <v>4</v>
      </c>
      <c r="BH9175" s="6">
        <f ca="1">IF(ISNUMBER('Descriptive Stats'!BF9175),'Descriptive Stats'!BF9175,#N/A)</f>
        <v>-0.40116316278173481</v>
      </c>
      <c r="BI9175" s="6">
        <f ca="1">IF(ISNUMBER('Descriptive Stats'!E9175),'Descriptive Stats'!E9175,#N/A)</f>
        <v>4</v>
      </c>
    </row>
    <row r="9176" spans="1:61" ht="14.4" x14ac:dyDescent="0.3">
      <c r="A9176" s="2">
        <f>ROW()</f>
        <v>9176</v>
      </c>
      <c r="C9176" s="8">
        <f t="shared" ca="1" si="1229"/>
        <v>13</v>
      </c>
      <c r="D9176" s="8">
        <f t="shared" ca="1" si="1230"/>
        <v>4</v>
      </c>
      <c r="E9176" s="50">
        <f t="shared" ca="1" si="1224"/>
        <v>2</v>
      </c>
      <c r="F9176" s="2" t="str">
        <f t="shared" ca="1" si="1231"/>
        <v/>
      </c>
      <c r="BD9176" s="49">
        <f t="shared" ca="1" si="1228"/>
        <v>2595</v>
      </c>
      <c r="BE9176" s="3">
        <f t="shared" ca="1" si="1225"/>
        <v>0.25945000000000001</v>
      </c>
      <c r="BF9176" s="3">
        <f t="shared" ca="1" si="1226"/>
        <v>-0.6450419512753276</v>
      </c>
      <c r="BG9176" s="9">
        <f t="shared" ca="1" si="1227"/>
        <v>2</v>
      </c>
      <c r="BH9176" s="6">
        <f ca="1">IF(ISNUMBER('Descriptive Stats'!BF9176),'Descriptive Stats'!BF9176,#N/A)</f>
        <v>-0.6450419512753276</v>
      </c>
      <c r="BI9176" s="6">
        <f ca="1">IF(ISNUMBER('Descriptive Stats'!E9176),'Descriptive Stats'!E9176,#N/A)</f>
        <v>2</v>
      </c>
    </row>
    <row r="9177" spans="1:61" ht="14.4" x14ac:dyDescent="0.3">
      <c r="A9177" s="2">
        <f>ROW()</f>
        <v>9177</v>
      </c>
      <c r="C9177" s="8">
        <f t="shared" ca="1" si="1229"/>
        <v>9</v>
      </c>
      <c r="D9177" s="8">
        <f t="shared" ca="1" si="1230"/>
        <v>2</v>
      </c>
      <c r="E9177" s="50">
        <f t="shared" ca="1" si="1224"/>
        <v>7</v>
      </c>
      <c r="F9177" s="2" t="str">
        <f t="shared" ca="1" si="1231"/>
        <v/>
      </c>
      <c r="BD9177" s="49">
        <f t="shared" ca="1" si="1228"/>
        <v>4473.5</v>
      </c>
      <c r="BE9177" s="3">
        <f t="shared" ca="1" si="1225"/>
        <v>0.44729999999999998</v>
      </c>
      <c r="BF9177" s="3">
        <f t="shared" ca="1" si="1226"/>
        <v>-0.13248586824472414</v>
      </c>
      <c r="BG9177" s="9">
        <f t="shared" ca="1" si="1227"/>
        <v>7</v>
      </c>
      <c r="BH9177" s="6">
        <f ca="1">IF(ISNUMBER('Descriptive Stats'!BF9177),'Descriptive Stats'!BF9177,#N/A)</f>
        <v>-0.13248586824472414</v>
      </c>
      <c r="BI9177" s="6">
        <f ca="1">IF(ISNUMBER('Descriptive Stats'!E9177),'Descriptive Stats'!E9177,#N/A)</f>
        <v>7</v>
      </c>
    </row>
    <row r="9178" spans="1:61" ht="14.4" x14ac:dyDescent="0.3">
      <c r="A9178" s="2">
        <f>ROW()</f>
        <v>9178</v>
      </c>
      <c r="C9178" s="8">
        <f t="shared" ca="1" si="1229"/>
        <v>19</v>
      </c>
      <c r="D9178" s="8">
        <f t="shared" ca="1" si="1230"/>
        <v>7</v>
      </c>
      <c r="E9178" s="50">
        <f t="shared" ca="1" si="1224"/>
        <v>2</v>
      </c>
      <c r="F9178" s="2" t="str">
        <f t="shared" ca="1" si="1231"/>
        <v/>
      </c>
      <c r="BD9178" s="49">
        <f t="shared" ca="1" si="1228"/>
        <v>2595</v>
      </c>
      <c r="BE9178" s="3">
        <f t="shared" ca="1" si="1225"/>
        <v>0.25945000000000001</v>
      </c>
      <c r="BF9178" s="3">
        <f t="shared" ca="1" si="1226"/>
        <v>-0.6450419512753276</v>
      </c>
      <c r="BG9178" s="9">
        <f t="shared" ca="1" si="1227"/>
        <v>2</v>
      </c>
      <c r="BH9178" s="6">
        <f ca="1">IF(ISNUMBER('Descriptive Stats'!BF9178),'Descriptive Stats'!BF9178,#N/A)</f>
        <v>-0.6450419512753276</v>
      </c>
      <c r="BI9178" s="6">
        <f ca="1">IF(ISNUMBER('Descriptive Stats'!E9178),'Descriptive Stats'!E9178,#N/A)</f>
        <v>2</v>
      </c>
    </row>
    <row r="9179" spans="1:61" ht="14.4" x14ac:dyDescent="0.3">
      <c r="A9179" s="2">
        <f>ROW()</f>
        <v>9179</v>
      </c>
      <c r="C9179" s="8">
        <f t="shared" ca="1" si="1229"/>
        <v>17</v>
      </c>
      <c r="D9179" s="8">
        <f t="shared" ca="1" si="1230"/>
        <v>2</v>
      </c>
      <c r="E9179" s="50">
        <f t="shared" ca="1" si="1224"/>
        <v>15</v>
      </c>
      <c r="F9179" s="2" t="str">
        <f t="shared" ca="1" si="1231"/>
        <v/>
      </c>
      <c r="BD9179" s="49">
        <f t="shared" ca="1" si="1228"/>
        <v>5051.5</v>
      </c>
      <c r="BE9179" s="3">
        <f t="shared" ca="1" si="1225"/>
        <v>0.50509999999999999</v>
      </c>
      <c r="BF9179" s="3">
        <f t="shared" ca="1" si="1226"/>
        <v>1.2784152420787677E-2</v>
      </c>
      <c r="BG9179" s="9">
        <f t="shared" ca="1" si="1227"/>
        <v>15</v>
      </c>
      <c r="BH9179" s="6">
        <f ca="1">IF(ISNUMBER('Descriptive Stats'!BF9179),'Descriptive Stats'!BF9179,#N/A)</f>
        <v>1.2784152420787677E-2</v>
      </c>
      <c r="BI9179" s="6">
        <f ca="1">IF(ISNUMBER('Descriptive Stats'!E9179),'Descriptive Stats'!E9179,#N/A)</f>
        <v>15</v>
      </c>
    </row>
    <row r="9180" spans="1:61" ht="14.4" x14ac:dyDescent="0.3">
      <c r="A9180" s="2">
        <f>ROW()</f>
        <v>9180</v>
      </c>
      <c r="C9180" s="8">
        <f t="shared" ca="1" si="1229"/>
        <v>24</v>
      </c>
      <c r="D9180" s="8">
        <f t="shared" ca="1" si="1230"/>
        <v>15</v>
      </c>
      <c r="E9180" s="50">
        <f t="shared" ca="1" si="1224"/>
        <v>2</v>
      </c>
      <c r="F9180" s="2" t="str">
        <f t="shared" ca="1" si="1231"/>
        <v/>
      </c>
      <c r="BD9180" s="49">
        <f t="shared" ca="1" si="1228"/>
        <v>2595</v>
      </c>
      <c r="BE9180" s="3">
        <f t="shared" ca="1" si="1225"/>
        <v>0.25945000000000001</v>
      </c>
      <c r="BF9180" s="3">
        <f t="shared" ca="1" si="1226"/>
        <v>-0.6450419512753276</v>
      </c>
      <c r="BG9180" s="9">
        <f t="shared" ca="1" si="1227"/>
        <v>2</v>
      </c>
      <c r="BH9180" s="6">
        <f ca="1">IF(ISNUMBER('Descriptive Stats'!BF9180),'Descriptive Stats'!BF9180,#N/A)</f>
        <v>-0.6450419512753276</v>
      </c>
      <c r="BI9180" s="6">
        <f ca="1">IF(ISNUMBER('Descriptive Stats'!E9180),'Descriptive Stats'!E9180,#N/A)</f>
        <v>2</v>
      </c>
    </row>
    <row r="9181" spans="1:61" ht="14.4" x14ac:dyDescent="0.3">
      <c r="A9181" s="2">
        <f>ROW()</f>
        <v>9181</v>
      </c>
      <c r="C9181" s="8">
        <f t="shared" ca="1" si="1229"/>
        <v>17</v>
      </c>
      <c r="D9181" s="8">
        <f t="shared" ca="1" si="1230"/>
        <v>2</v>
      </c>
      <c r="E9181" s="50">
        <f t="shared" ca="1" si="1224"/>
        <v>2</v>
      </c>
      <c r="F9181" s="2" t="str">
        <f t="shared" ca="1" si="1231"/>
        <v/>
      </c>
      <c r="BD9181" s="49">
        <f t="shared" ca="1" si="1228"/>
        <v>2595</v>
      </c>
      <c r="BE9181" s="3">
        <f t="shared" ca="1" si="1225"/>
        <v>0.25945000000000001</v>
      </c>
      <c r="BF9181" s="3">
        <f t="shared" ca="1" si="1226"/>
        <v>-0.6450419512753276</v>
      </c>
      <c r="BG9181" s="9">
        <f t="shared" ca="1" si="1227"/>
        <v>2</v>
      </c>
      <c r="BH9181" s="6">
        <f ca="1">IF(ISNUMBER('Descriptive Stats'!BF9181),'Descriptive Stats'!BF9181,#N/A)</f>
        <v>-0.6450419512753276</v>
      </c>
      <c r="BI9181" s="6">
        <f ca="1">IF(ISNUMBER('Descriptive Stats'!E9181),'Descriptive Stats'!E9181,#N/A)</f>
        <v>2</v>
      </c>
    </row>
    <row r="9182" spans="1:61" ht="14.4" x14ac:dyDescent="0.3">
      <c r="A9182" s="2">
        <f>ROW()</f>
        <v>9182</v>
      </c>
      <c r="C9182" s="8">
        <f t="shared" ca="1" si="1229"/>
        <v>3</v>
      </c>
      <c r="D9182" s="8">
        <f t="shared" ca="1" si="1230"/>
        <v>2</v>
      </c>
      <c r="E9182" s="50">
        <f t="shared" ca="1" si="1224"/>
        <v>2</v>
      </c>
      <c r="F9182" s="2" t="str">
        <f t="shared" ca="1" si="1231"/>
        <v/>
      </c>
      <c r="BD9182" s="49">
        <f t="shared" ca="1" si="1228"/>
        <v>2595</v>
      </c>
      <c r="BE9182" s="3">
        <f t="shared" ca="1" si="1225"/>
        <v>0.25945000000000001</v>
      </c>
      <c r="BF9182" s="3">
        <f t="shared" ca="1" si="1226"/>
        <v>-0.6450419512753276</v>
      </c>
      <c r="BG9182" s="9">
        <f t="shared" ca="1" si="1227"/>
        <v>2</v>
      </c>
      <c r="BH9182" s="6">
        <f ca="1">IF(ISNUMBER('Descriptive Stats'!BF9182),'Descriptive Stats'!BF9182,#N/A)</f>
        <v>-0.6450419512753276</v>
      </c>
      <c r="BI9182" s="6">
        <f ca="1">IF(ISNUMBER('Descriptive Stats'!E9182),'Descriptive Stats'!E9182,#N/A)</f>
        <v>2</v>
      </c>
    </row>
    <row r="9183" spans="1:61" ht="14.4" x14ac:dyDescent="0.3">
      <c r="A9183" s="2">
        <f>ROW()</f>
        <v>9183</v>
      </c>
      <c r="C9183" s="8">
        <f t="shared" ca="1" si="1229"/>
        <v>17</v>
      </c>
      <c r="D9183" s="8">
        <f t="shared" ca="1" si="1230"/>
        <v>2</v>
      </c>
      <c r="E9183" s="50">
        <f t="shared" ca="1" si="1224"/>
        <v>2</v>
      </c>
      <c r="F9183" s="2" t="str">
        <f t="shared" ca="1" si="1231"/>
        <v/>
      </c>
      <c r="BD9183" s="49">
        <f t="shared" ca="1" si="1228"/>
        <v>2595</v>
      </c>
      <c r="BE9183" s="3">
        <f t="shared" ca="1" si="1225"/>
        <v>0.25945000000000001</v>
      </c>
      <c r="BF9183" s="3">
        <f t="shared" ca="1" si="1226"/>
        <v>-0.6450419512753276</v>
      </c>
      <c r="BG9183" s="9">
        <f t="shared" ca="1" si="1227"/>
        <v>2</v>
      </c>
      <c r="BH9183" s="6">
        <f ca="1">IF(ISNUMBER('Descriptive Stats'!BF9183),'Descriptive Stats'!BF9183,#N/A)</f>
        <v>-0.6450419512753276</v>
      </c>
      <c r="BI9183" s="6">
        <f ca="1">IF(ISNUMBER('Descriptive Stats'!E9183),'Descriptive Stats'!E9183,#N/A)</f>
        <v>2</v>
      </c>
    </row>
    <row r="9184" spans="1:61" ht="14.4" x14ac:dyDescent="0.3">
      <c r="A9184" s="2">
        <f>ROW()</f>
        <v>9184</v>
      </c>
      <c r="C9184" s="8">
        <f t="shared" ca="1" si="1229"/>
        <v>17</v>
      </c>
      <c r="D9184" s="8">
        <f t="shared" ca="1" si="1230"/>
        <v>2</v>
      </c>
      <c r="E9184" s="50">
        <f t="shared" ca="1" si="1224"/>
        <v>19</v>
      </c>
      <c r="F9184" s="2" t="str">
        <f t="shared" ca="1" si="1231"/>
        <v>X</v>
      </c>
      <c r="BD9184" s="49">
        <f t="shared" ca="1" si="1228"/>
        <v>5294</v>
      </c>
      <c r="BE9184" s="3">
        <f t="shared" ca="1" si="1225"/>
        <v>0.52934999999999999</v>
      </c>
      <c r="BF9184" s="3">
        <f t="shared" ca="1" si="1226"/>
        <v>7.3636031452008061E-2</v>
      </c>
      <c r="BG9184" s="9">
        <f t="shared" ca="1" si="1227"/>
        <v>19</v>
      </c>
      <c r="BH9184" s="6">
        <f ca="1">IF(ISNUMBER('Descriptive Stats'!BF9184),'Descriptive Stats'!BF9184,#N/A)</f>
        <v>7.3636031452008061E-2</v>
      </c>
      <c r="BI9184" s="6">
        <f ca="1">IF(ISNUMBER('Descriptive Stats'!E9184),'Descriptive Stats'!E9184,#N/A)</f>
        <v>19</v>
      </c>
    </row>
    <row r="9185" spans="1:61" ht="14.4" x14ac:dyDescent="0.3">
      <c r="A9185" s="2">
        <f>ROW()</f>
        <v>9185</v>
      </c>
      <c r="C9185" s="8">
        <f t="shared" ca="1" si="1229"/>
        <v>7</v>
      </c>
      <c r="D9185" s="8">
        <f t="shared" ca="1" si="1230"/>
        <v>19</v>
      </c>
      <c r="E9185" s="50">
        <f t="shared" ca="1" si="1224"/>
        <v>9</v>
      </c>
      <c r="F9185" s="2" t="str">
        <f t="shared" ca="1" si="1231"/>
        <v/>
      </c>
      <c r="BD9185" s="49">
        <f t="shared" ca="1" si="1228"/>
        <v>4819</v>
      </c>
      <c r="BE9185" s="3">
        <f t="shared" ca="1" si="1225"/>
        <v>0.48185</v>
      </c>
      <c r="BF9185" s="3">
        <f t="shared" ca="1" si="1226"/>
        <v>-4.5511009098988427E-2</v>
      </c>
      <c r="BG9185" s="9">
        <f t="shared" ca="1" si="1227"/>
        <v>9</v>
      </c>
      <c r="BH9185" s="6">
        <f ca="1">IF(ISNUMBER('Descriptive Stats'!BF9185),'Descriptive Stats'!BF9185,#N/A)</f>
        <v>-4.5511009098988427E-2</v>
      </c>
      <c r="BI9185" s="6">
        <f ca="1">IF(ISNUMBER('Descriptive Stats'!E9185),'Descriptive Stats'!E9185,#N/A)</f>
        <v>9</v>
      </c>
    </row>
    <row r="9186" spans="1:61" ht="14.4" x14ac:dyDescent="0.3">
      <c r="A9186" s="2">
        <f>ROW()</f>
        <v>9186</v>
      </c>
      <c r="C9186" s="8">
        <f t="shared" ca="1" si="1229"/>
        <v>23</v>
      </c>
      <c r="D9186" s="8">
        <f t="shared" ca="1" si="1230"/>
        <v>9</v>
      </c>
      <c r="E9186" s="50">
        <f t="shared" ca="1" si="1224"/>
        <v>0</v>
      </c>
      <c r="F9186" s="2" t="str">
        <f t="shared" ca="1" si="1231"/>
        <v/>
      </c>
      <c r="BD9186" s="49">
        <f t="shared" ca="1" si="1228"/>
        <v>815.5</v>
      </c>
      <c r="BE9186" s="3">
        <f t="shared" ca="1" si="1225"/>
        <v>8.1500000000000003E-2</v>
      </c>
      <c r="BF9186" s="3">
        <f t="shared" ca="1" si="1226"/>
        <v>-1.3950525282585462</v>
      </c>
      <c r="BG9186" s="9">
        <f t="shared" ca="1" si="1227"/>
        <v>0</v>
      </c>
      <c r="BH9186" s="6">
        <f ca="1">IF(ISNUMBER('Descriptive Stats'!BF9186),'Descriptive Stats'!BF9186,#N/A)</f>
        <v>-1.3950525282585462</v>
      </c>
      <c r="BI9186" s="6">
        <f ca="1">IF(ISNUMBER('Descriptive Stats'!E9186),'Descriptive Stats'!E9186,#N/A)</f>
        <v>0</v>
      </c>
    </row>
    <row r="9187" spans="1:61" ht="14.4" x14ac:dyDescent="0.3">
      <c r="A9187" s="2">
        <f>ROW()</f>
        <v>9187</v>
      </c>
      <c r="C9187" s="8">
        <f t="shared" ca="1" si="1229"/>
        <v>15</v>
      </c>
      <c r="D9187" s="8">
        <f t="shared" ca="1" si="1230"/>
        <v>0</v>
      </c>
      <c r="E9187" s="50">
        <f t="shared" ca="1" si="1224"/>
        <v>19</v>
      </c>
      <c r="F9187" s="2" t="str">
        <f t="shared" ca="1" si="1231"/>
        <v>X</v>
      </c>
      <c r="BD9187" s="49">
        <f t="shared" ca="1" si="1228"/>
        <v>5294</v>
      </c>
      <c r="BE9187" s="3">
        <f t="shared" ca="1" si="1225"/>
        <v>0.52934999999999999</v>
      </c>
      <c r="BF9187" s="3">
        <f t="shared" ca="1" si="1226"/>
        <v>7.3636031452008061E-2</v>
      </c>
      <c r="BG9187" s="9">
        <f t="shared" ca="1" si="1227"/>
        <v>19</v>
      </c>
      <c r="BH9187" s="6">
        <f ca="1">IF(ISNUMBER('Descriptive Stats'!BF9187),'Descriptive Stats'!BF9187,#N/A)</f>
        <v>7.3636031452008061E-2</v>
      </c>
      <c r="BI9187" s="6">
        <f ca="1">IF(ISNUMBER('Descriptive Stats'!E9187),'Descriptive Stats'!E9187,#N/A)</f>
        <v>19</v>
      </c>
    </row>
    <row r="9188" spans="1:61" ht="14.4" x14ac:dyDescent="0.3">
      <c r="A9188" s="2">
        <f>ROW()</f>
        <v>9188</v>
      </c>
      <c r="C9188" s="8">
        <f t="shared" ca="1" si="1229"/>
        <v>7</v>
      </c>
      <c r="D9188" s="8">
        <f t="shared" ca="1" si="1230"/>
        <v>19</v>
      </c>
      <c r="E9188" s="50">
        <f t="shared" ca="1" si="1224"/>
        <v>6</v>
      </c>
      <c r="F9188" s="2" t="str">
        <f t="shared" ca="1" si="1231"/>
        <v/>
      </c>
      <c r="BD9188" s="49">
        <f t="shared" ca="1" si="1228"/>
        <v>3900</v>
      </c>
      <c r="BE9188" s="3">
        <f t="shared" ca="1" si="1225"/>
        <v>0.38995000000000002</v>
      </c>
      <c r="BF9188" s="3">
        <f t="shared" ca="1" si="1226"/>
        <v>-0.2794493539703507</v>
      </c>
      <c r="BG9188" s="9">
        <f t="shared" ca="1" si="1227"/>
        <v>6</v>
      </c>
      <c r="BH9188" s="6">
        <f ca="1">IF(ISNUMBER('Descriptive Stats'!BF9188),'Descriptive Stats'!BF9188,#N/A)</f>
        <v>-0.2794493539703507</v>
      </c>
      <c r="BI9188" s="6">
        <f ca="1">IF(ISNUMBER('Descriptive Stats'!E9188),'Descriptive Stats'!E9188,#N/A)</f>
        <v>6</v>
      </c>
    </row>
    <row r="9189" spans="1:61" ht="14.4" x14ac:dyDescent="0.3">
      <c r="A9189" s="2">
        <f>ROW()</f>
        <v>9189</v>
      </c>
      <c r="C9189" s="8">
        <f t="shared" ca="1" si="1229"/>
        <v>2</v>
      </c>
      <c r="D9189" s="8">
        <f t="shared" ca="1" si="1230"/>
        <v>6</v>
      </c>
      <c r="E9189" s="50">
        <f t="shared" ca="1" si="1224"/>
        <v>3</v>
      </c>
      <c r="F9189" s="2" t="str">
        <f t="shared" ca="1" si="1231"/>
        <v/>
      </c>
      <c r="BD9189" s="49">
        <f t="shared" ca="1" si="1228"/>
        <v>3200</v>
      </c>
      <c r="BE9189" s="3">
        <f t="shared" ca="1" si="1225"/>
        <v>0.31995000000000001</v>
      </c>
      <c r="BF9189" s="3">
        <f t="shared" ca="1" si="1226"/>
        <v>-0.46783862043457014</v>
      </c>
      <c r="BG9189" s="9">
        <f t="shared" ca="1" si="1227"/>
        <v>3</v>
      </c>
      <c r="BH9189" s="6">
        <f ca="1">IF(ISNUMBER('Descriptive Stats'!BF9189),'Descriptive Stats'!BF9189,#N/A)</f>
        <v>-0.46783862043457014</v>
      </c>
      <c r="BI9189" s="6">
        <f ca="1">IF(ISNUMBER('Descriptive Stats'!E9189),'Descriptive Stats'!E9189,#N/A)</f>
        <v>3</v>
      </c>
    </row>
    <row r="9190" spans="1:61" ht="14.4" x14ac:dyDescent="0.3">
      <c r="A9190" s="2">
        <f>ROW()</f>
        <v>9190</v>
      </c>
      <c r="C9190" s="8">
        <f t="shared" ca="1" si="1229"/>
        <v>10</v>
      </c>
      <c r="D9190" s="8">
        <f t="shared" ca="1" si="1230"/>
        <v>3</v>
      </c>
      <c r="E9190" s="50">
        <f t="shared" ca="1" si="1224"/>
        <v>1</v>
      </c>
      <c r="F9190" s="2" t="str">
        <f t="shared" ca="1" si="1231"/>
        <v/>
      </c>
      <c r="BD9190" s="49">
        <f t="shared" ca="1" si="1228"/>
        <v>1871</v>
      </c>
      <c r="BE9190" s="3">
        <f t="shared" ca="1" si="1225"/>
        <v>0.18704999999999999</v>
      </c>
      <c r="BF9190" s="3">
        <f t="shared" ca="1" si="1226"/>
        <v>-0.88881967520906158</v>
      </c>
      <c r="BG9190" s="9">
        <f t="shared" ca="1" si="1227"/>
        <v>1</v>
      </c>
      <c r="BH9190" s="6">
        <f ca="1">IF(ISNUMBER('Descriptive Stats'!BF9190),'Descriptive Stats'!BF9190,#N/A)</f>
        <v>-0.88881967520906158</v>
      </c>
      <c r="BI9190" s="6">
        <f ca="1">IF(ISNUMBER('Descriptive Stats'!E9190),'Descriptive Stats'!E9190,#N/A)</f>
        <v>1</v>
      </c>
    </row>
    <row r="9191" spans="1:61" ht="14.4" x14ac:dyDescent="0.3">
      <c r="A9191" s="2">
        <f>ROW()</f>
        <v>9191</v>
      </c>
      <c r="C9191" s="8">
        <f t="shared" ca="1" si="1229"/>
        <v>8</v>
      </c>
      <c r="D9191" s="8">
        <f t="shared" ca="1" si="1230"/>
        <v>1</v>
      </c>
      <c r="E9191" s="50">
        <f t="shared" ca="1" si="1224"/>
        <v>2</v>
      </c>
      <c r="F9191" s="2" t="str">
        <f t="shared" ca="1" si="1231"/>
        <v/>
      </c>
      <c r="BD9191" s="49">
        <f t="shared" ca="1" si="1228"/>
        <v>2595</v>
      </c>
      <c r="BE9191" s="3">
        <f t="shared" ca="1" si="1225"/>
        <v>0.25945000000000001</v>
      </c>
      <c r="BF9191" s="3">
        <f t="shared" ca="1" si="1226"/>
        <v>-0.6450419512753276</v>
      </c>
      <c r="BG9191" s="9">
        <f t="shared" ca="1" si="1227"/>
        <v>2</v>
      </c>
      <c r="BH9191" s="6">
        <f ca="1">IF(ISNUMBER('Descriptive Stats'!BF9191),'Descriptive Stats'!BF9191,#N/A)</f>
        <v>-0.6450419512753276</v>
      </c>
      <c r="BI9191" s="6">
        <f ca="1">IF(ISNUMBER('Descriptive Stats'!E9191),'Descriptive Stats'!E9191,#N/A)</f>
        <v>2</v>
      </c>
    </row>
    <row r="9192" spans="1:61" ht="14.4" x14ac:dyDescent="0.3">
      <c r="A9192" s="2">
        <f>ROW()</f>
        <v>9192</v>
      </c>
      <c r="C9192" s="8">
        <f t="shared" ca="1" si="1229"/>
        <v>21</v>
      </c>
      <c r="D9192" s="8">
        <f t="shared" ca="1" si="1230"/>
        <v>2</v>
      </c>
      <c r="E9192" s="50">
        <f t="shared" ca="1" si="1224"/>
        <v>0</v>
      </c>
      <c r="F9192" s="2" t="str">
        <f t="shared" ca="1" si="1231"/>
        <v/>
      </c>
      <c r="BD9192" s="49">
        <f t="shared" ca="1" si="1228"/>
        <v>815.5</v>
      </c>
      <c r="BE9192" s="3">
        <f t="shared" ca="1" si="1225"/>
        <v>8.1500000000000003E-2</v>
      </c>
      <c r="BF9192" s="3">
        <f t="shared" ca="1" si="1226"/>
        <v>-1.3950525282585462</v>
      </c>
      <c r="BG9192" s="9">
        <f t="shared" ca="1" si="1227"/>
        <v>0</v>
      </c>
      <c r="BH9192" s="6">
        <f ca="1">IF(ISNUMBER('Descriptive Stats'!BF9192),'Descriptive Stats'!BF9192,#N/A)</f>
        <v>-1.3950525282585462</v>
      </c>
      <c r="BI9192" s="6">
        <f ca="1">IF(ISNUMBER('Descriptive Stats'!E9192),'Descriptive Stats'!E9192,#N/A)</f>
        <v>0</v>
      </c>
    </row>
    <row r="9193" spans="1:61" ht="14.4" x14ac:dyDescent="0.3">
      <c r="A9193" s="2">
        <f>ROW()</f>
        <v>9193</v>
      </c>
      <c r="C9193" s="8">
        <f t="shared" ca="1" si="1229"/>
        <v>11</v>
      </c>
      <c r="D9193" s="8">
        <f t="shared" ca="1" si="1230"/>
        <v>0</v>
      </c>
      <c r="E9193" s="50">
        <f t="shared" ca="1" si="1224"/>
        <v>6</v>
      </c>
      <c r="F9193" s="2" t="str">
        <f t="shared" ca="1" si="1231"/>
        <v/>
      </c>
      <c r="BD9193" s="49">
        <f t="shared" ca="1" si="1228"/>
        <v>3900</v>
      </c>
      <c r="BE9193" s="3">
        <f t="shared" ca="1" si="1225"/>
        <v>0.38995000000000002</v>
      </c>
      <c r="BF9193" s="3">
        <f t="shared" ca="1" si="1226"/>
        <v>-0.2794493539703507</v>
      </c>
      <c r="BG9193" s="9">
        <f t="shared" ca="1" si="1227"/>
        <v>6</v>
      </c>
      <c r="BH9193" s="6">
        <f ca="1">IF(ISNUMBER('Descriptive Stats'!BF9193),'Descriptive Stats'!BF9193,#N/A)</f>
        <v>-0.2794493539703507</v>
      </c>
      <c r="BI9193" s="6">
        <f ca="1">IF(ISNUMBER('Descriptive Stats'!E9193),'Descriptive Stats'!E9193,#N/A)</f>
        <v>6</v>
      </c>
    </row>
    <row r="9194" spans="1:61" ht="14.4" x14ac:dyDescent="0.3">
      <c r="A9194" s="2">
        <f>ROW()</f>
        <v>9194</v>
      </c>
      <c r="C9194" s="8">
        <f t="shared" ca="1" si="1229"/>
        <v>16</v>
      </c>
      <c r="D9194" s="8">
        <f t="shared" ca="1" si="1230"/>
        <v>6</v>
      </c>
      <c r="E9194" s="50">
        <f t="shared" ca="1" si="1224"/>
        <v>7</v>
      </c>
      <c r="F9194" s="2" t="str">
        <f t="shared" ca="1" si="1231"/>
        <v/>
      </c>
      <c r="BD9194" s="49">
        <f t="shared" ca="1" si="1228"/>
        <v>4473.5</v>
      </c>
      <c r="BE9194" s="3">
        <f t="shared" ca="1" si="1225"/>
        <v>0.44729999999999998</v>
      </c>
      <c r="BF9194" s="3">
        <f t="shared" ca="1" si="1226"/>
        <v>-0.13248586824472414</v>
      </c>
      <c r="BG9194" s="9">
        <f t="shared" ca="1" si="1227"/>
        <v>7</v>
      </c>
      <c r="BH9194" s="6">
        <f ca="1">IF(ISNUMBER('Descriptive Stats'!BF9194),'Descriptive Stats'!BF9194,#N/A)</f>
        <v>-0.13248586824472414</v>
      </c>
      <c r="BI9194" s="6">
        <f ca="1">IF(ISNUMBER('Descriptive Stats'!E9194),'Descriptive Stats'!E9194,#N/A)</f>
        <v>7</v>
      </c>
    </row>
    <row r="9195" spans="1:61" ht="14.4" x14ac:dyDescent="0.3">
      <c r="A9195" s="2">
        <f>ROW()</f>
        <v>9195</v>
      </c>
      <c r="C9195" s="8">
        <f t="shared" ca="1" si="1229"/>
        <v>19</v>
      </c>
      <c r="D9195" s="8">
        <f t="shared" ca="1" si="1230"/>
        <v>7</v>
      </c>
      <c r="E9195" s="50">
        <f t="shared" ca="1" si="1224"/>
        <v>2</v>
      </c>
      <c r="F9195" s="2" t="str">
        <f t="shared" ca="1" si="1231"/>
        <v/>
      </c>
      <c r="BD9195" s="49">
        <f t="shared" ca="1" si="1228"/>
        <v>2595</v>
      </c>
      <c r="BE9195" s="3">
        <f t="shared" ca="1" si="1225"/>
        <v>0.25945000000000001</v>
      </c>
      <c r="BF9195" s="3">
        <f t="shared" ca="1" si="1226"/>
        <v>-0.6450419512753276</v>
      </c>
      <c r="BG9195" s="9">
        <f t="shared" ca="1" si="1227"/>
        <v>2</v>
      </c>
      <c r="BH9195" s="6">
        <f ca="1">IF(ISNUMBER('Descriptive Stats'!BF9195),'Descriptive Stats'!BF9195,#N/A)</f>
        <v>-0.6450419512753276</v>
      </c>
      <c r="BI9195" s="6">
        <f ca="1">IF(ISNUMBER('Descriptive Stats'!E9195),'Descriptive Stats'!E9195,#N/A)</f>
        <v>2</v>
      </c>
    </row>
    <row r="9196" spans="1:61" ht="14.4" x14ac:dyDescent="0.3">
      <c r="A9196" s="2">
        <f>ROW()</f>
        <v>9196</v>
      </c>
      <c r="C9196" s="8">
        <f t="shared" ca="1" si="1229"/>
        <v>3</v>
      </c>
      <c r="D9196" s="8">
        <f t="shared" ca="1" si="1230"/>
        <v>2</v>
      </c>
      <c r="E9196" s="50">
        <f t="shared" ca="1" si="1224"/>
        <v>0</v>
      </c>
      <c r="F9196" s="2" t="str">
        <f t="shared" ca="1" si="1231"/>
        <v/>
      </c>
      <c r="BD9196" s="49">
        <f t="shared" ca="1" si="1228"/>
        <v>815.5</v>
      </c>
      <c r="BE9196" s="3">
        <f t="shared" ca="1" si="1225"/>
        <v>8.1500000000000003E-2</v>
      </c>
      <c r="BF9196" s="3">
        <f t="shared" ca="1" si="1226"/>
        <v>-1.3950525282585462</v>
      </c>
      <c r="BG9196" s="9">
        <f t="shared" ca="1" si="1227"/>
        <v>0</v>
      </c>
      <c r="BH9196" s="6">
        <f ca="1">IF(ISNUMBER('Descriptive Stats'!BF9196),'Descriptive Stats'!BF9196,#N/A)</f>
        <v>-1.3950525282585462</v>
      </c>
      <c r="BI9196" s="6">
        <f ca="1">IF(ISNUMBER('Descriptive Stats'!E9196),'Descriptive Stats'!E9196,#N/A)</f>
        <v>0</v>
      </c>
    </row>
    <row r="9197" spans="1:61" ht="14.4" x14ac:dyDescent="0.3">
      <c r="A9197" s="2">
        <f>ROW()</f>
        <v>9197</v>
      </c>
      <c r="C9197" s="8">
        <f t="shared" ca="1" si="1229"/>
        <v>18</v>
      </c>
      <c r="D9197" s="8">
        <f t="shared" ca="1" si="1230"/>
        <v>0</v>
      </c>
      <c r="E9197" s="50">
        <f t="shared" ca="1" si="1224"/>
        <v>0</v>
      </c>
      <c r="F9197" s="2" t="str">
        <f t="shared" ca="1" si="1231"/>
        <v/>
      </c>
      <c r="BD9197" s="49">
        <f t="shared" ca="1" si="1228"/>
        <v>815.5</v>
      </c>
      <c r="BE9197" s="3">
        <f t="shared" ca="1" si="1225"/>
        <v>8.1500000000000003E-2</v>
      </c>
      <c r="BF9197" s="3">
        <f t="shared" ca="1" si="1226"/>
        <v>-1.3950525282585462</v>
      </c>
      <c r="BG9197" s="9">
        <f t="shared" ca="1" si="1227"/>
        <v>0</v>
      </c>
      <c r="BH9197" s="6">
        <f ca="1">IF(ISNUMBER('Descriptive Stats'!BF9197),'Descriptive Stats'!BF9197,#N/A)</f>
        <v>-1.3950525282585462</v>
      </c>
      <c r="BI9197" s="6">
        <f ca="1">IF(ISNUMBER('Descriptive Stats'!E9197),'Descriptive Stats'!E9197,#N/A)</f>
        <v>0</v>
      </c>
    </row>
    <row r="9198" spans="1:61" ht="14.4" x14ac:dyDescent="0.3">
      <c r="A9198" s="2">
        <f>ROW()</f>
        <v>9198</v>
      </c>
      <c r="C9198" s="8">
        <f t="shared" ca="1" si="1229"/>
        <v>4</v>
      </c>
      <c r="D9198" s="8">
        <f t="shared" ca="1" si="1230"/>
        <v>0</v>
      </c>
      <c r="E9198" s="50">
        <f t="shared" ca="1" si="1224"/>
        <v>0</v>
      </c>
      <c r="F9198" s="2" t="str">
        <f t="shared" ca="1" si="1231"/>
        <v/>
      </c>
      <c r="BD9198" s="49">
        <f t="shared" ca="1" si="1228"/>
        <v>815.5</v>
      </c>
      <c r="BE9198" s="3">
        <f t="shared" ca="1" si="1225"/>
        <v>8.1500000000000003E-2</v>
      </c>
      <c r="BF9198" s="3">
        <f t="shared" ca="1" si="1226"/>
        <v>-1.3950525282585462</v>
      </c>
      <c r="BG9198" s="9">
        <f t="shared" ca="1" si="1227"/>
        <v>0</v>
      </c>
      <c r="BH9198" s="6">
        <f ca="1">IF(ISNUMBER('Descriptive Stats'!BF9198),'Descriptive Stats'!BF9198,#N/A)</f>
        <v>-1.3950525282585462</v>
      </c>
      <c r="BI9198" s="6">
        <f ca="1">IF(ISNUMBER('Descriptive Stats'!E9198),'Descriptive Stats'!E9198,#N/A)</f>
        <v>0</v>
      </c>
    </row>
    <row r="9199" spans="1:61" ht="14.4" x14ac:dyDescent="0.3">
      <c r="A9199" s="2">
        <f>ROW()</f>
        <v>9199</v>
      </c>
      <c r="C9199" s="8">
        <f t="shared" ca="1" si="1229"/>
        <v>15</v>
      </c>
      <c r="D9199" s="8">
        <f t="shared" ca="1" si="1230"/>
        <v>0</v>
      </c>
      <c r="E9199" s="50">
        <f t="shared" ca="1" si="1224"/>
        <v>3</v>
      </c>
      <c r="F9199" s="2" t="str">
        <f t="shared" ca="1" si="1231"/>
        <v/>
      </c>
      <c r="BD9199" s="49">
        <f t="shared" ca="1" si="1228"/>
        <v>3200</v>
      </c>
      <c r="BE9199" s="3">
        <f t="shared" ca="1" si="1225"/>
        <v>0.31995000000000001</v>
      </c>
      <c r="BF9199" s="3">
        <f t="shared" ca="1" si="1226"/>
        <v>-0.46783862043457014</v>
      </c>
      <c r="BG9199" s="9">
        <f t="shared" ca="1" si="1227"/>
        <v>3</v>
      </c>
      <c r="BH9199" s="6">
        <f ca="1">IF(ISNUMBER('Descriptive Stats'!BF9199),'Descriptive Stats'!BF9199,#N/A)</f>
        <v>-0.46783862043457014</v>
      </c>
      <c r="BI9199" s="6">
        <f ca="1">IF(ISNUMBER('Descriptive Stats'!E9199),'Descriptive Stats'!E9199,#N/A)</f>
        <v>3</v>
      </c>
    </row>
    <row r="9200" spans="1:61" ht="14.4" x14ac:dyDescent="0.3">
      <c r="A9200" s="2">
        <f>ROW()</f>
        <v>9200</v>
      </c>
      <c r="C9200" s="8">
        <f t="shared" ca="1" si="1229"/>
        <v>10</v>
      </c>
      <c r="D9200" s="8">
        <f t="shared" ca="1" si="1230"/>
        <v>3</v>
      </c>
      <c r="E9200" s="50">
        <f t="shared" ca="1" si="1224"/>
        <v>2</v>
      </c>
      <c r="F9200" s="2" t="str">
        <f t="shared" ca="1" si="1231"/>
        <v/>
      </c>
      <c r="BD9200" s="49">
        <f t="shared" ca="1" si="1228"/>
        <v>2595</v>
      </c>
      <c r="BE9200" s="3">
        <f t="shared" ca="1" si="1225"/>
        <v>0.25945000000000001</v>
      </c>
      <c r="BF9200" s="3">
        <f t="shared" ca="1" si="1226"/>
        <v>-0.6450419512753276</v>
      </c>
      <c r="BG9200" s="9">
        <f t="shared" ca="1" si="1227"/>
        <v>2</v>
      </c>
      <c r="BH9200" s="6">
        <f ca="1">IF(ISNUMBER('Descriptive Stats'!BF9200),'Descriptive Stats'!BF9200,#N/A)</f>
        <v>-0.6450419512753276</v>
      </c>
      <c r="BI9200" s="6">
        <f ca="1">IF(ISNUMBER('Descriptive Stats'!E9200),'Descriptive Stats'!E9200,#N/A)</f>
        <v>2</v>
      </c>
    </row>
    <row r="9201" spans="1:61" ht="14.4" x14ac:dyDescent="0.3">
      <c r="A9201" s="2">
        <f>ROW()</f>
        <v>9201</v>
      </c>
      <c r="C9201" s="8">
        <f t="shared" ca="1" si="1229"/>
        <v>17</v>
      </c>
      <c r="D9201" s="8">
        <f t="shared" ca="1" si="1230"/>
        <v>2</v>
      </c>
      <c r="E9201" s="50">
        <f t="shared" ca="1" si="1224"/>
        <v>2</v>
      </c>
      <c r="F9201" s="2" t="str">
        <f t="shared" ca="1" si="1231"/>
        <v/>
      </c>
      <c r="BD9201" s="49">
        <f t="shared" ca="1" si="1228"/>
        <v>2595</v>
      </c>
      <c r="BE9201" s="3">
        <f t="shared" ca="1" si="1225"/>
        <v>0.25945000000000001</v>
      </c>
      <c r="BF9201" s="3">
        <f t="shared" ca="1" si="1226"/>
        <v>-0.6450419512753276</v>
      </c>
      <c r="BG9201" s="9">
        <f t="shared" ca="1" si="1227"/>
        <v>2</v>
      </c>
      <c r="BH9201" s="6">
        <f ca="1">IF(ISNUMBER('Descriptive Stats'!BF9201),'Descriptive Stats'!BF9201,#N/A)</f>
        <v>-0.6450419512753276</v>
      </c>
      <c r="BI9201" s="6">
        <f ca="1">IF(ISNUMBER('Descriptive Stats'!E9201),'Descriptive Stats'!E9201,#N/A)</f>
        <v>2</v>
      </c>
    </row>
    <row r="9202" spans="1:61" ht="14.4" x14ac:dyDescent="0.3">
      <c r="A9202" s="2">
        <f>ROW()</f>
        <v>9202</v>
      </c>
      <c r="C9202" s="8">
        <f t="shared" ca="1" si="1229"/>
        <v>9</v>
      </c>
      <c r="D9202" s="8">
        <f t="shared" ca="1" si="1230"/>
        <v>2</v>
      </c>
      <c r="E9202" s="50">
        <f t="shared" ca="1" si="1224"/>
        <v>0</v>
      </c>
      <c r="F9202" s="2" t="str">
        <f t="shared" ca="1" si="1231"/>
        <v/>
      </c>
      <c r="BD9202" s="49">
        <f t="shared" ca="1" si="1228"/>
        <v>815.5</v>
      </c>
      <c r="BE9202" s="3">
        <f t="shared" ca="1" si="1225"/>
        <v>8.1500000000000003E-2</v>
      </c>
      <c r="BF9202" s="3">
        <f t="shared" ca="1" si="1226"/>
        <v>-1.3950525282585462</v>
      </c>
      <c r="BG9202" s="9">
        <f t="shared" ca="1" si="1227"/>
        <v>0</v>
      </c>
      <c r="BH9202" s="6">
        <f ca="1">IF(ISNUMBER('Descriptive Stats'!BF9202),'Descriptive Stats'!BF9202,#N/A)</f>
        <v>-1.3950525282585462</v>
      </c>
      <c r="BI9202" s="6">
        <f ca="1">IF(ISNUMBER('Descriptive Stats'!E9202),'Descriptive Stats'!E9202,#N/A)</f>
        <v>0</v>
      </c>
    </row>
    <row r="9203" spans="1:61" ht="14.4" x14ac:dyDescent="0.3">
      <c r="A9203" s="2">
        <f>ROW()</f>
        <v>9203</v>
      </c>
      <c r="C9203" s="8">
        <f t="shared" ca="1" si="1229"/>
        <v>14</v>
      </c>
      <c r="D9203" s="8">
        <f t="shared" ca="1" si="1230"/>
        <v>0</v>
      </c>
      <c r="E9203" s="50">
        <f t="shared" ca="1" si="1224"/>
        <v>0</v>
      </c>
      <c r="F9203" s="2" t="str">
        <f t="shared" ca="1" si="1231"/>
        <v/>
      </c>
      <c r="BD9203" s="49">
        <f t="shared" ca="1" si="1228"/>
        <v>815.5</v>
      </c>
      <c r="BE9203" s="3">
        <f t="shared" ca="1" si="1225"/>
        <v>8.1500000000000003E-2</v>
      </c>
      <c r="BF9203" s="3">
        <f t="shared" ca="1" si="1226"/>
        <v>-1.3950525282585462</v>
      </c>
      <c r="BG9203" s="9">
        <f t="shared" ca="1" si="1227"/>
        <v>0</v>
      </c>
      <c r="BH9203" s="6">
        <f ca="1">IF(ISNUMBER('Descriptive Stats'!BF9203),'Descriptive Stats'!BF9203,#N/A)</f>
        <v>-1.3950525282585462</v>
      </c>
      <c r="BI9203" s="6">
        <f ca="1">IF(ISNUMBER('Descriptive Stats'!E9203),'Descriptive Stats'!E9203,#N/A)</f>
        <v>0</v>
      </c>
    </row>
    <row r="9204" spans="1:61" ht="14.4" x14ac:dyDescent="0.3">
      <c r="A9204" s="2">
        <f>ROW()</f>
        <v>9204</v>
      </c>
      <c r="C9204" s="8">
        <f t="shared" ca="1" si="1229"/>
        <v>11</v>
      </c>
      <c r="D9204" s="8">
        <f t="shared" ca="1" si="1230"/>
        <v>0</v>
      </c>
      <c r="E9204" s="50">
        <f t="shared" ca="1" si="1224"/>
        <v>0</v>
      </c>
      <c r="F9204" s="2" t="str">
        <f t="shared" ca="1" si="1231"/>
        <v/>
      </c>
      <c r="BD9204" s="49">
        <f t="shared" ca="1" si="1228"/>
        <v>815.5</v>
      </c>
      <c r="BE9204" s="3">
        <f t="shared" ca="1" si="1225"/>
        <v>8.1500000000000003E-2</v>
      </c>
      <c r="BF9204" s="3">
        <f t="shared" ca="1" si="1226"/>
        <v>-1.3950525282585462</v>
      </c>
      <c r="BG9204" s="9">
        <f t="shared" ca="1" si="1227"/>
        <v>0</v>
      </c>
      <c r="BH9204" s="6">
        <f ca="1">IF(ISNUMBER('Descriptive Stats'!BF9204),'Descriptive Stats'!BF9204,#N/A)</f>
        <v>-1.3950525282585462</v>
      </c>
      <c r="BI9204" s="6">
        <f ca="1">IF(ISNUMBER('Descriptive Stats'!E9204),'Descriptive Stats'!E9204,#N/A)</f>
        <v>0</v>
      </c>
    </row>
    <row r="9205" spans="1:61" ht="14.4" x14ac:dyDescent="0.3">
      <c r="A9205" s="2">
        <f>ROW()</f>
        <v>9205</v>
      </c>
      <c r="C9205" s="8">
        <f t="shared" ca="1" si="1229"/>
        <v>18</v>
      </c>
      <c r="D9205" s="8">
        <f t="shared" ca="1" si="1230"/>
        <v>0</v>
      </c>
      <c r="E9205" s="50">
        <f t="shared" ca="1" si="1224"/>
        <v>3</v>
      </c>
      <c r="F9205" s="2" t="str">
        <f t="shared" ca="1" si="1231"/>
        <v/>
      </c>
      <c r="BD9205" s="49">
        <f t="shared" ca="1" si="1228"/>
        <v>3200</v>
      </c>
      <c r="BE9205" s="3">
        <f t="shared" ca="1" si="1225"/>
        <v>0.31995000000000001</v>
      </c>
      <c r="BF9205" s="3">
        <f t="shared" ca="1" si="1226"/>
        <v>-0.46783862043457014</v>
      </c>
      <c r="BG9205" s="9">
        <f t="shared" ca="1" si="1227"/>
        <v>3</v>
      </c>
      <c r="BH9205" s="6">
        <f ca="1">IF(ISNUMBER('Descriptive Stats'!BF9205),'Descriptive Stats'!BF9205,#N/A)</f>
        <v>-0.46783862043457014</v>
      </c>
      <c r="BI9205" s="6">
        <f ca="1">IF(ISNUMBER('Descriptive Stats'!E9205),'Descriptive Stats'!E9205,#N/A)</f>
        <v>3</v>
      </c>
    </row>
    <row r="9206" spans="1:61" ht="14.4" x14ac:dyDescent="0.3">
      <c r="A9206" s="2">
        <f>ROW()</f>
        <v>9206</v>
      </c>
      <c r="C9206" s="8">
        <f t="shared" ca="1" si="1229"/>
        <v>10</v>
      </c>
      <c r="D9206" s="8">
        <f t="shared" ca="1" si="1230"/>
        <v>3</v>
      </c>
      <c r="E9206" s="50">
        <f t="shared" ca="1" si="1224"/>
        <v>7</v>
      </c>
      <c r="F9206" s="2" t="str">
        <f t="shared" ca="1" si="1231"/>
        <v/>
      </c>
      <c r="BD9206" s="49">
        <f t="shared" ca="1" si="1228"/>
        <v>4473.5</v>
      </c>
      <c r="BE9206" s="3">
        <f t="shared" ca="1" si="1225"/>
        <v>0.44729999999999998</v>
      </c>
      <c r="BF9206" s="3">
        <f t="shared" ca="1" si="1226"/>
        <v>-0.13248586824472414</v>
      </c>
      <c r="BG9206" s="9">
        <f t="shared" ca="1" si="1227"/>
        <v>7</v>
      </c>
      <c r="BH9206" s="6">
        <f ca="1">IF(ISNUMBER('Descriptive Stats'!BF9206),'Descriptive Stats'!BF9206,#N/A)</f>
        <v>-0.13248586824472414</v>
      </c>
      <c r="BI9206" s="6">
        <f ca="1">IF(ISNUMBER('Descriptive Stats'!E9206),'Descriptive Stats'!E9206,#N/A)</f>
        <v>7</v>
      </c>
    </row>
    <row r="9207" spans="1:61" ht="14.4" x14ac:dyDescent="0.3">
      <c r="A9207" s="2">
        <f>ROW()</f>
        <v>9207</v>
      </c>
      <c r="C9207" s="8">
        <f t="shared" ca="1" si="1229"/>
        <v>19</v>
      </c>
      <c r="D9207" s="8">
        <f t="shared" ca="1" si="1230"/>
        <v>7</v>
      </c>
      <c r="E9207" s="50">
        <f t="shared" ca="1" si="1224"/>
        <v>2</v>
      </c>
      <c r="F9207" s="2" t="str">
        <f t="shared" ca="1" si="1231"/>
        <v/>
      </c>
      <c r="BD9207" s="49">
        <f t="shared" ca="1" si="1228"/>
        <v>2595</v>
      </c>
      <c r="BE9207" s="3">
        <f t="shared" ca="1" si="1225"/>
        <v>0.25945000000000001</v>
      </c>
      <c r="BF9207" s="3">
        <f t="shared" ca="1" si="1226"/>
        <v>-0.6450419512753276</v>
      </c>
      <c r="BG9207" s="9">
        <f t="shared" ca="1" si="1227"/>
        <v>2</v>
      </c>
      <c r="BH9207" s="6">
        <f ca="1">IF(ISNUMBER('Descriptive Stats'!BF9207),'Descriptive Stats'!BF9207,#N/A)</f>
        <v>-0.6450419512753276</v>
      </c>
      <c r="BI9207" s="6">
        <f ca="1">IF(ISNUMBER('Descriptive Stats'!E9207),'Descriptive Stats'!E9207,#N/A)</f>
        <v>2</v>
      </c>
    </row>
    <row r="9208" spans="1:61" ht="14.4" x14ac:dyDescent="0.3">
      <c r="A9208" s="2">
        <f>ROW()</f>
        <v>9208</v>
      </c>
      <c r="C9208" s="8">
        <f t="shared" ca="1" si="1229"/>
        <v>21</v>
      </c>
      <c r="D9208" s="8">
        <f t="shared" ca="1" si="1230"/>
        <v>2</v>
      </c>
      <c r="E9208" s="50">
        <f t="shared" ca="1" si="1224"/>
        <v>0</v>
      </c>
      <c r="F9208" s="2" t="str">
        <f t="shared" ca="1" si="1231"/>
        <v/>
      </c>
      <c r="BD9208" s="49">
        <f t="shared" ca="1" si="1228"/>
        <v>815.5</v>
      </c>
      <c r="BE9208" s="3">
        <f t="shared" ca="1" si="1225"/>
        <v>8.1500000000000003E-2</v>
      </c>
      <c r="BF9208" s="3">
        <f t="shared" ca="1" si="1226"/>
        <v>-1.3950525282585462</v>
      </c>
      <c r="BG9208" s="9">
        <f t="shared" ca="1" si="1227"/>
        <v>0</v>
      </c>
      <c r="BH9208" s="6">
        <f ca="1">IF(ISNUMBER('Descriptive Stats'!BF9208),'Descriptive Stats'!BF9208,#N/A)</f>
        <v>-1.3950525282585462</v>
      </c>
      <c r="BI9208" s="6">
        <f ca="1">IF(ISNUMBER('Descriptive Stats'!E9208),'Descriptive Stats'!E9208,#N/A)</f>
        <v>0</v>
      </c>
    </row>
    <row r="9209" spans="1:61" ht="14.4" x14ac:dyDescent="0.3">
      <c r="A9209" s="2">
        <f>ROW()</f>
        <v>9209</v>
      </c>
      <c r="C9209" s="8">
        <f t="shared" ca="1" si="1229"/>
        <v>18</v>
      </c>
      <c r="D9209" s="8">
        <f t="shared" ca="1" si="1230"/>
        <v>0</v>
      </c>
      <c r="E9209" s="50">
        <f t="shared" ca="1" si="1224"/>
        <v>2</v>
      </c>
      <c r="F9209" s="2" t="str">
        <f t="shared" ca="1" si="1231"/>
        <v/>
      </c>
      <c r="BD9209" s="49">
        <f t="shared" ca="1" si="1228"/>
        <v>2595</v>
      </c>
      <c r="BE9209" s="3">
        <f t="shared" ca="1" si="1225"/>
        <v>0.25945000000000001</v>
      </c>
      <c r="BF9209" s="3">
        <f t="shared" ca="1" si="1226"/>
        <v>-0.6450419512753276</v>
      </c>
      <c r="BG9209" s="9">
        <f t="shared" ca="1" si="1227"/>
        <v>2</v>
      </c>
      <c r="BH9209" s="6">
        <f ca="1">IF(ISNUMBER('Descriptive Stats'!BF9209),'Descriptive Stats'!BF9209,#N/A)</f>
        <v>-0.6450419512753276</v>
      </c>
      <c r="BI9209" s="6">
        <f ca="1">IF(ISNUMBER('Descriptive Stats'!E9209),'Descriptive Stats'!E9209,#N/A)</f>
        <v>2</v>
      </c>
    </row>
    <row r="9210" spans="1:61" ht="14.4" x14ac:dyDescent="0.3">
      <c r="A9210" s="2">
        <f>ROW()</f>
        <v>9210</v>
      </c>
      <c r="C9210" s="8">
        <f t="shared" ca="1" si="1229"/>
        <v>17</v>
      </c>
      <c r="D9210" s="8">
        <f t="shared" ca="1" si="1230"/>
        <v>2</v>
      </c>
      <c r="E9210" s="50">
        <f t="shared" ca="1" si="1224"/>
        <v>0</v>
      </c>
      <c r="F9210" s="2" t="str">
        <f t="shared" ca="1" si="1231"/>
        <v/>
      </c>
      <c r="BD9210" s="49">
        <f t="shared" ca="1" si="1228"/>
        <v>815.5</v>
      </c>
      <c r="BE9210" s="3">
        <f t="shared" ca="1" si="1225"/>
        <v>8.1500000000000003E-2</v>
      </c>
      <c r="BF9210" s="3">
        <f t="shared" ca="1" si="1226"/>
        <v>-1.3950525282585462</v>
      </c>
      <c r="BG9210" s="9">
        <f t="shared" ca="1" si="1227"/>
        <v>0</v>
      </c>
      <c r="BH9210" s="6">
        <f ca="1">IF(ISNUMBER('Descriptive Stats'!BF9210),'Descriptive Stats'!BF9210,#N/A)</f>
        <v>-1.3950525282585462</v>
      </c>
      <c r="BI9210" s="6">
        <f ca="1">IF(ISNUMBER('Descriptive Stats'!E9210),'Descriptive Stats'!E9210,#N/A)</f>
        <v>0</v>
      </c>
    </row>
    <row r="9211" spans="1:61" ht="14.4" x14ac:dyDescent="0.3">
      <c r="A9211" s="2">
        <f>ROW()</f>
        <v>9211</v>
      </c>
      <c r="C9211" s="8">
        <f t="shared" ca="1" si="1229"/>
        <v>18</v>
      </c>
      <c r="D9211" s="8">
        <f t="shared" ca="1" si="1230"/>
        <v>0</v>
      </c>
      <c r="E9211" s="50">
        <f t="shared" ca="1" si="1224"/>
        <v>6</v>
      </c>
      <c r="F9211" s="2" t="str">
        <f t="shared" ca="1" si="1231"/>
        <v/>
      </c>
      <c r="BD9211" s="49">
        <f t="shared" ca="1" si="1228"/>
        <v>3900</v>
      </c>
      <c r="BE9211" s="3">
        <f t="shared" ca="1" si="1225"/>
        <v>0.38995000000000002</v>
      </c>
      <c r="BF9211" s="3">
        <f t="shared" ca="1" si="1226"/>
        <v>-0.2794493539703507</v>
      </c>
      <c r="BG9211" s="9">
        <f t="shared" ca="1" si="1227"/>
        <v>6</v>
      </c>
      <c r="BH9211" s="6">
        <f ca="1">IF(ISNUMBER('Descriptive Stats'!BF9211),'Descriptive Stats'!BF9211,#N/A)</f>
        <v>-0.2794493539703507</v>
      </c>
      <c r="BI9211" s="6">
        <f ca="1">IF(ISNUMBER('Descriptive Stats'!E9211),'Descriptive Stats'!E9211,#N/A)</f>
        <v>6</v>
      </c>
    </row>
    <row r="9212" spans="1:61" ht="14.4" x14ac:dyDescent="0.3">
      <c r="A9212" s="2">
        <f>ROW()</f>
        <v>9212</v>
      </c>
      <c r="C9212" s="8">
        <f t="shared" ca="1" si="1229"/>
        <v>16</v>
      </c>
      <c r="D9212" s="8">
        <f t="shared" ca="1" si="1230"/>
        <v>6</v>
      </c>
      <c r="E9212" s="50">
        <f t="shared" ca="1" si="1224"/>
        <v>1</v>
      </c>
      <c r="F9212" s="2" t="str">
        <f t="shared" ca="1" si="1231"/>
        <v/>
      </c>
      <c r="BD9212" s="49">
        <f t="shared" ca="1" si="1228"/>
        <v>1871</v>
      </c>
      <c r="BE9212" s="3">
        <f t="shared" ca="1" si="1225"/>
        <v>0.18704999999999999</v>
      </c>
      <c r="BF9212" s="3">
        <f t="shared" ca="1" si="1226"/>
        <v>-0.88881967520906158</v>
      </c>
      <c r="BG9212" s="9">
        <f t="shared" ca="1" si="1227"/>
        <v>1</v>
      </c>
      <c r="BH9212" s="6">
        <f ca="1">IF(ISNUMBER('Descriptive Stats'!BF9212),'Descriptive Stats'!BF9212,#N/A)</f>
        <v>-0.88881967520906158</v>
      </c>
      <c r="BI9212" s="6">
        <f ca="1">IF(ISNUMBER('Descriptive Stats'!E9212),'Descriptive Stats'!E9212,#N/A)</f>
        <v>1</v>
      </c>
    </row>
    <row r="9213" spans="1:61" ht="14.4" x14ac:dyDescent="0.3">
      <c r="A9213" s="2">
        <f>ROW()</f>
        <v>9213</v>
      </c>
      <c r="C9213" s="8">
        <f t="shared" ca="1" si="1229"/>
        <v>12</v>
      </c>
      <c r="D9213" s="8">
        <f t="shared" ca="1" si="1230"/>
        <v>1</v>
      </c>
      <c r="E9213" s="50">
        <f t="shared" ca="1" si="1224"/>
        <v>0</v>
      </c>
      <c r="F9213" s="2" t="str">
        <f t="shared" ca="1" si="1231"/>
        <v/>
      </c>
      <c r="BD9213" s="49">
        <f t="shared" ca="1" si="1228"/>
        <v>815.5</v>
      </c>
      <c r="BE9213" s="3">
        <f t="shared" ca="1" si="1225"/>
        <v>8.1500000000000003E-2</v>
      </c>
      <c r="BF9213" s="3">
        <f t="shared" ca="1" si="1226"/>
        <v>-1.3950525282585462</v>
      </c>
      <c r="BG9213" s="9">
        <f t="shared" ca="1" si="1227"/>
        <v>0</v>
      </c>
      <c r="BH9213" s="6">
        <f ca="1">IF(ISNUMBER('Descriptive Stats'!BF9213),'Descriptive Stats'!BF9213,#N/A)</f>
        <v>-1.3950525282585462</v>
      </c>
      <c r="BI9213" s="6">
        <f ca="1">IF(ISNUMBER('Descriptive Stats'!E9213),'Descriptive Stats'!E9213,#N/A)</f>
        <v>0</v>
      </c>
    </row>
    <row r="9214" spans="1:61" ht="14.4" x14ac:dyDescent="0.3">
      <c r="A9214" s="2">
        <f>ROW()</f>
        <v>9214</v>
      </c>
      <c r="C9214" s="8">
        <f t="shared" ca="1" si="1229"/>
        <v>14</v>
      </c>
      <c r="D9214" s="8">
        <f t="shared" ca="1" si="1230"/>
        <v>0</v>
      </c>
      <c r="E9214" s="50">
        <f t="shared" ca="1" si="1224"/>
        <v>0</v>
      </c>
      <c r="F9214" s="2" t="str">
        <f t="shared" ca="1" si="1231"/>
        <v/>
      </c>
      <c r="BD9214" s="49">
        <f t="shared" ca="1" si="1228"/>
        <v>815.5</v>
      </c>
      <c r="BE9214" s="3">
        <f t="shared" ca="1" si="1225"/>
        <v>8.1500000000000003E-2</v>
      </c>
      <c r="BF9214" s="3">
        <f t="shared" ca="1" si="1226"/>
        <v>-1.3950525282585462</v>
      </c>
      <c r="BG9214" s="9">
        <f t="shared" ca="1" si="1227"/>
        <v>0</v>
      </c>
      <c r="BH9214" s="6">
        <f ca="1">IF(ISNUMBER('Descriptive Stats'!BF9214),'Descriptive Stats'!BF9214,#N/A)</f>
        <v>-1.3950525282585462</v>
      </c>
      <c r="BI9214" s="6">
        <f ca="1">IF(ISNUMBER('Descriptive Stats'!E9214),'Descriptive Stats'!E9214,#N/A)</f>
        <v>0</v>
      </c>
    </row>
    <row r="9215" spans="1:61" ht="14.4" x14ac:dyDescent="0.3">
      <c r="A9215" s="2">
        <f>ROW()</f>
        <v>9215</v>
      </c>
      <c r="C9215" s="8">
        <f t="shared" ca="1" si="1229"/>
        <v>14</v>
      </c>
      <c r="D9215" s="8">
        <f t="shared" ca="1" si="1230"/>
        <v>0</v>
      </c>
      <c r="E9215" s="50">
        <f t="shared" ca="1" si="1224"/>
        <v>7</v>
      </c>
      <c r="F9215" s="2" t="str">
        <f t="shared" ca="1" si="1231"/>
        <v/>
      </c>
      <c r="BD9215" s="49">
        <f t="shared" ca="1" si="1228"/>
        <v>4473.5</v>
      </c>
      <c r="BE9215" s="3">
        <f t="shared" ca="1" si="1225"/>
        <v>0.44729999999999998</v>
      </c>
      <c r="BF9215" s="3">
        <f t="shared" ca="1" si="1226"/>
        <v>-0.13248586824472414</v>
      </c>
      <c r="BG9215" s="9">
        <f t="shared" ca="1" si="1227"/>
        <v>7</v>
      </c>
      <c r="BH9215" s="6">
        <f ca="1">IF(ISNUMBER('Descriptive Stats'!BF9215),'Descriptive Stats'!BF9215,#N/A)</f>
        <v>-0.13248586824472414</v>
      </c>
      <c r="BI9215" s="6">
        <f ca="1">IF(ISNUMBER('Descriptive Stats'!E9215),'Descriptive Stats'!E9215,#N/A)</f>
        <v>7</v>
      </c>
    </row>
    <row r="9216" spans="1:61" ht="14.4" x14ac:dyDescent="0.3">
      <c r="A9216" s="2">
        <f>ROW()</f>
        <v>9216</v>
      </c>
      <c r="C9216" s="8">
        <f t="shared" ca="1" si="1229"/>
        <v>6</v>
      </c>
      <c r="D9216" s="8">
        <f t="shared" ca="1" si="1230"/>
        <v>7</v>
      </c>
      <c r="E9216" s="50">
        <f t="shared" ca="1" si="1224"/>
        <v>6</v>
      </c>
      <c r="F9216" s="2" t="str">
        <f t="shared" ca="1" si="1231"/>
        <v/>
      </c>
      <c r="BD9216" s="49">
        <f t="shared" ca="1" si="1228"/>
        <v>3900</v>
      </c>
      <c r="BE9216" s="3">
        <f t="shared" ca="1" si="1225"/>
        <v>0.38995000000000002</v>
      </c>
      <c r="BF9216" s="3">
        <f t="shared" ca="1" si="1226"/>
        <v>-0.2794493539703507</v>
      </c>
      <c r="BG9216" s="9">
        <f t="shared" ca="1" si="1227"/>
        <v>6</v>
      </c>
      <c r="BH9216" s="6">
        <f ca="1">IF(ISNUMBER('Descriptive Stats'!BF9216),'Descriptive Stats'!BF9216,#N/A)</f>
        <v>-0.2794493539703507</v>
      </c>
      <c r="BI9216" s="6">
        <f ca="1">IF(ISNUMBER('Descriptive Stats'!E9216),'Descriptive Stats'!E9216,#N/A)</f>
        <v>6</v>
      </c>
    </row>
    <row r="9217" spans="1:61" ht="14.4" x14ac:dyDescent="0.3">
      <c r="A9217" s="2">
        <f>ROW()</f>
        <v>9217</v>
      </c>
      <c r="C9217" s="8">
        <f t="shared" ca="1" si="1229"/>
        <v>2</v>
      </c>
      <c r="D9217" s="8">
        <f t="shared" ca="1" si="1230"/>
        <v>6</v>
      </c>
      <c r="E9217" s="50">
        <f t="shared" ca="1" si="1224"/>
        <v>7</v>
      </c>
      <c r="F9217" s="2" t="str">
        <f t="shared" ca="1" si="1231"/>
        <v/>
      </c>
      <c r="BD9217" s="49">
        <f t="shared" ca="1" si="1228"/>
        <v>4473.5</v>
      </c>
      <c r="BE9217" s="3">
        <f t="shared" ca="1" si="1225"/>
        <v>0.44729999999999998</v>
      </c>
      <c r="BF9217" s="3">
        <f t="shared" ca="1" si="1226"/>
        <v>-0.13248586824472414</v>
      </c>
      <c r="BG9217" s="9">
        <f t="shared" ca="1" si="1227"/>
        <v>7</v>
      </c>
      <c r="BH9217" s="6">
        <f ca="1">IF(ISNUMBER('Descriptive Stats'!BF9217),'Descriptive Stats'!BF9217,#N/A)</f>
        <v>-0.13248586824472414</v>
      </c>
      <c r="BI9217" s="6">
        <f ca="1">IF(ISNUMBER('Descriptive Stats'!E9217),'Descriptive Stats'!E9217,#N/A)</f>
        <v>7</v>
      </c>
    </row>
    <row r="9218" spans="1:61" ht="14.4" x14ac:dyDescent="0.3">
      <c r="A9218" s="2">
        <f>ROW()</f>
        <v>9218</v>
      </c>
      <c r="C9218" s="8">
        <f t="shared" ca="1" si="1229"/>
        <v>6</v>
      </c>
      <c r="D9218" s="8">
        <f t="shared" ca="1" si="1230"/>
        <v>7</v>
      </c>
      <c r="E9218" s="50">
        <f t="shared" ca="1" si="1224"/>
        <v>9</v>
      </c>
      <c r="F9218" s="2" t="str">
        <f t="shared" ca="1" si="1231"/>
        <v/>
      </c>
      <c r="BD9218" s="49">
        <f t="shared" ca="1" si="1228"/>
        <v>4819</v>
      </c>
      <c r="BE9218" s="3">
        <f t="shared" ca="1" si="1225"/>
        <v>0.48185</v>
      </c>
      <c r="BF9218" s="3">
        <f t="shared" ca="1" si="1226"/>
        <v>-4.5511009098988427E-2</v>
      </c>
      <c r="BG9218" s="9">
        <f t="shared" ca="1" si="1227"/>
        <v>9</v>
      </c>
      <c r="BH9218" s="6">
        <f ca="1">IF(ISNUMBER('Descriptive Stats'!BF9218),'Descriptive Stats'!BF9218,#N/A)</f>
        <v>-4.5511009098988427E-2</v>
      </c>
      <c r="BI9218" s="6">
        <f ca="1">IF(ISNUMBER('Descriptive Stats'!E9218),'Descriptive Stats'!E9218,#N/A)</f>
        <v>9</v>
      </c>
    </row>
    <row r="9219" spans="1:61" ht="14.4" x14ac:dyDescent="0.3">
      <c r="A9219" s="2">
        <f>ROW()</f>
        <v>9219</v>
      </c>
      <c r="C9219" s="8">
        <f t="shared" ca="1" si="1229"/>
        <v>23</v>
      </c>
      <c r="D9219" s="8">
        <f t="shared" ca="1" si="1230"/>
        <v>9</v>
      </c>
      <c r="E9219" s="50">
        <f t="shared" ref="E9219:E9282" ca="1" si="1232">IF(0=MOD(ROW(),$J$1),AVERAGE(OFFSET($D$2,ROW()-$J$1,0,$J$1,1)),"")</f>
        <v>1</v>
      </c>
      <c r="F9219" s="2" t="str">
        <f t="shared" ca="1" si="1231"/>
        <v/>
      </c>
      <c r="BD9219" s="49">
        <f t="shared" ca="1" si="1228"/>
        <v>1871</v>
      </c>
      <c r="BE9219" s="3">
        <f t="shared" ca="1" si="1225"/>
        <v>0.18704999999999999</v>
      </c>
      <c r="BF9219" s="3">
        <f t="shared" ca="1" si="1226"/>
        <v>-0.88881967520906158</v>
      </c>
      <c r="BG9219" s="9">
        <f t="shared" ca="1" si="1227"/>
        <v>1</v>
      </c>
      <c r="BH9219" s="6">
        <f ca="1">IF(ISNUMBER('Descriptive Stats'!BF9219),'Descriptive Stats'!BF9219,#N/A)</f>
        <v>-0.88881967520906158</v>
      </c>
      <c r="BI9219" s="6">
        <f ca="1">IF(ISNUMBER('Descriptive Stats'!E9219),'Descriptive Stats'!E9219,#N/A)</f>
        <v>1</v>
      </c>
    </row>
    <row r="9220" spans="1:61" ht="14.4" x14ac:dyDescent="0.3">
      <c r="A9220" s="2">
        <f>ROW()</f>
        <v>9220</v>
      </c>
      <c r="C9220" s="8">
        <f t="shared" ca="1" si="1229"/>
        <v>12</v>
      </c>
      <c r="D9220" s="8">
        <f t="shared" ca="1" si="1230"/>
        <v>1</v>
      </c>
      <c r="E9220" s="50">
        <f t="shared" ca="1" si="1232"/>
        <v>1</v>
      </c>
      <c r="F9220" s="2" t="str">
        <f t="shared" ca="1" si="1231"/>
        <v/>
      </c>
      <c r="BD9220" s="49">
        <f t="shared" ca="1" si="1228"/>
        <v>1871</v>
      </c>
      <c r="BE9220" s="3">
        <f t="shared" ca="1" si="1225"/>
        <v>0.18704999999999999</v>
      </c>
      <c r="BF9220" s="3">
        <f t="shared" ca="1" si="1226"/>
        <v>-0.88881967520906158</v>
      </c>
      <c r="BG9220" s="9">
        <f t="shared" ca="1" si="1227"/>
        <v>1</v>
      </c>
      <c r="BH9220" s="6">
        <f ca="1">IF(ISNUMBER('Descriptive Stats'!BF9220),'Descriptive Stats'!BF9220,#N/A)</f>
        <v>-0.88881967520906158</v>
      </c>
      <c r="BI9220" s="6">
        <f ca="1">IF(ISNUMBER('Descriptive Stats'!E9220),'Descriptive Stats'!E9220,#N/A)</f>
        <v>1</v>
      </c>
    </row>
    <row r="9221" spans="1:61" ht="14.4" x14ac:dyDescent="0.3">
      <c r="A9221" s="2">
        <f>ROW()</f>
        <v>9221</v>
      </c>
      <c r="C9221" s="8">
        <f t="shared" ca="1" si="1229"/>
        <v>12</v>
      </c>
      <c r="D9221" s="8">
        <f t="shared" ca="1" si="1230"/>
        <v>1</v>
      </c>
      <c r="E9221" s="50">
        <f t="shared" ca="1" si="1232"/>
        <v>0</v>
      </c>
      <c r="F9221" s="2" t="str">
        <f t="shared" ca="1" si="1231"/>
        <v/>
      </c>
      <c r="BD9221" s="49">
        <f t="shared" ca="1" si="1228"/>
        <v>815.5</v>
      </c>
      <c r="BE9221" s="3">
        <f t="shared" ca="1" si="1225"/>
        <v>8.1500000000000003E-2</v>
      </c>
      <c r="BF9221" s="3">
        <f t="shared" ca="1" si="1226"/>
        <v>-1.3950525282585462</v>
      </c>
      <c r="BG9221" s="9">
        <f t="shared" ca="1" si="1227"/>
        <v>0</v>
      </c>
      <c r="BH9221" s="6">
        <f ca="1">IF(ISNUMBER('Descriptive Stats'!BF9221),'Descriptive Stats'!BF9221,#N/A)</f>
        <v>-1.3950525282585462</v>
      </c>
      <c r="BI9221" s="6">
        <f ca="1">IF(ISNUMBER('Descriptive Stats'!E9221),'Descriptive Stats'!E9221,#N/A)</f>
        <v>0</v>
      </c>
    </row>
    <row r="9222" spans="1:61" ht="14.4" x14ac:dyDescent="0.3">
      <c r="A9222" s="2">
        <f>ROW()</f>
        <v>9222</v>
      </c>
      <c r="C9222" s="8">
        <f t="shared" ca="1" si="1229"/>
        <v>14</v>
      </c>
      <c r="D9222" s="8">
        <f t="shared" ca="1" si="1230"/>
        <v>0</v>
      </c>
      <c r="E9222" s="50">
        <f t="shared" ca="1" si="1232"/>
        <v>2</v>
      </c>
      <c r="F9222" s="2" t="str">
        <f t="shared" ca="1" si="1231"/>
        <v/>
      </c>
      <c r="BD9222" s="49">
        <f t="shared" ca="1" si="1228"/>
        <v>2595</v>
      </c>
      <c r="BE9222" s="3">
        <f t="shared" ca="1" si="1225"/>
        <v>0.25945000000000001</v>
      </c>
      <c r="BF9222" s="3">
        <f t="shared" ca="1" si="1226"/>
        <v>-0.6450419512753276</v>
      </c>
      <c r="BG9222" s="9">
        <f t="shared" ca="1" si="1227"/>
        <v>2</v>
      </c>
      <c r="BH9222" s="6">
        <f ca="1">IF(ISNUMBER('Descriptive Stats'!BF9222),'Descriptive Stats'!BF9222,#N/A)</f>
        <v>-0.6450419512753276</v>
      </c>
      <c r="BI9222" s="6">
        <f ca="1">IF(ISNUMBER('Descriptive Stats'!E9222),'Descriptive Stats'!E9222,#N/A)</f>
        <v>2</v>
      </c>
    </row>
    <row r="9223" spans="1:61" ht="14.4" x14ac:dyDescent="0.3">
      <c r="A9223" s="2">
        <f>ROW()</f>
        <v>9223</v>
      </c>
      <c r="C9223" s="8">
        <f t="shared" ca="1" si="1229"/>
        <v>9</v>
      </c>
      <c r="D9223" s="8">
        <f t="shared" ca="1" si="1230"/>
        <v>2</v>
      </c>
      <c r="E9223" s="50">
        <f t="shared" ca="1" si="1232"/>
        <v>4</v>
      </c>
      <c r="F9223" s="2" t="str">
        <f t="shared" ca="1" si="1231"/>
        <v/>
      </c>
      <c r="BD9223" s="49">
        <f t="shared" ca="1" si="1228"/>
        <v>3442</v>
      </c>
      <c r="BE9223" s="3">
        <f t="shared" ca="1" si="1225"/>
        <v>0.34415000000000001</v>
      </c>
      <c r="BF9223" s="3">
        <f t="shared" ca="1" si="1226"/>
        <v>-0.40116316278173481</v>
      </c>
      <c r="BG9223" s="9">
        <f t="shared" ca="1" si="1227"/>
        <v>4</v>
      </c>
      <c r="BH9223" s="6">
        <f ca="1">IF(ISNUMBER('Descriptive Stats'!BF9223),'Descriptive Stats'!BF9223,#N/A)</f>
        <v>-0.40116316278173481</v>
      </c>
      <c r="BI9223" s="6">
        <f ca="1">IF(ISNUMBER('Descriptive Stats'!E9223),'Descriptive Stats'!E9223,#N/A)</f>
        <v>4</v>
      </c>
    </row>
    <row r="9224" spans="1:61" ht="14.4" x14ac:dyDescent="0.3">
      <c r="A9224" s="2">
        <f>ROW()</f>
        <v>9224</v>
      </c>
      <c r="C9224" s="8">
        <f t="shared" ca="1" si="1229"/>
        <v>13</v>
      </c>
      <c r="D9224" s="8">
        <f t="shared" ca="1" si="1230"/>
        <v>4</v>
      </c>
      <c r="E9224" s="50">
        <f t="shared" ca="1" si="1232"/>
        <v>7</v>
      </c>
      <c r="F9224" s="2" t="str">
        <f t="shared" ca="1" si="1231"/>
        <v/>
      </c>
      <c r="BD9224" s="49">
        <f t="shared" ca="1" si="1228"/>
        <v>4473.5</v>
      </c>
      <c r="BE9224" s="3">
        <f t="shared" ca="1" si="1225"/>
        <v>0.44729999999999998</v>
      </c>
      <c r="BF9224" s="3">
        <f t="shared" ca="1" si="1226"/>
        <v>-0.13248586824472414</v>
      </c>
      <c r="BG9224" s="9">
        <f t="shared" ca="1" si="1227"/>
        <v>7</v>
      </c>
      <c r="BH9224" s="6">
        <f ca="1">IF(ISNUMBER('Descriptive Stats'!BF9224),'Descriptive Stats'!BF9224,#N/A)</f>
        <v>-0.13248586824472414</v>
      </c>
      <c r="BI9224" s="6">
        <f ca="1">IF(ISNUMBER('Descriptive Stats'!E9224),'Descriptive Stats'!E9224,#N/A)</f>
        <v>7</v>
      </c>
    </row>
    <row r="9225" spans="1:61" ht="14.4" x14ac:dyDescent="0.3">
      <c r="A9225" s="2">
        <f>ROW()</f>
        <v>9225</v>
      </c>
      <c r="C9225" s="8">
        <f t="shared" ca="1" si="1229"/>
        <v>19</v>
      </c>
      <c r="D9225" s="8">
        <f t="shared" ca="1" si="1230"/>
        <v>7</v>
      </c>
      <c r="E9225" s="50">
        <f t="shared" ca="1" si="1232"/>
        <v>0</v>
      </c>
      <c r="F9225" s="2" t="str">
        <f t="shared" ca="1" si="1231"/>
        <v/>
      </c>
      <c r="BD9225" s="49">
        <f t="shared" ca="1" si="1228"/>
        <v>815.5</v>
      </c>
      <c r="BE9225" s="3">
        <f t="shared" ref="BE9225:BE9288" ca="1" si="1233">IF(ISNUMBER(BD9225),(BD9225-0.5)/$BK$4,"")</f>
        <v>8.1500000000000003E-2</v>
      </c>
      <c r="BF9225" s="3">
        <f t="shared" ref="BF9225:BF9288" ca="1" si="1234">IF(ISNUMBER(BE9225),_xlfn.NORM.INV(BE9225,0,1),"")</f>
        <v>-1.3950525282585462</v>
      </c>
      <c r="BG9225" s="9">
        <f t="shared" ref="BG9225:BG9288" ca="1" si="1235">IF(ISNUMBER(E9225),E9225,"")</f>
        <v>0</v>
      </c>
      <c r="BH9225" s="6">
        <f ca="1">IF(ISNUMBER('Descriptive Stats'!BF9225),'Descriptive Stats'!BF9225,#N/A)</f>
        <v>-1.3950525282585462</v>
      </c>
      <c r="BI9225" s="6">
        <f ca="1">IF(ISNUMBER('Descriptive Stats'!E9225),'Descriptive Stats'!E9225,#N/A)</f>
        <v>0</v>
      </c>
    </row>
    <row r="9226" spans="1:61" ht="14.4" x14ac:dyDescent="0.3">
      <c r="A9226" s="2">
        <f>ROW()</f>
        <v>9226</v>
      </c>
      <c r="C9226" s="8">
        <f t="shared" ca="1" si="1229"/>
        <v>11</v>
      </c>
      <c r="D9226" s="8">
        <f t="shared" ca="1" si="1230"/>
        <v>0</v>
      </c>
      <c r="E9226" s="50">
        <f t="shared" ca="1" si="1232"/>
        <v>3</v>
      </c>
      <c r="F9226" s="2" t="str">
        <f t="shared" ca="1" si="1231"/>
        <v/>
      </c>
      <c r="BD9226" s="49">
        <f t="shared" ref="BD9226:BD9289" ca="1" si="1236">IF(ISNUMBER(BG9226),_xlfn.RANK.AVG(BG9226,$BG$2:$BG$5414,1),"")</f>
        <v>3200</v>
      </c>
      <c r="BE9226" s="3">
        <f t="shared" ca="1" si="1233"/>
        <v>0.31995000000000001</v>
      </c>
      <c r="BF9226" s="3">
        <f t="shared" ca="1" si="1234"/>
        <v>-0.46783862043457014</v>
      </c>
      <c r="BG9226" s="9">
        <f t="shared" ca="1" si="1235"/>
        <v>3</v>
      </c>
      <c r="BH9226" s="6">
        <f ca="1">IF(ISNUMBER('Descriptive Stats'!BF9226),'Descriptive Stats'!BF9226,#N/A)</f>
        <v>-0.46783862043457014</v>
      </c>
      <c r="BI9226" s="6">
        <f ca="1">IF(ISNUMBER('Descriptive Stats'!E9226),'Descriptive Stats'!E9226,#N/A)</f>
        <v>3</v>
      </c>
    </row>
    <row r="9227" spans="1:61" ht="14.4" x14ac:dyDescent="0.3">
      <c r="A9227" s="2">
        <f>ROW()</f>
        <v>9227</v>
      </c>
      <c r="C9227" s="8">
        <f t="shared" ca="1" si="1229"/>
        <v>10</v>
      </c>
      <c r="D9227" s="8">
        <f t="shared" ca="1" si="1230"/>
        <v>3</v>
      </c>
      <c r="E9227" s="50">
        <f t="shared" ca="1" si="1232"/>
        <v>6</v>
      </c>
      <c r="F9227" s="2" t="str">
        <f t="shared" ca="1" si="1231"/>
        <v/>
      </c>
      <c r="BD9227" s="49">
        <f t="shared" ca="1" si="1236"/>
        <v>3900</v>
      </c>
      <c r="BE9227" s="3">
        <f t="shared" ca="1" si="1233"/>
        <v>0.38995000000000002</v>
      </c>
      <c r="BF9227" s="3">
        <f t="shared" ca="1" si="1234"/>
        <v>-0.2794493539703507</v>
      </c>
      <c r="BG9227" s="9">
        <f t="shared" ca="1" si="1235"/>
        <v>6</v>
      </c>
      <c r="BH9227" s="6">
        <f ca="1">IF(ISNUMBER('Descriptive Stats'!BF9227),'Descriptive Stats'!BF9227,#N/A)</f>
        <v>-0.2794493539703507</v>
      </c>
      <c r="BI9227" s="6">
        <f ca="1">IF(ISNUMBER('Descriptive Stats'!E9227),'Descriptive Stats'!E9227,#N/A)</f>
        <v>6</v>
      </c>
    </row>
    <row r="9228" spans="1:61" ht="14.4" x14ac:dyDescent="0.3">
      <c r="A9228" s="2">
        <f>ROW()</f>
        <v>9228</v>
      </c>
      <c r="C9228" s="8">
        <f t="shared" ca="1" si="1229"/>
        <v>2</v>
      </c>
      <c r="D9228" s="8">
        <f t="shared" ca="1" si="1230"/>
        <v>6</v>
      </c>
      <c r="E9228" s="50">
        <f t="shared" ca="1" si="1232"/>
        <v>0</v>
      </c>
      <c r="F9228" s="2" t="str">
        <f t="shared" ca="1" si="1231"/>
        <v/>
      </c>
      <c r="BD9228" s="49">
        <f t="shared" ca="1" si="1236"/>
        <v>815.5</v>
      </c>
      <c r="BE9228" s="3">
        <f t="shared" ca="1" si="1233"/>
        <v>8.1500000000000003E-2</v>
      </c>
      <c r="BF9228" s="3">
        <f t="shared" ca="1" si="1234"/>
        <v>-1.3950525282585462</v>
      </c>
      <c r="BG9228" s="9">
        <f t="shared" ca="1" si="1235"/>
        <v>0</v>
      </c>
      <c r="BH9228" s="6">
        <f ca="1">IF(ISNUMBER('Descriptive Stats'!BF9228),'Descriptive Stats'!BF9228,#N/A)</f>
        <v>-1.3950525282585462</v>
      </c>
      <c r="BI9228" s="6">
        <f ca="1">IF(ISNUMBER('Descriptive Stats'!E9228),'Descriptive Stats'!E9228,#N/A)</f>
        <v>0</v>
      </c>
    </row>
    <row r="9229" spans="1:61" ht="14.4" x14ac:dyDescent="0.3">
      <c r="A9229" s="2">
        <f>ROW()</f>
        <v>9229</v>
      </c>
      <c r="C9229" s="8">
        <f t="shared" ca="1" si="1229"/>
        <v>22</v>
      </c>
      <c r="D9229" s="8">
        <f t="shared" ca="1" si="1230"/>
        <v>0</v>
      </c>
      <c r="E9229" s="50">
        <f t="shared" ca="1" si="1232"/>
        <v>0</v>
      </c>
      <c r="F9229" s="2" t="str">
        <f t="shared" ca="1" si="1231"/>
        <v/>
      </c>
      <c r="BD9229" s="49">
        <f t="shared" ca="1" si="1236"/>
        <v>815.5</v>
      </c>
      <c r="BE9229" s="3">
        <f t="shared" ca="1" si="1233"/>
        <v>8.1500000000000003E-2</v>
      </c>
      <c r="BF9229" s="3">
        <f t="shared" ca="1" si="1234"/>
        <v>-1.3950525282585462</v>
      </c>
      <c r="BG9229" s="9">
        <f t="shared" ca="1" si="1235"/>
        <v>0</v>
      </c>
      <c r="BH9229" s="6">
        <f ca="1">IF(ISNUMBER('Descriptive Stats'!BF9229),'Descriptive Stats'!BF9229,#N/A)</f>
        <v>-1.3950525282585462</v>
      </c>
      <c r="BI9229" s="6">
        <f ca="1">IF(ISNUMBER('Descriptive Stats'!E9229),'Descriptive Stats'!E9229,#N/A)</f>
        <v>0</v>
      </c>
    </row>
    <row r="9230" spans="1:61" ht="14.4" x14ac:dyDescent="0.3">
      <c r="A9230" s="2">
        <f>ROW()</f>
        <v>9230</v>
      </c>
      <c r="C9230" s="8">
        <f t="shared" ca="1" si="1229"/>
        <v>14</v>
      </c>
      <c r="D9230" s="8">
        <f t="shared" ca="1" si="1230"/>
        <v>0</v>
      </c>
      <c r="E9230" s="50">
        <f t="shared" ca="1" si="1232"/>
        <v>0</v>
      </c>
      <c r="F9230" s="2" t="str">
        <f t="shared" ca="1" si="1231"/>
        <v/>
      </c>
      <c r="BD9230" s="49">
        <f t="shared" ca="1" si="1236"/>
        <v>815.5</v>
      </c>
      <c r="BE9230" s="3">
        <f t="shared" ca="1" si="1233"/>
        <v>8.1500000000000003E-2</v>
      </c>
      <c r="BF9230" s="3">
        <f t="shared" ca="1" si="1234"/>
        <v>-1.3950525282585462</v>
      </c>
      <c r="BG9230" s="9">
        <f t="shared" ca="1" si="1235"/>
        <v>0</v>
      </c>
      <c r="BH9230" s="6">
        <f ca="1">IF(ISNUMBER('Descriptive Stats'!BF9230),'Descriptive Stats'!BF9230,#N/A)</f>
        <v>-1.3950525282585462</v>
      </c>
      <c r="BI9230" s="6">
        <f ca="1">IF(ISNUMBER('Descriptive Stats'!E9230),'Descriptive Stats'!E9230,#N/A)</f>
        <v>0</v>
      </c>
    </row>
    <row r="9231" spans="1:61" ht="14.4" x14ac:dyDescent="0.3">
      <c r="A9231" s="2">
        <f>ROW()</f>
        <v>9231</v>
      </c>
      <c r="C9231" s="8">
        <f t="shared" ca="1" si="1229"/>
        <v>11</v>
      </c>
      <c r="D9231" s="8">
        <f t="shared" ca="1" si="1230"/>
        <v>0</v>
      </c>
      <c r="E9231" s="50">
        <f t="shared" ca="1" si="1232"/>
        <v>6</v>
      </c>
      <c r="F9231" s="2" t="str">
        <f t="shared" ca="1" si="1231"/>
        <v/>
      </c>
      <c r="BD9231" s="49">
        <f t="shared" ca="1" si="1236"/>
        <v>3900</v>
      </c>
      <c r="BE9231" s="3">
        <f t="shared" ca="1" si="1233"/>
        <v>0.38995000000000002</v>
      </c>
      <c r="BF9231" s="3">
        <f t="shared" ca="1" si="1234"/>
        <v>-0.2794493539703507</v>
      </c>
      <c r="BG9231" s="9">
        <f t="shared" ca="1" si="1235"/>
        <v>6</v>
      </c>
      <c r="BH9231" s="6">
        <f ca="1">IF(ISNUMBER('Descriptive Stats'!BF9231),'Descriptive Stats'!BF9231,#N/A)</f>
        <v>-0.2794493539703507</v>
      </c>
      <c r="BI9231" s="6">
        <f ca="1">IF(ISNUMBER('Descriptive Stats'!E9231),'Descriptive Stats'!E9231,#N/A)</f>
        <v>6</v>
      </c>
    </row>
    <row r="9232" spans="1:61" ht="14.4" x14ac:dyDescent="0.3">
      <c r="A9232" s="2">
        <f>ROW()</f>
        <v>9232</v>
      </c>
      <c r="C9232" s="8">
        <f t="shared" ca="1" si="1229"/>
        <v>5</v>
      </c>
      <c r="D9232" s="8">
        <f t="shared" ca="1" si="1230"/>
        <v>6</v>
      </c>
      <c r="E9232" s="50">
        <f t="shared" ca="1" si="1232"/>
        <v>2</v>
      </c>
      <c r="F9232" s="2" t="str">
        <f t="shared" ca="1" si="1231"/>
        <v/>
      </c>
      <c r="BD9232" s="49">
        <f t="shared" ca="1" si="1236"/>
        <v>2595</v>
      </c>
      <c r="BE9232" s="3">
        <f t="shared" ca="1" si="1233"/>
        <v>0.25945000000000001</v>
      </c>
      <c r="BF9232" s="3">
        <f t="shared" ca="1" si="1234"/>
        <v>-0.6450419512753276</v>
      </c>
      <c r="BG9232" s="9">
        <f t="shared" ca="1" si="1235"/>
        <v>2</v>
      </c>
      <c r="BH9232" s="6">
        <f ca="1">IF(ISNUMBER('Descriptive Stats'!BF9232),'Descriptive Stats'!BF9232,#N/A)</f>
        <v>-0.6450419512753276</v>
      </c>
      <c r="BI9232" s="6">
        <f ca="1">IF(ISNUMBER('Descriptive Stats'!E9232),'Descriptive Stats'!E9232,#N/A)</f>
        <v>2</v>
      </c>
    </row>
    <row r="9233" spans="1:61" ht="14.4" x14ac:dyDescent="0.3">
      <c r="A9233" s="2">
        <f>ROW()</f>
        <v>9233</v>
      </c>
      <c r="C9233" s="8">
        <f t="shared" ref="C9233:C9296" ca="1" si="1237">RANDBETWEEN(2,COUNT(B:B))</f>
        <v>9</v>
      </c>
      <c r="D9233" s="8">
        <f t="shared" ref="D9233:D9296" ca="1" si="1238">VLOOKUP(C9233,A:B,2,TRUE)</f>
        <v>2</v>
      </c>
      <c r="E9233" s="50">
        <f t="shared" ca="1" si="1232"/>
        <v>1</v>
      </c>
      <c r="F9233" s="2" t="str">
        <f t="shared" ref="F9233:F9296" ca="1" si="1239">IF(ISNUMBER(E9233),IF(OR(E9233&lt;$K$16,E9233&gt;$K$14),"X",""),"")</f>
        <v/>
      </c>
      <c r="BD9233" s="49">
        <f t="shared" ca="1" si="1236"/>
        <v>1871</v>
      </c>
      <c r="BE9233" s="3">
        <f t="shared" ca="1" si="1233"/>
        <v>0.18704999999999999</v>
      </c>
      <c r="BF9233" s="3">
        <f t="shared" ca="1" si="1234"/>
        <v>-0.88881967520906158</v>
      </c>
      <c r="BG9233" s="9">
        <f t="shared" ca="1" si="1235"/>
        <v>1</v>
      </c>
      <c r="BH9233" s="6">
        <f ca="1">IF(ISNUMBER('Descriptive Stats'!BF9233),'Descriptive Stats'!BF9233,#N/A)</f>
        <v>-0.88881967520906158</v>
      </c>
      <c r="BI9233" s="6">
        <f ca="1">IF(ISNUMBER('Descriptive Stats'!E9233),'Descriptive Stats'!E9233,#N/A)</f>
        <v>1</v>
      </c>
    </row>
    <row r="9234" spans="1:61" ht="14.4" x14ac:dyDescent="0.3">
      <c r="A9234" s="2">
        <f>ROW()</f>
        <v>9234</v>
      </c>
      <c r="C9234" s="8">
        <f t="shared" ca="1" si="1237"/>
        <v>8</v>
      </c>
      <c r="D9234" s="8">
        <f t="shared" ca="1" si="1238"/>
        <v>1</v>
      </c>
      <c r="E9234" s="50">
        <f t="shared" ca="1" si="1232"/>
        <v>3</v>
      </c>
      <c r="F9234" s="2" t="str">
        <f t="shared" ca="1" si="1239"/>
        <v/>
      </c>
      <c r="BD9234" s="49">
        <f t="shared" ca="1" si="1236"/>
        <v>3200</v>
      </c>
      <c r="BE9234" s="3">
        <f t="shared" ca="1" si="1233"/>
        <v>0.31995000000000001</v>
      </c>
      <c r="BF9234" s="3">
        <f t="shared" ca="1" si="1234"/>
        <v>-0.46783862043457014</v>
      </c>
      <c r="BG9234" s="9">
        <f t="shared" ca="1" si="1235"/>
        <v>3</v>
      </c>
      <c r="BH9234" s="6">
        <f ca="1">IF(ISNUMBER('Descriptive Stats'!BF9234),'Descriptive Stats'!BF9234,#N/A)</f>
        <v>-0.46783862043457014</v>
      </c>
      <c r="BI9234" s="6">
        <f ca="1">IF(ISNUMBER('Descriptive Stats'!E9234),'Descriptive Stats'!E9234,#N/A)</f>
        <v>3</v>
      </c>
    </row>
    <row r="9235" spans="1:61" ht="14.4" x14ac:dyDescent="0.3">
      <c r="A9235" s="2">
        <f>ROW()</f>
        <v>9235</v>
      </c>
      <c r="C9235" s="8">
        <f t="shared" ca="1" si="1237"/>
        <v>10</v>
      </c>
      <c r="D9235" s="8">
        <f t="shared" ca="1" si="1238"/>
        <v>3</v>
      </c>
      <c r="E9235" s="50">
        <f t="shared" ca="1" si="1232"/>
        <v>7</v>
      </c>
      <c r="F9235" s="2" t="str">
        <f t="shared" ca="1" si="1239"/>
        <v/>
      </c>
      <c r="BD9235" s="49">
        <f t="shared" ca="1" si="1236"/>
        <v>4473.5</v>
      </c>
      <c r="BE9235" s="3">
        <f t="shared" ca="1" si="1233"/>
        <v>0.44729999999999998</v>
      </c>
      <c r="BF9235" s="3">
        <f t="shared" ca="1" si="1234"/>
        <v>-0.13248586824472414</v>
      </c>
      <c r="BG9235" s="9">
        <f t="shared" ca="1" si="1235"/>
        <v>7</v>
      </c>
      <c r="BH9235" s="6">
        <f ca="1">IF(ISNUMBER('Descriptive Stats'!BF9235),'Descriptive Stats'!BF9235,#N/A)</f>
        <v>-0.13248586824472414</v>
      </c>
      <c r="BI9235" s="6">
        <f ca="1">IF(ISNUMBER('Descriptive Stats'!E9235),'Descriptive Stats'!E9235,#N/A)</f>
        <v>7</v>
      </c>
    </row>
    <row r="9236" spans="1:61" ht="14.4" x14ac:dyDescent="0.3">
      <c r="A9236" s="2">
        <f>ROW()</f>
        <v>9236</v>
      </c>
      <c r="C9236" s="8">
        <f t="shared" ca="1" si="1237"/>
        <v>6</v>
      </c>
      <c r="D9236" s="8">
        <f t="shared" ca="1" si="1238"/>
        <v>7</v>
      </c>
      <c r="E9236" s="50">
        <f t="shared" ca="1" si="1232"/>
        <v>2</v>
      </c>
      <c r="F9236" s="2" t="str">
        <f t="shared" ca="1" si="1239"/>
        <v/>
      </c>
      <c r="BD9236" s="49">
        <f t="shared" ca="1" si="1236"/>
        <v>2595</v>
      </c>
      <c r="BE9236" s="3">
        <f t="shared" ca="1" si="1233"/>
        <v>0.25945000000000001</v>
      </c>
      <c r="BF9236" s="3">
        <f t="shared" ca="1" si="1234"/>
        <v>-0.6450419512753276</v>
      </c>
      <c r="BG9236" s="9">
        <f t="shared" ca="1" si="1235"/>
        <v>2</v>
      </c>
      <c r="BH9236" s="6">
        <f ca="1">IF(ISNUMBER('Descriptive Stats'!BF9236),'Descriptive Stats'!BF9236,#N/A)</f>
        <v>-0.6450419512753276</v>
      </c>
      <c r="BI9236" s="6">
        <f ca="1">IF(ISNUMBER('Descriptive Stats'!E9236),'Descriptive Stats'!E9236,#N/A)</f>
        <v>2</v>
      </c>
    </row>
    <row r="9237" spans="1:61" ht="14.4" x14ac:dyDescent="0.3">
      <c r="A9237" s="2">
        <f>ROW()</f>
        <v>9237</v>
      </c>
      <c r="C9237" s="8">
        <f t="shared" ca="1" si="1237"/>
        <v>3</v>
      </c>
      <c r="D9237" s="8">
        <f t="shared" ca="1" si="1238"/>
        <v>2</v>
      </c>
      <c r="E9237" s="50">
        <f t="shared" ca="1" si="1232"/>
        <v>0</v>
      </c>
      <c r="F9237" s="2" t="str">
        <f t="shared" ca="1" si="1239"/>
        <v/>
      </c>
      <c r="BD9237" s="49">
        <f t="shared" ca="1" si="1236"/>
        <v>815.5</v>
      </c>
      <c r="BE9237" s="3">
        <f t="shared" ca="1" si="1233"/>
        <v>8.1500000000000003E-2</v>
      </c>
      <c r="BF9237" s="3">
        <f t="shared" ca="1" si="1234"/>
        <v>-1.3950525282585462</v>
      </c>
      <c r="BG9237" s="9">
        <f t="shared" ca="1" si="1235"/>
        <v>0</v>
      </c>
      <c r="BH9237" s="6">
        <f ca="1">IF(ISNUMBER('Descriptive Stats'!BF9237),'Descriptive Stats'!BF9237,#N/A)</f>
        <v>-1.3950525282585462</v>
      </c>
      <c r="BI9237" s="6">
        <f ca="1">IF(ISNUMBER('Descriptive Stats'!E9237),'Descriptive Stats'!E9237,#N/A)</f>
        <v>0</v>
      </c>
    </row>
    <row r="9238" spans="1:61" ht="14.4" x14ac:dyDescent="0.3">
      <c r="A9238" s="2">
        <f>ROW()</f>
        <v>9238</v>
      </c>
      <c r="C9238" s="8">
        <f t="shared" ca="1" si="1237"/>
        <v>22</v>
      </c>
      <c r="D9238" s="8">
        <f t="shared" ca="1" si="1238"/>
        <v>0</v>
      </c>
      <c r="E9238" s="50">
        <f t="shared" ca="1" si="1232"/>
        <v>2</v>
      </c>
      <c r="F9238" s="2" t="str">
        <f t="shared" ca="1" si="1239"/>
        <v/>
      </c>
      <c r="BD9238" s="49">
        <f t="shared" ca="1" si="1236"/>
        <v>2595</v>
      </c>
      <c r="BE9238" s="3">
        <f t="shared" ca="1" si="1233"/>
        <v>0.25945000000000001</v>
      </c>
      <c r="BF9238" s="3">
        <f t="shared" ca="1" si="1234"/>
        <v>-0.6450419512753276</v>
      </c>
      <c r="BG9238" s="9">
        <f t="shared" ca="1" si="1235"/>
        <v>2</v>
      </c>
      <c r="BH9238" s="6">
        <f ca="1">IF(ISNUMBER('Descriptive Stats'!BF9238),'Descriptive Stats'!BF9238,#N/A)</f>
        <v>-0.6450419512753276</v>
      </c>
      <c r="BI9238" s="6">
        <f ca="1">IF(ISNUMBER('Descriptive Stats'!E9238),'Descriptive Stats'!E9238,#N/A)</f>
        <v>2</v>
      </c>
    </row>
    <row r="9239" spans="1:61" ht="14.4" x14ac:dyDescent="0.3">
      <c r="A9239" s="2">
        <f>ROW()</f>
        <v>9239</v>
      </c>
      <c r="C9239" s="8">
        <f t="shared" ca="1" si="1237"/>
        <v>3</v>
      </c>
      <c r="D9239" s="8">
        <f t="shared" ca="1" si="1238"/>
        <v>2</v>
      </c>
      <c r="E9239" s="50">
        <f t="shared" ca="1" si="1232"/>
        <v>0</v>
      </c>
      <c r="F9239" s="2" t="str">
        <f t="shared" ca="1" si="1239"/>
        <v/>
      </c>
      <c r="BD9239" s="49">
        <f t="shared" ca="1" si="1236"/>
        <v>815.5</v>
      </c>
      <c r="BE9239" s="3">
        <f t="shared" ca="1" si="1233"/>
        <v>8.1500000000000003E-2</v>
      </c>
      <c r="BF9239" s="3">
        <f t="shared" ca="1" si="1234"/>
        <v>-1.3950525282585462</v>
      </c>
      <c r="BG9239" s="9">
        <f t="shared" ca="1" si="1235"/>
        <v>0</v>
      </c>
      <c r="BH9239" s="6">
        <f ca="1">IF(ISNUMBER('Descriptive Stats'!BF9239),'Descriptive Stats'!BF9239,#N/A)</f>
        <v>-1.3950525282585462</v>
      </c>
      <c r="BI9239" s="6">
        <f ca="1">IF(ISNUMBER('Descriptive Stats'!E9239),'Descriptive Stats'!E9239,#N/A)</f>
        <v>0</v>
      </c>
    </row>
    <row r="9240" spans="1:61" ht="14.4" x14ac:dyDescent="0.3">
      <c r="A9240" s="2">
        <f>ROW()</f>
        <v>9240</v>
      </c>
      <c r="C9240" s="8">
        <f t="shared" ca="1" si="1237"/>
        <v>15</v>
      </c>
      <c r="D9240" s="8">
        <f t="shared" ca="1" si="1238"/>
        <v>0</v>
      </c>
      <c r="E9240" s="50">
        <f t="shared" ca="1" si="1232"/>
        <v>15</v>
      </c>
      <c r="F9240" s="2" t="str">
        <f t="shared" ca="1" si="1239"/>
        <v/>
      </c>
      <c r="BD9240" s="49">
        <f t="shared" ca="1" si="1236"/>
        <v>5051.5</v>
      </c>
      <c r="BE9240" s="3">
        <f t="shared" ca="1" si="1233"/>
        <v>0.50509999999999999</v>
      </c>
      <c r="BF9240" s="3">
        <f t="shared" ca="1" si="1234"/>
        <v>1.2784152420787677E-2</v>
      </c>
      <c r="BG9240" s="9">
        <f t="shared" ca="1" si="1235"/>
        <v>15</v>
      </c>
      <c r="BH9240" s="6">
        <f ca="1">IF(ISNUMBER('Descriptive Stats'!BF9240),'Descriptive Stats'!BF9240,#N/A)</f>
        <v>1.2784152420787677E-2</v>
      </c>
      <c r="BI9240" s="6">
        <f ca="1">IF(ISNUMBER('Descriptive Stats'!E9240),'Descriptive Stats'!E9240,#N/A)</f>
        <v>15</v>
      </c>
    </row>
    <row r="9241" spans="1:61" ht="14.4" x14ac:dyDescent="0.3">
      <c r="A9241" s="2">
        <f>ROW()</f>
        <v>9241</v>
      </c>
      <c r="C9241" s="8">
        <f t="shared" ca="1" si="1237"/>
        <v>24</v>
      </c>
      <c r="D9241" s="8">
        <f t="shared" ca="1" si="1238"/>
        <v>15</v>
      </c>
      <c r="E9241" s="50">
        <f t="shared" ca="1" si="1232"/>
        <v>0</v>
      </c>
      <c r="F9241" s="2" t="str">
        <f t="shared" ca="1" si="1239"/>
        <v/>
      </c>
      <c r="BD9241" s="49">
        <f t="shared" ca="1" si="1236"/>
        <v>815.5</v>
      </c>
      <c r="BE9241" s="3">
        <f t="shared" ca="1" si="1233"/>
        <v>8.1500000000000003E-2</v>
      </c>
      <c r="BF9241" s="3">
        <f t="shared" ca="1" si="1234"/>
        <v>-1.3950525282585462</v>
      </c>
      <c r="BG9241" s="9">
        <f t="shared" ca="1" si="1235"/>
        <v>0</v>
      </c>
      <c r="BH9241" s="6">
        <f ca="1">IF(ISNUMBER('Descriptive Stats'!BF9241),'Descriptive Stats'!BF9241,#N/A)</f>
        <v>-1.3950525282585462</v>
      </c>
      <c r="BI9241" s="6">
        <f ca="1">IF(ISNUMBER('Descriptive Stats'!E9241),'Descriptive Stats'!E9241,#N/A)</f>
        <v>0</v>
      </c>
    </row>
    <row r="9242" spans="1:61" ht="14.4" x14ac:dyDescent="0.3">
      <c r="A9242" s="2">
        <f>ROW()</f>
        <v>9242</v>
      </c>
      <c r="C9242" s="8">
        <f t="shared" ca="1" si="1237"/>
        <v>15</v>
      </c>
      <c r="D9242" s="8">
        <f t="shared" ca="1" si="1238"/>
        <v>0</v>
      </c>
      <c r="E9242" s="50">
        <f t="shared" ca="1" si="1232"/>
        <v>6</v>
      </c>
      <c r="F9242" s="2" t="str">
        <f t="shared" ca="1" si="1239"/>
        <v/>
      </c>
      <c r="BD9242" s="49">
        <f t="shared" ca="1" si="1236"/>
        <v>3900</v>
      </c>
      <c r="BE9242" s="3">
        <f t="shared" ca="1" si="1233"/>
        <v>0.38995000000000002</v>
      </c>
      <c r="BF9242" s="3">
        <f t="shared" ca="1" si="1234"/>
        <v>-0.2794493539703507</v>
      </c>
      <c r="BG9242" s="9">
        <f t="shared" ca="1" si="1235"/>
        <v>6</v>
      </c>
      <c r="BH9242" s="6">
        <f ca="1">IF(ISNUMBER('Descriptive Stats'!BF9242),'Descriptive Stats'!BF9242,#N/A)</f>
        <v>-0.2794493539703507</v>
      </c>
      <c r="BI9242" s="6">
        <f ca="1">IF(ISNUMBER('Descriptive Stats'!E9242),'Descriptive Stats'!E9242,#N/A)</f>
        <v>6</v>
      </c>
    </row>
    <row r="9243" spans="1:61" ht="14.4" x14ac:dyDescent="0.3">
      <c r="A9243" s="2">
        <f>ROW()</f>
        <v>9243</v>
      </c>
      <c r="C9243" s="8">
        <f t="shared" ca="1" si="1237"/>
        <v>2</v>
      </c>
      <c r="D9243" s="8">
        <f t="shared" ca="1" si="1238"/>
        <v>6</v>
      </c>
      <c r="E9243" s="50">
        <f t="shared" ca="1" si="1232"/>
        <v>2</v>
      </c>
      <c r="F9243" s="2" t="str">
        <f t="shared" ca="1" si="1239"/>
        <v/>
      </c>
      <c r="BD9243" s="49">
        <f t="shared" ca="1" si="1236"/>
        <v>2595</v>
      </c>
      <c r="BE9243" s="3">
        <f t="shared" ca="1" si="1233"/>
        <v>0.25945000000000001</v>
      </c>
      <c r="BF9243" s="3">
        <f t="shared" ca="1" si="1234"/>
        <v>-0.6450419512753276</v>
      </c>
      <c r="BG9243" s="9">
        <f t="shared" ca="1" si="1235"/>
        <v>2</v>
      </c>
      <c r="BH9243" s="6">
        <f ca="1">IF(ISNUMBER('Descriptive Stats'!BF9243),'Descriptive Stats'!BF9243,#N/A)</f>
        <v>-0.6450419512753276</v>
      </c>
      <c r="BI9243" s="6">
        <f ca="1">IF(ISNUMBER('Descriptive Stats'!E9243),'Descriptive Stats'!E9243,#N/A)</f>
        <v>2</v>
      </c>
    </row>
    <row r="9244" spans="1:61" ht="14.4" x14ac:dyDescent="0.3">
      <c r="A9244" s="2">
        <f>ROW()</f>
        <v>9244</v>
      </c>
      <c r="C9244" s="8">
        <f t="shared" ca="1" si="1237"/>
        <v>9</v>
      </c>
      <c r="D9244" s="8">
        <f t="shared" ca="1" si="1238"/>
        <v>2</v>
      </c>
      <c r="E9244" s="50">
        <f t="shared" ca="1" si="1232"/>
        <v>3</v>
      </c>
      <c r="F9244" s="2" t="str">
        <f t="shared" ca="1" si="1239"/>
        <v/>
      </c>
      <c r="BD9244" s="49">
        <f t="shared" ca="1" si="1236"/>
        <v>3200</v>
      </c>
      <c r="BE9244" s="3">
        <f t="shared" ca="1" si="1233"/>
        <v>0.31995000000000001</v>
      </c>
      <c r="BF9244" s="3">
        <f t="shared" ca="1" si="1234"/>
        <v>-0.46783862043457014</v>
      </c>
      <c r="BG9244" s="9">
        <f t="shared" ca="1" si="1235"/>
        <v>3</v>
      </c>
      <c r="BH9244" s="6">
        <f ca="1">IF(ISNUMBER('Descriptive Stats'!BF9244),'Descriptive Stats'!BF9244,#N/A)</f>
        <v>-0.46783862043457014</v>
      </c>
      <c r="BI9244" s="6">
        <f ca="1">IF(ISNUMBER('Descriptive Stats'!E9244),'Descriptive Stats'!E9244,#N/A)</f>
        <v>3</v>
      </c>
    </row>
    <row r="9245" spans="1:61" ht="14.4" x14ac:dyDescent="0.3">
      <c r="A9245" s="2">
        <f>ROW()</f>
        <v>9245</v>
      </c>
      <c r="C9245" s="8">
        <f t="shared" ca="1" si="1237"/>
        <v>10</v>
      </c>
      <c r="D9245" s="8">
        <f t="shared" ca="1" si="1238"/>
        <v>3</v>
      </c>
      <c r="E9245" s="50">
        <f t="shared" ca="1" si="1232"/>
        <v>1</v>
      </c>
      <c r="F9245" s="2" t="str">
        <f t="shared" ca="1" si="1239"/>
        <v/>
      </c>
      <c r="BD9245" s="49">
        <f t="shared" ca="1" si="1236"/>
        <v>1871</v>
      </c>
      <c r="BE9245" s="3">
        <f t="shared" ca="1" si="1233"/>
        <v>0.18704999999999999</v>
      </c>
      <c r="BF9245" s="3">
        <f t="shared" ca="1" si="1234"/>
        <v>-0.88881967520906158</v>
      </c>
      <c r="BG9245" s="9">
        <f t="shared" ca="1" si="1235"/>
        <v>1</v>
      </c>
      <c r="BH9245" s="6">
        <f ca="1">IF(ISNUMBER('Descriptive Stats'!BF9245),'Descriptive Stats'!BF9245,#N/A)</f>
        <v>-0.88881967520906158</v>
      </c>
      <c r="BI9245" s="6">
        <f ca="1">IF(ISNUMBER('Descriptive Stats'!E9245),'Descriptive Stats'!E9245,#N/A)</f>
        <v>1</v>
      </c>
    </row>
    <row r="9246" spans="1:61" ht="14.4" x14ac:dyDescent="0.3">
      <c r="A9246" s="2">
        <f>ROW()</f>
        <v>9246</v>
      </c>
      <c r="C9246" s="8">
        <f t="shared" ca="1" si="1237"/>
        <v>12</v>
      </c>
      <c r="D9246" s="8">
        <f t="shared" ca="1" si="1238"/>
        <v>1</v>
      </c>
      <c r="E9246" s="50">
        <f t="shared" ca="1" si="1232"/>
        <v>4</v>
      </c>
      <c r="F9246" s="2" t="str">
        <f t="shared" ca="1" si="1239"/>
        <v/>
      </c>
      <c r="BD9246" s="49">
        <f t="shared" ca="1" si="1236"/>
        <v>3442</v>
      </c>
      <c r="BE9246" s="3">
        <f t="shared" ca="1" si="1233"/>
        <v>0.34415000000000001</v>
      </c>
      <c r="BF9246" s="3">
        <f t="shared" ca="1" si="1234"/>
        <v>-0.40116316278173481</v>
      </c>
      <c r="BG9246" s="9">
        <f t="shared" ca="1" si="1235"/>
        <v>4</v>
      </c>
      <c r="BH9246" s="6">
        <f ca="1">IF(ISNUMBER('Descriptive Stats'!BF9246),'Descriptive Stats'!BF9246,#N/A)</f>
        <v>-0.40116316278173481</v>
      </c>
      <c r="BI9246" s="6">
        <f ca="1">IF(ISNUMBER('Descriptive Stats'!E9246),'Descriptive Stats'!E9246,#N/A)</f>
        <v>4</v>
      </c>
    </row>
    <row r="9247" spans="1:61" ht="14.4" x14ac:dyDescent="0.3">
      <c r="A9247" s="2">
        <f>ROW()</f>
        <v>9247</v>
      </c>
      <c r="C9247" s="8">
        <f t="shared" ca="1" si="1237"/>
        <v>13</v>
      </c>
      <c r="D9247" s="8">
        <f t="shared" ca="1" si="1238"/>
        <v>4</v>
      </c>
      <c r="E9247" s="50">
        <f t="shared" ca="1" si="1232"/>
        <v>2</v>
      </c>
      <c r="F9247" s="2" t="str">
        <f t="shared" ca="1" si="1239"/>
        <v/>
      </c>
      <c r="BD9247" s="49">
        <f t="shared" ca="1" si="1236"/>
        <v>2595</v>
      </c>
      <c r="BE9247" s="3">
        <f t="shared" ca="1" si="1233"/>
        <v>0.25945000000000001</v>
      </c>
      <c r="BF9247" s="3">
        <f t="shared" ca="1" si="1234"/>
        <v>-0.6450419512753276</v>
      </c>
      <c r="BG9247" s="9">
        <f t="shared" ca="1" si="1235"/>
        <v>2</v>
      </c>
      <c r="BH9247" s="6">
        <f ca="1">IF(ISNUMBER('Descriptive Stats'!BF9247),'Descriptive Stats'!BF9247,#N/A)</f>
        <v>-0.6450419512753276</v>
      </c>
      <c r="BI9247" s="6">
        <f ca="1">IF(ISNUMBER('Descriptive Stats'!E9247),'Descriptive Stats'!E9247,#N/A)</f>
        <v>2</v>
      </c>
    </row>
    <row r="9248" spans="1:61" ht="14.4" x14ac:dyDescent="0.3">
      <c r="A9248" s="2">
        <f>ROW()</f>
        <v>9248</v>
      </c>
      <c r="C9248" s="8">
        <f t="shared" ca="1" si="1237"/>
        <v>21</v>
      </c>
      <c r="D9248" s="8">
        <f t="shared" ca="1" si="1238"/>
        <v>2</v>
      </c>
      <c r="E9248" s="50">
        <f t="shared" ca="1" si="1232"/>
        <v>0</v>
      </c>
      <c r="F9248" s="2" t="str">
        <f t="shared" ca="1" si="1239"/>
        <v/>
      </c>
      <c r="BD9248" s="49">
        <f t="shared" ca="1" si="1236"/>
        <v>815.5</v>
      </c>
      <c r="BE9248" s="3">
        <f t="shared" ca="1" si="1233"/>
        <v>8.1500000000000003E-2</v>
      </c>
      <c r="BF9248" s="3">
        <f t="shared" ca="1" si="1234"/>
        <v>-1.3950525282585462</v>
      </c>
      <c r="BG9248" s="9">
        <f t="shared" ca="1" si="1235"/>
        <v>0</v>
      </c>
      <c r="BH9248" s="6">
        <f ca="1">IF(ISNUMBER('Descriptive Stats'!BF9248),'Descriptive Stats'!BF9248,#N/A)</f>
        <v>-1.3950525282585462</v>
      </c>
      <c r="BI9248" s="6">
        <f ca="1">IF(ISNUMBER('Descriptive Stats'!E9248),'Descriptive Stats'!E9248,#N/A)</f>
        <v>0</v>
      </c>
    </row>
    <row r="9249" spans="1:61" ht="14.4" x14ac:dyDescent="0.3">
      <c r="A9249" s="2">
        <f>ROW()</f>
        <v>9249</v>
      </c>
      <c r="C9249" s="8">
        <f t="shared" ca="1" si="1237"/>
        <v>4</v>
      </c>
      <c r="D9249" s="8">
        <f t="shared" ca="1" si="1238"/>
        <v>0</v>
      </c>
      <c r="E9249" s="50">
        <f t="shared" ca="1" si="1232"/>
        <v>0</v>
      </c>
      <c r="F9249" s="2" t="str">
        <f t="shared" ca="1" si="1239"/>
        <v/>
      </c>
      <c r="BD9249" s="49">
        <f t="shared" ca="1" si="1236"/>
        <v>815.5</v>
      </c>
      <c r="BE9249" s="3">
        <f t="shared" ca="1" si="1233"/>
        <v>8.1500000000000003E-2</v>
      </c>
      <c r="BF9249" s="3">
        <f t="shared" ca="1" si="1234"/>
        <v>-1.3950525282585462</v>
      </c>
      <c r="BG9249" s="9">
        <f t="shared" ca="1" si="1235"/>
        <v>0</v>
      </c>
      <c r="BH9249" s="6">
        <f ca="1">IF(ISNUMBER('Descriptive Stats'!BF9249),'Descriptive Stats'!BF9249,#N/A)</f>
        <v>-1.3950525282585462</v>
      </c>
      <c r="BI9249" s="6">
        <f ca="1">IF(ISNUMBER('Descriptive Stats'!E9249),'Descriptive Stats'!E9249,#N/A)</f>
        <v>0</v>
      </c>
    </row>
    <row r="9250" spans="1:61" ht="14.4" x14ac:dyDescent="0.3">
      <c r="A9250" s="2">
        <f>ROW()</f>
        <v>9250</v>
      </c>
      <c r="C9250" s="8">
        <f t="shared" ca="1" si="1237"/>
        <v>4</v>
      </c>
      <c r="D9250" s="8">
        <f t="shared" ca="1" si="1238"/>
        <v>0</v>
      </c>
      <c r="E9250" s="50">
        <f t="shared" ca="1" si="1232"/>
        <v>6</v>
      </c>
      <c r="F9250" s="2" t="str">
        <f t="shared" ca="1" si="1239"/>
        <v/>
      </c>
      <c r="BD9250" s="49">
        <f t="shared" ca="1" si="1236"/>
        <v>3900</v>
      </c>
      <c r="BE9250" s="3">
        <f t="shared" ca="1" si="1233"/>
        <v>0.38995000000000002</v>
      </c>
      <c r="BF9250" s="3">
        <f t="shared" ca="1" si="1234"/>
        <v>-0.2794493539703507</v>
      </c>
      <c r="BG9250" s="9">
        <f t="shared" ca="1" si="1235"/>
        <v>6</v>
      </c>
      <c r="BH9250" s="6">
        <f ca="1">IF(ISNUMBER('Descriptive Stats'!BF9250),'Descriptive Stats'!BF9250,#N/A)</f>
        <v>-0.2794493539703507</v>
      </c>
      <c r="BI9250" s="6">
        <f ca="1">IF(ISNUMBER('Descriptive Stats'!E9250),'Descriptive Stats'!E9250,#N/A)</f>
        <v>6</v>
      </c>
    </row>
    <row r="9251" spans="1:61" ht="14.4" x14ac:dyDescent="0.3">
      <c r="A9251" s="2">
        <f>ROW()</f>
        <v>9251</v>
      </c>
      <c r="C9251" s="8">
        <f t="shared" ca="1" si="1237"/>
        <v>16</v>
      </c>
      <c r="D9251" s="8">
        <f t="shared" ca="1" si="1238"/>
        <v>6</v>
      </c>
      <c r="E9251" s="50">
        <f t="shared" ca="1" si="1232"/>
        <v>0</v>
      </c>
      <c r="F9251" s="2" t="str">
        <f t="shared" ca="1" si="1239"/>
        <v/>
      </c>
      <c r="BD9251" s="49">
        <f t="shared" ca="1" si="1236"/>
        <v>815.5</v>
      </c>
      <c r="BE9251" s="3">
        <f t="shared" ca="1" si="1233"/>
        <v>8.1500000000000003E-2</v>
      </c>
      <c r="BF9251" s="3">
        <f t="shared" ca="1" si="1234"/>
        <v>-1.3950525282585462</v>
      </c>
      <c r="BG9251" s="9">
        <f t="shared" ca="1" si="1235"/>
        <v>0</v>
      </c>
      <c r="BH9251" s="6">
        <f ca="1">IF(ISNUMBER('Descriptive Stats'!BF9251),'Descriptive Stats'!BF9251,#N/A)</f>
        <v>-1.3950525282585462</v>
      </c>
      <c r="BI9251" s="6">
        <f ca="1">IF(ISNUMBER('Descriptive Stats'!E9251),'Descriptive Stats'!E9251,#N/A)</f>
        <v>0</v>
      </c>
    </row>
    <row r="9252" spans="1:61" ht="14.4" x14ac:dyDescent="0.3">
      <c r="A9252" s="2">
        <f>ROW()</f>
        <v>9252</v>
      </c>
      <c r="C9252" s="8">
        <f t="shared" ca="1" si="1237"/>
        <v>20</v>
      </c>
      <c r="D9252" s="8">
        <f t="shared" ca="1" si="1238"/>
        <v>0</v>
      </c>
      <c r="E9252" s="50">
        <f t="shared" ca="1" si="1232"/>
        <v>2</v>
      </c>
      <c r="F9252" s="2" t="str">
        <f t="shared" ca="1" si="1239"/>
        <v/>
      </c>
      <c r="BD9252" s="49">
        <f t="shared" ca="1" si="1236"/>
        <v>2595</v>
      </c>
      <c r="BE9252" s="3">
        <f t="shared" ca="1" si="1233"/>
        <v>0.25945000000000001</v>
      </c>
      <c r="BF9252" s="3">
        <f t="shared" ca="1" si="1234"/>
        <v>-0.6450419512753276</v>
      </c>
      <c r="BG9252" s="9">
        <f t="shared" ca="1" si="1235"/>
        <v>2</v>
      </c>
      <c r="BH9252" s="6">
        <f ca="1">IF(ISNUMBER('Descriptive Stats'!BF9252),'Descriptive Stats'!BF9252,#N/A)</f>
        <v>-0.6450419512753276</v>
      </c>
      <c r="BI9252" s="6">
        <f ca="1">IF(ISNUMBER('Descriptive Stats'!E9252),'Descriptive Stats'!E9252,#N/A)</f>
        <v>2</v>
      </c>
    </row>
    <row r="9253" spans="1:61" ht="14.4" x14ac:dyDescent="0.3">
      <c r="A9253" s="2">
        <f>ROW()</f>
        <v>9253</v>
      </c>
      <c r="C9253" s="8">
        <f t="shared" ca="1" si="1237"/>
        <v>3</v>
      </c>
      <c r="D9253" s="8">
        <f t="shared" ca="1" si="1238"/>
        <v>2</v>
      </c>
      <c r="E9253" s="50">
        <f t="shared" ca="1" si="1232"/>
        <v>0</v>
      </c>
      <c r="F9253" s="2" t="str">
        <f t="shared" ca="1" si="1239"/>
        <v/>
      </c>
      <c r="BD9253" s="49">
        <f t="shared" ca="1" si="1236"/>
        <v>815.5</v>
      </c>
      <c r="BE9253" s="3">
        <f t="shared" ca="1" si="1233"/>
        <v>8.1500000000000003E-2</v>
      </c>
      <c r="BF9253" s="3">
        <f t="shared" ca="1" si="1234"/>
        <v>-1.3950525282585462</v>
      </c>
      <c r="BG9253" s="9">
        <f t="shared" ca="1" si="1235"/>
        <v>0</v>
      </c>
      <c r="BH9253" s="6">
        <f ca="1">IF(ISNUMBER('Descriptive Stats'!BF9253),'Descriptive Stats'!BF9253,#N/A)</f>
        <v>-1.3950525282585462</v>
      </c>
      <c r="BI9253" s="6">
        <f ca="1">IF(ISNUMBER('Descriptive Stats'!E9253),'Descriptive Stats'!E9253,#N/A)</f>
        <v>0</v>
      </c>
    </row>
    <row r="9254" spans="1:61" ht="14.4" x14ac:dyDescent="0.3">
      <c r="A9254" s="2">
        <f>ROW()</f>
        <v>9254</v>
      </c>
      <c r="C9254" s="8">
        <f t="shared" ca="1" si="1237"/>
        <v>14</v>
      </c>
      <c r="D9254" s="8">
        <f t="shared" ca="1" si="1238"/>
        <v>0</v>
      </c>
      <c r="E9254" s="50">
        <f t="shared" ca="1" si="1232"/>
        <v>4</v>
      </c>
      <c r="F9254" s="2" t="str">
        <f t="shared" ca="1" si="1239"/>
        <v/>
      </c>
      <c r="BD9254" s="49">
        <f t="shared" ca="1" si="1236"/>
        <v>3442</v>
      </c>
      <c r="BE9254" s="3">
        <f t="shared" ca="1" si="1233"/>
        <v>0.34415000000000001</v>
      </c>
      <c r="BF9254" s="3">
        <f t="shared" ca="1" si="1234"/>
        <v>-0.40116316278173481</v>
      </c>
      <c r="BG9254" s="9">
        <f t="shared" ca="1" si="1235"/>
        <v>4</v>
      </c>
      <c r="BH9254" s="6">
        <f ca="1">IF(ISNUMBER('Descriptive Stats'!BF9254),'Descriptive Stats'!BF9254,#N/A)</f>
        <v>-0.40116316278173481</v>
      </c>
      <c r="BI9254" s="6">
        <f ca="1">IF(ISNUMBER('Descriptive Stats'!E9254),'Descriptive Stats'!E9254,#N/A)</f>
        <v>4</v>
      </c>
    </row>
    <row r="9255" spans="1:61" ht="14.4" x14ac:dyDescent="0.3">
      <c r="A9255" s="2">
        <f>ROW()</f>
        <v>9255</v>
      </c>
      <c r="C9255" s="8">
        <f t="shared" ca="1" si="1237"/>
        <v>13</v>
      </c>
      <c r="D9255" s="8">
        <f t="shared" ca="1" si="1238"/>
        <v>4</v>
      </c>
      <c r="E9255" s="50">
        <f t="shared" ca="1" si="1232"/>
        <v>2</v>
      </c>
      <c r="F9255" s="2" t="str">
        <f t="shared" ca="1" si="1239"/>
        <v/>
      </c>
      <c r="BD9255" s="49">
        <f t="shared" ca="1" si="1236"/>
        <v>2595</v>
      </c>
      <c r="BE9255" s="3">
        <f t="shared" ca="1" si="1233"/>
        <v>0.25945000000000001</v>
      </c>
      <c r="BF9255" s="3">
        <f t="shared" ca="1" si="1234"/>
        <v>-0.6450419512753276</v>
      </c>
      <c r="BG9255" s="9">
        <f t="shared" ca="1" si="1235"/>
        <v>2</v>
      </c>
      <c r="BH9255" s="6">
        <f ca="1">IF(ISNUMBER('Descriptive Stats'!BF9255),'Descriptive Stats'!BF9255,#N/A)</f>
        <v>-0.6450419512753276</v>
      </c>
      <c r="BI9255" s="6">
        <f ca="1">IF(ISNUMBER('Descriptive Stats'!E9255),'Descriptive Stats'!E9255,#N/A)</f>
        <v>2</v>
      </c>
    </row>
    <row r="9256" spans="1:61" ht="14.4" x14ac:dyDescent="0.3">
      <c r="A9256" s="2">
        <f>ROW()</f>
        <v>9256</v>
      </c>
      <c r="C9256" s="8">
        <f t="shared" ca="1" si="1237"/>
        <v>17</v>
      </c>
      <c r="D9256" s="8">
        <f t="shared" ca="1" si="1238"/>
        <v>2</v>
      </c>
      <c r="E9256" s="50">
        <f t="shared" ca="1" si="1232"/>
        <v>2</v>
      </c>
      <c r="F9256" s="2" t="str">
        <f t="shared" ca="1" si="1239"/>
        <v/>
      </c>
      <c r="BD9256" s="49">
        <f t="shared" ca="1" si="1236"/>
        <v>2595</v>
      </c>
      <c r="BE9256" s="3">
        <f t="shared" ca="1" si="1233"/>
        <v>0.25945000000000001</v>
      </c>
      <c r="BF9256" s="3">
        <f t="shared" ca="1" si="1234"/>
        <v>-0.6450419512753276</v>
      </c>
      <c r="BG9256" s="9">
        <f t="shared" ca="1" si="1235"/>
        <v>2</v>
      </c>
      <c r="BH9256" s="6">
        <f ca="1">IF(ISNUMBER('Descriptive Stats'!BF9256),'Descriptive Stats'!BF9256,#N/A)</f>
        <v>-0.6450419512753276</v>
      </c>
      <c r="BI9256" s="6">
        <f ca="1">IF(ISNUMBER('Descriptive Stats'!E9256),'Descriptive Stats'!E9256,#N/A)</f>
        <v>2</v>
      </c>
    </row>
    <row r="9257" spans="1:61" ht="14.4" x14ac:dyDescent="0.3">
      <c r="A9257" s="2">
        <f>ROW()</f>
        <v>9257</v>
      </c>
      <c r="C9257" s="8">
        <f t="shared" ca="1" si="1237"/>
        <v>3</v>
      </c>
      <c r="D9257" s="8">
        <f t="shared" ca="1" si="1238"/>
        <v>2</v>
      </c>
      <c r="E9257" s="50">
        <f t="shared" ca="1" si="1232"/>
        <v>6</v>
      </c>
      <c r="F9257" s="2" t="str">
        <f t="shared" ca="1" si="1239"/>
        <v/>
      </c>
      <c r="BD9257" s="49">
        <f t="shared" ca="1" si="1236"/>
        <v>3900</v>
      </c>
      <c r="BE9257" s="3">
        <f t="shared" ca="1" si="1233"/>
        <v>0.38995000000000002</v>
      </c>
      <c r="BF9257" s="3">
        <f t="shared" ca="1" si="1234"/>
        <v>-0.2794493539703507</v>
      </c>
      <c r="BG9257" s="9">
        <f t="shared" ca="1" si="1235"/>
        <v>6</v>
      </c>
      <c r="BH9257" s="6">
        <f ca="1">IF(ISNUMBER('Descriptive Stats'!BF9257),'Descriptive Stats'!BF9257,#N/A)</f>
        <v>-0.2794493539703507</v>
      </c>
      <c r="BI9257" s="6">
        <f ca="1">IF(ISNUMBER('Descriptive Stats'!E9257),'Descriptive Stats'!E9257,#N/A)</f>
        <v>6</v>
      </c>
    </row>
    <row r="9258" spans="1:61" ht="14.4" x14ac:dyDescent="0.3">
      <c r="A9258" s="2">
        <f>ROW()</f>
        <v>9258</v>
      </c>
      <c r="C9258" s="8">
        <f t="shared" ca="1" si="1237"/>
        <v>2</v>
      </c>
      <c r="D9258" s="8">
        <f t="shared" ca="1" si="1238"/>
        <v>6</v>
      </c>
      <c r="E9258" s="50">
        <f t="shared" ca="1" si="1232"/>
        <v>7</v>
      </c>
      <c r="F9258" s="2" t="str">
        <f t="shared" ca="1" si="1239"/>
        <v/>
      </c>
      <c r="BD9258" s="49">
        <f t="shared" ca="1" si="1236"/>
        <v>4473.5</v>
      </c>
      <c r="BE9258" s="3">
        <f t="shared" ca="1" si="1233"/>
        <v>0.44729999999999998</v>
      </c>
      <c r="BF9258" s="3">
        <f t="shared" ca="1" si="1234"/>
        <v>-0.13248586824472414</v>
      </c>
      <c r="BG9258" s="9">
        <f t="shared" ca="1" si="1235"/>
        <v>7</v>
      </c>
      <c r="BH9258" s="6">
        <f ca="1">IF(ISNUMBER('Descriptive Stats'!BF9258),'Descriptive Stats'!BF9258,#N/A)</f>
        <v>-0.13248586824472414</v>
      </c>
      <c r="BI9258" s="6">
        <f ca="1">IF(ISNUMBER('Descriptive Stats'!E9258),'Descriptive Stats'!E9258,#N/A)</f>
        <v>7</v>
      </c>
    </row>
    <row r="9259" spans="1:61" ht="14.4" x14ac:dyDescent="0.3">
      <c r="A9259" s="2">
        <f>ROW()</f>
        <v>9259</v>
      </c>
      <c r="C9259" s="8">
        <f t="shared" ca="1" si="1237"/>
        <v>6</v>
      </c>
      <c r="D9259" s="8">
        <f t="shared" ca="1" si="1238"/>
        <v>7</v>
      </c>
      <c r="E9259" s="50">
        <f t="shared" ca="1" si="1232"/>
        <v>0</v>
      </c>
      <c r="F9259" s="2" t="str">
        <f t="shared" ca="1" si="1239"/>
        <v/>
      </c>
      <c r="BD9259" s="49">
        <f t="shared" ca="1" si="1236"/>
        <v>815.5</v>
      </c>
      <c r="BE9259" s="3">
        <f t="shared" ca="1" si="1233"/>
        <v>8.1500000000000003E-2</v>
      </c>
      <c r="BF9259" s="3">
        <f t="shared" ca="1" si="1234"/>
        <v>-1.3950525282585462</v>
      </c>
      <c r="BG9259" s="9">
        <f t="shared" ca="1" si="1235"/>
        <v>0</v>
      </c>
      <c r="BH9259" s="6">
        <f ca="1">IF(ISNUMBER('Descriptive Stats'!BF9259),'Descriptive Stats'!BF9259,#N/A)</f>
        <v>-1.3950525282585462</v>
      </c>
      <c r="BI9259" s="6">
        <f ca="1">IF(ISNUMBER('Descriptive Stats'!E9259),'Descriptive Stats'!E9259,#N/A)</f>
        <v>0</v>
      </c>
    </row>
    <row r="9260" spans="1:61" ht="14.4" x14ac:dyDescent="0.3">
      <c r="A9260" s="2">
        <f>ROW()</f>
        <v>9260</v>
      </c>
      <c r="C9260" s="8">
        <f t="shared" ca="1" si="1237"/>
        <v>11</v>
      </c>
      <c r="D9260" s="8">
        <f t="shared" ca="1" si="1238"/>
        <v>0</v>
      </c>
      <c r="E9260" s="50">
        <f t="shared" ca="1" si="1232"/>
        <v>0</v>
      </c>
      <c r="F9260" s="2" t="str">
        <f t="shared" ca="1" si="1239"/>
        <v/>
      </c>
      <c r="BD9260" s="49">
        <f t="shared" ca="1" si="1236"/>
        <v>815.5</v>
      </c>
      <c r="BE9260" s="3">
        <f t="shared" ca="1" si="1233"/>
        <v>8.1500000000000003E-2</v>
      </c>
      <c r="BF9260" s="3">
        <f t="shared" ca="1" si="1234"/>
        <v>-1.3950525282585462</v>
      </c>
      <c r="BG9260" s="9">
        <f t="shared" ca="1" si="1235"/>
        <v>0</v>
      </c>
      <c r="BH9260" s="6">
        <f ca="1">IF(ISNUMBER('Descriptive Stats'!BF9260),'Descriptive Stats'!BF9260,#N/A)</f>
        <v>-1.3950525282585462</v>
      </c>
      <c r="BI9260" s="6">
        <f ca="1">IF(ISNUMBER('Descriptive Stats'!E9260),'Descriptive Stats'!E9260,#N/A)</f>
        <v>0</v>
      </c>
    </row>
    <row r="9261" spans="1:61" ht="14.4" x14ac:dyDescent="0.3">
      <c r="A9261" s="2">
        <f>ROW()</f>
        <v>9261</v>
      </c>
      <c r="C9261" s="8">
        <f t="shared" ca="1" si="1237"/>
        <v>22</v>
      </c>
      <c r="D9261" s="8">
        <f t="shared" ca="1" si="1238"/>
        <v>0</v>
      </c>
      <c r="E9261" s="50">
        <f t="shared" ca="1" si="1232"/>
        <v>1</v>
      </c>
      <c r="F9261" s="2" t="str">
        <f t="shared" ca="1" si="1239"/>
        <v/>
      </c>
      <c r="BD9261" s="49">
        <f t="shared" ca="1" si="1236"/>
        <v>1871</v>
      </c>
      <c r="BE9261" s="3">
        <f t="shared" ca="1" si="1233"/>
        <v>0.18704999999999999</v>
      </c>
      <c r="BF9261" s="3">
        <f t="shared" ca="1" si="1234"/>
        <v>-0.88881967520906158</v>
      </c>
      <c r="BG9261" s="9">
        <f t="shared" ca="1" si="1235"/>
        <v>1</v>
      </c>
      <c r="BH9261" s="6">
        <f ca="1">IF(ISNUMBER('Descriptive Stats'!BF9261),'Descriptive Stats'!BF9261,#N/A)</f>
        <v>-0.88881967520906158</v>
      </c>
      <c r="BI9261" s="6">
        <f ca="1">IF(ISNUMBER('Descriptive Stats'!E9261),'Descriptive Stats'!E9261,#N/A)</f>
        <v>1</v>
      </c>
    </row>
    <row r="9262" spans="1:61" ht="14.4" x14ac:dyDescent="0.3">
      <c r="A9262" s="2">
        <f>ROW()</f>
        <v>9262</v>
      </c>
      <c r="C9262" s="8">
        <f t="shared" ca="1" si="1237"/>
        <v>8</v>
      </c>
      <c r="D9262" s="8">
        <f t="shared" ca="1" si="1238"/>
        <v>1</v>
      </c>
      <c r="E9262" s="50">
        <f t="shared" ca="1" si="1232"/>
        <v>9</v>
      </c>
      <c r="F9262" s="2" t="str">
        <f t="shared" ca="1" si="1239"/>
        <v/>
      </c>
      <c r="BD9262" s="49">
        <f t="shared" ca="1" si="1236"/>
        <v>4819</v>
      </c>
      <c r="BE9262" s="3">
        <f t="shared" ca="1" si="1233"/>
        <v>0.48185</v>
      </c>
      <c r="BF9262" s="3">
        <f t="shared" ca="1" si="1234"/>
        <v>-4.5511009098988427E-2</v>
      </c>
      <c r="BG9262" s="9">
        <f t="shared" ca="1" si="1235"/>
        <v>9</v>
      </c>
      <c r="BH9262" s="6">
        <f ca="1">IF(ISNUMBER('Descriptive Stats'!BF9262),'Descriptive Stats'!BF9262,#N/A)</f>
        <v>-4.5511009098988427E-2</v>
      </c>
      <c r="BI9262" s="6">
        <f ca="1">IF(ISNUMBER('Descriptive Stats'!E9262),'Descriptive Stats'!E9262,#N/A)</f>
        <v>9</v>
      </c>
    </row>
    <row r="9263" spans="1:61" ht="14.4" x14ac:dyDescent="0.3">
      <c r="A9263" s="2">
        <f>ROW()</f>
        <v>9263</v>
      </c>
      <c r="C9263" s="8">
        <f t="shared" ca="1" si="1237"/>
        <v>23</v>
      </c>
      <c r="D9263" s="8">
        <f t="shared" ca="1" si="1238"/>
        <v>9</v>
      </c>
      <c r="E9263" s="50">
        <f t="shared" ca="1" si="1232"/>
        <v>0</v>
      </c>
      <c r="F9263" s="2" t="str">
        <f t="shared" ca="1" si="1239"/>
        <v/>
      </c>
      <c r="BD9263" s="49">
        <f t="shared" ca="1" si="1236"/>
        <v>815.5</v>
      </c>
      <c r="BE9263" s="3">
        <f t="shared" ca="1" si="1233"/>
        <v>8.1500000000000003E-2</v>
      </c>
      <c r="BF9263" s="3">
        <f t="shared" ca="1" si="1234"/>
        <v>-1.3950525282585462</v>
      </c>
      <c r="BG9263" s="9">
        <f t="shared" ca="1" si="1235"/>
        <v>0</v>
      </c>
      <c r="BH9263" s="6">
        <f ca="1">IF(ISNUMBER('Descriptive Stats'!BF9263),'Descriptive Stats'!BF9263,#N/A)</f>
        <v>-1.3950525282585462</v>
      </c>
      <c r="BI9263" s="6">
        <f ca="1">IF(ISNUMBER('Descriptive Stats'!E9263),'Descriptive Stats'!E9263,#N/A)</f>
        <v>0</v>
      </c>
    </row>
    <row r="9264" spans="1:61" ht="14.4" x14ac:dyDescent="0.3">
      <c r="A9264" s="2">
        <f>ROW()</f>
        <v>9264</v>
      </c>
      <c r="C9264" s="8">
        <f t="shared" ca="1" si="1237"/>
        <v>14</v>
      </c>
      <c r="D9264" s="8">
        <f t="shared" ca="1" si="1238"/>
        <v>0</v>
      </c>
      <c r="E9264" s="50">
        <f t="shared" ca="1" si="1232"/>
        <v>0</v>
      </c>
      <c r="F9264" s="2" t="str">
        <f t="shared" ca="1" si="1239"/>
        <v/>
      </c>
      <c r="BD9264" s="49">
        <f t="shared" ca="1" si="1236"/>
        <v>815.5</v>
      </c>
      <c r="BE9264" s="3">
        <f t="shared" ca="1" si="1233"/>
        <v>8.1500000000000003E-2</v>
      </c>
      <c r="BF9264" s="3">
        <f t="shared" ca="1" si="1234"/>
        <v>-1.3950525282585462</v>
      </c>
      <c r="BG9264" s="9">
        <f t="shared" ca="1" si="1235"/>
        <v>0</v>
      </c>
      <c r="BH9264" s="6">
        <f ca="1">IF(ISNUMBER('Descriptive Stats'!BF9264),'Descriptive Stats'!BF9264,#N/A)</f>
        <v>-1.3950525282585462</v>
      </c>
      <c r="BI9264" s="6">
        <f ca="1">IF(ISNUMBER('Descriptive Stats'!E9264),'Descriptive Stats'!E9264,#N/A)</f>
        <v>0</v>
      </c>
    </row>
    <row r="9265" spans="1:61" ht="14.4" x14ac:dyDescent="0.3">
      <c r="A9265" s="2">
        <f>ROW()</f>
        <v>9265</v>
      </c>
      <c r="C9265" s="8">
        <f t="shared" ca="1" si="1237"/>
        <v>15</v>
      </c>
      <c r="D9265" s="8">
        <f t="shared" ca="1" si="1238"/>
        <v>0</v>
      </c>
      <c r="E9265" s="50">
        <f t="shared" ca="1" si="1232"/>
        <v>2</v>
      </c>
      <c r="F9265" s="2" t="str">
        <f t="shared" ca="1" si="1239"/>
        <v/>
      </c>
      <c r="BD9265" s="49">
        <f t="shared" ca="1" si="1236"/>
        <v>2595</v>
      </c>
      <c r="BE9265" s="3">
        <f t="shared" ca="1" si="1233"/>
        <v>0.25945000000000001</v>
      </c>
      <c r="BF9265" s="3">
        <f t="shared" ca="1" si="1234"/>
        <v>-0.6450419512753276</v>
      </c>
      <c r="BG9265" s="9">
        <f t="shared" ca="1" si="1235"/>
        <v>2</v>
      </c>
      <c r="BH9265" s="6">
        <f ca="1">IF(ISNUMBER('Descriptive Stats'!BF9265),'Descriptive Stats'!BF9265,#N/A)</f>
        <v>-0.6450419512753276</v>
      </c>
      <c r="BI9265" s="6">
        <f ca="1">IF(ISNUMBER('Descriptive Stats'!E9265),'Descriptive Stats'!E9265,#N/A)</f>
        <v>2</v>
      </c>
    </row>
    <row r="9266" spans="1:61" ht="14.4" x14ac:dyDescent="0.3">
      <c r="A9266" s="2">
        <f>ROW()</f>
        <v>9266</v>
      </c>
      <c r="C9266" s="8">
        <f t="shared" ca="1" si="1237"/>
        <v>17</v>
      </c>
      <c r="D9266" s="8">
        <f t="shared" ca="1" si="1238"/>
        <v>2</v>
      </c>
      <c r="E9266" s="50">
        <f t="shared" ca="1" si="1232"/>
        <v>1</v>
      </c>
      <c r="F9266" s="2" t="str">
        <f t="shared" ca="1" si="1239"/>
        <v/>
      </c>
      <c r="BD9266" s="49">
        <f t="shared" ca="1" si="1236"/>
        <v>1871</v>
      </c>
      <c r="BE9266" s="3">
        <f t="shared" ca="1" si="1233"/>
        <v>0.18704999999999999</v>
      </c>
      <c r="BF9266" s="3">
        <f t="shared" ca="1" si="1234"/>
        <v>-0.88881967520906158</v>
      </c>
      <c r="BG9266" s="9">
        <f t="shared" ca="1" si="1235"/>
        <v>1</v>
      </c>
      <c r="BH9266" s="6">
        <f ca="1">IF(ISNUMBER('Descriptive Stats'!BF9266),'Descriptive Stats'!BF9266,#N/A)</f>
        <v>-0.88881967520906158</v>
      </c>
      <c r="BI9266" s="6">
        <f ca="1">IF(ISNUMBER('Descriptive Stats'!E9266),'Descriptive Stats'!E9266,#N/A)</f>
        <v>1</v>
      </c>
    </row>
    <row r="9267" spans="1:61" ht="14.4" x14ac:dyDescent="0.3">
      <c r="A9267" s="2">
        <f>ROW()</f>
        <v>9267</v>
      </c>
      <c r="C9267" s="8">
        <f t="shared" ca="1" si="1237"/>
        <v>12</v>
      </c>
      <c r="D9267" s="8">
        <f t="shared" ca="1" si="1238"/>
        <v>1</v>
      </c>
      <c r="E9267" s="50">
        <f t="shared" ca="1" si="1232"/>
        <v>4</v>
      </c>
      <c r="F9267" s="2" t="str">
        <f t="shared" ca="1" si="1239"/>
        <v/>
      </c>
      <c r="BD9267" s="49">
        <f t="shared" ca="1" si="1236"/>
        <v>3442</v>
      </c>
      <c r="BE9267" s="3">
        <f t="shared" ca="1" si="1233"/>
        <v>0.34415000000000001</v>
      </c>
      <c r="BF9267" s="3">
        <f t="shared" ca="1" si="1234"/>
        <v>-0.40116316278173481</v>
      </c>
      <c r="BG9267" s="9">
        <f t="shared" ca="1" si="1235"/>
        <v>4</v>
      </c>
      <c r="BH9267" s="6">
        <f ca="1">IF(ISNUMBER('Descriptive Stats'!BF9267),'Descriptive Stats'!BF9267,#N/A)</f>
        <v>-0.40116316278173481</v>
      </c>
      <c r="BI9267" s="6">
        <f ca="1">IF(ISNUMBER('Descriptive Stats'!E9267),'Descriptive Stats'!E9267,#N/A)</f>
        <v>4</v>
      </c>
    </row>
    <row r="9268" spans="1:61" ht="14.4" x14ac:dyDescent="0.3">
      <c r="A9268" s="2">
        <f>ROW()</f>
        <v>9268</v>
      </c>
      <c r="C9268" s="8">
        <f t="shared" ca="1" si="1237"/>
        <v>13</v>
      </c>
      <c r="D9268" s="8">
        <f t="shared" ca="1" si="1238"/>
        <v>4</v>
      </c>
      <c r="E9268" s="50">
        <f t="shared" ca="1" si="1232"/>
        <v>0</v>
      </c>
      <c r="F9268" s="2" t="str">
        <f t="shared" ca="1" si="1239"/>
        <v/>
      </c>
      <c r="BD9268" s="49">
        <f t="shared" ca="1" si="1236"/>
        <v>815.5</v>
      </c>
      <c r="BE9268" s="3">
        <f t="shared" ca="1" si="1233"/>
        <v>8.1500000000000003E-2</v>
      </c>
      <c r="BF9268" s="3">
        <f t="shared" ca="1" si="1234"/>
        <v>-1.3950525282585462</v>
      </c>
      <c r="BG9268" s="9">
        <f t="shared" ca="1" si="1235"/>
        <v>0</v>
      </c>
      <c r="BH9268" s="6">
        <f ca="1">IF(ISNUMBER('Descriptive Stats'!BF9268),'Descriptive Stats'!BF9268,#N/A)</f>
        <v>-1.3950525282585462</v>
      </c>
      <c r="BI9268" s="6">
        <f ca="1">IF(ISNUMBER('Descriptive Stats'!E9268),'Descriptive Stats'!E9268,#N/A)</f>
        <v>0</v>
      </c>
    </row>
    <row r="9269" spans="1:61" ht="14.4" x14ac:dyDescent="0.3">
      <c r="A9269" s="2">
        <f>ROW()</f>
        <v>9269</v>
      </c>
      <c r="C9269" s="8">
        <f t="shared" ca="1" si="1237"/>
        <v>11</v>
      </c>
      <c r="D9269" s="8">
        <f t="shared" ca="1" si="1238"/>
        <v>0</v>
      </c>
      <c r="E9269" s="50">
        <f t="shared" ca="1" si="1232"/>
        <v>0</v>
      </c>
      <c r="F9269" s="2" t="str">
        <f t="shared" ca="1" si="1239"/>
        <v/>
      </c>
      <c r="BD9269" s="49">
        <f t="shared" ca="1" si="1236"/>
        <v>815.5</v>
      </c>
      <c r="BE9269" s="3">
        <f t="shared" ca="1" si="1233"/>
        <v>8.1500000000000003E-2</v>
      </c>
      <c r="BF9269" s="3">
        <f t="shared" ca="1" si="1234"/>
        <v>-1.3950525282585462</v>
      </c>
      <c r="BG9269" s="9">
        <f t="shared" ca="1" si="1235"/>
        <v>0</v>
      </c>
      <c r="BH9269" s="6">
        <f ca="1">IF(ISNUMBER('Descriptive Stats'!BF9269),'Descriptive Stats'!BF9269,#N/A)</f>
        <v>-1.3950525282585462</v>
      </c>
      <c r="BI9269" s="6">
        <f ca="1">IF(ISNUMBER('Descriptive Stats'!E9269),'Descriptive Stats'!E9269,#N/A)</f>
        <v>0</v>
      </c>
    </row>
    <row r="9270" spans="1:61" ht="14.4" x14ac:dyDescent="0.3">
      <c r="A9270" s="2">
        <f>ROW()</f>
        <v>9270</v>
      </c>
      <c r="C9270" s="8">
        <f t="shared" ca="1" si="1237"/>
        <v>11</v>
      </c>
      <c r="D9270" s="8">
        <f t="shared" ca="1" si="1238"/>
        <v>0</v>
      </c>
      <c r="E9270" s="50">
        <f t="shared" ca="1" si="1232"/>
        <v>2</v>
      </c>
      <c r="F9270" s="2" t="str">
        <f t="shared" ca="1" si="1239"/>
        <v/>
      </c>
      <c r="BD9270" s="49">
        <f t="shared" ca="1" si="1236"/>
        <v>2595</v>
      </c>
      <c r="BE9270" s="3">
        <f t="shared" ca="1" si="1233"/>
        <v>0.25945000000000001</v>
      </c>
      <c r="BF9270" s="3">
        <f t="shared" ca="1" si="1234"/>
        <v>-0.6450419512753276</v>
      </c>
      <c r="BG9270" s="9">
        <f t="shared" ca="1" si="1235"/>
        <v>2</v>
      </c>
      <c r="BH9270" s="6">
        <f ca="1">IF(ISNUMBER('Descriptive Stats'!BF9270),'Descriptive Stats'!BF9270,#N/A)</f>
        <v>-0.6450419512753276</v>
      </c>
      <c r="BI9270" s="6">
        <f ca="1">IF(ISNUMBER('Descriptive Stats'!E9270),'Descriptive Stats'!E9270,#N/A)</f>
        <v>2</v>
      </c>
    </row>
    <row r="9271" spans="1:61" ht="14.4" x14ac:dyDescent="0.3">
      <c r="A9271" s="2">
        <f>ROW()</f>
        <v>9271</v>
      </c>
      <c r="C9271" s="8">
        <f t="shared" ca="1" si="1237"/>
        <v>3</v>
      </c>
      <c r="D9271" s="8">
        <f t="shared" ca="1" si="1238"/>
        <v>2</v>
      </c>
      <c r="E9271" s="50">
        <f t="shared" ca="1" si="1232"/>
        <v>0</v>
      </c>
      <c r="F9271" s="2" t="str">
        <f t="shared" ca="1" si="1239"/>
        <v/>
      </c>
      <c r="BD9271" s="49">
        <f t="shared" ca="1" si="1236"/>
        <v>815.5</v>
      </c>
      <c r="BE9271" s="3">
        <f t="shared" ca="1" si="1233"/>
        <v>8.1500000000000003E-2</v>
      </c>
      <c r="BF9271" s="3">
        <f t="shared" ca="1" si="1234"/>
        <v>-1.3950525282585462</v>
      </c>
      <c r="BG9271" s="9">
        <f t="shared" ca="1" si="1235"/>
        <v>0</v>
      </c>
      <c r="BH9271" s="6">
        <f ca="1">IF(ISNUMBER('Descriptive Stats'!BF9271),'Descriptive Stats'!BF9271,#N/A)</f>
        <v>-1.3950525282585462</v>
      </c>
      <c r="BI9271" s="6">
        <f ca="1">IF(ISNUMBER('Descriptive Stats'!E9271),'Descriptive Stats'!E9271,#N/A)</f>
        <v>0</v>
      </c>
    </row>
    <row r="9272" spans="1:61" ht="14.4" x14ac:dyDescent="0.3">
      <c r="A9272" s="2">
        <f>ROW()</f>
        <v>9272</v>
      </c>
      <c r="C9272" s="8">
        <f t="shared" ca="1" si="1237"/>
        <v>11</v>
      </c>
      <c r="D9272" s="8">
        <f t="shared" ca="1" si="1238"/>
        <v>0</v>
      </c>
      <c r="E9272" s="50">
        <f t="shared" ca="1" si="1232"/>
        <v>2</v>
      </c>
      <c r="F9272" s="2" t="str">
        <f t="shared" ca="1" si="1239"/>
        <v/>
      </c>
      <c r="BD9272" s="49">
        <f t="shared" ca="1" si="1236"/>
        <v>2595</v>
      </c>
      <c r="BE9272" s="3">
        <f t="shared" ca="1" si="1233"/>
        <v>0.25945000000000001</v>
      </c>
      <c r="BF9272" s="3">
        <f t="shared" ca="1" si="1234"/>
        <v>-0.6450419512753276</v>
      </c>
      <c r="BG9272" s="9">
        <f t="shared" ca="1" si="1235"/>
        <v>2</v>
      </c>
      <c r="BH9272" s="6">
        <f ca="1">IF(ISNUMBER('Descriptive Stats'!BF9272),'Descriptive Stats'!BF9272,#N/A)</f>
        <v>-0.6450419512753276</v>
      </c>
      <c r="BI9272" s="6">
        <f ca="1">IF(ISNUMBER('Descriptive Stats'!E9272),'Descriptive Stats'!E9272,#N/A)</f>
        <v>2</v>
      </c>
    </row>
    <row r="9273" spans="1:61" ht="14.4" x14ac:dyDescent="0.3">
      <c r="A9273" s="2">
        <f>ROW()</f>
        <v>9273</v>
      </c>
      <c r="C9273" s="8">
        <f t="shared" ca="1" si="1237"/>
        <v>3</v>
      </c>
      <c r="D9273" s="8">
        <f t="shared" ca="1" si="1238"/>
        <v>2</v>
      </c>
      <c r="E9273" s="50">
        <f t="shared" ca="1" si="1232"/>
        <v>6</v>
      </c>
      <c r="F9273" s="2" t="str">
        <f t="shared" ca="1" si="1239"/>
        <v/>
      </c>
      <c r="BD9273" s="49">
        <f t="shared" ca="1" si="1236"/>
        <v>3900</v>
      </c>
      <c r="BE9273" s="3">
        <f t="shared" ca="1" si="1233"/>
        <v>0.38995000000000002</v>
      </c>
      <c r="BF9273" s="3">
        <f t="shared" ca="1" si="1234"/>
        <v>-0.2794493539703507</v>
      </c>
      <c r="BG9273" s="9">
        <f t="shared" ca="1" si="1235"/>
        <v>6</v>
      </c>
      <c r="BH9273" s="6">
        <f ca="1">IF(ISNUMBER('Descriptive Stats'!BF9273),'Descriptive Stats'!BF9273,#N/A)</f>
        <v>-0.2794493539703507</v>
      </c>
      <c r="BI9273" s="6">
        <f ca="1">IF(ISNUMBER('Descriptive Stats'!E9273),'Descriptive Stats'!E9273,#N/A)</f>
        <v>6</v>
      </c>
    </row>
    <row r="9274" spans="1:61" ht="14.4" x14ac:dyDescent="0.3">
      <c r="A9274" s="2">
        <f>ROW()</f>
        <v>9274</v>
      </c>
      <c r="C9274" s="8">
        <f t="shared" ca="1" si="1237"/>
        <v>2</v>
      </c>
      <c r="D9274" s="8">
        <f t="shared" ca="1" si="1238"/>
        <v>6</v>
      </c>
      <c r="E9274" s="50">
        <f t="shared" ca="1" si="1232"/>
        <v>4</v>
      </c>
      <c r="F9274" s="2" t="str">
        <f t="shared" ca="1" si="1239"/>
        <v/>
      </c>
      <c r="BD9274" s="49">
        <f t="shared" ca="1" si="1236"/>
        <v>3442</v>
      </c>
      <c r="BE9274" s="3">
        <f t="shared" ca="1" si="1233"/>
        <v>0.34415000000000001</v>
      </c>
      <c r="BF9274" s="3">
        <f t="shared" ca="1" si="1234"/>
        <v>-0.40116316278173481</v>
      </c>
      <c r="BG9274" s="9">
        <f t="shared" ca="1" si="1235"/>
        <v>4</v>
      </c>
      <c r="BH9274" s="6">
        <f ca="1">IF(ISNUMBER('Descriptive Stats'!BF9274),'Descriptive Stats'!BF9274,#N/A)</f>
        <v>-0.40116316278173481</v>
      </c>
      <c r="BI9274" s="6">
        <f ca="1">IF(ISNUMBER('Descriptive Stats'!E9274),'Descriptive Stats'!E9274,#N/A)</f>
        <v>4</v>
      </c>
    </row>
    <row r="9275" spans="1:61" ht="14.4" x14ac:dyDescent="0.3">
      <c r="A9275" s="2">
        <f>ROW()</f>
        <v>9275</v>
      </c>
      <c r="C9275" s="8">
        <f t="shared" ca="1" si="1237"/>
        <v>13</v>
      </c>
      <c r="D9275" s="8">
        <f t="shared" ca="1" si="1238"/>
        <v>4</v>
      </c>
      <c r="E9275" s="50">
        <f t="shared" ca="1" si="1232"/>
        <v>0</v>
      </c>
      <c r="F9275" s="2" t="str">
        <f t="shared" ca="1" si="1239"/>
        <v/>
      </c>
      <c r="BD9275" s="49">
        <f t="shared" ca="1" si="1236"/>
        <v>815.5</v>
      </c>
      <c r="BE9275" s="3">
        <f t="shared" ca="1" si="1233"/>
        <v>8.1500000000000003E-2</v>
      </c>
      <c r="BF9275" s="3">
        <f t="shared" ca="1" si="1234"/>
        <v>-1.3950525282585462</v>
      </c>
      <c r="BG9275" s="9">
        <f t="shared" ca="1" si="1235"/>
        <v>0</v>
      </c>
      <c r="BH9275" s="6">
        <f ca="1">IF(ISNUMBER('Descriptive Stats'!BF9275),'Descriptive Stats'!BF9275,#N/A)</f>
        <v>-1.3950525282585462</v>
      </c>
      <c r="BI9275" s="6">
        <f ca="1">IF(ISNUMBER('Descriptive Stats'!E9275),'Descriptive Stats'!E9275,#N/A)</f>
        <v>0</v>
      </c>
    </row>
    <row r="9276" spans="1:61" ht="14.4" x14ac:dyDescent="0.3">
      <c r="A9276" s="2">
        <f>ROW()</f>
        <v>9276</v>
      </c>
      <c r="C9276" s="8">
        <f t="shared" ca="1" si="1237"/>
        <v>15</v>
      </c>
      <c r="D9276" s="8">
        <f t="shared" ca="1" si="1238"/>
        <v>0</v>
      </c>
      <c r="E9276" s="50">
        <f t="shared" ca="1" si="1232"/>
        <v>2</v>
      </c>
      <c r="F9276" s="2" t="str">
        <f t="shared" ca="1" si="1239"/>
        <v/>
      </c>
      <c r="BD9276" s="49">
        <f t="shared" ca="1" si="1236"/>
        <v>2595</v>
      </c>
      <c r="BE9276" s="3">
        <f t="shared" ca="1" si="1233"/>
        <v>0.25945000000000001</v>
      </c>
      <c r="BF9276" s="3">
        <f t="shared" ca="1" si="1234"/>
        <v>-0.6450419512753276</v>
      </c>
      <c r="BG9276" s="9">
        <f t="shared" ca="1" si="1235"/>
        <v>2</v>
      </c>
      <c r="BH9276" s="6">
        <f ca="1">IF(ISNUMBER('Descriptive Stats'!BF9276),'Descriptive Stats'!BF9276,#N/A)</f>
        <v>-0.6450419512753276</v>
      </c>
      <c r="BI9276" s="6">
        <f ca="1">IF(ISNUMBER('Descriptive Stats'!E9276),'Descriptive Stats'!E9276,#N/A)</f>
        <v>2</v>
      </c>
    </row>
    <row r="9277" spans="1:61" ht="14.4" x14ac:dyDescent="0.3">
      <c r="A9277" s="2">
        <f>ROW()</f>
        <v>9277</v>
      </c>
      <c r="C9277" s="8">
        <f t="shared" ca="1" si="1237"/>
        <v>3</v>
      </c>
      <c r="D9277" s="8">
        <f t="shared" ca="1" si="1238"/>
        <v>2</v>
      </c>
      <c r="E9277" s="50">
        <f t="shared" ca="1" si="1232"/>
        <v>0</v>
      </c>
      <c r="F9277" s="2" t="str">
        <f t="shared" ca="1" si="1239"/>
        <v/>
      </c>
      <c r="BD9277" s="49">
        <f t="shared" ca="1" si="1236"/>
        <v>815.5</v>
      </c>
      <c r="BE9277" s="3">
        <f t="shared" ca="1" si="1233"/>
        <v>8.1500000000000003E-2</v>
      </c>
      <c r="BF9277" s="3">
        <f t="shared" ca="1" si="1234"/>
        <v>-1.3950525282585462</v>
      </c>
      <c r="BG9277" s="9">
        <f t="shared" ca="1" si="1235"/>
        <v>0</v>
      </c>
      <c r="BH9277" s="6">
        <f ca="1">IF(ISNUMBER('Descriptive Stats'!BF9277),'Descriptive Stats'!BF9277,#N/A)</f>
        <v>-1.3950525282585462</v>
      </c>
      <c r="BI9277" s="6">
        <f ca="1">IF(ISNUMBER('Descriptive Stats'!E9277),'Descriptive Stats'!E9277,#N/A)</f>
        <v>0</v>
      </c>
    </row>
    <row r="9278" spans="1:61" ht="14.4" x14ac:dyDescent="0.3">
      <c r="A9278" s="2">
        <f>ROW()</f>
        <v>9278</v>
      </c>
      <c r="C9278" s="8">
        <f t="shared" ca="1" si="1237"/>
        <v>11</v>
      </c>
      <c r="D9278" s="8">
        <f t="shared" ca="1" si="1238"/>
        <v>0</v>
      </c>
      <c r="E9278" s="50">
        <f t="shared" ca="1" si="1232"/>
        <v>9</v>
      </c>
      <c r="F9278" s="2" t="str">
        <f t="shared" ca="1" si="1239"/>
        <v/>
      </c>
      <c r="BD9278" s="49">
        <f t="shared" ca="1" si="1236"/>
        <v>4819</v>
      </c>
      <c r="BE9278" s="3">
        <f t="shared" ca="1" si="1233"/>
        <v>0.48185</v>
      </c>
      <c r="BF9278" s="3">
        <f t="shared" ca="1" si="1234"/>
        <v>-4.5511009098988427E-2</v>
      </c>
      <c r="BG9278" s="9">
        <f t="shared" ca="1" si="1235"/>
        <v>9</v>
      </c>
      <c r="BH9278" s="6">
        <f ca="1">IF(ISNUMBER('Descriptive Stats'!BF9278),'Descriptive Stats'!BF9278,#N/A)</f>
        <v>-4.5511009098988427E-2</v>
      </c>
      <c r="BI9278" s="6">
        <f ca="1">IF(ISNUMBER('Descriptive Stats'!E9278),'Descriptive Stats'!E9278,#N/A)</f>
        <v>9</v>
      </c>
    </row>
    <row r="9279" spans="1:61" ht="14.4" x14ac:dyDescent="0.3">
      <c r="A9279" s="2">
        <f>ROW()</f>
        <v>9279</v>
      </c>
      <c r="C9279" s="8">
        <f t="shared" ca="1" si="1237"/>
        <v>23</v>
      </c>
      <c r="D9279" s="8">
        <f t="shared" ca="1" si="1238"/>
        <v>9</v>
      </c>
      <c r="E9279" s="50">
        <f t="shared" ca="1" si="1232"/>
        <v>2</v>
      </c>
      <c r="F9279" s="2" t="str">
        <f t="shared" ca="1" si="1239"/>
        <v/>
      </c>
      <c r="BD9279" s="49">
        <f t="shared" ca="1" si="1236"/>
        <v>2595</v>
      </c>
      <c r="BE9279" s="3">
        <f t="shared" ca="1" si="1233"/>
        <v>0.25945000000000001</v>
      </c>
      <c r="BF9279" s="3">
        <f t="shared" ca="1" si="1234"/>
        <v>-0.6450419512753276</v>
      </c>
      <c r="BG9279" s="9">
        <f t="shared" ca="1" si="1235"/>
        <v>2</v>
      </c>
      <c r="BH9279" s="6">
        <f ca="1">IF(ISNUMBER('Descriptive Stats'!BF9279),'Descriptive Stats'!BF9279,#N/A)</f>
        <v>-0.6450419512753276</v>
      </c>
      <c r="BI9279" s="6">
        <f ca="1">IF(ISNUMBER('Descriptive Stats'!E9279),'Descriptive Stats'!E9279,#N/A)</f>
        <v>2</v>
      </c>
    </row>
    <row r="9280" spans="1:61" ht="14.4" x14ac:dyDescent="0.3">
      <c r="A9280" s="2">
        <f>ROW()</f>
        <v>9280</v>
      </c>
      <c r="C9280" s="8">
        <f t="shared" ca="1" si="1237"/>
        <v>21</v>
      </c>
      <c r="D9280" s="8">
        <f t="shared" ca="1" si="1238"/>
        <v>2</v>
      </c>
      <c r="E9280" s="50">
        <f t="shared" ca="1" si="1232"/>
        <v>0</v>
      </c>
      <c r="F9280" s="2" t="str">
        <f t="shared" ca="1" si="1239"/>
        <v/>
      </c>
      <c r="BD9280" s="49">
        <f t="shared" ca="1" si="1236"/>
        <v>815.5</v>
      </c>
      <c r="BE9280" s="3">
        <f t="shared" ca="1" si="1233"/>
        <v>8.1500000000000003E-2</v>
      </c>
      <c r="BF9280" s="3">
        <f t="shared" ca="1" si="1234"/>
        <v>-1.3950525282585462</v>
      </c>
      <c r="BG9280" s="9">
        <f t="shared" ca="1" si="1235"/>
        <v>0</v>
      </c>
      <c r="BH9280" s="6">
        <f ca="1">IF(ISNUMBER('Descriptive Stats'!BF9280),'Descriptive Stats'!BF9280,#N/A)</f>
        <v>-1.3950525282585462</v>
      </c>
      <c r="BI9280" s="6">
        <f ca="1">IF(ISNUMBER('Descriptive Stats'!E9280),'Descriptive Stats'!E9280,#N/A)</f>
        <v>0</v>
      </c>
    </row>
    <row r="9281" spans="1:61" ht="14.4" x14ac:dyDescent="0.3">
      <c r="A9281" s="2">
        <f>ROW()</f>
        <v>9281</v>
      </c>
      <c r="C9281" s="8">
        <f t="shared" ca="1" si="1237"/>
        <v>18</v>
      </c>
      <c r="D9281" s="8">
        <f t="shared" ca="1" si="1238"/>
        <v>0</v>
      </c>
      <c r="E9281" s="50">
        <f t="shared" ca="1" si="1232"/>
        <v>15</v>
      </c>
      <c r="F9281" s="2" t="str">
        <f t="shared" ca="1" si="1239"/>
        <v/>
      </c>
      <c r="BD9281" s="49">
        <f t="shared" ca="1" si="1236"/>
        <v>5051.5</v>
      </c>
      <c r="BE9281" s="3">
        <f t="shared" ca="1" si="1233"/>
        <v>0.50509999999999999</v>
      </c>
      <c r="BF9281" s="3">
        <f t="shared" ca="1" si="1234"/>
        <v>1.2784152420787677E-2</v>
      </c>
      <c r="BG9281" s="9">
        <f t="shared" ca="1" si="1235"/>
        <v>15</v>
      </c>
      <c r="BH9281" s="6">
        <f ca="1">IF(ISNUMBER('Descriptive Stats'!BF9281),'Descriptive Stats'!BF9281,#N/A)</f>
        <v>1.2784152420787677E-2</v>
      </c>
      <c r="BI9281" s="6">
        <f ca="1">IF(ISNUMBER('Descriptive Stats'!E9281),'Descriptive Stats'!E9281,#N/A)</f>
        <v>15</v>
      </c>
    </row>
    <row r="9282" spans="1:61" ht="14.4" x14ac:dyDescent="0.3">
      <c r="A9282" s="2">
        <f>ROW()</f>
        <v>9282</v>
      </c>
      <c r="C9282" s="8">
        <f t="shared" ca="1" si="1237"/>
        <v>24</v>
      </c>
      <c r="D9282" s="8">
        <f t="shared" ca="1" si="1238"/>
        <v>15</v>
      </c>
      <c r="E9282" s="50">
        <f t="shared" ca="1" si="1232"/>
        <v>0</v>
      </c>
      <c r="F9282" s="2" t="str">
        <f t="shared" ca="1" si="1239"/>
        <v/>
      </c>
      <c r="BD9282" s="49">
        <f t="shared" ca="1" si="1236"/>
        <v>815.5</v>
      </c>
      <c r="BE9282" s="3">
        <f t="shared" ca="1" si="1233"/>
        <v>8.1500000000000003E-2</v>
      </c>
      <c r="BF9282" s="3">
        <f t="shared" ca="1" si="1234"/>
        <v>-1.3950525282585462</v>
      </c>
      <c r="BG9282" s="9">
        <f t="shared" ca="1" si="1235"/>
        <v>0</v>
      </c>
      <c r="BH9282" s="6">
        <f ca="1">IF(ISNUMBER('Descriptive Stats'!BF9282),'Descriptive Stats'!BF9282,#N/A)</f>
        <v>-1.3950525282585462</v>
      </c>
      <c r="BI9282" s="6">
        <f ca="1">IF(ISNUMBER('Descriptive Stats'!E9282),'Descriptive Stats'!E9282,#N/A)</f>
        <v>0</v>
      </c>
    </row>
    <row r="9283" spans="1:61" ht="14.4" x14ac:dyDescent="0.3">
      <c r="A9283" s="2">
        <f>ROW()</f>
        <v>9283</v>
      </c>
      <c r="C9283" s="8">
        <f t="shared" ca="1" si="1237"/>
        <v>22</v>
      </c>
      <c r="D9283" s="8">
        <f t="shared" ca="1" si="1238"/>
        <v>0</v>
      </c>
      <c r="E9283" s="50">
        <f t="shared" ref="E9283:E9346" ca="1" si="1240">IF(0=MOD(ROW(),$J$1),AVERAGE(OFFSET($D$2,ROW()-$J$1,0,$J$1,1)),"")</f>
        <v>15</v>
      </c>
      <c r="F9283" s="2" t="str">
        <f t="shared" ca="1" si="1239"/>
        <v/>
      </c>
      <c r="BD9283" s="49">
        <f t="shared" ca="1" si="1236"/>
        <v>5051.5</v>
      </c>
      <c r="BE9283" s="3">
        <f t="shared" ca="1" si="1233"/>
        <v>0.50509999999999999</v>
      </c>
      <c r="BF9283" s="3">
        <f t="shared" ca="1" si="1234"/>
        <v>1.2784152420787677E-2</v>
      </c>
      <c r="BG9283" s="9">
        <f t="shared" ca="1" si="1235"/>
        <v>15</v>
      </c>
      <c r="BH9283" s="6">
        <f ca="1">IF(ISNUMBER('Descriptive Stats'!BF9283),'Descriptive Stats'!BF9283,#N/A)</f>
        <v>1.2784152420787677E-2</v>
      </c>
      <c r="BI9283" s="6">
        <f ca="1">IF(ISNUMBER('Descriptive Stats'!E9283),'Descriptive Stats'!E9283,#N/A)</f>
        <v>15</v>
      </c>
    </row>
    <row r="9284" spans="1:61" ht="14.4" x14ac:dyDescent="0.3">
      <c r="A9284" s="2">
        <f>ROW()</f>
        <v>9284</v>
      </c>
      <c r="C9284" s="8">
        <f t="shared" ca="1" si="1237"/>
        <v>24</v>
      </c>
      <c r="D9284" s="8">
        <f t="shared" ca="1" si="1238"/>
        <v>15</v>
      </c>
      <c r="E9284" s="50">
        <f t="shared" ca="1" si="1240"/>
        <v>0</v>
      </c>
      <c r="F9284" s="2" t="str">
        <f t="shared" ca="1" si="1239"/>
        <v/>
      </c>
      <c r="BD9284" s="49">
        <f t="shared" ca="1" si="1236"/>
        <v>815.5</v>
      </c>
      <c r="BE9284" s="3">
        <f t="shared" ca="1" si="1233"/>
        <v>8.1500000000000003E-2</v>
      </c>
      <c r="BF9284" s="3">
        <f t="shared" ca="1" si="1234"/>
        <v>-1.3950525282585462</v>
      </c>
      <c r="BG9284" s="9">
        <f t="shared" ca="1" si="1235"/>
        <v>0</v>
      </c>
      <c r="BH9284" s="6">
        <f ca="1">IF(ISNUMBER('Descriptive Stats'!BF9284),'Descriptive Stats'!BF9284,#N/A)</f>
        <v>-1.3950525282585462</v>
      </c>
      <c r="BI9284" s="6">
        <f ca="1">IF(ISNUMBER('Descriptive Stats'!E9284),'Descriptive Stats'!E9284,#N/A)</f>
        <v>0</v>
      </c>
    </row>
    <row r="9285" spans="1:61" ht="14.4" x14ac:dyDescent="0.3">
      <c r="A9285" s="2">
        <f>ROW()</f>
        <v>9285</v>
      </c>
      <c r="C9285" s="8">
        <f t="shared" ca="1" si="1237"/>
        <v>4</v>
      </c>
      <c r="D9285" s="8">
        <f t="shared" ca="1" si="1238"/>
        <v>0</v>
      </c>
      <c r="E9285" s="50">
        <f t="shared" ca="1" si="1240"/>
        <v>1</v>
      </c>
      <c r="F9285" s="2" t="str">
        <f t="shared" ca="1" si="1239"/>
        <v/>
      </c>
      <c r="BD9285" s="49">
        <f t="shared" ca="1" si="1236"/>
        <v>1871</v>
      </c>
      <c r="BE9285" s="3">
        <f t="shared" ca="1" si="1233"/>
        <v>0.18704999999999999</v>
      </c>
      <c r="BF9285" s="3">
        <f t="shared" ca="1" si="1234"/>
        <v>-0.88881967520906158</v>
      </c>
      <c r="BG9285" s="9">
        <f t="shared" ca="1" si="1235"/>
        <v>1</v>
      </c>
      <c r="BH9285" s="6">
        <f ca="1">IF(ISNUMBER('Descriptive Stats'!BF9285),'Descriptive Stats'!BF9285,#N/A)</f>
        <v>-0.88881967520906158</v>
      </c>
      <c r="BI9285" s="6">
        <f ca="1">IF(ISNUMBER('Descriptive Stats'!E9285),'Descriptive Stats'!E9285,#N/A)</f>
        <v>1</v>
      </c>
    </row>
    <row r="9286" spans="1:61" ht="14.4" x14ac:dyDescent="0.3">
      <c r="A9286" s="2">
        <f>ROW()</f>
        <v>9286</v>
      </c>
      <c r="C9286" s="8">
        <f t="shared" ca="1" si="1237"/>
        <v>12</v>
      </c>
      <c r="D9286" s="8">
        <f t="shared" ca="1" si="1238"/>
        <v>1</v>
      </c>
      <c r="E9286" s="50">
        <f t="shared" ca="1" si="1240"/>
        <v>7</v>
      </c>
      <c r="F9286" s="2" t="str">
        <f t="shared" ca="1" si="1239"/>
        <v/>
      </c>
      <c r="BD9286" s="49">
        <f t="shared" ca="1" si="1236"/>
        <v>4473.5</v>
      </c>
      <c r="BE9286" s="3">
        <f t="shared" ca="1" si="1233"/>
        <v>0.44729999999999998</v>
      </c>
      <c r="BF9286" s="3">
        <f t="shared" ca="1" si="1234"/>
        <v>-0.13248586824472414</v>
      </c>
      <c r="BG9286" s="9">
        <f t="shared" ca="1" si="1235"/>
        <v>7</v>
      </c>
      <c r="BH9286" s="6">
        <f ca="1">IF(ISNUMBER('Descriptive Stats'!BF9286),'Descriptive Stats'!BF9286,#N/A)</f>
        <v>-0.13248586824472414</v>
      </c>
      <c r="BI9286" s="6">
        <f ca="1">IF(ISNUMBER('Descriptive Stats'!E9286),'Descriptive Stats'!E9286,#N/A)</f>
        <v>7</v>
      </c>
    </row>
    <row r="9287" spans="1:61" ht="14.4" x14ac:dyDescent="0.3">
      <c r="A9287" s="2">
        <f>ROW()</f>
        <v>9287</v>
      </c>
      <c r="C9287" s="8">
        <f t="shared" ca="1" si="1237"/>
        <v>19</v>
      </c>
      <c r="D9287" s="8">
        <f t="shared" ca="1" si="1238"/>
        <v>7</v>
      </c>
      <c r="E9287" s="50">
        <f t="shared" ca="1" si="1240"/>
        <v>0</v>
      </c>
      <c r="F9287" s="2" t="str">
        <f t="shared" ca="1" si="1239"/>
        <v/>
      </c>
      <c r="BD9287" s="49">
        <f t="shared" ca="1" si="1236"/>
        <v>815.5</v>
      </c>
      <c r="BE9287" s="3">
        <f t="shared" ca="1" si="1233"/>
        <v>8.1500000000000003E-2</v>
      </c>
      <c r="BF9287" s="3">
        <f t="shared" ca="1" si="1234"/>
        <v>-1.3950525282585462</v>
      </c>
      <c r="BG9287" s="9">
        <f t="shared" ca="1" si="1235"/>
        <v>0</v>
      </c>
      <c r="BH9287" s="6">
        <f ca="1">IF(ISNUMBER('Descriptive Stats'!BF9287),'Descriptive Stats'!BF9287,#N/A)</f>
        <v>-1.3950525282585462</v>
      </c>
      <c r="BI9287" s="6">
        <f ca="1">IF(ISNUMBER('Descriptive Stats'!E9287),'Descriptive Stats'!E9287,#N/A)</f>
        <v>0</v>
      </c>
    </row>
    <row r="9288" spans="1:61" ht="14.4" x14ac:dyDescent="0.3">
      <c r="A9288" s="2">
        <f>ROW()</f>
        <v>9288</v>
      </c>
      <c r="C9288" s="8">
        <f t="shared" ca="1" si="1237"/>
        <v>22</v>
      </c>
      <c r="D9288" s="8">
        <f t="shared" ca="1" si="1238"/>
        <v>0</v>
      </c>
      <c r="E9288" s="50">
        <f t="shared" ca="1" si="1240"/>
        <v>0</v>
      </c>
      <c r="F9288" s="2" t="str">
        <f t="shared" ca="1" si="1239"/>
        <v/>
      </c>
      <c r="BD9288" s="49">
        <f t="shared" ca="1" si="1236"/>
        <v>815.5</v>
      </c>
      <c r="BE9288" s="3">
        <f t="shared" ca="1" si="1233"/>
        <v>8.1500000000000003E-2</v>
      </c>
      <c r="BF9288" s="3">
        <f t="shared" ca="1" si="1234"/>
        <v>-1.3950525282585462</v>
      </c>
      <c r="BG9288" s="9">
        <f t="shared" ca="1" si="1235"/>
        <v>0</v>
      </c>
      <c r="BH9288" s="6">
        <f ca="1">IF(ISNUMBER('Descriptive Stats'!BF9288),'Descriptive Stats'!BF9288,#N/A)</f>
        <v>-1.3950525282585462</v>
      </c>
      <c r="BI9288" s="6">
        <f ca="1">IF(ISNUMBER('Descriptive Stats'!E9288),'Descriptive Stats'!E9288,#N/A)</f>
        <v>0</v>
      </c>
    </row>
    <row r="9289" spans="1:61" ht="14.4" x14ac:dyDescent="0.3">
      <c r="A9289" s="2">
        <f>ROW()</f>
        <v>9289</v>
      </c>
      <c r="C9289" s="8">
        <f t="shared" ca="1" si="1237"/>
        <v>20</v>
      </c>
      <c r="D9289" s="8">
        <f t="shared" ca="1" si="1238"/>
        <v>0</v>
      </c>
      <c r="E9289" s="50">
        <f t="shared" ca="1" si="1240"/>
        <v>2</v>
      </c>
      <c r="F9289" s="2" t="str">
        <f t="shared" ca="1" si="1239"/>
        <v/>
      </c>
      <c r="BD9289" s="49">
        <f t="shared" ca="1" si="1236"/>
        <v>2595</v>
      </c>
      <c r="BE9289" s="3">
        <f t="shared" ref="BE9289:BE9352" ca="1" si="1241">IF(ISNUMBER(BD9289),(BD9289-0.5)/$BK$4,"")</f>
        <v>0.25945000000000001</v>
      </c>
      <c r="BF9289" s="3">
        <f t="shared" ref="BF9289:BF9352" ca="1" si="1242">IF(ISNUMBER(BE9289),_xlfn.NORM.INV(BE9289,0,1),"")</f>
        <v>-0.6450419512753276</v>
      </c>
      <c r="BG9289" s="9">
        <f t="shared" ref="BG9289:BG9352" ca="1" si="1243">IF(ISNUMBER(E9289),E9289,"")</f>
        <v>2</v>
      </c>
      <c r="BH9289" s="6">
        <f ca="1">IF(ISNUMBER('Descriptive Stats'!BF9289),'Descriptive Stats'!BF9289,#N/A)</f>
        <v>-0.6450419512753276</v>
      </c>
      <c r="BI9289" s="6">
        <f ca="1">IF(ISNUMBER('Descriptive Stats'!E9289),'Descriptive Stats'!E9289,#N/A)</f>
        <v>2</v>
      </c>
    </row>
    <row r="9290" spans="1:61" ht="14.4" x14ac:dyDescent="0.3">
      <c r="A9290" s="2">
        <f>ROW()</f>
        <v>9290</v>
      </c>
      <c r="C9290" s="8">
        <f t="shared" ca="1" si="1237"/>
        <v>9</v>
      </c>
      <c r="D9290" s="8">
        <f t="shared" ca="1" si="1238"/>
        <v>2</v>
      </c>
      <c r="E9290" s="50">
        <f t="shared" ca="1" si="1240"/>
        <v>2</v>
      </c>
      <c r="F9290" s="2" t="str">
        <f t="shared" ca="1" si="1239"/>
        <v/>
      </c>
      <c r="BD9290" s="49">
        <f t="shared" ref="BD9290:BD9353" ca="1" si="1244">IF(ISNUMBER(BG9290),_xlfn.RANK.AVG(BG9290,$BG$2:$BG$5414,1),"")</f>
        <v>2595</v>
      </c>
      <c r="BE9290" s="3">
        <f t="shared" ca="1" si="1241"/>
        <v>0.25945000000000001</v>
      </c>
      <c r="BF9290" s="3">
        <f t="shared" ca="1" si="1242"/>
        <v>-0.6450419512753276</v>
      </c>
      <c r="BG9290" s="9">
        <f t="shared" ca="1" si="1243"/>
        <v>2</v>
      </c>
      <c r="BH9290" s="6">
        <f ca="1">IF(ISNUMBER('Descriptive Stats'!BF9290),'Descriptive Stats'!BF9290,#N/A)</f>
        <v>-0.6450419512753276</v>
      </c>
      <c r="BI9290" s="6">
        <f ca="1">IF(ISNUMBER('Descriptive Stats'!E9290),'Descriptive Stats'!E9290,#N/A)</f>
        <v>2</v>
      </c>
    </row>
    <row r="9291" spans="1:61" ht="14.4" x14ac:dyDescent="0.3">
      <c r="A9291" s="2">
        <f>ROW()</f>
        <v>9291</v>
      </c>
      <c r="C9291" s="8">
        <f t="shared" ca="1" si="1237"/>
        <v>17</v>
      </c>
      <c r="D9291" s="8">
        <f t="shared" ca="1" si="1238"/>
        <v>2</v>
      </c>
      <c r="E9291" s="50">
        <f t="shared" ca="1" si="1240"/>
        <v>15</v>
      </c>
      <c r="F9291" s="2" t="str">
        <f t="shared" ca="1" si="1239"/>
        <v/>
      </c>
      <c r="BD9291" s="49">
        <f t="shared" ca="1" si="1244"/>
        <v>5051.5</v>
      </c>
      <c r="BE9291" s="3">
        <f t="shared" ca="1" si="1241"/>
        <v>0.50509999999999999</v>
      </c>
      <c r="BF9291" s="3">
        <f t="shared" ca="1" si="1242"/>
        <v>1.2784152420787677E-2</v>
      </c>
      <c r="BG9291" s="9">
        <f t="shared" ca="1" si="1243"/>
        <v>15</v>
      </c>
      <c r="BH9291" s="6">
        <f ca="1">IF(ISNUMBER('Descriptive Stats'!BF9291),'Descriptive Stats'!BF9291,#N/A)</f>
        <v>1.2784152420787677E-2</v>
      </c>
      <c r="BI9291" s="6">
        <f ca="1">IF(ISNUMBER('Descriptive Stats'!E9291),'Descriptive Stats'!E9291,#N/A)</f>
        <v>15</v>
      </c>
    </row>
    <row r="9292" spans="1:61" ht="14.4" x14ac:dyDescent="0.3">
      <c r="A9292" s="2">
        <f>ROW()</f>
        <v>9292</v>
      </c>
      <c r="C9292" s="8">
        <f t="shared" ca="1" si="1237"/>
        <v>24</v>
      </c>
      <c r="D9292" s="8">
        <f t="shared" ca="1" si="1238"/>
        <v>15</v>
      </c>
      <c r="E9292" s="50">
        <f t="shared" ca="1" si="1240"/>
        <v>6</v>
      </c>
      <c r="F9292" s="2" t="str">
        <f t="shared" ca="1" si="1239"/>
        <v/>
      </c>
      <c r="BD9292" s="49">
        <f t="shared" ca="1" si="1244"/>
        <v>3900</v>
      </c>
      <c r="BE9292" s="3">
        <f t="shared" ca="1" si="1241"/>
        <v>0.38995000000000002</v>
      </c>
      <c r="BF9292" s="3">
        <f t="shared" ca="1" si="1242"/>
        <v>-0.2794493539703507</v>
      </c>
      <c r="BG9292" s="9">
        <f t="shared" ca="1" si="1243"/>
        <v>6</v>
      </c>
      <c r="BH9292" s="6">
        <f ca="1">IF(ISNUMBER('Descriptive Stats'!BF9292),'Descriptive Stats'!BF9292,#N/A)</f>
        <v>-0.2794493539703507</v>
      </c>
      <c r="BI9292" s="6">
        <f ca="1">IF(ISNUMBER('Descriptive Stats'!E9292),'Descriptive Stats'!E9292,#N/A)</f>
        <v>6</v>
      </c>
    </row>
    <row r="9293" spans="1:61" ht="14.4" x14ac:dyDescent="0.3">
      <c r="A9293" s="2">
        <f>ROW()</f>
        <v>9293</v>
      </c>
      <c r="C9293" s="8">
        <f t="shared" ca="1" si="1237"/>
        <v>2</v>
      </c>
      <c r="D9293" s="8">
        <f t="shared" ca="1" si="1238"/>
        <v>6</v>
      </c>
      <c r="E9293" s="50">
        <f t="shared" ca="1" si="1240"/>
        <v>2</v>
      </c>
      <c r="F9293" s="2" t="str">
        <f t="shared" ca="1" si="1239"/>
        <v/>
      </c>
      <c r="BD9293" s="49">
        <f t="shared" ca="1" si="1244"/>
        <v>2595</v>
      </c>
      <c r="BE9293" s="3">
        <f t="shared" ca="1" si="1241"/>
        <v>0.25945000000000001</v>
      </c>
      <c r="BF9293" s="3">
        <f t="shared" ca="1" si="1242"/>
        <v>-0.6450419512753276</v>
      </c>
      <c r="BG9293" s="9">
        <f t="shared" ca="1" si="1243"/>
        <v>2</v>
      </c>
      <c r="BH9293" s="6">
        <f ca="1">IF(ISNUMBER('Descriptive Stats'!BF9293),'Descriptive Stats'!BF9293,#N/A)</f>
        <v>-0.6450419512753276</v>
      </c>
      <c r="BI9293" s="6">
        <f ca="1">IF(ISNUMBER('Descriptive Stats'!E9293),'Descriptive Stats'!E9293,#N/A)</f>
        <v>2</v>
      </c>
    </row>
    <row r="9294" spans="1:61" ht="14.4" x14ac:dyDescent="0.3">
      <c r="A9294" s="2">
        <f>ROW()</f>
        <v>9294</v>
      </c>
      <c r="C9294" s="8">
        <f t="shared" ca="1" si="1237"/>
        <v>9</v>
      </c>
      <c r="D9294" s="8">
        <f t="shared" ca="1" si="1238"/>
        <v>2</v>
      </c>
      <c r="E9294" s="50">
        <f t="shared" ca="1" si="1240"/>
        <v>0</v>
      </c>
      <c r="F9294" s="2" t="str">
        <f t="shared" ca="1" si="1239"/>
        <v/>
      </c>
      <c r="BD9294" s="49">
        <f t="shared" ca="1" si="1244"/>
        <v>815.5</v>
      </c>
      <c r="BE9294" s="3">
        <f t="shared" ca="1" si="1241"/>
        <v>8.1500000000000003E-2</v>
      </c>
      <c r="BF9294" s="3">
        <f t="shared" ca="1" si="1242"/>
        <v>-1.3950525282585462</v>
      </c>
      <c r="BG9294" s="9">
        <f t="shared" ca="1" si="1243"/>
        <v>0</v>
      </c>
      <c r="BH9294" s="6">
        <f ca="1">IF(ISNUMBER('Descriptive Stats'!BF9294),'Descriptive Stats'!BF9294,#N/A)</f>
        <v>-1.3950525282585462</v>
      </c>
      <c r="BI9294" s="6">
        <f ca="1">IF(ISNUMBER('Descriptive Stats'!E9294),'Descriptive Stats'!E9294,#N/A)</f>
        <v>0</v>
      </c>
    </row>
    <row r="9295" spans="1:61" ht="14.4" x14ac:dyDescent="0.3">
      <c r="A9295" s="2">
        <f>ROW()</f>
        <v>9295</v>
      </c>
      <c r="C9295" s="8">
        <f t="shared" ca="1" si="1237"/>
        <v>18</v>
      </c>
      <c r="D9295" s="8">
        <f t="shared" ca="1" si="1238"/>
        <v>0</v>
      </c>
      <c r="E9295" s="50">
        <f t="shared" ca="1" si="1240"/>
        <v>15</v>
      </c>
      <c r="F9295" s="2" t="str">
        <f t="shared" ca="1" si="1239"/>
        <v/>
      </c>
      <c r="BD9295" s="49">
        <f t="shared" ca="1" si="1244"/>
        <v>5051.5</v>
      </c>
      <c r="BE9295" s="3">
        <f t="shared" ca="1" si="1241"/>
        <v>0.50509999999999999</v>
      </c>
      <c r="BF9295" s="3">
        <f t="shared" ca="1" si="1242"/>
        <v>1.2784152420787677E-2</v>
      </c>
      <c r="BG9295" s="9">
        <f t="shared" ca="1" si="1243"/>
        <v>15</v>
      </c>
      <c r="BH9295" s="6">
        <f ca="1">IF(ISNUMBER('Descriptive Stats'!BF9295),'Descriptive Stats'!BF9295,#N/A)</f>
        <v>1.2784152420787677E-2</v>
      </c>
      <c r="BI9295" s="6">
        <f ca="1">IF(ISNUMBER('Descriptive Stats'!E9295),'Descriptive Stats'!E9295,#N/A)</f>
        <v>15</v>
      </c>
    </row>
    <row r="9296" spans="1:61" ht="14.4" x14ac:dyDescent="0.3">
      <c r="A9296" s="2">
        <f>ROW()</f>
        <v>9296</v>
      </c>
      <c r="C9296" s="8">
        <f t="shared" ca="1" si="1237"/>
        <v>24</v>
      </c>
      <c r="D9296" s="8">
        <f t="shared" ca="1" si="1238"/>
        <v>15</v>
      </c>
      <c r="E9296" s="50">
        <f t="shared" ca="1" si="1240"/>
        <v>7</v>
      </c>
      <c r="F9296" s="2" t="str">
        <f t="shared" ca="1" si="1239"/>
        <v/>
      </c>
      <c r="BD9296" s="49">
        <f t="shared" ca="1" si="1244"/>
        <v>4473.5</v>
      </c>
      <c r="BE9296" s="3">
        <f t="shared" ca="1" si="1241"/>
        <v>0.44729999999999998</v>
      </c>
      <c r="BF9296" s="3">
        <f t="shared" ca="1" si="1242"/>
        <v>-0.13248586824472414</v>
      </c>
      <c r="BG9296" s="9">
        <f t="shared" ca="1" si="1243"/>
        <v>7</v>
      </c>
      <c r="BH9296" s="6">
        <f ca="1">IF(ISNUMBER('Descriptive Stats'!BF9296),'Descriptive Stats'!BF9296,#N/A)</f>
        <v>-0.13248586824472414</v>
      </c>
      <c r="BI9296" s="6">
        <f ca="1">IF(ISNUMBER('Descriptive Stats'!E9296),'Descriptive Stats'!E9296,#N/A)</f>
        <v>7</v>
      </c>
    </row>
    <row r="9297" spans="1:61" ht="14.4" x14ac:dyDescent="0.3">
      <c r="A9297" s="2">
        <f>ROW()</f>
        <v>9297</v>
      </c>
      <c r="C9297" s="8">
        <f t="shared" ref="C9297:C9360" ca="1" si="1245">RANDBETWEEN(2,COUNT(B:B))</f>
        <v>19</v>
      </c>
      <c r="D9297" s="8">
        <f t="shared" ref="D9297:D9360" ca="1" si="1246">VLOOKUP(C9297,A:B,2,TRUE)</f>
        <v>7</v>
      </c>
      <c r="E9297" s="50">
        <f t="shared" ca="1" si="1240"/>
        <v>0</v>
      </c>
      <c r="F9297" s="2" t="str">
        <f t="shared" ref="F9297:F9360" ca="1" si="1247">IF(ISNUMBER(E9297),IF(OR(E9297&lt;$K$16,E9297&gt;$K$14),"X",""),"")</f>
        <v/>
      </c>
      <c r="BD9297" s="49">
        <f t="shared" ca="1" si="1244"/>
        <v>815.5</v>
      </c>
      <c r="BE9297" s="3">
        <f t="shared" ca="1" si="1241"/>
        <v>8.1500000000000003E-2</v>
      </c>
      <c r="BF9297" s="3">
        <f t="shared" ca="1" si="1242"/>
        <v>-1.3950525282585462</v>
      </c>
      <c r="BG9297" s="9">
        <f t="shared" ca="1" si="1243"/>
        <v>0</v>
      </c>
      <c r="BH9297" s="6">
        <f ca="1">IF(ISNUMBER('Descriptive Stats'!BF9297),'Descriptive Stats'!BF9297,#N/A)</f>
        <v>-1.3950525282585462</v>
      </c>
      <c r="BI9297" s="6">
        <f ca="1">IF(ISNUMBER('Descriptive Stats'!E9297),'Descriptive Stats'!E9297,#N/A)</f>
        <v>0</v>
      </c>
    </row>
    <row r="9298" spans="1:61" ht="14.4" x14ac:dyDescent="0.3">
      <c r="A9298" s="2">
        <f>ROW()</f>
        <v>9298</v>
      </c>
      <c r="C9298" s="8">
        <f t="shared" ca="1" si="1245"/>
        <v>14</v>
      </c>
      <c r="D9298" s="8">
        <f t="shared" ca="1" si="1246"/>
        <v>0</v>
      </c>
      <c r="E9298" s="50">
        <f t="shared" ca="1" si="1240"/>
        <v>2</v>
      </c>
      <c r="F9298" s="2" t="str">
        <f t="shared" ca="1" si="1247"/>
        <v/>
      </c>
      <c r="BD9298" s="49">
        <f t="shared" ca="1" si="1244"/>
        <v>2595</v>
      </c>
      <c r="BE9298" s="3">
        <f t="shared" ca="1" si="1241"/>
        <v>0.25945000000000001</v>
      </c>
      <c r="BF9298" s="3">
        <f t="shared" ca="1" si="1242"/>
        <v>-0.6450419512753276</v>
      </c>
      <c r="BG9298" s="9">
        <f t="shared" ca="1" si="1243"/>
        <v>2</v>
      </c>
      <c r="BH9298" s="6">
        <f ca="1">IF(ISNUMBER('Descriptive Stats'!BF9298),'Descriptive Stats'!BF9298,#N/A)</f>
        <v>-0.6450419512753276</v>
      </c>
      <c r="BI9298" s="6">
        <f ca="1">IF(ISNUMBER('Descriptive Stats'!E9298),'Descriptive Stats'!E9298,#N/A)</f>
        <v>2</v>
      </c>
    </row>
    <row r="9299" spans="1:61" ht="14.4" x14ac:dyDescent="0.3">
      <c r="A9299" s="2">
        <f>ROW()</f>
        <v>9299</v>
      </c>
      <c r="C9299" s="8">
        <f t="shared" ca="1" si="1245"/>
        <v>21</v>
      </c>
      <c r="D9299" s="8">
        <f t="shared" ca="1" si="1246"/>
        <v>2</v>
      </c>
      <c r="E9299" s="50">
        <f t="shared" ca="1" si="1240"/>
        <v>0</v>
      </c>
      <c r="F9299" s="2" t="str">
        <f t="shared" ca="1" si="1247"/>
        <v/>
      </c>
      <c r="BD9299" s="49">
        <f t="shared" ca="1" si="1244"/>
        <v>815.5</v>
      </c>
      <c r="BE9299" s="3">
        <f t="shared" ca="1" si="1241"/>
        <v>8.1500000000000003E-2</v>
      </c>
      <c r="BF9299" s="3">
        <f t="shared" ca="1" si="1242"/>
        <v>-1.3950525282585462</v>
      </c>
      <c r="BG9299" s="9">
        <f t="shared" ca="1" si="1243"/>
        <v>0</v>
      </c>
      <c r="BH9299" s="6">
        <f ca="1">IF(ISNUMBER('Descriptive Stats'!BF9299),'Descriptive Stats'!BF9299,#N/A)</f>
        <v>-1.3950525282585462</v>
      </c>
      <c r="BI9299" s="6">
        <f ca="1">IF(ISNUMBER('Descriptive Stats'!E9299),'Descriptive Stats'!E9299,#N/A)</f>
        <v>0</v>
      </c>
    </row>
    <row r="9300" spans="1:61" ht="14.4" x14ac:dyDescent="0.3">
      <c r="A9300" s="2">
        <f>ROW()</f>
        <v>9300</v>
      </c>
      <c r="C9300" s="8">
        <f t="shared" ca="1" si="1245"/>
        <v>18</v>
      </c>
      <c r="D9300" s="8">
        <f t="shared" ca="1" si="1246"/>
        <v>0</v>
      </c>
      <c r="E9300" s="50">
        <f t="shared" ca="1" si="1240"/>
        <v>4</v>
      </c>
      <c r="F9300" s="2" t="str">
        <f t="shared" ca="1" si="1247"/>
        <v/>
      </c>
      <c r="BD9300" s="49">
        <f t="shared" ca="1" si="1244"/>
        <v>3442</v>
      </c>
      <c r="BE9300" s="3">
        <f t="shared" ca="1" si="1241"/>
        <v>0.34415000000000001</v>
      </c>
      <c r="BF9300" s="3">
        <f t="shared" ca="1" si="1242"/>
        <v>-0.40116316278173481</v>
      </c>
      <c r="BG9300" s="9">
        <f t="shared" ca="1" si="1243"/>
        <v>4</v>
      </c>
      <c r="BH9300" s="6">
        <f ca="1">IF(ISNUMBER('Descriptive Stats'!BF9300),'Descriptive Stats'!BF9300,#N/A)</f>
        <v>-0.40116316278173481</v>
      </c>
      <c r="BI9300" s="6">
        <f ca="1">IF(ISNUMBER('Descriptive Stats'!E9300),'Descriptive Stats'!E9300,#N/A)</f>
        <v>4</v>
      </c>
    </row>
    <row r="9301" spans="1:61" ht="14.4" x14ac:dyDescent="0.3">
      <c r="A9301" s="2">
        <f>ROW()</f>
        <v>9301</v>
      </c>
      <c r="C9301" s="8">
        <f t="shared" ca="1" si="1245"/>
        <v>13</v>
      </c>
      <c r="D9301" s="8">
        <f t="shared" ca="1" si="1246"/>
        <v>4</v>
      </c>
      <c r="E9301" s="50">
        <f t="shared" ca="1" si="1240"/>
        <v>2</v>
      </c>
      <c r="F9301" s="2" t="str">
        <f t="shared" ca="1" si="1247"/>
        <v/>
      </c>
      <c r="BD9301" s="49">
        <f t="shared" ca="1" si="1244"/>
        <v>2595</v>
      </c>
      <c r="BE9301" s="3">
        <f t="shared" ca="1" si="1241"/>
        <v>0.25945000000000001</v>
      </c>
      <c r="BF9301" s="3">
        <f t="shared" ca="1" si="1242"/>
        <v>-0.6450419512753276</v>
      </c>
      <c r="BG9301" s="9">
        <f t="shared" ca="1" si="1243"/>
        <v>2</v>
      </c>
      <c r="BH9301" s="6">
        <f ca="1">IF(ISNUMBER('Descriptive Stats'!BF9301),'Descriptive Stats'!BF9301,#N/A)</f>
        <v>-0.6450419512753276</v>
      </c>
      <c r="BI9301" s="6">
        <f ca="1">IF(ISNUMBER('Descriptive Stats'!E9301),'Descriptive Stats'!E9301,#N/A)</f>
        <v>2</v>
      </c>
    </row>
    <row r="9302" spans="1:61" ht="14.4" x14ac:dyDescent="0.3">
      <c r="A9302" s="2">
        <f>ROW()</f>
        <v>9302</v>
      </c>
      <c r="C9302" s="8">
        <f t="shared" ca="1" si="1245"/>
        <v>21</v>
      </c>
      <c r="D9302" s="8">
        <f t="shared" ca="1" si="1246"/>
        <v>2</v>
      </c>
      <c r="E9302" s="50">
        <f t="shared" ca="1" si="1240"/>
        <v>2</v>
      </c>
      <c r="F9302" s="2" t="str">
        <f t="shared" ca="1" si="1247"/>
        <v/>
      </c>
      <c r="BD9302" s="49">
        <f t="shared" ca="1" si="1244"/>
        <v>2595</v>
      </c>
      <c r="BE9302" s="3">
        <f t="shared" ca="1" si="1241"/>
        <v>0.25945000000000001</v>
      </c>
      <c r="BF9302" s="3">
        <f t="shared" ca="1" si="1242"/>
        <v>-0.6450419512753276</v>
      </c>
      <c r="BG9302" s="9">
        <f t="shared" ca="1" si="1243"/>
        <v>2</v>
      </c>
      <c r="BH9302" s="6">
        <f ca="1">IF(ISNUMBER('Descriptive Stats'!BF9302),'Descriptive Stats'!BF9302,#N/A)</f>
        <v>-0.6450419512753276</v>
      </c>
      <c r="BI9302" s="6">
        <f ca="1">IF(ISNUMBER('Descriptive Stats'!E9302),'Descriptive Stats'!E9302,#N/A)</f>
        <v>2</v>
      </c>
    </row>
    <row r="9303" spans="1:61" ht="14.4" x14ac:dyDescent="0.3">
      <c r="A9303" s="2">
        <f>ROW()</f>
        <v>9303</v>
      </c>
      <c r="C9303" s="8">
        <f t="shared" ca="1" si="1245"/>
        <v>3</v>
      </c>
      <c r="D9303" s="8">
        <f t="shared" ca="1" si="1246"/>
        <v>2</v>
      </c>
      <c r="E9303" s="50">
        <f t="shared" ca="1" si="1240"/>
        <v>2</v>
      </c>
      <c r="F9303" s="2" t="str">
        <f t="shared" ca="1" si="1247"/>
        <v/>
      </c>
      <c r="BD9303" s="49">
        <f t="shared" ca="1" si="1244"/>
        <v>2595</v>
      </c>
      <c r="BE9303" s="3">
        <f t="shared" ca="1" si="1241"/>
        <v>0.25945000000000001</v>
      </c>
      <c r="BF9303" s="3">
        <f t="shared" ca="1" si="1242"/>
        <v>-0.6450419512753276</v>
      </c>
      <c r="BG9303" s="9">
        <f t="shared" ca="1" si="1243"/>
        <v>2</v>
      </c>
      <c r="BH9303" s="6">
        <f ca="1">IF(ISNUMBER('Descriptive Stats'!BF9303),'Descriptive Stats'!BF9303,#N/A)</f>
        <v>-0.6450419512753276</v>
      </c>
      <c r="BI9303" s="6">
        <f ca="1">IF(ISNUMBER('Descriptive Stats'!E9303),'Descriptive Stats'!E9303,#N/A)</f>
        <v>2</v>
      </c>
    </row>
    <row r="9304" spans="1:61" ht="14.4" x14ac:dyDescent="0.3">
      <c r="A9304" s="2">
        <f>ROW()</f>
        <v>9304</v>
      </c>
      <c r="C9304" s="8">
        <f t="shared" ca="1" si="1245"/>
        <v>3</v>
      </c>
      <c r="D9304" s="8">
        <f t="shared" ca="1" si="1246"/>
        <v>2</v>
      </c>
      <c r="E9304" s="50">
        <f t="shared" ca="1" si="1240"/>
        <v>19</v>
      </c>
      <c r="F9304" s="2" t="str">
        <f t="shared" ca="1" si="1247"/>
        <v>X</v>
      </c>
      <c r="BD9304" s="49">
        <f t="shared" ca="1" si="1244"/>
        <v>5294</v>
      </c>
      <c r="BE9304" s="3">
        <f t="shared" ca="1" si="1241"/>
        <v>0.52934999999999999</v>
      </c>
      <c r="BF9304" s="3">
        <f t="shared" ca="1" si="1242"/>
        <v>7.3636031452008061E-2</v>
      </c>
      <c r="BG9304" s="9">
        <f t="shared" ca="1" si="1243"/>
        <v>19</v>
      </c>
      <c r="BH9304" s="6">
        <f ca="1">IF(ISNUMBER('Descriptive Stats'!BF9304),'Descriptive Stats'!BF9304,#N/A)</f>
        <v>7.3636031452008061E-2</v>
      </c>
      <c r="BI9304" s="6">
        <f ca="1">IF(ISNUMBER('Descriptive Stats'!E9304),'Descriptive Stats'!E9304,#N/A)</f>
        <v>19</v>
      </c>
    </row>
    <row r="9305" spans="1:61" ht="14.4" x14ac:dyDescent="0.3">
      <c r="A9305" s="2">
        <f>ROW()</f>
        <v>9305</v>
      </c>
      <c r="C9305" s="8">
        <f t="shared" ca="1" si="1245"/>
        <v>7</v>
      </c>
      <c r="D9305" s="8">
        <f t="shared" ca="1" si="1246"/>
        <v>19</v>
      </c>
      <c r="E9305" s="50">
        <f t="shared" ca="1" si="1240"/>
        <v>19</v>
      </c>
      <c r="F9305" s="2" t="str">
        <f t="shared" ca="1" si="1247"/>
        <v>X</v>
      </c>
      <c r="BD9305" s="49">
        <f t="shared" ca="1" si="1244"/>
        <v>5294</v>
      </c>
      <c r="BE9305" s="3">
        <f t="shared" ca="1" si="1241"/>
        <v>0.52934999999999999</v>
      </c>
      <c r="BF9305" s="3">
        <f t="shared" ca="1" si="1242"/>
        <v>7.3636031452008061E-2</v>
      </c>
      <c r="BG9305" s="9">
        <f t="shared" ca="1" si="1243"/>
        <v>19</v>
      </c>
      <c r="BH9305" s="6">
        <f ca="1">IF(ISNUMBER('Descriptive Stats'!BF9305),'Descriptive Stats'!BF9305,#N/A)</f>
        <v>7.3636031452008061E-2</v>
      </c>
      <c r="BI9305" s="6">
        <f ca="1">IF(ISNUMBER('Descriptive Stats'!E9305),'Descriptive Stats'!E9305,#N/A)</f>
        <v>19</v>
      </c>
    </row>
    <row r="9306" spans="1:61" ht="14.4" x14ac:dyDescent="0.3">
      <c r="A9306" s="2">
        <f>ROW()</f>
        <v>9306</v>
      </c>
      <c r="C9306" s="8">
        <f t="shared" ca="1" si="1245"/>
        <v>7</v>
      </c>
      <c r="D9306" s="8">
        <f t="shared" ca="1" si="1246"/>
        <v>19</v>
      </c>
      <c r="E9306" s="50">
        <f t="shared" ca="1" si="1240"/>
        <v>6</v>
      </c>
      <c r="F9306" s="2" t="str">
        <f t="shared" ca="1" si="1247"/>
        <v/>
      </c>
      <c r="BD9306" s="49">
        <f t="shared" ca="1" si="1244"/>
        <v>3900</v>
      </c>
      <c r="BE9306" s="3">
        <f t="shared" ca="1" si="1241"/>
        <v>0.38995000000000002</v>
      </c>
      <c r="BF9306" s="3">
        <f t="shared" ca="1" si="1242"/>
        <v>-0.2794493539703507</v>
      </c>
      <c r="BG9306" s="9">
        <f t="shared" ca="1" si="1243"/>
        <v>6</v>
      </c>
      <c r="BH9306" s="6">
        <f ca="1">IF(ISNUMBER('Descriptive Stats'!BF9306),'Descriptive Stats'!BF9306,#N/A)</f>
        <v>-0.2794493539703507</v>
      </c>
      <c r="BI9306" s="6">
        <f ca="1">IF(ISNUMBER('Descriptive Stats'!E9306),'Descriptive Stats'!E9306,#N/A)</f>
        <v>6</v>
      </c>
    </row>
    <row r="9307" spans="1:61" ht="14.4" x14ac:dyDescent="0.3">
      <c r="A9307" s="2">
        <f>ROW()</f>
        <v>9307</v>
      </c>
      <c r="C9307" s="8">
        <f t="shared" ca="1" si="1245"/>
        <v>2</v>
      </c>
      <c r="D9307" s="8">
        <f t="shared" ca="1" si="1246"/>
        <v>6</v>
      </c>
      <c r="E9307" s="50">
        <f t="shared" ca="1" si="1240"/>
        <v>2</v>
      </c>
      <c r="F9307" s="2" t="str">
        <f t="shared" ca="1" si="1247"/>
        <v/>
      </c>
      <c r="BD9307" s="49">
        <f t="shared" ca="1" si="1244"/>
        <v>2595</v>
      </c>
      <c r="BE9307" s="3">
        <f t="shared" ca="1" si="1241"/>
        <v>0.25945000000000001</v>
      </c>
      <c r="BF9307" s="3">
        <f t="shared" ca="1" si="1242"/>
        <v>-0.6450419512753276</v>
      </c>
      <c r="BG9307" s="9">
        <f t="shared" ca="1" si="1243"/>
        <v>2</v>
      </c>
      <c r="BH9307" s="6">
        <f ca="1">IF(ISNUMBER('Descriptive Stats'!BF9307),'Descriptive Stats'!BF9307,#N/A)</f>
        <v>-0.6450419512753276</v>
      </c>
      <c r="BI9307" s="6">
        <f ca="1">IF(ISNUMBER('Descriptive Stats'!E9307),'Descriptive Stats'!E9307,#N/A)</f>
        <v>2</v>
      </c>
    </row>
    <row r="9308" spans="1:61" ht="14.4" x14ac:dyDescent="0.3">
      <c r="A9308" s="2">
        <f>ROW()</f>
        <v>9308</v>
      </c>
      <c r="C9308" s="8">
        <f t="shared" ca="1" si="1245"/>
        <v>17</v>
      </c>
      <c r="D9308" s="8">
        <f t="shared" ca="1" si="1246"/>
        <v>2</v>
      </c>
      <c r="E9308" s="50">
        <f t="shared" ca="1" si="1240"/>
        <v>0</v>
      </c>
      <c r="F9308" s="2" t="str">
        <f t="shared" ca="1" si="1247"/>
        <v/>
      </c>
      <c r="BD9308" s="49">
        <f t="shared" ca="1" si="1244"/>
        <v>815.5</v>
      </c>
      <c r="BE9308" s="3">
        <f t="shared" ca="1" si="1241"/>
        <v>8.1500000000000003E-2</v>
      </c>
      <c r="BF9308" s="3">
        <f t="shared" ca="1" si="1242"/>
        <v>-1.3950525282585462</v>
      </c>
      <c r="BG9308" s="9">
        <f t="shared" ca="1" si="1243"/>
        <v>0</v>
      </c>
      <c r="BH9308" s="6">
        <f ca="1">IF(ISNUMBER('Descriptive Stats'!BF9308),'Descriptive Stats'!BF9308,#N/A)</f>
        <v>-1.3950525282585462</v>
      </c>
      <c r="BI9308" s="6">
        <f ca="1">IF(ISNUMBER('Descriptive Stats'!E9308),'Descriptive Stats'!E9308,#N/A)</f>
        <v>0</v>
      </c>
    </row>
    <row r="9309" spans="1:61" ht="14.4" x14ac:dyDescent="0.3">
      <c r="A9309" s="2">
        <f>ROW()</f>
        <v>9309</v>
      </c>
      <c r="C9309" s="8">
        <f t="shared" ca="1" si="1245"/>
        <v>15</v>
      </c>
      <c r="D9309" s="8">
        <f t="shared" ca="1" si="1246"/>
        <v>0</v>
      </c>
      <c r="E9309" s="50">
        <f t="shared" ca="1" si="1240"/>
        <v>6</v>
      </c>
      <c r="F9309" s="2" t="str">
        <f t="shared" ca="1" si="1247"/>
        <v/>
      </c>
      <c r="BD9309" s="49">
        <f t="shared" ca="1" si="1244"/>
        <v>3900</v>
      </c>
      <c r="BE9309" s="3">
        <f t="shared" ca="1" si="1241"/>
        <v>0.38995000000000002</v>
      </c>
      <c r="BF9309" s="3">
        <f t="shared" ca="1" si="1242"/>
        <v>-0.2794493539703507</v>
      </c>
      <c r="BG9309" s="9">
        <f t="shared" ca="1" si="1243"/>
        <v>6</v>
      </c>
      <c r="BH9309" s="6">
        <f ca="1">IF(ISNUMBER('Descriptive Stats'!BF9309),'Descriptive Stats'!BF9309,#N/A)</f>
        <v>-0.2794493539703507</v>
      </c>
      <c r="BI9309" s="6">
        <f ca="1">IF(ISNUMBER('Descriptive Stats'!E9309),'Descriptive Stats'!E9309,#N/A)</f>
        <v>6</v>
      </c>
    </row>
    <row r="9310" spans="1:61" ht="14.4" x14ac:dyDescent="0.3">
      <c r="A9310" s="2">
        <f>ROW()</f>
        <v>9310</v>
      </c>
      <c r="C9310" s="8">
        <f t="shared" ca="1" si="1245"/>
        <v>2</v>
      </c>
      <c r="D9310" s="8">
        <f t="shared" ca="1" si="1246"/>
        <v>6</v>
      </c>
      <c r="E9310" s="50">
        <f t="shared" ca="1" si="1240"/>
        <v>1</v>
      </c>
      <c r="F9310" s="2" t="str">
        <f t="shared" ca="1" si="1247"/>
        <v/>
      </c>
      <c r="BD9310" s="49">
        <f t="shared" ca="1" si="1244"/>
        <v>1871</v>
      </c>
      <c r="BE9310" s="3">
        <f t="shared" ca="1" si="1241"/>
        <v>0.18704999999999999</v>
      </c>
      <c r="BF9310" s="3">
        <f t="shared" ca="1" si="1242"/>
        <v>-0.88881967520906158</v>
      </c>
      <c r="BG9310" s="9">
        <f t="shared" ca="1" si="1243"/>
        <v>1</v>
      </c>
      <c r="BH9310" s="6">
        <f ca="1">IF(ISNUMBER('Descriptive Stats'!BF9310),'Descriptive Stats'!BF9310,#N/A)</f>
        <v>-0.88881967520906158</v>
      </c>
      <c r="BI9310" s="6">
        <f ca="1">IF(ISNUMBER('Descriptive Stats'!E9310),'Descriptive Stats'!E9310,#N/A)</f>
        <v>1</v>
      </c>
    </row>
    <row r="9311" spans="1:61" ht="14.4" x14ac:dyDescent="0.3">
      <c r="A9311" s="2">
        <f>ROW()</f>
        <v>9311</v>
      </c>
      <c r="C9311" s="8">
        <f t="shared" ca="1" si="1245"/>
        <v>12</v>
      </c>
      <c r="D9311" s="8">
        <f t="shared" ca="1" si="1246"/>
        <v>1</v>
      </c>
      <c r="E9311" s="50">
        <f t="shared" ca="1" si="1240"/>
        <v>0</v>
      </c>
      <c r="F9311" s="2" t="str">
        <f t="shared" ca="1" si="1247"/>
        <v/>
      </c>
      <c r="BD9311" s="49">
        <f t="shared" ca="1" si="1244"/>
        <v>815.5</v>
      </c>
      <c r="BE9311" s="3">
        <f t="shared" ca="1" si="1241"/>
        <v>8.1500000000000003E-2</v>
      </c>
      <c r="BF9311" s="3">
        <f t="shared" ca="1" si="1242"/>
        <v>-1.3950525282585462</v>
      </c>
      <c r="BG9311" s="9">
        <f t="shared" ca="1" si="1243"/>
        <v>0</v>
      </c>
      <c r="BH9311" s="6">
        <f ca="1">IF(ISNUMBER('Descriptive Stats'!BF9311),'Descriptive Stats'!BF9311,#N/A)</f>
        <v>-1.3950525282585462</v>
      </c>
      <c r="BI9311" s="6">
        <f ca="1">IF(ISNUMBER('Descriptive Stats'!E9311),'Descriptive Stats'!E9311,#N/A)</f>
        <v>0</v>
      </c>
    </row>
    <row r="9312" spans="1:61" ht="14.4" x14ac:dyDescent="0.3">
      <c r="A9312" s="2">
        <f>ROW()</f>
        <v>9312</v>
      </c>
      <c r="C9312" s="8">
        <f t="shared" ca="1" si="1245"/>
        <v>22</v>
      </c>
      <c r="D9312" s="8">
        <f t="shared" ca="1" si="1246"/>
        <v>0</v>
      </c>
      <c r="E9312" s="50">
        <f t="shared" ca="1" si="1240"/>
        <v>7</v>
      </c>
      <c r="F9312" s="2" t="str">
        <f t="shared" ca="1" si="1247"/>
        <v/>
      </c>
      <c r="BD9312" s="49">
        <f t="shared" ca="1" si="1244"/>
        <v>4473.5</v>
      </c>
      <c r="BE9312" s="3">
        <f t="shared" ca="1" si="1241"/>
        <v>0.44729999999999998</v>
      </c>
      <c r="BF9312" s="3">
        <f t="shared" ca="1" si="1242"/>
        <v>-0.13248586824472414</v>
      </c>
      <c r="BG9312" s="9">
        <f t="shared" ca="1" si="1243"/>
        <v>7</v>
      </c>
      <c r="BH9312" s="6">
        <f ca="1">IF(ISNUMBER('Descriptive Stats'!BF9312),'Descriptive Stats'!BF9312,#N/A)</f>
        <v>-0.13248586824472414</v>
      </c>
      <c r="BI9312" s="6">
        <f ca="1">IF(ISNUMBER('Descriptive Stats'!E9312),'Descriptive Stats'!E9312,#N/A)</f>
        <v>7</v>
      </c>
    </row>
    <row r="9313" spans="1:61" ht="14.4" x14ac:dyDescent="0.3">
      <c r="A9313" s="2">
        <f>ROW()</f>
        <v>9313</v>
      </c>
      <c r="C9313" s="8">
        <f t="shared" ca="1" si="1245"/>
        <v>19</v>
      </c>
      <c r="D9313" s="8">
        <f t="shared" ca="1" si="1246"/>
        <v>7</v>
      </c>
      <c r="E9313" s="50">
        <f t="shared" ca="1" si="1240"/>
        <v>0</v>
      </c>
      <c r="F9313" s="2" t="str">
        <f t="shared" ca="1" si="1247"/>
        <v/>
      </c>
      <c r="BD9313" s="49">
        <f t="shared" ca="1" si="1244"/>
        <v>815.5</v>
      </c>
      <c r="BE9313" s="3">
        <f t="shared" ca="1" si="1241"/>
        <v>8.1500000000000003E-2</v>
      </c>
      <c r="BF9313" s="3">
        <f t="shared" ca="1" si="1242"/>
        <v>-1.3950525282585462</v>
      </c>
      <c r="BG9313" s="9">
        <f t="shared" ca="1" si="1243"/>
        <v>0</v>
      </c>
      <c r="BH9313" s="6">
        <f ca="1">IF(ISNUMBER('Descriptive Stats'!BF9313),'Descriptive Stats'!BF9313,#N/A)</f>
        <v>-1.3950525282585462</v>
      </c>
      <c r="BI9313" s="6">
        <f ca="1">IF(ISNUMBER('Descriptive Stats'!E9313),'Descriptive Stats'!E9313,#N/A)</f>
        <v>0</v>
      </c>
    </row>
    <row r="9314" spans="1:61" ht="14.4" x14ac:dyDescent="0.3">
      <c r="A9314" s="2">
        <f>ROW()</f>
        <v>9314</v>
      </c>
      <c r="C9314" s="8">
        <f t="shared" ca="1" si="1245"/>
        <v>15</v>
      </c>
      <c r="D9314" s="8">
        <f t="shared" ca="1" si="1246"/>
        <v>0</v>
      </c>
      <c r="E9314" s="50">
        <f t="shared" ca="1" si="1240"/>
        <v>2</v>
      </c>
      <c r="F9314" s="2" t="str">
        <f t="shared" ca="1" si="1247"/>
        <v/>
      </c>
      <c r="BD9314" s="49">
        <f t="shared" ca="1" si="1244"/>
        <v>2595</v>
      </c>
      <c r="BE9314" s="3">
        <f t="shared" ca="1" si="1241"/>
        <v>0.25945000000000001</v>
      </c>
      <c r="BF9314" s="3">
        <f t="shared" ca="1" si="1242"/>
        <v>-0.6450419512753276</v>
      </c>
      <c r="BG9314" s="9">
        <f t="shared" ca="1" si="1243"/>
        <v>2</v>
      </c>
      <c r="BH9314" s="6">
        <f ca="1">IF(ISNUMBER('Descriptive Stats'!BF9314),'Descriptive Stats'!BF9314,#N/A)</f>
        <v>-0.6450419512753276</v>
      </c>
      <c r="BI9314" s="6">
        <f ca="1">IF(ISNUMBER('Descriptive Stats'!E9314),'Descriptive Stats'!E9314,#N/A)</f>
        <v>2</v>
      </c>
    </row>
    <row r="9315" spans="1:61" ht="14.4" x14ac:dyDescent="0.3">
      <c r="A9315" s="2">
        <f>ROW()</f>
        <v>9315</v>
      </c>
      <c r="C9315" s="8">
        <f t="shared" ca="1" si="1245"/>
        <v>17</v>
      </c>
      <c r="D9315" s="8">
        <f t="shared" ca="1" si="1246"/>
        <v>2</v>
      </c>
      <c r="E9315" s="50">
        <f t="shared" ca="1" si="1240"/>
        <v>7</v>
      </c>
      <c r="F9315" s="2" t="str">
        <f t="shared" ca="1" si="1247"/>
        <v/>
      </c>
      <c r="BD9315" s="49">
        <f t="shared" ca="1" si="1244"/>
        <v>4473.5</v>
      </c>
      <c r="BE9315" s="3">
        <f t="shared" ca="1" si="1241"/>
        <v>0.44729999999999998</v>
      </c>
      <c r="BF9315" s="3">
        <f t="shared" ca="1" si="1242"/>
        <v>-0.13248586824472414</v>
      </c>
      <c r="BG9315" s="9">
        <f t="shared" ca="1" si="1243"/>
        <v>7</v>
      </c>
      <c r="BH9315" s="6">
        <f ca="1">IF(ISNUMBER('Descriptive Stats'!BF9315),'Descriptive Stats'!BF9315,#N/A)</f>
        <v>-0.13248586824472414</v>
      </c>
      <c r="BI9315" s="6">
        <f ca="1">IF(ISNUMBER('Descriptive Stats'!E9315),'Descriptive Stats'!E9315,#N/A)</f>
        <v>7</v>
      </c>
    </row>
    <row r="9316" spans="1:61" ht="14.4" x14ac:dyDescent="0.3">
      <c r="A9316" s="2">
        <f>ROW()</f>
        <v>9316</v>
      </c>
      <c r="C9316" s="8">
        <f t="shared" ca="1" si="1245"/>
        <v>6</v>
      </c>
      <c r="D9316" s="8">
        <f t="shared" ca="1" si="1246"/>
        <v>7</v>
      </c>
      <c r="E9316" s="50">
        <f t="shared" ca="1" si="1240"/>
        <v>7</v>
      </c>
      <c r="F9316" s="2" t="str">
        <f t="shared" ca="1" si="1247"/>
        <v/>
      </c>
      <c r="BD9316" s="49">
        <f t="shared" ca="1" si="1244"/>
        <v>4473.5</v>
      </c>
      <c r="BE9316" s="3">
        <f t="shared" ca="1" si="1241"/>
        <v>0.44729999999999998</v>
      </c>
      <c r="BF9316" s="3">
        <f t="shared" ca="1" si="1242"/>
        <v>-0.13248586824472414</v>
      </c>
      <c r="BG9316" s="9">
        <f t="shared" ca="1" si="1243"/>
        <v>7</v>
      </c>
      <c r="BH9316" s="6">
        <f ca="1">IF(ISNUMBER('Descriptive Stats'!BF9316),'Descriptive Stats'!BF9316,#N/A)</f>
        <v>-0.13248586824472414</v>
      </c>
      <c r="BI9316" s="6">
        <f ca="1">IF(ISNUMBER('Descriptive Stats'!E9316),'Descriptive Stats'!E9316,#N/A)</f>
        <v>7</v>
      </c>
    </row>
    <row r="9317" spans="1:61" ht="14.4" x14ac:dyDescent="0.3">
      <c r="A9317" s="2">
        <f>ROW()</f>
        <v>9317</v>
      </c>
      <c r="C9317" s="8">
        <f t="shared" ca="1" si="1245"/>
        <v>6</v>
      </c>
      <c r="D9317" s="8">
        <f t="shared" ca="1" si="1246"/>
        <v>7</v>
      </c>
      <c r="E9317" s="50">
        <f t="shared" ca="1" si="1240"/>
        <v>0</v>
      </c>
      <c r="F9317" s="2" t="str">
        <f t="shared" ca="1" si="1247"/>
        <v/>
      </c>
      <c r="BD9317" s="49">
        <f t="shared" ca="1" si="1244"/>
        <v>815.5</v>
      </c>
      <c r="BE9317" s="3">
        <f t="shared" ca="1" si="1241"/>
        <v>8.1500000000000003E-2</v>
      </c>
      <c r="BF9317" s="3">
        <f t="shared" ca="1" si="1242"/>
        <v>-1.3950525282585462</v>
      </c>
      <c r="BG9317" s="9">
        <f t="shared" ca="1" si="1243"/>
        <v>0</v>
      </c>
      <c r="BH9317" s="6">
        <f ca="1">IF(ISNUMBER('Descriptive Stats'!BF9317),'Descriptive Stats'!BF9317,#N/A)</f>
        <v>-1.3950525282585462</v>
      </c>
      <c r="BI9317" s="6">
        <f ca="1">IF(ISNUMBER('Descriptive Stats'!E9317),'Descriptive Stats'!E9317,#N/A)</f>
        <v>0</v>
      </c>
    </row>
    <row r="9318" spans="1:61" ht="14.4" x14ac:dyDescent="0.3">
      <c r="A9318" s="2">
        <f>ROW()</f>
        <v>9318</v>
      </c>
      <c r="C9318" s="8">
        <f t="shared" ca="1" si="1245"/>
        <v>14</v>
      </c>
      <c r="D9318" s="8">
        <f t="shared" ca="1" si="1246"/>
        <v>0</v>
      </c>
      <c r="E9318" s="50">
        <f t="shared" ca="1" si="1240"/>
        <v>2</v>
      </c>
      <c r="F9318" s="2" t="str">
        <f t="shared" ca="1" si="1247"/>
        <v/>
      </c>
      <c r="BD9318" s="49">
        <f t="shared" ca="1" si="1244"/>
        <v>2595</v>
      </c>
      <c r="BE9318" s="3">
        <f t="shared" ca="1" si="1241"/>
        <v>0.25945000000000001</v>
      </c>
      <c r="BF9318" s="3">
        <f t="shared" ca="1" si="1242"/>
        <v>-0.6450419512753276</v>
      </c>
      <c r="BG9318" s="9">
        <f t="shared" ca="1" si="1243"/>
        <v>2</v>
      </c>
      <c r="BH9318" s="6">
        <f ca="1">IF(ISNUMBER('Descriptive Stats'!BF9318),'Descriptive Stats'!BF9318,#N/A)</f>
        <v>-0.6450419512753276</v>
      </c>
      <c r="BI9318" s="6">
        <f ca="1">IF(ISNUMBER('Descriptive Stats'!E9318),'Descriptive Stats'!E9318,#N/A)</f>
        <v>2</v>
      </c>
    </row>
    <row r="9319" spans="1:61" ht="14.4" x14ac:dyDescent="0.3">
      <c r="A9319" s="2">
        <f>ROW()</f>
        <v>9319</v>
      </c>
      <c r="C9319" s="8">
        <f t="shared" ca="1" si="1245"/>
        <v>9</v>
      </c>
      <c r="D9319" s="8">
        <f t="shared" ca="1" si="1246"/>
        <v>2</v>
      </c>
      <c r="E9319" s="50">
        <f t="shared" ca="1" si="1240"/>
        <v>7</v>
      </c>
      <c r="F9319" s="2" t="str">
        <f t="shared" ca="1" si="1247"/>
        <v/>
      </c>
      <c r="BD9319" s="49">
        <f t="shared" ca="1" si="1244"/>
        <v>4473.5</v>
      </c>
      <c r="BE9319" s="3">
        <f t="shared" ca="1" si="1241"/>
        <v>0.44729999999999998</v>
      </c>
      <c r="BF9319" s="3">
        <f t="shared" ca="1" si="1242"/>
        <v>-0.13248586824472414</v>
      </c>
      <c r="BG9319" s="9">
        <f t="shared" ca="1" si="1243"/>
        <v>7</v>
      </c>
      <c r="BH9319" s="6">
        <f ca="1">IF(ISNUMBER('Descriptive Stats'!BF9319),'Descriptive Stats'!BF9319,#N/A)</f>
        <v>-0.13248586824472414</v>
      </c>
      <c r="BI9319" s="6">
        <f ca="1">IF(ISNUMBER('Descriptive Stats'!E9319),'Descriptive Stats'!E9319,#N/A)</f>
        <v>7</v>
      </c>
    </row>
    <row r="9320" spans="1:61" ht="14.4" x14ac:dyDescent="0.3">
      <c r="A9320" s="2">
        <f>ROW()</f>
        <v>9320</v>
      </c>
      <c r="C9320" s="8">
        <f t="shared" ca="1" si="1245"/>
        <v>6</v>
      </c>
      <c r="D9320" s="8">
        <f t="shared" ca="1" si="1246"/>
        <v>7</v>
      </c>
      <c r="E9320" s="50">
        <f t="shared" ca="1" si="1240"/>
        <v>7</v>
      </c>
      <c r="F9320" s="2" t="str">
        <f t="shared" ca="1" si="1247"/>
        <v/>
      </c>
      <c r="BD9320" s="49">
        <f t="shared" ca="1" si="1244"/>
        <v>4473.5</v>
      </c>
      <c r="BE9320" s="3">
        <f t="shared" ca="1" si="1241"/>
        <v>0.44729999999999998</v>
      </c>
      <c r="BF9320" s="3">
        <f t="shared" ca="1" si="1242"/>
        <v>-0.13248586824472414</v>
      </c>
      <c r="BG9320" s="9">
        <f t="shared" ca="1" si="1243"/>
        <v>7</v>
      </c>
      <c r="BH9320" s="6">
        <f ca="1">IF(ISNUMBER('Descriptive Stats'!BF9320),'Descriptive Stats'!BF9320,#N/A)</f>
        <v>-0.13248586824472414</v>
      </c>
      <c r="BI9320" s="6">
        <f ca="1">IF(ISNUMBER('Descriptive Stats'!E9320),'Descriptive Stats'!E9320,#N/A)</f>
        <v>7</v>
      </c>
    </row>
    <row r="9321" spans="1:61" ht="14.4" x14ac:dyDescent="0.3">
      <c r="A9321" s="2">
        <f>ROW()</f>
        <v>9321</v>
      </c>
      <c r="C9321" s="8">
        <f t="shared" ca="1" si="1245"/>
        <v>6</v>
      </c>
      <c r="D9321" s="8">
        <f t="shared" ca="1" si="1246"/>
        <v>7</v>
      </c>
      <c r="E9321" s="50">
        <f t="shared" ca="1" si="1240"/>
        <v>0</v>
      </c>
      <c r="F9321" s="2" t="str">
        <f t="shared" ca="1" si="1247"/>
        <v/>
      </c>
      <c r="BD9321" s="49">
        <f t="shared" ca="1" si="1244"/>
        <v>815.5</v>
      </c>
      <c r="BE9321" s="3">
        <f t="shared" ca="1" si="1241"/>
        <v>8.1500000000000003E-2</v>
      </c>
      <c r="BF9321" s="3">
        <f t="shared" ca="1" si="1242"/>
        <v>-1.3950525282585462</v>
      </c>
      <c r="BG9321" s="9">
        <f t="shared" ca="1" si="1243"/>
        <v>0</v>
      </c>
      <c r="BH9321" s="6">
        <f ca="1">IF(ISNUMBER('Descriptive Stats'!BF9321),'Descriptive Stats'!BF9321,#N/A)</f>
        <v>-1.3950525282585462</v>
      </c>
      <c r="BI9321" s="6">
        <f ca="1">IF(ISNUMBER('Descriptive Stats'!E9321),'Descriptive Stats'!E9321,#N/A)</f>
        <v>0</v>
      </c>
    </row>
    <row r="9322" spans="1:61" ht="14.4" x14ac:dyDescent="0.3">
      <c r="A9322" s="2">
        <f>ROW()</f>
        <v>9322</v>
      </c>
      <c r="C9322" s="8">
        <f t="shared" ca="1" si="1245"/>
        <v>11</v>
      </c>
      <c r="D9322" s="8">
        <f t="shared" ca="1" si="1246"/>
        <v>0</v>
      </c>
      <c r="E9322" s="50">
        <f t="shared" ca="1" si="1240"/>
        <v>0</v>
      </c>
      <c r="F9322" s="2" t="str">
        <f t="shared" ca="1" si="1247"/>
        <v/>
      </c>
      <c r="BD9322" s="49">
        <f t="shared" ca="1" si="1244"/>
        <v>815.5</v>
      </c>
      <c r="BE9322" s="3">
        <f t="shared" ca="1" si="1241"/>
        <v>8.1500000000000003E-2</v>
      </c>
      <c r="BF9322" s="3">
        <f t="shared" ca="1" si="1242"/>
        <v>-1.3950525282585462</v>
      </c>
      <c r="BG9322" s="9">
        <f t="shared" ca="1" si="1243"/>
        <v>0</v>
      </c>
      <c r="BH9322" s="6">
        <f ca="1">IF(ISNUMBER('Descriptive Stats'!BF9322),'Descriptive Stats'!BF9322,#N/A)</f>
        <v>-1.3950525282585462</v>
      </c>
      <c r="BI9322" s="6">
        <f ca="1">IF(ISNUMBER('Descriptive Stats'!E9322),'Descriptive Stats'!E9322,#N/A)</f>
        <v>0</v>
      </c>
    </row>
    <row r="9323" spans="1:61" ht="14.4" x14ac:dyDescent="0.3">
      <c r="A9323" s="2">
        <f>ROW()</f>
        <v>9323</v>
      </c>
      <c r="C9323" s="8">
        <f t="shared" ca="1" si="1245"/>
        <v>11</v>
      </c>
      <c r="D9323" s="8">
        <f t="shared" ca="1" si="1246"/>
        <v>0</v>
      </c>
      <c r="E9323" s="50">
        <f t="shared" ca="1" si="1240"/>
        <v>19</v>
      </c>
      <c r="F9323" s="2" t="str">
        <f t="shared" ca="1" si="1247"/>
        <v>X</v>
      </c>
      <c r="BD9323" s="49">
        <f t="shared" ca="1" si="1244"/>
        <v>5294</v>
      </c>
      <c r="BE9323" s="3">
        <f t="shared" ca="1" si="1241"/>
        <v>0.52934999999999999</v>
      </c>
      <c r="BF9323" s="3">
        <f t="shared" ca="1" si="1242"/>
        <v>7.3636031452008061E-2</v>
      </c>
      <c r="BG9323" s="9">
        <f t="shared" ca="1" si="1243"/>
        <v>19</v>
      </c>
      <c r="BH9323" s="6">
        <f ca="1">IF(ISNUMBER('Descriptive Stats'!BF9323),'Descriptive Stats'!BF9323,#N/A)</f>
        <v>7.3636031452008061E-2</v>
      </c>
      <c r="BI9323" s="6">
        <f ca="1">IF(ISNUMBER('Descriptive Stats'!E9323),'Descriptive Stats'!E9323,#N/A)</f>
        <v>19</v>
      </c>
    </row>
    <row r="9324" spans="1:61" ht="14.4" x14ac:dyDescent="0.3">
      <c r="A9324" s="2">
        <f>ROW()</f>
        <v>9324</v>
      </c>
      <c r="C9324" s="8">
        <f t="shared" ca="1" si="1245"/>
        <v>7</v>
      </c>
      <c r="D9324" s="8">
        <f t="shared" ca="1" si="1246"/>
        <v>19</v>
      </c>
      <c r="E9324" s="50">
        <f t="shared" ca="1" si="1240"/>
        <v>2</v>
      </c>
      <c r="F9324" s="2" t="str">
        <f t="shared" ca="1" si="1247"/>
        <v/>
      </c>
      <c r="BD9324" s="49">
        <f t="shared" ca="1" si="1244"/>
        <v>2595</v>
      </c>
      <c r="BE9324" s="3">
        <f t="shared" ca="1" si="1241"/>
        <v>0.25945000000000001</v>
      </c>
      <c r="BF9324" s="3">
        <f t="shared" ca="1" si="1242"/>
        <v>-0.6450419512753276</v>
      </c>
      <c r="BG9324" s="9">
        <f t="shared" ca="1" si="1243"/>
        <v>2</v>
      </c>
      <c r="BH9324" s="6">
        <f ca="1">IF(ISNUMBER('Descriptive Stats'!BF9324),'Descriptive Stats'!BF9324,#N/A)</f>
        <v>-0.6450419512753276</v>
      </c>
      <c r="BI9324" s="6">
        <f ca="1">IF(ISNUMBER('Descriptive Stats'!E9324),'Descriptive Stats'!E9324,#N/A)</f>
        <v>2</v>
      </c>
    </row>
    <row r="9325" spans="1:61" ht="14.4" x14ac:dyDescent="0.3">
      <c r="A9325" s="2">
        <f>ROW()</f>
        <v>9325</v>
      </c>
      <c r="C9325" s="8">
        <f t="shared" ca="1" si="1245"/>
        <v>17</v>
      </c>
      <c r="D9325" s="8">
        <f t="shared" ca="1" si="1246"/>
        <v>2</v>
      </c>
      <c r="E9325" s="50">
        <f t="shared" ca="1" si="1240"/>
        <v>3</v>
      </c>
      <c r="F9325" s="2" t="str">
        <f t="shared" ca="1" si="1247"/>
        <v/>
      </c>
      <c r="BD9325" s="49">
        <f t="shared" ca="1" si="1244"/>
        <v>3200</v>
      </c>
      <c r="BE9325" s="3">
        <f t="shared" ca="1" si="1241"/>
        <v>0.31995000000000001</v>
      </c>
      <c r="BF9325" s="3">
        <f t="shared" ca="1" si="1242"/>
        <v>-0.46783862043457014</v>
      </c>
      <c r="BG9325" s="9">
        <f t="shared" ca="1" si="1243"/>
        <v>3</v>
      </c>
      <c r="BH9325" s="6">
        <f ca="1">IF(ISNUMBER('Descriptive Stats'!BF9325),'Descriptive Stats'!BF9325,#N/A)</f>
        <v>-0.46783862043457014</v>
      </c>
      <c r="BI9325" s="6">
        <f ca="1">IF(ISNUMBER('Descriptive Stats'!E9325),'Descriptive Stats'!E9325,#N/A)</f>
        <v>3</v>
      </c>
    </row>
    <row r="9326" spans="1:61" ht="14.4" x14ac:dyDescent="0.3">
      <c r="A9326" s="2">
        <f>ROW()</f>
        <v>9326</v>
      </c>
      <c r="C9326" s="8">
        <f t="shared" ca="1" si="1245"/>
        <v>10</v>
      </c>
      <c r="D9326" s="8">
        <f t="shared" ca="1" si="1246"/>
        <v>3</v>
      </c>
      <c r="E9326" s="50">
        <f t="shared" ca="1" si="1240"/>
        <v>0</v>
      </c>
      <c r="F9326" s="2" t="str">
        <f t="shared" ca="1" si="1247"/>
        <v/>
      </c>
      <c r="BD9326" s="49">
        <f t="shared" ca="1" si="1244"/>
        <v>815.5</v>
      </c>
      <c r="BE9326" s="3">
        <f t="shared" ca="1" si="1241"/>
        <v>8.1500000000000003E-2</v>
      </c>
      <c r="BF9326" s="3">
        <f t="shared" ca="1" si="1242"/>
        <v>-1.3950525282585462</v>
      </c>
      <c r="BG9326" s="9">
        <f t="shared" ca="1" si="1243"/>
        <v>0</v>
      </c>
      <c r="BH9326" s="6">
        <f ca="1">IF(ISNUMBER('Descriptive Stats'!BF9326),'Descriptive Stats'!BF9326,#N/A)</f>
        <v>-1.3950525282585462</v>
      </c>
      <c r="BI9326" s="6">
        <f ca="1">IF(ISNUMBER('Descriptive Stats'!E9326),'Descriptive Stats'!E9326,#N/A)</f>
        <v>0</v>
      </c>
    </row>
    <row r="9327" spans="1:61" ht="14.4" x14ac:dyDescent="0.3">
      <c r="A9327" s="2">
        <f>ROW()</f>
        <v>9327</v>
      </c>
      <c r="C9327" s="8">
        <f t="shared" ca="1" si="1245"/>
        <v>14</v>
      </c>
      <c r="D9327" s="8">
        <f t="shared" ca="1" si="1246"/>
        <v>0</v>
      </c>
      <c r="E9327" s="50">
        <f t="shared" ca="1" si="1240"/>
        <v>7</v>
      </c>
      <c r="F9327" s="2" t="str">
        <f t="shared" ca="1" si="1247"/>
        <v/>
      </c>
      <c r="BD9327" s="49">
        <f t="shared" ca="1" si="1244"/>
        <v>4473.5</v>
      </c>
      <c r="BE9327" s="3">
        <f t="shared" ca="1" si="1241"/>
        <v>0.44729999999999998</v>
      </c>
      <c r="BF9327" s="3">
        <f t="shared" ca="1" si="1242"/>
        <v>-0.13248586824472414</v>
      </c>
      <c r="BG9327" s="9">
        <f t="shared" ca="1" si="1243"/>
        <v>7</v>
      </c>
      <c r="BH9327" s="6">
        <f ca="1">IF(ISNUMBER('Descriptive Stats'!BF9327),'Descriptive Stats'!BF9327,#N/A)</f>
        <v>-0.13248586824472414</v>
      </c>
      <c r="BI9327" s="6">
        <f ca="1">IF(ISNUMBER('Descriptive Stats'!E9327),'Descriptive Stats'!E9327,#N/A)</f>
        <v>7</v>
      </c>
    </row>
    <row r="9328" spans="1:61" ht="14.4" x14ac:dyDescent="0.3">
      <c r="A9328" s="2">
        <f>ROW()</f>
        <v>9328</v>
      </c>
      <c r="C9328" s="8">
        <f t="shared" ca="1" si="1245"/>
        <v>6</v>
      </c>
      <c r="D9328" s="8">
        <f t="shared" ca="1" si="1246"/>
        <v>7</v>
      </c>
      <c r="E9328" s="50">
        <f t="shared" ca="1" si="1240"/>
        <v>9</v>
      </c>
      <c r="F9328" s="2" t="str">
        <f t="shared" ca="1" si="1247"/>
        <v/>
      </c>
      <c r="BD9328" s="49">
        <f t="shared" ca="1" si="1244"/>
        <v>4819</v>
      </c>
      <c r="BE9328" s="3">
        <f t="shared" ca="1" si="1241"/>
        <v>0.48185</v>
      </c>
      <c r="BF9328" s="3">
        <f t="shared" ca="1" si="1242"/>
        <v>-4.5511009098988427E-2</v>
      </c>
      <c r="BG9328" s="9">
        <f t="shared" ca="1" si="1243"/>
        <v>9</v>
      </c>
      <c r="BH9328" s="6">
        <f ca="1">IF(ISNUMBER('Descriptive Stats'!BF9328),'Descriptive Stats'!BF9328,#N/A)</f>
        <v>-4.5511009098988427E-2</v>
      </c>
      <c r="BI9328" s="6">
        <f ca="1">IF(ISNUMBER('Descriptive Stats'!E9328),'Descriptive Stats'!E9328,#N/A)</f>
        <v>9</v>
      </c>
    </row>
    <row r="9329" spans="1:61" ht="14.4" x14ac:dyDescent="0.3">
      <c r="A9329" s="2">
        <f>ROW()</f>
        <v>9329</v>
      </c>
      <c r="C9329" s="8">
        <f t="shared" ca="1" si="1245"/>
        <v>23</v>
      </c>
      <c r="D9329" s="8">
        <f t="shared" ca="1" si="1246"/>
        <v>9</v>
      </c>
      <c r="E9329" s="50">
        <f t="shared" ca="1" si="1240"/>
        <v>6</v>
      </c>
      <c r="F9329" s="2" t="str">
        <f t="shared" ca="1" si="1247"/>
        <v/>
      </c>
      <c r="BD9329" s="49">
        <f t="shared" ca="1" si="1244"/>
        <v>3900</v>
      </c>
      <c r="BE9329" s="3">
        <f t="shared" ca="1" si="1241"/>
        <v>0.38995000000000002</v>
      </c>
      <c r="BF9329" s="3">
        <f t="shared" ca="1" si="1242"/>
        <v>-0.2794493539703507</v>
      </c>
      <c r="BG9329" s="9">
        <f t="shared" ca="1" si="1243"/>
        <v>6</v>
      </c>
      <c r="BH9329" s="6">
        <f ca="1">IF(ISNUMBER('Descriptive Stats'!BF9329),'Descriptive Stats'!BF9329,#N/A)</f>
        <v>-0.2794493539703507</v>
      </c>
      <c r="BI9329" s="6">
        <f ca="1">IF(ISNUMBER('Descriptive Stats'!E9329),'Descriptive Stats'!E9329,#N/A)</f>
        <v>6</v>
      </c>
    </row>
    <row r="9330" spans="1:61" ht="14.4" x14ac:dyDescent="0.3">
      <c r="A9330" s="2">
        <f>ROW()</f>
        <v>9330</v>
      </c>
      <c r="C9330" s="8">
        <f t="shared" ca="1" si="1245"/>
        <v>5</v>
      </c>
      <c r="D9330" s="8">
        <f t="shared" ca="1" si="1246"/>
        <v>6</v>
      </c>
      <c r="E9330" s="50">
        <f t="shared" ca="1" si="1240"/>
        <v>3</v>
      </c>
      <c r="F9330" s="2" t="str">
        <f t="shared" ca="1" si="1247"/>
        <v/>
      </c>
      <c r="BD9330" s="49">
        <f t="shared" ca="1" si="1244"/>
        <v>3200</v>
      </c>
      <c r="BE9330" s="3">
        <f t="shared" ca="1" si="1241"/>
        <v>0.31995000000000001</v>
      </c>
      <c r="BF9330" s="3">
        <f t="shared" ca="1" si="1242"/>
        <v>-0.46783862043457014</v>
      </c>
      <c r="BG9330" s="9">
        <f t="shared" ca="1" si="1243"/>
        <v>3</v>
      </c>
      <c r="BH9330" s="6">
        <f ca="1">IF(ISNUMBER('Descriptive Stats'!BF9330),'Descriptive Stats'!BF9330,#N/A)</f>
        <v>-0.46783862043457014</v>
      </c>
      <c r="BI9330" s="6">
        <f ca="1">IF(ISNUMBER('Descriptive Stats'!E9330),'Descriptive Stats'!E9330,#N/A)</f>
        <v>3</v>
      </c>
    </row>
    <row r="9331" spans="1:61" ht="14.4" x14ac:dyDescent="0.3">
      <c r="A9331" s="2">
        <f>ROW()</f>
        <v>9331</v>
      </c>
      <c r="C9331" s="8">
        <f t="shared" ca="1" si="1245"/>
        <v>10</v>
      </c>
      <c r="D9331" s="8">
        <f t="shared" ca="1" si="1246"/>
        <v>3</v>
      </c>
      <c r="E9331" s="50">
        <f t="shared" ca="1" si="1240"/>
        <v>15</v>
      </c>
      <c r="F9331" s="2" t="str">
        <f t="shared" ca="1" si="1247"/>
        <v/>
      </c>
      <c r="BD9331" s="49">
        <f t="shared" ca="1" si="1244"/>
        <v>5051.5</v>
      </c>
      <c r="BE9331" s="3">
        <f t="shared" ca="1" si="1241"/>
        <v>0.50509999999999999</v>
      </c>
      <c r="BF9331" s="3">
        <f t="shared" ca="1" si="1242"/>
        <v>1.2784152420787677E-2</v>
      </c>
      <c r="BG9331" s="9">
        <f t="shared" ca="1" si="1243"/>
        <v>15</v>
      </c>
      <c r="BH9331" s="6">
        <f ca="1">IF(ISNUMBER('Descriptive Stats'!BF9331),'Descriptive Stats'!BF9331,#N/A)</f>
        <v>1.2784152420787677E-2</v>
      </c>
      <c r="BI9331" s="6">
        <f ca="1">IF(ISNUMBER('Descriptive Stats'!E9331),'Descriptive Stats'!E9331,#N/A)</f>
        <v>15</v>
      </c>
    </row>
    <row r="9332" spans="1:61" ht="14.4" x14ac:dyDescent="0.3">
      <c r="A9332" s="2">
        <f>ROW()</f>
        <v>9332</v>
      </c>
      <c r="C9332" s="8">
        <f t="shared" ca="1" si="1245"/>
        <v>24</v>
      </c>
      <c r="D9332" s="8">
        <f t="shared" ca="1" si="1246"/>
        <v>15</v>
      </c>
      <c r="E9332" s="50">
        <f t="shared" ca="1" si="1240"/>
        <v>6</v>
      </c>
      <c r="F9332" s="2" t="str">
        <f t="shared" ca="1" si="1247"/>
        <v/>
      </c>
      <c r="BD9332" s="49">
        <f t="shared" ca="1" si="1244"/>
        <v>3900</v>
      </c>
      <c r="BE9332" s="3">
        <f t="shared" ca="1" si="1241"/>
        <v>0.38995000000000002</v>
      </c>
      <c r="BF9332" s="3">
        <f t="shared" ca="1" si="1242"/>
        <v>-0.2794493539703507</v>
      </c>
      <c r="BG9332" s="9">
        <f t="shared" ca="1" si="1243"/>
        <v>6</v>
      </c>
      <c r="BH9332" s="6">
        <f ca="1">IF(ISNUMBER('Descriptive Stats'!BF9332),'Descriptive Stats'!BF9332,#N/A)</f>
        <v>-0.2794493539703507</v>
      </c>
      <c r="BI9332" s="6">
        <f ca="1">IF(ISNUMBER('Descriptive Stats'!E9332),'Descriptive Stats'!E9332,#N/A)</f>
        <v>6</v>
      </c>
    </row>
    <row r="9333" spans="1:61" ht="14.4" x14ac:dyDescent="0.3">
      <c r="A9333" s="2">
        <f>ROW()</f>
        <v>9333</v>
      </c>
      <c r="C9333" s="8">
        <f t="shared" ca="1" si="1245"/>
        <v>5</v>
      </c>
      <c r="D9333" s="8">
        <f t="shared" ca="1" si="1246"/>
        <v>6</v>
      </c>
      <c r="E9333" s="50">
        <f t="shared" ca="1" si="1240"/>
        <v>6</v>
      </c>
      <c r="F9333" s="2" t="str">
        <f t="shared" ca="1" si="1247"/>
        <v/>
      </c>
      <c r="BD9333" s="49">
        <f t="shared" ca="1" si="1244"/>
        <v>3900</v>
      </c>
      <c r="BE9333" s="3">
        <f t="shared" ca="1" si="1241"/>
        <v>0.38995000000000002</v>
      </c>
      <c r="BF9333" s="3">
        <f t="shared" ca="1" si="1242"/>
        <v>-0.2794493539703507</v>
      </c>
      <c r="BG9333" s="9">
        <f t="shared" ca="1" si="1243"/>
        <v>6</v>
      </c>
      <c r="BH9333" s="6">
        <f ca="1">IF(ISNUMBER('Descriptive Stats'!BF9333),'Descriptive Stats'!BF9333,#N/A)</f>
        <v>-0.2794493539703507</v>
      </c>
      <c r="BI9333" s="6">
        <f ca="1">IF(ISNUMBER('Descriptive Stats'!E9333),'Descriptive Stats'!E9333,#N/A)</f>
        <v>6</v>
      </c>
    </row>
    <row r="9334" spans="1:61" ht="14.4" x14ac:dyDescent="0.3">
      <c r="A9334" s="2">
        <f>ROW()</f>
        <v>9334</v>
      </c>
      <c r="C9334" s="8">
        <f t="shared" ca="1" si="1245"/>
        <v>16</v>
      </c>
      <c r="D9334" s="8">
        <f t="shared" ca="1" si="1246"/>
        <v>6</v>
      </c>
      <c r="E9334" s="50">
        <f t="shared" ca="1" si="1240"/>
        <v>2</v>
      </c>
      <c r="F9334" s="2" t="str">
        <f t="shared" ca="1" si="1247"/>
        <v/>
      </c>
      <c r="BD9334" s="49">
        <f t="shared" ca="1" si="1244"/>
        <v>2595</v>
      </c>
      <c r="BE9334" s="3">
        <f t="shared" ca="1" si="1241"/>
        <v>0.25945000000000001</v>
      </c>
      <c r="BF9334" s="3">
        <f t="shared" ca="1" si="1242"/>
        <v>-0.6450419512753276</v>
      </c>
      <c r="BG9334" s="9">
        <f t="shared" ca="1" si="1243"/>
        <v>2</v>
      </c>
      <c r="BH9334" s="6">
        <f ca="1">IF(ISNUMBER('Descriptive Stats'!BF9334),'Descriptive Stats'!BF9334,#N/A)</f>
        <v>-0.6450419512753276</v>
      </c>
      <c r="BI9334" s="6">
        <f ca="1">IF(ISNUMBER('Descriptive Stats'!E9334),'Descriptive Stats'!E9334,#N/A)</f>
        <v>2</v>
      </c>
    </row>
    <row r="9335" spans="1:61" ht="14.4" x14ac:dyDescent="0.3">
      <c r="A9335" s="2">
        <f>ROW()</f>
        <v>9335</v>
      </c>
      <c r="C9335" s="8">
        <f t="shared" ca="1" si="1245"/>
        <v>9</v>
      </c>
      <c r="D9335" s="8">
        <f t="shared" ca="1" si="1246"/>
        <v>2</v>
      </c>
      <c r="E9335" s="50">
        <f t="shared" ca="1" si="1240"/>
        <v>2</v>
      </c>
      <c r="F9335" s="2" t="str">
        <f t="shared" ca="1" si="1247"/>
        <v/>
      </c>
      <c r="BD9335" s="49">
        <f t="shared" ca="1" si="1244"/>
        <v>2595</v>
      </c>
      <c r="BE9335" s="3">
        <f t="shared" ca="1" si="1241"/>
        <v>0.25945000000000001</v>
      </c>
      <c r="BF9335" s="3">
        <f t="shared" ca="1" si="1242"/>
        <v>-0.6450419512753276</v>
      </c>
      <c r="BG9335" s="9">
        <f t="shared" ca="1" si="1243"/>
        <v>2</v>
      </c>
      <c r="BH9335" s="6">
        <f ca="1">IF(ISNUMBER('Descriptive Stats'!BF9335),'Descriptive Stats'!BF9335,#N/A)</f>
        <v>-0.6450419512753276</v>
      </c>
      <c r="BI9335" s="6">
        <f ca="1">IF(ISNUMBER('Descriptive Stats'!E9335),'Descriptive Stats'!E9335,#N/A)</f>
        <v>2</v>
      </c>
    </row>
    <row r="9336" spans="1:61" ht="14.4" x14ac:dyDescent="0.3">
      <c r="A9336" s="2">
        <f>ROW()</f>
        <v>9336</v>
      </c>
      <c r="C9336" s="8">
        <f t="shared" ca="1" si="1245"/>
        <v>9</v>
      </c>
      <c r="D9336" s="8">
        <f t="shared" ca="1" si="1246"/>
        <v>2</v>
      </c>
      <c r="E9336" s="50">
        <f t="shared" ca="1" si="1240"/>
        <v>2</v>
      </c>
      <c r="F9336" s="2" t="str">
        <f t="shared" ca="1" si="1247"/>
        <v/>
      </c>
      <c r="BD9336" s="49">
        <f t="shared" ca="1" si="1244"/>
        <v>2595</v>
      </c>
      <c r="BE9336" s="3">
        <f t="shared" ca="1" si="1241"/>
        <v>0.25945000000000001</v>
      </c>
      <c r="BF9336" s="3">
        <f t="shared" ca="1" si="1242"/>
        <v>-0.6450419512753276</v>
      </c>
      <c r="BG9336" s="9">
        <f t="shared" ca="1" si="1243"/>
        <v>2</v>
      </c>
      <c r="BH9336" s="6">
        <f ca="1">IF(ISNUMBER('Descriptive Stats'!BF9336),'Descriptive Stats'!BF9336,#N/A)</f>
        <v>-0.6450419512753276</v>
      </c>
      <c r="BI9336" s="6">
        <f ca="1">IF(ISNUMBER('Descriptive Stats'!E9336),'Descriptive Stats'!E9336,#N/A)</f>
        <v>2</v>
      </c>
    </row>
    <row r="9337" spans="1:61" ht="14.4" x14ac:dyDescent="0.3">
      <c r="A9337" s="2">
        <f>ROW()</f>
        <v>9337</v>
      </c>
      <c r="C9337" s="8">
        <f t="shared" ca="1" si="1245"/>
        <v>21</v>
      </c>
      <c r="D9337" s="8">
        <f t="shared" ca="1" si="1246"/>
        <v>2</v>
      </c>
      <c r="E9337" s="50">
        <f t="shared" ca="1" si="1240"/>
        <v>3</v>
      </c>
      <c r="F9337" s="2" t="str">
        <f t="shared" ca="1" si="1247"/>
        <v/>
      </c>
      <c r="BD9337" s="49">
        <f t="shared" ca="1" si="1244"/>
        <v>3200</v>
      </c>
      <c r="BE9337" s="3">
        <f t="shared" ca="1" si="1241"/>
        <v>0.31995000000000001</v>
      </c>
      <c r="BF9337" s="3">
        <f t="shared" ca="1" si="1242"/>
        <v>-0.46783862043457014</v>
      </c>
      <c r="BG9337" s="9">
        <f t="shared" ca="1" si="1243"/>
        <v>3</v>
      </c>
      <c r="BH9337" s="6">
        <f ca="1">IF(ISNUMBER('Descriptive Stats'!BF9337),'Descriptive Stats'!BF9337,#N/A)</f>
        <v>-0.46783862043457014</v>
      </c>
      <c r="BI9337" s="6">
        <f ca="1">IF(ISNUMBER('Descriptive Stats'!E9337),'Descriptive Stats'!E9337,#N/A)</f>
        <v>3</v>
      </c>
    </row>
    <row r="9338" spans="1:61" ht="14.4" x14ac:dyDescent="0.3">
      <c r="A9338" s="2">
        <f>ROW()</f>
        <v>9338</v>
      </c>
      <c r="C9338" s="8">
        <f t="shared" ca="1" si="1245"/>
        <v>10</v>
      </c>
      <c r="D9338" s="8">
        <f t="shared" ca="1" si="1246"/>
        <v>3</v>
      </c>
      <c r="E9338" s="50">
        <f t="shared" ca="1" si="1240"/>
        <v>3</v>
      </c>
      <c r="F9338" s="2" t="str">
        <f t="shared" ca="1" si="1247"/>
        <v/>
      </c>
      <c r="BD9338" s="49">
        <f t="shared" ca="1" si="1244"/>
        <v>3200</v>
      </c>
      <c r="BE9338" s="3">
        <f t="shared" ca="1" si="1241"/>
        <v>0.31995000000000001</v>
      </c>
      <c r="BF9338" s="3">
        <f t="shared" ca="1" si="1242"/>
        <v>-0.46783862043457014</v>
      </c>
      <c r="BG9338" s="9">
        <f t="shared" ca="1" si="1243"/>
        <v>3</v>
      </c>
      <c r="BH9338" s="6">
        <f ca="1">IF(ISNUMBER('Descriptive Stats'!BF9338),'Descriptive Stats'!BF9338,#N/A)</f>
        <v>-0.46783862043457014</v>
      </c>
      <c r="BI9338" s="6">
        <f ca="1">IF(ISNUMBER('Descriptive Stats'!E9338),'Descriptive Stats'!E9338,#N/A)</f>
        <v>3</v>
      </c>
    </row>
    <row r="9339" spans="1:61" ht="14.4" x14ac:dyDescent="0.3">
      <c r="A9339" s="2">
        <f>ROW()</f>
        <v>9339</v>
      </c>
      <c r="C9339" s="8">
        <f t="shared" ca="1" si="1245"/>
        <v>10</v>
      </c>
      <c r="D9339" s="8">
        <f t="shared" ca="1" si="1246"/>
        <v>3</v>
      </c>
      <c r="E9339" s="50">
        <f t="shared" ca="1" si="1240"/>
        <v>2</v>
      </c>
      <c r="F9339" s="2" t="str">
        <f t="shared" ca="1" si="1247"/>
        <v/>
      </c>
      <c r="BD9339" s="49">
        <f t="shared" ca="1" si="1244"/>
        <v>2595</v>
      </c>
      <c r="BE9339" s="3">
        <f t="shared" ca="1" si="1241"/>
        <v>0.25945000000000001</v>
      </c>
      <c r="BF9339" s="3">
        <f t="shared" ca="1" si="1242"/>
        <v>-0.6450419512753276</v>
      </c>
      <c r="BG9339" s="9">
        <f t="shared" ca="1" si="1243"/>
        <v>2</v>
      </c>
      <c r="BH9339" s="6">
        <f ca="1">IF(ISNUMBER('Descriptive Stats'!BF9339),'Descriptive Stats'!BF9339,#N/A)</f>
        <v>-0.6450419512753276</v>
      </c>
      <c r="BI9339" s="6">
        <f ca="1">IF(ISNUMBER('Descriptive Stats'!E9339),'Descriptive Stats'!E9339,#N/A)</f>
        <v>2</v>
      </c>
    </row>
    <row r="9340" spans="1:61" ht="14.4" x14ac:dyDescent="0.3">
      <c r="A9340" s="2">
        <f>ROW()</f>
        <v>9340</v>
      </c>
      <c r="C9340" s="8">
        <f t="shared" ca="1" si="1245"/>
        <v>17</v>
      </c>
      <c r="D9340" s="8">
        <f t="shared" ca="1" si="1246"/>
        <v>2</v>
      </c>
      <c r="E9340" s="50">
        <f t="shared" ca="1" si="1240"/>
        <v>6</v>
      </c>
      <c r="F9340" s="2" t="str">
        <f t="shared" ca="1" si="1247"/>
        <v/>
      </c>
      <c r="BD9340" s="49">
        <f t="shared" ca="1" si="1244"/>
        <v>3900</v>
      </c>
      <c r="BE9340" s="3">
        <f t="shared" ca="1" si="1241"/>
        <v>0.38995000000000002</v>
      </c>
      <c r="BF9340" s="3">
        <f t="shared" ca="1" si="1242"/>
        <v>-0.2794493539703507</v>
      </c>
      <c r="BG9340" s="9">
        <f t="shared" ca="1" si="1243"/>
        <v>6</v>
      </c>
      <c r="BH9340" s="6">
        <f ca="1">IF(ISNUMBER('Descriptive Stats'!BF9340),'Descriptive Stats'!BF9340,#N/A)</f>
        <v>-0.2794493539703507</v>
      </c>
      <c r="BI9340" s="6">
        <f ca="1">IF(ISNUMBER('Descriptive Stats'!E9340),'Descriptive Stats'!E9340,#N/A)</f>
        <v>6</v>
      </c>
    </row>
    <row r="9341" spans="1:61" ht="14.4" x14ac:dyDescent="0.3">
      <c r="A9341" s="2">
        <f>ROW()</f>
        <v>9341</v>
      </c>
      <c r="C9341" s="8">
        <f t="shared" ca="1" si="1245"/>
        <v>5</v>
      </c>
      <c r="D9341" s="8">
        <f t="shared" ca="1" si="1246"/>
        <v>6</v>
      </c>
      <c r="E9341" s="50">
        <f t="shared" ca="1" si="1240"/>
        <v>6</v>
      </c>
      <c r="F9341" s="2" t="str">
        <f t="shared" ca="1" si="1247"/>
        <v/>
      </c>
      <c r="BD9341" s="49">
        <f t="shared" ca="1" si="1244"/>
        <v>3900</v>
      </c>
      <c r="BE9341" s="3">
        <f t="shared" ca="1" si="1241"/>
        <v>0.38995000000000002</v>
      </c>
      <c r="BF9341" s="3">
        <f t="shared" ca="1" si="1242"/>
        <v>-0.2794493539703507</v>
      </c>
      <c r="BG9341" s="9">
        <f t="shared" ca="1" si="1243"/>
        <v>6</v>
      </c>
      <c r="BH9341" s="6">
        <f ca="1">IF(ISNUMBER('Descriptive Stats'!BF9341),'Descriptive Stats'!BF9341,#N/A)</f>
        <v>-0.2794493539703507</v>
      </c>
      <c r="BI9341" s="6">
        <f ca="1">IF(ISNUMBER('Descriptive Stats'!E9341),'Descriptive Stats'!E9341,#N/A)</f>
        <v>6</v>
      </c>
    </row>
    <row r="9342" spans="1:61" ht="14.4" x14ac:dyDescent="0.3">
      <c r="A9342" s="2">
        <f>ROW()</f>
        <v>9342</v>
      </c>
      <c r="C9342" s="8">
        <f t="shared" ca="1" si="1245"/>
        <v>5</v>
      </c>
      <c r="D9342" s="8">
        <f t="shared" ca="1" si="1246"/>
        <v>6</v>
      </c>
      <c r="E9342" s="50">
        <f t="shared" ca="1" si="1240"/>
        <v>6</v>
      </c>
      <c r="F9342" s="2" t="str">
        <f t="shared" ca="1" si="1247"/>
        <v/>
      </c>
      <c r="BD9342" s="49">
        <f t="shared" ca="1" si="1244"/>
        <v>3900</v>
      </c>
      <c r="BE9342" s="3">
        <f t="shared" ca="1" si="1241"/>
        <v>0.38995000000000002</v>
      </c>
      <c r="BF9342" s="3">
        <f t="shared" ca="1" si="1242"/>
        <v>-0.2794493539703507</v>
      </c>
      <c r="BG9342" s="9">
        <f t="shared" ca="1" si="1243"/>
        <v>6</v>
      </c>
      <c r="BH9342" s="6">
        <f ca="1">IF(ISNUMBER('Descriptive Stats'!BF9342),'Descriptive Stats'!BF9342,#N/A)</f>
        <v>-0.2794493539703507</v>
      </c>
      <c r="BI9342" s="6">
        <f ca="1">IF(ISNUMBER('Descriptive Stats'!E9342),'Descriptive Stats'!E9342,#N/A)</f>
        <v>6</v>
      </c>
    </row>
    <row r="9343" spans="1:61" ht="14.4" x14ac:dyDescent="0.3">
      <c r="A9343" s="2">
        <f>ROW()</f>
        <v>9343</v>
      </c>
      <c r="C9343" s="8">
        <f t="shared" ca="1" si="1245"/>
        <v>16</v>
      </c>
      <c r="D9343" s="8">
        <f t="shared" ca="1" si="1246"/>
        <v>6</v>
      </c>
      <c r="E9343" s="50">
        <f t="shared" ca="1" si="1240"/>
        <v>2</v>
      </c>
      <c r="F9343" s="2" t="str">
        <f t="shared" ca="1" si="1247"/>
        <v/>
      </c>
      <c r="BD9343" s="49">
        <f t="shared" ca="1" si="1244"/>
        <v>2595</v>
      </c>
      <c r="BE9343" s="3">
        <f t="shared" ca="1" si="1241"/>
        <v>0.25945000000000001</v>
      </c>
      <c r="BF9343" s="3">
        <f t="shared" ca="1" si="1242"/>
        <v>-0.6450419512753276</v>
      </c>
      <c r="BG9343" s="9">
        <f t="shared" ca="1" si="1243"/>
        <v>2</v>
      </c>
      <c r="BH9343" s="6">
        <f ca="1">IF(ISNUMBER('Descriptive Stats'!BF9343),'Descriptive Stats'!BF9343,#N/A)</f>
        <v>-0.6450419512753276</v>
      </c>
      <c r="BI9343" s="6">
        <f ca="1">IF(ISNUMBER('Descriptive Stats'!E9343),'Descriptive Stats'!E9343,#N/A)</f>
        <v>2</v>
      </c>
    </row>
    <row r="9344" spans="1:61" ht="14.4" x14ac:dyDescent="0.3">
      <c r="A9344" s="2">
        <f>ROW()</f>
        <v>9344</v>
      </c>
      <c r="C9344" s="8">
        <f t="shared" ca="1" si="1245"/>
        <v>17</v>
      </c>
      <c r="D9344" s="8">
        <f t="shared" ca="1" si="1246"/>
        <v>2</v>
      </c>
      <c r="E9344" s="50">
        <f t="shared" ca="1" si="1240"/>
        <v>9</v>
      </c>
      <c r="F9344" s="2" t="str">
        <f t="shared" ca="1" si="1247"/>
        <v/>
      </c>
      <c r="BD9344" s="49">
        <f t="shared" ca="1" si="1244"/>
        <v>4819</v>
      </c>
      <c r="BE9344" s="3">
        <f t="shared" ca="1" si="1241"/>
        <v>0.48185</v>
      </c>
      <c r="BF9344" s="3">
        <f t="shared" ca="1" si="1242"/>
        <v>-4.5511009098988427E-2</v>
      </c>
      <c r="BG9344" s="9">
        <f t="shared" ca="1" si="1243"/>
        <v>9</v>
      </c>
      <c r="BH9344" s="6">
        <f ca="1">IF(ISNUMBER('Descriptive Stats'!BF9344),'Descriptive Stats'!BF9344,#N/A)</f>
        <v>-4.5511009098988427E-2</v>
      </c>
      <c r="BI9344" s="6">
        <f ca="1">IF(ISNUMBER('Descriptive Stats'!E9344),'Descriptive Stats'!E9344,#N/A)</f>
        <v>9</v>
      </c>
    </row>
    <row r="9345" spans="1:61" ht="14.4" x14ac:dyDescent="0.3">
      <c r="A9345" s="2">
        <f>ROW()</f>
        <v>9345</v>
      </c>
      <c r="C9345" s="8">
        <f t="shared" ca="1" si="1245"/>
        <v>23</v>
      </c>
      <c r="D9345" s="8">
        <f t="shared" ca="1" si="1246"/>
        <v>9</v>
      </c>
      <c r="E9345" s="50">
        <f t="shared" ca="1" si="1240"/>
        <v>0</v>
      </c>
      <c r="F9345" s="2" t="str">
        <f t="shared" ca="1" si="1247"/>
        <v/>
      </c>
      <c r="BD9345" s="49">
        <f t="shared" ca="1" si="1244"/>
        <v>815.5</v>
      </c>
      <c r="BE9345" s="3">
        <f t="shared" ca="1" si="1241"/>
        <v>8.1500000000000003E-2</v>
      </c>
      <c r="BF9345" s="3">
        <f t="shared" ca="1" si="1242"/>
        <v>-1.3950525282585462</v>
      </c>
      <c r="BG9345" s="9">
        <f t="shared" ca="1" si="1243"/>
        <v>0</v>
      </c>
      <c r="BH9345" s="6">
        <f ca="1">IF(ISNUMBER('Descriptive Stats'!BF9345),'Descriptive Stats'!BF9345,#N/A)</f>
        <v>-1.3950525282585462</v>
      </c>
      <c r="BI9345" s="6">
        <f ca="1">IF(ISNUMBER('Descriptive Stats'!E9345),'Descriptive Stats'!E9345,#N/A)</f>
        <v>0</v>
      </c>
    </row>
    <row r="9346" spans="1:61" ht="14.4" x14ac:dyDescent="0.3">
      <c r="A9346" s="2">
        <f>ROW()</f>
        <v>9346</v>
      </c>
      <c r="C9346" s="8">
        <f t="shared" ca="1" si="1245"/>
        <v>18</v>
      </c>
      <c r="D9346" s="8">
        <f t="shared" ca="1" si="1246"/>
        <v>0</v>
      </c>
      <c r="E9346" s="50">
        <f t="shared" ca="1" si="1240"/>
        <v>9</v>
      </c>
      <c r="F9346" s="2" t="str">
        <f t="shared" ca="1" si="1247"/>
        <v/>
      </c>
      <c r="BD9346" s="49">
        <f t="shared" ca="1" si="1244"/>
        <v>4819</v>
      </c>
      <c r="BE9346" s="3">
        <f t="shared" ca="1" si="1241"/>
        <v>0.48185</v>
      </c>
      <c r="BF9346" s="3">
        <f t="shared" ca="1" si="1242"/>
        <v>-4.5511009098988427E-2</v>
      </c>
      <c r="BG9346" s="9">
        <f t="shared" ca="1" si="1243"/>
        <v>9</v>
      </c>
      <c r="BH9346" s="6">
        <f ca="1">IF(ISNUMBER('Descriptive Stats'!BF9346),'Descriptive Stats'!BF9346,#N/A)</f>
        <v>-4.5511009098988427E-2</v>
      </c>
      <c r="BI9346" s="6">
        <f ca="1">IF(ISNUMBER('Descriptive Stats'!E9346),'Descriptive Stats'!E9346,#N/A)</f>
        <v>9</v>
      </c>
    </row>
    <row r="9347" spans="1:61" ht="14.4" x14ac:dyDescent="0.3">
      <c r="A9347" s="2">
        <f>ROW()</f>
        <v>9347</v>
      </c>
      <c r="C9347" s="8">
        <f t="shared" ca="1" si="1245"/>
        <v>23</v>
      </c>
      <c r="D9347" s="8">
        <f t="shared" ca="1" si="1246"/>
        <v>9</v>
      </c>
      <c r="E9347" s="50">
        <f t="shared" ref="E9347:E9410" ca="1" si="1248">IF(0=MOD(ROW(),$J$1),AVERAGE(OFFSET($D$2,ROW()-$J$1,0,$J$1,1)),"")</f>
        <v>7</v>
      </c>
      <c r="F9347" s="2" t="str">
        <f t="shared" ca="1" si="1247"/>
        <v/>
      </c>
      <c r="BD9347" s="49">
        <f t="shared" ca="1" si="1244"/>
        <v>4473.5</v>
      </c>
      <c r="BE9347" s="3">
        <f t="shared" ca="1" si="1241"/>
        <v>0.44729999999999998</v>
      </c>
      <c r="BF9347" s="3">
        <f t="shared" ca="1" si="1242"/>
        <v>-0.13248586824472414</v>
      </c>
      <c r="BG9347" s="9">
        <f t="shared" ca="1" si="1243"/>
        <v>7</v>
      </c>
      <c r="BH9347" s="6">
        <f ca="1">IF(ISNUMBER('Descriptive Stats'!BF9347),'Descriptive Stats'!BF9347,#N/A)</f>
        <v>-0.13248586824472414</v>
      </c>
      <c r="BI9347" s="6">
        <f ca="1">IF(ISNUMBER('Descriptive Stats'!E9347),'Descriptive Stats'!E9347,#N/A)</f>
        <v>7</v>
      </c>
    </row>
    <row r="9348" spans="1:61" ht="14.4" x14ac:dyDescent="0.3">
      <c r="A9348" s="2">
        <f>ROW()</f>
        <v>9348</v>
      </c>
      <c r="C9348" s="8">
        <f t="shared" ca="1" si="1245"/>
        <v>6</v>
      </c>
      <c r="D9348" s="8">
        <f t="shared" ca="1" si="1246"/>
        <v>7</v>
      </c>
      <c r="E9348" s="50">
        <f t="shared" ca="1" si="1248"/>
        <v>1</v>
      </c>
      <c r="F9348" s="2" t="str">
        <f t="shared" ca="1" si="1247"/>
        <v/>
      </c>
      <c r="BD9348" s="49">
        <f t="shared" ca="1" si="1244"/>
        <v>1871</v>
      </c>
      <c r="BE9348" s="3">
        <f t="shared" ca="1" si="1241"/>
        <v>0.18704999999999999</v>
      </c>
      <c r="BF9348" s="3">
        <f t="shared" ca="1" si="1242"/>
        <v>-0.88881967520906158</v>
      </c>
      <c r="BG9348" s="9">
        <f t="shared" ca="1" si="1243"/>
        <v>1</v>
      </c>
      <c r="BH9348" s="6">
        <f ca="1">IF(ISNUMBER('Descriptive Stats'!BF9348),'Descriptive Stats'!BF9348,#N/A)</f>
        <v>-0.88881967520906158</v>
      </c>
      <c r="BI9348" s="6">
        <f ca="1">IF(ISNUMBER('Descriptive Stats'!E9348),'Descriptive Stats'!E9348,#N/A)</f>
        <v>1</v>
      </c>
    </row>
    <row r="9349" spans="1:61" ht="14.4" x14ac:dyDescent="0.3">
      <c r="A9349" s="2">
        <f>ROW()</f>
        <v>9349</v>
      </c>
      <c r="C9349" s="8">
        <f t="shared" ca="1" si="1245"/>
        <v>12</v>
      </c>
      <c r="D9349" s="8">
        <f t="shared" ca="1" si="1246"/>
        <v>1</v>
      </c>
      <c r="E9349" s="50">
        <f t="shared" ca="1" si="1248"/>
        <v>2</v>
      </c>
      <c r="F9349" s="2" t="str">
        <f t="shared" ca="1" si="1247"/>
        <v/>
      </c>
      <c r="BD9349" s="49">
        <f t="shared" ca="1" si="1244"/>
        <v>2595</v>
      </c>
      <c r="BE9349" s="3">
        <f t="shared" ca="1" si="1241"/>
        <v>0.25945000000000001</v>
      </c>
      <c r="BF9349" s="3">
        <f t="shared" ca="1" si="1242"/>
        <v>-0.6450419512753276</v>
      </c>
      <c r="BG9349" s="9">
        <f t="shared" ca="1" si="1243"/>
        <v>2</v>
      </c>
      <c r="BH9349" s="6">
        <f ca="1">IF(ISNUMBER('Descriptive Stats'!BF9349),'Descriptive Stats'!BF9349,#N/A)</f>
        <v>-0.6450419512753276</v>
      </c>
      <c r="BI9349" s="6">
        <f ca="1">IF(ISNUMBER('Descriptive Stats'!E9349),'Descriptive Stats'!E9349,#N/A)</f>
        <v>2</v>
      </c>
    </row>
    <row r="9350" spans="1:61" ht="14.4" x14ac:dyDescent="0.3">
      <c r="A9350" s="2">
        <f>ROW()</f>
        <v>9350</v>
      </c>
      <c r="C9350" s="8">
        <f t="shared" ca="1" si="1245"/>
        <v>21</v>
      </c>
      <c r="D9350" s="8">
        <f t="shared" ca="1" si="1246"/>
        <v>2</v>
      </c>
      <c r="E9350" s="50">
        <f t="shared" ca="1" si="1248"/>
        <v>0</v>
      </c>
      <c r="F9350" s="2" t="str">
        <f t="shared" ca="1" si="1247"/>
        <v/>
      </c>
      <c r="BD9350" s="49">
        <f t="shared" ca="1" si="1244"/>
        <v>815.5</v>
      </c>
      <c r="BE9350" s="3">
        <f t="shared" ca="1" si="1241"/>
        <v>8.1500000000000003E-2</v>
      </c>
      <c r="BF9350" s="3">
        <f t="shared" ca="1" si="1242"/>
        <v>-1.3950525282585462</v>
      </c>
      <c r="BG9350" s="9">
        <f t="shared" ca="1" si="1243"/>
        <v>0</v>
      </c>
      <c r="BH9350" s="6">
        <f ca="1">IF(ISNUMBER('Descriptive Stats'!BF9350),'Descriptive Stats'!BF9350,#N/A)</f>
        <v>-1.3950525282585462</v>
      </c>
      <c r="BI9350" s="6">
        <f ca="1">IF(ISNUMBER('Descriptive Stats'!E9350),'Descriptive Stats'!E9350,#N/A)</f>
        <v>0</v>
      </c>
    </row>
    <row r="9351" spans="1:61" ht="14.4" x14ac:dyDescent="0.3">
      <c r="A9351" s="2">
        <f>ROW()</f>
        <v>9351</v>
      </c>
      <c r="C9351" s="8">
        <f t="shared" ca="1" si="1245"/>
        <v>15</v>
      </c>
      <c r="D9351" s="8">
        <f t="shared" ca="1" si="1246"/>
        <v>0</v>
      </c>
      <c r="E9351" s="50">
        <f t="shared" ca="1" si="1248"/>
        <v>19</v>
      </c>
      <c r="F9351" s="2" t="str">
        <f t="shared" ca="1" si="1247"/>
        <v>X</v>
      </c>
      <c r="BD9351" s="49">
        <f t="shared" ca="1" si="1244"/>
        <v>5294</v>
      </c>
      <c r="BE9351" s="3">
        <f t="shared" ca="1" si="1241"/>
        <v>0.52934999999999999</v>
      </c>
      <c r="BF9351" s="3">
        <f t="shared" ca="1" si="1242"/>
        <v>7.3636031452008061E-2</v>
      </c>
      <c r="BG9351" s="9">
        <f t="shared" ca="1" si="1243"/>
        <v>19</v>
      </c>
      <c r="BH9351" s="6">
        <f ca="1">IF(ISNUMBER('Descriptive Stats'!BF9351),'Descriptive Stats'!BF9351,#N/A)</f>
        <v>7.3636031452008061E-2</v>
      </c>
      <c r="BI9351" s="6">
        <f ca="1">IF(ISNUMBER('Descriptive Stats'!E9351),'Descriptive Stats'!E9351,#N/A)</f>
        <v>19</v>
      </c>
    </row>
    <row r="9352" spans="1:61" ht="14.4" x14ac:dyDescent="0.3">
      <c r="A9352" s="2">
        <f>ROW()</f>
        <v>9352</v>
      </c>
      <c r="C9352" s="8">
        <f t="shared" ca="1" si="1245"/>
        <v>7</v>
      </c>
      <c r="D9352" s="8">
        <f t="shared" ca="1" si="1246"/>
        <v>19</v>
      </c>
      <c r="E9352" s="50">
        <f t="shared" ca="1" si="1248"/>
        <v>15</v>
      </c>
      <c r="F9352" s="2" t="str">
        <f t="shared" ca="1" si="1247"/>
        <v/>
      </c>
      <c r="BD9352" s="49">
        <f t="shared" ca="1" si="1244"/>
        <v>5051.5</v>
      </c>
      <c r="BE9352" s="3">
        <f t="shared" ca="1" si="1241"/>
        <v>0.50509999999999999</v>
      </c>
      <c r="BF9352" s="3">
        <f t="shared" ca="1" si="1242"/>
        <v>1.2784152420787677E-2</v>
      </c>
      <c r="BG9352" s="9">
        <f t="shared" ca="1" si="1243"/>
        <v>15</v>
      </c>
      <c r="BH9352" s="6">
        <f ca="1">IF(ISNUMBER('Descriptive Stats'!BF9352),'Descriptive Stats'!BF9352,#N/A)</f>
        <v>1.2784152420787677E-2</v>
      </c>
      <c r="BI9352" s="6">
        <f ca="1">IF(ISNUMBER('Descriptive Stats'!E9352),'Descriptive Stats'!E9352,#N/A)</f>
        <v>15</v>
      </c>
    </row>
    <row r="9353" spans="1:61" ht="14.4" x14ac:dyDescent="0.3">
      <c r="A9353" s="2">
        <f>ROW()</f>
        <v>9353</v>
      </c>
      <c r="C9353" s="8">
        <f t="shared" ca="1" si="1245"/>
        <v>24</v>
      </c>
      <c r="D9353" s="8">
        <f t="shared" ca="1" si="1246"/>
        <v>15</v>
      </c>
      <c r="E9353" s="50">
        <f t="shared" ca="1" si="1248"/>
        <v>2</v>
      </c>
      <c r="F9353" s="2" t="str">
        <f t="shared" ca="1" si="1247"/>
        <v/>
      </c>
      <c r="BD9353" s="49">
        <f t="shared" ca="1" si="1244"/>
        <v>2595</v>
      </c>
      <c r="BE9353" s="3">
        <f t="shared" ref="BE9353:BE9416" ca="1" si="1249">IF(ISNUMBER(BD9353),(BD9353-0.5)/$BK$4,"")</f>
        <v>0.25945000000000001</v>
      </c>
      <c r="BF9353" s="3">
        <f t="shared" ref="BF9353:BF9416" ca="1" si="1250">IF(ISNUMBER(BE9353),_xlfn.NORM.INV(BE9353,0,1),"")</f>
        <v>-0.6450419512753276</v>
      </c>
      <c r="BG9353" s="9">
        <f t="shared" ref="BG9353:BG9416" ca="1" si="1251">IF(ISNUMBER(E9353),E9353,"")</f>
        <v>2</v>
      </c>
      <c r="BH9353" s="6">
        <f ca="1">IF(ISNUMBER('Descriptive Stats'!BF9353),'Descriptive Stats'!BF9353,#N/A)</f>
        <v>-0.6450419512753276</v>
      </c>
      <c r="BI9353" s="6">
        <f ca="1">IF(ISNUMBER('Descriptive Stats'!E9353),'Descriptive Stats'!E9353,#N/A)</f>
        <v>2</v>
      </c>
    </row>
    <row r="9354" spans="1:61" ht="14.4" x14ac:dyDescent="0.3">
      <c r="A9354" s="2">
        <f>ROW()</f>
        <v>9354</v>
      </c>
      <c r="C9354" s="8">
        <f t="shared" ca="1" si="1245"/>
        <v>9</v>
      </c>
      <c r="D9354" s="8">
        <f t="shared" ca="1" si="1246"/>
        <v>2</v>
      </c>
      <c r="E9354" s="50">
        <f t="shared" ca="1" si="1248"/>
        <v>0</v>
      </c>
      <c r="F9354" s="2" t="str">
        <f t="shared" ca="1" si="1247"/>
        <v/>
      </c>
      <c r="BD9354" s="49">
        <f t="shared" ref="BD9354:BD9417" ca="1" si="1252">IF(ISNUMBER(BG9354),_xlfn.RANK.AVG(BG9354,$BG$2:$BG$5414,1),"")</f>
        <v>815.5</v>
      </c>
      <c r="BE9354" s="3">
        <f t="shared" ca="1" si="1249"/>
        <v>8.1500000000000003E-2</v>
      </c>
      <c r="BF9354" s="3">
        <f t="shared" ca="1" si="1250"/>
        <v>-1.3950525282585462</v>
      </c>
      <c r="BG9354" s="9">
        <f t="shared" ca="1" si="1251"/>
        <v>0</v>
      </c>
      <c r="BH9354" s="6">
        <f ca="1">IF(ISNUMBER('Descriptive Stats'!BF9354),'Descriptive Stats'!BF9354,#N/A)</f>
        <v>-1.3950525282585462</v>
      </c>
      <c r="BI9354" s="6">
        <f ca="1">IF(ISNUMBER('Descriptive Stats'!E9354),'Descriptive Stats'!E9354,#N/A)</f>
        <v>0</v>
      </c>
    </row>
    <row r="9355" spans="1:61" ht="14.4" x14ac:dyDescent="0.3">
      <c r="A9355" s="2">
        <f>ROW()</f>
        <v>9355</v>
      </c>
      <c r="C9355" s="8">
        <f t="shared" ca="1" si="1245"/>
        <v>11</v>
      </c>
      <c r="D9355" s="8">
        <f t="shared" ca="1" si="1246"/>
        <v>0</v>
      </c>
      <c r="E9355" s="50">
        <f t="shared" ca="1" si="1248"/>
        <v>0</v>
      </c>
      <c r="F9355" s="2" t="str">
        <f t="shared" ca="1" si="1247"/>
        <v/>
      </c>
      <c r="BD9355" s="49">
        <f t="shared" ca="1" si="1252"/>
        <v>815.5</v>
      </c>
      <c r="BE9355" s="3">
        <f t="shared" ca="1" si="1249"/>
        <v>8.1500000000000003E-2</v>
      </c>
      <c r="BF9355" s="3">
        <f t="shared" ca="1" si="1250"/>
        <v>-1.3950525282585462</v>
      </c>
      <c r="BG9355" s="9">
        <f t="shared" ca="1" si="1251"/>
        <v>0</v>
      </c>
      <c r="BH9355" s="6">
        <f ca="1">IF(ISNUMBER('Descriptive Stats'!BF9355),'Descriptive Stats'!BF9355,#N/A)</f>
        <v>-1.3950525282585462</v>
      </c>
      <c r="BI9355" s="6">
        <f ca="1">IF(ISNUMBER('Descriptive Stats'!E9355),'Descriptive Stats'!E9355,#N/A)</f>
        <v>0</v>
      </c>
    </row>
    <row r="9356" spans="1:61" ht="14.4" x14ac:dyDescent="0.3">
      <c r="A9356" s="2">
        <f>ROW()</f>
        <v>9356</v>
      </c>
      <c r="C9356" s="8">
        <f t="shared" ca="1" si="1245"/>
        <v>18</v>
      </c>
      <c r="D9356" s="8">
        <f t="shared" ca="1" si="1246"/>
        <v>0</v>
      </c>
      <c r="E9356" s="50">
        <f t="shared" ca="1" si="1248"/>
        <v>2</v>
      </c>
      <c r="F9356" s="2" t="str">
        <f t="shared" ca="1" si="1247"/>
        <v/>
      </c>
      <c r="BD9356" s="49">
        <f t="shared" ca="1" si="1252"/>
        <v>2595</v>
      </c>
      <c r="BE9356" s="3">
        <f t="shared" ca="1" si="1249"/>
        <v>0.25945000000000001</v>
      </c>
      <c r="BF9356" s="3">
        <f t="shared" ca="1" si="1250"/>
        <v>-0.6450419512753276</v>
      </c>
      <c r="BG9356" s="9">
        <f t="shared" ca="1" si="1251"/>
        <v>2</v>
      </c>
      <c r="BH9356" s="6">
        <f ca="1">IF(ISNUMBER('Descriptive Stats'!BF9356),'Descriptive Stats'!BF9356,#N/A)</f>
        <v>-0.6450419512753276</v>
      </c>
      <c r="BI9356" s="6">
        <f ca="1">IF(ISNUMBER('Descriptive Stats'!E9356),'Descriptive Stats'!E9356,#N/A)</f>
        <v>2</v>
      </c>
    </row>
    <row r="9357" spans="1:61" ht="14.4" x14ac:dyDescent="0.3">
      <c r="A9357" s="2">
        <f>ROW()</f>
        <v>9357</v>
      </c>
      <c r="C9357" s="8">
        <f t="shared" ca="1" si="1245"/>
        <v>17</v>
      </c>
      <c r="D9357" s="8">
        <f t="shared" ca="1" si="1246"/>
        <v>2</v>
      </c>
      <c r="E9357" s="50">
        <f t="shared" ca="1" si="1248"/>
        <v>6</v>
      </c>
      <c r="F9357" s="2" t="str">
        <f t="shared" ca="1" si="1247"/>
        <v/>
      </c>
      <c r="BD9357" s="49">
        <f t="shared" ca="1" si="1252"/>
        <v>3900</v>
      </c>
      <c r="BE9357" s="3">
        <f t="shared" ca="1" si="1249"/>
        <v>0.38995000000000002</v>
      </c>
      <c r="BF9357" s="3">
        <f t="shared" ca="1" si="1250"/>
        <v>-0.2794493539703507</v>
      </c>
      <c r="BG9357" s="9">
        <f t="shared" ca="1" si="1251"/>
        <v>6</v>
      </c>
      <c r="BH9357" s="6">
        <f ca="1">IF(ISNUMBER('Descriptive Stats'!BF9357),'Descriptive Stats'!BF9357,#N/A)</f>
        <v>-0.2794493539703507</v>
      </c>
      <c r="BI9357" s="6">
        <f ca="1">IF(ISNUMBER('Descriptive Stats'!E9357),'Descriptive Stats'!E9357,#N/A)</f>
        <v>6</v>
      </c>
    </row>
    <row r="9358" spans="1:61" ht="14.4" x14ac:dyDescent="0.3">
      <c r="A9358" s="2">
        <f>ROW()</f>
        <v>9358</v>
      </c>
      <c r="C9358" s="8">
        <f t="shared" ca="1" si="1245"/>
        <v>16</v>
      </c>
      <c r="D9358" s="8">
        <f t="shared" ca="1" si="1246"/>
        <v>6</v>
      </c>
      <c r="E9358" s="50">
        <f t="shared" ca="1" si="1248"/>
        <v>6</v>
      </c>
      <c r="F9358" s="2" t="str">
        <f t="shared" ca="1" si="1247"/>
        <v/>
      </c>
      <c r="BD9358" s="49">
        <f t="shared" ca="1" si="1252"/>
        <v>3900</v>
      </c>
      <c r="BE9358" s="3">
        <f t="shared" ca="1" si="1249"/>
        <v>0.38995000000000002</v>
      </c>
      <c r="BF9358" s="3">
        <f t="shared" ca="1" si="1250"/>
        <v>-0.2794493539703507</v>
      </c>
      <c r="BG9358" s="9">
        <f t="shared" ca="1" si="1251"/>
        <v>6</v>
      </c>
      <c r="BH9358" s="6">
        <f ca="1">IF(ISNUMBER('Descriptive Stats'!BF9358),'Descriptive Stats'!BF9358,#N/A)</f>
        <v>-0.2794493539703507</v>
      </c>
      <c r="BI9358" s="6">
        <f ca="1">IF(ISNUMBER('Descriptive Stats'!E9358),'Descriptive Stats'!E9358,#N/A)</f>
        <v>6</v>
      </c>
    </row>
    <row r="9359" spans="1:61" ht="14.4" x14ac:dyDescent="0.3">
      <c r="A9359" s="2">
        <f>ROW()</f>
        <v>9359</v>
      </c>
      <c r="C9359" s="8">
        <f t="shared" ca="1" si="1245"/>
        <v>16</v>
      </c>
      <c r="D9359" s="8">
        <f t="shared" ca="1" si="1246"/>
        <v>6</v>
      </c>
      <c r="E9359" s="50">
        <f t="shared" ca="1" si="1248"/>
        <v>7</v>
      </c>
      <c r="F9359" s="2" t="str">
        <f t="shared" ca="1" si="1247"/>
        <v/>
      </c>
      <c r="BD9359" s="49">
        <f t="shared" ca="1" si="1252"/>
        <v>4473.5</v>
      </c>
      <c r="BE9359" s="3">
        <f t="shared" ca="1" si="1249"/>
        <v>0.44729999999999998</v>
      </c>
      <c r="BF9359" s="3">
        <f t="shared" ca="1" si="1250"/>
        <v>-0.13248586824472414</v>
      </c>
      <c r="BG9359" s="9">
        <f t="shared" ca="1" si="1251"/>
        <v>7</v>
      </c>
      <c r="BH9359" s="6">
        <f ca="1">IF(ISNUMBER('Descriptive Stats'!BF9359),'Descriptive Stats'!BF9359,#N/A)</f>
        <v>-0.13248586824472414</v>
      </c>
      <c r="BI9359" s="6">
        <f ca="1">IF(ISNUMBER('Descriptive Stats'!E9359),'Descriptive Stats'!E9359,#N/A)</f>
        <v>7</v>
      </c>
    </row>
    <row r="9360" spans="1:61" ht="14.4" x14ac:dyDescent="0.3">
      <c r="A9360" s="2">
        <f>ROW()</f>
        <v>9360</v>
      </c>
      <c r="C9360" s="8">
        <f t="shared" ca="1" si="1245"/>
        <v>19</v>
      </c>
      <c r="D9360" s="8">
        <f t="shared" ca="1" si="1246"/>
        <v>7</v>
      </c>
      <c r="E9360" s="50">
        <f t="shared" ca="1" si="1248"/>
        <v>0</v>
      </c>
      <c r="F9360" s="2" t="str">
        <f t="shared" ca="1" si="1247"/>
        <v/>
      </c>
      <c r="BD9360" s="49">
        <f t="shared" ca="1" si="1252"/>
        <v>815.5</v>
      </c>
      <c r="BE9360" s="3">
        <f t="shared" ca="1" si="1249"/>
        <v>8.1500000000000003E-2</v>
      </c>
      <c r="BF9360" s="3">
        <f t="shared" ca="1" si="1250"/>
        <v>-1.3950525282585462</v>
      </c>
      <c r="BG9360" s="9">
        <f t="shared" ca="1" si="1251"/>
        <v>0</v>
      </c>
      <c r="BH9360" s="6">
        <f ca="1">IF(ISNUMBER('Descriptive Stats'!BF9360),'Descriptive Stats'!BF9360,#N/A)</f>
        <v>-1.3950525282585462</v>
      </c>
      <c r="BI9360" s="6">
        <f ca="1">IF(ISNUMBER('Descriptive Stats'!E9360),'Descriptive Stats'!E9360,#N/A)</f>
        <v>0</v>
      </c>
    </row>
    <row r="9361" spans="1:61" ht="14.4" x14ac:dyDescent="0.3">
      <c r="A9361" s="2">
        <f>ROW()</f>
        <v>9361</v>
      </c>
      <c r="C9361" s="8">
        <f t="shared" ref="C9361:C9424" ca="1" si="1253">RANDBETWEEN(2,COUNT(B:B))</f>
        <v>22</v>
      </c>
      <c r="D9361" s="8">
        <f t="shared" ref="D9361:D9424" ca="1" si="1254">VLOOKUP(C9361,A:B,2,TRUE)</f>
        <v>0</v>
      </c>
      <c r="E9361" s="50">
        <f t="shared" ca="1" si="1248"/>
        <v>15</v>
      </c>
      <c r="F9361" s="2" t="str">
        <f t="shared" ref="F9361:F9424" ca="1" si="1255">IF(ISNUMBER(E9361),IF(OR(E9361&lt;$K$16,E9361&gt;$K$14),"X",""),"")</f>
        <v/>
      </c>
      <c r="BD9361" s="49">
        <f t="shared" ca="1" si="1252"/>
        <v>5051.5</v>
      </c>
      <c r="BE9361" s="3">
        <f t="shared" ca="1" si="1249"/>
        <v>0.50509999999999999</v>
      </c>
      <c r="BF9361" s="3">
        <f t="shared" ca="1" si="1250"/>
        <v>1.2784152420787677E-2</v>
      </c>
      <c r="BG9361" s="9">
        <f t="shared" ca="1" si="1251"/>
        <v>15</v>
      </c>
      <c r="BH9361" s="6">
        <f ca="1">IF(ISNUMBER('Descriptive Stats'!BF9361),'Descriptive Stats'!BF9361,#N/A)</f>
        <v>1.2784152420787677E-2</v>
      </c>
      <c r="BI9361" s="6">
        <f ca="1">IF(ISNUMBER('Descriptive Stats'!E9361),'Descriptive Stats'!E9361,#N/A)</f>
        <v>15</v>
      </c>
    </row>
    <row r="9362" spans="1:61" ht="14.4" x14ac:dyDescent="0.3">
      <c r="A9362" s="2">
        <f>ROW()</f>
        <v>9362</v>
      </c>
      <c r="C9362" s="8">
        <f t="shared" ca="1" si="1253"/>
        <v>24</v>
      </c>
      <c r="D9362" s="8">
        <f t="shared" ca="1" si="1254"/>
        <v>15</v>
      </c>
      <c r="E9362" s="50">
        <f t="shared" ca="1" si="1248"/>
        <v>6</v>
      </c>
      <c r="F9362" s="2" t="str">
        <f t="shared" ca="1" si="1255"/>
        <v/>
      </c>
      <c r="BD9362" s="49">
        <f t="shared" ca="1" si="1252"/>
        <v>3900</v>
      </c>
      <c r="BE9362" s="3">
        <f t="shared" ca="1" si="1249"/>
        <v>0.38995000000000002</v>
      </c>
      <c r="BF9362" s="3">
        <f t="shared" ca="1" si="1250"/>
        <v>-0.2794493539703507</v>
      </c>
      <c r="BG9362" s="9">
        <f t="shared" ca="1" si="1251"/>
        <v>6</v>
      </c>
      <c r="BH9362" s="6">
        <f ca="1">IF(ISNUMBER('Descriptive Stats'!BF9362),'Descriptive Stats'!BF9362,#N/A)</f>
        <v>-0.2794493539703507</v>
      </c>
      <c r="BI9362" s="6">
        <f ca="1">IF(ISNUMBER('Descriptive Stats'!E9362),'Descriptive Stats'!E9362,#N/A)</f>
        <v>6</v>
      </c>
    </row>
    <row r="9363" spans="1:61" ht="14.4" x14ac:dyDescent="0.3">
      <c r="A9363" s="2">
        <f>ROW()</f>
        <v>9363</v>
      </c>
      <c r="C9363" s="8">
        <f t="shared" ca="1" si="1253"/>
        <v>2</v>
      </c>
      <c r="D9363" s="8">
        <f t="shared" ca="1" si="1254"/>
        <v>6</v>
      </c>
      <c r="E9363" s="50">
        <f t="shared" ca="1" si="1248"/>
        <v>9</v>
      </c>
      <c r="F9363" s="2" t="str">
        <f t="shared" ca="1" si="1255"/>
        <v/>
      </c>
      <c r="BD9363" s="49">
        <f t="shared" ca="1" si="1252"/>
        <v>4819</v>
      </c>
      <c r="BE9363" s="3">
        <f t="shared" ca="1" si="1249"/>
        <v>0.48185</v>
      </c>
      <c r="BF9363" s="3">
        <f t="shared" ca="1" si="1250"/>
        <v>-4.5511009098988427E-2</v>
      </c>
      <c r="BG9363" s="9">
        <f t="shared" ca="1" si="1251"/>
        <v>9</v>
      </c>
      <c r="BH9363" s="6">
        <f ca="1">IF(ISNUMBER('Descriptive Stats'!BF9363),'Descriptive Stats'!BF9363,#N/A)</f>
        <v>-4.5511009098988427E-2</v>
      </c>
      <c r="BI9363" s="6">
        <f ca="1">IF(ISNUMBER('Descriptive Stats'!E9363),'Descriptive Stats'!E9363,#N/A)</f>
        <v>9</v>
      </c>
    </row>
    <row r="9364" spans="1:61" ht="14.4" x14ac:dyDescent="0.3">
      <c r="A9364" s="2">
        <f>ROW()</f>
        <v>9364</v>
      </c>
      <c r="C9364" s="8">
        <f t="shared" ca="1" si="1253"/>
        <v>23</v>
      </c>
      <c r="D9364" s="8">
        <f t="shared" ca="1" si="1254"/>
        <v>9</v>
      </c>
      <c r="E9364" s="50">
        <f t="shared" ca="1" si="1248"/>
        <v>0</v>
      </c>
      <c r="F9364" s="2" t="str">
        <f t="shared" ca="1" si="1255"/>
        <v/>
      </c>
      <c r="BD9364" s="49">
        <f t="shared" ca="1" si="1252"/>
        <v>815.5</v>
      </c>
      <c r="BE9364" s="3">
        <f t="shared" ca="1" si="1249"/>
        <v>8.1500000000000003E-2</v>
      </c>
      <c r="BF9364" s="3">
        <f t="shared" ca="1" si="1250"/>
        <v>-1.3950525282585462</v>
      </c>
      <c r="BG9364" s="9">
        <f t="shared" ca="1" si="1251"/>
        <v>0</v>
      </c>
      <c r="BH9364" s="6">
        <f ca="1">IF(ISNUMBER('Descriptive Stats'!BF9364),'Descriptive Stats'!BF9364,#N/A)</f>
        <v>-1.3950525282585462</v>
      </c>
      <c r="BI9364" s="6">
        <f ca="1">IF(ISNUMBER('Descriptive Stats'!E9364),'Descriptive Stats'!E9364,#N/A)</f>
        <v>0</v>
      </c>
    </row>
    <row r="9365" spans="1:61" ht="14.4" x14ac:dyDescent="0.3">
      <c r="A9365" s="2">
        <f>ROW()</f>
        <v>9365</v>
      </c>
      <c r="C9365" s="8">
        <f t="shared" ca="1" si="1253"/>
        <v>14</v>
      </c>
      <c r="D9365" s="8">
        <f t="shared" ca="1" si="1254"/>
        <v>0</v>
      </c>
      <c r="E9365" s="50">
        <f t="shared" ca="1" si="1248"/>
        <v>7</v>
      </c>
      <c r="F9365" s="2" t="str">
        <f t="shared" ca="1" si="1255"/>
        <v/>
      </c>
      <c r="BD9365" s="49">
        <f t="shared" ca="1" si="1252"/>
        <v>4473.5</v>
      </c>
      <c r="BE9365" s="3">
        <f t="shared" ca="1" si="1249"/>
        <v>0.44729999999999998</v>
      </c>
      <c r="BF9365" s="3">
        <f t="shared" ca="1" si="1250"/>
        <v>-0.13248586824472414</v>
      </c>
      <c r="BG9365" s="9">
        <f t="shared" ca="1" si="1251"/>
        <v>7</v>
      </c>
      <c r="BH9365" s="6">
        <f ca="1">IF(ISNUMBER('Descriptive Stats'!BF9365),'Descriptive Stats'!BF9365,#N/A)</f>
        <v>-0.13248586824472414</v>
      </c>
      <c r="BI9365" s="6">
        <f ca="1">IF(ISNUMBER('Descriptive Stats'!E9365),'Descriptive Stats'!E9365,#N/A)</f>
        <v>7</v>
      </c>
    </row>
    <row r="9366" spans="1:61" ht="14.4" x14ac:dyDescent="0.3">
      <c r="A9366" s="2">
        <f>ROW()</f>
        <v>9366</v>
      </c>
      <c r="C9366" s="8">
        <f t="shared" ca="1" si="1253"/>
        <v>19</v>
      </c>
      <c r="D9366" s="8">
        <f t="shared" ca="1" si="1254"/>
        <v>7</v>
      </c>
      <c r="E9366" s="50">
        <f t="shared" ca="1" si="1248"/>
        <v>0</v>
      </c>
      <c r="F9366" s="2" t="str">
        <f t="shared" ca="1" si="1255"/>
        <v/>
      </c>
      <c r="BD9366" s="49">
        <f t="shared" ca="1" si="1252"/>
        <v>815.5</v>
      </c>
      <c r="BE9366" s="3">
        <f t="shared" ca="1" si="1249"/>
        <v>8.1500000000000003E-2</v>
      </c>
      <c r="BF9366" s="3">
        <f t="shared" ca="1" si="1250"/>
        <v>-1.3950525282585462</v>
      </c>
      <c r="BG9366" s="9">
        <f t="shared" ca="1" si="1251"/>
        <v>0</v>
      </c>
      <c r="BH9366" s="6">
        <f ca="1">IF(ISNUMBER('Descriptive Stats'!BF9366),'Descriptive Stats'!BF9366,#N/A)</f>
        <v>-1.3950525282585462</v>
      </c>
      <c r="BI9366" s="6">
        <f ca="1">IF(ISNUMBER('Descriptive Stats'!E9366),'Descriptive Stats'!E9366,#N/A)</f>
        <v>0</v>
      </c>
    </row>
    <row r="9367" spans="1:61" ht="14.4" x14ac:dyDescent="0.3">
      <c r="A9367" s="2">
        <f>ROW()</f>
        <v>9367</v>
      </c>
      <c r="C9367" s="8">
        <f t="shared" ca="1" si="1253"/>
        <v>4</v>
      </c>
      <c r="D9367" s="8">
        <f t="shared" ca="1" si="1254"/>
        <v>0</v>
      </c>
      <c r="E9367" s="50">
        <f t="shared" ca="1" si="1248"/>
        <v>0</v>
      </c>
      <c r="F9367" s="2" t="str">
        <f t="shared" ca="1" si="1255"/>
        <v/>
      </c>
      <c r="BD9367" s="49">
        <f t="shared" ca="1" si="1252"/>
        <v>815.5</v>
      </c>
      <c r="BE9367" s="3">
        <f t="shared" ca="1" si="1249"/>
        <v>8.1500000000000003E-2</v>
      </c>
      <c r="BF9367" s="3">
        <f t="shared" ca="1" si="1250"/>
        <v>-1.3950525282585462</v>
      </c>
      <c r="BG9367" s="9">
        <f t="shared" ca="1" si="1251"/>
        <v>0</v>
      </c>
      <c r="BH9367" s="6">
        <f ca="1">IF(ISNUMBER('Descriptive Stats'!BF9367),'Descriptive Stats'!BF9367,#N/A)</f>
        <v>-1.3950525282585462</v>
      </c>
      <c r="BI9367" s="6">
        <f ca="1">IF(ISNUMBER('Descriptive Stats'!E9367),'Descriptive Stats'!E9367,#N/A)</f>
        <v>0</v>
      </c>
    </row>
    <row r="9368" spans="1:61" ht="14.4" x14ac:dyDescent="0.3">
      <c r="A9368" s="2">
        <f>ROW()</f>
        <v>9368</v>
      </c>
      <c r="C9368" s="8">
        <f t="shared" ca="1" si="1253"/>
        <v>22</v>
      </c>
      <c r="D9368" s="8">
        <f t="shared" ca="1" si="1254"/>
        <v>0</v>
      </c>
      <c r="E9368" s="50">
        <f t="shared" ca="1" si="1248"/>
        <v>0</v>
      </c>
      <c r="F9368" s="2" t="str">
        <f t="shared" ca="1" si="1255"/>
        <v/>
      </c>
      <c r="BD9368" s="49">
        <f t="shared" ca="1" si="1252"/>
        <v>815.5</v>
      </c>
      <c r="BE9368" s="3">
        <f t="shared" ca="1" si="1249"/>
        <v>8.1500000000000003E-2</v>
      </c>
      <c r="BF9368" s="3">
        <f t="shared" ca="1" si="1250"/>
        <v>-1.3950525282585462</v>
      </c>
      <c r="BG9368" s="9">
        <f t="shared" ca="1" si="1251"/>
        <v>0</v>
      </c>
      <c r="BH9368" s="6">
        <f ca="1">IF(ISNUMBER('Descriptive Stats'!BF9368),'Descriptive Stats'!BF9368,#N/A)</f>
        <v>-1.3950525282585462</v>
      </c>
      <c r="BI9368" s="6">
        <f ca="1">IF(ISNUMBER('Descriptive Stats'!E9368),'Descriptive Stats'!E9368,#N/A)</f>
        <v>0</v>
      </c>
    </row>
    <row r="9369" spans="1:61" ht="14.4" x14ac:dyDescent="0.3">
      <c r="A9369" s="2">
        <f>ROW()</f>
        <v>9369</v>
      </c>
      <c r="C9369" s="8">
        <f t="shared" ca="1" si="1253"/>
        <v>15</v>
      </c>
      <c r="D9369" s="8">
        <f t="shared" ca="1" si="1254"/>
        <v>0</v>
      </c>
      <c r="E9369" s="50">
        <f t="shared" ca="1" si="1248"/>
        <v>2</v>
      </c>
      <c r="F9369" s="2" t="str">
        <f t="shared" ca="1" si="1255"/>
        <v/>
      </c>
      <c r="BD9369" s="49">
        <f t="shared" ca="1" si="1252"/>
        <v>2595</v>
      </c>
      <c r="BE9369" s="3">
        <f t="shared" ca="1" si="1249"/>
        <v>0.25945000000000001</v>
      </c>
      <c r="BF9369" s="3">
        <f t="shared" ca="1" si="1250"/>
        <v>-0.6450419512753276</v>
      </c>
      <c r="BG9369" s="9">
        <f t="shared" ca="1" si="1251"/>
        <v>2</v>
      </c>
      <c r="BH9369" s="6">
        <f ca="1">IF(ISNUMBER('Descriptive Stats'!BF9369),'Descriptive Stats'!BF9369,#N/A)</f>
        <v>-0.6450419512753276</v>
      </c>
      <c r="BI9369" s="6">
        <f ca="1">IF(ISNUMBER('Descriptive Stats'!E9369),'Descriptive Stats'!E9369,#N/A)</f>
        <v>2</v>
      </c>
    </row>
    <row r="9370" spans="1:61" ht="14.4" x14ac:dyDescent="0.3">
      <c r="A9370" s="2">
        <f>ROW()</f>
        <v>9370</v>
      </c>
      <c r="C9370" s="8">
        <f t="shared" ca="1" si="1253"/>
        <v>3</v>
      </c>
      <c r="D9370" s="8">
        <f t="shared" ca="1" si="1254"/>
        <v>2</v>
      </c>
      <c r="E9370" s="50">
        <f t="shared" ca="1" si="1248"/>
        <v>6</v>
      </c>
      <c r="F9370" s="2" t="str">
        <f t="shared" ca="1" si="1255"/>
        <v/>
      </c>
      <c r="BD9370" s="49">
        <f t="shared" ca="1" si="1252"/>
        <v>3900</v>
      </c>
      <c r="BE9370" s="3">
        <f t="shared" ca="1" si="1249"/>
        <v>0.38995000000000002</v>
      </c>
      <c r="BF9370" s="3">
        <f t="shared" ca="1" si="1250"/>
        <v>-0.2794493539703507</v>
      </c>
      <c r="BG9370" s="9">
        <f t="shared" ca="1" si="1251"/>
        <v>6</v>
      </c>
      <c r="BH9370" s="6">
        <f ca="1">IF(ISNUMBER('Descriptive Stats'!BF9370),'Descriptive Stats'!BF9370,#N/A)</f>
        <v>-0.2794493539703507</v>
      </c>
      <c r="BI9370" s="6">
        <f ca="1">IF(ISNUMBER('Descriptive Stats'!E9370),'Descriptive Stats'!E9370,#N/A)</f>
        <v>6</v>
      </c>
    </row>
    <row r="9371" spans="1:61" ht="14.4" x14ac:dyDescent="0.3">
      <c r="A9371" s="2">
        <f>ROW()</f>
        <v>9371</v>
      </c>
      <c r="C9371" s="8">
        <f t="shared" ca="1" si="1253"/>
        <v>5</v>
      </c>
      <c r="D9371" s="8">
        <f t="shared" ca="1" si="1254"/>
        <v>6</v>
      </c>
      <c r="E9371" s="50">
        <f t="shared" ca="1" si="1248"/>
        <v>6</v>
      </c>
      <c r="F9371" s="2" t="str">
        <f t="shared" ca="1" si="1255"/>
        <v/>
      </c>
      <c r="BD9371" s="49">
        <f t="shared" ca="1" si="1252"/>
        <v>3900</v>
      </c>
      <c r="BE9371" s="3">
        <f t="shared" ca="1" si="1249"/>
        <v>0.38995000000000002</v>
      </c>
      <c r="BF9371" s="3">
        <f t="shared" ca="1" si="1250"/>
        <v>-0.2794493539703507</v>
      </c>
      <c r="BG9371" s="9">
        <f t="shared" ca="1" si="1251"/>
        <v>6</v>
      </c>
      <c r="BH9371" s="6">
        <f ca="1">IF(ISNUMBER('Descriptive Stats'!BF9371),'Descriptive Stats'!BF9371,#N/A)</f>
        <v>-0.2794493539703507</v>
      </c>
      <c r="BI9371" s="6">
        <f ca="1">IF(ISNUMBER('Descriptive Stats'!E9371),'Descriptive Stats'!E9371,#N/A)</f>
        <v>6</v>
      </c>
    </row>
    <row r="9372" spans="1:61" ht="14.4" x14ac:dyDescent="0.3">
      <c r="A9372" s="2">
        <f>ROW()</f>
        <v>9372</v>
      </c>
      <c r="C9372" s="8">
        <f t="shared" ca="1" si="1253"/>
        <v>16</v>
      </c>
      <c r="D9372" s="8">
        <f t="shared" ca="1" si="1254"/>
        <v>6</v>
      </c>
      <c r="E9372" s="50">
        <f t="shared" ca="1" si="1248"/>
        <v>0</v>
      </c>
      <c r="F9372" s="2" t="str">
        <f t="shared" ca="1" si="1255"/>
        <v/>
      </c>
      <c r="BD9372" s="49">
        <f t="shared" ca="1" si="1252"/>
        <v>815.5</v>
      </c>
      <c r="BE9372" s="3">
        <f t="shared" ca="1" si="1249"/>
        <v>8.1500000000000003E-2</v>
      </c>
      <c r="BF9372" s="3">
        <f t="shared" ca="1" si="1250"/>
        <v>-1.3950525282585462</v>
      </c>
      <c r="BG9372" s="9">
        <f t="shared" ca="1" si="1251"/>
        <v>0</v>
      </c>
      <c r="BH9372" s="6">
        <f ca="1">IF(ISNUMBER('Descriptive Stats'!BF9372),'Descriptive Stats'!BF9372,#N/A)</f>
        <v>-1.3950525282585462</v>
      </c>
      <c r="BI9372" s="6">
        <f ca="1">IF(ISNUMBER('Descriptive Stats'!E9372),'Descriptive Stats'!E9372,#N/A)</f>
        <v>0</v>
      </c>
    </row>
    <row r="9373" spans="1:61" ht="14.4" x14ac:dyDescent="0.3">
      <c r="A9373" s="2">
        <f>ROW()</f>
        <v>9373</v>
      </c>
      <c r="C9373" s="8">
        <f t="shared" ca="1" si="1253"/>
        <v>18</v>
      </c>
      <c r="D9373" s="8">
        <f t="shared" ca="1" si="1254"/>
        <v>0</v>
      </c>
      <c r="E9373" s="50">
        <f t="shared" ca="1" si="1248"/>
        <v>6</v>
      </c>
      <c r="F9373" s="2" t="str">
        <f t="shared" ca="1" si="1255"/>
        <v/>
      </c>
      <c r="BD9373" s="49">
        <f t="shared" ca="1" si="1252"/>
        <v>3900</v>
      </c>
      <c r="BE9373" s="3">
        <f t="shared" ca="1" si="1249"/>
        <v>0.38995000000000002</v>
      </c>
      <c r="BF9373" s="3">
        <f t="shared" ca="1" si="1250"/>
        <v>-0.2794493539703507</v>
      </c>
      <c r="BG9373" s="9">
        <f t="shared" ca="1" si="1251"/>
        <v>6</v>
      </c>
      <c r="BH9373" s="6">
        <f ca="1">IF(ISNUMBER('Descriptive Stats'!BF9373),'Descriptive Stats'!BF9373,#N/A)</f>
        <v>-0.2794493539703507</v>
      </c>
      <c r="BI9373" s="6">
        <f ca="1">IF(ISNUMBER('Descriptive Stats'!E9373),'Descriptive Stats'!E9373,#N/A)</f>
        <v>6</v>
      </c>
    </row>
    <row r="9374" spans="1:61" ht="14.4" x14ac:dyDescent="0.3">
      <c r="A9374" s="2">
        <f>ROW()</f>
        <v>9374</v>
      </c>
      <c r="C9374" s="8">
        <f t="shared" ca="1" si="1253"/>
        <v>16</v>
      </c>
      <c r="D9374" s="8">
        <f t="shared" ca="1" si="1254"/>
        <v>6</v>
      </c>
      <c r="E9374" s="50">
        <f t="shared" ca="1" si="1248"/>
        <v>1</v>
      </c>
      <c r="F9374" s="2" t="str">
        <f t="shared" ca="1" si="1255"/>
        <v/>
      </c>
      <c r="BD9374" s="49">
        <f t="shared" ca="1" si="1252"/>
        <v>1871</v>
      </c>
      <c r="BE9374" s="3">
        <f t="shared" ca="1" si="1249"/>
        <v>0.18704999999999999</v>
      </c>
      <c r="BF9374" s="3">
        <f t="shared" ca="1" si="1250"/>
        <v>-0.88881967520906158</v>
      </c>
      <c r="BG9374" s="9">
        <f t="shared" ca="1" si="1251"/>
        <v>1</v>
      </c>
      <c r="BH9374" s="6">
        <f ca="1">IF(ISNUMBER('Descriptive Stats'!BF9374),'Descriptive Stats'!BF9374,#N/A)</f>
        <v>-0.88881967520906158</v>
      </c>
      <c r="BI9374" s="6">
        <f ca="1">IF(ISNUMBER('Descriptive Stats'!E9374),'Descriptive Stats'!E9374,#N/A)</f>
        <v>1</v>
      </c>
    </row>
    <row r="9375" spans="1:61" ht="14.4" x14ac:dyDescent="0.3">
      <c r="A9375" s="2">
        <f>ROW()</f>
        <v>9375</v>
      </c>
      <c r="C9375" s="8">
        <f t="shared" ca="1" si="1253"/>
        <v>8</v>
      </c>
      <c r="D9375" s="8">
        <f t="shared" ca="1" si="1254"/>
        <v>1</v>
      </c>
      <c r="E9375" s="50">
        <f t="shared" ca="1" si="1248"/>
        <v>2</v>
      </c>
      <c r="F9375" s="2" t="str">
        <f t="shared" ca="1" si="1255"/>
        <v/>
      </c>
      <c r="BD9375" s="49">
        <f t="shared" ca="1" si="1252"/>
        <v>2595</v>
      </c>
      <c r="BE9375" s="3">
        <f t="shared" ca="1" si="1249"/>
        <v>0.25945000000000001</v>
      </c>
      <c r="BF9375" s="3">
        <f t="shared" ca="1" si="1250"/>
        <v>-0.6450419512753276</v>
      </c>
      <c r="BG9375" s="9">
        <f t="shared" ca="1" si="1251"/>
        <v>2</v>
      </c>
      <c r="BH9375" s="6">
        <f ca="1">IF(ISNUMBER('Descriptive Stats'!BF9375),'Descriptive Stats'!BF9375,#N/A)</f>
        <v>-0.6450419512753276</v>
      </c>
      <c r="BI9375" s="6">
        <f ca="1">IF(ISNUMBER('Descriptive Stats'!E9375),'Descriptive Stats'!E9375,#N/A)</f>
        <v>2</v>
      </c>
    </row>
    <row r="9376" spans="1:61" ht="14.4" x14ac:dyDescent="0.3">
      <c r="A9376" s="2">
        <f>ROW()</f>
        <v>9376</v>
      </c>
      <c r="C9376" s="8">
        <f t="shared" ca="1" si="1253"/>
        <v>17</v>
      </c>
      <c r="D9376" s="8">
        <f t="shared" ca="1" si="1254"/>
        <v>2</v>
      </c>
      <c r="E9376" s="50">
        <f t="shared" ca="1" si="1248"/>
        <v>2</v>
      </c>
      <c r="F9376" s="2" t="str">
        <f t="shared" ca="1" si="1255"/>
        <v/>
      </c>
      <c r="BD9376" s="49">
        <f t="shared" ca="1" si="1252"/>
        <v>2595</v>
      </c>
      <c r="BE9376" s="3">
        <f t="shared" ca="1" si="1249"/>
        <v>0.25945000000000001</v>
      </c>
      <c r="BF9376" s="3">
        <f t="shared" ca="1" si="1250"/>
        <v>-0.6450419512753276</v>
      </c>
      <c r="BG9376" s="9">
        <f t="shared" ca="1" si="1251"/>
        <v>2</v>
      </c>
      <c r="BH9376" s="6">
        <f ca="1">IF(ISNUMBER('Descriptive Stats'!BF9376),'Descriptive Stats'!BF9376,#N/A)</f>
        <v>-0.6450419512753276</v>
      </c>
      <c r="BI9376" s="6">
        <f ca="1">IF(ISNUMBER('Descriptive Stats'!E9376),'Descriptive Stats'!E9376,#N/A)</f>
        <v>2</v>
      </c>
    </row>
    <row r="9377" spans="1:61" ht="14.4" x14ac:dyDescent="0.3">
      <c r="A9377" s="2">
        <f>ROW()</f>
        <v>9377</v>
      </c>
      <c r="C9377" s="8">
        <f t="shared" ca="1" si="1253"/>
        <v>17</v>
      </c>
      <c r="D9377" s="8">
        <f t="shared" ca="1" si="1254"/>
        <v>2</v>
      </c>
      <c r="E9377" s="50">
        <f t="shared" ca="1" si="1248"/>
        <v>0</v>
      </c>
      <c r="F9377" s="2" t="str">
        <f t="shared" ca="1" si="1255"/>
        <v/>
      </c>
      <c r="BD9377" s="49">
        <f t="shared" ca="1" si="1252"/>
        <v>815.5</v>
      </c>
      <c r="BE9377" s="3">
        <f t="shared" ca="1" si="1249"/>
        <v>8.1500000000000003E-2</v>
      </c>
      <c r="BF9377" s="3">
        <f t="shared" ca="1" si="1250"/>
        <v>-1.3950525282585462</v>
      </c>
      <c r="BG9377" s="9">
        <f t="shared" ca="1" si="1251"/>
        <v>0</v>
      </c>
      <c r="BH9377" s="6">
        <f ca="1">IF(ISNUMBER('Descriptive Stats'!BF9377),'Descriptive Stats'!BF9377,#N/A)</f>
        <v>-1.3950525282585462</v>
      </c>
      <c r="BI9377" s="6">
        <f ca="1">IF(ISNUMBER('Descriptive Stats'!E9377),'Descriptive Stats'!E9377,#N/A)</f>
        <v>0</v>
      </c>
    </row>
    <row r="9378" spans="1:61" ht="14.4" x14ac:dyDescent="0.3">
      <c r="A9378" s="2">
        <f>ROW()</f>
        <v>9378</v>
      </c>
      <c r="C9378" s="8">
        <f t="shared" ca="1" si="1253"/>
        <v>20</v>
      </c>
      <c r="D9378" s="8">
        <f t="shared" ca="1" si="1254"/>
        <v>0</v>
      </c>
      <c r="E9378" s="50">
        <f t="shared" ca="1" si="1248"/>
        <v>1</v>
      </c>
      <c r="F9378" s="2" t="str">
        <f t="shared" ca="1" si="1255"/>
        <v/>
      </c>
      <c r="BD9378" s="49">
        <f t="shared" ca="1" si="1252"/>
        <v>1871</v>
      </c>
      <c r="BE9378" s="3">
        <f t="shared" ca="1" si="1249"/>
        <v>0.18704999999999999</v>
      </c>
      <c r="BF9378" s="3">
        <f t="shared" ca="1" si="1250"/>
        <v>-0.88881967520906158</v>
      </c>
      <c r="BG9378" s="9">
        <f t="shared" ca="1" si="1251"/>
        <v>1</v>
      </c>
      <c r="BH9378" s="6">
        <f ca="1">IF(ISNUMBER('Descriptive Stats'!BF9378),'Descriptive Stats'!BF9378,#N/A)</f>
        <v>-0.88881967520906158</v>
      </c>
      <c r="BI9378" s="6">
        <f ca="1">IF(ISNUMBER('Descriptive Stats'!E9378),'Descriptive Stats'!E9378,#N/A)</f>
        <v>1</v>
      </c>
    </row>
    <row r="9379" spans="1:61" ht="14.4" x14ac:dyDescent="0.3">
      <c r="A9379" s="2">
        <f>ROW()</f>
        <v>9379</v>
      </c>
      <c r="C9379" s="8">
        <f t="shared" ca="1" si="1253"/>
        <v>12</v>
      </c>
      <c r="D9379" s="8">
        <f t="shared" ca="1" si="1254"/>
        <v>1</v>
      </c>
      <c r="E9379" s="50">
        <f t="shared" ca="1" si="1248"/>
        <v>0</v>
      </c>
      <c r="F9379" s="2" t="str">
        <f t="shared" ca="1" si="1255"/>
        <v/>
      </c>
      <c r="BD9379" s="49">
        <f t="shared" ca="1" si="1252"/>
        <v>815.5</v>
      </c>
      <c r="BE9379" s="3">
        <f t="shared" ca="1" si="1249"/>
        <v>8.1500000000000003E-2</v>
      </c>
      <c r="BF9379" s="3">
        <f t="shared" ca="1" si="1250"/>
        <v>-1.3950525282585462</v>
      </c>
      <c r="BG9379" s="9">
        <f t="shared" ca="1" si="1251"/>
        <v>0</v>
      </c>
      <c r="BH9379" s="6">
        <f ca="1">IF(ISNUMBER('Descriptive Stats'!BF9379),'Descriptive Stats'!BF9379,#N/A)</f>
        <v>-1.3950525282585462</v>
      </c>
      <c r="BI9379" s="6">
        <f ca="1">IF(ISNUMBER('Descriptive Stats'!E9379),'Descriptive Stats'!E9379,#N/A)</f>
        <v>0</v>
      </c>
    </row>
    <row r="9380" spans="1:61" ht="14.4" x14ac:dyDescent="0.3">
      <c r="A9380" s="2">
        <f>ROW()</f>
        <v>9380</v>
      </c>
      <c r="C9380" s="8">
        <f t="shared" ca="1" si="1253"/>
        <v>4</v>
      </c>
      <c r="D9380" s="8">
        <f t="shared" ca="1" si="1254"/>
        <v>0</v>
      </c>
      <c r="E9380" s="50">
        <f t="shared" ca="1" si="1248"/>
        <v>2</v>
      </c>
      <c r="F9380" s="2" t="str">
        <f t="shared" ca="1" si="1255"/>
        <v/>
      </c>
      <c r="BD9380" s="49">
        <f t="shared" ca="1" si="1252"/>
        <v>2595</v>
      </c>
      <c r="BE9380" s="3">
        <f t="shared" ca="1" si="1249"/>
        <v>0.25945000000000001</v>
      </c>
      <c r="BF9380" s="3">
        <f t="shared" ca="1" si="1250"/>
        <v>-0.6450419512753276</v>
      </c>
      <c r="BG9380" s="9">
        <f t="shared" ca="1" si="1251"/>
        <v>2</v>
      </c>
      <c r="BH9380" s="6">
        <f ca="1">IF(ISNUMBER('Descriptive Stats'!BF9380),'Descriptive Stats'!BF9380,#N/A)</f>
        <v>-0.6450419512753276</v>
      </c>
      <c r="BI9380" s="6">
        <f ca="1">IF(ISNUMBER('Descriptive Stats'!E9380),'Descriptive Stats'!E9380,#N/A)</f>
        <v>2</v>
      </c>
    </row>
    <row r="9381" spans="1:61" ht="14.4" x14ac:dyDescent="0.3">
      <c r="A9381" s="2">
        <f>ROW()</f>
        <v>9381</v>
      </c>
      <c r="C9381" s="8">
        <f t="shared" ca="1" si="1253"/>
        <v>9</v>
      </c>
      <c r="D9381" s="8">
        <f t="shared" ca="1" si="1254"/>
        <v>2</v>
      </c>
      <c r="E9381" s="50">
        <f t="shared" ca="1" si="1248"/>
        <v>7</v>
      </c>
      <c r="F9381" s="2" t="str">
        <f t="shared" ca="1" si="1255"/>
        <v/>
      </c>
      <c r="BD9381" s="49">
        <f t="shared" ca="1" si="1252"/>
        <v>4473.5</v>
      </c>
      <c r="BE9381" s="3">
        <f t="shared" ca="1" si="1249"/>
        <v>0.44729999999999998</v>
      </c>
      <c r="BF9381" s="3">
        <f t="shared" ca="1" si="1250"/>
        <v>-0.13248586824472414</v>
      </c>
      <c r="BG9381" s="9">
        <f t="shared" ca="1" si="1251"/>
        <v>7</v>
      </c>
      <c r="BH9381" s="6">
        <f ca="1">IF(ISNUMBER('Descriptive Stats'!BF9381),'Descriptive Stats'!BF9381,#N/A)</f>
        <v>-0.13248586824472414</v>
      </c>
      <c r="BI9381" s="6">
        <f ca="1">IF(ISNUMBER('Descriptive Stats'!E9381),'Descriptive Stats'!E9381,#N/A)</f>
        <v>7</v>
      </c>
    </row>
    <row r="9382" spans="1:61" ht="14.4" x14ac:dyDescent="0.3">
      <c r="A9382" s="2">
        <f>ROW()</f>
        <v>9382</v>
      </c>
      <c r="C9382" s="8">
        <f t="shared" ca="1" si="1253"/>
        <v>19</v>
      </c>
      <c r="D9382" s="8">
        <f t="shared" ca="1" si="1254"/>
        <v>7</v>
      </c>
      <c r="E9382" s="50">
        <f t="shared" ca="1" si="1248"/>
        <v>0</v>
      </c>
      <c r="F9382" s="2" t="str">
        <f t="shared" ca="1" si="1255"/>
        <v/>
      </c>
      <c r="BD9382" s="49">
        <f t="shared" ca="1" si="1252"/>
        <v>815.5</v>
      </c>
      <c r="BE9382" s="3">
        <f t="shared" ca="1" si="1249"/>
        <v>8.1500000000000003E-2</v>
      </c>
      <c r="BF9382" s="3">
        <f t="shared" ca="1" si="1250"/>
        <v>-1.3950525282585462</v>
      </c>
      <c r="BG9382" s="9">
        <f t="shared" ca="1" si="1251"/>
        <v>0</v>
      </c>
      <c r="BH9382" s="6">
        <f ca="1">IF(ISNUMBER('Descriptive Stats'!BF9382),'Descriptive Stats'!BF9382,#N/A)</f>
        <v>-1.3950525282585462</v>
      </c>
      <c r="BI9382" s="6">
        <f ca="1">IF(ISNUMBER('Descriptive Stats'!E9382),'Descriptive Stats'!E9382,#N/A)</f>
        <v>0</v>
      </c>
    </row>
    <row r="9383" spans="1:61" ht="14.4" x14ac:dyDescent="0.3">
      <c r="A9383" s="2">
        <f>ROW()</f>
        <v>9383</v>
      </c>
      <c r="C9383" s="8">
        <f t="shared" ca="1" si="1253"/>
        <v>20</v>
      </c>
      <c r="D9383" s="8">
        <f t="shared" ca="1" si="1254"/>
        <v>0</v>
      </c>
      <c r="E9383" s="50">
        <f t="shared" ca="1" si="1248"/>
        <v>9</v>
      </c>
      <c r="F9383" s="2" t="str">
        <f t="shared" ca="1" si="1255"/>
        <v/>
      </c>
      <c r="BD9383" s="49">
        <f t="shared" ca="1" si="1252"/>
        <v>4819</v>
      </c>
      <c r="BE9383" s="3">
        <f t="shared" ca="1" si="1249"/>
        <v>0.48185</v>
      </c>
      <c r="BF9383" s="3">
        <f t="shared" ca="1" si="1250"/>
        <v>-4.5511009098988427E-2</v>
      </c>
      <c r="BG9383" s="9">
        <f t="shared" ca="1" si="1251"/>
        <v>9</v>
      </c>
      <c r="BH9383" s="6">
        <f ca="1">IF(ISNUMBER('Descriptive Stats'!BF9383),'Descriptive Stats'!BF9383,#N/A)</f>
        <v>-4.5511009098988427E-2</v>
      </c>
      <c r="BI9383" s="6">
        <f ca="1">IF(ISNUMBER('Descriptive Stats'!E9383),'Descriptive Stats'!E9383,#N/A)</f>
        <v>9</v>
      </c>
    </row>
    <row r="9384" spans="1:61" ht="14.4" x14ac:dyDescent="0.3">
      <c r="A9384" s="2">
        <f>ROW()</f>
        <v>9384</v>
      </c>
      <c r="C9384" s="8">
        <f t="shared" ca="1" si="1253"/>
        <v>23</v>
      </c>
      <c r="D9384" s="8">
        <f t="shared" ca="1" si="1254"/>
        <v>9</v>
      </c>
      <c r="E9384" s="50">
        <f t="shared" ca="1" si="1248"/>
        <v>0</v>
      </c>
      <c r="F9384" s="2" t="str">
        <f t="shared" ca="1" si="1255"/>
        <v/>
      </c>
      <c r="BD9384" s="49">
        <f t="shared" ca="1" si="1252"/>
        <v>815.5</v>
      </c>
      <c r="BE9384" s="3">
        <f t="shared" ca="1" si="1249"/>
        <v>8.1500000000000003E-2</v>
      </c>
      <c r="BF9384" s="3">
        <f t="shared" ca="1" si="1250"/>
        <v>-1.3950525282585462</v>
      </c>
      <c r="BG9384" s="9">
        <f t="shared" ca="1" si="1251"/>
        <v>0</v>
      </c>
      <c r="BH9384" s="6">
        <f ca="1">IF(ISNUMBER('Descriptive Stats'!BF9384),'Descriptive Stats'!BF9384,#N/A)</f>
        <v>-1.3950525282585462</v>
      </c>
      <c r="BI9384" s="6">
        <f ca="1">IF(ISNUMBER('Descriptive Stats'!E9384),'Descriptive Stats'!E9384,#N/A)</f>
        <v>0</v>
      </c>
    </row>
    <row r="9385" spans="1:61" ht="14.4" x14ac:dyDescent="0.3">
      <c r="A9385" s="2">
        <f>ROW()</f>
        <v>9385</v>
      </c>
      <c r="C9385" s="8">
        <f t="shared" ca="1" si="1253"/>
        <v>11</v>
      </c>
      <c r="D9385" s="8">
        <f t="shared" ca="1" si="1254"/>
        <v>0</v>
      </c>
      <c r="E9385" s="50">
        <f t="shared" ca="1" si="1248"/>
        <v>2</v>
      </c>
      <c r="F9385" s="2" t="str">
        <f t="shared" ca="1" si="1255"/>
        <v/>
      </c>
      <c r="BD9385" s="49">
        <f t="shared" ca="1" si="1252"/>
        <v>2595</v>
      </c>
      <c r="BE9385" s="3">
        <f t="shared" ca="1" si="1249"/>
        <v>0.25945000000000001</v>
      </c>
      <c r="BF9385" s="3">
        <f t="shared" ca="1" si="1250"/>
        <v>-0.6450419512753276</v>
      </c>
      <c r="BG9385" s="9">
        <f t="shared" ca="1" si="1251"/>
        <v>2</v>
      </c>
      <c r="BH9385" s="6">
        <f ca="1">IF(ISNUMBER('Descriptive Stats'!BF9385),'Descriptive Stats'!BF9385,#N/A)</f>
        <v>-0.6450419512753276</v>
      </c>
      <c r="BI9385" s="6">
        <f ca="1">IF(ISNUMBER('Descriptive Stats'!E9385),'Descriptive Stats'!E9385,#N/A)</f>
        <v>2</v>
      </c>
    </row>
    <row r="9386" spans="1:61" ht="14.4" x14ac:dyDescent="0.3">
      <c r="A9386" s="2">
        <f>ROW()</f>
        <v>9386</v>
      </c>
      <c r="C9386" s="8">
        <f t="shared" ca="1" si="1253"/>
        <v>21</v>
      </c>
      <c r="D9386" s="8">
        <f t="shared" ca="1" si="1254"/>
        <v>2</v>
      </c>
      <c r="E9386" s="50">
        <f t="shared" ca="1" si="1248"/>
        <v>2</v>
      </c>
      <c r="F9386" s="2" t="str">
        <f t="shared" ca="1" si="1255"/>
        <v/>
      </c>
      <c r="BD9386" s="49">
        <f t="shared" ca="1" si="1252"/>
        <v>2595</v>
      </c>
      <c r="BE9386" s="3">
        <f t="shared" ca="1" si="1249"/>
        <v>0.25945000000000001</v>
      </c>
      <c r="BF9386" s="3">
        <f t="shared" ca="1" si="1250"/>
        <v>-0.6450419512753276</v>
      </c>
      <c r="BG9386" s="9">
        <f t="shared" ca="1" si="1251"/>
        <v>2</v>
      </c>
      <c r="BH9386" s="6">
        <f ca="1">IF(ISNUMBER('Descriptive Stats'!BF9386),'Descriptive Stats'!BF9386,#N/A)</f>
        <v>-0.6450419512753276</v>
      </c>
      <c r="BI9386" s="6">
        <f ca="1">IF(ISNUMBER('Descriptive Stats'!E9386),'Descriptive Stats'!E9386,#N/A)</f>
        <v>2</v>
      </c>
    </row>
    <row r="9387" spans="1:61" ht="14.4" x14ac:dyDescent="0.3">
      <c r="A9387" s="2">
        <f>ROW()</f>
        <v>9387</v>
      </c>
      <c r="C9387" s="8">
        <f t="shared" ca="1" si="1253"/>
        <v>21</v>
      </c>
      <c r="D9387" s="8">
        <f t="shared" ca="1" si="1254"/>
        <v>2</v>
      </c>
      <c r="E9387" s="50">
        <f t="shared" ca="1" si="1248"/>
        <v>0</v>
      </c>
      <c r="F9387" s="2" t="str">
        <f t="shared" ca="1" si="1255"/>
        <v/>
      </c>
      <c r="BD9387" s="49">
        <f t="shared" ca="1" si="1252"/>
        <v>815.5</v>
      </c>
      <c r="BE9387" s="3">
        <f t="shared" ca="1" si="1249"/>
        <v>8.1500000000000003E-2</v>
      </c>
      <c r="BF9387" s="3">
        <f t="shared" ca="1" si="1250"/>
        <v>-1.3950525282585462</v>
      </c>
      <c r="BG9387" s="9">
        <f t="shared" ca="1" si="1251"/>
        <v>0</v>
      </c>
      <c r="BH9387" s="6">
        <f ca="1">IF(ISNUMBER('Descriptive Stats'!BF9387),'Descriptive Stats'!BF9387,#N/A)</f>
        <v>-1.3950525282585462</v>
      </c>
      <c r="BI9387" s="6">
        <f ca="1">IF(ISNUMBER('Descriptive Stats'!E9387),'Descriptive Stats'!E9387,#N/A)</f>
        <v>0</v>
      </c>
    </row>
    <row r="9388" spans="1:61" ht="14.4" x14ac:dyDescent="0.3">
      <c r="A9388" s="2">
        <f>ROW()</f>
        <v>9388</v>
      </c>
      <c r="C9388" s="8">
        <f t="shared" ca="1" si="1253"/>
        <v>15</v>
      </c>
      <c r="D9388" s="8">
        <f t="shared" ca="1" si="1254"/>
        <v>0</v>
      </c>
      <c r="E9388" s="50">
        <f t="shared" ca="1" si="1248"/>
        <v>9</v>
      </c>
      <c r="F9388" s="2" t="str">
        <f t="shared" ca="1" si="1255"/>
        <v/>
      </c>
      <c r="BD9388" s="49">
        <f t="shared" ca="1" si="1252"/>
        <v>4819</v>
      </c>
      <c r="BE9388" s="3">
        <f t="shared" ca="1" si="1249"/>
        <v>0.48185</v>
      </c>
      <c r="BF9388" s="3">
        <f t="shared" ca="1" si="1250"/>
        <v>-4.5511009098988427E-2</v>
      </c>
      <c r="BG9388" s="9">
        <f t="shared" ca="1" si="1251"/>
        <v>9</v>
      </c>
      <c r="BH9388" s="6">
        <f ca="1">IF(ISNUMBER('Descriptive Stats'!BF9388),'Descriptive Stats'!BF9388,#N/A)</f>
        <v>-4.5511009098988427E-2</v>
      </c>
      <c r="BI9388" s="6">
        <f ca="1">IF(ISNUMBER('Descriptive Stats'!E9388),'Descriptive Stats'!E9388,#N/A)</f>
        <v>9</v>
      </c>
    </row>
    <row r="9389" spans="1:61" ht="14.4" x14ac:dyDescent="0.3">
      <c r="A9389" s="2">
        <f>ROW()</f>
        <v>9389</v>
      </c>
      <c r="C9389" s="8">
        <f t="shared" ca="1" si="1253"/>
        <v>23</v>
      </c>
      <c r="D9389" s="8">
        <f t="shared" ca="1" si="1254"/>
        <v>9</v>
      </c>
      <c r="E9389" s="50">
        <f t="shared" ca="1" si="1248"/>
        <v>15</v>
      </c>
      <c r="F9389" s="2" t="str">
        <f t="shared" ca="1" si="1255"/>
        <v/>
      </c>
      <c r="BD9389" s="49">
        <f t="shared" ca="1" si="1252"/>
        <v>5051.5</v>
      </c>
      <c r="BE9389" s="3">
        <f t="shared" ca="1" si="1249"/>
        <v>0.50509999999999999</v>
      </c>
      <c r="BF9389" s="3">
        <f t="shared" ca="1" si="1250"/>
        <v>1.2784152420787677E-2</v>
      </c>
      <c r="BG9389" s="9">
        <f t="shared" ca="1" si="1251"/>
        <v>15</v>
      </c>
      <c r="BH9389" s="6">
        <f ca="1">IF(ISNUMBER('Descriptive Stats'!BF9389),'Descriptive Stats'!BF9389,#N/A)</f>
        <v>1.2784152420787677E-2</v>
      </c>
      <c r="BI9389" s="6">
        <f ca="1">IF(ISNUMBER('Descriptive Stats'!E9389),'Descriptive Stats'!E9389,#N/A)</f>
        <v>15</v>
      </c>
    </row>
    <row r="9390" spans="1:61" ht="14.4" x14ac:dyDescent="0.3">
      <c r="A9390" s="2">
        <f>ROW()</f>
        <v>9390</v>
      </c>
      <c r="C9390" s="8">
        <f t="shared" ca="1" si="1253"/>
        <v>24</v>
      </c>
      <c r="D9390" s="8">
        <f t="shared" ca="1" si="1254"/>
        <v>15</v>
      </c>
      <c r="E9390" s="50">
        <f t="shared" ca="1" si="1248"/>
        <v>0</v>
      </c>
      <c r="F9390" s="2" t="str">
        <f t="shared" ca="1" si="1255"/>
        <v/>
      </c>
      <c r="BD9390" s="49">
        <f t="shared" ca="1" si="1252"/>
        <v>815.5</v>
      </c>
      <c r="BE9390" s="3">
        <f t="shared" ca="1" si="1249"/>
        <v>8.1500000000000003E-2</v>
      </c>
      <c r="BF9390" s="3">
        <f t="shared" ca="1" si="1250"/>
        <v>-1.3950525282585462</v>
      </c>
      <c r="BG9390" s="9">
        <f t="shared" ca="1" si="1251"/>
        <v>0</v>
      </c>
      <c r="BH9390" s="6">
        <f ca="1">IF(ISNUMBER('Descriptive Stats'!BF9390),'Descriptive Stats'!BF9390,#N/A)</f>
        <v>-1.3950525282585462</v>
      </c>
      <c r="BI9390" s="6">
        <f ca="1">IF(ISNUMBER('Descriptive Stats'!E9390),'Descriptive Stats'!E9390,#N/A)</f>
        <v>0</v>
      </c>
    </row>
    <row r="9391" spans="1:61" ht="14.4" x14ac:dyDescent="0.3">
      <c r="A9391" s="2">
        <f>ROW()</f>
        <v>9391</v>
      </c>
      <c r="C9391" s="8">
        <f t="shared" ca="1" si="1253"/>
        <v>20</v>
      </c>
      <c r="D9391" s="8">
        <f t="shared" ca="1" si="1254"/>
        <v>0</v>
      </c>
      <c r="E9391" s="50">
        <f t="shared" ca="1" si="1248"/>
        <v>4</v>
      </c>
      <c r="F9391" s="2" t="str">
        <f t="shared" ca="1" si="1255"/>
        <v/>
      </c>
      <c r="BD9391" s="49">
        <f t="shared" ca="1" si="1252"/>
        <v>3442</v>
      </c>
      <c r="BE9391" s="3">
        <f t="shared" ca="1" si="1249"/>
        <v>0.34415000000000001</v>
      </c>
      <c r="BF9391" s="3">
        <f t="shared" ca="1" si="1250"/>
        <v>-0.40116316278173481</v>
      </c>
      <c r="BG9391" s="9">
        <f t="shared" ca="1" si="1251"/>
        <v>4</v>
      </c>
      <c r="BH9391" s="6">
        <f ca="1">IF(ISNUMBER('Descriptive Stats'!BF9391),'Descriptive Stats'!BF9391,#N/A)</f>
        <v>-0.40116316278173481</v>
      </c>
      <c r="BI9391" s="6">
        <f ca="1">IF(ISNUMBER('Descriptive Stats'!E9391),'Descriptive Stats'!E9391,#N/A)</f>
        <v>4</v>
      </c>
    </row>
    <row r="9392" spans="1:61" ht="14.4" x14ac:dyDescent="0.3">
      <c r="A9392" s="2">
        <f>ROW()</f>
        <v>9392</v>
      </c>
      <c r="C9392" s="8">
        <f t="shared" ca="1" si="1253"/>
        <v>13</v>
      </c>
      <c r="D9392" s="8">
        <f t="shared" ca="1" si="1254"/>
        <v>4</v>
      </c>
      <c r="E9392" s="50">
        <f t="shared" ca="1" si="1248"/>
        <v>4</v>
      </c>
      <c r="F9392" s="2" t="str">
        <f t="shared" ca="1" si="1255"/>
        <v/>
      </c>
      <c r="BD9392" s="49">
        <f t="shared" ca="1" si="1252"/>
        <v>3442</v>
      </c>
      <c r="BE9392" s="3">
        <f t="shared" ca="1" si="1249"/>
        <v>0.34415000000000001</v>
      </c>
      <c r="BF9392" s="3">
        <f t="shared" ca="1" si="1250"/>
        <v>-0.40116316278173481</v>
      </c>
      <c r="BG9392" s="9">
        <f t="shared" ca="1" si="1251"/>
        <v>4</v>
      </c>
      <c r="BH9392" s="6">
        <f ca="1">IF(ISNUMBER('Descriptive Stats'!BF9392),'Descriptive Stats'!BF9392,#N/A)</f>
        <v>-0.40116316278173481</v>
      </c>
      <c r="BI9392" s="6">
        <f ca="1">IF(ISNUMBER('Descriptive Stats'!E9392),'Descriptive Stats'!E9392,#N/A)</f>
        <v>4</v>
      </c>
    </row>
    <row r="9393" spans="1:61" ht="14.4" x14ac:dyDescent="0.3">
      <c r="A9393" s="2">
        <f>ROW()</f>
        <v>9393</v>
      </c>
      <c r="C9393" s="8">
        <f t="shared" ca="1" si="1253"/>
        <v>13</v>
      </c>
      <c r="D9393" s="8">
        <f t="shared" ca="1" si="1254"/>
        <v>4</v>
      </c>
      <c r="E9393" s="50">
        <f t="shared" ca="1" si="1248"/>
        <v>0</v>
      </c>
      <c r="F9393" s="2" t="str">
        <f t="shared" ca="1" si="1255"/>
        <v/>
      </c>
      <c r="BD9393" s="49">
        <f t="shared" ca="1" si="1252"/>
        <v>815.5</v>
      </c>
      <c r="BE9393" s="3">
        <f t="shared" ca="1" si="1249"/>
        <v>8.1500000000000003E-2</v>
      </c>
      <c r="BF9393" s="3">
        <f t="shared" ca="1" si="1250"/>
        <v>-1.3950525282585462</v>
      </c>
      <c r="BG9393" s="9">
        <f t="shared" ca="1" si="1251"/>
        <v>0</v>
      </c>
      <c r="BH9393" s="6">
        <f ca="1">IF(ISNUMBER('Descriptive Stats'!BF9393),'Descriptive Stats'!BF9393,#N/A)</f>
        <v>-1.3950525282585462</v>
      </c>
      <c r="BI9393" s="6">
        <f ca="1">IF(ISNUMBER('Descriptive Stats'!E9393),'Descriptive Stats'!E9393,#N/A)</f>
        <v>0</v>
      </c>
    </row>
    <row r="9394" spans="1:61" ht="14.4" x14ac:dyDescent="0.3">
      <c r="A9394" s="2">
        <f>ROW()</f>
        <v>9394</v>
      </c>
      <c r="C9394" s="8">
        <f t="shared" ca="1" si="1253"/>
        <v>15</v>
      </c>
      <c r="D9394" s="8">
        <f t="shared" ca="1" si="1254"/>
        <v>0</v>
      </c>
      <c r="E9394" s="50">
        <f t="shared" ca="1" si="1248"/>
        <v>9</v>
      </c>
      <c r="F9394" s="2" t="str">
        <f t="shared" ca="1" si="1255"/>
        <v/>
      </c>
      <c r="BD9394" s="49">
        <f t="shared" ca="1" si="1252"/>
        <v>4819</v>
      </c>
      <c r="BE9394" s="3">
        <f t="shared" ca="1" si="1249"/>
        <v>0.48185</v>
      </c>
      <c r="BF9394" s="3">
        <f t="shared" ca="1" si="1250"/>
        <v>-4.5511009098988427E-2</v>
      </c>
      <c r="BG9394" s="9">
        <f t="shared" ca="1" si="1251"/>
        <v>9</v>
      </c>
      <c r="BH9394" s="6">
        <f ca="1">IF(ISNUMBER('Descriptive Stats'!BF9394),'Descriptive Stats'!BF9394,#N/A)</f>
        <v>-4.5511009098988427E-2</v>
      </c>
      <c r="BI9394" s="6">
        <f ca="1">IF(ISNUMBER('Descriptive Stats'!E9394),'Descriptive Stats'!E9394,#N/A)</f>
        <v>9</v>
      </c>
    </row>
    <row r="9395" spans="1:61" ht="14.4" x14ac:dyDescent="0.3">
      <c r="A9395" s="2">
        <f>ROW()</f>
        <v>9395</v>
      </c>
      <c r="C9395" s="8">
        <f t="shared" ca="1" si="1253"/>
        <v>23</v>
      </c>
      <c r="D9395" s="8">
        <f t="shared" ca="1" si="1254"/>
        <v>9</v>
      </c>
      <c r="E9395" s="50">
        <f t="shared" ca="1" si="1248"/>
        <v>7</v>
      </c>
      <c r="F9395" s="2" t="str">
        <f t="shared" ca="1" si="1255"/>
        <v/>
      </c>
      <c r="BD9395" s="49">
        <f t="shared" ca="1" si="1252"/>
        <v>4473.5</v>
      </c>
      <c r="BE9395" s="3">
        <f t="shared" ca="1" si="1249"/>
        <v>0.44729999999999998</v>
      </c>
      <c r="BF9395" s="3">
        <f t="shared" ca="1" si="1250"/>
        <v>-0.13248586824472414</v>
      </c>
      <c r="BG9395" s="9">
        <f t="shared" ca="1" si="1251"/>
        <v>7</v>
      </c>
      <c r="BH9395" s="6">
        <f ca="1">IF(ISNUMBER('Descriptive Stats'!BF9395),'Descriptive Stats'!BF9395,#N/A)</f>
        <v>-0.13248586824472414</v>
      </c>
      <c r="BI9395" s="6">
        <f ca="1">IF(ISNUMBER('Descriptive Stats'!E9395),'Descriptive Stats'!E9395,#N/A)</f>
        <v>7</v>
      </c>
    </row>
    <row r="9396" spans="1:61" ht="14.4" x14ac:dyDescent="0.3">
      <c r="A9396" s="2">
        <f>ROW()</f>
        <v>9396</v>
      </c>
      <c r="C9396" s="8">
        <f t="shared" ca="1" si="1253"/>
        <v>19</v>
      </c>
      <c r="D9396" s="8">
        <f t="shared" ca="1" si="1254"/>
        <v>7</v>
      </c>
      <c r="E9396" s="50">
        <f t="shared" ca="1" si="1248"/>
        <v>2</v>
      </c>
      <c r="F9396" s="2" t="str">
        <f t="shared" ca="1" si="1255"/>
        <v/>
      </c>
      <c r="BD9396" s="49">
        <f t="shared" ca="1" si="1252"/>
        <v>2595</v>
      </c>
      <c r="BE9396" s="3">
        <f t="shared" ca="1" si="1249"/>
        <v>0.25945000000000001</v>
      </c>
      <c r="BF9396" s="3">
        <f t="shared" ca="1" si="1250"/>
        <v>-0.6450419512753276</v>
      </c>
      <c r="BG9396" s="9">
        <f t="shared" ca="1" si="1251"/>
        <v>2</v>
      </c>
      <c r="BH9396" s="6">
        <f ca="1">IF(ISNUMBER('Descriptive Stats'!BF9396),'Descriptive Stats'!BF9396,#N/A)</f>
        <v>-0.6450419512753276</v>
      </c>
      <c r="BI9396" s="6">
        <f ca="1">IF(ISNUMBER('Descriptive Stats'!E9396),'Descriptive Stats'!E9396,#N/A)</f>
        <v>2</v>
      </c>
    </row>
    <row r="9397" spans="1:61" ht="14.4" x14ac:dyDescent="0.3">
      <c r="A9397" s="2">
        <f>ROW()</f>
        <v>9397</v>
      </c>
      <c r="C9397" s="8">
        <f t="shared" ca="1" si="1253"/>
        <v>9</v>
      </c>
      <c r="D9397" s="8">
        <f t="shared" ca="1" si="1254"/>
        <v>2</v>
      </c>
      <c r="E9397" s="50">
        <f t="shared" ca="1" si="1248"/>
        <v>1</v>
      </c>
      <c r="F9397" s="2" t="str">
        <f t="shared" ca="1" si="1255"/>
        <v/>
      </c>
      <c r="BD9397" s="49">
        <f t="shared" ca="1" si="1252"/>
        <v>1871</v>
      </c>
      <c r="BE9397" s="3">
        <f t="shared" ca="1" si="1249"/>
        <v>0.18704999999999999</v>
      </c>
      <c r="BF9397" s="3">
        <f t="shared" ca="1" si="1250"/>
        <v>-0.88881967520906158</v>
      </c>
      <c r="BG9397" s="9">
        <f t="shared" ca="1" si="1251"/>
        <v>1</v>
      </c>
      <c r="BH9397" s="6">
        <f ca="1">IF(ISNUMBER('Descriptive Stats'!BF9397),'Descriptive Stats'!BF9397,#N/A)</f>
        <v>-0.88881967520906158</v>
      </c>
      <c r="BI9397" s="6">
        <f ca="1">IF(ISNUMBER('Descriptive Stats'!E9397),'Descriptive Stats'!E9397,#N/A)</f>
        <v>1</v>
      </c>
    </row>
    <row r="9398" spans="1:61" ht="14.4" x14ac:dyDescent="0.3">
      <c r="A9398" s="2">
        <f>ROW()</f>
        <v>9398</v>
      </c>
      <c r="C9398" s="8">
        <f t="shared" ca="1" si="1253"/>
        <v>8</v>
      </c>
      <c r="D9398" s="8">
        <f t="shared" ca="1" si="1254"/>
        <v>1</v>
      </c>
      <c r="E9398" s="50">
        <f t="shared" ca="1" si="1248"/>
        <v>0</v>
      </c>
      <c r="F9398" s="2" t="str">
        <f t="shared" ca="1" si="1255"/>
        <v/>
      </c>
      <c r="BD9398" s="49">
        <f t="shared" ca="1" si="1252"/>
        <v>815.5</v>
      </c>
      <c r="BE9398" s="3">
        <f t="shared" ca="1" si="1249"/>
        <v>8.1500000000000003E-2</v>
      </c>
      <c r="BF9398" s="3">
        <f t="shared" ca="1" si="1250"/>
        <v>-1.3950525282585462</v>
      </c>
      <c r="BG9398" s="9">
        <f t="shared" ca="1" si="1251"/>
        <v>0</v>
      </c>
      <c r="BH9398" s="6">
        <f ca="1">IF(ISNUMBER('Descriptive Stats'!BF9398),'Descriptive Stats'!BF9398,#N/A)</f>
        <v>-1.3950525282585462</v>
      </c>
      <c r="BI9398" s="6">
        <f ca="1">IF(ISNUMBER('Descriptive Stats'!E9398),'Descriptive Stats'!E9398,#N/A)</f>
        <v>0</v>
      </c>
    </row>
    <row r="9399" spans="1:61" ht="14.4" x14ac:dyDescent="0.3">
      <c r="A9399" s="2">
        <f>ROW()</f>
        <v>9399</v>
      </c>
      <c r="C9399" s="8">
        <f t="shared" ca="1" si="1253"/>
        <v>20</v>
      </c>
      <c r="D9399" s="8">
        <f t="shared" ca="1" si="1254"/>
        <v>0</v>
      </c>
      <c r="E9399" s="50">
        <f t="shared" ca="1" si="1248"/>
        <v>2</v>
      </c>
      <c r="F9399" s="2" t="str">
        <f t="shared" ca="1" si="1255"/>
        <v/>
      </c>
      <c r="BD9399" s="49">
        <f t="shared" ca="1" si="1252"/>
        <v>2595</v>
      </c>
      <c r="BE9399" s="3">
        <f t="shared" ca="1" si="1249"/>
        <v>0.25945000000000001</v>
      </c>
      <c r="BF9399" s="3">
        <f t="shared" ca="1" si="1250"/>
        <v>-0.6450419512753276</v>
      </c>
      <c r="BG9399" s="9">
        <f t="shared" ca="1" si="1251"/>
        <v>2</v>
      </c>
      <c r="BH9399" s="6">
        <f ca="1">IF(ISNUMBER('Descriptive Stats'!BF9399),'Descriptive Stats'!BF9399,#N/A)</f>
        <v>-0.6450419512753276</v>
      </c>
      <c r="BI9399" s="6">
        <f ca="1">IF(ISNUMBER('Descriptive Stats'!E9399),'Descriptive Stats'!E9399,#N/A)</f>
        <v>2</v>
      </c>
    </row>
    <row r="9400" spans="1:61" ht="14.4" x14ac:dyDescent="0.3">
      <c r="A9400" s="2">
        <f>ROW()</f>
        <v>9400</v>
      </c>
      <c r="C9400" s="8">
        <f t="shared" ca="1" si="1253"/>
        <v>9</v>
      </c>
      <c r="D9400" s="8">
        <f t="shared" ca="1" si="1254"/>
        <v>2</v>
      </c>
      <c r="E9400" s="50">
        <f t="shared" ca="1" si="1248"/>
        <v>0</v>
      </c>
      <c r="F9400" s="2" t="str">
        <f t="shared" ca="1" si="1255"/>
        <v/>
      </c>
      <c r="BD9400" s="49">
        <f t="shared" ca="1" si="1252"/>
        <v>815.5</v>
      </c>
      <c r="BE9400" s="3">
        <f t="shared" ca="1" si="1249"/>
        <v>8.1500000000000003E-2</v>
      </c>
      <c r="BF9400" s="3">
        <f t="shared" ca="1" si="1250"/>
        <v>-1.3950525282585462</v>
      </c>
      <c r="BG9400" s="9">
        <f t="shared" ca="1" si="1251"/>
        <v>0</v>
      </c>
      <c r="BH9400" s="6">
        <f ca="1">IF(ISNUMBER('Descriptive Stats'!BF9400),'Descriptive Stats'!BF9400,#N/A)</f>
        <v>-1.3950525282585462</v>
      </c>
      <c r="BI9400" s="6">
        <f ca="1">IF(ISNUMBER('Descriptive Stats'!E9400),'Descriptive Stats'!E9400,#N/A)</f>
        <v>0</v>
      </c>
    </row>
    <row r="9401" spans="1:61" ht="14.4" x14ac:dyDescent="0.3">
      <c r="A9401" s="2">
        <f>ROW()</f>
        <v>9401</v>
      </c>
      <c r="C9401" s="8">
        <f t="shared" ca="1" si="1253"/>
        <v>14</v>
      </c>
      <c r="D9401" s="8">
        <f t="shared" ca="1" si="1254"/>
        <v>0</v>
      </c>
      <c r="E9401" s="50">
        <f t="shared" ca="1" si="1248"/>
        <v>6</v>
      </c>
      <c r="F9401" s="2" t="str">
        <f t="shared" ca="1" si="1255"/>
        <v/>
      </c>
      <c r="BD9401" s="49">
        <f t="shared" ca="1" si="1252"/>
        <v>3900</v>
      </c>
      <c r="BE9401" s="3">
        <f t="shared" ca="1" si="1249"/>
        <v>0.38995000000000002</v>
      </c>
      <c r="BF9401" s="3">
        <f t="shared" ca="1" si="1250"/>
        <v>-0.2794493539703507</v>
      </c>
      <c r="BG9401" s="9">
        <f t="shared" ca="1" si="1251"/>
        <v>6</v>
      </c>
      <c r="BH9401" s="6">
        <f ca="1">IF(ISNUMBER('Descriptive Stats'!BF9401),'Descriptive Stats'!BF9401,#N/A)</f>
        <v>-0.2794493539703507</v>
      </c>
      <c r="BI9401" s="6">
        <f ca="1">IF(ISNUMBER('Descriptive Stats'!E9401),'Descriptive Stats'!E9401,#N/A)</f>
        <v>6</v>
      </c>
    </row>
    <row r="9402" spans="1:61" ht="14.4" x14ac:dyDescent="0.3">
      <c r="A9402" s="2">
        <f>ROW()</f>
        <v>9402</v>
      </c>
      <c r="C9402" s="8">
        <f t="shared" ca="1" si="1253"/>
        <v>2</v>
      </c>
      <c r="D9402" s="8">
        <f t="shared" ca="1" si="1254"/>
        <v>6</v>
      </c>
      <c r="E9402" s="50">
        <f t="shared" ca="1" si="1248"/>
        <v>0</v>
      </c>
      <c r="F9402" s="2" t="str">
        <f t="shared" ca="1" si="1255"/>
        <v/>
      </c>
      <c r="BD9402" s="49">
        <f t="shared" ca="1" si="1252"/>
        <v>815.5</v>
      </c>
      <c r="BE9402" s="3">
        <f t="shared" ca="1" si="1249"/>
        <v>8.1500000000000003E-2</v>
      </c>
      <c r="BF9402" s="3">
        <f t="shared" ca="1" si="1250"/>
        <v>-1.3950525282585462</v>
      </c>
      <c r="BG9402" s="9">
        <f t="shared" ca="1" si="1251"/>
        <v>0</v>
      </c>
      <c r="BH9402" s="6">
        <f ca="1">IF(ISNUMBER('Descriptive Stats'!BF9402),'Descriptive Stats'!BF9402,#N/A)</f>
        <v>-1.3950525282585462</v>
      </c>
      <c r="BI9402" s="6">
        <f ca="1">IF(ISNUMBER('Descriptive Stats'!E9402),'Descriptive Stats'!E9402,#N/A)</f>
        <v>0</v>
      </c>
    </row>
    <row r="9403" spans="1:61" ht="14.4" x14ac:dyDescent="0.3">
      <c r="A9403" s="2">
        <f>ROW()</f>
        <v>9403</v>
      </c>
      <c r="C9403" s="8">
        <f t="shared" ca="1" si="1253"/>
        <v>22</v>
      </c>
      <c r="D9403" s="8">
        <f t="shared" ca="1" si="1254"/>
        <v>0</v>
      </c>
      <c r="E9403" s="50">
        <f t="shared" ca="1" si="1248"/>
        <v>6</v>
      </c>
      <c r="F9403" s="2" t="str">
        <f t="shared" ca="1" si="1255"/>
        <v/>
      </c>
      <c r="BD9403" s="49">
        <f t="shared" ca="1" si="1252"/>
        <v>3900</v>
      </c>
      <c r="BE9403" s="3">
        <f t="shared" ca="1" si="1249"/>
        <v>0.38995000000000002</v>
      </c>
      <c r="BF9403" s="3">
        <f t="shared" ca="1" si="1250"/>
        <v>-0.2794493539703507</v>
      </c>
      <c r="BG9403" s="9">
        <f t="shared" ca="1" si="1251"/>
        <v>6</v>
      </c>
      <c r="BH9403" s="6">
        <f ca="1">IF(ISNUMBER('Descriptive Stats'!BF9403),'Descriptive Stats'!BF9403,#N/A)</f>
        <v>-0.2794493539703507</v>
      </c>
      <c r="BI9403" s="6">
        <f ca="1">IF(ISNUMBER('Descriptive Stats'!E9403),'Descriptive Stats'!E9403,#N/A)</f>
        <v>6</v>
      </c>
    </row>
    <row r="9404" spans="1:61" ht="14.4" x14ac:dyDescent="0.3">
      <c r="A9404" s="2">
        <f>ROW()</f>
        <v>9404</v>
      </c>
      <c r="C9404" s="8">
        <f t="shared" ca="1" si="1253"/>
        <v>2</v>
      </c>
      <c r="D9404" s="8">
        <f t="shared" ca="1" si="1254"/>
        <v>6</v>
      </c>
      <c r="E9404" s="50">
        <f t="shared" ca="1" si="1248"/>
        <v>1</v>
      </c>
      <c r="F9404" s="2" t="str">
        <f t="shared" ca="1" si="1255"/>
        <v/>
      </c>
      <c r="BD9404" s="49">
        <f t="shared" ca="1" si="1252"/>
        <v>1871</v>
      </c>
      <c r="BE9404" s="3">
        <f t="shared" ca="1" si="1249"/>
        <v>0.18704999999999999</v>
      </c>
      <c r="BF9404" s="3">
        <f t="shared" ca="1" si="1250"/>
        <v>-0.88881967520906158</v>
      </c>
      <c r="BG9404" s="9">
        <f t="shared" ca="1" si="1251"/>
        <v>1</v>
      </c>
      <c r="BH9404" s="6">
        <f ca="1">IF(ISNUMBER('Descriptive Stats'!BF9404),'Descriptive Stats'!BF9404,#N/A)</f>
        <v>-0.88881967520906158</v>
      </c>
      <c r="BI9404" s="6">
        <f ca="1">IF(ISNUMBER('Descriptive Stats'!E9404),'Descriptive Stats'!E9404,#N/A)</f>
        <v>1</v>
      </c>
    </row>
    <row r="9405" spans="1:61" ht="14.4" x14ac:dyDescent="0.3">
      <c r="A9405" s="2">
        <f>ROW()</f>
        <v>9405</v>
      </c>
      <c r="C9405" s="8">
        <f t="shared" ca="1" si="1253"/>
        <v>8</v>
      </c>
      <c r="D9405" s="8">
        <f t="shared" ca="1" si="1254"/>
        <v>1</v>
      </c>
      <c r="E9405" s="50">
        <f t="shared" ca="1" si="1248"/>
        <v>0</v>
      </c>
      <c r="F9405" s="2" t="str">
        <f t="shared" ca="1" si="1255"/>
        <v/>
      </c>
      <c r="BD9405" s="49">
        <f t="shared" ca="1" si="1252"/>
        <v>815.5</v>
      </c>
      <c r="BE9405" s="3">
        <f t="shared" ca="1" si="1249"/>
        <v>8.1500000000000003E-2</v>
      </c>
      <c r="BF9405" s="3">
        <f t="shared" ca="1" si="1250"/>
        <v>-1.3950525282585462</v>
      </c>
      <c r="BG9405" s="9">
        <f t="shared" ca="1" si="1251"/>
        <v>0</v>
      </c>
      <c r="BH9405" s="6">
        <f ca="1">IF(ISNUMBER('Descriptive Stats'!BF9405),'Descriptive Stats'!BF9405,#N/A)</f>
        <v>-1.3950525282585462</v>
      </c>
      <c r="BI9405" s="6">
        <f ca="1">IF(ISNUMBER('Descriptive Stats'!E9405),'Descriptive Stats'!E9405,#N/A)</f>
        <v>0</v>
      </c>
    </row>
    <row r="9406" spans="1:61" ht="14.4" x14ac:dyDescent="0.3">
      <c r="A9406" s="2">
        <f>ROW()</f>
        <v>9406</v>
      </c>
      <c r="C9406" s="8">
        <f t="shared" ca="1" si="1253"/>
        <v>18</v>
      </c>
      <c r="D9406" s="8">
        <f t="shared" ca="1" si="1254"/>
        <v>0</v>
      </c>
      <c r="E9406" s="50">
        <f t="shared" ca="1" si="1248"/>
        <v>0</v>
      </c>
      <c r="F9406" s="2" t="str">
        <f t="shared" ca="1" si="1255"/>
        <v/>
      </c>
      <c r="BD9406" s="49">
        <f t="shared" ca="1" si="1252"/>
        <v>815.5</v>
      </c>
      <c r="BE9406" s="3">
        <f t="shared" ca="1" si="1249"/>
        <v>8.1500000000000003E-2</v>
      </c>
      <c r="BF9406" s="3">
        <f t="shared" ca="1" si="1250"/>
        <v>-1.3950525282585462</v>
      </c>
      <c r="BG9406" s="9">
        <f t="shared" ca="1" si="1251"/>
        <v>0</v>
      </c>
      <c r="BH9406" s="6">
        <f ca="1">IF(ISNUMBER('Descriptive Stats'!BF9406),'Descriptive Stats'!BF9406,#N/A)</f>
        <v>-1.3950525282585462</v>
      </c>
      <c r="BI9406" s="6">
        <f ca="1">IF(ISNUMBER('Descriptive Stats'!E9406),'Descriptive Stats'!E9406,#N/A)</f>
        <v>0</v>
      </c>
    </row>
    <row r="9407" spans="1:61" ht="14.4" x14ac:dyDescent="0.3">
      <c r="A9407" s="2">
        <f>ROW()</f>
        <v>9407</v>
      </c>
      <c r="C9407" s="8">
        <f t="shared" ca="1" si="1253"/>
        <v>14</v>
      </c>
      <c r="D9407" s="8">
        <f t="shared" ca="1" si="1254"/>
        <v>0</v>
      </c>
      <c r="E9407" s="50">
        <f t="shared" ca="1" si="1248"/>
        <v>3</v>
      </c>
      <c r="F9407" s="2" t="str">
        <f t="shared" ca="1" si="1255"/>
        <v/>
      </c>
      <c r="BD9407" s="49">
        <f t="shared" ca="1" si="1252"/>
        <v>3200</v>
      </c>
      <c r="BE9407" s="3">
        <f t="shared" ca="1" si="1249"/>
        <v>0.31995000000000001</v>
      </c>
      <c r="BF9407" s="3">
        <f t="shared" ca="1" si="1250"/>
        <v>-0.46783862043457014</v>
      </c>
      <c r="BG9407" s="9">
        <f t="shared" ca="1" si="1251"/>
        <v>3</v>
      </c>
      <c r="BH9407" s="6">
        <f ca="1">IF(ISNUMBER('Descriptive Stats'!BF9407),'Descriptive Stats'!BF9407,#N/A)</f>
        <v>-0.46783862043457014</v>
      </c>
      <c r="BI9407" s="6">
        <f ca="1">IF(ISNUMBER('Descriptive Stats'!E9407),'Descriptive Stats'!E9407,#N/A)</f>
        <v>3</v>
      </c>
    </row>
    <row r="9408" spans="1:61" ht="14.4" x14ac:dyDescent="0.3">
      <c r="A9408" s="2">
        <f>ROW()</f>
        <v>9408</v>
      </c>
      <c r="C9408" s="8">
        <f t="shared" ca="1" si="1253"/>
        <v>10</v>
      </c>
      <c r="D9408" s="8">
        <f t="shared" ca="1" si="1254"/>
        <v>3</v>
      </c>
      <c r="E9408" s="50">
        <f t="shared" ca="1" si="1248"/>
        <v>7</v>
      </c>
      <c r="F9408" s="2" t="str">
        <f t="shared" ca="1" si="1255"/>
        <v/>
      </c>
      <c r="BD9408" s="49">
        <f t="shared" ca="1" si="1252"/>
        <v>4473.5</v>
      </c>
      <c r="BE9408" s="3">
        <f t="shared" ca="1" si="1249"/>
        <v>0.44729999999999998</v>
      </c>
      <c r="BF9408" s="3">
        <f t="shared" ca="1" si="1250"/>
        <v>-0.13248586824472414</v>
      </c>
      <c r="BG9408" s="9">
        <f t="shared" ca="1" si="1251"/>
        <v>7</v>
      </c>
      <c r="BH9408" s="6">
        <f ca="1">IF(ISNUMBER('Descriptive Stats'!BF9408),'Descriptive Stats'!BF9408,#N/A)</f>
        <v>-0.13248586824472414</v>
      </c>
      <c r="BI9408" s="6">
        <f ca="1">IF(ISNUMBER('Descriptive Stats'!E9408),'Descriptive Stats'!E9408,#N/A)</f>
        <v>7</v>
      </c>
    </row>
    <row r="9409" spans="1:61" ht="14.4" x14ac:dyDescent="0.3">
      <c r="A9409" s="2">
        <f>ROW()</f>
        <v>9409</v>
      </c>
      <c r="C9409" s="8">
        <f t="shared" ca="1" si="1253"/>
        <v>6</v>
      </c>
      <c r="D9409" s="8">
        <f t="shared" ca="1" si="1254"/>
        <v>7</v>
      </c>
      <c r="E9409" s="50">
        <f t="shared" ca="1" si="1248"/>
        <v>0</v>
      </c>
      <c r="F9409" s="2" t="str">
        <f t="shared" ca="1" si="1255"/>
        <v/>
      </c>
      <c r="BD9409" s="49">
        <f t="shared" ca="1" si="1252"/>
        <v>815.5</v>
      </c>
      <c r="BE9409" s="3">
        <f t="shared" ca="1" si="1249"/>
        <v>8.1500000000000003E-2</v>
      </c>
      <c r="BF9409" s="3">
        <f t="shared" ca="1" si="1250"/>
        <v>-1.3950525282585462</v>
      </c>
      <c r="BG9409" s="9">
        <f t="shared" ca="1" si="1251"/>
        <v>0</v>
      </c>
      <c r="BH9409" s="6">
        <f ca="1">IF(ISNUMBER('Descriptive Stats'!BF9409),'Descriptive Stats'!BF9409,#N/A)</f>
        <v>-1.3950525282585462</v>
      </c>
      <c r="BI9409" s="6">
        <f ca="1">IF(ISNUMBER('Descriptive Stats'!E9409),'Descriptive Stats'!E9409,#N/A)</f>
        <v>0</v>
      </c>
    </row>
    <row r="9410" spans="1:61" ht="14.4" x14ac:dyDescent="0.3">
      <c r="A9410" s="2">
        <f>ROW()</f>
        <v>9410</v>
      </c>
      <c r="C9410" s="8">
        <f t="shared" ca="1" si="1253"/>
        <v>15</v>
      </c>
      <c r="D9410" s="8">
        <f t="shared" ca="1" si="1254"/>
        <v>0</v>
      </c>
      <c r="E9410" s="50">
        <f t="shared" ca="1" si="1248"/>
        <v>6</v>
      </c>
      <c r="F9410" s="2" t="str">
        <f t="shared" ca="1" si="1255"/>
        <v/>
      </c>
      <c r="BD9410" s="49">
        <f t="shared" ca="1" si="1252"/>
        <v>3900</v>
      </c>
      <c r="BE9410" s="3">
        <f t="shared" ca="1" si="1249"/>
        <v>0.38995000000000002</v>
      </c>
      <c r="BF9410" s="3">
        <f t="shared" ca="1" si="1250"/>
        <v>-0.2794493539703507</v>
      </c>
      <c r="BG9410" s="9">
        <f t="shared" ca="1" si="1251"/>
        <v>6</v>
      </c>
      <c r="BH9410" s="6">
        <f ca="1">IF(ISNUMBER('Descriptive Stats'!BF9410),'Descriptive Stats'!BF9410,#N/A)</f>
        <v>-0.2794493539703507</v>
      </c>
      <c r="BI9410" s="6">
        <f ca="1">IF(ISNUMBER('Descriptive Stats'!E9410),'Descriptive Stats'!E9410,#N/A)</f>
        <v>6</v>
      </c>
    </row>
    <row r="9411" spans="1:61" ht="14.4" x14ac:dyDescent="0.3">
      <c r="A9411" s="2">
        <f>ROW()</f>
        <v>9411</v>
      </c>
      <c r="C9411" s="8">
        <f t="shared" ca="1" si="1253"/>
        <v>2</v>
      </c>
      <c r="D9411" s="8">
        <f t="shared" ca="1" si="1254"/>
        <v>6</v>
      </c>
      <c r="E9411" s="50">
        <f t="shared" ref="E9411:E9474" ca="1" si="1256">IF(0=MOD(ROW(),$J$1),AVERAGE(OFFSET($D$2,ROW()-$J$1,0,$J$1,1)),"")</f>
        <v>4</v>
      </c>
      <c r="F9411" s="2" t="str">
        <f t="shared" ca="1" si="1255"/>
        <v/>
      </c>
      <c r="BD9411" s="49">
        <f t="shared" ca="1" si="1252"/>
        <v>3442</v>
      </c>
      <c r="BE9411" s="3">
        <f t="shared" ca="1" si="1249"/>
        <v>0.34415000000000001</v>
      </c>
      <c r="BF9411" s="3">
        <f t="shared" ca="1" si="1250"/>
        <v>-0.40116316278173481</v>
      </c>
      <c r="BG9411" s="9">
        <f t="shared" ca="1" si="1251"/>
        <v>4</v>
      </c>
      <c r="BH9411" s="6">
        <f ca="1">IF(ISNUMBER('Descriptive Stats'!BF9411),'Descriptive Stats'!BF9411,#N/A)</f>
        <v>-0.40116316278173481</v>
      </c>
      <c r="BI9411" s="6">
        <f ca="1">IF(ISNUMBER('Descriptive Stats'!E9411),'Descriptive Stats'!E9411,#N/A)</f>
        <v>4</v>
      </c>
    </row>
    <row r="9412" spans="1:61" ht="14.4" x14ac:dyDescent="0.3">
      <c r="A9412" s="2">
        <f>ROW()</f>
        <v>9412</v>
      </c>
      <c r="C9412" s="8">
        <f t="shared" ca="1" si="1253"/>
        <v>13</v>
      </c>
      <c r="D9412" s="8">
        <f t="shared" ca="1" si="1254"/>
        <v>4</v>
      </c>
      <c r="E9412" s="50">
        <f t="shared" ca="1" si="1256"/>
        <v>1</v>
      </c>
      <c r="F9412" s="2" t="str">
        <f t="shared" ca="1" si="1255"/>
        <v/>
      </c>
      <c r="BD9412" s="49">
        <f t="shared" ca="1" si="1252"/>
        <v>1871</v>
      </c>
      <c r="BE9412" s="3">
        <f t="shared" ca="1" si="1249"/>
        <v>0.18704999999999999</v>
      </c>
      <c r="BF9412" s="3">
        <f t="shared" ca="1" si="1250"/>
        <v>-0.88881967520906158</v>
      </c>
      <c r="BG9412" s="9">
        <f t="shared" ca="1" si="1251"/>
        <v>1</v>
      </c>
      <c r="BH9412" s="6">
        <f ca="1">IF(ISNUMBER('Descriptive Stats'!BF9412),'Descriptive Stats'!BF9412,#N/A)</f>
        <v>-0.88881967520906158</v>
      </c>
      <c r="BI9412" s="6">
        <f ca="1">IF(ISNUMBER('Descriptive Stats'!E9412),'Descriptive Stats'!E9412,#N/A)</f>
        <v>1</v>
      </c>
    </row>
    <row r="9413" spans="1:61" ht="14.4" x14ac:dyDescent="0.3">
      <c r="A9413" s="2">
        <f>ROW()</f>
        <v>9413</v>
      </c>
      <c r="C9413" s="8">
        <f t="shared" ca="1" si="1253"/>
        <v>8</v>
      </c>
      <c r="D9413" s="8">
        <f t="shared" ca="1" si="1254"/>
        <v>1</v>
      </c>
      <c r="E9413" s="50">
        <f t="shared" ca="1" si="1256"/>
        <v>1</v>
      </c>
      <c r="F9413" s="2" t="str">
        <f t="shared" ca="1" si="1255"/>
        <v/>
      </c>
      <c r="BD9413" s="49">
        <f t="shared" ca="1" si="1252"/>
        <v>1871</v>
      </c>
      <c r="BE9413" s="3">
        <f t="shared" ca="1" si="1249"/>
        <v>0.18704999999999999</v>
      </c>
      <c r="BF9413" s="3">
        <f t="shared" ca="1" si="1250"/>
        <v>-0.88881967520906158</v>
      </c>
      <c r="BG9413" s="9">
        <f t="shared" ca="1" si="1251"/>
        <v>1</v>
      </c>
      <c r="BH9413" s="6">
        <f ca="1">IF(ISNUMBER('Descriptive Stats'!BF9413),'Descriptive Stats'!BF9413,#N/A)</f>
        <v>-0.88881967520906158</v>
      </c>
      <c r="BI9413" s="6">
        <f ca="1">IF(ISNUMBER('Descriptive Stats'!E9413),'Descriptive Stats'!E9413,#N/A)</f>
        <v>1</v>
      </c>
    </row>
    <row r="9414" spans="1:61" ht="14.4" x14ac:dyDescent="0.3">
      <c r="A9414" s="2">
        <f>ROW()</f>
        <v>9414</v>
      </c>
      <c r="C9414" s="8">
        <f t="shared" ca="1" si="1253"/>
        <v>8</v>
      </c>
      <c r="D9414" s="8">
        <f t="shared" ca="1" si="1254"/>
        <v>1</v>
      </c>
      <c r="E9414" s="50">
        <f t="shared" ca="1" si="1256"/>
        <v>9</v>
      </c>
      <c r="F9414" s="2" t="str">
        <f t="shared" ca="1" si="1255"/>
        <v/>
      </c>
      <c r="BD9414" s="49">
        <f t="shared" ca="1" si="1252"/>
        <v>4819</v>
      </c>
      <c r="BE9414" s="3">
        <f t="shared" ca="1" si="1249"/>
        <v>0.48185</v>
      </c>
      <c r="BF9414" s="3">
        <f t="shared" ca="1" si="1250"/>
        <v>-4.5511009098988427E-2</v>
      </c>
      <c r="BG9414" s="9">
        <f t="shared" ca="1" si="1251"/>
        <v>9</v>
      </c>
      <c r="BH9414" s="6">
        <f ca="1">IF(ISNUMBER('Descriptive Stats'!BF9414),'Descriptive Stats'!BF9414,#N/A)</f>
        <v>-4.5511009098988427E-2</v>
      </c>
      <c r="BI9414" s="6">
        <f ca="1">IF(ISNUMBER('Descriptive Stats'!E9414),'Descriptive Stats'!E9414,#N/A)</f>
        <v>9</v>
      </c>
    </row>
    <row r="9415" spans="1:61" ht="14.4" x14ac:dyDescent="0.3">
      <c r="A9415" s="2">
        <f>ROW()</f>
        <v>9415</v>
      </c>
      <c r="C9415" s="8">
        <f t="shared" ca="1" si="1253"/>
        <v>23</v>
      </c>
      <c r="D9415" s="8">
        <f t="shared" ca="1" si="1254"/>
        <v>9</v>
      </c>
      <c r="E9415" s="50">
        <f t="shared" ca="1" si="1256"/>
        <v>7</v>
      </c>
      <c r="F9415" s="2" t="str">
        <f t="shared" ca="1" si="1255"/>
        <v/>
      </c>
      <c r="BD9415" s="49">
        <f t="shared" ca="1" si="1252"/>
        <v>4473.5</v>
      </c>
      <c r="BE9415" s="3">
        <f t="shared" ca="1" si="1249"/>
        <v>0.44729999999999998</v>
      </c>
      <c r="BF9415" s="3">
        <f t="shared" ca="1" si="1250"/>
        <v>-0.13248586824472414</v>
      </c>
      <c r="BG9415" s="9">
        <f t="shared" ca="1" si="1251"/>
        <v>7</v>
      </c>
      <c r="BH9415" s="6">
        <f ca="1">IF(ISNUMBER('Descriptive Stats'!BF9415),'Descriptive Stats'!BF9415,#N/A)</f>
        <v>-0.13248586824472414</v>
      </c>
      <c r="BI9415" s="6">
        <f ca="1">IF(ISNUMBER('Descriptive Stats'!E9415),'Descriptive Stats'!E9415,#N/A)</f>
        <v>7</v>
      </c>
    </row>
    <row r="9416" spans="1:61" ht="14.4" x14ac:dyDescent="0.3">
      <c r="A9416" s="2">
        <f>ROW()</f>
        <v>9416</v>
      </c>
      <c r="C9416" s="8">
        <f t="shared" ca="1" si="1253"/>
        <v>6</v>
      </c>
      <c r="D9416" s="8">
        <f t="shared" ca="1" si="1254"/>
        <v>7</v>
      </c>
      <c r="E9416" s="50">
        <f t="shared" ca="1" si="1256"/>
        <v>2</v>
      </c>
      <c r="F9416" s="2" t="str">
        <f t="shared" ca="1" si="1255"/>
        <v/>
      </c>
      <c r="BD9416" s="49">
        <f t="shared" ca="1" si="1252"/>
        <v>2595</v>
      </c>
      <c r="BE9416" s="3">
        <f t="shared" ca="1" si="1249"/>
        <v>0.25945000000000001</v>
      </c>
      <c r="BF9416" s="3">
        <f t="shared" ca="1" si="1250"/>
        <v>-0.6450419512753276</v>
      </c>
      <c r="BG9416" s="9">
        <f t="shared" ca="1" si="1251"/>
        <v>2</v>
      </c>
      <c r="BH9416" s="6">
        <f ca="1">IF(ISNUMBER('Descriptive Stats'!BF9416),'Descriptive Stats'!BF9416,#N/A)</f>
        <v>-0.6450419512753276</v>
      </c>
      <c r="BI9416" s="6">
        <f ca="1">IF(ISNUMBER('Descriptive Stats'!E9416),'Descriptive Stats'!E9416,#N/A)</f>
        <v>2</v>
      </c>
    </row>
    <row r="9417" spans="1:61" ht="14.4" x14ac:dyDescent="0.3">
      <c r="A9417" s="2">
        <f>ROW()</f>
        <v>9417</v>
      </c>
      <c r="C9417" s="8">
        <f t="shared" ca="1" si="1253"/>
        <v>17</v>
      </c>
      <c r="D9417" s="8">
        <f t="shared" ca="1" si="1254"/>
        <v>2</v>
      </c>
      <c r="E9417" s="50">
        <f t="shared" ca="1" si="1256"/>
        <v>0</v>
      </c>
      <c r="F9417" s="2" t="str">
        <f t="shared" ca="1" si="1255"/>
        <v/>
      </c>
      <c r="BD9417" s="49">
        <f t="shared" ca="1" si="1252"/>
        <v>815.5</v>
      </c>
      <c r="BE9417" s="3">
        <f t="shared" ref="BE9417:BE9480" ca="1" si="1257">IF(ISNUMBER(BD9417),(BD9417-0.5)/$BK$4,"")</f>
        <v>8.1500000000000003E-2</v>
      </c>
      <c r="BF9417" s="3">
        <f t="shared" ref="BF9417:BF9480" ca="1" si="1258">IF(ISNUMBER(BE9417),_xlfn.NORM.INV(BE9417,0,1),"")</f>
        <v>-1.3950525282585462</v>
      </c>
      <c r="BG9417" s="9">
        <f t="shared" ref="BG9417:BG9480" ca="1" si="1259">IF(ISNUMBER(E9417),E9417,"")</f>
        <v>0</v>
      </c>
      <c r="BH9417" s="6">
        <f ca="1">IF(ISNUMBER('Descriptive Stats'!BF9417),'Descriptive Stats'!BF9417,#N/A)</f>
        <v>-1.3950525282585462</v>
      </c>
      <c r="BI9417" s="6">
        <f ca="1">IF(ISNUMBER('Descriptive Stats'!E9417),'Descriptive Stats'!E9417,#N/A)</f>
        <v>0</v>
      </c>
    </row>
    <row r="9418" spans="1:61" ht="14.4" x14ac:dyDescent="0.3">
      <c r="A9418" s="2">
        <f>ROW()</f>
        <v>9418</v>
      </c>
      <c r="C9418" s="8">
        <f t="shared" ca="1" si="1253"/>
        <v>14</v>
      </c>
      <c r="D9418" s="8">
        <f t="shared" ca="1" si="1254"/>
        <v>0</v>
      </c>
      <c r="E9418" s="50">
        <f t="shared" ca="1" si="1256"/>
        <v>3</v>
      </c>
      <c r="F9418" s="2" t="str">
        <f t="shared" ca="1" si="1255"/>
        <v/>
      </c>
      <c r="BD9418" s="49">
        <f t="shared" ref="BD9418:BD9481" ca="1" si="1260">IF(ISNUMBER(BG9418),_xlfn.RANK.AVG(BG9418,$BG$2:$BG$5414,1),"")</f>
        <v>3200</v>
      </c>
      <c r="BE9418" s="3">
        <f t="shared" ca="1" si="1257"/>
        <v>0.31995000000000001</v>
      </c>
      <c r="BF9418" s="3">
        <f t="shared" ca="1" si="1258"/>
        <v>-0.46783862043457014</v>
      </c>
      <c r="BG9418" s="9">
        <f t="shared" ca="1" si="1259"/>
        <v>3</v>
      </c>
      <c r="BH9418" s="6">
        <f ca="1">IF(ISNUMBER('Descriptive Stats'!BF9418),'Descriptive Stats'!BF9418,#N/A)</f>
        <v>-0.46783862043457014</v>
      </c>
      <c r="BI9418" s="6">
        <f ca="1">IF(ISNUMBER('Descriptive Stats'!E9418),'Descriptive Stats'!E9418,#N/A)</f>
        <v>3</v>
      </c>
    </row>
    <row r="9419" spans="1:61" ht="14.4" x14ac:dyDescent="0.3">
      <c r="A9419" s="2">
        <f>ROW()</f>
        <v>9419</v>
      </c>
      <c r="C9419" s="8">
        <f t="shared" ca="1" si="1253"/>
        <v>10</v>
      </c>
      <c r="D9419" s="8">
        <f t="shared" ca="1" si="1254"/>
        <v>3</v>
      </c>
      <c r="E9419" s="50">
        <f t="shared" ca="1" si="1256"/>
        <v>6</v>
      </c>
      <c r="F9419" s="2" t="str">
        <f t="shared" ca="1" si="1255"/>
        <v/>
      </c>
      <c r="BD9419" s="49">
        <f t="shared" ca="1" si="1260"/>
        <v>3900</v>
      </c>
      <c r="BE9419" s="3">
        <f t="shared" ca="1" si="1257"/>
        <v>0.38995000000000002</v>
      </c>
      <c r="BF9419" s="3">
        <f t="shared" ca="1" si="1258"/>
        <v>-0.2794493539703507</v>
      </c>
      <c r="BG9419" s="9">
        <f t="shared" ca="1" si="1259"/>
        <v>6</v>
      </c>
      <c r="BH9419" s="6">
        <f ca="1">IF(ISNUMBER('Descriptive Stats'!BF9419),'Descriptive Stats'!BF9419,#N/A)</f>
        <v>-0.2794493539703507</v>
      </c>
      <c r="BI9419" s="6">
        <f ca="1">IF(ISNUMBER('Descriptive Stats'!E9419),'Descriptive Stats'!E9419,#N/A)</f>
        <v>6</v>
      </c>
    </row>
    <row r="9420" spans="1:61" ht="14.4" x14ac:dyDescent="0.3">
      <c r="A9420" s="2">
        <f>ROW()</f>
        <v>9420</v>
      </c>
      <c r="C9420" s="8">
        <f t="shared" ca="1" si="1253"/>
        <v>5</v>
      </c>
      <c r="D9420" s="8">
        <f t="shared" ca="1" si="1254"/>
        <v>6</v>
      </c>
      <c r="E9420" s="50">
        <f t="shared" ca="1" si="1256"/>
        <v>2</v>
      </c>
      <c r="F9420" s="2" t="str">
        <f t="shared" ca="1" si="1255"/>
        <v/>
      </c>
      <c r="BD9420" s="49">
        <f t="shared" ca="1" si="1260"/>
        <v>2595</v>
      </c>
      <c r="BE9420" s="3">
        <f t="shared" ca="1" si="1257"/>
        <v>0.25945000000000001</v>
      </c>
      <c r="BF9420" s="3">
        <f t="shared" ca="1" si="1258"/>
        <v>-0.6450419512753276</v>
      </c>
      <c r="BG9420" s="9">
        <f t="shared" ca="1" si="1259"/>
        <v>2</v>
      </c>
      <c r="BH9420" s="6">
        <f ca="1">IF(ISNUMBER('Descriptive Stats'!BF9420),'Descriptive Stats'!BF9420,#N/A)</f>
        <v>-0.6450419512753276</v>
      </c>
      <c r="BI9420" s="6">
        <f ca="1">IF(ISNUMBER('Descriptive Stats'!E9420),'Descriptive Stats'!E9420,#N/A)</f>
        <v>2</v>
      </c>
    </row>
    <row r="9421" spans="1:61" ht="14.4" x14ac:dyDescent="0.3">
      <c r="A9421" s="2">
        <f>ROW()</f>
        <v>9421</v>
      </c>
      <c r="C9421" s="8">
        <f t="shared" ca="1" si="1253"/>
        <v>3</v>
      </c>
      <c r="D9421" s="8">
        <f t="shared" ca="1" si="1254"/>
        <v>2</v>
      </c>
      <c r="E9421" s="50">
        <f t="shared" ca="1" si="1256"/>
        <v>7</v>
      </c>
      <c r="F9421" s="2" t="str">
        <f t="shared" ca="1" si="1255"/>
        <v/>
      </c>
      <c r="BD9421" s="49">
        <f t="shared" ca="1" si="1260"/>
        <v>4473.5</v>
      </c>
      <c r="BE9421" s="3">
        <f t="shared" ca="1" si="1257"/>
        <v>0.44729999999999998</v>
      </c>
      <c r="BF9421" s="3">
        <f t="shared" ca="1" si="1258"/>
        <v>-0.13248586824472414</v>
      </c>
      <c r="BG9421" s="9">
        <f t="shared" ca="1" si="1259"/>
        <v>7</v>
      </c>
      <c r="BH9421" s="6">
        <f ca="1">IF(ISNUMBER('Descriptive Stats'!BF9421),'Descriptive Stats'!BF9421,#N/A)</f>
        <v>-0.13248586824472414</v>
      </c>
      <c r="BI9421" s="6">
        <f ca="1">IF(ISNUMBER('Descriptive Stats'!E9421),'Descriptive Stats'!E9421,#N/A)</f>
        <v>7</v>
      </c>
    </row>
    <row r="9422" spans="1:61" ht="14.4" x14ac:dyDescent="0.3">
      <c r="A9422" s="2">
        <f>ROW()</f>
        <v>9422</v>
      </c>
      <c r="C9422" s="8">
        <f t="shared" ca="1" si="1253"/>
        <v>19</v>
      </c>
      <c r="D9422" s="8">
        <f t="shared" ca="1" si="1254"/>
        <v>7</v>
      </c>
      <c r="E9422" s="50">
        <f t="shared" ca="1" si="1256"/>
        <v>3</v>
      </c>
      <c r="F9422" s="2" t="str">
        <f t="shared" ca="1" si="1255"/>
        <v/>
      </c>
      <c r="BD9422" s="49">
        <f t="shared" ca="1" si="1260"/>
        <v>3200</v>
      </c>
      <c r="BE9422" s="3">
        <f t="shared" ca="1" si="1257"/>
        <v>0.31995000000000001</v>
      </c>
      <c r="BF9422" s="3">
        <f t="shared" ca="1" si="1258"/>
        <v>-0.46783862043457014</v>
      </c>
      <c r="BG9422" s="9">
        <f t="shared" ca="1" si="1259"/>
        <v>3</v>
      </c>
      <c r="BH9422" s="6">
        <f ca="1">IF(ISNUMBER('Descriptive Stats'!BF9422),'Descriptive Stats'!BF9422,#N/A)</f>
        <v>-0.46783862043457014</v>
      </c>
      <c r="BI9422" s="6">
        <f ca="1">IF(ISNUMBER('Descriptive Stats'!E9422),'Descriptive Stats'!E9422,#N/A)</f>
        <v>3</v>
      </c>
    </row>
    <row r="9423" spans="1:61" ht="14.4" x14ac:dyDescent="0.3">
      <c r="A9423" s="2">
        <f>ROW()</f>
        <v>9423</v>
      </c>
      <c r="C9423" s="8">
        <f t="shared" ca="1" si="1253"/>
        <v>10</v>
      </c>
      <c r="D9423" s="8">
        <f t="shared" ca="1" si="1254"/>
        <v>3</v>
      </c>
      <c r="E9423" s="50">
        <f t="shared" ca="1" si="1256"/>
        <v>2</v>
      </c>
      <c r="F9423" s="2" t="str">
        <f t="shared" ca="1" si="1255"/>
        <v/>
      </c>
      <c r="BD9423" s="49">
        <f t="shared" ca="1" si="1260"/>
        <v>2595</v>
      </c>
      <c r="BE9423" s="3">
        <f t="shared" ca="1" si="1257"/>
        <v>0.25945000000000001</v>
      </c>
      <c r="BF9423" s="3">
        <f t="shared" ca="1" si="1258"/>
        <v>-0.6450419512753276</v>
      </c>
      <c r="BG9423" s="9">
        <f t="shared" ca="1" si="1259"/>
        <v>2</v>
      </c>
      <c r="BH9423" s="6">
        <f ca="1">IF(ISNUMBER('Descriptive Stats'!BF9423),'Descriptive Stats'!BF9423,#N/A)</f>
        <v>-0.6450419512753276</v>
      </c>
      <c r="BI9423" s="6">
        <f ca="1">IF(ISNUMBER('Descriptive Stats'!E9423),'Descriptive Stats'!E9423,#N/A)</f>
        <v>2</v>
      </c>
    </row>
    <row r="9424" spans="1:61" ht="14.4" x14ac:dyDescent="0.3">
      <c r="A9424" s="2">
        <f>ROW()</f>
        <v>9424</v>
      </c>
      <c r="C9424" s="8">
        <f t="shared" ca="1" si="1253"/>
        <v>21</v>
      </c>
      <c r="D9424" s="8">
        <f t="shared" ca="1" si="1254"/>
        <v>2</v>
      </c>
      <c r="E9424" s="50">
        <f t="shared" ca="1" si="1256"/>
        <v>0</v>
      </c>
      <c r="F9424" s="2" t="str">
        <f t="shared" ca="1" si="1255"/>
        <v/>
      </c>
      <c r="BD9424" s="49">
        <f t="shared" ca="1" si="1260"/>
        <v>815.5</v>
      </c>
      <c r="BE9424" s="3">
        <f t="shared" ca="1" si="1257"/>
        <v>8.1500000000000003E-2</v>
      </c>
      <c r="BF9424" s="3">
        <f t="shared" ca="1" si="1258"/>
        <v>-1.3950525282585462</v>
      </c>
      <c r="BG9424" s="9">
        <f t="shared" ca="1" si="1259"/>
        <v>0</v>
      </c>
      <c r="BH9424" s="6">
        <f ca="1">IF(ISNUMBER('Descriptive Stats'!BF9424),'Descriptive Stats'!BF9424,#N/A)</f>
        <v>-1.3950525282585462</v>
      </c>
      <c r="BI9424" s="6">
        <f ca="1">IF(ISNUMBER('Descriptive Stats'!E9424),'Descriptive Stats'!E9424,#N/A)</f>
        <v>0</v>
      </c>
    </row>
    <row r="9425" spans="1:61" ht="14.4" x14ac:dyDescent="0.3">
      <c r="A9425" s="2">
        <f>ROW()</f>
        <v>9425</v>
      </c>
      <c r="C9425" s="8">
        <f t="shared" ref="C9425:C9488" ca="1" si="1261">RANDBETWEEN(2,COUNT(B:B))</f>
        <v>22</v>
      </c>
      <c r="D9425" s="8">
        <f t="shared" ref="D9425:D9488" ca="1" si="1262">VLOOKUP(C9425,A:B,2,TRUE)</f>
        <v>0</v>
      </c>
      <c r="E9425" s="50">
        <f t="shared" ca="1" si="1256"/>
        <v>0</v>
      </c>
      <c r="F9425" s="2" t="str">
        <f t="shared" ref="F9425:F9488" ca="1" si="1263">IF(ISNUMBER(E9425),IF(OR(E9425&lt;$K$16,E9425&gt;$K$14),"X",""),"")</f>
        <v/>
      </c>
      <c r="BD9425" s="49">
        <f t="shared" ca="1" si="1260"/>
        <v>815.5</v>
      </c>
      <c r="BE9425" s="3">
        <f t="shared" ca="1" si="1257"/>
        <v>8.1500000000000003E-2</v>
      </c>
      <c r="BF9425" s="3">
        <f t="shared" ca="1" si="1258"/>
        <v>-1.3950525282585462</v>
      </c>
      <c r="BG9425" s="9">
        <f t="shared" ca="1" si="1259"/>
        <v>0</v>
      </c>
      <c r="BH9425" s="6">
        <f ca="1">IF(ISNUMBER('Descriptive Stats'!BF9425),'Descriptive Stats'!BF9425,#N/A)</f>
        <v>-1.3950525282585462</v>
      </c>
      <c r="BI9425" s="6">
        <f ca="1">IF(ISNUMBER('Descriptive Stats'!E9425),'Descriptive Stats'!E9425,#N/A)</f>
        <v>0</v>
      </c>
    </row>
    <row r="9426" spans="1:61" ht="14.4" x14ac:dyDescent="0.3">
      <c r="A9426" s="2">
        <f>ROW()</f>
        <v>9426</v>
      </c>
      <c r="C9426" s="8">
        <f t="shared" ca="1" si="1261"/>
        <v>15</v>
      </c>
      <c r="D9426" s="8">
        <f t="shared" ca="1" si="1262"/>
        <v>0</v>
      </c>
      <c r="E9426" s="50">
        <f t="shared" ca="1" si="1256"/>
        <v>3</v>
      </c>
      <c r="F9426" s="2" t="str">
        <f t="shared" ca="1" si="1263"/>
        <v/>
      </c>
      <c r="BD9426" s="49">
        <f t="shared" ca="1" si="1260"/>
        <v>3200</v>
      </c>
      <c r="BE9426" s="3">
        <f t="shared" ca="1" si="1257"/>
        <v>0.31995000000000001</v>
      </c>
      <c r="BF9426" s="3">
        <f t="shared" ca="1" si="1258"/>
        <v>-0.46783862043457014</v>
      </c>
      <c r="BG9426" s="9">
        <f t="shared" ca="1" si="1259"/>
        <v>3</v>
      </c>
      <c r="BH9426" s="6">
        <f ca="1">IF(ISNUMBER('Descriptive Stats'!BF9426),'Descriptive Stats'!BF9426,#N/A)</f>
        <v>-0.46783862043457014</v>
      </c>
      <c r="BI9426" s="6">
        <f ca="1">IF(ISNUMBER('Descriptive Stats'!E9426),'Descriptive Stats'!E9426,#N/A)</f>
        <v>3</v>
      </c>
    </row>
    <row r="9427" spans="1:61" ht="14.4" x14ac:dyDescent="0.3">
      <c r="A9427" s="2">
        <f>ROW()</f>
        <v>9427</v>
      </c>
      <c r="C9427" s="8">
        <f t="shared" ca="1" si="1261"/>
        <v>10</v>
      </c>
      <c r="D9427" s="8">
        <f t="shared" ca="1" si="1262"/>
        <v>3</v>
      </c>
      <c r="E9427" s="50">
        <f t="shared" ca="1" si="1256"/>
        <v>0</v>
      </c>
      <c r="F9427" s="2" t="str">
        <f t="shared" ca="1" si="1263"/>
        <v/>
      </c>
      <c r="BD9427" s="49">
        <f t="shared" ca="1" si="1260"/>
        <v>815.5</v>
      </c>
      <c r="BE9427" s="3">
        <f t="shared" ca="1" si="1257"/>
        <v>8.1500000000000003E-2</v>
      </c>
      <c r="BF9427" s="3">
        <f t="shared" ca="1" si="1258"/>
        <v>-1.3950525282585462</v>
      </c>
      <c r="BG9427" s="9">
        <f t="shared" ca="1" si="1259"/>
        <v>0</v>
      </c>
      <c r="BH9427" s="6">
        <f ca="1">IF(ISNUMBER('Descriptive Stats'!BF9427),'Descriptive Stats'!BF9427,#N/A)</f>
        <v>-1.3950525282585462</v>
      </c>
      <c r="BI9427" s="6">
        <f ca="1">IF(ISNUMBER('Descriptive Stats'!E9427),'Descriptive Stats'!E9427,#N/A)</f>
        <v>0</v>
      </c>
    </row>
    <row r="9428" spans="1:61" ht="14.4" x14ac:dyDescent="0.3">
      <c r="A9428" s="2">
        <f>ROW()</f>
        <v>9428</v>
      </c>
      <c r="C9428" s="8">
        <f t="shared" ca="1" si="1261"/>
        <v>14</v>
      </c>
      <c r="D9428" s="8">
        <f t="shared" ca="1" si="1262"/>
        <v>0</v>
      </c>
      <c r="E9428" s="50">
        <f t="shared" ca="1" si="1256"/>
        <v>1</v>
      </c>
      <c r="F9428" s="2" t="str">
        <f t="shared" ca="1" si="1263"/>
        <v/>
      </c>
      <c r="BD9428" s="49">
        <f t="shared" ca="1" si="1260"/>
        <v>1871</v>
      </c>
      <c r="BE9428" s="3">
        <f t="shared" ca="1" si="1257"/>
        <v>0.18704999999999999</v>
      </c>
      <c r="BF9428" s="3">
        <f t="shared" ca="1" si="1258"/>
        <v>-0.88881967520906158</v>
      </c>
      <c r="BG9428" s="9">
        <f t="shared" ca="1" si="1259"/>
        <v>1</v>
      </c>
      <c r="BH9428" s="6">
        <f ca="1">IF(ISNUMBER('Descriptive Stats'!BF9428),'Descriptive Stats'!BF9428,#N/A)</f>
        <v>-0.88881967520906158</v>
      </c>
      <c r="BI9428" s="6">
        <f ca="1">IF(ISNUMBER('Descriptive Stats'!E9428),'Descriptive Stats'!E9428,#N/A)</f>
        <v>1</v>
      </c>
    </row>
    <row r="9429" spans="1:61" ht="14.4" x14ac:dyDescent="0.3">
      <c r="A9429" s="2">
        <f>ROW()</f>
        <v>9429</v>
      </c>
      <c r="C9429" s="8">
        <f t="shared" ca="1" si="1261"/>
        <v>8</v>
      </c>
      <c r="D9429" s="8">
        <f t="shared" ca="1" si="1262"/>
        <v>1</v>
      </c>
      <c r="E9429" s="50">
        <f t="shared" ca="1" si="1256"/>
        <v>6</v>
      </c>
      <c r="F9429" s="2" t="str">
        <f t="shared" ca="1" si="1263"/>
        <v/>
      </c>
      <c r="BD9429" s="49">
        <f t="shared" ca="1" si="1260"/>
        <v>3900</v>
      </c>
      <c r="BE9429" s="3">
        <f t="shared" ca="1" si="1257"/>
        <v>0.38995000000000002</v>
      </c>
      <c r="BF9429" s="3">
        <f t="shared" ca="1" si="1258"/>
        <v>-0.2794493539703507</v>
      </c>
      <c r="BG9429" s="9">
        <f t="shared" ca="1" si="1259"/>
        <v>6</v>
      </c>
      <c r="BH9429" s="6">
        <f ca="1">IF(ISNUMBER('Descriptive Stats'!BF9429),'Descriptive Stats'!BF9429,#N/A)</f>
        <v>-0.2794493539703507</v>
      </c>
      <c r="BI9429" s="6">
        <f ca="1">IF(ISNUMBER('Descriptive Stats'!E9429),'Descriptive Stats'!E9429,#N/A)</f>
        <v>6</v>
      </c>
    </row>
    <row r="9430" spans="1:61" ht="14.4" x14ac:dyDescent="0.3">
      <c r="A9430" s="2">
        <f>ROW()</f>
        <v>9430</v>
      </c>
      <c r="C9430" s="8">
        <f t="shared" ca="1" si="1261"/>
        <v>2</v>
      </c>
      <c r="D9430" s="8">
        <f t="shared" ca="1" si="1262"/>
        <v>6</v>
      </c>
      <c r="E9430" s="50">
        <f t="shared" ca="1" si="1256"/>
        <v>0</v>
      </c>
      <c r="F9430" s="2" t="str">
        <f t="shared" ca="1" si="1263"/>
        <v/>
      </c>
      <c r="BD9430" s="49">
        <f t="shared" ca="1" si="1260"/>
        <v>815.5</v>
      </c>
      <c r="BE9430" s="3">
        <f t="shared" ca="1" si="1257"/>
        <v>8.1500000000000003E-2</v>
      </c>
      <c r="BF9430" s="3">
        <f t="shared" ca="1" si="1258"/>
        <v>-1.3950525282585462</v>
      </c>
      <c r="BG9430" s="9">
        <f t="shared" ca="1" si="1259"/>
        <v>0</v>
      </c>
      <c r="BH9430" s="6">
        <f ca="1">IF(ISNUMBER('Descriptive Stats'!BF9430),'Descriptive Stats'!BF9430,#N/A)</f>
        <v>-1.3950525282585462</v>
      </c>
      <c r="BI9430" s="6">
        <f ca="1">IF(ISNUMBER('Descriptive Stats'!E9430),'Descriptive Stats'!E9430,#N/A)</f>
        <v>0</v>
      </c>
    </row>
    <row r="9431" spans="1:61" ht="14.4" x14ac:dyDescent="0.3">
      <c r="A9431" s="2">
        <f>ROW()</f>
        <v>9431</v>
      </c>
      <c r="C9431" s="8">
        <f t="shared" ca="1" si="1261"/>
        <v>14</v>
      </c>
      <c r="D9431" s="8">
        <f t="shared" ca="1" si="1262"/>
        <v>0</v>
      </c>
      <c r="E9431" s="50">
        <f t="shared" ca="1" si="1256"/>
        <v>0</v>
      </c>
      <c r="F9431" s="2" t="str">
        <f t="shared" ca="1" si="1263"/>
        <v/>
      </c>
      <c r="BD9431" s="49">
        <f t="shared" ca="1" si="1260"/>
        <v>815.5</v>
      </c>
      <c r="BE9431" s="3">
        <f t="shared" ca="1" si="1257"/>
        <v>8.1500000000000003E-2</v>
      </c>
      <c r="BF9431" s="3">
        <f t="shared" ca="1" si="1258"/>
        <v>-1.3950525282585462</v>
      </c>
      <c r="BG9431" s="9">
        <f t="shared" ca="1" si="1259"/>
        <v>0</v>
      </c>
      <c r="BH9431" s="6">
        <f ca="1">IF(ISNUMBER('Descriptive Stats'!BF9431),'Descriptive Stats'!BF9431,#N/A)</f>
        <v>-1.3950525282585462</v>
      </c>
      <c r="BI9431" s="6">
        <f ca="1">IF(ISNUMBER('Descriptive Stats'!E9431),'Descriptive Stats'!E9431,#N/A)</f>
        <v>0</v>
      </c>
    </row>
    <row r="9432" spans="1:61" ht="14.4" x14ac:dyDescent="0.3">
      <c r="A9432" s="2">
        <f>ROW()</f>
        <v>9432</v>
      </c>
      <c r="C9432" s="8">
        <f t="shared" ca="1" si="1261"/>
        <v>18</v>
      </c>
      <c r="D9432" s="8">
        <f t="shared" ca="1" si="1262"/>
        <v>0</v>
      </c>
      <c r="E9432" s="50">
        <f t="shared" ca="1" si="1256"/>
        <v>4</v>
      </c>
      <c r="F9432" s="2" t="str">
        <f t="shared" ca="1" si="1263"/>
        <v/>
      </c>
      <c r="BD9432" s="49">
        <f t="shared" ca="1" si="1260"/>
        <v>3442</v>
      </c>
      <c r="BE9432" s="3">
        <f t="shared" ca="1" si="1257"/>
        <v>0.34415000000000001</v>
      </c>
      <c r="BF9432" s="3">
        <f t="shared" ca="1" si="1258"/>
        <v>-0.40116316278173481</v>
      </c>
      <c r="BG9432" s="9">
        <f t="shared" ca="1" si="1259"/>
        <v>4</v>
      </c>
      <c r="BH9432" s="6">
        <f ca="1">IF(ISNUMBER('Descriptive Stats'!BF9432),'Descriptive Stats'!BF9432,#N/A)</f>
        <v>-0.40116316278173481</v>
      </c>
      <c r="BI9432" s="6">
        <f ca="1">IF(ISNUMBER('Descriptive Stats'!E9432),'Descriptive Stats'!E9432,#N/A)</f>
        <v>4</v>
      </c>
    </row>
    <row r="9433" spans="1:61" ht="14.4" x14ac:dyDescent="0.3">
      <c r="A9433" s="2">
        <f>ROW()</f>
        <v>9433</v>
      </c>
      <c r="C9433" s="8">
        <f t="shared" ca="1" si="1261"/>
        <v>13</v>
      </c>
      <c r="D9433" s="8">
        <f t="shared" ca="1" si="1262"/>
        <v>4</v>
      </c>
      <c r="E9433" s="50">
        <f t="shared" ca="1" si="1256"/>
        <v>6</v>
      </c>
      <c r="F9433" s="2" t="str">
        <f t="shared" ca="1" si="1263"/>
        <v/>
      </c>
      <c r="BD9433" s="49">
        <f t="shared" ca="1" si="1260"/>
        <v>3900</v>
      </c>
      <c r="BE9433" s="3">
        <f t="shared" ca="1" si="1257"/>
        <v>0.38995000000000002</v>
      </c>
      <c r="BF9433" s="3">
        <f t="shared" ca="1" si="1258"/>
        <v>-0.2794493539703507</v>
      </c>
      <c r="BG9433" s="9">
        <f t="shared" ca="1" si="1259"/>
        <v>6</v>
      </c>
      <c r="BH9433" s="6">
        <f ca="1">IF(ISNUMBER('Descriptive Stats'!BF9433),'Descriptive Stats'!BF9433,#N/A)</f>
        <v>-0.2794493539703507</v>
      </c>
      <c r="BI9433" s="6">
        <f ca="1">IF(ISNUMBER('Descriptive Stats'!E9433),'Descriptive Stats'!E9433,#N/A)</f>
        <v>6</v>
      </c>
    </row>
    <row r="9434" spans="1:61" ht="14.4" x14ac:dyDescent="0.3">
      <c r="A9434" s="2">
        <f>ROW()</f>
        <v>9434</v>
      </c>
      <c r="C9434" s="8">
        <f t="shared" ca="1" si="1261"/>
        <v>2</v>
      </c>
      <c r="D9434" s="8">
        <f t="shared" ca="1" si="1262"/>
        <v>6</v>
      </c>
      <c r="E9434" s="50">
        <f t="shared" ca="1" si="1256"/>
        <v>3</v>
      </c>
      <c r="F9434" s="2" t="str">
        <f t="shared" ca="1" si="1263"/>
        <v/>
      </c>
      <c r="BD9434" s="49">
        <f t="shared" ca="1" si="1260"/>
        <v>3200</v>
      </c>
      <c r="BE9434" s="3">
        <f t="shared" ca="1" si="1257"/>
        <v>0.31995000000000001</v>
      </c>
      <c r="BF9434" s="3">
        <f t="shared" ca="1" si="1258"/>
        <v>-0.46783862043457014</v>
      </c>
      <c r="BG9434" s="9">
        <f t="shared" ca="1" si="1259"/>
        <v>3</v>
      </c>
      <c r="BH9434" s="6">
        <f ca="1">IF(ISNUMBER('Descriptive Stats'!BF9434),'Descriptive Stats'!BF9434,#N/A)</f>
        <v>-0.46783862043457014</v>
      </c>
      <c r="BI9434" s="6">
        <f ca="1">IF(ISNUMBER('Descriptive Stats'!E9434),'Descriptive Stats'!E9434,#N/A)</f>
        <v>3</v>
      </c>
    </row>
    <row r="9435" spans="1:61" ht="14.4" x14ac:dyDescent="0.3">
      <c r="A9435" s="2">
        <f>ROW()</f>
        <v>9435</v>
      </c>
      <c r="C9435" s="8">
        <f t="shared" ca="1" si="1261"/>
        <v>10</v>
      </c>
      <c r="D9435" s="8">
        <f t="shared" ca="1" si="1262"/>
        <v>3</v>
      </c>
      <c r="E9435" s="50">
        <f t="shared" ca="1" si="1256"/>
        <v>15</v>
      </c>
      <c r="F9435" s="2" t="str">
        <f t="shared" ca="1" si="1263"/>
        <v/>
      </c>
      <c r="BD9435" s="49">
        <f t="shared" ca="1" si="1260"/>
        <v>5051.5</v>
      </c>
      <c r="BE9435" s="3">
        <f t="shared" ca="1" si="1257"/>
        <v>0.50509999999999999</v>
      </c>
      <c r="BF9435" s="3">
        <f t="shared" ca="1" si="1258"/>
        <v>1.2784152420787677E-2</v>
      </c>
      <c r="BG9435" s="9">
        <f t="shared" ca="1" si="1259"/>
        <v>15</v>
      </c>
      <c r="BH9435" s="6">
        <f ca="1">IF(ISNUMBER('Descriptive Stats'!BF9435),'Descriptive Stats'!BF9435,#N/A)</f>
        <v>1.2784152420787677E-2</v>
      </c>
      <c r="BI9435" s="6">
        <f ca="1">IF(ISNUMBER('Descriptive Stats'!E9435),'Descriptive Stats'!E9435,#N/A)</f>
        <v>15</v>
      </c>
    </row>
    <row r="9436" spans="1:61" ht="14.4" x14ac:dyDescent="0.3">
      <c r="A9436" s="2">
        <f>ROW()</f>
        <v>9436</v>
      </c>
      <c r="C9436" s="8">
        <f t="shared" ca="1" si="1261"/>
        <v>24</v>
      </c>
      <c r="D9436" s="8">
        <f t="shared" ca="1" si="1262"/>
        <v>15</v>
      </c>
      <c r="E9436" s="50">
        <f t="shared" ca="1" si="1256"/>
        <v>7</v>
      </c>
      <c r="F9436" s="2" t="str">
        <f t="shared" ca="1" si="1263"/>
        <v/>
      </c>
      <c r="BD9436" s="49">
        <f t="shared" ca="1" si="1260"/>
        <v>4473.5</v>
      </c>
      <c r="BE9436" s="3">
        <f t="shared" ca="1" si="1257"/>
        <v>0.44729999999999998</v>
      </c>
      <c r="BF9436" s="3">
        <f t="shared" ca="1" si="1258"/>
        <v>-0.13248586824472414</v>
      </c>
      <c r="BG9436" s="9">
        <f t="shared" ca="1" si="1259"/>
        <v>7</v>
      </c>
      <c r="BH9436" s="6">
        <f ca="1">IF(ISNUMBER('Descriptive Stats'!BF9436),'Descriptive Stats'!BF9436,#N/A)</f>
        <v>-0.13248586824472414</v>
      </c>
      <c r="BI9436" s="6">
        <f ca="1">IF(ISNUMBER('Descriptive Stats'!E9436),'Descriptive Stats'!E9436,#N/A)</f>
        <v>7</v>
      </c>
    </row>
    <row r="9437" spans="1:61" ht="14.4" x14ac:dyDescent="0.3">
      <c r="A9437" s="2">
        <f>ROW()</f>
        <v>9437</v>
      </c>
      <c r="C9437" s="8">
        <f t="shared" ca="1" si="1261"/>
        <v>19</v>
      </c>
      <c r="D9437" s="8">
        <f t="shared" ca="1" si="1262"/>
        <v>7</v>
      </c>
      <c r="E9437" s="50">
        <f t="shared" ca="1" si="1256"/>
        <v>7</v>
      </c>
      <c r="F9437" s="2" t="str">
        <f t="shared" ca="1" si="1263"/>
        <v/>
      </c>
      <c r="BD9437" s="49">
        <f t="shared" ca="1" si="1260"/>
        <v>4473.5</v>
      </c>
      <c r="BE9437" s="3">
        <f t="shared" ca="1" si="1257"/>
        <v>0.44729999999999998</v>
      </c>
      <c r="BF9437" s="3">
        <f t="shared" ca="1" si="1258"/>
        <v>-0.13248586824472414</v>
      </c>
      <c r="BG9437" s="9">
        <f t="shared" ca="1" si="1259"/>
        <v>7</v>
      </c>
      <c r="BH9437" s="6">
        <f ca="1">IF(ISNUMBER('Descriptive Stats'!BF9437),'Descriptive Stats'!BF9437,#N/A)</f>
        <v>-0.13248586824472414</v>
      </c>
      <c r="BI9437" s="6">
        <f ca="1">IF(ISNUMBER('Descriptive Stats'!E9437),'Descriptive Stats'!E9437,#N/A)</f>
        <v>7</v>
      </c>
    </row>
    <row r="9438" spans="1:61" ht="14.4" x14ac:dyDescent="0.3">
      <c r="A9438" s="2">
        <f>ROW()</f>
        <v>9438</v>
      </c>
      <c r="C9438" s="8">
        <f t="shared" ca="1" si="1261"/>
        <v>6</v>
      </c>
      <c r="D9438" s="8">
        <f t="shared" ca="1" si="1262"/>
        <v>7</v>
      </c>
      <c r="E9438" s="50">
        <f t="shared" ca="1" si="1256"/>
        <v>2</v>
      </c>
      <c r="F9438" s="2" t="str">
        <f t="shared" ca="1" si="1263"/>
        <v/>
      </c>
      <c r="BD9438" s="49">
        <f t="shared" ca="1" si="1260"/>
        <v>2595</v>
      </c>
      <c r="BE9438" s="3">
        <f t="shared" ca="1" si="1257"/>
        <v>0.25945000000000001</v>
      </c>
      <c r="BF9438" s="3">
        <f t="shared" ca="1" si="1258"/>
        <v>-0.6450419512753276</v>
      </c>
      <c r="BG9438" s="9">
        <f t="shared" ca="1" si="1259"/>
        <v>2</v>
      </c>
      <c r="BH9438" s="6">
        <f ca="1">IF(ISNUMBER('Descriptive Stats'!BF9438),'Descriptive Stats'!BF9438,#N/A)</f>
        <v>-0.6450419512753276</v>
      </c>
      <c r="BI9438" s="6">
        <f ca="1">IF(ISNUMBER('Descriptive Stats'!E9438),'Descriptive Stats'!E9438,#N/A)</f>
        <v>2</v>
      </c>
    </row>
    <row r="9439" spans="1:61" ht="14.4" x14ac:dyDescent="0.3">
      <c r="A9439" s="2">
        <f>ROW()</f>
        <v>9439</v>
      </c>
      <c r="C9439" s="8">
        <f t="shared" ca="1" si="1261"/>
        <v>9</v>
      </c>
      <c r="D9439" s="8">
        <f t="shared" ca="1" si="1262"/>
        <v>2</v>
      </c>
      <c r="E9439" s="50">
        <f t="shared" ca="1" si="1256"/>
        <v>7</v>
      </c>
      <c r="F9439" s="2" t="str">
        <f t="shared" ca="1" si="1263"/>
        <v/>
      </c>
      <c r="BD9439" s="49">
        <f t="shared" ca="1" si="1260"/>
        <v>4473.5</v>
      </c>
      <c r="BE9439" s="3">
        <f t="shared" ca="1" si="1257"/>
        <v>0.44729999999999998</v>
      </c>
      <c r="BF9439" s="3">
        <f t="shared" ca="1" si="1258"/>
        <v>-0.13248586824472414</v>
      </c>
      <c r="BG9439" s="9">
        <f t="shared" ca="1" si="1259"/>
        <v>7</v>
      </c>
      <c r="BH9439" s="6">
        <f ca="1">IF(ISNUMBER('Descriptive Stats'!BF9439),'Descriptive Stats'!BF9439,#N/A)</f>
        <v>-0.13248586824472414</v>
      </c>
      <c r="BI9439" s="6">
        <f ca="1">IF(ISNUMBER('Descriptive Stats'!E9439),'Descriptive Stats'!E9439,#N/A)</f>
        <v>7</v>
      </c>
    </row>
    <row r="9440" spans="1:61" ht="14.4" x14ac:dyDescent="0.3">
      <c r="A9440" s="2">
        <f>ROW()</f>
        <v>9440</v>
      </c>
      <c r="C9440" s="8">
        <f t="shared" ca="1" si="1261"/>
        <v>19</v>
      </c>
      <c r="D9440" s="8">
        <f t="shared" ca="1" si="1262"/>
        <v>7</v>
      </c>
      <c r="E9440" s="50">
        <f t="shared" ca="1" si="1256"/>
        <v>6</v>
      </c>
      <c r="F9440" s="2" t="str">
        <f t="shared" ca="1" si="1263"/>
        <v/>
      </c>
      <c r="BD9440" s="49">
        <f t="shared" ca="1" si="1260"/>
        <v>3900</v>
      </c>
      <c r="BE9440" s="3">
        <f t="shared" ca="1" si="1257"/>
        <v>0.38995000000000002</v>
      </c>
      <c r="BF9440" s="3">
        <f t="shared" ca="1" si="1258"/>
        <v>-0.2794493539703507</v>
      </c>
      <c r="BG9440" s="9">
        <f t="shared" ca="1" si="1259"/>
        <v>6</v>
      </c>
      <c r="BH9440" s="6">
        <f ca="1">IF(ISNUMBER('Descriptive Stats'!BF9440),'Descriptive Stats'!BF9440,#N/A)</f>
        <v>-0.2794493539703507</v>
      </c>
      <c r="BI9440" s="6">
        <f ca="1">IF(ISNUMBER('Descriptive Stats'!E9440),'Descriptive Stats'!E9440,#N/A)</f>
        <v>6</v>
      </c>
    </row>
    <row r="9441" spans="1:61" ht="14.4" x14ac:dyDescent="0.3">
      <c r="A9441" s="2">
        <f>ROW()</f>
        <v>9441</v>
      </c>
      <c r="C9441" s="8">
        <f t="shared" ca="1" si="1261"/>
        <v>2</v>
      </c>
      <c r="D9441" s="8">
        <f t="shared" ca="1" si="1262"/>
        <v>6</v>
      </c>
      <c r="E9441" s="50">
        <f t="shared" ca="1" si="1256"/>
        <v>7</v>
      </c>
      <c r="F9441" s="2" t="str">
        <f t="shared" ca="1" si="1263"/>
        <v/>
      </c>
      <c r="BD9441" s="49">
        <f t="shared" ca="1" si="1260"/>
        <v>4473.5</v>
      </c>
      <c r="BE9441" s="3">
        <f t="shared" ca="1" si="1257"/>
        <v>0.44729999999999998</v>
      </c>
      <c r="BF9441" s="3">
        <f t="shared" ca="1" si="1258"/>
        <v>-0.13248586824472414</v>
      </c>
      <c r="BG9441" s="9">
        <f t="shared" ca="1" si="1259"/>
        <v>7</v>
      </c>
      <c r="BH9441" s="6">
        <f ca="1">IF(ISNUMBER('Descriptive Stats'!BF9441),'Descriptive Stats'!BF9441,#N/A)</f>
        <v>-0.13248586824472414</v>
      </c>
      <c r="BI9441" s="6">
        <f ca="1">IF(ISNUMBER('Descriptive Stats'!E9441),'Descriptive Stats'!E9441,#N/A)</f>
        <v>7</v>
      </c>
    </row>
    <row r="9442" spans="1:61" ht="14.4" x14ac:dyDescent="0.3">
      <c r="A9442" s="2">
        <f>ROW()</f>
        <v>9442</v>
      </c>
      <c r="C9442" s="8">
        <f t="shared" ca="1" si="1261"/>
        <v>6</v>
      </c>
      <c r="D9442" s="8">
        <f t="shared" ca="1" si="1262"/>
        <v>7</v>
      </c>
      <c r="E9442" s="50">
        <f t="shared" ca="1" si="1256"/>
        <v>4</v>
      </c>
      <c r="F9442" s="2" t="str">
        <f t="shared" ca="1" si="1263"/>
        <v/>
      </c>
      <c r="BD9442" s="49">
        <f t="shared" ca="1" si="1260"/>
        <v>3442</v>
      </c>
      <c r="BE9442" s="3">
        <f t="shared" ca="1" si="1257"/>
        <v>0.34415000000000001</v>
      </c>
      <c r="BF9442" s="3">
        <f t="shared" ca="1" si="1258"/>
        <v>-0.40116316278173481</v>
      </c>
      <c r="BG9442" s="9">
        <f t="shared" ca="1" si="1259"/>
        <v>4</v>
      </c>
      <c r="BH9442" s="6">
        <f ca="1">IF(ISNUMBER('Descriptive Stats'!BF9442),'Descriptive Stats'!BF9442,#N/A)</f>
        <v>-0.40116316278173481</v>
      </c>
      <c r="BI9442" s="6">
        <f ca="1">IF(ISNUMBER('Descriptive Stats'!E9442),'Descriptive Stats'!E9442,#N/A)</f>
        <v>4</v>
      </c>
    </row>
    <row r="9443" spans="1:61" ht="14.4" x14ac:dyDescent="0.3">
      <c r="A9443" s="2">
        <f>ROW()</f>
        <v>9443</v>
      </c>
      <c r="C9443" s="8">
        <f t="shared" ca="1" si="1261"/>
        <v>13</v>
      </c>
      <c r="D9443" s="8">
        <f t="shared" ca="1" si="1262"/>
        <v>4</v>
      </c>
      <c r="E9443" s="50">
        <f t="shared" ca="1" si="1256"/>
        <v>2</v>
      </c>
      <c r="F9443" s="2" t="str">
        <f t="shared" ca="1" si="1263"/>
        <v/>
      </c>
      <c r="BD9443" s="49">
        <f t="shared" ca="1" si="1260"/>
        <v>2595</v>
      </c>
      <c r="BE9443" s="3">
        <f t="shared" ca="1" si="1257"/>
        <v>0.25945000000000001</v>
      </c>
      <c r="BF9443" s="3">
        <f t="shared" ca="1" si="1258"/>
        <v>-0.6450419512753276</v>
      </c>
      <c r="BG9443" s="9">
        <f t="shared" ca="1" si="1259"/>
        <v>2</v>
      </c>
      <c r="BH9443" s="6">
        <f ca="1">IF(ISNUMBER('Descriptive Stats'!BF9443),'Descriptive Stats'!BF9443,#N/A)</f>
        <v>-0.6450419512753276</v>
      </c>
      <c r="BI9443" s="6">
        <f ca="1">IF(ISNUMBER('Descriptive Stats'!E9443),'Descriptive Stats'!E9443,#N/A)</f>
        <v>2</v>
      </c>
    </row>
    <row r="9444" spans="1:61" ht="14.4" x14ac:dyDescent="0.3">
      <c r="A9444" s="2">
        <f>ROW()</f>
        <v>9444</v>
      </c>
      <c r="C9444" s="8">
        <f t="shared" ca="1" si="1261"/>
        <v>21</v>
      </c>
      <c r="D9444" s="8">
        <f t="shared" ca="1" si="1262"/>
        <v>2</v>
      </c>
      <c r="E9444" s="50">
        <f t="shared" ca="1" si="1256"/>
        <v>7</v>
      </c>
      <c r="F9444" s="2" t="str">
        <f t="shared" ca="1" si="1263"/>
        <v/>
      </c>
      <c r="BD9444" s="49">
        <f t="shared" ca="1" si="1260"/>
        <v>4473.5</v>
      </c>
      <c r="BE9444" s="3">
        <f t="shared" ca="1" si="1257"/>
        <v>0.44729999999999998</v>
      </c>
      <c r="BF9444" s="3">
        <f t="shared" ca="1" si="1258"/>
        <v>-0.13248586824472414</v>
      </c>
      <c r="BG9444" s="9">
        <f t="shared" ca="1" si="1259"/>
        <v>7</v>
      </c>
      <c r="BH9444" s="6">
        <f ca="1">IF(ISNUMBER('Descriptive Stats'!BF9444),'Descriptive Stats'!BF9444,#N/A)</f>
        <v>-0.13248586824472414</v>
      </c>
      <c r="BI9444" s="6">
        <f ca="1">IF(ISNUMBER('Descriptive Stats'!E9444),'Descriptive Stats'!E9444,#N/A)</f>
        <v>7</v>
      </c>
    </row>
    <row r="9445" spans="1:61" ht="14.4" x14ac:dyDescent="0.3">
      <c r="A9445" s="2">
        <f>ROW()</f>
        <v>9445</v>
      </c>
      <c r="C9445" s="8">
        <f t="shared" ca="1" si="1261"/>
        <v>19</v>
      </c>
      <c r="D9445" s="8">
        <f t="shared" ca="1" si="1262"/>
        <v>7</v>
      </c>
      <c r="E9445" s="50">
        <f t="shared" ca="1" si="1256"/>
        <v>4</v>
      </c>
      <c r="F9445" s="2" t="str">
        <f t="shared" ca="1" si="1263"/>
        <v/>
      </c>
      <c r="BD9445" s="49">
        <f t="shared" ca="1" si="1260"/>
        <v>3442</v>
      </c>
      <c r="BE9445" s="3">
        <f t="shared" ca="1" si="1257"/>
        <v>0.34415000000000001</v>
      </c>
      <c r="BF9445" s="3">
        <f t="shared" ca="1" si="1258"/>
        <v>-0.40116316278173481</v>
      </c>
      <c r="BG9445" s="9">
        <f t="shared" ca="1" si="1259"/>
        <v>4</v>
      </c>
      <c r="BH9445" s="6">
        <f ca="1">IF(ISNUMBER('Descriptive Stats'!BF9445),'Descriptive Stats'!BF9445,#N/A)</f>
        <v>-0.40116316278173481</v>
      </c>
      <c r="BI9445" s="6">
        <f ca="1">IF(ISNUMBER('Descriptive Stats'!E9445),'Descriptive Stats'!E9445,#N/A)</f>
        <v>4</v>
      </c>
    </row>
    <row r="9446" spans="1:61" ht="14.4" x14ac:dyDescent="0.3">
      <c r="A9446" s="2">
        <f>ROW()</f>
        <v>9446</v>
      </c>
      <c r="C9446" s="8">
        <f t="shared" ca="1" si="1261"/>
        <v>13</v>
      </c>
      <c r="D9446" s="8">
        <f t="shared" ca="1" si="1262"/>
        <v>4</v>
      </c>
      <c r="E9446" s="50">
        <f t="shared" ca="1" si="1256"/>
        <v>3</v>
      </c>
      <c r="F9446" s="2" t="str">
        <f t="shared" ca="1" si="1263"/>
        <v/>
      </c>
      <c r="BD9446" s="49">
        <f t="shared" ca="1" si="1260"/>
        <v>3200</v>
      </c>
      <c r="BE9446" s="3">
        <f t="shared" ca="1" si="1257"/>
        <v>0.31995000000000001</v>
      </c>
      <c r="BF9446" s="3">
        <f t="shared" ca="1" si="1258"/>
        <v>-0.46783862043457014</v>
      </c>
      <c r="BG9446" s="9">
        <f t="shared" ca="1" si="1259"/>
        <v>3</v>
      </c>
      <c r="BH9446" s="6">
        <f ca="1">IF(ISNUMBER('Descriptive Stats'!BF9446),'Descriptive Stats'!BF9446,#N/A)</f>
        <v>-0.46783862043457014</v>
      </c>
      <c r="BI9446" s="6">
        <f ca="1">IF(ISNUMBER('Descriptive Stats'!E9446),'Descriptive Stats'!E9446,#N/A)</f>
        <v>3</v>
      </c>
    </row>
    <row r="9447" spans="1:61" ht="14.4" x14ac:dyDescent="0.3">
      <c r="A9447" s="2">
        <f>ROW()</f>
        <v>9447</v>
      </c>
      <c r="C9447" s="8">
        <f t="shared" ca="1" si="1261"/>
        <v>10</v>
      </c>
      <c r="D9447" s="8">
        <f t="shared" ca="1" si="1262"/>
        <v>3</v>
      </c>
      <c r="E9447" s="50">
        <f t="shared" ca="1" si="1256"/>
        <v>15</v>
      </c>
      <c r="F9447" s="2" t="str">
        <f t="shared" ca="1" si="1263"/>
        <v/>
      </c>
      <c r="BD9447" s="49">
        <f t="shared" ca="1" si="1260"/>
        <v>5051.5</v>
      </c>
      <c r="BE9447" s="3">
        <f t="shared" ca="1" si="1257"/>
        <v>0.50509999999999999</v>
      </c>
      <c r="BF9447" s="3">
        <f t="shared" ca="1" si="1258"/>
        <v>1.2784152420787677E-2</v>
      </c>
      <c r="BG9447" s="9">
        <f t="shared" ca="1" si="1259"/>
        <v>15</v>
      </c>
      <c r="BH9447" s="6">
        <f ca="1">IF(ISNUMBER('Descriptive Stats'!BF9447),'Descriptive Stats'!BF9447,#N/A)</f>
        <v>1.2784152420787677E-2</v>
      </c>
      <c r="BI9447" s="6">
        <f ca="1">IF(ISNUMBER('Descriptive Stats'!E9447),'Descriptive Stats'!E9447,#N/A)</f>
        <v>15</v>
      </c>
    </row>
    <row r="9448" spans="1:61" ht="14.4" x14ac:dyDescent="0.3">
      <c r="A9448" s="2">
        <f>ROW()</f>
        <v>9448</v>
      </c>
      <c r="C9448" s="8">
        <f t="shared" ca="1" si="1261"/>
        <v>24</v>
      </c>
      <c r="D9448" s="8">
        <f t="shared" ca="1" si="1262"/>
        <v>15</v>
      </c>
      <c r="E9448" s="50">
        <f t="shared" ca="1" si="1256"/>
        <v>7</v>
      </c>
      <c r="F9448" s="2" t="str">
        <f t="shared" ca="1" si="1263"/>
        <v/>
      </c>
      <c r="BD9448" s="49">
        <f t="shared" ca="1" si="1260"/>
        <v>4473.5</v>
      </c>
      <c r="BE9448" s="3">
        <f t="shared" ca="1" si="1257"/>
        <v>0.44729999999999998</v>
      </c>
      <c r="BF9448" s="3">
        <f t="shared" ca="1" si="1258"/>
        <v>-0.13248586824472414</v>
      </c>
      <c r="BG9448" s="9">
        <f t="shared" ca="1" si="1259"/>
        <v>7</v>
      </c>
      <c r="BH9448" s="6">
        <f ca="1">IF(ISNUMBER('Descriptive Stats'!BF9448),'Descriptive Stats'!BF9448,#N/A)</f>
        <v>-0.13248586824472414</v>
      </c>
      <c r="BI9448" s="6">
        <f ca="1">IF(ISNUMBER('Descriptive Stats'!E9448),'Descriptive Stats'!E9448,#N/A)</f>
        <v>7</v>
      </c>
    </row>
    <row r="9449" spans="1:61" ht="14.4" x14ac:dyDescent="0.3">
      <c r="A9449" s="2">
        <f>ROW()</f>
        <v>9449</v>
      </c>
      <c r="C9449" s="8">
        <f t="shared" ca="1" si="1261"/>
        <v>6</v>
      </c>
      <c r="D9449" s="8">
        <f t="shared" ca="1" si="1262"/>
        <v>7</v>
      </c>
      <c r="E9449" s="50">
        <f t="shared" ca="1" si="1256"/>
        <v>2</v>
      </c>
      <c r="F9449" s="2" t="str">
        <f t="shared" ca="1" si="1263"/>
        <v/>
      </c>
      <c r="BD9449" s="49">
        <f t="shared" ca="1" si="1260"/>
        <v>2595</v>
      </c>
      <c r="BE9449" s="3">
        <f t="shared" ca="1" si="1257"/>
        <v>0.25945000000000001</v>
      </c>
      <c r="BF9449" s="3">
        <f t="shared" ca="1" si="1258"/>
        <v>-0.6450419512753276</v>
      </c>
      <c r="BG9449" s="9">
        <f t="shared" ca="1" si="1259"/>
        <v>2</v>
      </c>
      <c r="BH9449" s="6">
        <f ca="1">IF(ISNUMBER('Descriptive Stats'!BF9449),'Descriptive Stats'!BF9449,#N/A)</f>
        <v>-0.6450419512753276</v>
      </c>
      <c r="BI9449" s="6">
        <f ca="1">IF(ISNUMBER('Descriptive Stats'!E9449),'Descriptive Stats'!E9449,#N/A)</f>
        <v>2</v>
      </c>
    </row>
    <row r="9450" spans="1:61" ht="14.4" x14ac:dyDescent="0.3">
      <c r="A9450" s="2">
        <f>ROW()</f>
        <v>9450</v>
      </c>
      <c r="C9450" s="8">
        <f t="shared" ca="1" si="1261"/>
        <v>17</v>
      </c>
      <c r="D9450" s="8">
        <f t="shared" ca="1" si="1262"/>
        <v>2</v>
      </c>
      <c r="E9450" s="50">
        <f t="shared" ca="1" si="1256"/>
        <v>0</v>
      </c>
      <c r="F9450" s="2" t="str">
        <f t="shared" ca="1" si="1263"/>
        <v/>
      </c>
      <c r="BD9450" s="49">
        <f t="shared" ca="1" si="1260"/>
        <v>815.5</v>
      </c>
      <c r="BE9450" s="3">
        <f t="shared" ca="1" si="1257"/>
        <v>8.1500000000000003E-2</v>
      </c>
      <c r="BF9450" s="3">
        <f t="shared" ca="1" si="1258"/>
        <v>-1.3950525282585462</v>
      </c>
      <c r="BG9450" s="9">
        <f t="shared" ca="1" si="1259"/>
        <v>0</v>
      </c>
      <c r="BH9450" s="6">
        <f ca="1">IF(ISNUMBER('Descriptive Stats'!BF9450),'Descriptive Stats'!BF9450,#N/A)</f>
        <v>-1.3950525282585462</v>
      </c>
      <c r="BI9450" s="6">
        <f ca="1">IF(ISNUMBER('Descriptive Stats'!E9450),'Descriptive Stats'!E9450,#N/A)</f>
        <v>0</v>
      </c>
    </row>
    <row r="9451" spans="1:61" ht="14.4" x14ac:dyDescent="0.3">
      <c r="A9451" s="2">
        <f>ROW()</f>
        <v>9451</v>
      </c>
      <c r="C9451" s="8">
        <f t="shared" ca="1" si="1261"/>
        <v>4</v>
      </c>
      <c r="D9451" s="8">
        <f t="shared" ca="1" si="1262"/>
        <v>0</v>
      </c>
      <c r="E9451" s="50">
        <f t="shared" ca="1" si="1256"/>
        <v>2</v>
      </c>
      <c r="F9451" s="2" t="str">
        <f t="shared" ca="1" si="1263"/>
        <v/>
      </c>
      <c r="BD9451" s="49">
        <f t="shared" ca="1" si="1260"/>
        <v>2595</v>
      </c>
      <c r="BE9451" s="3">
        <f t="shared" ca="1" si="1257"/>
        <v>0.25945000000000001</v>
      </c>
      <c r="BF9451" s="3">
        <f t="shared" ca="1" si="1258"/>
        <v>-0.6450419512753276</v>
      </c>
      <c r="BG9451" s="9">
        <f t="shared" ca="1" si="1259"/>
        <v>2</v>
      </c>
      <c r="BH9451" s="6">
        <f ca="1">IF(ISNUMBER('Descriptive Stats'!BF9451),'Descriptive Stats'!BF9451,#N/A)</f>
        <v>-0.6450419512753276</v>
      </c>
      <c r="BI9451" s="6">
        <f ca="1">IF(ISNUMBER('Descriptive Stats'!E9451),'Descriptive Stats'!E9451,#N/A)</f>
        <v>2</v>
      </c>
    </row>
    <row r="9452" spans="1:61" ht="14.4" x14ac:dyDescent="0.3">
      <c r="A9452" s="2">
        <f>ROW()</f>
        <v>9452</v>
      </c>
      <c r="C9452" s="8">
        <f t="shared" ca="1" si="1261"/>
        <v>9</v>
      </c>
      <c r="D9452" s="8">
        <f t="shared" ca="1" si="1262"/>
        <v>2</v>
      </c>
      <c r="E9452" s="50">
        <f t="shared" ca="1" si="1256"/>
        <v>19</v>
      </c>
      <c r="F9452" s="2" t="str">
        <f t="shared" ca="1" si="1263"/>
        <v>X</v>
      </c>
      <c r="BD9452" s="49">
        <f t="shared" ca="1" si="1260"/>
        <v>5294</v>
      </c>
      <c r="BE9452" s="3">
        <f t="shared" ca="1" si="1257"/>
        <v>0.52934999999999999</v>
      </c>
      <c r="BF9452" s="3">
        <f t="shared" ca="1" si="1258"/>
        <v>7.3636031452008061E-2</v>
      </c>
      <c r="BG9452" s="9">
        <f t="shared" ca="1" si="1259"/>
        <v>19</v>
      </c>
      <c r="BH9452" s="6">
        <f ca="1">IF(ISNUMBER('Descriptive Stats'!BF9452),'Descriptive Stats'!BF9452,#N/A)</f>
        <v>7.3636031452008061E-2</v>
      </c>
      <c r="BI9452" s="6">
        <f ca="1">IF(ISNUMBER('Descriptive Stats'!E9452),'Descriptive Stats'!E9452,#N/A)</f>
        <v>19</v>
      </c>
    </row>
    <row r="9453" spans="1:61" ht="14.4" x14ac:dyDescent="0.3">
      <c r="A9453" s="2">
        <f>ROW()</f>
        <v>9453</v>
      </c>
      <c r="C9453" s="8">
        <f t="shared" ca="1" si="1261"/>
        <v>7</v>
      </c>
      <c r="D9453" s="8">
        <f t="shared" ca="1" si="1262"/>
        <v>19</v>
      </c>
      <c r="E9453" s="50">
        <f t="shared" ca="1" si="1256"/>
        <v>7</v>
      </c>
      <c r="F9453" s="2" t="str">
        <f t="shared" ca="1" si="1263"/>
        <v/>
      </c>
      <c r="BD9453" s="49">
        <f t="shared" ca="1" si="1260"/>
        <v>4473.5</v>
      </c>
      <c r="BE9453" s="3">
        <f t="shared" ca="1" si="1257"/>
        <v>0.44729999999999998</v>
      </c>
      <c r="BF9453" s="3">
        <f t="shared" ca="1" si="1258"/>
        <v>-0.13248586824472414</v>
      </c>
      <c r="BG9453" s="9">
        <f t="shared" ca="1" si="1259"/>
        <v>7</v>
      </c>
      <c r="BH9453" s="6">
        <f ca="1">IF(ISNUMBER('Descriptive Stats'!BF9453),'Descriptive Stats'!BF9453,#N/A)</f>
        <v>-0.13248586824472414</v>
      </c>
      <c r="BI9453" s="6">
        <f ca="1">IF(ISNUMBER('Descriptive Stats'!E9453),'Descriptive Stats'!E9453,#N/A)</f>
        <v>7</v>
      </c>
    </row>
    <row r="9454" spans="1:61" ht="14.4" x14ac:dyDescent="0.3">
      <c r="A9454" s="2">
        <f>ROW()</f>
        <v>9454</v>
      </c>
      <c r="C9454" s="8">
        <f t="shared" ca="1" si="1261"/>
        <v>6</v>
      </c>
      <c r="D9454" s="8">
        <f t="shared" ca="1" si="1262"/>
        <v>7</v>
      </c>
      <c r="E9454" s="50">
        <f t="shared" ca="1" si="1256"/>
        <v>15</v>
      </c>
      <c r="F9454" s="2" t="str">
        <f t="shared" ca="1" si="1263"/>
        <v/>
      </c>
      <c r="BD9454" s="49">
        <f t="shared" ca="1" si="1260"/>
        <v>5051.5</v>
      </c>
      <c r="BE9454" s="3">
        <f t="shared" ca="1" si="1257"/>
        <v>0.50509999999999999</v>
      </c>
      <c r="BF9454" s="3">
        <f t="shared" ca="1" si="1258"/>
        <v>1.2784152420787677E-2</v>
      </c>
      <c r="BG9454" s="9">
        <f t="shared" ca="1" si="1259"/>
        <v>15</v>
      </c>
      <c r="BH9454" s="6">
        <f ca="1">IF(ISNUMBER('Descriptive Stats'!BF9454),'Descriptive Stats'!BF9454,#N/A)</f>
        <v>1.2784152420787677E-2</v>
      </c>
      <c r="BI9454" s="6">
        <f ca="1">IF(ISNUMBER('Descriptive Stats'!E9454),'Descriptive Stats'!E9454,#N/A)</f>
        <v>15</v>
      </c>
    </row>
    <row r="9455" spans="1:61" ht="14.4" x14ac:dyDescent="0.3">
      <c r="A9455" s="2">
        <f>ROW()</f>
        <v>9455</v>
      </c>
      <c r="C9455" s="8">
        <f t="shared" ca="1" si="1261"/>
        <v>24</v>
      </c>
      <c r="D9455" s="8">
        <f t="shared" ca="1" si="1262"/>
        <v>15</v>
      </c>
      <c r="E9455" s="50">
        <f t="shared" ca="1" si="1256"/>
        <v>0</v>
      </c>
      <c r="F9455" s="2" t="str">
        <f t="shared" ca="1" si="1263"/>
        <v/>
      </c>
      <c r="BD9455" s="49">
        <f t="shared" ca="1" si="1260"/>
        <v>815.5</v>
      </c>
      <c r="BE9455" s="3">
        <f t="shared" ca="1" si="1257"/>
        <v>8.1500000000000003E-2</v>
      </c>
      <c r="BF9455" s="3">
        <f t="shared" ca="1" si="1258"/>
        <v>-1.3950525282585462</v>
      </c>
      <c r="BG9455" s="9">
        <f t="shared" ca="1" si="1259"/>
        <v>0</v>
      </c>
      <c r="BH9455" s="6">
        <f ca="1">IF(ISNUMBER('Descriptive Stats'!BF9455),'Descriptive Stats'!BF9455,#N/A)</f>
        <v>-1.3950525282585462</v>
      </c>
      <c r="BI9455" s="6">
        <f ca="1">IF(ISNUMBER('Descriptive Stats'!E9455),'Descriptive Stats'!E9455,#N/A)</f>
        <v>0</v>
      </c>
    </row>
    <row r="9456" spans="1:61" ht="14.4" x14ac:dyDescent="0.3">
      <c r="A9456" s="2">
        <f>ROW()</f>
        <v>9456</v>
      </c>
      <c r="C9456" s="8">
        <f t="shared" ca="1" si="1261"/>
        <v>11</v>
      </c>
      <c r="D9456" s="8">
        <f t="shared" ca="1" si="1262"/>
        <v>0</v>
      </c>
      <c r="E9456" s="50">
        <f t="shared" ca="1" si="1256"/>
        <v>9</v>
      </c>
      <c r="F9456" s="2" t="str">
        <f t="shared" ca="1" si="1263"/>
        <v/>
      </c>
      <c r="BD9456" s="49">
        <f t="shared" ca="1" si="1260"/>
        <v>4819</v>
      </c>
      <c r="BE9456" s="3">
        <f t="shared" ca="1" si="1257"/>
        <v>0.48185</v>
      </c>
      <c r="BF9456" s="3">
        <f t="shared" ca="1" si="1258"/>
        <v>-4.5511009098988427E-2</v>
      </c>
      <c r="BG9456" s="9">
        <f t="shared" ca="1" si="1259"/>
        <v>9</v>
      </c>
      <c r="BH9456" s="6">
        <f ca="1">IF(ISNUMBER('Descriptive Stats'!BF9456),'Descriptive Stats'!BF9456,#N/A)</f>
        <v>-4.5511009098988427E-2</v>
      </c>
      <c r="BI9456" s="6">
        <f ca="1">IF(ISNUMBER('Descriptive Stats'!E9456),'Descriptive Stats'!E9456,#N/A)</f>
        <v>9</v>
      </c>
    </row>
    <row r="9457" spans="1:61" ht="14.4" x14ac:dyDescent="0.3">
      <c r="A9457" s="2">
        <f>ROW()</f>
        <v>9457</v>
      </c>
      <c r="C9457" s="8">
        <f t="shared" ca="1" si="1261"/>
        <v>23</v>
      </c>
      <c r="D9457" s="8">
        <f t="shared" ca="1" si="1262"/>
        <v>9</v>
      </c>
      <c r="E9457" s="50">
        <f t="shared" ca="1" si="1256"/>
        <v>6</v>
      </c>
      <c r="F9457" s="2" t="str">
        <f t="shared" ca="1" si="1263"/>
        <v/>
      </c>
      <c r="BD9457" s="49">
        <f t="shared" ca="1" si="1260"/>
        <v>3900</v>
      </c>
      <c r="BE9457" s="3">
        <f t="shared" ca="1" si="1257"/>
        <v>0.38995000000000002</v>
      </c>
      <c r="BF9457" s="3">
        <f t="shared" ca="1" si="1258"/>
        <v>-0.2794493539703507</v>
      </c>
      <c r="BG9457" s="9">
        <f t="shared" ca="1" si="1259"/>
        <v>6</v>
      </c>
      <c r="BH9457" s="6">
        <f ca="1">IF(ISNUMBER('Descriptive Stats'!BF9457),'Descriptive Stats'!BF9457,#N/A)</f>
        <v>-0.2794493539703507</v>
      </c>
      <c r="BI9457" s="6">
        <f ca="1">IF(ISNUMBER('Descriptive Stats'!E9457),'Descriptive Stats'!E9457,#N/A)</f>
        <v>6</v>
      </c>
    </row>
    <row r="9458" spans="1:61" ht="14.4" x14ac:dyDescent="0.3">
      <c r="A9458" s="2">
        <f>ROW()</f>
        <v>9458</v>
      </c>
      <c r="C9458" s="8">
        <f t="shared" ca="1" si="1261"/>
        <v>16</v>
      </c>
      <c r="D9458" s="8">
        <f t="shared" ca="1" si="1262"/>
        <v>6</v>
      </c>
      <c r="E9458" s="50">
        <f t="shared" ca="1" si="1256"/>
        <v>2</v>
      </c>
      <c r="F9458" s="2" t="str">
        <f t="shared" ca="1" si="1263"/>
        <v/>
      </c>
      <c r="BD9458" s="49">
        <f t="shared" ca="1" si="1260"/>
        <v>2595</v>
      </c>
      <c r="BE9458" s="3">
        <f t="shared" ca="1" si="1257"/>
        <v>0.25945000000000001</v>
      </c>
      <c r="BF9458" s="3">
        <f t="shared" ca="1" si="1258"/>
        <v>-0.6450419512753276</v>
      </c>
      <c r="BG9458" s="9">
        <f t="shared" ca="1" si="1259"/>
        <v>2</v>
      </c>
      <c r="BH9458" s="6">
        <f ca="1">IF(ISNUMBER('Descriptive Stats'!BF9458),'Descriptive Stats'!BF9458,#N/A)</f>
        <v>-0.6450419512753276</v>
      </c>
      <c r="BI9458" s="6">
        <f ca="1">IF(ISNUMBER('Descriptive Stats'!E9458),'Descriptive Stats'!E9458,#N/A)</f>
        <v>2</v>
      </c>
    </row>
    <row r="9459" spans="1:61" ht="14.4" x14ac:dyDescent="0.3">
      <c r="A9459" s="2">
        <f>ROW()</f>
        <v>9459</v>
      </c>
      <c r="C9459" s="8">
        <f t="shared" ca="1" si="1261"/>
        <v>9</v>
      </c>
      <c r="D9459" s="8">
        <f t="shared" ca="1" si="1262"/>
        <v>2</v>
      </c>
      <c r="E9459" s="50">
        <f t="shared" ca="1" si="1256"/>
        <v>3</v>
      </c>
      <c r="F9459" s="2" t="str">
        <f t="shared" ca="1" si="1263"/>
        <v/>
      </c>
      <c r="BD9459" s="49">
        <f t="shared" ca="1" si="1260"/>
        <v>3200</v>
      </c>
      <c r="BE9459" s="3">
        <f t="shared" ca="1" si="1257"/>
        <v>0.31995000000000001</v>
      </c>
      <c r="BF9459" s="3">
        <f t="shared" ca="1" si="1258"/>
        <v>-0.46783862043457014</v>
      </c>
      <c r="BG9459" s="9">
        <f t="shared" ca="1" si="1259"/>
        <v>3</v>
      </c>
      <c r="BH9459" s="6">
        <f ca="1">IF(ISNUMBER('Descriptive Stats'!BF9459),'Descriptive Stats'!BF9459,#N/A)</f>
        <v>-0.46783862043457014</v>
      </c>
      <c r="BI9459" s="6">
        <f ca="1">IF(ISNUMBER('Descriptive Stats'!E9459),'Descriptive Stats'!E9459,#N/A)</f>
        <v>3</v>
      </c>
    </row>
    <row r="9460" spans="1:61" ht="14.4" x14ac:dyDescent="0.3">
      <c r="A9460" s="2">
        <f>ROW()</f>
        <v>9460</v>
      </c>
      <c r="C9460" s="8">
        <f t="shared" ca="1" si="1261"/>
        <v>10</v>
      </c>
      <c r="D9460" s="8">
        <f t="shared" ca="1" si="1262"/>
        <v>3</v>
      </c>
      <c r="E9460" s="50">
        <f t="shared" ca="1" si="1256"/>
        <v>0</v>
      </c>
      <c r="F9460" s="2" t="str">
        <f t="shared" ca="1" si="1263"/>
        <v/>
      </c>
      <c r="BD9460" s="49">
        <f t="shared" ca="1" si="1260"/>
        <v>815.5</v>
      </c>
      <c r="BE9460" s="3">
        <f t="shared" ca="1" si="1257"/>
        <v>8.1500000000000003E-2</v>
      </c>
      <c r="BF9460" s="3">
        <f t="shared" ca="1" si="1258"/>
        <v>-1.3950525282585462</v>
      </c>
      <c r="BG9460" s="9">
        <f t="shared" ca="1" si="1259"/>
        <v>0</v>
      </c>
      <c r="BH9460" s="6">
        <f ca="1">IF(ISNUMBER('Descriptive Stats'!BF9460),'Descriptive Stats'!BF9460,#N/A)</f>
        <v>-1.3950525282585462</v>
      </c>
      <c r="BI9460" s="6">
        <f ca="1">IF(ISNUMBER('Descriptive Stats'!E9460),'Descriptive Stats'!E9460,#N/A)</f>
        <v>0</v>
      </c>
    </row>
    <row r="9461" spans="1:61" ht="14.4" x14ac:dyDescent="0.3">
      <c r="A9461" s="2">
        <f>ROW()</f>
        <v>9461</v>
      </c>
      <c r="C9461" s="8">
        <f t="shared" ca="1" si="1261"/>
        <v>15</v>
      </c>
      <c r="D9461" s="8">
        <f t="shared" ca="1" si="1262"/>
        <v>0</v>
      </c>
      <c r="E9461" s="50">
        <f t="shared" ca="1" si="1256"/>
        <v>0</v>
      </c>
      <c r="F9461" s="2" t="str">
        <f t="shared" ca="1" si="1263"/>
        <v/>
      </c>
      <c r="BD9461" s="49">
        <f t="shared" ca="1" si="1260"/>
        <v>815.5</v>
      </c>
      <c r="BE9461" s="3">
        <f t="shared" ca="1" si="1257"/>
        <v>8.1500000000000003E-2</v>
      </c>
      <c r="BF9461" s="3">
        <f t="shared" ca="1" si="1258"/>
        <v>-1.3950525282585462</v>
      </c>
      <c r="BG9461" s="9">
        <f t="shared" ca="1" si="1259"/>
        <v>0</v>
      </c>
      <c r="BH9461" s="6">
        <f ca="1">IF(ISNUMBER('Descriptive Stats'!BF9461),'Descriptive Stats'!BF9461,#N/A)</f>
        <v>-1.3950525282585462</v>
      </c>
      <c r="BI9461" s="6">
        <f ca="1">IF(ISNUMBER('Descriptive Stats'!E9461),'Descriptive Stats'!E9461,#N/A)</f>
        <v>0</v>
      </c>
    </row>
    <row r="9462" spans="1:61" ht="14.4" x14ac:dyDescent="0.3">
      <c r="A9462" s="2">
        <f>ROW()</f>
        <v>9462</v>
      </c>
      <c r="C9462" s="8">
        <f t="shared" ca="1" si="1261"/>
        <v>15</v>
      </c>
      <c r="D9462" s="8">
        <f t="shared" ca="1" si="1262"/>
        <v>0</v>
      </c>
      <c r="E9462" s="50">
        <f t="shared" ca="1" si="1256"/>
        <v>6</v>
      </c>
      <c r="F9462" s="2" t="str">
        <f t="shared" ca="1" si="1263"/>
        <v/>
      </c>
      <c r="BD9462" s="49">
        <f t="shared" ca="1" si="1260"/>
        <v>3900</v>
      </c>
      <c r="BE9462" s="3">
        <f t="shared" ca="1" si="1257"/>
        <v>0.38995000000000002</v>
      </c>
      <c r="BF9462" s="3">
        <f t="shared" ca="1" si="1258"/>
        <v>-0.2794493539703507</v>
      </c>
      <c r="BG9462" s="9">
        <f t="shared" ca="1" si="1259"/>
        <v>6</v>
      </c>
      <c r="BH9462" s="6">
        <f ca="1">IF(ISNUMBER('Descriptive Stats'!BF9462),'Descriptive Stats'!BF9462,#N/A)</f>
        <v>-0.2794493539703507</v>
      </c>
      <c r="BI9462" s="6">
        <f ca="1">IF(ISNUMBER('Descriptive Stats'!E9462),'Descriptive Stats'!E9462,#N/A)</f>
        <v>6</v>
      </c>
    </row>
    <row r="9463" spans="1:61" ht="14.4" x14ac:dyDescent="0.3">
      <c r="A9463" s="2">
        <f>ROW()</f>
        <v>9463</v>
      </c>
      <c r="C9463" s="8">
        <f t="shared" ca="1" si="1261"/>
        <v>2</v>
      </c>
      <c r="D9463" s="8">
        <f t="shared" ca="1" si="1262"/>
        <v>6</v>
      </c>
      <c r="E9463" s="50">
        <f t="shared" ca="1" si="1256"/>
        <v>1</v>
      </c>
      <c r="F9463" s="2" t="str">
        <f t="shared" ca="1" si="1263"/>
        <v/>
      </c>
      <c r="BD9463" s="49">
        <f t="shared" ca="1" si="1260"/>
        <v>1871</v>
      </c>
      <c r="BE9463" s="3">
        <f t="shared" ca="1" si="1257"/>
        <v>0.18704999999999999</v>
      </c>
      <c r="BF9463" s="3">
        <f t="shared" ca="1" si="1258"/>
        <v>-0.88881967520906158</v>
      </c>
      <c r="BG9463" s="9">
        <f t="shared" ca="1" si="1259"/>
        <v>1</v>
      </c>
      <c r="BH9463" s="6">
        <f ca="1">IF(ISNUMBER('Descriptive Stats'!BF9463),'Descriptive Stats'!BF9463,#N/A)</f>
        <v>-0.88881967520906158</v>
      </c>
      <c r="BI9463" s="6">
        <f ca="1">IF(ISNUMBER('Descriptive Stats'!E9463),'Descriptive Stats'!E9463,#N/A)</f>
        <v>1</v>
      </c>
    </row>
    <row r="9464" spans="1:61" ht="14.4" x14ac:dyDescent="0.3">
      <c r="A9464" s="2">
        <f>ROW()</f>
        <v>9464</v>
      </c>
      <c r="C9464" s="8">
        <f t="shared" ca="1" si="1261"/>
        <v>8</v>
      </c>
      <c r="D9464" s="8">
        <f t="shared" ca="1" si="1262"/>
        <v>1</v>
      </c>
      <c r="E9464" s="50">
        <f t="shared" ca="1" si="1256"/>
        <v>0</v>
      </c>
      <c r="F9464" s="2" t="str">
        <f t="shared" ca="1" si="1263"/>
        <v/>
      </c>
      <c r="BD9464" s="49">
        <f t="shared" ca="1" si="1260"/>
        <v>815.5</v>
      </c>
      <c r="BE9464" s="3">
        <f t="shared" ca="1" si="1257"/>
        <v>8.1500000000000003E-2</v>
      </c>
      <c r="BF9464" s="3">
        <f t="shared" ca="1" si="1258"/>
        <v>-1.3950525282585462</v>
      </c>
      <c r="BG9464" s="9">
        <f t="shared" ca="1" si="1259"/>
        <v>0</v>
      </c>
      <c r="BH9464" s="6">
        <f ca="1">IF(ISNUMBER('Descriptive Stats'!BF9464),'Descriptive Stats'!BF9464,#N/A)</f>
        <v>-1.3950525282585462</v>
      </c>
      <c r="BI9464" s="6">
        <f ca="1">IF(ISNUMBER('Descriptive Stats'!E9464),'Descriptive Stats'!E9464,#N/A)</f>
        <v>0</v>
      </c>
    </row>
    <row r="9465" spans="1:61" ht="14.4" x14ac:dyDescent="0.3">
      <c r="A9465" s="2">
        <f>ROW()</f>
        <v>9465</v>
      </c>
      <c r="C9465" s="8">
        <f t="shared" ca="1" si="1261"/>
        <v>22</v>
      </c>
      <c r="D9465" s="8">
        <f t="shared" ca="1" si="1262"/>
        <v>0</v>
      </c>
      <c r="E9465" s="50">
        <f t="shared" ca="1" si="1256"/>
        <v>1</v>
      </c>
      <c r="F9465" s="2" t="str">
        <f t="shared" ca="1" si="1263"/>
        <v/>
      </c>
      <c r="BD9465" s="49">
        <f t="shared" ca="1" si="1260"/>
        <v>1871</v>
      </c>
      <c r="BE9465" s="3">
        <f t="shared" ca="1" si="1257"/>
        <v>0.18704999999999999</v>
      </c>
      <c r="BF9465" s="3">
        <f t="shared" ca="1" si="1258"/>
        <v>-0.88881967520906158</v>
      </c>
      <c r="BG9465" s="9">
        <f t="shared" ca="1" si="1259"/>
        <v>1</v>
      </c>
      <c r="BH9465" s="6">
        <f ca="1">IF(ISNUMBER('Descriptive Stats'!BF9465),'Descriptive Stats'!BF9465,#N/A)</f>
        <v>-0.88881967520906158</v>
      </c>
      <c r="BI9465" s="6">
        <f ca="1">IF(ISNUMBER('Descriptive Stats'!E9465),'Descriptive Stats'!E9465,#N/A)</f>
        <v>1</v>
      </c>
    </row>
    <row r="9466" spans="1:61" ht="14.4" x14ac:dyDescent="0.3">
      <c r="A9466" s="2">
        <f>ROW()</f>
        <v>9466</v>
      </c>
      <c r="C9466" s="8">
        <f t="shared" ca="1" si="1261"/>
        <v>8</v>
      </c>
      <c r="D9466" s="8">
        <f t="shared" ca="1" si="1262"/>
        <v>1</v>
      </c>
      <c r="E9466" s="50">
        <f t="shared" ca="1" si="1256"/>
        <v>0</v>
      </c>
      <c r="F9466" s="2" t="str">
        <f t="shared" ca="1" si="1263"/>
        <v/>
      </c>
      <c r="BD9466" s="49">
        <f t="shared" ca="1" si="1260"/>
        <v>815.5</v>
      </c>
      <c r="BE9466" s="3">
        <f t="shared" ca="1" si="1257"/>
        <v>8.1500000000000003E-2</v>
      </c>
      <c r="BF9466" s="3">
        <f t="shared" ca="1" si="1258"/>
        <v>-1.3950525282585462</v>
      </c>
      <c r="BG9466" s="9">
        <f t="shared" ca="1" si="1259"/>
        <v>0</v>
      </c>
      <c r="BH9466" s="6">
        <f ca="1">IF(ISNUMBER('Descriptive Stats'!BF9466),'Descriptive Stats'!BF9466,#N/A)</f>
        <v>-1.3950525282585462</v>
      </c>
      <c r="BI9466" s="6">
        <f ca="1">IF(ISNUMBER('Descriptive Stats'!E9466),'Descriptive Stats'!E9466,#N/A)</f>
        <v>0</v>
      </c>
    </row>
    <row r="9467" spans="1:61" ht="14.4" x14ac:dyDescent="0.3">
      <c r="A9467" s="2">
        <f>ROW()</f>
        <v>9467</v>
      </c>
      <c r="C9467" s="8">
        <f t="shared" ca="1" si="1261"/>
        <v>18</v>
      </c>
      <c r="D9467" s="8">
        <f t="shared" ca="1" si="1262"/>
        <v>0</v>
      </c>
      <c r="E9467" s="50">
        <f t="shared" ca="1" si="1256"/>
        <v>0</v>
      </c>
      <c r="F9467" s="2" t="str">
        <f t="shared" ca="1" si="1263"/>
        <v/>
      </c>
      <c r="BD9467" s="49">
        <f t="shared" ca="1" si="1260"/>
        <v>815.5</v>
      </c>
      <c r="BE9467" s="3">
        <f t="shared" ca="1" si="1257"/>
        <v>8.1500000000000003E-2</v>
      </c>
      <c r="BF9467" s="3">
        <f t="shared" ca="1" si="1258"/>
        <v>-1.3950525282585462</v>
      </c>
      <c r="BG9467" s="9">
        <f t="shared" ca="1" si="1259"/>
        <v>0</v>
      </c>
      <c r="BH9467" s="6">
        <f ca="1">IF(ISNUMBER('Descriptive Stats'!BF9467),'Descriptive Stats'!BF9467,#N/A)</f>
        <v>-1.3950525282585462</v>
      </c>
      <c r="BI9467" s="6">
        <f ca="1">IF(ISNUMBER('Descriptive Stats'!E9467),'Descriptive Stats'!E9467,#N/A)</f>
        <v>0</v>
      </c>
    </row>
    <row r="9468" spans="1:61" ht="14.4" x14ac:dyDescent="0.3">
      <c r="A9468" s="2">
        <f>ROW()</f>
        <v>9468</v>
      </c>
      <c r="C9468" s="8">
        <f t="shared" ca="1" si="1261"/>
        <v>20</v>
      </c>
      <c r="D9468" s="8">
        <f t="shared" ca="1" si="1262"/>
        <v>0</v>
      </c>
      <c r="E9468" s="50">
        <f t="shared" ca="1" si="1256"/>
        <v>2</v>
      </c>
      <c r="F9468" s="2" t="str">
        <f t="shared" ca="1" si="1263"/>
        <v/>
      </c>
      <c r="BD9468" s="49">
        <f t="shared" ca="1" si="1260"/>
        <v>2595</v>
      </c>
      <c r="BE9468" s="3">
        <f t="shared" ca="1" si="1257"/>
        <v>0.25945000000000001</v>
      </c>
      <c r="BF9468" s="3">
        <f t="shared" ca="1" si="1258"/>
        <v>-0.6450419512753276</v>
      </c>
      <c r="BG9468" s="9">
        <f t="shared" ca="1" si="1259"/>
        <v>2</v>
      </c>
      <c r="BH9468" s="6">
        <f ca="1">IF(ISNUMBER('Descriptive Stats'!BF9468),'Descriptive Stats'!BF9468,#N/A)</f>
        <v>-0.6450419512753276</v>
      </c>
      <c r="BI9468" s="6">
        <f ca="1">IF(ISNUMBER('Descriptive Stats'!E9468),'Descriptive Stats'!E9468,#N/A)</f>
        <v>2</v>
      </c>
    </row>
    <row r="9469" spans="1:61" ht="14.4" x14ac:dyDescent="0.3">
      <c r="A9469" s="2">
        <f>ROW()</f>
        <v>9469</v>
      </c>
      <c r="C9469" s="8">
        <f t="shared" ca="1" si="1261"/>
        <v>17</v>
      </c>
      <c r="D9469" s="8">
        <f t="shared" ca="1" si="1262"/>
        <v>2</v>
      </c>
      <c r="E9469" s="50">
        <f t="shared" ca="1" si="1256"/>
        <v>6</v>
      </c>
      <c r="F9469" s="2" t="str">
        <f t="shared" ca="1" si="1263"/>
        <v/>
      </c>
      <c r="BD9469" s="49">
        <f t="shared" ca="1" si="1260"/>
        <v>3900</v>
      </c>
      <c r="BE9469" s="3">
        <f t="shared" ca="1" si="1257"/>
        <v>0.38995000000000002</v>
      </c>
      <c r="BF9469" s="3">
        <f t="shared" ca="1" si="1258"/>
        <v>-0.2794493539703507</v>
      </c>
      <c r="BG9469" s="9">
        <f t="shared" ca="1" si="1259"/>
        <v>6</v>
      </c>
      <c r="BH9469" s="6">
        <f ca="1">IF(ISNUMBER('Descriptive Stats'!BF9469),'Descriptive Stats'!BF9469,#N/A)</f>
        <v>-0.2794493539703507</v>
      </c>
      <c r="BI9469" s="6">
        <f ca="1">IF(ISNUMBER('Descriptive Stats'!E9469),'Descriptive Stats'!E9469,#N/A)</f>
        <v>6</v>
      </c>
    </row>
    <row r="9470" spans="1:61" ht="14.4" x14ac:dyDescent="0.3">
      <c r="A9470" s="2">
        <f>ROW()</f>
        <v>9470</v>
      </c>
      <c r="C9470" s="8">
        <f t="shared" ca="1" si="1261"/>
        <v>16</v>
      </c>
      <c r="D9470" s="8">
        <f t="shared" ca="1" si="1262"/>
        <v>6</v>
      </c>
      <c r="E9470" s="50">
        <f t="shared" ca="1" si="1256"/>
        <v>19</v>
      </c>
      <c r="F9470" s="2" t="str">
        <f t="shared" ca="1" si="1263"/>
        <v>X</v>
      </c>
      <c r="BD9470" s="49">
        <f t="shared" ca="1" si="1260"/>
        <v>5294</v>
      </c>
      <c r="BE9470" s="3">
        <f t="shared" ca="1" si="1257"/>
        <v>0.52934999999999999</v>
      </c>
      <c r="BF9470" s="3">
        <f t="shared" ca="1" si="1258"/>
        <v>7.3636031452008061E-2</v>
      </c>
      <c r="BG9470" s="9">
        <f t="shared" ca="1" si="1259"/>
        <v>19</v>
      </c>
      <c r="BH9470" s="6">
        <f ca="1">IF(ISNUMBER('Descriptive Stats'!BF9470),'Descriptive Stats'!BF9470,#N/A)</f>
        <v>7.3636031452008061E-2</v>
      </c>
      <c r="BI9470" s="6">
        <f ca="1">IF(ISNUMBER('Descriptive Stats'!E9470),'Descriptive Stats'!E9470,#N/A)</f>
        <v>19</v>
      </c>
    </row>
    <row r="9471" spans="1:61" ht="14.4" x14ac:dyDescent="0.3">
      <c r="A9471" s="2">
        <f>ROW()</f>
        <v>9471</v>
      </c>
      <c r="C9471" s="8">
        <f t="shared" ca="1" si="1261"/>
        <v>7</v>
      </c>
      <c r="D9471" s="8">
        <f t="shared" ca="1" si="1262"/>
        <v>19</v>
      </c>
      <c r="E9471" s="50">
        <f t="shared" ca="1" si="1256"/>
        <v>0</v>
      </c>
      <c r="F9471" s="2" t="str">
        <f t="shared" ca="1" si="1263"/>
        <v/>
      </c>
      <c r="BD9471" s="49">
        <f t="shared" ca="1" si="1260"/>
        <v>815.5</v>
      </c>
      <c r="BE9471" s="3">
        <f t="shared" ca="1" si="1257"/>
        <v>8.1500000000000003E-2</v>
      </c>
      <c r="BF9471" s="3">
        <f t="shared" ca="1" si="1258"/>
        <v>-1.3950525282585462</v>
      </c>
      <c r="BG9471" s="9">
        <f t="shared" ca="1" si="1259"/>
        <v>0</v>
      </c>
      <c r="BH9471" s="6">
        <f ca="1">IF(ISNUMBER('Descriptive Stats'!BF9471),'Descriptive Stats'!BF9471,#N/A)</f>
        <v>-1.3950525282585462</v>
      </c>
      <c r="BI9471" s="6">
        <f ca="1">IF(ISNUMBER('Descriptive Stats'!E9471),'Descriptive Stats'!E9471,#N/A)</f>
        <v>0</v>
      </c>
    </row>
    <row r="9472" spans="1:61" ht="14.4" x14ac:dyDescent="0.3">
      <c r="A9472" s="2">
        <f>ROW()</f>
        <v>9472</v>
      </c>
      <c r="C9472" s="8">
        <f t="shared" ca="1" si="1261"/>
        <v>20</v>
      </c>
      <c r="D9472" s="8">
        <f t="shared" ca="1" si="1262"/>
        <v>0</v>
      </c>
      <c r="E9472" s="50">
        <f t="shared" ca="1" si="1256"/>
        <v>0</v>
      </c>
      <c r="F9472" s="2" t="str">
        <f t="shared" ca="1" si="1263"/>
        <v/>
      </c>
      <c r="BD9472" s="49">
        <f t="shared" ca="1" si="1260"/>
        <v>815.5</v>
      </c>
      <c r="BE9472" s="3">
        <f t="shared" ca="1" si="1257"/>
        <v>8.1500000000000003E-2</v>
      </c>
      <c r="BF9472" s="3">
        <f t="shared" ca="1" si="1258"/>
        <v>-1.3950525282585462</v>
      </c>
      <c r="BG9472" s="9">
        <f t="shared" ca="1" si="1259"/>
        <v>0</v>
      </c>
      <c r="BH9472" s="6">
        <f ca="1">IF(ISNUMBER('Descriptive Stats'!BF9472),'Descriptive Stats'!BF9472,#N/A)</f>
        <v>-1.3950525282585462</v>
      </c>
      <c r="BI9472" s="6">
        <f ca="1">IF(ISNUMBER('Descriptive Stats'!E9472),'Descriptive Stats'!E9472,#N/A)</f>
        <v>0</v>
      </c>
    </row>
    <row r="9473" spans="1:61" ht="14.4" x14ac:dyDescent="0.3">
      <c r="A9473" s="2">
        <f>ROW()</f>
        <v>9473</v>
      </c>
      <c r="C9473" s="8">
        <f t="shared" ca="1" si="1261"/>
        <v>11</v>
      </c>
      <c r="D9473" s="8">
        <f t="shared" ca="1" si="1262"/>
        <v>0</v>
      </c>
      <c r="E9473" s="50">
        <f t="shared" ca="1" si="1256"/>
        <v>0</v>
      </c>
      <c r="F9473" s="2" t="str">
        <f t="shared" ca="1" si="1263"/>
        <v/>
      </c>
      <c r="BD9473" s="49">
        <f t="shared" ca="1" si="1260"/>
        <v>815.5</v>
      </c>
      <c r="BE9473" s="3">
        <f t="shared" ca="1" si="1257"/>
        <v>8.1500000000000003E-2</v>
      </c>
      <c r="BF9473" s="3">
        <f t="shared" ca="1" si="1258"/>
        <v>-1.3950525282585462</v>
      </c>
      <c r="BG9473" s="9">
        <f t="shared" ca="1" si="1259"/>
        <v>0</v>
      </c>
      <c r="BH9473" s="6">
        <f ca="1">IF(ISNUMBER('Descriptive Stats'!BF9473),'Descriptive Stats'!BF9473,#N/A)</f>
        <v>-1.3950525282585462</v>
      </c>
      <c r="BI9473" s="6">
        <f ca="1">IF(ISNUMBER('Descriptive Stats'!E9473),'Descriptive Stats'!E9473,#N/A)</f>
        <v>0</v>
      </c>
    </row>
    <row r="9474" spans="1:61" ht="14.4" x14ac:dyDescent="0.3">
      <c r="A9474" s="2">
        <f>ROW()</f>
        <v>9474</v>
      </c>
      <c r="C9474" s="8">
        <f t="shared" ca="1" si="1261"/>
        <v>22</v>
      </c>
      <c r="D9474" s="8">
        <f t="shared" ca="1" si="1262"/>
        <v>0</v>
      </c>
      <c r="E9474" s="50">
        <f t="shared" ca="1" si="1256"/>
        <v>6</v>
      </c>
      <c r="F9474" s="2" t="str">
        <f t="shared" ca="1" si="1263"/>
        <v/>
      </c>
      <c r="BD9474" s="49">
        <f t="shared" ca="1" si="1260"/>
        <v>3900</v>
      </c>
      <c r="BE9474" s="3">
        <f t="shared" ca="1" si="1257"/>
        <v>0.38995000000000002</v>
      </c>
      <c r="BF9474" s="3">
        <f t="shared" ca="1" si="1258"/>
        <v>-0.2794493539703507</v>
      </c>
      <c r="BG9474" s="9">
        <f t="shared" ca="1" si="1259"/>
        <v>6</v>
      </c>
      <c r="BH9474" s="6">
        <f ca="1">IF(ISNUMBER('Descriptive Stats'!BF9474),'Descriptive Stats'!BF9474,#N/A)</f>
        <v>-0.2794493539703507</v>
      </c>
      <c r="BI9474" s="6">
        <f ca="1">IF(ISNUMBER('Descriptive Stats'!E9474),'Descriptive Stats'!E9474,#N/A)</f>
        <v>6</v>
      </c>
    </row>
    <row r="9475" spans="1:61" ht="14.4" x14ac:dyDescent="0.3">
      <c r="A9475" s="2">
        <f>ROW()</f>
        <v>9475</v>
      </c>
      <c r="C9475" s="8">
        <f t="shared" ca="1" si="1261"/>
        <v>16</v>
      </c>
      <c r="D9475" s="8">
        <f t="shared" ca="1" si="1262"/>
        <v>6</v>
      </c>
      <c r="E9475" s="50">
        <f t="shared" ref="E9475:E9538" ca="1" si="1264">IF(0=MOD(ROW(),$J$1),AVERAGE(OFFSET($D$2,ROW()-$J$1,0,$J$1,1)),"")</f>
        <v>7</v>
      </c>
      <c r="F9475" s="2" t="str">
        <f t="shared" ca="1" si="1263"/>
        <v/>
      </c>
      <c r="BD9475" s="49">
        <f t="shared" ca="1" si="1260"/>
        <v>4473.5</v>
      </c>
      <c r="BE9475" s="3">
        <f t="shared" ca="1" si="1257"/>
        <v>0.44729999999999998</v>
      </c>
      <c r="BF9475" s="3">
        <f t="shared" ca="1" si="1258"/>
        <v>-0.13248586824472414</v>
      </c>
      <c r="BG9475" s="9">
        <f t="shared" ca="1" si="1259"/>
        <v>7</v>
      </c>
      <c r="BH9475" s="6">
        <f ca="1">IF(ISNUMBER('Descriptive Stats'!BF9475),'Descriptive Stats'!BF9475,#N/A)</f>
        <v>-0.13248586824472414</v>
      </c>
      <c r="BI9475" s="6">
        <f ca="1">IF(ISNUMBER('Descriptive Stats'!E9475),'Descriptive Stats'!E9475,#N/A)</f>
        <v>7</v>
      </c>
    </row>
    <row r="9476" spans="1:61" ht="14.4" x14ac:dyDescent="0.3">
      <c r="A9476" s="2">
        <f>ROW()</f>
        <v>9476</v>
      </c>
      <c r="C9476" s="8">
        <f t="shared" ca="1" si="1261"/>
        <v>19</v>
      </c>
      <c r="D9476" s="8">
        <f t="shared" ca="1" si="1262"/>
        <v>7</v>
      </c>
      <c r="E9476" s="50">
        <f t="shared" ca="1" si="1264"/>
        <v>6</v>
      </c>
      <c r="F9476" s="2" t="str">
        <f t="shared" ca="1" si="1263"/>
        <v/>
      </c>
      <c r="BD9476" s="49">
        <f t="shared" ca="1" si="1260"/>
        <v>3900</v>
      </c>
      <c r="BE9476" s="3">
        <f t="shared" ca="1" si="1257"/>
        <v>0.38995000000000002</v>
      </c>
      <c r="BF9476" s="3">
        <f t="shared" ca="1" si="1258"/>
        <v>-0.2794493539703507</v>
      </c>
      <c r="BG9476" s="9">
        <f t="shared" ca="1" si="1259"/>
        <v>6</v>
      </c>
      <c r="BH9476" s="6">
        <f ca="1">IF(ISNUMBER('Descriptive Stats'!BF9476),'Descriptive Stats'!BF9476,#N/A)</f>
        <v>-0.2794493539703507</v>
      </c>
      <c r="BI9476" s="6">
        <f ca="1">IF(ISNUMBER('Descriptive Stats'!E9476),'Descriptive Stats'!E9476,#N/A)</f>
        <v>6</v>
      </c>
    </row>
    <row r="9477" spans="1:61" ht="14.4" x14ac:dyDescent="0.3">
      <c r="A9477" s="2">
        <f>ROW()</f>
        <v>9477</v>
      </c>
      <c r="C9477" s="8">
        <f t="shared" ca="1" si="1261"/>
        <v>5</v>
      </c>
      <c r="D9477" s="8">
        <f t="shared" ca="1" si="1262"/>
        <v>6</v>
      </c>
      <c r="E9477" s="50">
        <f t="shared" ca="1" si="1264"/>
        <v>2</v>
      </c>
      <c r="F9477" s="2" t="str">
        <f t="shared" ca="1" si="1263"/>
        <v/>
      </c>
      <c r="BD9477" s="49">
        <f t="shared" ca="1" si="1260"/>
        <v>2595</v>
      </c>
      <c r="BE9477" s="3">
        <f t="shared" ca="1" si="1257"/>
        <v>0.25945000000000001</v>
      </c>
      <c r="BF9477" s="3">
        <f t="shared" ca="1" si="1258"/>
        <v>-0.6450419512753276</v>
      </c>
      <c r="BG9477" s="9">
        <f t="shared" ca="1" si="1259"/>
        <v>2</v>
      </c>
      <c r="BH9477" s="6">
        <f ca="1">IF(ISNUMBER('Descriptive Stats'!BF9477),'Descriptive Stats'!BF9477,#N/A)</f>
        <v>-0.6450419512753276</v>
      </c>
      <c r="BI9477" s="6">
        <f ca="1">IF(ISNUMBER('Descriptive Stats'!E9477),'Descriptive Stats'!E9477,#N/A)</f>
        <v>2</v>
      </c>
    </row>
    <row r="9478" spans="1:61" ht="14.4" x14ac:dyDescent="0.3">
      <c r="A9478" s="2">
        <f>ROW()</f>
        <v>9478</v>
      </c>
      <c r="C9478" s="8">
        <f t="shared" ca="1" si="1261"/>
        <v>3</v>
      </c>
      <c r="D9478" s="8">
        <f t="shared" ca="1" si="1262"/>
        <v>2</v>
      </c>
      <c r="E9478" s="50">
        <f t="shared" ca="1" si="1264"/>
        <v>9</v>
      </c>
      <c r="F9478" s="2" t="str">
        <f t="shared" ca="1" si="1263"/>
        <v/>
      </c>
      <c r="BD9478" s="49">
        <f t="shared" ca="1" si="1260"/>
        <v>4819</v>
      </c>
      <c r="BE9478" s="3">
        <f t="shared" ca="1" si="1257"/>
        <v>0.48185</v>
      </c>
      <c r="BF9478" s="3">
        <f t="shared" ca="1" si="1258"/>
        <v>-4.5511009098988427E-2</v>
      </c>
      <c r="BG9478" s="9">
        <f t="shared" ca="1" si="1259"/>
        <v>9</v>
      </c>
      <c r="BH9478" s="6">
        <f ca="1">IF(ISNUMBER('Descriptive Stats'!BF9478),'Descriptive Stats'!BF9478,#N/A)</f>
        <v>-4.5511009098988427E-2</v>
      </c>
      <c r="BI9478" s="6">
        <f ca="1">IF(ISNUMBER('Descriptive Stats'!E9478),'Descriptive Stats'!E9478,#N/A)</f>
        <v>9</v>
      </c>
    </row>
    <row r="9479" spans="1:61" ht="14.4" x14ac:dyDescent="0.3">
      <c r="A9479" s="2">
        <f>ROW()</f>
        <v>9479</v>
      </c>
      <c r="C9479" s="8">
        <f t="shared" ca="1" si="1261"/>
        <v>23</v>
      </c>
      <c r="D9479" s="8">
        <f t="shared" ca="1" si="1262"/>
        <v>9</v>
      </c>
      <c r="E9479" s="50">
        <f t="shared" ca="1" si="1264"/>
        <v>19</v>
      </c>
      <c r="F9479" s="2" t="str">
        <f t="shared" ca="1" si="1263"/>
        <v>X</v>
      </c>
      <c r="BD9479" s="49">
        <f t="shared" ca="1" si="1260"/>
        <v>5294</v>
      </c>
      <c r="BE9479" s="3">
        <f t="shared" ca="1" si="1257"/>
        <v>0.52934999999999999</v>
      </c>
      <c r="BF9479" s="3">
        <f t="shared" ca="1" si="1258"/>
        <v>7.3636031452008061E-2</v>
      </c>
      <c r="BG9479" s="9">
        <f t="shared" ca="1" si="1259"/>
        <v>19</v>
      </c>
      <c r="BH9479" s="6">
        <f ca="1">IF(ISNUMBER('Descriptive Stats'!BF9479),'Descriptive Stats'!BF9479,#N/A)</f>
        <v>7.3636031452008061E-2</v>
      </c>
      <c r="BI9479" s="6">
        <f ca="1">IF(ISNUMBER('Descriptive Stats'!E9479),'Descriptive Stats'!E9479,#N/A)</f>
        <v>19</v>
      </c>
    </row>
    <row r="9480" spans="1:61" ht="14.4" x14ac:dyDescent="0.3">
      <c r="A9480" s="2">
        <f>ROW()</f>
        <v>9480</v>
      </c>
      <c r="C9480" s="8">
        <f t="shared" ca="1" si="1261"/>
        <v>7</v>
      </c>
      <c r="D9480" s="8">
        <f t="shared" ca="1" si="1262"/>
        <v>19</v>
      </c>
      <c r="E9480" s="50">
        <f t="shared" ca="1" si="1264"/>
        <v>2</v>
      </c>
      <c r="F9480" s="2" t="str">
        <f t="shared" ca="1" si="1263"/>
        <v/>
      </c>
      <c r="BD9480" s="49">
        <f t="shared" ca="1" si="1260"/>
        <v>2595</v>
      </c>
      <c r="BE9480" s="3">
        <f t="shared" ca="1" si="1257"/>
        <v>0.25945000000000001</v>
      </c>
      <c r="BF9480" s="3">
        <f t="shared" ca="1" si="1258"/>
        <v>-0.6450419512753276</v>
      </c>
      <c r="BG9480" s="9">
        <f t="shared" ca="1" si="1259"/>
        <v>2</v>
      </c>
      <c r="BH9480" s="6">
        <f ca="1">IF(ISNUMBER('Descriptive Stats'!BF9480),'Descriptive Stats'!BF9480,#N/A)</f>
        <v>-0.6450419512753276</v>
      </c>
      <c r="BI9480" s="6">
        <f ca="1">IF(ISNUMBER('Descriptive Stats'!E9480),'Descriptive Stats'!E9480,#N/A)</f>
        <v>2</v>
      </c>
    </row>
    <row r="9481" spans="1:61" ht="14.4" x14ac:dyDescent="0.3">
      <c r="A9481" s="2">
        <f>ROW()</f>
        <v>9481</v>
      </c>
      <c r="C9481" s="8">
        <f t="shared" ca="1" si="1261"/>
        <v>3</v>
      </c>
      <c r="D9481" s="8">
        <f t="shared" ca="1" si="1262"/>
        <v>2</v>
      </c>
      <c r="E9481" s="50">
        <f t="shared" ca="1" si="1264"/>
        <v>19</v>
      </c>
      <c r="F9481" s="2" t="str">
        <f t="shared" ca="1" si="1263"/>
        <v>X</v>
      </c>
      <c r="BD9481" s="49">
        <f t="shared" ca="1" si="1260"/>
        <v>5294</v>
      </c>
      <c r="BE9481" s="3">
        <f t="shared" ref="BE9481:BE9544" ca="1" si="1265">IF(ISNUMBER(BD9481),(BD9481-0.5)/$BK$4,"")</f>
        <v>0.52934999999999999</v>
      </c>
      <c r="BF9481" s="3">
        <f t="shared" ref="BF9481:BF9544" ca="1" si="1266">IF(ISNUMBER(BE9481),_xlfn.NORM.INV(BE9481,0,1),"")</f>
        <v>7.3636031452008061E-2</v>
      </c>
      <c r="BG9481" s="9">
        <f t="shared" ref="BG9481:BG9544" ca="1" si="1267">IF(ISNUMBER(E9481),E9481,"")</f>
        <v>19</v>
      </c>
      <c r="BH9481" s="6">
        <f ca="1">IF(ISNUMBER('Descriptive Stats'!BF9481),'Descriptive Stats'!BF9481,#N/A)</f>
        <v>7.3636031452008061E-2</v>
      </c>
      <c r="BI9481" s="6">
        <f ca="1">IF(ISNUMBER('Descriptive Stats'!E9481),'Descriptive Stats'!E9481,#N/A)</f>
        <v>19</v>
      </c>
    </row>
    <row r="9482" spans="1:61" ht="14.4" x14ac:dyDescent="0.3">
      <c r="A9482" s="2">
        <f>ROW()</f>
        <v>9482</v>
      </c>
      <c r="C9482" s="8">
        <f t="shared" ca="1" si="1261"/>
        <v>7</v>
      </c>
      <c r="D9482" s="8">
        <f t="shared" ca="1" si="1262"/>
        <v>19</v>
      </c>
      <c r="E9482" s="50">
        <f t="shared" ca="1" si="1264"/>
        <v>9</v>
      </c>
      <c r="F9482" s="2" t="str">
        <f t="shared" ca="1" si="1263"/>
        <v/>
      </c>
      <c r="BD9482" s="49">
        <f t="shared" ref="BD9482:BD9545" ca="1" si="1268">IF(ISNUMBER(BG9482),_xlfn.RANK.AVG(BG9482,$BG$2:$BG$5414,1),"")</f>
        <v>4819</v>
      </c>
      <c r="BE9482" s="3">
        <f t="shared" ca="1" si="1265"/>
        <v>0.48185</v>
      </c>
      <c r="BF9482" s="3">
        <f t="shared" ca="1" si="1266"/>
        <v>-4.5511009098988427E-2</v>
      </c>
      <c r="BG9482" s="9">
        <f t="shared" ca="1" si="1267"/>
        <v>9</v>
      </c>
      <c r="BH9482" s="6">
        <f ca="1">IF(ISNUMBER('Descriptive Stats'!BF9482),'Descriptive Stats'!BF9482,#N/A)</f>
        <v>-4.5511009098988427E-2</v>
      </c>
      <c r="BI9482" s="6">
        <f ca="1">IF(ISNUMBER('Descriptive Stats'!E9482),'Descriptive Stats'!E9482,#N/A)</f>
        <v>9</v>
      </c>
    </row>
    <row r="9483" spans="1:61" ht="14.4" x14ac:dyDescent="0.3">
      <c r="A9483" s="2">
        <f>ROW()</f>
        <v>9483</v>
      </c>
      <c r="C9483" s="8">
        <f t="shared" ca="1" si="1261"/>
        <v>23</v>
      </c>
      <c r="D9483" s="8">
        <f t="shared" ca="1" si="1262"/>
        <v>9</v>
      </c>
      <c r="E9483" s="50">
        <f t="shared" ca="1" si="1264"/>
        <v>0</v>
      </c>
      <c r="F9483" s="2" t="str">
        <f t="shared" ca="1" si="1263"/>
        <v/>
      </c>
      <c r="BD9483" s="49">
        <f t="shared" ca="1" si="1268"/>
        <v>815.5</v>
      </c>
      <c r="BE9483" s="3">
        <f t="shared" ca="1" si="1265"/>
        <v>8.1500000000000003E-2</v>
      </c>
      <c r="BF9483" s="3">
        <f t="shared" ca="1" si="1266"/>
        <v>-1.3950525282585462</v>
      </c>
      <c r="BG9483" s="9">
        <f t="shared" ca="1" si="1267"/>
        <v>0</v>
      </c>
      <c r="BH9483" s="6">
        <f ca="1">IF(ISNUMBER('Descriptive Stats'!BF9483),'Descriptive Stats'!BF9483,#N/A)</f>
        <v>-1.3950525282585462</v>
      </c>
      <c r="BI9483" s="6">
        <f ca="1">IF(ISNUMBER('Descriptive Stats'!E9483),'Descriptive Stats'!E9483,#N/A)</f>
        <v>0</v>
      </c>
    </row>
    <row r="9484" spans="1:61" ht="14.4" x14ac:dyDescent="0.3">
      <c r="A9484" s="2">
        <f>ROW()</f>
        <v>9484</v>
      </c>
      <c r="C9484" s="8">
        <f t="shared" ca="1" si="1261"/>
        <v>4</v>
      </c>
      <c r="D9484" s="8">
        <f t="shared" ca="1" si="1262"/>
        <v>0</v>
      </c>
      <c r="E9484" s="50">
        <f t="shared" ca="1" si="1264"/>
        <v>2</v>
      </c>
      <c r="F9484" s="2" t="str">
        <f t="shared" ca="1" si="1263"/>
        <v/>
      </c>
      <c r="BD9484" s="49">
        <f t="shared" ca="1" si="1268"/>
        <v>2595</v>
      </c>
      <c r="BE9484" s="3">
        <f t="shared" ca="1" si="1265"/>
        <v>0.25945000000000001</v>
      </c>
      <c r="BF9484" s="3">
        <f t="shared" ca="1" si="1266"/>
        <v>-0.6450419512753276</v>
      </c>
      <c r="BG9484" s="9">
        <f t="shared" ca="1" si="1267"/>
        <v>2</v>
      </c>
      <c r="BH9484" s="6">
        <f ca="1">IF(ISNUMBER('Descriptive Stats'!BF9484),'Descriptive Stats'!BF9484,#N/A)</f>
        <v>-0.6450419512753276</v>
      </c>
      <c r="BI9484" s="6">
        <f ca="1">IF(ISNUMBER('Descriptive Stats'!E9484),'Descriptive Stats'!E9484,#N/A)</f>
        <v>2</v>
      </c>
    </row>
    <row r="9485" spans="1:61" ht="14.4" x14ac:dyDescent="0.3">
      <c r="A9485" s="2">
        <f>ROW()</f>
        <v>9485</v>
      </c>
      <c r="C9485" s="8">
        <f t="shared" ca="1" si="1261"/>
        <v>21</v>
      </c>
      <c r="D9485" s="8">
        <f t="shared" ca="1" si="1262"/>
        <v>2</v>
      </c>
      <c r="E9485" s="50">
        <f t="shared" ca="1" si="1264"/>
        <v>0</v>
      </c>
      <c r="F9485" s="2" t="str">
        <f t="shared" ca="1" si="1263"/>
        <v/>
      </c>
      <c r="BD9485" s="49">
        <f t="shared" ca="1" si="1268"/>
        <v>815.5</v>
      </c>
      <c r="BE9485" s="3">
        <f t="shared" ca="1" si="1265"/>
        <v>8.1500000000000003E-2</v>
      </c>
      <c r="BF9485" s="3">
        <f t="shared" ca="1" si="1266"/>
        <v>-1.3950525282585462</v>
      </c>
      <c r="BG9485" s="9">
        <f t="shared" ca="1" si="1267"/>
        <v>0</v>
      </c>
      <c r="BH9485" s="6">
        <f ca="1">IF(ISNUMBER('Descriptive Stats'!BF9485),'Descriptive Stats'!BF9485,#N/A)</f>
        <v>-1.3950525282585462</v>
      </c>
      <c r="BI9485" s="6">
        <f ca="1">IF(ISNUMBER('Descriptive Stats'!E9485),'Descriptive Stats'!E9485,#N/A)</f>
        <v>0</v>
      </c>
    </row>
    <row r="9486" spans="1:61" ht="14.4" x14ac:dyDescent="0.3">
      <c r="A9486" s="2">
        <f>ROW()</f>
        <v>9486</v>
      </c>
      <c r="C9486" s="8">
        <f t="shared" ca="1" si="1261"/>
        <v>14</v>
      </c>
      <c r="D9486" s="8">
        <f t="shared" ca="1" si="1262"/>
        <v>0</v>
      </c>
      <c r="E9486" s="50">
        <f t="shared" ca="1" si="1264"/>
        <v>7</v>
      </c>
      <c r="F9486" s="2" t="str">
        <f t="shared" ca="1" si="1263"/>
        <v/>
      </c>
      <c r="BD9486" s="49">
        <f t="shared" ca="1" si="1268"/>
        <v>4473.5</v>
      </c>
      <c r="BE9486" s="3">
        <f t="shared" ca="1" si="1265"/>
        <v>0.44729999999999998</v>
      </c>
      <c r="BF9486" s="3">
        <f t="shared" ca="1" si="1266"/>
        <v>-0.13248586824472414</v>
      </c>
      <c r="BG9486" s="9">
        <f t="shared" ca="1" si="1267"/>
        <v>7</v>
      </c>
      <c r="BH9486" s="6">
        <f ca="1">IF(ISNUMBER('Descriptive Stats'!BF9486),'Descriptive Stats'!BF9486,#N/A)</f>
        <v>-0.13248586824472414</v>
      </c>
      <c r="BI9486" s="6">
        <f ca="1">IF(ISNUMBER('Descriptive Stats'!E9486),'Descriptive Stats'!E9486,#N/A)</f>
        <v>7</v>
      </c>
    </row>
    <row r="9487" spans="1:61" ht="14.4" x14ac:dyDescent="0.3">
      <c r="A9487" s="2">
        <f>ROW()</f>
        <v>9487</v>
      </c>
      <c r="C9487" s="8">
        <f t="shared" ca="1" si="1261"/>
        <v>19</v>
      </c>
      <c r="D9487" s="8">
        <f t="shared" ca="1" si="1262"/>
        <v>7</v>
      </c>
      <c r="E9487" s="50">
        <f t="shared" ca="1" si="1264"/>
        <v>1</v>
      </c>
      <c r="F9487" s="2" t="str">
        <f t="shared" ca="1" si="1263"/>
        <v/>
      </c>
      <c r="BD9487" s="49">
        <f t="shared" ca="1" si="1268"/>
        <v>1871</v>
      </c>
      <c r="BE9487" s="3">
        <f t="shared" ca="1" si="1265"/>
        <v>0.18704999999999999</v>
      </c>
      <c r="BF9487" s="3">
        <f t="shared" ca="1" si="1266"/>
        <v>-0.88881967520906158</v>
      </c>
      <c r="BG9487" s="9">
        <f t="shared" ca="1" si="1267"/>
        <v>1</v>
      </c>
      <c r="BH9487" s="6">
        <f ca="1">IF(ISNUMBER('Descriptive Stats'!BF9487),'Descriptive Stats'!BF9487,#N/A)</f>
        <v>-0.88881967520906158</v>
      </c>
      <c r="BI9487" s="6">
        <f ca="1">IF(ISNUMBER('Descriptive Stats'!E9487),'Descriptive Stats'!E9487,#N/A)</f>
        <v>1</v>
      </c>
    </row>
    <row r="9488" spans="1:61" ht="14.4" x14ac:dyDescent="0.3">
      <c r="A9488" s="2">
        <f>ROW()</f>
        <v>9488</v>
      </c>
      <c r="C9488" s="8">
        <f t="shared" ca="1" si="1261"/>
        <v>8</v>
      </c>
      <c r="D9488" s="8">
        <f t="shared" ca="1" si="1262"/>
        <v>1</v>
      </c>
      <c r="E9488" s="50">
        <f t="shared" ca="1" si="1264"/>
        <v>1</v>
      </c>
      <c r="F9488" s="2" t="str">
        <f t="shared" ca="1" si="1263"/>
        <v/>
      </c>
      <c r="BD9488" s="49">
        <f t="shared" ca="1" si="1268"/>
        <v>1871</v>
      </c>
      <c r="BE9488" s="3">
        <f t="shared" ca="1" si="1265"/>
        <v>0.18704999999999999</v>
      </c>
      <c r="BF9488" s="3">
        <f t="shared" ca="1" si="1266"/>
        <v>-0.88881967520906158</v>
      </c>
      <c r="BG9488" s="9">
        <f t="shared" ca="1" si="1267"/>
        <v>1</v>
      </c>
      <c r="BH9488" s="6">
        <f ca="1">IF(ISNUMBER('Descriptive Stats'!BF9488),'Descriptive Stats'!BF9488,#N/A)</f>
        <v>-0.88881967520906158</v>
      </c>
      <c r="BI9488" s="6">
        <f ca="1">IF(ISNUMBER('Descriptive Stats'!E9488),'Descriptive Stats'!E9488,#N/A)</f>
        <v>1</v>
      </c>
    </row>
    <row r="9489" spans="1:61" ht="14.4" x14ac:dyDescent="0.3">
      <c r="A9489" s="2">
        <f>ROW()</f>
        <v>9489</v>
      </c>
      <c r="C9489" s="8">
        <f t="shared" ref="C9489:C9552" ca="1" si="1269">RANDBETWEEN(2,COUNT(B:B))</f>
        <v>8</v>
      </c>
      <c r="D9489" s="8">
        <f t="shared" ref="D9489:D9552" ca="1" si="1270">VLOOKUP(C9489,A:B,2,TRUE)</f>
        <v>1</v>
      </c>
      <c r="E9489" s="50">
        <f t="shared" ca="1" si="1264"/>
        <v>0</v>
      </c>
      <c r="F9489" s="2" t="str">
        <f t="shared" ref="F9489:F9552" ca="1" si="1271">IF(ISNUMBER(E9489),IF(OR(E9489&lt;$K$16,E9489&gt;$K$14),"X",""),"")</f>
        <v/>
      </c>
      <c r="BD9489" s="49">
        <f t="shared" ca="1" si="1268"/>
        <v>815.5</v>
      </c>
      <c r="BE9489" s="3">
        <f t="shared" ca="1" si="1265"/>
        <v>8.1500000000000003E-2</v>
      </c>
      <c r="BF9489" s="3">
        <f t="shared" ca="1" si="1266"/>
        <v>-1.3950525282585462</v>
      </c>
      <c r="BG9489" s="9">
        <f t="shared" ca="1" si="1267"/>
        <v>0</v>
      </c>
      <c r="BH9489" s="6">
        <f ca="1">IF(ISNUMBER('Descriptive Stats'!BF9489),'Descriptive Stats'!BF9489,#N/A)</f>
        <v>-1.3950525282585462</v>
      </c>
      <c r="BI9489" s="6">
        <f ca="1">IF(ISNUMBER('Descriptive Stats'!E9489),'Descriptive Stats'!E9489,#N/A)</f>
        <v>0</v>
      </c>
    </row>
    <row r="9490" spans="1:61" ht="14.4" x14ac:dyDescent="0.3">
      <c r="A9490" s="2">
        <f>ROW()</f>
        <v>9490</v>
      </c>
      <c r="C9490" s="8">
        <f t="shared" ca="1" si="1269"/>
        <v>22</v>
      </c>
      <c r="D9490" s="8">
        <f t="shared" ca="1" si="1270"/>
        <v>0</v>
      </c>
      <c r="E9490" s="50">
        <f t="shared" ca="1" si="1264"/>
        <v>0</v>
      </c>
      <c r="F9490" s="2" t="str">
        <f t="shared" ca="1" si="1271"/>
        <v/>
      </c>
      <c r="BD9490" s="49">
        <f t="shared" ca="1" si="1268"/>
        <v>815.5</v>
      </c>
      <c r="BE9490" s="3">
        <f t="shared" ca="1" si="1265"/>
        <v>8.1500000000000003E-2</v>
      </c>
      <c r="BF9490" s="3">
        <f t="shared" ca="1" si="1266"/>
        <v>-1.3950525282585462</v>
      </c>
      <c r="BG9490" s="9">
        <f t="shared" ca="1" si="1267"/>
        <v>0</v>
      </c>
      <c r="BH9490" s="6">
        <f ca="1">IF(ISNUMBER('Descriptive Stats'!BF9490),'Descriptive Stats'!BF9490,#N/A)</f>
        <v>-1.3950525282585462</v>
      </c>
      <c r="BI9490" s="6">
        <f ca="1">IF(ISNUMBER('Descriptive Stats'!E9490),'Descriptive Stats'!E9490,#N/A)</f>
        <v>0</v>
      </c>
    </row>
    <row r="9491" spans="1:61" ht="14.4" x14ac:dyDescent="0.3">
      <c r="A9491" s="2">
        <f>ROW()</f>
        <v>9491</v>
      </c>
      <c r="C9491" s="8">
        <f t="shared" ca="1" si="1269"/>
        <v>11</v>
      </c>
      <c r="D9491" s="8">
        <f t="shared" ca="1" si="1270"/>
        <v>0</v>
      </c>
      <c r="E9491" s="50">
        <f t="shared" ca="1" si="1264"/>
        <v>0</v>
      </c>
      <c r="F9491" s="2" t="str">
        <f t="shared" ca="1" si="1271"/>
        <v/>
      </c>
      <c r="BD9491" s="49">
        <f t="shared" ca="1" si="1268"/>
        <v>815.5</v>
      </c>
      <c r="BE9491" s="3">
        <f t="shared" ca="1" si="1265"/>
        <v>8.1500000000000003E-2</v>
      </c>
      <c r="BF9491" s="3">
        <f t="shared" ca="1" si="1266"/>
        <v>-1.3950525282585462</v>
      </c>
      <c r="BG9491" s="9">
        <f t="shared" ca="1" si="1267"/>
        <v>0</v>
      </c>
      <c r="BH9491" s="6">
        <f ca="1">IF(ISNUMBER('Descriptive Stats'!BF9491),'Descriptive Stats'!BF9491,#N/A)</f>
        <v>-1.3950525282585462</v>
      </c>
      <c r="BI9491" s="6">
        <f ca="1">IF(ISNUMBER('Descriptive Stats'!E9491),'Descriptive Stats'!E9491,#N/A)</f>
        <v>0</v>
      </c>
    </row>
    <row r="9492" spans="1:61" ht="14.4" x14ac:dyDescent="0.3">
      <c r="A9492" s="2">
        <f>ROW()</f>
        <v>9492</v>
      </c>
      <c r="C9492" s="8">
        <f t="shared" ca="1" si="1269"/>
        <v>18</v>
      </c>
      <c r="D9492" s="8">
        <f t="shared" ca="1" si="1270"/>
        <v>0</v>
      </c>
      <c r="E9492" s="50">
        <f t="shared" ca="1" si="1264"/>
        <v>9</v>
      </c>
      <c r="F9492" s="2" t="str">
        <f t="shared" ca="1" si="1271"/>
        <v/>
      </c>
      <c r="BD9492" s="49">
        <f t="shared" ca="1" si="1268"/>
        <v>4819</v>
      </c>
      <c r="BE9492" s="3">
        <f t="shared" ca="1" si="1265"/>
        <v>0.48185</v>
      </c>
      <c r="BF9492" s="3">
        <f t="shared" ca="1" si="1266"/>
        <v>-4.5511009098988427E-2</v>
      </c>
      <c r="BG9492" s="9">
        <f t="shared" ca="1" si="1267"/>
        <v>9</v>
      </c>
      <c r="BH9492" s="6">
        <f ca="1">IF(ISNUMBER('Descriptive Stats'!BF9492),'Descriptive Stats'!BF9492,#N/A)</f>
        <v>-4.5511009098988427E-2</v>
      </c>
      <c r="BI9492" s="6">
        <f ca="1">IF(ISNUMBER('Descriptive Stats'!E9492),'Descriptive Stats'!E9492,#N/A)</f>
        <v>9</v>
      </c>
    </row>
    <row r="9493" spans="1:61" ht="14.4" x14ac:dyDescent="0.3">
      <c r="A9493" s="2">
        <f>ROW()</f>
        <v>9493</v>
      </c>
      <c r="C9493" s="8">
        <f t="shared" ca="1" si="1269"/>
        <v>23</v>
      </c>
      <c r="D9493" s="8">
        <f t="shared" ca="1" si="1270"/>
        <v>9</v>
      </c>
      <c r="E9493" s="50">
        <f t="shared" ca="1" si="1264"/>
        <v>1</v>
      </c>
      <c r="F9493" s="2" t="str">
        <f t="shared" ca="1" si="1271"/>
        <v/>
      </c>
      <c r="BD9493" s="49">
        <f t="shared" ca="1" si="1268"/>
        <v>1871</v>
      </c>
      <c r="BE9493" s="3">
        <f t="shared" ca="1" si="1265"/>
        <v>0.18704999999999999</v>
      </c>
      <c r="BF9493" s="3">
        <f t="shared" ca="1" si="1266"/>
        <v>-0.88881967520906158</v>
      </c>
      <c r="BG9493" s="9">
        <f t="shared" ca="1" si="1267"/>
        <v>1</v>
      </c>
      <c r="BH9493" s="6">
        <f ca="1">IF(ISNUMBER('Descriptive Stats'!BF9493),'Descriptive Stats'!BF9493,#N/A)</f>
        <v>-0.88881967520906158</v>
      </c>
      <c r="BI9493" s="6">
        <f ca="1">IF(ISNUMBER('Descriptive Stats'!E9493),'Descriptive Stats'!E9493,#N/A)</f>
        <v>1</v>
      </c>
    </row>
    <row r="9494" spans="1:61" ht="14.4" x14ac:dyDescent="0.3">
      <c r="A9494" s="2">
        <f>ROW()</f>
        <v>9494</v>
      </c>
      <c r="C9494" s="8">
        <f t="shared" ca="1" si="1269"/>
        <v>12</v>
      </c>
      <c r="D9494" s="8">
        <f t="shared" ca="1" si="1270"/>
        <v>1</v>
      </c>
      <c r="E9494" s="50">
        <f t="shared" ca="1" si="1264"/>
        <v>0</v>
      </c>
      <c r="F9494" s="2" t="str">
        <f t="shared" ca="1" si="1271"/>
        <v/>
      </c>
      <c r="BD9494" s="49">
        <f t="shared" ca="1" si="1268"/>
        <v>815.5</v>
      </c>
      <c r="BE9494" s="3">
        <f t="shared" ca="1" si="1265"/>
        <v>8.1500000000000003E-2</v>
      </c>
      <c r="BF9494" s="3">
        <f t="shared" ca="1" si="1266"/>
        <v>-1.3950525282585462</v>
      </c>
      <c r="BG9494" s="9">
        <f t="shared" ca="1" si="1267"/>
        <v>0</v>
      </c>
      <c r="BH9494" s="6">
        <f ca="1">IF(ISNUMBER('Descriptive Stats'!BF9494),'Descriptive Stats'!BF9494,#N/A)</f>
        <v>-1.3950525282585462</v>
      </c>
      <c r="BI9494" s="6">
        <f ca="1">IF(ISNUMBER('Descriptive Stats'!E9494),'Descriptive Stats'!E9494,#N/A)</f>
        <v>0</v>
      </c>
    </row>
    <row r="9495" spans="1:61" ht="14.4" x14ac:dyDescent="0.3">
      <c r="A9495" s="2">
        <f>ROW()</f>
        <v>9495</v>
      </c>
      <c r="C9495" s="8">
        <f t="shared" ca="1" si="1269"/>
        <v>22</v>
      </c>
      <c r="D9495" s="8">
        <f t="shared" ca="1" si="1270"/>
        <v>0</v>
      </c>
      <c r="E9495" s="50">
        <f t="shared" ca="1" si="1264"/>
        <v>9</v>
      </c>
      <c r="F9495" s="2" t="str">
        <f t="shared" ca="1" si="1271"/>
        <v/>
      </c>
      <c r="BD9495" s="49">
        <f t="shared" ca="1" si="1268"/>
        <v>4819</v>
      </c>
      <c r="BE9495" s="3">
        <f t="shared" ca="1" si="1265"/>
        <v>0.48185</v>
      </c>
      <c r="BF9495" s="3">
        <f t="shared" ca="1" si="1266"/>
        <v>-4.5511009098988427E-2</v>
      </c>
      <c r="BG9495" s="9">
        <f t="shared" ca="1" si="1267"/>
        <v>9</v>
      </c>
      <c r="BH9495" s="6">
        <f ca="1">IF(ISNUMBER('Descriptive Stats'!BF9495),'Descriptive Stats'!BF9495,#N/A)</f>
        <v>-4.5511009098988427E-2</v>
      </c>
      <c r="BI9495" s="6">
        <f ca="1">IF(ISNUMBER('Descriptive Stats'!E9495),'Descriptive Stats'!E9495,#N/A)</f>
        <v>9</v>
      </c>
    </row>
    <row r="9496" spans="1:61" ht="14.4" x14ac:dyDescent="0.3">
      <c r="A9496" s="2">
        <f>ROW()</f>
        <v>9496</v>
      </c>
      <c r="C9496" s="8">
        <f t="shared" ca="1" si="1269"/>
        <v>23</v>
      </c>
      <c r="D9496" s="8">
        <f t="shared" ca="1" si="1270"/>
        <v>9</v>
      </c>
      <c r="E9496" s="50">
        <f t="shared" ca="1" si="1264"/>
        <v>19</v>
      </c>
      <c r="F9496" s="2" t="str">
        <f t="shared" ca="1" si="1271"/>
        <v>X</v>
      </c>
      <c r="BD9496" s="49">
        <f t="shared" ca="1" si="1268"/>
        <v>5294</v>
      </c>
      <c r="BE9496" s="3">
        <f t="shared" ca="1" si="1265"/>
        <v>0.52934999999999999</v>
      </c>
      <c r="BF9496" s="3">
        <f t="shared" ca="1" si="1266"/>
        <v>7.3636031452008061E-2</v>
      </c>
      <c r="BG9496" s="9">
        <f t="shared" ca="1" si="1267"/>
        <v>19</v>
      </c>
      <c r="BH9496" s="6">
        <f ca="1">IF(ISNUMBER('Descriptive Stats'!BF9496),'Descriptive Stats'!BF9496,#N/A)</f>
        <v>7.3636031452008061E-2</v>
      </c>
      <c r="BI9496" s="6">
        <f ca="1">IF(ISNUMBER('Descriptive Stats'!E9496),'Descriptive Stats'!E9496,#N/A)</f>
        <v>19</v>
      </c>
    </row>
    <row r="9497" spans="1:61" ht="14.4" x14ac:dyDescent="0.3">
      <c r="A9497" s="2">
        <f>ROW()</f>
        <v>9497</v>
      </c>
      <c r="C9497" s="8">
        <f t="shared" ca="1" si="1269"/>
        <v>7</v>
      </c>
      <c r="D9497" s="8">
        <f t="shared" ca="1" si="1270"/>
        <v>19</v>
      </c>
      <c r="E9497" s="50">
        <f t="shared" ca="1" si="1264"/>
        <v>0</v>
      </c>
      <c r="F9497" s="2" t="str">
        <f t="shared" ca="1" si="1271"/>
        <v/>
      </c>
      <c r="BD9497" s="49">
        <f t="shared" ca="1" si="1268"/>
        <v>815.5</v>
      </c>
      <c r="BE9497" s="3">
        <f t="shared" ca="1" si="1265"/>
        <v>8.1500000000000003E-2</v>
      </c>
      <c r="BF9497" s="3">
        <f t="shared" ca="1" si="1266"/>
        <v>-1.3950525282585462</v>
      </c>
      <c r="BG9497" s="9">
        <f t="shared" ca="1" si="1267"/>
        <v>0</v>
      </c>
      <c r="BH9497" s="6">
        <f ca="1">IF(ISNUMBER('Descriptive Stats'!BF9497),'Descriptive Stats'!BF9497,#N/A)</f>
        <v>-1.3950525282585462</v>
      </c>
      <c r="BI9497" s="6">
        <f ca="1">IF(ISNUMBER('Descriptive Stats'!E9497),'Descriptive Stats'!E9497,#N/A)</f>
        <v>0</v>
      </c>
    </row>
    <row r="9498" spans="1:61" ht="14.4" x14ac:dyDescent="0.3">
      <c r="A9498" s="2">
        <f>ROW()</f>
        <v>9498</v>
      </c>
      <c r="C9498" s="8">
        <f t="shared" ca="1" si="1269"/>
        <v>14</v>
      </c>
      <c r="D9498" s="8">
        <f t="shared" ca="1" si="1270"/>
        <v>0</v>
      </c>
      <c r="E9498" s="50">
        <f t="shared" ca="1" si="1264"/>
        <v>15</v>
      </c>
      <c r="F9498" s="2" t="str">
        <f t="shared" ca="1" si="1271"/>
        <v/>
      </c>
      <c r="BD9498" s="49">
        <f t="shared" ca="1" si="1268"/>
        <v>5051.5</v>
      </c>
      <c r="BE9498" s="3">
        <f t="shared" ca="1" si="1265"/>
        <v>0.50509999999999999</v>
      </c>
      <c r="BF9498" s="3">
        <f t="shared" ca="1" si="1266"/>
        <v>1.2784152420787677E-2</v>
      </c>
      <c r="BG9498" s="9">
        <f t="shared" ca="1" si="1267"/>
        <v>15</v>
      </c>
      <c r="BH9498" s="6">
        <f ca="1">IF(ISNUMBER('Descriptive Stats'!BF9498),'Descriptive Stats'!BF9498,#N/A)</f>
        <v>1.2784152420787677E-2</v>
      </c>
      <c r="BI9498" s="6">
        <f ca="1">IF(ISNUMBER('Descriptive Stats'!E9498),'Descriptive Stats'!E9498,#N/A)</f>
        <v>15</v>
      </c>
    </row>
    <row r="9499" spans="1:61" ht="14.4" x14ac:dyDescent="0.3">
      <c r="A9499" s="2">
        <f>ROW()</f>
        <v>9499</v>
      </c>
      <c r="C9499" s="8">
        <f t="shared" ca="1" si="1269"/>
        <v>24</v>
      </c>
      <c r="D9499" s="8">
        <f t="shared" ca="1" si="1270"/>
        <v>15</v>
      </c>
      <c r="E9499" s="50">
        <f t="shared" ca="1" si="1264"/>
        <v>19</v>
      </c>
      <c r="F9499" s="2" t="str">
        <f t="shared" ca="1" si="1271"/>
        <v>X</v>
      </c>
      <c r="BD9499" s="49">
        <f t="shared" ca="1" si="1268"/>
        <v>5294</v>
      </c>
      <c r="BE9499" s="3">
        <f t="shared" ca="1" si="1265"/>
        <v>0.52934999999999999</v>
      </c>
      <c r="BF9499" s="3">
        <f t="shared" ca="1" si="1266"/>
        <v>7.3636031452008061E-2</v>
      </c>
      <c r="BG9499" s="9">
        <f t="shared" ca="1" si="1267"/>
        <v>19</v>
      </c>
      <c r="BH9499" s="6">
        <f ca="1">IF(ISNUMBER('Descriptive Stats'!BF9499),'Descriptive Stats'!BF9499,#N/A)</f>
        <v>7.3636031452008061E-2</v>
      </c>
      <c r="BI9499" s="6">
        <f ca="1">IF(ISNUMBER('Descriptive Stats'!E9499),'Descriptive Stats'!E9499,#N/A)</f>
        <v>19</v>
      </c>
    </row>
    <row r="9500" spans="1:61" ht="14.4" x14ac:dyDescent="0.3">
      <c r="A9500" s="2">
        <f>ROW()</f>
        <v>9500</v>
      </c>
      <c r="C9500" s="8">
        <f t="shared" ca="1" si="1269"/>
        <v>7</v>
      </c>
      <c r="D9500" s="8">
        <f t="shared" ca="1" si="1270"/>
        <v>19</v>
      </c>
      <c r="E9500" s="50">
        <f t="shared" ca="1" si="1264"/>
        <v>7</v>
      </c>
      <c r="F9500" s="2" t="str">
        <f t="shared" ca="1" si="1271"/>
        <v/>
      </c>
      <c r="BD9500" s="49">
        <f t="shared" ca="1" si="1268"/>
        <v>4473.5</v>
      </c>
      <c r="BE9500" s="3">
        <f t="shared" ca="1" si="1265"/>
        <v>0.44729999999999998</v>
      </c>
      <c r="BF9500" s="3">
        <f t="shared" ca="1" si="1266"/>
        <v>-0.13248586824472414</v>
      </c>
      <c r="BG9500" s="9">
        <f t="shared" ca="1" si="1267"/>
        <v>7</v>
      </c>
      <c r="BH9500" s="6">
        <f ca="1">IF(ISNUMBER('Descriptive Stats'!BF9500),'Descriptive Stats'!BF9500,#N/A)</f>
        <v>-0.13248586824472414</v>
      </c>
      <c r="BI9500" s="6">
        <f ca="1">IF(ISNUMBER('Descriptive Stats'!E9500),'Descriptive Stats'!E9500,#N/A)</f>
        <v>7</v>
      </c>
    </row>
    <row r="9501" spans="1:61" ht="14.4" x14ac:dyDescent="0.3">
      <c r="A9501" s="2">
        <f>ROW()</f>
        <v>9501</v>
      </c>
      <c r="C9501" s="8">
        <f t="shared" ca="1" si="1269"/>
        <v>19</v>
      </c>
      <c r="D9501" s="8">
        <f t="shared" ca="1" si="1270"/>
        <v>7</v>
      </c>
      <c r="E9501" s="50">
        <f t="shared" ca="1" si="1264"/>
        <v>1</v>
      </c>
      <c r="F9501" s="2" t="str">
        <f t="shared" ca="1" si="1271"/>
        <v/>
      </c>
      <c r="BD9501" s="49">
        <f t="shared" ca="1" si="1268"/>
        <v>1871</v>
      </c>
      <c r="BE9501" s="3">
        <f t="shared" ca="1" si="1265"/>
        <v>0.18704999999999999</v>
      </c>
      <c r="BF9501" s="3">
        <f t="shared" ca="1" si="1266"/>
        <v>-0.88881967520906158</v>
      </c>
      <c r="BG9501" s="9">
        <f t="shared" ca="1" si="1267"/>
        <v>1</v>
      </c>
      <c r="BH9501" s="6">
        <f ca="1">IF(ISNUMBER('Descriptive Stats'!BF9501),'Descriptive Stats'!BF9501,#N/A)</f>
        <v>-0.88881967520906158</v>
      </c>
      <c r="BI9501" s="6">
        <f ca="1">IF(ISNUMBER('Descriptive Stats'!E9501),'Descriptive Stats'!E9501,#N/A)</f>
        <v>1</v>
      </c>
    </row>
    <row r="9502" spans="1:61" ht="14.4" x14ac:dyDescent="0.3">
      <c r="A9502" s="2">
        <f>ROW()</f>
        <v>9502</v>
      </c>
      <c r="C9502" s="8">
        <f t="shared" ca="1" si="1269"/>
        <v>8</v>
      </c>
      <c r="D9502" s="8">
        <f t="shared" ca="1" si="1270"/>
        <v>1</v>
      </c>
      <c r="E9502" s="50">
        <f t="shared" ca="1" si="1264"/>
        <v>2</v>
      </c>
      <c r="F9502" s="2" t="str">
        <f t="shared" ca="1" si="1271"/>
        <v/>
      </c>
      <c r="BD9502" s="49">
        <f t="shared" ca="1" si="1268"/>
        <v>2595</v>
      </c>
      <c r="BE9502" s="3">
        <f t="shared" ca="1" si="1265"/>
        <v>0.25945000000000001</v>
      </c>
      <c r="BF9502" s="3">
        <f t="shared" ca="1" si="1266"/>
        <v>-0.6450419512753276</v>
      </c>
      <c r="BG9502" s="9">
        <f t="shared" ca="1" si="1267"/>
        <v>2</v>
      </c>
      <c r="BH9502" s="6">
        <f ca="1">IF(ISNUMBER('Descriptive Stats'!BF9502),'Descriptive Stats'!BF9502,#N/A)</f>
        <v>-0.6450419512753276</v>
      </c>
      <c r="BI9502" s="6">
        <f ca="1">IF(ISNUMBER('Descriptive Stats'!E9502),'Descriptive Stats'!E9502,#N/A)</f>
        <v>2</v>
      </c>
    </row>
    <row r="9503" spans="1:61" ht="14.4" x14ac:dyDescent="0.3">
      <c r="A9503" s="2">
        <f>ROW()</f>
        <v>9503</v>
      </c>
      <c r="C9503" s="8">
        <f t="shared" ca="1" si="1269"/>
        <v>21</v>
      </c>
      <c r="D9503" s="8">
        <f t="shared" ca="1" si="1270"/>
        <v>2</v>
      </c>
      <c r="E9503" s="50">
        <f t="shared" ca="1" si="1264"/>
        <v>2</v>
      </c>
      <c r="F9503" s="2" t="str">
        <f t="shared" ca="1" si="1271"/>
        <v/>
      </c>
      <c r="BD9503" s="49">
        <f t="shared" ca="1" si="1268"/>
        <v>2595</v>
      </c>
      <c r="BE9503" s="3">
        <f t="shared" ca="1" si="1265"/>
        <v>0.25945000000000001</v>
      </c>
      <c r="BF9503" s="3">
        <f t="shared" ca="1" si="1266"/>
        <v>-0.6450419512753276</v>
      </c>
      <c r="BG9503" s="9">
        <f t="shared" ca="1" si="1267"/>
        <v>2</v>
      </c>
      <c r="BH9503" s="6">
        <f ca="1">IF(ISNUMBER('Descriptive Stats'!BF9503),'Descriptive Stats'!BF9503,#N/A)</f>
        <v>-0.6450419512753276</v>
      </c>
      <c r="BI9503" s="6">
        <f ca="1">IF(ISNUMBER('Descriptive Stats'!E9503),'Descriptive Stats'!E9503,#N/A)</f>
        <v>2</v>
      </c>
    </row>
    <row r="9504" spans="1:61" ht="14.4" x14ac:dyDescent="0.3">
      <c r="A9504" s="2">
        <f>ROW()</f>
        <v>9504</v>
      </c>
      <c r="C9504" s="8">
        <f t="shared" ca="1" si="1269"/>
        <v>21</v>
      </c>
      <c r="D9504" s="8">
        <f t="shared" ca="1" si="1270"/>
        <v>2</v>
      </c>
      <c r="E9504" s="50">
        <f t="shared" ca="1" si="1264"/>
        <v>19</v>
      </c>
      <c r="F9504" s="2" t="str">
        <f t="shared" ca="1" si="1271"/>
        <v>X</v>
      </c>
      <c r="BD9504" s="49">
        <f t="shared" ca="1" si="1268"/>
        <v>5294</v>
      </c>
      <c r="BE9504" s="3">
        <f t="shared" ca="1" si="1265"/>
        <v>0.52934999999999999</v>
      </c>
      <c r="BF9504" s="3">
        <f t="shared" ca="1" si="1266"/>
        <v>7.3636031452008061E-2</v>
      </c>
      <c r="BG9504" s="9">
        <f t="shared" ca="1" si="1267"/>
        <v>19</v>
      </c>
      <c r="BH9504" s="6">
        <f ca="1">IF(ISNUMBER('Descriptive Stats'!BF9504),'Descriptive Stats'!BF9504,#N/A)</f>
        <v>7.3636031452008061E-2</v>
      </c>
      <c r="BI9504" s="6">
        <f ca="1">IF(ISNUMBER('Descriptive Stats'!E9504),'Descriptive Stats'!E9504,#N/A)</f>
        <v>19</v>
      </c>
    </row>
    <row r="9505" spans="1:61" ht="14.4" x14ac:dyDescent="0.3">
      <c r="A9505" s="2">
        <f>ROW()</f>
        <v>9505</v>
      </c>
      <c r="C9505" s="8">
        <f t="shared" ca="1" si="1269"/>
        <v>7</v>
      </c>
      <c r="D9505" s="8">
        <f t="shared" ca="1" si="1270"/>
        <v>19</v>
      </c>
      <c r="E9505" s="50">
        <f t="shared" ca="1" si="1264"/>
        <v>9</v>
      </c>
      <c r="F9505" s="2" t="str">
        <f t="shared" ca="1" si="1271"/>
        <v/>
      </c>
      <c r="BD9505" s="49">
        <f t="shared" ca="1" si="1268"/>
        <v>4819</v>
      </c>
      <c r="BE9505" s="3">
        <f t="shared" ca="1" si="1265"/>
        <v>0.48185</v>
      </c>
      <c r="BF9505" s="3">
        <f t="shared" ca="1" si="1266"/>
        <v>-4.5511009098988427E-2</v>
      </c>
      <c r="BG9505" s="9">
        <f t="shared" ca="1" si="1267"/>
        <v>9</v>
      </c>
      <c r="BH9505" s="6">
        <f ca="1">IF(ISNUMBER('Descriptive Stats'!BF9505),'Descriptive Stats'!BF9505,#N/A)</f>
        <v>-4.5511009098988427E-2</v>
      </c>
      <c r="BI9505" s="6">
        <f ca="1">IF(ISNUMBER('Descriptive Stats'!E9505),'Descriptive Stats'!E9505,#N/A)</f>
        <v>9</v>
      </c>
    </row>
    <row r="9506" spans="1:61" ht="14.4" x14ac:dyDescent="0.3">
      <c r="A9506" s="2">
        <f>ROW()</f>
        <v>9506</v>
      </c>
      <c r="C9506" s="8">
        <f t="shared" ca="1" si="1269"/>
        <v>23</v>
      </c>
      <c r="D9506" s="8">
        <f t="shared" ca="1" si="1270"/>
        <v>9</v>
      </c>
      <c r="E9506" s="50">
        <f t="shared" ca="1" si="1264"/>
        <v>7</v>
      </c>
      <c r="F9506" s="2" t="str">
        <f t="shared" ca="1" si="1271"/>
        <v/>
      </c>
      <c r="BD9506" s="49">
        <f t="shared" ca="1" si="1268"/>
        <v>4473.5</v>
      </c>
      <c r="BE9506" s="3">
        <f t="shared" ca="1" si="1265"/>
        <v>0.44729999999999998</v>
      </c>
      <c r="BF9506" s="3">
        <f t="shared" ca="1" si="1266"/>
        <v>-0.13248586824472414</v>
      </c>
      <c r="BG9506" s="9">
        <f t="shared" ca="1" si="1267"/>
        <v>7</v>
      </c>
      <c r="BH9506" s="6">
        <f ca="1">IF(ISNUMBER('Descriptive Stats'!BF9506),'Descriptive Stats'!BF9506,#N/A)</f>
        <v>-0.13248586824472414</v>
      </c>
      <c r="BI9506" s="6">
        <f ca="1">IF(ISNUMBER('Descriptive Stats'!E9506),'Descriptive Stats'!E9506,#N/A)</f>
        <v>7</v>
      </c>
    </row>
    <row r="9507" spans="1:61" ht="14.4" x14ac:dyDescent="0.3">
      <c r="A9507" s="2">
        <f>ROW()</f>
        <v>9507</v>
      </c>
      <c r="C9507" s="8">
        <f t="shared" ca="1" si="1269"/>
        <v>6</v>
      </c>
      <c r="D9507" s="8">
        <f t="shared" ca="1" si="1270"/>
        <v>7</v>
      </c>
      <c r="E9507" s="50">
        <f t="shared" ca="1" si="1264"/>
        <v>0</v>
      </c>
      <c r="F9507" s="2" t="str">
        <f t="shared" ca="1" si="1271"/>
        <v/>
      </c>
      <c r="BD9507" s="49">
        <f t="shared" ca="1" si="1268"/>
        <v>815.5</v>
      </c>
      <c r="BE9507" s="3">
        <f t="shared" ca="1" si="1265"/>
        <v>8.1500000000000003E-2</v>
      </c>
      <c r="BF9507" s="3">
        <f t="shared" ca="1" si="1266"/>
        <v>-1.3950525282585462</v>
      </c>
      <c r="BG9507" s="9">
        <f t="shared" ca="1" si="1267"/>
        <v>0</v>
      </c>
      <c r="BH9507" s="6">
        <f ca="1">IF(ISNUMBER('Descriptive Stats'!BF9507),'Descriptive Stats'!BF9507,#N/A)</f>
        <v>-1.3950525282585462</v>
      </c>
      <c r="BI9507" s="6">
        <f ca="1">IF(ISNUMBER('Descriptive Stats'!E9507),'Descriptive Stats'!E9507,#N/A)</f>
        <v>0</v>
      </c>
    </row>
    <row r="9508" spans="1:61" ht="14.4" x14ac:dyDescent="0.3">
      <c r="A9508" s="2">
        <f>ROW()</f>
        <v>9508</v>
      </c>
      <c r="C9508" s="8">
        <f t="shared" ca="1" si="1269"/>
        <v>11</v>
      </c>
      <c r="D9508" s="8">
        <f t="shared" ca="1" si="1270"/>
        <v>0</v>
      </c>
      <c r="E9508" s="50">
        <f t="shared" ca="1" si="1264"/>
        <v>2</v>
      </c>
      <c r="F9508" s="2" t="str">
        <f t="shared" ca="1" si="1271"/>
        <v/>
      </c>
      <c r="BD9508" s="49">
        <f t="shared" ca="1" si="1268"/>
        <v>2595</v>
      </c>
      <c r="BE9508" s="3">
        <f t="shared" ca="1" si="1265"/>
        <v>0.25945000000000001</v>
      </c>
      <c r="BF9508" s="3">
        <f t="shared" ca="1" si="1266"/>
        <v>-0.6450419512753276</v>
      </c>
      <c r="BG9508" s="9">
        <f t="shared" ca="1" si="1267"/>
        <v>2</v>
      </c>
      <c r="BH9508" s="6">
        <f ca="1">IF(ISNUMBER('Descriptive Stats'!BF9508),'Descriptive Stats'!BF9508,#N/A)</f>
        <v>-0.6450419512753276</v>
      </c>
      <c r="BI9508" s="6">
        <f ca="1">IF(ISNUMBER('Descriptive Stats'!E9508),'Descriptive Stats'!E9508,#N/A)</f>
        <v>2</v>
      </c>
    </row>
    <row r="9509" spans="1:61" ht="14.4" x14ac:dyDescent="0.3">
      <c r="A9509" s="2">
        <f>ROW()</f>
        <v>9509</v>
      </c>
      <c r="C9509" s="8">
        <f t="shared" ca="1" si="1269"/>
        <v>17</v>
      </c>
      <c r="D9509" s="8">
        <f t="shared" ca="1" si="1270"/>
        <v>2</v>
      </c>
      <c r="E9509" s="50">
        <f t="shared" ca="1" si="1264"/>
        <v>0</v>
      </c>
      <c r="F9509" s="2" t="str">
        <f t="shared" ca="1" si="1271"/>
        <v/>
      </c>
      <c r="BD9509" s="49">
        <f t="shared" ca="1" si="1268"/>
        <v>815.5</v>
      </c>
      <c r="BE9509" s="3">
        <f t="shared" ca="1" si="1265"/>
        <v>8.1500000000000003E-2</v>
      </c>
      <c r="BF9509" s="3">
        <f t="shared" ca="1" si="1266"/>
        <v>-1.3950525282585462</v>
      </c>
      <c r="BG9509" s="9">
        <f t="shared" ca="1" si="1267"/>
        <v>0</v>
      </c>
      <c r="BH9509" s="6">
        <f ca="1">IF(ISNUMBER('Descriptive Stats'!BF9509),'Descriptive Stats'!BF9509,#N/A)</f>
        <v>-1.3950525282585462</v>
      </c>
      <c r="BI9509" s="6">
        <f ca="1">IF(ISNUMBER('Descriptive Stats'!E9509),'Descriptive Stats'!E9509,#N/A)</f>
        <v>0</v>
      </c>
    </row>
    <row r="9510" spans="1:61" ht="14.4" x14ac:dyDescent="0.3">
      <c r="A9510" s="2">
        <f>ROW()</f>
        <v>9510</v>
      </c>
      <c r="C9510" s="8">
        <f t="shared" ca="1" si="1269"/>
        <v>4</v>
      </c>
      <c r="D9510" s="8">
        <f t="shared" ca="1" si="1270"/>
        <v>0</v>
      </c>
      <c r="E9510" s="50">
        <f t="shared" ca="1" si="1264"/>
        <v>6</v>
      </c>
      <c r="F9510" s="2" t="str">
        <f t="shared" ca="1" si="1271"/>
        <v/>
      </c>
      <c r="BD9510" s="49">
        <f t="shared" ca="1" si="1268"/>
        <v>3900</v>
      </c>
      <c r="BE9510" s="3">
        <f t="shared" ca="1" si="1265"/>
        <v>0.38995000000000002</v>
      </c>
      <c r="BF9510" s="3">
        <f t="shared" ca="1" si="1266"/>
        <v>-0.2794493539703507</v>
      </c>
      <c r="BG9510" s="9">
        <f t="shared" ca="1" si="1267"/>
        <v>6</v>
      </c>
      <c r="BH9510" s="6">
        <f ca="1">IF(ISNUMBER('Descriptive Stats'!BF9510),'Descriptive Stats'!BF9510,#N/A)</f>
        <v>-0.2794493539703507</v>
      </c>
      <c r="BI9510" s="6">
        <f ca="1">IF(ISNUMBER('Descriptive Stats'!E9510),'Descriptive Stats'!E9510,#N/A)</f>
        <v>6</v>
      </c>
    </row>
    <row r="9511" spans="1:61" ht="14.4" x14ac:dyDescent="0.3">
      <c r="A9511" s="2">
        <f>ROW()</f>
        <v>9511</v>
      </c>
      <c r="C9511" s="8">
        <f t="shared" ca="1" si="1269"/>
        <v>16</v>
      </c>
      <c r="D9511" s="8">
        <f t="shared" ca="1" si="1270"/>
        <v>6</v>
      </c>
      <c r="E9511" s="50">
        <f t="shared" ca="1" si="1264"/>
        <v>6</v>
      </c>
      <c r="F9511" s="2" t="str">
        <f t="shared" ca="1" si="1271"/>
        <v/>
      </c>
      <c r="BD9511" s="49">
        <f t="shared" ca="1" si="1268"/>
        <v>3900</v>
      </c>
      <c r="BE9511" s="3">
        <f t="shared" ca="1" si="1265"/>
        <v>0.38995000000000002</v>
      </c>
      <c r="BF9511" s="3">
        <f t="shared" ca="1" si="1266"/>
        <v>-0.2794493539703507</v>
      </c>
      <c r="BG9511" s="9">
        <f t="shared" ca="1" si="1267"/>
        <v>6</v>
      </c>
      <c r="BH9511" s="6">
        <f ca="1">IF(ISNUMBER('Descriptive Stats'!BF9511),'Descriptive Stats'!BF9511,#N/A)</f>
        <v>-0.2794493539703507</v>
      </c>
      <c r="BI9511" s="6">
        <f ca="1">IF(ISNUMBER('Descriptive Stats'!E9511),'Descriptive Stats'!E9511,#N/A)</f>
        <v>6</v>
      </c>
    </row>
    <row r="9512" spans="1:61" ht="14.4" x14ac:dyDescent="0.3">
      <c r="A9512" s="2">
        <f>ROW()</f>
        <v>9512</v>
      </c>
      <c r="C9512" s="8">
        <f t="shared" ca="1" si="1269"/>
        <v>2</v>
      </c>
      <c r="D9512" s="8">
        <f t="shared" ca="1" si="1270"/>
        <v>6</v>
      </c>
      <c r="E9512" s="50">
        <f t="shared" ca="1" si="1264"/>
        <v>19</v>
      </c>
      <c r="F9512" s="2" t="str">
        <f t="shared" ca="1" si="1271"/>
        <v>X</v>
      </c>
      <c r="BD9512" s="49">
        <f t="shared" ca="1" si="1268"/>
        <v>5294</v>
      </c>
      <c r="BE9512" s="3">
        <f t="shared" ca="1" si="1265"/>
        <v>0.52934999999999999</v>
      </c>
      <c r="BF9512" s="3">
        <f t="shared" ca="1" si="1266"/>
        <v>7.3636031452008061E-2</v>
      </c>
      <c r="BG9512" s="9">
        <f t="shared" ca="1" si="1267"/>
        <v>19</v>
      </c>
      <c r="BH9512" s="6">
        <f ca="1">IF(ISNUMBER('Descriptive Stats'!BF9512),'Descriptive Stats'!BF9512,#N/A)</f>
        <v>7.3636031452008061E-2</v>
      </c>
      <c r="BI9512" s="6">
        <f ca="1">IF(ISNUMBER('Descriptive Stats'!E9512),'Descriptive Stats'!E9512,#N/A)</f>
        <v>19</v>
      </c>
    </row>
    <row r="9513" spans="1:61" ht="14.4" x14ac:dyDescent="0.3">
      <c r="A9513" s="2">
        <f>ROW()</f>
        <v>9513</v>
      </c>
      <c r="C9513" s="8">
        <f t="shared" ca="1" si="1269"/>
        <v>7</v>
      </c>
      <c r="D9513" s="8">
        <f t="shared" ca="1" si="1270"/>
        <v>19</v>
      </c>
      <c r="E9513" s="50">
        <f t="shared" ca="1" si="1264"/>
        <v>6</v>
      </c>
      <c r="F9513" s="2" t="str">
        <f t="shared" ca="1" si="1271"/>
        <v/>
      </c>
      <c r="BD9513" s="49">
        <f t="shared" ca="1" si="1268"/>
        <v>3900</v>
      </c>
      <c r="BE9513" s="3">
        <f t="shared" ca="1" si="1265"/>
        <v>0.38995000000000002</v>
      </c>
      <c r="BF9513" s="3">
        <f t="shared" ca="1" si="1266"/>
        <v>-0.2794493539703507</v>
      </c>
      <c r="BG9513" s="9">
        <f t="shared" ca="1" si="1267"/>
        <v>6</v>
      </c>
      <c r="BH9513" s="6">
        <f ca="1">IF(ISNUMBER('Descriptive Stats'!BF9513),'Descriptive Stats'!BF9513,#N/A)</f>
        <v>-0.2794493539703507</v>
      </c>
      <c r="BI9513" s="6">
        <f ca="1">IF(ISNUMBER('Descriptive Stats'!E9513),'Descriptive Stats'!E9513,#N/A)</f>
        <v>6</v>
      </c>
    </row>
    <row r="9514" spans="1:61" ht="14.4" x14ac:dyDescent="0.3">
      <c r="A9514" s="2">
        <f>ROW()</f>
        <v>9514</v>
      </c>
      <c r="C9514" s="8">
        <f t="shared" ca="1" si="1269"/>
        <v>2</v>
      </c>
      <c r="D9514" s="8">
        <f t="shared" ca="1" si="1270"/>
        <v>6</v>
      </c>
      <c r="E9514" s="50">
        <f t="shared" ca="1" si="1264"/>
        <v>0</v>
      </c>
      <c r="F9514" s="2" t="str">
        <f t="shared" ca="1" si="1271"/>
        <v/>
      </c>
      <c r="BD9514" s="49">
        <f t="shared" ca="1" si="1268"/>
        <v>815.5</v>
      </c>
      <c r="BE9514" s="3">
        <f t="shared" ca="1" si="1265"/>
        <v>8.1500000000000003E-2</v>
      </c>
      <c r="BF9514" s="3">
        <f t="shared" ca="1" si="1266"/>
        <v>-1.3950525282585462</v>
      </c>
      <c r="BG9514" s="9">
        <f t="shared" ca="1" si="1267"/>
        <v>0</v>
      </c>
      <c r="BH9514" s="6">
        <f ca="1">IF(ISNUMBER('Descriptive Stats'!BF9514),'Descriptive Stats'!BF9514,#N/A)</f>
        <v>-1.3950525282585462</v>
      </c>
      <c r="BI9514" s="6">
        <f ca="1">IF(ISNUMBER('Descriptive Stats'!E9514),'Descriptive Stats'!E9514,#N/A)</f>
        <v>0</v>
      </c>
    </row>
    <row r="9515" spans="1:61" ht="14.4" x14ac:dyDescent="0.3">
      <c r="A9515" s="2">
        <f>ROW()</f>
        <v>9515</v>
      </c>
      <c r="C9515" s="8">
        <f t="shared" ca="1" si="1269"/>
        <v>14</v>
      </c>
      <c r="D9515" s="8">
        <f t="shared" ca="1" si="1270"/>
        <v>0</v>
      </c>
      <c r="E9515" s="50">
        <f t="shared" ca="1" si="1264"/>
        <v>1</v>
      </c>
      <c r="F9515" s="2" t="str">
        <f t="shared" ca="1" si="1271"/>
        <v/>
      </c>
      <c r="BD9515" s="49">
        <f t="shared" ca="1" si="1268"/>
        <v>1871</v>
      </c>
      <c r="BE9515" s="3">
        <f t="shared" ca="1" si="1265"/>
        <v>0.18704999999999999</v>
      </c>
      <c r="BF9515" s="3">
        <f t="shared" ca="1" si="1266"/>
        <v>-0.88881967520906158</v>
      </c>
      <c r="BG9515" s="9">
        <f t="shared" ca="1" si="1267"/>
        <v>1</v>
      </c>
      <c r="BH9515" s="6">
        <f ca="1">IF(ISNUMBER('Descriptive Stats'!BF9515),'Descriptive Stats'!BF9515,#N/A)</f>
        <v>-0.88881967520906158</v>
      </c>
      <c r="BI9515" s="6">
        <f ca="1">IF(ISNUMBER('Descriptive Stats'!E9515),'Descriptive Stats'!E9515,#N/A)</f>
        <v>1</v>
      </c>
    </row>
    <row r="9516" spans="1:61" ht="14.4" x14ac:dyDescent="0.3">
      <c r="A9516" s="2">
        <f>ROW()</f>
        <v>9516</v>
      </c>
      <c r="C9516" s="8">
        <f t="shared" ca="1" si="1269"/>
        <v>8</v>
      </c>
      <c r="D9516" s="8">
        <f t="shared" ca="1" si="1270"/>
        <v>1</v>
      </c>
      <c r="E9516" s="50">
        <f t="shared" ca="1" si="1264"/>
        <v>6</v>
      </c>
      <c r="F9516" s="2" t="str">
        <f t="shared" ca="1" si="1271"/>
        <v/>
      </c>
      <c r="BD9516" s="49">
        <f t="shared" ca="1" si="1268"/>
        <v>3900</v>
      </c>
      <c r="BE9516" s="3">
        <f t="shared" ca="1" si="1265"/>
        <v>0.38995000000000002</v>
      </c>
      <c r="BF9516" s="3">
        <f t="shared" ca="1" si="1266"/>
        <v>-0.2794493539703507</v>
      </c>
      <c r="BG9516" s="9">
        <f t="shared" ca="1" si="1267"/>
        <v>6</v>
      </c>
      <c r="BH9516" s="6">
        <f ca="1">IF(ISNUMBER('Descriptive Stats'!BF9516),'Descriptive Stats'!BF9516,#N/A)</f>
        <v>-0.2794493539703507</v>
      </c>
      <c r="BI9516" s="6">
        <f ca="1">IF(ISNUMBER('Descriptive Stats'!E9516),'Descriptive Stats'!E9516,#N/A)</f>
        <v>6</v>
      </c>
    </row>
    <row r="9517" spans="1:61" ht="14.4" x14ac:dyDescent="0.3">
      <c r="A9517" s="2">
        <f>ROW()</f>
        <v>9517</v>
      </c>
      <c r="C9517" s="8">
        <f t="shared" ca="1" si="1269"/>
        <v>2</v>
      </c>
      <c r="D9517" s="8">
        <f t="shared" ca="1" si="1270"/>
        <v>6</v>
      </c>
      <c r="E9517" s="50">
        <f t="shared" ca="1" si="1264"/>
        <v>19</v>
      </c>
      <c r="F9517" s="2" t="str">
        <f t="shared" ca="1" si="1271"/>
        <v>X</v>
      </c>
      <c r="BD9517" s="49">
        <f t="shared" ca="1" si="1268"/>
        <v>5294</v>
      </c>
      <c r="BE9517" s="3">
        <f t="shared" ca="1" si="1265"/>
        <v>0.52934999999999999</v>
      </c>
      <c r="BF9517" s="3">
        <f t="shared" ca="1" si="1266"/>
        <v>7.3636031452008061E-2</v>
      </c>
      <c r="BG9517" s="9">
        <f t="shared" ca="1" si="1267"/>
        <v>19</v>
      </c>
      <c r="BH9517" s="6">
        <f ca="1">IF(ISNUMBER('Descriptive Stats'!BF9517),'Descriptive Stats'!BF9517,#N/A)</f>
        <v>7.3636031452008061E-2</v>
      </c>
      <c r="BI9517" s="6">
        <f ca="1">IF(ISNUMBER('Descriptive Stats'!E9517),'Descriptive Stats'!E9517,#N/A)</f>
        <v>19</v>
      </c>
    </row>
    <row r="9518" spans="1:61" ht="14.4" x14ac:dyDescent="0.3">
      <c r="A9518" s="2">
        <f>ROW()</f>
        <v>9518</v>
      </c>
      <c r="C9518" s="8">
        <f t="shared" ca="1" si="1269"/>
        <v>7</v>
      </c>
      <c r="D9518" s="8">
        <f t="shared" ca="1" si="1270"/>
        <v>19</v>
      </c>
      <c r="E9518" s="50">
        <f t="shared" ca="1" si="1264"/>
        <v>15</v>
      </c>
      <c r="F9518" s="2" t="str">
        <f t="shared" ca="1" si="1271"/>
        <v/>
      </c>
      <c r="BD9518" s="49">
        <f t="shared" ca="1" si="1268"/>
        <v>5051.5</v>
      </c>
      <c r="BE9518" s="3">
        <f t="shared" ca="1" si="1265"/>
        <v>0.50509999999999999</v>
      </c>
      <c r="BF9518" s="3">
        <f t="shared" ca="1" si="1266"/>
        <v>1.2784152420787677E-2</v>
      </c>
      <c r="BG9518" s="9">
        <f t="shared" ca="1" si="1267"/>
        <v>15</v>
      </c>
      <c r="BH9518" s="6">
        <f ca="1">IF(ISNUMBER('Descriptive Stats'!BF9518),'Descriptive Stats'!BF9518,#N/A)</f>
        <v>1.2784152420787677E-2</v>
      </c>
      <c r="BI9518" s="6">
        <f ca="1">IF(ISNUMBER('Descriptive Stats'!E9518),'Descriptive Stats'!E9518,#N/A)</f>
        <v>15</v>
      </c>
    </row>
    <row r="9519" spans="1:61" ht="14.4" x14ac:dyDescent="0.3">
      <c r="A9519" s="2">
        <f>ROW()</f>
        <v>9519</v>
      </c>
      <c r="C9519" s="8">
        <f t="shared" ca="1" si="1269"/>
        <v>24</v>
      </c>
      <c r="D9519" s="8">
        <f t="shared" ca="1" si="1270"/>
        <v>15</v>
      </c>
      <c r="E9519" s="50">
        <f t="shared" ca="1" si="1264"/>
        <v>2</v>
      </c>
      <c r="F9519" s="2" t="str">
        <f t="shared" ca="1" si="1271"/>
        <v/>
      </c>
      <c r="BD9519" s="49">
        <f t="shared" ca="1" si="1268"/>
        <v>2595</v>
      </c>
      <c r="BE9519" s="3">
        <f t="shared" ca="1" si="1265"/>
        <v>0.25945000000000001</v>
      </c>
      <c r="BF9519" s="3">
        <f t="shared" ca="1" si="1266"/>
        <v>-0.6450419512753276</v>
      </c>
      <c r="BG9519" s="9">
        <f t="shared" ca="1" si="1267"/>
        <v>2</v>
      </c>
      <c r="BH9519" s="6">
        <f ca="1">IF(ISNUMBER('Descriptive Stats'!BF9519),'Descriptive Stats'!BF9519,#N/A)</f>
        <v>-0.6450419512753276</v>
      </c>
      <c r="BI9519" s="6">
        <f ca="1">IF(ISNUMBER('Descriptive Stats'!E9519),'Descriptive Stats'!E9519,#N/A)</f>
        <v>2</v>
      </c>
    </row>
    <row r="9520" spans="1:61" ht="14.4" x14ac:dyDescent="0.3">
      <c r="A9520" s="2">
        <f>ROW()</f>
        <v>9520</v>
      </c>
      <c r="C9520" s="8">
        <f t="shared" ca="1" si="1269"/>
        <v>21</v>
      </c>
      <c r="D9520" s="8">
        <f t="shared" ca="1" si="1270"/>
        <v>2</v>
      </c>
      <c r="E9520" s="50">
        <f t="shared" ca="1" si="1264"/>
        <v>1</v>
      </c>
      <c r="F9520" s="2" t="str">
        <f t="shared" ca="1" si="1271"/>
        <v/>
      </c>
      <c r="BD9520" s="49">
        <f t="shared" ca="1" si="1268"/>
        <v>1871</v>
      </c>
      <c r="BE9520" s="3">
        <f t="shared" ca="1" si="1265"/>
        <v>0.18704999999999999</v>
      </c>
      <c r="BF9520" s="3">
        <f t="shared" ca="1" si="1266"/>
        <v>-0.88881967520906158</v>
      </c>
      <c r="BG9520" s="9">
        <f t="shared" ca="1" si="1267"/>
        <v>1</v>
      </c>
      <c r="BH9520" s="6">
        <f ca="1">IF(ISNUMBER('Descriptive Stats'!BF9520),'Descriptive Stats'!BF9520,#N/A)</f>
        <v>-0.88881967520906158</v>
      </c>
      <c r="BI9520" s="6">
        <f ca="1">IF(ISNUMBER('Descriptive Stats'!E9520),'Descriptive Stats'!E9520,#N/A)</f>
        <v>1</v>
      </c>
    </row>
    <row r="9521" spans="1:61" ht="14.4" x14ac:dyDescent="0.3">
      <c r="A9521" s="2">
        <f>ROW()</f>
        <v>9521</v>
      </c>
      <c r="C9521" s="8">
        <f t="shared" ca="1" si="1269"/>
        <v>8</v>
      </c>
      <c r="D9521" s="8">
        <f t="shared" ca="1" si="1270"/>
        <v>1</v>
      </c>
      <c r="E9521" s="50">
        <f t="shared" ca="1" si="1264"/>
        <v>7</v>
      </c>
      <c r="F9521" s="2" t="str">
        <f t="shared" ca="1" si="1271"/>
        <v/>
      </c>
      <c r="BD9521" s="49">
        <f t="shared" ca="1" si="1268"/>
        <v>4473.5</v>
      </c>
      <c r="BE9521" s="3">
        <f t="shared" ca="1" si="1265"/>
        <v>0.44729999999999998</v>
      </c>
      <c r="BF9521" s="3">
        <f t="shared" ca="1" si="1266"/>
        <v>-0.13248586824472414</v>
      </c>
      <c r="BG9521" s="9">
        <f t="shared" ca="1" si="1267"/>
        <v>7</v>
      </c>
      <c r="BH9521" s="6">
        <f ca="1">IF(ISNUMBER('Descriptive Stats'!BF9521),'Descriptive Stats'!BF9521,#N/A)</f>
        <v>-0.13248586824472414</v>
      </c>
      <c r="BI9521" s="6">
        <f ca="1">IF(ISNUMBER('Descriptive Stats'!E9521),'Descriptive Stats'!E9521,#N/A)</f>
        <v>7</v>
      </c>
    </row>
    <row r="9522" spans="1:61" ht="14.4" x14ac:dyDescent="0.3">
      <c r="A9522" s="2">
        <f>ROW()</f>
        <v>9522</v>
      </c>
      <c r="C9522" s="8">
        <f t="shared" ca="1" si="1269"/>
        <v>6</v>
      </c>
      <c r="D9522" s="8">
        <f t="shared" ca="1" si="1270"/>
        <v>7</v>
      </c>
      <c r="E9522" s="50">
        <f t="shared" ca="1" si="1264"/>
        <v>4</v>
      </c>
      <c r="F9522" s="2" t="str">
        <f t="shared" ca="1" si="1271"/>
        <v/>
      </c>
      <c r="BD9522" s="49">
        <f t="shared" ca="1" si="1268"/>
        <v>3442</v>
      </c>
      <c r="BE9522" s="3">
        <f t="shared" ca="1" si="1265"/>
        <v>0.34415000000000001</v>
      </c>
      <c r="BF9522" s="3">
        <f t="shared" ca="1" si="1266"/>
        <v>-0.40116316278173481</v>
      </c>
      <c r="BG9522" s="9">
        <f t="shared" ca="1" si="1267"/>
        <v>4</v>
      </c>
      <c r="BH9522" s="6">
        <f ca="1">IF(ISNUMBER('Descriptive Stats'!BF9522),'Descriptive Stats'!BF9522,#N/A)</f>
        <v>-0.40116316278173481</v>
      </c>
      <c r="BI9522" s="6">
        <f ca="1">IF(ISNUMBER('Descriptive Stats'!E9522),'Descriptive Stats'!E9522,#N/A)</f>
        <v>4</v>
      </c>
    </row>
    <row r="9523" spans="1:61" ht="14.4" x14ac:dyDescent="0.3">
      <c r="A9523" s="2">
        <f>ROW()</f>
        <v>9523</v>
      </c>
      <c r="C9523" s="8">
        <f t="shared" ca="1" si="1269"/>
        <v>13</v>
      </c>
      <c r="D9523" s="8">
        <f t="shared" ca="1" si="1270"/>
        <v>4</v>
      </c>
      <c r="E9523" s="50">
        <f t="shared" ca="1" si="1264"/>
        <v>2</v>
      </c>
      <c r="F9523" s="2" t="str">
        <f t="shared" ca="1" si="1271"/>
        <v/>
      </c>
      <c r="BD9523" s="49">
        <f t="shared" ca="1" si="1268"/>
        <v>2595</v>
      </c>
      <c r="BE9523" s="3">
        <f t="shared" ca="1" si="1265"/>
        <v>0.25945000000000001</v>
      </c>
      <c r="BF9523" s="3">
        <f t="shared" ca="1" si="1266"/>
        <v>-0.6450419512753276</v>
      </c>
      <c r="BG9523" s="9">
        <f t="shared" ca="1" si="1267"/>
        <v>2</v>
      </c>
      <c r="BH9523" s="6">
        <f ca="1">IF(ISNUMBER('Descriptive Stats'!BF9523),'Descriptive Stats'!BF9523,#N/A)</f>
        <v>-0.6450419512753276</v>
      </c>
      <c r="BI9523" s="6">
        <f ca="1">IF(ISNUMBER('Descriptive Stats'!E9523),'Descriptive Stats'!E9523,#N/A)</f>
        <v>2</v>
      </c>
    </row>
    <row r="9524" spans="1:61" ht="14.4" x14ac:dyDescent="0.3">
      <c r="A9524" s="2">
        <f>ROW()</f>
        <v>9524</v>
      </c>
      <c r="C9524" s="8">
        <f t="shared" ca="1" si="1269"/>
        <v>9</v>
      </c>
      <c r="D9524" s="8">
        <f t="shared" ca="1" si="1270"/>
        <v>2</v>
      </c>
      <c r="E9524" s="50">
        <f t="shared" ca="1" si="1264"/>
        <v>0</v>
      </c>
      <c r="F9524" s="2" t="str">
        <f t="shared" ca="1" si="1271"/>
        <v/>
      </c>
      <c r="BD9524" s="49">
        <f t="shared" ca="1" si="1268"/>
        <v>815.5</v>
      </c>
      <c r="BE9524" s="3">
        <f t="shared" ca="1" si="1265"/>
        <v>8.1500000000000003E-2</v>
      </c>
      <c r="BF9524" s="3">
        <f t="shared" ca="1" si="1266"/>
        <v>-1.3950525282585462</v>
      </c>
      <c r="BG9524" s="9">
        <f t="shared" ca="1" si="1267"/>
        <v>0</v>
      </c>
      <c r="BH9524" s="6">
        <f ca="1">IF(ISNUMBER('Descriptive Stats'!BF9524),'Descriptive Stats'!BF9524,#N/A)</f>
        <v>-1.3950525282585462</v>
      </c>
      <c r="BI9524" s="6">
        <f ca="1">IF(ISNUMBER('Descriptive Stats'!E9524),'Descriptive Stats'!E9524,#N/A)</f>
        <v>0</v>
      </c>
    </row>
    <row r="9525" spans="1:61" ht="14.4" x14ac:dyDescent="0.3">
      <c r="A9525" s="2">
        <f>ROW()</f>
        <v>9525</v>
      </c>
      <c r="C9525" s="8">
        <f t="shared" ca="1" si="1269"/>
        <v>11</v>
      </c>
      <c r="D9525" s="8">
        <f t="shared" ca="1" si="1270"/>
        <v>0</v>
      </c>
      <c r="E9525" s="50">
        <f t="shared" ca="1" si="1264"/>
        <v>0</v>
      </c>
      <c r="F9525" s="2" t="str">
        <f t="shared" ca="1" si="1271"/>
        <v/>
      </c>
      <c r="BD9525" s="49">
        <f t="shared" ca="1" si="1268"/>
        <v>815.5</v>
      </c>
      <c r="BE9525" s="3">
        <f t="shared" ca="1" si="1265"/>
        <v>8.1500000000000003E-2</v>
      </c>
      <c r="BF9525" s="3">
        <f t="shared" ca="1" si="1266"/>
        <v>-1.3950525282585462</v>
      </c>
      <c r="BG9525" s="9">
        <f t="shared" ca="1" si="1267"/>
        <v>0</v>
      </c>
      <c r="BH9525" s="6">
        <f ca="1">IF(ISNUMBER('Descriptive Stats'!BF9525),'Descriptive Stats'!BF9525,#N/A)</f>
        <v>-1.3950525282585462</v>
      </c>
      <c r="BI9525" s="6">
        <f ca="1">IF(ISNUMBER('Descriptive Stats'!E9525),'Descriptive Stats'!E9525,#N/A)</f>
        <v>0</v>
      </c>
    </row>
    <row r="9526" spans="1:61" ht="14.4" x14ac:dyDescent="0.3">
      <c r="A9526" s="2">
        <f>ROW()</f>
        <v>9526</v>
      </c>
      <c r="C9526" s="8">
        <f t="shared" ca="1" si="1269"/>
        <v>14</v>
      </c>
      <c r="D9526" s="8">
        <f t="shared" ca="1" si="1270"/>
        <v>0</v>
      </c>
      <c r="E9526" s="50">
        <f t="shared" ca="1" si="1264"/>
        <v>2</v>
      </c>
      <c r="F9526" s="2" t="str">
        <f t="shared" ca="1" si="1271"/>
        <v/>
      </c>
      <c r="BD9526" s="49">
        <f t="shared" ca="1" si="1268"/>
        <v>2595</v>
      </c>
      <c r="BE9526" s="3">
        <f t="shared" ca="1" si="1265"/>
        <v>0.25945000000000001</v>
      </c>
      <c r="BF9526" s="3">
        <f t="shared" ca="1" si="1266"/>
        <v>-0.6450419512753276</v>
      </c>
      <c r="BG9526" s="9">
        <f t="shared" ca="1" si="1267"/>
        <v>2</v>
      </c>
      <c r="BH9526" s="6">
        <f ca="1">IF(ISNUMBER('Descriptive Stats'!BF9526),'Descriptive Stats'!BF9526,#N/A)</f>
        <v>-0.6450419512753276</v>
      </c>
      <c r="BI9526" s="6">
        <f ca="1">IF(ISNUMBER('Descriptive Stats'!E9526),'Descriptive Stats'!E9526,#N/A)</f>
        <v>2</v>
      </c>
    </row>
    <row r="9527" spans="1:61" ht="14.4" x14ac:dyDescent="0.3">
      <c r="A9527" s="2">
        <f>ROW()</f>
        <v>9527</v>
      </c>
      <c r="C9527" s="8">
        <f t="shared" ca="1" si="1269"/>
        <v>9</v>
      </c>
      <c r="D9527" s="8">
        <f t="shared" ca="1" si="1270"/>
        <v>2</v>
      </c>
      <c r="E9527" s="50">
        <f t="shared" ca="1" si="1264"/>
        <v>7</v>
      </c>
      <c r="F9527" s="2" t="str">
        <f t="shared" ca="1" si="1271"/>
        <v/>
      </c>
      <c r="BD9527" s="49">
        <f t="shared" ca="1" si="1268"/>
        <v>4473.5</v>
      </c>
      <c r="BE9527" s="3">
        <f t="shared" ca="1" si="1265"/>
        <v>0.44729999999999998</v>
      </c>
      <c r="BF9527" s="3">
        <f t="shared" ca="1" si="1266"/>
        <v>-0.13248586824472414</v>
      </c>
      <c r="BG9527" s="9">
        <f t="shared" ca="1" si="1267"/>
        <v>7</v>
      </c>
      <c r="BH9527" s="6">
        <f ca="1">IF(ISNUMBER('Descriptive Stats'!BF9527),'Descriptive Stats'!BF9527,#N/A)</f>
        <v>-0.13248586824472414</v>
      </c>
      <c r="BI9527" s="6">
        <f ca="1">IF(ISNUMBER('Descriptive Stats'!E9527),'Descriptive Stats'!E9527,#N/A)</f>
        <v>7</v>
      </c>
    </row>
    <row r="9528" spans="1:61" ht="14.4" x14ac:dyDescent="0.3">
      <c r="A9528" s="2">
        <f>ROW()</f>
        <v>9528</v>
      </c>
      <c r="C9528" s="8">
        <f t="shared" ca="1" si="1269"/>
        <v>19</v>
      </c>
      <c r="D9528" s="8">
        <f t="shared" ca="1" si="1270"/>
        <v>7</v>
      </c>
      <c r="E9528" s="50">
        <f t="shared" ca="1" si="1264"/>
        <v>0</v>
      </c>
      <c r="F9528" s="2" t="str">
        <f t="shared" ca="1" si="1271"/>
        <v/>
      </c>
      <c r="BD9528" s="49">
        <f t="shared" ca="1" si="1268"/>
        <v>815.5</v>
      </c>
      <c r="BE9528" s="3">
        <f t="shared" ca="1" si="1265"/>
        <v>8.1500000000000003E-2</v>
      </c>
      <c r="BF9528" s="3">
        <f t="shared" ca="1" si="1266"/>
        <v>-1.3950525282585462</v>
      </c>
      <c r="BG9528" s="9">
        <f t="shared" ca="1" si="1267"/>
        <v>0</v>
      </c>
      <c r="BH9528" s="6">
        <f ca="1">IF(ISNUMBER('Descriptive Stats'!BF9528),'Descriptive Stats'!BF9528,#N/A)</f>
        <v>-1.3950525282585462</v>
      </c>
      <c r="BI9528" s="6">
        <f ca="1">IF(ISNUMBER('Descriptive Stats'!E9528),'Descriptive Stats'!E9528,#N/A)</f>
        <v>0</v>
      </c>
    </row>
    <row r="9529" spans="1:61" ht="14.4" x14ac:dyDescent="0.3">
      <c r="A9529" s="2">
        <f>ROW()</f>
        <v>9529</v>
      </c>
      <c r="C9529" s="8">
        <f t="shared" ca="1" si="1269"/>
        <v>20</v>
      </c>
      <c r="D9529" s="8">
        <f t="shared" ca="1" si="1270"/>
        <v>0</v>
      </c>
      <c r="E9529" s="50">
        <f t="shared" ca="1" si="1264"/>
        <v>15</v>
      </c>
      <c r="F9529" s="2" t="str">
        <f t="shared" ca="1" si="1271"/>
        <v/>
      </c>
      <c r="BD9529" s="49">
        <f t="shared" ca="1" si="1268"/>
        <v>5051.5</v>
      </c>
      <c r="BE9529" s="3">
        <f t="shared" ca="1" si="1265"/>
        <v>0.50509999999999999</v>
      </c>
      <c r="BF9529" s="3">
        <f t="shared" ca="1" si="1266"/>
        <v>1.2784152420787677E-2</v>
      </c>
      <c r="BG9529" s="9">
        <f t="shared" ca="1" si="1267"/>
        <v>15</v>
      </c>
      <c r="BH9529" s="6">
        <f ca="1">IF(ISNUMBER('Descriptive Stats'!BF9529),'Descriptive Stats'!BF9529,#N/A)</f>
        <v>1.2784152420787677E-2</v>
      </c>
      <c r="BI9529" s="6">
        <f ca="1">IF(ISNUMBER('Descriptive Stats'!E9529),'Descriptive Stats'!E9529,#N/A)</f>
        <v>15</v>
      </c>
    </row>
    <row r="9530" spans="1:61" ht="14.4" x14ac:dyDescent="0.3">
      <c r="A9530" s="2">
        <f>ROW()</f>
        <v>9530</v>
      </c>
      <c r="C9530" s="8">
        <f t="shared" ca="1" si="1269"/>
        <v>24</v>
      </c>
      <c r="D9530" s="8">
        <f t="shared" ca="1" si="1270"/>
        <v>15</v>
      </c>
      <c r="E9530" s="50">
        <f t="shared" ca="1" si="1264"/>
        <v>0</v>
      </c>
      <c r="F9530" s="2" t="str">
        <f t="shared" ca="1" si="1271"/>
        <v/>
      </c>
      <c r="BD9530" s="49">
        <f t="shared" ca="1" si="1268"/>
        <v>815.5</v>
      </c>
      <c r="BE9530" s="3">
        <f t="shared" ca="1" si="1265"/>
        <v>8.1500000000000003E-2</v>
      </c>
      <c r="BF9530" s="3">
        <f t="shared" ca="1" si="1266"/>
        <v>-1.3950525282585462</v>
      </c>
      <c r="BG9530" s="9">
        <f t="shared" ca="1" si="1267"/>
        <v>0</v>
      </c>
      <c r="BH9530" s="6">
        <f ca="1">IF(ISNUMBER('Descriptive Stats'!BF9530),'Descriptive Stats'!BF9530,#N/A)</f>
        <v>-1.3950525282585462</v>
      </c>
      <c r="BI9530" s="6">
        <f ca="1">IF(ISNUMBER('Descriptive Stats'!E9530),'Descriptive Stats'!E9530,#N/A)</f>
        <v>0</v>
      </c>
    </row>
    <row r="9531" spans="1:61" ht="14.4" x14ac:dyDescent="0.3">
      <c r="A9531" s="2">
        <f>ROW()</f>
        <v>9531</v>
      </c>
      <c r="C9531" s="8">
        <f t="shared" ca="1" si="1269"/>
        <v>4</v>
      </c>
      <c r="D9531" s="8">
        <f t="shared" ca="1" si="1270"/>
        <v>0</v>
      </c>
      <c r="E9531" s="50">
        <f t="shared" ca="1" si="1264"/>
        <v>3</v>
      </c>
      <c r="F9531" s="2" t="str">
        <f t="shared" ca="1" si="1271"/>
        <v/>
      </c>
      <c r="BD9531" s="49">
        <f t="shared" ca="1" si="1268"/>
        <v>3200</v>
      </c>
      <c r="BE9531" s="3">
        <f t="shared" ca="1" si="1265"/>
        <v>0.31995000000000001</v>
      </c>
      <c r="BF9531" s="3">
        <f t="shared" ca="1" si="1266"/>
        <v>-0.46783862043457014</v>
      </c>
      <c r="BG9531" s="9">
        <f t="shared" ca="1" si="1267"/>
        <v>3</v>
      </c>
      <c r="BH9531" s="6">
        <f ca="1">IF(ISNUMBER('Descriptive Stats'!BF9531),'Descriptive Stats'!BF9531,#N/A)</f>
        <v>-0.46783862043457014</v>
      </c>
      <c r="BI9531" s="6">
        <f ca="1">IF(ISNUMBER('Descriptive Stats'!E9531),'Descriptive Stats'!E9531,#N/A)</f>
        <v>3</v>
      </c>
    </row>
    <row r="9532" spans="1:61" ht="14.4" x14ac:dyDescent="0.3">
      <c r="A9532" s="2">
        <f>ROW()</f>
        <v>9532</v>
      </c>
      <c r="C9532" s="8">
        <f t="shared" ca="1" si="1269"/>
        <v>10</v>
      </c>
      <c r="D9532" s="8">
        <f t="shared" ca="1" si="1270"/>
        <v>3</v>
      </c>
      <c r="E9532" s="50">
        <f t="shared" ca="1" si="1264"/>
        <v>1</v>
      </c>
      <c r="F9532" s="2" t="str">
        <f t="shared" ca="1" si="1271"/>
        <v/>
      </c>
      <c r="BD9532" s="49">
        <f t="shared" ca="1" si="1268"/>
        <v>1871</v>
      </c>
      <c r="BE9532" s="3">
        <f t="shared" ca="1" si="1265"/>
        <v>0.18704999999999999</v>
      </c>
      <c r="BF9532" s="3">
        <f t="shared" ca="1" si="1266"/>
        <v>-0.88881967520906158</v>
      </c>
      <c r="BG9532" s="9">
        <f t="shared" ca="1" si="1267"/>
        <v>1</v>
      </c>
      <c r="BH9532" s="6">
        <f ca="1">IF(ISNUMBER('Descriptive Stats'!BF9532),'Descriptive Stats'!BF9532,#N/A)</f>
        <v>-0.88881967520906158</v>
      </c>
      <c r="BI9532" s="6">
        <f ca="1">IF(ISNUMBER('Descriptive Stats'!E9532),'Descriptive Stats'!E9532,#N/A)</f>
        <v>1</v>
      </c>
    </row>
    <row r="9533" spans="1:61" ht="14.4" x14ac:dyDescent="0.3">
      <c r="A9533" s="2">
        <f>ROW()</f>
        <v>9533</v>
      </c>
      <c r="C9533" s="8">
        <f t="shared" ca="1" si="1269"/>
        <v>8</v>
      </c>
      <c r="D9533" s="8">
        <f t="shared" ca="1" si="1270"/>
        <v>1</v>
      </c>
      <c r="E9533" s="50">
        <f t="shared" ca="1" si="1264"/>
        <v>9</v>
      </c>
      <c r="F9533" s="2" t="str">
        <f t="shared" ca="1" si="1271"/>
        <v/>
      </c>
      <c r="BD9533" s="49">
        <f t="shared" ca="1" si="1268"/>
        <v>4819</v>
      </c>
      <c r="BE9533" s="3">
        <f t="shared" ca="1" si="1265"/>
        <v>0.48185</v>
      </c>
      <c r="BF9533" s="3">
        <f t="shared" ca="1" si="1266"/>
        <v>-4.5511009098988427E-2</v>
      </c>
      <c r="BG9533" s="9">
        <f t="shared" ca="1" si="1267"/>
        <v>9</v>
      </c>
      <c r="BH9533" s="6">
        <f ca="1">IF(ISNUMBER('Descriptive Stats'!BF9533),'Descriptive Stats'!BF9533,#N/A)</f>
        <v>-4.5511009098988427E-2</v>
      </c>
      <c r="BI9533" s="6">
        <f ca="1">IF(ISNUMBER('Descriptive Stats'!E9533),'Descriptive Stats'!E9533,#N/A)</f>
        <v>9</v>
      </c>
    </row>
    <row r="9534" spans="1:61" ht="14.4" x14ac:dyDescent="0.3">
      <c r="A9534" s="2">
        <f>ROW()</f>
        <v>9534</v>
      </c>
      <c r="C9534" s="8">
        <f t="shared" ca="1" si="1269"/>
        <v>23</v>
      </c>
      <c r="D9534" s="8">
        <f t="shared" ca="1" si="1270"/>
        <v>9</v>
      </c>
      <c r="E9534" s="50">
        <f t="shared" ca="1" si="1264"/>
        <v>15</v>
      </c>
      <c r="F9534" s="2" t="str">
        <f t="shared" ca="1" si="1271"/>
        <v/>
      </c>
      <c r="BD9534" s="49">
        <f t="shared" ca="1" si="1268"/>
        <v>5051.5</v>
      </c>
      <c r="BE9534" s="3">
        <f t="shared" ca="1" si="1265"/>
        <v>0.50509999999999999</v>
      </c>
      <c r="BF9534" s="3">
        <f t="shared" ca="1" si="1266"/>
        <v>1.2784152420787677E-2</v>
      </c>
      <c r="BG9534" s="9">
        <f t="shared" ca="1" si="1267"/>
        <v>15</v>
      </c>
      <c r="BH9534" s="6">
        <f ca="1">IF(ISNUMBER('Descriptive Stats'!BF9534),'Descriptive Stats'!BF9534,#N/A)</f>
        <v>1.2784152420787677E-2</v>
      </c>
      <c r="BI9534" s="6">
        <f ca="1">IF(ISNUMBER('Descriptive Stats'!E9534),'Descriptive Stats'!E9534,#N/A)</f>
        <v>15</v>
      </c>
    </row>
    <row r="9535" spans="1:61" ht="14.4" x14ac:dyDescent="0.3">
      <c r="A9535" s="2">
        <f>ROW()</f>
        <v>9535</v>
      </c>
      <c r="C9535" s="8">
        <f t="shared" ca="1" si="1269"/>
        <v>24</v>
      </c>
      <c r="D9535" s="8">
        <f t="shared" ca="1" si="1270"/>
        <v>15</v>
      </c>
      <c r="E9535" s="50">
        <f t="shared" ca="1" si="1264"/>
        <v>1</v>
      </c>
      <c r="F9535" s="2" t="str">
        <f t="shared" ca="1" si="1271"/>
        <v/>
      </c>
      <c r="BD9535" s="49">
        <f t="shared" ca="1" si="1268"/>
        <v>1871</v>
      </c>
      <c r="BE9535" s="3">
        <f t="shared" ca="1" si="1265"/>
        <v>0.18704999999999999</v>
      </c>
      <c r="BF9535" s="3">
        <f t="shared" ca="1" si="1266"/>
        <v>-0.88881967520906158</v>
      </c>
      <c r="BG9535" s="9">
        <f t="shared" ca="1" si="1267"/>
        <v>1</v>
      </c>
      <c r="BH9535" s="6">
        <f ca="1">IF(ISNUMBER('Descriptive Stats'!BF9535),'Descriptive Stats'!BF9535,#N/A)</f>
        <v>-0.88881967520906158</v>
      </c>
      <c r="BI9535" s="6">
        <f ca="1">IF(ISNUMBER('Descriptive Stats'!E9535),'Descriptive Stats'!E9535,#N/A)</f>
        <v>1</v>
      </c>
    </row>
    <row r="9536" spans="1:61" ht="14.4" x14ac:dyDescent="0.3">
      <c r="A9536" s="2">
        <f>ROW()</f>
        <v>9536</v>
      </c>
      <c r="C9536" s="8">
        <f t="shared" ca="1" si="1269"/>
        <v>12</v>
      </c>
      <c r="D9536" s="8">
        <f t="shared" ca="1" si="1270"/>
        <v>1</v>
      </c>
      <c r="E9536" s="50">
        <f t="shared" ca="1" si="1264"/>
        <v>2</v>
      </c>
      <c r="F9536" s="2" t="str">
        <f t="shared" ca="1" si="1271"/>
        <v/>
      </c>
      <c r="BD9536" s="49">
        <f t="shared" ca="1" si="1268"/>
        <v>2595</v>
      </c>
      <c r="BE9536" s="3">
        <f t="shared" ca="1" si="1265"/>
        <v>0.25945000000000001</v>
      </c>
      <c r="BF9536" s="3">
        <f t="shared" ca="1" si="1266"/>
        <v>-0.6450419512753276</v>
      </c>
      <c r="BG9536" s="9">
        <f t="shared" ca="1" si="1267"/>
        <v>2</v>
      </c>
      <c r="BH9536" s="6">
        <f ca="1">IF(ISNUMBER('Descriptive Stats'!BF9536),'Descriptive Stats'!BF9536,#N/A)</f>
        <v>-0.6450419512753276</v>
      </c>
      <c r="BI9536" s="6">
        <f ca="1">IF(ISNUMBER('Descriptive Stats'!E9536),'Descriptive Stats'!E9536,#N/A)</f>
        <v>2</v>
      </c>
    </row>
    <row r="9537" spans="1:61" ht="14.4" x14ac:dyDescent="0.3">
      <c r="A9537" s="2">
        <f>ROW()</f>
        <v>9537</v>
      </c>
      <c r="C9537" s="8">
        <f t="shared" ca="1" si="1269"/>
        <v>3</v>
      </c>
      <c r="D9537" s="8">
        <f t="shared" ca="1" si="1270"/>
        <v>2</v>
      </c>
      <c r="E9537" s="50">
        <f t="shared" ca="1" si="1264"/>
        <v>0</v>
      </c>
      <c r="F9537" s="2" t="str">
        <f t="shared" ca="1" si="1271"/>
        <v/>
      </c>
      <c r="BD9537" s="49">
        <f t="shared" ca="1" si="1268"/>
        <v>815.5</v>
      </c>
      <c r="BE9537" s="3">
        <f t="shared" ca="1" si="1265"/>
        <v>8.1500000000000003E-2</v>
      </c>
      <c r="BF9537" s="3">
        <f t="shared" ca="1" si="1266"/>
        <v>-1.3950525282585462</v>
      </c>
      <c r="BG9537" s="9">
        <f t="shared" ca="1" si="1267"/>
        <v>0</v>
      </c>
      <c r="BH9537" s="6">
        <f ca="1">IF(ISNUMBER('Descriptive Stats'!BF9537),'Descriptive Stats'!BF9537,#N/A)</f>
        <v>-1.3950525282585462</v>
      </c>
      <c r="BI9537" s="6">
        <f ca="1">IF(ISNUMBER('Descriptive Stats'!E9537),'Descriptive Stats'!E9537,#N/A)</f>
        <v>0</v>
      </c>
    </row>
    <row r="9538" spans="1:61" ht="14.4" x14ac:dyDescent="0.3">
      <c r="A9538" s="2">
        <f>ROW()</f>
        <v>9538</v>
      </c>
      <c r="C9538" s="8">
        <f t="shared" ca="1" si="1269"/>
        <v>11</v>
      </c>
      <c r="D9538" s="8">
        <f t="shared" ca="1" si="1270"/>
        <v>0</v>
      </c>
      <c r="E9538" s="50">
        <f t="shared" ca="1" si="1264"/>
        <v>2</v>
      </c>
      <c r="F9538" s="2" t="str">
        <f t="shared" ca="1" si="1271"/>
        <v/>
      </c>
      <c r="BD9538" s="49">
        <f t="shared" ca="1" si="1268"/>
        <v>2595</v>
      </c>
      <c r="BE9538" s="3">
        <f t="shared" ca="1" si="1265"/>
        <v>0.25945000000000001</v>
      </c>
      <c r="BF9538" s="3">
        <f t="shared" ca="1" si="1266"/>
        <v>-0.6450419512753276</v>
      </c>
      <c r="BG9538" s="9">
        <f t="shared" ca="1" si="1267"/>
        <v>2</v>
      </c>
      <c r="BH9538" s="6">
        <f ca="1">IF(ISNUMBER('Descriptive Stats'!BF9538),'Descriptive Stats'!BF9538,#N/A)</f>
        <v>-0.6450419512753276</v>
      </c>
      <c r="BI9538" s="6">
        <f ca="1">IF(ISNUMBER('Descriptive Stats'!E9538),'Descriptive Stats'!E9538,#N/A)</f>
        <v>2</v>
      </c>
    </row>
    <row r="9539" spans="1:61" ht="14.4" x14ac:dyDescent="0.3">
      <c r="A9539" s="2">
        <f>ROW()</f>
        <v>9539</v>
      </c>
      <c r="C9539" s="8">
        <f t="shared" ca="1" si="1269"/>
        <v>9</v>
      </c>
      <c r="D9539" s="8">
        <f t="shared" ca="1" si="1270"/>
        <v>2</v>
      </c>
      <c r="E9539" s="50">
        <f t="shared" ref="E9539:E9602" ca="1" si="1272">IF(0=MOD(ROW(),$J$1),AVERAGE(OFFSET($D$2,ROW()-$J$1,0,$J$1,1)),"")</f>
        <v>6</v>
      </c>
      <c r="F9539" s="2" t="str">
        <f t="shared" ca="1" si="1271"/>
        <v/>
      </c>
      <c r="BD9539" s="49">
        <f t="shared" ca="1" si="1268"/>
        <v>3900</v>
      </c>
      <c r="BE9539" s="3">
        <f t="shared" ca="1" si="1265"/>
        <v>0.38995000000000002</v>
      </c>
      <c r="BF9539" s="3">
        <f t="shared" ca="1" si="1266"/>
        <v>-0.2794493539703507</v>
      </c>
      <c r="BG9539" s="9">
        <f t="shared" ca="1" si="1267"/>
        <v>6</v>
      </c>
      <c r="BH9539" s="6">
        <f ca="1">IF(ISNUMBER('Descriptive Stats'!BF9539),'Descriptive Stats'!BF9539,#N/A)</f>
        <v>-0.2794493539703507</v>
      </c>
      <c r="BI9539" s="6">
        <f ca="1">IF(ISNUMBER('Descriptive Stats'!E9539),'Descriptive Stats'!E9539,#N/A)</f>
        <v>6</v>
      </c>
    </row>
    <row r="9540" spans="1:61" ht="14.4" x14ac:dyDescent="0.3">
      <c r="A9540" s="2">
        <f>ROW()</f>
        <v>9540</v>
      </c>
      <c r="C9540" s="8">
        <f t="shared" ca="1" si="1269"/>
        <v>2</v>
      </c>
      <c r="D9540" s="8">
        <f t="shared" ca="1" si="1270"/>
        <v>6</v>
      </c>
      <c r="E9540" s="50">
        <f t="shared" ca="1" si="1272"/>
        <v>6</v>
      </c>
      <c r="F9540" s="2" t="str">
        <f t="shared" ca="1" si="1271"/>
        <v/>
      </c>
      <c r="BD9540" s="49">
        <f t="shared" ca="1" si="1268"/>
        <v>3900</v>
      </c>
      <c r="BE9540" s="3">
        <f t="shared" ca="1" si="1265"/>
        <v>0.38995000000000002</v>
      </c>
      <c r="BF9540" s="3">
        <f t="shared" ca="1" si="1266"/>
        <v>-0.2794493539703507</v>
      </c>
      <c r="BG9540" s="9">
        <f t="shared" ca="1" si="1267"/>
        <v>6</v>
      </c>
      <c r="BH9540" s="6">
        <f ca="1">IF(ISNUMBER('Descriptive Stats'!BF9540),'Descriptive Stats'!BF9540,#N/A)</f>
        <v>-0.2794493539703507</v>
      </c>
      <c r="BI9540" s="6">
        <f ca="1">IF(ISNUMBER('Descriptive Stats'!E9540),'Descriptive Stats'!E9540,#N/A)</f>
        <v>6</v>
      </c>
    </row>
    <row r="9541" spans="1:61" ht="14.4" x14ac:dyDescent="0.3">
      <c r="A9541" s="2">
        <f>ROW()</f>
        <v>9541</v>
      </c>
      <c r="C9541" s="8">
        <f t="shared" ca="1" si="1269"/>
        <v>2</v>
      </c>
      <c r="D9541" s="8">
        <f t="shared" ca="1" si="1270"/>
        <v>6</v>
      </c>
      <c r="E9541" s="50">
        <f t="shared" ca="1" si="1272"/>
        <v>2</v>
      </c>
      <c r="F9541" s="2" t="str">
        <f t="shared" ca="1" si="1271"/>
        <v/>
      </c>
      <c r="BD9541" s="49">
        <f t="shared" ca="1" si="1268"/>
        <v>2595</v>
      </c>
      <c r="BE9541" s="3">
        <f t="shared" ca="1" si="1265"/>
        <v>0.25945000000000001</v>
      </c>
      <c r="BF9541" s="3">
        <f t="shared" ca="1" si="1266"/>
        <v>-0.6450419512753276</v>
      </c>
      <c r="BG9541" s="9">
        <f t="shared" ca="1" si="1267"/>
        <v>2</v>
      </c>
      <c r="BH9541" s="6">
        <f ca="1">IF(ISNUMBER('Descriptive Stats'!BF9541),'Descriptive Stats'!BF9541,#N/A)</f>
        <v>-0.6450419512753276</v>
      </c>
      <c r="BI9541" s="6">
        <f ca="1">IF(ISNUMBER('Descriptive Stats'!E9541),'Descriptive Stats'!E9541,#N/A)</f>
        <v>2</v>
      </c>
    </row>
    <row r="9542" spans="1:61" ht="14.4" x14ac:dyDescent="0.3">
      <c r="A9542" s="2">
        <f>ROW()</f>
        <v>9542</v>
      </c>
      <c r="C9542" s="8">
        <f t="shared" ca="1" si="1269"/>
        <v>9</v>
      </c>
      <c r="D9542" s="8">
        <f t="shared" ca="1" si="1270"/>
        <v>2</v>
      </c>
      <c r="E9542" s="50">
        <f t="shared" ca="1" si="1272"/>
        <v>0</v>
      </c>
      <c r="F9542" s="2" t="str">
        <f t="shared" ca="1" si="1271"/>
        <v/>
      </c>
      <c r="BD9542" s="49">
        <f t="shared" ca="1" si="1268"/>
        <v>815.5</v>
      </c>
      <c r="BE9542" s="3">
        <f t="shared" ca="1" si="1265"/>
        <v>8.1500000000000003E-2</v>
      </c>
      <c r="BF9542" s="3">
        <f t="shared" ca="1" si="1266"/>
        <v>-1.3950525282585462</v>
      </c>
      <c r="BG9542" s="9">
        <f t="shared" ca="1" si="1267"/>
        <v>0</v>
      </c>
      <c r="BH9542" s="6">
        <f ca="1">IF(ISNUMBER('Descriptive Stats'!BF9542),'Descriptive Stats'!BF9542,#N/A)</f>
        <v>-1.3950525282585462</v>
      </c>
      <c r="BI9542" s="6">
        <f ca="1">IF(ISNUMBER('Descriptive Stats'!E9542),'Descriptive Stats'!E9542,#N/A)</f>
        <v>0</v>
      </c>
    </row>
    <row r="9543" spans="1:61" ht="14.4" x14ac:dyDescent="0.3">
      <c r="A9543" s="2">
        <f>ROW()</f>
        <v>9543</v>
      </c>
      <c r="C9543" s="8">
        <f t="shared" ca="1" si="1269"/>
        <v>18</v>
      </c>
      <c r="D9543" s="8">
        <f t="shared" ca="1" si="1270"/>
        <v>0</v>
      </c>
      <c r="E9543" s="50">
        <f t="shared" ca="1" si="1272"/>
        <v>6</v>
      </c>
      <c r="F9543" s="2" t="str">
        <f t="shared" ca="1" si="1271"/>
        <v/>
      </c>
      <c r="BD9543" s="49">
        <f t="shared" ca="1" si="1268"/>
        <v>3900</v>
      </c>
      <c r="BE9543" s="3">
        <f t="shared" ca="1" si="1265"/>
        <v>0.38995000000000002</v>
      </c>
      <c r="BF9543" s="3">
        <f t="shared" ca="1" si="1266"/>
        <v>-0.2794493539703507</v>
      </c>
      <c r="BG9543" s="9">
        <f t="shared" ca="1" si="1267"/>
        <v>6</v>
      </c>
      <c r="BH9543" s="6">
        <f ca="1">IF(ISNUMBER('Descriptive Stats'!BF9543),'Descriptive Stats'!BF9543,#N/A)</f>
        <v>-0.2794493539703507</v>
      </c>
      <c r="BI9543" s="6">
        <f ca="1">IF(ISNUMBER('Descriptive Stats'!E9543),'Descriptive Stats'!E9543,#N/A)</f>
        <v>6</v>
      </c>
    </row>
    <row r="9544" spans="1:61" ht="14.4" x14ac:dyDescent="0.3">
      <c r="A9544" s="2">
        <f>ROW()</f>
        <v>9544</v>
      </c>
      <c r="C9544" s="8">
        <f t="shared" ca="1" si="1269"/>
        <v>5</v>
      </c>
      <c r="D9544" s="8">
        <f t="shared" ca="1" si="1270"/>
        <v>6</v>
      </c>
      <c r="E9544" s="50">
        <f t="shared" ca="1" si="1272"/>
        <v>15</v>
      </c>
      <c r="F9544" s="2" t="str">
        <f t="shared" ca="1" si="1271"/>
        <v/>
      </c>
      <c r="BD9544" s="49">
        <f t="shared" ca="1" si="1268"/>
        <v>5051.5</v>
      </c>
      <c r="BE9544" s="3">
        <f t="shared" ca="1" si="1265"/>
        <v>0.50509999999999999</v>
      </c>
      <c r="BF9544" s="3">
        <f t="shared" ca="1" si="1266"/>
        <v>1.2784152420787677E-2</v>
      </c>
      <c r="BG9544" s="9">
        <f t="shared" ca="1" si="1267"/>
        <v>15</v>
      </c>
      <c r="BH9544" s="6">
        <f ca="1">IF(ISNUMBER('Descriptive Stats'!BF9544),'Descriptive Stats'!BF9544,#N/A)</f>
        <v>1.2784152420787677E-2</v>
      </c>
      <c r="BI9544" s="6">
        <f ca="1">IF(ISNUMBER('Descriptive Stats'!E9544),'Descriptive Stats'!E9544,#N/A)</f>
        <v>15</v>
      </c>
    </row>
    <row r="9545" spans="1:61" ht="14.4" x14ac:dyDescent="0.3">
      <c r="A9545" s="2">
        <f>ROW()</f>
        <v>9545</v>
      </c>
      <c r="C9545" s="8">
        <f t="shared" ca="1" si="1269"/>
        <v>24</v>
      </c>
      <c r="D9545" s="8">
        <f t="shared" ca="1" si="1270"/>
        <v>15</v>
      </c>
      <c r="E9545" s="50">
        <f t="shared" ca="1" si="1272"/>
        <v>0</v>
      </c>
      <c r="F9545" s="2" t="str">
        <f t="shared" ca="1" si="1271"/>
        <v/>
      </c>
      <c r="BD9545" s="49">
        <f t="shared" ca="1" si="1268"/>
        <v>815.5</v>
      </c>
      <c r="BE9545" s="3">
        <f t="shared" ref="BE9545:BE9608" ca="1" si="1273">IF(ISNUMBER(BD9545),(BD9545-0.5)/$BK$4,"")</f>
        <v>8.1500000000000003E-2</v>
      </c>
      <c r="BF9545" s="3">
        <f t="shared" ref="BF9545:BF9608" ca="1" si="1274">IF(ISNUMBER(BE9545),_xlfn.NORM.INV(BE9545,0,1),"")</f>
        <v>-1.3950525282585462</v>
      </c>
      <c r="BG9545" s="9">
        <f t="shared" ref="BG9545:BG9608" ca="1" si="1275">IF(ISNUMBER(E9545),E9545,"")</f>
        <v>0</v>
      </c>
      <c r="BH9545" s="6">
        <f ca="1">IF(ISNUMBER('Descriptive Stats'!BF9545),'Descriptive Stats'!BF9545,#N/A)</f>
        <v>-1.3950525282585462</v>
      </c>
      <c r="BI9545" s="6">
        <f ca="1">IF(ISNUMBER('Descriptive Stats'!E9545),'Descriptive Stats'!E9545,#N/A)</f>
        <v>0</v>
      </c>
    </row>
    <row r="9546" spans="1:61" ht="14.4" x14ac:dyDescent="0.3">
      <c r="A9546" s="2">
        <f>ROW()</f>
        <v>9546</v>
      </c>
      <c r="C9546" s="8">
        <f t="shared" ca="1" si="1269"/>
        <v>4</v>
      </c>
      <c r="D9546" s="8">
        <f t="shared" ca="1" si="1270"/>
        <v>0</v>
      </c>
      <c r="E9546" s="50">
        <f t="shared" ca="1" si="1272"/>
        <v>2</v>
      </c>
      <c r="F9546" s="2" t="str">
        <f t="shared" ca="1" si="1271"/>
        <v/>
      </c>
      <c r="BD9546" s="49">
        <f t="shared" ref="BD9546:BD9609" ca="1" si="1276">IF(ISNUMBER(BG9546),_xlfn.RANK.AVG(BG9546,$BG$2:$BG$5414,1),"")</f>
        <v>2595</v>
      </c>
      <c r="BE9546" s="3">
        <f t="shared" ca="1" si="1273"/>
        <v>0.25945000000000001</v>
      </c>
      <c r="BF9546" s="3">
        <f t="shared" ca="1" si="1274"/>
        <v>-0.6450419512753276</v>
      </c>
      <c r="BG9546" s="9">
        <f t="shared" ca="1" si="1275"/>
        <v>2</v>
      </c>
      <c r="BH9546" s="6">
        <f ca="1">IF(ISNUMBER('Descriptive Stats'!BF9546),'Descriptive Stats'!BF9546,#N/A)</f>
        <v>-0.6450419512753276</v>
      </c>
      <c r="BI9546" s="6">
        <f ca="1">IF(ISNUMBER('Descriptive Stats'!E9546),'Descriptive Stats'!E9546,#N/A)</f>
        <v>2</v>
      </c>
    </row>
    <row r="9547" spans="1:61" ht="14.4" x14ac:dyDescent="0.3">
      <c r="A9547" s="2">
        <f>ROW()</f>
        <v>9547</v>
      </c>
      <c r="C9547" s="8">
        <f t="shared" ca="1" si="1269"/>
        <v>17</v>
      </c>
      <c r="D9547" s="8">
        <f t="shared" ca="1" si="1270"/>
        <v>2</v>
      </c>
      <c r="E9547" s="50">
        <f t="shared" ca="1" si="1272"/>
        <v>15</v>
      </c>
      <c r="F9547" s="2" t="str">
        <f t="shared" ca="1" si="1271"/>
        <v/>
      </c>
      <c r="BD9547" s="49">
        <f t="shared" ca="1" si="1276"/>
        <v>5051.5</v>
      </c>
      <c r="BE9547" s="3">
        <f t="shared" ca="1" si="1273"/>
        <v>0.50509999999999999</v>
      </c>
      <c r="BF9547" s="3">
        <f t="shared" ca="1" si="1274"/>
        <v>1.2784152420787677E-2</v>
      </c>
      <c r="BG9547" s="9">
        <f t="shared" ca="1" si="1275"/>
        <v>15</v>
      </c>
      <c r="BH9547" s="6">
        <f ca="1">IF(ISNUMBER('Descriptive Stats'!BF9547),'Descriptive Stats'!BF9547,#N/A)</f>
        <v>1.2784152420787677E-2</v>
      </c>
      <c r="BI9547" s="6">
        <f ca="1">IF(ISNUMBER('Descriptive Stats'!E9547),'Descriptive Stats'!E9547,#N/A)</f>
        <v>15</v>
      </c>
    </row>
    <row r="9548" spans="1:61" ht="14.4" x14ac:dyDescent="0.3">
      <c r="A9548" s="2">
        <f>ROW()</f>
        <v>9548</v>
      </c>
      <c r="C9548" s="8">
        <f t="shared" ca="1" si="1269"/>
        <v>24</v>
      </c>
      <c r="D9548" s="8">
        <f t="shared" ca="1" si="1270"/>
        <v>15</v>
      </c>
      <c r="E9548" s="50">
        <f t="shared" ca="1" si="1272"/>
        <v>1</v>
      </c>
      <c r="F9548" s="2" t="str">
        <f t="shared" ca="1" si="1271"/>
        <v/>
      </c>
      <c r="BD9548" s="49">
        <f t="shared" ca="1" si="1276"/>
        <v>1871</v>
      </c>
      <c r="BE9548" s="3">
        <f t="shared" ca="1" si="1273"/>
        <v>0.18704999999999999</v>
      </c>
      <c r="BF9548" s="3">
        <f t="shared" ca="1" si="1274"/>
        <v>-0.88881967520906158</v>
      </c>
      <c r="BG9548" s="9">
        <f t="shared" ca="1" si="1275"/>
        <v>1</v>
      </c>
      <c r="BH9548" s="6">
        <f ca="1">IF(ISNUMBER('Descriptive Stats'!BF9548),'Descriptive Stats'!BF9548,#N/A)</f>
        <v>-0.88881967520906158</v>
      </c>
      <c r="BI9548" s="6">
        <f ca="1">IF(ISNUMBER('Descriptive Stats'!E9548),'Descriptive Stats'!E9548,#N/A)</f>
        <v>1</v>
      </c>
    </row>
    <row r="9549" spans="1:61" ht="14.4" x14ac:dyDescent="0.3">
      <c r="A9549" s="2">
        <f>ROW()</f>
        <v>9549</v>
      </c>
      <c r="C9549" s="8">
        <f t="shared" ca="1" si="1269"/>
        <v>12</v>
      </c>
      <c r="D9549" s="8">
        <f t="shared" ca="1" si="1270"/>
        <v>1</v>
      </c>
      <c r="E9549" s="50">
        <f t="shared" ca="1" si="1272"/>
        <v>19</v>
      </c>
      <c r="F9549" s="2" t="str">
        <f t="shared" ca="1" si="1271"/>
        <v>X</v>
      </c>
      <c r="BD9549" s="49">
        <f t="shared" ca="1" si="1276"/>
        <v>5294</v>
      </c>
      <c r="BE9549" s="3">
        <f t="shared" ca="1" si="1273"/>
        <v>0.52934999999999999</v>
      </c>
      <c r="BF9549" s="3">
        <f t="shared" ca="1" si="1274"/>
        <v>7.3636031452008061E-2</v>
      </c>
      <c r="BG9549" s="9">
        <f t="shared" ca="1" si="1275"/>
        <v>19</v>
      </c>
      <c r="BH9549" s="6">
        <f ca="1">IF(ISNUMBER('Descriptive Stats'!BF9549),'Descriptive Stats'!BF9549,#N/A)</f>
        <v>7.3636031452008061E-2</v>
      </c>
      <c r="BI9549" s="6">
        <f ca="1">IF(ISNUMBER('Descriptive Stats'!E9549),'Descriptive Stats'!E9549,#N/A)</f>
        <v>19</v>
      </c>
    </row>
    <row r="9550" spans="1:61" ht="14.4" x14ac:dyDescent="0.3">
      <c r="A9550" s="2">
        <f>ROW()</f>
        <v>9550</v>
      </c>
      <c r="C9550" s="8">
        <f t="shared" ca="1" si="1269"/>
        <v>7</v>
      </c>
      <c r="D9550" s="8">
        <f t="shared" ca="1" si="1270"/>
        <v>19</v>
      </c>
      <c r="E9550" s="50">
        <f t="shared" ca="1" si="1272"/>
        <v>6</v>
      </c>
      <c r="F9550" s="2" t="str">
        <f t="shared" ca="1" si="1271"/>
        <v/>
      </c>
      <c r="BD9550" s="49">
        <f t="shared" ca="1" si="1276"/>
        <v>3900</v>
      </c>
      <c r="BE9550" s="3">
        <f t="shared" ca="1" si="1273"/>
        <v>0.38995000000000002</v>
      </c>
      <c r="BF9550" s="3">
        <f t="shared" ca="1" si="1274"/>
        <v>-0.2794493539703507</v>
      </c>
      <c r="BG9550" s="9">
        <f t="shared" ca="1" si="1275"/>
        <v>6</v>
      </c>
      <c r="BH9550" s="6">
        <f ca="1">IF(ISNUMBER('Descriptive Stats'!BF9550),'Descriptive Stats'!BF9550,#N/A)</f>
        <v>-0.2794493539703507</v>
      </c>
      <c r="BI9550" s="6">
        <f ca="1">IF(ISNUMBER('Descriptive Stats'!E9550),'Descriptive Stats'!E9550,#N/A)</f>
        <v>6</v>
      </c>
    </row>
    <row r="9551" spans="1:61" ht="14.4" x14ac:dyDescent="0.3">
      <c r="A9551" s="2">
        <f>ROW()</f>
        <v>9551</v>
      </c>
      <c r="C9551" s="8">
        <f t="shared" ca="1" si="1269"/>
        <v>16</v>
      </c>
      <c r="D9551" s="8">
        <f t="shared" ca="1" si="1270"/>
        <v>6</v>
      </c>
      <c r="E9551" s="50">
        <f t="shared" ca="1" si="1272"/>
        <v>0</v>
      </c>
      <c r="F9551" s="2" t="str">
        <f t="shared" ca="1" si="1271"/>
        <v/>
      </c>
      <c r="BD9551" s="49">
        <f t="shared" ca="1" si="1276"/>
        <v>815.5</v>
      </c>
      <c r="BE9551" s="3">
        <f t="shared" ca="1" si="1273"/>
        <v>8.1500000000000003E-2</v>
      </c>
      <c r="BF9551" s="3">
        <f t="shared" ca="1" si="1274"/>
        <v>-1.3950525282585462</v>
      </c>
      <c r="BG9551" s="9">
        <f t="shared" ca="1" si="1275"/>
        <v>0</v>
      </c>
      <c r="BH9551" s="6">
        <f ca="1">IF(ISNUMBER('Descriptive Stats'!BF9551),'Descriptive Stats'!BF9551,#N/A)</f>
        <v>-1.3950525282585462</v>
      </c>
      <c r="BI9551" s="6">
        <f ca="1">IF(ISNUMBER('Descriptive Stats'!E9551),'Descriptive Stats'!E9551,#N/A)</f>
        <v>0</v>
      </c>
    </row>
    <row r="9552" spans="1:61" ht="14.4" x14ac:dyDescent="0.3">
      <c r="A9552" s="2">
        <f>ROW()</f>
        <v>9552</v>
      </c>
      <c r="C9552" s="8">
        <f t="shared" ca="1" si="1269"/>
        <v>18</v>
      </c>
      <c r="D9552" s="8">
        <f t="shared" ca="1" si="1270"/>
        <v>0</v>
      </c>
      <c r="E9552" s="50">
        <f t="shared" ca="1" si="1272"/>
        <v>7</v>
      </c>
      <c r="F9552" s="2" t="str">
        <f t="shared" ca="1" si="1271"/>
        <v/>
      </c>
      <c r="BD9552" s="49">
        <f t="shared" ca="1" si="1276"/>
        <v>4473.5</v>
      </c>
      <c r="BE9552" s="3">
        <f t="shared" ca="1" si="1273"/>
        <v>0.44729999999999998</v>
      </c>
      <c r="BF9552" s="3">
        <f t="shared" ca="1" si="1274"/>
        <v>-0.13248586824472414</v>
      </c>
      <c r="BG9552" s="9">
        <f t="shared" ca="1" si="1275"/>
        <v>7</v>
      </c>
      <c r="BH9552" s="6">
        <f ca="1">IF(ISNUMBER('Descriptive Stats'!BF9552),'Descriptive Stats'!BF9552,#N/A)</f>
        <v>-0.13248586824472414</v>
      </c>
      <c r="BI9552" s="6">
        <f ca="1">IF(ISNUMBER('Descriptive Stats'!E9552),'Descriptive Stats'!E9552,#N/A)</f>
        <v>7</v>
      </c>
    </row>
    <row r="9553" spans="1:61" ht="14.4" x14ac:dyDescent="0.3">
      <c r="A9553" s="2">
        <f>ROW()</f>
        <v>9553</v>
      </c>
      <c r="C9553" s="8">
        <f t="shared" ref="C9553:C9616" ca="1" si="1277">RANDBETWEEN(2,COUNT(B:B))</f>
        <v>6</v>
      </c>
      <c r="D9553" s="8">
        <f t="shared" ref="D9553:D9616" ca="1" si="1278">VLOOKUP(C9553,A:B,2,TRUE)</f>
        <v>7</v>
      </c>
      <c r="E9553" s="50">
        <f t="shared" ca="1" si="1272"/>
        <v>0</v>
      </c>
      <c r="F9553" s="2" t="str">
        <f t="shared" ref="F9553:F9616" ca="1" si="1279">IF(ISNUMBER(E9553),IF(OR(E9553&lt;$K$16,E9553&gt;$K$14),"X",""),"")</f>
        <v/>
      </c>
      <c r="BD9553" s="49">
        <f t="shared" ca="1" si="1276"/>
        <v>815.5</v>
      </c>
      <c r="BE9553" s="3">
        <f t="shared" ca="1" si="1273"/>
        <v>8.1500000000000003E-2</v>
      </c>
      <c r="BF9553" s="3">
        <f t="shared" ca="1" si="1274"/>
        <v>-1.3950525282585462</v>
      </c>
      <c r="BG9553" s="9">
        <f t="shared" ca="1" si="1275"/>
        <v>0</v>
      </c>
      <c r="BH9553" s="6">
        <f ca="1">IF(ISNUMBER('Descriptive Stats'!BF9553),'Descriptive Stats'!BF9553,#N/A)</f>
        <v>-1.3950525282585462</v>
      </c>
      <c r="BI9553" s="6">
        <f ca="1">IF(ISNUMBER('Descriptive Stats'!E9553),'Descriptive Stats'!E9553,#N/A)</f>
        <v>0</v>
      </c>
    </row>
    <row r="9554" spans="1:61" ht="14.4" x14ac:dyDescent="0.3">
      <c r="A9554" s="2">
        <f>ROW()</f>
        <v>9554</v>
      </c>
      <c r="C9554" s="8">
        <f t="shared" ca="1" si="1277"/>
        <v>22</v>
      </c>
      <c r="D9554" s="8">
        <f t="shared" ca="1" si="1278"/>
        <v>0</v>
      </c>
      <c r="E9554" s="50">
        <f t="shared" ca="1" si="1272"/>
        <v>6</v>
      </c>
      <c r="F9554" s="2" t="str">
        <f t="shared" ca="1" si="1279"/>
        <v/>
      </c>
      <c r="BD9554" s="49">
        <f t="shared" ca="1" si="1276"/>
        <v>3900</v>
      </c>
      <c r="BE9554" s="3">
        <f t="shared" ca="1" si="1273"/>
        <v>0.38995000000000002</v>
      </c>
      <c r="BF9554" s="3">
        <f t="shared" ca="1" si="1274"/>
        <v>-0.2794493539703507</v>
      </c>
      <c r="BG9554" s="9">
        <f t="shared" ca="1" si="1275"/>
        <v>6</v>
      </c>
      <c r="BH9554" s="6">
        <f ca="1">IF(ISNUMBER('Descriptive Stats'!BF9554),'Descriptive Stats'!BF9554,#N/A)</f>
        <v>-0.2794493539703507</v>
      </c>
      <c r="BI9554" s="6">
        <f ca="1">IF(ISNUMBER('Descriptive Stats'!E9554),'Descriptive Stats'!E9554,#N/A)</f>
        <v>6</v>
      </c>
    </row>
    <row r="9555" spans="1:61" ht="14.4" x14ac:dyDescent="0.3">
      <c r="A9555" s="2">
        <f>ROW()</f>
        <v>9555</v>
      </c>
      <c r="C9555" s="8">
        <f t="shared" ca="1" si="1277"/>
        <v>16</v>
      </c>
      <c r="D9555" s="8">
        <f t="shared" ca="1" si="1278"/>
        <v>6</v>
      </c>
      <c r="E9555" s="50">
        <f t="shared" ca="1" si="1272"/>
        <v>0</v>
      </c>
      <c r="F9555" s="2" t="str">
        <f t="shared" ca="1" si="1279"/>
        <v/>
      </c>
      <c r="BD9555" s="49">
        <f t="shared" ca="1" si="1276"/>
        <v>815.5</v>
      </c>
      <c r="BE9555" s="3">
        <f t="shared" ca="1" si="1273"/>
        <v>8.1500000000000003E-2</v>
      </c>
      <c r="BF9555" s="3">
        <f t="shared" ca="1" si="1274"/>
        <v>-1.3950525282585462</v>
      </c>
      <c r="BG9555" s="9">
        <f t="shared" ca="1" si="1275"/>
        <v>0</v>
      </c>
      <c r="BH9555" s="6">
        <f ca="1">IF(ISNUMBER('Descriptive Stats'!BF9555),'Descriptive Stats'!BF9555,#N/A)</f>
        <v>-1.3950525282585462</v>
      </c>
      <c r="BI9555" s="6">
        <f ca="1">IF(ISNUMBER('Descriptive Stats'!E9555),'Descriptive Stats'!E9555,#N/A)</f>
        <v>0</v>
      </c>
    </row>
    <row r="9556" spans="1:61" ht="14.4" x14ac:dyDescent="0.3">
      <c r="A9556" s="2">
        <f>ROW()</f>
        <v>9556</v>
      </c>
      <c r="C9556" s="8">
        <f t="shared" ca="1" si="1277"/>
        <v>11</v>
      </c>
      <c r="D9556" s="8">
        <f t="shared" ca="1" si="1278"/>
        <v>0</v>
      </c>
      <c r="E9556" s="50">
        <f t="shared" ca="1" si="1272"/>
        <v>0</v>
      </c>
      <c r="F9556" s="2" t="str">
        <f t="shared" ca="1" si="1279"/>
        <v/>
      </c>
      <c r="BD9556" s="49">
        <f t="shared" ca="1" si="1276"/>
        <v>815.5</v>
      </c>
      <c r="BE9556" s="3">
        <f t="shared" ca="1" si="1273"/>
        <v>8.1500000000000003E-2</v>
      </c>
      <c r="BF9556" s="3">
        <f t="shared" ca="1" si="1274"/>
        <v>-1.3950525282585462</v>
      </c>
      <c r="BG9556" s="9">
        <f t="shared" ca="1" si="1275"/>
        <v>0</v>
      </c>
      <c r="BH9556" s="6">
        <f ca="1">IF(ISNUMBER('Descriptive Stats'!BF9556),'Descriptive Stats'!BF9556,#N/A)</f>
        <v>-1.3950525282585462</v>
      </c>
      <c r="BI9556" s="6">
        <f ca="1">IF(ISNUMBER('Descriptive Stats'!E9556),'Descriptive Stats'!E9556,#N/A)</f>
        <v>0</v>
      </c>
    </row>
    <row r="9557" spans="1:61" ht="14.4" x14ac:dyDescent="0.3">
      <c r="A9557" s="2">
        <f>ROW()</f>
        <v>9557</v>
      </c>
      <c r="C9557" s="8">
        <f t="shared" ca="1" si="1277"/>
        <v>22</v>
      </c>
      <c r="D9557" s="8">
        <f t="shared" ca="1" si="1278"/>
        <v>0</v>
      </c>
      <c r="E9557" s="50">
        <f t="shared" ca="1" si="1272"/>
        <v>19</v>
      </c>
      <c r="F9557" s="2" t="str">
        <f t="shared" ca="1" si="1279"/>
        <v>X</v>
      </c>
      <c r="BD9557" s="49">
        <f t="shared" ca="1" si="1276"/>
        <v>5294</v>
      </c>
      <c r="BE9557" s="3">
        <f t="shared" ca="1" si="1273"/>
        <v>0.52934999999999999</v>
      </c>
      <c r="BF9557" s="3">
        <f t="shared" ca="1" si="1274"/>
        <v>7.3636031452008061E-2</v>
      </c>
      <c r="BG9557" s="9">
        <f t="shared" ca="1" si="1275"/>
        <v>19</v>
      </c>
      <c r="BH9557" s="6">
        <f ca="1">IF(ISNUMBER('Descriptive Stats'!BF9557),'Descriptive Stats'!BF9557,#N/A)</f>
        <v>7.3636031452008061E-2</v>
      </c>
      <c r="BI9557" s="6">
        <f ca="1">IF(ISNUMBER('Descriptive Stats'!E9557),'Descriptive Stats'!E9557,#N/A)</f>
        <v>19</v>
      </c>
    </row>
    <row r="9558" spans="1:61" ht="14.4" x14ac:dyDescent="0.3">
      <c r="A9558" s="2">
        <f>ROW()</f>
        <v>9558</v>
      </c>
      <c r="C9558" s="8">
        <f t="shared" ca="1" si="1277"/>
        <v>7</v>
      </c>
      <c r="D9558" s="8">
        <f t="shared" ca="1" si="1278"/>
        <v>19</v>
      </c>
      <c r="E9558" s="50">
        <f t="shared" ca="1" si="1272"/>
        <v>4</v>
      </c>
      <c r="F9558" s="2" t="str">
        <f t="shared" ca="1" si="1279"/>
        <v/>
      </c>
      <c r="BD9558" s="49">
        <f t="shared" ca="1" si="1276"/>
        <v>3442</v>
      </c>
      <c r="BE9558" s="3">
        <f t="shared" ca="1" si="1273"/>
        <v>0.34415000000000001</v>
      </c>
      <c r="BF9558" s="3">
        <f t="shared" ca="1" si="1274"/>
        <v>-0.40116316278173481</v>
      </c>
      <c r="BG9558" s="9">
        <f t="shared" ca="1" si="1275"/>
        <v>4</v>
      </c>
      <c r="BH9558" s="6">
        <f ca="1">IF(ISNUMBER('Descriptive Stats'!BF9558),'Descriptive Stats'!BF9558,#N/A)</f>
        <v>-0.40116316278173481</v>
      </c>
      <c r="BI9558" s="6">
        <f ca="1">IF(ISNUMBER('Descriptive Stats'!E9558),'Descriptive Stats'!E9558,#N/A)</f>
        <v>4</v>
      </c>
    </row>
    <row r="9559" spans="1:61" ht="14.4" x14ac:dyDescent="0.3">
      <c r="A9559" s="2">
        <f>ROW()</f>
        <v>9559</v>
      </c>
      <c r="C9559" s="8">
        <f t="shared" ca="1" si="1277"/>
        <v>13</v>
      </c>
      <c r="D9559" s="8">
        <f t="shared" ca="1" si="1278"/>
        <v>4</v>
      </c>
      <c r="E9559" s="50">
        <f t="shared" ca="1" si="1272"/>
        <v>3</v>
      </c>
      <c r="F9559" s="2" t="str">
        <f t="shared" ca="1" si="1279"/>
        <v/>
      </c>
      <c r="BD9559" s="49">
        <f t="shared" ca="1" si="1276"/>
        <v>3200</v>
      </c>
      <c r="BE9559" s="3">
        <f t="shared" ca="1" si="1273"/>
        <v>0.31995000000000001</v>
      </c>
      <c r="BF9559" s="3">
        <f t="shared" ca="1" si="1274"/>
        <v>-0.46783862043457014</v>
      </c>
      <c r="BG9559" s="9">
        <f t="shared" ca="1" si="1275"/>
        <v>3</v>
      </c>
      <c r="BH9559" s="6">
        <f ca="1">IF(ISNUMBER('Descriptive Stats'!BF9559),'Descriptive Stats'!BF9559,#N/A)</f>
        <v>-0.46783862043457014</v>
      </c>
      <c r="BI9559" s="6">
        <f ca="1">IF(ISNUMBER('Descriptive Stats'!E9559),'Descriptive Stats'!E9559,#N/A)</f>
        <v>3</v>
      </c>
    </row>
    <row r="9560" spans="1:61" ht="14.4" x14ac:dyDescent="0.3">
      <c r="A9560" s="2">
        <f>ROW()</f>
        <v>9560</v>
      </c>
      <c r="C9560" s="8">
        <f t="shared" ca="1" si="1277"/>
        <v>10</v>
      </c>
      <c r="D9560" s="8">
        <f t="shared" ca="1" si="1278"/>
        <v>3</v>
      </c>
      <c r="E9560" s="50">
        <f t="shared" ca="1" si="1272"/>
        <v>7</v>
      </c>
      <c r="F9560" s="2" t="str">
        <f t="shared" ca="1" si="1279"/>
        <v/>
      </c>
      <c r="BD9560" s="49">
        <f t="shared" ca="1" si="1276"/>
        <v>4473.5</v>
      </c>
      <c r="BE9560" s="3">
        <f t="shared" ca="1" si="1273"/>
        <v>0.44729999999999998</v>
      </c>
      <c r="BF9560" s="3">
        <f t="shared" ca="1" si="1274"/>
        <v>-0.13248586824472414</v>
      </c>
      <c r="BG9560" s="9">
        <f t="shared" ca="1" si="1275"/>
        <v>7</v>
      </c>
      <c r="BH9560" s="6">
        <f ca="1">IF(ISNUMBER('Descriptive Stats'!BF9560),'Descriptive Stats'!BF9560,#N/A)</f>
        <v>-0.13248586824472414</v>
      </c>
      <c r="BI9560" s="6">
        <f ca="1">IF(ISNUMBER('Descriptive Stats'!E9560),'Descriptive Stats'!E9560,#N/A)</f>
        <v>7</v>
      </c>
    </row>
    <row r="9561" spans="1:61" ht="14.4" x14ac:dyDescent="0.3">
      <c r="A9561" s="2">
        <f>ROW()</f>
        <v>9561</v>
      </c>
      <c r="C9561" s="8">
        <f t="shared" ca="1" si="1277"/>
        <v>6</v>
      </c>
      <c r="D9561" s="8">
        <f t="shared" ca="1" si="1278"/>
        <v>7</v>
      </c>
      <c r="E9561" s="50">
        <f t="shared" ca="1" si="1272"/>
        <v>19</v>
      </c>
      <c r="F9561" s="2" t="str">
        <f t="shared" ca="1" si="1279"/>
        <v>X</v>
      </c>
      <c r="BD9561" s="49">
        <f t="shared" ca="1" si="1276"/>
        <v>5294</v>
      </c>
      <c r="BE9561" s="3">
        <f t="shared" ca="1" si="1273"/>
        <v>0.52934999999999999</v>
      </c>
      <c r="BF9561" s="3">
        <f t="shared" ca="1" si="1274"/>
        <v>7.3636031452008061E-2</v>
      </c>
      <c r="BG9561" s="9">
        <f t="shared" ca="1" si="1275"/>
        <v>19</v>
      </c>
      <c r="BH9561" s="6">
        <f ca="1">IF(ISNUMBER('Descriptive Stats'!BF9561),'Descriptive Stats'!BF9561,#N/A)</f>
        <v>7.3636031452008061E-2</v>
      </c>
      <c r="BI9561" s="6">
        <f ca="1">IF(ISNUMBER('Descriptive Stats'!E9561),'Descriptive Stats'!E9561,#N/A)</f>
        <v>19</v>
      </c>
    </row>
    <row r="9562" spans="1:61" ht="14.4" x14ac:dyDescent="0.3">
      <c r="A9562" s="2">
        <f>ROW()</f>
        <v>9562</v>
      </c>
      <c r="C9562" s="8">
        <f t="shared" ca="1" si="1277"/>
        <v>7</v>
      </c>
      <c r="D9562" s="8">
        <f t="shared" ca="1" si="1278"/>
        <v>19</v>
      </c>
      <c r="E9562" s="50">
        <f t="shared" ca="1" si="1272"/>
        <v>9</v>
      </c>
      <c r="F9562" s="2" t="str">
        <f t="shared" ca="1" si="1279"/>
        <v/>
      </c>
      <c r="BD9562" s="49">
        <f t="shared" ca="1" si="1276"/>
        <v>4819</v>
      </c>
      <c r="BE9562" s="3">
        <f t="shared" ca="1" si="1273"/>
        <v>0.48185</v>
      </c>
      <c r="BF9562" s="3">
        <f t="shared" ca="1" si="1274"/>
        <v>-4.5511009098988427E-2</v>
      </c>
      <c r="BG9562" s="9">
        <f t="shared" ca="1" si="1275"/>
        <v>9</v>
      </c>
      <c r="BH9562" s="6">
        <f ca="1">IF(ISNUMBER('Descriptive Stats'!BF9562),'Descriptive Stats'!BF9562,#N/A)</f>
        <v>-4.5511009098988427E-2</v>
      </c>
      <c r="BI9562" s="6">
        <f ca="1">IF(ISNUMBER('Descriptive Stats'!E9562),'Descriptive Stats'!E9562,#N/A)</f>
        <v>9</v>
      </c>
    </row>
    <row r="9563" spans="1:61" ht="14.4" x14ac:dyDescent="0.3">
      <c r="A9563" s="2">
        <f>ROW()</f>
        <v>9563</v>
      </c>
      <c r="C9563" s="8">
        <f t="shared" ca="1" si="1277"/>
        <v>23</v>
      </c>
      <c r="D9563" s="8">
        <f t="shared" ca="1" si="1278"/>
        <v>9</v>
      </c>
      <c r="E9563" s="50">
        <f t="shared" ca="1" si="1272"/>
        <v>9</v>
      </c>
      <c r="F9563" s="2" t="str">
        <f t="shared" ca="1" si="1279"/>
        <v/>
      </c>
      <c r="BD9563" s="49">
        <f t="shared" ca="1" si="1276"/>
        <v>4819</v>
      </c>
      <c r="BE9563" s="3">
        <f t="shared" ca="1" si="1273"/>
        <v>0.48185</v>
      </c>
      <c r="BF9563" s="3">
        <f t="shared" ca="1" si="1274"/>
        <v>-4.5511009098988427E-2</v>
      </c>
      <c r="BG9563" s="9">
        <f t="shared" ca="1" si="1275"/>
        <v>9</v>
      </c>
      <c r="BH9563" s="6">
        <f ca="1">IF(ISNUMBER('Descriptive Stats'!BF9563),'Descriptive Stats'!BF9563,#N/A)</f>
        <v>-4.5511009098988427E-2</v>
      </c>
      <c r="BI9563" s="6">
        <f ca="1">IF(ISNUMBER('Descriptive Stats'!E9563),'Descriptive Stats'!E9563,#N/A)</f>
        <v>9</v>
      </c>
    </row>
    <row r="9564" spans="1:61" ht="14.4" x14ac:dyDescent="0.3">
      <c r="A9564" s="2">
        <f>ROW()</f>
        <v>9564</v>
      </c>
      <c r="C9564" s="8">
        <f t="shared" ca="1" si="1277"/>
        <v>23</v>
      </c>
      <c r="D9564" s="8">
        <f t="shared" ca="1" si="1278"/>
        <v>9</v>
      </c>
      <c r="E9564" s="50">
        <f t="shared" ca="1" si="1272"/>
        <v>0</v>
      </c>
      <c r="F9564" s="2" t="str">
        <f t="shared" ca="1" si="1279"/>
        <v/>
      </c>
      <c r="BD9564" s="49">
        <f t="shared" ca="1" si="1276"/>
        <v>815.5</v>
      </c>
      <c r="BE9564" s="3">
        <f t="shared" ca="1" si="1273"/>
        <v>8.1500000000000003E-2</v>
      </c>
      <c r="BF9564" s="3">
        <f t="shared" ca="1" si="1274"/>
        <v>-1.3950525282585462</v>
      </c>
      <c r="BG9564" s="9">
        <f t="shared" ca="1" si="1275"/>
        <v>0</v>
      </c>
      <c r="BH9564" s="6">
        <f ca="1">IF(ISNUMBER('Descriptive Stats'!BF9564),'Descriptive Stats'!BF9564,#N/A)</f>
        <v>-1.3950525282585462</v>
      </c>
      <c r="BI9564" s="6">
        <f ca="1">IF(ISNUMBER('Descriptive Stats'!E9564),'Descriptive Stats'!E9564,#N/A)</f>
        <v>0</v>
      </c>
    </row>
    <row r="9565" spans="1:61" ht="14.4" x14ac:dyDescent="0.3">
      <c r="A9565" s="2">
        <f>ROW()</f>
        <v>9565</v>
      </c>
      <c r="C9565" s="8">
        <f t="shared" ca="1" si="1277"/>
        <v>20</v>
      </c>
      <c r="D9565" s="8">
        <f t="shared" ca="1" si="1278"/>
        <v>0</v>
      </c>
      <c r="E9565" s="50">
        <f t="shared" ca="1" si="1272"/>
        <v>0</v>
      </c>
      <c r="F9565" s="2" t="str">
        <f t="shared" ca="1" si="1279"/>
        <v/>
      </c>
      <c r="BD9565" s="49">
        <f t="shared" ca="1" si="1276"/>
        <v>815.5</v>
      </c>
      <c r="BE9565" s="3">
        <f t="shared" ca="1" si="1273"/>
        <v>8.1500000000000003E-2</v>
      </c>
      <c r="BF9565" s="3">
        <f t="shared" ca="1" si="1274"/>
        <v>-1.3950525282585462</v>
      </c>
      <c r="BG9565" s="9">
        <f t="shared" ca="1" si="1275"/>
        <v>0</v>
      </c>
      <c r="BH9565" s="6">
        <f ca="1">IF(ISNUMBER('Descriptive Stats'!BF9565),'Descriptive Stats'!BF9565,#N/A)</f>
        <v>-1.3950525282585462</v>
      </c>
      <c r="BI9565" s="6">
        <f ca="1">IF(ISNUMBER('Descriptive Stats'!E9565),'Descriptive Stats'!E9565,#N/A)</f>
        <v>0</v>
      </c>
    </row>
    <row r="9566" spans="1:61" ht="14.4" x14ac:dyDescent="0.3">
      <c r="A9566" s="2">
        <f>ROW()</f>
        <v>9566</v>
      </c>
      <c r="C9566" s="8">
        <f t="shared" ca="1" si="1277"/>
        <v>4</v>
      </c>
      <c r="D9566" s="8">
        <f t="shared" ca="1" si="1278"/>
        <v>0</v>
      </c>
      <c r="E9566" s="50">
        <f t="shared" ca="1" si="1272"/>
        <v>2</v>
      </c>
      <c r="F9566" s="2" t="str">
        <f t="shared" ca="1" si="1279"/>
        <v/>
      </c>
      <c r="BD9566" s="49">
        <f t="shared" ca="1" si="1276"/>
        <v>2595</v>
      </c>
      <c r="BE9566" s="3">
        <f t="shared" ca="1" si="1273"/>
        <v>0.25945000000000001</v>
      </c>
      <c r="BF9566" s="3">
        <f t="shared" ca="1" si="1274"/>
        <v>-0.6450419512753276</v>
      </c>
      <c r="BG9566" s="9">
        <f t="shared" ca="1" si="1275"/>
        <v>2</v>
      </c>
      <c r="BH9566" s="6">
        <f ca="1">IF(ISNUMBER('Descriptive Stats'!BF9566),'Descriptive Stats'!BF9566,#N/A)</f>
        <v>-0.6450419512753276</v>
      </c>
      <c r="BI9566" s="6">
        <f ca="1">IF(ISNUMBER('Descriptive Stats'!E9566),'Descriptive Stats'!E9566,#N/A)</f>
        <v>2</v>
      </c>
    </row>
    <row r="9567" spans="1:61" ht="14.4" x14ac:dyDescent="0.3">
      <c r="A9567" s="2">
        <f>ROW()</f>
        <v>9567</v>
      </c>
      <c r="C9567" s="8">
        <f t="shared" ca="1" si="1277"/>
        <v>3</v>
      </c>
      <c r="D9567" s="8">
        <f t="shared" ca="1" si="1278"/>
        <v>2</v>
      </c>
      <c r="E9567" s="50">
        <f t="shared" ca="1" si="1272"/>
        <v>0</v>
      </c>
      <c r="F9567" s="2" t="str">
        <f t="shared" ca="1" si="1279"/>
        <v/>
      </c>
      <c r="BD9567" s="49">
        <f t="shared" ca="1" si="1276"/>
        <v>815.5</v>
      </c>
      <c r="BE9567" s="3">
        <f t="shared" ca="1" si="1273"/>
        <v>8.1500000000000003E-2</v>
      </c>
      <c r="BF9567" s="3">
        <f t="shared" ca="1" si="1274"/>
        <v>-1.3950525282585462</v>
      </c>
      <c r="BG9567" s="9">
        <f t="shared" ca="1" si="1275"/>
        <v>0</v>
      </c>
      <c r="BH9567" s="6">
        <f ca="1">IF(ISNUMBER('Descriptive Stats'!BF9567),'Descriptive Stats'!BF9567,#N/A)</f>
        <v>-1.3950525282585462</v>
      </c>
      <c r="BI9567" s="6">
        <f ca="1">IF(ISNUMBER('Descriptive Stats'!E9567),'Descriptive Stats'!E9567,#N/A)</f>
        <v>0</v>
      </c>
    </row>
    <row r="9568" spans="1:61" ht="14.4" x14ac:dyDescent="0.3">
      <c r="A9568" s="2">
        <f>ROW()</f>
        <v>9568</v>
      </c>
      <c r="C9568" s="8">
        <f t="shared" ca="1" si="1277"/>
        <v>11</v>
      </c>
      <c r="D9568" s="8">
        <f t="shared" ca="1" si="1278"/>
        <v>0</v>
      </c>
      <c r="E9568" s="50">
        <f t="shared" ca="1" si="1272"/>
        <v>0</v>
      </c>
      <c r="F9568" s="2" t="str">
        <f t="shared" ca="1" si="1279"/>
        <v/>
      </c>
      <c r="BD9568" s="49">
        <f t="shared" ca="1" si="1276"/>
        <v>815.5</v>
      </c>
      <c r="BE9568" s="3">
        <f t="shared" ca="1" si="1273"/>
        <v>8.1500000000000003E-2</v>
      </c>
      <c r="BF9568" s="3">
        <f t="shared" ca="1" si="1274"/>
        <v>-1.3950525282585462</v>
      </c>
      <c r="BG9568" s="9">
        <f t="shared" ca="1" si="1275"/>
        <v>0</v>
      </c>
      <c r="BH9568" s="6">
        <f ca="1">IF(ISNUMBER('Descriptive Stats'!BF9568),'Descriptive Stats'!BF9568,#N/A)</f>
        <v>-1.3950525282585462</v>
      </c>
      <c r="BI9568" s="6">
        <f ca="1">IF(ISNUMBER('Descriptive Stats'!E9568),'Descriptive Stats'!E9568,#N/A)</f>
        <v>0</v>
      </c>
    </row>
    <row r="9569" spans="1:61" ht="14.4" x14ac:dyDescent="0.3">
      <c r="A9569" s="2">
        <f>ROW()</f>
        <v>9569</v>
      </c>
      <c r="C9569" s="8">
        <f t="shared" ca="1" si="1277"/>
        <v>15</v>
      </c>
      <c r="D9569" s="8">
        <f t="shared" ca="1" si="1278"/>
        <v>0</v>
      </c>
      <c r="E9569" s="50">
        <f t="shared" ca="1" si="1272"/>
        <v>1</v>
      </c>
      <c r="F9569" s="2" t="str">
        <f t="shared" ca="1" si="1279"/>
        <v/>
      </c>
      <c r="BD9569" s="49">
        <f t="shared" ca="1" si="1276"/>
        <v>1871</v>
      </c>
      <c r="BE9569" s="3">
        <f t="shared" ca="1" si="1273"/>
        <v>0.18704999999999999</v>
      </c>
      <c r="BF9569" s="3">
        <f t="shared" ca="1" si="1274"/>
        <v>-0.88881967520906158</v>
      </c>
      <c r="BG9569" s="9">
        <f t="shared" ca="1" si="1275"/>
        <v>1</v>
      </c>
      <c r="BH9569" s="6">
        <f ca="1">IF(ISNUMBER('Descriptive Stats'!BF9569),'Descriptive Stats'!BF9569,#N/A)</f>
        <v>-0.88881967520906158</v>
      </c>
      <c r="BI9569" s="6">
        <f ca="1">IF(ISNUMBER('Descriptive Stats'!E9569),'Descriptive Stats'!E9569,#N/A)</f>
        <v>1</v>
      </c>
    </row>
    <row r="9570" spans="1:61" ht="14.4" x14ac:dyDescent="0.3">
      <c r="A9570" s="2">
        <f>ROW()</f>
        <v>9570</v>
      </c>
      <c r="C9570" s="8">
        <f t="shared" ca="1" si="1277"/>
        <v>8</v>
      </c>
      <c r="D9570" s="8">
        <f t="shared" ca="1" si="1278"/>
        <v>1</v>
      </c>
      <c r="E9570" s="50">
        <f t="shared" ca="1" si="1272"/>
        <v>0</v>
      </c>
      <c r="F9570" s="2" t="str">
        <f t="shared" ca="1" si="1279"/>
        <v/>
      </c>
      <c r="BD9570" s="49">
        <f t="shared" ca="1" si="1276"/>
        <v>815.5</v>
      </c>
      <c r="BE9570" s="3">
        <f t="shared" ca="1" si="1273"/>
        <v>8.1500000000000003E-2</v>
      </c>
      <c r="BF9570" s="3">
        <f t="shared" ca="1" si="1274"/>
        <v>-1.3950525282585462</v>
      </c>
      <c r="BG9570" s="9">
        <f t="shared" ca="1" si="1275"/>
        <v>0</v>
      </c>
      <c r="BH9570" s="6">
        <f ca="1">IF(ISNUMBER('Descriptive Stats'!BF9570),'Descriptive Stats'!BF9570,#N/A)</f>
        <v>-1.3950525282585462</v>
      </c>
      <c r="BI9570" s="6">
        <f ca="1">IF(ISNUMBER('Descriptive Stats'!E9570),'Descriptive Stats'!E9570,#N/A)</f>
        <v>0</v>
      </c>
    </row>
    <row r="9571" spans="1:61" ht="14.4" x14ac:dyDescent="0.3">
      <c r="A9571" s="2">
        <f>ROW()</f>
        <v>9571</v>
      </c>
      <c r="C9571" s="8">
        <f t="shared" ca="1" si="1277"/>
        <v>14</v>
      </c>
      <c r="D9571" s="8">
        <f t="shared" ca="1" si="1278"/>
        <v>0</v>
      </c>
      <c r="E9571" s="50">
        <f t="shared" ca="1" si="1272"/>
        <v>0</v>
      </c>
      <c r="F9571" s="2" t="str">
        <f t="shared" ca="1" si="1279"/>
        <v/>
      </c>
      <c r="BD9571" s="49">
        <f t="shared" ca="1" si="1276"/>
        <v>815.5</v>
      </c>
      <c r="BE9571" s="3">
        <f t="shared" ca="1" si="1273"/>
        <v>8.1500000000000003E-2</v>
      </c>
      <c r="BF9571" s="3">
        <f t="shared" ca="1" si="1274"/>
        <v>-1.3950525282585462</v>
      </c>
      <c r="BG9571" s="9">
        <f t="shared" ca="1" si="1275"/>
        <v>0</v>
      </c>
      <c r="BH9571" s="6">
        <f ca="1">IF(ISNUMBER('Descriptive Stats'!BF9571),'Descriptive Stats'!BF9571,#N/A)</f>
        <v>-1.3950525282585462</v>
      </c>
      <c r="BI9571" s="6">
        <f ca="1">IF(ISNUMBER('Descriptive Stats'!E9571),'Descriptive Stats'!E9571,#N/A)</f>
        <v>0</v>
      </c>
    </row>
    <row r="9572" spans="1:61" ht="14.4" x14ac:dyDescent="0.3">
      <c r="A9572" s="2">
        <f>ROW()</f>
        <v>9572</v>
      </c>
      <c r="C9572" s="8">
        <f t="shared" ca="1" si="1277"/>
        <v>11</v>
      </c>
      <c r="D9572" s="8">
        <f t="shared" ca="1" si="1278"/>
        <v>0</v>
      </c>
      <c r="E9572" s="50">
        <f t="shared" ca="1" si="1272"/>
        <v>3</v>
      </c>
      <c r="F9572" s="2" t="str">
        <f t="shared" ca="1" si="1279"/>
        <v/>
      </c>
      <c r="BD9572" s="49">
        <f t="shared" ca="1" si="1276"/>
        <v>3200</v>
      </c>
      <c r="BE9572" s="3">
        <f t="shared" ca="1" si="1273"/>
        <v>0.31995000000000001</v>
      </c>
      <c r="BF9572" s="3">
        <f t="shared" ca="1" si="1274"/>
        <v>-0.46783862043457014</v>
      </c>
      <c r="BG9572" s="9">
        <f t="shared" ca="1" si="1275"/>
        <v>3</v>
      </c>
      <c r="BH9572" s="6">
        <f ca="1">IF(ISNUMBER('Descriptive Stats'!BF9572),'Descriptive Stats'!BF9572,#N/A)</f>
        <v>-0.46783862043457014</v>
      </c>
      <c r="BI9572" s="6">
        <f ca="1">IF(ISNUMBER('Descriptive Stats'!E9572),'Descriptive Stats'!E9572,#N/A)</f>
        <v>3</v>
      </c>
    </row>
    <row r="9573" spans="1:61" ht="14.4" x14ac:dyDescent="0.3">
      <c r="A9573" s="2">
        <f>ROW()</f>
        <v>9573</v>
      </c>
      <c r="C9573" s="8">
        <f t="shared" ca="1" si="1277"/>
        <v>10</v>
      </c>
      <c r="D9573" s="8">
        <f t="shared" ca="1" si="1278"/>
        <v>3</v>
      </c>
      <c r="E9573" s="50">
        <f t="shared" ca="1" si="1272"/>
        <v>4</v>
      </c>
      <c r="F9573" s="2" t="str">
        <f t="shared" ca="1" si="1279"/>
        <v/>
      </c>
      <c r="BD9573" s="49">
        <f t="shared" ca="1" si="1276"/>
        <v>3442</v>
      </c>
      <c r="BE9573" s="3">
        <f t="shared" ca="1" si="1273"/>
        <v>0.34415000000000001</v>
      </c>
      <c r="BF9573" s="3">
        <f t="shared" ca="1" si="1274"/>
        <v>-0.40116316278173481</v>
      </c>
      <c r="BG9573" s="9">
        <f t="shared" ca="1" si="1275"/>
        <v>4</v>
      </c>
      <c r="BH9573" s="6">
        <f ca="1">IF(ISNUMBER('Descriptive Stats'!BF9573),'Descriptive Stats'!BF9573,#N/A)</f>
        <v>-0.40116316278173481</v>
      </c>
      <c r="BI9573" s="6">
        <f ca="1">IF(ISNUMBER('Descriptive Stats'!E9573),'Descriptive Stats'!E9573,#N/A)</f>
        <v>4</v>
      </c>
    </row>
    <row r="9574" spans="1:61" ht="14.4" x14ac:dyDescent="0.3">
      <c r="A9574" s="2">
        <f>ROW()</f>
        <v>9574</v>
      </c>
      <c r="C9574" s="8">
        <f t="shared" ca="1" si="1277"/>
        <v>13</v>
      </c>
      <c r="D9574" s="8">
        <f t="shared" ca="1" si="1278"/>
        <v>4</v>
      </c>
      <c r="E9574" s="50">
        <f t="shared" ca="1" si="1272"/>
        <v>7</v>
      </c>
      <c r="F9574" s="2" t="str">
        <f t="shared" ca="1" si="1279"/>
        <v/>
      </c>
      <c r="BD9574" s="49">
        <f t="shared" ca="1" si="1276"/>
        <v>4473.5</v>
      </c>
      <c r="BE9574" s="3">
        <f t="shared" ca="1" si="1273"/>
        <v>0.44729999999999998</v>
      </c>
      <c r="BF9574" s="3">
        <f t="shared" ca="1" si="1274"/>
        <v>-0.13248586824472414</v>
      </c>
      <c r="BG9574" s="9">
        <f t="shared" ca="1" si="1275"/>
        <v>7</v>
      </c>
      <c r="BH9574" s="6">
        <f ca="1">IF(ISNUMBER('Descriptive Stats'!BF9574),'Descriptive Stats'!BF9574,#N/A)</f>
        <v>-0.13248586824472414</v>
      </c>
      <c r="BI9574" s="6">
        <f ca="1">IF(ISNUMBER('Descriptive Stats'!E9574),'Descriptive Stats'!E9574,#N/A)</f>
        <v>7</v>
      </c>
    </row>
    <row r="9575" spans="1:61" ht="14.4" x14ac:dyDescent="0.3">
      <c r="A9575" s="2">
        <f>ROW()</f>
        <v>9575</v>
      </c>
      <c r="C9575" s="8">
        <f t="shared" ca="1" si="1277"/>
        <v>6</v>
      </c>
      <c r="D9575" s="8">
        <f t="shared" ca="1" si="1278"/>
        <v>7</v>
      </c>
      <c r="E9575" s="50">
        <f t="shared" ca="1" si="1272"/>
        <v>6</v>
      </c>
      <c r="F9575" s="2" t="str">
        <f t="shared" ca="1" si="1279"/>
        <v/>
      </c>
      <c r="BD9575" s="49">
        <f t="shared" ca="1" si="1276"/>
        <v>3900</v>
      </c>
      <c r="BE9575" s="3">
        <f t="shared" ca="1" si="1273"/>
        <v>0.38995000000000002</v>
      </c>
      <c r="BF9575" s="3">
        <f t="shared" ca="1" si="1274"/>
        <v>-0.2794493539703507</v>
      </c>
      <c r="BG9575" s="9">
        <f t="shared" ca="1" si="1275"/>
        <v>6</v>
      </c>
      <c r="BH9575" s="6">
        <f ca="1">IF(ISNUMBER('Descriptive Stats'!BF9575),'Descriptive Stats'!BF9575,#N/A)</f>
        <v>-0.2794493539703507</v>
      </c>
      <c r="BI9575" s="6">
        <f ca="1">IF(ISNUMBER('Descriptive Stats'!E9575),'Descriptive Stats'!E9575,#N/A)</f>
        <v>6</v>
      </c>
    </row>
    <row r="9576" spans="1:61" ht="14.4" x14ac:dyDescent="0.3">
      <c r="A9576" s="2">
        <f>ROW()</f>
        <v>9576</v>
      </c>
      <c r="C9576" s="8">
        <f t="shared" ca="1" si="1277"/>
        <v>16</v>
      </c>
      <c r="D9576" s="8">
        <f t="shared" ca="1" si="1278"/>
        <v>6</v>
      </c>
      <c r="E9576" s="50">
        <f t="shared" ca="1" si="1272"/>
        <v>2</v>
      </c>
      <c r="F9576" s="2" t="str">
        <f t="shared" ca="1" si="1279"/>
        <v/>
      </c>
      <c r="BD9576" s="49">
        <f t="shared" ca="1" si="1276"/>
        <v>2595</v>
      </c>
      <c r="BE9576" s="3">
        <f t="shared" ca="1" si="1273"/>
        <v>0.25945000000000001</v>
      </c>
      <c r="BF9576" s="3">
        <f t="shared" ca="1" si="1274"/>
        <v>-0.6450419512753276</v>
      </c>
      <c r="BG9576" s="9">
        <f t="shared" ca="1" si="1275"/>
        <v>2</v>
      </c>
      <c r="BH9576" s="6">
        <f ca="1">IF(ISNUMBER('Descriptive Stats'!BF9576),'Descriptive Stats'!BF9576,#N/A)</f>
        <v>-0.6450419512753276</v>
      </c>
      <c r="BI9576" s="6">
        <f ca="1">IF(ISNUMBER('Descriptive Stats'!E9576),'Descriptive Stats'!E9576,#N/A)</f>
        <v>2</v>
      </c>
    </row>
    <row r="9577" spans="1:61" ht="14.4" x14ac:dyDescent="0.3">
      <c r="A9577" s="2">
        <f>ROW()</f>
        <v>9577</v>
      </c>
      <c r="C9577" s="8">
        <f t="shared" ca="1" si="1277"/>
        <v>21</v>
      </c>
      <c r="D9577" s="8">
        <f t="shared" ca="1" si="1278"/>
        <v>2</v>
      </c>
      <c r="E9577" s="50">
        <f t="shared" ca="1" si="1272"/>
        <v>0</v>
      </c>
      <c r="F9577" s="2" t="str">
        <f t="shared" ca="1" si="1279"/>
        <v/>
      </c>
      <c r="BD9577" s="49">
        <f t="shared" ca="1" si="1276"/>
        <v>815.5</v>
      </c>
      <c r="BE9577" s="3">
        <f t="shared" ca="1" si="1273"/>
        <v>8.1500000000000003E-2</v>
      </c>
      <c r="BF9577" s="3">
        <f t="shared" ca="1" si="1274"/>
        <v>-1.3950525282585462</v>
      </c>
      <c r="BG9577" s="9">
        <f t="shared" ca="1" si="1275"/>
        <v>0</v>
      </c>
      <c r="BH9577" s="6">
        <f ca="1">IF(ISNUMBER('Descriptive Stats'!BF9577),'Descriptive Stats'!BF9577,#N/A)</f>
        <v>-1.3950525282585462</v>
      </c>
      <c r="BI9577" s="6">
        <f ca="1">IF(ISNUMBER('Descriptive Stats'!E9577),'Descriptive Stats'!E9577,#N/A)</f>
        <v>0</v>
      </c>
    </row>
    <row r="9578" spans="1:61" ht="14.4" x14ac:dyDescent="0.3">
      <c r="A9578" s="2">
        <f>ROW()</f>
        <v>9578</v>
      </c>
      <c r="C9578" s="8">
        <f t="shared" ca="1" si="1277"/>
        <v>20</v>
      </c>
      <c r="D9578" s="8">
        <f t="shared" ca="1" si="1278"/>
        <v>0</v>
      </c>
      <c r="E9578" s="50">
        <f t="shared" ca="1" si="1272"/>
        <v>2</v>
      </c>
      <c r="F9578" s="2" t="str">
        <f t="shared" ca="1" si="1279"/>
        <v/>
      </c>
      <c r="BD9578" s="49">
        <f t="shared" ca="1" si="1276"/>
        <v>2595</v>
      </c>
      <c r="BE9578" s="3">
        <f t="shared" ca="1" si="1273"/>
        <v>0.25945000000000001</v>
      </c>
      <c r="BF9578" s="3">
        <f t="shared" ca="1" si="1274"/>
        <v>-0.6450419512753276</v>
      </c>
      <c r="BG9578" s="9">
        <f t="shared" ca="1" si="1275"/>
        <v>2</v>
      </c>
      <c r="BH9578" s="6">
        <f ca="1">IF(ISNUMBER('Descriptive Stats'!BF9578),'Descriptive Stats'!BF9578,#N/A)</f>
        <v>-0.6450419512753276</v>
      </c>
      <c r="BI9578" s="6">
        <f ca="1">IF(ISNUMBER('Descriptive Stats'!E9578),'Descriptive Stats'!E9578,#N/A)</f>
        <v>2</v>
      </c>
    </row>
    <row r="9579" spans="1:61" ht="14.4" x14ac:dyDescent="0.3">
      <c r="A9579" s="2">
        <f>ROW()</f>
        <v>9579</v>
      </c>
      <c r="C9579" s="8">
        <f t="shared" ca="1" si="1277"/>
        <v>9</v>
      </c>
      <c r="D9579" s="8">
        <f t="shared" ca="1" si="1278"/>
        <v>2</v>
      </c>
      <c r="E9579" s="50">
        <f t="shared" ca="1" si="1272"/>
        <v>1</v>
      </c>
      <c r="F9579" s="2" t="str">
        <f t="shared" ca="1" si="1279"/>
        <v/>
      </c>
      <c r="BD9579" s="49">
        <f t="shared" ca="1" si="1276"/>
        <v>1871</v>
      </c>
      <c r="BE9579" s="3">
        <f t="shared" ca="1" si="1273"/>
        <v>0.18704999999999999</v>
      </c>
      <c r="BF9579" s="3">
        <f t="shared" ca="1" si="1274"/>
        <v>-0.88881967520906158</v>
      </c>
      <c r="BG9579" s="9">
        <f t="shared" ca="1" si="1275"/>
        <v>1</v>
      </c>
      <c r="BH9579" s="6">
        <f ca="1">IF(ISNUMBER('Descriptive Stats'!BF9579),'Descriptive Stats'!BF9579,#N/A)</f>
        <v>-0.88881967520906158</v>
      </c>
      <c r="BI9579" s="6">
        <f ca="1">IF(ISNUMBER('Descriptive Stats'!E9579),'Descriptive Stats'!E9579,#N/A)</f>
        <v>1</v>
      </c>
    </row>
    <row r="9580" spans="1:61" ht="14.4" x14ac:dyDescent="0.3">
      <c r="A9580" s="2">
        <f>ROW()</f>
        <v>9580</v>
      </c>
      <c r="C9580" s="8">
        <f t="shared" ca="1" si="1277"/>
        <v>12</v>
      </c>
      <c r="D9580" s="8">
        <f t="shared" ca="1" si="1278"/>
        <v>1</v>
      </c>
      <c r="E9580" s="50">
        <f t="shared" ca="1" si="1272"/>
        <v>0</v>
      </c>
      <c r="F9580" s="2" t="str">
        <f t="shared" ca="1" si="1279"/>
        <v/>
      </c>
      <c r="BD9580" s="49">
        <f t="shared" ca="1" si="1276"/>
        <v>815.5</v>
      </c>
      <c r="BE9580" s="3">
        <f t="shared" ca="1" si="1273"/>
        <v>8.1500000000000003E-2</v>
      </c>
      <c r="BF9580" s="3">
        <f t="shared" ca="1" si="1274"/>
        <v>-1.3950525282585462</v>
      </c>
      <c r="BG9580" s="9">
        <f t="shared" ca="1" si="1275"/>
        <v>0</v>
      </c>
      <c r="BH9580" s="6">
        <f ca="1">IF(ISNUMBER('Descriptive Stats'!BF9580),'Descriptive Stats'!BF9580,#N/A)</f>
        <v>-1.3950525282585462</v>
      </c>
      <c r="BI9580" s="6">
        <f ca="1">IF(ISNUMBER('Descriptive Stats'!E9580),'Descriptive Stats'!E9580,#N/A)</f>
        <v>0</v>
      </c>
    </row>
    <row r="9581" spans="1:61" ht="14.4" x14ac:dyDescent="0.3">
      <c r="A9581" s="2">
        <f>ROW()</f>
        <v>9581</v>
      </c>
      <c r="C9581" s="8">
        <f t="shared" ca="1" si="1277"/>
        <v>18</v>
      </c>
      <c r="D9581" s="8">
        <f t="shared" ca="1" si="1278"/>
        <v>0</v>
      </c>
      <c r="E9581" s="50">
        <f t="shared" ca="1" si="1272"/>
        <v>2</v>
      </c>
      <c r="F9581" s="2" t="str">
        <f t="shared" ca="1" si="1279"/>
        <v/>
      </c>
      <c r="BD9581" s="49">
        <f t="shared" ca="1" si="1276"/>
        <v>2595</v>
      </c>
      <c r="BE9581" s="3">
        <f t="shared" ca="1" si="1273"/>
        <v>0.25945000000000001</v>
      </c>
      <c r="BF9581" s="3">
        <f t="shared" ca="1" si="1274"/>
        <v>-0.6450419512753276</v>
      </c>
      <c r="BG9581" s="9">
        <f t="shared" ca="1" si="1275"/>
        <v>2</v>
      </c>
      <c r="BH9581" s="6">
        <f ca="1">IF(ISNUMBER('Descriptive Stats'!BF9581),'Descriptive Stats'!BF9581,#N/A)</f>
        <v>-0.6450419512753276</v>
      </c>
      <c r="BI9581" s="6">
        <f ca="1">IF(ISNUMBER('Descriptive Stats'!E9581),'Descriptive Stats'!E9581,#N/A)</f>
        <v>2</v>
      </c>
    </row>
    <row r="9582" spans="1:61" ht="14.4" x14ac:dyDescent="0.3">
      <c r="A9582" s="2">
        <f>ROW()</f>
        <v>9582</v>
      </c>
      <c r="C9582" s="8">
        <f t="shared" ca="1" si="1277"/>
        <v>21</v>
      </c>
      <c r="D9582" s="8">
        <f t="shared" ca="1" si="1278"/>
        <v>2</v>
      </c>
      <c r="E9582" s="50">
        <f t="shared" ca="1" si="1272"/>
        <v>2</v>
      </c>
      <c r="F9582" s="2" t="str">
        <f t="shared" ca="1" si="1279"/>
        <v/>
      </c>
      <c r="BD9582" s="49">
        <f t="shared" ca="1" si="1276"/>
        <v>2595</v>
      </c>
      <c r="BE9582" s="3">
        <f t="shared" ca="1" si="1273"/>
        <v>0.25945000000000001</v>
      </c>
      <c r="BF9582" s="3">
        <f t="shared" ca="1" si="1274"/>
        <v>-0.6450419512753276</v>
      </c>
      <c r="BG9582" s="9">
        <f t="shared" ca="1" si="1275"/>
        <v>2</v>
      </c>
      <c r="BH9582" s="6">
        <f ca="1">IF(ISNUMBER('Descriptive Stats'!BF9582),'Descriptive Stats'!BF9582,#N/A)</f>
        <v>-0.6450419512753276</v>
      </c>
      <c r="BI9582" s="6">
        <f ca="1">IF(ISNUMBER('Descriptive Stats'!E9582),'Descriptive Stats'!E9582,#N/A)</f>
        <v>2</v>
      </c>
    </row>
    <row r="9583" spans="1:61" ht="14.4" x14ac:dyDescent="0.3">
      <c r="A9583" s="2">
        <f>ROW()</f>
        <v>9583</v>
      </c>
      <c r="C9583" s="8">
        <f t="shared" ca="1" si="1277"/>
        <v>21</v>
      </c>
      <c r="D9583" s="8">
        <f t="shared" ca="1" si="1278"/>
        <v>2</v>
      </c>
      <c r="E9583" s="50">
        <f t="shared" ca="1" si="1272"/>
        <v>1</v>
      </c>
      <c r="F9583" s="2" t="str">
        <f t="shared" ca="1" si="1279"/>
        <v/>
      </c>
      <c r="BD9583" s="49">
        <f t="shared" ca="1" si="1276"/>
        <v>1871</v>
      </c>
      <c r="BE9583" s="3">
        <f t="shared" ca="1" si="1273"/>
        <v>0.18704999999999999</v>
      </c>
      <c r="BF9583" s="3">
        <f t="shared" ca="1" si="1274"/>
        <v>-0.88881967520906158</v>
      </c>
      <c r="BG9583" s="9">
        <f t="shared" ca="1" si="1275"/>
        <v>1</v>
      </c>
      <c r="BH9583" s="6">
        <f ca="1">IF(ISNUMBER('Descriptive Stats'!BF9583),'Descriptive Stats'!BF9583,#N/A)</f>
        <v>-0.88881967520906158</v>
      </c>
      <c r="BI9583" s="6">
        <f ca="1">IF(ISNUMBER('Descriptive Stats'!E9583),'Descriptive Stats'!E9583,#N/A)</f>
        <v>1</v>
      </c>
    </row>
    <row r="9584" spans="1:61" ht="14.4" x14ac:dyDescent="0.3">
      <c r="A9584" s="2">
        <f>ROW()</f>
        <v>9584</v>
      </c>
      <c r="C9584" s="8">
        <f t="shared" ca="1" si="1277"/>
        <v>8</v>
      </c>
      <c r="D9584" s="8">
        <f t="shared" ca="1" si="1278"/>
        <v>1</v>
      </c>
      <c r="E9584" s="50">
        <f t="shared" ca="1" si="1272"/>
        <v>0</v>
      </c>
      <c r="F9584" s="2" t="str">
        <f t="shared" ca="1" si="1279"/>
        <v/>
      </c>
      <c r="BD9584" s="49">
        <f t="shared" ca="1" si="1276"/>
        <v>815.5</v>
      </c>
      <c r="BE9584" s="3">
        <f t="shared" ca="1" si="1273"/>
        <v>8.1500000000000003E-2</v>
      </c>
      <c r="BF9584" s="3">
        <f t="shared" ca="1" si="1274"/>
        <v>-1.3950525282585462</v>
      </c>
      <c r="BG9584" s="9">
        <f t="shared" ca="1" si="1275"/>
        <v>0</v>
      </c>
      <c r="BH9584" s="6">
        <f ca="1">IF(ISNUMBER('Descriptive Stats'!BF9584),'Descriptive Stats'!BF9584,#N/A)</f>
        <v>-1.3950525282585462</v>
      </c>
      <c r="BI9584" s="6">
        <f ca="1">IF(ISNUMBER('Descriptive Stats'!E9584),'Descriptive Stats'!E9584,#N/A)</f>
        <v>0</v>
      </c>
    </row>
    <row r="9585" spans="1:61" ht="14.4" x14ac:dyDescent="0.3">
      <c r="A9585" s="2">
        <f>ROW()</f>
        <v>9585</v>
      </c>
      <c r="C9585" s="8">
        <f t="shared" ca="1" si="1277"/>
        <v>18</v>
      </c>
      <c r="D9585" s="8">
        <f t="shared" ca="1" si="1278"/>
        <v>0</v>
      </c>
      <c r="E9585" s="50">
        <f t="shared" ca="1" si="1272"/>
        <v>2</v>
      </c>
      <c r="F9585" s="2" t="str">
        <f t="shared" ca="1" si="1279"/>
        <v/>
      </c>
      <c r="BD9585" s="49">
        <f t="shared" ca="1" si="1276"/>
        <v>2595</v>
      </c>
      <c r="BE9585" s="3">
        <f t="shared" ca="1" si="1273"/>
        <v>0.25945000000000001</v>
      </c>
      <c r="BF9585" s="3">
        <f t="shared" ca="1" si="1274"/>
        <v>-0.6450419512753276</v>
      </c>
      <c r="BG9585" s="9">
        <f t="shared" ca="1" si="1275"/>
        <v>2</v>
      </c>
      <c r="BH9585" s="6">
        <f ca="1">IF(ISNUMBER('Descriptive Stats'!BF9585),'Descriptive Stats'!BF9585,#N/A)</f>
        <v>-0.6450419512753276</v>
      </c>
      <c r="BI9585" s="6">
        <f ca="1">IF(ISNUMBER('Descriptive Stats'!E9585),'Descriptive Stats'!E9585,#N/A)</f>
        <v>2</v>
      </c>
    </row>
    <row r="9586" spans="1:61" ht="14.4" x14ac:dyDescent="0.3">
      <c r="A9586" s="2">
        <f>ROW()</f>
        <v>9586</v>
      </c>
      <c r="C9586" s="8">
        <f t="shared" ca="1" si="1277"/>
        <v>3</v>
      </c>
      <c r="D9586" s="8">
        <f t="shared" ca="1" si="1278"/>
        <v>2</v>
      </c>
      <c r="E9586" s="50">
        <f t="shared" ca="1" si="1272"/>
        <v>9</v>
      </c>
      <c r="F9586" s="2" t="str">
        <f t="shared" ca="1" si="1279"/>
        <v/>
      </c>
      <c r="BD9586" s="49">
        <f t="shared" ca="1" si="1276"/>
        <v>4819</v>
      </c>
      <c r="BE9586" s="3">
        <f t="shared" ca="1" si="1273"/>
        <v>0.48185</v>
      </c>
      <c r="BF9586" s="3">
        <f t="shared" ca="1" si="1274"/>
        <v>-4.5511009098988427E-2</v>
      </c>
      <c r="BG9586" s="9">
        <f t="shared" ca="1" si="1275"/>
        <v>9</v>
      </c>
      <c r="BH9586" s="6">
        <f ca="1">IF(ISNUMBER('Descriptive Stats'!BF9586),'Descriptive Stats'!BF9586,#N/A)</f>
        <v>-4.5511009098988427E-2</v>
      </c>
      <c r="BI9586" s="6">
        <f ca="1">IF(ISNUMBER('Descriptive Stats'!E9586),'Descriptive Stats'!E9586,#N/A)</f>
        <v>9</v>
      </c>
    </row>
    <row r="9587" spans="1:61" ht="14.4" x14ac:dyDescent="0.3">
      <c r="A9587" s="2">
        <f>ROW()</f>
        <v>9587</v>
      </c>
      <c r="C9587" s="8">
        <f t="shared" ca="1" si="1277"/>
        <v>23</v>
      </c>
      <c r="D9587" s="8">
        <f t="shared" ca="1" si="1278"/>
        <v>9</v>
      </c>
      <c r="E9587" s="50">
        <f t="shared" ca="1" si="1272"/>
        <v>0</v>
      </c>
      <c r="F9587" s="2" t="str">
        <f t="shared" ca="1" si="1279"/>
        <v/>
      </c>
      <c r="BD9587" s="49">
        <f t="shared" ca="1" si="1276"/>
        <v>815.5</v>
      </c>
      <c r="BE9587" s="3">
        <f t="shared" ca="1" si="1273"/>
        <v>8.1500000000000003E-2</v>
      </c>
      <c r="BF9587" s="3">
        <f t="shared" ca="1" si="1274"/>
        <v>-1.3950525282585462</v>
      </c>
      <c r="BG9587" s="9">
        <f t="shared" ca="1" si="1275"/>
        <v>0</v>
      </c>
      <c r="BH9587" s="6">
        <f ca="1">IF(ISNUMBER('Descriptive Stats'!BF9587),'Descriptive Stats'!BF9587,#N/A)</f>
        <v>-1.3950525282585462</v>
      </c>
      <c r="BI9587" s="6">
        <f ca="1">IF(ISNUMBER('Descriptive Stats'!E9587),'Descriptive Stats'!E9587,#N/A)</f>
        <v>0</v>
      </c>
    </row>
    <row r="9588" spans="1:61" ht="14.4" x14ac:dyDescent="0.3">
      <c r="A9588" s="2">
        <f>ROW()</f>
        <v>9588</v>
      </c>
      <c r="C9588" s="8">
        <f t="shared" ca="1" si="1277"/>
        <v>20</v>
      </c>
      <c r="D9588" s="8">
        <f t="shared" ca="1" si="1278"/>
        <v>0</v>
      </c>
      <c r="E9588" s="50">
        <f t="shared" ca="1" si="1272"/>
        <v>6</v>
      </c>
      <c r="F9588" s="2" t="str">
        <f t="shared" ca="1" si="1279"/>
        <v/>
      </c>
      <c r="BD9588" s="49">
        <f t="shared" ca="1" si="1276"/>
        <v>3900</v>
      </c>
      <c r="BE9588" s="3">
        <f t="shared" ca="1" si="1273"/>
        <v>0.38995000000000002</v>
      </c>
      <c r="BF9588" s="3">
        <f t="shared" ca="1" si="1274"/>
        <v>-0.2794493539703507</v>
      </c>
      <c r="BG9588" s="9">
        <f t="shared" ca="1" si="1275"/>
        <v>6</v>
      </c>
      <c r="BH9588" s="6">
        <f ca="1">IF(ISNUMBER('Descriptive Stats'!BF9588),'Descriptive Stats'!BF9588,#N/A)</f>
        <v>-0.2794493539703507</v>
      </c>
      <c r="BI9588" s="6">
        <f ca="1">IF(ISNUMBER('Descriptive Stats'!E9588),'Descriptive Stats'!E9588,#N/A)</f>
        <v>6</v>
      </c>
    </row>
    <row r="9589" spans="1:61" ht="14.4" x14ac:dyDescent="0.3">
      <c r="A9589" s="2">
        <f>ROW()</f>
        <v>9589</v>
      </c>
      <c r="C9589" s="8">
        <f t="shared" ca="1" si="1277"/>
        <v>2</v>
      </c>
      <c r="D9589" s="8">
        <f t="shared" ca="1" si="1278"/>
        <v>6</v>
      </c>
      <c r="E9589" s="50">
        <f t="shared" ca="1" si="1272"/>
        <v>19</v>
      </c>
      <c r="F9589" s="2" t="str">
        <f t="shared" ca="1" si="1279"/>
        <v>X</v>
      </c>
      <c r="BD9589" s="49">
        <f t="shared" ca="1" si="1276"/>
        <v>5294</v>
      </c>
      <c r="BE9589" s="3">
        <f t="shared" ca="1" si="1273"/>
        <v>0.52934999999999999</v>
      </c>
      <c r="BF9589" s="3">
        <f t="shared" ca="1" si="1274"/>
        <v>7.3636031452008061E-2</v>
      </c>
      <c r="BG9589" s="9">
        <f t="shared" ca="1" si="1275"/>
        <v>19</v>
      </c>
      <c r="BH9589" s="6">
        <f ca="1">IF(ISNUMBER('Descriptive Stats'!BF9589),'Descriptive Stats'!BF9589,#N/A)</f>
        <v>7.3636031452008061E-2</v>
      </c>
      <c r="BI9589" s="6">
        <f ca="1">IF(ISNUMBER('Descriptive Stats'!E9589),'Descriptive Stats'!E9589,#N/A)</f>
        <v>19</v>
      </c>
    </row>
    <row r="9590" spans="1:61" ht="14.4" x14ac:dyDescent="0.3">
      <c r="A9590" s="2">
        <f>ROW()</f>
        <v>9590</v>
      </c>
      <c r="C9590" s="8">
        <f t="shared" ca="1" si="1277"/>
        <v>7</v>
      </c>
      <c r="D9590" s="8">
        <f t="shared" ca="1" si="1278"/>
        <v>19</v>
      </c>
      <c r="E9590" s="50">
        <f t="shared" ca="1" si="1272"/>
        <v>2</v>
      </c>
      <c r="F9590" s="2" t="str">
        <f t="shared" ca="1" si="1279"/>
        <v/>
      </c>
      <c r="BD9590" s="49">
        <f t="shared" ca="1" si="1276"/>
        <v>2595</v>
      </c>
      <c r="BE9590" s="3">
        <f t="shared" ca="1" si="1273"/>
        <v>0.25945000000000001</v>
      </c>
      <c r="BF9590" s="3">
        <f t="shared" ca="1" si="1274"/>
        <v>-0.6450419512753276</v>
      </c>
      <c r="BG9590" s="9">
        <f t="shared" ca="1" si="1275"/>
        <v>2</v>
      </c>
      <c r="BH9590" s="6">
        <f ca="1">IF(ISNUMBER('Descriptive Stats'!BF9590),'Descriptive Stats'!BF9590,#N/A)</f>
        <v>-0.6450419512753276</v>
      </c>
      <c r="BI9590" s="6">
        <f ca="1">IF(ISNUMBER('Descriptive Stats'!E9590),'Descriptive Stats'!E9590,#N/A)</f>
        <v>2</v>
      </c>
    </row>
    <row r="9591" spans="1:61" ht="14.4" x14ac:dyDescent="0.3">
      <c r="A9591" s="2">
        <f>ROW()</f>
        <v>9591</v>
      </c>
      <c r="C9591" s="8">
        <f t="shared" ca="1" si="1277"/>
        <v>21</v>
      </c>
      <c r="D9591" s="8">
        <f t="shared" ca="1" si="1278"/>
        <v>2</v>
      </c>
      <c r="E9591" s="50">
        <f t="shared" ca="1" si="1272"/>
        <v>0</v>
      </c>
      <c r="F9591" s="2" t="str">
        <f t="shared" ca="1" si="1279"/>
        <v/>
      </c>
      <c r="BD9591" s="49">
        <f t="shared" ca="1" si="1276"/>
        <v>815.5</v>
      </c>
      <c r="BE9591" s="3">
        <f t="shared" ca="1" si="1273"/>
        <v>8.1500000000000003E-2</v>
      </c>
      <c r="BF9591" s="3">
        <f t="shared" ca="1" si="1274"/>
        <v>-1.3950525282585462</v>
      </c>
      <c r="BG9591" s="9">
        <f t="shared" ca="1" si="1275"/>
        <v>0</v>
      </c>
      <c r="BH9591" s="6">
        <f ca="1">IF(ISNUMBER('Descriptive Stats'!BF9591),'Descriptive Stats'!BF9591,#N/A)</f>
        <v>-1.3950525282585462</v>
      </c>
      <c r="BI9591" s="6">
        <f ca="1">IF(ISNUMBER('Descriptive Stats'!E9591),'Descriptive Stats'!E9591,#N/A)</f>
        <v>0</v>
      </c>
    </row>
    <row r="9592" spans="1:61" ht="14.4" x14ac:dyDescent="0.3">
      <c r="A9592" s="2">
        <f>ROW()</f>
        <v>9592</v>
      </c>
      <c r="C9592" s="8">
        <f t="shared" ca="1" si="1277"/>
        <v>20</v>
      </c>
      <c r="D9592" s="8">
        <f t="shared" ca="1" si="1278"/>
        <v>0</v>
      </c>
      <c r="E9592" s="50">
        <f t="shared" ca="1" si="1272"/>
        <v>0</v>
      </c>
      <c r="F9592" s="2" t="str">
        <f t="shared" ca="1" si="1279"/>
        <v/>
      </c>
      <c r="BD9592" s="49">
        <f t="shared" ca="1" si="1276"/>
        <v>815.5</v>
      </c>
      <c r="BE9592" s="3">
        <f t="shared" ca="1" si="1273"/>
        <v>8.1500000000000003E-2</v>
      </c>
      <c r="BF9592" s="3">
        <f t="shared" ca="1" si="1274"/>
        <v>-1.3950525282585462</v>
      </c>
      <c r="BG9592" s="9">
        <f t="shared" ca="1" si="1275"/>
        <v>0</v>
      </c>
      <c r="BH9592" s="6">
        <f ca="1">IF(ISNUMBER('Descriptive Stats'!BF9592),'Descriptive Stats'!BF9592,#N/A)</f>
        <v>-1.3950525282585462</v>
      </c>
      <c r="BI9592" s="6">
        <f ca="1">IF(ISNUMBER('Descriptive Stats'!E9592),'Descriptive Stats'!E9592,#N/A)</f>
        <v>0</v>
      </c>
    </row>
    <row r="9593" spans="1:61" ht="14.4" x14ac:dyDescent="0.3">
      <c r="A9593" s="2">
        <f>ROW()</f>
        <v>9593</v>
      </c>
      <c r="C9593" s="8">
        <f t="shared" ca="1" si="1277"/>
        <v>4</v>
      </c>
      <c r="D9593" s="8">
        <f t="shared" ca="1" si="1278"/>
        <v>0</v>
      </c>
      <c r="E9593" s="50">
        <f t="shared" ca="1" si="1272"/>
        <v>1</v>
      </c>
      <c r="F9593" s="2" t="str">
        <f t="shared" ca="1" si="1279"/>
        <v/>
      </c>
      <c r="BD9593" s="49">
        <f t="shared" ca="1" si="1276"/>
        <v>1871</v>
      </c>
      <c r="BE9593" s="3">
        <f t="shared" ca="1" si="1273"/>
        <v>0.18704999999999999</v>
      </c>
      <c r="BF9593" s="3">
        <f t="shared" ca="1" si="1274"/>
        <v>-0.88881967520906158</v>
      </c>
      <c r="BG9593" s="9">
        <f t="shared" ca="1" si="1275"/>
        <v>1</v>
      </c>
      <c r="BH9593" s="6">
        <f ca="1">IF(ISNUMBER('Descriptive Stats'!BF9593),'Descriptive Stats'!BF9593,#N/A)</f>
        <v>-0.88881967520906158</v>
      </c>
      <c r="BI9593" s="6">
        <f ca="1">IF(ISNUMBER('Descriptive Stats'!E9593),'Descriptive Stats'!E9593,#N/A)</f>
        <v>1</v>
      </c>
    </row>
    <row r="9594" spans="1:61" ht="14.4" x14ac:dyDescent="0.3">
      <c r="A9594" s="2">
        <f>ROW()</f>
        <v>9594</v>
      </c>
      <c r="C9594" s="8">
        <f t="shared" ca="1" si="1277"/>
        <v>8</v>
      </c>
      <c r="D9594" s="8">
        <f t="shared" ca="1" si="1278"/>
        <v>1</v>
      </c>
      <c r="E9594" s="50">
        <f t="shared" ca="1" si="1272"/>
        <v>0</v>
      </c>
      <c r="F9594" s="2" t="str">
        <f t="shared" ca="1" si="1279"/>
        <v/>
      </c>
      <c r="BD9594" s="49">
        <f t="shared" ca="1" si="1276"/>
        <v>815.5</v>
      </c>
      <c r="BE9594" s="3">
        <f t="shared" ca="1" si="1273"/>
        <v>8.1500000000000003E-2</v>
      </c>
      <c r="BF9594" s="3">
        <f t="shared" ca="1" si="1274"/>
        <v>-1.3950525282585462</v>
      </c>
      <c r="BG9594" s="9">
        <f t="shared" ca="1" si="1275"/>
        <v>0</v>
      </c>
      <c r="BH9594" s="6">
        <f ca="1">IF(ISNUMBER('Descriptive Stats'!BF9594),'Descriptive Stats'!BF9594,#N/A)</f>
        <v>-1.3950525282585462</v>
      </c>
      <c r="BI9594" s="6">
        <f ca="1">IF(ISNUMBER('Descriptive Stats'!E9594),'Descriptive Stats'!E9594,#N/A)</f>
        <v>0</v>
      </c>
    </row>
    <row r="9595" spans="1:61" ht="14.4" x14ac:dyDescent="0.3">
      <c r="A9595" s="2">
        <f>ROW()</f>
        <v>9595</v>
      </c>
      <c r="C9595" s="8">
        <f t="shared" ca="1" si="1277"/>
        <v>15</v>
      </c>
      <c r="D9595" s="8">
        <f t="shared" ca="1" si="1278"/>
        <v>0</v>
      </c>
      <c r="E9595" s="50">
        <f t="shared" ca="1" si="1272"/>
        <v>2</v>
      </c>
      <c r="F9595" s="2" t="str">
        <f t="shared" ca="1" si="1279"/>
        <v/>
      </c>
      <c r="BD9595" s="49">
        <f t="shared" ca="1" si="1276"/>
        <v>2595</v>
      </c>
      <c r="BE9595" s="3">
        <f t="shared" ca="1" si="1273"/>
        <v>0.25945000000000001</v>
      </c>
      <c r="BF9595" s="3">
        <f t="shared" ca="1" si="1274"/>
        <v>-0.6450419512753276</v>
      </c>
      <c r="BG9595" s="9">
        <f t="shared" ca="1" si="1275"/>
        <v>2</v>
      </c>
      <c r="BH9595" s="6">
        <f ca="1">IF(ISNUMBER('Descriptive Stats'!BF9595),'Descriptive Stats'!BF9595,#N/A)</f>
        <v>-0.6450419512753276</v>
      </c>
      <c r="BI9595" s="6">
        <f ca="1">IF(ISNUMBER('Descriptive Stats'!E9595),'Descriptive Stats'!E9595,#N/A)</f>
        <v>2</v>
      </c>
    </row>
    <row r="9596" spans="1:61" ht="14.4" x14ac:dyDescent="0.3">
      <c r="A9596" s="2">
        <f>ROW()</f>
        <v>9596</v>
      </c>
      <c r="C9596" s="8">
        <f t="shared" ca="1" si="1277"/>
        <v>17</v>
      </c>
      <c r="D9596" s="8">
        <f t="shared" ca="1" si="1278"/>
        <v>2</v>
      </c>
      <c r="E9596" s="50">
        <f t="shared" ca="1" si="1272"/>
        <v>1</v>
      </c>
      <c r="F9596" s="2" t="str">
        <f t="shared" ca="1" si="1279"/>
        <v/>
      </c>
      <c r="BD9596" s="49">
        <f t="shared" ca="1" si="1276"/>
        <v>1871</v>
      </c>
      <c r="BE9596" s="3">
        <f t="shared" ca="1" si="1273"/>
        <v>0.18704999999999999</v>
      </c>
      <c r="BF9596" s="3">
        <f t="shared" ca="1" si="1274"/>
        <v>-0.88881967520906158</v>
      </c>
      <c r="BG9596" s="9">
        <f t="shared" ca="1" si="1275"/>
        <v>1</v>
      </c>
      <c r="BH9596" s="6">
        <f ca="1">IF(ISNUMBER('Descriptive Stats'!BF9596),'Descriptive Stats'!BF9596,#N/A)</f>
        <v>-0.88881967520906158</v>
      </c>
      <c r="BI9596" s="6">
        <f ca="1">IF(ISNUMBER('Descriptive Stats'!E9596),'Descriptive Stats'!E9596,#N/A)</f>
        <v>1</v>
      </c>
    </row>
    <row r="9597" spans="1:61" ht="14.4" x14ac:dyDescent="0.3">
      <c r="A9597" s="2">
        <f>ROW()</f>
        <v>9597</v>
      </c>
      <c r="C9597" s="8">
        <f t="shared" ca="1" si="1277"/>
        <v>12</v>
      </c>
      <c r="D9597" s="8">
        <f t="shared" ca="1" si="1278"/>
        <v>1</v>
      </c>
      <c r="E9597" s="50">
        <f t="shared" ca="1" si="1272"/>
        <v>3</v>
      </c>
      <c r="F9597" s="2" t="str">
        <f t="shared" ca="1" si="1279"/>
        <v/>
      </c>
      <c r="BD9597" s="49">
        <f t="shared" ca="1" si="1276"/>
        <v>3200</v>
      </c>
      <c r="BE9597" s="3">
        <f t="shared" ca="1" si="1273"/>
        <v>0.31995000000000001</v>
      </c>
      <c r="BF9597" s="3">
        <f t="shared" ca="1" si="1274"/>
        <v>-0.46783862043457014</v>
      </c>
      <c r="BG9597" s="9">
        <f t="shared" ca="1" si="1275"/>
        <v>3</v>
      </c>
      <c r="BH9597" s="6">
        <f ca="1">IF(ISNUMBER('Descriptive Stats'!BF9597),'Descriptive Stats'!BF9597,#N/A)</f>
        <v>-0.46783862043457014</v>
      </c>
      <c r="BI9597" s="6">
        <f ca="1">IF(ISNUMBER('Descriptive Stats'!E9597),'Descriptive Stats'!E9597,#N/A)</f>
        <v>3</v>
      </c>
    </row>
    <row r="9598" spans="1:61" ht="14.4" x14ac:dyDescent="0.3">
      <c r="A9598" s="2">
        <f>ROW()</f>
        <v>9598</v>
      </c>
      <c r="C9598" s="8">
        <f t="shared" ca="1" si="1277"/>
        <v>10</v>
      </c>
      <c r="D9598" s="8">
        <f t="shared" ca="1" si="1278"/>
        <v>3</v>
      </c>
      <c r="E9598" s="50">
        <f t="shared" ca="1" si="1272"/>
        <v>2</v>
      </c>
      <c r="F9598" s="2" t="str">
        <f t="shared" ca="1" si="1279"/>
        <v/>
      </c>
      <c r="BD9598" s="49">
        <f t="shared" ca="1" si="1276"/>
        <v>2595</v>
      </c>
      <c r="BE9598" s="3">
        <f t="shared" ca="1" si="1273"/>
        <v>0.25945000000000001</v>
      </c>
      <c r="BF9598" s="3">
        <f t="shared" ca="1" si="1274"/>
        <v>-0.6450419512753276</v>
      </c>
      <c r="BG9598" s="9">
        <f t="shared" ca="1" si="1275"/>
        <v>2</v>
      </c>
      <c r="BH9598" s="6">
        <f ca="1">IF(ISNUMBER('Descriptive Stats'!BF9598),'Descriptive Stats'!BF9598,#N/A)</f>
        <v>-0.6450419512753276</v>
      </c>
      <c r="BI9598" s="6">
        <f ca="1">IF(ISNUMBER('Descriptive Stats'!E9598),'Descriptive Stats'!E9598,#N/A)</f>
        <v>2</v>
      </c>
    </row>
    <row r="9599" spans="1:61" ht="14.4" x14ac:dyDescent="0.3">
      <c r="A9599" s="2">
        <f>ROW()</f>
        <v>9599</v>
      </c>
      <c r="C9599" s="8">
        <f t="shared" ca="1" si="1277"/>
        <v>17</v>
      </c>
      <c r="D9599" s="8">
        <f t="shared" ca="1" si="1278"/>
        <v>2</v>
      </c>
      <c r="E9599" s="50">
        <f t="shared" ca="1" si="1272"/>
        <v>6</v>
      </c>
      <c r="F9599" s="2" t="str">
        <f t="shared" ca="1" si="1279"/>
        <v/>
      </c>
      <c r="BD9599" s="49">
        <f t="shared" ca="1" si="1276"/>
        <v>3900</v>
      </c>
      <c r="BE9599" s="3">
        <f t="shared" ca="1" si="1273"/>
        <v>0.38995000000000002</v>
      </c>
      <c r="BF9599" s="3">
        <f t="shared" ca="1" si="1274"/>
        <v>-0.2794493539703507</v>
      </c>
      <c r="BG9599" s="9">
        <f t="shared" ca="1" si="1275"/>
        <v>6</v>
      </c>
      <c r="BH9599" s="6">
        <f ca="1">IF(ISNUMBER('Descriptive Stats'!BF9599),'Descriptive Stats'!BF9599,#N/A)</f>
        <v>-0.2794493539703507</v>
      </c>
      <c r="BI9599" s="6">
        <f ca="1">IF(ISNUMBER('Descriptive Stats'!E9599),'Descriptive Stats'!E9599,#N/A)</f>
        <v>6</v>
      </c>
    </row>
    <row r="9600" spans="1:61" ht="14.4" x14ac:dyDescent="0.3">
      <c r="A9600" s="2">
        <f>ROW()</f>
        <v>9600</v>
      </c>
      <c r="C9600" s="8">
        <f t="shared" ca="1" si="1277"/>
        <v>16</v>
      </c>
      <c r="D9600" s="8">
        <f t="shared" ca="1" si="1278"/>
        <v>6</v>
      </c>
      <c r="E9600" s="50">
        <f t="shared" ca="1" si="1272"/>
        <v>0</v>
      </c>
      <c r="F9600" s="2" t="str">
        <f t="shared" ca="1" si="1279"/>
        <v/>
      </c>
      <c r="BD9600" s="49">
        <f t="shared" ca="1" si="1276"/>
        <v>815.5</v>
      </c>
      <c r="BE9600" s="3">
        <f t="shared" ca="1" si="1273"/>
        <v>8.1500000000000003E-2</v>
      </c>
      <c r="BF9600" s="3">
        <f t="shared" ca="1" si="1274"/>
        <v>-1.3950525282585462</v>
      </c>
      <c r="BG9600" s="9">
        <f t="shared" ca="1" si="1275"/>
        <v>0</v>
      </c>
      <c r="BH9600" s="6">
        <f ca="1">IF(ISNUMBER('Descriptive Stats'!BF9600),'Descriptive Stats'!BF9600,#N/A)</f>
        <v>-1.3950525282585462</v>
      </c>
      <c r="BI9600" s="6">
        <f ca="1">IF(ISNUMBER('Descriptive Stats'!E9600),'Descriptive Stats'!E9600,#N/A)</f>
        <v>0</v>
      </c>
    </row>
    <row r="9601" spans="1:61" ht="14.4" x14ac:dyDescent="0.3">
      <c r="A9601" s="2">
        <f>ROW()</f>
        <v>9601</v>
      </c>
      <c r="C9601" s="8">
        <f t="shared" ca="1" si="1277"/>
        <v>14</v>
      </c>
      <c r="D9601" s="8">
        <f t="shared" ca="1" si="1278"/>
        <v>0</v>
      </c>
      <c r="E9601" s="50">
        <f t="shared" ca="1" si="1272"/>
        <v>1</v>
      </c>
      <c r="F9601" s="2" t="str">
        <f t="shared" ca="1" si="1279"/>
        <v/>
      </c>
      <c r="BD9601" s="49">
        <f t="shared" ca="1" si="1276"/>
        <v>1871</v>
      </c>
      <c r="BE9601" s="3">
        <f t="shared" ca="1" si="1273"/>
        <v>0.18704999999999999</v>
      </c>
      <c r="BF9601" s="3">
        <f t="shared" ca="1" si="1274"/>
        <v>-0.88881967520906158</v>
      </c>
      <c r="BG9601" s="9">
        <f t="shared" ca="1" si="1275"/>
        <v>1</v>
      </c>
      <c r="BH9601" s="6">
        <f ca="1">IF(ISNUMBER('Descriptive Stats'!BF9601),'Descriptive Stats'!BF9601,#N/A)</f>
        <v>-0.88881967520906158</v>
      </c>
      <c r="BI9601" s="6">
        <f ca="1">IF(ISNUMBER('Descriptive Stats'!E9601),'Descriptive Stats'!E9601,#N/A)</f>
        <v>1</v>
      </c>
    </row>
    <row r="9602" spans="1:61" ht="14.4" x14ac:dyDescent="0.3">
      <c r="A9602" s="2">
        <f>ROW()</f>
        <v>9602</v>
      </c>
      <c r="C9602" s="8">
        <f t="shared" ca="1" si="1277"/>
        <v>12</v>
      </c>
      <c r="D9602" s="8">
        <f t="shared" ca="1" si="1278"/>
        <v>1</v>
      </c>
      <c r="E9602" s="50">
        <f t="shared" ca="1" si="1272"/>
        <v>2</v>
      </c>
      <c r="F9602" s="2" t="str">
        <f t="shared" ca="1" si="1279"/>
        <v/>
      </c>
      <c r="BD9602" s="49">
        <f t="shared" ca="1" si="1276"/>
        <v>2595</v>
      </c>
      <c r="BE9602" s="3">
        <f t="shared" ca="1" si="1273"/>
        <v>0.25945000000000001</v>
      </c>
      <c r="BF9602" s="3">
        <f t="shared" ca="1" si="1274"/>
        <v>-0.6450419512753276</v>
      </c>
      <c r="BG9602" s="9">
        <f t="shared" ca="1" si="1275"/>
        <v>2</v>
      </c>
      <c r="BH9602" s="6">
        <f ca="1">IF(ISNUMBER('Descriptive Stats'!BF9602),'Descriptive Stats'!BF9602,#N/A)</f>
        <v>-0.6450419512753276</v>
      </c>
      <c r="BI9602" s="6">
        <f ca="1">IF(ISNUMBER('Descriptive Stats'!E9602),'Descriptive Stats'!E9602,#N/A)</f>
        <v>2</v>
      </c>
    </row>
    <row r="9603" spans="1:61" ht="14.4" x14ac:dyDescent="0.3">
      <c r="A9603" s="2">
        <f>ROW()</f>
        <v>9603</v>
      </c>
      <c r="C9603" s="8">
        <f t="shared" ca="1" si="1277"/>
        <v>17</v>
      </c>
      <c r="D9603" s="8">
        <f t="shared" ca="1" si="1278"/>
        <v>2</v>
      </c>
      <c r="E9603" s="50">
        <f t="shared" ref="E9603:E9666" ca="1" si="1280">IF(0=MOD(ROW(),$J$1),AVERAGE(OFFSET($D$2,ROW()-$J$1,0,$J$1,1)),"")</f>
        <v>2</v>
      </c>
      <c r="F9603" s="2" t="str">
        <f t="shared" ca="1" si="1279"/>
        <v/>
      </c>
      <c r="BD9603" s="49">
        <f t="shared" ca="1" si="1276"/>
        <v>2595</v>
      </c>
      <c r="BE9603" s="3">
        <f t="shared" ca="1" si="1273"/>
        <v>0.25945000000000001</v>
      </c>
      <c r="BF9603" s="3">
        <f t="shared" ca="1" si="1274"/>
        <v>-0.6450419512753276</v>
      </c>
      <c r="BG9603" s="9">
        <f t="shared" ca="1" si="1275"/>
        <v>2</v>
      </c>
      <c r="BH9603" s="6">
        <f ca="1">IF(ISNUMBER('Descriptive Stats'!BF9603),'Descriptive Stats'!BF9603,#N/A)</f>
        <v>-0.6450419512753276</v>
      </c>
      <c r="BI9603" s="6">
        <f ca="1">IF(ISNUMBER('Descriptive Stats'!E9603),'Descriptive Stats'!E9603,#N/A)</f>
        <v>2</v>
      </c>
    </row>
    <row r="9604" spans="1:61" ht="14.4" x14ac:dyDescent="0.3">
      <c r="A9604" s="2">
        <f>ROW()</f>
        <v>9604</v>
      </c>
      <c r="C9604" s="8">
        <f t="shared" ca="1" si="1277"/>
        <v>3</v>
      </c>
      <c r="D9604" s="8">
        <f t="shared" ca="1" si="1278"/>
        <v>2</v>
      </c>
      <c r="E9604" s="50">
        <f t="shared" ca="1" si="1280"/>
        <v>0</v>
      </c>
      <c r="F9604" s="2" t="str">
        <f t="shared" ca="1" si="1279"/>
        <v/>
      </c>
      <c r="BD9604" s="49">
        <f t="shared" ca="1" si="1276"/>
        <v>815.5</v>
      </c>
      <c r="BE9604" s="3">
        <f t="shared" ca="1" si="1273"/>
        <v>8.1500000000000003E-2</v>
      </c>
      <c r="BF9604" s="3">
        <f t="shared" ca="1" si="1274"/>
        <v>-1.3950525282585462</v>
      </c>
      <c r="BG9604" s="9">
        <f t="shared" ca="1" si="1275"/>
        <v>0</v>
      </c>
      <c r="BH9604" s="6">
        <f ca="1">IF(ISNUMBER('Descriptive Stats'!BF9604),'Descriptive Stats'!BF9604,#N/A)</f>
        <v>-1.3950525282585462</v>
      </c>
      <c r="BI9604" s="6">
        <f ca="1">IF(ISNUMBER('Descriptive Stats'!E9604),'Descriptive Stats'!E9604,#N/A)</f>
        <v>0</v>
      </c>
    </row>
    <row r="9605" spans="1:61" ht="14.4" x14ac:dyDescent="0.3">
      <c r="A9605" s="2">
        <f>ROW()</f>
        <v>9605</v>
      </c>
      <c r="C9605" s="8">
        <f t="shared" ca="1" si="1277"/>
        <v>11</v>
      </c>
      <c r="D9605" s="8">
        <f t="shared" ca="1" si="1278"/>
        <v>0</v>
      </c>
      <c r="E9605" s="50">
        <f t="shared" ca="1" si="1280"/>
        <v>0</v>
      </c>
      <c r="F9605" s="2" t="str">
        <f t="shared" ca="1" si="1279"/>
        <v/>
      </c>
      <c r="BD9605" s="49">
        <f t="shared" ca="1" si="1276"/>
        <v>815.5</v>
      </c>
      <c r="BE9605" s="3">
        <f t="shared" ca="1" si="1273"/>
        <v>8.1500000000000003E-2</v>
      </c>
      <c r="BF9605" s="3">
        <f t="shared" ca="1" si="1274"/>
        <v>-1.3950525282585462</v>
      </c>
      <c r="BG9605" s="9">
        <f t="shared" ca="1" si="1275"/>
        <v>0</v>
      </c>
      <c r="BH9605" s="6">
        <f ca="1">IF(ISNUMBER('Descriptive Stats'!BF9605),'Descriptive Stats'!BF9605,#N/A)</f>
        <v>-1.3950525282585462</v>
      </c>
      <c r="BI9605" s="6">
        <f ca="1">IF(ISNUMBER('Descriptive Stats'!E9605),'Descriptive Stats'!E9605,#N/A)</f>
        <v>0</v>
      </c>
    </row>
    <row r="9606" spans="1:61" ht="14.4" x14ac:dyDescent="0.3">
      <c r="A9606" s="2">
        <f>ROW()</f>
        <v>9606</v>
      </c>
      <c r="C9606" s="8">
        <f t="shared" ca="1" si="1277"/>
        <v>18</v>
      </c>
      <c r="D9606" s="8">
        <f t="shared" ca="1" si="1278"/>
        <v>0</v>
      </c>
      <c r="E9606" s="50">
        <f t="shared" ca="1" si="1280"/>
        <v>1</v>
      </c>
      <c r="F9606" s="2" t="str">
        <f t="shared" ca="1" si="1279"/>
        <v/>
      </c>
      <c r="BD9606" s="49">
        <f t="shared" ca="1" si="1276"/>
        <v>1871</v>
      </c>
      <c r="BE9606" s="3">
        <f t="shared" ca="1" si="1273"/>
        <v>0.18704999999999999</v>
      </c>
      <c r="BF9606" s="3">
        <f t="shared" ca="1" si="1274"/>
        <v>-0.88881967520906158</v>
      </c>
      <c r="BG9606" s="9">
        <f t="shared" ca="1" si="1275"/>
        <v>1</v>
      </c>
      <c r="BH9606" s="6">
        <f ca="1">IF(ISNUMBER('Descriptive Stats'!BF9606),'Descriptive Stats'!BF9606,#N/A)</f>
        <v>-0.88881967520906158</v>
      </c>
      <c r="BI9606" s="6">
        <f ca="1">IF(ISNUMBER('Descriptive Stats'!E9606),'Descriptive Stats'!E9606,#N/A)</f>
        <v>1</v>
      </c>
    </row>
    <row r="9607" spans="1:61" ht="14.4" x14ac:dyDescent="0.3">
      <c r="A9607" s="2">
        <f>ROW()</f>
        <v>9607</v>
      </c>
      <c r="C9607" s="8">
        <f t="shared" ca="1" si="1277"/>
        <v>12</v>
      </c>
      <c r="D9607" s="8">
        <f t="shared" ca="1" si="1278"/>
        <v>1</v>
      </c>
      <c r="E9607" s="50">
        <f t="shared" ca="1" si="1280"/>
        <v>0</v>
      </c>
      <c r="F9607" s="2" t="str">
        <f t="shared" ca="1" si="1279"/>
        <v/>
      </c>
      <c r="BD9607" s="49">
        <f t="shared" ca="1" si="1276"/>
        <v>815.5</v>
      </c>
      <c r="BE9607" s="3">
        <f t="shared" ca="1" si="1273"/>
        <v>8.1500000000000003E-2</v>
      </c>
      <c r="BF9607" s="3">
        <f t="shared" ca="1" si="1274"/>
        <v>-1.3950525282585462</v>
      </c>
      <c r="BG9607" s="9">
        <f t="shared" ca="1" si="1275"/>
        <v>0</v>
      </c>
      <c r="BH9607" s="6">
        <f ca="1">IF(ISNUMBER('Descriptive Stats'!BF9607),'Descriptive Stats'!BF9607,#N/A)</f>
        <v>-1.3950525282585462</v>
      </c>
      <c r="BI9607" s="6">
        <f ca="1">IF(ISNUMBER('Descriptive Stats'!E9607),'Descriptive Stats'!E9607,#N/A)</f>
        <v>0</v>
      </c>
    </row>
    <row r="9608" spans="1:61" ht="14.4" x14ac:dyDescent="0.3">
      <c r="A9608" s="2">
        <f>ROW()</f>
        <v>9608</v>
      </c>
      <c r="C9608" s="8">
        <f t="shared" ca="1" si="1277"/>
        <v>22</v>
      </c>
      <c r="D9608" s="8">
        <f t="shared" ca="1" si="1278"/>
        <v>0</v>
      </c>
      <c r="E9608" s="50">
        <f t="shared" ca="1" si="1280"/>
        <v>7</v>
      </c>
      <c r="F9608" s="2" t="str">
        <f t="shared" ca="1" si="1279"/>
        <v/>
      </c>
      <c r="BD9608" s="49">
        <f t="shared" ca="1" si="1276"/>
        <v>4473.5</v>
      </c>
      <c r="BE9608" s="3">
        <f t="shared" ca="1" si="1273"/>
        <v>0.44729999999999998</v>
      </c>
      <c r="BF9608" s="3">
        <f t="shared" ca="1" si="1274"/>
        <v>-0.13248586824472414</v>
      </c>
      <c r="BG9608" s="9">
        <f t="shared" ca="1" si="1275"/>
        <v>7</v>
      </c>
      <c r="BH9608" s="6">
        <f ca="1">IF(ISNUMBER('Descriptive Stats'!BF9608),'Descriptive Stats'!BF9608,#N/A)</f>
        <v>-0.13248586824472414</v>
      </c>
      <c r="BI9608" s="6">
        <f ca="1">IF(ISNUMBER('Descriptive Stats'!E9608),'Descriptive Stats'!E9608,#N/A)</f>
        <v>7</v>
      </c>
    </row>
    <row r="9609" spans="1:61" ht="14.4" x14ac:dyDescent="0.3">
      <c r="A9609" s="2">
        <f>ROW()</f>
        <v>9609</v>
      </c>
      <c r="C9609" s="8">
        <f t="shared" ca="1" si="1277"/>
        <v>19</v>
      </c>
      <c r="D9609" s="8">
        <f t="shared" ca="1" si="1278"/>
        <v>7</v>
      </c>
      <c r="E9609" s="50">
        <f t="shared" ca="1" si="1280"/>
        <v>0</v>
      </c>
      <c r="F9609" s="2" t="str">
        <f t="shared" ca="1" si="1279"/>
        <v/>
      </c>
      <c r="BD9609" s="49">
        <f t="shared" ca="1" si="1276"/>
        <v>815.5</v>
      </c>
      <c r="BE9609" s="3">
        <f t="shared" ref="BE9609:BE9672" ca="1" si="1281">IF(ISNUMBER(BD9609),(BD9609-0.5)/$BK$4,"")</f>
        <v>8.1500000000000003E-2</v>
      </c>
      <c r="BF9609" s="3">
        <f t="shared" ref="BF9609:BF9672" ca="1" si="1282">IF(ISNUMBER(BE9609),_xlfn.NORM.INV(BE9609,0,1),"")</f>
        <v>-1.3950525282585462</v>
      </c>
      <c r="BG9609" s="9">
        <f t="shared" ref="BG9609:BG9672" ca="1" si="1283">IF(ISNUMBER(E9609),E9609,"")</f>
        <v>0</v>
      </c>
      <c r="BH9609" s="6">
        <f ca="1">IF(ISNUMBER('Descriptive Stats'!BF9609),'Descriptive Stats'!BF9609,#N/A)</f>
        <v>-1.3950525282585462</v>
      </c>
      <c r="BI9609" s="6">
        <f ca="1">IF(ISNUMBER('Descriptive Stats'!E9609),'Descriptive Stats'!E9609,#N/A)</f>
        <v>0</v>
      </c>
    </row>
    <row r="9610" spans="1:61" ht="14.4" x14ac:dyDescent="0.3">
      <c r="A9610" s="2">
        <f>ROW()</f>
        <v>9610</v>
      </c>
      <c r="C9610" s="8">
        <f t="shared" ca="1" si="1277"/>
        <v>22</v>
      </c>
      <c r="D9610" s="8">
        <f t="shared" ca="1" si="1278"/>
        <v>0</v>
      </c>
      <c r="E9610" s="50">
        <f t="shared" ca="1" si="1280"/>
        <v>19</v>
      </c>
      <c r="F9610" s="2" t="str">
        <f t="shared" ca="1" si="1279"/>
        <v>X</v>
      </c>
      <c r="BD9610" s="49">
        <f t="shared" ref="BD9610:BD9673" ca="1" si="1284">IF(ISNUMBER(BG9610),_xlfn.RANK.AVG(BG9610,$BG$2:$BG$5414,1),"")</f>
        <v>5294</v>
      </c>
      <c r="BE9610" s="3">
        <f t="shared" ca="1" si="1281"/>
        <v>0.52934999999999999</v>
      </c>
      <c r="BF9610" s="3">
        <f t="shared" ca="1" si="1282"/>
        <v>7.3636031452008061E-2</v>
      </c>
      <c r="BG9610" s="9">
        <f t="shared" ca="1" si="1283"/>
        <v>19</v>
      </c>
      <c r="BH9610" s="6">
        <f ca="1">IF(ISNUMBER('Descriptive Stats'!BF9610),'Descriptive Stats'!BF9610,#N/A)</f>
        <v>7.3636031452008061E-2</v>
      </c>
      <c r="BI9610" s="6">
        <f ca="1">IF(ISNUMBER('Descriptive Stats'!E9610),'Descriptive Stats'!E9610,#N/A)</f>
        <v>19</v>
      </c>
    </row>
    <row r="9611" spans="1:61" ht="14.4" x14ac:dyDescent="0.3">
      <c r="A9611" s="2">
        <f>ROW()</f>
        <v>9611</v>
      </c>
      <c r="C9611" s="8">
        <f t="shared" ca="1" si="1277"/>
        <v>7</v>
      </c>
      <c r="D9611" s="8">
        <f t="shared" ca="1" si="1278"/>
        <v>19</v>
      </c>
      <c r="E9611" s="50">
        <f t="shared" ca="1" si="1280"/>
        <v>15</v>
      </c>
      <c r="F9611" s="2" t="str">
        <f t="shared" ca="1" si="1279"/>
        <v/>
      </c>
      <c r="BD9611" s="49">
        <f t="shared" ca="1" si="1284"/>
        <v>5051.5</v>
      </c>
      <c r="BE9611" s="3">
        <f t="shared" ca="1" si="1281"/>
        <v>0.50509999999999999</v>
      </c>
      <c r="BF9611" s="3">
        <f t="shared" ca="1" si="1282"/>
        <v>1.2784152420787677E-2</v>
      </c>
      <c r="BG9611" s="9">
        <f t="shared" ca="1" si="1283"/>
        <v>15</v>
      </c>
      <c r="BH9611" s="6">
        <f ca="1">IF(ISNUMBER('Descriptive Stats'!BF9611),'Descriptive Stats'!BF9611,#N/A)</f>
        <v>1.2784152420787677E-2</v>
      </c>
      <c r="BI9611" s="6">
        <f ca="1">IF(ISNUMBER('Descriptive Stats'!E9611),'Descriptive Stats'!E9611,#N/A)</f>
        <v>15</v>
      </c>
    </row>
    <row r="9612" spans="1:61" ht="14.4" x14ac:dyDescent="0.3">
      <c r="A9612" s="2">
        <f>ROW()</f>
        <v>9612</v>
      </c>
      <c r="C9612" s="8">
        <f t="shared" ca="1" si="1277"/>
        <v>24</v>
      </c>
      <c r="D9612" s="8">
        <f t="shared" ca="1" si="1278"/>
        <v>15</v>
      </c>
      <c r="E9612" s="50">
        <f t="shared" ca="1" si="1280"/>
        <v>19</v>
      </c>
      <c r="F9612" s="2" t="str">
        <f t="shared" ca="1" si="1279"/>
        <v>X</v>
      </c>
      <c r="BD9612" s="49">
        <f t="shared" ca="1" si="1284"/>
        <v>5294</v>
      </c>
      <c r="BE9612" s="3">
        <f t="shared" ca="1" si="1281"/>
        <v>0.52934999999999999</v>
      </c>
      <c r="BF9612" s="3">
        <f t="shared" ca="1" si="1282"/>
        <v>7.3636031452008061E-2</v>
      </c>
      <c r="BG9612" s="9">
        <f t="shared" ca="1" si="1283"/>
        <v>19</v>
      </c>
      <c r="BH9612" s="6">
        <f ca="1">IF(ISNUMBER('Descriptive Stats'!BF9612),'Descriptive Stats'!BF9612,#N/A)</f>
        <v>7.3636031452008061E-2</v>
      </c>
      <c r="BI9612" s="6">
        <f ca="1">IF(ISNUMBER('Descriptive Stats'!E9612),'Descriptive Stats'!E9612,#N/A)</f>
        <v>19</v>
      </c>
    </row>
    <row r="9613" spans="1:61" ht="14.4" x14ac:dyDescent="0.3">
      <c r="A9613" s="2">
        <f>ROW()</f>
        <v>9613</v>
      </c>
      <c r="C9613" s="8">
        <f t="shared" ca="1" si="1277"/>
        <v>7</v>
      </c>
      <c r="D9613" s="8">
        <f t="shared" ca="1" si="1278"/>
        <v>19</v>
      </c>
      <c r="E9613" s="50">
        <f t="shared" ca="1" si="1280"/>
        <v>0</v>
      </c>
      <c r="F9613" s="2" t="str">
        <f t="shared" ca="1" si="1279"/>
        <v/>
      </c>
      <c r="BD9613" s="49">
        <f t="shared" ca="1" si="1284"/>
        <v>815.5</v>
      </c>
      <c r="BE9613" s="3">
        <f t="shared" ca="1" si="1281"/>
        <v>8.1500000000000003E-2</v>
      </c>
      <c r="BF9613" s="3">
        <f t="shared" ca="1" si="1282"/>
        <v>-1.3950525282585462</v>
      </c>
      <c r="BG9613" s="9">
        <f t="shared" ca="1" si="1283"/>
        <v>0</v>
      </c>
      <c r="BH9613" s="6">
        <f ca="1">IF(ISNUMBER('Descriptive Stats'!BF9613),'Descriptive Stats'!BF9613,#N/A)</f>
        <v>-1.3950525282585462</v>
      </c>
      <c r="BI9613" s="6">
        <f ca="1">IF(ISNUMBER('Descriptive Stats'!E9613),'Descriptive Stats'!E9613,#N/A)</f>
        <v>0</v>
      </c>
    </row>
    <row r="9614" spans="1:61" ht="14.4" x14ac:dyDescent="0.3">
      <c r="A9614" s="2">
        <f>ROW()</f>
        <v>9614</v>
      </c>
      <c r="C9614" s="8">
        <f t="shared" ca="1" si="1277"/>
        <v>11</v>
      </c>
      <c r="D9614" s="8">
        <f t="shared" ca="1" si="1278"/>
        <v>0</v>
      </c>
      <c r="E9614" s="50">
        <f t="shared" ca="1" si="1280"/>
        <v>0</v>
      </c>
      <c r="F9614" s="2" t="str">
        <f t="shared" ca="1" si="1279"/>
        <v/>
      </c>
      <c r="BD9614" s="49">
        <f t="shared" ca="1" si="1284"/>
        <v>815.5</v>
      </c>
      <c r="BE9614" s="3">
        <f t="shared" ca="1" si="1281"/>
        <v>8.1500000000000003E-2</v>
      </c>
      <c r="BF9614" s="3">
        <f t="shared" ca="1" si="1282"/>
        <v>-1.3950525282585462</v>
      </c>
      <c r="BG9614" s="9">
        <f t="shared" ca="1" si="1283"/>
        <v>0</v>
      </c>
      <c r="BH9614" s="6">
        <f ca="1">IF(ISNUMBER('Descriptive Stats'!BF9614),'Descriptive Stats'!BF9614,#N/A)</f>
        <v>-1.3950525282585462</v>
      </c>
      <c r="BI9614" s="6">
        <f ca="1">IF(ISNUMBER('Descriptive Stats'!E9614),'Descriptive Stats'!E9614,#N/A)</f>
        <v>0</v>
      </c>
    </row>
    <row r="9615" spans="1:61" ht="14.4" x14ac:dyDescent="0.3">
      <c r="A9615" s="2">
        <f>ROW()</f>
        <v>9615</v>
      </c>
      <c r="C9615" s="8">
        <f t="shared" ca="1" si="1277"/>
        <v>15</v>
      </c>
      <c r="D9615" s="8">
        <f t="shared" ca="1" si="1278"/>
        <v>0</v>
      </c>
      <c r="E9615" s="50">
        <f t="shared" ca="1" si="1280"/>
        <v>2</v>
      </c>
      <c r="F9615" s="2" t="str">
        <f t="shared" ca="1" si="1279"/>
        <v/>
      </c>
      <c r="BD9615" s="49">
        <f t="shared" ca="1" si="1284"/>
        <v>2595</v>
      </c>
      <c r="BE9615" s="3">
        <f t="shared" ca="1" si="1281"/>
        <v>0.25945000000000001</v>
      </c>
      <c r="BF9615" s="3">
        <f t="shared" ca="1" si="1282"/>
        <v>-0.6450419512753276</v>
      </c>
      <c r="BG9615" s="9">
        <f t="shared" ca="1" si="1283"/>
        <v>2</v>
      </c>
      <c r="BH9615" s="6">
        <f ca="1">IF(ISNUMBER('Descriptive Stats'!BF9615),'Descriptive Stats'!BF9615,#N/A)</f>
        <v>-0.6450419512753276</v>
      </c>
      <c r="BI9615" s="6">
        <f ca="1">IF(ISNUMBER('Descriptive Stats'!E9615),'Descriptive Stats'!E9615,#N/A)</f>
        <v>2</v>
      </c>
    </row>
    <row r="9616" spans="1:61" ht="14.4" x14ac:dyDescent="0.3">
      <c r="A9616" s="2">
        <f>ROW()</f>
        <v>9616</v>
      </c>
      <c r="C9616" s="8">
        <f t="shared" ca="1" si="1277"/>
        <v>17</v>
      </c>
      <c r="D9616" s="8">
        <f t="shared" ca="1" si="1278"/>
        <v>2</v>
      </c>
      <c r="E9616" s="50">
        <f t="shared" ca="1" si="1280"/>
        <v>4</v>
      </c>
      <c r="F9616" s="2" t="str">
        <f t="shared" ca="1" si="1279"/>
        <v/>
      </c>
      <c r="BD9616" s="49">
        <f t="shared" ca="1" si="1284"/>
        <v>3442</v>
      </c>
      <c r="BE9616" s="3">
        <f t="shared" ca="1" si="1281"/>
        <v>0.34415000000000001</v>
      </c>
      <c r="BF9616" s="3">
        <f t="shared" ca="1" si="1282"/>
        <v>-0.40116316278173481</v>
      </c>
      <c r="BG9616" s="9">
        <f t="shared" ca="1" si="1283"/>
        <v>4</v>
      </c>
      <c r="BH9616" s="6">
        <f ca="1">IF(ISNUMBER('Descriptive Stats'!BF9616),'Descriptive Stats'!BF9616,#N/A)</f>
        <v>-0.40116316278173481</v>
      </c>
      <c r="BI9616" s="6">
        <f ca="1">IF(ISNUMBER('Descriptive Stats'!E9616),'Descriptive Stats'!E9616,#N/A)</f>
        <v>4</v>
      </c>
    </row>
    <row r="9617" spans="1:61" ht="14.4" x14ac:dyDescent="0.3">
      <c r="A9617" s="2">
        <f>ROW()</f>
        <v>9617</v>
      </c>
      <c r="C9617" s="8">
        <f t="shared" ref="C9617:C9680" ca="1" si="1285">RANDBETWEEN(2,COUNT(B:B))</f>
        <v>13</v>
      </c>
      <c r="D9617" s="8">
        <f t="shared" ref="D9617:D9680" ca="1" si="1286">VLOOKUP(C9617,A:B,2,TRUE)</f>
        <v>4</v>
      </c>
      <c r="E9617" s="50">
        <f t="shared" ca="1" si="1280"/>
        <v>15</v>
      </c>
      <c r="F9617" s="2" t="str">
        <f t="shared" ref="F9617:F9680" ca="1" si="1287">IF(ISNUMBER(E9617),IF(OR(E9617&lt;$K$16,E9617&gt;$K$14),"X",""),"")</f>
        <v/>
      </c>
      <c r="BD9617" s="49">
        <f t="shared" ca="1" si="1284"/>
        <v>5051.5</v>
      </c>
      <c r="BE9617" s="3">
        <f t="shared" ca="1" si="1281"/>
        <v>0.50509999999999999</v>
      </c>
      <c r="BF9617" s="3">
        <f t="shared" ca="1" si="1282"/>
        <v>1.2784152420787677E-2</v>
      </c>
      <c r="BG9617" s="9">
        <f t="shared" ca="1" si="1283"/>
        <v>15</v>
      </c>
      <c r="BH9617" s="6">
        <f ca="1">IF(ISNUMBER('Descriptive Stats'!BF9617),'Descriptive Stats'!BF9617,#N/A)</f>
        <v>1.2784152420787677E-2</v>
      </c>
      <c r="BI9617" s="6">
        <f ca="1">IF(ISNUMBER('Descriptive Stats'!E9617),'Descriptive Stats'!E9617,#N/A)</f>
        <v>15</v>
      </c>
    </row>
    <row r="9618" spans="1:61" ht="14.4" x14ac:dyDescent="0.3">
      <c r="A9618" s="2">
        <f>ROW()</f>
        <v>9618</v>
      </c>
      <c r="C9618" s="8">
        <f t="shared" ca="1" si="1285"/>
        <v>24</v>
      </c>
      <c r="D9618" s="8">
        <f t="shared" ca="1" si="1286"/>
        <v>15</v>
      </c>
      <c r="E9618" s="50">
        <f t="shared" ca="1" si="1280"/>
        <v>1</v>
      </c>
      <c r="F9618" s="2" t="str">
        <f t="shared" ca="1" si="1287"/>
        <v/>
      </c>
      <c r="BD9618" s="49">
        <f t="shared" ca="1" si="1284"/>
        <v>1871</v>
      </c>
      <c r="BE9618" s="3">
        <f t="shared" ca="1" si="1281"/>
        <v>0.18704999999999999</v>
      </c>
      <c r="BF9618" s="3">
        <f t="shared" ca="1" si="1282"/>
        <v>-0.88881967520906158</v>
      </c>
      <c r="BG9618" s="9">
        <f t="shared" ca="1" si="1283"/>
        <v>1</v>
      </c>
      <c r="BH9618" s="6">
        <f ca="1">IF(ISNUMBER('Descriptive Stats'!BF9618),'Descriptive Stats'!BF9618,#N/A)</f>
        <v>-0.88881967520906158</v>
      </c>
      <c r="BI9618" s="6">
        <f ca="1">IF(ISNUMBER('Descriptive Stats'!E9618),'Descriptive Stats'!E9618,#N/A)</f>
        <v>1</v>
      </c>
    </row>
    <row r="9619" spans="1:61" ht="14.4" x14ac:dyDescent="0.3">
      <c r="A9619" s="2">
        <f>ROW()</f>
        <v>9619</v>
      </c>
      <c r="C9619" s="8">
        <f t="shared" ca="1" si="1285"/>
        <v>8</v>
      </c>
      <c r="D9619" s="8">
        <f t="shared" ca="1" si="1286"/>
        <v>1</v>
      </c>
      <c r="E9619" s="50">
        <f t="shared" ca="1" si="1280"/>
        <v>0</v>
      </c>
      <c r="F9619" s="2" t="str">
        <f t="shared" ca="1" si="1287"/>
        <v/>
      </c>
      <c r="BD9619" s="49">
        <f t="shared" ca="1" si="1284"/>
        <v>815.5</v>
      </c>
      <c r="BE9619" s="3">
        <f t="shared" ca="1" si="1281"/>
        <v>8.1500000000000003E-2</v>
      </c>
      <c r="BF9619" s="3">
        <f t="shared" ca="1" si="1282"/>
        <v>-1.3950525282585462</v>
      </c>
      <c r="BG9619" s="9">
        <f t="shared" ca="1" si="1283"/>
        <v>0</v>
      </c>
      <c r="BH9619" s="6">
        <f ca="1">IF(ISNUMBER('Descriptive Stats'!BF9619),'Descriptive Stats'!BF9619,#N/A)</f>
        <v>-1.3950525282585462</v>
      </c>
      <c r="BI9619" s="6">
        <f ca="1">IF(ISNUMBER('Descriptive Stats'!E9619),'Descriptive Stats'!E9619,#N/A)</f>
        <v>0</v>
      </c>
    </row>
    <row r="9620" spans="1:61" ht="14.4" x14ac:dyDescent="0.3">
      <c r="A9620" s="2">
        <f>ROW()</f>
        <v>9620</v>
      </c>
      <c r="C9620" s="8">
        <f t="shared" ca="1" si="1285"/>
        <v>15</v>
      </c>
      <c r="D9620" s="8">
        <f t="shared" ca="1" si="1286"/>
        <v>0</v>
      </c>
      <c r="E9620" s="50">
        <f t="shared" ca="1" si="1280"/>
        <v>6</v>
      </c>
      <c r="F9620" s="2" t="str">
        <f t="shared" ca="1" si="1287"/>
        <v/>
      </c>
      <c r="BD9620" s="49">
        <f t="shared" ca="1" si="1284"/>
        <v>3900</v>
      </c>
      <c r="BE9620" s="3">
        <f t="shared" ca="1" si="1281"/>
        <v>0.38995000000000002</v>
      </c>
      <c r="BF9620" s="3">
        <f t="shared" ca="1" si="1282"/>
        <v>-0.2794493539703507</v>
      </c>
      <c r="BG9620" s="9">
        <f t="shared" ca="1" si="1283"/>
        <v>6</v>
      </c>
      <c r="BH9620" s="6">
        <f ca="1">IF(ISNUMBER('Descriptive Stats'!BF9620),'Descriptive Stats'!BF9620,#N/A)</f>
        <v>-0.2794493539703507</v>
      </c>
      <c r="BI9620" s="6">
        <f ca="1">IF(ISNUMBER('Descriptive Stats'!E9620),'Descriptive Stats'!E9620,#N/A)</f>
        <v>6</v>
      </c>
    </row>
    <row r="9621" spans="1:61" ht="14.4" x14ac:dyDescent="0.3">
      <c r="A9621" s="2">
        <f>ROW()</f>
        <v>9621</v>
      </c>
      <c r="C9621" s="8">
        <f t="shared" ca="1" si="1285"/>
        <v>5</v>
      </c>
      <c r="D9621" s="8">
        <f t="shared" ca="1" si="1286"/>
        <v>6</v>
      </c>
      <c r="E9621" s="50">
        <f t="shared" ca="1" si="1280"/>
        <v>0</v>
      </c>
      <c r="F9621" s="2" t="str">
        <f t="shared" ca="1" si="1287"/>
        <v/>
      </c>
      <c r="BD9621" s="49">
        <f t="shared" ca="1" si="1284"/>
        <v>815.5</v>
      </c>
      <c r="BE9621" s="3">
        <f t="shared" ca="1" si="1281"/>
        <v>8.1500000000000003E-2</v>
      </c>
      <c r="BF9621" s="3">
        <f t="shared" ca="1" si="1282"/>
        <v>-1.3950525282585462</v>
      </c>
      <c r="BG9621" s="9">
        <f t="shared" ca="1" si="1283"/>
        <v>0</v>
      </c>
      <c r="BH9621" s="6">
        <f ca="1">IF(ISNUMBER('Descriptive Stats'!BF9621),'Descriptive Stats'!BF9621,#N/A)</f>
        <v>-1.3950525282585462</v>
      </c>
      <c r="BI9621" s="6">
        <f ca="1">IF(ISNUMBER('Descriptive Stats'!E9621),'Descriptive Stats'!E9621,#N/A)</f>
        <v>0</v>
      </c>
    </row>
    <row r="9622" spans="1:61" ht="14.4" x14ac:dyDescent="0.3">
      <c r="A9622" s="2">
        <f>ROW()</f>
        <v>9622</v>
      </c>
      <c r="C9622" s="8">
        <f t="shared" ca="1" si="1285"/>
        <v>18</v>
      </c>
      <c r="D9622" s="8">
        <f t="shared" ca="1" si="1286"/>
        <v>0</v>
      </c>
      <c r="E9622" s="50">
        <f t="shared" ca="1" si="1280"/>
        <v>19</v>
      </c>
      <c r="F9622" s="2" t="str">
        <f t="shared" ca="1" si="1287"/>
        <v>X</v>
      </c>
      <c r="BD9622" s="49">
        <f t="shared" ca="1" si="1284"/>
        <v>5294</v>
      </c>
      <c r="BE9622" s="3">
        <f t="shared" ca="1" si="1281"/>
        <v>0.52934999999999999</v>
      </c>
      <c r="BF9622" s="3">
        <f t="shared" ca="1" si="1282"/>
        <v>7.3636031452008061E-2</v>
      </c>
      <c r="BG9622" s="9">
        <f t="shared" ca="1" si="1283"/>
        <v>19</v>
      </c>
      <c r="BH9622" s="6">
        <f ca="1">IF(ISNUMBER('Descriptive Stats'!BF9622),'Descriptive Stats'!BF9622,#N/A)</f>
        <v>7.3636031452008061E-2</v>
      </c>
      <c r="BI9622" s="6">
        <f ca="1">IF(ISNUMBER('Descriptive Stats'!E9622),'Descriptive Stats'!E9622,#N/A)</f>
        <v>19</v>
      </c>
    </row>
    <row r="9623" spans="1:61" ht="14.4" x14ac:dyDescent="0.3">
      <c r="A9623" s="2">
        <f>ROW()</f>
        <v>9623</v>
      </c>
      <c r="C9623" s="8">
        <f t="shared" ca="1" si="1285"/>
        <v>7</v>
      </c>
      <c r="D9623" s="8">
        <f t="shared" ca="1" si="1286"/>
        <v>19</v>
      </c>
      <c r="E9623" s="50">
        <f t="shared" ca="1" si="1280"/>
        <v>0</v>
      </c>
      <c r="F9623" s="2" t="str">
        <f t="shared" ca="1" si="1287"/>
        <v/>
      </c>
      <c r="BD9623" s="49">
        <f t="shared" ca="1" si="1284"/>
        <v>815.5</v>
      </c>
      <c r="BE9623" s="3">
        <f t="shared" ca="1" si="1281"/>
        <v>8.1500000000000003E-2</v>
      </c>
      <c r="BF9623" s="3">
        <f t="shared" ca="1" si="1282"/>
        <v>-1.3950525282585462</v>
      </c>
      <c r="BG9623" s="9">
        <f t="shared" ca="1" si="1283"/>
        <v>0</v>
      </c>
      <c r="BH9623" s="6">
        <f ca="1">IF(ISNUMBER('Descriptive Stats'!BF9623),'Descriptive Stats'!BF9623,#N/A)</f>
        <v>-1.3950525282585462</v>
      </c>
      <c r="BI9623" s="6">
        <f ca="1">IF(ISNUMBER('Descriptive Stats'!E9623),'Descriptive Stats'!E9623,#N/A)</f>
        <v>0</v>
      </c>
    </row>
    <row r="9624" spans="1:61" ht="14.4" x14ac:dyDescent="0.3">
      <c r="A9624" s="2">
        <f>ROW()</f>
        <v>9624</v>
      </c>
      <c r="C9624" s="8">
        <f t="shared" ca="1" si="1285"/>
        <v>14</v>
      </c>
      <c r="D9624" s="8">
        <f t="shared" ca="1" si="1286"/>
        <v>0</v>
      </c>
      <c r="E9624" s="50">
        <f t="shared" ca="1" si="1280"/>
        <v>2</v>
      </c>
      <c r="F9624" s="2" t="str">
        <f t="shared" ca="1" si="1287"/>
        <v/>
      </c>
      <c r="BD9624" s="49">
        <f t="shared" ca="1" si="1284"/>
        <v>2595</v>
      </c>
      <c r="BE9624" s="3">
        <f t="shared" ca="1" si="1281"/>
        <v>0.25945000000000001</v>
      </c>
      <c r="BF9624" s="3">
        <f t="shared" ca="1" si="1282"/>
        <v>-0.6450419512753276</v>
      </c>
      <c r="BG9624" s="9">
        <f t="shared" ca="1" si="1283"/>
        <v>2</v>
      </c>
      <c r="BH9624" s="6">
        <f ca="1">IF(ISNUMBER('Descriptive Stats'!BF9624),'Descriptive Stats'!BF9624,#N/A)</f>
        <v>-0.6450419512753276</v>
      </c>
      <c r="BI9624" s="6">
        <f ca="1">IF(ISNUMBER('Descriptive Stats'!E9624),'Descriptive Stats'!E9624,#N/A)</f>
        <v>2</v>
      </c>
    </row>
    <row r="9625" spans="1:61" ht="14.4" x14ac:dyDescent="0.3">
      <c r="A9625" s="2">
        <f>ROW()</f>
        <v>9625</v>
      </c>
      <c r="C9625" s="8">
        <f t="shared" ca="1" si="1285"/>
        <v>3</v>
      </c>
      <c r="D9625" s="8">
        <f t="shared" ca="1" si="1286"/>
        <v>2</v>
      </c>
      <c r="E9625" s="50">
        <f t="shared" ca="1" si="1280"/>
        <v>4</v>
      </c>
      <c r="F9625" s="2" t="str">
        <f t="shared" ca="1" si="1287"/>
        <v/>
      </c>
      <c r="BD9625" s="49">
        <f t="shared" ca="1" si="1284"/>
        <v>3442</v>
      </c>
      <c r="BE9625" s="3">
        <f t="shared" ca="1" si="1281"/>
        <v>0.34415000000000001</v>
      </c>
      <c r="BF9625" s="3">
        <f t="shared" ca="1" si="1282"/>
        <v>-0.40116316278173481</v>
      </c>
      <c r="BG9625" s="9">
        <f t="shared" ca="1" si="1283"/>
        <v>4</v>
      </c>
      <c r="BH9625" s="6">
        <f ca="1">IF(ISNUMBER('Descriptive Stats'!BF9625),'Descriptive Stats'!BF9625,#N/A)</f>
        <v>-0.40116316278173481</v>
      </c>
      <c r="BI9625" s="6">
        <f ca="1">IF(ISNUMBER('Descriptive Stats'!E9625),'Descriptive Stats'!E9625,#N/A)</f>
        <v>4</v>
      </c>
    </row>
    <row r="9626" spans="1:61" ht="14.4" x14ac:dyDescent="0.3">
      <c r="A9626" s="2">
        <f>ROW()</f>
        <v>9626</v>
      </c>
      <c r="C9626" s="8">
        <f t="shared" ca="1" si="1285"/>
        <v>13</v>
      </c>
      <c r="D9626" s="8">
        <f t="shared" ca="1" si="1286"/>
        <v>4</v>
      </c>
      <c r="E9626" s="50">
        <f t="shared" ca="1" si="1280"/>
        <v>9</v>
      </c>
      <c r="F9626" s="2" t="str">
        <f t="shared" ca="1" si="1287"/>
        <v/>
      </c>
      <c r="BD9626" s="49">
        <f t="shared" ca="1" si="1284"/>
        <v>4819</v>
      </c>
      <c r="BE9626" s="3">
        <f t="shared" ca="1" si="1281"/>
        <v>0.48185</v>
      </c>
      <c r="BF9626" s="3">
        <f t="shared" ca="1" si="1282"/>
        <v>-4.5511009098988427E-2</v>
      </c>
      <c r="BG9626" s="9">
        <f t="shared" ca="1" si="1283"/>
        <v>9</v>
      </c>
      <c r="BH9626" s="6">
        <f ca="1">IF(ISNUMBER('Descriptive Stats'!BF9626),'Descriptive Stats'!BF9626,#N/A)</f>
        <v>-4.5511009098988427E-2</v>
      </c>
      <c r="BI9626" s="6">
        <f ca="1">IF(ISNUMBER('Descriptive Stats'!E9626),'Descriptive Stats'!E9626,#N/A)</f>
        <v>9</v>
      </c>
    </row>
    <row r="9627" spans="1:61" ht="14.4" x14ac:dyDescent="0.3">
      <c r="A9627" s="2">
        <f>ROW()</f>
        <v>9627</v>
      </c>
      <c r="C9627" s="8">
        <f t="shared" ca="1" si="1285"/>
        <v>23</v>
      </c>
      <c r="D9627" s="8">
        <f t="shared" ca="1" si="1286"/>
        <v>9</v>
      </c>
      <c r="E9627" s="50">
        <f t="shared" ca="1" si="1280"/>
        <v>0</v>
      </c>
      <c r="F9627" s="2" t="str">
        <f t="shared" ca="1" si="1287"/>
        <v/>
      </c>
      <c r="BD9627" s="49">
        <f t="shared" ca="1" si="1284"/>
        <v>815.5</v>
      </c>
      <c r="BE9627" s="3">
        <f t="shared" ca="1" si="1281"/>
        <v>8.1500000000000003E-2</v>
      </c>
      <c r="BF9627" s="3">
        <f t="shared" ca="1" si="1282"/>
        <v>-1.3950525282585462</v>
      </c>
      <c r="BG9627" s="9">
        <f t="shared" ca="1" si="1283"/>
        <v>0</v>
      </c>
      <c r="BH9627" s="6">
        <f ca="1">IF(ISNUMBER('Descriptive Stats'!BF9627),'Descriptive Stats'!BF9627,#N/A)</f>
        <v>-1.3950525282585462</v>
      </c>
      <c r="BI9627" s="6">
        <f ca="1">IF(ISNUMBER('Descriptive Stats'!E9627),'Descriptive Stats'!E9627,#N/A)</f>
        <v>0</v>
      </c>
    </row>
    <row r="9628" spans="1:61" ht="14.4" x14ac:dyDescent="0.3">
      <c r="A9628" s="2">
        <f>ROW()</f>
        <v>9628</v>
      </c>
      <c r="C9628" s="8">
        <f t="shared" ca="1" si="1285"/>
        <v>20</v>
      </c>
      <c r="D9628" s="8">
        <f t="shared" ca="1" si="1286"/>
        <v>0</v>
      </c>
      <c r="E9628" s="50">
        <f t="shared" ca="1" si="1280"/>
        <v>4</v>
      </c>
      <c r="F9628" s="2" t="str">
        <f t="shared" ca="1" si="1287"/>
        <v/>
      </c>
      <c r="BD9628" s="49">
        <f t="shared" ca="1" si="1284"/>
        <v>3442</v>
      </c>
      <c r="BE9628" s="3">
        <f t="shared" ca="1" si="1281"/>
        <v>0.34415000000000001</v>
      </c>
      <c r="BF9628" s="3">
        <f t="shared" ca="1" si="1282"/>
        <v>-0.40116316278173481</v>
      </c>
      <c r="BG9628" s="9">
        <f t="shared" ca="1" si="1283"/>
        <v>4</v>
      </c>
      <c r="BH9628" s="6">
        <f ca="1">IF(ISNUMBER('Descriptive Stats'!BF9628),'Descriptive Stats'!BF9628,#N/A)</f>
        <v>-0.40116316278173481</v>
      </c>
      <c r="BI9628" s="6">
        <f ca="1">IF(ISNUMBER('Descriptive Stats'!E9628),'Descriptive Stats'!E9628,#N/A)</f>
        <v>4</v>
      </c>
    </row>
    <row r="9629" spans="1:61" ht="14.4" x14ac:dyDescent="0.3">
      <c r="A9629" s="2">
        <f>ROW()</f>
        <v>9629</v>
      </c>
      <c r="C9629" s="8">
        <f t="shared" ca="1" si="1285"/>
        <v>13</v>
      </c>
      <c r="D9629" s="8">
        <f t="shared" ca="1" si="1286"/>
        <v>4</v>
      </c>
      <c r="E9629" s="50">
        <f t="shared" ca="1" si="1280"/>
        <v>0</v>
      </c>
      <c r="F9629" s="2" t="str">
        <f t="shared" ca="1" si="1287"/>
        <v/>
      </c>
      <c r="BD9629" s="49">
        <f t="shared" ca="1" si="1284"/>
        <v>815.5</v>
      </c>
      <c r="BE9629" s="3">
        <f t="shared" ca="1" si="1281"/>
        <v>8.1500000000000003E-2</v>
      </c>
      <c r="BF9629" s="3">
        <f t="shared" ca="1" si="1282"/>
        <v>-1.3950525282585462</v>
      </c>
      <c r="BG9629" s="9">
        <f t="shared" ca="1" si="1283"/>
        <v>0</v>
      </c>
      <c r="BH9629" s="6">
        <f ca="1">IF(ISNUMBER('Descriptive Stats'!BF9629),'Descriptive Stats'!BF9629,#N/A)</f>
        <v>-1.3950525282585462</v>
      </c>
      <c r="BI9629" s="6">
        <f ca="1">IF(ISNUMBER('Descriptive Stats'!E9629),'Descriptive Stats'!E9629,#N/A)</f>
        <v>0</v>
      </c>
    </row>
    <row r="9630" spans="1:61" ht="14.4" x14ac:dyDescent="0.3">
      <c r="A9630" s="2">
        <f>ROW()</f>
        <v>9630</v>
      </c>
      <c r="C9630" s="8">
        <f t="shared" ca="1" si="1285"/>
        <v>22</v>
      </c>
      <c r="D9630" s="8">
        <f t="shared" ca="1" si="1286"/>
        <v>0</v>
      </c>
      <c r="E9630" s="50">
        <f t="shared" ca="1" si="1280"/>
        <v>2</v>
      </c>
      <c r="F9630" s="2" t="str">
        <f t="shared" ca="1" si="1287"/>
        <v/>
      </c>
      <c r="BD9630" s="49">
        <f t="shared" ca="1" si="1284"/>
        <v>2595</v>
      </c>
      <c r="BE9630" s="3">
        <f t="shared" ca="1" si="1281"/>
        <v>0.25945000000000001</v>
      </c>
      <c r="BF9630" s="3">
        <f t="shared" ca="1" si="1282"/>
        <v>-0.6450419512753276</v>
      </c>
      <c r="BG9630" s="9">
        <f t="shared" ca="1" si="1283"/>
        <v>2</v>
      </c>
      <c r="BH9630" s="6">
        <f ca="1">IF(ISNUMBER('Descriptive Stats'!BF9630),'Descriptive Stats'!BF9630,#N/A)</f>
        <v>-0.6450419512753276</v>
      </c>
      <c r="BI9630" s="6">
        <f ca="1">IF(ISNUMBER('Descriptive Stats'!E9630),'Descriptive Stats'!E9630,#N/A)</f>
        <v>2</v>
      </c>
    </row>
    <row r="9631" spans="1:61" ht="14.4" x14ac:dyDescent="0.3">
      <c r="A9631" s="2">
        <f>ROW()</f>
        <v>9631</v>
      </c>
      <c r="C9631" s="8">
        <f t="shared" ca="1" si="1285"/>
        <v>17</v>
      </c>
      <c r="D9631" s="8">
        <f t="shared" ca="1" si="1286"/>
        <v>2</v>
      </c>
      <c r="E9631" s="50">
        <f t="shared" ca="1" si="1280"/>
        <v>0</v>
      </c>
      <c r="F9631" s="2" t="str">
        <f t="shared" ca="1" si="1287"/>
        <v/>
      </c>
      <c r="BD9631" s="49">
        <f t="shared" ca="1" si="1284"/>
        <v>815.5</v>
      </c>
      <c r="BE9631" s="3">
        <f t="shared" ca="1" si="1281"/>
        <v>8.1500000000000003E-2</v>
      </c>
      <c r="BF9631" s="3">
        <f t="shared" ca="1" si="1282"/>
        <v>-1.3950525282585462</v>
      </c>
      <c r="BG9631" s="9">
        <f t="shared" ca="1" si="1283"/>
        <v>0</v>
      </c>
      <c r="BH9631" s="6">
        <f ca="1">IF(ISNUMBER('Descriptive Stats'!BF9631),'Descriptive Stats'!BF9631,#N/A)</f>
        <v>-1.3950525282585462</v>
      </c>
      <c r="BI9631" s="6">
        <f ca="1">IF(ISNUMBER('Descriptive Stats'!E9631),'Descriptive Stats'!E9631,#N/A)</f>
        <v>0</v>
      </c>
    </row>
    <row r="9632" spans="1:61" ht="14.4" x14ac:dyDescent="0.3">
      <c r="A9632" s="2">
        <f>ROW()</f>
        <v>9632</v>
      </c>
      <c r="C9632" s="8">
        <f t="shared" ca="1" si="1285"/>
        <v>11</v>
      </c>
      <c r="D9632" s="8">
        <f t="shared" ca="1" si="1286"/>
        <v>0</v>
      </c>
      <c r="E9632" s="50">
        <f t="shared" ca="1" si="1280"/>
        <v>7</v>
      </c>
      <c r="F9632" s="2" t="str">
        <f t="shared" ca="1" si="1287"/>
        <v/>
      </c>
      <c r="BD9632" s="49">
        <f t="shared" ca="1" si="1284"/>
        <v>4473.5</v>
      </c>
      <c r="BE9632" s="3">
        <f t="shared" ca="1" si="1281"/>
        <v>0.44729999999999998</v>
      </c>
      <c r="BF9632" s="3">
        <f t="shared" ca="1" si="1282"/>
        <v>-0.13248586824472414</v>
      </c>
      <c r="BG9632" s="9">
        <f t="shared" ca="1" si="1283"/>
        <v>7</v>
      </c>
      <c r="BH9632" s="6">
        <f ca="1">IF(ISNUMBER('Descriptive Stats'!BF9632),'Descriptive Stats'!BF9632,#N/A)</f>
        <v>-0.13248586824472414</v>
      </c>
      <c r="BI9632" s="6">
        <f ca="1">IF(ISNUMBER('Descriptive Stats'!E9632),'Descriptive Stats'!E9632,#N/A)</f>
        <v>7</v>
      </c>
    </row>
    <row r="9633" spans="1:61" ht="14.4" x14ac:dyDescent="0.3">
      <c r="A9633" s="2">
        <f>ROW()</f>
        <v>9633</v>
      </c>
      <c r="C9633" s="8">
        <f t="shared" ca="1" si="1285"/>
        <v>6</v>
      </c>
      <c r="D9633" s="8">
        <f t="shared" ca="1" si="1286"/>
        <v>7</v>
      </c>
      <c r="E9633" s="50">
        <f t="shared" ca="1" si="1280"/>
        <v>6</v>
      </c>
      <c r="F9633" s="2" t="str">
        <f t="shared" ca="1" si="1287"/>
        <v/>
      </c>
      <c r="BD9633" s="49">
        <f t="shared" ca="1" si="1284"/>
        <v>3900</v>
      </c>
      <c r="BE9633" s="3">
        <f t="shared" ca="1" si="1281"/>
        <v>0.38995000000000002</v>
      </c>
      <c r="BF9633" s="3">
        <f t="shared" ca="1" si="1282"/>
        <v>-0.2794493539703507</v>
      </c>
      <c r="BG9633" s="9">
        <f t="shared" ca="1" si="1283"/>
        <v>6</v>
      </c>
      <c r="BH9633" s="6">
        <f ca="1">IF(ISNUMBER('Descriptive Stats'!BF9633),'Descriptive Stats'!BF9633,#N/A)</f>
        <v>-0.2794493539703507</v>
      </c>
      <c r="BI9633" s="6">
        <f ca="1">IF(ISNUMBER('Descriptive Stats'!E9633),'Descriptive Stats'!E9633,#N/A)</f>
        <v>6</v>
      </c>
    </row>
    <row r="9634" spans="1:61" ht="14.4" x14ac:dyDescent="0.3">
      <c r="A9634" s="2">
        <f>ROW()</f>
        <v>9634</v>
      </c>
      <c r="C9634" s="8">
        <f t="shared" ca="1" si="1285"/>
        <v>2</v>
      </c>
      <c r="D9634" s="8">
        <f t="shared" ca="1" si="1286"/>
        <v>6</v>
      </c>
      <c r="E9634" s="50">
        <f t="shared" ca="1" si="1280"/>
        <v>7</v>
      </c>
      <c r="F9634" s="2" t="str">
        <f t="shared" ca="1" si="1287"/>
        <v/>
      </c>
      <c r="BD9634" s="49">
        <f t="shared" ca="1" si="1284"/>
        <v>4473.5</v>
      </c>
      <c r="BE9634" s="3">
        <f t="shared" ca="1" si="1281"/>
        <v>0.44729999999999998</v>
      </c>
      <c r="BF9634" s="3">
        <f t="shared" ca="1" si="1282"/>
        <v>-0.13248586824472414</v>
      </c>
      <c r="BG9634" s="9">
        <f t="shared" ca="1" si="1283"/>
        <v>7</v>
      </c>
      <c r="BH9634" s="6">
        <f ca="1">IF(ISNUMBER('Descriptive Stats'!BF9634),'Descriptive Stats'!BF9634,#N/A)</f>
        <v>-0.13248586824472414</v>
      </c>
      <c r="BI9634" s="6">
        <f ca="1">IF(ISNUMBER('Descriptive Stats'!E9634),'Descriptive Stats'!E9634,#N/A)</f>
        <v>7</v>
      </c>
    </row>
    <row r="9635" spans="1:61" ht="14.4" x14ac:dyDescent="0.3">
      <c r="A9635" s="2">
        <f>ROW()</f>
        <v>9635</v>
      </c>
      <c r="C9635" s="8">
        <f t="shared" ca="1" si="1285"/>
        <v>19</v>
      </c>
      <c r="D9635" s="8">
        <f t="shared" ca="1" si="1286"/>
        <v>7</v>
      </c>
      <c r="E9635" s="50">
        <f t="shared" ca="1" si="1280"/>
        <v>2</v>
      </c>
      <c r="F9635" s="2" t="str">
        <f t="shared" ca="1" si="1287"/>
        <v/>
      </c>
      <c r="BD9635" s="49">
        <f t="shared" ca="1" si="1284"/>
        <v>2595</v>
      </c>
      <c r="BE9635" s="3">
        <f t="shared" ca="1" si="1281"/>
        <v>0.25945000000000001</v>
      </c>
      <c r="BF9635" s="3">
        <f t="shared" ca="1" si="1282"/>
        <v>-0.6450419512753276</v>
      </c>
      <c r="BG9635" s="9">
        <f t="shared" ca="1" si="1283"/>
        <v>2</v>
      </c>
      <c r="BH9635" s="6">
        <f ca="1">IF(ISNUMBER('Descriptive Stats'!BF9635),'Descriptive Stats'!BF9635,#N/A)</f>
        <v>-0.6450419512753276</v>
      </c>
      <c r="BI9635" s="6">
        <f ca="1">IF(ISNUMBER('Descriptive Stats'!E9635),'Descriptive Stats'!E9635,#N/A)</f>
        <v>2</v>
      </c>
    </row>
    <row r="9636" spans="1:61" ht="14.4" x14ac:dyDescent="0.3">
      <c r="A9636" s="2">
        <f>ROW()</f>
        <v>9636</v>
      </c>
      <c r="C9636" s="8">
        <f t="shared" ca="1" si="1285"/>
        <v>21</v>
      </c>
      <c r="D9636" s="8">
        <f t="shared" ca="1" si="1286"/>
        <v>2</v>
      </c>
      <c r="E9636" s="50">
        <f t="shared" ca="1" si="1280"/>
        <v>2</v>
      </c>
      <c r="F9636" s="2" t="str">
        <f t="shared" ca="1" si="1287"/>
        <v/>
      </c>
      <c r="BD9636" s="49">
        <f t="shared" ca="1" si="1284"/>
        <v>2595</v>
      </c>
      <c r="BE9636" s="3">
        <f t="shared" ca="1" si="1281"/>
        <v>0.25945000000000001</v>
      </c>
      <c r="BF9636" s="3">
        <f t="shared" ca="1" si="1282"/>
        <v>-0.6450419512753276</v>
      </c>
      <c r="BG9636" s="9">
        <f t="shared" ca="1" si="1283"/>
        <v>2</v>
      </c>
      <c r="BH9636" s="6">
        <f ca="1">IF(ISNUMBER('Descriptive Stats'!BF9636),'Descriptive Stats'!BF9636,#N/A)</f>
        <v>-0.6450419512753276</v>
      </c>
      <c r="BI9636" s="6">
        <f ca="1">IF(ISNUMBER('Descriptive Stats'!E9636),'Descriptive Stats'!E9636,#N/A)</f>
        <v>2</v>
      </c>
    </row>
    <row r="9637" spans="1:61" ht="14.4" x14ac:dyDescent="0.3">
      <c r="A9637" s="2">
        <f>ROW()</f>
        <v>9637</v>
      </c>
      <c r="C9637" s="8">
        <f t="shared" ca="1" si="1285"/>
        <v>3</v>
      </c>
      <c r="D9637" s="8">
        <f t="shared" ca="1" si="1286"/>
        <v>2</v>
      </c>
      <c r="E9637" s="50">
        <f t="shared" ca="1" si="1280"/>
        <v>0</v>
      </c>
      <c r="F9637" s="2" t="str">
        <f t="shared" ca="1" si="1287"/>
        <v/>
      </c>
      <c r="BD9637" s="49">
        <f t="shared" ca="1" si="1284"/>
        <v>815.5</v>
      </c>
      <c r="BE9637" s="3">
        <f t="shared" ca="1" si="1281"/>
        <v>8.1500000000000003E-2</v>
      </c>
      <c r="BF9637" s="3">
        <f t="shared" ca="1" si="1282"/>
        <v>-1.3950525282585462</v>
      </c>
      <c r="BG9637" s="9">
        <f t="shared" ca="1" si="1283"/>
        <v>0</v>
      </c>
      <c r="BH9637" s="6">
        <f ca="1">IF(ISNUMBER('Descriptive Stats'!BF9637),'Descriptive Stats'!BF9637,#N/A)</f>
        <v>-1.3950525282585462</v>
      </c>
      <c r="BI9637" s="6">
        <f ca="1">IF(ISNUMBER('Descriptive Stats'!E9637),'Descriptive Stats'!E9637,#N/A)</f>
        <v>0</v>
      </c>
    </row>
    <row r="9638" spans="1:61" ht="14.4" x14ac:dyDescent="0.3">
      <c r="A9638" s="2">
        <f>ROW()</f>
        <v>9638</v>
      </c>
      <c r="C9638" s="8">
        <f t="shared" ca="1" si="1285"/>
        <v>18</v>
      </c>
      <c r="D9638" s="8">
        <f t="shared" ca="1" si="1286"/>
        <v>0</v>
      </c>
      <c r="E9638" s="50">
        <f t="shared" ca="1" si="1280"/>
        <v>19</v>
      </c>
      <c r="F9638" s="2" t="str">
        <f t="shared" ca="1" si="1287"/>
        <v>X</v>
      </c>
      <c r="BD9638" s="49">
        <f t="shared" ca="1" si="1284"/>
        <v>5294</v>
      </c>
      <c r="BE9638" s="3">
        <f t="shared" ca="1" si="1281"/>
        <v>0.52934999999999999</v>
      </c>
      <c r="BF9638" s="3">
        <f t="shared" ca="1" si="1282"/>
        <v>7.3636031452008061E-2</v>
      </c>
      <c r="BG9638" s="9">
        <f t="shared" ca="1" si="1283"/>
        <v>19</v>
      </c>
      <c r="BH9638" s="6">
        <f ca="1">IF(ISNUMBER('Descriptive Stats'!BF9638),'Descriptive Stats'!BF9638,#N/A)</f>
        <v>7.3636031452008061E-2</v>
      </c>
      <c r="BI9638" s="6">
        <f ca="1">IF(ISNUMBER('Descriptive Stats'!E9638),'Descriptive Stats'!E9638,#N/A)</f>
        <v>19</v>
      </c>
    </row>
    <row r="9639" spans="1:61" ht="14.4" x14ac:dyDescent="0.3">
      <c r="A9639" s="2">
        <f>ROW()</f>
        <v>9639</v>
      </c>
      <c r="C9639" s="8">
        <f t="shared" ca="1" si="1285"/>
        <v>7</v>
      </c>
      <c r="D9639" s="8">
        <f t="shared" ca="1" si="1286"/>
        <v>19</v>
      </c>
      <c r="E9639" s="50">
        <f t="shared" ca="1" si="1280"/>
        <v>15</v>
      </c>
      <c r="F9639" s="2" t="str">
        <f t="shared" ca="1" si="1287"/>
        <v/>
      </c>
      <c r="BD9639" s="49">
        <f t="shared" ca="1" si="1284"/>
        <v>5051.5</v>
      </c>
      <c r="BE9639" s="3">
        <f t="shared" ca="1" si="1281"/>
        <v>0.50509999999999999</v>
      </c>
      <c r="BF9639" s="3">
        <f t="shared" ca="1" si="1282"/>
        <v>1.2784152420787677E-2</v>
      </c>
      <c r="BG9639" s="9">
        <f t="shared" ca="1" si="1283"/>
        <v>15</v>
      </c>
      <c r="BH9639" s="6">
        <f ca="1">IF(ISNUMBER('Descriptive Stats'!BF9639),'Descriptive Stats'!BF9639,#N/A)</f>
        <v>1.2784152420787677E-2</v>
      </c>
      <c r="BI9639" s="6">
        <f ca="1">IF(ISNUMBER('Descriptive Stats'!E9639),'Descriptive Stats'!E9639,#N/A)</f>
        <v>15</v>
      </c>
    </row>
    <row r="9640" spans="1:61" ht="14.4" x14ac:dyDescent="0.3">
      <c r="A9640" s="2">
        <f>ROW()</f>
        <v>9640</v>
      </c>
      <c r="C9640" s="8">
        <f t="shared" ca="1" si="1285"/>
        <v>24</v>
      </c>
      <c r="D9640" s="8">
        <f t="shared" ca="1" si="1286"/>
        <v>15</v>
      </c>
      <c r="E9640" s="50">
        <f t="shared" ca="1" si="1280"/>
        <v>7</v>
      </c>
      <c r="F9640" s="2" t="str">
        <f t="shared" ca="1" si="1287"/>
        <v/>
      </c>
      <c r="BD9640" s="49">
        <f t="shared" ca="1" si="1284"/>
        <v>4473.5</v>
      </c>
      <c r="BE9640" s="3">
        <f t="shared" ca="1" si="1281"/>
        <v>0.44729999999999998</v>
      </c>
      <c r="BF9640" s="3">
        <f t="shared" ca="1" si="1282"/>
        <v>-0.13248586824472414</v>
      </c>
      <c r="BG9640" s="9">
        <f t="shared" ca="1" si="1283"/>
        <v>7</v>
      </c>
      <c r="BH9640" s="6">
        <f ca="1">IF(ISNUMBER('Descriptive Stats'!BF9640),'Descriptive Stats'!BF9640,#N/A)</f>
        <v>-0.13248586824472414</v>
      </c>
      <c r="BI9640" s="6">
        <f ca="1">IF(ISNUMBER('Descriptive Stats'!E9640),'Descriptive Stats'!E9640,#N/A)</f>
        <v>7</v>
      </c>
    </row>
    <row r="9641" spans="1:61" ht="14.4" x14ac:dyDescent="0.3">
      <c r="A9641" s="2">
        <f>ROW()</f>
        <v>9641</v>
      </c>
      <c r="C9641" s="8">
        <f t="shared" ca="1" si="1285"/>
        <v>6</v>
      </c>
      <c r="D9641" s="8">
        <f t="shared" ca="1" si="1286"/>
        <v>7</v>
      </c>
      <c r="E9641" s="50">
        <f t="shared" ca="1" si="1280"/>
        <v>9</v>
      </c>
      <c r="F9641" s="2" t="str">
        <f t="shared" ca="1" si="1287"/>
        <v/>
      </c>
      <c r="BD9641" s="49">
        <f t="shared" ca="1" si="1284"/>
        <v>4819</v>
      </c>
      <c r="BE9641" s="3">
        <f t="shared" ca="1" si="1281"/>
        <v>0.48185</v>
      </c>
      <c r="BF9641" s="3">
        <f t="shared" ca="1" si="1282"/>
        <v>-4.5511009098988427E-2</v>
      </c>
      <c r="BG9641" s="9">
        <f t="shared" ca="1" si="1283"/>
        <v>9</v>
      </c>
      <c r="BH9641" s="6">
        <f ca="1">IF(ISNUMBER('Descriptive Stats'!BF9641),'Descriptive Stats'!BF9641,#N/A)</f>
        <v>-4.5511009098988427E-2</v>
      </c>
      <c r="BI9641" s="6">
        <f ca="1">IF(ISNUMBER('Descriptive Stats'!E9641),'Descriptive Stats'!E9641,#N/A)</f>
        <v>9</v>
      </c>
    </row>
    <row r="9642" spans="1:61" ht="14.4" x14ac:dyDescent="0.3">
      <c r="A9642" s="2">
        <f>ROW()</f>
        <v>9642</v>
      </c>
      <c r="C9642" s="8">
        <f t="shared" ca="1" si="1285"/>
        <v>23</v>
      </c>
      <c r="D9642" s="8">
        <f t="shared" ca="1" si="1286"/>
        <v>9</v>
      </c>
      <c r="E9642" s="50">
        <f t="shared" ca="1" si="1280"/>
        <v>0</v>
      </c>
      <c r="F9642" s="2" t="str">
        <f t="shared" ca="1" si="1287"/>
        <v/>
      </c>
      <c r="BD9642" s="49">
        <f t="shared" ca="1" si="1284"/>
        <v>815.5</v>
      </c>
      <c r="BE9642" s="3">
        <f t="shared" ca="1" si="1281"/>
        <v>8.1500000000000003E-2</v>
      </c>
      <c r="BF9642" s="3">
        <f t="shared" ca="1" si="1282"/>
        <v>-1.3950525282585462</v>
      </c>
      <c r="BG9642" s="9">
        <f t="shared" ca="1" si="1283"/>
        <v>0</v>
      </c>
      <c r="BH9642" s="6">
        <f ca="1">IF(ISNUMBER('Descriptive Stats'!BF9642),'Descriptive Stats'!BF9642,#N/A)</f>
        <v>-1.3950525282585462</v>
      </c>
      <c r="BI9642" s="6">
        <f ca="1">IF(ISNUMBER('Descriptive Stats'!E9642),'Descriptive Stats'!E9642,#N/A)</f>
        <v>0</v>
      </c>
    </row>
    <row r="9643" spans="1:61" ht="14.4" x14ac:dyDescent="0.3">
      <c r="A9643" s="2">
        <f>ROW()</f>
        <v>9643</v>
      </c>
      <c r="C9643" s="8">
        <f t="shared" ca="1" si="1285"/>
        <v>22</v>
      </c>
      <c r="D9643" s="8">
        <f t="shared" ca="1" si="1286"/>
        <v>0</v>
      </c>
      <c r="E9643" s="50">
        <f t="shared" ca="1" si="1280"/>
        <v>0</v>
      </c>
      <c r="F9643" s="2" t="str">
        <f t="shared" ca="1" si="1287"/>
        <v/>
      </c>
      <c r="BD9643" s="49">
        <f t="shared" ca="1" si="1284"/>
        <v>815.5</v>
      </c>
      <c r="BE9643" s="3">
        <f t="shared" ca="1" si="1281"/>
        <v>8.1500000000000003E-2</v>
      </c>
      <c r="BF9643" s="3">
        <f t="shared" ca="1" si="1282"/>
        <v>-1.3950525282585462</v>
      </c>
      <c r="BG9643" s="9">
        <f t="shared" ca="1" si="1283"/>
        <v>0</v>
      </c>
      <c r="BH9643" s="6">
        <f ca="1">IF(ISNUMBER('Descriptive Stats'!BF9643),'Descriptive Stats'!BF9643,#N/A)</f>
        <v>-1.3950525282585462</v>
      </c>
      <c r="BI9643" s="6">
        <f ca="1">IF(ISNUMBER('Descriptive Stats'!E9643),'Descriptive Stats'!E9643,#N/A)</f>
        <v>0</v>
      </c>
    </row>
    <row r="9644" spans="1:61" ht="14.4" x14ac:dyDescent="0.3">
      <c r="A9644" s="2">
        <f>ROW()</f>
        <v>9644</v>
      </c>
      <c r="C9644" s="8">
        <f t="shared" ca="1" si="1285"/>
        <v>14</v>
      </c>
      <c r="D9644" s="8">
        <f t="shared" ca="1" si="1286"/>
        <v>0</v>
      </c>
      <c r="E9644" s="50">
        <f t="shared" ca="1" si="1280"/>
        <v>0</v>
      </c>
      <c r="F9644" s="2" t="str">
        <f t="shared" ca="1" si="1287"/>
        <v/>
      </c>
      <c r="BD9644" s="49">
        <f t="shared" ca="1" si="1284"/>
        <v>815.5</v>
      </c>
      <c r="BE9644" s="3">
        <f t="shared" ca="1" si="1281"/>
        <v>8.1500000000000003E-2</v>
      </c>
      <c r="BF9644" s="3">
        <f t="shared" ca="1" si="1282"/>
        <v>-1.3950525282585462</v>
      </c>
      <c r="BG9644" s="9">
        <f t="shared" ca="1" si="1283"/>
        <v>0</v>
      </c>
      <c r="BH9644" s="6">
        <f ca="1">IF(ISNUMBER('Descriptive Stats'!BF9644),'Descriptive Stats'!BF9644,#N/A)</f>
        <v>-1.3950525282585462</v>
      </c>
      <c r="BI9644" s="6">
        <f ca="1">IF(ISNUMBER('Descriptive Stats'!E9644),'Descriptive Stats'!E9644,#N/A)</f>
        <v>0</v>
      </c>
    </row>
    <row r="9645" spans="1:61" ht="14.4" x14ac:dyDescent="0.3">
      <c r="A9645" s="2">
        <f>ROW()</f>
        <v>9645</v>
      </c>
      <c r="C9645" s="8">
        <f t="shared" ca="1" si="1285"/>
        <v>4</v>
      </c>
      <c r="D9645" s="8">
        <f t="shared" ca="1" si="1286"/>
        <v>0</v>
      </c>
      <c r="E9645" s="50">
        <f t="shared" ca="1" si="1280"/>
        <v>9</v>
      </c>
      <c r="F9645" s="2" t="str">
        <f t="shared" ca="1" si="1287"/>
        <v/>
      </c>
      <c r="BD9645" s="49">
        <f t="shared" ca="1" si="1284"/>
        <v>4819</v>
      </c>
      <c r="BE9645" s="3">
        <f t="shared" ca="1" si="1281"/>
        <v>0.48185</v>
      </c>
      <c r="BF9645" s="3">
        <f t="shared" ca="1" si="1282"/>
        <v>-4.5511009098988427E-2</v>
      </c>
      <c r="BG9645" s="9">
        <f t="shared" ca="1" si="1283"/>
        <v>9</v>
      </c>
      <c r="BH9645" s="6">
        <f ca="1">IF(ISNUMBER('Descriptive Stats'!BF9645),'Descriptive Stats'!BF9645,#N/A)</f>
        <v>-4.5511009098988427E-2</v>
      </c>
      <c r="BI9645" s="6">
        <f ca="1">IF(ISNUMBER('Descriptive Stats'!E9645),'Descriptive Stats'!E9645,#N/A)</f>
        <v>9</v>
      </c>
    </row>
    <row r="9646" spans="1:61" ht="14.4" x14ac:dyDescent="0.3">
      <c r="A9646" s="2">
        <f>ROW()</f>
        <v>9646</v>
      </c>
      <c r="C9646" s="8">
        <f t="shared" ca="1" si="1285"/>
        <v>23</v>
      </c>
      <c r="D9646" s="8">
        <f t="shared" ca="1" si="1286"/>
        <v>9</v>
      </c>
      <c r="E9646" s="50">
        <f t="shared" ca="1" si="1280"/>
        <v>2</v>
      </c>
      <c r="F9646" s="2" t="str">
        <f t="shared" ca="1" si="1287"/>
        <v/>
      </c>
      <c r="BD9646" s="49">
        <f t="shared" ca="1" si="1284"/>
        <v>2595</v>
      </c>
      <c r="BE9646" s="3">
        <f t="shared" ca="1" si="1281"/>
        <v>0.25945000000000001</v>
      </c>
      <c r="BF9646" s="3">
        <f t="shared" ca="1" si="1282"/>
        <v>-0.6450419512753276</v>
      </c>
      <c r="BG9646" s="9">
        <f t="shared" ca="1" si="1283"/>
        <v>2</v>
      </c>
      <c r="BH9646" s="6">
        <f ca="1">IF(ISNUMBER('Descriptive Stats'!BF9646),'Descriptive Stats'!BF9646,#N/A)</f>
        <v>-0.6450419512753276</v>
      </c>
      <c r="BI9646" s="6">
        <f ca="1">IF(ISNUMBER('Descriptive Stats'!E9646),'Descriptive Stats'!E9646,#N/A)</f>
        <v>2</v>
      </c>
    </row>
    <row r="9647" spans="1:61" ht="14.4" x14ac:dyDescent="0.3">
      <c r="A9647" s="2">
        <f>ROW()</f>
        <v>9647</v>
      </c>
      <c r="C9647" s="8">
        <f t="shared" ca="1" si="1285"/>
        <v>17</v>
      </c>
      <c r="D9647" s="8">
        <f t="shared" ca="1" si="1286"/>
        <v>2</v>
      </c>
      <c r="E9647" s="50">
        <f t="shared" ca="1" si="1280"/>
        <v>0</v>
      </c>
      <c r="F9647" s="2" t="str">
        <f t="shared" ca="1" si="1287"/>
        <v/>
      </c>
      <c r="BD9647" s="49">
        <f t="shared" ca="1" si="1284"/>
        <v>815.5</v>
      </c>
      <c r="BE9647" s="3">
        <f t="shared" ca="1" si="1281"/>
        <v>8.1500000000000003E-2</v>
      </c>
      <c r="BF9647" s="3">
        <f t="shared" ca="1" si="1282"/>
        <v>-1.3950525282585462</v>
      </c>
      <c r="BG9647" s="9">
        <f t="shared" ca="1" si="1283"/>
        <v>0</v>
      </c>
      <c r="BH9647" s="6">
        <f ca="1">IF(ISNUMBER('Descriptive Stats'!BF9647),'Descriptive Stats'!BF9647,#N/A)</f>
        <v>-1.3950525282585462</v>
      </c>
      <c r="BI9647" s="6">
        <f ca="1">IF(ISNUMBER('Descriptive Stats'!E9647),'Descriptive Stats'!E9647,#N/A)</f>
        <v>0</v>
      </c>
    </row>
    <row r="9648" spans="1:61" ht="14.4" x14ac:dyDescent="0.3">
      <c r="A9648" s="2">
        <f>ROW()</f>
        <v>9648</v>
      </c>
      <c r="C9648" s="8">
        <f t="shared" ca="1" si="1285"/>
        <v>20</v>
      </c>
      <c r="D9648" s="8">
        <f t="shared" ca="1" si="1286"/>
        <v>0</v>
      </c>
      <c r="E9648" s="50">
        <f t="shared" ca="1" si="1280"/>
        <v>0</v>
      </c>
      <c r="F9648" s="2" t="str">
        <f t="shared" ca="1" si="1287"/>
        <v/>
      </c>
      <c r="BD9648" s="49">
        <f t="shared" ca="1" si="1284"/>
        <v>815.5</v>
      </c>
      <c r="BE9648" s="3">
        <f t="shared" ca="1" si="1281"/>
        <v>8.1500000000000003E-2</v>
      </c>
      <c r="BF9648" s="3">
        <f t="shared" ca="1" si="1282"/>
        <v>-1.3950525282585462</v>
      </c>
      <c r="BG9648" s="9">
        <f t="shared" ca="1" si="1283"/>
        <v>0</v>
      </c>
      <c r="BH9648" s="6">
        <f ca="1">IF(ISNUMBER('Descriptive Stats'!BF9648),'Descriptive Stats'!BF9648,#N/A)</f>
        <v>-1.3950525282585462</v>
      </c>
      <c r="BI9648" s="6">
        <f ca="1">IF(ISNUMBER('Descriptive Stats'!E9648),'Descriptive Stats'!E9648,#N/A)</f>
        <v>0</v>
      </c>
    </row>
    <row r="9649" spans="1:61" ht="14.4" x14ac:dyDescent="0.3">
      <c r="A9649" s="2">
        <f>ROW()</f>
        <v>9649</v>
      </c>
      <c r="C9649" s="8">
        <f t="shared" ca="1" si="1285"/>
        <v>4</v>
      </c>
      <c r="D9649" s="8">
        <f t="shared" ca="1" si="1286"/>
        <v>0</v>
      </c>
      <c r="E9649" s="50">
        <f t="shared" ca="1" si="1280"/>
        <v>2</v>
      </c>
      <c r="F9649" s="2" t="str">
        <f t="shared" ca="1" si="1287"/>
        <v/>
      </c>
      <c r="BD9649" s="49">
        <f t="shared" ca="1" si="1284"/>
        <v>2595</v>
      </c>
      <c r="BE9649" s="3">
        <f t="shared" ca="1" si="1281"/>
        <v>0.25945000000000001</v>
      </c>
      <c r="BF9649" s="3">
        <f t="shared" ca="1" si="1282"/>
        <v>-0.6450419512753276</v>
      </c>
      <c r="BG9649" s="9">
        <f t="shared" ca="1" si="1283"/>
        <v>2</v>
      </c>
      <c r="BH9649" s="6">
        <f ca="1">IF(ISNUMBER('Descriptive Stats'!BF9649),'Descriptive Stats'!BF9649,#N/A)</f>
        <v>-0.6450419512753276</v>
      </c>
      <c r="BI9649" s="6">
        <f ca="1">IF(ISNUMBER('Descriptive Stats'!E9649),'Descriptive Stats'!E9649,#N/A)</f>
        <v>2</v>
      </c>
    </row>
    <row r="9650" spans="1:61" ht="14.4" x14ac:dyDescent="0.3">
      <c r="A9650" s="2">
        <f>ROW()</f>
        <v>9650</v>
      </c>
      <c r="C9650" s="8">
        <f t="shared" ca="1" si="1285"/>
        <v>3</v>
      </c>
      <c r="D9650" s="8">
        <f t="shared" ca="1" si="1286"/>
        <v>2</v>
      </c>
      <c r="E9650" s="50">
        <f t="shared" ca="1" si="1280"/>
        <v>7</v>
      </c>
      <c r="F9650" s="2" t="str">
        <f t="shared" ca="1" si="1287"/>
        <v/>
      </c>
      <c r="BD9650" s="49">
        <f t="shared" ca="1" si="1284"/>
        <v>4473.5</v>
      </c>
      <c r="BE9650" s="3">
        <f t="shared" ca="1" si="1281"/>
        <v>0.44729999999999998</v>
      </c>
      <c r="BF9650" s="3">
        <f t="shared" ca="1" si="1282"/>
        <v>-0.13248586824472414</v>
      </c>
      <c r="BG9650" s="9">
        <f t="shared" ca="1" si="1283"/>
        <v>7</v>
      </c>
      <c r="BH9650" s="6">
        <f ca="1">IF(ISNUMBER('Descriptive Stats'!BF9650),'Descriptive Stats'!BF9650,#N/A)</f>
        <v>-0.13248586824472414</v>
      </c>
      <c r="BI9650" s="6">
        <f ca="1">IF(ISNUMBER('Descriptive Stats'!E9650),'Descriptive Stats'!E9650,#N/A)</f>
        <v>7</v>
      </c>
    </row>
    <row r="9651" spans="1:61" ht="14.4" x14ac:dyDescent="0.3">
      <c r="A9651" s="2">
        <f>ROW()</f>
        <v>9651</v>
      </c>
      <c r="C9651" s="8">
        <f t="shared" ca="1" si="1285"/>
        <v>19</v>
      </c>
      <c r="D9651" s="8">
        <f t="shared" ca="1" si="1286"/>
        <v>7</v>
      </c>
      <c r="E9651" s="50">
        <f t="shared" ca="1" si="1280"/>
        <v>6</v>
      </c>
      <c r="F9651" s="2" t="str">
        <f t="shared" ca="1" si="1287"/>
        <v/>
      </c>
      <c r="BD9651" s="49">
        <f t="shared" ca="1" si="1284"/>
        <v>3900</v>
      </c>
      <c r="BE9651" s="3">
        <f t="shared" ca="1" si="1281"/>
        <v>0.38995000000000002</v>
      </c>
      <c r="BF9651" s="3">
        <f t="shared" ca="1" si="1282"/>
        <v>-0.2794493539703507</v>
      </c>
      <c r="BG9651" s="9">
        <f t="shared" ca="1" si="1283"/>
        <v>6</v>
      </c>
      <c r="BH9651" s="6">
        <f ca="1">IF(ISNUMBER('Descriptive Stats'!BF9651),'Descriptive Stats'!BF9651,#N/A)</f>
        <v>-0.2794493539703507</v>
      </c>
      <c r="BI9651" s="6">
        <f ca="1">IF(ISNUMBER('Descriptive Stats'!E9651),'Descriptive Stats'!E9651,#N/A)</f>
        <v>6</v>
      </c>
    </row>
    <row r="9652" spans="1:61" ht="14.4" x14ac:dyDescent="0.3">
      <c r="A9652" s="2">
        <f>ROW()</f>
        <v>9652</v>
      </c>
      <c r="C9652" s="8">
        <f t="shared" ca="1" si="1285"/>
        <v>16</v>
      </c>
      <c r="D9652" s="8">
        <f t="shared" ca="1" si="1286"/>
        <v>6</v>
      </c>
      <c r="E9652" s="50">
        <f t="shared" ca="1" si="1280"/>
        <v>19</v>
      </c>
      <c r="F9652" s="2" t="str">
        <f t="shared" ca="1" si="1287"/>
        <v>X</v>
      </c>
      <c r="BD9652" s="49">
        <f t="shared" ca="1" si="1284"/>
        <v>5294</v>
      </c>
      <c r="BE9652" s="3">
        <f t="shared" ca="1" si="1281"/>
        <v>0.52934999999999999</v>
      </c>
      <c r="BF9652" s="3">
        <f t="shared" ca="1" si="1282"/>
        <v>7.3636031452008061E-2</v>
      </c>
      <c r="BG9652" s="9">
        <f t="shared" ca="1" si="1283"/>
        <v>19</v>
      </c>
      <c r="BH9652" s="6">
        <f ca="1">IF(ISNUMBER('Descriptive Stats'!BF9652),'Descriptive Stats'!BF9652,#N/A)</f>
        <v>7.3636031452008061E-2</v>
      </c>
      <c r="BI9652" s="6">
        <f ca="1">IF(ISNUMBER('Descriptive Stats'!E9652),'Descriptive Stats'!E9652,#N/A)</f>
        <v>19</v>
      </c>
    </row>
    <row r="9653" spans="1:61" ht="14.4" x14ac:dyDescent="0.3">
      <c r="A9653" s="2">
        <f>ROW()</f>
        <v>9653</v>
      </c>
      <c r="C9653" s="8">
        <f t="shared" ca="1" si="1285"/>
        <v>7</v>
      </c>
      <c r="D9653" s="8">
        <f t="shared" ca="1" si="1286"/>
        <v>19</v>
      </c>
      <c r="E9653" s="50">
        <f t="shared" ca="1" si="1280"/>
        <v>0</v>
      </c>
      <c r="F9653" s="2" t="str">
        <f t="shared" ca="1" si="1287"/>
        <v/>
      </c>
      <c r="BD9653" s="49">
        <f t="shared" ca="1" si="1284"/>
        <v>815.5</v>
      </c>
      <c r="BE9653" s="3">
        <f t="shared" ca="1" si="1281"/>
        <v>8.1500000000000003E-2</v>
      </c>
      <c r="BF9653" s="3">
        <f t="shared" ca="1" si="1282"/>
        <v>-1.3950525282585462</v>
      </c>
      <c r="BG9653" s="9">
        <f t="shared" ca="1" si="1283"/>
        <v>0</v>
      </c>
      <c r="BH9653" s="6">
        <f ca="1">IF(ISNUMBER('Descriptive Stats'!BF9653),'Descriptive Stats'!BF9653,#N/A)</f>
        <v>-1.3950525282585462</v>
      </c>
      <c r="BI9653" s="6">
        <f ca="1">IF(ISNUMBER('Descriptive Stats'!E9653),'Descriptive Stats'!E9653,#N/A)</f>
        <v>0</v>
      </c>
    </row>
    <row r="9654" spans="1:61" ht="14.4" x14ac:dyDescent="0.3">
      <c r="A9654" s="2">
        <f>ROW()</f>
        <v>9654</v>
      </c>
      <c r="C9654" s="8">
        <f t="shared" ca="1" si="1285"/>
        <v>22</v>
      </c>
      <c r="D9654" s="8">
        <f t="shared" ca="1" si="1286"/>
        <v>0</v>
      </c>
      <c r="E9654" s="50">
        <f t="shared" ca="1" si="1280"/>
        <v>9</v>
      </c>
      <c r="F9654" s="2" t="str">
        <f t="shared" ca="1" si="1287"/>
        <v/>
      </c>
      <c r="BD9654" s="49">
        <f t="shared" ca="1" si="1284"/>
        <v>4819</v>
      </c>
      <c r="BE9654" s="3">
        <f t="shared" ca="1" si="1281"/>
        <v>0.48185</v>
      </c>
      <c r="BF9654" s="3">
        <f t="shared" ca="1" si="1282"/>
        <v>-4.5511009098988427E-2</v>
      </c>
      <c r="BG9654" s="9">
        <f t="shared" ca="1" si="1283"/>
        <v>9</v>
      </c>
      <c r="BH9654" s="6">
        <f ca="1">IF(ISNUMBER('Descriptive Stats'!BF9654),'Descriptive Stats'!BF9654,#N/A)</f>
        <v>-4.5511009098988427E-2</v>
      </c>
      <c r="BI9654" s="6">
        <f ca="1">IF(ISNUMBER('Descriptive Stats'!E9654),'Descriptive Stats'!E9654,#N/A)</f>
        <v>9</v>
      </c>
    </row>
    <row r="9655" spans="1:61" ht="14.4" x14ac:dyDescent="0.3">
      <c r="A9655" s="2">
        <f>ROW()</f>
        <v>9655</v>
      </c>
      <c r="C9655" s="8">
        <f t="shared" ca="1" si="1285"/>
        <v>23</v>
      </c>
      <c r="D9655" s="8">
        <f t="shared" ca="1" si="1286"/>
        <v>9</v>
      </c>
      <c r="E9655" s="50">
        <f t="shared" ca="1" si="1280"/>
        <v>6</v>
      </c>
      <c r="F9655" s="2" t="str">
        <f t="shared" ca="1" si="1287"/>
        <v/>
      </c>
      <c r="BD9655" s="49">
        <f t="shared" ca="1" si="1284"/>
        <v>3900</v>
      </c>
      <c r="BE9655" s="3">
        <f t="shared" ca="1" si="1281"/>
        <v>0.38995000000000002</v>
      </c>
      <c r="BF9655" s="3">
        <f t="shared" ca="1" si="1282"/>
        <v>-0.2794493539703507</v>
      </c>
      <c r="BG9655" s="9">
        <f t="shared" ca="1" si="1283"/>
        <v>6</v>
      </c>
      <c r="BH9655" s="6">
        <f ca="1">IF(ISNUMBER('Descriptive Stats'!BF9655),'Descriptive Stats'!BF9655,#N/A)</f>
        <v>-0.2794493539703507</v>
      </c>
      <c r="BI9655" s="6">
        <f ca="1">IF(ISNUMBER('Descriptive Stats'!E9655),'Descriptive Stats'!E9655,#N/A)</f>
        <v>6</v>
      </c>
    </row>
    <row r="9656" spans="1:61" ht="14.4" x14ac:dyDescent="0.3">
      <c r="A9656" s="2">
        <f>ROW()</f>
        <v>9656</v>
      </c>
      <c r="C9656" s="8">
        <f t="shared" ca="1" si="1285"/>
        <v>16</v>
      </c>
      <c r="D9656" s="8">
        <f t="shared" ca="1" si="1286"/>
        <v>6</v>
      </c>
      <c r="E9656" s="50">
        <f t="shared" ca="1" si="1280"/>
        <v>2</v>
      </c>
      <c r="F9656" s="2" t="str">
        <f t="shared" ca="1" si="1287"/>
        <v/>
      </c>
      <c r="BD9656" s="49">
        <f t="shared" ca="1" si="1284"/>
        <v>2595</v>
      </c>
      <c r="BE9656" s="3">
        <f t="shared" ca="1" si="1281"/>
        <v>0.25945000000000001</v>
      </c>
      <c r="BF9656" s="3">
        <f t="shared" ca="1" si="1282"/>
        <v>-0.6450419512753276</v>
      </c>
      <c r="BG9656" s="9">
        <f t="shared" ca="1" si="1283"/>
        <v>2</v>
      </c>
      <c r="BH9656" s="6">
        <f ca="1">IF(ISNUMBER('Descriptive Stats'!BF9656),'Descriptive Stats'!BF9656,#N/A)</f>
        <v>-0.6450419512753276</v>
      </c>
      <c r="BI9656" s="6">
        <f ca="1">IF(ISNUMBER('Descriptive Stats'!E9656),'Descriptive Stats'!E9656,#N/A)</f>
        <v>2</v>
      </c>
    </row>
    <row r="9657" spans="1:61" ht="14.4" x14ac:dyDescent="0.3">
      <c r="A9657" s="2">
        <f>ROW()</f>
        <v>9657</v>
      </c>
      <c r="C9657" s="8">
        <f t="shared" ca="1" si="1285"/>
        <v>9</v>
      </c>
      <c r="D9657" s="8">
        <f t="shared" ca="1" si="1286"/>
        <v>2</v>
      </c>
      <c r="E9657" s="50">
        <f t="shared" ca="1" si="1280"/>
        <v>0</v>
      </c>
      <c r="F9657" s="2" t="str">
        <f t="shared" ca="1" si="1287"/>
        <v/>
      </c>
      <c r="BD9657" s="49">
        <f t="shared" ca="1" si="1284"/>
        <v>815.5</v>
      </c>
      <c r="BE9657" s="3">
        <f t="shared" ca="1" si="1281"/>
        <v>8.1500000000000003E-2</v>
      </c>
      <c r="BF9657" s="3">
        <f t="shared" ca="1" si="1282"/>
        <v>-1.3950525282585462</v>
      </c>
      <c r="BG9657" s="9">
        <f t="shared" ca="1" si="1283"/>
        <v>0</v>
      </c>
      <c r="BH9657" s="6">
        <f ca="1">IF(ISNUMBER('Descriptive Stats'!BF9657),'Descriptive Stats'!BF9657,#N/A)</f>
        <v>-1.3950525282585462</v>
      </c>
      <c r="BI9657" s="6">
        <f ca="1">IF(ISNUMBER('Descriptive Stats'!E9657),'Descriptive Stats'!E9657,#N/A)</f>
        <v>0</v>
      </c>
    </row>
    <row r="9658" spans="1:61" ht="14.4" x14ac:dyDescent="0.3">
      <c r="A9658" s="2">
        <f>ROW()</f>
        <v>9658</v>
      </c>
      <c r="C9658" s="8">
        <f t="shared" ca="1" si="1285"/>
        <v>4</v>
      </c>
      <c r="D9658" s="8">
        <f t="shared" ca="1" si="1286"/>
        <v>0</v>
      </c>
      <c r="E9658" s="50">
        <f t="shared" ca="1" si="1280"/>
        <v>6</v>
      </c>
      <c r="F9658" s="2" t="str">
        <f t="shared" ca="1" si="1287"/>
        <v/>
      </c>
      <c r="BD9658" s="49">
        <f t="shared" ca="1" si="1284"/>
        <v>3900</v>
      </c>
      <c r="BE9658" s="3">
        <f t="shared" ca="1" si="1281"/>
        <v>0.38995000000000002</v>
      </c>
      <c r="BF9658" s="3">
        <f t="shared" ca="1" si="1282"/>
        <v>-0.2794493539703507</v>
      </c>
      <c r="BG9658" s="9">
        <f t="shared" ca="1" si="1283"/>
        <v>6</v>
      </c>
      <c r="BH9658" s="6">
        <f ca="1">IF(ISNUMBER('Descriptive Stats'!BF9658),'Descriptive Stats'!BF9658,#N/A)</f>
        <v>-0.2794493539703507</v>
      </c>
      <c r="BI9658" s="6">
        <f ca="1">IF(ISNUMBER('Descriptive Stats'!E9658),'Descriptive Stats'!E9658,#N/A)</f>
        <v>6</v>
      </c>
    </row>
    <row r="9659" spans="1:61" ht="14.4" x14ac:dyDescent="0.3">
      <c r="A9659" s="2">
        <f>ROW()</f>
        <v>9659</v>
      </c>
      <c r="C9659" s="8">
        <f t="shared" ca="1" si="1285"/>
        <v>16</v>
      </c>
      <c r="D9659" s="8">
        <f t="shared" ca="1" si="1286"/>
        <v>6</v>
      </c>
      <c r="E9659" s="50">
        <f t="shared" ca="1" si="1280"/>
        <v>7</v>
      </c>
      <c r="F9659" s="2" t="str">
        <f t="shared" ca="1" si="1287"/>
        <v/>
      </c>
      <c r="BD9659" s="49">
        <f t="shared" ca="1" si="1284"/>
        <v>4473.5</v>
      </c>
      <c r="BE9659" s="3">
        <f t="shared" ca="1" si="1281"/>
        <v>0.44729999999999998</v>
      </c>
      <c r="BF9659" s="3">
        <f t="shared" ca="1" si="1282"/>
        <v>-0.13248586824472414</v>
      </c>
      <c r="BG9659" s="9">
        <f t="shared" ca="1" si="1283"/>
        <v>7</v>
      </c>
      <c r="BH9659" s="6">
        <f ca="1">IF(ISNUMBER('Descriptive Stats'!BF9659),'Descriptive Stats'!BF9659,#N/A)</f>
        <v>-0.13248586824472414</v>
      </c>
      <c r="BI9659" s="6">
        <f ca="1">IF(ISNUMBER('Descriptive Stats'!E9659),'Descriptive Stats'!E9659,#N/A)</f>
        <v>7</v>
      </c>
    </row>
    <row r="9660" spans="1:61" ht="14.4" x14ac:dyDescent="0.3">
      <c r="A9660" s="2">
        <f>ROW()</f>
        <v>9660</v>
      </c>
      <c r="C9660" s="8">
        <f t="shared" ca="1" si="1285"/>
        <v>6</v>
      </c>
      <c r="D9660" s="8">
        <f t="shared" ca="1" si="1286"/>
        <v>7</v>
      </c>
      <c r="E9660" s="50">
        <f t="shared" ca="1" si="1280"/>
        <v>2</v>
      </c>
      <c r="F9660" s="2" t="str">
        <f t="shared" ca="1" si="1287"/>
        <v/>
      </c>
      <c r="BD9660" s="49">
        <f t="shared" ca="1" si="1284"/>
        <v>2595</v>
      </c>
      <c r="BE9660" s="3">
        <f t="shared" ca="1" si="1281"/>
        <v>0.25945000000000001</v>
      </c>
      <c r="BF9660" s="3">
        <f t="shared" ca="1" si="1282"/>
        <v>-0.6450419512753276</v>
      </c>
      <c r="BG9660" s="9">
        <f t="shared" ca="1" si="1283"/>
        <v>2</v>
      </c>
      <c r="BH9660" s="6">
        <f ca="1">IF(ISNUMBER('Descriptive Stats'!BF9660),'Descriptive Stats'!BF9660,#N/A)</f>
        <v>-0.6450419512753276</v>
      </c>
      <c r="BI9660" s="6">
        <f ca="1">IF(ISNUMBER('Descriptive Stats'!E9660),'Descriptive Stats'!E9660,#N/A)</f>
        <v>2</v>
      </c>
    </row>
    <row r="9661" spans="1:61" ht="14.4" x14ac:dyDescent="0.3">
      <c r="A9661" s="2">
        <f>ROW()</f>
        <v>9661</v>
      </c>
      <c r="C9661" s="8">
        <f t="shared" ca="1" si="1285"/>
        <v>9</v>
      </c>
      <c r="D9661" s="8">
        <f t="shared" ca="1" si="1286"/>
        <v>2</v>
      </c>
      <c r="E9661" s="50">
        <f t="shared" ca="1" si="1280"/>
        <v>0</v>
      </c>
      <c r="F9661" s="2" t="str">
        <f t="shared" ca="1" si="1287"/>
        <v/>
      </c>
      <c r="BD9661" s="49">
        <f t="shared" ca="1" si="1284"/>
        <v>815.5</v>
      </c>
      <c r="BE9661" s="3">
        <f t="shared" ca="1" si="1281"/>
        <v>8.1500000000000003E-2</v>
      </c>
      <c r="BF9661" s="3">
        <f t="shared" ca="1" si="1282"/>
        <v>-1.3950525282585462</v>
      </c>
      <c r="BG9661" s="9">
        <f t="shared" ca="1" si="1283"/>
        <v>0</v>
      </c>
      <c r="BH9661" s="6">
        <f ca="1">IF(ISNUMBER('Descriptive Stats'!BF9661),'Descriptive Stats'!BF9661,#N/A)</f>
        <v>-1.3950525282585462</v>
      </c>
      <c r="BI9661" s="6">
        <f ca="1">IF(ISNUMBER('Descriptive Stats'!E9661),'Descriptive Stats'!E9661,#N/A)</f>
        <v>0</v>
      </c>
    </row>
    <row r="9662" spans="1:61" ht="14.4" x14ac:dyDescent="0.3">
      <c r="A9662" s="2">
        <f>ROW()</f>
        <v>9662</v>
      </c>
      <c r="C9662" s="8">
        <f t="shared" ca="1" si="1285"/>
        <v>4</v>
      </c>
      <c r="D9662" s="8">
        <f t="shared" ca="1" si="1286"/>
        <v>0</v>
      </c>
      <c r="E9662" s="50">
        <f t="shared" ca="1" si="1280"/>
        <v>7</v>
      </c>
      <c r="F9662" s="2" t="str">
        <f t="shared" ca="1" si="1287"/>
        <v/>
      </c>
      <c r="BD9662" s="49">
        <f t="shared" ca="1" si="1284"/>
        <v>4473.5</v>
      </c>
      <c r="BE9662" s="3">
        <f t="shared" ca="1" si="1281"/>
        <v>0.44729999999999998</v>
      </c>
      <c r="BF9662" s="3">
        <f t="shared" ca="1" si="1282"/>
        <v>-0.13248586824472414</v>
      </c>
      <c r="BG9662" s="9">
        <f t="shared" ca="1" si="1283"/>
        <v>7</v>
      </c>
      <c r="BH9662" s="6">
        <f ca="1">IF(ISNUMBER('Descriptive Stats'!BF9662),'Descriptive Stats'!BF9662,#N/A)</f>
        <v>-0.13248586824472414</v>
      </c>
      <c r="BI9662" s="6">
        <f ca="1">IF(ISNUMBER('Descriptive Stats'!E9662),'Descriptive Stats'!E9662,#N/A)</f>
        <v>7</v>
      </c>
    </row>
    <row r="9663" spans="1:61" ht="14.4" x14ac:dyDescent="0.3">
      <c r="A9663" s="2">
        <f>ROW()</f>
        <v>9663</v>
      </c>
      <c r="C9663" s="8">
        <f t="shared" ca="1" si="1285"/>
        <v>19</v>
      </c>
      <c r="D9663" s="8">
        <f t="shared" ca="1" si="1286"/>
        <v>7</v>
      </c>
      <c r="E9663" s="50">
        <f t="shared" ca="1" si="1280"/>
        <v>0</v>
      </c>
      <c r="F9663" s="2" t="str">
        <f t="shared" ca="1" si="1287"/>
        <v/>
      </c>
      <c r="BD9663" s="49">
        <f t="shared" ca="1" si="1284"/>
        <v>815.5</v>
      </c>
      <c r="BE9663" s="3">
        <f t="shared" ca="1" si="1281"/>
        <v>8.1500000000000003E-2</v>
      </c>
      <c r="BF9663" s="3">
        <f t="shared" ca="1" si="1282"/>
        <v>-1.3950525282585462</v>
      </c>
      <c r="BG9663" s="9">
        <f t="shared" ca="1" si="1283"/>
        <v>0</v>
      </c>
      <c r="BH9663" s="6">
        <f ca="1">IF(ISNUMBER('Descriptive Stats'!BF9663),'Descriptive Stats'!BF9663,#N/A)</f>
        <v>-1.3950525282585462</v>
      </c>
      <c r="BI9663" s="6">
        <f ca="1">IF(ISNUMBER('Descriptive Stats'!E9663),'Descriptive Stats'!E9663,#N/A)</f>
        <v>0</v>
      </c>
    </row>
    <row r="9664" spans="1:61" ht="14.4" x14ac:dyDescent="0.3">
      <c r="A9664" s="2">
        <f>ROW()</f>
        <v>9664</v>
      </c>
      <c r="C9664" s="8">
        <f t="shared" ca="1" si="1285"/>
        <v>18</v>
      </c>
      <c r="D9664" s="8">
        <f t="shared" ca="1" si="1286"/>
        <v>0</v>
      </c>
      <c r="E9664" s="50">
        <f t="shared" ca="1" si="1280"/>
        <v>7</v>
      </c>
      <c r="F9664" s="2" t="str">
        <f t="shared" ca="1" si="1287"/>
        <v/>
      </c>
      <c r="BD9664" s="49">
        <f t="shared" ca="1" si="1284"/>
        <v>4473.5</v>
      </c>
      <c r="BE9664" s="3">
        <f t="shared" ca="1" si="1281"/>
        <v>0.44729999999999998</v>
      </c>
      <c r="BF9664" s="3">
        <f t="shared" ca="1" si="1282"/>
        <v>-0.13248586824472414</v>
      </c>
      <c r="BG9664" s="9">
        <f t="shared" ca="1" si="1283"/>
        <v>7</v>
      </c>
      <c r="BH9664" s="6">
        <f ca="1">IF(ISNUMBER('Descriptive Stats'!BF9664),'Descriptive Stats'!BF9664,#N/A)</f>
        <v>-0.13248586824472414</v>
      </c>
      <c r="BI9664" s="6">
        <f ca="1">IF(ISNUMBER('Descriptive Stats'!E9664),'Descriptive Stats'!E9664,#N/A)</f>
        <v>7</v>
      </c>
    </row>
    <row r="9665" spans="1:61" ht="14.4" x14ac:dyDescent="0.3">
      <c r="A9665" s="2">
        <f>ROW()</f>
        <v>9665</v>
      </c>
      <c r="C9665" s="8">
        <f t="shared" ca="1" si="1285"/>
        <v>6</v>
      </c>
      <c r="D9665" s="8">
        <f t="shared" ca="1" si="1286"/>
        <v>7</v>
      </c>
      <c r="E9665" s="50">
        <f t="shared" ca="1" si="1280"/>
        <v>19</v>
      </c>
      <c r="F9665" s="2" t="str">
        <f t="shared" ca="1" si="1287"/>
        <v>X</v>
      </c>
      <c r="BD9665" s="49">
        <f t="shared" ca="1" si="1284"/>
        <v>5294</v>
      </c>
      <c r="BE9665" s="3">
        <f t="shared" ca="1" si="1281"/>
        <v>0.52934999999999999</v>
      </c>
      <c r="BF9665" s="3">
        <f t="shared" ca="1" si="1282"/>
        <v>7.3636031452008061E-2</v>
      </c>
      <c r="BG9665" s="9">
        <f t="shared" ca="1" si="1283"/>
        <v>19</v>
      </c>
      <c r="BH9665" s="6">
        <f ca="1">IF(ISNUMBER('Descriptive Stats'!BF9665),'Descriptive Stats'!BF9665,#N/A)</f>
        <v>7.3636031452008061E-2</v>
      </c>
      <c r="BI9665" s="6">
        <f ca="1">IF(ISNUMBER('Descriptive Stats'!E9665),'Descriptive Stats'!E9665,#N/A)</f>
        <v>19</v>
      </c>
    </row>
    <row r="9666" spans="1:61" ht="14.4" x14ac:dyDescent="0.3">
      <c r="A9666" s="2">
        <f>ROW()</f>
        <v>9666</v>
      </c>
      <c r="C9666" s="8">
        <f t="shared" ca="1" si="1285"/>
        <v>7</v>
      </c>
      <c r="D9666" s="8">
        <f t="shared" ca="1" si="1286"/>
        <v>19</v>
      </c>
      <c r="E9666" s="50">
        <f t="shared" ca="1" si="1280"/>
        <v>7</v>
      </c>
      <c r="F9666" s="2" t="str">
        <f t="shared" ca="1" si="1287"/>
        <v/>
      </c>
      <c r="BD9666" s="49">
        <f t="shared" ca="1" si="1284"/>
        <v>4473.5</v>
      </c>
      <c r="BE9666" s="3">
        <f t="shared" ca="1" si="1281"/>
        <v>0.44729999999999998</v>
      </c>
      <c r="BF9666" s="3">
        <f t="shared" ca="1" si="1282"/>
        <v>-0.13248586824472414</v>
      </c>
      <c r="BG9666" s="9">
        <f t="shared" ca="1" si="1283"/>
        <v>7</v>
      </c>
      <c r="BH9666" s="6">
        <f ca="1">IF(ISNUMBER('Descriptive Stats'!BF9666),'Descriptive Stats'!BF9666,#N/A)</f>
        <v>-0.13248586824472414</v>
      </c>
      <c r="BI9666" s="6">
        <f ca="1">IF(ISNUMBER('Descriptive Stats'!E9666),'Descriptive Stats'!E9666,#N/A)</f>
        <v>7</v>
      </c>
    </row>
    <row r="9667" spans="1:61" ht="14.4" x14ac:dyDescent="0.3">
      <c r="A9667" s="2">
        <f>ROW()</f>
        <v>9667</v>
      </c>
      <c r="C9667" s="8">
        <f t="shared" ca="1" si="1285"/>
        <v>6</v>
      </c>
      <c r="D9667" s="8">
        <f t="shared" ca="1" si="1286"/>
        <v>7</v>
      </c>
      <c r="E9667" s="50">
        <f t="shared" ref="E9667:E9730" ca="1" si="1288">IF(0=MOD(ROW(),$J$1),AVERAGE(OFFSET($D$2,ROW()-$J$1,0,$J$1,1)),"")</f>
        <v>6</v>
      </c>
      <c r="F9667" s="2" t="str">
        <f t="shared" ca="1" si="1287"/>
        <v/>
      </c>
      <c r="BD9667" s="49">
        <f t="shared" ca="1" si="1284"/>
        <v>3900</v>
      </c>
      <c r="BE9667" s="3">
        <f t="shared" ca="1" si="1281"/>
        <v>0.38995000000000002</v>
      </c>
      <c r="BF9667" s="3">
        <f t="shared" ca="1" si="1282"/>
        <v>-0.2794493539703507</v>
      </c>
      <c r="BG9667" s="9">
        <f t="shared" ca="1" si="1283"/>
        <v>6</v>
      </c>
      <c r="BH9667" s="6">
        <f ca="1">IF(ISNUMBER('Descriptive Stats'!BF9667),'Descriptive Stats'!BF9667,#N/A)</f>
        <v>-0.2794493539703507</v>
      </c>
      <c r="BI9667" s="6">
        <f ca="1">IF(ISNUMBER('Descriptive Stats'!E9667),'Descriptive Stats'!E9667,#N/A)</f>
        <v>6</v>
      </c>
    </row>
    <row r="9668" spans="1:61" ht="14.4" x14ac:dyDescent="0.3">
      <c r="A9668" s="2">
        <f>ROW()</f>
        <v>9668</v>
      </c>
      <c r="C9668" s="8">
        <f t="shared" ca="1" si="1285"/>
        <v>5</v>
      </c>
      <c r="D9668" s="8">
        <f t="shared" ca="1" si="1286"/>
        <v>6</v>
      </c>
      <c r="E9668" s="50">
        <f t="shared" ca="1" si="1288"/>
        <v>1</v>
      </c>
      <c r="F9668" s="2" t="str">
        <f t="shared" ca="1" si="1287"/>
        <v/>
      </c>
      <c r="BD9668" s="49">
        <f t="shared" ca="1" si="1284"/>
        <v>1871</v>
      </c>
      <c r="BE9668" s="3">
        <f t="shared" ca="1" si="1281"/>
        <v>0.18704999999999999</v>
      </c>
      <c r="BF9668" s="3">
        <f t="shared" ca="1" si="1282"/>
        <v>-0.88881967520906158</v>
      </c>
      <c r="BG9668" s="9">
        <f t="shared" ca="1" si="1283"/>
        <v>1</v>
      </c>
      <c r="BH9668" s="6">
        <f ca="1">IF(ISNUMBER('Descriptive Stats'!BF9668),'Descriptive Stats'!BF9668,#N/A)</f>
        <v>-0.88881967520906158</v>
      </c>
      <c r="BI9668" s="6">
        <f ca="1">IF(ISNUMBER('Descriptive Stats'!E9668),'Descriptive Stats'!E9668,#N/A)</f>
        <v>1</v>
      </c>
    </row>
    <row r="9669" spans="1:61" ht="14.4" x14ac:dyDescent="0.3">
      <c r="A9669" s="2">
        <f>ROW()</f>
        <v>9669</v>
      </c>
      <c r="C9669" s="8">
        <f t="shared" ca="1" si="1285"/>
        <v>8</v>
      </c>
      <c r="D9669" s="8">
        <f t="shared" ca="1" si="1286"/>
        <v>1</v>
      </c>
      <c r="E9669" s="50">
        <f t="shared" ca="1" si="1288"/>
        <v>2</v>
      </c>
      <c r="F9669" s="2" t="str">
        <f t="shared" ca="1" si="1287"/>
        <v/>
      </c>
      <c r="BD9669" s="49">
        <f t="shared" ca="1" si="1284"/>
        <v>2595</v>
      </c>
      <c r="BE9669" s="3">
        <f t="shared" ca="1" si="1281"/>
        <v>0.25945000000000001</v>
      </c>
      <c r="BF9669" s="3">
        <f t="shared" ca="1" si="1282"/>
        <v>-0.6450419512753276</v>
      </c>
      <c r="BG9669" s="9">
        <f t="shared" ca="1" si="1283"/>
        <v>2</v>
      </c>
      <c r="BH9669" s="6">
        <f ca="1">IF(ISNUMBER('Descriptive Stats'!BF9669),'Descriptive Stats'!BF9669,#N/A)</f>
        <v>-0.6450419512753276</v>
      </c>
      <c r="BI9669" s="6">
        <f ca="1">IF(ISNUMBER('Descriptive Stats'!E9669),'Descriptive Stats'!E9669,#N/A)</f>
        <v>2</v>
      </c>
    </row>
    <row r="9670" spans="1:61" ht="14.4" x14ac:dyDescent="0.3">
      <c r="A9670" s="2">
        <f>ROW()</f>
        <v>9670</v>
      </c>
      <c r="C9670" s="8">
        <f t="shared" ca="1" si="1285"/>
        <v>9</v>
      </c>
      <c r="D9670" s="8">
        <f t="shared" ca="1" si="1286"/>
        <v>2</v>
      </c>
      <c r="E9670" s="50">
        <f t="shared" ca="1" si="1288"/>
        <v>9</v>
      </c>
      <c r="F9670" s="2" t="str">
        <f t="shared" ca="1" si="1287"/>
        <v/>
      </c>
      <c r="BD9670" s="49">
        <f t="shared" ca="1" si="1284"/>
        <v>4819</v>
      </c>
      <c r="BE9670" s="3">
        <f t="shared" ca="1" si="1281"/>
        <v>0.48185</v>
      </c>
      <c r="BF9670" s="3">
        <f t="shared" ca="1" si="1282"/>
        <v>-4.5511009098988427E-2</v>
      </c>
      <c r="BG9670" s="9">
        <f t="shared" ca="1" si="1283"/>
        <v>9</v>
      </c>
      <c r="BH9670" s="6">
        <f ca="1">IF(ISNUMBER('Descriptive Stats'!BF9670),'Descriptive Stats'!BF9670,#N/A)</f>
        <v>-4.5511009098988427E-2</v>
      </c>
      <c r="BI9670" s="6">
        <f ca="1">IF(ISNUMBER('Descriptive Stats'!E9670),'Descriptive Stats'!E9670,#N/A)</f>
        <v>9</v>
      </c>
    </row>
    <row r="9671" spans="1:61" ht="14.4" x14ac:dyDescent="0.3">
      <c r="A9671" s="2">
        <f>ROW()</f>
        <v>9671</v>
      </c>
      <c r="C9671" s="8">
        <f t="shared" ca="1" si="1285"/>
        <v>23</v>
      </c>
      <c r="D9671" s="8">
        <f t="shared" ca="1" si="1286"/>
        <v>9</v>
      </c>
      <c r="E9671" s="50">
        <f t="shared" ca="1" si="1288"/>
        <v>2</v>
      </c>
      <c r="F9671" s="2" t="str">
        <f t="shared" ca="1" si="1287"/>
        <v/>
      </c>
      <c r="BD9671" s="49">
        <f t="shared" ca="1" si="1284"/>
        <v>2595</v>
      </c>
      <c r="BE9671" s="3">
        <f t="shared" ca="1" si="1281"/>
        <v>0.25945000000000001</v>
      </c>
      <c r="BF9671" s="3">
        <f t="shared" ca="1" si="1282"/>
        <v>-0.6450419512753276</v>
      </c>
      <c r="BG9671" s="9">
        <f t="shared" ca="1" si="1283"/>
        <v>2</v>
      </c>
      <c r="BH9671" s="6">
        <f ca="1">IF(ISNUMBER('Descriptive Stats'!BF9671),'Descriptive Stats'!BF9671,#N/A)</f>
        <v>-0.6450419512753276</v>
      </c>
      <c r="BI9671" s="6">
        <f ca="1">IF(ISNUMBER('Descriptive Stats'!E9671),'Descriptive Stats'!E9671,#N/A)</f>
        <v>2</v>
      </c>
    </row>
    <row r="9672" spans="1:61" ht="14.4" x14ac:dyDescent="0.3">
      <c r="A9672" s="2">
        <f>ROW()</f>
        <v>9672</v>
      </c>
      <c r="C9672" s="8">
        <f t="shared" ca="1" si="1285"/>
        <v>21</v>
      </c>
      <c r="D9672" s="8">
        <f t="shared" ca="1" si="1286"/>
        <v>2</v>
      </c>
      <c r="E9672" s="50">
        <f t="shared" ca="1" si="1288"/>
        <v>2</v>
      </c>
      <c r="F9672" s="2" t="str">
        <f t="shared" ca="1" si="1287"/>
        <v/>
      </c>
      <c r="BD9672" s="49">
        <f t="shared" ca="1" si="1284"/>
        <v>2595</v>
      </c>
      <c r="BE9672" s="3">
        <f t="shared" ca="1" si="1281"/>
        <v>0.25945000000000001</v>
      </c>
      <c r="BF9672" s="3">
        <f t="shared" ca="1" si="1282"/>
        <v>-0.6450419512753276</v>
      </c>
      <c r="BG9672" s="9">
        <f t="shared" ca="1" si="1283"/>
        <v>2</v>
      </c>
      <c r="BH9672" s="6">
        <f ca="1">IF(ISNUMBER('Descriptive Stats'!BF9672),'Descriptive Stats'!BF9672,#N/A)</f>
        <v>-0.6450419512753276</v>
      </c>
      <c r="BI9672" s="6">
        <f ca="1">IF(ISNUMBER('Descriptive Stats'!E9672),'Descriptive Stats'!E9672,#N/A)</f>
        <v>2</v>
      </c>
    </row>
    <row r="9673" spans="1:61" ht="14.4" x14ac:dyDescent="0.3">
      <c r="A9673" s="2">
        <f>ROW()</f>
        <v>9673</v>
      </c>
      <c r="C9673" s="8">
        <f t="shared" ca="1" si="1285"/>
        <v>9</v>
      </c>
      <c r="D9673" s="8">
        <f t="shared" ca="1" si="1286"/>
        <v>2</v>
      </c>
      <c r="E9673" s="50">
        <f t="shared" ca="1" si="1288"/>
        <v>0</v>
      </c>
      <c r="F9673" s="2" t="str">
        <f t="shared" ca="1" si="1287"/>
        <v/>
      </c>
      <c r="BD9673" s="49">
        <f t="shared" ca="1" si="1284"/>
        <v>815.5</v>
      </c>
      <c r="BE9673" s="3">
        <f t="shared" ref="BE9673:BE9736" ca="1" si="1289">IF(ISNUMBER(BD9673),(BD9673-0.5)/$BK$4,"")</f>
        <v>8.1500000000000003E-2</v>
      </c>
      <c r="BF9673" s="3">
        <f t="shared" ref="BF9673:BF9736" ca="1" si="1290">IF(ISNUMBER(BE9673),_xlfn.NORM.INV(BE9673,0,1),"")</f>
        <v>-1.3950525282585462</v>
      </c>
      <c r="BG9673" s="9">
        <f t="shared" ref="BG9673:BG9736" ca="1" si="1291">IF(ISNUMBER(E9673),E9673,"")</f>
        <v>0</v>
      </c>
      <c r="BH9673" s="6">
        <f ca="1">IF(ISNUMBER('Descriptive Stats'!BF9673),'Descriptive Stats'!BF9673,#N/A)</f>
        <v>-1.3950525282585462</v>
      </c>
      <c r="BI9673" s="6">
        <f ca="1">IF(ISNUMBER('Descriptive Stats'!E9673),'Descriptive Stats'!E9673,#N/A)</f>
        <v>0</v>
      </c>
    </row>
    <row r="9674" spans="1:61" ht="14.4" x14ac:dyDescent="0.3">
      <c r="A9674" s="2">
        <f>ROW()</f>
        <v>9674</v>
      </c>
      <c r="C9674" s="8">
        <f t="shared" ca="1" si="1285"/>
        <v>15</v>
      </c>
      <c r="D9674" s="8">
        <f t="shared" ca="1" si="1286"/>
        <v>0</v>
      </c>
      <c r="E9674" s="50">
        <f t="shared" ca="1" si="1288"/>
        <v>3</v>
      </c>
      <c r="F9674" s="2" t="str">
        <f t="shared" ca="1" si="1287"/>
        <v/>
      </c>
      <c r="BD9674" s="49">
        <f t="shared" ref="BD9674:BD9737" ca="1" si="1292">IF(ISNUMBER(BG9674),_xlfn.RANK.AVG(BG9674,$BG$2:$BG$5414,1),"")</f>
        <v>3200</v>
      </c>
      <c r="BE9674" s="3">
        <f t="shared" ca="1" si="1289"/>
        <v>0.31995000000000001</v>
      </c>
      <c r="BF9674" s="3">
        <f t="shared" ca="1" si="1290"/>
        <v>-0.46783862043457014</v>
      </c>
      <c r="BG9674" s="9">
        <f t="shared" ca="1" si="1291"/>
        <v>3</v>
      </c>
      <c r="BH9674" s="6">
        <f ca="1">IF(ISNUMBER('Descriptive Stats'!BF9674),'Descriptive Stats'!BF9674,#N/A)</f>
        <v>-0.46783862043457014</v>
      </c>
      <c r="BI9674" s="6">
        <f ca="1">IF(ISNUMBER('Descriptive Stats'!E9674),'Descriptive Stats'!E9674,#N/A)</f>
        <v>3</v>
      </c>
    </row>
    <row r="9675" spans="1:61" ht="14.4" x14ac:dyDescent="0.3">
      <c r="A9675" s="2">
        <f>ROW()</f>
        <v>9675</v>
      </c>
      <c r="C9675" s="8">
        <f t="shared" ca="1" si="1285"/>
        <v>10</v>
      </c>
      <c r="D9675" s="8">
        <f t="shared" ca="1" si="1286"/>
        <v>3</v>
      </c>
      <c r="E9675" s="50">
        <f t="shared" ca="1" si="1288"/>
        <v>2</v>
      </c>
      <c r="F9675" s="2" t="str">
        <f t="shared" ca="1" si="1287"/>
        <v/>
      </c>
      <c r="BD9675" s="49">
        <f t="shared" ca="1" si="1292"/>
        <v>2595</v>
      </c>
      <c r="BE9675" s="3">
        <f t="shared" ca="1" si="1289"/>
        <v>0.25945000000000001</v>
      </c>
      <c r="BF9675" s="3">
        <f t="shared" ca="1" si="1290"/>
        <v>-0.6450419512753276</v>
      </c>
      <c r="BG9675" s="9">
        <f t="shared" ca="1" si="1291"/>
        <v>2</v>
      </c>
      <c r="BH9675" s="6">
        <f ca="1">IF(ISNUMBER('Descriptive Stats'!BF9675),'Descriptive Stats'!BF9675,#N/A)</f>
        <v>-0.6450419512753276</v>
      </c>
      <c r="BI9675" s="6">
        <f ca="1">IF(ISNUMBER('Descriptive Stats'!E9675),'Descriptive Stats'!E9675,#N/A)</f>
        <v>2</v>
      </c>
    </row>
    <row r="9676" spans="1:61" ht="14.4" x14ac:dyDescent="0.3">
      <c r="A9676" s="2">
        <f>ROW()</f>
        <v>9676</v>
      </c>
      <c r="C9676" s="8">
        <f t="shared" ca="1" si="1285"/>
        <v>21</v>
      </c>
      <c r="D9676" s="8">
        <f t="shared" ca="1" si="1286"/>
        <v>2</v>
      </c>
      <c r="E9676" s="50">
        <f t="shared" ca="1" si="1288"/>
        <v>15</v>
      </c>
      <c r="F9676" s="2" t="str">
        <f t="shared" ca="1" si="1287"/>
        <v/>
      </c>
      <c r="BD9676" s="49">
        <f t="shared" ca="1" si="1292"/>
        <v>5051.5</v>
      </c>
      <c r="BE9676" s="3">
        <f t="shared" ca="1" si="1289"/>
        <v>0.50509999999999999</v>
      </c>
      <c r="BF9676" s="3">
        <f t="shared" ca="1" si="1290"/>
        <v>1.2784152420787677E-2</v>
      </c>
      <c r="BG9676" s="9">
        <f t="shared" ca="1" si="1291"/>
        <v>15</v>
      </c>
      <c r="BH9676" s="6">
        <f ca="1">IF(ISNUMBER('Descriptive Stats'!BF9676),'Descriptive Stats'!BF9676,#N/A)</f>
        <v>1.2784152420787677E-2</v>
      </c>
      <c r="BI9676" s="6">
        <f ca="1">IF(ISNUMBER('Descriptive Stats'!E9676),'Descriptive Stats'!E9676,#N/A)</f>
        <v>15</v>
      </c>
    </row>
    <row r="9677" spans="1:61" ht="14.4" x14ac:dyDescent="0.3">
      <c r="A9677" s="2">
        <f>ROW()</f>
        <v>9677</v>
      </c>
      <c r="C9677" s="8">
        <f t="shared" ca="1" si="1285"/>
        <v>24</v>
      </c>
      <c r="D9677" s="8">
        <f t="shared" ca="1" si="1286"/>
        <v>15</v>
      </c>
      <c r="E9677" s="50">
        <f t="shared" ca="1" si="1288"/>
        <v>2</v>
      </c>
      <c r="F9677" s="2" t="str">
        <f t="shared" ca="1" si="1287"/>
        <v/>
      </c>
      <c r="BD9677" s="49">
        <f t="shared" ca="1" si="1292"/>
        <v>2595</v>
      </c>
      <c r="BE9677" s="3">
        <f t="shared" ca="1" si="1289"/>
        <v>0.25945000000000001</v>
      </c>
      <c r="BF9677" s="3">
        <f t="shared" ca="1" si="1290"/>
        <v>-0.6450419512753276</v>
      </c>
      <c r="BG9677" s="9">
        <f t="shared" ca="1" si="1291"/>
        <v>2</v>
      </c>
      <c r="BH9677" s="6">
        <f ca="1">IF(ISNUMBER('Descriptive Stats'!BF9677),'Descriptive Stats'!BF9677,#N/A)</f>
        <v>-0.6450419512753276</v>
      </c>
      <c r="BI9677" s="6">
        <f ca="1">IF(ISNUMBER('Descriptive Stats'!E9677),'Descriptive Stats'!E9677,#N/A)</f>
        <v>2</v>
      </c>
    </row>
    <row r="9678" spans="1:61" ht="14.4" x14ac:dyDescent="0.3">
      <c r="A9678" s="2">
        <f>ROW()</f>
        <v>9678</v>
      </c>
      <c r="C9678" s="8">
        <f t="shared" ca="1" si="1285"/>
        <v>17</v>
      </c>
      <c r="D9678" s="8">
        <f t="shared" ca="1" si="1286"/>
        <v>2</v>
      </c>
      <c r="E9678" s="50">
        <f t="shared" ca="1" si="1288"/>
        <v>0</v>
      </c>
      <c r="F9678" s="2" t="str">
        <f t="shared" ca="1" si="1287"/>
        <v/>
      </c>
      <c r="BD9678" s="49">
        <f t="shared" ca="1" si="1292"/>
        <v>815.5</v>
      </c>
      <c r="BE9678" s="3">
        <f t="shared" ca="1" si="1289"/>
        <v>8.1500000000000003E-2</v>
      </c>
      <c r="BF9678" s="3">
        <f t="shared" ca="1" si="1290"/>
        <v>-1.3950525282585462</v>
      </c>
      <c r="BG9678" s="9">
        <f t="shared" ca="1" si="1291"/>
        <v>0</v>
      </c>
      <c r="BH9678" s="6">
        <f ca="1">IF(ISNUMBER('Descriptive Stats'!BF9678),'Descriptive Stats'!BF9678,#N/A)</f>
        <v>-1.3950525282585462</v>
      </c>
      <c r="BI9678" s="6">
        <f ca="1">IF(ISNUMBER('Descriptive Stats'!E9678),'Descriptive Stats'!E9678,#N/A)</f>
        <v>0</v>
      </c>
    </row>
    <row r="9679" spans="1:61" ht="14.4" x14ac:dyDescent="0.3">
      <c r="A9679" s="2">
        <f>ROW()</f>
        <v>9679</v>
      </c>
      <c r="C9679" s="8">
        <f t="shared" ca="1" si="1285"/>
        <v>20</v>
      </c>
      <c r="D9679" s="8">
        <f t="shared" ca="1" si="1286"/>
        <v>0</v>
      </c>
      <c r="E9679" s="50">
        <f t="shared" ca="1" si="1288"/>
        <v>0</v>
      </c>
      <c r="F9679" s="2" t="str">
        <f t="shared" ca="1" si="1287"/>
        <v/>
      </c>
      <c r="BD9679" s="49">
        <f t="shared" ca="1" si="1292"/>
        <v>815.5</v>
      </c>
      <c r="BE9679" s="3">
        <f t="shared" ca="1" si="1289"/>
        <v>8.1500000000000003E-2</v>
      </c>
      <c r="BF9679" s="3">
        <f t="shared" ca="1" si="1290"/>
        <v>-1.3950525282585462</v>
      </c>
      <c r="BG9679" s="9">
        <f t="shared" ca="1" si="1291"/>
        <v>0</v>
      </c>
      <c r="BH9679" s="6">
        <f ca="1">IF(ISNUMBER('Descriptive Stats'!BF9679),'Descriptive Stats'!BF9679,#N/A)</f>
        <v>-1.3950525282585462</v>
      </c>
      <c r="BI9679" s="6">
        <f ca="1">IF(ISNUMBER('Descriptive Stats'!E9679),'Descriptive Stats'!E9679,#N/A)</f>
        <v>0</v>
      </c>
    </row>
    <row r="9680" spans="1:61" ht="14.4" x14ac:dyDescent="0.3">
      <c r="A9680" s="2">
        <f>ROW()</f>
        <v>9680</v>
      </c>
      <c r="C9680" s="8">
        <f t="shared" ca="1" si="1285"/>
        <v>22</v>
      </c>
      <c r="D9680" s="8">
        <f t="shared" ca="1" si="1286"/>
        <v>0</v>
      </c>
      <c r="E9680" s="50">
        <f t="shared" ca="1" si="1288"/>
        <v>0</v>
      </c>
      <c r="F9680" s="2" t="str">
        <f t="shared" ca="1" si="1287"/>
        <v/>
      </c>
      <c r="BD9680" s="49">
        <f t="shared" ca="1" si="1292"/>
        <v>815.5</v>
      </c>
      <c r="BE9680" s="3">
        <f t="shared" ca="1" si="1289"/>
        <v>8.1500000000000003E-2</v>
      </c>
      <c r="BF9680" s="3">
        <f t="shared" ca="1" si="1290"/>
        <v>-1.3950525282585462</v>
      </c>
      <c r="BG9680" s="9">
        <f t="shared" ca="1" si="1291"/>
        <v>0</v>
      </c>
      <c r="BH9680" s="6">
        <f ca="1">IF(ISNUMBER('Descriptive Stats'!BF9680),'Descriptive Stats'!BF9680,#N/A)</f>
        <v>-1.3950525282585462</v>
      </c>
      <c r="BI9680" s="6">
        <f ca="1">IF(ISNUMBER('Descriptive Stats'!E9680),'Descriptive Stats'!E9680,#N/A)</f>
        <v>0</v>
      </c>
    </row>
    <row r="9681" spans="1:61" ht="14.4" x14ac:dyDescent="0.3">
      <c r="A9681" s="2">
        <f>ROW()</f>
        <v>9681</v>
      </c>
      <c r="C9681" s="8">
        <f t="shared" ref="C9681:C9744" ca="1" si="1293">RANDBETWEEN(2,COUNT(B:B))</f>
        <v>20</v>
      </c>
      <c r="D9681" s="8">
        <f t="shared" ref="D9681:D9744" ca="1" si="1294">VLOOKUP(C9681,A:B,2,TRUE)</f>
        <v>0</v>
      </c>
      <c r="E9681" s="50">
        <f t="shared" ca="1" si="1288"/>
        <v>4</v>
      </c>
      <c r="F9681" s="2" t="str">
        <f t="shared" ref="F9681:F9744" ca="1" si="1295">IF(ISNUMBER(E9681),IF(OR(E9681&lt;$K$16,E9681&gt;$K$14),"X",""),"")</f>
        <v/>
      </c>
      <c r="BD9681" s="49">
        <f t="shared" ca="1" si="1292"/>
        <v>3442</v>
      </c>
      <c r="BE9681" s="3">
        <f t="shared" ca="1" si="1289"/>
        <v>0.34415000000000001</v>
      </c>
      <c r="BF9681" s="3">
        <f t="shared" ca="1" si="1290"/>
        <v>-0.40116316278173481</v>
      </c>
      <c r="BG9681" s="9">
        <f t="shared" ca="1" si="1291"/>
        <v>4</v>
      </c>
      <c r="BH9681" s="6">
        <f ca="1">IF(ISNUMBER('Descriptive Stats'!BF9681),'Descriptive Stats'!BF9681,#N/A)</f>
        <v>-0.40116316278173481</v>
      </c>
      <c r="BI9681" s="6">
        <f ca="1">IF(ISNUMBER('Descriptive Stats'!E9681),'Descriptive Stats'!E9681,#N/A)</f>
        <v>4</v>
      </c>
    </row>
    <row r="9682" spans="1:61" ht="14.4" x14ac:dyDescent="0.3">
      <c r="A9682" s="2">
        <f>ROW()</f>
        <v>9682</v>
      </c>
      <c r="C9682" s="8">
        <f t="shared" ca="1" si="1293"/>
        <v>13</v>
      </c>
      <c r="D9682" s="8">
        <f t="shared" ca="1" si="1294"/>
        <v>4</v>
      </c>
      <c r="E9682" s="50">
        <f t="shared" ca="1" si="1288"/>
        <v>2</v>
      </c>
      <c r="F9682" s="2" t="str">
        <f t="shared" ca="1" si="1295"/>
        <v/>
      </c>
      <c r="BD9682" s="49">
        <f t="shared" ca="1" si="1292"/>
        <v>2595</v>
      </c>
      <c r="BE9682" s="3">
        <f t="shared" ca="1" si="1289"/>
        <v>0.25945000000000001</v>
      </c>
      <c r="BF9682" s="3">
        <f t="shared" ca="1" si="1290"/>
        <v>-0.6450419512753276</v>
      </c>
      <c r="BG9682" s="9">
        <f t="shared" ca="1" si="1291"/>
        <v>2</v>
      </c>
      <c r="BH9682" s="6">
        <f ca="1">IF(ISNUMBER('Descriptive Stats'!BF9682),'Descriptive Stats'!BF9682,#N/A)</f>
        <v>-0.6450419512753276</v>
      </c>
      <c r="BI9682" s="6">
        <f ca="1">IF(ISNUMBER('Descriptive Stats'!E9682),'Descriptive Stats'!E9682,#N/A)</f>
        <v>2</v>
      </c>
    </row>
    <row r="9683" spans="1:61" ht="14.4" x14ac:dyDescent="0.3">
      <c r="A9683" s="2">
        <f>ROW()</f>
        <v>9683</v>
      </c>
      <c r="C9683" s="8">
        <f t="shared" ca="1" si="1293"/>
        <v>3</v>
      </c>
      <c r="D9683" s="8">
        <f t="shared" ca="1" si="1294"/>
        <v>2</v>
      </c>
      <c r="E9683" s="50">
        <f t="shared" ca="1" si="1288"/>
        <v>1</v>
      </c>
      <c r="F9683" s="2" t="str">
        <f t="shared" ca="1" si="1295"/>
        <v/>
      </c>
      <c r="BD9683" s="49">
        <f t="shared" ca="1" si="1292"/>
        <v>1871</v>
      </c>
      <c r="BE9683" s="3">
        <f t="shared" ca="1" si="1289"/>
        <v>0.18704999999999999</v>
      </c>
      <c r="BF9683" s="3">
        <f t="shared" ca="1" si="1290"/>
        <v>-0.88881967520906158</v>
      </c>
      <c r="BG9683" s="9">
        <f t="shared" ca="1" si="1291"/>
        <v>1</v>
      </c>
      <c r="BH9683" s="6">
        <f ca="1">IF(ISNUMBER('Descriptive Stats'!BF9683),'Descriptive Stats'!BF9683,#N/A)</f>
        <v>-0.88881967520906158</v>
      </c>
      <c r="BI9683" s="6">
        <f ca="1">IF(ISNUMBER('Descriptive Stats'!E9683),'Descriptive Stats'!E9683,#N/A)</f>
        <v>1</v>
      </c>
    </row>
    <row r="9684" spans="1:61" ht="14.4" x14ac:dyDescent="0.3">
      <c r="A9684" s="2">
        <f>ROW()</f>
        <v>9684</v>
      </c>
      <c r="C9684" s="8">
        <f t="shared" ca="1" si="1293"/>
        <v>8</v>
      </c>
      <c r="D9684" s="8">
        <f t="shared" ca="1" si="1294"/>
        <v>1</v>
      </c>
      <c r="E9684" s="50">
        <f t="shared" ca="1" si="1288"/>
        <v>0</v>
      </c>
      <c r="F9684" s="2" t="str">
        <f t="shared" ca="1" si="1295"/>
        <v/>
      </c>
      <c r="BD9684" s="49">
        <f t="shared" ca="1" si="1292"/>
        <v>815.5</v>
      </c>
      <c r="BE9684" s="3">
        <f t="shared" ca="1" si="1289"/>
        <v>8.1500000000000003E-2</v>
      </c>
      <c r="BF9684" s="3">
        <f t="shared" ca="1" si="1290"/>
        <v>-1.3950525282585462</v>
      </c>
      <c r="BG9684" s="9">
        <f t="shared" ca="1" si="1291"/>
        <v>0</v>
      </c>
      <c r="BH9684" s="6">
        <f ca="1">IF(ISNUMBER('Descriptive Stats'!BF9684),'Descriptive Stats'!BF9684,#N/A)</f>
        <v>-1.3950525282585462</v>
      </c>
      <c r="BI9684" s="6">
        <f ca="1">IF(ISNUMBER('Descriptive Stats'!E9684),'Descriptive Stats'!E9684,#N/A)</f>
        <v>0</v>
      </c>
    </row>
    <row r="9685" spans="1:61" ht="14.4" x14ac:dyDescent="0.3">
      <c r="A9685" s="2">
        <f>ROW()</f>
        <v>9685</v>
      </c>
      <c r="C9685" s="8">
        <f t="shared" ca="1" si="1293"/>
        <v>22</v>
      </c>
      <c r="D9685" s="8">
        <f t="shared" ca="1" si="1294"/>
        <v>0</v>
      </c>
      <c r="E9685" s="50">
        <f t="shared" ca="1" si="1288"/>
        <v>0</v>
      </c>
      <c r="F9685" s="2" t="str">
        <f t="shared" ca="1" si="1295"/>
        <v/>
      </c>
      <c r="BD9685" s="49">
        <f t="shared" ca="1" si="1292"/>
        <v>815.5</v>
      </c>
      <c r="BE9685" s="3">
        <f t="shared" ca="1" si="1289"/>
        <v>8.1500000000000003E-2</v>
      </c>
      <c r="BF9685" s="3">
        <f t="shared" ca="1" si="1290"/>
        <v>-1.3950525282585462</v>
      </c>
      <c r="BG9685" s="9">
        <f t="shared" ca="1" si="1291"/>
        <v>0</v>
      </c>
      <c r="BH9685" s="6">
        <f ca="1">IF(ISNUMBER('Descriptive Stats'!BF9685),'Descriptive Stats'!BF9685,#N/A)</f>
        <v>-1.3950525282585462</v>
      </c>
      <c r="BI9685" s="6">
        <f ca="1">IF(ISNUMBER('Descriptive Stats'!E9685),'Descriptive Stats'!E9685,#N/A)</f>
        <v>0</v>
      </c>
    </row>
    <row r="9686" spans="1:61" ht="14.4" x14ac:dyDescent="0.3">
      <c r="A9686" s="2">
        <f>ROW()</f>
        <v>9686</v>
      </c>
      <c r="C9686" s="8">
        <f t="shared" ca="1" si="1293"/>
        <v>22</v>
      </c>
      <c r="D9686" s="8">
        <f t="shared" ca="1" si="1294"/>
        <v>0</v>
      </c>
      <c r="E9686" s="50">
        <f t="shared" ca="1" si="1288"/>
        <v>19</v>
      </c>
      <c r="F9686" s="2" t="str">
        <f t="shared" ca="1" si="1295"/>
        <v>X</v>
      </c>
      <c r="BD9686" s="49">
        <f t="shared" ca="1" si="1292"/>
        <v>5294</v>
      </c>
      <c r="BE9686" s="3">
        <f t="shared" ca="1" si="1289"/>
        <v>0.52934999999999999</v>
      </c>
      <c r="BF9686" s="3">
        <f t="shared" ca="1" si="1290"/>
        <v>7.3636031452008061E-2</v>
      </c>
      <c r="BG9686" s="9">
        <f t="shared" ca="1" si="1291"/>
        <v>19</v>
      </c>
      <c r="BH9686" s="6">
        <f ca="1">IF(ISNUMBER('Descriptive Stats'!BF9686),'Descriptive Stats'!BF9686,#N/A)</f>
        <v>7.3636031452008061E-2</v>
      </c>
      <c r="BI9686" s="6">
        <f ca="1">IF(ISNUMBER('Descriptive Stats'!E9686),'Descriptive Stats'!E9686,#N/A)</f>
        <v>19</v>
      </c>
    </row>
    <row r="9687" spans="1:61" ht="14.4" x14ac:dyDescent="0.3">
      <c r="A9687" s="2">
        <f>ROW()</f>
        <v>9687</v>
      </c>
      <c r="C9687" s="8">
        <f t="shared" ca="1" si="1293"/>
        <v>7</v>
      </c>
      <c r="D9687" s="8">
        <f t="shared" ca="1" si="1294"/>
        <v>19</v>
      </c>
      <c r="E9687" s="50">
        <f t="shared" ca="1" si="1288"/>
        <v>2</v>
      </c>
      <c r="F9687" s="2" t="str">
        <f t="shared" ca="1" si="1295"/>
        <v/>
      </c>
      <c r="BD9687" s="49">
        <f t="shared" ca="1" si="1292"/>
        <v>2595</v>
      </c>
      <c r="BE9687" s="3">
        <f t="shared" ca="1" si="1289"/>
        <v>0.25945000000000001</v>
      </c>
      <c r="BF9687" s="3">
        <f t="shared" ca="1" si="1290"/>
        <v>-0.6450419512753276</v>
      </c>
      <c r="BG9687" s="9">
        <f t="shared" ca="1" si="1291"/>
        <v>2</v>
      </c>
      <c r="BH9687" s="6">
        <f ca="1">IF(ISNUMBER('Descriptive Stats'!BF9687),'Descriptive Stats'!BF9687,#N/A)</f>
        <v>-0.6450419512753276</v>
      </c>
      <c r="BI9687" s="6">
        <f ca="1">IF(ISNUMBER('Descriptive Stats'!E9687),'Descriptive Stats'!E9687,#N/A)</f>
        <v>2</v>
      </c>
    </row>
    <row r="9688" spans="1:61" ht="14.4" x14ac:dyDescent="0.3">
      <c r="A9688" s="2">
        <f>ROW()</f>
        <v>9688</v>
      </c>
      <c r="C9688" s="8">
        <f t="shared" ca="1" si="1293"/>
        <v>9</v>
      </c>
      <c r="D9688" s="8">
        <f t="shared" ca="1" si="1294"/>
        <v>2</v>
      </c>
      <c r="E9688" s="50">
        <f t="shared" ca="1" si="1288"/>
        <v>0</v>
      </c>
      <c r="F9688" s="2" t="str">
        <f t="shared" ca="1" si="1295"/>
        <v/>
      </c>
      <c r="BD9688" s="49">
        <f t="shared" ca="1" si="1292"/>
        <v>815.5</v>
      </c>
      <c r="BE9688" s="3">
        <f t="shared" ca="1" si="1289"/>
        <v>8.1500000000000003E-2</v>
      </c>
      <c r="BF9688" s="3">
        <f t="shared" ca="1" si="1290"/>
        <v>-1.3950525282585462</v>
      </c>
      <c r="BG9688" s="9">
        <f t="shared" ca="1" si="1291"/>
        <v>0</v>
      </c>
      <c r="BH9688" s="6">
        <f ca="1">IF(ISNUMBER('Descriptive Stats'!BF9688),'Descriptive Stats'!BF9688,#N/A)</f>
        <v>-1.3950525282585462</v>
      </c>
      <c r="BI9688" s="6">
        <f ca="1">IF(ISNUMBER('Descriptive Stats'!E9688),'Descriptive Stats'!E9688,#N/A)</f>
        <v>0</v>
      </c>
    </row>
    <row r="9689" spans="1:61" ht="14.4" x14ac:dyDescent="0.3">
      <c r="A9689" s="2">
        <f>ROW()</f>
        <v>9689</v>
      </c>
      <c r="C9689" s="8">
        <f t="shared" ca="1" si="1293"/>
        <v>15</v>
      </c>
      <c r="D9689" s="8">
        <f t="shared" ca="1" si="1294"/>
        <v>0</v>
      </c>
      <c r="E9689" s="50">
        <f t="shared" ca="1" si="1288"/>
        <v>2</v>
      </c>
      <c r="F9689" s="2" t="str">
        <f t="shared" ca="1" si="1295"/>
        <v/>
      </c>
      <c r="BD9689" s="49">
        <f t="shared" ca="1" si="1292"/>
        <v>2595</v>
      </c>
      <c r="BE9689" s="3">
        <f t="shared" ca="1" si="1289"/>
        <v>0.25945000000000001</v>
      </c>
      <c r="BF9689" s="3">
        <f t="shared" ca="1" si="1290"/>
        <v>-0.6450419512753276</v>
      </c>
      <c r="BG9689" s="9">
        <f t="shared" ca="1" si="1291"/>
        <v>2</v>
      </c>
      <c r="BH9689" s="6">
        <f ca="1">IF(ISNUMBER('Descriptive Stats'!BF9689),'Descriptive Stats'!BF9689,#N/A)</f>
        <v>-0.6450419512753276</v>
      </c>
      <c r="BI9689" s="6">
        <f ca="1">IF(ISNUMBER('Descriptive Stats'!E9689),'Descriptive Stats'!E9689,#N/A)</f>
        <v>2</v>
      </c>
    </row>
    <row r="9690" spans="1:61" ht="14.4" x14ac:dyDescent="0.3">
      <c r="A9690" s="2">
        <f>ROW()</f>
        <v>9690</v>
      </c>
      <c r="C9690" s="8">
        <f t="shared" ca="1" si="1293"/>
        <v>17</v>
      </c>
      <c r="D9690" s="8">
        <f t="shared" ca="1" si="1294"/>
        <v>2</v>
      </c>
      <c r="E9690" s="50">
        <f t="shared" ca="1" si="1288"/>
        <v>2</v>
      </c>
      <c r="F9690" s="2" t="str">
        <f t="shared" ca="1" si="1295"/>
        <v/>
      </c>
      <c r="BD9690" s="49">
        <f t="shared" ca="1" si="1292"/>
        <v>2595</v>
      </c>
      <c r="BE9690" s="3">
        <f t="shared" ca="1" si="1289"/>
        <v>0.25945000000000001</v>
      </c>
      <c r="BF9690" s="3">
        <f t="shared" ca="1" si="1290"/>
        <v>-0.6450419512753276</v>
      </c>
      <c r="BG9690" s="9">
        <f t="shared" ca="1" si="1291"/>
        <v>2</v>
      </c>
      <c r="BH9690" s="6">
        <f ca="1">IF(ISNUMBER('Descriptive Stats'!BF9690),'Descriptive Stats'!BF9690,#N/A)</f>
        <v>-0.6450419512753276</v>
      </c>
      <c r="BI9690" s="6">
        <f ca="1">IF(ISNUMBER('Descriptive Stats'!E9690),'Descriptive Stats'!E9690,#N/A)</f>
        <v>2</v>
      </c>
    </row>
    <row r="9691" spans="1:61" ht="14.4" x14ac:dyDescent="0.3">
      <c r="A9691" s="2">
        <f>ROW()</f>
        <v>9691</v>
      </c>
      <c r="C9691" s="8">
        <f t="shared" ca="1" si="1293"/>
        <v>3</v>
      </c>
      <c r="D9691" s="8">
        <f t="shared" ca="1" si="1294"/>
        <v>2</v>
      </c>
      <c r="E9691" s="50">
        <f t="shared" ca="1" si="1288"/>
        <v>19</v>
      </c>
      <c r="F9691" s="2" t="str">
        <f t="shared" ca="1" si="1295"/>
        <v>X</v>
      </c>
      <c r="BD9691" s="49">
        <f t="shared" ca="1" si="1292"/>
        <v>5294</v>
      </c>
      <c r="BE9691" s="3">
        <f t="shared" ca="1" si="1289"/>
        <v>0.52934999999999999</v>
      </c>
      <c r="BF9691" s="3">
        <f t="shared" ca="1" si="1290"/>
        <v>7.3636031452008061E-2</v>
      </c>
      <c r="BG9691" s="9">
        <f t="shared" ca="1" si="1291"/>
        <v>19</v>
      </c>
      <c r="BH9691" s="6">
        <f ca="1">IF(ISNUMBER('Descriptive Stats'!BF9691),'Descriptive Stats'!BF9691,#N/A)</f>
        <v>7.3636031452008061E-2</v>
      </c>
      <c r="BI9691" s="6">
        <f ca="1">IF(ISNUMBER('Descriptive Stats'!E9691),'Descriptive Stats'!E9691,#N/A)</f>
        <v>19</v>
      </c>
    </row>
    <row r="9692" spans="1:61" ht="14.4" x14ac:dyDescent="0.3">
      <c r="A9692" s="2">
        <f>ROW()</f>
        <v>9692</v>
      </c>
      <c r="C9692" s="8">
        <f t="shared" ca="1" si="1293"/>
        <v>7</v>
      </c>
      <c r="D9692" s="8">
        <f t="shared" ca="1" si="1294"/>
        <v>19</v>
      </c>
      <c r="E9692" s="50">
        <f t="shared" ca="1" si="1288"/>
        <v>7</v>
      </c>
      <c r="F9692" s="2" t="str">
        <f t="shared" ca="1" si="1295"/>
        <v/>
      </c>
      <c r="BD9692" s="49">
        <f t="shared" ca="1" si="1292"/>
        <v>4473.5</v>
      </c>
      <c r="BE9692" s="3">
        <f t="shared" ca="1" si="1289"/>
        <v>0.44729999999999998</v>
      </c>
      <c r="BF9692" s="3">
        <f t="shared" ca="1" si="1290"/>
        <v>-0.13248586824472414</v>
      </c>
      <c r="BG9692" s="9">
        <f t="shared" ca="1" si="1291"/>
        <v>7</v>
      </c>
      <c r="BH9692" s="6">
        <f ca="1">IF(ISNUMBER('Descriptive Stats'!BF9692),'Descriptive Stats'!BF9692,#N/A)</f>
        <v>-0.13248586824472414</v>
      </c>
      <c r="BI9692" s="6">
        <f ca="1">IF(ISNUMBER('Descriptive Stats'!E9692),'Descriptive Stats'!E9692,#N/A)</f>
        <v>7</v>
      </c>
    </row>
    <row r="9693" spans="1:61" ht="14.4" x14ac:dyDescent="0.3">
      <c r="A9693" s="2">
        <f>ROW()</f>
        <v>9693</v>
      </c>
      <c r="C9693" s="8">
        <f t="shared" ca="1" si="1293"/>
        <v>19</v>
      </c>
      <c r="D9693" s="8">
        <f t="shared" ca="1" si="1294"/>
        <v>7</v>
      </c>
      <c r="E9693" s="50">
        <f t="shared" ca="1" si="1288"/>
        <v>7</v>
      </c>
      <c r="F9693" s="2" t="str">
        <f t="shared" ca="1" si="1295"/>
        <v/>
      </c>
      <c r="BD9693" s="49">
        <f t="shared" ca="1" si="1292"/>
        <v>4473.5</v>
      </c>
      <c r="BE9693" s="3">
        <f t="shared" ca="1" si="1289"/>
        <v>0.44729999999999998</v>
      </c>
      <c r="BF9693" s="3">
        <f t="shared" ca="1" si="1290"/>
        <v>-0.13248586824472414</v>
      </c>
      <c r="BG9693" s="9">
        <f t="shared" ca="1" si="1291"/>
        <v>7</v>
      </c>
      <c r="BH9693" s="6">
        <f ca="1">IF(ISNUMBER('Descriptive Stats'!BF9693),'Descriptive Stats'!BF9693,#N/A)</f>
        <v>-0.13248586824472414</v>
      </c>
      <c r="BI9693" s="6">
        <f ca="1">IF(ISNUMBER('Descriptive Stats'!E9693),'Descriptive Stats'!E9693,#N/A)</f>
        <v>7</v>
      </c>
    </row>
    <row r="9694" spans="1:61" ht="14.4" x14ac:dyDescent="0.3">
      <c r="A9694" s="2">
        <f>ROW()</f>
        <v>9694</v>
      </c>
      <c r="C9694" s="8">
        <f t="shared" ca="1" si="1293"/>
        <v>6</v>
      </c>
      <c r="D9694" s="8">
        <f t="shared" ca="1" si="1294"/>
        <v>7</v>
      </c>
      <c r="E9694" s="50">
        <f t="shared" ca="1" si="1288"/>
        <v>0</v>
      </c>
      <c r="F9694" s="2" t="str">
        <f t="shared" ca="1" si="1295"/>
        <v/>
      </c>
      <c r="BD9694" s="49">
        <f t="shared" ca="1" si="1292"/>
        <v>815.5</v>
      </c>
      <c r="BE9694" s="3">
        <f t="shared" ca="1" si="1289"/>
        <v>8.1500000000000003E-2</v>
      </c>
      <c r="BF9694" s="3">
        <f t="shared" ca="1" si="1290"/>
        <v>-1.3950525282585462</v>
      </c>
      <c r="BG9694" s="9">
        <f t="shared" ca="1" si="1291"/>
        <v>0</v>
      </c>
      <c r="BH9694" s="6">
        <f ca="1">IF(ISNUMBER('Descriptive Stats'!BF9694),'Descriptive Stats'!BF9694,#N/A)</f>
        <v>-1.3950525282585462</v>
      </c>
      <c r="BI9694" s="6">
        <f ca="1">IF(ISNUMBER('Descriptive Stats'!E9694),'Descriptive Stats'!E9694,#N/A)</f>
        <v>0</v>
      </c>
    </row>
    <row r="9695" spans="1:61" ht="14.4" x14ac:dyDescent="0.3">
      <c r="A9695" s="2">
        <f>ROW()</f>
        <v>9695</v>
      </c>
      <c r="C9695" s="8">
        <f t="shared" ca="1" si="1293"/>
        <v>15</v>
      </c>
      <c r="D9695" s="8">
        <f t="shared" ca="1" si="1294"/>
        <v>0</v>
      </c>
      <c r="E9695" s="50">
        <f t="shared" ca="1" si="1288"/>
        <v>2</v>
      </c>
      <c r="F9695" s="2" t="str">
        <f t="shared" ca="1" si="1295"/>
        <v/>
      </c>
      <c r="BD9695" s="49">
        <f t="shared" ca="1" si="1292"/>
        <v>2595</v>
      </c>
      <c r="BE9695" s="3">
        <f t="shared" ca="1" si="1289"/>
        <v>0.25945000000000001</v>
      </c>
      <c r="BF9695" s="3">
        <f t="shared" ca="1" si="1290"/>
        <v>-0.6450419512753276</v>
      </c>
      <c r="BG9695" s="9">
        <f t="shared" ca="1" si="1291"/>
        <v>2</v>
      </c>
      <c r="BH9695" s="6">
        <f ca="1">IF(ISNUMBER('Descriptive Stats'!BF9695),'Descriptive Stats'!BF9695,#N/A)</f>
        <v>-0.6450419512753276</v>
      </c>
      <c r="BI9695" s="6">
        <f ca="1">IF(ISNUMBER('Descriptive Stats'!E9695),'Descriptive Stats'!E9695,#N/A)</f>
        <v>2</v>
      </c>
    </row>
    <row r="9696" spans="1:61" ht="14.4" x14ac:dyDescent="0.3">
      <c r="A9696" s="2">
        <f>ROW()</f>
        <v>9696</v>
      </c>
      <c r="C9696" s="8">
        <f t="shared" ca="1" si="1293"/>
        <v>17</v>
      </c>
      <c r="D9696" s="8">
        <f t="shared" ca="1" si="1294"/>
        <v>2</v>
      </c>
      <c r="E9696" s="50">
        <f t="shared" ca="1" si="1288"/>
        <v>0</v>
      </c>
      <c r="F9696" s="2" t="str">
        <f t="shared" ca="1" si="1295"/>
        <v/>
      </c>
      <c r="BD9696" s="49">
        <f t="shared" ca="1" si="1292"/>
        <v>815.5</v>
      </c>
      <c r="BE9696" s="3">
        <f t="shared" ca="1" si="1289"/>
        <v>8.1500000000000003E-2</v>
      </c>
      <c r="BF9696" s="3">
        <f t="shared" ca="1" si="1290"/>
        <v>-1.3950525282585462</v>
      </c>
      <c r="BG9696" s="9">
        <f t="shared" ca="1" si="1291"/>
        <v>0</v>
      </c>
      <c r="BH9696" s="6">
        <f ca="1">IF(ISNUMBER('Descriptive Stats'!BF9696),'Descriptive Stats'!BF9696,#N/A)</f>
        <v>-1.3950525282585462</v>
      </c>
      <c r="BI9696" s="6">
        <f ca="1">IF(ISNUMBER('Descriptive Stats'!E9696),'Descriptive Stats'!E9696,#N/A)</f>
        <v>0</v>
      </c>
    </row>
    <row r="9697" spans="1:61" ht="14.4" x14ac:dyDescent="0.3">
      <c r="A9697" s="2">
        <f>ROW()</f>
        <v>9697</v>
      </c>
      <c r="C9697" s="8">
        <f t="shared" ca="1" si="1293"/>
        <v>15</v>
      </c>
      <c r="D9697" s="8">
        <f t="shared" ca="1" si="1294"/>
        <v>0</v>
      </c>
      <c r="E9697" s="50">
        <f t="shared" ca="1" si="1288"/>
        <v>7</v>
      </c>
      <c r="F9697" s="2" t="str">
        <f t="shared" ca="1" si="1295"/>
        <v/>
      </c>
      <c r="BD9697" s="49">
        <f t="shared" ca="1" si="1292"/>
        <v>4473.5</v>
      </c>
      <c r="BE9697" s="3">
        <f t="shared" ca="1" si="1289"/>
        <v>0.44729999999999998</v>
      </c>
      <c r="BF9697" s="3">
        <f t="shared" ca="1" si="1290"/>
        <v>-0.13248586824472414</v>
      </c>
      <c r="BG9697" s="9">
        <f t="shared" ca="1" si="1291"/>
        <v>7</v>
      </c>
      <c r="BH9697" s="6">
        <f ca="1">IF(ISNUMBER('Descriptive Stats'!BF9697),'Descriptive Stats'!BF9697,#N/A)</f>
        <v>-0.13248586824472414</v>
      </c>
      <c r="BI9697" s="6">
        <f ca="1">IF(ISNUMBER('Descriptive Stats'!E9697),'Descriptive Stats'!E9697,#N/A)</f>
        <v>7</v>
      </c>
    </row>
    <row r="9698" spans="1:61" ht="14.4" x14ac:dyDescent="0.3">
      <c r="A9698" s="2">
        <f>ROW()</f>
        <v>9698</v>
      </c>
      <c r="C9698" s="8">
        <f t="shared" ca="1" si="1293"/>
        <v>19</v>
      </c>
      <c r="D9698" s="8">
        <f t="shared" ca="1" si="1294"/>
        <v>7</v>
      </c>
      <c r="E9698" s="50">
        <f t="shared" ca="1" si="1288"/>
        <v>0</v>
      </c>
      <c r="F9698" s="2" t="str">
        <f t="shared" ca="1" si="1295"/>
        <v/>
      </c>
      <c r="BD9698" s="49">
        <f t="shared" ca="1" si="1292"/>
        <v>815.5</v>
      </c>
      <c r="BE9698" s="3">
        <f t="shared" ca="1" si="1289"/>
        <v>8.1500000000000003E-2</v>
      </c>
      <c r="BF9698" s="3">
        <f t="shared" ca="1" si="1290"/>
        <v>-1.3950525282585462</v>
      </c>
      <c r="BG9698" s="9">
        <f t="shared" ca="1" si="1291"/>
        <v>0</v>
      </c>
      <c r="BH9698" s="6">
        <f ca="1">IF(ISNUMBER('Descriptive Stats'!BF9698),'Descriptive Stats'!BF9698,#N/A)</f>
        <v>-1.3950525282585462</v>
      </c>
      <c r="BI9698" s="6">
        <f ca="1">IF(ISNUMBER('Descriptive Stats'!E9698),'Descriptive Stats'!E9698,#N/A)</f>
        <v>0</v>
      </c>
    </row>
    <row r="9699" spans="1:61" ht="14.4" x14ac:dyDescent="0.3">
      <c r="A9699" s="2">
        <f>ROW()</f>
        <v>9699</v>
      </c>
      <c r="C9699" s="8">
        <f t="shared" ca="1" si="1293"/>
        <v>18</v>
      </c>
      <c r="D9699" s="8">
        <f t="shared" ca="1" si="1294"/>
        <v>0</v>
      </c>
      <c r="E9699" s="50">
        <f t="shared" ca="1" si="1288"/>
        <v>2</v>
      </c>
      <c r="F9699" s="2" t="str">
        <f t="shared" ca="1" si="1295"/>
        <v/>
      </c>
      <c r="BD9699" s="49">
        <f t="shared" ca="1" si="1292"/>
        <v>2595</v>
      </c>
      <c r="BE9699" s="3">
        <f t="shared" ca="1" si="1289"/>
        <v>0.25945000000000001</v>
      </c>
      <c r="BF9699" s="3">
        <f t="shared" ca="1" si="1290"/>
        <v>-0.6450419512753276</v>
      </c>
      <c r="BG9699" s="9">
        <f t="shared" ca="1" si="1291"/>
        <v>2</v>
      </c>
      <c r="BH9699" s="6">
        <f ca="1">IF(ISNUMBER('Descriptive Stats'!BF9699),'Descriptive Stats'!BF9699,#N/A)</f>
        <v>-0.6450419512753276</v>
      </c>
      <c r="BI9699" s="6">
        <f ca="1">IF(ISNUMBER('Descriptive Stats'!E9699),'Descriptive Stats'!E9699,#N/A)</f>
        <v>2</v>
      </c>
    </row>
    <row r="9700" spans="1:61" ht="14.4" x14ac:dyDescent="0.3">
      <c r="A9700" s="2">
        <f>ROW()</f>
        <v>9700</v>
      </c>
      <c r="C9700" s="8">
        <f t="shared" ca="1" si="1293"/>
        <v>3</v>
      </c>
      <c r="D9700" s="8">
        <f t="shared" ca="1" si="1294"/>
        <v>2</v>
      </c>
      <c r="E9700" s="50">
        <f t="shared" ca="1" si="1288"/>
        <v>3</v>
      </c>
      <c r="F9700" s="2" t="str">
        <f t="shared" ca="1" si="1295"/>
        <v/>
      </c>
      <c r="BD9700" s="49">
        <f t="shared" ca="1" si="1292"/>
        <v>3200</v>
      </c>
      <c r="BE9700" s="3">
        <f t="shared" ca="1" si="1289"/>
        <v>0.31995000000000001</v>
      </c>
      <c r="BF9700" s="3">
        <f t="shared" ca="1" si="1290"/>
        <v>-0.46783862043457014</v>
      </c>
      <c r="BG9700" s="9">
        <f t="shared" ca="1" si="1291"/>
        <v>3</v>
      </c>
      <c r="BH9700" s="6">
        <f ca="1">IF(ISNUMBER('Descriptive Stats'!BF9700),'Descriptive Stats'!BF9700,#N/A)</f>
        <v>-0.46783862043457014</v>
      </c>
      <c r="BI9700" s="6">
        <f ca="1">IF(ISNUMBER('Descriptive Stats'!E9700),'Descriptive Stats'!E9700,#N/A)</f>
        <v>3</v>
      </c>
    </row>
    <row r="9701" spans="1:61" ht="14.4" x14ac:dyDescent="0.3">
      <c r="A9701" s="2">
        <f>ROW()</f>
        <v>9701</v>
      </c>
      <c r="C9701" s="8">
        <f t="shared" ca="1" si="1293"/>
        <v>10</v>
      </c>
      <c r="D9701" s="8">
        <f t="shared" ca="1" si="1294"/>
        <v>3</v>
      </c>
      <c r="E9701" s="50">
        <f t="shared" ca="1" si="1288"/>
        <v>6</v>
      </c>
      <c r="F9701" s="2" t="str">
        <f t="shared" ca="1" si="1295"/>
        <v/>
      </c>
      <c r="BD9701" s="49">
        <f t="shared" ca="1" si="1292"/>
        <v>3900</v>
      </c>
      <c r="BE9701" s="3">
        <f t="shared" ca="1" si="1289"/>
        <v>0.38995000000000002</v>
      </c>
      <c r="BF9701" s="3">
        <f t="shared" ca="1" si="1290"/>
        <v>-0.2794493539703507</v>
      </c>
      <c r="BG9701" s="9">
        <f t="shared" ca="1" si="1291"/>
        <v>6</v>
      </c>
      <c r="BH9701" s="6">
        <f ca="1">IF(ISNUMBER('Descriptive Stats'!BF9701),'Descriptive Stats'!BF9701,#N/A)</f>
        <v>-0.2794493539703507</v>
      </c>
      <c r="BI9701" s="6">
        <f ca="1">IF(ISNUMBER('Descriptive Stats'!E9701),'Descriptive Stats'!E9701,#N/A)</f>
        <v>6</v>
      </c>
    </row>
    <row r="9702" spans="1:61" ht="14.4" x14ac:dyDescent="0.3">
      <c r="A9702" s="2">
        <f>ROW()</f>
        <v>9702</v>
      </c>
      <c r="C9702" s="8">
        <f t="shared" ca="1" si="1293"/>
        <v>5</v>
      </c>
      <c r="D9702" s="8">
        <f t="shared" ca="1" si="1294"/>
        <v>6</v>
      </c>
      <c r="E9702" s="50">
        <f t="shared" ca="1" si="1288"/>
        <v>0</v>
      </c>
      <c r="F9702" s="2" t="str">
        <f t="shared" ca="1" si="1295"/>
        <v/>
      </c>
      <c r="BD9702" s="49">
        <f t="shared" ca="1" si="1292"/>
        <v>815.5</v>
      </c>
      <c r="BE9702" s="3">
        <f t="shared" ca="1" si="1289"/>
        <v>8.1500000000000003E-2</v>
      </c>
      <c r="BF9702" s="3">
        <f t="shared" ca="1" si="1290"/>
        <v>-1.3950525282585462</v>
      </c>
      <c r="BG9702" s="9">
        <f t="shared" ca="1" si="1291"/>
        <v>0</v>
      </c>
      <c r="BH9702" s="6">
        <f ca="1">IF(ISNUMBER('Descriptive Stats'!BF9702),'Descriptive Stats'!BF9702,#N/A)</f>
        <v>-1.3950525282585462</v>
      </c>
      <c r="BI9702" s="6">
        <f ca="1">IF(ISNUMBER('Descriptive Stats'!E9702),'Descriptive Stats'!E9702,#N/A)</f>
        <v>0</v>
      </c>
    </row>
    <row r="9703" spans="1:61" ht="14.4" x14ac:dyDescent="0.3">
      <c r="A9703" s="2">
        <f>ROW()</f>
        <v>9703</v>
      </c>
      <c r="C9703" s="8">
        <f t="shared" ca="1" si="1293"/>
        <v>4</v>
      </c>
      <c r="D9703" s="8">
        <f t="shared" ca="1" si="1294"/>
        <v>0</v>
      </c>
      <c r="E9703" s="50">
        <f t="shared" ca="1" si="1288"/>
        <v>0</v>
      </c>
      <c r="F9703" s="2" t="str">
        <f t="shared" ca="1" si="1295"/>
        <v/>
      </c>
      <c r="BD9703" s="49">
        <f t="shared" ca="1" si="1292"/>
        <v>815.5</v>
      </c>
      <c r="BE9703" s="3">
        <f t="shared" ca="1" si="1289"/>
        <v>8.1500000000000003E-2</v>
      </c>
      <c r="BF9703" s="3">
        <f t="shared" ca="1" si="1290"/>
        <v>-1.3950525282585462</v>
      </c>
      <c r="BG9703" s="9">
        <f t="shared" ca="1" si="1291"/>
        <v>0</v>
      </c>
      <c r="BH9703" s="6">
        <f ca="1">IF(ISNUMBER('Descriptive Stats'!BF9703),'Descriptive Stats'!BF9703,#N/A)</f>
        <v>-1.3950525282585462</v>
      </c>
      <c r="BI9703" s="6">
        <f ca="1">IF(ISNUMBER('Descriptive Stats'!E9703),'Descriptive Stats'!E9703,#N/A)</f>
        <v>0</v>
      </c>
    </row>
    <row r="9704" spans="1:61" ht="14.4" x14ac:dyDescent="0.3">
      <c r="A9704" s="2">
        <f>ROW()</f>
        <v>9704</v>
      </c>
      <c r="C9704" s="8">
        <f t="shared" ca="1" si="1293"/>
        <v>20</v>
      </c>
      <c r="D9704" s="8">
        <f t="shared" ca="1" si="1294"/>
        <v>0</v>
      </c>
      <c r="E9704" s="50">
        <f t="shared" ca="1" si="1288"/>
        <v>0</v>
      </c>
      <c r="F9704" s="2" t="str">
        <f t="shared" ca="1" si="1295"/>
        <v/>
      </c>
      <c r="BD9704" s="49">
        <f t="shared" ca="1" si="1292"/>
        <v>815.5</v>
      </c>
      <c r="BE9704" s="3">
        <f t="shared" ca="1" si="1289"/>
        <v>8.1500000000000003E-2</v>
      </c>
      <c r="BF9704" s="3">
        <f t="shared" ca="1" si="1290"/>
        <v>-1.3950525282585462</v>
      </c>
      <c r="BG9704" s="9">
        <f t="shared" ca="1" si="1291"/>
        <v>0</v>
      </c>
      <c r="BH9704" s="6">
        <f ca="1">IF(ISNUMBER('Descriptive Stats'!BF9704),'Descriptive Stats'!BF9704,#N/A)</f>
        <v>-1.3950525282585462</v>
      </c>
      <c r="BI9704" s="6">
        <f ca="1">IF(ISNUMBER('Descriptive Stats'!E9704),'Descriptive Stats'!E9704,#N/A)</f>
        <v>0</v>
      </c>
    </row>
    <row r="9705" spans="1:61" ht="14.4" x14ac:dyDescent="0.3">
      <c r="A9705" s="2">
        <f>ROW()</f>
        <v>9705</v>
      </c>
      <c r="C9705" s="8">
        <f t="shared" ca="1" si="1293"/>
        <v>11</v>
      </c>
      <c r="D9705" s="8">
        <f t="shared" ca="1" si="1294"/>
        <v>0</v>
      </c>
      <c r="E9705" s="50">
        <f t="shared" ca="1" si="1288"/>
        <v>0</v>
      </c>
      <c r="F9705" s="2" t="str">
        <f t="shared" ca="1" si="1295"/>
        <v/>
      </c>
      <c r="BD9705" s="49">
        <f t="shared" ca="1" si="1292"/>
        <v>815.5</v>
      </c>
      <c r="BE9705" s="3">
        <f t="shared" ca="1" si="1289"/>
        <v>8.1500000000000003E-2</v>
      </c>
      <c r="BF9705" s="3">
        <f t="shared" ca="1" si="1290"/>
        <v>-1.3950525282585462</v>
      </c>
      <c r="BG9705" s="9">
        <f t="shared" ca="1" si="1291"/>
        <v>0</v>
      </c>
      <c r="BH9705" s="6">
        <f ca="1">IF(ISNUMBER('Descriptive Stats'!BF9705),'Descriptive Stats'!BF9705,#N/A)</f>
        <v>-1.3950525282585462</v>
      </c>
      <c r="BI9705" s="6">
        <f ca="1">IF(ISNUMBER('Descriptive Stats'!E9705),'Descriptive Stats'!E9705,#N/A)</f>
        <v>0</v>
      </c>
    </row>
    <row r="9706" spans="1:61" ht="14.4" x14ac:dyDescent="0.3">
      <c r="A9706" s="2">
        <f>ROW()</f>
        <v>9706</v>
      </c>
      <c r="C9706" s="8">
        <f t="shared" ca="1" si="1293"/>
        <v>15</v>
      </c>
      <c r="D9706" s="8">
        <f t="shared" ca="1" si="1294"/>
        <v>0</v>
      </c>
      <c r="E9706" s="50">
        <f t="shared" ca="1" si="1288"/>
        <v>2</v>
      </c>
      <c r="F9706" s="2" t="str">
        <f t="shared" ca="1" si="1295"/>
        <v/>
      </c>
      <c r="BD9706" s="49">
        <f t="shared" ca="1" si="1292"/>
        <v>2595</v>
      </c>
      <c r="BE9706" s="3">
        <f t="shared" ca="1" si="1289"/>
        <v>0.25945000000000001</v>
      </c>
      <c r="BF9706" s="3">
        <f t="shared" ca="1" si="1290"/>
        <v>-0.6450419512753276</v>
      </c>
      <c r="BG9706" s="9">
        <f t="shared" ca="1" si="1291"/>
        <v>2</v>
      </c>
      <c r="BH9706" s="6">
        <f ca="1">IF(ISNUMBER('Descriptive Stats'!BF9706),'Descriptive Stats'!BF9706,#N/A)</f>
        <v>-0.6450419512753276</v>
      </c>
      <c r="BI9706" s="6">
        <f ca="1">IF(ISNUMBER('Descriptive Stats'!E9706),'Descriptive Stats'!E9706,#N/A)</f>
        <v>2</v>
      </c>
    </row>
    <row r="9707" spans="1:61" ht="14.4" x14ac:dyDescent="0.3">
      <c r="A9707" s="2">
        <f>ROW()</f>
        <v>9707</v>
      </c>
      <c r="C9707" s="8">
        <f t="shared" ca="1" si="1293"/>
        <v>21</v>
      </c>
      <c r="D9707" s="8">
        <f t="shared" ca="1" si="1294"/>
        <v>2</v>
      </c>
      <c r="E9707" s="50">
        <f t="shared" ca="1" si="1288"/>
        <v>1</v>
      </c>
      <c r="F9707" s="2" t="str">
        <f t="shared" ca="1" si="1295"/>
        <v/>
      </c>
      <c r="BD9707" s="49">
        <f t="shared" ca="1" si="1292"/>
        <v>1871</v>
      </c>
      <c r="BE9707" s="3">
        <f t="shared" ca="1" si="1289"/>
        <v>0.18704999999999999</v>
      </c>
      <c r="BF9707" s="3">
        <f t="shared" ca="1" si="1290"/>
        <v>-0.88881967520906158</v>
      </c>
      <c r="BG9707" s="9">
        <f t="shared" ca="1" si="1291"/>
        <v>1</v>
      </c>
      <c r="BH9707" s="6">
        <f ca="1">IF(ISNUMBER('Descriptive Stats'!BF9707),'Descriptive Stats'!BF9707,#N/A)</f>
        <v>-0.88881967520906158</v>
      </c>
      <c r="BI9707" s="6">
        <f ca="1">IF(ISNUMBER('Descriptive Stats'!E9707),'Descriptive Stats'!E9707,#N/A)</f>
        <v>1</v>
      </c>
    </row>
    <row r="9708" spans="1:61" ht="14.4" x14ac:dyDescent="0.3">
      <c r="A9708" s="2">
        <f>ROW()</f>
        <v>9708</v>
      </c>
      <c r="C9708" s="8">
        <f t="shared" ca="1" si="1293"/>
        <v>12</v>
      </c>
      <c r="D9708" s="8">
        <f t="shared" ca="1" si="1294"/>
        <v>1</v>
      </c>
      <c r="E9708" s="50">
        <f t="shared" ca="1" si="1288"/>
        <v>0</v>
      </c>
      <c r="F9708" s="2" t="str">
        <f t="shared" ca="1" si="1295"/>
        <v/>
      </c>
      <c r="BD9708" s="49">
        <f t="shared" ca="1" si="1292"/>
        <v>815.5</v>
      </c>
      <c r="BE9708" s="3">
        <f t="shared" ca="1" si="1289"/>
        <v>8.1500000000000003E-2</v>
      </c>
      <c r="BF9708" s="3">
        <f t="shared" ca="1" si="1290"/>
        <v>-1.3950525282585462</v>
      </c>
      <c r="BG9708" s="9">
        <f t="shared" ca="1" si="1291"/>
        <v>0</v>
      </c>
      <c r="BH9708" s="6">
        <f ca="1">IF(ISNUMBER('Descriptive Stats'!BF9708),'Descriptive Stats'!BF9708,#N/A)</f>
        <v>-1.3950525282585462</v>
      </c>
      <c r="BI9708" s="6">
        <f ca="1">IF(ISNUMBER('Descriptive Stats'!E9708),'Descriptive Stats'!E9708,#N/A)</f>
        <v>0</v>
      </c>
    </row>
    <row r="9709" spans="1:61" ht="14.4" x14ac:dyDescent="0.3">
      <c r="A9709" s="2">
        <f>ROW()</f>
        <v>9709</v>
      </c>
      <c r="C9709" s="8">
        <f t="shared" ca="1" si="1293"/>
        <v>11</v>
      </c>
      <c r="D9709" s="8">
        <f t="shared" ca="1" si="1294"/>
        <v>0</v>
      </c>
      <c r="E9709" s="50">
        <f t="shared" ca="1" si="1288"/>
        <v>2</v>
      </c>
      <c r="F9709" s="2" t="str">
        <f t="shared" ca="1" si="1295"/>
        <v/>
      </c>
      <c r="BD9709" s="49">
        <f t="shared" ca="1" si="1292"/>
        <v>2595</v>
      </c>
      <c r="BE9709" s="3">
        <f t="shared" ca="1" si="1289"/>
        <v>0.25945000000000001</v>
      </c>
      <c r="BF9709" s="3">
        <f t="shared" ca="1" si="1290"/>
        <v>-0.6450419512753276</v>
      </c>
      <c r="BG9709" s="9">
        <f t="shared" ca="1" si="1291"/>
        <v>2</v>
      </c>
      <c r="BH9709" s="6">
        <f ca="1">IF(ISNUMBER('Descriptive Stats'!BF9709),'Descriptive Stats'!BF9709,#N/A)</f>
        <v>-0.6450419512753276</v>
      </c>
      <c r="BI9709" s="6">
        <f ca="1">IF(ISNUMBER('Descriptive Stats'!E9709),'Descriptive Stats'!E9709,#N/A)</f>
        <v>2</v>
      </c>
    </row>
    <row r="9710" spans="1:61" ht="14.4" x14ac:dyDescent="0.3">
      <c r="A9710" s="2">
        <f>ROW()</f>
        <v>9710</v>
      </c>
      <c r="C9710" s="8">
        <f t="shared" ca="1" si="1293"/>
        <v>3</v>
      </c>
      <c r="D9710" s="8">
        <f t="shared" ca="1" si="1294"/>
        <v>2</v>
      </c>
      <c r="E9710" s="50">
        <f t="shared" ca="1" si="1288"/>
        <v>0</v>
      </c>
      <c r="F9710" s="2" t="str">
        <f t="shared" ca="1" si="1295"/>
        <v/>
      </c>
      <c r="BD9710" s="49">
        <f t="shared" ca="1" si="1292"/>
        <v>815.5</v>
      </c>
      <c r="BE9710" s="3">
        <f t="shared" ca="1" si="1289"/>
        <v>8.1500000000000003E-2</v>
      </c>
      <c r="BF9710" s="3">
        <f t="shared" ca="1" si="1290"/>
        <v>-1.3950525282585462</v>
      </c>
      <c r="BG9710" s="9">
        <f t="shared" ca="1" si="1291"/>
        <v>0</v>
      </c>
      <c r="BH9710" s="6">
        <f ca="1">IF(ISNUMBER('Descriptive Stats'!BF9710),'Descriptive Stats'!BF9710,#N/A)</f>
        <v>-1.3950525282585462</v>
      </c>
      <c r="BI9710" s="6">
        <f ca="1">IF(ISNUMBER('Descriptive Stats'!E9710),'Descriptive Stats'!E9710,#N/A)</f>
        <v>0</v>
      </c>
    </row>
    <row r="9711" spans="1:61" ht="14.4" x14ac:dyDescent="0.3">
      <c r="A9711" s="2">
        <f>ROW()</f>
        <v>9711</v>
      </c>
      <c r="C9711" s="8">
        <f t="shared" ca="1" si="1293"/>
        <v>22</v>
      </c>
      <c r="D9711" s="8">
        <f t="shared" ca="1" si="1294"/>
        <v>0</v>
      </c>
      <c r="E9711" s="50">
        <f t="shared" ca="1" si="1288"/>
        <v>7</v>
      </c>
      <c r="F9711" s="2" t="str">
        <f t="shared" ca="1" si="1295"/>
        <v/>
      </c>
      <c r="BD9711" s="49">
        <f t="shared" ca="1" si="1292"/>
        <v>4473.5</v>
      </c>
      <c r="BE9711" s="3">
        <f t="shared" ca="1" si="1289"/>
        <v>0.44729999999999998</v>
      </c>
      <c r="BF9711" s="3">
        <f t="shared" ca="1" si="1290"/>
        <v>-0.13248586824472414</v>
      </c>
      <c r="BG9711" s="9">
        <f t="shared" ca="1" si="1291"/>
        <v>7</v>
      </c>
      <c r="BH9711" s="6">
        <f ca="1">IF(ISNUMBER('Descriptive Stats'!BF9711),'Descriptive Stats'!BF9711,#N/A)</f>
        <v>-0.13248586824472414</v>
      </c>
      <c r="BI9711" s="6">
        <f ca="1">IF(ISNUMBER('Descriptive Stats'!E9711),'Descriptive Stats'!E9711,#N/A)</f>
        <v>7</v>
      </c>
    </row>
    <row r="9712" spans="1:61" ht="14.4" x14ac:dyDescent="0.3">
      <c r="A9712" s="2">
        <f>ROW()</f>
        <v>9712</v>
      </c>
      <c r="C9712" s="8">
        <f t="shared" ca="1" si="1293"/>
        <v>6</v>
      </c>
      <c r="D9712" s="8">
        <f t="shared" ca="1" si="1294"/>
        <v>7</v>
      </c>
      <c r="E9712" s="50">
        <f t="shared" ca="1" si="1288"/>
        <v>6</v>
      </c>
      <c r="F9712" s="2" t="str">
        <f t="shared" ca="1" si="1295"/>
        <v/>
      </c>
      <c r="BD9712" s="49">
        <f t="shared" ca="1" si="1292"/>
        <v>3900</v>
      </c>
      <c r="BE9712" s="3">
        <f t="shared" ca="1" si="1289"/>
        <v>0.38995000000000002</v>
      </c>
      <c r="BF9712" s="3">
        <f t="shared" ca="1" si="1290"/>
        <v>-0.2794493539703507</v>
      </c>
      <c r="BG9712" s="9">
        <f t="shared" ca="1" si="1291"/>
        <v>6</v>
      </c>
      <c r="BH9712" s="6">
        <f ca="1">IF(ISNUMBER('Descriptive Stats'!BF9712),'Descriptive Stats'!BF9712,#N/A)</f>
        <v>-0.2794493539703507</v>
      </c>
      <c r="BI9712" s="6">
        <f ca="1">IF(ISNUMBER('Descriptive Stats'!E9712),'Descriptive Stats'!E9712,#N/A)</f>
        <v>6</v>
      </c>
    </row>
    <row r="9713" spans="1:61" ht="14.4" x14ac:dyDescent="0.3">
      <c r="A9713" s="2">
        <f>ROW()</f>
        <v>9713</v>
      </c>
      <c r="C9713" s="8">
        <f t="shared" ca="1" si="1293"/>
        <v>16</v>
      </c>
      <c r="D9713" s="8">
        <f t="shared" ca="1" si="1294"/>
        <v>6</v>
      </c>
      <c r="E9713" s="50">
        <f t="shared" ca="1" si="1288"/>
        <v>0</v>
      </c>
      <c r="F9713" s="2" t="str">
        <f t="shared" ca="1" si="1295"/>
        <v/>
      </c>
      <c r="BD9713" s="49">
        <f t="shared" ca="1" si="1292"/>
        <v>815.5</v>
      </c>
      <c r="BE9713" s="3">
        <f t="shared" ca="1" si="1289"/>
        <v>8.1500000000000003E-2</v>
      </c>
      <c r="BF9713" s="3">
        <f t="shared" ca="1" si="1290"/>
        <v>-1.3950525282585462</v>
      </c>
      <c r="BG9713" s="9">
        <f t="shared" ca="1" si="1291"/>
        <v>0</v>
      </c>
      <c r="BH9713" s="6">
        <f ca="1">IF(ISNUMBER('Descriptive Stats'!BF9713),'Descriptive Stats'!BF9713,#N/A)</f>
        <v>-1.3950525282585462</v>
      </c>
      <c r="BI9713" s="6">
        <f ca="1">IF(ISNUMBER('Descriptive Stats'!E9713),'Descriptive Stats'!E9713,#N/A)</f>
        <v>0</v>
      </c>
    </row>
    <row r="9714" spans="1:61" ht="14.4" x14ac:dyDescent="0.3">
      <c r="A9714" s="2">
        <f>ROW()</f>
        <v>9714</v>
      </c>
      <c r="C9714" s="8">
        <f t="shared" ca="1" si="1293"/>
        <v>11</v>
      </c>
      <c r="D9714" s="8">
        <f t="shared" ca="1" si="1294"/>
        <v>0</v>
      </c>
      <c r="E9714" s="50">
        <f t="shared" ca="1" si="1288"/>
        <v>3</v>
      </c>
      <c r="F9714" s="2" t="str">
        <f t="shared" ca="1" si="1295"/>
        <v/>
      </c>
      <c r="BD9714" s="49">
        <f t="shared" ca="1" si="1292"/>
        <v>3200</v>
      </c>
      <c r="BE9714" s="3">
        <f t="shared" ca="1" si="1289"/>
        <v>0.31995000000000001</v>
      </c>
      <c r="BF9714" s="3">
        <f t="shared" ca="1" si="1290"/>
        <v>-0.46783862043457014</v>
      </c>
      <c r="BG9714" s="9">
        <f t="shared" ca="1" si="1291"/>
        <v>3</v>
      </c>
      <c r="BH9714" s="6">
        <f ca="1">IF(ISNUMBER('Descriptive Stats'!BF9714),'Descriptive Stats'!BF9714,#N/A)</f>
        <v>-0.46783862043457014</v>
      </c>
      <c r="BI9714" s="6">
        <f ca="1">IF(ISNUMBER('Descriptive Stats'!E9714),'Descriptive Stats'!E9714,#N/A)</f>
        <v>3</v>
      </c>
    </row>
    <row r="9715" spans="1:61" ht="14.4" x14ac:dyDescent="0.3">
      <c r="A9715" s="2">
        <f>ROW()</f>
        <v>9715</v>
      </c>
      <c r="C9715" s="8">
        <f t="shared" ca="1" si="1293"/>
        <v>10</v>
      </c>
      <c r="D9715" s="8">
        <f t="shared" ca="1" si="1294"/>
        <v>3</v>
      </c>
      <c r="E9715" s="50">
        <f t="shared" ca="1" si="1288"/>
        <v>2</v>
      </c>
      <c r="F9715" s="2" t="str">
        <f t="shared" ca="1" si="1295"/>
        <v/>
      </c>
      <c r="BD9715" s="49">
        <f t="shared" ca="1" si="1292"/>
        <v>2595</v>
      </c>
      <c r="BE9715" s="3">
        <f t="shared" ca="1" si="1289"/>
        <v>0.25945000000000001</v>
      </c>
      <c r="BF9715" s="3">
        <f t="shared" ca="1" si="1290"/>
        <v>-0.6450419512753276</v>
      </c>
      <c r="BG9715" s="9">
        <f t="shared" ca="1" si="1291"/>
        <v>2</v>
      </c>
      <c r="BH9715" s="6">
        <f ca="1">IF(ISNUMBER('Descriptive Stats'!BF9715),'Descriptive Stats'!BF9715,#N/A)</f>
        <v>-0.6450419512753276</v>
      </c>
      <c r="BI9715" s="6">
        <f ca="1">IF(ISNUMBER('Descriptive Stats'!E9715),'Descriptive Stats'!E9715,#N/A)</f>
        <v>2</v>
      </c>
    </row>
    <row r="9716" spans="1:61" ht="14.4" x14ac:dyDescent="0.3">
      <c r="A9716" s="2">
        <f>ROW()</f>
        <v>9716</v>
      </c>
      <c r="C9716" s="8">
        <f t="shared" ca="1" si="1293"/>
        <v>9</v>
      </c>
      <c r="D9716" s="8">
        <f t="shared" ca="1" si="1294"/>
        <v>2</v>
      </c>
      <c r="E9716" s="50">
        <f t="shared" ca="1" si="1288"/>
        <v>9</v>
      </c>
      <c r="F9716" s="2" t="str">
        <f t="shared" ca="1" si="1295"/>
        <v/>
      </c>
      <c r="BD9716" s="49">
        <f t="shared" ca="1" si="1292"/>
        <v>4819</v>
      </c>
      <c r="BE9716" s="3">
        <f t="shared" ca="1" si="1289"/>
        <v>0.48185</v>
      </c>
      <c r="BF9716" s="3">
        <f t="shared" ca="1" si="1290"/>
        <v>-4.5511009098988427E-2</v>
      </c>
      <c r="BG9716" s="9">
        <f t="shared" ca="1" si="1291"/>
        <v>9</v>
      </c>
      <c r="BH9716" s="6">
        <f ca="1">IF(ISNUMBER('Descriptive Stats'!BF9716),'Descriptive Stats'!BF9716,#N/A)</f>
        <v>-4.5511009098988427E-2</v>
      </c>
      <c r="BI9716" s="6">
        <f ca="1">IF(ISNUMBER('Descriptive Stats'!E9716),'Descriptive Stats'!E9716,#N/A)</f>
        <v>9</v>
      </c>
    </row>
    <row r="9717" spans="1:61" ht="14.4" x14ac:dyDescent="0.3">
      <c r="A9717" s="2">
        <f>ROW()</f>
        <v>9717</v>
      </c>
      <c r="C9717" s="8">
        <f t="shared" ca="1" si="1293"/>
        <v>23</v>
      </c>
      <c r="D9717" s="8">
        <f t="shared" ca="1" si="1294"/>
        <v>9</v>
      </c>
      <c r="E9717" s="50">
        <f t="shared" ca="1" si="1288"/>
        <v>3</v>
      </c>
      <c r="F9717" s="2" t="str">
        <f t="shared" ca="1" si="1295"/>
        <v/>
      </c>
      <c r="BD9717" s="49">
        <f t="shared" ca="1" si="1292"/>
        <v>3200</v>
      </c>
      <c r="BE9717" s="3">
        <f t="shared" ca="1" si="1289"/>
        <v>0.31995000000000001</v>
      </c>
      <c r="BF9717" s="3">
        <f t="shared" ca="1" si="1290"/>
        <v>-0.46783862043457014</v>
      </c>
      <c r="BG9717" s="9">
        <f t="shared" ca="1" si="1291"/>
        <v>3</v>
      </c>
      <c r="BH9717" s="6">
        <f ca="1">IF(ISNUMBER('Descriptive Stats'!BF9717),'Descriptive Stats'!BF9717,#N/A)</f>
        <v>-0.46783862043457014</v>
      </c>
      <c r="BI9717" s="6">
        <f ca="1">IF(ISNUMBER('Descriptive Stats'!E9717),'Descriptive Stats'!E9717,#N/A)</f>
        <v>3</v>
      </c>
    </row>
    <row r="9718" spans="1:61" ht="14.4" x14ac:dyDescent="0.3">
      <c r="A9718" s="2">
        <f>ROW()</f>
        <v>9718</v>
      </c>
      <c r="C9718" s="8">
        <f t="shared" ca="1" si="1293"/>
        <v>10</v>
      </c>
      <c r="D9718" s="8">
        <f t="shared" ca="1" si="1294"/>
        <v>3</v>
      </c>
      <c r="E9718" s="50">
        <f t="shared" ca="1" si="1288"/>
        <v>2</v>
      </c>
      <c r="F9718" s="2" t="str">
        <f t="shared" ca="1" si="1295"/>
        <v/>
      </c>
      <c r="BD9718" s="49">
        <f t="shared" ca="1" si="1292"/>
        <v>2595</v>
      </c>
      <c r="BE9718" s="3">
        <f t="shared" ca="1" si="1289"/>
        <v>0.25945000000000001</v>
      </c>
      <c r="BF9718" s="3">
        <f t="shared" ca="1" si="1290"/>
        <v>-0.6450419512753276</v>
      </c>
      <c r="BG9718" s="9">
        <f t="shared" ca="1" si="1291"/>
        <v>2</v>
      </c>
      <c r="BH9718" s="6">
        <f ca="1">IF(ISNUMBER('Descriptive Stats'!BF9718),'Descriptive Stats'!BF9718,#N/A)</f>
        <v>-0.6450419512753276</v>
      </c>
      <c r="BI9718" s="6">
        <f ca="1">IF(ISNUMBER('Descriptive Stats'!E9718),'Descriptive Stats'!E9718,#N/A)</f>
        <v>2</v>
      </c>
    </row>
    <row r="9719" spans="1:61" ht="14.4" x14ac:dyDescent="0.3">
      <c r="A9719" s="2">
        <f>ROW()</f>
        <v>9719</v>
      </c>
      <c r="C9719" s="8">
        <f t="shared" ca="1" si="1293"/>
        <v>17</v>
      </c>
      <c r="D9719" s="8">
        <f t="shared" ca="1" si="1294"/>
        <v>2</v>
      </c>
      <c r="E9719" s="50">
        <f t="shared" ca="1" si="1288"/>
        <v>0</v>
      </c>
      <c r="F9719" s="2" t="str">
        <f t="shared" ca="1" si="1295"/>
        <v/>
      </c>
      <c r="BD9719" s="49">
        <f t="shared" ca="1" si="1292"/>
        <v>815.5</v>
      </c>
      <c r="BE9719" s="3">
        <f t="shared" ca="1" si="1289"/>
        <v>8.1500000000000003E-2</v>
      </c>
      <c r="BF9719" s="3">
        <f t="shared" ca="1" si="1290"/>
        <v>-1.3950525282585462</v>
      </c>
      <c r="BG9719" s="9">
        <f t="shared" ca="1" si="1291"/>
        <v>0</v>
      </c>
      <c r="BH9719" s="6">
        <f ca="1">IF(ISNUMBER('Descriptive Stats'!BF9719),'Descriptive Stats'!BF9719,#N/A)</f>
        <v>-1.3950525282585462</v>
      </c>
      <c r="BI9719" s="6">
        <f ca="1">IF(ISNUMBER('Descriptive Stats'!E9719),'Descriptive Stats'!E9719,#N/A)</f>
        <v>0</v>
      </c>
    </row>
    <row r="9720" spans="1:61" ht="14.4" x14ac:dyDescent="0.3">
      <c r="A9720" s="2">
        <f>ROW()</f>
        <v>9720</v>
      </c>
      <c r="C9720" s="8">
        <f t="shared" ca="1" si="1293"/>
        <v>14</v>
      </c>
      <c r="D9720" s="8">
        <f t="shared" ca="1" si="1294"/>
        <v>0</v>
      </c>
      <c r="E9720" s="50">
        <f t="shared" ca="1" si="1288"/>
        <v>2</v>
      </c>
      <c r="F9720" s="2" t="str">
        <f t="shared" ca="1" si="1295"/>
        <v/>
      </c>
      <c r="BD9720" s="49">
        <f t="shared" ca="1" si="1292"/>
        <v>2595</v>
      </c>
      <c r="BE9720" s="3">
        <f t="shared" ca="1" si="1289"/>
        <v>0.25945000000000001</v>
      </c>
      <c r="BF9720" s="3">
        <f t="shared" ca="1" si="1290"/>
        <v>-0.6450419512753276</v>
      </c>
      <c r="BG9720" s="9">
        <f t="shared" ca="1" si="1291"/>
        <v>2</v>
      </c>
      <c r="BH9720" s="6">
        <f ca="1">IF(ISNUMBER('Descriptive Stats'!BF9720),'Descriptive Stats'!BF9720,#N/A)</f>
        <v>-0.6450419512753276</v>
      </c>
      <c r="BI9720" s="6">
        <f ca="1">IF(ISNUMBER('Descriptive Stats'!E9720),'Descriptive Stats'!E9720,#N/A)</f>
        <v>2</v>
      </c>
    </row>
    <row r="9721" spans="1:61" ht="14.4" x14ac:dyDescent="0.3">
      <c r="A9721" s="2">
        <f>ROW()</f>
        <v>9721</v>
      </c>
      <c r="C9721" s="8">
        <f t="shared" ca="1" si="1293"/>
        <v>3</v>
      </c>
      <c r="D9721" s="8">
        <f t="shared" ca="1" si="1294"/>
        <v>2</v>
      </c>
      <c r="E9721" s="50">
        <f t="shared" ca="1" si="1288"/>
        <v>6</v>
      </c>
      <c r="F9721" s="2" t="str">
        <f t="shared" ca="1" si="1295"/>
        <v/>
      </c>
      <c r="BD9721" s="49">
        <f t="shared" ca="1" si="1292"/>
        <v>3900</v>
      </c>
      <c r="BE9721" s="3">
        <f t="shared" ca="1" si="1289"/>
        <v>0.38995000000000002</v>
      </c>
      <c r="BF9721" s="3">
        <f t="shared" ca="1" si="1290"/>
        <v>-0.2794493539703507</v>
      </c>
      <c r="BG9721" s="9">
        <f t="shared" ca="1" si="1291"/>
        <v>6</v>
      </c>
      <c r="BH9721" s="6">
        <f ca="1">IF(ISNUMBER('Descriptive Stats'!BF9721),'Descriptive Stats'!BF9721,#N/A)</f>
        <v>-0.2794493539703507</v>
      </c>
      <c r="BI9721" s="6">
        <f ca="1">IF(ISNUMBER('Descriptive Stats'!E9721),'Descriptive Stats'!E9721,#N/A)</f>
        <v>6</v>
      </c>
    </row>
    <row r="9722" spans="1:61" ht="14.4" x14ac:dyDescent="0.3">
      <c r="A9722" s="2">
        <f>ROW()</f>
        <v>9722</v>
      </c>
      <c r="C9722" s="8">
        <f t="shared" ca="1" si="1293"/>
        <v>16</v>
      </c>
      <c r="D9722" s="8">
        <f t="shared" ca="1" si="1294"/>
        <v>6</v>
      </c>
      <c r="E9722" s="50">
        <f t="shared" ca="1" si="1288"/>
        <v>6</v>
      </c>
      <c r="F9722" s="2" t="str">
        <f t="shared" ca="1" si="1295"/>
        <v/>
      </c>
      <c r="BD9722" s="49">
        <f t="shared" ca="1" si="1292"/>
        <v>3900</v>
      </c>
      <c r="BE9722" s="3">
        <f t="shared" ca="1" si="1289"/>
        <v>0.38995000000000002</v>
      </c>
      <c r="BF9722" s="3">
        <f t="shared" ca="1" si="1290"/>
        <v>-0.2794493539703507</v>
      </c>
      <c r="BG9722" s="9">
        <f t="shared" ca="1" si="1291"/>
        <v>6</v>
      </c>
      <c r="BH9722" s="6">
        <f ca="1">IF(ISNUMBER('Descriptive Stats'!BF9722),'Descriptive Stats'!BF9722,#N/A)</f>
        <v>-0.2794493539703507</v>
      </c>
      <c r="BI9722" s="6">
        <f ca="1">IF(ISNUMBER('Descriptive Stats'!E9722),'Descriptive Stats'!E9722,#N/A)</f>
        <v>6</v>
      </c>
    </row>
    <row r="9723" spans="1:61" ht="14.4" x14ac:dyDescent="0.3">
      <c r="A9723" s="2">
        <f>ROW()</f>
        <v>9723</v>
      </c>
      <c r="C9723" s="8">
        <f t="shared" ca="1" si="1293"/>
        <v>16</v>
      </c>
      <c r="D9723" s="8">
        <f t="shared" ca="1" si="1294"/>
        <v>6</v>
      </c>
      <c r="E9723" s="50">
        <f t="shared" ca="1" si="1288"/>
        <v>0</v>
      </c>
      <c r="F9723" s="2" t="str">
        <f t="shared" ca="1" si="1295"/>
        <v/>
      </c>
      <c r="BD9723" s="49">
        <f t="shared" ca="1" si="1292"/>
        <v>815.5</v>
      </c>
      <c r="BE9723" s="3">
        <f t="shared" ca="1" si="1289"/>
        <v>8.1500000000000003E-2</v>
      </c>
      <c r="BF9723" s="3">
        <f t="shared" ca="1" si="1290"/>
        <v>-1.3950525282585462</v>
      </c>
      <c r="BG9723" s="9">
        <f t="shared" ca="1" si="1291"/>
        <v>0</v>
      </c>
      <c r="BH9723" s="6">
        <f ca="1">IF(ISNUMBER('Descriptive Stats'!BF9723),'Descriptive Stats'!BF9723,#N/A)</f>
        <v>-1.3950525282585462</v>
      </c>
      <c r="BI9723" s="6">
        <f ca="1">IF(ISNUMBER('Descriptive Stats'!E9723),'Descriptive Stats'!E9723,#N/A)</f>
        <v>0</v>
      </c>
    </row>
    <row r="9724" spans="1:61" ht="14.4" x14ac:dyDescent="0.3">
      <c r="A9724" s="2">
        <f>ROW()</f>
        <v>9724</v>
      </c>
      <c r="C9724" s="8">
        <f t="shared" ca="1" si="1293"/>
        <v>14</v>
      </c>
      <c r="D9724" s="8">
        <f t="shared" ca="1" si="1294"/>
        <v>0</v>
      </c>
      <c r="E9724" s="50">
        <f t="shared" ca="1" si="1288"/>
        <v>2</v>
      </c>
      <c r="F9724" s="2" t="str">
        <f t="shared" ca="1" si="1295"/>
        <v/>
      </c>
      <c r="BD9724" s="49">
        <f t="shared" ca="1" si="1292"/>
        <v>2595</v>
      </c>
      <c r="BE9724" s="3">
        <f t="shared" ca="1" si="1289"/>
        <v>0.25945000000000001</v>
      </c>
      <c r="BF9724" s="3">
        <f t="shared" ca="1" si="1290"/>
        <v>-0.6450419512753276</v>
      </c>
      <c r="BG9724" s="9">
        <f t="shared" ca="1" si="1291"/>
        <v>2</v>
      </c>
      <c r="BH9724" s="6">
        <f ca="1">IF(ISNUMBER('Descriptive Stats'!BF9724),'Descriptive Stats'!BF9724,#N/A)</f>
        <v>-0.6450419512753276</v>
      </c>
      <c r="BI9724" s="6">
        <f ca="1">IF(ISNUMBER('Descriptive Stats'!E9724),'Descriptive Stats'!E9724,#N/A)</f>
        <v>2</v>
      </c>
    </row>
    <row r="9725" spans="1:61" ht="14.4" x14ac:dyDescent="0.3">
      <c r="A9725" s="2">
        <f>ROW()</f>
        <v>9725</v>
      </c>
      <c r="C9725" s="8">
        <f t="shared" ca="1" si="1293"/>
        <v>17</v>
      </c>
      <c r="D9725" s="8">
        <f t="shared" ca="1" si="1294"/>
        <v>2</v>
      </c>
      <c r="E9725" s="50">
        <f t="shared" ca="1" si="1288"/>
        <v>7</v>
      </c>
      <c r="F9725" s="2" t="str">
        <f t="shared" ca="1" si="1295"/>
        <v/>
      </c>
      <c r="BD9725" s="49">
        <f t="shared" ca="1" si="1292"/>
        <v>4473.5</v>
      </c>
      <c r="BE9725" s="3">
        <f t="shared" ca="1" si="1289"/>
        <v>0.44729999999999998</v>
      </c>
      <c r="BF9725" s="3">
        <f t="shared" ca="1" si="1290"/>
        <v>-0.13248586824472414</v>
      </c>
      <c r="BG9725" s="9">
        <f t="shared" ca="1" si="1291"/>
        <v>7</v>
      </c>
      <c r="BH9725" s="6">
        <f ca="1">IF(ISNUMBER('Descriptive Stats'!BF9725),'Descriptive Stats'!BF9725,#N/A)</f>
        <v>-0.13248586824472414</v>
      </c>
      <c r="BI9725" s="6">
        <f ca="1">IF(ISNUMBER('Descriptive Stats'!E9725),'Descriptive Stats'!E9725,#N/A)</f>
        <v>7</v>
      </c>
    </row>
    <row r="9726" spans="1:61" ht="14.4" x14ac:dyDescent="0.3">
      <c r="A9726" s="2">
        <f>ROW()</f>
        <v>9726</v>
      </c>
      <c r="C9726" s="8">
        <f t="shared" ca="1" si="1293"/>
        <v>19</v>
      </c>
      <c r="D9726" s="8">
        <f t="shared" ca="1" si="1294"/>
        <v>7</v>
      </c>
      <c r="E9726" s="50">
        <f t="shared" ca="1" si="1288"/>
        <v>1</v>
      </c>
      <c r="F9726" s="2" t="str">
        <f t="shared" ca="1" si="1295"/>
        <v/>
      </c>
      <c r="BD9726" s="49">
        <f t="shared" ca="1" si="1292"/>
        <v>1871</v>
      </c>
      <c r="BE9726" s="3">
        <f t="shared" ca="1" si="1289"/>
        <v>0.18704999999999999</v>
      </c>
      <c r="BF9726" s="3">
        <f t="shared" ca="1" si="1290"/>
        <v>-0.88881967520906158</v>
      </c>
      <c r="BG9726" s="9">
        <f t="shared" ca="1" si="1291"/>
        <v>1</v>
      </c>
      <c r="BH9726" s="6">
        <f ca="1">IF(ISNUMBER('Descriptive Stats'!BF9726),'Descriptive Stats'!BF9726,#N/A)</f>
        <v>-0.88881967520906158</v>
      </c>
      <c r="BI9726" s="6">
        <f ca="1">IF(ISNUMBER('Descriptive Stats'!E9726),'Descriptive Stats'!E9726,#N/A)</f>
        <v>1</v>
      </c>
    </row>
    <row r="9727" spans="1:61" ht="14.4" x14ac:dyDescent="0.3">
      <c r="A9727" s="2">
        <f>ROW()</f>
        <v>9727</v>
      </c>
      <c r="C9727" s="8">
        <f t="shared" ca="1" si="1293"/>
        <v>8</v>
      </c>
      <c r="D9727" s="8">
        <f t="shared" ca="1" si="1294"/>
        <v>1</v>
      </c>
      <c r="E9727" s="50">
        <f t="shared" ca="1" si="1288"/>
        <v>19</v>
      </c>
      <c r="F9727" s="2" t="str">
        <f t="shared" ca="1" si="1295"/>
        <v>X</v>
      </c>
      <c r="BD9727" s="49">
        <f t="shared" ca="1" si="1292"/>
        <v>5294</v>
      </c>
      <c r="BE9727" s="3">
        <f t="shared" ca="1" si="1289"/>
        <v>0.52934999999999999</v>
      </c>
      <c r="BF9727" s="3">
        <f t="shared" ca="1" si="1290"/>
        <v>7.3636031452008061E-2</v>
      </c>
      <c r="BG9727" s="9">
        <f t="shared" ca="1" si="1291"/>
        <v>19</v>
      </c>
      <c r="BH9727" s="6">
        <f ca="1">IF(ISNUMBER('Descriptive Stats'!BF9727),'Descriptive Stats'!BF9727,#N/A)</f>
        <v>7.3636031452008061E-2</v>
      </c>
      <c r="BI9727" s="6">
        <f ca="1">IF(ISNUMBER('Descriptive Stats'!E9727),'Descriptive Stats'!E9727,#N/A)</f>
        <v>19</v>
      </c>
    </row>
    <row r="9728" spans="1:61" ht="14.4" x14ac:dyDescent="0.3">
      <c r="A9728" s="2">
        <f>ROW()</f>
        <v>9728</v>
      </c>
      <c r="C9728" s="8">
        <f t="shared" ca="1" si="1293"/>
        <v>7</v>
      </c>
      <c r="D9728" s="8">
        <f t="shared" ca="1" si="1294"/>
        <v>19</v>
      </c>
      <c r="E9728" s="50">
        <f t="shared" ca="1" si="1288"/>
        <v>3</v>
      </c>
      <c r="F9728" s="2" t="str">
        <f t="shared" ca="1" si="1295"/>
        <v/>
      </c>
      <c r="BD9728" s="49">
        <f t="shared" ca="1" si="1292"/>
        <v>3200</v>
      </c>
      <c r="BE9728" s="3">
        <f t="shared" ca="1" si="1289"/>
        <v>0.31995000000000001</v>
      </c>
      <c r="BF9728" s="3">
        <f t="shared" ca="1" si="1290"/>
        <v>-0.46783862043457014</v>
      </c>
      <c r="BG9728" s="9">
        <f t="shared" ca="1" si="1291"/>
        <v>3</v>
      </c>
      <c r="BH9728" s="6">
        <f ca="1">IF(ISNUMBER('Descriptive Stats'!BF9728),'Descriptive Stats'!BF9728,#N/A)</f>
        <v>-0.46783862043457014</v>
      </c>
      <c r="BI9728" s="6">
        <f ca="1">IF(ISNUMBER('Descriptive Stats'!E9728),'Descriptive Stats'!E9728,#N/A)</f>
        <v>3</v>
      </c>
    </row>
    <row r="9729" spans="1:61" ht="14.4" x14ac:dyDescent="0.3">
      <c r="A9729" s="2">
        <f>ROW()</f>
        <v>9729</v>
      </c>
      <c r="C9729" s="8">
        <f t="shared" ca="1" si="1293"/>
        <v>10</v>
      </c>
      <c r="D9729" s="8">
        <f t="shared" ca="1" si="1294"/>
        <v>3</v>
      </c>
      <c r="E9729" s="50">
        <f t="shared" ca="1" si="1288"/>
        <v>7</v>
      </c>
      <c r="F9729" s="2" t="str">
        <f t="shared" ca="1" si="1295"/>
        <v/>
      </c>
      <c r="BD9729" s="49">
        <f t="shared" ca="1" si="1292"/>
        <v>4473.5</v>
      </c>
      <c r="BE9729" s="3">
        <f t="shared" ca="1" si="1289"/>
        <v>0.44729999999999998</v>
      </c>
      <c r="BF9729" s="3">
        <f t="shared" ca="1" si="1290"/>
        <v>-0.13248586824472414</v>
      </c>
      <c r="BG9729" s="9">
        <f t="shared" ca="1" si="1291"/>
        <v>7</v>
      </c>
      <c r="BH9729" s="6">
        <f ca="1">IF(ISNUMBER('Descriptive Stats'!BF9729),'Descriptive Stats'!BF9729,#N/A)</f>
        <v>-0.13248586824472414</v>
      </c>
      <c r="BI9729" s="6">
        <f ca="1">IF(ISNUMBER('Descriptive Stats'!E9729),'Descriptive Stats'!E9729,#N/A)</f>
        <v>7</v>
      </c>
    </row>
    <row r="9730" spans="1:61" ht="14.4" x14ac:dyDescent="0.3">
      <c r="A9730" s="2">
        <f>ROW()</f>
        <v>9730</v>
      </c>
      <c r="C9730" s="8">
        <f t="shared" ca="1" si="1293"/>
        <v>19</v>
      </c>
      <c r="D9730" s="8">
        <f t="shared" ca="1" si="1294"/>
        <v>7</v>
      </c>
      <c r="E9730" s="50">
        <f t="shared" ca="1" si="1288"/>
        <v>0</v>
      </c>
      <c r="F9730" s="2" t="str">
        <f t="shared" ca="1" si="1295"/>
        <v/>
      </c>
      <c r="BD9730" s="49">
        <f t="shared" ca="1" si="1292"/>
        <v>815.5</v>
      </c>
      <c r="BE9730" s="3">
        <f t="shared" ca="1" si="1289"/>
        <v>8.1500000000000003E-2</v>
      </c>
      <c r="BF9730" s="3">
        <f t="shared" ca="1" si="1290"/>
        <v>-1.3950525282585462</v>
      </c>
      <c r="BG9730" s="9">
        <f t="shared" ca="1" si="1291"/>
        <v>0</v>
      </c>
      <c r="BH9730" s="6">
        <f ca="1">IF(ISNUMBER('Descriptive Stats'!BF9730),'Descriptive Stats'!BF9730,#N/A)</f>
        <v>-1.3950525282585462</v>
      </c>
      <c r="BI9730" s="6">
        <f ca="1">IF(ISNUMBER('Descriptive Stats'!E9730),'Descriptive Stats'!E9730,#N/A)</f>
        <v>0</v>
      </c>
    </row>
    <row r="9731" spans="1:61" ht="14.4" x14ac:dyDescent="0.3">
      <c r="A9731" s="2">
        <f>ROW()</f>
        <v>9731</v>
      </c>
      <c r="C9731" s="8">
        <f t="shared" ca="1" si="1293"/>
        <v>15</v>
      </c>
      <c r="D9731" s="8">
        <f t="shared" ca="1" si="1294"/>
        <v>0</v>
      </c>
      <c r="E9731" s="50">
        <f t="shared" ref="E9731:E9794" ca="1" si="1296">IF(0=MOD(ROW(),$J$1),AVERAGE(OFFSET($D$2,ROW()-$J$1,0,$J$1,1)),"")</f>
        <v>2</v>
      </c>
      <c r="F9731" s="2" t="str">
        <f t="shared" ca="1" si="1295"/>
        <v/>
      </c>
      <c r="BD9731" s="49">
        <f t="shared" ca="1" si="1292"/>
        <v>2595</v>
      </c>
      <c r="BE9731" s="3">
        <f t="shared" ca="1" si="1289"/>
        <v>0.25945000000000001</v>
      </c>
      <c r="BF9731" s="3">
        <f t="shared" ca="1" si="1290"/>
        <v>-0.6450419512753276</v>
      </c>
      <c r="BG9731" s="9">
        <f t="shared" ca="1" si="1291"/>
        <v>2</v>
      </c>
      <c r="BH9731" s="6">
        <f ca="1">IF(ISNUMBER('Descriptive Stats'!BF9731),'Descriptive Stats'!BF9731,#N/A)</f>
        <v>-0.6450419512753276</v>
      </c>
      <c r="BI9731" s="6">
        <f ca="1">IF(ISNUMBER('Descriptive Stats'!E9731),'Descriptive Stats'!E9731,#N/A)</f>
        <v>2</v>
      </c>
    </row>
    <row r="9732" spans="1:61" ht="14.4" x14ac:dyDescent="0.3">
      <c r="A9732" s="2">
        <f>ROW()</f>
        <v>9732</v>
      </c>
      <c r="C9732" s="8">
        <f t="shared" ca="1" si="1293"/>
        <v>21</v>
      </c>
      <c r="D9732" s="8">
        <f t="shared" ca="1" si="1294"/>
        <v>2</v>
      </c>
      <c r="E9732" s="50">
        <f t="shared" ca="1" si="1296"/>
        <v>0</v>
      </c>
      <c r="F9732" s="2" t="str">
        <f t="shared" ca="1" si="1295"/>
        <v/>
      </c>
      <c r="BD9732" s="49">
        <f t="shared" ca="1" si="1292"/>
        <v>815.5</v>
      </c>
      <c r="BE9732" s="3">
        <f t="shared" ca="1" si="1289"/>
        <v>8.1500000000000003E-2</v>
      </c>
      <c r="BF9732" s="3">
        <f t="shared" ca="1" si="1290"/>
        <v>-1.3950525282585462</v>
      </c>
      <c r="BG9732" s="9">
        <f t="shared" ca="1" si="1291"/>
        <v>0</v>
      </c>
      <c r="BH9732" s="6">
        <f ca="1">IF(ISNUMBER('Descriptive Stats'!BF9732),'Descriptive Stats'!BF9732,#N/A)</f>
        <v>-1.3950525282585462</v>
      </c>
      <c r="BI9732" s="6">
        <f ca="1">IF(ISNUMBER('Descriptive Stats'!E9732),'Descriptive Stats'!E9732,#N/A)</f>
        <v>0</v>
      </c>
    </row>
    <row r="9733" spans="1:61" ht="14.4" x14ac:dyDescent="0.3">
      <c r="A9733" s="2">
        <f>ROW()</f>
        <v>9733</v>
      </c>
      <c r="C9733" s="8">
        <f t="shared" ca="1" si="1293"/>
        <v>22</v>
      </c>
      <c r="D9733" s="8">
        <f t="shared" ca="1" si="1294"/>
        <v>0</v>
      </c>
      <c r="E9733" s="50">
        <f t="shared" ca="1" si="1296"/>
        <v>15</v>
      </c>
      <c r="F9733" s="2" t="str">
        <f t="shared" ca="1" si="1295"/>
        <v/>
      </c>
      <c r="BD9733" s="49">
        <f t="shared" ca="1" si="1292"/>
        <v>5051.5</v>
      </c>
      <c r="BE9733" s="3">
        <f t="shared" ca="1" si="1289"/>
        <v>0.50509999999999999</v>
      </c>
      <c r="BF9733" s="3">
        <f t="shared" ca="1" si="1290"/>
        <v>1.2784152420787677E-2</v>
      </c>
      <c r="BG9733" s="9">
        <f t="shared" ca="1" si="1291"/>
        <v>15</v>
      </c>
      <c r="BH9733" s="6">
        <f ca="1">IF(ISNUMBER('Descriptive Stats'!BF9733),'Descriptive Stats'!BF9733,#N/A)</f>
        <v>1.2784152420787677E-2</v>
      </c>
      <c r="BI9733" s="6">
        <f ca="1">IF(ISNUMBER('Descriptive Stats'!E9733),'Descriptive Stats'!E9733,#N/A)</f>
        <v>15</v>
      </c>
    </row>
    <row r="9734" spans="1:61" ht="14.4" x14ac:dyDescent="0.3">
      <c r="A9734" s="2">
        <f>ROW()</f>
        <v>9734</v>
      </c>
      <c r="C9734" s="8">
        <f t="shared" ca="1" si="1293"/>
        <v>24</v>
      </c>
      <c r="D9734" s="8">
        <f t="shared" ca="1" si="1294"/>
        <v>15</v>
      </c>
      <c r="E9734" s="50">
        <f t="shared" ca="1" si="1296"/>
        <v>1</v>
      </c>
      <c r="F9734" s="2" t="str">
        <f t="shared" ca="1" si="1295"/>
        <v/>
      </c>
      <c r="BD9734" s="49">
        <f t="shared" ca="1" si="1292"/>
        <v>1871</v>
      </c>
      <c r="BE9734" s="3">
        <f t="shared" ca="1" si="1289"/>
        <v>0.18704999999999999</v>
      </c>
      <c r="BF9734" s="3">
        <f t="shared" ca="1" si="1290"/>
        <v>-0.88881967520906158</v>
      </c>
      <c r="BG9734" s="9">
        <f t="shared" ca="1" si="1291"/>
        <v>1</v>
      </c>
      <c r="BH9734" s="6">
        <f ca="1">IF(ISNUMBER('Descriptive Stats'!BF9734),'Descriptive Stats'!BF9734,#N/A)</f>
        <v>-0.88881967520906158</v>
      </c>
      <c r="BI9734" s="6">
        <f ca="1">IF(ISNUMBER('Descriptive Stats'!E9734),'Descriptive Stats'!E9734,#N/A)</f>
        <v>1</v>
      </c>
    </row>
    <row r="9735" spans="1:61" ht="14.4" x14ac:dyDescent="0.3">
      <c r="A9735" s="2">
        <f>ROW()</f>
        <v>9735</v>
      </c>
      <c r="C9735" s="8">
        <f t="shared" ca="1" si="1293"/>
        <v>8</v>
      </c>
      <c r="D9735" s="8">
        <f t="shared" ca="1" si="1294"/>
        <v>1</v>
      </c>
      <c r="E9735" s="50">
        <f t="shared" ca="1" si="1296"/>
        <v>7</v>
      </c>
      <c r="F9735" s="2" t="str">
        <f t="shared" ca="1" si="1295"/>
        <v/>
      </c>
      <c r="BD9735" s="49">
        <f t="shared" ca="1" si="1292"/>
        <v>4473.5</v>
      </c>
      <c r="BE9735" s="3">
        <f t="shared" ca="1" si="1289"/>
        <v>0.44729999999999998</v>
      </c>
      <c r="BF9735" s="3">
        <f t="shared" ca="1" si="1290"/>
        <v>-0.13248586824472414</v>
      </c>
      <c r="BG9735" s="9">
        <f t="shared" ca="1" si="1291"/>
        <v>7</v>
      </c>
      <c r="BH9735" s="6">
        <f ca="1">IF(ISNUMBER('Descriptive Stats'!BF9735),'Descriptive Stats'!BF9735,#N/A)</f>
        <v>-0.13248586824472414</v>
      </c>
      <c r="BI9735" s="6">
        <f ca="1">IF(ISNUMBER('Descriptive Stats'!E9735),'Descriptive Stats'!E9735,#N/A)</f>
        <v>7</v>
      </c>
    </row>
    <row r="9736" spans="1:61" ht="14.4" x14ac:dyDescent="0.3">
      <c r="A9736" s="2">
        <f>ROW()</f>
        <v>9736</v>
      </c>
      <c r="C9736" s="8">
        <f t="shared" ca="1" si="1293"/>
        <v>19</v>
      </c>
      <c r="D9736" s="8">
        <f t="shared" ca="1" si="1294"/>
        <v>7</v>
      </c>
      <c r="E9736" s="50">
        <f t="shared" ca="1" si="1296"/>
        <v>9</v>
      </c>
      <c r="F9736" s="2" t="str">
        <f t="shared" ca="1" si="1295"/>
        <v/>
      </c>
      <c r="BD9736" s="49">
        <f t="shared" ca="1" si="1292"/>
        <v>4819</v>
      </c>
      <c r="BE9736" s="3">
        <f t="shared" ca="1" si="1289"/>
        <v>0.48185</v>
      </c>
      <c r="BF9736" s="3">
        <f t="shared" ca="1" si="1290"/>
        <v>-4.5511009098988427E-2</v>
      </c>
      <c r="BG9736" s="9">
        <f t="shared" ca="1" si="1291"/>
        <v>9</v>
      </c>
      <c r="BH9736" s="6">
        <f ca="1">IF(ISNUMBER('Descriptive Stats'!BF9736),'Descriptive Stats'!BF9736,#N/A)</f>
        <v>-4.5511009098988427E-2</v>
      </c>
      <c r="BI9736" s="6">
        <f ca="1">IF(ISNUMBER('Descriptive Stats'!E9736),'Descriptive Stats'!E9736,#N/A)</f>
        <v>9</v>
      </c>
    </row>
    <row r="9737" spans="1:61" ht="14.4" x14ac:dyDescent="0.3">
      <c r="A9737" s="2">
        <f>ROW()</f>
        <v>9737</v>
      </c>
      <c r="C9737" s="8">
        <f t="shared" ca="1" si="1293"/>
        <v>23</v>
      </c>
      <c r="D9737" s="8">
        <f t="shared" ca="1" si="1294"/>
        <v>9</v>
      </c>
      <c r="E9737" s="50">
        <f t="shared" ca="1" si="1296"/>
        <v>6</v>
      </c>
      <c r="F9737" s="2" t="str">
        <f t="shared" ca="1" si="1295"/>
        <v/>
      </c>
      <c r="BD9737" s="49">
        <f t="shared" ca="1" si="1292"/>
        <v>3900</v>
      </c>
      <c r="BE9737" s="3">
        <f t="shared" ref="BE9737:BE9800" ca="1" si="1297">IF(ISNUMBER(BD9737),(BD9737-0.5)/$BK$4,"")</f>
        <v>0.38995000000000002</v>
      </c>
      <c r="BF9737" s="3">
        <f t="shared" ref="BF9737:BF9800" ca="1" si="1298">IF(ISNUMBER(BE9737),_xlfn.NORM.INV(BE9737,0,1),"")</f>
        <v>-0.2794493539703507</v>
      </c>
      <c r="BG9737" s="9">
        <f t="shared" ref="BG9737:BG9800" ca="1" si="1299">IF(ISNUMBER(E9737),E9737,"")</f>
        <v>6</v>
      </c>
      <c r="BH9737" s="6">
        <f ca="1">IF(ISNUMBER('Descriptive Stats'!BF9737),'Descriptive Stats'!BF9737,#N/A)</f>
        <v>-0.2794493539703507</v>
      </c>
      <c r="BI9737" s="6">
        <f ca="1">IF(ISNUMBER('Descriptive Stats'!E9737),'Descriptive Stats'!E9737,#N/A)</f>
        <v>6</v>
      </c>
    </row>
    <row r="9738" spans="1:61" ht="14.4" x14ac:dyDescent="0.3">
      <c r="A9738" s="2">
        <f>ROW()</f>
        <v>9738</v>
      </c>
      <c r="C9738" s="8">
        <f t="shared" ca="1" si="1293"/>
        <v>16</v>
      </c>
      <c r="D9738" s="8">
        <f t="shared" ca="1" si="1294"/>
        <v>6</v>
      </c>
      <c r="E9738" s="50">
        <f t="shared" ca="1" si="1296"/>
        <v>7</v>
      </c>
      <c r="F9738" s="2" t="str">
        <f t="shared" ca="1" si="1295"/>
        <v/>
      </c>
      <c r="BD9738" s="49">
        <f t="shared" ref="BD9738:BD9801" ca="1" si="1300">IF(ISNUMBER(BG9738),_xlfn.RANK.AVG(BG9738,$BG$2:$BG$5414,1),"")</f>
        <v>4473.5</v>
      </c>
      <c r="BE9738" s="3">
        <f t="shared" ca="1" si="1297"/>
        <v>0.44729999999999998</v>
      </c>
      <c r="BF9738" s="3">
        <f t="shared" ca="1" si="1298"/>
        <v>-0.13248586824472414</v>
      </c>
      <c r="BG9738" s="9">
        <f t="shared" ca="1" si="1299"/>
        <v>7</v>
      </c>
      <c r="BH9738" s="6">
        <f ca="1">IF(ISNUMBER('Descriptive Stats'!BF9738),'Descriptive Stats'!BF9738,#N/A)</f>
        <v>-0.13248586824472414</v>
      </c>
      <c r="BI9738" s="6">
        <f ca="1">IF(ISNUMBER('Descriptive Stats'!E9738),'Descriptive Stats'!E9738,#N/A)</f>
        <v>7</v>
      </c>
    </row>
    <row r="9739" spans="1:61" ht="14.4" x14ac:dyDescent="0.3">
      <c r="A9739" s="2">
        <f>ROW()</f>
        <v>9739</v>
      </c>
      <c r="C9739" s="8">
        <f t="shared" ca="1" si="1293"/>
        <v>6</v>
      </c>
      <c r="D9739" s="8">
        <f t="shared" ca="1" si="1294"/>
        <v>7</v>
      </c>
      <c r="E9739" s="50">
        <f t="shared" ca="1" si="1296"/>
        <v>7</v>
      </c>
      <c r="F9739" s="2" t="str">
        <f t="shared" ca="1" si="1295"/>
        <v/>
      </c>
      <c r="BD9739" s="49">
        <f t="shared" ca="1" si="1300"/>
        <v>4473.5</v>
      </c>
      <c r="BE9739" s="3">
        <f t="shared" ca="1" si="1297"/>
        <v>0.44729999999999998</v>
      </c>
      <c r="BF9739" s="3">
        <f t="shared" ca="1" si="1298"/>
        <v>-0.13248586824472414</v>
      </c>
      <c r="BG9739" s="9">
        <f t="shared" ca="1" si="1299"/>
        <v>7</v>
      </c>
      <c r="BH9739" s="6">
        <f ca="1">IF(ISNUMBER('Descriptive Stats'!BF9739),'Descriptive Stats'!BF9739,#N/A)</f>
        <v>-0.13248586824472414</v>
      </c>
      <c r="BI9739" s="6">
        <f ca="1">IF(ISNUMBER('Descriptive Stats'!E9739),'Descriptive Stats'!E9739,#N/A)</f>
        <v>7</v>
      </c>
    </row>
    <row r="9740" spans="1:61" ht="14.4" x14ac:dyDescent="0.3">
      <c r="A9740" s="2">
        <f>ROW()</f>
        <v>9740</v>
      </c>
      <c r="C9740" s="8">
        <f t="shared" ca="1" si="1293"/>
        <v>19</v>
      </c>
      <c r="D9740" s="8">
        <f t="shared" ca="1" si="1294"/>
        <v>7</v>
      </c>
      <c r="E9740" s="50">
        <f t="shared" ca="1" si="1296"/>
        <v>0</v>
      </c>
      <c r="F9740" s="2" t="str">
        <f t="shared" ca="1" si="1295"/>
        <v/>
      </c>
      <c r="BD9740" s="49">
        <f t="shared" ca="1" si="1300"/>
        <v>815.5</v>
      </c>
      <c r="BE9740" s="3">
        <f t="shared" ca="1" si="1297"/>
        <v>8.1500000000000003E-2</v>
      </c>
      <c r="BF9740" s="3">
        <f t="shared" ca="1" si="1298"/>
        <v>-1.3950525282585462</v>
      </c>
      <c r="BG9740" s="9">
        <f t="shared" ca="1" si="1299"/>
        <v>0</v>
      </c>
      <c r="BH9740" s="6">
        <f ca="1">IF(ISNUMBER('Descriptive Stats'!BF9740),'Descriptive Stats'!BF9740,#N/A)</f>
        <v>-1.3950525282585462</v>
      </c>
      <c r="BI9740" s="6">
        <f ca="1">IF(ISNUMBER('Descriptive Stats'!E9740),'Descriptive Stats'!E9740,#N/A)</f>
        <v>0</v>
      </c>
    </row>
    <row r="9741" spans="1:61" ht="14.4" x14ac:dyDescent="0.3">
      <c r="A9741" s="2">
        <f>ROW()</f>
        <v>9741</v>
      </c>
      <c r="C9741" s="8">
        <f t="shared" ca="1" si="1293"/>
        <v>14</v>
      </c>
      <c r="D9741" s="8">
        <f t="shared" ca="1" si="1294"/>
        <v>0</v>
      </c>
      <c r="E9741" s="50">
        <f t="shared" ca="1" si="1296"/>
        <v>2</v>
      </c>
      <c r="F9741" s="2" t="str">
        <f t="shared" ca="1" si="1295"/>
        <v/>
      </c>
      <c r="BD9741" s="49">
        <f t="shared" ca="1" si="1300"/>
        <v>2595</v>
      </c>
      <c r="BE9741" s="3">
        <f t="shared" ca="1" si="1297"/>
        <v>0.25945000000000001</v>
      </c>
      <c r="BF9741" s="3">
        <f t="shared" ca="1" si="1298"/>
        <v>-0.6450419512753276</v>
      </c>
      <c r="BG9741" s="9">
        <f t="shared" ca="1" si="1299"/>
        <v>2</v>
      </c>
      <c r="BH9741" s="6">
        <f ca="1">IF(ISNUMBER('Descriptive Stats'!BF9741),'Descriptive Stats'!BF9741,#N/A)</f>
        <v>-0.6450419512753276</v>
      </c>
      <c r="BI9741" s="6">
        <f ca="1">IF(ISNUMBER('Descriptive Stats'!E9741),'Descriptive Stats'!E9741,#N/A)</f>
        <v>2</v>
      </c>
    </row>
    <row r="9742" spans="1:61" ht="14.4" x14ac:dyDescent="0.3">
      <c r="A9742" s="2">
        <f>ROW()</f>
        <v>9742</v>
      </c>
      <c r="C9742" s="8">
        <f t="shared" ca="1" si="1293"/>
        <v>21</v>
      </c>
      <c r="D9742" s="8">
        <f t="shared" ca="1" si="1294"/>
        <v>2</v>
      </c>
      <c r="E9742" s="50">
        <f t="shared" ca="1" si="1296"/>
        <v>4</v>
      </c>
      <c r="F9742" s="2" t="str">
        <f t="shared" ca="1" si="1295"/>
        <v/>
      </c>
      <c r="BD9742" s="49">
        <f t="shared" ca="1" si="1300"/>
        <v>3442</v>
      </c>
      <c r="BE9742" s="3">
        <f t="shared" ca="1" si="1297"/>
        <v>0.34415000000000001</v>
      </c>
      <c r="BF9742" s="3">
        <f t="shared" ca="1" si="1298"/>
        <v>-0.40116316278173481</v>
      </c>
      <c r="BG9742" s="9">
        <f t="shared" ca="1" si="1299"/>
        <v>4</v>
      </c>
      <c r="BH9742" s="6">
        <f ca="1">IF(ISNUMBER('Descriptive Stats'!BF9742),'Descriptive Stats'!BF9742,#N/A)</f>
        <v>-0.40116316278173481</v>
      </c>
      <c r="BI9742" s="6">
        <f ca="1">IF(ISNUMBER('Descriptive Stats'!E9742),'Descriptive Stats'!E9742,#N/A)</f>
        <v>4</v>
      </c>
    </row>
    <row r="9743" spans="1:61" ht="14.4" x14ac:dyDescent="0.3">
      <c r="A9743" s="2">
        <f>ROW()</f>
        <v>9743</v>
      </c>
      <c r="C9743" s="8">
        <f t="shared" ca="1" si="1293"/>
        <v>13</v>
      </c>
      <c r="D9743" s="8">
        <f t="shared" ca="1" si="1294"/>
        <v>4</v>
      </c>
      <c r="E9743" s="50">
        <f t="shared" ca="1" si="1296"/>
        <v>2</v>
      </c>
      <c r="F9743" s="2" t="str">
        <f t="shared" ca="1" si="1295"/>
        <v/>
      </c>
      <c r="BD9743" s="49">
        <f t="shared" ca="1" si="1300"/>
        <v>2595</v>
      </c>
      <c r="BE9743" s="3">
        <f t="shared" ca="1" si="1297"/>
        <v>0.25945000000000001</v>
      </c>
      <c r="BF9743" s="3">
        <f t="shared" ca="1" si="1298"/>
        <v>-0.6450419512753276</v>
      </c>
      <c r="BG9743" s="9">
        <f t="shared" ca="1" si="1299"/>
        <v>2</v>
      </c>
      <c r="BH9743" s="6">
        <f ca="1">IF(ISNUMBER('Descriptive Stats'!BF9743),'Descriptive Stats'!BF9743,#N/A)</f>
        <v>-0.6450419512753276</v>
      </c>
      <c r="BI9743" s="6">
        <f ca="1">IF(ISNUMBER('Descriptive Stats'!E9743),'Descriptive Stats'!E9743,#N/A)</f>
        <v>2</v>
      </c>
    </row>
    <row r="9744" spans="1:61" ht="14.4" x14ac:dyDescent="0.3">
      <c r="A9744" s="2">
        <f>ROW()</f>
        <v>9744</v>
      </c>
      <c r="C9744" s="8">
        <f t="shared" ca="1" si="1293"/>
        <v>17</v>
      </c>
      <c r="D9744" s="8">
        <f t="shared" ca="1" si="1294"/>
        <v>2</v>
      </c>
      <c r="E9744" s="50">
        <f t="shared" ca="1" si="1296"/>
        <v>0</v>
      </c>
      <c r="F9744" s="2" t="str">
        <f t="shared" ca="1" si="1295"/>
        <v/>
      </c>
      <c r="BD9744" s="49">
        <f t="shared" ca="1" si="1300"/>
        <v>815.5</v>
      </c>
      <c r="BE9744" s="3">
        <f t="shared" ca="1" si="1297"/>
        <v>8.1500000000000003E-2</v>
      </c>
      <c r="BF9744" s="3">
        <f t="shared" ca="1" si="1298"/>
        <v>-1.3950525282585462</v>
      </c>
      <c r="BG9744" s="9">
        <f t="shared" ca="1" si="1299"/>
        <v>0</v>
      </c>
      <c r="BH9744" s="6">
        <f ca="1">IF(ISNUMBER('Descriptive Stats'!BF9744),'Descriptive Stats'!BF9744,#N/A)</f>
        <v>-1.3950525282585462</v>
      </c>
      <c r="BI9744" s="6">
        <f ca="1">IF(ISNUMBER('Descriptive Stats'!E9744),'Descriptive Stats'!E9744,#N/A)</f>
        <v>0</v>
      </c>
    </row>
    <row r="9745" spans="1:61" ht="14.4" x14ac:dyDescent="0.3">
      <c r="A9745" s="2">
        <f>ROW()</f>
        <v>9745</v>
      </c>
      <c r="C9745" s="8">
        <f t="shared" ref="C9745:C9808" ca="1" si="1301">RANDBETWEEN(2,COUNT(B:B))</f>
        <v>15</v>
      </c>
      <c r="D9745" s="8">
        <f t="shared" ref="D9745:D9808" ca="1" si="1302">VLOOKUP(C9745,A:B,2,TRUE)</f>
        <v>0</v>
      </c>
      <c r="E9745" s="50">
        <f t="shared" ca="1" si="1296"/>
        <v>9</v>
      </c>
      <c r="F9745" s="2" t="str">
        <f t="shared" ref="F9745:F9808" ca="1" si="1303">IF(ISNUMBER(E9745),IF(OR(E9745&lt;$K$16,E9745&gt;$K$14),"X",""),"")</f>
        <v/>
      </c>
      <c r="BD9745" s="49">
        <f t="shared" ca="1" si="1300"/>
        <v>4819</v>
      </c>
      <c r="BE9745" s="3">
        <f t="shared" ca="1" si="1297"/>
        <v>0.48185</v>
      </c>
      <c r="BF9745" s="3">
        <f t="shared" ca="1" si="1298"/>
        <v>-4.5511009098988427E-2</v>
      </c>
      <c r="BG9745" s="9">
        <f t="shared" ca="1" si="1299"/>
        <v>9</v>
      </c>
      <c r="BH9745" s="6">
        <f ca="1">IF(ISNUMBER('Descriptive Stats'!BF9745),'Descriptive Stats'!BF9745,#N/A)</f>
        <v>-4.5511009098988427E-2</v>
      </c>
      <c r="BI9745" s="6">
        <f ca="1">IF(ISNUMBER('Descriptive Stats'!E9745),'Descriptive Stats'!E9745,#N/A)</f>
        <v>9</v>
      </c>
    </row>
    <row r="9746" spans="1:61" ht="14.4" x14ac:dyDescent="0.3">
      <c r="A9746" s="2">
        <f>ROW()</f>
        <v>9746</v>
      </c>
      <c r="C9746" s="8">
        <f t="shared" ca="1" si="1301"/>
        <v>23</v>
      </c>
      <c r="D9746" s="8">
        <f t="shared" ca="1" si="1302"/>
        <v>9</v>
      </c>
      <c r="E9746" s="50">
        <f t="shared" ca="1" si="1296"/>
        <v>2</v>
      </c>
      <c r="F9746" s="2" t="str">
        <f t="shared" ca="1" si="1303"/>
        <v/>
      </c>
      <c r="BD9746" s="49">
        <f t="shared" ca="1" si="1300"/>
        <v>2595</v>
      </c>
      <c r="BE9746" s="3">
        <f t="shared" ca="1" si="1297"/>
        <v>0.25945000000000001</v>
      </c>
      <c r="BF9746" s="3">
        <f t="shared" ca="1" si="1298"/>
        <v>-0.6450419512753276</v>
      </c>
      <c r="BG9746" s="9">
        <f t="shared" ca="1" si="1299"/>
        <v>2</v>
      </c>
      <c r="BH9746" s="6">
        <f ca="1">IF(ISNUMBER('Descriptive Stats'!BF9746),'Descriptive Stats'!BF9746,#N/A)</f>
        <v>-0.6450419512753276</v>
      </c>
      <c r="BI9746" s="6">
        <f ca="1">IF(ISNUMBER('Descriptive Stats'!E9746),'Descriptive Stats'!E9746,#N/A)</f>
        <v>2</v>
      </c>
    </row>
    <row r="9747" spans="1:61" ht="14.4" x14ac:dyDescent="0.3">
      <c r="A9747" s="2">
        <f>ROW()</f>
        <v>9747</v>
      </c>
      <c r="C9747" s="8">
        <f t="shared" ca="1" si="1301"/>
        <v>9</v>
      </c>
      <c r="D9747" s="8">
        <f t="shared" ca="1" si="1302"/>
        <v>2</v>
      </c>
      <c r="E9747" s="50">
        <f t="shared" ca="1" si="1296"/>
        <v>1</v>
      </c>
      <c r="F9747" s="2" t="str">
        <f t="shared" ca="1" si="1303"/>
        <v/>
      </c>
      <c r="BD9747" s="49">
        <f t="shared" ca="1" si="1300"/>
        <v>1871</v>
      </c>
      <c r="BE9747" s="3">
        <f t="shared" ca="1" si="1297"/>
        <v>0.18704999999999999</v>
      </c>
      <c r="BF9747" s="3">
        <f t="shared" ca="1" si="1298"/>
        <v>-0.88881967520906158</v>
      </c>
      <c r="BG9747" s="9">
        <f t="shared" ca="1" si="1299"/>
        <v>1</v>
      </c>
      <c r="BH9747" s="6">
        <f ca="1">IF(ISNUMBER('Descriptive Stats'!BF9747),'Descriptive Stats'!BF9747,#N/A)</f>
        <v>-0.88881967520906158</v>
      </c>
      <c r="BI9747" s="6">
        <f ca="1">IF(ISNUMBER('Descriptive Stats'!E9747),'Descriptive Stats'!E9747,#N/A)</f>
        <v>1</v>
      </c>
    </row>
    <row r="9748" spans="1:61" ht="14.4" x14ac:dyDescent="0.3">
      <c r="A9748" s="2">
        <f>ROW()</f>
        <v>9748</v>
      </c>
      <c r="C9748" s="8">
        <f t="shared" ca="1" si="1301"/>
        <v>8</v>
      </c>
      <c r="D9748" s="8">
        <f t="shared" ca="1" si="1302"/>
        <v>1</v>
      </c>
      <c r="E9748" s="50">
        <f t="shared" ca="1" si="1296"/>
        <v>2</v>
      </c>
      <c r="F9748" s="2" t="str">
        <f t="shared" ca="1" si="1303"/>
        <v/>
      </c>
      <c r="BD9748" s="49">
        <f t="shared" ca="1" si="1300"/>
        <v>2595</v>
      </c>
      <c r="BE9748" s="3">
        <f t="shared" ca="1" si="1297"/>
        <v>0.25945000000000001</v>
      </c>
      <c r="BF9748" s="3">
        <f t="shared" ca="1" si="1298"/>
        <v>-0.6450419512753276</v>
      </c>
      <c r="BG9748" s="9">
        <f t="shared" ca="1" si="1299"/>
        <v>2</v>
      </c>
      <c r="BH9748" s="6">
        <f ca="1">IF(ISNUMBER('Descriptive Stats'!BF9748),'Descriptive Stats'!BF9748,#N/A)</f>
        <v>-0.6450419512753276</v>
      </c>
      <c r="BI9748" s="6">
        <f ca="1">IF(ISNUMBER('Descriptive Stats'!E9748),'Descriptive Stats'!E9748,#N/A)</f>
        <v>2</v>
      </c>
    </row>
    <row r="9749" spans="1:61" ht="14.4" x14ac:dyDescent="0.3">
      <c r="A9749" s="2">
        <f>ROW()</f>
        <v>9749</v>
      </c>
      <c r="C9749" s="8">
        <f t="shared" ca="1" si="1301"/>
        <v>21</v>
      </c>
      <c r="D9749" s="8">
        <f t="shared" ca="1" si="1302"/>
        <v>2</v>
      </c>
      <c r="E9749" s="50">
        <f t="shared" ca="1" si="1296"/>
        <v>0</v>
      </c>
      <c r="F9749" s="2" t="str">
        <f t="shared" ca="1" si="1303"/>
        <v/>
      </c>
      <c r="BD9749" s="49">
        <f t="shared" ca="1" si="1300"/>
        <v>815.5</v>
      </c>
      <c r="BE9749" s="3">
        <f t="shared" ca="1" si="1297"/>
        <v>8.1500000000000003E-2</v>
      </c>
      <c r="BF9749" s="3">
        <f t="shared" ca="1" si="1298"/>
        <v>-1.3950525282585462</v>
      </c>
      <c r="BG9749" s="9">
        <f t="shared" ca="1" si="1299"/>
        <v>0</v>
      </c>
      <c r="BH9749" s="6">
        <f ca="1">IF(ISNUMBER('Descriptive Stats'!BF9749),'Descriptive Stats'!BF9749,#N/A)</f>
        <v>-1.3950525282585462</v>
      </c>
      <c r="BI9749" s="6">
        <f ca="1">IF(ISNUMBER('Descriptive Stats'!E9749),'Descriptive Stats'!E9749,#N/A)</f>
        <v>0</v>
      </c>
    </row>
    <row r="9750" spans="1:61" ht="14.4" x14ac:dyDescent="0.3">
      <c r="A9750" s="2">
        <f>ROW()</f>
        <v>9750</v>
      </c>
      <c r="C9750" s="8">
        <f t="shared" ca="1" si="1301"/>
        <v>20</v>
      </c>
      <c r="D9750" s="8">
        <f t="shared" ca="1" si="1302"/>
        <v>0</v>
      </c>
      <c r="E9750" s="50">
        <f t="shared" ca="1" si="1296"/>
        <v>2</v>
      </c>
      <c r="F9750" s="2" t="str">
        <f t="shared" ca="1" si="1303"/>
        <v/>
      </c>
      <c r="BD9750" s="49">
        <f t="shared" ca="1" si="1300"/>
        <v>2595</v>
      </c>
      <c r="BE9750" s="3">
        <f t="shared" ca="1" si="1297"/>
        <v>0.25945000000000001</v>
      </c>
      <c r="BF9750" s="3">
        <f t="shared" ca="1" si="1298"/>
        <v>-0.6450419512753276</v>
      </c>
      <c r="BG9750" s="9">
        <f t="shared" ca="1" si="1299"/>
        <v>2</v>
      </c>
      <c r="BH9750" s="6">
        <f ca="1">IF(ISNUMBER('Descriptive Stats'!BF9750),'Descriptive Stats'!BF9750,#N/A)</f>
        <v>-0.6450419512753276</v>
      </c>
      <c r="BI9750" s="6">
        <f ca="1">IF(ISNUMBER('Descriptive Stats'!E9750),'Descriptive Stats'!E9750,#N/A)</f>
        <v>2</v>
      </c>
    </row>
    <row r="9751" spans="1:61" ht="14.4" x14ac:dyDescent="0.3">
      <c r="A9751" s="2">
        <f>ROW()</f>
        <v>9751</v>
      </c>
      <c r="C9751" s="8">
        <f t="shared" ca="1" si="1301"/>
        <v>3</v>
      </c>
      <c r="D9751" s="8">
        <f t="shared" ca="1" si="1302"/>
        <v>2</v>
      </c>
      <c r="E9751" s="50">
        <f t="shared" ca="1" si="1296"/>
        <v>9</v>
      </c>
      <c r="F9751" s="2" t="str">
        <f t="shared" ca="1" si="1303"/>
        <v/>
      </c>
      <c r="BD9751" s="49">
        <f t="shared" ca="1" si="1300"/>
        <v>4819</v>
      </c>
      <c r="BE9751" s="3">
        <f t="shared" ca="1" si="1297"/>
        <v>0.48185</v>
      </c>
      <c r="BF9751" s="3">
        <f t="shared" ca="1" si="1298"/>
        <v>-4.5511009098988427E-2</v>
      </c>
      <c r="BG9751" s="9">
        <f t="shared" ca="1" si="1299"/>
        <v>9</v>
      </c>
      <c r="BH9751" s="6">
        <f ca="1">IF(ISNUMBER('Descriptive Stats'!BF9751),'Descriptive Stats'!BF9751,#N/A)</f>
        <v>-4.5511009098988427E-2</v>
      </c>
      <c r="BI9751" s="6">
        <f ca="1">IF(ISNUMBER('Descriptive Stats'!E9751),'Descriptive Stats'!E9751,#N/A)</f>
        <v>9</v>
      </c>
    </row>
    <row r="9752" spans="1:61" ht="14.4" x14ac:dyDescent="0.3">
      <c r="A9752" s="2">
        <f>ROW()</f>
        <v>9752</v>
      </c>
      <c r="C9752" s="8">
        <f t="shared" ca="1" si="1301"/>
        <v>23</v>
      </c>
      <c r="D9752" s="8">
        <f t="shared" ca="1" si="1302"/>
        <v>9</v>
      </c>
      <c r="E9752" s="50">
        <f t="shared" ca="1" si="1296"/>
        <v>19</v>
      </c>
      <c r="F9752" s="2" t="str">
        <f t="shared" ca="1" si="1303"/>
        <v>X</v>
      </c>
      <c r="BD9752" s="49">
        <f t="shared" ca="1" si="1300"/>
        <v>5294</v>
      </c>
      <c r="BE9752" s="3">
        <f t="shared" ca="1" si="1297"/>
        <v>0.52934999999999999</v>
      </c>
      <c r="BF9752" s="3">
        <f t="shared" ca="1" si="1298"/>
        <v>7.3636031452008061E-2</v>
      </c>
      <c r="BG9752" s="9">
        <f t="shared" ca="1" si="1299"/>
        <v>19</v>
      </c>
      <c r="BH9752" s="6">
        <f ca="1">IF(ISNUMBER('Descriptive Stats'!BF9752),'Descriptive Stats'!BF9752,#N/A)</f>
        <v>7.3636031452008061E-2</v>
      </c>
      <c r="BI9752" s="6">
        <f ca="1">IF(ISNUMBER('Descriptive Stats'!E9752),'Descriptive Stats'!E9752,#N/A)</f>
        <v>19</v>
      </c>
    </row>
    <row r="9753" spans="1:61" ht="14.4" x14ac:dyDescent="0.3">
      <c r="A9753" s="2">
        <f>ROW()</f>
        <v>9753</v>
      </c>
      <c r="C9753" s="8">
        <f t="shared" ca="1" si="1301"/>
        <v>7</v>
      </c>
      <c r="D9753" s="8">
        <f t="shared" ca="1" si="1302"/>
        <v>19</v>
      </c>
      <c r="E9753" s="50">
        <f t="shared" ca="1" si="1296"/>
        <v>15</v>
      </c>
      <c r="F9753" s="2" t="str">
        <f t="shared" ca="1" si="1303"/>
        <v/>
      </c>
      <c r="BD9753" s="49">
        <f t="shared" ca="1" si="1300"/>
        <v>5051.5</v>
      </c>
      <c r="BE9753" s="3">
        <f t="shared" ca="1" si="1297"/>
        <v>0.50509999999999999</v>
      </c>
      <c r="BF9753" s="3">
        <f t="shared" ca="1" si="1298"/>
        <v>1.2784152420787677E-2</v>
      </c>
      <c r="BG9753" s="9">
        <f t="shared" ca="1" si="1299"/>
        <v>15</v>
      </c>
      <c r="BH9753" s="6">
        <f ca="1">IF(ISNUMBER('Descriptive Stats'!BF9753),'Descriptive Stats'!BF9753,#N/A)</f>
        <v>1.2784152420787677E-2</v>
      </c>
      <c r="BI9753" s="6">
        <f ca="1">IF(ISNUMBER('Descriptive Stats'!E9753),'Descriptive Stats'!E9753,#N/A)</f>
        <v>15</v>
      </c>
    </row>
    <row r="9754" spans="1:61" ht="14.4" x14ac:dyDescent="0.3">
      <c r="A9754" s="2">
        <f>ROW()</f>
        <v>9754</v>
      </c>
      <c r="C9754" s="8">
        <f t="shared" ca="1" si="1301"/>
        <v>24</v>
      </c>
      <c r="D9754" s="8">
        <f t="shared" ca="1" si="1302"/>
        <v>15</v>
      </c>
      <c r="E9754" s="50">
        <f t="shared" ca="1" si="1296"/>
        <v>0</v>
      </c>
      <c r="F9754" s="2" t="str">
        <f t="shared" ca="1" si="1303"/>
        <v/>
      </c>
      <c r="BD9754" s="49">
        <f t="shared" ca="1" si="1300"/>
        <v>815.5</v>
      </c>
      <c r="BE9754" s="3">
        <f t="shared" ca="1" si="1297"/>
        <v>8.1500000000000003E-2</v>
      </c>
      <c r="BF9754" s="3">
        <f t="shared" ca="1" si="1298"/>
        <v>-1.3950525282585462</v>
      </c>
      <c r="BG9754" s="9">
        <f t="shared" ca="1" si="1299"/>
        <v>0</v>
      </c>
      <c r="BH9754" s="6">
        <f ca="1">IF(ISNUMBER('Descriptive Stats'!BF9754),'Descriptive Stats'!BF9754,#N/A)</f>
        <v>-1.3950525282585462</v>
      </c>
      <c r="BI9754" s="6">
        <f ca="1">IF(ISNUMBER('Descriptive Stats'!E9754),'Descriptive Stats'!E9754,#N/A)</f>
        <v>0</v>
      </c>
    </row>
    <row r="9755" spans="1:61" ht="14.4" x14ac:dyDescent="0.3">
      <c r="A9755" s="2">
        <f>ROW()</f>
        <v>9755</v>
      </c>
      <c r="C9755" s="8">
        <f t="shared" ca="1" si="1301"/>
        <v>20</v>
      </c>
      <c r="D9755" s="8">
        <f t="shared" ca="1" si="1302"/>
        <v>0</v>
      </c>
      <c r="E9755" s="50">
        <f t="shared" ca="1" si="1296"/>
        <v>0</v>
      </c>
      <c r="F9755" s="2" t="str">
        <f t="shared" ca="1" si="1303"/>
        <v/>
      </c>
      <c r="BD9755" s="49">
        <f t="shared" ca="1" si="1300"/>
        <v>815.5</v>
      </c>
      <c r="BE9755" s="3">
        <f t="shared" ca="1" si="1297"/>
        <v>8.1500000000000003E-2</v>
      </c>
      <c r="BF9755" s="3">
        <f t="shared" ca="1" si="1298"/>
        <v>-1.3950525282585462</v>
      </c>
      <c r="BG9755" s="9">
        <f t="shared" ca="1" si="1299"/>
        <v>0</v>
      </c>
      <c r="BH9755" s="6">
        <f ca="1">IF(ISNUMBER('Descriptive Stats'!BF9755),'Descriptive Stats'!BF9755,#N/A)</f>
        <v>-1.3950525282585462</v>
      </c>
      <c r="BI9755" s="6">
        <f ca="1">IF(ISNUMBER('Descriptive Stats'!E9755),'Descriptive Stats'!E9755,#N/A)</f>
        <v>0</v>
      </c>
    </row>
    <row r="9756" spans="1:61" ht="14.4" x14ac:dyDescent="0.3">
      <c r="A9756" s="2">
        <f>ROW()</f>
        <v>9756</v>
      </c>
      <c r="C9756" s="8">
        <f t="shared" ca="1" si="1301"/>
        <v>20</v>
      </c>
      <c r="D9756" s="8">
        <f t="shared" ca="1" si="1302"/>
        <v>0</v>
      </c>
      <c r="E9756" s="50">
        <f t="shared" ca="1" si="1296"/>
        <v>2</v>
      </c>
      <c r="F9756" s="2" t="str">
        <f t="shared" ca="1" si="1303"/>
        <v/>
      </c>
      <c r="BD9756" s="49">
        <f t="shared" ca="1" si="1300"/>
        <v>2595</v>
      </c>
      <c r="BE9756" s="3">
        <f t="shared" ca="1" si="1297"/>
        <v>0.25945000000000001</v>
      </c>
      <c r="BF9756" s="3">
        <f t="shared" ca="1" si="1298"/>
        <v>-0.6450419512753276</v>
      </c>
      <c r="BG9756" s="9">
        <f t="shared" ca="1" si="1299"/>
        <v>2</v>
      </c>
      <c r="BH9756" s="6">
        <f ca="1">IF(ISNUMBER('Descriptive Stats'!BF9756),'Descriptive Stats'!BF9756,#N/A)</f>
        <v>-0.6450419512753276</v>
      </c>
      <c r="BI9756" s="6">
        <f ca="1">IF(ISNUMBER('Descriptive Stats'!E9756),'Descriptive Stats'!E9756,#N/A)</f>
        <v>2</v>
      </c>
    </row>
    <row r="9757" spans="1:61" ht="14.4" x14ac:dyDescent="0.3">
      <c r="A9757" s="2">
        <f>ROW()</f>
        <v>9757</v>
      </c>
      <c r="C9757" s="8">
        <f t="shared" ca="1" si="1301"/>
        <v>3</v>
      </c>
      <c r="D9757" s="8">
        <f t="shared" ca="1" si="1302"/>
        <v>2</v>
      </c>
      <c r="E9757" s="50">
        <f t="shared" ca="1" si="1296"/>
        <v>4</v>
      </c>
      <c r="F9757" s="2" t="str">
        <f t="shared" ca="1" si="1303"/>
        <v/>
      </c>
      <c r="BD9757" s="49">
        <f t="shared" ca="1" si="1300"/>
        <v>3442</v>
      </c>
      <c r="BE9757" s="3">
        <f t="shared" ca="1" si="1297"/>
        <v>0.34415000000000001</v>
      </c>
      <c r="BF9757" s="3">
        <f t="shared" ca="1" si="1298"/>
        <v>-0.40116316278173481</v>
      </c>
      <c r="BG9757" s="9">
        <f t="shared" ca="1" si="1299"/>
        <v>4</v>
      </c>
      <c r="BH9757" s="6">
        <f ca="1">IF(ISNUMBER('Descriptive Stats'!BF9757),'Descriptive Stats'!BF9757,#N/A)</f>
        <v>-0.40116316278173481</v>
      </c>
      <c r="BI9757" s="6">
        <f ca="1">IF(ISNUMBER('Descriptive Stats'!E9757),'Descriptive Stats'!E9757,#N/A)</f>
        <v>4</v>
      </c>
    </row>
    <row r="9758" spans="1:61" ht="14.4" x14ac:dyDescent="0.3">
      <c r="A9758" s="2">
        <f>ROW()</f>
        <v>9758</v>
      </c>
      <c r="C9758" s="8">
        <f t="shared" ca="1" si="1301"/>
        <v>13</v>
      </c>
      <c r="D9758" s="8">
        <f t="shared" ca="1" si="1302"/>
        <v>4</v>
      </c>
      <c r="E9758" s="50">
        <f t="shared" ca="1" si="1296"/>
        <v>2</v>
      </c>
      <c r="F9758" s="2" t="str">
        <f t="shared" ca="1" si="1303"/>
        <v/>
      </c>
      <c r="BD9758" s="49">
        <f t="shared" ca="1" si="1300"/>
        <v>2595</v>
      </c>
      <c r="BE9758" s="3">
        <f t="shared" ca="1" si="1297"/>
        <v>0.25945000000000001</v>
      </c>
      <c r="BF9758" s="3">
        <f t="shared" ca="1" si="1298"/>
        <v>-0.6450419512753276</v>
      </c>
      <c r="BG9758" s="9">
        <f t="shared" ca="1" si="1299"/>
        <v>2</v>
      </c>
      <c r="BH9758" s="6">
        <f ca="1">IF(ISNUMBER('Descriptive Stats'!BF9758),'Descriptive Stats'!BF9758,#N/A)</f>
        <v>-0.6450419512753276</v>
      </c>
      <c r="BI9758" s="6">
        <f ca="1">IF(ISNUMBER('Descriptive Stats'!E9758),'Descriptive Stats'!E9758,#N/A)</f>
        <v>2</v>
      </c>
    </row>
    <row r="9759" spans="1:61" ht="14.4" x14ac:dyDescent="0.3">
      <c r="A9759" s="2">
        <f>ROW()</f>
        <v>9759</v>
      </c>
      <c r="C9759" s="8">
        <f t="shared" ca="1" si="1301"/>
        <v>21</v>
      </c>
      <c r="D9759" s="8">
        <f t="shared" ca="1" si="1302"/>
        <v>2</v>
      </c>
      <c r="E9759" s="50">
        <f t="shared" ca="1" si="1296"/>
        <v>1</v>
      </c>
      <c r="F9759" s="2" t="str">
        <f t="shared" ca="1" si="1303"/>
        <v/>
      </c>
      <c r="BD9759" s="49">
        <f t="shared" ca="1" si="1300"/>
        <v>1871</v>
      </c>
      <c r="BE9759" s="3">
        <f t="shared" ca="1" si="1297"/>
        <v>0.18704999999999999</v>
      </c>
      <c r="BF9759" s="3">
        <f t="shared" ca="1" si="1298"/>
        <v>-0.88881967520906158</v>
      </c>
      <c r="BG9759" s="9">
        <f t="shared" ca="1" si="1299"/>
        <v>1</v>
      </c>
      <c r="BH9759" s="6">
        <f ca="1">IF(ISNUMBER('Descriptive Stats'!BF9759),'Descriptive Stats'!BF9759,#N/A)</f>
        <v>-0.88881967520906158</v>
      </c>
      <c r="BI9759" s="6">
        <f ca="1">IF(ISNUMBER('Descriptive Stats'!E9759),'Descriptive Stats'!E9759,#N/A)</f>
        <v>1</v>
      </c>
    </row>
    <row r="9760" spans="1:61" ht="14.4" x14ac:dyDescent="0.3">
      <c r="A9760" s="2">
        <f>ROW()</f>
        <v>9760</v>
      </c>
      <c r="C9760" s="8">
        <f t="shared" ca="1" si="1301"/>
        <v>8</v>
      </c>
      <c r="D9760" s="8">
        <f t="shared" ca="1" si="1302"/>
        <v>1</v>
      </c>
      <c r="E9760" s="50">
        <f t="shared" ca="1" si="1296"/>
        <v>2</v>
      </c>
      <c r="F9760" s="2" t="str">
        <f t="shared" ca="1" si="1303"/>
        <v/>
      </c>
      <c r="BD9760" s="49">
        <f t="shared" ca="1" si="1300"/>
        <v>2595</v>
      </c>
      <c r="BE9760" s="3">
        <f t="shared" ca="1" si="1297"/>
        <v>0.25945000000000001</v>
      </c>
      <c r="BF9760" s="3">
        <f t="shared" ca="1" si="1298"/>
        <v>-0.6450419512753276</v>
      </c>
      <c r="BG9760" s="9">
        <f t="shared" ca="1" si="1299"/>
        <v>2</v>
      </c>
      <c r="BH9760" s="6">
        <f ca="1">IF(ISNUMBER('Descriptive Stats'!BF9760),'Descriptive Stats'!BF9760,#N/A)</f>
        <v>-0.6450419512753276</v>
      </c>
      <c r="BI9760" s="6">
        <f ca="1">IF(ISNUMBER('Descriptive Stats'!E9760),'Descriptive Stats'!E9760,#N/A)</f>
        <v>2</v>
      </c>
    </row>
    <row r="9761" spans="1:61" ht="14.4" x14ac:dyDescent="0.3">
      <c r="A9761" s="2">
        <f>ROW()</f>
        <v>9761</v>
      </c>
      <c r="C9761" s="8">
        <f t="shared" ca="1" si="1301"/>
        <v>21</v>
      </c>
      <c r="D9761" s="8">
        <f t="shared" ca="1" si="1302"/>
        <v>2</v>
      </c>
      <c r="E9761" s="50">
        <f t="shared" ca="1" si="1296"/>
        <v>6</v>
      </c>
      <c r="F9761" s="2" t="str">
        <f t="shared" ca="1" si="1303"/>
        <v/>
      </c>
      <c r="BD9761" s="49">
        <f t="shared" ca="1" si="1300"/>
        <v>3900</v>
      </c>
      <c r="BE9761" s="3">
        <f t="shared" ca="1" si="1297"/>
        <v>0.38995000000000002</v>
      </c>
      <c r="BF9761" s="3">
        <f t="shared" ca="1" si="1298"/>
        <v>-0.2794493539703507</v>
      </c>
      <c r="BG9761" s="9">
        <f t="shared" ca="1" si="1299"/>
        <v>6</v>
      </c>
      <c r="BH9761" s="6">
        <f ca="1">IF(ISNUMBER('Descriptive Stats'!BF9761),'Descriptive Stats'!BF9761,#N/A)</f>
        <v>-0.2794493539703507</v>
      </c>
      <c r="BI9761" s="6">
        <f ca="1">IF(ISNUMBER('Descriptive Stats'!E9761),'Descriptive Stats'!E9761,#N/A)</f>
        <v>6</v>
      </c>
    </row>
    <row r="9762" spans="1:61" ht="14.4" x14ac:dyDescent="0.3">
      <c r="A9762" s="2">
        <f>ROW()</f>
        <v>9762</v>
      </c>
      <c r="C9762" s="8">
        <f t="shared" ca="1" si="1301"/>
        <v>5</v>
      </c>
      <c r="D9762" s="8">
        <f t="shared" ca="1" si="1302"/>
        <v>6</v>
      </c>
      <c r="E9762" s="50">
        <f t="shared" ca="1" si="1296"/>
        <v>0</v>
      </c>
      <c r="F9762" s="2" t="str">
        <f t="shared" ca="1" si="1303"/>
        <v/>
      </c>
      <c r="BD9762" s="49">
        <f t="shared" ca="1" si="1300"/>
        <v>815.5</v>
      </c>
      <c r="BE9762" s="3">
        <f t="shared" ca="1" si="1297"/>
        <v>8.1500000000000003E-2</v>
      </c>
      <c r="BF9762" s="3">
        <f t="shared" ca="1" si="1298"/>
        <v>-1.3950525282585462</v>
      </c>
      <c r="BG9762" s="9">
        <f t="shared" ca="1" si="1299"/>
        <v>0</v>
      </c>
      <c r="BH9762" s="6">
        <f ca="1">IF(ISNUMBER('Descriptive Stats'!BF9762),'Descriptive Stats'!BF9762,#N/A)</f>
        <v>-1.3950525282585462</v>
      </c>
      <c r="BI9762" s="6">
        <f ca="1">IF(ISNUMBER('Descriptive Stats'!E9762),'Descriptive Stats'!E9762,#N/A)</f>
        <v>0</v>
      </c>
    </row>
    <row r="9763" spans="1:61" ht="14.4" x14ac:dyDescent="0.3">
      <c r="A9763" s="2">
        <f>ROW()</f>
        <v>9763</v>
      </c>
      <c r="C9763" s="8">
        <f t="shared" ca="1" si="1301"/>
        <v>18</v>
      </c>
      <c r="D9763" s="8">
        <f t="shared" ca="1" si="1302"/>
        <v>0</v>
      </c>
      <c r="E9763" s="50">
        <f t="shared" ca="1" si="1296"/>
        <v>7</v>
      </c>
      <c r="F9763" s="2" t="str">
        <f t="shared" ca="1" si="1303"/>
        <v/>
      </c>
      <c r="BD9763" s="49">
        <f t="shared" ca="1" si="1300"/>
        <v>4473.5</v>
      </c>
      <c r="BE9763" s="3">
        <f t="shared" ca="1" si="1297"/>
        <v>0.44729999999999998</v>
      </c>
      <c r="BF9763" s="3">
        <f t="shared" ca="1" si="1298"/>
        <v>-0.13248586824472414</v>
      </c>
      <c r="BG9763" s="9">
        <f t="shared" ca="1" si="1299"/>
        <v>7</v>
      </c>
      <c r="BH9763" s="6">
        <f ca="1">IF(ISNUMBER('Descriptive Stats'!BF9763),'Descriptive Stats'!BF9763,#N/A)</f>
        <v>-0.13248586824472414</v>
      </c>
      <c r="BI9763" s="6">
        <f ca="1">IF(ISNUMBER('Descriptive Stats'!E9763),'Descriptive Stats'!E9763,#N/A)</f>
        <v>7</v>
      </c>
    </row>
    <row r="9764" spans="1:61" ht="14.4" x14ac:dyDescent="0.3">
      <c r="A9764" s="2">
        <f>ROW()</f>
        <v>9764</v>
      </c>
      <c r="C9764" s="8">
        <f t="shared" ca="1" si="1301"/>
        <v>19</v>
      </c>
      <c r="D9764" s="8">
        <f t="shared" ca="1" si="1302"/>
        <v>7</v>
      </c>
      <c r="E9764" s="50">
        <f t="shared" ca="1" si="1296"/>
        <v>3</v>
      </c>
      <c r="F9764" s="2" t="str">
        <f t="shared" ca="1" si="1303"/>
        <v/>
      </c>
      <c r="BD9764" s="49">
        <f t="shared" ca="1" si="1300"/>
        <v>3200</v>
      </c>
      <c r="BE9764" s="3">
        <f t="shared" ca="1" si="1297"/>
        <v>0.31995000000000001</v>
      </c>
      <c r="BF9764" s="3">
        <f t="shared" ca="1" si="1298"/>
        <v>-0.46783862043457014</v>
      </c>
      <c r="BG9764" s="9">
        <f t="shared" ca="1" si="1299"/>
        <v>3</v>
      </c>
      <c r="BH9764" s="6">
        <f ca="1">IF(ISNUMBER('Descriptive Stats'!BF9764),'Descriptive Stats'!BF9764,#N/A)</f>
        <v>-0.46783862043457014</v>
      </c>
      <c r="BI9764" s="6">
        <f ca="1">IF(ISNUMBER('Descriptive Stats'!E9764),'Descriptive Stats'!E9764,#N/A)</f>
        <v>3</v>
      </c>
    </row>
    <row r="9765" spans="1:61" ht="14.4" x14ac:dyDescent="0.3">
      <c r="A9765" s="2">
        <f>ROW()</f>
        <v>9765</v>
      </c>
      <c r="C9765" s="8">
        <f t="shared" ca="1" si="1301"/>
        <v>10</v>
      </c>
      <c r="D9765" s="8">
        <f t="shared" ca="1" si="1302"/>
        <v>3</v>
      </c>
      <c r="E9765" s="50">
        <f t="shared" ca="1" si="1296"/>
        <v>2</v>
      </c>
      <c r="F9765" s="2" t="str">
        <f t="shared" ca="1" si="1303"/>
        <v/>
      </c>
      <c r="BD9765" s="49">
        <f t="shared" ca="1" si="1300"/>
        <v>2595</v>
      </c>
      <c r="BE9765" s="3">
        <f t="shared" ca="1" si="1297"/>
        <v>0.25945000000000001</v>
      </c>
      <c r="BF9765" s="3">
        <f t="shared" ca="1" si="1298"/>
        <v>-0.6450419512753276</v>
      </c>
      <c r="BG9765" s="9">
        <f t="shared" ca="1" si="1299"/>
        <v>2</v>
      </c>
      <c r="BH9765" s="6">
        <f ca="1">IF(ISNUMBER('Descriptive Stats'!BF9765),'Descriptive Stats'!BF9765,#N/A)</f>
        <v>-0.6450419512753276</v>
      </c>
      <c r="BI9765" s="6">
        <f ca="1">IF(ISNUMBER('Descriptive Stats'!E9765),'Descriptive Stats'!E9765,#N/A)</f>
        <v>2</v>
      </c>
    </row>
    <row r="9766" spans="1:61" ht="14.4" x14ac:dyDescent="0.3">
      <c r="A9766" s="2">
        <f>ROW()</f>
        <v>9766</v>
      </c>
      <c r="C9766" s="8">
        <f t="shared" ca="1" si="1301"/>
        <v>9</v>
      </c>
      <c r="D9766" s="8">
        <f t="shared" ca="1" si="1302"/>
        <v>2</v>
      </c>
      <c r="E9766" s="50">
        <f t="shared" ca="1" si="1296"/>
        <v>2</v>
      </c>
      <c r="F9766" s="2" t="str">
        <f t="shared" ca="1" si="1303"/>
        <v/>
      </c>
      <c r="BD9766" s="49">
        <f t="shared" ca="1" si="1300"/>
        <v>2595</v>
      </c>
      <c r="BE9766" s="3">
        <f t="shared" ca="1" si="1297"/>
        <v>0.25945000000000001</v>
      </c>
      <c r="BF9766" s="3">
        <f t="shared" ca="1" si="1298"/>
        <v>-0.6450419512753276</v>
      </c>
      <c r="BG9766" s="9">
        <f t="shared" ca="1" si="1299"/>
        <v>2</v>
      </c>
      <c r="BH9766" s="6">
        <f ca="1">IF(ISNUMBER('Descriptive Stats'!BF9766),'Descriptive Stats'!BF9766,#N/A)</f>
        <v>-0.6450419512753276</v>
      </c>
      <c r="BI9766" s="6">
        <f ca="1">IF(ISNUMBER('Descriptive Stats'!E9766),'Descriptive Stats'!E9766,#N/A)</f>
        <v>2</v>
      </c>
    </row>
    <row r="9767" spans="1:61" ht="14.4" x14ac:dyDescent="0.3">
      <c r="A9767" s="2">
        <f>ROW()</f>
        <v>9767</v>
      </c>
      <c r="C9767" s="8">
        <f t="shared" ca="1" si="1301"/>
        <v>9</v>
      </c>
      <c r="D9767" s="8">
        <f t="shared" ca="1" si="1302"/>
        <v>2</v>
      </c>
      <c r="E9767" s="50">
        <f t="shared" ca="1" si="1296"/>
        <v>3</v>
      </c>
      <c r="F9767" s="2" t="str">
        <f t="shared" ca="1" si="1303"/>
        <v/>
      </c>
      <c r="BD9767" s="49">
        <f t="shared" ca="1" si="1300"/>
        <v>3200</v>
      </c>
      <c r="BE9767" s="3">
        <f t="shared" ca="1" si="1297"/>
        <v>0.31995000000000001</v>
      </c>
      <c r="BF9767" s="3">
        <f t="shared" ca="1" si="1298"/>
        <v>-0.46783862043457014</v>
      </c>
      <c r="BG9767" s="9">
        <f t="shared" ca="1" si="1299"/>
        <v>3</v>
      </c>
      <c r="BH9767" s="6">
        <f ca="1">IF(ISNUMBER('Descriptive Stats'!BF9767),'Descriptive Stats'!BF9767,#N/A)</f>
        <v>-0.46783862043457014</v>
      </c>
      <c r="BI9767" s="6">
        <f ca="1">IF(ISNUMBER('Descriptive Stats'!E9767),'Descriptive Stats'!E9767,#N/A)</f>
        <v>3</v>
      </c>
    </row>
    <row r="9768" spans="1:61" ht="14.4" x14ac:dyDescent="0.3">
      <c r="A9768" s="2">
        <f>ROW()</f>
        <v>9768</v>
      </c>
      <c r="C9768" s="8">
        <f t="shared" ca="1" si="1301"/>
        <v>10</v>
      </c>
      <c r="D9768" s="8">
        <f t="shared" ca="1" si="1302"/>
        <v>3</v>
      </c>
      <c r="E9768" s="50">
        <f t="shared" ca="1" si="1296"/>
        <v>0</v>
      </c>
      <c r="F9768" s="2" t="str">
        <f t="shared" ca="1" si="1303"/>
        <v/>
      </c>
      <c r="BD9768" s="49">
        <f t="shared" ca="1" si="1300"/>
        <v>815.5</v>
      </c>
      <c r="BE9768" s="3">
        <f t="shared" ca="1" si="1297"/>
        <v>8.1500000000000003E-2</v>
      </c>
      <c r="BF9768" s="3">
        <f t="shared" ca="1" si="1298"/>
        <v>-1.3950525282585462</v>
      </c>
      <c r="BG9768" s="9">
        <f t="shared" ca="1" si="1299"/>
        <v>0</v>
      </c>
      <c r="BH9768" s="6">
        <f ca="1">IF(ISNUMBER('Descriptive Stats'!BF9768),'Descriptive Stats'!BF9768,#N/A)</f>
        <v>-1.3950525282585462</v>
      </c>
      <c r="BI9768" s="6">
        <f ca="1">IF(ISNUMBER('Descriptive Stats'!E9768),'Descriptive Stats'!E9768,#N/A)</f>
        <v>0</v>
      </c>
    </row>
    <row r="9769" spans="1:61" ht="14.4" x14ac:dyDescent="0.3">
      <c r="A9769" s="2">
        <f>ROW()</f>
        <v>9769</v>
      </c>
      <c r="C9769" s="8">
        <f t="shared" ca="1" si="1301"/>
        <v>20</v>
      </c>
      <c r="D9769" s="8">
        <f t="shared" ca="1" si="1302"/>
        <v>0</v>
      </c>
      <c r="E9769" s="50">
        <f t="shared" ca="1" si="1296"/>
        <v>15</v>
      </c>
      <c r="F9769" s="2" t="str">
        <f t="shared" ca="1" si="1303"/>
        <v/>
      </c>
      <c r="BD9769" s="49">
        <f t="shared" ca="1" si="1300"/>
        <v>5051.5</v>
      </c>
      <c r="BE9769" s="3">
        <f t="shared" ca="1" si="1297"/>
        <v>0.50509999999999999</v>
      </c>
      <c r="BF9769" s="3">
        <f t="shared" ca="1" si="1298"/>
        <v>1.2784152420787677E-2</v>
      </c>
      <c r="BG9769" s="9">
        <f t="shared" ca="1" si="1299"/>
        <v>15</v>
      </c>
      <c r="BH9769" s="6">
        <f ca="1">IF(ISNUMBER('Descriptive Stats'!BF9769),'Descriptive Stats'!BF9769,#N/A)</f>
        <v>1.2784152420787677E-2</v>
      </c>
      <c r="BI9769" s="6">
        <f ca="1">IF(ISNUMBER('Descriptive Stats'!E9769),'Descriptive Stats'!E9769,#N/A)</f>
        <v>15</v>
      </c>
    </row>
    <row r="9770" spans="1:61" ht="14.4" x14ac:dyDescent="0.3">
      <c r="A9770" s="2">
        <f>ROW()</f>
        <v>9770</v>
      </c>
      <c r="C9770" s="8">
        <f t="shared" ca="1" si="1301"/>
        <v>24</v>
      </c>
      <c r="D9770" s="8">
        <f t="shared" ca="1" si="1302"/>
        <v>15</v>
      </c>
      <c r="E9770" s="50">
        <f t="shared" ca="1" si="1296"/>
        <v>7</v>
      </c>
      <c r="F9770" s="2" t="str">
        <f t="shared" ca="1" si="1303"/>
        <v/>
      </c>
      <c r="BD9770" s="49">
        <f t="shared" ca="1" si="1300"/>
        <v>4473.5</v>
      </c>
      <c r="BE9770" s="3">
        <f t="shared" ca="1" si="1297"/>
        <v>0.44729999999999998</v>
      </c>
      <c r="BF9770" s="3">
        <f t="shared" ca="1" si="1298"/>
        <v>-0.13248586824472414</v>
      </c>
      <c r="BG9770" s="9">
        <f t="shared" ca="1" si="1299"/>
        <v>7</v>
      </c>
      <c r="BH9770" s="6">
        <f ca="1">IF(ISNUMBER('Descriptive Stats'!BF9770),'Descriptive Stats'!BF9770,#N/A)</f>
        <v>-0.13248586824472414</v>
      </c>
      <c r="BI9770" s="6">
        <f ca="1">IF(ISNUMBER('Descriptive Stats'!E9770),'Descriptive Stats'!E9770,#N/A)</f>
        <v>7</v>
      </c>
    </row>
    <row r="9771" spans="1:61" ht="14.4" x14ac:dyDescent="0.3">
      <c r="A9771" s="2">
        <f>ROW()</f>
        <v>9771</v>
      </c>
      <c r="C9771" s="8">
        <f t="shared" ca="1" si="1301"/>
        <v>19</v>
      </c>
      <c r="D9771" s="8">
        <f t="shared" ca="1" si="1302"/>
        <v>7</v>
      </c>
      <c r="E9771" s="50">
        <f t="shared" ca="1" si="1296"/>
        <v>2</v>
      </c>
      <c r="F9771" s="2" t="str">
        <f t="shared" ca="1" si="1303"/>
        <v/>
      </c>
      <c r="BD9771" s="49">
        <f t="shared" ca="1" si="1300"/>
        <v>2595</v>
      </c>
      <c r="BE9771" s="3">
        <f t="shared" ca="1" si="1297"/>
        <v>0.25945000000000001</v>
      </c>
      <c r="BF9771" s="3">
        <f t="shared" ca="1" si="1298"/>
        <v>-0.6450419512753276</v>
      </c>
      <c r="BG9771" s="9">
        <f t="shared" ca="1" si="1299"/>
        <v>2</v>
      </c>
      <c r="BH9771" s="6">
        <f ca="1">IF(ISNUMBER('Descriptive Stats'!BF9771),'Descriptive Stats'!BF9771,#N/A)</f>
        <v>-0.6450419512753276</v>
      </c>
      <c r="BI9771" s="6">
        <f ca="1">IF(ISNUMBER('Descriptive Stats'!E9771),'Descriptive Stats'!E9771,#N/A)</f>
        <v>2</v>
      </c>
    </row>
    <row r="9772" spans="1:61" ht="14.4" x14ac:dyDescent="0.3">
      <c r="A9772" s="2">
        <f>ROW()</f>
        <v>9772</v>
      </c>
      <c r="C9772" s="8">
        <f t="shared" ca="1" si="1301"/>
        <v>3</v>
      </c>
      <c r="D9772" s="8">
        <f t="shared" ca="1" si="1302"/>
        <v>2</v>
      </c>
      <c r="E9772" s="50">
        <f t="shared" ca="1" si="1296"/>
        <v>0</v>
      </c>
      <c r="F9772" s="2" t="str">
        <f t="shared" ca="1" si="1303"/>
        <v/>
      </c>
      <c r="BD9772" s="49">
        <f t="shared" ca="1" si="1300"/>
        <v>815.5</v>
      </c>
      <c r="BE9772" s="3">
        <f t="shared" ca="1" si="1297"/>
        <v>8.1500000000000003E-2</v>
      </c>
      <c r="BF9772" s="3">
        <f t="shared" ca="1" si="1298"/>
        <v>-1.3950525282585462</v>
      </c>
      <c r="BG9772" s="9">
        <f t="shared" ca="1" si="1299"/>
        <v>0</v>
      </c>
      <c r="BH9772" s="6">
        <f ca="1">IF(ISNUMBER('Descriptive Stats'!BF9772),'Descriptive Stats'!BF9772,#N/A)</f>
        <v>-1.3950525282585462</v>
      </c>
      <c r="BI9772" s="6">
        <f ca="1">IF(ISNUMBER('Descriptive Stats'!E9772),'Descriptive Stats'!E9772,#N/A)</f>
        <v>0</v>
      </c>
    </row>
    <row r="9773" spans="1:61" ht="14.4" x14ac:dyDescent="0.3">
      <c r="A9773" s="2">
        <f>ROW()</f>
        <v>9773</v>
      </c>
      <c r="C9773" s="8">
        <f t="shared" ca="1" si="1301"/>
        <v>11</v>
      </c>
      <c r="D9773" s="8">
        <f t="shared" ca="1" si="1302"/>
        <v>0</v>
      </c>
      <c r="E9773" s="50">
        <f t="shared" ca="1" si="1296"/>
        <v>15</v>
      </c>
      <c r="F9773" s="2" t="str">
        <f t="shared" ca="1" si="1303"/>
        <v/>
      </c>
      <c r="BD9773" s="49">
        <f t="shared" ca="1" si="1300"/>
        <v>5051.5</v>
      </c>
      <c r="BE9773" s="3">
        <f t="shared" ca="1" si="1297"/>
        <v>0.50509999999999999</v>
      </c>
      <c r="BF9773" s="3">
        <f t="shared" ca="1" si="1298"/>
        <v>1.2784152420787677E-2</v>
      </c>
      <c r="BG9773" s="9">
        <f t="shared" ca="1" si="1299"/>
        <v>15</v>
      </c>
      <c r="BH9773" s="6">
        <f ca="1">IF(ISNUMBER('Descriptive Stats'!BF9773),'Descriptive Stats'!BF9773,#N/A)</f>
        <v>1.2784152420787677E-2</v>
      </c>
      <c r="BI9773" s="6">
        <f ca="1">IF(ISNUMBER('Descriptive Stats'!E9773),'Descriptive Stats'!E9773,#N/A)</f>
        <v>15</v>
      </c>
    </row>
    <row r="9774" spans="1:61" ht="14.4" x14ac:dyDescent="0.3">
      <c r="A9774" s="2">
        <f>ROW()</f>
        <v>9774</v>
      </c>
      <c r="C9774" s="8">
        <f t="shared" ca="1" si="1301"/>
        <v>24</v>
      </c>
      <c r="D9774" s="8">
        <f t="shared" ca="1" si="1302"/>
        <v>15</v>
      </c>
      <c r="E9774" s="50">
        <f t="shared" ca="1" si="1296"/>
        <v>9</v>
      </c>
      <c r="F9774" s="2" t="str">
        <f t="shared" ca="1" si="1303"/>
        <v/>
      </c>
      <c r="BD9774" s="49">
        <f t="shared" ca="1" si="1300"/>
        <v>4819</v>
      </c>
      <c r="BE9774" s="3">
        <f t="shared" ca="1" si="1297"/>
        <v>0.48185</v>
      </c>
      <c r="BF9774" s="3">
        <f t="shared" ca="1" si="1298"/>
        <v>-4.5511009098988427E-2</v>
      </c>
      <c r="BG9774" s="9">
        <f t="shared" ca="1" si="1299"/>
        <v>9</v>
      </c>
      <c r="BH9774" s="6">
        <f ca="1">IF(ISNUMBER('Descriptive Stats'!BF9774),'Descriptive Stats'!BF9774,#N/A)</f>
        <v>-4.5511009098988427E-2</v>
      </c>
      <c r="BI9774" s="6">
        <f ca="1">IF(ISNUMBER('Descriptive Stats'!E9774),'Descriptive Stats'!E9774,#N/A)</f>
        <v>9</v>
      </c>
    </row>
    <row r="9775" spans="1:61" ht="14.4" x14ac:dyDescent="0.3">
      <c r="A9775" s="2">
        <f>ROW()</f>
        <v>9775</v>
      </c>
      <c r="C9775" s="8">
        <f t="shared" ca="1" si="1301"/>
        <v>23</v>
      </c>
      <c r="D9775" s="8">
        <f t="shared" ca="1" si="1302"/>
        <v>9</v>
      </c>
      <c r="E9775" s="50">
        <f t="shared" ca="1" si="1296"/>
        <v>0</v>
      </c>
      <c r="F9775" s="2" t="str">
        <f t="shared" ca="1" si="1303"/>
        <v/>
      </c>
      <c r="BD9775" s="49">
        <f t="shared" ca="1" si="1300"/>
        <v>815.5</v>
      </c>
      <c r="BE9775" s="3">
        <f t="shared" ca="1" si="1297"/>
        <v>8.1500000000000003E-2</v>
      </c>
      <c r="BF9775" s="3">
        <f t="shared" ca="1" si="1298"/>
        <v>-1.3950525282585462</v>
      </c>
      <c r="BG9775" s="9">
        <f t="shared" ca="1" si="1299"/>
        <v>0</v>
      </c>
      <c r="BH9775" s="6">
        <f ca="1">IF(ISNUMBER('Descriptive Stats'!BF9775),'Descriptive Stats'!BF9775,#N/A)</f>
        <v>-1.3950525282585462</v>
      </c>
      <c r="BI9775" s="6">
        <f ca="1">IF(ISNUMBER('Descriptive Stats'!E9775),'Descriptive Stats'!E9775,#N/A)</f>
        <v>0</v>
      </c>
    </row>
    <row r="9776" spans="1:61" ht="14.4" x14ac:dyDescent="0.3">
      <c r="A9776" s="2">
        <f>ROW()</f>
        <v>9776</v>
      </c>
      <c r="C9776" s="8">
        <f t="shared" ca="1" si="1301"/>
        <v>14</v>
      </c>
      <c r="D9776" s="8">
        <f t="shared" ca="1" si="1302"/>
        <v>0</v>
      </c>
      <c r="E9776" s="50">
        <f t="shared" ca="1" si="1296"/>
        <v>0</v>
      </c>
      <c r="F9776" s="2" t="str">
        <f t="shared" ca="1" si="1303"/>
        <v/>
      </c>
      <c r="BD9776" s="49">
        <f t="shared" ca="1" si="1300"/>
        <v>815.5</v>
      </c>
      <c r="BE9776" s="3">
        <f t="shared" ca="1" si="1297"/>
        <v>8.1500000000000003E-2</v>
      </c>
      <c r="BF9776" s="3">
        <f t="shared" ca="1" si="1298"/>
        <v>-1.3950525282585462</v>
      </c>
      <c r="BG9776" s="9">
        <f t="shared" ca="1" si="1299"/>
        <v>0</v>
      </c>
      <c r="BH9776" s="6">
        <f ca="1">IF(ISNUMBER('Descriptive Stats'!BF9776),'Descriptive Stats'!BF9776,#N/A)</f>
        <v>-1.3950525282585462</v>
      </c>
      <c r="BI9776" s="6">
        <f ca="1">IF(ISNUMBER('Descriptive Stats'!E9776),'Descriptive Stats'!E9776,#N/A)</f>
        <v>0</v>
      </c>
    </row>
    <row r="9777" spans="1:61" ht="14.4" x14ac:dyDescent="0.3">
      <c r="A9777" s="2">
        <f>ROW()</f>
        <v>9777</v>
      </c>
      <c r="C9777" s="8">
        <f t="shared" ca="1" si="1301"/>
        <v>4</v>
      </c>
      <c r="D9777" s="8">
        <f t="shared" ca="1" si="1302"/>
        <v>0</v>
      </c>
      <c r="E9777" s="50">
        <f t="shared" ca="1" si="1296"/>
        <v>6</v>
      </c>
      <c r="F9777" s="2" t="str">
        <f t="shared" ca="1" si="1303"/>
        <v/>
      </c>
      <c r="BD9777" s="49">
        <f t="shared" ca="1" si="1300"/>
        <v>3900</v>
      </c>
      <c r="BE9777" s="3">
        <f t="shared" ca="1" si="1297"/>
        <v>0.38995000000000002</v>
      </c>
      <c r="BF9777" s="3">
        <f t="shared" ca="1" si="1298"/>
        <v>-0.2794493539703507</v>
      </c>
      <c r="BG9777" s="9">
        <f t="shared" ca="1" si="1299"/>
        <v>6</v>
      </c>
      <c r="BH9777" s="6">
        <f ca="1">IF(ISNUMBER('Descriptive Stats'!BF9777),'Descriptive Stats'!BF9777,#N/A)</f>
        <v>-0.2794493539703507</v>
      </c>
      <c r="BI9777" s="6">
        <f ca="1">IF(ISNUMBER('Descriptive Stats'!E9777),'Descriptive Stats'!E9777,#N/A)</f>
        <v>6</v>
      </c>
    </row>
    <row r="9778" spans="1:61" ht="14.4" x14ac:dyDescent="0.3">
      <c r="A9778" s="2">
        <f>ROW()</f>
        <v>9778</v>
      </c>
      <c r="C9778" s="8">
        <f t="shared" ca="1" si="1301"/>
        <v>2</v>
      </c>
      <c r="D9778" s="8">
        <f t="shared" ca="1" si="1302"/>
        <v>6</v>
      </c>
      <c r="E9778" s="50">
        <f t="shared" ca="1" si="1296"/>
        <v>0</v>
      </c>
      <c r="F9778" s="2" t="str">
        <f t="shared" ca="1" si="1303"/>
        <v/>
      </c>
      <c r="BD9778" s="49">
        <f t="shared" ca="1" si="1300"/>
        <v>815.5</v>
      </c>
      <c r="BE9778" s="3">
        <f t="shared" ca="1" si="1297"/>
        <v>8.1500000000000003E-2</v>
      </c>
      <c r="BF9778" s="3">
        <f t="shared" ca="1" si="1298"/>
        <v>-1.3950525282585462</v>
      </c>
      <c r="BG9778" s="9">
        <f t="shared" ca="1" si="1299"/>
        <v>0</v>
      </c>
      <c r="BH9778" s="6">
        <f ca="1">IF(ISNUMBER('Descriptive Stats'!BF9778),'Descriptive Stats'!BF9778,#N/A)</f>
        <v>-1.3950525282585462</v>
      </c>
      <c r="BI9778" s="6">
        <f ca="1">IF(ISNUMBER('Descriptive Stats'!E9778),'Descriptive Stats'!E9778,#N/A)</f>
        <v>0</v>
      </c>
    </row>
    <row r="9779" spans="1:61" ht="14.4" x14ac:dyDescent="0.3">
      <c r="A9779" s="2">
        <f>ROW()</f>
        <v>9779</v>
      </c>
      <c r="C9779" s="8">
        <f t="shared" ca="1" si="1301"/>
        <v>14</v>
      </c>
      <c r="D9779" s="8">
        <f t="shared" ca="1" si="1302"/>
        <v>0</v>
      </c>
      <c r="E9779" s="50">
        <f t="shared" ca="1" si="1296"/>
        <v>2</v>
      </c>
      <c r="F9779" s="2" t="str">
        <f t="shared" ca="1" si="1303"/>
        <v/>
      </c>
      <c r="BD9779" s="49">
        <f t="shared" ca="1" si="1300"/>
        <v>2595</v>
      </c>
      <c r="BE9779" s="3">
        <f t="shared" ca="1" si="1297"/>
        <v>0.25945000000000001</v>
      </c>
      <c r="BF9779" s="3">
        <f t="shared" ca="1" si="1298"/>
        <v>-0.6450419512753276</v>
      </c>
      <c r="BG9779" s="9">
        <f t="shared" ca="1" si="1299"/>
        <v>2</v>
      </c>
      <c r="BH9779" s="6">
        <f ca="1">IF(ISNUMBER('Descriptive Stats'!BF9779),'Descriptive Stats'!BF9779,#N/A)</f>
        <v>-0.6450419512753276</v>
      </c>
      <c r="BI9779" s="6">
        <f ca="1">IF(ISNUMBER('Descriptive Stats'!E9779),'Descriptive Stats'!E9779,#N/A)</f>
        <v>2</v>
      </c>
    </row>
    <row r="9780" spans="1:61" ht="14.4" x14ac:dyDescent="0.3">
      <c r="A9780" s="2">
        <f>ROW()</f>
        <v>9780</v>
      </c>
      <c r="C9780" s="8">
        <f t="shared" ca="1" si="1301"/>
        <v>17</v>
      </c>
      <c r="D9780" s="8">
        <f t="shared" ca="1" si="1302"/>
        <v>2</v>
      </c>
      <c r="E9780" s="50">
        <f t="shared" ca="1" si="1296"/>
        <v>19</v>
      </c>
      <c r="F9780" s="2" t="str">
        <f t="shared" ca="1" si="1303"/>
        <v>X</v>
      </c>
      <c r="BD9780" s="49">
        <f t="shared" ca="1" si="1300"/>
        <v>5294</v>
      </c>
      <c r="BE9780" s="3">
        <f t="shared" ca="1" si="1297"/>
        <v>0.52934999999999999</v>
      </c>
      <c r="BF9780" s="3">
        <f t="shared" ca="1" si="1298"/>
        <v>7.3636031452008061E-2</v>
      </c>
      <c r="BG9780" s="9">
        <f t="shared" ca="1" si="1299"/>
        <v>19</v>
      </c>
      <c r="BH9780" s="6">
        <f ca="1">IF(ISNUMBER('Descriptive Stats'!BF9780),'Descriptive Stats'!BF9780,#N/A)</f>
        <v>7.3636031452008061E-2</v>
      </c>
      <c r="BI9780" s="6">
        <f ca="1">IF(ISNUMBER('Descriptive Stats'!E9780),'Descriptive Stats'!E9780,#N/A)</f>
        <v>19</v>
      </c>
    </row>
    <row r="9781" spans="1:61" ht="14.4" x14ac:dyDescent="0.3">
      <c r="A9781" s="2">
        <f>ROW()</f>
        <v>9781</v>
      </c>
      <c r="C9781" s="8">
        <f t="shared" ca="1" si="1301"/>
        <v>7</v>
      </c>
      <c r="D9781" s="8">
        <f t="shared" ca="1" si="1302"/>
        <v>19</v>
      </c>
      <c r="E9781" s="50">
        <f t="shared" ca="1" si="1296"/>
        <v>1</v>
      </c>
      <c r="F9781" s="2" t="str">
        <f t="shared" ca="1" si="1303"/>
        <v/>
      </c>
      <c r="BD9781" s="49">
        <f t="shared" ca="1" si="1300"/>
        <v>1871</v>
      </c>
      <c r="BE9781" s="3">
        <f t="shared" ca="1" si="1297"/>
        <v>0.18704999999999999</v>
      </c>
      <c r="BF9781" s="3">
        <f t="shared" ca="1" si="1298"/>
        <v>-0.88881967520906158</v>
      </c>
      <c r="BG9781" s="9">
        <f t="shared" ca="1" si="1299"/>
        <v>1</v>
      </c>
      <c r="BH9781" s="6">
        <f ca="1">IF(ISNUMBER('Descriptive Stats'!BF9781),'Descriptive Stats'!BF9781,#N/A)</f>
        <v>-0.88881967520906158</v>
      </c>
      <c r="BI9781" s="6">
        <f ca="1">IF(ISNUMBER('Descriptive Stats'!E9781),'Descriptive Stats'!E9781,#N/A)</f>
        <v>1</v>
      </c>
    </row>
    <row r="9782" spans="1:61" ht="14.4" x14ac:dyDescent="0.3">
      <c r="A9782" s="2">
        <f>ROW()</f>
        <v>9782</v>
      </c>
      <c r="C9782" s="8">
        <f t="shared" ca="1" si="1301"/>
        <v>8</v>
      </c>
      <c r="D9782" s="8">
        <f t="shared" ca="1" si="1302"/>
        <v>1</v>
      </c>
      <c r="E9782" s="50">
        <f t="shared" ca="1" si="1296"/>
        <v>3</v>
      </c>
      <c r="F9782" s="2" t="str">
        <f t="shared" ca="1" si="1303"/>
        <v/>
      </c>
      <c r="BD9782" s="49">
        <f t="shared" ca="1" si="1300"/>
        <v>3200</v>
      </c>
      <c r="BE9782" s="3">
        <f t="shared" ca="1" si="1297"/>
        <v>0.31995000000000001</v>
      </c>
      <c r="BF9782" s="3">
        <f t="shared" ca="1" si="1298"/>
        <v>-0.46783862043457014</v>
      </c>
      <c r="BG9782" s="9">
        <f t="shared" ca="1" si="1299"/>
        <v>3</v>
      </c>
      <c r="BH9782" s="6">
        <f ca="1">IF(ISNUMBER('Descriptive Stats'!BF9782),'Descriptive Stats'!BF9782,#N/A)</f>
        <v>-0.46783862043457014</v>
      </c>
      <c r="BI9782" s="6">
        <f ca="1">IF(ISNUMBER('Descriptive Stats'!E9782),'Descriptive Stats'!E9782,#N/A)</f>
        <v>3</v>
      </c>
    </row>
    <row r="9783" spans="1:61" ht="14.4" x14ac:dyDescent="0.3">
      <c r="A9783" s="2">
        <f>ROW()</f>
        <v>9783</v>
      </c>
      <c r="C9783" s="8">
        <f t="shared" ca="1" si="1301"/>
        <v>10</v>
      </c>
      <c r="D9783" s="8">
        <f t="shared" ca="1" si="1302"/>
        <v>3</v>
      </c>
      <c r="E9783" s="50">
        <f t="shared" ca="1" si="1296"/>
        <v>6</v>
      </c>
      <c r="F9783" s="2" t="str">
        <f t="shared" ca="1" si="1303"/>
        <v/>
      </c>
      <c r="BD9783" s="49">
        <f t="shared" ca="1" si="1300"/>
        <v>3900</v>
      </c>
      <c r="BE9783" s="3">
        <f t="shared" ca="1" si="1297"/>
        <v>0.38995000000000002</v>
      </c>
      <c r="BF9783" s="3">
        <f t="shared" ca="1" si="1298"/>
        <v>-0.2794493539703507</v>
      </c>
      <c r="BG9783" s="9">
        <f t="shared" ca="1" si="1299"/>
        <v>6</v>
      </c>
      <c r="BH9783" s="6">
        <f ca="1">IF(ISNUMBER('Descriptive Stats'!BF9783),'Descriptive Stats'!BF9783,#N/A)</f>
        <v>-0.2794493539703507</v>
      </c>
      <c r="BI9783" s="6">
        <f ca="1">IF(ISNUMBER('Descriptive Stats'!E9783),'Descriptive Stats'!E9783,#N/A)</f>
        <v>6</v>
      </c>
    </row>
    <row r="9784" spans="1:61" ht="14.4" x14ac:dyDescent="0.3">
      <c r="A9784" s="2">
        <f>ROW()</f>
        <v>9784</v>
      </c>
      <c r="C9784" s="8">
        <f t="shared" ca="1" si="1301"/>
        <v>5</v>
      </c>
      <c r="D9784" s="8">
        <f t="shared" ca="1" si="1302"/>
        <v>6</v>
      </c>
      <c r="E9784" s="50">
        <f t="shared" ca="1" si="1296"/>
        <v>19</v>
      </c>
      <c r="F9784" s="2" t="str">
        <f t="shared" ca="1" si="1303"/>
        <v>X</v>
      </c>
      <c r="BD9784" s="49">
        <f t="shared" ca="1" si="1300"/>
        <v>5294</v>
      </c>
      <c r="BE9784" s="3">
        <f t="shared" ca="1" si="1297"/>
        <v>0.52934999999999999</v>
      </c>
      <c r="BF9784" s="3">
        <f t="shared" ca="1" si="1298"/>
        <v>7.3636031452008061E-2</v>
      </c>
      <c r="BG9784" s="9">
        <f t="shared" ca="1" si="1299"/>
        <v>19</v>
      </c>
      <c r="BH9784" s="6">
        <f ca="1">IF(ISNUMBER('Descriptive Stats'!BF9784),'Descriptive Stats'!BF9784,#N/A)</f>
        <v>7.3636031452008061E-2</v>
      </c>
      <c r="BI9784" s="6">
        <f ca="1">IF(ISNUMBER('Descriptive Stats'!E9784),'Descriptive Stats'!E9784,#N/A)</f>
        <v>19</v>
      </c>
    </row>
    <row r="9785" spans="1:61" ht="14.4" x14ac:dyDescent="0.3">
      <c r="A9785" s="2">
        <f>ROW()</f>
        <v>9785</v>
      </c>
      <c r="C9785" s="8">
        <f t="shared" ca="1" si="1301"/>
        <v>7</v>
      </c>
      <c r="D9785" s="8">
        <f t="shared" ca="1" si="1302"/>
        <v>19</v>
      </c>
      <c r="E9785" s="50">
        <f t="shared" ca="1" si="1296"/>
        <v>0</v>
      </c>
      <c r="F9785" s="2" t="str">
        <f t="shared" ca="1" si="1303"/>
        <v/>
      </c>
      <c r="BD9785" s="49">
        <f t="shared" ca="1" si="1300"/>
        <v>815.5</v>
      </c>
      <c r="BE9785" s="3">
        <f t="shared" ca="1" si="1297"/>
        <v>8.1500000000000003E-2</v>
      </c>
      <c r="BF9785" s="3">
        <f t="shared" ca="1" si="1298"/>
        <v>-1.3950525282585462</v>
      </c>
      <c r="BG9785" s="9">
        <f t="shared" ca="1" si="1299"/>
        <v>0</v>
      </c>
      <c r="BH9785" s="6">
        <f ca="1">IF(ISNUMBER('Descriptive Stats'!BF9785),'Descriptive Stats'!BF9785,#N/A)</f>
        <v>-1.3950525282585462</v>
      </c>
      <c r="BI9785" s="6">
        <f ca="1">IF(ISNUMBER('Descriptive Stats'!E9785),'Descriptive Stats'!E9785,#N/A)</f>
        <v>0</v>
      </c>
    </row>
    <row r="9786" spans="1:61" ht="14.4" x14ac:dyDescent="0.3">
      <c r="A9786" s="2">
        <f>ROW()</f>
        <v>9786</v>
      </c>
      <c r="C9786" s="8">
        <f t="shared" ca="1" si="1301"/>
        <v>11</v>
      </c>
      <c r="D9786" s="8">
        <f t="shared" ca="1" si="1302"/>
        <v>0</v>
      </c>
      <c r="E9786" s="50">
        <f t="shared" ca="1" si="1296"/>
        <v>0</v>
      </c>
      <c r="F9786" s="2" t="str">
        <f t="shared" ca="1" si="1303"/>
        <v/>
      </c>
      <c r="BD9786" s="49">
        <f t="shared" ca="1" si="1300"/>
        <v>815.5</v>
      </c>
      <c r="BE9786" s="3">
        <f t="shared" ca="1" si="1297"/>
        <v>8.1500000000000003E-2</v>
      </c>
      <c r="BF9786" s="3">
        <f t="shared" ca="1" si="1298"/>
        <v>-1.3950525282585462</v>
      </c>
      <c r="BG9786" s="9">
        <f t="shared" ca="1" si="1299"/>
        <v>0</v>
      </c>
      <c r="BH9786" s="6">
        <f ca="1">IF(ISNUMBER('Descriptive Stats'!BF9786),'Descriptive Stats'!BF9786,#N/A)</f>
        <v>-1.3950525282585462</v>
      </c>
      <c r="BI9786" s="6">
        <f ca="1">IF(ISNUMBER('Descriptive Stats'!E9786),'Descriptive Stats'!E9786,#N/A)</f>
        <v>0</v>
      </c>
    </row>
    <row r="9787" spans="1:61" ht="14.4" x14ac:dyDescent="0.3">
      <c r="A9787" s="2">
        <f>ROW()</f>
        <v>9787</v>
      </c>
      <c r="C9787" s="8">
        <f t="shared" ca="1" si="1301"/>
        <v>20</v>
      </c>
      <c r="D9787" s="8">
        <f t="shared" ca="1" si="1302"/>
        <v>0</v>
      </c>
      <c r="E9787" s="50">
        <f t="shared" ca="1" si="1296"/>
        <v>0</v>
      </c>
      <c r="F9787" s="2" t="str">
        <f t="shared" ca="1" si="1303"/>
        <v/>
      </c>
      <c r="BD9787" s="49">
        <f t="shared" ca="1" si="1300"/>
        <v>815.5</v>
      </c>
      <c r="BE9787" s="3">
        <f t="shared" ca="1" si="1297"/>
        <v>8.1500000000000003E-2</v>
      </c>
      <c r="BF9787" s="3">
        <f t="shared" ca="1" si="1298"/>
        <v>-1.3950525282585462</v>
      </c>
      <c r="BG9787" s="9">
        <f t="shared" ca="1" si="1299"/>
        <v>0</v>
      </c>
      <c r="BH9787" s="6">
        <f ca="1">IF(ISNUMBER('Descriptive Stats'!BF9787),'Descriptive Stats'!BF9787,#N/A)</f>
        <v>-1.3950525282585462</v>
      </c>
      <c r="BI9787" s="6">
        <f ca="1">IF(ISNUMBER('Descriptive Stats'!E9787),'Descriptive Stats'!E9787,#N/A)</f>
        <v>0</v>
      </c>
    </row>
    <row r="9788" spans="1:61" ht="14.4" x14ac:dyDescent="0.3">
      <c r="A9788" s="2">
        <f>ROW()</f>
        <v>9788</v>
      </c>
      <c r="C9788" s="8">
        <f t="shared" ca="1" si="1301"/>
        <v>4</v>
      </c>
      <c r="D9788" s="8">
        <f t="shared" ca="1" si="1302"/>
        <v>0</v>
      </c>
      <c r="E9788" s="50">
        <f t="shared" ca="1" si="1296"/>
        <v>6</v>
      </c>
      <c r="F9788" s="2" t="str">
        <f t="shared" ca="1" si="1303"/>
        <v/>
      </c>
      <c r="BD9788" s="49">
        <f t="shared" ca="1" si="1300"/>
        <v>3900</v>
      </c>
      <c r="BE9788" s="3">
        <f t="shared" ca="1" si="1297"/>
        <v>0.38995000000000002</v>
      </c>
      <c r="BF9788" s="3">
        <f t="shared" ca="1" si="1298"/>
        <v>-0.2794493539703507</v>
      </c>
      <c r="BG9788" s="9">
        <f t="shared" ca="1" si="1299"/>
        <v>6</v>
      </c>
      <c r="BH9788" s="6">
        <f ca="1">IF(ISNUMBER('Descriptive Stats'!BF9788),'Descriptive Stats'!BF9788,#N/A)</f>
        <v>-0.2794493539703507</v>
      </c>
      <c r="BI9788" s="6">
        <f ca="1">IF(ISNUMBER('Descriptive Stats'!E9788),'Descriptive Stats'!E9788,#N/A)</f>
        <v>6</v>
      </c>
    </row>
    <row r="9789" spans="1:61" ht="14.4" x14ac:dyDescent="0.3">
      <c r="A9789" s="2">
        <f>ROW()</f>
        <v>9789</v>
      </c>
      <c r="C9789" s="8">
        <f t="shared" ca="1" si="1301"/>
        <v>16</v>
      </c>
      <c r="D9789" s="8">
        <f t="shared" ca="1" si="1302"/>
        <v>6</v>
      </c>
      <c r="E9789" s="50">
        <f t="shared" ca="1" si="1296"/>
        <v>7</v>
      </c>
      <c r="F9789" s="2" t="str">
        <f t="shared" ca="1" si="1303"/>
        <v/>
      </c>
      <c r="BD9789" s="49">
        <f t="shared" ca="1" si="1300"/>
        <v>4473.5</v>
      </c>
      <c r="BE9789" s="3">
        <f t="shared" ca="1" si="1297"/>
        <v>0.44729999999999998</v>
      </c>
      <c r="BF9789" s="3">
        <f t="shared" ca="1" si="1298"/>
        <v>-0.13248586824472414</v>
      </c>
      <c r="BG9789" s="9">
        <f t="shared" ca="1" si="1299"/>
        <v>7</v>
      </c>
      <c r="BH9789" s="6">
        <f ca="1">IF(ISNUMBER('Descriptive Stats'!BF9789),'Descriptive Stats'!BF9789,#N/A)</f>
        <v>-0.13248586824472414</v>
      </c>
      <c r="BI9789" s="6">
        <f ca="1">IF(ISNUMBER('Descriptive Stats'!E9789),'Descriptive Stats'!E9789,#N/A)</f>
        <v>7</v>
      </c>
    </row>
    <row r="9790" spans="1:61" ht="14.4" x14ac:dyDescent="0.3">
      <c r="A9790" s="2">
        <f>ROW()</f>
        <v>9790</v>
      </c>
      <c r="C9790" s="8">
        <f t="shared" ca="1" si="1301"/>
        <v>19</v>
      </c>
      <c r="D9790" s="8">
        <f t="shared" ca="1" si="1302"/>
        <v>7</v>
      </c>
      <c r="E9790" s="50">
        <f t="shared" ca="1" si="1296"/>
        <v>2</v>
      </c>
      <c r="F9790" s="2" t="str">
        <f t="shared" ca="1" si="1303"/>
        <v/>
      </c>
      <c r="BD9790" s="49">
        <f t="shared" ca="1" si="1300"/>
        <v>2595</v>
      </c>
      <c r="BE9790" s="3">
        <f t="shared" ca="1" si="1297"/>
        <v>0.25945000000000001</v>
      </c>
      <c r="BF9790" s="3">
        <f t="shared" ca="1" si="1298"/>
        <v>-0.6450419512753276</v>
      </c>
      <c r="BG9790" s="9">
        <f t="shared" ca="1" si="1299"/>
        <v>2</v>
      </c>
      <c r="BH9790" s="6">
        <f ca="1">IF(ISNUMBER('Descriptive Stats'!BF9790),'Descriptive Stats'!BF9790,#N/A)</f>
        <v>-0.6450419512753276</v>
      </c>
      <c r="BI9790" s="6">
        <f ca="1">IF(ISNUMBER('Descriptive Stats'!E9790),'Descriptive Stats'!E9790,#N/A)</f>
        <v>2</v>
      </c>
    </row>
    <row r="9791" spans="1:61" ht="14.4" x14ac:dyDescent="0.3">
      <c r="A9791" s="2">
        <f>ROW()</f>
        <v>9791</v>
      </c>
      <c r="C9791" s="8">
        <f t="shared" ca="1" si="1301"/>
        <v>9</v>
      </c>
      <c r="D9791" s="8">
        <f t="shared" ca="1" si="1302"/>
        <v>2</v>
      </c>
      <c r="E9791" s="50">
        <f t="shared" ca="1" si="1296"/>
        <v>7</v>
      </c>
      <c r="F9791" s="2" t="str">
        <f t="shared" ca="1" si="1303"/>
        <v/>
      </c>
      <c r="BD9791" s="49">
        <f t="shared" ca="1" si="1300"/>
        <v>4473.5</v>
      </c>
      <c r="BE9791" s="3">
        <f t="shared" ca="1" si="1297"/>
        <v>0.44729999999999998</v>
      </c>
      <c r="BF9791" s="3">
        <f t="shared" ca="1" si="1298"/>
        <v>-0.13248586824472414</v>
      </c>
      <c r="BG9791" s="9">
        <f t="shared" ca="1" si="1299"/>
        <v>7</v>
      </c>
      <c r="BH9791" s="6">
        <f ca="1">IF(ISNUMBER('Descriptive Stats'!BF9791),'Descriptive Stats'!BF9791,#N/A)</f>
        <v>-0.13248586824472414</v>
      </c>
      <c r="BI9791" s="6">
        <f ca="1">IF(ISNUMBER('Descriptive Stats'!E9791),'Descriptive Stats'!E9791,#N/A)</f>
        <v>7</v>
      </c>
    </row>
    <row r="9792" spans="1:61" ht="14.4" x14ac:dyDescent="0.3">
      <c r="A9792" s="2">
        <f>ROW()</f>
        <v>9792</v>
      </c>
      <c r="C9792" s="8">
        <f t="shared" ca="1" si="1301"/>
        <v>19</v>
      </c>
      <c r="D9792" s="8">
        <f t="shared" ca="1" si="1302"/>
        <v>7</v>
      </c>
      <c r="E9792" s="50">
        <f t="shared" ca="1" si="1296"/>
        <v>2</v>
      </c>
      <c r="F9792" s="2" t="str">
        <f t="shared" ca="1" si="1303"/>
        <v/>
      </c>
      <c r="BD9792" s="49">
        <f t="shared" ca="1" si="1300"/>
        <v>2595</v>
      </c>
      <c r="BE9792" s="3">
        <f t="shared" ca="1" si="1297"/>
        <v>0.25945000000000001</v>
      </c>
      <c r="BF9792" s="3">
        <f t="shared" ca="1" si="1298"/>
        <v>-0.6450419512753276</v>
      </c>
      <c r="BG9792" s="9">
        <f t="shared" ca="1" si="1299"/>
        <v>2</v>
      </c>
      <c r="BH9792" s="6">
        <f ca="1">IF(ISNUMBER('Descriptive Stats'!BF9792),'Descriptive Stats'!BF9792,#N/A)</f>
        <v>-0.6450419512753276</v>
      </c>
      <c r="BI9792" s="6">
        <f ca="1">IF(ISNUMBER('Descriptive Stats'!E9792),'Descriptive Stats'!E9792,#N/A)</f>
        <v>2</v>
      </c>
    </row>
    <row r="9793" spans="1:61" ht="14.4" x14ac:dyDescent="0.3">
      <c r="A9793" s="2">
        <f>ROW()</f>
        <v>9793</v>
      </c>
      <c r="C9793" s="8">
        <f t="shared" ca="1" si="1301"/>
        <v>9</v>
      </c>
      <c r="D9793" s="8">
        <f t="shared" ca="1" si="1302"/>
        <v>2</v>
      </c>
      <c r="E9793" s="50">
        <f t="shared" ca="1" si="1296"/>
        <v>2</v>
      </c>
      <c r="F9793" s="2" t="str">
        <f t="shared" ca="1" si="1303"/>
        <v/>
      </c>
      <c r="BD9793" s="49">
        <f t="shared" ca="1" si="1300"/>
        <v>2595</v>
      </c>
      <c r="BE9793" s="3">
        <f t="shared" ca="1" si="1297"/>
        <v>0.25945000000000001</v>
      </c>
      <c r="BF9793" s="3">
        <f t="shared" ca="1" si="1298"/>
        <v>-0.6450419512753276</v>
      </c>
      <c r="BG9793" s="9">
        <f t="shared" ca="1" si="1299"/>
        <v>2</v>
      </c>
      <c r="BH9793" s="6">
        <f ca="1">IF(ISNUMBER('Descriptive Stats'!BF9793),'Descriptive Stats'!BF9793,#N/A)</f>
        <v>-0.6450419512753276</v>
      </c>
      <c r="BI9793" s="6">
        <f ca="1">IF(ISNUMBER('Descriptive Stats'!E9793),'Descriptive Stats'!E9793,#N/A)</f>
        <v>2</v>
      </c>
    </row>
    <row r="9794" spans="1:61" ht="14.4" x14ac:dyDescent="0.3">
      <c r="A9794" s="2">
        <f>ROW()</f>
        <v>9794</v>
      </c>
      <c r="C9794" s="8">
        <f t="shared" ca="1" si="1301"/>
        <v>9</v>
      </c>
      <c r="D9794" s="8">
        <f t="shared" ca="1" si="1302"/>
        <v>2</v>
      </c>
      <c r="E9794" s="50">
        <f t="shared" ca="1" si="1296"/>
        <v>19</v>
      </c>
      <c r="F9794" s="2" t="str">
        <f t="shared" ca="1" si="1303"/>
        <v>X</v>
      </c>
      <c r="BD9794" s="49">
        <f t="shared" ca="1" si="1300"/>
        <v>5294</v>
      </c>
      <c r="BE9794" s="3">
        <f t="shared" ca="1" si="1297"/>
        <v>0.52934999999999999</v>
      </c>
      <c r="BF9794" s="3">
        <f t="shared" ca="1" si="1298"/>
        <v>7.3636031452008061E-2</v>
      </c>
      <c r="BG9794" s="9">
        <f t="shared" ca="1" si="1299"/>
        <v>19</v>
      </c>
      <c r="BH9794" s="6">
        <f ca="1">IF(ISNUMBER('Descriptive Stats'!BF9794),'Descriptive Stats'!BF9794,#N/A)</f>
        <v>7.3636031452008061E-2</v>
      </c>
      <c r="BI9794" s="6">
        <f ca="1">IF(ISNUMBER('Descriptive Stats'!E9794),'Descriptive Stats'!E9794,#N/A)</f>
        <v>19</v>
      </c>
    </row>
    <row r="9795" spans="1:61" ht="14.4" x14ac:dyDescent="0.3">
      <c r="A9795" s="2">
        <f>ROW()</f>
        <v>9795</v>
      </c>
      <c r="C9795" s="8">
        <f t="shared" ca="1" si="1301"/>
        <v>7</v>
      </c>
      <c r="D9795" s="8">
        <f t="shared" ca="1" si="1302"/>
        <v>19</v>
      </c>
      <c r="E9795" s="50">
        <f t="shared" ref="E9795:E9858" ca="1" si="1304">IF(0=MOD(ROW(),$J$1),AVERAGE(OFFSET($D$2,ROW()-$J$1,0,$J$1,1)),"")</f>
        <v>2</v>
      </c>
      <c r="F9795" s="2" t="str">
        <f t="shared" ca="1" si="1303"/>
        <v/>
      </c>
      <c r="BD9795" s="49">
        <f t="shared" ca="1" si="1300"/>
        <v>2595</v>
      </c>
      <c r="BE9795" s="3">
        <f t="shared" ca="1" si="1297"/>
        <v>0.25945000000000001</v>
      </c>
      <c r="BF9795" s="3">
        <f t="shared" ca="1" si="1298"/>
        <v>-0.6450419512753276</v>
      </c>
      <c r="BG9795" s="9">
        <f t="shared" ca="1" si="1299"/>
        <v>2</v>
      </c>
      <c r="BH9795" s="6">
        <f ca="1">IF(ISNUMBER('Descriptive Stats'!BF9795),'Descriptive Stats'!BF9795,#N/A)</f>
        <v>-0.6450419512753276</v>
      </c>
      <c r="BI9795" s="6">
        <f ca="1">IF(ISNUMBER('Descriptive Stats'!E9795),'Descriptive Stats'!E9795,#N/A)</f>
        <v>2</v>
      </c>
    </row>
    <row r="9796" spans="1:61" ht="14.4" x14ac:dyDescent="0.3">
      <c r="A9796" s="2">
        <f>ROW()</f>
        <v>9796</v>
      </c>
      <c r="C9796" s="8">
        <f t="shared" ca="1" si="1301"/>
        <v>3</v>
      </c>
      <c r="D9796" s="8">
        <f t="shared" ca="1" si="1302"/>
        <v>2</v>
      </c>
      <c r="E9796" s="50">
        <f t="shared" ca="1" si="1304"/>
        <v>15</v>
      </c>
      <c r="F9796" s="2" t="str">
        <f t="shared" ca="1" si="1303"/>
        <v/>
      </c>
      <c r="BD9796" s="49">
        <f t="shared" ca="1" si="1300"/>
        <v>5051.5</v>
      </c>
      <c r="BE9796" s="3">
        <f t="shared" ca="1" si="1297"/>
        <v>0.50509999999999999</v>
      </c>
      <c r="BF9796" s="3">
        <f t="shared" ca="1" si="1298"/>
        <v>1.2784152420787677E-2</v>
      </c>
      <c r="BG9796" s="9">
        <f t="shared" ca="1" si="1299"/>
        <v>15</v>
      </c>
      <c r="BH9796" s="6">
        <f ca="1">IF(ISNUMBER('Descriptive Stats'!BF9796),'Descriptive Stats'!BF9796,#N/A)</f>
        <v>1.2784152420787677E-2</v>
      </c>
      <c r="BI9796" s="6">
        <f ca="1">IF(ISNUMBER('Descriptive Stats'!E9796),'Descriptive Stats'!E9796,#N/A)</f>
        <v>15</v>
      </c>
    </row>
    <row r="9797" spans="1:61" ht="14.4" x14ac:dyDescent="0.3">
      <c r="A9797" s="2">
        <f>ROW()</f>
        <v>9797</v>
      </c>
      <c r="C9797" s="8">
        <f t="shared" ca="1" si="1301"/>
        <v>24</v>
      </c>
      <c r="D9797" s="8">
        <f t="shared" ca="1" si="1302"/>
        <v>15</v>
      </c>
      <c r="E9797" s="50">
        <f t="shared" ca="1" si="1304"/>
        <v>0</v>
      </c>
      <c r="F9797" s="2" t="str">
        <f t="shared" ca="1" si="1303"/>
        <v/>
      </c>
      <c r="BD9797" s="49">
        <f t="shared" ca="1" si="1300"/>
        <v>815.5</v>
      </c>
      <c r="BE9797" s="3">
        <f t="shared" ca="1" si="1297"/>
        <v>8.1500000000000003E-2</v>
      </c>
      <c r="BF9797" s="3">
        <f t="shared" ca="1" si="1298"/>
        <v>-1.3950525282585462</v>
      </c>
      <c r="BG9797" s="9">
        <f t="shared" ca="1" si="1299"/>
        <v>0</v>
      </c>
      <c r="BH9797" s="6">
        <f ca="1">IF(ISNUMBER('Descriptive Stats'!BF9797),'Descriptive Stats'!BF9797,#N/A)</f>
        <v>-1.3950525282585462</v>
      </c>
      <c r="BI9797" s="6">
        <f ca="1">IF(ISNUMBER('Descriptive Stats'!E9797),'Descriptive Stats'!E9797,#N/A)</f>
        <v>0</v>
      </c>
    </row>
    <row r="9798" spans="1:61" ht="14.4" x14ac:dyDescent="0.3">
      <c r="A9798" s="2">
        <f>ROW()</f>
        <v>9798</v>
      </c>
      <c r="C9798" s="8">
        <f t="shared" ca="1" si="1301"/>
        <v>15</v>
      </c>
      <c r="D9798" s="8">
        <f t="shared" ca="1" si="1302"/>
        <v>0</v>
      </c>
      <c r="E9798" s="50">
        <f t="shared" ca="1" si="1304"/>
        <v>7</v>
      </c>
      <c r="F9798" s="2" t="str">
        <f t="shared" ca="1" si="1303"/>
        <v/>
      </c>
      <c r="BD9798" s="49">
        <f t="shared" ca="1" si="1300"/>
        <v>4473.5</v>
      </c>
      <c r="BE9798" s="3">
        <f t="shared" ca="1" si="1297"/>
        <v>0.44729999999999998</v>
      </c>
      <c r="BF9798" s="3">
        <f t="shared" ca="1" si="1298"/>
        <v>-0.13248586824472414</v>
      </c>
      <c r="BG9798" s="9">
        <f t="shared" ca="1" si="1299"/>
        <v>7</v>
      </c>
      <c r="BH9798" s="6">
        <f ca="1">IF(ISNUMBER('Descriptive Stats'!BF9798),'Descriptive Stats'!BF9798,#N/A)</f>
        <v>-0.13248586824472414</v>
      </c>
      <c r="BI9798" s="6">
        <f ca="1">IF(ISNUMBER('Descriptive Stats'!E9798),'Descriptive Stats'!E9798,#N/A)</f>
        <v>7</v>
      </c>
    </row>
    <row r="9799" spans="1:61" ht="14.4" x14ac:dyDescent="0.3">
      <c r="A9799" s="2">
        <f>ROW()</f>
        <v>9799</v>
      </c>
      <c r="C9799" s="8">
        <f t="shared" ca="1" si="1301"/>
        <v>6</v>
      </c>
      <c r="D9799" s="8">
        <f t="shared" ca="1" si="1302"/>
        <v>7</v>
      </c>
      <c r="E9799" s="50">
        <f t="shared" ca="1" si="1304"/>
        <v>2</v>
      </c>
      <c r="F9799" s="2" t="str">
        <f t="shared" ca="1" si="1303"/>
        <v/>
      </c>
      <c r="BD9799" s="49">
        <f t="shared" ca="1" si="1300"/>
        <v>2595</v>
      </c>
      <c r="BE9799" s="3">
        <f t="shared" ca="1" si="1297"/>
        <v>0.25945000000000001</v>
      </c>
      <c r="BF9799" s="3">
        <f t="shared" ca="1" si="1298"/>
        <v>-0.6450419512753276</v>
      </c>
      <c r="BG9799" s="9">
        <f t="shared" ca="1" si="1299"/>
        <v>2</v>
      </c>
      <c r="BH9799" s="6">
        <f ca="1">IF(ISNUMBER('Descriptive Stats'!BF9799),'Descriptive Stats'!BF9799,#N/A)</f>
        <v>-0.6450419512753276</v>
      </c>
      <c r="BI9799" s="6">
        <f ca="1">IF(ISNUMBER('Descriptive Stats'!E9799),'Descriptive Stats'!E9799,#N/A)</f>
        <v>2</v>
      </c>
    </row>
    <row r="9800" spans="1:61" ht="14.4" x14ac:dyDescent="0.3">
      <c r="A9800" s="2">
        <f>ROW()</f>
        <v>9800</v>
      </c>
      <c r="C9800" s="8">
        <f t="shared" ca="1" si="1301"/>
        <v>3</v>
      </c>
      <c r="D9800" s="8">
        <f t="shared" ca="1" si="1302"/>
        <v>2</v>
      </c>
      <c r="E9800" s="50">
        <f t="shared" ca="1" si="1304"/>
        <v>2</v>
      </c>
      <c r="F9800" s="2" t="str">
        <f t="shared" ca="1" si="1303"/>
        <v/>
      </c>
      <c r="BD9800" s="49">
        <f t="shared" ca="1" si="1300"/>
        <v>2595</v>
      </c>
      <c r="BE9800" s="3">
        <f t="shared" ca="1" si="1297"/>
        <v>0.25945000000000001</v>
      </c>
      <c r="BF9800" s="3">
        <f t="shared" ca="1" si="1298"/>
        <v>-0.6450419512753276</v>
      </c>
      <c r="BG9800" s="9">
        <f t="shared" ca="1" si="1299"/>
        <v>2</v>
      </c>
      <c r="BH9800" s="6">
        <f ca="1">IF(ISNUMBER('Descriptive Stats'!BF9800),'Descriptive Stats'!BF9800,#N/A)</f>
        <v>-0.6450419512753276</v>
      </c>
      <c r="BI9800" s="6">
        <f ca="1">IF(ISNUMBER('Descriptive Stats'!E9800),'Descriptive Stats'!E9800,#N/A)</f>
        <v>2</v>
      </c>
    </row>
    <row r="9801" spans="1:61" ht="14.4" x14ac:dyDescent="0.3">
      <c r="A9801" s="2">
        <f>ROW()</f>
        <v>9801</v>
      </c>
      <c r="C9801" s="8">
        <f t="shared" ca="1" si="1301"/>
        <v>3</v>
      </c>
      <c r="D9801" s="8">
        <f t="shared" ca="1" si="1302"/>
        <v>2</v>
      </c>
      <c r="E9801" s="50">
        <f t="shared" ca="1" si="1304"/>
        <v>0</v>
      </c>
      <c r="F9801" s="2" t="str">
        <f t="shared" ca="1" si="1303"/>
        <v/>
      </c>
      <c r="BD9801" s="49">
        <f t="shared" ca="1" si="1300"/>
        <v>815.5</v>
      </c>
      <c r="BE9801" s="3">
        <f t="shared" ref="BE9801:BE9864" ca="1" si="1305">IF(ISNUMBER(BD9801),(BD9801-0.5)/$BK$4,"")</f>
        <v>8.1500000000000003E-2</v>
      </c>
      <c r="BF9801" s="3">
        <f t="shared" ref="BF9801:BF9864" ca="1" si="1306">IF(ISNUMBER(BE9801),_xlfn.NORM.INV(BE9801,0,1),"")</f>
        <v>-1.3950525282585462</v>
      </c>
      <c r="BG9801" s="9">
        <f t="shared" ref="BG9801:BG9864" ca="1" si="1307">IF(ISNUMBER(E9801),E9801,"")</f>
        <v>0</v>
      </c>
      <c r="BH9801" s="6">
        <f ca="1">IF(ISNUMBER('Descriptive Stats'!BF9801),'Descriptive Stats'!BF9801,#N/A)</f>
        <v>-1.3950525282585462</v>
      </c>
      <c r="BI9801" s="6">
        <f ca="1">IF(ISNUMBER('Descriptive Stats'!E9801),'Descriptive Stats'!E9801,#N/A)</f>
        <v>0</v>
      </c>
    </row>
    <row r="9802" spans="1:61" ht="14.4" x14ac:dyDescent="0.3">
      <c r="A9802" s="2">
        <f>ROW()</f>
        <v>9802</v>
      </c>
      <c r="C9802" s="8">
        <f t="shared" ca="1" si="1301"/>
        <v>4</v>
      </c>
      <c r="D9802" s="8">
        <f t="shared" ca="1" si="1302"/>
        <v>0</v>
      </c>
      <c r="E9802" s="50">
        <f t="shared" ca="1" si="1304"/>
        <v>2</v>
      </c>
      <c r="F9802" s="2" t="str">
        <f t="shared" ca="1" si="1303"/>
        <v/>
      </c>
      <c r="BD9802" s="49">
        <f t="shared" ref="BD9802:BD9865" ca="1" si="1308">IF(ISNUMBER(BG9802),_xlfn.RANK.AVG(BG9802,$BG$2:$BG$5414,1),"")</f>
        <v>2595</v>
      </c>
      <c r="BE9802" s="3">
        <f t="shared" ca="1" si="1305"/>
        <v>0.25945000000000001</v>
      </c>
      <c r="BF9802" s="3">
        <f t="shared" ca="1" si="1306"/>
        <v>-0.6450419512753276</v>
      </c>
      <c r="BG9802" s="9">
        <f t="shared" ca="1" si="1307"/>
        <v>2</v>
      </c>
      <c r="BH9802" s="6">
        <f ca="1">IF(ISNUMBER('Descriptive Stats'!BF9802),'Descriptive Stats'!BF9802,#N/A)</f>
        <v>-0.6450419512753276</v>
      </c>
      <c r="BI9802" s="6">
        <f ca="1">IF(ISNUMBER('Descriptive Stats'!E9802),'Descriptive Stats'!E9802,#N/A)</f>
        <v>2</v>
      </c>
    </row>
    <row r="9803" spans="1:61" ht="14.4" x14ac:dyDescent="0.3">
      <c r="A9803" s="2">
        <f>ROW()</f>
        <v>9803</v>
      </c>
      <c r="C9803" s="8">
        <f t="shared" ca="1" si="1301"/>
        <v>17</v>
      </c>
      <c r="D9803" s="8">
        <f t="shared" ca="1" si="1302"/>
        <v>2</v>
      </c>
      <c r="E9803" s="50">
        <f t="shared" ca="1" si="1304"/>
        <v>2</v>
      </c>
      <c r="F9803" s="2" t="str">
        <f t="shared" ca="1" si="1303"/>
        <v/>
      </c>
      <c r="BD9803" s="49">
        <f t="shared" ca="1" si="1308"/>
        <v>2595</v>
      </c>
      <c r="BE9803" s="3">
        <f t="shared" ca="1" si="1305"/>
        <v>0.25945000000000001</v>
      </c>
      <c r="BF9803" s="3">
        <f t="shared" ca="1" si="1306"/>
        <v>-0.6450419512753276</v>
      </c>
      <c r="BG9803" s="9">
        <f t="shared" ca="1" si="1307"/>
        <v>2</v>
      </c>
      <c r="BH9803" s="6">
        <f ca="1">IF(ISNUMBER('Descriptive Stats'!BF9803),'Descriptive Stats'!BF9803,#N/A)</f>
        <v>-0.6450419512753276</v>
      </c>
      <c r="BI9803" s="6">
        <f ca="1">IF(ISNUMBER('Descriptive Stats'!E9803),'Descriptive Stats'!E9803,#N/A)</f>
        <v>2</v>
      </c>
    </row>
    <row r="9804" spans="1:61" ht="14.4" x14ac:dyDescent="0.3">
      <c r="A9804" s="2">
        <f>ROW()</f>
        <v>9804</v>
      </c>
      <c r="C9804" s="8">
        <f t="shared" ca="1" si="1301"/>
        <v>21</v>
      </c>
      <c r="D9804" s="8">
        <f t="shared" ca="1" si="1302"/>
        <v>2</v>
      </c>
      <c r="E9804" s="50">
        <f t="shared" ca="1" si="1304"/>
        <v>6</v>
      </c>
      <c r="F9804" s="2" t="str">
        <f t="shared" ca="1" si="1303"/>
        <v/>
      </c>
      <c r="BD9804" s="49">
        <f t="shared" ca="1" si="1308"/>
        <v>3900</v>
      </c>
      <c r="BE9804" s="3">
        <f t="shared" ca="1" si="1305"/>
        <v>0.38995000000000002</v>
      </c>
      <c r="BF9804" s="3">
        <f t="shared" ca="1" si="1306"/>
        <v>-0.2794493539703507</v>
      </c>
      <c r="BG9804" s="9">
        <f t="shared" ca="1" si="1307"/>
        <v>6</v>
      </c>
      <c r="BH9804" s="6">
        <f ca="1">IF(ISNUMBER('Descriptive Stats'!BF9804),'Descriptive Stats'!BF9804,#N/A)</f>
        <v>-0.2794493539703507</v>
      </c>
      <c r="BI9804" s="6">
        <f ca="1">IF(ISNUMBER('Descriptive Stats'!E9804),'Descriptive Stats'!E9804,#N/A)</f>
        <v>6</v>
      </c>
    </row>
    <row r="9805" spans="1:61" ht="14.4" x14ac:dyDescent="0.3">
      <c r="A9805" s="2">
        <f>ROW()</f>
        <v>9805</v>
      </c>
      <c r="C9805" s="8">
        <f t="shared" ca="1" si="1301"/>
        <v>16</v>
      </c>
      <c r="D9805" s="8">
        <f t="shared" ca="1" si="1302"/>
        <v>6</v>
      </c>
      <c r="E9805" s="50">
        <f t="shared" ca="1" si="1304"/>
        <v>6</v>
      </c>
      <c r="F9805" s="2" t="str">
        <f t="shared" ca="1" si="1303"/>
        <v/>
      </c>
      <c r="BD9805" s="49">
        <f t="shared" ca="1" si="1308"/>
        <v>3900</v>
      </c>
      <c r="BE9805" s="3">
        <f t="shared" ca="1" si="1305"/>
        <v>0.38995000000000002</v>
      </c>
      <c r="BF9805" s="3">
        <f t="shared" ca="1" si="1306"/>
        <v>-0.2794493539703507</v>
      </c>
      <c r="BG9805" s="9">
        <f t="shared" ca="1" si="1307"/>
        <v>6</v>
      </c>
      <c r="BH9805" s="6">
        <f ca="1">IF(ISNUMBER('Descriptive Stats'!BF9805),'Descriptive Stats'!BF9805,#N/A)</f>
        <v>-0.2794493539703507</v>
      </c>
      <c r="BI9805" s="6">
        <f ca="1">IF(ISNUMBER('Descriptive Stats'!E9805),'Descriptive Stats'!E9805,#N/A)</f>
        <v>6</v>
      </c>
    </row>
    <row r="9806" spans="1:61" ht="14.4" x14ac:dyDescent="0.3">
      <c r="A9806" s="2">
        <f>ROW()</f>
        <v>9806</v>
      </c>
      <c r="C9806" s="8">
        <f t="shared" ca="1" si="1301"/>
        <v>5</v>
      </c>
      <c r="D9806" s="8">
        <f t="shared" ca="1" si="1302"/>
        <v>6</v>
      </c>
      <c r="E9806" s="50">
        <f t="shared" ca="1" si="1304"/>
        <v>19</v>
      </c>
      <c r="F9806" s="2" t="str">
        <f t="shared" ca="1" si="1303"/>
        <v>X</v>
      </c>
      <c r="BD9806" s="49">
        <f t="shared" ca="1" si="1308"/>
        <v>5294</v>
      </c>
      <c r="BE9806" s="3">
        <f t="shared" ca="1" si="1305"/>
        <v>0.52934999999999999</v>
      </c>
      <c r="BF9806" s="3">
        <f t="shared" ca="1" si="1306"/>
        <v>7.3636031452008061E-2</v>
      </c>
      <c r="BG9806" s="9">
        <f t="shared" ca="1" si="1307"/>
        <v>19</v>
      </c>
      <c r="BH9806" s="6">
        <f ca="1">IF(ISNUMBER('Descriptive Stats'!BF9806),'Descriptive Stats'!BF9806,#N/A)</f>
        <v>7.3636031452008061E-2</v>
      </c>
      <c r="BI9806" s="6">
        <f ca="1">IF(ISNUMBER('Descriptive Stats'!E9806),'Descriptive Stats'!E9806,#N/A)</f>
        <v>19</v>
      </c>
    </row>
    <row r="9807" spans="1:61" ht="14.4" x14ac:dyDescent="0.3">
      <c r="A9807" s="2">
        <f>ROW()</f>
        <v>9807</v>
      </c>
      <c r="C9807" s="8">
        <f t="shared" ca="1" si="1301"/>
        <v>7</v>
      </c>
      <c r="D9807" s="8">
        <f t="shared" ca="1" si="1302"/>
        <v>19</v>
      </c>
      <c r="E9807" s="50">
        <f t="shared" ca="1" si="1304"/>
        <v>1</v>
      </c>
      <c r="F9807" s="2" t="str">
        <f t="shared" ca="1" si="1303"/>
        <v/>
      </c>
      <c r="BD9807" s="49">
        <f t="shared" ca="1" si="1308"/>
        <v>1871</v>
      </c>
      <c r="BE9807" s="3">
        <f t="shared" ca="1" si="1305"/>
        <v>0.18704999999999999</v>
      </c>
      <c r="BF9807" s="3">
        <f t="shared" ca="1" si="1306"/>
        <v>-0.88881967520906158</v>
      </c>
      <c r="BG9807" s="9">
        <f t="shared" ca="1" si="1307"/>
        <v>1</v>
      </c>
      <c r="BH9807" s="6">
        <f ca="1">IF(ISNUMBER('Descriptive Stats'!BF9807),'Descriptive Stats'!BF9807,#N/A)</f>
        <v>-0.88881967520906158</v>
      </c>
      <c r="BI9807" s="6">
        <f ca="1">IF(ISNUMBER('Descriptive Stats'!E9807),'Descriptive Stats'!E9807,#N/A)</f>
        <v>1</v>
      </c>
    </row>
    <row r="9808" spans="1:61" ht="14.4" x14ac:dyDescent="0.3">
      <c r="A9808" s="2">
        <f>ROW()</f>
        <v>9808</v>
      </c>
      <c r="C9808" s="8">
        <f t="shared" ca="1" si="1301"/>
        <v>8</v>
      </c>
      <c r="D9808" s="8">
        <f t="shared" ca="1" si="1302"/>
        <v>1</v>
      </c>
      <c r="E9808" s="50">
        <f t="shared" ca="1" si="1304"/>
        <v>0</v>
      </c>
      <c r="F9808" s="2" t="str">
        <f t="shared" ca="1" si="1303"/>
        <v/>
      </c>
      <c r="BD9808" s="49">
        <f t="shared" ca="1" si="1308"/>
        <v>815.5</v>
      </c>
      <c r="BE9808" s="3">
        <f t="shared" ca="1" si="1305"/>
        <v>8.1500000000000003E-2</v>
      </c>
      <c r="BF9808" s="3">
        <f t="shared" ca="1" si="1306"/>
        <v>-1.3950525282585462</v>
      </c>
      <c r="BG9808" s="9">
        <f t="shared" ca="1" si="1307"/>
        <v>0</v>
      </c>
      <c r="BH9808" s="6">
        <f ca="1">IF(ISNUMBER('Descriptive Stats'!BF9808),'Descriptive Stats'!BF9808,#N/A)</f>
        <v>-1.3950525282585462</v>
      </c>
      <c r="BI9808" s="6">
        <f ca="1">IF(ISNUMBER('Descriptive Stats'!E9808),'Descriptive Stats'!E9808,#N/A)</f>
        <v>0</v>
      </c>
    </row>
    <row r="9809" spans="1:61" ht="14.4" x14ac:dyDescent="0.3">
      <c r="A9809" s="2">
        <f>ROW()</f>
        <v>9809</v>
      </c>
      <c r="C9809" s="8">
        <f t="shared" ref="C9809:C9872" ca="1" si="1309">RANDBETWEEN(2,COUNT(B:B))</f>
        <v>22</v>
      </c>
      <c r="D9809" s="8">
        <f t="shared" ref="D9809:D9872" ca="1" si="1310">VLOOKUP(C9809,A:B,2,TRUE)</f>
        <v>0</v>
      </c>
      <c r="E9809" s="50">
        <f t="shared" ca="1" si="1304"/>
        <v>9</v>
      </c>
      <c r="F9809" s="2" t="str">
        <f t="shared" ref="F9809:F9872" ca="1" si="1311">IF(ISNUMBER(E9809),IF(OR(E9809&lt;$K$16,E9809&gt;$K$14),"X",""),"")</f>
        <v/>
      </c>
      <c r="BD9809" s="49">
        <f t="shared" ca="1" si="1308"/>
        <v>4819</v>
      </c>
      <c r="BE9809" s="3">
        <f t="shared" ca="1" si="1305"/>
        <v>0.48185</v>
      </c>
      <c r="BF9809" s="3">
        <f t="shared" ca="1" si="1306"/>
        <v>-4.5511009098988427E-2</v>
      </c>
      <c r="BG9809" s="9">
        <f t="shared" ca="1" si="1307"/>
        <v>9</v>
      </c>
      <c r="BH9809" s="6">
        <f ca="1">IF(ISNUMBER('Descriptive Stats'!BF9809),'Descriptive Stats'!BF9809,#N/A)</f>
        <v>-4.5511009098988427E-2</v>
      </c>
      <c r="BI9809" s="6">
        <f ca="1">IF(ISNUMBER('Descriptive Stats'!E9809),'Descriptive Stats'!E9809,#N/A)</f>
        <v>9</v>
      </c>
    </row>
    <row r="9810" spans="1:61" ht="14.4" x14ac:dyDescent="0.3">
      <c r="A9810" s="2">
        <f>ROW()</f>
        <v>9810</v>
      </c>
      <c r="C9810" s="8">
        <f t="shared" ca="1" si="1309"/>
        <v>23</v>
      </c>
      <c r="D9810" s="8">
        <f t="shared" ca="1" si="1310"/>
        <v>9</v>
      </c>
      <c r="E9810" s="50">
        <f t="shared" ca="1" si="1304"/>
        <v>1</v>
      </c>
      <c r="F9810" s="2" t="str">
        <f t="shared" ca="1" si="1311"/>
        <v/>
      </c>
      <c r="BD9810" s="49">
        <f t="shared" ca="1" si="1308"/>
        <v>1871</v>
      </c>
      <c r="BE9810" s="3">
        <f t="shared" ca="1" si="1305"/>
        <v>0.18704999999999999</v>
      </c>
      <c r="BF9810" s="3">
        <f t="shared" ca="1" si="1306"/>
        <v>-0.88881967520906158</v>
      </c>
      <c r="BG9810" s="9">
        <f t="shared" ca="1" si="1307"/>
        <v>1</v>
      </c>
      <c r="BH9810" s="6">
        <f ca="1">IF(ISNUMBER('Descriptive Stats'!BF9810),'Descriptive Stats'!BF9810,#N/A)</f>
        <v>-0.88881967520906158</v>
      </c>
      <c r="BI9810" s="6">
        <f ca="1">IF(ISNUMBER('Descriptive Stats'!E9810),'Descriptive Stats'!E9810,#N/A)</f>
        <v>1</v>
      </c>
    </row>
    <row r="9811" spans="1:61" ht="14.4" x14ac:dyDescent="0.3">
      <c r="A9811" s="2">
        <f>ROW()</f>
        <v>9811</v>
      </c>
      <c r="C9811" s="8">
        <f t="shared" ca="1" si="1309"/>
        <v>8</v>
      </c>
      <c r="D9811" s="8">
        <f t="shared" ca="1" si="1310"/>
        <v>1</v>
      </c>
      <c r="E9811" s="50">
        <f t="shared" ca="1" si="1304"/>
        <v>0</v>
      </c>
      <c r="F9811" s="2" t="str">
        <f t="shared" ca="1" si="1311"/>
        <v/>
      </c>
      <c r="BD9811" s="49">
        <f t="shared" ca="1" si="1308"/>
        <v>815.5</v>
      </c>
      <c r="BE9811" s="3">
        <f t="shared" ca="1" si="1305"/>
        <v>8.1500000000000003E-2</v>
      </c>
      <c r="BF9811" s="3">
        <f t="shared" ca="1" si="1306"/>
        <v>-1.3950525282585462</v>
      </c>
      <c r="BG9811" s="9">
        <f t="shared" ca="1" si="1307"/>
        <v>0</v>
      </c>
      <c r="BH9811" s="6">
        <f ca="1">IF(ISNUMBER('Descriptive Stats'!BF9811),'Descriptive Stats'!BF9811,#N/A)</f>
        <v>-1.3950525282585462</v>
      </c>
      <c r="BI9811" s="6">
        <f ca="1">IF(ISNUMBER('Descriptive Stats'!E9811),'Descriptive Stats'!E9811,#N/A)</f>
        <v>0</v>
      </c>
    </row>
    <row r="9812" spans="1:61" ht="14.4" x14ac:dyDescent="0.3">
      <c r="A9812" s="2">
        <f>ROW()</f>
        <v>9812</v>
      </c>
      <c r="C9812" s="8">
        <f t="shared" ca="1" si="1309"/>
        <v>4</v>
      </c>
      <c r="D9812" s="8">
        <f t="shared" ca="1" si="1310"/>
        <v>0</v>
      </c>
      <c r="E9812" s="50">
        <f t="shared" ca="1" si="1304"/>
        <v>6</v>
      </c>
      <c r="F9812" s="2" t="str">
        <f t="shared" ca="1" si="1311"/>
        <v/>
      </c>
      <c r="BD9812" s="49">
        <f t="shared" ca="1" si="1308"/>
        <v>3900</v>
      </c>
      <c r="BE9812" s="3">
        <f t="shared" ca="1" si="1305"/>
        <v>0.38995000000000002</v>
      </c>
      <c r="BF9812" s="3">
        <f t="shared" ca="1" si="1306"/>
        <v>-0.2794493539703507</v>
      </c>
      <c r="BG9812" s="9">
        <f t="shared" ca="1" si="1307"/>
        <v>6</v>
      </c>
      <c r="BH9812" s="6">
        <f ca="1">IF(ISNUMBER('Descriptive Stats'!BF9812),'Descriptive Stats'!BF9812,#N/A)</f>
        <v>-0.2794493539703507</v>
      </c>
      <c r="BI9812" s="6">
        <f ca="1">IF(ISNUMBER('Descriptive Stats'!E9812),'Descriptive Stats'!E9812,#N/A)</f>
        <v>6</v>
      </c>
    </row>
    <row r="9813" spans="1:61" ht="14.4" x14ac:dyDescent="0.3">
      <c r="A9813" s="2">
        <f>ROW()</f>
        <v>9813</v>
      </c>
      <c r="C9813" s="8">
        <f t="shared" ca="1" si="1309"/>
        <v>2</v>
      </c>
      <c r="D9813" s="8">
        <f t="shared" ca="1" si="1310"/>
        <v>6</v>
      </c>
      <c r="E9813" s="50">
        <f t="shared" ca="1" si="1304"/>
        <v>6</v>
      </c>
      <c r="F9813" s="2" t="str">
        <f t="shared" ca="1" si="1311"/>
        <v/>
      </c>
      <c r="BD9813" s="49">
        <f t="shared" ca="1" si="1308"/>
        <v>3900</v>
      </c>
      <c r="BE9813" s="3">
        <f t="shared" ca="1" si="1305"/>
        <v>0.38995000000000002</v>
      </c>
      <c r="BF9813" s="3">
        <f t="shared" ca="1" si="1306"/>
        <v>-0.2794493539703507</v>
      </c>
      <c r="BG9813" s="9">
        <f t="shared" ca="1" si="1307"/>
        <v>6</v>
      </c>
      <c r="BH9813" s="6">
        <f ca="1">IF(ISNUMBER('Descriptive Stats'!BF9813),'Descriptive Stats'!BF9813,#N/A)</f>
        <v>-0.2794493539703507</v>
      </c>
      <c r="BI9813" s="6">
        <f ca="1">IF(ISNUMBER('Descriptive Stats'!E9813),'Descriptive Stats'!E9813,#N/A)</f>
        <v>6</v>
      </c>
    </row>
    <row r="9814" spans="1:61" ht="14.4" x14ac:dyDescent="0.3">
      <c r="A9814" s="2">
        <f>ROW()</f>
        <v>9814</v>
      </c>
      <c r="C9814" s="8">
        <f t="shared" ca="1" si="1309"/>
        <v>16</v>
      </c>
      <c r="D9814" s="8">
        <f t="shared" ca="1" si="1310"/>
        <v>6</v>
      </c>
      <c r="E9814" s="50">
        <f t="shared" ca="1" si="1304"/>
        <v>2</v>
      </c>
      <c r="F9814" s="2" t="str">
        <f t="shared" ca="1" si="1311"/>
        <v/>
      </c>
      <c r="BD9814" s="49">
        <f t="shared" ca="1" si="1308"/>
        <v>2595</v>
      </c>
      <c r="BE9814" s="3">
        <f t="shared" ca="1" si="1305"/>
        <v>0.25945000000000001</v>
      </c>
      <c r="BF9814" s="3">
        <f t="shared" ca="1" si="1306"/>
        <v>-0.6450419512753276</v>
      </c>
      <c r="BG9814" s="9">
        <f t="shared" ca="1" si="1307"/>
        <v>2</v>
      </c>
      <c r="BH9814" s="6">
        <f ca="1">IF(ISNUMBER('Descriptive Stats'!BF9814),'Descriptive Stats'!BF9814,#N/A)</f>
        <v>-0.6450419512753276</v>
      </c>
      <c r="BI9814" s="6">
        <f ca="1">IF(ISNUMBER('Descriptive Stats'!E9814),'Descriptive Stats'!E9814,#N/A)</f>
        <v>2</v>
      </c>
    </row>
    <row r="9815" spans="1:61" ht="14.4" x14ac:dyDescent="0.3">
      <c r="A9815" s="2">
        <f>ROW()</f>
        <v>9815</v>
      </c>
      <c r="C9815" s="8">
        <f t="shared" ca="1" si="1309"/>
        <v>17</v>
      </c>
      <c r="D9815" s="8">
        <f t="shared" ca="1" si="1310"/>
        <v>2</v>
      </c>
      <c r="E9815" s="50">
        <f t="shared" ca="1" si="1304"/>
        <v>7</v>
      </c>
      <c r="F9815" s="2" t="str">
        <f t="shared" ca="1" si="1311"/>
        <v/>
      </c>
      <c r="BD9815" s="49">
        <f t="shared" ca="1" si="1308"/>
        <v>4473.5</v>
      </c>
      <c r="BE9815" s="3">
        <f t="shared" ca="1" si="1305"/>
        <v>0.44729999999999998</v>
      </c>
      <c r="BF9815" s="3">
        <f t="shared" ca="1" si="1306"/>
        <v>-0.13248586824472414</v>
      </c>
      <c r="BG9815" s="9">
        <f t="shared" ca="1" si="1307"/>
        <v>7</v>
      </c>
      <c r="BH9815" s="6">
        <f ca="1">IF(ISNUMBER('Descriptive Stats'!BF9815),'Descriptive Stats'!BF9815,#N/A)</f>
        <v>-0.13248586824472414</v>
      </c>
      <c r="BI9815" s="6">
        <f ca="1">IF(ISNUMBER('Descriptive Stats'!E9815),'Descriptive Stats'!E9815,#N/A)</f>
        <v>7</v>
      </c>
    </row>
    <row r="9816" spans="1:61" ht="14.4" x14ac:dyDescent="0.3">
      <c r="A9816" s="2">
        <f>ROW()</f>
        <v>9816</v>
      </c>
      <c r="C9816" s="8">
        <f t="shared" ca="1" si="1309"/>
        <v>19</v>
      </c>
      <c r="D9816" s="8">
        <f t="shared" ca="1" si="1310"/>
        <v>7</v>
      </c>
      <c r="E9816" s="50">
        <f t="shared" ca="1" si="1304"/>
        <v>2</v>
      </c>
      <c r="F9816" s="2" t="str">
        <f t="shared" ca="1" si="1311"/>
        <v/>
      </c>
      <c r="BD9816" s="49">
        <f t="shared" ca="1" si="1308"/>
        <v>2595</v>
      </c>
      <c r="BE9816" s="3">
        <f t="shared" ca="1" si="1305"/>
        <v>0.25945000000000001</v>
      </c>
      <c r="BF9816" s="3">
        <f t="shared" ca="1" si="1306"/>
        <v>-0.6450419512753276</v>
      </c>
      <c r="BG9816" s="9">
        <f t="shared" ca="1" si="1307"/>
        <v>2</v>
      </c>
      <c r="BH9816" s="6">
        <f ca="1">IF(ISNUMBER('Descriptive Stats'!BF9816),'Descriptive Stats'!BF9816,#N/A)</f>
        <v>-0.6450419512753276</v>
      </c>
      <c r="BI9816" s="6">
        <f ca="1">IF(ISNUMBER('Descriptive Stats'!E9816),'Descriptive Stats'!E9816,#N/A)</f>
        <v>2</v>
      </c>
    </row>
    <row r="9817" spans="1:61" ht="14.4" x14ac:dyDescent="0.3">
      <c r="A9817" s="2">
        <f>ROW()</f>
        <v>9817</v>
      </c>
      <c r="C9817" s="8">
        <f t="shared" ca="1" si="1309"/>
        <v>17</v>
      </c>
      <c r="D9817" s="8">
        <f t="shared" ca="1" si="1310"/>
        <v>2</v>
      </c>
      <c r="E9817" s="50">
        <f t="shared" ca="1" si="1304"/>
        <v>7</v>
      </c>
      <c r="F9817" s="2" t="str">
        <f t="shared" ca="1" si="1311"/>
        <v/>
      </c>
      <c r="BD9817" s="49">
        <f t="shared" ca="1" si="1308"/>
        <v>4473.5</v>
      </c>
      <c r="BE9817" s="3">
        <f t="shared" ca="1" si="1305"/>
        <v>0.44729999999999998</v>
      </c>
      <c r="BF9817" s="3">
        <f t="shared" ca="1" si="1306"/>
        <v>-0.13248586824472414</v>
      </c>
      <c r="BG9817" s="9">
        <f t="shared" ca="1" si="1307"/>
        <v>7</v>
      </c>
      <c r="BH9817" s="6">
        <f ca="1">IF(ISNUMBER('Descriptive Stats'!BF9817),'Descriptive Stats'!BF9817,#N/A)</f>
        <v>-0.13248586824472414</v>
      </c>
      <c r="BI9817" s="6">
        <f ca="1">IF(ISNUMBER('Descriptive Stats'!E9817),'Descriptive Stats'!E9817,#N/A)</f>
        <v>7</v>
      </c>
    </row>
    <row r="9818" spans="1:61" ht="14.4" x14ac:dyDescent="0.3">
      <c r="A9818" s="2">
        <f>ROW()</f>
        <v>9818</v>
      </c>
      <c r="C9818" s="8">
        <f t="shared" ca="1" si="1309"/>
        <v>6</v>
      </c>
      <c r="D9818" s="8">
        <f t="shared" ca="1" si="1310"/>
        <v>7</v>
      </c>
      <c r="E9818" s="50">
        <f t="shared" ca="1" si="1304"/>
        <v>0</v>
      </c>
      <c r="F9818" s="2" t="str">
        <f t="shared" ca="1" si="1311"/>
        <v/>
      </c>
      <c r="BD9818" s="49">
        <f t="shared" ca="1" si="1308"/>
        <v>815.5</v>
      </c>
      <c r="BE9818" s="3">
        <f t="shared" ca="1" si="1305"/>
        <v>8.1500000000000003E-2</v>
      </c>
      <c r="BF9818" s="3">
        <f t="shared" ca="1" si="1306"/>
        <v>-1.3950525282585462</v>
      </c>
      <c r="BG9818" s="9">
        <f t="shared" ca="1" si="1307"/>
        <v>0</v>
      </c>
      <c r="BH9818" s="6">
        <f ca="1">IF(ISNUMBER('Descriptive Stats'!BF9818),'Descriptive Stats'!BF9818,#N/A)</f>
        <v>-1.3950525282585462</v>
      </c>
      <c r="BI9818" s="6">
        <f ca="1">IF(ISNUMBER('Descriptive Stats'!E9818),'Descriptive Stats'!E9818,#N/A)</f>
        <v>0</v>
      </c>
    </row>
    <row r="9819" spans="1:61" ht="14.4" x14ac:dyDescent="0.3">
      <c r="A9819" s="2">
        <f>ROW()</f>
        <v>9819</v>
      </c>
      <c r="C9819" s="8">
        <f t="shared" ca="1" si="1309"/>
        <v>11</v>
      </c>
      <c r="D9819" s="8">
        <f t="shared" ca="1" si="1310"/>
        <v>0</v>
      </c>
      <c r="E9819" s="50">
        <f t="shared" ca="1" si="1304"/>
        <v>6</v>
      </c>
      <c r="F9819" s="2" t="str">
        <f t="shared" ca="1" si="1311"/>
        <v/>
      </c>
      <c r="BD9819" s="49">
        <f t="shared" ca="1" si="1308"/>
        <v>3900</v>
      </c>
      <c r="BE9819" s="3">
        <f t="shared" ca="1" si="1305"/>
        <v>0.38995000000000002</v>
      </c>
      <c r="BF9819" s="3">
        <f t="shared" ca="1" si="1306"/>
        <v>-0.2794493539703507</v>
      </c>
      <c r="BG9819" s="9">
        <f t="shared" ca="1" si="1307"/>
        <v>6</v>
      </c>
      <c r="BH9819" s="6">
        <f ca="1">IF(ISNUMBER('Descriptive Stats'!BF9819),'Descriptive Stats'!BF9819,#N/A)</f>
        <v>-0.2794493539703507</v>
      </c>
      <c r="BI9819" s="6">
        <f ca="1">IF(ISNUMBER('Descriptive Stats'!E9819),'Descriptive Stats'!E9819,#N/A)</f>
        <v>6</v>
      </c>
    </row>
    <row r="9820" spans="1:61" ht="14.4" x14ac:dyDescent="0.3">
      <c r="A9820" s="2">
        <f>ROW()</f>
        <v>9820</v>
      </c>
      <c r="C9820" s="8">
        <f t="shared" ca="1" si="1309"/>
        <v>16</v>
      </c>
      <c r="D9820" s="8">
        <f t="shared" ca="1" si="1310"/>
        <v>6</v>
      </c>
      <c r="E9820" s="50">
        <f t="shared" ca="1" si="1304"/>
        <v>1</v>
      </c>
      <c r="F9820" s="2" t="str">
        <f t="shared" ca="1" si="1311"/>
        <v/>
      </c>
      <c r="BD9820" s="49">
        <f t="shared" ca="1" si="1308"/>
        <v>1871</v>
      </c>
      <c r="BE9820" s="3">
        <f t="shared" ca="1" si="1305"/>
        <v>0.18704999999999999</v>
      </c>
      <c r="BF9820" s="3">
        <f t="shared" ca="1" si="1306"/>
        <v>-0.88881967520906158</v>
      </c>
      <c r="BG9820" s="9">
        <f t="shared" ca="1" si="1307"/>
        <v>1</v>
      </c>
      <c r="BH9820" s="6">
        <f ca="1">IF(ISNUMBER('Descriptive Stats'!BF9820),'Descriptive Stats'!BF9820,#N/A)</f>
        <v>-0.88881967520906158</v>
      </c>
      <c r="BI9820" s="6">
        <f ca="1">IF(ISNUMBER('Descriptive Stats'!E9820),'Descriptive Stats'!E9820,#N/A)</f>
        <v>1</v>
      </c>
    </row>
    <row r="9821" spans="1:61" ht="14.4" x14ac:dyDescent="0.3">
      <c r="A9821" s="2">
        <f>ROW()</f>
        <v>9821</v>
      </c>
      <c r="C9821" s="8">
        <f t="shared" ca="1" si="1309"/>
        <v>12</v>
      </c>
      <c r="D9821" s="8">
        <f t="shared" ca="1" si="1310"/>
        <v>1</v>
      </c>
      <c r="E9821" s="50">
        <f t="shared" ca="1" si="1304"/>
        <v>0</v>
      </c>
      <c r="F9821" s="2" t="str">
        <f t="shared" ca="1" si="1311"/>
        <v/>
      </c>
      <c r="BD9821" s="49">
        <f t="shared" ca="1" si="1308"/>
        <v>815.5</v>
      </c>
      <c r="BE9821" s="3">
        <f t="shared" ca="1" si="1305"/>
        <v>8.1500000000000003E-2</v>
      </c>
      <c r="BF9821" s="3">
        <f t="shared" ca="1" si="1306"/>
        <v>-1.3950525282585462</v>
      </c>
      <c r="BG9821" s="9">
        <f t="shared" ca="1" si="1307"/>
        <v>0</v>
      </c>
      <c r="BH9821" s="6">
        <f ca="1">IF(ISNUMBER('Descriptive Stats'!BF9821),'Descriptive Stats'!BF9821,#N/A)</f>
        <v>-1.3950525282585462</v>
      </c>
      <c r="BI9821" s="6">
        <f ca="1">IF(ISNUMBER('Descriptive Stats'!E9821),'Descriptive Stats'!E9821,#N/A)</f>
        <v>0</v>
      </c>
    </row>
    <row r="9822" spans="1:61" ht="14.4" x14ac:dyDescent="0.3">
      <c r="A9822" s="2">
        <f>ROW()</f>
        <v>9822</v>
      </c>
      <c r="C9822" s="8">
        <f t="shared" ca="1" si="1309"/>
        <v>15</v>
      </c>
      <c r="D9822" s="8">
        <f t="shared" ca="1" si="1310"/>
        <v>0</v>
      </c>
      <c r="E9822" s="50">
        <f t="shared" ca="1" si="1304"/>
        <v>6</v>
      </c>
      <c r="F9822" s="2" t="str">
        <f t="shared" ca="1" si="1311"/>
        <v/>
      </c>
      <c r="BD9822" s="49">
        <f t="shared" ca="1" si="1308"/>
        <v>3900</v>
      </c>
      <c r="BE9822" s="3">
        <f t="shared" ca="1" si="1305"/>
        <v>0.38995000000000002</v>
      </c>
      <c r="BF9822" s="3">
        <f t="shared" ca="1" si="1306"/>
        <v>-0.2794493539703507</v>
      </c>
      <c r="BG9822" s="9">
        <f t="shared" ca="1" si="1307"/>
        <v>6</v>
      </c>
      <c r="BH9822" s="6">
        <f ca="1">IF(ISNUMBER('Descriptive Stats'!BF9822),'Descriptive Stats'!BF9822,#N/A)</f>
        <v>-0.2794493539703507</v>
      </c>
      <c r="BI9822" s="6">
        <f ca="1">IF(ISNUMBER('Descriptive Stats'!E9822),'Descriptive Stats'!E9822,#N/A)</f>
        <v>6</v>
      </c>
    </row>
    <row r="9823" spans="1:61" ht="14.4" x14ac:dyDescent="0.3">
      <c r="A9823" s="2">
        <f>ROW()</f>
        <v>9823</v>
      </c>
      <c r="C9823" s="8">
        <f t="shared" ca="1" si="1309"/>
        <v>5</v>
      </c>
      <c r="D9823" s="8">
        <f t="shared" ca="1" si="1310"/>
        <v>6</v>
      </c>
      <c r="E9823" s="50">
        <f t="shared" ca="1" si="1304"/>
        <v>0</v>
      </c>
      <c r="F9823" s="2" t="str">
        <f t="shared" ca="1" si="1311"/>
        <v/>
      </c>
      <c r="BD9823" s="49">
        <f t="shared" ca="1" si="1308"/>
        <v>815.5</v>
      </c>
      <c r="BE9823" s="3">
        <f t="shared" ca="1" si="1305"/>
        <v>8.1500000000000003E-2</v>
      </c>
      <c r="BF9823" s="3">
        <f t="shared" ca="1" si="1306"/>
        <v>-1.3950525282585462</v>
      </c>
      <c r="BG9823" s="9">
        <f t="shared" ca="1" si="1307"/>
        <v>0</v>
      </c>
      <c r="BH9823" s="6">
        <f ca="1">IF(ISNUMBER('Descriptive Stats'!BF9823),'Descriptive Stats'!BF9823,#N/A)</f>
        <v>-1.3950525282585462</v>
      </c>
      <c r="BI9823" s="6">
        <f ca="1">IF(ISNUMBER('Descriptive Stats'!E9823),'Descriptive Stats'!E9823,#N/A)</f>
        <v>0</v>
      </c>
    </row>
    <row r="9824" spans="1:61" ht="14.4" x14ac:dyDescent="0.3">
      <c r="A9824" s="2">
        <f>ROW()</f>
        <v>9824</v>
      </c>
      <c r="C9824" s="8">
        <f t="shared" ca="1" si="1309"/>
        <v>11</v>
      </c>
      <c r="D9824" s="8">
        <f t="shared" ca="1" si="1310"/>
        <v>0</v>
      </c>
      <c r="E9824" s="50">
        <f t="shared" ca="1" si="1304"/>
        <v>7</v>
      </c>
      <c r="F9824" s="2" t="str">
        <f t="shared" ca="1" si="1311"/>
        <v/>
      </c>
      <c r="BD9824" s="49">
        <f t="shared" ca="1" si="1308"/>
        <v>4473.5</v>
      </c>
      <c r="BE9824" s="3">
        <f t="shared" ca="1" si="1305"/>
        <v>0.44729999999999998</v>
      </c>
      <c r="BF9824" s="3">
        <f t="shared" ca="1" si="1306"/>
        <v>-0.13248586824472414</v>
      </c>
      <c r="BG9824" s="9">
        <f t="shared" ca="1" si="1307"/>
        <v>7</v>
      </c>
      <c r="BH9824" s="6">
        <f ca="1">IF(ISNUMBER('Descriptive Stats'!BF9824),'Descriptive Stats'!BF9824,#N/A)</f>
        <v>-0.13248586824472414</v>
      </c>
      <c r="BI9824" s="6">
        <f ca="1">IF(ISNUMBER('Descriptive Stats'!E9824),'Descriptive Stats'!E9824,#N/A)</f>
        <v>7</v>
      </c>
    </row>
    <row r="9825" spans="1:61" ht="14.4" x14ac:dyDescent="0.3">
      <c r="A9825" s="2">
        <f>ROW()</f>
        <v>9825</v>
      </c>
      <c r="C9825" s="8">
        <f t="shared" ca="1" si="1309"/>
        <v>6</v>
      </c>
      <c r="D9825" s="8">
        <f t="shared" ca="1" si="1310"/>
        <v>7</v>
      </c>
      <c r="E9825" s="50">
        <f t="shared" ca="1" si="1304"/>
        <v>0</v>
      </c>
      <c r="F9825" s="2" t="str">
        <f t="shared" ca="1" si="1311"/>
        <v/>
      </c>
      <c r="BD9825" s="49">
        <f t="shared" ca="1" si="1308"/>
        <v>815.5</v>
      </c>
      <c r="BE9825" s="3">
        <f t="shared" ca="1" si="1305"/>
        <v>8.1500000000000003E-2</v>
      </c>
      <c r="BF9825" s="3">
        <f t="shared" ca="1" si="1306"/>
        <v>-1.3950525282585462</v>
      </c>
      <c r="BG9825" s="9">
        <f t="shared" ca="1" si="1307"/>
        <v>0</v>
      </c>
      <c r="BH9825" s="6">
        <f ca="1">IF(ISNUMBER('Descriptive Stats'!BF9825),'Descriptive Stats'!BF9825,#N/A)</f>
        <v>-1.3950525282585462</v>
      </c>
      <c r="BI9825" s="6">
        <f ca="1">IF(ISNUMBER('Descriptive Stats'!E9825),'Descriptive Stats'!E9825,#N/A)</f>
        <v>0</v>
      </c>
    </row>
    <row r="9826" spans="1:61" ht="14.4" x14ac:dyDescent="0.3">
      <c r="A9826" s="2">
        <f>ROW()</f>
        <v>9826</v>
      </c>
      <c r="C9826" s="8">
        <f t="shared" ca="1" si="1309"/>
        <v>18</v>
      </c>
      <c r="D9826" s="8">
        <f t="shared" ca="1" si="1310"/>
        <v>0</v>
      </c>
      <c r="E9826" s="50">
        <f t="shared" ca="1" si="1304"/>
        <v>19</v>
      </c>
      <c r="F9826" s="2" t="str">
        <f t="shared" ca="1" si="1311"/>
        <v>X</v>
      </c>
      <c r="BD9826" s="49">
        <f t="shared" ca="1" si="1308"/>
        <v>5294</v>
      </c>
      <c r="BE9826" s="3">
        <f t="shared" ca="1" si="1305"/>
        <v>0.52934999999999999</v>
      </c>
      <c r="BF9826" s="3">
        <f t="shared" ca="1" si="1306"/>
        <v>7.3636031452008061E-2</v>
      </c>
      <c r="BG9826" s="9">
        <f t="shared" ca="1" si="1307"/>
        <v>19</v>
      </c>
      <c r="BH9826" s="6">
        <f ca="1">IF(ISNUMBER('Descriptive Stats'!BF9826),'Descriptive Stats'!BF9826,#N/A)</f>
        <v>7.3636031452008061E-2</v>
      </c>
      <c r="BI9826" s="6">
        <f ca="1">IF(ISNUMBER('Descriptive Stats'!E9826),'Descriptive Stats'!E9826,#N/A)</f>
        <v>19</v>
      </c>
    </row>
    <row r="9827" spans="1:61" ht="14.4" x14ac:dyDescent="0.3">
      <c r="A9827" s="2">
        <f>ROW()</f>
        <v>9827</v>
      </c>
      <c r="C9827" s="8">
        <f t="shared" ca="1" si="1309"/>
        <v>7</v>
      </c>
      <c r="D9827" s="8">
        <f t="shared" ca="1" si="1310"/>
        <v>19</v>
      </c>
      <c r="E9827" s="50">
        <f t="shared" ca="1" si="1304"/>
        <v>0</v>
      </c>
      <c r="F9827" s="2" t="str">
        <f t="shared" ca="1" si="1311"/>
        <v/>
      </c>
      <c r="BD9827" s="49">
        <f t="shared" ca="1" si="1308"/>
        <v>815.5</v>
      </c>
      <c r="BE9827" s="3">
        <f t="shared" ca="1" si="1305"/>
        <v>8.1500000000000003E-2</v>
      </c>
      <c r="BF9827" s="3">
        <f t="shared" ca="1" si="1306"/>
        <v>-1.3950525282585462</v>
      </c>
      <c r="BG9827" s="9">
        <f t="shared" ca="1" si="1307"/>
        <v>0</v>
      </c>
      <c r="BH9827" s="6">
        <f ca="1">IF(ISNUMBER('Descriptive Stats'!BF9827),'Descriptive Stats'!BF9827,#N/A)</f>
        <v>-1.3950525282585462</v>
      </c>
      <c r="BI9827" s="6">
        <f ca="1">IF(ISNUMBER('Descriptive Stats'!E9827),'Descriptive Stats'!E9827,#N/A)</f>
        <v>0</v>
      </c>
    </row>
    <row r="9828" spans="1:61" ht="14.4" x14ac:dyDescent="0.3">
      <c r="A9828" s="2">
        <f>ROW()</f>
        <v>9828</v>
      </c>
      <c r="C9828" s="8">
        <f t="shared" ca="1" si="1309"/>
        <v>14</v>
      </c>
      <c r="D9828" s="8">
        <f t="shared" ca="1" si="1310"/>
        <v>0</v>
      </c>
      <c r="E9828" s="50">
        <f t="shared" ca="1" si="1304"/>
        <v>0</v>
      </c>
      <c r="F9828" s="2" t="str">
        <f t="shared" ca="1" si="1311"/>
        <v/>
      </c>
      <c r="BD9828" s="49">
        <f t="shared" ca="1" si="1308"/>
        <v>815.5</v>
      </c>
      <c r="BE9828" s="3">
        <f t="shared" ca="1" si="1305"/>
        <v>8.1500000000000003E-2</v>
      </c>
      <c r="BF9828" s="3">
        <f t="shared" ca="1" si="1306"/>
        <v>-1.3950525282585462</v>
      </c>
      <c r="BG9828" s="9">
        <f t="shared" ca="1" si="1307"/>
        <v>0</v>
      </c>
      <c r="BH9828" s="6">
        <f ca="1">IF(ISNUMBER('Descriptive Stats'!BF9828),'Descriptive Stats'!BF9828,#N/A)</f>
        <v>-1.3950525282585462</v>
      </c>
      <c r="BI9828" s="6">
        <f ca="1">IF(ISNUMBER('Descriptive Stats'!E9828),'Descriptive Stats'!E9828,#N/A)</f>
        <v>0</v>
      </c>
    </row>
    <row r="9829" spans="1:61" ht="14.4" x14ac:dyDescent="0.3">
      <c r="A9829" s="2">
        <f>ROW()</f>
        <v>9829</v>
      </c>
      <c r="C9829" s="8">
        <f t="shared" ca="1" si="1309"/>
        <v>11</v>
      </c>
      <c r="D9829" s="8">
        <f t="shared" ca="1" si="1310"/>
        <v>0</v>
      </c>
      <c r="E9829" s="50">
        <f t="shared" ca="1" si="1304"/>
        <v>2</v>
      </c>
      <c r="F9829" s="2" t="str">
        <f t="shared" ca="1" si="1311"/>
        <v/>
      </c>
      <c r="BD9829" s="49">
        <f t="shared" ca="1" si="1308"/>
        <v>2595</v>
      </c>
      <c r="BE9829" s="3">
        <f t="shared" ca="1" si="1305"/>
        <v>0.25945000000000001</v>
      </c>
      <c r="BF9829" s="3">
        <f t="shared" ca="1" si="1306"/>
        <v>-0.6450419512753276</v>
      </c>
      <c r="BG9829" s="9">
        <f t="shared" ca="1" si="1307"/>
        <v>2</v>
      </c>
      <c r="BH9829" s="6">
        <f ca="1">IF(ISNUMBER('Descriptive Stats'!BF9829),'Descriptive Stats'!BF9829,#N/A)</f>
        <v>-0.6450419512753276</v>
      </c>
      <c r="BI9829" s="6">
        <f ca="1">IF(ISNUMBER('Descriptive Stats'!E9829),'Descriptive Stats'!E9829,#N/A)</f>
        <v>2</v>
      </c>
    </row>
    <row r="9830" spans="1:61" ht="14.4" x14ac:dyDescent="0.3">
      <c r="A9830" s="2">
        <f>ROW()</f>
        <v>9830</v>
      </c>
      <c r="C9830" s="8">
        <f t="shared" ca="1" si="1309"/>
        <v>3</v>
      </c>
      <c r="D9830" s="8">
        <f t="shared" ca="1" si="1310"/>
        <v>2</v>
      </c>
      <c r="E9830" s="50">
        <f t="shared" ca="1" si="1304"/>
        <v>2</v>
      </c>
      <c r="F9830" s="2" t="str">
        <f t="shared" ca="1" si="1311"/>
        <v/>
      </c>
      <c r="BD9830" s="49">
        <f t="shared" ca="1" si="1308"/>
        <v>2595</v>
      </c>
      <c r="BE9830" s="3">
        <f t="shared" ca="1" si="1305"/>
        <v>0.25945000000000001</v>
      </c>
      <c r="BF9830" s="3">
        <f t="shared" ca="1" si="1306"/>
        <v>-0.6450419512753276</v>
      </c>
      <c r="BG9830" s="9">
        <f t="shared" ca="1" si="1307"/>
        <v>2</v>
      </c>
      <c r="BH9830" s="6">
        <f ca="1">IF(ISNUMBER('Descriptive Stats'!BF9830),'Descriptive Stats'!BF9830,#N/A)</f>
        <v>-0.6450419512753276</v>
      </c>
      <c r="BI9830" s="6">
        <f ca="1">IF(ISNUMBER('Descriptive Stats'!E9830),'Descriptive Stats'!E9830,#N/A)</f>
        <v>2</v>
      </c>
    </row>
    <row r="9831" spans="1:61" ht="14.4" x14ac:dyDescent="0.3">
      <c r="A9831" s="2">
        <f>ROW()</f>
        <v>9831</v>
      </c>
      <c r="C9831" s="8">
        <f t="shared" ca="1" si="1309"/>
        <v>17</v>
      </c>
      <c r="D9831" s="8">
        <f t="shared" ca="1" si="1310"/>
        <v>2</v>
      </c>
      <c r="E9831" s="50">
        <f t="shared" ca="1" si="1304"/>
        <v>6</v>
      </c>
      <c r="F9831" s="2" t="str">
        <f t="shared" ca="1" si="1311"/>
        <v/>
      </c>
      <c r="BD9831" s="49">
        <f t="shared" ca="1" si="1308"/>
        <v>3900</v>
      </c>
      <c r="BE9831" s="3">
        <f t="shared" ca="1" si="1305"/>
        <v>0.38995000000000002</v>
      </c>
      <c r="BF9831" s="3">
        <f t="shared" ca="1" si="1306"/>
        <v>-0.2794493539703507</v>
      </c>
      <c r="BG9831" s="9">
        <f t="shared" ca="1" si="1307"/>
        <v>6</v>
      </c>
      <c r="BH9831" s="6">
        <f ca="1">IF(ISNUMBER('Descriptive Stats'!BF9831),'Descriptive Stats'!BF9831,#N/A)</f>
        <v>-0.2794493539703507</v>
      </c>
      <c r="BI9831" s="6">
        <f ca="1">IF(ISNUMBER('Descriptive Stats'!E9831),'Descriptive Stats'!E9831,#N/A)</f>
        <v>6</v>
      </c>
    </row>
    <row r="9832" spans="1:61" ht="14.4" x14ac:dyDescent="0.3">
      <c r="A9832" s="2">
        <f>ROW()</f>
        <v>9832</v>
      </c>
      <c r="C9832" s="8">
        <f t="shared" ca="1" si="1309"/>
        <v>5</v>
      </c>
      <c r="D9832" s="8">
        <f t="shared" ca="1" si="1310"/>
        <v>6</v>
      </c>
      <c r="E9832" s="50">
        <f t="shared" ca="1" si="1304"/>
        <v>6</v>
      </c>
      <c r="F9832" s="2" t="str">
        <f t="shared" ca="1" si="1311"/>
        <v/>
      </c>
      <c r="BD9832" s="49">
        <f t="shared" ca="1" si="1308"/>
        <v>3900</v>
      </c>
      <c r="BE9832" s="3">
        <f t="shared" ca="1" si="1305"/>
        <v>0.38995000000000002</v>
      </c>
      <c r="BF9832" s="3">
        <f t="shared" ca="1" si="1306"/>
        <v>-0.2794493539703507</v>
      </c>
      <c r="BG9832" s="9">
        <f t="shared" ca="1" si="1307"/>
        <v>6</v>
      </c>
      <c r="BH9832" s="6">
        <f ca="1">IF(ISNUMBER('Descriptive Stats'!BF9832),'Descriptive Stats'!BF9832,#N/A)</f>
        <v>-0.2794493539703507</v>
      </c>
      <c r="BI9832" s="6">
        <f ca="1">IF(ISNUMBER('Descriptive Stats'!E9832),'Descriptive Stats'!E9832,#N/A)</f>
        <v>6</v>
      </c>
    </row>
    <row r="9833" spans="1:61" ht="14.4" x14ac:dyDescent="0.3">
      <c r="A9833" s="2">
        <f>ROW()</f>
        <v>9833</v>
      </c>
      <c r="C9833" s="8">
        <f t="shared" ca="1" si="1309"/>
        <v>5</v>
      </c>
      <c r="D9833" s="8">
        <f t="shared" ca="1" si="1310"/>
        <v>6</v>
      </c>
      <c r="E9833" s="50">
        <f t="shared" ca="1" si="1304"/>
        <v>7</v>
      </c>
      <c r="F9833" s="2" t="str">
        <f t="shared" ca="1" si="1311"/>
        <v/>
      </c>
      <c r="BD9833" s="49">
        <f t="shared" ca="1" si="1308"/>
        <v>4473.5</v>
      </c>
      <c r="BE9833" s="3">
        <f t="shared" ca="1" si="1305"/>
        <v>0.44729999999999998</v>
      </c>
      <c r="BF9833" s="3">
        <f t="shared" ca="1" si="1306"/>
        <v>-0.13248586824472414</v>
      </c>
      <c r="BG9833" s="9">
        <f t="shared" ca="1" si="1307"/>
        <v>7</v>
      </c>
      <c r="BH9833" s="6">
        <f ca="1">IF(ISNUMBER('Descriptive Stats'!BF9833),'Descriptive Stats'!BF9833,#N/A)</f>
        <v>-0.13248586824472414</v>
      </c>
      <c r="BI9833" s="6">
        <f ca="1">IF(ISNUMBER('Descriptive Stats'!E9833),'Descriptive Stats'!E9833,#N/A)</f>
        <v>7</v>
      </c>
    </row>
    <row r="9834" spans="1:61" ht="14.4" x14ac:dyDescent="0.3">
      <c r="A9834" s="2">
        <f>ROW()</f>
        <v>9834</v>
      </c>
      <c r="C9834" s="8">
        <f t="shared" ca="1" si="1309"/>
        <v>19</v>
      </c>
      <c r="D9834" s="8">
        <f t="shared" ca="1" si="1310"/>
        <v>7</v>
      </c>
      <c r="E9834" s="50">
        <f t="shared" ca="1" si="1304"/>
        <v>19</v>
      </c>
      <c r="F9834" s="2" t="str">
        <f t="shared" ca="1" si="1311"/>
        <v>X</v>
      </c>
      <c r="BD9834" s="49">
        <f t="shared" ca="1" si="1308"/>
        <v>5294</v>
      </c>
      <c r="BE9834" s="3">
        <f t="shared" ca="1" si="1305"/>
        <v>0.52934999999999999</v>
      </c>
      <c r="BF9834" s="3">
        <f t="shared" ca="1" si="1306"/>
        <v>7.3636031452008061E-2</v>
      </c>
      <c r="BG9834" s="9">
        <f t="shared" ca="1" si="1307"/>
        <v>19</v>
      </c>
      <c r="BH9834" s="6">
        <f ca="1">IF(ISNUMBER('Descriptive Stats'!BF9834),'Descriptive Stats'!BF9834,#N/A)</f>
        <v>7.3636031452008061E-2</v>
      </c>
      <c r="BI9834" s="6">
        <f ca="1">IF(ISNUMBER('Descriptive Stats'!E9834),'Descriptive Stats'!E9834,#N/A)</f>
        <v>19</v>
      </c>
    </row>
    <row r="9835" spans="1:61" ht="14.4" x14ac:dyDescent="0.3">
      <c r="A9835" s="2">
        <f>ROW()</f>
        <v>9835</v>
      </c>
      <c r="C9835" s="8">
        <f t="shared" ca="1" si="1309"/>
        <v>7</v>
      </c>
      <c r="D9835" s="8">
        <f t="shared" ca="1" si="1310"/>
        <v>19</v>
      </c>
      <c r="E9835" s="50">
        <f t="shared" ca="1" si="1304"/>
        <v>7</v>
      </c>
      <c r="F9835" s="2" t="str">
        <f t="shared" ca="1" si="1311"/>
        <v/>
      </c>
      <c r="BD9835" s="49">
        <f t="shared" ca="1" si="1308"/>
        <v>4473.5</v>
      </c>
      <c r="BE9835" s="3">
        <f t="shared" ca="1" si="1305"/>
        <v>0.44729999999999998</v>
      </c>
      <c r="BF9835" s="3">
        <f t="shared" ca="1" si="1306"/>
        <v>-0.13248586824472414</v>
      </c>
      <c r="BG9835" s="9">
        <f t="shared" ca="1" si="1307"/>
        <v>7</v>
      </c>
      <c r="BH9835" s="6">
        <f ca="1">IF(ISNUMBER('Descriptive Stats'!BF9835),'Descriptive Stats'!BF9835,#N/A)</f>
        <v>-0.13248586824472414</v>
      </c>
      <c r="BI9835" s="6">
        <f ca="1">IF(ISNUMBER('Descriptive Stats'!E9835),'Descriptive Stats'!E9835,#N/A)</f>
        <v>7</v>
      </c>
    </row>
    <row r="9836" spans="1:61" ht="14.4" x14ac:dyDescent="0.3">
      <c r="A9836" s="2">
        <f>ROW()</f>
        <v>9836</v>
      </c>
      <c r="C9836" s="8">
        <f t="shared" ca="1" si="1309"/>
        <v>6</v>
      </c>
      <c r="D9836" s="8">
        <f t="shared" ca="1" si="1310"/>
        <v>7</v>
      </c>
      <c r="E9836" s="50">
        <f t="shared" ca="1" si="1304"/>
        <v>6</v>
      </c>
      <c r="F9836" s="2" t="str">
        <f t="shared" ca="1" si="1311"/>
        <v/>
      </c>
      <c r="BD9836" s="49">
        <f t="shared" ca="1" si="1308"/>
        <v>3900</v>
      </c>
      <c r="BE9836" s="3">
        <f t="shared" ca="1" si="1305"/>
        <v>0.38995000000000002</v>
      </c>
      <c r="BF9836" s="3">
        <f t="shared" ca="1" si="1306"/>
        <v>-0.2794493539703507</v>
      </c>
      <c r="BG9836" s="9">
        <f t="shared" ca="1" si="1307"/>
        <v>6</v>
      </c>
      <c r="BH9836" s="6">
        <f ca="1">IF(ISNUMBER('Descriptive Stats'!BF9836),'Descriptive Stats'!BF9836,#N/A)</f>
        <v>-0.2794493539703507</v>
      </c>
      <c r="BI9836" s="6">
        <f ca="1">IF(ISNUMBER('Descriptive Stats'!E9836),'Descriptive Stats'!E9836,#N/A)</f>
        <v>6</v>
      </c>
    </row>
    <row r="9837" spans="1:61" ht="14.4" x14ac:dyDescent="0.3">
      <c r="A9837" s="2">
        <f>ROW()</f>
        <v>9837</v>
      </c>
      <c r="C9837" s="8">
        <f t="shared" ca="1" si="1309"/>
        <v>2</v>
      </c>
      <c r="D9837" s="8">
        <f t="shared" ca="1" si="1310"/>
        <v>6</v>
      </c>
      <c r="E9837" s="50">
        <f t="shared" ca="1" si="1304"/>
        <v>0</v>
      </c>
      <c r="F9837" s="2" t="str">
        <f t="shared" ca="1" si="1311"/>
        <v/>
      </c>
      <c r="BD9837" s="49">
        <f t="shared" ca="1" si="1308"/>
        <v>815.5</v>
      </c>
      <c r="BE9837" s="3">
        <f t="shared" ca="1" si="1305"/>
        <v>8.1500000000000003E-2</v>
      </c>
      <c r="BF9837" s="3">
        <f t="shared" ca="1" si="1306"/>
        <v>-1.3950525282585462</v>
      </c>
      <c r="BG9837" s="9">
        <f t="shared" ca="1" si="1307"/>
        <v>0</v>
      </c>
      <c r="BH9837" s="6">
        <f ca="1">IF(ISNUMBER('Descriptive Stats'!BF9837),'Descriptive Stats'!BF9837,#N/A)</f>
        <v>-1.3950525282585462</v>
      </c>
      <c r="BI9837" s="6">
        <f ca="1">IF(ISNUMBER('Descriptive Stats'!E9837),'Descriptive Stats'!E9837,#N/A)</f>
        <v>0</v>
      </c>
    </row>
    <row r="9838" spans="1:61" ht="14.4" x14ac:dyDescent="0.3">
      <c r="A9838" s="2">
        <f>ROW()</f>
        <v>9838</v>
      </c>
      <c r="C9838" s="8">
        <f t="shared" ca="1" si="1309"/>
        <v>11</v>
      </c>
      <c r="D9838" s="8">
        <f t="shared" ca="1" si="1310"/>
        <v>0</v>
      </c>
      <c r="E9838" s="50">
        <f t="shared" ca="1" si="1304"/>
        <v>2</v>
      </c>
      <c r="F9838" s="2" t="str">
        <f t="shared" ca="1" si="1311"/>
        <v/>
      </c>
      <c r="BD9838" s="49">
        <f t="shared" ca="1" si="1308"/>
        <v>2595</v>
      </c>
      <c r="BE9838" s="3">
        <f t="shared" ca="1" si="1305"/>
        <v>0.25945000000000001</v>
      </c>
      <c r="BF9838" s="3">
        <f t="shared" ca="1" si="1306"/>
        <v>-0.6450419512753276</v>
      </c>
      <c r="BG9838" s="9">
        <f t="shared" ca="1" si="1307"/>
        <v>2</v>
      </c>
      <c r="BH9838" s="6">
        <f ca="1">IF(ISNUMBER('Descriptive Stats'!BF9838),'Descriptive Stats'!BF9838,#N/A)</f>
        <v>-0.6450419512753276</v>
      </c>
      <c r="BI9838" s="6">
        <f ca="1">IF(ISNUMBER('Descriptive Stats'!E9838),'Descriptive Stats'!E9838,#N/A)</f>
        <v>2</v>
      </c>
    </row>
    <row r="9839" spans="1:61" ht="14.4" x14ac:dyDescent="0.3">
      <c r="A9839" s="2">
        <f>ROW()</f>
        <v>9839</v>
      </c>
      <c r="C9839" s="8">
        <f t="shared" ca="1" si="1309"/>
        <v>3</v>
      </c>
      <c r="D9839" s="8">
        <f t="shared" ca="1" si="1310"/>
        <v>2</v>
      </c>
      <c r="E9839" s="50">
        <f t="shared" ca="1" si="1304"/>
        <v>0</v>
      </c>
      <c r="F9839" s="2" t="str">
        <f t="shared" ca="1" si="1311"/>
        <v/>
      </c>
      <c r="BD9839" s="49">
        <f t="shared" ca="1" si="1308"/>
        <v>815.5</v>
      </c>
      <c r="BE9839" s="3">
        <f t="shared" ca="1" si="1305"/>
        <v>8.1500000000000003E-2</v>
      </c>
      <c r="BF9839" s="3">
        <f t="shared" ca="1" si="1306"/>
        <v>-1.3950525282585462</v>
      </c>
      <c r="BG9839" s="9">
        <f t="shared" ca="1" si="1307"/>
        <v>0</v>
      </c>
      <c r="BH9839" s="6">
        <f ca="1">IF(ISNUMBER('Descriptive Stats'!BF9839),'Descriptive Stats'!BF9839,#N/A)</f>
        <v>-1.3950525282585462</v>
      </c>
      <c r="BI9839" s="6">
        <f ca="1">IF(ISNUMBER('Descriptive Stats'!E9839),'Descriptive Stats'!E9839,#N/A)</f>
        <v>0</v>
      </c>
    </row>
    <row r="9840" spans="1:61" ht="14.4" x14ac:dyDescent="0.3">
      <c r="A9840" s="2">
        <f>ROW()</f>
        <v>9840</v>
      </c>
      <c r="C9840" s="8">
        <f t="shared" ca="1" si="1309"/>
        <v>11</v>
      </c>
      <c r="D9840" s="8">
        <f t="shared" ca="1" si="1310"/>
        <v>0</v>
      </c>
      <c r="E9840" s="50">
        <f t="shared" ca="1" si="1304"/>
        <v>0</v>
      </c>
      <c r="F9840" s="2" t="str">
        <f t="shared" ca="1" si="1311"/>
        <v/>
      </c>
      <c r="BD9840" s="49">
        <f t="shared" ca="1" si="1308"/>
        <v>815.5</v>
      </c>
      <c r="BE9840" s="3">
        <f t="shared" ca="1" si="1305"/>
        <v>8.1500000000000003E-2</v>
      </c>
      <c r="BF9840" s="3">
        <f t="shared" ca="1" si="1306"/>
        <v>-1.3950525282585462</v>
      </c>
      <c r="BG9840" s="9">
        <f t="shared" ca="1" si="1307"/>
        <v>0</v>
      </c>
      <c r="BH9840" s="6">
        <f ca="1">IF(ISNUMBER('Descriptive Stats'!BF9840),'Descriptive Stats'!BF9840,#N/A)</f>
        <v>-1.3950525282585462</v>
      </c>
      <c r="BI9840" s="6">
        <f ca="1">IF(ISNUMBER('Descriptive Stats'!E9840),'Descriptive Stats'!E9840,#N/A)</f>
        <v>0</v>
      </c>
    </row>
    <row r="9841" spans="1:61" ht="14.4" x14ac:dyDescent="0.3">
      <c r="A9841" s="2">
        <f>ROW()</f>
        <v>9841</v>
      </c>
      <c r="C9841" s="8">
        <f t="shared" ca="1" si="1309"/>
        <v>18</v>
      </c>
      <c r="D9841" s="8">
        <f t="shared" ca="1" si="1310"/>
        <v>0</v>
      </c>
      <c r="E9841" s="50">
        <f t="shared" ca="1" si="1304"/>
        <v>9</v>
      </c>
      <c r="F9841" s="2" t="str">
        <f t="shared" ca="1" si="1311"/>
        <v/>
      </c>
      <c r="BD9841" s="49">
        <f t="shared" ca="1" si="1308"/>
        <v>4819</v>
      </c>
      <c r="BE9841" s="3">
        <f t="shared" ca="1" si="1305"/>
        <v>0.48185</v>
      </c>
      <c r="BF9841" s="3">
        <f t="shared" ca="1" si="1306"/>
        <v>-4.5511009098988427E-2</v>
      </c>
      <c r="BG9841" s="9">
        <f t="shared" ca="1" si="1307"/>
        <v>9</v>
      </c>
      <c r="BH9841" s="6">
        <f ca="1">IF(ISNUMBER('Descriptive Stats'!BF9841),'Descriptive Stats'!BF9841,#N/A)</f>
        <v>-4.5511009098988427E-2</v>
      </c>
      <c r="BI9841" s="6">
        <f ca="1">IF(ISNUMBER('Descriptive Stats'!E9841),'Descriptive Stats'!E9841,#N/A)</f>
        <v>9</v>
      </c>
    </row>
    <row r="9842" spans="1:61" ht="14.4" x14ac:dyDescent="0.3">
      <c r="A9842" s="2">
        <f>ROW()</f>
        <v>9842</v>
      </c>
      <c r="C9842" s="8">
        <f t="shared" ca="1" si="1309"/>
        <v>23</v>
      </c>
      <c r="D9842" s="8">
        <f t="shared" ca="1" si="1310"/>
        <v>9</v>
      </c>
      <c r="E9842" s="50">
        <f t="shared" ca="1" si="1304"/>
        <v>9</v>
      </c>
      <c r="F9842" s="2" t="str">
        <f t="shared" ca="1" si="1311"/>
        <v/>
      </c>
      <c r="BD9842" s="49">
        <f t="shared" ca="1" si="1308"/>
        <v>4819</v>
      </c>
      <c r="BE9842" s="3">
        <f t="shared" ca="1" si="1305"/>
        <v>0.48185</v>
      </c>
      <c r="BF9842" s="3">
        <f t="shared" ca="1" si="1306"/>
        <v>-4.5511009098988427E-2</v>
      </c>
      <c r="BG9842" s="9">
        <f t="shared" ca="1" si="1307"/>
        <v>9</v>
      </c>
      <c r="BH9842" s="6">
        <f ca="1">IF(ISNUMBER('Descriptive Stats'!BF9842),'Descriptive Stats'!BF9842,#N/A)</f>
        <v>-4.5511009098988427E-2</v>
      </c>
      <c r="BI9842" s="6">
        <f ca="1">IF(ISNUMBER('Descriptive Stats'!E9842),'Descriptive Stats'!E9842,#N/A)</f>
        <v>9</v>
      </c>
    </row>
    <row r="9843" spans="1:61" ht="14.4" x14ac:dyDescent="0.3">
      <c r="A9843" s="2">
        <f>ROW()</f>
        <v>9843</v>
      </c>
      <c r="C9843" s="8">
        <f t="shared" ca="1" si="1309"/>
        <v>23</v>
      </c>
      <c r="D9843" s="8">
        <f t="shared" ca="1" si="1310"/>
        <v>9</v>
      </c>
      <c r="E9843" s="50">
        <f t="shared" ca="1" si="1304"/>
        <v>0</v>
      </c>
      <c r="F9843" s="2" t="str">
        <f t="shared" ca="1" si="1311"/>
        <v/>
      </c>
      <c r="BD9843" s="49">
        <f t="shared" ca="1" si="1308"/>
        <v>815.5</v>
      </c>
      <c r="BE9843" s="3">
        <f t="shared" ca="1" si="1305"/>
        <v>8.1500000000000003E-2</v>
      </c>
      <c r="BF9843" s="3">
        <f t="shared" ca="1" si="1306"/>
        <v>-1.3950525282585462</v>
      </c>
      <c r="BG9843" s="9">
        <f t="shared" ca="1" si="1307"/>
        <v>0</v>
      </c>
      <c r="BH9843" s="6">
        <f ca="1">IF(ISNUMBER('Descriptive Stats'!BF9843),'Descriptive Stats'!BF9843,#N/A)</f>
        <v>-1.3950525282585462</v>
      </c>
      <c r="BI9843" s="6">
        <f ca="1">IF(ISNUMBER('Descriptive Stats'!E9843),'Descriptive Stats'!E9843,#N/A)</f>
        <v>0</v>
      </c>
    </row>
    <row r="9844" spans="1:61" ht="14.4" x14ac:dyDescent="0.3">
      <c r="A9844" s="2">
        <f>ROW()</f>
        <v>9844</v>
      </c>
      <c r="C9844" s="8">
        <f t="shared" ca="1" si="1309"/>
        <v>18</v>
      </c>
      <c r="D9844" s="8">
        <f t="shared" ca="1" si="1310"/>
        <v>0</v>
      </c>
      <c r="E9844" s="50">
        <f t="shared" ca="1" si="1304"/>
        <v>6</v>
      </c>
      <c r="F9844" s="2" t="str">
        <f t="shared" ca="1" si="1311"/>
        <v/>
      </c>
      <c r="BD9844" s="49">
        <f t="shared" ca="1" si="1308"/>
        <v>3900</v>
      </c>
      <c r="BE9844" s="3">
        <f t="shared" ca="1" si="1305"/>
        <v>0.38995000000000002</v>
      </c>
      <c r="BF9844" s="3">
        <f t="shared" ca="1" si="1306"/>
        <v>-0.2794493539703507</v>
      </c>
      <c r="BG9844" s="9">
        <f t="shared" ca="1" si="1307"/>
        <v>6</v>
      </c>
      <c r="BH9844" s="6">
        <f ca="1">IF(ISNUMBER('Descriptive Stats'!BF9844),'Descriptive Stats'!BF9844,#N/A)</f>
        <v>-0.2794493539703507</v>
      </c>
      <c r="BI9844" s="6">
        <f ca="1">IF(ISNUMBER('Descriptive Stats'!E9844),'Descriptive Stats'!E9844,#N/A)</f>
        <v>6</v>
      </c>
    </row>
    <row r="9845" spans="1:61" ht="14.4" x14ac:dyDescent="0.3">
      <c r="A9845" s="2">
        <f>ROW()</f>
        <v>9845</v>
      </c>
      <c r="C9845" s="8">
        <f t="shared" ca="1" si="1309"/>
        <v>16</v>
      </c>
      <c r="D9845" s="8">
        <f t="shared" ca="1" si="1310"/>
        <v>6</v>
      </c>
      <c r="E9845" s="50">
        <f t="shared" ca="1" si="1304"/>
        <v>6</v>
      </c>
      <c r="F9845" s="2" t="str">
        <f t="shared" ca="1" si="1311"/>
        <v/>
      </c>
      <c r="BD9845" s="49">
        <f t="shared" ca="1" si="1308"/>
        <v>3900</v>
      </c>
      <c r="BE9845" s="3">
        <f t="shared" ca="1" si="1305"/>
        <v>0.38995000000000002</v>
      </c>
      <c r="BF9845" s="3">
        <f t="shared" ca="1" si="1306"/>
        <v>-0.2794493539703507</v>
      </c>
      <c r="BG9845" s="9">
        <f t="shared" ca="1" si="1307"/>
        <v>6</v>
      </c>
      <c r="BH9845" s="6">
        <f ca="1">IF(ISNUMBER('Descriptive Stats'!BF9845),'Descriptive Stats'!BF9845,#N/A)</f>
        <v>-0.2794493539703507</v>
      </c>
      <c r="BI9845" s="6">
        <f ca="1">IF(ISNUMBER('Descriptive Stats'!E9845),'Descriptive Stats'!E9845,#N/A)</f>
        <v>6</v>
      </c>
    </row>
    <row r="9846" spans="1:61" ht="14.4" x14ac:dyDescent="0.3">
      <c r="A9846" s="2">
        <f>ROW()</f>
        <v>9846</v>
      </c>
      <c r="C9846" s="8">
        <f t="shared" ca="1" si="1309"/>
        <v>2</v>
      </c>
      <c r="D9846" s="8">
        <f t="shared" ca="1" si="1310"/>
        <v>6</v>
      </c>
      <c r="E9846" s="50">
        <f t="shared" ca="1" si="1304"/>
        <v>0</v>
      </c>
      <c r="F9846" s="2" t="str">
        <f t="shared" ca="1" si="1311"/>
        <v/>
      </c>
      <c r="BD9846" s="49">
        <f t="shared" ca="1" si="1308"/>
        <v>815.5</v>
      </c>
      <c r="BE9846" s="3">
        <f t="shared" ca="1" si="1305"/>
        <v>8.1500000000000003E-2</v>
      </c>
      <c r="BF9846" s="3">
        <f t="shared" ca="1" si="1306"/>
        <v>-1.3950525282585462</v>
      </c>
      <c r="BG9846" s="9">
        <f t="shared" ca="1" si="1307"/>
        <v>0</v>
      </c>
      <c r="BH9846" s="6">
        <f ca="1">IF(ISNUMBER('Descriptive Stats'!BF9846),'Descriptive Stats'!BF9846,#N/A)</f>
        <v>-1.3950525282585462</v>
      </c>
      <c r="BI9846" s="6">
        <f ca="1">IF(ISNUMBER('Descriptive Stats'!E9846),'Descriptive Stats'!E9846,#N/A)</f>
        <v>0</v>
      </c>
    </row>
    <row r="9847" spans="1:61" ht="14.4" x14ac:dyDescent="0.3">
      <c r="A9847" s="2">
        <f>ROW()</f>
        <v>9847</v>
      </c>
      <c r="C9847" s="8">
        <f t="shared" ca="1" si="1309"/>
        <v>15</v>
      </c>
      <c r="D9847" s="8">
        <f t="shared" ca="1" si="1310"/>
        <v>0</v>
      </c>
      <c r="E9847" s="50">
        <f t="shared" ca="1" si="1304"/>
        <v>2</v>
      </c>
      <c r="F9847" s="2" t="str">
        <f t="shared" ca="1" si="1311"/>
        <v/>
      </c>
      <c r="BD9847" s="49">
        <f t="shared" ca="1" si="1308"/>
        <v>2595</v>
      </c>
      <c r="BE9847" s="3">
        <f t="shared" ca="1" si="1305"/>
        <v>0.25945000000000001</v>
      </c>
      <c r="BF9847" s="3">
        <f t="shared" ca="1" si="1306"/>
        <v>-0.6450419512753276</v>
      </c>
      <c r="BG9847" s="9">
        <f t="shared" ca="1" si="1307"/>
        <v>2</v>
      </c>
      <c r="BH9847" s="6">
        <f ca="1">IF(ISNUMBER('Descriptive Stats'!BF9847),'Descriptive Stats'!BF9847,#N/A)</f>
        <v>-0.6450419512753276</v>
      </c>
      <c r="BI9847" s="6">
        <f ca="1">IF(ISNUMBER('Descriptive Stats'!E9847),'Descriptive Stats'!E9847,#N/A)</f>
        <v>2</v>
      </c>
    </row>
    <row r="9848" spans="1:61" ht="14.4" x14ac:dyDescent="0.3">
      <c r="A9848" s="2">
        <f>ROW()</f>
        <v>9848</v>
      </c>
      <c r="C9848" s="8">
        <f t="shared" ca="1" si="1309"/>
        <v>9</v>
      </c>
      <c r="D9848" s="8">
        <f t="shared" ca="1" si="1310"/>
        <v>2</v>
      </c>
      <c r="E9848" s="50">
        <f t="shared" ca="1" si="1304"/>
        <v>0</v>
      </c>
      <c r="F9848" s="2" t="str">
        <f t="shared" ca="1" si="1311"/>
        <v/>
      </c>
      <c r="BD9848" s="49">
        <f t="shared" ca="1" si="1308"/>
        <v>815.5</v>
      </c>
      <c r="BE9848" s="3">
        <f t="shared" ca="1" si="1305"/>
        <v>8.1500000000000003E-2</v>
      </c>
      <c r="BF9848" s="3">
        <f t="shared" ca="1" si="1306"/>
        <v>-1.3950525282585462</v>
      </c>
      <c r="BG9848" s="9">
        <f t="shared" ca="1" si="1307"/>
        <v>0</v>
      </c>
      <c r="BH9848" s="6">
        <f ca="1">IF(ISNUMBER('Descriptive Stats'!BF9848),'Descriptive Stats'!BF9848,#N/A)</f>
        <v>-1.3950525282585462</v>
      </c>
      <c r="BI9848" s="6">
        <f ca="1">IF(ISNUMBER('Descriptive Stats'!E9848),'Descriptive Stats'!E9848,#N/A)</f>
        <v>0</v>
      </c>
    </row>
    <row r="9849" spans="1:61" ht="14.4" x14ac:dyDescent="0.3">
      <c r="A9849" s="2">
        <f>ROW()</f>
        <v>9849</v>
      </c>
      <c r="C9849" s="8">
        <f t="shared" ca="1" si="1309"/>
        <v>11</v>
      </c>
      <c r="D9849" s="8">
        <f t="shared" ca="1" si="1310"/>
        <v>0</v>
      </c>
      <c r="E9849" s="50">
        <f t="shared" ca="1" si="1304"/>
        <v>0</v>
      </c>
      <c r="F9849" s="2" t="str">
        <f t="shared" ca="1" si="1311"/>
        <v/>
      </c>
      <c r="BD9849" s="49">
        <f t="shared" ca="1" si="1308"/>
        <v>815.5</v>
      </c>
      <c r="BE9849" s="3">
        <f t="shared" ca="1" si="1305"/>
        <v>8.1500000000000003E-2</v>
      </c>
      <c r="BF9849" s="3">
        <f t="shared" ca="1" si="1306"/>
        <v>-1.3950525282585462</v>
      </c>
      <c r="BG9849" s="9">
        <f t="shared" ca="1" si="1307"/>
        <v>0</v>
      </c>
      <c r="BH9849" s="6">
        <f ca="1">IF(ISNUMBER('Descriptive Stats'!BF9849),'Descriptive Stats'!BF9849,#N/A)</f>
        <v>-1.3950525282585462</v>
      </c>
      <c r="BI9849" s="6">
        <f ca="1">IF(ISNUMBER('Descriptive Stats'!E9849),'Descriptive Stats'!E9849,#N/A)</f>
        <v>0</v>
      </c>
    </row>
    <row r="9850" spans="1:61" ht="14.4" x14ac:dyDescent="0.3">
      <c r="A9850" s="2">
        <f>ROW()</f>
        <v>9850</v>
      </c>
      <c r="C9850" s="8">
        <f t="shared" ca="1" si="1309"/>
        <v>14</v>
      </c>
      <c r="D9850" s="8">
        <f t="shared" ca="1" si="1310"/>
        <v>0</v>
      </c>
      <c r="E9850" s="50">
        <f t="shared" ca="1" si="1304"/>
        <v>1</v>
      </c>
      <c r="F9850" s="2" t="str">
        <f t="shared" ca="1" si="1311"/>
        <v/>
      </c>
      <c r="BD9850" s="49">
        <f t="shared" ca="1" si="1308"/>
        <v>1871</v>
      </c>
      <c r="BE9850" s="3">
        <f t="shared" ca="1" si="1305"/>
        <v>0.18704999999999999</v>
      </c>
      <c r="BF9850" s="3">
        <f t="shared" ca="1" si="1306"/>
        <v>-0.88881967520906158</v>
      </c>
      <c r="BG9850" s="9">
        <f t="shared" ca="1" si="1307"/>
        <v>1</v>
      </c>
      <c r="BH9850" s="6">
        <f ca="1">IF(ISNUMBER('Descriptive Stats'!BF9850),'Descriptive Stats'!BF9850,#N/A)</f>
        <v>-0.88881967520906158</v>
      </c>
      <c r="BI9850" s="6">
        <f ca="1">IF(ISNUMBER('Descriptive Stats'!E9850),'Descriptive Stats'!E9850,#N/A)</f>
        <v>1</v>
      </c>
    </row>
    <row r="9851" spans="1:61" ht="14.4" x14ac:dyDescent="0.3">
      <c r="A9851" s="2">
        <f>ROW()</f>
        <v>9851</v>
      </c>
      <c r="C9851" s="8">
        <f t="shared" ca="1" si="1309"/>
        <v>12</v>
      </c>
      <c r="D9851" s="8">
        <f t="shared" ca="1" si="1310"/>
        <v>1</v>
      </c>
      <c r="E9851" s="50">
        <f t="shared" ca="1" si="1304"/>
        <v>9</v>
      </c>
      <c r="F9851" s="2" t="str">
        <f t="shared" ca="1" si="1311"/>
        <v/>
      </c>
      <c r="BD9851" s="49">
        <f t="shared" ca="1" si="1308"/>
        <v>4819</v>
      </c>
      <c r="BE9851" s="3">
        <f t="shared" ca="1" si="1305"/>
        <v>0.48185</v>
      </c>
      <c r="BF9851" s="3">
        <f t="shared" ca="1" si="1306"/>
        <v>-4.5511009098988427E-2</v>
      </c>
      <c r="BG9851" s="9">
        <f t="shared" ca="1" si="1307"/>
        <v>9</v>
      </c>
      <c r="BH9851" s="6">
        <f ca="1">IF(ISNUMBER('Descriptive Stats'!BF9851),'Descriptive Stats'!BF9851,#N/A)</f>
        <v>-4.5511009098988427E-2</v>
      </c>
      <c r="BI9851" s="6">
        <f ca="1">IF(ISNUMBER('Descriptive Stats'!E9851),'Descriptive Stats'!E9851,#N/A)</f>
        <v>9</v>
      </c>
    </row>
    <row r="9852" spans="1:61" ht="14.4" x14ac:dyDescent="0.3">
      <c r="A9852" s="2">
        <f>ROW()</f>
        <v>9852</v>
      </c>
      <c r="C9852" s="8">
        <f t="shared" ca="1" si="1309"/>
        <v>23</v>
      </c>
      <c r="D9852" s="8">
        <f t="shared" ca="1" si="1310"/>
        <v>9</v>
      </c>
      <c r="E9852" s="50">
        <f t="shared" ca="1" si="1304"/>
        <v>7</v>
      </c>
      <c r="F9852" s="2" t="str">
        <f t="shared" ca="1" si="1311"/>
        <v/>
      </c>
      <c r="BD9852" s="49">
        <f t="shared" ca="1" si="1308"/>
        <v>4473.5</v>
      </c>
      <c r="BE9852" s="3">
        <f t="shared" ca="1" si="1305"/>
        <v>0.44729999999999998</v>
      </c>
      <c r="BF9852" s="3">
        <f t="shared" ca="1" si="1306"/>
        <v>-0.13248586824472414</v>
      </c>
      <c r="BG9852" s="9">
        <f t="shared" ca="1" si="1307"/>
        <v>7</v>
      </c>
      <c r="BH9852" s="6">
        <f ca="1">IF(ISNUMBER('Descriptive Stats'!BF9852),'Descriptive Stats'!BF9852,#N/A)</f>
        <v>-0.13248586824472414</v>
      </c>
      <c r="BI9852" s="6">
        <f ca="1">IF(ISNUMBER('Descriptive Stats'!E9852),'Descriptive Stats'!E9852,#N/A)</f>
        <v>7</v>
      </c>
    </row>
    <row r="9853" spans="1:61" ht="14.4" x14ac:dyDescent="0.3">
      <c r="A9853" s="2">
        <f>ROW()</f>
        <v>9853</v>
      </c>
      <c r="C9853" s="8">
        <f t="shared" ca="1" si="1309"/>
        <v>6</v>
      </c>
      <c r="D9853" s="8">
        <f t="shared" ca="1" si="1310"/>
        <v>7</v>
      </c>
      <c r="E9853" s="50">
        <f t="shared" ca="1" si="1304"/>
        <v>2</v>
      </c>
      <c r="F9853" s="2" t="str">
        <f t="shared" ca="1" si="1311"/>
        <v/>
      </c>
      <c r="BD9853" s="49">
        <f t="shared" ca="1" si="1308"/>
        <v>2595</v>
      </c>
      <c r="BE9853" s="3">
        <f t="shared" ca="1" si="1305"/>
        <v>0.25945000000000001</v>
      </c>
      <c r="BF9853" s="3">
        <f t="shared" ca="1" si="1306"/>
        <v>-0.6450419512753276</v>
      </c>
      <c r="BG9853" s="9">
        <f t="shared" ca="1" si="1307"/>
        <v>2</v>
      </c>
      <c r="BH9853" s="6">
        <f ca="1">IF(ISNUMBER('Descriptive Stats'!BF9853),'Descriptive Stats'!BF9853,#N/A)</f>
        <v>-0.6450419512753276</v>
      </c>
      <c r="BI9853" s="6">
        <f ca="1">IF(ISNUMBER('Descriptive Stats'!E9853),'Descriptive Stats'!E9853,#N/A)</f>
        <v>2</v>
      </c>
    </row>
    <row r="9854" spans="1:61" ht="14.4" x14ac:dyDescent="0.3">
      <c r="A9854" s="2">
        <f>ROW()</f>
        <v>9854</v>
      </c>
      <c r="C9854" s="8">
        <f t="shared" ca="1" si="1309"/>
        <v>21</v>
      </c>
      <c r="D9854" s="8">
        <f t="shared" ca="1" si="1310"/>
        <v>2</v>
      </c>
      <c r="E9854" s="50">
        <f t="shared" ca="1" si="1304"/>
        <v>1</v>
      </c>
      <c r="F9854" s="2" t="str">
        <f t="shared" ca="1" si="1311"/>
        <v/>
      </c>
      <c r="BD9854" s="49">
        <f t="shared" ca="1" si="1308"/>
        <v>1871</v>
      </c>
      <c r="BE9854" s="3">
        <f t="shared" ca="1" si="1305"/>
        <v>0.18704999999999999</v>
      </c>
      <c r="BF9854" s="3">
        <f t="shared" ca="1" si="1306"/>
        <v>-0.88881967520906158</v>
      </c>
      <c r="BG9854" s="9">
        <f t="shared" ca="1" si="1307"/>
        <v>1</v>
      </c>
      <c r="BH9854" s="6">
        <f ca="1">IF(ISNUMBER('Descriptive Stats'!BF9854),'Descriptive Stats'!BF9854,#N/A)</f>
        <v>-0.88881967520906158</v>
      </c>
      <c r="BI9854" s="6">
        <f ca="1">IF(ISNUMBER('Descriptive Stats'!E9854),'Descriptive Stats'!E9854,#N/A)</f>
        <v>1</v>
      </c>
    </row>
    <row r="9855" spans="1:61" ht="14.4" x14ac:dyDescent="0.3">
      <c r="A9855" s="2">
        <f>ROW()</f>
        <v>9855</v>
      </c>
      <c r="C9855" s="8">
        <f t="shared" ca="1" si="1309"/>
        <v>8</v>
      </c>
      <c r="D9855" s="8">
        <f t="shared" ca="1" si="1310"/>
        <v>1</v>
      </c>
      <c r="E9855" s="50">
        <f t="shared" ca="1" si="1304"/>
        <v>6</v>
      </c>
      <c r="F9855" s="2" t="str">
        <f t="shared" ca="1" si="1311"/>
        <v/>
      </c>
      <c r="BD9855" s="49">
        <f t="shared" ca="1" si="1308"/>
        <v>3900</v>
      </c>
      <c r="BE9855" s="3">
        <f t="shared" ca="1" si="1305"/>
        <v>0.38995000000000002</v>
      </c>
      <c r="BF9855" s="3">
        <f t="shared" ca="1" si="1306"/>
        <v>-0.2794493539703507</v>
      </c>
      <c r="BG9855" s="9">
        <f t="shared" ca="1" si="1307"/>
        <v>6</v>
      </c>
      <c r="BH9855" s="6">
        <f ca="1">IF(ISNUMBER('Descriptive Stats'!BF9855),'Descriptive Stats'!BF9855,#N/A)</f>
        <v>-0.2794493539703507</v>
      </c>
      <c r="BI9855" s="6">
        <f ca="1">IF(ISNUMBER('Descriptive Stats'!E9855),'Descriptive Stats'!E9855,#N/A)</f>
        <v>6</v>
      </c>
    </row>
    <row r="9856" spans="1:61" ht="14.4" x14ac:dyDescent="0.3">
      <c r="A9856" s="2">
        <f>ROW()</f>
        <v>9856</v>
      </c>
      <c r="C9856" s="8">
        <f t="shared" ca="1" si="1309"/>
        <v>5</v>
      </c>
      <c r="D9856" s="8">
        <f t="shared" ca="1" si="1310"/>
        <v>6</v>
      </c>
      <c r="E9856" s="50">
        <f t="shared" ca="1" si="1304"/>
        <v>1</v>
      </c>
      <c r="F9856" s="2" t="str">
        <f t="shared" ca="1" si="1311"/>
        <v/>
      </c>
      <c r="BD9856" s="49">
        <f t="shared" ca="1" si="1308"/>
        <v>1871</v>
      </c>
      <c r="BE9856" s="3">
        <f t="shared" ca="1" si="1305"/>
        <v>0.18704999999999999</v>
      </c>
      <c r="BF9856" s="3">
        <f t="shared" ca="1" si="1306"/>
        <v>-0.88881967520906158</v>
      </c>
      <c r="BG9856" s="9">
        <f t="shared" ca="1" si="1307"/>
        <v>1</v>
      </c>
      <c r="BH9856" s="6">
        <f ca="1">IF(ISNUMBER('Descriptive Stats'!BF9856),'Descriptive Stats'!BF9856,#N/A)</f>
        <v>-0.88881967520906158</v>
      </c>
      <c r="BI9856" s="6">
        <f ca="1">IF(ISNUMBER('Descriptive Stats'!E9856),'Descriptive Stats'!E9856,#N/A)</f>
        <v>1</v>
      </c>
    </row>
    <row r="9857" spans="1:61" ht="14.4" x14ac:dyDescent="0.3">
      <c r="A9857" s="2">
        <f>ROW()</f>
        <v>9857</v>
      </c>
      <c r="C9857" s="8">
        <f t="shared" ca="1" si="1309"/>
        <v>8</v>
      </c>
      <c r="D9857" s="8">
        <f t="shared" ca="1" si="1310"/>
        <v>1</v>
      </c>
      <c r="E9857" s="50">
        <f t="shared" ca="1" si="1304"/>
        <v>0</v>
      </c>
      <c r="F9857" s="2" t="str">
        <f t="shared" ca="1" si="1311"/>
        <v/>
      </c>
      <c r="BD9857" s="49">
        <f t="shared" ca="1" si="1308"/>
        <v>815.5</v>
      </c>
      <c r="BE9857" s="3">
        <f t="shared" ca="1" si="1305"/>
        <v>8.1500000000000003E-2</v>
      </c>
      <c r="BF9857" s="3">
        <f t="shared" ca="1" si="1306"/>
        <v>-1.3950525282585462</v>
      </c>
      <c r="BG9857" s="9">
        <f t="shared" ca="1" si="1307"/>
        <v>0</v>
      </c>
      <c r="BH9857" s="6">
        <f ca="1">IF(ISNUMBER('Descriptive Stats'!BF9857),'Descriptive Stats'!BF9857,#N/A)</f>
        <v>-1.3950525282585462</v>
      </c>
      <c r="BI9857" s="6">
        <f ca="1">IF(ISNUMBER('Descriptive Stats'!E9857),'Descriptive Stats'!E9857,#N/A)</f>
        <v>0</v>
      </c>
    </row>
    <row r="9858" spans="1:61" ht="14.4" x14ac:dyDescent="0.3">
      <c r="A9858" s="2">
        <f>ROW()</f>
        <v>9858</v>
      </c>
      <c r="C9858" s="8">
        <f t="shared" ca="1" si="1309"/>
        <v>4</v>
      </c>
      <c r="D9858" s="8">
        <f t="shared" ca="1" si="1310"/>
        <v>0</v>
      </c>
      <c r="E9858" s="50">
        <f t="shared" ca="1" si="1304"/>
        <v>2</v>
      </c>
      <c r="F9858" s="2" t="str">
        <f t="shared" ca="1" si="1311"/>
        <v/>
      </c>
      <c r="BD9858" s="49">
        <f t="shared" ca="1" si="1308"/>
        <v>2595</v>
      </c>
      <c r="BE9858" s="3">
        <f t="shared" ca="1" si="1305"/>
        <v>0.25945000000000001</v>
      </c>
      <c r="BF9858" s="3">
        <f t="shared" ca="1" si="1306"/>
        <v>-0.6450419512753276</v>
      </c>
      <c r="BG9858" s="9">
        <f t="shared" ca="1" si="1307"/>
        <v>2</v>
      </c>
      <c r="BH9858" s="6">
        <f ca="1">IF(ISNUMBER('Descriptive Stats'!BF9858),'Descriptive Stats'!BF9858,#N/A)</f>
        <v>-0.6450419512753276</v>
      </c>
      <c r="BI9858" s="6">
        <f ca="1">IF(ISNUMBER('Descriptive Stats'!E9858),'Descriptive Stats'!E9858,#N/A)</f>
        <v>2</v>
      </c>
    </row>
    <row r="9859" spans="1:61" ht="14.4" x14ac:dyDescent="0.3">
      <c r="A9859" s="2">
        <f>ROW()</f>
        <v>9859</v>
      </c>
      <c r="C9859" s="8">
        <f t="shared" ca="1" si="1309"/>
        <v>3</v>
      </c>
      <c r="D9859" s="8">
        <f t="shared" ca="1" si="1310"/>
        <v>2</v>
      </c>
      <c r="E9859" s="50">
        <f t="shared" ref="E9859:E9922" ca="1" si="1312">IF(0=MOD(ROW(),$J$1),AVERAGE(OFFSET($D$2,ROW()-$J$1,0,$J$1,1)),"")</f>
        <v>0</v>
      </c>
      <c r="F9859" s="2" t="str">
        <f t="shared" ca="1" si="1311"/>
        <v/>
      </c>
      <c r="BD9859" s="49">
        <f t="shared" ca="1" si="1308"/>
        <v>815.5</v>
      </c>
      <c r="BE9859" s="3">
        <f t="shared" ca="1" si="1305"/>
        <v>8.1500000000000003E-2</v>
      </c>
      <c r="BF9859" s="3">
        <f t="shared" ca="1" si="1306"/>
        <v>-1.3950525282585462</v>
      </c>
      <c r="BG9859" s="9">
        <f t="shared" ca="1" si="1307"/>
        <v>0</v>
      </c>
      <c r="BH9859" s="6">
        <f ca="1">IF(ISNUMBER('Descriptive Stats'!BF9859),'Descriptive Stats'!BF9859,#N/A)</f>
        <v>-1.3950525282585462</v>
      </c>
      <c r="BI9859" s="6">
        <f ca="1">IF(ISNUMBER('Descriptive Stats'!E9859),'Descriptive Stats'!E9859,#N/A)</f>
        <v>0</v>
      </c>
    </row>
    <row r="9860" spans="1:61" ht="14.4" x14ac:dyDescent="0.3">
      <c r="A9860" s="2">
        <f>ROW()</f>
        <v>9860</v>
      </c>
      <c r="C9860" s="8">
        <f t="shared" ca="1" si="1309"/>
        <v>15</v>
      </c>
      <c r="D9860" s="8">
        <f t="shared" ca="1" si="1310"/>
        <v>0</v>
      </c>
      <c r="E9860" s="50">
        <f t="shared" ca="1" si="1312"/>
        <v>2</v>
      </c>
      <c r="F9860" s="2" t="str">
        <f t="shared" ca="1" si="1311"/>
        <v/>
      </c>
      <c r="BD9860" s="49">
        <f t="shared" ca="1" si="1308"/>
        <v>2595</v>
      </c>
      <c r="BE9860" s="3">
        <f t="shared" ca="1" si="1305"/>
        <v>0.25945000000000001</v>
      </c>
      <c r="BF9860" s="3">
        <f t="shared" ca="1" si="1306"/>
        <v>-0.6450419512753276</v>
      </c>
      <c r="BG9860" s="9">
        <f t="shared" ca="1" si="1307"/>
        <v>2</v>
      </c>
      <c r="BH9860" s="6">
        <f ca="1">IF(ISNUMBER('Descriptive Stats'!BF9860),'Descriptive Stats'!BF9860,#N/A)</f>
        <v>-0.6450419512753276</v>
      </c>
      <c r="BI9860" s="6">
        <f ca="1">IF(ISNUMBER('Descriptive Stats'!E9860),'Descriptive Stats'!E9860,#N/A)</f>
        <v>2</v>
      </c>
    </row>
    <row r="9861" spans="1:61" ht="14.4" x14ac:dyDescent="0.3">
      <c r="A9861" s="2">
        <f>ROW()</f>
        <v>9861</v>
      </c>
      <c r="C9861" s="8">
        <f t="shared" ca="1" si="1309"/>
        <v>9</v>
      </c>
      <c r="D9861" s="8">
        <f t="shared" ca="1" si="1310"/>
        <v>2</v>
      </c>
      <c r="E9861" s="50">
        <f t="shared" ca="1" si="1312"/>
        <v>1</v>
      </c>
      <c r="F9861" s="2" t="str">
        <f t="shared" ca="1" si="1311"/>
        <v/>
      </c>
      <c r="BD9861" s="49">
        <f t="shared" ca="1" si="1308"/>
        <v>1871</v>
      </c>
      <c r="BE9861" s="3">
        <f t="shared" ca="1" si="1305"/>
        <v>0.18704999999999999</v>
      </c>
      <c r="BF9861" s="3">
        <f t="shared" ca="1" si="1306"/>
        <v>-0.88881967520906158</v>
      </c>
      <c r="BG9861" s="9">
        <f t="shared" ca="1" si="1307"/>
        <v>1</v>
      </c>
      <c r="BH9861" s="6">
        <f ca="1">IF(ISNUMBER('Descriptive Stats'!BF9861),'Descriptive Stats'!BF9861,#N/A)</f>
        <v>-0.88881967520906158</v>
      </c>
      <c r="BI9861" s="6">
        <f ca="1">IF(ISNUMBER('Descriptive Stats'!E9861),'Descriptive Stats'!E9861,#N/A)</f>
        <v>1</v>
      </c>
    </row>
    <row r="9862" spans="1:61" ht="14.4" x14ac:dyDescent="0.3">
      <c r="A9862" s="2">
        <f>ROW()</f>
        <v>9862</v>
      </c>
      <c r="C9862" s="8">
        <f t="shared" ca="1" si="1309"/>
        <v>12</v>
      </c>
      <c r="D9862" s="8">
        <f t="shared" ca="1" si="1310"/>
        <v>1</v>
      </c>
      <c r="E9862" s="50">
        <f t="shared" ca="1" si="1312"/>
        <v>6</v>
      </c>
      <c r="F9862" s="2" t="str">
        <f t="shared" ca="1" si="1311"/>
        <v/>
      </c>
      <c r="BD9862" s="49">
        <f t="shared" ca="1" si="1308"/>
        <v>3900</v>
      </c>
      <c r="BE9862" s="3">
        <f t="shared" ca="1" si="1305"/>
        <v>0.38995000000000002</v>
      </c>
      <c r="BF9862" s="3">
        <f t="shared" ca="1" si="1306"/>
        <v>-0.2794493539703507</v>
      </c>
      <c r="BG9862" s="9">
        <f t="shared" ca="1" si="1307"/>
        <v>6</v>
      </c>
      <c r="BH9862" s="6">
        <f ca="1">IF(ISNUMBER('Descriptive Stats'!BF9862),'Descriptive Stats'!BF9862,#N/A)</f>
        <v>-0.2794493539703507</v>
      </c>
      <c r="BI9862" s="6">
        <f ca="1">IF(ISNUMBER('Descriptive Stats'!E9862),'Descriptive Stats'!E9862,#N/A)</f>
        <v>6</v>
      </c>
    </row>
    <row r="9863" spans="1:61" ht="14.4" x14ac:dyDescent="0.3">
      <c r="A9863" s="2">
        <f>ROW()</f>
        <v>9863</v>
      </c>
      <c r="C9863" s="8">
        <f t="shared" ca="1" si="1309"/>
        <v>16</v>
      </c>
      <c r="D9863" s="8">
        <f t="shared" ca="1" si="1310"/>
        <v>6</v>
      </c>
      <c r="E9863" s="50">
        <f t="shared" ca="1" si="1312"/>
        <v>15</v>
      </c>
      <c r="F9863" s="2" t="str">
        <f t="shared" ca="1" si="1311"/>
        <v/>
      </c>
      <c r="BD9863" s="49">
        <f t="shared" ca="1" si="1308"/>
        <v>5051.5</v>
      </c>
      <c r="BE9863" s="3">
        <f t="shared" ca="1" si="1305"/>
        <v>0.50509999999999999</v>
      </c>
      <c r="BF9863" s="3">
        <f t="shared" ca="1" si="1306"/>
        <v>1.2784152420787677E-2</v>
      </c>
      <c r="BG9863" s="9">
        <f t="shared" ca="1" si="1307"/>
        <v>15</v>
      </c>
      <c r="BH9863" s="6">
        <f ca="1">IF(ISNUMBER('Descriptive Stats'!BF9863),'Descriptive Stats'!BF9863,#N/A)</f>
        <v>1.2784152420787677E-2</v>
      </c>
      <c r="BI9863" s="6">
        <f ca="1">IF(ISNUMBER('Descriptive Stats'!E9863),'Descriptive Stats'!E9863,#N/A)</f>
        <v>15</v>
      </c>
    </row>
    <row r="9864" spans="1:61" ht="14.4" x14ac:dyDescent="0.3">
      <c r="A9864" s="2">
        <f>ROW()</f>
        <v>9864</v>
      </c>
      <c r="C9864" s="8">
        <f t="shared" ca="1" si="1309"/>
        <v>24</v>
      </c>
      <c r="D9864" s="8">
        <f t="shared" ca="1" si="1310"/>
        <v>15</v>
      </c>
      <c r="E9864" s="50">
        <f t="shared" ca="1" si="1312"/>
        <v>4</v>
      </c>
      <c r="F9864" s="2" t="str">
        <f t="shared" ca="1" si="1311"/>
        <v/>
      </c>
      <c r="BD9864" s="49">
        <f t="shared" ca="1" si="1308"/>
        <v>3442</v>
      </c>
      <c r="BE9864" s="3">
        <f t="shared" ca="1" si="1305"/>
        <v>0.34415000000000001</v>
      </c>
      <c r="BF9864" s="3">
        <f t="shared" ca="1" si="1306"/>
        <v>-0.40116316278173481</v>
      </c>
      <c r="BG9864" s="9">
        <f t="shared" ca="1" si="1307"/>
        <v>4</v>
      </c>
      <c r="BH9864" s="6">
        <f ca="1">IF(ISNUMBER('Descriptive Stats'!BF9864),'Descriptive Stats'!BF9864,#N/A)</f>
        <v>-0.40116316278173481</v>
      </c>
      <c r="BI9864" s="6">
        <f ca="1">IF(ISNUMBER('Descriptive Stats'!E9864),'Descriptive Stats'!E9864,#N/A)</f>
        <v>4</v>
      </c>
    </row>
    <row r="9865" spans="1:61" ht="14.4" x14ac:dyDescent="0.3">
      <c r="A9865" s="2">
        <f>ROW()</f>
        <v>9865</v>
      </c>
      <c r="C9865" s="8">
        <f t="shared" ca="1" si="1309"/>
        <v>13</v>
      </c>
      <c r="D9865" s="8">
        <f t="shared" ca="1" si="1310"/>
        <v>4</v>
      </c>
      <c r="E9865" s="50">
        <f t="shared" ca="1" si="1312"/>
        <v>2</v>
      </c>
      <c r="F9865" s="2" t="str">
        <f t="shared" ca="1" si="1311"/>
        <v/>
      </c>
      <c r="BD9865" s="49">
        <f t="shared" ca="1" si="1308"/>
        <v>2595</v>
      </c>
      <c r="BE9865" s="3">
        <f t="shared" ref="BE9865:BE9928" ca="1" si="1313">IF(ISNUMBER(BD9865),(BD9865-0.5)/$BK$4,"")</f>
        <v>0.25945000000000001</v>
      </c>
      <c r="BF9865" s="3">
        <f t="shared" ref="BF9865:BF9928" ca="1" si="1314">IF(ISNUMBER(BE9865),_xlfn.NORM.INV(BE9865,0,1),"")</f>
        <v>-0.6450419512753276</v>
      </c>
      <c r="BG9865" s="9">
        <f t="shared" ref="BG9865:BG9928" ca="1" si="1315">IF(ISNUMBER(E9865),E9865,"")</f>
        <v>2</v>
      </c>
      <c r="BH9865" s="6">
        <f ca="1">IF(ISNUMBER('Descriptive Stats'!BF9865),'Descriptive Stats'!BF9865,#N/A)</f>
        <v>-0.6450419512753276</v>
      </c>
      <c r="BI9865" s="6">
        <f ca="1">IF(ISNUMBER('Descriptive Stats'!E9865),'Descriptive Stats'!E9865,#N/A)</f>
        <v>2</v>
      </c>
    </row>
    <row r="9866" spans="1:61" ht="14.4" x14ac:dyDescent="0.3">
      <c r="A9866" s="2">
        <f>ROW()</f>
        <v>9866</v>
      </c>
      <c r="C9866" s="8">
        <f t="shared" ca="1" si="1309"/>
        <v>21</v>
      </c>
      <c r="D9866" s="8">
        <f t="shared" ca="1" si="1310"/>
        <v>2</v>
      </c>
      <c r="E9866" s="50">
        <f t="shared" ca="1" si="1312"/>
        <v>4</v>
      </c>
      <c r="F9866" s="2" t="str">
        <f t="shared" ca="1" si="1311"/>
        <v/>
      </c>
      <c r="BD9866" s="49">
        <f t="shared" ref="BD9866:BD9929" ca="1" si="1316">IF(ISNUMBER(BG9866),_xlfn.RANK.AVG(BG9866,$BG$2:$BG$5414,1),"")</f>
        <v>3442</v>
      </c>
      <c r="BE9866" s="3">
        <f t="shared" ca="1" si="1313"/>
        <v>0.34415000000000001</v>
      </c>
      <c r="BF9866" s="3">
        <f t="shared" ca="1" si="1314"/>
        <v>-0.40116316278173481</v>
      </c>
      <c r="BG9866" s="9">
        <f t="shared" ca="1" si="1315"/>
        <v>4</v>
      </c>
      <c r="BH9866" s="6">
        <f ca="1">IF(ISNUMBER('Descriptive Stats'!BF9866),'Descriptive Stats'!BF9866,#N/A)</f>
        <v>-0.40116316278173481</v>
      </c>
      <c r="BI9866" s="6">
        <f ca="1">IF(ISNUMBER('Descriptive Stats'!E9866),'Descriptive Stats'!E9866,#N/A)</f>
        <v>4</v>
      </c>
    </row>
    <row r="9867" spans="1:61" ht="14.4" x14ac:dyDescent="0.3">
      <c r="A9867" s="2">
        <f>ROW()</f>
        <v>9867</v>
      </c>
      <c r="C9867" s="8">
        <f t="shared" ca="1" si="1309"/>
        <v>13</v>
      </c>
      <c r="D9867" s="8">
        <f t="shared" ca="1" si="1310"/>
        <v>4</v>
      </c>
      <c r="E9867" s="50">
        <f t="shared" ca="1" si="1312"/>
        <v>15</v>
      </c>
      <c r="F9867" s="2" t="str">
        <f t="shared" ca="1" si="1311"/>
        <v/>
      </c>
      <c r="BD9867" s="49">
        <f t="shared" ca="1" si="1316"/>
        <v>5051.5</v>
      </c>
      <c r="BE9867" s="3">
        <f t="shared" ca="1" si="1313"/>
        <v>0.50509999999999999</v>
      </c>
      <c r="BF9867" s="3">
        <f t="shared" ca="1" si="1314"/>
        <v>1.2784152420787677E-2</v>
      </c>
      <c r="BG9867" s="9">
        <f t="shared" ca="1" si="1315"/>
        <v>15</v>
      </c>
      <c r="BH9867" s="6">
        <f ca="1">IF(ISNUMBER('Descriptive Stats'!BF9867),'Descriptive Stats'!BF9867,#N/A)</f>
        <v>1.2784152420787677E-2</v>
      </c>
      <c r="BI9867" s="6">
        <f ca="1">IF(ISNUMBER('Descriptive Stats'!E9867),'Descriptive Stats'!E9867,#N/A)</f>
        <v>15</v>
      </c>
    </row>
    <row r="9868" spans="1:61" ht="14.4" x14ac:dyDescent="0.3">
      <c r="A9868" s="2">
        <f>ROW()</f>
        <v>9868</v>
      </c>
      <c r="C9868" s="8">
        <f t="shared" ca="1" si="1309"/>
        <v>24</v>
      </c>
      <c r="D9868" s="8">
        <f t="shared" ca="1" si="1310"/>
        <v>15</v>
      </c>
      <c r="E9868" s="50">
        <f t="shared" ca="1" si="1312"/>
        <v>7</v>
      </c>
      <c r="F9868" s="2" t="str">
        <f t="shared" ca="1" si="1311"/>
        <v/>
      </c>
      <c r="BD9868" s="49">
        <f t="shared" ca="1" si="1316"/>
        <v>4473.5</v>
      </c>
      <c r="BE9868" s="3">
        <f t="shared" ca="1" si="1313"/>
        <v>0.44729999999999998</v>
      </c>
      <c r="BF9868" s="3">
        <f t="shared" ca="1" si="1314"/>
        <v>-0.13248586824472414</v>
      </c>
      <c r="BG9868" s="9">
        <f t="shared" ca="1" si="1315"/>
        <v>7</v>
      </c>
      <c r="BH9868" s="6">
        <f ca="1">IF(ISNUMBER('Descriptive Stats'!BF9868),'Descriptive Stats'!BF9868,#N/A)</f>
        <v>-0.13248586824472414</v>
      </c>
      <c r="BI9868" s="6">
        <f ca="1">IF(ISNUMBER('Descriptive Stats'!E9868),'Descriptive Stats'!E9868,#N/A)</f>
        <v>7</v>
      </c>
    </row>
    <row r="9869" spans="1:61" ht="14.4" x14ac:dyDescent="0.3">
      <c r="A9869" s="2">
        <f>ROW()</f>
        <v>9869</v>
      </c>
      <c r="C9869" s="8">
        <f t="shared" ca="1" si="1309"/>
        <v>19</v>
      </c>
      <c r="D9869" s="8">
        <f t="shared" ca="1" si="1310"/>
        <v>7</v>
      </c>
      <c r="E9869" s="50">
        <f t="shared" ca="1" si="1312"/>
        <v>2</v>
      </c>
      <c r="F9869" s="2" t="str">
        <f t="shared" ca="1" si="1311"/>
        <v/>
      </c>
      <c r="BD9869" s="49">
        <f t="shared" ca="1" si="1316"/>
        <v>2595</v>
      </c>
      <c r="BE9869" s="3">
        <f t="shared" ca="1" si="1313"/>
        <v>0.25945000000000001</v>
      </c>
      <c r="BF9869" s="3">
        <f t="shared" ca="1" si="1314"/>
        <v>-0.6450419512753276</v>
      </c>
      <c r="BG9869" s="9">
        <f t="shared" ca="1" si="1315"/>
        <v>2</v>
      </c>
      <c r="BH9869" s="6">
        <f ca="1">IF(ISNUMBER('Descriptive Stats'!BF9869),'Descriptive Stats'!BF9869,#N/A)</f>
        <v>-0.6450419512753276</v>
      </c>
      <c r="BI9869" s="6">
        <f ca="1">IF(ISNUMBER('Descriptive Stats'!E9869),'Descriptive Stats'!E9869,#N/A)</f>
        <v>2</v>
      </c>
    </row>
    <row r="9870" spans="1:61" ht="14.4" x14ac:dyDescent="0.3">
      <c r="A9870" s="2">
        <f>ROW()</f>
        <v>9870</v>
      </c>
      <c r="C9870" s="8">
        <f t="shared" ca="1" si="1309"/>
        <v>17</v>
      </c>
      <c r="D9870" s="8">
        <f t="shared" ca="1" si="1310"/>
        <v>2</v>
      </c>
      <c r="E9870" s="50">
        <f t="shared" ca="1" si="1312"/>
        <v>0</v>
      </c>
      <c r="F9870" s="2" t="str">
        <f t="shared" ca="1" si="1311"/>
        <v/>
      </c>
      <c r="BD9870" s="49">
        <f t="shared" ca="1" si="1316"/>
        <v>815.5</v>
      </c>
      <c r="BE9870" s="3">
        <f t="shared" ca="1" si="1313"/>
        <v>8.1500000000000003E-2</v>
      </c>
      <c r="BF9870" s="3">
        <f t="shared" ca="1" si="1314"/>
        <v>-1.3950525282585462</v>
      </c>
      <c r="BG9870" s="9">
        <f t="shared" ca="1" si="1315"/>
        <v>0</v>
      </c>
      <c r="BH9870" s="6">
        <f ca="1">IF(ISNUMBER('Descriptive Stats'!BF9870),'Descriptive Stats'!BF9870,#N/A)</f>
        <v>-1.3950525282585462</v>
      </c>
      <c r="BI9870" s="6">
        <f ca="1">IF(ISNUMBER('Descriptive Stats'!E9870),'Descriptive Stats'!E9870,#N/A)</f>
        <v>0</v>
      </c>
    </row>
    <row r="9871" spans="1:61" ht="14.4" x14ac:dyDescent="0.3">
      <c r="A9871" s="2">
        <f>ROW()</f>
        <v>9871</v>
      </c>
      <c r="C9871" s="8">
        <f t="shared" ca="1" si="1309"/>
        <v>15</v>
      </c>
      <c r="D9871" s="8">
        <f t="shared" ca="1" si="1310"/>
        <v>0</v>
      </c>
      <c r="E9871" s="50">
        <f t="shared" ca="1" si="1312"/>
        <v>0</v>
      </c>
      <c r="F9871" s="2" t="str">
        <f t="shared" ca="1" si="1311"/>
        <v/>
      </c>
      <c r="BD9871" s="49">
        <f t="shared" ca="1" si="1316"/>
        <v>815.5</v>
      </c>
      <c r="BE9871" s="3">
        <f t="shared" ca="1" si="1313"/>
        <v>8.1500000000000003E-2</v>
      </c>
      <c r="BF9871" s="3">
        <f t="shared" ca="1" si="1314"/>
        <v>-1.3950525282585462</v>
      </c>
      <c r="BG9871" s="9">
        <f t="shared" ca="1" si="1315"/>
        <v>0</v>
      </c>
      <c r="BH9871" s="6">
        <f ca="1">IF(ISNUMBER('Descriptive Stats'!BF9871),'Descriptive Stats'!BF9871,#N/A)</f>
        <v>-1.3950525282585462</v>
      </c>
      <c r="BI9871" s="6">
        <f ca="1">IF(ISNUMBER('Descriptive Stats'!E9871),'Descriptive Stats'!E9871,#N/A)</f>
        <v>0</v>
      </c>
    </row>
    <row r="9872" spans="1:61" ht="14.4" x14ac:dyDescent="0.3">
      <c r="A9872" s="2">
        <f>ROW()</f>
        <v>9872</v>
      </c>
      <c r="C9872" s="8">
        <f t="shared" ca="1" si="1309"/>
        <v>15</v>
      </c>
      <c r="D9872" s="8">
        <f t="shared" ca="1" si="1310"/>
        <v>0</v>
      </c>
      <c r="E9872" s="50">
        <f t="shared" ca="1" si="1312"/>
        <v>1</v>
      </c>
      <c r="F9872" s="2" t="str">
        <f t="shared" ca="1" si="1311"/>
        <v/>
      </c>
      <c r="BD9872" s="49">
        <f t="shared" ca="1" si="1316"/>
        <v>1871</v>
      </c>
      <c r="BE9872" s="3">
        <f t="shared" ca="1" si="1313"/>
        <v>0.18704999999999999</v>
      </c>
      <c r="BF9872" s="3">
        <f t="shared" ca="1" si="1314"/>
        <v>-0.88881967520906158</v>
      </c>
      <c r="BG9872" s="9">
        <f t="shared" ca="1" si="1315"/>
        <v>1</v>
      </c>
      <c r="BH9872" s="6">
        <f ca="1">IF(ISNUMBER('Descriptive Stats'!BF9872),'Descriptive Stats'!BF9872,#N/A)</f>
        <v>-0.88881967520906158</v>
      </c>
      <c r="BI9872" s="6">
        <f ca="1">IF(ISNUMBER('Descriptive Stats'!E9872),'Descriptive Stats'!E9872,#N/A)</f>
        <v>1</v>
      </c>
    </row>
    <row r="9873" spans="1:61" ht="14.4" x14ac:dyDescent="0.3">
      <c r="A9873" s="2">
        <f>ROW()</f>
        <v>9873</v>
      </c>
      <c r="C9873" s="8">
        <f t="shared" ref="C9873:C9936" ca="1" si="1317">RANDBETWEEN(2,COUNT(B:B))</f>
        <v>12</v>
      </c>
      <c r="D9873" s="8">
        <f t="shared" ref="D9873:D9936" ca="1" si="1318">VLOOKUP(C9873,A:B,2,TRUE)</f>
        <v>1</v>
      </c>
      <c r="E9873" s="50">
        <f t="shared" ca="1" si="1312"/>
        <v>2</v>
      </c>
      <c r="F9873" s="2" t="str">
        <f t="shared" ref="F9873:F9936" ca="1" si="1319">IF(ISNUMBER(E9873),IF(OR(E9873&lt;$K$16,E9873&gt;$K$14),"X",""),"")</f>
        <v/>
      </c>
      <c r="BD9873" s="49">
        <f t="shared" ca="1" si="1316"/>
        <v>2595</v>
      </c>
      <c r="BE9873" s="3">
        <f t="shared" ca="1" si="1313"/>
        <v>0.25945000000000001</v>
      </c>
      <c r="BF9873" s="3">
        <f t="shared" ca="1" si="1314"/>
        <v>-0.6450419512753276</v>
      </c>
      <c r="BG9873" s="9">
        <f t="shared" ca="1" si="1315"/>
        <v>2</v>
      </c>
      <c r="BH9873" s="6">
        <f ca="1">IF(ISNUMBER('Descriptive Stats'!BF9873),'Descriptive Stats'!BF9873,#N/A)</f>
        <v>-0.6450419512753276</v>
      </c>
      <c r="BI9873" s="6">
        <f ca="1">IF(ISNUMBER('Descriptive Stats'!E9873),'Descriptive Stats'!E9873,#N/A)</f>
        <v>2</v>
      </c>
    </row>
    <row r="9874" spans="1:61" ht="14.4" x14ac:dyDescent="0.3">
      <c r="A9874" s="2">
        <f>ROW()</f>
        <v>9874</v>
      </c>
      <c r="C9874" s="8">
        <f t="shared" ca="1" si="1317"/>
        <v>17</v>
      </c>
      <c r="D9874" s="8">
        <f t="shared" ca="1" si="1318"/>
        <v>2</v>
      </c>
      <c r="E9874" s="50">
        <f t="shared" ca="1" si="1312"/>
        <v>15</v>
      </c>
      <c r="F9874" s="2" t="str">
        <f t="shared" ca="1" si="1319"/>
        <v/>
      </c>
      <c r="BD9874" s="49">
        <f t="shared" ca="1" si="1316"/>
        <v>5051.5</v>
      </c>
      <c r="BE9874" s="3">
        <f t="shared" ca="1" si="1313"/>
        <v>0.50509999999999999</v>
      </c>
      <c r="BF9874" s="3">
        <f t="shared" ca="1" si="1314"/>
        <v>1.2784152420787677E-2</v>
      </c>
      <c r="BG9874" s="9">
        <f t="shared" ca="1" si="1315"/>
        <v>15</v>
      </c>
      <c r="BH9874" s="6">
        <f ca="1">IF(ISNUMBER('Descriptive Stats'!BF9874),'Descriptive Stats'!BF9874,#N/A)</f>
        <v>1.2784152420787677E-2</v>
      </c>
      <c r="BI9874" s="6">
        <f ca="1">IF(ISNUMBER('Descriptive Stats'!E9874),'Descriptive Stats'!E9874,#N/A)</f>
        <v>15</v>
      </c>
    </row>
    <row r="9875" spans="1:61" ht="14.4" x14ac:dyDescent="0.3">
      <c r="A9875" s="2">
        <f>ROW()</f>
        <v>9875</v>
      </c>
      <c r="C9875" s="8">
        <f t="shared" ca="1" si="1317"/>
        <v>24</v>
      </c>
      <c r="D9875" s="8">
        <f t="shared" ca="1" si="1318"/>
        <v>15</v>
      </c>
      <c r="E9875" s="50">
        <f t="shared" ca="1" si="1312"/>
        <v>0</v>
      </c>
      <c r="F9875" s="2" t="str">
        <f t="shared" ca="1" si="1319"/>
        <v/>
      </c>
      <c r="BD9875" s="49">
        <f t="shared" ca="1" si="1316"/>
        <v>815.5</v>
      </c>
      <c r="BE9875" s="3">
        <f t="shared" ca="1" si="1313"/>
        <v>8.1500000000000003E-2</v>
      </c>
      <c r="BF9875" s="3">
        <f t="shared" ca="1" si="1314"/>
        <v>-1.3950525282585462</v>
      </c>
      <c r="BG9875" s="9">
        <f t="shared" ca="1" si="1315"/>
        <v>0</v>
      </c>
      <c r="BH9875" s="6">
        <f ca="1">IF(ISNUMBER('Descriptive Stats'!BF9875),'Descriptive Stats'!BF9875,#N/A)</f>
        <v>-1.3950525282585462</v>
      </c>
      <c r="BI9875" s="6">
        <f ca="1">IF(ISNUMBER('Descriptive Stats'!E9875),'Descriptive Stats'!E9875,#N/A)</f>
        <v>0</v>
      </c>
    </row>
    <row r="9876" spans="1:61" ht="14.4" x14ac:dyDescent="0.3">
      <c r="A9876" s="2">
        <f>ROW()</f>
        <v>9876</v>
      </c>
      <c r="C9876" s="8">
        <f t="shared" ca="1" si="1317"/>
        <v>18</v>
      </c>
      <c r="D9876" s="8">
        <f t="shared" ca="1" si="1318"/>
        <v>0</v>
      </c>
      <c r="E9876" s="50">
        <f t="shared" ca="1" si="1312"/>
        <v>0</v>
      </c>
      <c r="F9876" s="2" t="str">
        <f t="shared" ca="1" si="1319"/>
        <v/>
      </c>
      <c r="BD9876" s="49">
        <f t="shared" ca="1" si="1316"/>
        <v>815.5</v>
      </c>
      <c r="BE9876" s="3">
        <f t="shared" ca="1" si="1313"/>
        <v>8.1500000000000003E-2</v>
      </c>
      <c r="BF9876" s="3">
        <f t="shared" ca="1" si="1314"/>
        <v>-1.3950525282585462</v>
      </c>
      <c r="BG9876" s="9">
        <f t="shared" ca="1" si="1315"/>
        <v>0</v>
      </c>
      <c r="BH9876" s="6">
        <f ca="1">IF(ISNUMBER('Descriptive Stats'!BF9876),'Descriptive Stats'!BF9876,#N/A)</f>
        <v>-1.3950525282585462</v>
      </c>
      <c r="BI9876" s="6">
        <f ca="1">IF(ISNUMBER('Descriptive Stats'!E9876),'Descriptive Stats'!E9876,#N/A)</f>
        <v>0</v>
      </c>
    </row>
    <row r="9877" spans="1:61" ht="14.4" x14ac:dyDescent="0.3">
      <c r="A9877" s="2">
        <f>ROW()</f>
        <v>9877</v>
      </c>
      <c r="C9877" s="8">
        <f t="shared" ca="1" si="1317"/>
        <v>14</v>
      </c>
      <c r="D9877" s="8">
        <f t="shared" ca="1" si="1318"/>
        <v>0</v>
      </c>
      <c r="E9877" s="50">
        <f t="shared" ca="1" si="1312"/>
        <v>2</v>
      </c>
      <c r="F9877" s="2" t="str">
        <f t="shared" ca="1" si="1319"/>
        <v/>
      </c>
      <c r="BD9877" s="49">
        <f t="shared" ca="1" si="1316"/>
        <v>2595</v>
      </c>
      <c r="BE9877" s="3">
        <f t="shared" ca="1" si="1313"/>
        <v>0.25945000000000001</v>
      </c>
      <c r="BF9877" s="3">
        <f t="shared" ca="1" si="1314"/>
        <v>-0.6450419512753276</v>
      </c>
      <c r="BG9877" s="9">
        <f t="shared" ca="1" si="1315"/>
        <v>2</v>
      </c>
      <c r="BH9877" s="6">
        <f ca="1">IF(ISNUMBER('Descriptive Stats'!BF9877),'Descriptive Stats'!BF9877,#N/A)</f>
        <v>-0.6450419512753276</v>
      </c>
      <c r="BI9877" s="6">
        <f ca="1">IF(ISNUMBER('Descriptive Stats'!E9877),'Descriptive Stats'!E9877,#N/A)</f>
        <v>2</v>
      </c>
    </row>
    <row r="9878" spans="1:61" ht="14.4" x14ac:dyDescent="0.3">
      <c r="A9878" s="2">
        <f>ROW()</f>
        <v>9878</v>
      </c>
      <c r="C9878" s="8">
        <f t="shared" ca="1" si="1317"/>
        <v>3</v>
      </c>
      <c r="D9878" s="8">
        <f t="shared" ca="1" si="1318"/>
        <v>2</v>
      </c>
      <c r="E9878" s="50">
        <f t="shared" ca="1" si="1312"/>
        <v>3</v>
      </c>
      <c r="F9878" s="2" t="str">
        <f t="shared" ca="1" si="1319"/>
        <v/>
      </c>
      <c r="BD9878" s="49">
        <f t="shared" ca="1" si="1316"/>
        <v>3200</v>
      </c>
      <c r="BE9878" s="3">
        <f t="shared" ca="1" si="1313"/>
        <v>0.31995000000000001</v>
      </c>
      <c r="BF9878" s="3">
        <f t="shared" ca="1" si="1314"/>
        <v>-0.46783862043457014</v>
      </c>
      <c r="BG9878" s="9">
        <f t="shared" ca="1" si="1315"/>
        <v>3</v>
      </c>
      <c r="BH9878" s="6">
        <f ca="1">IF(ISNUMBER('Descriptive Stats'!BF9878),'Descriptive Stats'!BF9878,#N/A)</f>
        <v>-0.46783862043457014</v>
      </c>
      <c r="BI9878" s="6">
        <f ca="1">IF(ISNUMBER('Descriptive Stats'!E9878),'Descriptive Stats'!E9878,#N/A)</f>
        <v>3</v>
      </c>
    </row>
    <row r="9879" spans="1:61" ht="14.4" x14ac:dyDescent="0.3">
      <c r="A9879" s="2">
        <f>ROW()</f>
        <v>9879</v>
      </c>
      <c r="C9879" s="8">
        <f t="shared" ca="1" si="1317"/>
        <v>10</v>
      </c>
      <c r="D9879" s="8">
        <f t="shared" ca="1" si="1318"/>
        <v>3</v>
      </c>
      <c r="E9879" s="50">
        <f t="shared" ca="1" si="1312"/>
        <v>6</v>
      </c>
      <c r="F9879" s="2" t="str">
        <f t="shared" ca="1" si="1319"/>
        <v/>
      </c>
      <c r="BD9879" s="49">
        <f t="shared" ca="1" si="1316"/>
        <v>3900</v>
      </c>
      <c r="BE9879" s="3">
        <f t="shared" ca="1" si="1313"/>
        <v>0.38995000000000002</v>
      </c>
      <c r="BF9879" s="3">
        <f t="shared" ca="1" si="1314"/>
        <v>-0.2794493539703507</v>
      </c>
      <c r="BG9879" s="9">
        <f t="shared" ca="1" si="1315"/>
        <v>6</v>
      </c>
      <c r="BH9879" s="6">
        <f ca="1">IF(ISNUMBER('Descriptive Stats'!BF9879),'Descriptive Stats'!BF9879,#N/A)</f>
        <v>-0.2794493539703507</v>
      </c>
      <c r="BI9879" s="6">
        <f ca="1">IF(ISNUMBER('Descriptive Stats'!E9879),'Descriptive Stats'!E9879,#N/A)</f>
        <v>6</v>
      </c>
    </row>
    <row r="9880" spans="1:61" ht="14.4" x14ac:dyDescent="0.3">
      <c r="A9880" s="2">
        <f>ROW()</f>
        <v>9880</v>
      </c>
      <c r="C9880" s="8">
        <f t="shared" ca="1" si="1317"/>
        <v>2</v>
      </c>
      <c r="D9880" s="8">
        <f t="shared" ca="1" si="1318"/>
        <v>6</v>
      </c>
      <c r="E9880" s="50">
        <f t="shared" ca="1" si="1312"/>
        <v>9</v>
      </c>
      <c r="F9880" s="2" t="str">
        <f t="shared" ca="1" si="1319"/>
        <v/>
      </c>
      <c r="BD9880" s="49">
        <f t="shared" ca="1" si="1316"/>
        <v>4819</v>
      </c>
      <c r="BE9880" s="3">
        <f t="shared" ca="1" si="1313"/>
        <v>0.48185</v>
      </c>
      <c r="BF9880" s="3">
        <f t="shared" ca="1" si="1314"/>
        <v>-4.5511009098988427E-2</v>
      </c>
      <c r="BG9880" s="9">
        <f t="shared" ca="1" si="1315"/>
        <v>9</v>
      </c>
      <c r="BH9880" s="6">
        <f ca="1">IF(ISNUMBER('Descriptive Stats'!BF9880),'Descriptive Stats'!BF9880,#N/A)</f>
        <v>-4.5511009098988427E-2</v>
      </c>
      <c r="BI9880" s="6">
        <f ca="1">IF(ISNUMBER('Descriptive Stats'!E9880),'Descriptive Stats'!E9880,#N/A)</f>
        <v>9</v>
      </c>
    </row>
    <row r="9881" spans="1:61" ht="14.4" x14ac:dyDescent="0.3">
      <c r="A9881" s="2">
        <f>ROW()</f>
        <v>9881</v>
      </c>
      <c r="C9881" s="8">
        <f t="shared" ca="1" si="1317"/>
        <v>23</v>
      </c>
      <c r="D9881" s="8">
        <f t="shared" ca="1" si="1318"/>
        <v>9</v>
      </c>
      <c r="E9881" s="50">
        <f t="shared" ca="1" si="1312"/>
        <v>0</v>
      </c>
      <c r="F9881" s="2" t="str">
        <f t="shared" ca="1" si="1319"/>
        <v/>
      </c>
      <c r="BD9881" s="49">
        <f t="shared" ca="1" si="1316"/>
        <v>815.5</v>
      </c>
      <c r="BE9881" s="3">
        <f t="shared" ca="1" si="1313"/>
        <v>8.1500000000000003E-2</v>
      </c>
      <c r="BF9881" s="3">
        <f t="shared" ca="1" si="1314"/>
        <v>-1.3950525282585462</v>
      </c>
      <c r="BG9881" s="9">
        <f t="shared" ca="1" si="1315"/>
        <v>0</v>
      </c>
      <c r="BH9881" s="6">
        <f ca="1">IF(ISNUMBER('Descriptive Stats'!BF9881),'Descriptive Stats'!BF9881,#N/A)</f>
        <v>-1.3950525282585462</v>
      </c>
      <c r="BI9881" s="6">
        <f ca="1">IF(ISNUMBER('Descriptive Stats'!E9881),'Descriptive Stats'!E9881,#N/A)</f>
        <v>0</v>
      </c>
    </row>
    <row r="9882" spans="1:61" ht="14.4" x14ac:dyDescent="0.3">
      <c r="A9882" s="2">
        <f>ROW()</f>
        <v>9882</v>
      </c>
      <c r="C9882" s="8">
        <f t="shared" ca="1" si="1317"/>
        <v>4</v>
      </c>
      <c r="D9882" s="8">
        <f t="shared" ca="1" si="1318"/>
        <v>0</v>
      </c>
      <c r="E9882" s="50">
        <f t="shared" ca="1" si="1312"/>
        <v>2</v>
      </c>
      <c r="F9882" s="2" t="str">
        <f t="shared" ca="1" si="1319"/>
        <v/>
      </c>
      <c r="BD9882" s="49">
        <f t="shared" ca="1" si="1316"/>
        <v>2595</v>
      </c>
      <c r="BE9882" s="3">
        <f t="shared" ca="1" si="1313"/>
        <v>0.25945000000000001</v>
      </c>
      <c r="BF9882" s="3">
        <f t="shared" ca="1" si="1314"/>
        <v>-0.6450419512753276</v>
      </c>
      <c r="BG9882" s="9">
        <f t="shared" ca="1" si="1315"/>
        <v>2</v>
      </c>
      <c r="BH9882" s="6">
        <f ca="1">IF(ISNUMBER('Descriptive Stats'!BF9882),'Descriptive Stats'!BF9882,#N/A)</f>
        <v>-0.6450419512753276</v>
      </c>
      <c r="BI9882" s="6">
        <f ca="1">IF(ISNUMBER('Descriptive Stats'!E9882),'Descriptive Stats'!E9882,#N/A)</f>
        <v>2</v>
      </c>
    </row>
    <row r="9883" spans="1:61" ht="14.4" x14ac:dyDescent="0.3">
      <c r="A9883" s="2">
        <f>ROW()</f>
        <v>9883</v>
      </c>
      <c r="C9883" s="8">
        <f t="shared" ca="1" si="1317"/>
        <v>9</v>
      </c>
      <c r="D9883" s="8">
        <f t="shared" ca="1" si="1318"/>
        <v>2</v>
      </c>
      <c r="E9883" s="50">
        <f t="shared" ca="1" si="1312"/>
        <v>6</v>
      </c>
      <c r="F9883" s="2" t="str">
        <f t="shared" ca="1" si="1319"/>
        <v/>
      </c>
      <c r="BD9883" s="49">
        <f t="shared" ca="1" si="1316"/>
        <v>3900</v>
      </c>
      <c r="BE9883" s="3">
        <f t="shared" ca="1" si="1313"/>
        <v>0.38995000000000002</v>
      </c>
      <c r="BF9883" s="3">
        <f t="shared" ca="1" si="1314"/>
        <v>-0.2794493539703507</v>
      </c>
      <c r="BG9883" s="9">
        <f t="shared" ca="1" si="1315"/>
        <v>6</v>
      </c>
      <c r="BH9883" s="6">
        <f ca="1">IF(ISNUMBER('Descriptive Stats'!BF9883),'Descriptive Stats'!BF9883,#N/A)</f>
        <v>-0.2794493539703507</v>
      </c>
      <c r="BI9883" s="6">
        <f ca="1">IF(ISNUMBER('Descriptive Stats'!E9883),'Descriptive Stats'!E9883,#N/A)</f>
        <v>6</v>
      </c>
    </row>
    <row r="9884" spans="1:61" ht="14.4" x14ac:dyDescent="0.3">
      <c r="A9884" s="2">
        <f>ROW()</f>
        <v>9884</v>
      </c>
      <c r="C9884" s="8">
        <f t="shared" ca="1" si="1317"/>
        <v>5</v>
      </c>
      <c r="D9884" s="8">
        <f t="shared" ca="1" si="1318"/>
        <v>6</v>
      </c>
      <c r="E9884" s="50">
        <f t="shared" ca="1" si="1312"/>
        <v>0</v>
      </c>
      <c r="F9884" s="2" t="str">
        <f t="shared" ca="1" si="1319"/>
        <v/>
      </c>
      <c r="BD9884" s="49">
        <f t="shared" ca="1" si="1316"/>
        <v>815.5</v>
      </c>
      <c r="BE9884" s="3">
        <f t="shared" ca="1" si="1313"/>
        <v>8.1500000000000003E-2</v>
      </c>
      <c r="BF9884" s="3">
        <f t="shared" ca="1" si="1314"/>
        <v>-1.3950525282585462</v>
      </c>
      <c r="BG9884" s="9">
        <f t="shared" ca="1" si="1315"/>
        <v>0</v>
      </c>
      <c r="BH9884" s="6">
        <f ca="1">IF(ISNUMBER('Descriptive Stats'!BF9884),'Descriptive Stats'!BF9884,#N/A)</f>
        <v>-1.3950525282585462</v>
      </c>
      <c r="BI9884" s="6">
        <f ca="1">IF(ISNUMBER('Descriptive Stats'!E9884),'Descriptive Stats'!E9884,#N/A)</f>
        <v>0</v>
      </c>
    </row>
    <row r="9885" spans="1:61" ht="14.4" x14ac:dyDescent="0.3">
      <c r="A9885" s="2">
        <f>ROW()</f>
        <v>9885</v>
      </c>
      <c r="C9885" s="8">
        <f t="shared" ca="1" si="1317"/>
        <v>4</v>
      </c>
      <c r="D9885" s="8">
        <f t="shared" ca="1" si="1318"/>
        <v>0</v>
      </c>
      <c r="E9885" s="50">
        <f t="shared" ca="1" si="1312"/>
        <v>9</v>
      </c>
      <c r="F9885" s="2" t="str">
        <f t="shared" ca="1" si="1319"/>
        <v/>
      </c>
      <c r="BD9885" s="49">
        <f t="shared" ca="1" si="1316"/>
        <v>4819</v>
      </c>
      <c r="BE9885" s="3">
        <f t="shared" ca="1" si="1313"/>
        <v>0.48185</v>
      </c>
      <c r="BF9885" s="3">
        <f t="shared" ca="1" si="1314"/>
        <v>-4.5511009098988427E-2</v>
      </c>
      <c r="BG9885" s="9">
        <f t="shared" ca="1" si="1315"/>
        <v>9</v>
      </c>
      <c r="BH9885" s="6">
        <f ca="1">IF(ISNUMBER('Descriptive Stats'!BF9885),'Descriptive Stats'!BF9885,#N/A)</f>
        <v>-4.5511009098988427E-2</v>
      </c>
      <c r="BI9885" s="6">
        <f ca="1">IF(ISNUMBER('Descriptive Stats'!E9885),'Descriptive Stats'!E9885,#N/A)</f>
        <v>9</v>
      </c>
    </row>
    <row r="9886" spans="1:61" ht="14.4" x14ac:dyDescent="0.3">
      <c r="A9886" s="2">
        <f>ROW()</f>
        <v>9886</v>
      </c>
      <c r="C9886" s="8">
        <f t="shared" ca="1" si="1317"/>
        <v>23</v>
      </c>
      <c r="D9886" s="8">
        <f t="shared" ca="1" si="1318"/>
        <v>9</v>
      </c>
      <c r="E9886" s="50">
        <f t="shared" ca="1" si="1312"/>
        <v>2</v>
      </c>
      <c r="F9886" s="2" t="str">
        <f t="shared" ca="1" si="1319"/>
        <v/>
      </c>
      <c r="BD9886" s="49">
        <f t="shared" ca="1" si="1316"/>
        <v>2595</v>
      </c>
      <c r="BE9886" s="3">
        <f t="shared" ca="1" si="1313"/>
        <v>0.25945000000000001</v>
      </c>
      <c r="BF9886" s="3">
        <f t="shared" ca="1" si="1314"/>
        <v>-0.6450419512753276</v>
      </c>
      <c r="BG9886" s="9">
        <f t="shared" ca="1" si="1315"/>
        <v>2</v>
      </c>
      <c r="BH9886" s="6">
        <f ca="1">IF(ISNUMBER('Descriptive Stats'!BF9886),'Descriptive Stats'!BF9886,#N/A)</f>
        <v>-0.6450419512753276</v>
      </c>
      <c r="BI9886" s="6">
        <f ca="1">IF(ISNUMBER('Descriptive Stats'!E9886),'Descriptive Stats'!E9886,#N/A)</f>
        <v>2</v>
      </c>
    </row>
    <row r="9887" spans="1:61" ht="14.4" x14ac:dyDescent="0.3">
      <c r="A9887" s="2">
        <f>ROW()</f>
        <v>9887</v>
      </c>
      <c r="C9887" s="8">
        <f t="shared" ca="1" si="1317"/>
        <v>21</v>
      </c>
      <c r="D9887" s="8">
        <f t="shared" ca="1" si="1318"/>
        <v>2</v>
      </c>
      <c r="E9887" s="50">
        <f t="shared" ca="1" si="1312"/>
        <v>2</v>
      </c>
      <c r="F9887" s="2" t="str">
        <f t="shared" ca="1" si="1319"/>
        <v/>
      </c>
      <c r="BD9887" s="49">
        <f t="shared" ca="1" si="1316"/>
        <v>2595</v>
      </c>
      <c r="BE9887" s="3">
        <f t="shared" ca="1" si="1313"/>
        <v>0.25945000000000001</v>
      </c>
      <c r="BF9887" s="3">
        <f t="shared" ca="1" si="1314"/>
        <v>-0.6450419512753276</v>
      </c>
      <c r="BG9887" s="9">
        <f t="shared" ca="1" si="1315"/>
        <v>2</v>
      </c>
      <c r="BH9887" s="6">
        <f ca="1">IF(ISNUMBER('Descriptive Stats'!BF9887),'Descriptive Stats'!BF9887,#N/A)</f>
        <v>-0.6450419512753276</v>
      </c>
      <c r="BI9887" s="6">
        <f ca="1">IF(ISNUMBER('Descriptive Stats'!E9887),'Descriptive Stats'!E9887,#N/A)</f>
        <v>2</v>
      </c>
    </row>
    <row r="9888" spans="1:61" ht="14.4" x14ac:dyDescent="0.3">
      <c r="A9888" s="2">
        <f>ROW()</f>
        <v>9888</v>
      </c>
      <c r="C9888" s="8">
        <f t="shared" ca="1" si="1317"/>
        <v>9</v>
      </c>
      <c r="D9888" s="8">
        <f t="shared" ca="1" si="1318"/>
        <v>2</v>
      </c>
      <c r="E9888" s="50">
        <f t="shared" ca="1" si="1312"/>
        <v>0</v>
      </c>
      <c r="F9888" s="2" t="str">
        <f t="shared" ca="1" si="1319"/>
        <v/>
      </c>
      <c r="BD9888" s="49">
        <f t="shared" ca="1" si="1316"/>
        <v>815.5</v>
      </c>
      <c r="BE9888" s="3">
        <f t="shared" ca="1" si="1313"/>
        <v>8.1500000000000003E-2</v>
      </c>
      <c r="BF9888" s="3">
        <f t="shared" ca="1" si="1314"/>
        <v>-1.3950525282585462</v>
      </c>
      <c r="BG9888" s="9">
        <f t="shared" ca="1" si="1315"/>
        <v>0</v>
      </c>
      <c r="BH9888" s="6">
        <f ca="1">IF(ISNUMBER('Descriptive Stats'!BF9888),'Descriptive Stats'!BF9888,#N/A)</f>
        <v>-1.3950525282585462</v>
      </c>
      <c r="BI9888" s="6">
        <f ca="1">IF(ISNUMBER('Descriptive Stats'!E9888),'Descriptive Stats'!E9888,#N/A)</f>
        <v>0</v>
      </c>
    </row>
    <row r="9889" spans="1:61" ht="14.4" x14ac:dyDescent="0.3">
      <c r="A9889" s="2">
        <f>ROW()</f>
        <v>9889</v>
      </c>
      <c r="C9889" s="8">
        <f t="shared" ca="1" si="1317"/>
        <v>18</v>
      </c>
      <c r="D9889" s="8">
        <f t="shared" ca="1" si="1318"/>
        <v>0</v>
      </c>
      <c r="E9889" s="50">
        <f t="shared" ca="1" si="1312"/>
        <v>6</v>
      </c>
      <c r="F9889" s="2" t="str">
        <f t="shared" ca="1" si="1319"/>
        <v/>
      </c>
      <c r="BD9889" s="49">
        <f t="shared" ca="1" si="1316"/>
        <v>3900</v>
      </c>
      <c r="BE9889" s="3">
        <f t="shared" ca="1" si="1313"/>
        <v>0.38995000000000002</v>
      </c>
      <c r="BF9889" s="3">
        <f t="shared" ca="1" si="1314"/>
        <v>-0.2794493539703507</v>
      </c>
      <c r="BG9889" s="9">
        <f t="shared" ca="1" si="1315"/>
        <v>6</v>
      </c>
      <c r="BH9889" s="6">
        <f ca="1">IF(ISNUMBER('Descriptive Stats'!BF9889),'Descriptive Stats'!BF9889,#N/A)</f>
        <v>-0.2794493539703507</v>
      </c>
      <c r="BI9889" s="6">
        <f ca="1">IF(ISNUMBER('Descriptive Stats'!E9889),'Descriptive Stats'!E9889,#N/A)</f>
        <v>6</v>
      </c>
    </row>
    <row r="9890" spans="1:61" ht="14.4" x14ac:dyDescent="0.3">
      <c r="A9890" s="2">
        <f>ROW()</f>
        <v>9890</v>
      </c>
      <c r="C9890" s="8">
        <f t="shared" ca="1" si="1317"/>
        <v>5</v>
      </c>
      <c r="D9890" s="8">
        <f t="shared" ca="1" si="1318"/>
        <v>6</v>
      </c>
      <c r="E9890" s="50">
        <f t="shared" ca="1" si="1312"/>
        <v>0</v>
      </c>
      <c r="F9890" s="2" t="str">
        <f t="shared" ca="1" si="1319"/>
        <v/>
      </c>
      <c r="BD9890" s="49">
        <f t="shared" ca="1" si="1316"/>
        <v>815.5</v>
      </c>
      <c r="BE9890" s="3">
        <f t="shared" ca="1" si="1313"/>
        <v>8.1500000000000003E-2</v>
      </c>
      <c r="BF9890" s="3">
        <f t="shared" ca="1" si="1314"/>
        <v>-1.3950525282585462</v>
      </c>
      <c r="BG9890" s="9">
        <f t="shared" ca="1" si="1315"/>
        <v>0</v>
      </c>
      <c r="BH9890" s="6">
        <f ca="1">IF(ISNUMBER('Descriptive Stats'!BF9890),'Descriptive Stats'!BF9890,#N/A)</f>
        <v>-1.3950525282585462</v>
      </c>
      <c r="BI9890" s="6">
        <f ca="1">IF(ISNUMBER('Descriptive Stats'!E9890),'Descriptive Stats'!E9890,#N/A)</f>
        <v>0</v>
      </c>
    </row>
    <row r="9891" spans="1:61" ht="14.4" x14ac:dyDescent="0.3">
      <c r="A9891" s="2">
        <f>ROW()</f>
        <v>9891</v>
      </c>
      <c r="C9891" s="8">
        <f t="shared" ca="1" si="1317"/>
        <v>22</v>
      </c>
      <c r="D9891" s="8">
        <f t="shared" ca="1" si="1318"/>
        <v>0</v>
      </c>
      <c r="E9891" s="50">
        <f t="shared" ca="1" si="1312"/>
        <v>1</v>
      </c>
      <c r="F9891" s="2" t="str">
        <f t="shared" ca="1" si="1319"/>
        <v/>
      </c>
      <c r="BD9891" s="49">
        <f t="shared" ca="1" si="1316"/>
        <v>1871</v>
      </c>
      <c r="BE9891" s="3">
        <f t="shared" ca="1" si="1313"/>
        <v>0.18704999999999999</v>
      </c>
      <c r="BF9891" s="3">
        <f t="shared" ca="1" si="1314"/>
        <v>-0.88881967520906158</v>
      </c>
      <c r="BG9891" s="9">
        <f t="shared" ca="1" si="1315"/>
        <v>1</v>
      </c>
      <c r="BH9891" s="6">
        <f ca="1">IF(ISNUMBER('Descriptive Stats'!BF9891),'Descriptive Stats'!BF9891,#N/A)</f>
        <v>-0.88881967520906158</v>
      </c>
      <c r="BI9891" s="6">
        <f ca="1">IF(ISNUMBER('Descriptive Stats'!E9891),'Descriptive Stats'!E9891,#N/A)</f>
        <v>1</v>
      </c>
    </row>
    <row r="9892" spans="1:61" ht="14.4" x14ac:dyDescent="0.3">
      <c r="A9892" s="2">
        <f>ROW()</f>
        <v>9892</v>
      </c>
      <c r="C9892" s="8">
        <f t="shared" ca="1" si="1317"/>
        <v>8</v>
      </c>
      <c r="D9892" s="8">
        <f t="shared" ca="1" si="1318"/>
        <v>1</v>
      </c>
      <c r="E9892" s="50">
        <f t="shared" ca="1" si="1312"/>
        <v>0</v>
      </c>
      <c r="F9892" s="2" t="str">
        <f t="shared" ca="1" si="1319"/>
        <v/>
      </c>
      <c r="BD9892" s="49">
        <f t="shared" ca="1" si="1316"/>
        <v>815.5</v>
      </c>
      <c r="BE9892" s="3">
        <f t="shared" ca="1" si="1313"/>
        <v>8.1500000000000003E-2</v>
      </c>
      <c r="BF9892" s="3">
        <f t="shared" ca="1" si="1314"/>
        <v>-1.3950525282585462</v>
      </c>
      <c r="BG9892" s="9">
        <f t="shared" ca="1" si="1315"/>
        <v>0</v>
      </c>
      <c r="BH9892" s="6">
        <f ca="1">IF(ISNUMBER('Descriptive Stats'!BF9892),'Descriptive Stats'!BF9892,#N/A)</f>
        <v>-1.3950525282585462</v>
      </c>
      <c r="BI9892" s="6">
        <f ca="1">IF(ISNUMBER('Descriptive Stats'!E9892),'Descriptive Stats'!E9892,#N/A)</f>
        <v>0</v>
      </c>
    </row>
    <row r="9893" spans="1:61" ht="14.4" x14ac:dyDescent="0.3">
      <c r="A9893" s="2">
        <f>ROW()</f>
        <v>9893</v>
      </c>
      <c r="C9893" s="8">
        <f t="shared" ca="1" si="1317"/>
        <v>15</v>
      </c>
      <c r="D9893" s="8">
        <f t="shared" ca="1" si="1318"/>
        <v>0</v>
      </c>
      <c r="E9893" s="50">
        <f t="shared" ca="1" si="1312"/>
        <v>0</v>
      </c>
      <c r="F9893" s="2" t="str">
        <f t="shared" ca="1" si="1319"/>
        <v/>
      </c>
      <c r="BD9893" s="49">
        <f t="shared" ca="1" si="1316"/>
        <v>815.5</v>
      </c>
      <c r="BE9893" s="3">
        <f t="shared" ca="1" si="1313"/>
        <v>8.1500000000000003E-2</v>
      </c>
      <c r="BF9893" s="3">
        <f t="shared" ca="1" si="1314"/>
        <v>-1.3950525282585462</v>
      </c>
      <c r="BG9893" s="9">
        <f t="shared" ca="1" si="1315"/>
        <v>0</v>
      </c>
      <c r="BH9893" s="6">
        <f ca="1">IF(ISNUMBER('Descriptive Stats'!BF9893),'Descriptive Stats'!BF9893,#N/A)</f>
        <v>-1.3950525282585462</v>
      </c>
      <c r="BI9893" s="6">
        <f ca="1">IF(ISNUMBER('Descriptive Stats'!E9893),'Descriptive Stats'!E9893,#N/A)</f>
        <v>0</v>
      </c>
    </row>
    <row r="9894" spans="1:61" ht="14.4" x14ac:dyDescent="0.3">
      <c r="A9894" s="2">
        <f>ROW()</f>
        <v>9894</v>
      </c>
      <c r="C9894" s="8">
        <f t="shared" ca="1" si="1317"/>
        <v>14</v>
      </c>
      <c r="D9894" s="8">
        <f t="shared" ca="1" si="1318"/>
        <v>0</v>
      </c>
      <c r="E9894" s="50">
        <f t="shared" ca="1" si="1312"/>
        <v>2</v>
      </c>
      <c r="F9894" s="2" t="str">
        <f t="shared" ca="1" si="1319"/>
        <v/>
      </c>
      <c r="BD9894" s="49">
        <f t="shared" ca="1" si="1316"/>
        <v>2595</v>
      </c>
      <c r="BE9894" s="3">
        <f t="shared" ca="1" si="1313"/>
        <v>0.25945000000000001</v>
      </c>
      <c r="BF9894" s="3">
        <f t="shared" ca="1" si="1314"/>
        <v>-0.6450419512753276</v>
      </c>
      <c r="BG9894" s="9">
        <f t="shared" ca="1" si="1315"/>
        <v>2</v>
      </c>
      <c r="BH9894" s="6">
        <f ca="1">IF(ISNUMBER('Descriptive Stats'!BF9894),'Descriptive Stats'!BF9894,#N/A)</f>
        <v>-0.6450419512753276</v>
      </c>
      <c r="BI9894" s="6">
        <f ca="1">IF(ISNUMBER('Descriptive Stats'!E9894),'Descriptive Stats'!E9894,#N/A)</f>
        <v>2</v>
      </c>
    </row>
    <row r="9895" spans="1:61" ht="14.4" x14ac:dyDescent="0.3">
      <c r="A9895" s="2">
        <f>ROW()</f>
        <v>9895</v>
      </c>
      <c r="C9895" s="8">
        <f t="shared" ca="1" si="1317"/>
        <v>9</v>
      </c>
      <c r="D9895" s="8">
        <f t="shared" ca="1" si="1318"/>
        <v>2</v>
      </c>
      <c r="E9895" s="50">
        <f t="shared" ca="1" si="1312"/>
        <v>0</v>
      </c>
      <c r="F9895" s="2" t="str">
        <f t="shared" ca="1" si="1319"/>
        <v/>
      </c>
      <c r="BD9895" s="49">
        <f t="shared" ca="1" si="1316"/>
        <v>815.5</v>
      </c>
      <c r="BE9895" s="3">
        <f t="shared" ca="1" si="1313"/>
        <v>8.1500000000000003E-2</v>
      </c>
      <c r="BF9895" s="3">
        <f t="shared" ca="1" si="1314"/>
        <v>-1.3950525282585462</v>
      </c>
      <c r="BG9895" s="9">
        <f t="shared" ca="1" si="1315"/>
        <v>0</v>
      </c>
      <c r="BH9895" s="6">
        <f ca="1">IF(ISNUMBER('Descriptive Stats'!BF9895),'Descriptive Stats'!BF9895,#N/A)</f>
        <v>-1.3950525282585462</v>
      </c>
      <c r="BI9895" s="6">
        <f ca="1">IF(ISNUMBER('Descriptive Stats'!E9895),'Descriptive Stats'!E9895,#N/A)</f>
        <v>0</v>
      </c>
    </row>
    <row r="9896" spans="1:61" ht="14.4" x14ac:dyDescent="0.3">
      <c r="A9896" s="2">
        <f>ROW()</f>
        <v>9896</v>
      </c>
      <c r="C9896" s="8">
        <f t="shared" ca="1" si="1317"/>
        <v>11</v>
      </c>
      <c r="D9896" s="8">
        <f t="shared" ca="1" si="1318"/>
        <v>0</v>
      </c>
      <c r="E9896" s="50">
        <f t="shared" ca="1" si="1312"/>
        <v>0</v>
      </c>
      <c r="F9896" s="2" t="str">
        <f t="shared" ca="1" si="1319"/>
        <v/>
      </c>
      <c r="BD9896" s="49">
        <f t="shared" ca="1" si="1316"/>
        <v>815.5</v>
      </c>
      <c r="BE9896" s="3">
        <f t="shared" ca="1" si="1313"/>
        <v>8.1500000000000003E-2</v>
      </c>
      <c r="BF9896" s="3">
        <f t="shared" ca="1" si="1314"/>
        <v>-1.3950525282585462</v>
      </c>
      <c r="BG9896" s="9">
        <f t="shared" ca="1" si="1315"/>
        <v>0</v>
      </c>
      <c r="BH9896" s="6">
        <f ca="1">IF(ISNUMBER('Descriptive Stats'!BF9896),'Descriptive Stats'!BF9896,#N/A)</f>
        <v>-1.3950525282585462</v>
      </c>
      <c r="BI9896" s="6">
        <f ca="1">IF(ISNUMBER('Descriptive Stats'!E9896),'Descriptive Stats'!E9896,#N/A)</f>
        <v>0</v>
      </c>
    </row>
    <row r="9897" spans="1:61" ht="14.4" x14ac:dyDescent="0.3">
      <c r="A9897" s="2">
        <f>ROW()</f>
        <v>9897</v>
      </c>
      <c r="C9897" s="8">
        <f t="shared" ca="1" si="1317"/>
        <v>22</v>
      </c>
      <c r="D9897" s="8">
        <f t="shared" ca="1" si="1318"/>
        <v>0</v>
      </c>
      <c r="E9897" s="50">
        <f t="shared" ca="1" si="1312"/>
        <v>0</v>
      </c>
      <c r="F9897" s="2" t="str">
        <f t="shared" ca="1" si="1319"/>
        <v/>
      </c>
      <c r="BD9897" s="49">
        <f t="shared" ca="1" si="1316"/>
        <v>815.5</v>
      </c>
      <c r="BE9897" s="3">
        <f t="shared" ca="1" si="1313"/>
        <v>8.1500000000000003E-2</v>
      </c>
      <c r="BF9897" s="3">
        <f t="shared" ca="1" si="1314"/>
        <v>-1.3950525282585462</v>
      </c>
      <c r="BG9897" s="9">
        <f t="shared" ca="1" si="1315"/>
        <v>0</v>
      </c>
      <c r="BH9897" s="6">
        <f ca="1">IF(ISNUMBER('Descriptive Stats'!BF9897),'Descriptive Stats'!BF9897,#N/A)</f>
        <v>-1.3950525282585462</v>
      </c>
      <c r="BI9897" s="6">
        <f ca="1">IF(ISNUMBER('Descriptive Stats'!E9897),'Descriptive Stats'!E9897,#N/A)</f>
        <v>0</v>
      </c>
    </row>
    <row r="9898" spans="1:61" ht="14.4" x14ac:dyDescent="0.3">
      <c r="A9898" s="2">
        <f>ROW()</f>
        <v>9898</v>
      </c>
      <c r="C9898" s="8">
        <f t="shared" ca="1" si="1317"/>
        <v>14</v>
      </c>
      <c r="D9898" s="8">
        <f t="shared" ca="1" si="1318"/>
        <v>0</v>
      </c>
      <c r="E9898" s="50">
        <f t="shared" ca="1" si="1312"/>
        <v>2</v>
      </c>
      <c r="F9898" s="2" t="str">
        <f t="shared" ca="1" si="1319"/>
        <v/>
      </c>
      <c r="BD9898" s="49">
        <f t="shared" ca="1" si="1316"/>
        <v>2595</v>
      </c>
      <c r="BE9898" s="3">
        <f t="shared" ca="1" si="1313"/>
        <v>0.25945000000000001</v>
      </c>
      <c r="BF9898" s="3">
        <f t="shared" ca="1" si="1314"/>
        <v>-0.6450419512753276</v>
      </c>
      <c r="BG9898" s="9">
        <f t="shared" ca="1" si="1315"/>
        <v>2</v>
      </c>
      <c r="BH9898" s="6">
        <f ca="1">IF(ISNUMBER('Descriptive Stats'!BF9898),'Descriptive Stats'!BF9898,#N/A)</f>
        <v>-0.6450419512753276</v>
      </c>
      <c r="BI9898" s="6">
        <f ca="1">IF(ISNUMBER('Descriptive Stats'!E9898),'Descriptive Stats'!E9898,#N/A)</f>
        <v>2</v>
      </c>
    </row>
    <row r="9899" spans="1:61" ht="14.4" x14ac:dyDescent="0.3">
      <c r="A9899" s="2">
        <f>ROW()</f>
        <v>9899</v>
      </c>
      <c r="C9899" s="8">
        <f t="shared" ca="1" si="1317"/>
        <v>21</v>
      </c>
      <c r="D9899" s="8">
        <f t="shared" ca="1" si="1318"/>
        <v>2</v>
      </c>
      <c r="E9899" s="50">
        <f t="shared" ca="1" si="1312"/>
        <v>1</v>
      </c>
      <c r="F9899" s="2" t="str">
        <f t="shared" ca="1" si="1319"/>
        <v/>
      </c>
      <c r="BD9899" s="49">
        <f t="shared" ca="1" si="1316"/>
        <v>1871</v>
      </c>
      <c r="BE9899" s="3">
        <f t="shared" ca="1" si="1313"/>
        <v>0.18704999999999999</v>
      </c>
      <c r="BF9899" s="3">
        <f t="shared" ca="1" si="1314"/>
        <v>-0.88881967520906158</v>
      </c>
      <c r="BG9899" s="9">
        <f t="shared" ca="1" si="1315"/>
        <v>1</v>
      </c>
      <c r="BH9899" s="6">
        <f ca="1">IF(ISNUMBER('Descriptive Stats'!BF9899),'Descriptive Stats'!BF9899,#N/A)</f>
        <v>-0.88881967520906158</v>
      </c>
      <c r="BI9899" s="6">
        <f ca="1">IF(ISNUMBER('Descriptive Stats'!E9899),'Descriptive Stats'!E9899,#N/A)</f>
        <v>1</v>
      </c>
    </row>
    <row r="9900" spans="1:61" ht="14.4" x14ac:dyDescent="0.3">
      <c r="A9900" s="2">
        <f>ROW()</f>
        <v>9900</v>
      </c>
      <c r="C9900" s="8">
        <f t="shared" ca="1" si="1317"/>
        <v>12</v>
      </c>
      <c r="D9900" s="8">
        <f t="shared" ca="1" si="1318"/>
        <v>1</v>
      </c>
      <c r="E9900" s="50">
        <f t="shared" ca="1" si="1312"/>
        <v>2</v>
      </c>
      <c r="F9900" s="2" t="str">
        <f t="shared" ca="1" si="1319"/>
        <v/>
      </c>
      <c r="BD9900" s="49">
        <f t="shared" ca="1" si="1316"/>
        <v>2595</v>
      </c>
      <c r="BE9900" s="3">
        <f t="shared" ca="1" si="1313"/>
        <v>0.25945000000000001</v>
      </c>
      <c r="BF9900" s="3">
        <f t="shared" ca="1" si="1314"/>
        <v>-0.6450419512753276</v>
      </c>
      <c r="BG9900" s="9">
        <f t="shared" ca="1" si="1315"/>
        <v>2</v>
      </c>
      <c r="BH9900" s="6">
        <f ca="1">IF(ISNUMBER('Descriptive Stats'!BF9900),'Descriptive Stats'!BF9900,#N/A)</f>
        <v>-0.6450419512753276</v>
      </c>
      <c r="BI9900" s="6">
        <f ca="1">IF(ISNUMBER('Descriptive Stats'!E9900),'Descriptive Stats'!E9900,#N/A)</f>
        <v>2</v>
      </c>
    </row>
    <row r="9901" spans="1:61" ht="14.4" x14ac:dyDescent="0.3">
      <c r="A9901" s="2">
        <f>ROW()</f>
        <v>9901</v>
      </c>
      <c r="C9901" s="8">
        <f t="shared" ca="1" si="1317"/>
        <v>21</v>
      </c>
      <c r="D9901" s="8">
        <f t="shared" ca="1" si="1318"/>
        <v>2</v>
      </c>
      <c r="E9901" s="50">
        <f t="shared" ca="1" si="1312"/>
        <v>0</v>
      </c>
      <c r="F9901" s="2" t="str">
        <f t="shared" ca="1" si="1319"/>
        <v/>
      </c>
      <c r="BD9901" s="49">
        <f t="shared" ca="1" si="1316"/>
        <v>815.5</v>
      </c>
      <c r="BE9901" s="3">
        <f t="shared" ca="1" si="1313"/>
        <v>8.1500000000000003E-2</v>
      </c>
      <c r="BF9901" s="3">
        <f t="shared" ca="1" si="1314"/>
        <v>-1.3950525282585462</v>
      </c>
      <c r="BG9901" s="9">
        <f t="shared" ca="1" si="1315"/>
        <v>0</v>
      </c>
      <c r="BH9901" s="6">
        <f ca="1">IF(ISNUMBER('Descriptive Stats'!BF9901),'Descriptive Stats'!BF9901,#N/A)</f>
        <v>-1.3950525282585462</v>
      </c>
      <c r="BI9901" s="6">
        <f ca="1">IF(ISNUMBER('Descriptive Stats'!E9901),'Descriptive Stats'!E9901,#N/A)</f>
        <v>0</v>
      </c>
    </row>
    <row r="9902" spans="1:61" ht="14.4" x14ac:dyDescent="0.3">
      <c r="A9902" s="2">
        <f>ROW()</f>
        <v>9902</v>
      </c>
      <c r="C9902" s="8">
        <f t="shared" ca="1" si="1317"/>
        <v>15</v>
      </c>
      <c r="D9902" s="8">
        <f t="shared" ca="1" si="1318"/>
        <v>0</v>
      </c>
      <c r="E9902" s="50">
        <f t="shared" ca="1" si="1312"/>
        <v>2</v>
      </c>
      <c r="F9902" s="2" t="str">
        <f t="shared" ca="1" si="1319"/>
        <v/>
      </c>
      <c r="BD9902" s="49">
        <f t="shared" ca="1" si="1316"/>
        <v>2595</v>
      </c>
      <c r="BE9902" s="3">
        <f t="shared" ca="1" si="1313"/>
        <v>0.25945000000000001</v>
      </c>
      <c r="BF9902" s="3">
        <f t="shared" ca="1" si="1314"/>
        <v>-0.6450419512753276</v>
      </c>
      <c r="BG9902" s="9">
        <f t="shared" ca="1" si="1315"/>
        <v>2</v>
      </c>
      <c r="BH9902" s="6">
        <f ca="1">IF(ISNUMBER('Descriptive Stats'!BF9902),'Descriptive Stats'!BF9902,#N/A)</f>
        <v>-0.6450419512753276</v>
      </c>
      <c r="BI9902" s="6">
        <f ca="1">IF(ISNUMBER('Descriptive Stats'!E9902),'Descriptive Stats'!E9902,#N/A)</f>
        <v>2</v>
      </c>
    </row>
    <row r="9903" spans="1:61" ht="14.4" x14ac:dyDescent="0.3">
      <c r="A9903" s="2">
        <f>ROW()</f>
        <v>9903</v>
      </c>
      <c r="C9903" s="8">
        <f t="shared" ca="1" si="1317"/>
        <v>21</v>
      </c>
      <c r="D9903" s="8">
        <f t="shared" ca="1" si="1318"/>
        <v>2</v>
      </c>
      <c r="E9903" s="50">
        <f t="shared" ca="1" si="1312"/>
        <v>6</v>
      </c>
      <c r="F9903" s="2" t="str">
        <f t="shared" ca="1" si="1319"/>
        <v/>
      </c>
      <c r="BD9903" s="49">
        <f t="shared" ca="1" si="1316"/>
        <v>3900</v>
      </c>
      <c r="BE9903" s="3">
        <f t="shared" ca="1" si="1313"/>
        <v>0.38995000000000002</v>
      </c>
      <c r="BF9903" s="3">
        <f t="shared" ca="1" si="1314"/>
        <v>-0.2794493539703507</v>
      </c>
      <c r="BG9903" s="9">
        <f t="shared" ca="1" si="1315"/>
        <v>6</v>
      </c>
      <c r="BH9903" s="6">
        <f ca="1">IF(ISNUMBER('Descriptive Stats'!BF9903),'Descriptive Stats'!BF9903,#N/A)</f>
        <v>-0.2794493539703507</v>
      </c>
      <c r="BI9903" s="6">
        <f ca="1">IF(ISNUMBER('Descriptive Stats'!E9903),'Descriptive Stats'!E9903,#N/A)</f>
        <v>6</v>
      </c>
    </row>
    <row r="9904" spans="1:61" ht="14.4" x14ac:dyDescent="0.3">
      <c r="A9904" s="2">
        <f>ROW()</f>
        <v>9904</v>
      </c>
      <c r="C9904" s="8">
        <f t="shared" ca="1" si="1317"/>
        <v>5</v>
      </c>
      <c r="D9904" s="8">
        <f t="shared" ca="1" si="1318"/>
        <v>6</v>
      </c>
      <c r="E9904" s="50">
        <f t="shared" ca="1" si="1312"/>
        <v>15</v>
      </c>
      <c r="F9904" s="2" t="str">
        <f t="shared" ca="1" si="1319"/>
        <v/>
      </c>
      <c r="BD9904" s="49">
        <f t="shared" ca="1" si="1316"/>
        <v>5051.5</v>
      </c>
      <c r="BE9904" s="3">
        <f t="shared" ca="1" si="1313"/>
        <v>0.50509999999999999</v>
      </c>
      <c r="BF9904" s="3">
        <f t="shared" ca="1" si="1314"/>
        <v>1.2784152420787677E-2</v>
      </c>
      <c r="BG9904" s="9">
        <f t="shared" ca="1" si="1315"/>
        <v>15</v>
      </c>
      <c r="BH9904" s="6">
        <f ca="1">IF(ISNUMBER('Descriptive Stats'!BF9904),'Descriptive Stats'!BF9904,#N/A)</f>
        <v>1.2784152420787677E-2</v>
      </c>
      <c r="BI9904" s="6">
        <f ca="1">IF(ISNUMBER('Descriptive Stats'!E9904),'Descriptive Stats'!E9904,#N/A)</f>
        <v>15</v>
      </c>
    </row>
    <row r="9905" spans="1:61" ht="14.4" x14ac:dyDescent="0.3">
      <c r="A9905" s="2">
        <f>ROW()</f>
        <v>9905</v>
      </c>
      <c r="C9905" s="8">
        <f t="shared" ca="1" si="1317"/>
        <v>24</v>
      </c>
      <c r="D9905" s="8">
        <f t="shared" ca="1" si="1318"/>
        <v>15</v>
      </c>
      <c r="E9905" s="50">
        <f t="shared" ca="1" si="1312"/>
        <v>19</v>
      </c>
      <c r="F9905" s="2" t="str">
        <f t="shared" ca="1" si="1319"/>
        <v>X</v>
      </c>
      <c r="BD9905" s="49">
        <f t="shared" ca="1" si="1316"/>
        <v>5294</v>
      </c>
      <c r="BE9905" s="3">
        <f t="shared" ca="1" si="1313"/>
        <v>0.52934999999999999</v>
      </c>
      <c r="BF9905" s="3">
        <f t="shared" ca="1" si="1314"/>
        <v>7.3636031452008061E-2</v>
      </c>
      <c r="BG9905" s="9">
        <f t="shared" ca="1" si="1315"/>
        <v>19</v>
      </c>
      <c r="BH9905" s="6">
        <f ca="1">IF(ISNUMBER('Descriptive Stats'!BF9905),'Descriptive Stats'!BF9905,#N/A)</f>
        <v>7.3636031452008061E-2</v>
      </c>
      <c r="BI9905" s="6">
        <f ca="1">IF(ISNUMBER('Descriptive Stats'!E9905),'Descriptive Stats'!E9905,#N/A)</f>
        <v>19</v>
      </c>
    </row>
    <row r="9906" spans="1:61" ht="14.4" x14ac:dyDescent="0.3">
      <c r="A9906" s="2">
        <f>ROW()</f>
        <v>9906</v>
      </c>
      <c r="C9906" s="8">
        <f t="shared" ca="1" si="1317"/>
        <v>7</v>
      </c>
      <c r="D9906" s="8">
        <f t="shared" ca="1" si="1318"/>
        <v>19</v>
      </c>
      <c r="E9906" s="50">
        <f t="shared" ca="1" si="1312"/>
        <v>0</v>
      </c>
      <c r="F9906" s="2" t="str">
        <f t="shared" ca="1" si="1319"/>
        <v/>
      </c>
      <c r="BD9906" s="49">
        <f t="shared" ca="1" si="1316"/>
        <v>815.5</v>
      </c>
      <c r="BE9906" s="3">
        <f t="shared" ca="1" si="1313"/>
        <v>8.1500000000000003E-2</v>
      </c>
      <c r="BF9906" s="3">
        <f t="shared" ca="1" si="1314"/>
        <v>-1.3950525282585462</v>
      </c>
      <c r="BG9906" s="9">
        <f t="shared" ca="1" si="1315"/>
        <v>0</v>
      </c>
      <c r="BH9906" s="6">
        <f ca="1">IF(ISNUMBER('Descriptive Stats'!BF9906),'Descriptive Stats'!BF9906,#N/A)</f>
        <v>-1.3950525282585462</v>
      </c>
      <c r="BI9906" s="6">
        <f ca="1">IF(ISNUMBER('Descriptive Stats'!E9906),'Descriptive Stats'!E9906,#N/A)</f>
        <v>0</v>
      </c>
    </row>
    <row r="9907" spans="1:61" ht="14.4" x14ac:dyDescent="0.3">
      <c r="A9907" s="2">
        <f>ROW()</f>
        <v>9907</v>
      </c>
      <c r="C9907" s="8">
        <f t="shared" ca="1" si="1317"/>
        <v>15</v>
      </c>
      <c r="D9907" s="8">
        <f t="shared" ca="1" si="1318"/>
        <v>0</v>
      </c>
      <c r="E9907" s="50">
        <f t="shared" ca="1" si="1312"/>
        <v>2</v>
      </c>
      <c r="F9907" s="2" t="str">
        <f t="shared" ca="1" si="1319"/>
        <v/>
      </c>
      <c r="BD9907" s="49">
        <f t="shared" ca="1" si="1316"/>
        <v>2595</v>
      </c>
      <c r="BE9907" s="3">
        <f t="shared" ca="1" si="1313"/>
        <v>0.25945000000000001</v>
      </c>
      <c r="BF9907" s="3">
        <f t="shared" ca="1" si="1314"/>
        <v>-0.6450419512753276</v>
      </c>
      <c r="BG9907" s="9">
        <f t="shared" ca="1" si="1315"/>
        <v>2</v>
      </c>
      <c r="BH9907" s="6">
        <f ca="1">IF(ISNUMBER('Descriptive Stats'!BF9907),'Descriptive Stats'!BF9907,#N/A)</f>
        <v>-0.6450419512753276</v>
      </c>
      <c r="BI9907" s="6">
        <f ca="1">IF(ISNUMBER('Descriptive Stats'!E9907),'Descriptive Stats'!E9907,#N/A)</f>
        <v>2</v>
      </c>
    </row>
    <row r="9908" spans="1:61" ht="14.4" x14ac:dyDescent="0.3">
      <c r="A9908" s="2">
        <f>ROW()</f>
        <v>9908</v>
      </c>
      <c r="C9908" s="8">
        <f t="shared" ca="1" si="1317"/>
        <v>3</v>
      </c>
      <c r="D9908" s="8">
        <f t="shared" ca="1" si="1318"/>
        <v>2</v>
      </c>
      <c r="E9908" s="50">
        <f t="shared" ca="1" si="1312"/>
        <v>15</v>
      </c>
      <c r="F9908" s="2" t="str">
        <f t="shared" ca="1" si="1319"/>
        <v/>
      </c>
      <c r="BD9908" s="49">
        <f t="shared" ca="1" si="1316"/>
        <v>5051.5</v>
      </c>
      <c r="BE9908" s="3">
        <f t="shared" ca="1" si="1313"/>
        <v>0.50509999999999999</v>
      </c>
      <c r="BF9908" s="3">
        <f t="shared" ca="1" si="1314"/>
        <v>1.2784152420787677E-2</v>
      </c>
      <c r="BG9908" s="9">
        <f t="shared" ca="1" si="1315"/>
        <v>15</v>
      </c>
      <c r="BH9908" s="6">
        <f ca="1">IF(ISNUMBER('Descriptive Stats'!BF9908),'Descriptive Stats'!BF9908,#N/A)</f>
        <v>1.2784152420787677E-2</v>
      </c>
      <c r="BI9908" s="6">
        <f ca="1">IF(ISNUMBER('Descriptive Stats'!E9908),'Descriptive Stats'!E9908,#N/A)</f>
        <v>15</v>
      </c>
    </row>
    <row r="9909" spans="1:61" ht="14.4" x14ac:dyDescent="0.3">
      <c r="A9909" s="2">
        <f>ROW()</f>
        <v>9909</v>
      </c>
      <c r="C9909" s="8">
        <f t="shared" ca="1" si="1317"/>
        <v>24</v>
      </c>
      <c r="D9909" s="8">
        <f t="shared" ca="1" si="1318"/>
        <v>15</v>
      </c>
      <c r="E9909" s="50">
        <f t="shared" ca="1" si="1312"/>
        <v>15</v>
      </c>
      <c r="F9909" s="2" t="str">
        <f t="shared" ca="1" si="1319"/>
        <v/>
      </c>
      <c r="BD9909" s="49">
        <f t="shared" ca="1" si="1316"/>
        <v>5051.5</v>
      </c>
      <c r="BE9909" s="3">
        <f t="shared" ca="1" si="1313"/>
        <v>0.50509999999999999</v>
      </c>
      <c r="BF9909" s="3">
        <f t="shared" ca="1" si="1314"/>
        <v>1.2784152420787677E-2</v>
      </c>
      <c r="BG9909" s="9">
        <f t="shared" ca="1" si="1315"/>
        <v>15</v>
      </c>
      <c r="BH9909" s="6">
        <f ca="1">IF(ISNUMBER('Descriptive Stats'!BF9909),'Descriptive Stats'!BF9909,#N/A)</f>
        <v>1.2784152420787677E-2</v>
      </c>
      <c r="BI9909" s="6">
        <f ca="1">IF(ISNUMBER('Descriptive Stats'!E9909),'Descriptive Stats'!E9909,#N/A)</f>
        <v>15</v>
      </c>
    </row>
    <row r="9910" spans="1:61" ht="14.4" x14ac:dyDescent="0.3">
      <c r="A9910" s="2">
        <f>ROW()</f>
        <v>9910</v>
      </c>
      <c r="C9910" s="8">
        <f t="shared" ca="1" si="1317"/>
        <v>24</v>
      </c>
      <c r="D9910" s="8">
        <f t="shared" ca="1" si="1318"/>
        <v>15</v>
      </c>
      <c r="E9910" s="50">
        <f t="shared" ca="1" si="1312"/>
        <v>2</v>
      </c>
      <c r="F9910" s="2" t="str">
        <f t="shared" ca="1" si="1319"/>
        <v/>
      </c>
      <c r="BD9910" s="49">
        <f t="shared" ca="1" si="1316"/>
        <v>2595</v>
      </c>
      <c r="BE9910" s="3">
        <f t="shared" ca="1" si="1313"/>
        <v>0.25945000000000001</v>
      </c>
      <c r="BF9910" s="3">
        <f t="shared" ca="1" si="1314"/>
        <v>-0.6450419512753276</v>
      </c>
      <c r="BG9910" s="9">
        <f t="shared" ca="1" si="1315"/>
        <v>2</v>
      </c>
      <c r="BH9910" s="6">
        <f ca="1">IF(ISNUMBER('Descriptive Stats'!BF9910),'Descriptive Stats'!BF9910,#N/A)</f>
        <v>-0.6450419512753276</v>
      </c>
      <c r="BI9910" s="6">
        <f ca="1">IF(ISNUMBER('Descriptive Stats'!E9910),'Descriptive Stats'!E9910,#N/A)</f>
        <v>2</v>
      </c>
    </row>
    <row r="9911" spans="1:61" ht="14.4" x14ac:dyDescent="0.3">
      <c r="A9911" s="2">
        <f>ROW()</f>
        <v>9911</v>
      </c>
      <c r="C9911" s="8">
        <f t="shared" ca="1" si="1317"/>
        <v>3</v>
      </c>
      <c r="D9911" s="8">
        <f t="shared" ca="1" si="1318"/>
        <v>2</v>
      </c>
      <c r="E9911" s="50">
        <f t="shared" ca="1" si="1312"/>
        <v>0</v>
      </c>
      <c r="F9911" s="2" t="str">
        <f t="shared" ca="1" si="1319"/>
        <v/>
      </c>
      <c r="BD9911" s="49">
        <f t="shared" ca="1" si="1316"/>
        <v>815.5</v>
      </c>
      <c r="BE9911" s="3">
        <f t="shared" ca="1" si="1313"/>
        <v>8.1500000000000003E-2</v>
      </c>
      <c r="BF9911" s="3">
        <f t="shared" ca="1" si="1314"/>
        <v>-1.3950525282585462</v>
      </c>
      <c r="BG9911" s="9">
        <f t="shared" ca="1" si="1315"/>
        <v>0</v>
      </c>
      <c r="BH9911" s="6">
        <f ca="1">IF(ISNUMBER('Descriptive Stats'!BF9911),'Descriptive Stats'!BF9911,#N/A)</f>
        <v>-1.3950525282585462</v>
      </c>
      <c r="BI9911" s="6">
        <f ca="1">IF(ISNUMBER('Descriptive Stats'!E9911),'Descriptive Stats'!E9911,#N/A)</f>
        <v>0</v>
      </c>
    </row>
    <row r="9912" spans="1:61" ht="14.4" x14ac:dyDescent="0.3">
      <c r="A9912" s="2">
        <f>ROW()</f>
        <v>9912</v>
      </c>
      <c r="C9912" s="8">
        <f t="shared" ca="1" si="1317"/>
        <v>22</v>
      </c>
      <c r="D9912" s="8">
        <f t="shared" ca="1" si="1318"/>
        <v>0</v>
      </c>
      <c r="E9912" s="50">
        <f t="shared" ca="1" si="1312"/>
        <v>1</v>
      </c>
      <c r="F9912" s="2" t="str">
        <f t="shared" ca="1" si="1319"/>
        <v/>
      </c>
      <c r="BD9912" s="49">
        <f t="shared" ca="1" si="1316"/>
        <v>1871</v>
      </c>
      <c r="BE9912" s="3">
        <f t="shared" ca="1" si="1313"/>
        <v>0.18704999999999999</v>
      </c>
      <c r="BF9912" s="3">
        <f t="shared" ca="1" si="1314"/>
        <v>-0.88881967520906158</v>
      </c>
      <c r="BG9912" s="9">
        <f t="shared" ca="1" si="1315"/>
        <v>1</v>
      </c>
      <c r="BH9912" s="6">
        <f ca="1">IF(ISNUMBER('Descriptive Stats'!BF9912),'Descriptive Stats'!BF9912,#N/A)</f>
        <v>-0.88881967520906158</v>
      </c>
      <c r="BI9912" s="6">
        <f ca="1">IF(ISNUMBER('Descriptive Stats'!E9912),'Descriptive Stats'!E9912,#N/A)</f>
        <v>1</v>
      </c>
    </row>
    <row r="9913" spans="1:61" ht="14.4" x14ac:dyDescent="0.3">
      <c r="A9913" s="2">
        <f>ROW()</f>
        <v>9913</v>
      </c>
      <c r="C9913" s="8">
        <f t="shared" ca="1" si="1317"/>
        <v>8</v>
      </c>
      <c r="D9913" s="8">
        <f t="shared" ca="1" si="1318"/>
        <v>1</v>
      </c>
      <c r="E9913" s="50">
        <f t="shared" ca="1" si="1312"/>
        <v>6</v>
      </c>
      <c r="F9913" s="2" t="str">
        <f t="shared" ca="1" si="1319"/>
        <v/>
      </c>
      <c r="BD9913" s="49">
        <f t="shared" ca="1" si="1316"/>
        <v>3900</v>
      </c>
      <c r="BE9913" s="3">
        <f t="shared" ca="1" si="1313"/>
        <v>0.38995000000000002</v>
      </c>
      <c r="BF9913" s="3">
        <f t="shared" ca="1" si="1314"/>
        <v>-0.2794493539703507</v>
      </c>
      <c r="BG9913" s="9">
        <f t="shared" ca="1" si="1315"/>
        <v>6</v>
      </c>
      <c r="BH9913" s="6">
        <f ca="1">IF(ISNUMBER('Descriptive Stats'!BF9913),'Descriptive Stats'!BF9913,#N/A)</f>
        <v>-0.2794493539703507</v>
      </c>
      <c r="BI9913" s="6">
        <f ca="1">IF(ISNUMBER('Descriptive Stats'!E9913),'Descriptive Stats'!E9913,#N/A)</f>
        <v>6</v>
      </c>
    </row>
    <row r="9914" spans="1:61" ht="14.4" x14ac:dyDescent="0.3">
      <c r="A9914" s="2">
        <f>ROW()</f>
        <v>9914</v>
      </c>
      <c r="C9914" s="8">
        <f t="shared" ca="1" si="1317"/>
        <v>5</v>
      </c>
      <c r="D9914" s="8">
        <f t="shared" ca="1" si="1318"/>
        <v>6</v>
      </c>
      <c r="E9914" s="50">
        <f t="shared" ca="1" si="1312"/>
        <v>6</v>
      </c>
      <c r="F9914" s="2" t="str">
        <f t="shared" ca="1" si="1319"/>
        <v/>
      </c>
      <c r="BD9914" s="49">
        <f t="shared" ca="1" si="1316"/>
        <v>3900</v>
      </c>
      <c r="BE9914" s="3">
        <f t="shared" ca="1" si="1313"/>
        <v>0.38995000000000002</v>
      </c>
      <c r="BF9914" s="3">
        <f t="shared" ca="1" si="1314"/>
        <v>-0.2794493539703507</v>
      </c>
      <c r="BG9914" s="9">
        <f t="shared" ca="1" si="1315"/>
        <v>6</v>
      </c>
      <c r="BH9914" s="6">
        <f ca="1">IF(ISNUMBER('Descriptive Stats'!BF9914),'Descriptive Stats'!BF9914,#N/A)</f>
        <v>-0.2794493539703507</v>
      </c>
      <c r="BI9914" s="6">
        <f ca="1">IF(ISNUMBER('Descriptive Stats'!E9914),'Descriptive Stats'!E9914,#N/A)</f>
        <v>6</v>
      </c>
    </row>
    <row r="9915" spans="1:61" ht="14.4" x14ac:dyDescent="0.3">
      <c r="A9915" s="2">
        <f>ROW()</f>
        <v>9915</v>
      </c>
      <c r="C9915" s="8">
        <f t="shared" ca="1" si="1317"/>
        <v>2</v>
      </c>
      <c r="D9915" s="8">
        <f t="shared" ca="1" si="1318"/>
        <v>6</v>
      </c>
      <c r="E9915" s="50">
        <f t="shared" ca="1" si="1312"/>
        <v>1</v>
      </c>
      <c r="F9915" s="2" t="str">
        <f t="shared" ca="1" si="1319"/>
        <v/>
      </c>
      <c r="BD9915" s="49">
        <f t="shared" ca="1" si="1316"/>
        <v>1871</v>
      </c>
      <c r="BE9915" s="3">
        <f t="shared" ca="1" si="1313"/>
        <v>0.18704999999999999</v>
      </c>
      <c r="BF9915" s="3">
        <f t="shared" ca="1" si="1314"/>
        <v>-0.88881967520906158</v>
      </c>
      <c r="BG9915" s="9">
        <f t="shared" ca="1" si="1315"/>
        <v>1</v>
      </c>
      <c r="BH9915" s="6">
        <f ca="1">IF(ISNUMBER('Descriptive Stats'!BF9915),'Descriptive Stats'!BF9915,#N/A)</f>
        <v>-0.88881967520906158</v>
      </c>
      <c r="BI9915" s="6">
        <f ca="1">IF(ISNUMBER('Descriptive Stats'!E9915),'Descriptive Stats'!E9915,#N/A)</f>
        <v>1</v>
      </c>
    </row>
    <row r="9916" spans="1:61" ht="14.4" x14ac:dyDescent="0.3">
      <c r="A9916" s="2">
        <f>ROW()</f>
        <v>9916</v>
      </c>
      <c r="C9916" s="8">
        <f t="shared" ca="1" si="1317"/>
        <v>12</v>
      </c>
      <c r="D9916" s="8">
        <f t="shared" ca="1" si="1318"/>
        <v>1</v>
      </c>
      <c r="E9916" s="50">
        <f t="shared" ca="1" si="1312"/>
        <v>0</v>
      </c>
      <c r="F9916" s="2" t="str">
        <f t="shared" ca="1" si="1319"/>
        <v/>
      </c>
      <c r="BD9916" s="49">
        <f t="shared" ca="1" si="1316"/>
        <v>815.5</v>
      </c>
      <c r="BE9916" s="3">
        <f t="shared" ca="1" si="1313"/>
        <v>8.1500000000000003E-2</v>
      </c>
      <c r="BF9916" s="3">
        <f t="shared" ca="1" si="1314"/>
        <v>-1.3950525282585462</v>
      </c>
      <c r="BG9916" s="9">
        <f t="shared" ca="1" si="1315"/>
        <v>0</v>
      </c>
      <c r="BH9916" s="6">
        <f ca="1">IF(ISNUMBER('Descriptive Stats'!BF9916),'Descriptive Stats'!BF9916,#N/A)</f>
        <v>-1.3950525282585462</v>
      </c>
      <c r="BI9916" s="6">
        <f ca="1">IF(ISNUMBER('Descriptive Stats'!E9916),'Descriptive Stats'!E9916,#N/A)</f>
        <v>0</v>
      </c>
    </row>
    <row r="9917" spans="1:61" ht="14.4" x14ac:dyDescent="0.3">
      <c r="A9917" s="2">
        <f>ROW()</f>
        <v>9917</v>
      </c>
      <c r="C9917" s="8">
        <f t="shared" ca="1" si="1317"/>
        <v>4</v>
      </c>
      <c r="D9917" s="8">
        <f t="shared" ca="1" si="1318"/>
        <v>0</v>
      </c>
      <c r="E9917" s="50">
        <f t="shared" ca="1" si="1312"/>
        <v>7</v>
      </c>
      <c r="F9917" s="2" t="str">
        <f t="shared" ca="1" si="1319"/>
        <v/>
      </c>
      <c r="BD9917" s="49">
        <f t="shared" ca="1" si="1316"/>
        <v>4473.5</v>
      </c>
      <c r="BE9917" s="3">
        <f t="shared" ca="1" si="1313"/>
        <v>0.44729999999999998</v>
      </c>
      <c r="BF9917" s="3">
        <f t="shared" ca="1" si="1314"/>
        <v>-0.13248586824472414</v>
      </c>
      <c r="BG9917" s="9">
        <f t="shared" ca="1" si="1315"/>
        <v>7</v>
      </c>
      <c r="BH9917" s="6">
        <f ca="1">IF(ISNUMBER('Descriptive Stats'!BF9917),'Descriptive Stats'!BF9917,#N/A)</f>
        <v>-0.13248586824472414</v>
      </c>
      <c r="BI9917" s="6">
        <f ca="1">IF(ISNUMBER('Descriptive Stats'!E9917),'Descriptive Stats'!E9917,#N/A)</f>
        <v>7</v>
      </c>
    </row>
    <row r="9918" spans="1:61" ht="14.4" x14ac:dyDescent="0.3">
      <c r="A9918" s="2">
        <f>ROW()</f>
        <v>9918</v>
      </c>
      <c r="C9918" s="8">
        <f t="shared" ca="1" si="1317"/>
        <v>19</v>
      </c>
      <c r="D9918" s="8">
        <f t="shared" ca="1" si="1318"/>
        <v>7</v>
      </c>
      <c r="E9918" s="50">
        <f t="shared" ca="1" si="1312"/>
        <v>1</v>
      </c>
      <c r="F9918" s="2" t="str">
        <f t="shared" ca="1" si="1319"/>
        <v/>
      </c>
      <c r="BD9918" s="49">
        <f t="shared" ca="1" si="1316"/>
        <v>1871</v>
      </c>
      <c r="BE9918" s="3">
        <f t="shared" ca="1" si="1313"/>
        <v>0.18704999999999999</v>
      </c>
      <c r="BF9918" s="3">
        <f t="shared" ca="1" si="1314"/>
        <v>-0.88881967520906158</v>
      </c>
      <c r="BG9918" s="9">
        <f t="shared" ca="1" si="1315"/>
        <v>1</v>
      </c>
      <c r="BH9918" s="6">
        <f ca="1">IF(ISNUMBER('Descriptive Stats'!BF9918),'Descriptive Stats'!BF9918,#N/A)</f>
        <v>-0.88881967520906158</v>
      </c>
      <c r="BI9918" s="6">
        <f ca="1">IF(ISNUMBER('Descriptive Stats'!E9918),'Descriptive Stats'!E9918,#N/A)</f>
        <v>1</v>
      </c>
    </row>
    <row r="9919" spans="1:61" ht="14.4" x14ac:dyDescent="0.3">
      <c r="A9919" s="2">
        <f>ROW()</f>
        <v>9919</v>
      </c>
      <c r="C9919" s="8">
        <f t="shared" ca="1" si="1317"/>
        <v>8</v>
      </c>
      <c r="D9919" s="8">
        <f t="shared" ca="1" si="1318"/>
        <v>1</v>
      </c>
      <c r="E9919" s="50">
        <f t="shared" ca="1" si="1312"/>
        <v>0</v>
      </c>
      <c r="F9919" s="2" t="str">
        <f t="shared" ca="1" si="1319"/>
        <v/>
      </c>
      <c r="BD9919" s="49">
        <f t="shared" ca="1" si="1316"/>
        <v>815.5</v>
      </c>
      <c r="BE9919" s="3">
        <f t="shared" ca="1" si="1313"/>
        <v>8.1500000000000003E-2</v>
      </c>
      <c r="BF9919" s="3">
        <f t="shared" ca="1" si="1314"/>
        <v>-1.3950525282585462</v>
      </c>
      <c r="BG9919" s="9">
        <f t="shared" ca="1" si="1315"/>
        <v>0</v>
      </c>
      <c r="BH9919" s="6">
        <f ca="1">IF(ISNUMBER('Descriptive Stats'!BF9919),'Descriptive Stats'!BF9919,#N/A)</f>
        <v>-1.3950525282585462</v>
      </c>
      <c r="BI9919" s="6">
        <f ca="1">IF(ISNUMBER('Descriptive Stats'!E9919),'Descriptive Stats'!E9919,#N/A)</f>
        <v>0</v>
      </c>
    </row>
    <row r="9920" spans="1:61" ht="14.4" x14ac:dyDescent="0.3">
      <c r="A9920" s="2">
        <f>ROW()</f>
        <v>9920</v>
      </c>
      <c r="C9920" s="8">
        <f t="shared" ca="1" si="1317"/>
        <v>4</v>
      </c>
      <c r="D9920" s="8">
        <f t="shared" ca="1" si="1318"/>
        <v>0</v>
      </c>
      <c r="E9920" s="50">
        <f t="shared" ca="1" si="1312"/>
        <v>9</v>
      </c>
      <c r="F9920" s="2" t="str">
        <f t="shared" ca="1" si="1319"/>
        <v/>
      </c>
      <c r="BD9920" s="49">
        <f t="shared" ca="1" si="1316"/>
        <v>4819</v>
      </c>
      <c r="BE9920" s="3">
        <f t="shared" ca="1" si="1313"/>
        <v>0.48185</v>
      </c>
      <c r="BF9920" s="3">
        <f t="shared" ca="1" si="1314"/>
        <v>-4.5511009098988427E-2</v>
      </c>
      <c r="BG9920" s="9">
        <f t="shared" ca="1" si="1315"/>
        <v>9</v>
      </c>
      <c r="BH9920" s="6">
        <f ca="1">IF(ISNUMBER('Descriptive Stats'!BF9920),'Descriptive Stats'!BF9920,#N/A)</f>
        <v>-4.5511009098988427E-2</v>
      </c>
      <c r="BI9920" s="6">
        <f ca="1">IF(ISNUMBER('Descriptive Stats'!E9920),'Descriptive Stats'!E9920,#N/A)</f>
        <v>9</v>
      </c>
    </row>
    <row r="9921" spans="1:61" ht="14.4" x14ac:dyDescent="0.3">
      <c r="A9921" s="2">
        <f>ROW()</f>
        <v>9921</v>
      </c>
      <c r="C9921" s="8">
        <f t="shared" ca="1" si="1317"/>
        <v>23</v>
      </c>
      <c r="D9921" s="8">
        <f t="shared" ca="1" si="1318"/>
        <v>9</v>
      </c>
      <c r="E9921" s="50">
        <f t="shared" ca="1" si="1312"/>
        <v>15</v>
      </c>
      <c r="F9921" s="2" t="str">
        <f t="shared" ca="1" si="1319"/>
        <v/>
      </c>
      <c r="BD9921" s="49">
        <f t="shared" ca="1" si="1316"/>
        <v>5051.5</v>
      </c>
      <c r="BE9921" s="3">
        <f t="shared" ca="1" si="1313"/>
        <v>0.50509999999999999</v>
      </c>
      <c r="BF9921" s="3">
        <f t="shared" ca="1" si="1314"/>
        <v>1.2784152420787677E-2</v>
      </c>
      <c r="BG9921" s="9">
        <f t="shared" ca="1" si="1315"/>
        <v>15</v>
      </c>
      <c r="BH9921" s="6">
        <f ca="1">IF(ISNUMBER('Descriptive Stats'!BF9921),'Descriptive Stats'!BF9921,#N/A)</f>
        <v>1.2784152420787677E-2</v>
      </c>
      <c r="BI9921" s="6">
        <f ca="1">IF(ISNUMBER('Descriptive Stats'!E9921),'Descriptive Stats'!E9921,#N/A)</f>
        <v>15</v>
      </c>
    </row>
    <row r="9922" spans="1:61" ht="14.4" x14ac:dyDescent="0.3">
      <c r="A9922" s="2">
        <f>ROW()</f>
        <v>9922</v>
      </c>
      <c r="C9922" s="8">
        <f t="shared" ca="1" si="1317"/>
        <v>24</v>
      </c>
      <c r="D9922" s="8">
        <f t="shared" ca="1" si="1318"/>
        <v>15</v>
      </c>
      <c r="E9922" s="50">
        <f t="shared" ca="1" si="1312"/>
        <v>0</v>
      </c>
      <c r="F9922" s="2" t="str">
        <f t="shared" ca="1" si="1319"/>
        <v/>
      </c>
      <c r="BD9922" s="49">
        <f t="shared" ca="1" si="1316"/>
        <v>815.5</v>
      </c>
      <c r="BE9922" s="3">
        <f t="shared" ca="1" si="1313"/>
        <v>8.1500000000000003E-2</v>
      </c>
      <c r="BF9922" s="3">
        <f t="shared" ca="1" si="1314"/>
        <v>-1.3950525282585462</v>
      </c>
      <c r="BG9922" s="9">
        <f t="shared" ca="1" si="1315"/>
        <v>0</v>
      </c>
      <c r="BH9922" s="6">
        <f ca="1">IF(ISNUMBER('Descriptive Stats'!BF9922),'Descriptive Stats'!BF9922,#N/A)</f>
        <v>-1.3950525282585462</v>
      </c>
      <c r="BI9922" s="6">
        <f ca="1">IF(ISNUMBER('Descriptive Stats'!E9922),'Descriptive Stats'!E9922,#N/A)</f>
        <v>0</v>
      </c>
    </row>
    <row r="9923" spans="1:61" ht="14.4" x14ac:dyDescent="0.3">
      <c r="A9923" s="2">
        <f>ROW()</f>
        <v>9923</v>
      </c>
      <c r="C9923" s="8">
        <f t="shared" ca="1" si="1317"/>
        <v>22</v>
      </c>
      <c r="D9923" s="8">
        <f t="shared" ca="1" si="1318"/>
        <v>0</v>
      </c>
      <c r="E9923" s="50">
        <f t="shared" ref="E9923:E9986" ca="1" si="1320">IF(0=MOD(ROW(),$J$1),AVERAGE(OFFSET($D$2,ROW()-$J$1,0,$J$1,1)),"")</f>
        <v>9</v>
      </c>
      <c r="F9923" s="2" t="str">
        <f t="shared" ca="1" si="1319"/>
        <v/>
      </c>
      <c r="BD9923" s="49">
        <f t="shared" ca="1" si="1316"/>
        <v>4819</v>
      </c>
      <c r="BE9923" s="3">
        <f t="shared" ca="1" si="1313"/>
        <v>0.48185</v>
      </c>
      <c r="BF9923" s="3">
        <f t="shared" ca="1" si="1314"/>
        <v>-4.5511009098988427E-2</v>
      </c>
      <c r="BG9923" s="9">
        <f t="shared" ca="1" si="1315"/>
        <v>9</v>
      </c>
      <c r="BH9923" s="6">
        <f ca="1">IF(ISNUMBER('Descriptive Stats'!BF9923),'Descriptive Stats'!BF9923,#N/A)</f>
        <v>-4.5511009098988427E-2</v>
      </c>
      <c r="BI9923" s="6">
        <f ca="1">IF(ISNUMBER('Descriptive Stats'!E9923),'Descriptive Stats'!E9923,#N/A)</f>
        <v>9</v>
      </c>
    </row>
    <row r="9924" spans="1:61" ht="14.4" x14ac:dyDescent="0.3">
      <c r="A9924" s="2">
        <f>ROW()</f>
        <v>9924</v>
      </c>
      <c r="C9924" s="8">
        <f t="shared" ca="1" si="1317"/>
        <v>23</v>
      </c>
      <c r="D9924" s="8">
        <f t="shared" ca="1" si="1318"/>
        <v>9</v>
      </c>
      <c r="E9924" s="50">
        <f t="shared" ca="1" si="1320"/>
        <v>0</v>
      </c>
      <c r="F9924" s="2" t="str">
        <f t="shared" ca="1" si="1319"/>
        <v/>
      </c>
      <c r="BD9924" s="49">
        <f t="shared" ca="1" si="1316"/>
        <v>815.5</v>
      </c>
      <c r="BE9924" s="3">
        <f t="shared" ca="1" si="1313"/>
        <v>8.1500000000000003E-2</v>
      </c>
      <c r="BF9924" s="3">
        <f t="shared" ca="1" si="1314"/>
        <v>-1.3950525282585462</v>
      </c>
      <c r="BG9924" s="9">
        <f t="shared" ca="1" si="1315"/>
        <v>0</v>
      </c>
      <c r="BH9924" s="6">
        <f ca="1">IF(ISNUMBER('Descriptive Stats'!BF9924),'Descriptive Stats'!BF9924,#N/A)</f>
        <v>-1.3950525282585462</v>
      </c>
      <c r="BI9924" s="6">
        <f ca="1">IF(ISNUMBER('Descriptive Stats'!E9924),'Descriptive Stats'!E9924,#N/A)</f>
        <v>0</v>
      </c>
    </row>
    <row r="9925" spans="1:61" ht="14.4" x14ac:dyDescent="0.3">
      <c r="A9925" s="2">
        <f>ROW()</f>
        <v>9925</v>
      </c>
      <c r="C9925" s="8">
        <f t="shared" ca="1" si="1317"/>
        <v>15</v>
      </c>
      <c r="D9925" s="8">
        <f t="shared" ca="1" si="1318"/>
        <v>0</v>
      </c>
      <c r="E9925" s="50">
        <f t="shared" ca="1" si="1320"/>
        <v>2</v>
      </c>
      <c r="F9925" s="2" t="str">
        <f t="shared" ca="1" si="1319"/>
        <v/>
      </c>
      <c r="BD9925" s="49">
        <f t="shared" ca="1" si="1316"/>
        <v>2595</v>
      </c>
      <c r="BE9925" s="3">
        <f t="shared" ca="1" si="1313"/>
        <v>0.25945000000000001</v>
      </c>
      <c r="BF9925" s="3">
        <f t="shared" ca="1" si="1314"/>
        <v>-0.6450419512753276</v>
      </c>
      <c r="BG9925" s="9">
        <f t="shared" ca="1" si="1315"/>
        <v>2</v>
      </c>
      <c r="BH9925" s="6">
        <f ca="1">IF(ISNUMBER('Descriptive Stats'!BF9925),'Descriptive Stats'!BF9925,#N/A)</f>
        <v>-0.6450419512753276</v>
      </c>
      <c r="BI9925" s="6">
        <f ca="1">IF(ISNUMBER('Descriptive Stats'!E9925),'Descriptive Stats'!E9925,#N/A)</f>
        <v>2</v>
      </c>
    </row>
    <row r="9926" spans="1:61" ht="14.4" x14ac:dyDescent="0.3">
      <c r="A9926" s="2">
        <f>ROW()</f>
        <v>9926</v>
      </c>
      <c r="C9926" s="8">
        <f t="shared" ca="1" si="1317"/>
        <v>3</v>
      </c>
      <c r="D9926" s="8">
        <f t="shared" ca="1" si="1318"/>
        <v>2</v>
      </c>
      <c r="E9926" s="50">
        <f t="shared" ca="1" si="1320"/>
        <v>0</v>
      </c>
      <c r="F9926" s="2" t="str">
        <f t="shared" ca="1" si="1319"/>
        <v/>
      </c>
      <c r="BD9926" s="49">
        <f t="shared" ca="1" si="1316"/>
        <v>815.5</v>
      </c>
      <c r="BE9926" s="3">
        <f t="shared" ca="1" si="1313"/>
        <v>8.1500000000000003E-2</v>
      </c>
      <c r="BF9926" s="3">
        <f t="shared" ca="1" si="1314"/>
        <v>-1.3950525282585462</v>
      </c>
      <c r="BG9926" s="9">
        <f t="shared" ca="1" si="1315"/>
        <v>0</v>
      </c>
      <c r="BH9926" s="6">
        <f ca="1">IF(ISNUMBER('Descriptive Stats'!BF9926),'Descriptive Stats'!BF9926,#N/A)</f>
        <v>-1.3950525282585462</v>
      </c>
      <c r="BI9926" s="6">
        <f ca="1">IF(ISNUMBER('Descriptive Stats'!E9926),'Descriptive Stats'!E9926,#N/A)</f>
        <v>0</v>
      </c>
    </row>
    <row r="9927" spans="1:61" ht="14.4" x14ac:dyDescent="0.3">
      <c r="A9927" s="2">
        <f>ROW()</f>
        <v>9927</v>
      </c>
      <c r="C9927" s="8">
        <f t="shared" ca="1" si="1317"/>
        <v>18</v>
      </c>
      <c r="D9927" s="8">
        <f t="shared" ca="1" si="1318"/>
        <v>0</v>
      </c>
      <c r="E9927" s="50">
        <f t="shared" ca="1" si="1320"/>
        <v>3</v>
      </c>
      <c r="F9927" s="2" t="str">
        <f t="shared" ca="1" si="1319"/>
        <v/>
      </c>
      <c r="BD9927" s="49">
        <f t="shared" ca="1" si="1316"/>
        <v>3200</v>
      </c>
      <c r="BE9927" s="3">
        <f t="shared" ca="1" si="1313"/>
        <v>0.31995000000000001</v>
      </c>
      <c r="BF9927" s="3">
        <f t="shared" ca="1" si="1314"/>
        <v>-0.46783862043457014</v>
      </c>
      <c r="BG9927" s="9">
        <f t="shared" ca="1" si="1315"/>
        <v>3</v>
      </c>
      <c r="BH9927" s="6">
        <f ca="1">IF(ISNUMBER('Descriptive Stats'!BF9927),'Descriptive Stats'!BF9927,#N/A)</f>
        <v>-0.46783862043457014</v>
      </c>
      <c r="BI9927" s="6">
        <f ca="1">IF(ISNUMBER('Descriptive Stats'!E9927),'Descriptive Stats'!E9927,#N/A)</f>
        <v>3</v>
      </c>
    </row>
    <row r="9928" spans="1:61" ht="14.4" x14ac:dyDescent="0.3">
      <c r="A9928" s="2">
        <f>ROW()</f>
        <v>9928</v>
      </c>
      <c r="C9928" s="8">
        <f t="shared" ca="1" si="1317"/>
        <v>10</v>
      </c>
      <c r="D9928" s="8">
        <f t="shared" ca="1" si="1318"/>
        <v>3</v>
      </c>
      <c r="E9928" s="50">
        <f t="shared" ca="1" si="1320"/>
        <v>0</v>
      </c>
      <c r="F9928" s="2" t="str">
        <f t="shared" ca="1" si="1319"/>
        <v/>
      </c>
      <c r="BD9928" s="49">
        <f t="shared" ca="1" si="1316"/>
        <v>815.5</v>
      </c>
      <c r="BE9928" s="3">
        <f t="shared" ca="1" si="1313"/>
        <v>8.1500000000000003E-2</v>
      </c>
      <c r="BF9928" s="3">
        <f t="shared" ca="1" si="1314"/>
        <v>-1.3950525282585462</v>
      </c>
      <c r="BG9928" s="9">
        <f t="shared" ca="1" si="1315"/>
        <v>0</v>
      </c>
      <c r="BH9928" s="6">
        <f ca="1">IF(ISNUMBER('Descriptive Stats'!BF9928),'Descriptive Stats'!BF9928,#N/A)</f>
        <v>-1.3950525282585462</v>
      </c>
      <c r="BI9928" s="6">
        <f ca="1">IF(ISNUMBER('Descriptive Stats'!E9928),'Descriptive Stats'!E9928,#N/A)</f>
        <v>0</v>
      </c>
    </row>
    <row r="9929" spans="1:61" ht="14.4" x14ac:dyDescent="0.3">
      <c r="A9929" s="2">
        <f>ROW()</f>
        <v>9929</v>
      </c>
      <c r="C9929" s="8">
        <f t="shared" ca="1" si="1317"/>
        <v>4</v>
      </c>
      <c r="D9929" s="8">
        <f t="shared" ca="1" si="1318"/>
        <v>0</v>
      </c>
      <c r="E9929" s="50">
        <f t="shared" ca="1" si="1320"/>
        <v>2</v>
      </c>
      <c r="F9929" s="2" t="str">
        <f t="shared" ca="1" si="1319"/>
        <v/>
      </c>
      <c r="BD9929" s="49">
        <f t="shared" ca="1" si="1316"/>
        <v>2595</v>
      </c>
      <c r="BE9929" s="3">
        <f t="shared" ref="BE9929:BE9992" ca="1" si="1321">IF(ISNUMBER(BD9929),(BD9929-0.5)/$BK$4,"")</f>
        <v>0.25945000000000001</v>
      </c>
      <c r="BF9929" s="3">
        <f t="shared" ref="BF9929:BF9992" ca="1" si="1322">IF(ISNUMBER(BE9929),_xlfn.NORM.INV(BE9929,0,1),"")</f>
        <v>-0.6450419512753276</v>
      </c>
      <c r="BG9929" s="9">
        <f t="shared" ref="BG9929:BG9992" ca="1" si="1323">IF(ISNUMBER(E9929),E9929,"")</f>
        <v>2</v>
      </c>
      <c r="BH9929" s="6">
        <f ca="1">IF(ISNUMBER('Descriptive Stats'!BF9929),'Descriptive Stats'!BF9929,#N/A)</f>
        <v>-0.6450419512753276</v>
      </c>
      <c r="BI9929" s="6">
        <f ca="1">IF(ISNUMBER('Descriptive Stats'!E9929),'Descriptive Stats'!E9929,#N/A)</f>
        <v>2</v>
      </c>
    </row>
    <row r="9930" spans="1:61" ht="14.4" x14ac:dyDescent="0.3">
      <c r="A9930" s="2">
        <f>ROW()</f>
        <v>9930</v>
      </c>
      <c r="C9930" s="8">
        <f t="shared" ca="1" si="1317"/>
        <v>21</v>
      </c>
      <c r="D9930" s="8">
        <f t="shared" ca="1" si="1318"/>
        <v>2</v>
      </c>
      <c r="E9930" s="50">
        <f t="shared" ca="1" si="1320"/>
        <v>19</v>
      </c>
      <c r="F9930" s="2" t="str">
        <f t="shared" ca="1" si="1319"/>
        <v>X</v>
      </c>
      <c r="BD9930" s="49">
        <f t="shared" ref="BD9930:BD9993" ca="1" si="1324">IF(ISNUMBER(BG9930),_xlfn.RANK.AVG(BG9930,$BG$2:$BG$5414,1),"")</f>
        <v>5294</v>
      </c>
      <c r="BE9930" s="3">
        <f t="shared" ca="1" si="1321"/>
        <v>0.52934999999999999</v>
      </c>
      <c r="BF9930" s="3">
        <f t="shared" ca="1" si="1322"/>
        <v>7.3636031452008061E-2</v>
      </c>
      <c r="BG9930" s="9">
        <f t="shared" ca="1" si="1323"/>
        <v>19</v>
      </c>
      <c r="BH9930" s="6">
        <f ca="1">IF(ISNUMBER('Descriptive Stats'!BF9930),'Descriptive Stats'!BF9930,#N/A)</f>
        <v>7.3636031452008061E-2</v>
      </c>
      <c r="BI9930" s="6">
        <f ca="1">IF(ISNUMBER('Descriptive Stats'!E9930),'Descriptive Stats'!E9930,#N/A)</f>
        <v>19</v>
      </c>
    </row>
    <row r="9931" spans="1:61" ht="14.4" x14ac:dyDescent="0.3">
      <c r="A9931" s="2">
        <f>ROW()</f>
        <v>9931</v>
      </c>
      <c r="C9931" s="8">
        <f t="shared" ca="1" si="1317"/>
        <v>7</v>
      </c>
      <c r="D9931" s="8">
        <f t="shared" ca="1" si="1318"/>
        <v>19</v>
      </c>
      <c r="E9931" s="50">
        <f t="shared" ca="1" si="1320"/>
        <v>0</v>
      </c>
      <c r="F9931" s="2" t="str">
        <f t="shared" ca="1" si="1319"/>
        <v/>
      </c>
      <c r="BD9931" s="49">
        <f t="shared" ca="1" si="1324"/>
        <v>815.5</v>
      </c>
      <c r="BE9931" s="3">
        <f t="shared" ca="1" si="1321"/>
        <v>8.1500000000000003E-2</v>
      </c>
      <c r="BF9931" s="3">
        <f t="shared" ca="1" si="1322"/>
        <v>-1.3950525282585462</v>
      </c>
      <c r="BG9931" s="9">
        <f t="shared" ca="1" si="1323"/>
        <v>0</v>
      </c>
      <c r="BH9931" s="6">
        <f ca="1">IF(ISNUMBER('Descriptive Stats'!BF9931),'Descriptive Stats'!BF9931,#N/A)</f>
        <v>-1.3950525282585462</v>
      </c>
      <c r="BI9931" s="6">
        <f ca="1">IF(ISNUMBER('Descriptive Stats'!E9931),'Descriptive Stats'!E9931,#N/A)</f>
        <v>0</v>
      </c>
    </row>
    <row r="9932" spans="1:61" ht="14.4" x14ac:dyDescent="0.3">
      <c r="A9932" s="2">
        <f>ROW()</f>
        <v>9932</v>
      </c>
      <c r="C9932" s="8">
        <f t="shared" ca="1" si="1317"/>
        <v>15</v>
      </c>
      <c r="D9932" s="8">
        <f t="shared" ca="1" si="1318"/>
        <v>0</v>
      </c>
      <c r="E9932" s="50">
        <f t="shared" ca="1" si="1320"/>
        <v>0</v>
      </c>
      <c r="F9932" s="2" t="str">
        <f t="shared" ca="1" si="1319"/>
        <v/>
      </c>
      <c r="BD9932" s="49">
        <f t="shared" ca="1" si="1324"/>
        <v>815.5</v>
      </c>
      <c r="BE9932" s="3">
        <f t="shared" ca="1" si="1321"/>
        <v>8.1500000000000003E-2</v>
      </c>
      <c r="BF9932" s="3">
        <f t="shared" ca="1" si="1322"/>
        <v>-1.3950525282585462</v>
      </c>
      <c r="BG9932" s="9">
        <f t="shared" ca="1" si="1323"/>
        <v>0</v>
      </c>
      <c r="BH9932" s="6">
        <f ca="1">IF(ISNUMBER('Descriptive Stats'!BF9932),'Descriptive Stats'!BF9932,#N/A)</f>
        <v>-1.3950525282585462</v>
      </c>
      <c r="BI9932" s="6">
        <f ca="1">IF(ISNUMBER('Descriptive Stats'!E9932),'Descriptive Stats'!E9932,#N/A)</f>
        <v>0</v>
      </c>
    </row>
    <row r="9933" spans="1:61" ht="14.4" x14ac:dyDescent="0.3">
      <c r="A9933" s="2">
        <f>ROW()</f>
        <v>9933</v>
      </c>
      <c r="C9933" s="8">
        <f t="shared" ca="1" si="1317"/>
        <v>14</v>
      </c>
      <c r="D9933" s="8">
        <f t="shared" ca="1" si="1318"/>
        <v>0</v>
      </c>
      <c r="E9933" s="50">
        <f t="shared" ca="1" si="1320"/>
        <v>0</v>
      </c>
      <c r="F9933" s="2" t="str">
        <f t="shared" ca="1" si="1319"/>
        <v/>
      </c>
      <c r="BD9933" s="49">
        <f t="shared" ca="1" si="1324"/>
        <v>815.5</v>
      </c>
      <c r="BE9933" s="3">
        <f t="shared" ca="1" si="1321"/>
        <v>8.1500000000000003E-2</v>
      </c>
      <c r="BF9933" s="3">
        <f t="shared" ca="1" si="1322"/>
        <v>-1.3950525282585462</v>
      </c>
      <c r="BG9933" s="9">
        <f t="shared" ca="1" si="1323"/>
        <v>0</v>
      </c>
      <c r="BH9933" s="6">
        <f ca="1">IF(ISNUMBER('Descriptive Stats'!BF9933),'Descriptive Stats'!BF9933,#N/A)</f>
        <v>-1.3950525282585462</v>
      </c>
      <c r="BI9933" s="6">
        <f ca="1">IF(ISNUMBER('Descriptive Stats'!E9933),'Descriptive Stats'!E9933,#N/A)</f>
        <v>0</v>
      </c>
    </row>
    <row r="9934" spans="1:61" ht="14.4" x14ac:dyDescent="0.3">
      <c r="A9934" s="2">
        <f>ROW()</f>
        <v>9934</v>
      </c>
      <c r="C9934" s="8">
        <f t="shared" ca="1" si="1317"/>
        <v>14</v>
      </c>
      <c r="D9934" s="8">
        <f t="shared" ca="1" si="1318"/>
        <v>0</v>
      </c>
      <c r="E9934" s="50">
        <f t="shared" ca="1" si="1320"/>
        <v>1</v>
      </c>
      <c r="F9934" s="2" t="str">
        <f t="shared" ca="1" si="1319"/>
        <v/>
      </c>
      <c r="BD9934" s="49">
        <f t="shared" ca="1" si="1324"/>
        <v>1871</v>
      </c>
      <c r="BE9934" s="3">
        <f t="shared" ca="1" si="1321"/>
        <v>0.18704999999999999</v>
      </c>
      <c r="BF9934" s="3">
        <f t="shared" ca="1" si="1322"/>
        <v>-0.88881967520906158</v>
      </c>
      <c r="BG9934" s="9">
        <f t="shared" ca="1" si="1323"/>
        <v>1</v>
      </c>
      <c r="BH9934" s="6">
        <f ca="1">IF(ISNUMBER('Descriptive Stats'!BF9934),'Descriptive Stats'!BF9934,#N/A)</f>
        <v>-0.88881967520906158</v>
      </c>
      <c r="BI9934" s="6">
        <f ca="1">IF(ISNUMBER('Descriptive Stats'!E9934),'Descriptive Stats'!E9934,#N/A)</f>
        <v>1</v>
      </c>
    </row>
    <row r="9935" spans="1:61" ht="14.4" x14ac:dyDescent="0.3">
      <c r="A9935" s="2">
        <f>ROW()</f>
        <v>9935</v>
      </c>
      <c r="C9935" s="8">
        <f t="shared" ca="1" si="1317"/>
        <v>8</v>
      </c>
      <c r="D9935" s="8">
        <f t="shared" ca="1" si="1318"/>
        <v>1</v>
      </c>
      <c r="E9935" s="50">
        <f t="shared" ca="1" si="1320"/>
        <v>6</v>
      </c>
      <c r="F9935" s="2" t="str">
        <f t="shared" ca="1" si="1319"/>
        <v/>
      </c>
      <c r="BD9935" s="49">
        <f t="shared" ca="1" si="1324"/>
        <v>3900</v>
      </c>
      <c r="BE9935" s="3">
        <f t="shared" ca="1" si="1321"/>
        <v>0.38995000000000002</v>
      </c>
      <c r="BF9935" s="3">
        <f t="shared" ca="1" si="1322"/>
        <v>-0.2794493539703507</v>
      </c>
      <c r="BG9935" s="9">
        <f t="shared" ca="1" si="1323"/>
        <v>6</v>
      </c>
      <c r="BH9935" s="6">
        <f ca="1">IF(ISNUMBER('Descriptive Stats'!BF9935),'Descriptive Stats'!BF9935,#N/A)</f>
        <v>-0.2794493539703507</v>
      </c>
      <c r="BI9935" s="6">
        <f ca="1">IF(ISNUMBER('Descriptive Stats'!E9935),'Descriptive Stats'!E9935,#N/A)</f>
        <v>6</v>
      </c>
    </row>
    <row r="9936" spans="1:61" ht="14.4" x14ac:dyDescent="0.3">
      <c r="A9936" s="2">
        <f>ROW()</f>
        <v>9936</v>
      </c>
      <c r="C9936" s="8">
        <f t="shared" ca="1" si="1317"/>
        <v>2</v>
      </c>
      <c r="D9936" s="8">
        <f t="shared" ca="1" si="1318"/>
        <v>6</v>
      </c>
      <c r="E9936" s="50">
        <f t="shared" ca="1" si="1320"/>
        <v>2</v>
      </c>
      <c r="F9936" s="2" t="str">
        <f t="shared" ca="1" si="1319"/>
        <v/>
      </c>
      <c r="BD9936" s="49">
        <f t="shared" ca="1" si="1324"/>
        <v>2595</v>
      </c>
      <c r="BE9936" s="3">
        <f t="shared" ca="1" si="1321"/>
        <v>0.25945000000000001</v>
      </c>
      <c r="BF9936" s="3">
        <f t="shared" ca="1" si="1322"/>
        <v>-0.6450419512753276</v>
      </c>
      <c r="BG9936" s="9">
        <f t="shared" ca="1" si="1323"/>
        <v>2</v>
      </c>
      <c r="BH9936" s="6">
        <f ca="1">IF(ISNUMBER('Descriptive Stats'!BF9936),'Descriptive Stats'!BF9936,#N/A)</f>
        <v>-0.6450419512753276</v>
      </c>
      <c r="BI9936" s="6">
        <f ca="1">IF(ISNUMBER('Descriptive Stats'!E9936),'Descriptive Stats'!E9936,#N/A)</f>
        <v>2</v>
      </c>
    </row>
    <row r="9937" spans="1:61" ht="14.4" x14ac:dyDescent="0.3">
      <c r="A9937" s="2">
        <f>ROW()</f>
        <v>9937</v>
      </c>
      <c r="C9937" s="8">
        <f t="shared" ref="C9937:C10000" ca="1" si="1325">RANDBETWEEN(2,COUNT(B:B))</f>
        <v>17</v>
      </c>
      <c r="D9937" s="8">
        <f t="shared" ref="D9937:D10000" ca="1" si="1326">VLOOKUP(C9937,A:B,2,TRUE)</f>
        <v>2</v>
      </c>
      <c r="E9937" s="50">
        <f t="shared" ca="1" si="1320"/>
        <v>6</v>
      </c>
      <c r="F9937" s="2" t="str">
        <f t="shared" ref="F9937:F10000" ca="1" si="1327">IF(ISNUMBER(E9937),IF(OR(E9937&lt;$K$16,E9937&gt;$K$14),"X",""),"")</f>
        <v/>
      </c>
      <c r="BD9937" s="49">
        <f t="shared" ca="1" si="1324"/>
        <v>3900</v>
      </c>
      <c r="BE9937" s="3">
        <f t="shared" ca="1" si="1321"/>
        <v>0.38995000000000002</v>
      </c>
      <c r="BF9937" s="3">
        <f t="shared" ca="1" si="1322"/>
        <v>-0.2794493539703507</v>
      </c>
      <c r="BG9937" s="9">
        <f t="shared" ca="1" si="1323"/>
        <v>6</v>
      </c>
      <c r="BH9937" s="6">
        <f ca="1">IF(ISNUMBER('Descriptive Stats'!BF9937),'Descriptive Stats'!BF9937,#N/A)</f>
        <v>-0.2794493539703507</v>
      </c>
      <c r="BI9937" s="6">
        <f ca="1">IF(ISNUMBER('Descriptive Stats'!E9937),'Descriptive Stats'!E9937,#N/A)</f>
        <v>6</v>
      </c>
    </row>
    <row r="9938" spans="1:61" ht="14.4" x14ac:dyDescent="0.3">
      <c r="A9938" s="2">
        <f>ROW()</f>
        <v>9938</v>
      </c>
      <c r="C9938" s="8">
        <f t="shared" ca="1" si="1325"/>
        <v>16</v>
      </c>
      <c r="D9938" s="8">
        <f t="shared" ca="1" si="1326"/>
        <v>6</v>
      </c>
      <c r="E9938" s="50">
        <f t="shared" ca="1" si="1320"/>
        <v>0</v>
      </c>
      <c r="F9938" s="2" t="str">
        <f t="shared" ca="1" si="1327"/>
        <v/>
      </c>
      <c r="BD9938" s="49">
        <f t="shared" ca="1" si="1324"/>
        <v>815.5</v>
      </c>
      <c r="BE9938" s="3">
        <f t="shared" ca="1" si="1321"/>
        <v>8.1500000000000003E-2</v>
      </c>
      <c r="BF9938" s="3">
        <f t="shared" ca="1" si="1322"/>
        <v>-1.3950525282585462</v>
      </c>
      <c r="BG9938" s="9">
        <f t="shared" ca="1" si="1323"/>
        <v>0</v>
      </c>
      <c r="BH9938" s="6">
        <f ca="1">IF(ISNUMBER('Descriptive Stats'!BF9938),'Descriptive Stats'!BF9938,#N/A)</f>
        <v>-1.3950525282585462</v>
      </c>
      <c r="BI9938" s="6">
        <f ca="1">IF(ISNUMBER('Descriptive Stats'!E9938),'Descriptive Stats'!E9938,#N/A)</f>
        <v>0</v>
      </c>
    </row>
    <row r="9939" spans="1:61" ht="14.4" x14ac:dyDescent="0.3">
      <c r="A9939" s="2">
        <f>ROW()</f>
        <v>9939</v>
      </c>
      <c r="C9939" s="8">
        <f t="shared" ca="1" si="1325"/>
        <v>14</v>
      </c>
      <c r="D9939" s="8">
        <f t="shared" ca="1" si="1326"/>
        <v>0</v>
      </c>
      <c r="E9939" s="50">
        <f t="shared" ca="1" si="1320"/>
        <v>19</v>
      </c>
      <c r="F9939" s="2" t="str">
        <f t="shared" ca="1" si="1327"/>
        <v>X</v>
      </c>
      <c r="BD9939" s="49">
        <f t="shared" ca="1" si="1324"/>
        <v>5294</v>
      </c>
      <c r="BE9939" s="3">
        <f t="shared" ca="1" si="1321"/>
        <v>0.52934999999999999</v>
      </c>
      <c r="BF9939" s="3">
        <f t="shared" ca="1" si="1322"/>
        <v>7.3636031452008061E-2</v>
      </c>
      <c r="BG9939" s="9">
        <f t="shared" ca="1" si="1323"/>
        <v>19</v>
      </c>
      <c r="BH9939" s="6">
        <f ca="1">IF(ISNUMBER('Descriptive Stats'!BF9939),'Descriptive Stats'!BF9939,#N/A)</f>
        <v>7.3636031452008061E-2</v>
      </c>
      <c r="BI9939" s="6">
        <f ca="1">IF(ISNUMBER('Descriptive Stats'!E9939),'Descriptive Stats'!E9939,#N/A)</f>
        <v>19</v>
      </c>
    </row>
    <row r="9940" spans="1:61" ht="14.4" x14ac:dyDescent="0.3">
      <c r="A9940" s="2">
        <f>ROW()</f>
        <v>9940</v>
      </c>
      <c r="C9940" s="8">
        <f t="shared" ca="1" si="1325"/>
        <v>7</v>
      </c>
      <c r="D9940" s="8">
        <f t="shared" ca="1" si="1326"/>
        <v>19</v>
      </c>
      <c r="E9940" s="50">
        <f t="shared" ca="1" si="1320"/>
        <v>0</v>
      </c>
      <c r="F9940" s="2" t="str">
        <f t="shared" ca="1" si="1327"/>
        <v/>
      </c>
      <c r="BD9940" s="49">
        <f t="shared" ca="1" si="1324"/>
        <v>815.5</v>
      </c>
      <c r="BE9940" s="3">
        <f t="shared" ca="1" si="1321"/>
        <v>8.1500000000000003E-2</v>
      </c>
      <c r="BF9940" s="3">
        <f t="shared" ca="1" si="1322"/>
        <v>-1.3950525282585462</v>
      </c>
      <c r="BG9940" s="9">
        <f t="shared" ca="1" si="1323"/>
        <v>0</v>
      </c>
      <c r="BH9940" s="6">
        <f ca="1">IF(ISNUMBER('Descriptive Stats'!BF9940),'Descriptive Stats'!BF9940,#N/A)</f>
        <v>-1.3950525282585462</v>
      </c>
      <c r="BI9940" s="6">
        <f ca="1">IF(ISNUMBER('Descriptive Stats'!E9940),'Descriptive Stats'!E9940,#N/A)</f>
        <v>0</v>
      </c>
    </row>
    <row r="9941" spans="1:61" ht="14.4" x14ac:dyDescent="0.3">
      <c r="A9941" s="2">
        <f>ROW()</f>
        <v>9941</v>
      </c>
      <c r="C9941" s="8">
        <f t="shared" ca="1" si="1325"/>
        <v>22</v>
      </c>
      <c r="D9941" s="8">
        <f t="shared" ca="1" si="1326"/>
        <v>0</v>
      </c>
      <c r="E9941" s="50">
        <f t="shared" ca="1" si="1320"/>
        <v>1</v>
      </c>
      <c r="F9941" s="2" t="str">
        <f t="shared" ca="1" si="1327"/>
        <v/>
      </c>
      <c r="BD9941" s="49">
        <f t="shared" ca="1" si="1324"/>
        <v>1871</v>
      </c>
      <c r="BE9941" s="3">
        <f t="shared" ca="1" si="1321"/>
        <v>0.18704999999999999</v>
      </c>
      <c r="BF9941" s="3">
        <f t="shared" ca="1" si="1322"/>
        <v>-0.88881967520906158</v>
      </c>
      <c r="BG9941" s="9">
        <f t="shared" ca="1" si="1323"/>
        <v>1</v>
      </c>
      <c r="BH9941" s="6">
        <f ca="1">IF(ISNUMBER('Descriptive Stats'!BF9941),'Descriptive Stats'!BF9941,#N/A)</f>
        <v>-0.88881967520906158</v>
      </c>
      <c r="BI9941" s="6">
        <f ca="1">IF(ISNUMBER('Descriptive Stats'!E9941),'Descriptive Stats'!E9941,#N/A)</f>
        <v>1</v>
      </c>
    </row>
    <row r="9942" spans="1:61" ht="14.4" x14ac:dyDescent="0.3">
      <c r="A9942" s="2">
        <f>ROW()</f>
        <v>9942</v>
      </c>
      <c r="C9942" s="8">
        <f t="shared" ca="1" si="1325"/>
        <v>12</v>
      </c>
      <c r="D9942" s="8">
        <f t="shared" ca="1" si="1326"/>
        <v>1</v>
      </c>
      <c r="E9942" s="50">
        <f t="shared" ca="1" si="1320"/>
        <v>1</v>
      </c>
      <c r="F9942" s="2" t="str">
        <f t="shared" ca="1" si="1327"/>
        <v/>
      </c>
      <c r="BD9942" s="49">
        <f t="shared" ca="1" si="1324"/>
        <v>1871</v>
      </c>
      <c r="BE9942" s="3">
        <f t="shared" ca="1" si="1321"/>
        <v>0.18704999999999999</v>
      </c>
      <c r="BF9942" s="3">
        <f t="shared" ca="1" si="1322"/>
        <v>-0.88881967520906158</v>
      </c>
      <c r="BG9942" s="9">
        <f t="shared" ca="1" si="1323"/>
        <v>1</v>
      </c>
      <c r="BH9942" s="6">
        <f ca="1">IF(ISNUMBER('Descriptive Stats'!BF9942),'Descriptive Stats'!BF9942,#N/A)</f>
        <v>-0.88881967520906158</v>
      </c>
      <c r="BI9942" s="6">
        <f ca="1">IF(ISNUMBER('Descriptive Stats'!E9942),'Descriptive Stats'!E9942,#N/A)</f>
        <v>1</v>
      </c>
    </row>
    <row r="9943" spans="1:61" ht="14.4" x14ac:dyDescent="0.3">
      <c r="A9943" s="2">
        <f>ROW()</f>
        <v>9943</v>
      </c>
      <c r="C9943" s="8">
        <f t="shared" ca="1" si="1325"/>
        <v>8</v>
      </c>
      <c r="D9943" s="8">
        <f t="shared" ca="1" si="1326"/>
        <v>1</v>
      </c>
      <c r="E9943" s="50">
        <f t="shared" ca="1" si="1320"/>
        <v>4</v>
      </c>
      <c r="F9943" s="2" t="str">
        <f t="shared" ca="1" si="1327"/>
        <v/>
      </c>
      <c r="BD9943" s="49">
        <f t="shared" ca="1" si="1324"/>
        <v>3442</v>
      </c>
      <c r="BE9943" s="3">
        <f t="shared" ca="1" si="1321"/>
        <v>0.34415000000000001</v>
      </c>
      <c r="BF9943" s="3">
        <f t="shared" ca="1" si="1322"/>
        <v>-0.40116316278173481</v>
      </c>
      <c r="BG9943" s="9">
        <f t="shared" ca="1" si="1323"/>
        <v>4</v>
      </c>
      <c r="BH9943" s="6">
        <f ca="1">IF(ISNUMBER('Descriptive Stats'!BF9943),'Descriptive Stats'!BF9943,#N/A)</f>
        <v>-0.40116316278173481</v>
      </c>
      <c r="BI9943" s="6">
        <f ca="1">IF(ISNUMBER('Descriptive Stats'!E9943),'Descriptive Stats'!E9943,#N/A)</f>
        <v>4</v>
      </c>
    </row>
    <row r="9944" spans="1:61" ht="14.4" x14ac:dyDescent="0.3">
      <c r="A9944" s="2">
        <f>ROW()</f>
        <v>9944</v>
      </c>
      <c r="C9944" s="8">
        <f t="shared" ca="1" si="1325"/>
        <v>13</v>
      </c>
      <c r="D9944" s="8">
        <f t="shared" ca="1" si="1326"/>
        <v>4</v>
      </c>
      <c r="E9944" s="50">
        <f t="shared" ca="1" si="1320"/>
        <v>2</v>
      </c>
      <c r="F9944" s="2" t="str">
        <f t="shared" ca="1" si="1327"/>
        <v/>
      </c>
      <c r="BD9944" s="49">
        <f t="shared" ca="1" si="1324"/>
        <v>2595</v>
      </c>
      <c r="BE9944" s="3">
        <f t="shared" ca="1" si="1321"/>
        <v>0.25945000000000001</v>
      </c>
      <c r="BF9944" s="3">
        <f t="shared" ca="1" si="1322"/>
        <v>-0.6450419512753276</v>
      </c>
      <c r="BG9944" s="9">
        <f t="shared" ca="1" si="1323"/>
        <v>2</v>
      </c>
      <c r="BH9944" s="6">
        <f ca="1">IF(ISNUMBER('Descriptive Stats'!BF9944),'Descriptive Stats'!BF9944,#N/A)</f>
        <v>-0.6450419512753276</v>
      </c>
      <c r="BI9944" s="6">
        <f ca="1">IF(ISNUMBER('Descriptive Stats'!E9944),'Descriptive Stats'!E9944,#N/A)</f>
        <v>2</v>
      </c>
    </row>
    <row r="9945" spans="1:61" ht="14.4" x14ac:dyDescent="0.3">
      <c r="A9945" s="2">
        <f>ROW()</f>
        <v>9945</v>
      </c>
      <c r="C9945" s="8">
        <f t="shared" ca="1" si="1325"/>
        <v>3</v>
      </c>
      <c r="D9945" s="8">
        <f t="shared" ca="1" si="1326"/>
        <v>2</v>
      </c>
      <c r="E9945" s="50">
        <f t="shared" ca="1" si="1320"/>
        <v>1</v>
      </c>
      <c r="F9945" s="2" t="str">
        <f t="shared" ca="1" si="1327"/>
        <v/>
      </c>
      <c r="BD9945" s="49">
        <f t="shared" ca="1" si="1324"/>
        <v>1871</v>
      </c>
      <c r="BE9945" s="3">
        <f t="shared" ca="1" si="1321"/>
        <v>0.18704999999999999</v>
      </c>
      <c r="BF9945" s="3">
        <f t="shared" ca="1" si="1322"/>
        <v>-0.88881967520906158</v>
      </c>
      <c r="BG9945" s="9">
        <f t="shared" ca="1" si="1323"/>
        <v>1</v>
      </c>
      <c r="BH9945" s="6">
        <f ca="1">IF(ISNUMBER('Descriptive Stats'!BF9945),'Descriptive Stats'!BF9945,#N/A)</f>
        <v>-0.88881967520906158</v>
      </c>
      <c r="BI9945" s="6">
        <f ca="1">IF(ISNUMBER('Descriptive Stats'!E9945),'Descriptive Stats'!E9945,#N/A)</f>
        <v>1</v>
      </c>
    </row>
    <row r="9946" spans="1:61" ht="14.4" x14ac:dyDescent="0.3">
      <c r="A9946" s="2">
        <f>ROW()</f>
        <v>9946</v>
      </c>
      <c r="C9946" s="8">
        <f t="shared" ca="1" si="1325"/>
        <v>8</v>
      </c>
      <c r="D9946" s="8">
        <f t="shared" ca="1" si="1326"/>
        <v>1</v>
      </c>
      <c r="E9946" s="50">
        <f t="shared" ca="1" si="1320"/>
        <v>19</v>
      </c>
      <c r="F9946" s="2" t="str">
        <f t="shared" ca="1" si="1327"/>
        <v>X</v>
      </c>
      <c r="BD9946" s="49">
        <f t="shared" ca="1" si="1324"/>
        <v>5294</v>
      </c>
      <c r="BE9946" s="3">
        <f t="shared" ca="1" si="1321"/>
        <v>0.52934999999999999</v>
      </c>
      <c r="BF9946" s="3">
        <f t="shared" ca="1" si="1322"/>
        <v>7.3636031452008061E-2</v>
      </c>
      <c r="BG9946" s="9">
        <f t="shared" ca="1" si="1323"/>
        <v>19</v>
      </c>
      <c r="BH9946" s="6">
        <f ca="1">IF(ISNUMBER('Descriptive Stats'!BF9946),'Descriptive Stats'!BF9946,#N/A)</f>
        <v>7.3636031452008061E-2</v>
      </c>
      <c r="BI9946" s="6">
        <f ca="1">IF(ISNUMBER('Descriptive Stats'!E9946),'Descriptive Stats'!E9946,#N/A)</f>
        <v>19</v>
      </c>
    </row>
    <row r="9947" spans="1:61" ht="14.4" x14ac:dyDescent="0.3">
      <c r="A9947" s="2">
        <f>ROW()</f>
        <v>9947</v>
      </c>
      <c r="C9947" s="8">
        <f t="shared" ca="1" si="1325"/>
        <v>7</v>
      </c>
      <c r="D9947" s="8">
        <f t="shared" ca="1" si="1326"/>
        <v>19</v>
      </c>
      <c r="E9947" s="50">
        <f t="shared" ca="1" si="1320"/>
        <v>7</v>
      </c>
      <c r="F9947" s="2" t="str">
        <f t="shared" ca="1" si="1327"/>
        <v/>
      </c>
      <c r="BD9947" s="49">
        <f t="shared" ca="1" si="1324"/>
        <v>4473.5</v>
      </c>
      <c r="BE9947" s="3">
        <f t="shared" ca="1" si="1321"/>
        <v>0.44729999999999998</v>
      </c>
      <c r="BF9947" s="3">
        <f t="shared" ca="1" si="1322"/>
        <v>-0.13248586824472414</v>
      </c>
      <c r="BG9947" s="9">
        <f t="shared" ca="1" si="1323"/>
        <v>7</v>
      </c>
      <c r="BH9947" s="6">
        <f ca="1">IF(ISNUMBER('Descriptive Stats'!BF9947),'Descriptive Stats'!BF9947,#N/A)</f>
        <v>-0.13248586824472414</v>
      </c>
      <c r="BI9947" s="6">
        <f ca="1">IF(ISNUMBER('Descriptive Stats'!E9947),'Descriptive Stats'!E9947,#N/A)</f>
        <v>7</v>
      </c>
    </row>
    <row r="9948" spans="1:61" ht="14.4" x14ac:dyDescent="0.3">
      <c r="A9948" s="2">
        <f>ROW()</f>
        <v>9948</v>
      </c>
      <c r="C9948" s="8">
        <f t="shared" ca="1" si="1325"/>
        <v>19</v>
      </c>
      <c r="D9948" s="8">
        <f t="shared" ca="1" si="1326"/>
        <v>7</v>
      </c>
      <c r="E9948" s="50">
        <f t="shared" ca="1" si="1320"/>
        <v>4</v>
      </c>
      <c r="F9948" s="2" t="str">
        <f t="shared" ca="1" si="1327"/>
        <v/>
      </c>
      <c r="BD9948" s="49">
        <f t="shared" ca="1" si="1324"/>
        <v>3442</v>
      </c>
      <c r="BE9948" s="3">
        <f t="shared" ca="1" si="1321"/>
        <v>0.34415000000000001</v>
      </c>
      <c r="BF9948" s="3">
        <f t="shared" ca="1" si="1322"/>
        <v>-0.40116316278173481</v>
      </c>
      <c r="BG9948" s="9">
        <f t="shared" ca="1" si="1323"/>
        <v>4</v>
      </c>
      <c r="BH9948" s="6">
        <f ca="1">IF(ISNUMBER('Descriptive Stats'!BF9948),'Descriptive Stats'!BF9948,#N/A)</f>
        <v>-0.40116316278173481</v>
      </c>
      <c r="BI9948" s="6">
        <f ca="1">IF(ISNUMBER('Descriptive Stats'!E9948),'Descriptive Stats'!E9948,#N/A)</f>
        <v>4</v>
      </c>
    </row>
    <row r="9949" spans="1:61" ht="14.4" x14ac:dyDescent="0.3">
      <c r="A9949" s="2">
        <f>ROW()</f>
        <v>9949</v>
      </c>
      <c r="C9949" s="8">
        <f t="shared" ca="1" si="1325"/>
        <v>13</v>
      </c>
      <c r="D9949" s="8">
        <f t="shared" ca="1" si="1326"/>
        <v>4</v>
      </c>
      <c r="E9949" s="50">
        <f t="shared" ca="1" si="1320"/>
        <v>19</v>
      </c>
      <c r="F9949" s="2" t="str">
        <f t="shared" ca="1" si="1327"/>
        <v>X</v>
      </c>
      <c r="BD9949" s="49">
        <f t="shared" ca="1" si="1324"/>
        <v>5294</v>
      </c>
      <c r="BE9949" s="3">
        <f t="shared" ca="1" si="1321"/>
        <v>0.52934999999999999</v>
      </c>
      <c r="BF9949" s="3">
        <f t="shared" ca="1" si="1322"/>
        <v>7.3636031452008061E-2</v>
      </c>
      <c r="BG9949" s="9">
        <f t="shared" ca="1" si="1323"/>
        <v>19</v>
      </c>
      <c r="BH9949" s="6">
        <f ca="1">IF(ISNUMBER('Descriptive Stats'!BF9949),'Descriptive Stats'!BF9949,#N/A)</f>
        <v>7.3636031452008061E-2</v>
      </c>
      <c r="BI9949" s="6">
        <f ca="1">IF(ISNUMBER('Descriptive Stats'!E9949),'Descriptive Stats'!E9949,#N/A)</f>
        <v>19</v>
      </c>
    </row>
    <row r="9950" spans="1:61" ht="14.4" x14ac:dyDescent="0.3">
      <c r="A9950" s="2">
        <f>ROW()</f>
        <v>9950</v>
      </c>
      <c r="C9950" s="8">
        <f t="shared" ca="1" si="1325"/>
        <v>7</v>
      </c>
      <c r="D9950" s="8">
        <f t="shared" ca="1" si="1326"/>
        <v>19</v>
      </c>
      <c r="E9950" s="50">
        <f t="shared" ca="1" si="1320"/>
        <v>6</v>
      </c>
      <c r="F9950" s="2" t="str">
        <f t="shared" ca="1" si="1327"/>
        <v/>
      </c>
      <c r="BD9950" s="49">
        <f t="shared" ca="1" si="1324"/>
        <v>3900</v>
      </c>
      <c r="BE9950" s="3">
        <f t="shared" ca="1" si="1321"/>
        <v>0.38995000000000002</v>
      </c>
      <c r="BF9950" s="3">
        <f t="shared" ca="1" si="1322"/>
        <v>-0.2794493539703507</v>
      </c>
      <c r="BG9950" s="9">
        <f t="shared" ca="1" si="1323"/>
        <v>6</v>
      </c>
      <c r="BH9950" s="6">
        <f ca="1">IF(ISNUMBER('Descriptive Stats'!BF9950),'Descriptive Stats'!BF9950,#N/A)</f>
        <v>-0.2794493539703507</v>
      </c>
      <c r="BI9950" s="6">
        <f ca="1">IF(ISNUMBER('Descriptive Stats'!E9950),'Descriptive Stats'!E9950,#N/A)</f>
        <v>6</v>
      </c>
    </row>
    <row r="9951" spans="1:61" ht="14.4" x14ac:dyDescent="0.3">
      <c r="A9951" s="2">
        <f>ROW()</f>
        <v>9951</v>
      </c>
      <c r="C9951" s="8">
        <f t="shared" ca="1" si="1325"/>
        <v>5</v>
      </c>
      <c r="D9951" s="8">
        <f t="shared" ca="1" si="1326"/>
        <v>6</v>
      </c>
      <c r="E9951" s="50">
        <f t="shared" ca="1" si="1320"/>
        <v>9</v>
      </c>
      <c r="F9951" s="2" t="str">
        <f t="shared" ca="1" si="1327"/>
        <v/>
      </c>
      <c r="BD9951" s="49">
        <f t="shared" ca="1" si="1324"/>
        <v>4819</v>
      </c>
      <c r="BE9951" s="3">
        <f t="shared" ca="1" si="1321"/>
        <v>0.48185</v>
      </c>
      <c r="BF9951" s="3">
        <f t="shared" ca="1" si="1322"/>
        <v>-4.5511009098988427E-2</v>
      </c>
      <c r="BG9951" s="9">
        <f t="shared" ca="1" si="1323"/>
        <v>9</v>
      </c>
      <c r="BH9951" s="6">
        <f ca="1">IF(ISNUMBER('Descriptive Stats'!BF9951),'Descriptive Stats'!BF9951,#N/A)</f>
        <v>-4.5511009098988427E-2</v>
      </c>
      <c r="BI9951" s="6">
        <f ca="1">IF(ISNUMBER('Descriptive Stats'!E9951),'Descriptive Stats'!E9951,#N/A)</f>
        <v>9</v>
      </c>
    </row>
    <row r="9952" spans="1:61" ht="14.4" x14ac:dyDescent="0.3">
      <c r="A9952" s="2">
        <f>ROW()</f>
        <v>9952</v>
      </c>
      <c r="C9952" s="8">
        <f t="shared" ca="1" si="1325"/>
        <v>23</v>
      </c>
      <c r="D9952" s="8">
        <f t="shared" ca="1" si="1326"/>
        <v>9</v>
      </c>
      <c r="E9952" s="50">
        <f t="shared" ca="1" si="1320"/>
        <v>19</v>
      </c>
      <c r="F9952" s="2" t="str">
        <f t="shared" ca="1" si="1327"/>
        <v>X</v>
      </c>
      <c r="BD9952" s="49">
        <f t="shared" ca="1" si="1324"/>
        <v>5294</v>
      </c>
      <c r="BE9952" s="3">
        <f t="shared" ca="1" si="1321"/>
        <v>0.52934999999999999</v>
      </c>
      <c r="BF9952" s="3">
        <f t="shared" ca="1" si="1322"/>
        <v>7.3636031452008061E-2</v>
      </c>
      <c r="BG9952" s="9">
        <f t="shared" ca="1" si="1323"/>
        <v>19</v>
      </c>
      <c r="BH9952" s="6">
        <f ca="1">IF(ISNUMBER('Descriptive Stats'!BF9952),'Descriptive Stats'!BF9952,#N/A)</f>
        <v>7.3636031452008061E-2</v>
      </c>
      <c r="BI9952" s="6">
        <f ca="1">IF(ISNUMBER('Descriptive Stats'!E9952),'Descriptive Stats'!E9952,#N/A)</f>
        <v>19</v>
      </c>
    </row>
    <row r="9953" spans="1:61" ht="14.4" x14ac:dyDescent="0.3">
      <c r="A9953" s="2">
        <f>ROW()</f>
        <v>9953</v>
      </c>
      <c r="C9953" s="8">
        <f t="shared" ca="1" si="1325"/>
        <v>7</v>
      </c>
      <c r="D9953" s="8">
        <f t="shared" ca="1" si="1326"/>
        <v>19</v>
      </c>
      <c r="E9953" s="50">
        <f t="shared" ca="1" si="1320"/>
        <v>3</v>
      </c>
      <c r="F9953" s="2" t="str">
        <f t="shared" ca="1" si="1327"/>
        <v/>
      </c>
      <c r="BD9953" s="49">
        <f t="shared" ca="1" si="1324"/>
        <v>3200</v>
      </c>
      <c r="BE9953" s="3">
        <f t="shared" ca="1" si="1321"/>
        <v>0.31995000000000001</v>
      </c>
      <c r="BF9953" s="3">
        <f t="shared" ca="1" si="1322"/>
        <v>-0.46783862043457014</v>
      </c>
      <c r="BG9953" s="9">
        <f t="shared" ca="1" si="1323"/>
        <v>3</v>
      </c>
      <c r="BH9953" s="6">
        <f ca="1">IF(ISNUMBER('Descriptive Stats'!BF9953),'Descriptive Stats'!BF9953,#N/A)</f>
        <v>-0.46783862043457014</v>
      </c>
      <c r="BI9953" s="6">
        <f ca="1">IF(ISNUMBER('Descriptive Stats'!E9953),'Descriptive Stats'!E9953,#N/A)</f>
        <v>3</v>
      </c>
    </row>
    <row r="9954" spans="1:61" ht="14.4" x14ac:dyDescent="0.3">
      <c r="A9954" s="2">
        <f>ROW()</f>
        <v>9954</v>
      </c>
      <c r="C9954" s="8">
        <f t="shared" ca="1" si="1325"/>
        <v>10</v>
      </c>
      <c r="D9954" s="8">
        <f t="shared" ca="1" si="1326"/>
        <v>3</v>
      </c>
      <c r="E9954" s="50">
        <f t="shared" ca="1" si="1320"/>
        <v>6</v>
      </c>
      <c r="F9954" s="2" t="str">
        <f t="shared" ca="1" si="1327"/>
        <v/>
      </c>
      <c r="BD9954" s="49">
        <f t="shared" ca="1" si="1324"/>
        <v>3900</v>
      </c>
      <c r="BE9954" s="3">
        <f t="shared" ca="1" si="1321"/>
        <v>0.38995000000000002</v>
      </c>
      <c r="BF9954" s="3">
        <f t="shared" ca="1" si="1322"/>
        <v>-0.2794493539703507</v>
      </c>
      <c r="BG9954" s="9">
        <f t="shared" ca="1" si="1323"/>
        <v>6</v>
      </c>
      <c r="BH9954" s="6">
        <f ca="1">IF(ISNUMBER('Descriptive Stats'!BF9954),'Descriptive Stats'!BF9954,#N/A)</f>
        <v>-0.2794493539703507</v>
      </c>
      <c r="BI9954" s="6">
        <f ca="1">IF(ISNUMBER('Descriptive Stats'!E9954),'Descriptive Stats'!E9954,#N/A)</f>
        <v>6</v>
      </c>
    </row>
    <row r="9955" spans="1:61" ht="14.4" x14ac:dyDescent="0.3">
      <c r="A9955" s="2">
        <f>ROW()</f>
        <v>9955</v>
      </c>
      <c r="C9955" s="8">
        <f t="shared" ca="1" si="1325"/>
        <v>5</v>
      </c>
      <c r="D9955" s="8">
        <f t="shared" ca="1" si="1326"/>
        <v>6</v>
      </c>
      <c r="E9955" s="50">
        <f t="shared" ca="1" si="1320"/>
        <v>0</v>
      </c>
      <c r="F9955" s="2" t="str">
        <f t="shared" ca="1" si="1327"/>
        <v/>
      </c>
      <c r="BD9955" s="49">
        <f t="shared" ca="1" si="1324"/>
        <v>815.5</v>
      </c>
      <c r="BE9955" s="3">
        <f t="shared" ca="1" si="1321"/>
        <v>8.1500000000000003E-2</v>
      </c>
      <c r="BF9955" s="3">
        <f t="shared" ca="1" si="1322"/>
        <v>-1.3950525282585462</v>
      </c>
      <c r="BG9955" s="9">
        <f t="shared" ca="1" si="1323"/>
        <v>0</v>
      </c>
      <c r="BH9955" s="6">
        <f ca="1">IF(ISNUMBER('Descriptive Stats'!BF9955),'Descriptive Stats'!BF9955,#N/A)</f>
        <v>-1.3950525282585462</v>
      </c>
      <c r="BI9955" s="6">
        <f ca="1">IF(ISNUMBER('Descriptive Stats'!E9955),'Descriptive Stats'!E9955,#N/A)</f>
        <v>0</v>
      </c>
    </row>
    <row r="9956" spans="1:61" ht="14.4" x14ac:dyDescent="0.3">
      <c r="A9956" s="2">
        <f>ROW()</f>
        <v>9956</v>
      </c>
      <c r="C9956" s="8">
        <f t="shared" ca="1" si="1325"/>
        <v>14</v>
      </c>
      <c r="D9956" s="8">
        <f t="shared" ca="1" si="1326"/>
        <v>0</v>
      </c>
      <c r="E9956" s="50">
        <f t="shared" ca="1" si="1320"/>
        <v>2</v>
      </c>
      <c r="F9956" s="2" t="str">
        <f t="shared" ca="1" si="1327"/>
        <v/>
      </c>
      <c r="BD9956" s="49">
        <f t="shared" ca="1" si="1324"/>
        <v>2595</v>
      </c>
      <c r="BE9956" s="3">
        <f t="shared" ca="1" si="1321"/>
        <v>0.25945000000000001</v>
      </c>
      <c r="BF9956" s="3">
        <f t="shared" ca="1" si="1322"/>
        <v>-0.6450419512753276</v>
      </c>
      <c r="BG9956" s="9">
        <f t="shared" ca="1" si="1323"/>
        <v>2</v>
      </c>
      <c r="BH9956" s="6">
        <f ca="1">IF(ISNUMBER('Descriptive Stats'!BF9956),'Descriptive Stats'!BF9956,#N/A)</f>
        <v>-0.6450419512753276</v>
      </c>
      <c r="BI9956" s="6">
        <f ca="1">IF(ISNUMBER('Descriptive Stats'!E9956),'Descriptive Stats'!E9956,#N/A)</f>
        <v>2</v>
      </c>
    </row>
    <row r="9957" spans="1:61" ht="14.4" x14ac:dyDescent="0.3">
      <c r="A9957" s="2">
        <f>ROW()</f>
        <v>9957</v>
      </c>
      <c r="C9957" s="8">
        <f t="shared" ca="1" si="1325"/>
        <v>21</v>
      </c>
      <c r="D9957" s="8">
        <f t="shared" ca="1" si="1326"/>
        <v>2</v>
      </c>
      <c r="E9957" s="50">
        <f t="shared" ca="1" si="1320"/>
        <v>19</v>
      </c>
      <c r="F9957" s="2" t="str">
        <f t="shared" ca="1" si="1327"/>
        <v>X</v>
      </c>
      <c r="BD9957" s="49">
        <f t="shared" ca="1" si="1324"/>
        <v>5294</v>
      </c>
      <c r="BE9957" s="3">
        <f t="shared" ca="1" si="1321"/>
        <v>0.52934999999999999</v>
      </c>
      <c r="BF9957" s="3">
        <f t="shared" ca="1" si="1322"/>
        <v>7.3636031452008061E-2</v>
      </c>
      <c r="BG9957" s="9">
        <f t="shared" ca="1" si="1323"/>
        <v>19</v>
      </c>
      <c r="BH9957" s="6">
        <f ca="1">IF(ISNUMBER('Descriptive Stats'!BF9957),'Descriptive Stats'!BF9957,#N/A)</f>
        <v>7.3636031452008061E-2</v>
      </c>
      <c r="BI9957" s="6">
        <f ca="1">IF(ISNUMBER('Descriptive Stats'!E9957),'Descriptive Stats'!E9957,#N/A)</f>
        <v>19</v>
      </c>
    </row>
    <row r="9958" spans="1:61" ht="14.4" x14ac:dyDescent="0.3">
      <c r="A9958" s="2">
        <f>ROW()</f>
        <v>9958</v>
      </c>
      <c r="C9958" s="8">
        <f t="shared" ca="1" si="1325"/>
        <v>7</v>
      </c>
      <c r="D9958" s="8">
        <f t="shared" ca="1" si="1326"/>
        <v>19</v>
      </c>
      <c r="E9958" s="50">
        <f t="shared" ca="1" si="1320"/>
        <v>0</v>
      </c>
      <c r="F9958" s="2" t="str">
        <f t="shared" ca="1" si="1327"/>
        <v/>
      </c>
      <c r="BD9958" s="49">
        <f t="shared" ca="1" si="1324"/>
        <v>815.5</v>
      </c>
      <c r="BE9958" s="3">
        <f t="shared" ca="1" si="1321"/>
        <v>8.1500000000000003E-2</v>
      </c>
      <c r="BF9958" s="3">
        <f t="shared" ca="1" si="1322"/>
        <v>-1.3950525282585462</v>
      </c>
      <c r="BG9958" s="9">
        <f t="shared" ca="1" si="1323"/>
        <v>0</v>
      </c>
      <c r="BH9958" s="6">
        <f ca="1">IF(ISNUMBER('Descriptive Stats'!BF9958),'Descriptive Stats'!BF9958,#N/A)</f>
        <v>-1.3950525282585462</v>
      </c>
      <c r="BI9958" s="6">
        <f ca="1">IF(ISNUMBER('Descriptive Stats'!E9958),'Descriptive Stats'!E9958,#N/A)</f>
        <v>0</v>
      </c>
    </row>
    <row r="9959" spans="1:61" ht="14.4" x14ac:dyDescent="0.3">
      <c r="A9959" s="2">
        <f>ROW()</f>
        <v>9959</v>
      </c>
      <c r="C9959" s="8">
        <f t="shared" ca="1" si="1325"/>
        <v>22</v>
      </c>
      <c r="D9959" s="8">
        <f t="shared" ca="1" si="1326"/>
        <v>0</v>
      </c>
      <c r="E9959" s="50">
        <f t="shared" ca="1" si="1320"/>
        <v>19</v>
      </c>
      <c r="F9959" s="2" t="str">
        <f t="shared" ca="1" si="1327"/>
        <v>X</v>
      </c>
      <c r="BD9959" s="49">
        <f t="shared" ca="1" si="1324"/>
        <v>5294</v>
      </c>
      <c r="BE9959" s="3">
        <f t="shared" ca="1" si="1321"/>
        <v>0.52934999999999999</v>
      </c>
      <c r="BF9959" s="3">
        <f t="shared" ca="1" si="1322"/>
        <v>7.3636031452008061E-2</v>
      </c>
      <c r="BG9959" s="9">
        <f t="shared" ca="1" si="1323"/>
        <v>19</v>
      </c>
      <c r="BH9959" s="6">
        <f ca="1">IF(ISNUMBER('Descriptive Stats'!BF9959),'Descriptive Stats'!BF9959,#N/A)</f>
        <v>7.3636031452008061E-2</v>
      </c>
      <c r="BI9959" s="6">
        <f ca="1">IF(ISNUMBER('Descriptive Stats'!E9959),'Descriptive Stats'!E9959,#N/A)</f>
        <v>19</v>
      </c>
    </row>
    <row r="9960" spans="1:61" ht="14.4" x14ac:dyDescent="0.3">
      <c r="A9960" s="2">
        <f>ROW()</f>
        <v>9960</v>
      </c>
      <c r="C9960" s="8">
        <f t="shared" ca="1" si="1325"/>
        <v>7</v>
      </c>
      <c r="D9960" s="8">
        <f t="shared" ca="1" si="1326"/>
        <v>19</v>
      </c>
      <c r="E9960" s="50">
        <f t="shared" ca="1" si="1320"/>
        <v>7</v>
      </c>
      <c r="F9960" s="2" t="str">
        <f t="shared" ca="1" si="1327"/>
        <v/>
      </c>
      <c r="BD9960" s="49">
        <f t="shared" ca="1" si="1324"/>
        <v>4473.5</v>
      </c>
      <c r="BE9960" s="3">
        <f t="shared" ca="1" si="1321"/>
        <v>0.44729999999999998</v>
      </c>
      <c r="BF9960" s="3">
        <f t="shared" ca="1" si="1322"/>
        <v>-0.13248586824472414</v>
      </c>
      <c r="BG9960" s="9">
        <f t="shared" ca="1" si="1323"/>
        <v>7</v>
      </c>
      <c r="BH9960" s="6">
        <f ca="1">IF(ISNUMBER('Descriptive Stats'!BF9960),'Descriptive Stats'!BF9960,#N/A)</f>
        <v>-0.13248586824472414</v>
      </c>
      <c r="BI9960" s="6">
        <f ca="1">IF(ISNUMBER('Descriptive Stats'!E9960),'Descriptive Stats'!E9960,#N/A)</f>
        <v>7</v>
      </c>
    </row>
    <row r="9961" spans="1:61" ht="14.4" x14ac:dyDescent="0.3">
      <c r="A9961" s="2">
        <f>ROW()</f>
        <v>9961</v>
      </c>
      <c r="C9961" s="8">
        <f t="shared" ca="1" si="1325"/>
        <v>6</v>
      </c>
      <c r="D9961" s="8">
        <f t="shared" ca="1" si="1326"/>
        <v>7</v>
      </c>
      <c r="E9961" s="50">
        <f t="shared" ca="1" si="1320"/>
        <v>6</v>
      </c>
      <c r="F9961" s="2" t="str">
        <f t="shared" ca="1" si="1327"/>
        <v/>
      </c>
      <c r="BD9961" s="49">
        <f t="shared" ca="1" si="1324"/>
        <v>3900</v>
      </c>
      <c r="BE9961" s="3">
        <f t="shared" ca="1" si="1321"/>
        <v>0.38995000000000002</v>
      </c>
      <c r="BF9961" s="3">
        <f t="shared" ca="1" si="1322"/>
        <v>-0.2794493539703507</v>
      </c>
      <c r="BG9961" s="9">
        <f t="shared" ca="1" si="1323"/>
        <v>6</v>
      </c>
      <c r="BH9961" s="6">
        <f ca="1">IF(ISNUMBER('Descriptive Stats'!BF9961),'Descriptive Stats'!BF9961,#N/A)</f>
        <v>-0.2794493539703507</v>
      </c>
      <c r="BI9961" s="6">
        <f ca="1">IF(ISNUMBER('Descriptive Stats'!E9961),'Descriptive Stats'!E9961,#N/A)</f>
        <v>6</v>
      </c>
    </row>
    <row r="9962" spans="1:61" ht="14.4" x14ac:dyDescent="0.3">
      <c r="A9962" s="2">
        <f>ROW()</f>
        <v>9962</v>
      </c>
      <c r="C9962" s="8">
        <f t="shared" ca="1" si="1325"/>
        <v>5</v>
      </c>
      <c r="D9962" s="8">
        <f t="shared" ca="1" si="1326"/>
        <v>6</v>
      </c>
      <c r="E9962" s="50">
        <f t="shared" ca="1" si="1320"/>
        <v>0</v>
      </c>
      <c r="F9962" s="2" t="str">
        <f t="shared" ca="1" si="1327"/>
        <v/>
      </c>
      <c r="BD9962" s="49">
        <f t="shared" ca="1" si="1324"/>
        <v>815.5</v>
      </c>
      <c r="BE9962" s="3">
        <f t="shared" ca="1" si="1321"/>
        <v>8.1500000000000003E-2</v>
      </c>
      <c r="BF9962" s="3">
        <f t="shared" ca="1" si="1322"/>
        <v>-1.3950525282585462</v>
      </c>
      <c r="BG9962" s="9">
        <f t="shared" ca="1" si="1323"/>
        <v>0</v>
      </c>
      <c r="BH9962" s="6">
        <f ca="1">IF(ISNUMBER('Descriptive Stats'!BF9962),'Descriptive Stats'!BF9962,#N/A)</f>
        <v>-1.3950525282585462</v>
      </c>
      <c r="BI9962" s="6">
        <f ca="1">IF(ISNUMBER('Descriptive Stats'!E9962),'Descriptive Stats'!E9962,#N/A)</f>
        <v>0</v>
      </c>
    </row>
    <row r="9963" spans="1:61" ht="14.4" x14ac:dyDescent="0.3">
      <c r="A9963" s="2">
        <f>ROW()</f>
        <v>9963</v>
      </c>
      <c r="C9963" s="8">
        <f t="shared" ca="1" si="1325"/>
        <v>15</v>
      </c>
      <c r="D9963" s="8">
        <f t="shared" ca="1" si="1326"/>
        <v>0</v>
      </c>
      <c r="E9963" s="50">
        <f t="shared" ca="1" si="1320"/>
        <v>6</v>
      </c>
      <c r="F9963" s="2" t="str">
        <f t="shared" ca="1" si="1327"/>
        <v/>
      </c>
      <c r="BD9963" s="49">
        <f t="shared" ca="1" si="1324"/>
        <v>3900</v>
      </c>
      <c r="BE9963" s="3">
        <f t="shared" ca="1" si="1321"/>
        <v>0.38995000000000002</v>
      </c>
      <c r="BF9963" s="3">
        <f t="shared" ca="1" si="1322"/>
        <v>-0.2794493539703507</v>
      </c>
      <c r="BG9963" s="9">
        <f t="shared" ca="1" si="1323"/>
        <v>6</v>
      </c>
      <c r="BH9963" s="6">
        <f ca="1">IF(ISNUMBER('Descriptive Stats'!BF9963),'Descriptive Stats'!BF9963,#N/A)</f>
        <v>-0.2794493539703507</v>
      </c>
      <c r="BI9963" s="6">
        <f ca="1">IF(ISNUMBER('Descriptive Stats'!E9963),'Descriptive Stats'!E9963,#N/A)</f>
        <v>6</v>
      </c>
    </row>
    <row r="9964" spans="1:61" ht="14.4" x14ac:dyDescent="0.3">
      <c r="A9964" s="2">
        <f>ROW()</f>
        <v>9964</v>
      </c>
      <c r="C9964" s="8">
        <f t="shared" ca="1" si="1325"/>
        <v>5</v>
      </c>
      <c r="D9964" s="8">
        <f t="shared" ca="1" si="1326"/>
        <v>6</v>
      </c>
      <c r="E9964" s="50">
        <f t="shared" ca="1" si="1320"/>
        <v>9</v>
      </c>
      <c r="F9964" s="2" t="str">
        <f t="shared" ca="1" si="1327"/>
        <v/>
      </c>
      <c r="BD9964" s="49">
        <f t="shared" ca="1" si="1324"/>
        <v>4819</v>
      </c>
      <c r="BE9964" s="3">
        <f t="shared" ca="1" si="1321"/>
        <v>0.48185</v>
      </c>
      <c r="BF9964" s="3">
        <f t="shared" ca="1" si="1322"/>
        <v>-4.5511009098988427E-2</v>
      </c>
      <c r="BG9964" s="9">
        <f t="shared" ca="1" si="1323"/>
        <v>9</v>
      </c>
      <c r="BH9964" s="6">
        <f ca="1">IF(ISNUMBER('Descriptive Stats'!BF9964),'Descriptive Stats'!BF9964,#N/A)</f>
        <v>-4.5511009098988427E-2</v>
      </c>
      <c r="BI9964" s="6">
        <f ca="1">IF(ISNUMBER('Descriptive Stats'!E9964),'Descriptive Stats'!E9964,#N/A)</f>
        <v>9</v>
      </c>
    </row>
    <row r="9965" spans="1:61" ht="14.4" x14ac:dyDescent="0.3">
      <c r="A9965" s="2">
        <f>ROW()</f>
        <v>9965</v>
      </c>
      <c r="C9965" s="8">
        <f t="shared" ca="1" si="1325"/>
        <v>23</v>
      </c>
      <c r="D9965" s="8">
        <f t="shared" ca="1" si="1326"/>
        <v>9</v>
      </c>
      <c r="E9965" s="50">
        <f t="shared" ca="1" si="1320"/>
        <v>9</v>
      </c>
      <c r="F9965" s="2" t="str">
        <f t="shared" ca="1" si="1327"/>
        <v/>
      </c>
      <c r="BD9965" s="49">
        <f t="shared" ca="1" si="1324"/>
        <v>4819</v>
      </c>
      <c r="BE9965" s="3">
        <f t="shared" ca="1" si="1321"/>
        <v>0.48185</v>
      </c>
      <c r="BF9965" s="3">
        <f t="shared" ca="1" si="1322"/>
        <v>-4.5511009098988427E-2</v>
      </c>
      <c r="BG9965" s="9">
        <f t="shared" ca="1" si="1323"/>
        <v>9</v>
      </c>
      <c r="BH9965" s="6">
        <f ca="1">IF(ISNUMBER('Descriptive Stats'!BF9965),'Descriptive Stats'!BF9965,#N/A)</f>
        <v>-4.5511009098988427E-2</v>
      </c>
      <c r="BI9965" s="6">
        <f ca="1">IF(ISNUMBER('Descriptive Stats'!E9965),'Descriptive Stats'!E9965,#N/A)</f>
        <v>9</v>
      </c>
    </row>
    <row r="9966" spans="1:61" ht="14.4" x14ac:dyDescent="0.3">
      <c r="A9966" s="2">
        <f>ROW()</f>
        <v>9966</v>
      </c>
      <c r="C9966" s="8">
        <f t="shared" ca="1" si="1325"/>
        <v>23</v>
      </c>
      <c r="D9966" s="8">
        <f t="shared" ca="1" si="1326"/>
        <v>9</v>
      </c>
      <c r="E9966" s="50">
        <f t="shared" ca="1" si="1320"/>
        <v>1</v>
      </c>
      <c r="F9966" s="2" t="str">
        <f t="shared" ca="1" si="1327"/>
        <v/>
      </c>
      <c r="BD9966" s="49">
        <f t="shared" ca="1" si="1324"/>
        <v>1871</v>
      </c>
      <c r="BE9966" s="3">
        <f t="shared" ca="1" si="1321"/>
        <v>0.18704999999999999</v>
      </c>
      <c r="BF9966" s="3">
        <f t="shared" ca="1" si="1322"/>
        <v>-0.88881967520906158</v>
      </c>
      <c r="BG9966" s="9">
        <f t="shared" ca="1" si="1323"/>
        <v>1</v>
      </c>
      <c r="BH9966" s="6">
        <f ca="1">IF(ISNUMBER('Descriptive Stats'!BF9966),'Descriptive Stats'!BF9966,#N/A)</f>
        <v>-0.88881967520906158</v>
      </c>
      <c r="BI9966" s="6">
        <f ca="1">IF(ISNUMBER('Descriptive Stats'!E9966),'Descriptive Stats'!E9966,#N/A)</f>
        <v>1</v>
      </c>
    </row>
    <row r="9967" spans="1:61" ht="14.4" x14ac:dyDescent="0.3">
      <c r="A9967" s="2">
        <f>ROW()</f>
        <v>9967</v>
      </c>
      <c r="C9967" s="8">
        <f t="shared" ca="1" si="1325"/>
        <v>8</v>
      </c>
      <c r="D9967" s="8">
        <f t="shared" ca="1" si="1326"/>
        <v>1</v>
      </c>
      <c r="E9967" s="50">
        <f t="shared" ca="1" si="1320"/>
        <v>7</v>
      </c>
      <c r="F9967" s="2" t="str">
        <f t="shared" ca="1" si="1327"/>
        <v/>
      </c>
      <c r="BD9967" s="49">
        <f t="shared" ca="1" si="1324"/>
        <v>4473.5</v>
      </c>
      <c r="BE9967" s="3">
        <f t="shared" ca="1" si="1321"/>
        <v>0.44729999999999998</v>
      </c>
      <c r="BF9967" s="3">
        <f t="shared" ca="1" si="1322"/>
        <v>-0.13248586824472414</v>
      </c>
      <c r="BG9967" s="9">
        <f t="shared" ca="1" si="1323"/>
        <v>7</v>
      </c>
      <c r="BH9967" s="6">
        <f ca="1">IF(ISNUMBER('Descriptive Stats'!BF9967),'Descriptive Stats'!BF9967,#N/A)</f>
        <v>-0.13248586824472414</v>
      </c>
      <c r="BI9967" s="6">
        <f ca="1">IF(ISNUMBER('Descriptive Stats'!E9967),'Descriptive Stats'!E9967,#N/A)</f>
        <v>7</v>
      </c>
    </row>
    <row r="9968" spans="1:61" ht="14.4" x14ac:dyDescent="0.3">
      <c r="A9968" s="2">
        <f>ROW()</f>
        <v>9968</v>
      </c>
      <c r="C9968" s="8">
        <f t="shared" ca="1" si="1325"/>
        <v>6</v>
      </c>
      <c r="D9968" s="8">
        <f t="shared" ca="1" si="1326"/>
        <v>7</v>
      </c>
      <c r="E9968" s="50">
        <f t="shared" ca="1" si="1320"/>
        <v>0</v>
      </c>
      <c r="F9968" s="2" t="str">
        <f t="shared" ca="1" si="1327"/>
        <v/>
      </c>
      <c r="BD9968" s="49">
        <f t="shared" ca="1" si="1324"/>
        <v>815.5</v>
      </c>
      <c r="BE9968" s="3">
        <f t="shared" ca="1" si="1321"/>
        <v>8.1500000000000003E-2</v>
      </c>
      <c r="BF9968" s="3">
        <f t="shared" ca="1" si="1322"/>
        <v>-1.3950525282585462</v>
      </c>
      <c r="BG9968" s="9">
        <f t="shared" ca="1" si="1323"/>
        <v>0</v>
      </c>
      <c r="BH9968" s="6">
        <f ca="1">IF(ISNUMBER('Descriptive Stats'!BF9968),'Descriptive Stats'!BF9968,#N/A)</f>
        <v>-1.3950525282585462</v>
      </c>
      <c r="BI9968" s="6">
        <f ca="1">IF(ISNUMBER('Descriptive Stats'!E9968),'Descriptive Stats'!E9968,#N/A)</f>
        <v>0</v>
      </c>
    </row>
    <row r="9969" spans="1:61" ht="14.4" x14ac:dyDescent="0.3">
      <c r="A9969" s="2">
        <f>ROW()</f>
        <v>9969</v>
      </c>
      <c r="C9969" s="8">
        <f t="shared" ca="1" si="1325"/>
        <v>11</v>
      </c>
      <c r="D9969" s="8">
        <f t="shared" ca="1" si="1326"/>
        <v>0</v>
      </c>
      <c r="E9969" s="50">
        <f t="shared" ca="1" si="1320"/>
        <v>6</v>
      </c>
      <c r="F9969" s="2" t="str">
        <f t="shared" ca="1" si="1327"/>
        <v/>
      </c>
      <c r="BD9969" s="49">
        <f t="shared" ca="1" si="1324"/>
        <v>3900</v>
      </c>
      <c r="BE9969" s="3">
        <f t="shared" ca="1" si="1321"/>
        <v>0.38995000000000002</v>
      </c>
      <c r="BF9969" s="3">
        <f t="shared" ca="1" si="1322"/>
        <v>-0.2794493539703507</v>
      </c>
      <c r="BG9969" s="9">
        <f t="shared" ca="1" si="1323"/>
        <v>6</v>
      </c>
      <c r="BH9969" s="6">
        <f ca="1">IF(ISNUMBER('Descriptive Stats'!BF9969),'Descriptive Stats'!BF9969,#N/A)</f>
        <v>-0.2794493539703507</v>
      </c>
      <c r="BI9969" s="6">
        <f ca="1">IF(ISNUMBER('Descriptive Stats'!E9969),'Descriptive Stats'!E9969,#N/A)</f>
        <v>6</v>
      </c>
    </row>
    <row r="9970" spans="1:61" ht="14.4" x14ac:dyDescent="0.3">
      <c r="A9970" s="2">
        <f>ROW()</f>
        <v>9970</v>
      </c>
      <c r="C9970" s="8">
        <f t="shared" ca="1" si="1325"/>
        <v>2</v>
      </c>
      <c r="D9970" s="8">
        <f t="shared" ca="1" si="1326"/>
        <v>6</v>
      </c>
      <c r="E9970" s="50">
        <f t="shared" ca="1" si="1320"/>
        <v>1</v>
      </c>
      <c r="F9970" s="2" t="str">
        <f t="shared" ca="1" si="1327"/>
        <v/>
      </c>
      <c r="BD9970" s="49">
        <f t="shared" ca="1" si="1324"/>
        <v>1871</v>
      </c>
      <c r="BE9970" s="3">
        <f t="shared" ca="1" si="1321"/>
        <v>0.18704999999999999</v>
      </c>
      <c r="BF9970" s="3">
        <f t="shared" ca="1" si="1322"/>
        <v>-0.88881967520906158</v>
      </c>
      <c r="BG9970" s="9">
        <f t="shared" ca="1" si="1323"/>
        <v>1</v>
      </c>
      <c r="BH9970" s="6">
        <f ca="1">IF(ISNUMBER('Descriptive Stats'!BF9970),'Descriptive Stats'!BF9970,#N/A)</f>
        <v>-0.88881967520906158</v>
      </c>
      <c r="BI9970" s="6">
        <f ca="1">IF(ISNUMBER('Descriptive Stats'!E9970),'Descriptive Stats'!E9970,#N/A)</f>
        <v>1</v>
      </c>
    </row>
    <row r="9971" spans="1:61" ht="14.4" x14ac:dyDescent="0.3">
      <c r="A9971" s="2">
        <f>ROW()</f>
        <v>9971</v>
      </c>
      <c r="C9971" s="8">
        <f t="shared" ca="1" si="1325"/>
        <v>8</v>
      </c>
      <c r="D9971" s="8">
        <f t="shared" ca="1" si="1326"/>
        <v>1</v>
      </c>
      <c r="E9971" s="50">
        <f t="shared" ca="1" si="1320"/>
        <v>9</v>
      </c>
      <c r="F9971" s="2" t="str">
        <f t="shared" ca="1" si="1327"/>
        <v/>
      </c>
      <c r="BD9971" s="49">
        <f t="shared" ca="1" si="1324"/>
        <v>4819</v>
      </c>
      <c r="BE9971" s="3">
        <f t="shared" ca="1" si="1321"/>
        <v>0.48185</v>
      </c>
      <c r="BF9971" s="3">
        <f t="shared" ca="1" si="1322"/>
        <v>-4.5511009098988427E-2</v>
      </c>
      <c r="BG9971" s="9">
        <f t="shared" ca="1" si="1323"/>
        <v>9</v>
      </c>
      <c r="BH9971" s="6">
        <f ca="1">IF(ISNUMBER('Descriptive Stats'!BF9971),'Descriptive Stats'!BF9971,#N/A)</f>
        <v>-4.5511009098988427E-2</v>
      </c>
      <c r="BI9971" s="6">
        <f ca="1">IF(ISNUMBER('Descriptive Stats'!E9971),'Descriptive Stats'!E9971,#N/A)</f>
        <v>9</v>
      </c>
    </row>
    <row r="9972" spans="1:61" ht="14.4" x14ac:dyDescent="0.3">
      <c r="A9972" s="2">
        <f>ROW()</f>
        <v>9972</v>
      </c>
      <c r="C9972" s="8">
        <f t="shared" ca="1" si="1325"/>
        <v>23</v>
      </c>
      <c r="D9972" s="8">
        <f t="shared" ca="1" si="1326"/>
        <v>9</v>
      </c>
      <c r="E9972" s="50">
        <f t="shared" ca="1" si="1320"/>
        <v>6</v>
      </c>
      <c r="F9972" s="2" t="str">
        <f t="shared" ca="1" si="1327"/>
        <v/>
      </c>
      <c r="BD9972" s="49">
        <f t="shared" ca="1" si="1324"/>
        <v>3900</v>
      </c>
      <c r="BE9972" s="3">
        <f t="shared" ca="1" si="1321"/>
        <v>0.38995000000000002</v>
      </c>
      <c r="BF9972" s="3">
        <f t="shared" ca="1" si="1322"/>
        <v>-0.2794493539703507</v>
      </c>
      <c r="BG9972" s="9">
        <f t="shared" ca="1" si="1323"/>
        <v>6</v>
      </c>
      <c r="BH9972" s="6">
        <f ca="1">IF(ISNUMBER('Descriptive Stats'!BF9972),'Descriptive Stats'!BF9972,#N/A)</f>
        <v>-0.2794493539703507</v>
      </c>
      <c r="BI9972" s="6">
        <f ca="1">IF(ISNUMBER('Descriptive Stats'!E9972),'Descriptive Stats'!E9972,#N/A)</f>
        <v>6</v>
      </c>
    </row>
    <row r="9973" spans="1:61" ht="14.4" x14ac:dyDescent="0.3">
      <c r="A9973" s="2">
        <f>ROW()</f>
        <v>9973</v>
      </c>
      <c r="C9973" s="8">
        <f t="shared" ca="1" si="1325"/>
        <v>16</v>
      </c>
      <c r="D9973" s="8">
        <f t="shared" ca="1" si="1326"/>
        <v>6</v>
      </c>
      <c r="E9973" s="50">
        <f t="shared" ca="1" si="1320"/>
        <v>2</v>
      </c>
      <c r="F9973" s="2" t="str">
        <f t="shared" ca="1" si="1327"/>
        <v/>
      </c>
      <c r="BD9973" s="49">
        <f t="shared" ca="1" si="1324"/>
        <v>2595</v>
      </c>
      <c r="BE9973" s="3">
        <f t="shared" ca="1" si="1321"/>
        <v>0.25945000000000001</v>
      </c>
      <c r="BF9973" s="3">
        <f t="shared" ca="1" si="1322"/>
        <v>-0.6450419512753276</v>
      </c>
      <c r="BG9973" s="9">
        <f t="shared" ca="1" si="1323"/>
        <v>2</v>
      </c>
      <c r="BH9973" s="6">
        <f ca="1">IF(ISNUMBER('Descriptive Stats'!BF9973),'Descriptive Stats'!BF9973,#N/A)</f>
        <v>-0.6450419512753276</v>
      </c>
      <c r="BI9973" s="6">
        <f ca="1">IF(ISNUMBER('Descriptive Stats'!E9973),'Descriptive Stats'!E9973,#N/A)</f>
        <v>2</v>
      </c>
    </row>
    <row r="9974" spans="1:61" ht="14.4" x14ac:dyDescent="0.3">
      <c r="A9974" s="2">
        <f>ROW()</f>
        <v>9974</v>
      </c>
      <c r="C9974" s="8">
        <f t="shared" ca="1" si="1325"/>
        <v>21</v>
      </c>
      <c r="D9974" s="8">
        <f t="shared" ca="1" si="1326"/>
        <v>2</v>
      </c>
      <c r="E9974" s="50">
        <f t="shared" ca="1" si="1320"/>
        <v>0</v>
      </c>
      <c r="F9974" s="2" t="str">
        <f t="shared" ca="1" si="1327"/>
        <v/>
      </c>
      <c r="BD9974" s="49">
        <f t="shared" ca="1" si="1324"/>
        <v>815.5</v>
      </c>
      <c r="BE9974" s="3">
        <f t="shared" ca="1" si="1321"/>
        <v>8.1500000000000003E-2</v>
      </c>
      <c r="BF9974" s="3">
        <f t="shared" ca="1" si="1322"/>
        <v>-1.3950525282585462</v>
      </c>
      <c r="BG9974" s="9">
        <f t="shared" ca="1" si="1323"/>
        <v>0</v>
      </c>
      <c r="BH9974" s="6">
        <f ca="1">IF(ISNUMBER('Descriptive Stats'!BF9974),'Descriptive Stats'!BF9974,#N/A)</f>
        <v>-1.3950525282585462</v>
      </c>
      <c r="BI9974" s="6">
        <f ca="1">IF(ISNUMBER('Descriptive Stats'!E9974),'Descriptive Stats'!E9974,#N/A)</f>
        <v>0</v>
      </c>
    </row>
    <row r="9975" spans="1:61" ht="14.4" x14ac:dyDescent="0.3">
      <c r="A9975" s="2">
        <f>ROW()</f>
        <v>9975</v>
      </c>
      <c r="C9975" s="8">
        <f t="shared" ca="1" si="1325"/>
        <v>11</v>
      </c>
      <c r="D9975" s="8">
        <f t="shared" ca="1" si="1326"/>
        <v>0</v>
      </c>
      <c r="E9975" s="50">
        <f t="shared" ca="1" si="1320"/>
        <v>6</v>
      </c>
      <c r="F9975" s="2" t="str">
        <f t="shared" ca="1" si="1327"/>
        <v/>
      </c>
      <c r="BD9975" s="49">
        <f t="shared" ca="1" si="1324"/>
        <v>3900</v>
      </c>
      <c r="BE9975" s="3">
        <f t="shared" ca="1" si="1321"/>
        <v>0.38995000000000002</v>
      </c>
      <c r="BF9975" s="3">
        <f t="shared" ca="1" si="1322"/>
        <v>-0.2794493539703507</v>
      </c>
      <c r="BG9975" s="9">
        <f t="shared" ca="1" si="1323"/>
        <v>6</v>
      </c>
      <c r="BH9975" s="6">
        <f ca="1">IF(ISNUMBER('Descriptive Stats'!BF9975),'Descriptive Stats'!BF9975,#N/A)</f>
        <v>-0.2794493539703507</v>
      </c>
      <c r="BI9975" s="6">
        <f ca="1">IF(ISNUMBER('Descriptive Stats'!E9975),'Descriptive Stats'!E9975,#N/A)</f>
        <v>6</v>
      </c>
    </row>
    <row r="9976" spans="1:61" ht="14.4" x14ac:dyDescent="0.3">
      <c r="A9976" s="2">
        <f>ROW()</f>
        <v>9976</v>
      </c>
      <c r="C9976" s="8">
        <f t="shared" ca="1" si="1325"/>
        <v>2</v>
      </c>
      <c r="D9976" s="8">
        <f t="shared" ca="1" si="1326"/>
        <v>6</v>
      </c>
      <c r="E9976" s="50">
        <f t="shared" ca="1" si="1320"/>
        <v>6</v>
      </c>
      <c r="F9976" s="2" t="str">
        <f t="shared" ca="1" si="1327"/>
        <v/>
      </c>
      <c r="BD9976" s="49">
        <f t="shared" ca="1" si="1324"/>
        <v>3900</v>
      </c>
      <c r="BE9976" s="3">
        <f t="shared" ca="1" si="1321"/>
        <v>0.38995000000000002</v>
      </c>
      <c r="BF9976" s="3">
        <f t="shared" ca="1" si="1322"/>
        <v>-0.2794493539703507</v>
      </c>
      <c r="BG9976" s="9">
        <f t="shared" ca="1" si="1323"/>
        <v>6</v>
      </c>
      <c r="BH9976" s="6">
        <f ca="1">IF(ISNUMBER('Descriptive Stats'!BF9976),'Descriptive Stats'!BF9976,#N/A)</f>
        <v>-0.2794493539703507</v>
      </c>
      <c r="BI9976" s="6">
        <f ca="1">IF(ISNUMBER('Descriptive Stats'!E9976),'Descriptive Stats'!E9976,#N/A)</f>
        <v>6</v>
      </c>
    </row>
    <row r="9977" spans="1:61" ht="14.4" x14ac:dyDescent="0.3">
      <c r="A9977" s="2">
        <f>ROW()</f>
        <v>9977</v>
      </c>
      <c r="C9977" s="8">
        <f t="shared" ca="1" si="1325"/>
        <v>16</v>
      </c>
      <c r="D9977" s="8">
        <f t="shared" ca="1" si="1326"/>
        <v>6</v>
      </c>
      <c r="E9977" s="50">
        <f t="shared" ca="1" si="1320"/>
        <v>6</v>
      </c>
      <c r="F9977" s="2" t="str">
        <f t="shared" ca="1" si="1327"/>
        <v/>
      </c>
      <c r="BD9977" s="49">
        <f t="shared" ca="1" si="1324"/>
        <v>3900</v>
      </c>
      <c r="BE9977" s="3">
        <f t="shared" ca="1" si="1321"/>
        <v>0.38995000000000002</v>
      </c>
      <c r="BF9977" s="3">
        <f t="shared" ca="1" si="1322"/>
        <v>-0.2794493539703507</v>
      </c>
      <c r="BG9977" s="9">
        <f t="shared" ca="1" si="1323"/>
        <v>6</v>
      </c>
      <c r="BH9977" s="6">
        <f ca="1">IF(ISNUMBER('Descriptive Stats'!BF9977),'Descriptive Stats'!BF9977,#N/A)</f>
        <v>-0.2794493539703507</v>
      </c>
      <c r="BI9977" s="6">
        <f ca="1">IF(ISNUMBER('Descriptive Stats'!E9977),'Descriptive Stats'!E9977,#N/A)</f>
        <v>6</v>
      </c>
    </row>
    <row r="9978" spans="1:61" ht="14.4" x14ac:dyDescent="0.3">
      <c r="A9978" s="2">
        <f>ROW()</f>
        <v>9978</v>
      </c>
      <c r="C9978" s="8">
        <f t="shared" ca="1" si="1325"/>
        <v>2</v>
      </c>
      <c r="D9978" s="8">
        <f t="shared" ca="1" si="1326"/>
        <v>6</v>
      </c>
      <c r="E9978" s="50">
        <f t="shared" ca="1" si="1320"/>
        <v>7</v>
      </c>
      <c r="F9978" s="2" t="str">
        <f t="shared" ca="1" si="1327"/>
        <v/>
      </c>
      <c r="BD9978" s="49">
        <f t="shared" ca="1" si="1324"/>
        <v>4473.5</v>
      </c>
      <c r="BE9978" s="3">
        <f t="shared" ca="1" si="1321"/>
        <v>0.44729999999999998</v>
      </c>
      <c r="BF9978" s="3">
        <f t="shared" ca="1" si="1322"/>
        <v>-0.13248586824472414</v>
      </c>
      <c r="BG9978" s="9">
        <f t="shared" ca="1" si="1323"/>
        <v>7</v>
      </c>
      <c r="BH9978" s="6">
        <f ca="1">IF(ISNUMBER('Descriptive Stats'!BF9978),'Descriptive Stats'!BF9978,#N/A)</f>
        <v>-0.13248586824472414</v>
      </c>
      <c r="BI9978" s="6">
        <f ca="1">IF(ISNUMBER('Descriptive Stats'!E9978),'Descriptive Stats'!E9978,#N/A)</f>
        <v>7</v>
      </c>
    </row>
    <row r="9979" spans="1:61" ht="14.4" x14ac:dyDescent="0.3">
      <c r="A9979" s="2">
        <f>ROW()</f>
        <v>9979</v>
      </c>
      <c r="C9979" s="8">
        <f t="shared" ca="1" si="1325"/>
        <v>19</v>
      </c>
      <c r="D9979" s="8">
        <f t="shared" ca="1" si="1326"/>
        <v>7</v>
      </c>
      <c r="E9979" s="50">
        <f t="shared" ca="1" si="1320"/>
        <v>0</v>
      </c>
      <c r="F9979" s="2" t="str">
        <f t="shared" ca="1" si="1327"/>
        <v/>
      </c>
      <c r="BD9979" s="49">
        <f t="shared" ca="1" si="1324"/>
        <v>815.5</v>
      </c>
      <c r="BE9979" s="3">
        <f t="shared" ca="1" si="1321"/>
        <v>8.1500000000000003E-2</v>
      </c>
      <c r="BF9979" s="3">
        <f t="shared" ca="1" si="1322"/>
        <v>-1.3950525282585462</v>
      </c>
      <c r="BG9979" s="9">
        <f t="shared" ca="1" si="1323"/>
        <v>0</v>
      </c>
      <c r="BH9979" s="6">
        <f ca="1">IF(ISNUMBER('Descriptive Stats'!BF9979),'Descriptive Stats'!BF9979,#N/A)</f>
        <v>-1.3950525282585462</v>
      </c>
      <c r="BI9979" s="6">
        <f ca="1">IF(ISNUMBER('Descriptive Stats'!E9979),'Descriptive Stats'!E9979,#N/A)</f>
        <v>0</v>
      </c>
    </row>
    <row r="9980" spans="1:61" ht="14.4" x14ac:dyDescent="0.3">
      <c r="A9980" s="2">
        <f>ROW()</f>
        <v>9980</v>
      </c>
      <c r="C9980" s="8">
        <f t="shared" ca="1" si="1325"/>
        <v>22</v>
      </c>
      <c r="D9980" s="8">
        <f t="shared" ca="1" si="1326"/>
        <v>0</v>
      </c>
      <c r="E9980" s="50">
        <f t="shared" ca="1" si="1320"/>
        <v>6</v>
      </c>
      <c r="F9980" s="2" t="str">
        <f t="shared" ca="1" si="1327"/>
        <v/>
      </c>
      <c r="BD9980" s="49">
        <f t="shared" ca="1" si="1324"/>
        <v>3900</v>
      </c>
      <c r="BE9980" s="3">
        <f t="shared" ca="1" si="1321"/>
        <v>0.38995000000000002</v>
      </c>
      <c r="BF9980" s="3">
        <f t="shared" ca="1" si="1322"/>
        <v>-0.2794493539703507</v>
      </c>
      <c r="BG9980" s="9">
        <f t="shared" ca="1" si="1323"/>
        <v>6</v>
      </c>
      <c r="BH9980" s="6">
        <f ca="1">IF(ISNUMBER('Descriptive Stats'!BF9980),'Descriptive Stats'!BF9980,#N/A)</f>
        <v>-0.2794493539703507</v>
      </c>
      <c r="BI9980" s="6">
        <f ca="1">IF(ISNUMBER('Descriptive Stats'!E9980),'Descriptive Stats'!E9980,#N/A)</f>
        <v>6</v>
      </c>
    </row>
    <row r="9981" spans="1:61" ht="14.4" x14ac:dyDescent="0.3">
      <c r="A9981" s="2">
        <f>ROW()</f>
        <v>9981</v>
      </c>
      <c r="C9981" s="8">
        <f t="shared" ca="1" si="1325"/>
        <v>16</v>
      </c>
      <c r="D9981" s="8">
        <f t="shared" ca="1" si="1326"/>
        <v>6</v>
      </c>
      <c r="E9981" s="50">
        <f t="shared" ca="1" si="1320"/>
        <v>6</v>
      </c>
      <c r="F9981" s="2" t="str">
        <f t="shared" ca="1" si="1327"/>
        <v/>
      </c>
      <c r="BD9981" s="49">
        <f t="shared" ca="1" si="1324"/>
        <v>3900</v>
      </c>
      <c r="BE9981" s="3">
        <f t="shared" ca="1" si="1321"/>
        <v>0.38995000000000002</v>
      </c>
      <c r="BF9981" s="3">
        <f t="shared" ca="1" si="1322"/>
        <v>-0.2794493539703507</v>
      </c>
      <c r="BG9981" s="9">
        <f t="shared" ca="1" si="1323"/>
        <v>6</v>
      </c>
      <c r="BH9981" s="6">
        <f ca="1">IF(ISNUMBER('Descriptive Stats'!BF9981),'Descriptive Stats'!BF9981,#N/A)</f>
        <v>-0.2794493539703507</v>
      </c>
      <c r="BI9981" s="6">
        <f ca="1">IF(ISNUMBER('Descriptive Stats'!E9981),'Descriptive Stats'!E9981,#N/A)</f>
        <v>6</v>
      </c>
    </row>
    <row r="9982" spans="1:61" ht="14.4" x14ac:dyDescent="0.3">
      <c r="A9982" s="2">
        <f>ROW()</f>
        <v>9982</v>
      </c>
      <c r="C9982" s="8">
        <f t="shared" ca="1" si="1325"/>
        <v>5</v>
      </c>
      <c r="D9982" s="8">
        <f t="shared" ca="1" si="1326"/>
        <v>6</v>
      </c>
      <c r="E9982" s="50">
        <f t="shared" ca="1" si="1320"/>
        <v>0</v>
      </c>
      <c r="F9982" s="2" t="str">
        <f t="shared" ca="1" si="1327"/>
        <v/>
      </c>
      <c r="BD9982" s="49">
        <f t="shared" ca="1" si="1324"/>
        <v>815.5</v>
      </c>
      <c r="BE9982" s="3">
        <f t="shared" ca="1" si="1321"/>
        <v>8.1500000000000003E-2</v>
      </c>
      <c r="BF9982" s="3">
        <f t="shared" ca="1" si="1322"/>
        <v>-1.3950525282585462</v>
      </c>
      <c r="BG9982" s="9">
        <f t="shared" ca="1" si="1323"/>
        <v>0</v>
      </c>
      <c r="BH9982" s="6">
        <f ca="1">IF(ISNUMBER('Descriptive Stats'!BF9982),'Descriptive Stats'!BF9982,#N/A)</f>
        <v>-1.3950525282585462</v>
      </c>
      <c r="BI9982" s="6">
        <f ca="1">IF(ISNUMBER('Descriptive Stats'!E9982),'Descriptive Stats'!E9982,#N/A)</f>
        <v>0</v>
      </c>
    </row>
    <row r="9983" spans="1:61" ht="14.4" x14ac:dyDescent="0.3">
      <c r="A9983" s="2">
        <f>ROW()</f>
        <v>9983</v>
      </c>
      <c r="C9983" s="8">
        <f t="shared" ca="1" si="1325"/>
        <v>4</v>
      </c>
      <c r="D9983" s="8">
        <f t="shared" ca="1" si="1326"/>
        <v>0</v>
      </c>
      <c r="E9983" s="50">
        <f t="shared" ca="1" si="1320"/>
        <v>3</v>
      </c>
      <c r="F9983" s="2" t="str">
        <f t="shared" ca="1" si="1327"/>
        <v/>
      </c>
      <c r="BD9983" s="49">
        <f t="shared" ca="1" si="1324"/>
        <v>3200</v>
      </c>
      <c r="BE9983" s="3">
        <f t="shared" ca="1" si="1321"/>
        <v>0.31995000000000001</v>
      </c>
      <c r="BF9983" s="3">
        <f t="shared" ca="1" si="1322"/>
        <v>-0.46783862043457014</v>
      </c>
      <c r="BG9983" s="9">
        <f t="shared" ca="1" si="1323"/>
        <v>3</v>
      </c>
      <c r="BH9983" s="6">
        <f ca="1">IF(ISNUMBER('Descriptive Stats'!BF9983),'Descriptive Stats'!BF9983,#N/A)</f>
        <v>-0.46783862043457014</v>
      </c>
      <c r="BI9983" s="6">
        <f ca="1">IF(ISNUMBER('Descriptive Stats'!E9983),'Descriptive Stats'!E9983,#N/A)</f>
        <v>3</v>
      </c>
    </row>
    <row r="9984" spans="1:61" ht="14.4" x14ac:dyDescent="0.3">
      <c r="A9984" s="2">
        <f>ROW()</f>
        <v>9984</v>
      </c>
      <c r="C9984" s="8">
        <f t="shared" ca="1" si="1325"/>
        <v>10</v>
      </c>
      <c r="D9984" s="8">
        <f t="shared" ca="1" si="1326"/>
        <v>3</v>
      </c>
      <c r="E9984" s="50">
        <f t="shared" ca="1" si="1320"/>
        <v>7</v>
      </c>
      <c r="F9984" s="2" t="str">
        <f t="shared" ca="1" si="1327"/>
        <v/>
      </c>
      <c r="BD9984" s="49">
        <f t="shared" ca="1" si="1324"/>
        <v>4473.5</v>
      </c>
      <c r="BE9984" s="3">
        <f t="shared" ca="1" si="1321"/>
        <v>0.44729999999999998</v>
      </c>
      <c r="BF9984" s="3">
        <f t="shared" ca="1" si="1322"/>
        <v>-0.13248586824472414</v>
      </c>
      <c r="BG9984" s="9">
        <f t="shared" ca="1" si="1323"/>
        <v>7</v>
      </c>
      <c r="BH9984" s="6">
        <f ca="1">IF(ISNUMBER('Descriptive Stats'!BF9984),'Descriptive Stats'!BF9984,#N/A)</f>
        <v>-0.13248586824472414</v>
      </c>
      <c r="BI9984" s="6">
        <f ca="1">IF(ISNUMBER('Descriptive Stats'!E9984),'Descriptive Stats'!E9984,#N/A)</f>
        <v>7</v>
      </c>
    </row>
    <row r="9985" spans="1:61" ht="14.4" x14ac:dyDescent="0.3">
      <c r="A9985" s="2">
        <f>ROW()</f>
        <v>9985</v>
      </c>
      <c r="C9985" s="8">
        <f t="shared" ca="1" si="1325"/>
        <v>6</v>
      </c>
      <c r="D9985" s="8">
        <f t="shared" ca="1" si="1326"/>
        <v>7</v>
      </c>
      <c r="E9985" s="50">
        <f t="shared" ca="1" si="1320"/>
        <v>2</v>
      </c>
      <c r="F9985" s="2" t="str">
        <f t="shared" ca="1" si="1327"/>
        <v/>
      </c>
      <c r="BD9985" s="49">
        <f t="shared" ca="1" si="1324"/>
        <v>2595</v>
      </c>
      <c r="BE9985" s="3">
        <f t="shared" ca="1" si="1321"/>
        <v>0.25945000000000001</v>
      </c>
      <c r="BF9985" s="3">
        <f t="shared" ca="1" si="1322"/>
        <v>-0.6450419512753276</v>
      </c>
      <c r="BG9985" s="9">
        <f t="shared" ca="1" si="1323"/>
        <v>2</v>
      </c>
      <c r="BH9985" s="6">
        <f ca="1">IF(ISNUMBER('Descriptive Stats'!BF9985),'Descriptive Stats'!BF9985,#N/A)</f>
        <v>-0.6450419512753276</v>
      </c>
      <c r="BI9985" s="6">
        <f ca="1">IF(ISNUMBER('Descriptive Stats'!E9985),'Descriptive Stats'!E9985,#N/A)</f>
        <v>2</v>
      </c>
    </row>
    <row r="9986" spans="1:61" ht="14.4" x14ac:dyDescent="0.3">
      <c r="A9986" s="2">
        <f>ROW()</f>
        <v>9986</v>
      </c>
      <c r="C9986" s="8">
        <f t="shared" ca="1" si="1325"/>
        <v>17</v>
      </c>
      <c r="D9986" s="8">
        <f t="shared" ca="1" si="1326"/>
        <v>2</v>
      </c>
      <c r="E9986" s="50">
        <f t="shared" ca="1" si="1320"/>
        <v>2</v>
      </c>
      <c r="F9986" s="2" t="str">
        <f t="shared" ca="1" si="1327"/>
        <v/>
      </c>
      <c r="BD9986" s="49">
        <f t="shared" ca="1" si="1324"/>
        <v>2595</v>
      </c>
      <c r="BE9986" s="3">
        <f t="shared" ca="1" si="1321"/>
        <v>0.25945000000000001</v>
      </c>
      <c r="BF9986" s="3">
        <f t="shared" ca="1" si="1322"/>
        <v>-0.6450419512753276</v>
      </c>
      <c r="BG9986" s="9">
        <f t="shared" ca="1" si="1323"/>
        <v>2</v>
      </c>
      <c r="BH9986" s="6">
        <f ca="1">IF(ISNUMBER('Descriptive Stats'!BF9986),'Descriptive Stats'!BF9986,#N/A)</f>
        <v>-0.6450419512753276</v>
      </c>
      <c r="BI9986" s="6">
        <f ca="1">IF(ISNUMBER('Descriptive Stats'!E9986),'Descriptive Stats'!E9986,#N/A)</f>
        <v>2</v>
      </c>
    </row>
    <row r="9987" spans="1:61" ht="14.4" x14ac:dyDescent="0.3">
      <c r="A9987" s="2">
        <f>ROW()</f>
        <v>9987</v>
      </c>
      <c r="C9987" s="8">
        <f t="shared" ca="1" si="1325"/>
        <v>9</v>
      </c>
      <c r="D9987" s="8">
        <f t="shared" ca="1" si="1326"/>
        <v>2</v>
      </c>
      <c r="E9987" s="50">
        <f t="shared" ref="E9987:E10050" ca="1" si="1328">IF(0=MOD(ROW(),$J$1),AVERAGE(OFFSET($D$2,ROW()-$J$1,0,$J$1,1)),"")</f>
        <v>19</v>
      </c>
      <c r="F9987" s="2" t="str">
        <f t="shared" ca="1" si="1327"/>
        <v>X</v>
      </c>
      <c r="BD9987" s="49">
        <f t="shared" ca="1" si="1324"/>
        <v>5294</v>
      </c>
      <c r="BE9987" s="3">
        <f t="shared" ca="1" si="1321"/>
        <v>0.52934999999999999</v>
      </c>
      <c r="BF9987" s="3">
        <f t="shared" ca="1" si="1322"/>
        <v>7.3636031452008061E-2</v>
      </c>
      <c r="BG9987" s="9">
        <f t="shared" ca="1" si="1323"/>
        <v>19</v>
      </c>
      <c r="BH9987" s="6">
        <f ca="1">IF(ISNUMBER('Descriptive Stats'!BF9987),'Descriptive Stats'!BF9987,#N/A)</f>
        <v>7.3636031452008061E-2</v>
      </c>
      <c r="BI9987" s="6">
        <f ca="1">IF(ISNUMBER('Descriptive Stats'!E9987),'Descriptive Stats'!E9987,#N/A)</f>
        <v>19</v>
      </c>
    </row>
    <row r="9988" spans="1:61" ht="14.4" x14ac:dyDescent="0.3">
      <c r="A9988" s="2">
        <f>ROW()</f>
        <v>9988</v>
      </c>
      <c r="C9988" s="8">
        <f t="shared" ca="1" si="1325"/>
        <v>7</v>
      </c>
      <c r="D9988" s="8">
        <f t="shared" ca="1" si="1326"/>
        <v>19</v>
      </c>
      <c r="E9988" s="50">
        <f t="shared" ca="1" si="1328"/>
        <v>6</v>
      </c>
      <c r="F9988" s="2" t="str">
        <f t="shared" ca="1" si="1327"/>
        <v/>
      </c>
      <c r="BD9988" s="49">
        <f t="shared" ca="1" si="1324"/>
        <v>3900</v>
      </c>
      <c r="BE9988" s="3">
        <f t="shared" ca="1" si="1321"/>
        <v>0.38995000000000002</v>
      </c>
      <c r="BF9988" s="3">
        <f t="shared" ca="1" si="1322"/>
        <v>-0.2794493539703507</v>
      </c>
      <c r="BG9988" s="9">
        <f t="shared" ca="1" si="1323"/>
        <v>6</v>
      </c>
      <c r="BH9988" s="6">
        <f ca="1">IF(ISNUMBER('Descriptive Stats'!BF9988),'Descriptive Stats'!BF9988,#N/A)</f>
        <v>-0.2794493539703507</v>
      </c>
      <c r="BI9988" s="6">
        <f ca="1">IF(ISNUMBER('Descriptive Stats'!E9988),'Descriptive Stats'!E9988,#N/A)</f>
        <v>6</v>
      </c>
    </row>
    <row r="9989" spans="1:61" ht="14.4" x14ac:dyDescent="0.3">
      <c r="A9989" s="2">
        <f>ROW()</f>
        <v>9989</v>
      </c>
      <c r="C9989" s="8">
        <f t="shared" ca="1" si="1325"/>
        <v>2</v>
      </c>
      <c r="D9989" s="8">
        <f t="shared" ca="1" si="1326"/>
        <v>6</v>
      </c>
      <c r="E9989" s="50">
        <f t="shared" ca="1" si="1328"/>
        <v>0</v>
      </c>
      <c r="F9989" s="2" t="str">
        <f t="shared" ca="1" si="1327"/>
        <v/>
      </c>
      <c r="BD9989" s="49">
        <f t="shared" ca="1" si="1324"/>
        <v>815.5</v>
      </c>
      <c r="BE9989" s="3">
        <f t="shared" ca="1" si="1321"/>
        <v>8.1500000000000003E-2</v>
      </c>
      <c r="BF9989" s="3">
        <f t="shared" ca="1" si="1322"/>
        <v>-1.3950525282585462</v>
      </c>
      <c r="BG9989" s="9">
        <f t="shared" ca="1" si="1323"/>
        <v>0</v>
      </c>
      <c r="BH9989" s="6">
        <f ca="1">IF(ISNUMBER('Descriptive Stats'!BF9989),'Descriptive Stats'!BF9989,#N/A)</f>
        <v>-1.3950525282585462</v>
      </c>
      <c r="BI9989" s="6">
        <f ca="1">IF(ISNUMBER('Descriptive Stats'!E9989),'Descriptive Stats'!E9989,#N/A)</f>
        <v>0</v>
      </c>
    </row>
    <row r="9990" spans="1:61" ht="14.4" x14ac:dyDescent="0.3">
      <c r="A9990" s="2">
        <f>ROW()</f>
        <v>9990</v>
      </c>
      <c r="C9990" s="8">
        <f t="shared" ca="1" si="1325"/>
        <v>20</v>
      </c>
      <c r="D9990" s="8">
        <f t="shared" ca="1" si="1326"/>
        <v>0</v>
      </c>
      <c r="E9990" s="50">
        <f t="shared" ca="1" si="1328"/>
        <v>2</v>
      </c>
      <c r="F9990" s="2" t="str">
        <f t="shared" ca="1" si="1327"/>
        <v/>
      </c>
      <c r="BD9990" s="49">
        <f t="shared" ca="1" si="1324"/>
        <v>2595</v>
      </c>
      <c r="BE9990" s="3">
        <f t="shared" ca="1" si="1321"/>
        <v>0.25945000000000001</v>
      </c>
      <c r="BF9990" s="3">
        <f t="shared" ca="1" si="1322"/>
        <v>-0.6450419512753276</v>
      </c>
      <c r="BG9990" s="9">
        <f t="shared" ca="1" si="1323"/>
        <v>2</v>
      </c>
      <c r="BH9990" s="6">
        <f ca="1">IF(ISNUMBER('Descriptive Stats'!BF9990),'Descriptive Stats'!BF9990,#N/A)</f>
        <v>-0.6450419512753276</v>
      </c>
      <c r="BI9990" s="6">
        <f ca="1">IF(ISNUMBER('Descriptive Stats'!E9990),'Descriptive Stats'!E9990,#N/A)</f>
        <v>2</v>
      </c>
    </row>
    <row r="9991" spans="1:61" ht="14.4" x14ac:dyDescent="0.3">
      <c r="A9991" s="2">
        <f>ROW()</f>
        <v>9991</v>
      </c>
      <c r="C9991" s="8">
        <f t="shared" ca="1" si="1325"/>
        <v>21</v>
      </c>
      <c r="D9991" s="8">
        <f t="shared" ca="1" si="1326"/>
        <v>2</v>
      </c>
      <c r="E9991" s="50">
        <f t="shared" ca="1" si="1328"/>
        <v>19</v>
      </c>
      <c r="F9991" s="2" t="str">
        <f t="shared" ca="1" si="1327"/>
        <v>X</v>
      </c>
      <c r="BD9991" s="49">
        <f t="shared" ca="1" si="1324"/>
        <v>5294</v>
      </c>
      <c r="BE9991" s="3">
        <f t="shared" ca="1" si="1321"/>
        <v>0.52934999999999999</v>
      </c>
      <c r="BF9991" s="3">
        <f t="shared" ca="1" si="1322"/>
        <v>7.3636031452008061E-2</v>
      </c>
      <c r="BG9991" s="9">
        <f t="shared" ca="1" si="1323"/>
        <v>19</v>
      </c>
      <c r="BH9991" s="6">
        <f ca="1">IF(ISNUMBER('Descriptive Stats'!BF9991),'Descriptive Stats'!BF9991,#N/A)</f>
        <v>7.3636031452008061E-2</v>
      </c>
      <c r="BI9991" s="6">
        <f ca="1">IF(ISNUMBER('Descriptive Stats'!E9991),'Descriptive Stats'!E9991,#N/A)</f>
        <v>19</v>
      </c>
    </row>
    <row r="9992" spans="1:61" ht="14.4" x14ac:dyDescent="0.3">
      <c r="A9992" s="2">
        <f>ROW()</f>
        <v>9992</v>
      </c>
      <c r="C9992" s="8">
        <f t="shared" ca="1" si="1325"/>
        <v>7</v>
      </c>
      <c r="D9992" s="8">
        <f t="shared" ca="1" si="1326"/>
        <v>19</v>
      </c>
      <c r="E9992" s="50">
        <f t="shared" ca="1" si="1328"/>
        <v>1</v>
      </c>
      <c r="F9992" s="2" t="str">
        <f t="shared" ca="1" si="1327"/>
        <v/>
      </c>
      <c r="BD9992" s="49">
        <f t="shared" ca="1" si="1324"/>
        <v>1871</v>
      </c>
      <c r="BE9992" s="3">
        <f t="shared" ca="1" si="1321"/>
        <v>0.18704999999999999</v>
      </c>
      <c r="BF9992" s="3">
        <f t="shared" ca="1" si="1322"/>
        <v>-0.88881967520906158</v>
      </c>
      <c r="BG9992" s="9">
        <f t="shared" ca="1" si="1323"/>
        <v>1</v>
      </c>
      <c r="BH9992" s="6">
        <f ca="1">IF(ISNUMBER('Descriptive Stats'!BF9992),'Descriptive Stats'!BF9992,#N/A)</f>
        <v>-0.88881967520906158</v>
      </c>
      <c r="BI9992" s="6">
        <f ca="1">IF(ISNUMBER('Descriptive Stats'!E9992),'Descriptive Stats'!E9992,#N/A)</f>
        <v>1</v>
      </c>
    </row>
    <row r="9993" spans="1:61" ht="14.4" x14ac:dyDescent="0.3">
      <c r="A9993" s="2">
        <f>ROW()</f>
        <v>9993</v>
      </c>
      <c r="C9993" s="8">
        <f t="shared" ca="1" si="1325"/>
        <v>12</v>
      </c>
      <c r="D9993" s="8">
        <f t="shared" ca="1" si="1326"/>
        <v>1</v>
      </c>
      <c r="E9993" s="50">
        <f t="shared" ca="1" si="1328"/>
        <v>0</v>
      </c>
      <c r="F9993" s="2" t="str">
        <f t="shared" ca="1" si="1327"/>
        <v/>
      </c>
      <c r="BD9993" s="49">
        <f t="shared" ca="1" si="1324"/>
        <v>815.5</v>
      </c>
      <c r="BE9993" s="3">
        <f t="shared" ref="BE9993:BE10056" ca="1" si="1329">IF(ISNUMBER(BD9993),(BD9993-0.5)/$BK$4,"")</f>
        <v>8.1500000000000003E-2</v>
      </c>
      <c r="BF9993" s="3">
        <f t="shared" ref="BF9993:BF10056" ca="1" si="1330">IF(ISNUMBER(BE9993),_xlfn.NORM.INV(BE9993,0,1),"")</f>
        <v>-1.3950525282585462</v>
      </c>
      <c r="BG9993" s="9">
        <f t="shared" ref="BG9993:BG10056" ca="1" si="1331">IF(ISNUMBER(E9993),E9993,"")</f>
        <v>0</v>
      </c>
      <c r="BH9993" s="6">
        <f ca="1">IF(ISNUMBER('Descriptive Stats'!BF9993),'Descriptive Stats'!BF9993,#N/A)</f>
        <v>-1.3950525282585462</v>
      </c>
      <c r="BI9993" s="6">
        <f ca="1">IF(ISNUMBER('Descriptive Stats'!E9993),'Descriptive Stats'!E9993,#N/A)</f>
        <v>0</v>
      </c>
    </row>
    <row r="9994" spans="1:61" ht="14.4" x14ac:dyDescent="0.3">
      <c r="A9994" s="2">
        <f>ROW()</f>
        <v>9994</v>
      </c>
      <c r="C9994" s="8">
        <f t="shared" ca="1" si="1325"/>
        <v>22</v>
      </c>
      <c r="D9994" s="8">
        <f t="shared" ca="1" si="1326"/>
        <v>0</v>
      </c>
      <c r="E9994" s="50">
        <f t="shared" ca="1" si="1328"/>
        <v>0</v>
      </c>
      <c r="F9994" s="2" t="str">
        <f t="shared" ca="1" si="1327"/>
        <v/>
      </c>
      <c r="BD9994" s="49">
        <f t="shared" ref="BD9994:BD10057" ca="1" si="1332">IF(ISNUMBER(BG9994),_xlfn.RANK.AVG(BG9994,$BG$2:$BG$5414,1),"")</f>
        <v>815.5</v>
      </c>
      <c r="BE9994" s="3">
        <f t="shared" ca="1" si="1329"/>
        <v>8.1500000000000003E-2</v>
      </c>
      <c r="BF9994" s="3">
        <f t="shared" ca="1" si="1330"/>
        <v>-1.3950525282585462</v>
      </c>
      <c r="BG9994" s="9">
        <f t="shared" ca="1" si="1331"/>
        <v>0</v>
      </c>
      <c r="BH9994" s="6">
        <f ca="1">IF(ISNUMBER('Descriptive Stats'!BF9994),'Descriptive Stats'!BF9994,#N/A)</f>
        <v>-1.3950525282585462</v>
      </c>
      <c r="BI9994" s="6">
        <f ca="1">IF(ISNUMBER('Descriptive Stats'!E9994),'Descriptive Stats'!E9994,#N/A)</f>
        <v>0</v>
      </c>
    </row>
    <row r="9995" spans="1:61" ht="14.4" x14ac:dyDescent="0.3">
      <c r="A9995" s="2">
        <f>ROW()</f>
        <v>9995</v>
      </c>
      <c r="C9995" s="8">
        <f t="shared" ca="1" si="1325"/>
        <v>11</v>
      </c>
      <c r="D9995" s="8">
        <f t="shared" ca="1" si="1326"/>
        <v>0</v>
      </c>
      <c r="E9995" s="50">
        <f t="shared" ca="1" si="1328"/>
        <v>0</v>
      </c>
      <c r="F9995" s="2" t="str">
        <f t="shared" ca="1" si="1327"/>
        <v/>
      </c>
      <c r="BD9995" s="49">
        <f t="shared" ca="1" si="1332"/>
        <v>815.5</v>
      </c>
      <c r="BE9995" s="3">
        <f t="shared" ca="1" si="1329"/>
        <v>8.1500000000000003E-2</v>
      </c>
      <c r="BF9995" s="3">
        <f t="shared" ca="1" si="1330"/>
        <v>-1.3950525282585462</v>
      </c>
      <c r="BG9995" s="9">
        <f t="shared" ca="1" si="1331"/>
        <v>0</v>
      </c>
      <c r="BH9995" s="6">
        <f ca="1">IF(ISNUMBER('Descriptive Stats'!BF9995),'Descriptive Stats'!BF9995,#N/A)</f>
        <v>-1.3950525282585462</v>
      </c>
      <c r="BI9995" s="6">
        <f ca="1">IF(ISNUMBER('Descriptive Stats'!E9995),'Descriptive Stats'!E9995,#N/A)</f>
        <v>0</v>
      </c>
    </row>
    <row r="9996" spans="1:61" ht="14.4" x14ac:dyDescent="0.3">
      <c r="A9996" s="2">
        <f>ROW()</f>
        <v>9996</v>
      </c>
      <c r="C9996" s="8">
        <f t="shared" ca="1" si="1325"/>
        <v>14</v>
      </c>
      <c r="D9996" s="8">
        <f t="shared" ca="1" si="1326"/>
        <v>0</v>
      </c>
      <c r="E9996" s="50">
        <f t="shared" ca="1" si="1328"/>
        <v>0</v>
      </c>
      <c r="F9996" s="2" t="str">
        <f t="shared" ca="1" si="1327"/>
        <v/>
      </c>
      <c r="BD9996" s="49">
        <f t="shared" ca="1" si="1332"/>
        <v>815.5</v>
      </c>
      <c r="BE9996" s="3">
        <f t="shared" ca="1" si="1329"/>
        <v>8.1500000000000003E-2</v>
      </c>
      <c r="BF9996" s="3">
        <f t="shared" ca="1" si="1330"/>
        <v>-1.3950525282585462</v>
      </c>
      <c r="BG9996" s="9">
        <f t="shared" ca="1" si="1331"/>
        <v>0</v>
      </c>
      <c r="BH9996" s="6">
        <f ca="1">IF(ISNUMBER('Descriptive Stats'!BF9996),'Descriptive Stats'!BF9996,#N/A)</f>
        <v>-1.3950525282585462</v>
      </c>
      <c r="BI9996" s="6">
        <f ca="1">IF(ISNUMBER('Descriptive Stats'!E9996),'Descriptive Stats'!E9996,#N/A)</f>
        <v>0</v>
      </c>
    </row>
    <row r="9997" spans="1:61" ht="14.4" x14ac:dyDescent="0.3">
      <c r="A9997" s="2">
        <f>ROW()</f>
        <v>9997</v>
      </c>
      <c r="C9997" s="8">
        <f t="shared" ca="1" si="1325"/>
        <v>14</v>
      </c>
      <c r="D9997" s="8">
        <f t="shared" ca="1" si="1326"/>
        <v>0</v>
      </c>
      <c r="E9997" s="50">
        <f t="shared" ca="1" si="1328"/>
        <v>2</v>
      </c>
      <c r="F9997" s="2" t="str">
        <f t="shared" ca="1" si="1327"/>
        <v/>
      </c>
      <c r="BD9997" s="49">
        <f t="shared" ca="1" si="1332"/>
        <v>2595</v>
      </c>
      <c r="BE9997" s="3">
        <f t="shared" ca="1" si="1329"/>
        <v>0.25945000000000001</v>
      </c>
      <c r="BF9997" s="3">
        <f t="shared" ca="1" si="1330"/>
        <v>-0.6450419512753276</v>
      </c>
      <c r="BG9997" s="9">
        <f t="shared" ca="1" si="1331"/>
        <v>2</v>
      </c>
      <c r="BH9997" s="6">
        <f ca="1">IF(ISNUMBER('Descriptive Stats'!BF9997),'Descriptive Stats'!BF9997,#N/A)</f>
        <v>-0.6450419512753276</v>
      </c>
      <c r="BI9997" s="6">
        <f ca="1">IF(ISNUMBER('Descriptive Stats'!E9997),'Descriptive Stats'!E9997,#N/A)</f>
        <v>2</v>
      </c>
    </row>
    <row r="9998" spans="1:61" ht="14.4" x14ac:dyDescent="0.3">
      <c r="A9998" s="2">
        <f>ROW()</f>
        <v>9998</v>
      </c>
      <c r="C9998" s="8">
        <f t="shared" ca="1" si="1325"/>
        <v>17</v>
      </c>
      <c r="D9998" s="8">
        <f t="shared" ca="1" si="1326"/>
        <v>2</v>
      </c>
      <c r="E9998" s="50">
        <f t="shared" ca="1" si="1328"/>
        <v>7</v>
      </c>
      <c r="F9998" s="2" t="str">
        <f t="shared" ca="1" si="1327"/>
        <v/>
      </c>
      <c r="BD9998" s="49">
        <f t="shared" ca="1" si="1332"/>
        <v>4473.5</v>
      </c>
      <c r="BE9998" s="3">
        <f t="shared" ca="1" si="1329"/>
        <v>0.44729999999999998</v>
      </c>
      <c r="BF9998" s="3">
        <f t="shared" ca="1" si="1330"/>
        <v>-0.13248586824472414</v>
      </c>
      <c r="BG9998" s="9">
        <f t="shared" ca="1" si="1331"/>
        <v>7</v>
      </c>
      <c r="BH9998" s="6">
        <f ca="1">IF(ISNUMBER('Descriptive Stats'!BF9998),'Descriptive Stats'!BF9998,#N/A)</f>
        <v>-0.13248586824472414</v>
      </c>
      <c r="BI9998" s="6">
        <f ca="1">IF(ISNUMBER('Descriptive Stats'!E9998),'Descriptive Stats'!E9998,#N/A)</f>
        <v>7</v>
      </c>
    </row>
    <row r="9999" spans="1:61" ht="14.4" x14ac:dyDescent="0.3">
      <c r="A9999" s="2">
        <f>ROW()</f>
        <v>9999</v>
      </c>
      <c r="C9999" s="8">
        <f t="shared" ca="1" si="1325"/>
        <v>6</v>
      </c>
      <c r="D9999" s="8">
        <f t="shared" ca="1" si="1326"/>
        <v>7</v>
      </c>
      <c r="E9999" s="50">
        <f t="shared" ca="1" si="1328"/>
        <v>3</v>
      </c>
      <c r="F9999" s="2" t="str">
        <f t="shared" ca="1" si="1327"/>
        <v/>
      </c>
      <c r="BD9999" s="49">
        <f t="shared" ca="1" si="1332"/>
        <v>3200</v>
      </c>
      <c r="BE9999" s="3">
        <f t="shared" ca="1" si="1329"/>
        <v>0.31995000000000001</v>
      </c>
      <c r="BF9999" s="3">
        <f t="shared" ca="1" si="1330"/>
        <v>-0.46783862043457014</v>
      </c>
      <c r="BG9999" s="9">
        <f t="shared" ca="1" si="1331"/>
        <v>3</v>
      </c>
      <c r="BH9999" s="6">
        <f ca="1">IF(ISNUMBER('Descriptive Stats'!BF9999),'Descriptive Stats'!BF9999,#N/A)</f>
        <v>-0.46783862043457014</v>
      </c>
      <c r="BI9999" s="6">
        <f ca="1">IF(ISNUMBER('Descriptive Stats'!E9999),'Descriptive Stats'!E9999,#N/A)</f>
        <v>3</v>
      </c>
    </row>
    <row r="10000" spans="1:61" ht="14.4" x14ac:dyDescent="0.3">
      <c r="A10000" s="2">
        <f>ROW()</f>
        <v>10000</v>
      </c>
      <c r="C10000" s="8">
        <f t="shared" ca="1" si="1325"/>
        <v>10</v>
      </c>
      <c r="D10000" s="8">
        <f t="shared" ca="1" si="1326"/>
        <v>3</v>
      </c>
      <c r="E10000" s="50">
        <f t="shared" ca="1" si="1328"/>
        <v>0</v>
      </c>
      <c r="F10000" s="2" t="str">
        <f t="shared" ca="1" si="1327"/>
        <v/>
      </c>
      <c r="BD10000" s="49">
        <f t="shared" ca="1" si="1332"/>
        <v>815.5</v>
      </c>
      <c r="BE10000" s="3">
        <f t="shared" ca="1" si="1329"/>
        <v>8.1500000000000003E-2</v>
      </c>
      <c r="BF10000" s="3">
        <f t="shared" ca="1" si="1330"/>
        <v>-1.3950525282585462</v>
      </c>
      <c r="BG10000" s="9">
        <f t="shared" ca="1" si="1331"/>
        <v>0</v>
      </c>
      <c r="BH10000" s="6">
        <f ca="1">IF(ISNUMBER('Descriptive Stats'!BF10000),'Descriptive Stats'!BF10000,#N/A)</f>
        <v>-1.3950525282585462</v>
      </c>
      <c r="BI10000" s="6">
        <f ca="1">IF(ISNUMBER('Descriptive Stats'!E10000),'Descriptive Stats'!E10000,#N/A)</f>
        <v>0</v>
      </c>
    </row>
    <row r="10001" spans="1:61" ht="14.4" x14ac:dyDescent="0.3">
      <c r="A10001" s="2">
        <f>ROW()</f>
        <v>10001</v>
      </c>
      <c r="C10001" s="8">
        <f t="shared" ref="C10001:C10002" ca="1" si="1333">RANDBETWEEN(2,COUNT(B:B))</f>
        <v>18</v>
      </c>
      <c r="D10001" s="8">
        <f t="shared" ref="D10001:D10002" ca="1" si="1334">VLOOKUP(C10001,A:B,2,TRUE)</f>
        <v>0</v>
      </c>
      <c r="E10001" s="50">
        <f t="shared" ca="1" si="1328"/>
        <v>6</v>
      </c>
      <c r="F10001" s="2" t="str">
        <f t="shared" ref="F10001:F10002" ca="1" si="1335">IF(ISNUMBER(E10001),IF(OR(E10001&lt;$K$16,E10001&gt;$K$14),"X",""),"")</f>
        <v/>
      </c>
      <c r="BD10001" s="49">
        <f t="shared" ca="1" si="1332"/>
        <v>3900</v>
      </c>
      <c r="BE10001" s="3">
        <f t="shared" ca="1" si="1329"/>
        <v>0.38995000000000002</v>
      </c>
      <c r="BF10001" s="3">
        <f t="shared" ca="1" si="1330"/>
        <v>-0.2794493539703507</v>
      </c>
      <c r="BG10001" s="9">
        <f t="shared" ca="1" si="1331"/>
        <v>6</v>
      </c>
      <c r="BH10001" s="6">
        <f ca="1">IF(ISNUMBER('Descriptive Stats'!BF10001),'Descriptive Stats'!BF10001,#N/A)</f>
        <v>-0.2794493539703507</v>
      </c>
      <c r="BI10001" s="6">
        <f ca="1">IF(ISNUMBER('Descriptive Stats'!E10001),'Descriptive Stats'!E10001,#N/A)</f>
        <v>6</v>
      </c>
    </row>
    <row r="10002" spans="1:61" ht="14.4" x14ac:dyDescent="0.3">
      <c r="A10002" s="2">
        <f>ROW()</f>
        <v>10002</v>
      </c>
      <c r="C10002" s="8">
        <f t="shared" ca="1" si="1333"/>
        <v>2</v>
      </c>
      <c r="D10002" s="8">
        <f t="shared" ca="1" si="1334"/>
        <v>6</v>
      </c>
      <c r="E10002" s="50"/>
    </row>
    <row r="10003" spans="1:61" ht="14.4" x14ac:dyDescent="0.3">
      <c r="A10003" s="2">
        <f>ROW()</f>
        <v>10003</v>
      </c>
      <c r="E10003" s="50"/>
    </row>
    <row r="10004" spans="1:61" ht="14.4" x14ac:dyDescent="0.3">
      <c r="A10004" s="2">
        <f>ROW()</f>
        <v>10004</v>
      </c>
      <c r="E10004" s="50"/>
    </row>
    <row r="10005" spans="1:61" ht="14.4" x14ac:dyDescent="0.3">
      <c r="A10005" s="2">
        <f>ROW()</f>
        <v>10005</v>
      </c>
      <c r="E10005" s="50"/>
    </row>
    <row r="10006" spans="1:61" ht="14.4" x14ac:dyDescent="0.3">
      <c r="A10006" s="2">
        <f>ROW()</f>
        <v>10006</v>
      </c>
      <c r="E10006" s="50"/>
    </row>
    <row r="10007" spans="1:61" ht="14.4" x14ac:dyDescent="0.3">
      <c r="A10007" s="2">
        <f>ROW()</f>
        <v>10007</v>
      </c>
      <c r="E10007" s="50"/>
    </row>
    <row r="10008" spans="1:61" ht="14.4" x14ac:dyDescent="0.3">
      <c r="A10008" s="2">
        <f>ROW()</f>
        <v>10008</v>
      </c>
      <c r="E10008" s="50"/>
    </row>
    <row r="10009" spans="1:61" ht="14.4" x14ac:dyDescent="0.3">
      <c r="A10009" s="2">
        <f>ROW()</f>
        <v>10009</v>
      </c>
      <c r="E10009" s="50"/>
    </row>
    <row r="10010" spans="1:61" ht="14.4" x14ac:dyDescent="0.3">
      <c r="A10010" s="2">
        <f>ROW()</f>
        <v>10010</v>
      </c>
      <c r="E10010" s="50"/>
    </row>
    <row r="10011" spans="1:61" ht="14.4" x14ac:dyDescent="0.3">
      <c r="A10011" s="2">
        <f>ROW()</f>
        <v>10011</v>
      </c>
      <c r="E10011" s="50"/>
    </row>
    <row r="10012" spans="1:61" ht="14.4" x14ac:dyDescent="0.3">
      <c r="A10012" s="2">
        <f>ROW()</f>
        <v>10012</v>
      </c>
      <c r="E10012" s="50"/>
    </row>
    <row r="10013" spans="1:61" ht="14.4" x14ac:dyDescent="0.3">
      <c r="A10013" s="2">
        <f>ROW()</f>
        <v>10013</v>
      </c>
      <c r="E10013" s="50"/>
    </row>
    <row r="10014" spans="1:61" ht="14.4" x14ac:dyDescent="0.3">
      <c r="A10014" s="2">
        <f>ROW()</f>
        <v>10014</v>
      </c>
      <c r="E10014" s="50"/>
    </row>
    <row r="10015" spans="1:61" ht="14.4" x14ac:dyDescent="0.3">
      <c r="A10015" s="2">
        <f>ROW()</f>
        <v>10015</v>
      </c>
      <c r="E10015" s="50"/>
    </row>
    <row r="10016" spans="1:61" ht="14.4" x14ac:dyDescent="0.3">
      <c r="A10016" s="2">
        <f>ROW()</f>
        <v>10016</v>
      </c>
      <c r="E10016" s="50"/>
    </row>
    <row r="10017" spans="1:5" ht="14.4" x14ac:dyDescent="0.3">
      <c r="A10017" s="2">
        <f>ROW()</f>
        <v>10017</v>
      </c>
      <c r="E10017" s="50"/>
    </row>
    <row r="10018" spans="1:5" ht="14.4" x14ac:dyDescent="0.3">
      <c r="A10018" s="2">
        <f>ROW()</f>
        <v>10018</v>
      </c>
      <c r="E10018" s="50"/>
    </row>
    <row r="10019" spans="1:5" ht="14.4" x14ac:dyDescent="0.3">
      <c r="A10019" s="2">
        <f>ROW()</f>
        <v>10019</v>
      </c>
      <c r="E10019" s="50"/>
    </row>
    <row r="10020" spans="1:5" ht="14.4" x14ac:dyDescent="0.3">
      <c r="A10020" s="2">
        <f>ROW()</f>
        <v>10020</v>
      </c>
      <c r="E10020" s="50"/>
    </row>
    <row r="10021" spans="1:5" ht="14.4" x14ac:dyDescent="0.3">
      <c r="A10021" s="2">
        <f>ROW()</f>
        <v>10021</v>
      </c>
      <c r="E10021" s="50"/>
    </row>
    <row r="10022" spans="1:5" ht="14.4" x14ac:dyDescent="0.3">
      <c r="A10022" s="2">
        <f>ROW()</f>
        <v>10022</v>
      </c>
      <c r="E10022" s="50"/>
    </row>
    <row r="10023" spans="1:5" ht="14.4" x14ac:dyDescent="0.3">
      <c r="A10023" s="2">
        <f>ROW()</f>
        <v>10023</v>
      </c>
      <c r="E10023" s="50"/>
    </row>
    <row r="10024" spans="1:5" ht="14.4" x14ac:dyDescent="0.3">
      <c r="A10024" s="2">
        <f>ROW()</f>
        <v>10024</v>
      </c>
      <c r="E10024" s="50"/>
    </row>
    <row r="10025" spans="1:5" ht="14.4" x14ac:dyDescent="0.3">
      <c r="A10025" s="2">
        <f>ROW()</f>
        <v>10025</v>
      </c>
      <c r="E10025" s="50"/>
    </row>
    <row r="10026" spans="1:5" ht="14.4" x14ac:dyDescent="0.3">
      <c r="A10026" s="2">
        <f>ROW()</f>
        <v>10026</v>
      </c>
      <c r="E10026" s="50"/>
    </row>
    <row r="10027" spans="1:5" ht="14.4" x14ac:dyDescent="0.3">
      <c r="A10027" s="2">
        <f>ROW()</f>
        <v>10027</v>
      </c>
      <c r="E10027" s="50"/>
    </row>
    <row r="10028" spans="1:5" ht="14.4" x14ac:dyDescent="0.3">
      <c r="A10028" s="2">
        <f>ROW()</f>
        <v>10028</v>
      </c>
      <c r="E10028" s="50"/>
    </row>
    <row r="10029" spans="1:5" ht="14.4" x14ac:dyDescent="0.3">
      <c r="A10029" s="2">
        <f>ROW()</f>
        <v>10029</v>
      </c>
      <c r="E10029" s="50"/>
    </row>
    <row r="10030" spans="1:5" ht="14.4" x14ac:dyDescent="0.3">
      <c r="A10030" s="2">
        <f>ROW()</f>
        <v>10030</v>
      </c>
      <c r="E10030" s="50"/>
    </row>
    <row r="10031" spans="1:5" ht="14.4" x14ac:dyDescent="0.3">
      <c r="A10031" s="2">
        <f>ROW()</f>
        <v>10031</v>
      </c>
      <c r="E10031" s="50"/>
    </row>
    <row r="10032" spans="1:5" ht="14.4" x14ac:dyDescent="0.3">
      <c r="A10032" s="2">
        <f>ROW()</f>
        <v>10032</v>
      </c>
      <c r="E10032" s="50"/>
    </row>
    <row r="10033" spans="1:5" ht="14.4" x14ac:dyDescent="0.3">
      <c r="A10033" s="2">
        <f>ROW()</f>
        <v>10033</v>
      </c>
      <c r="E10033" s="50"/>
    </row>
    <row r="10034" spans="1:5" ht="14.4" x14ac:dyDescent="0.3">
      <c r="A10034" s="2">
        <f>ROW()</f>
        <v>10034</v>
      </c>
      <c r="E10034" s="50"/>
    </row>
    <row r="10035" spans="1:5" ht="14.4" x14ac:dyDescent="0.3">
      <c r="A10035" s="2">
        <f>ROW()</f>
        <v>10035</v>
      </c>
      <c r="E10035" s="50"/>
    </row>
    <row r="10036" spans="1:5" ht="14.4" x14ac:dyDescent="0.3">
      <c r="A10036" s="2">
        <f>ROW()</f>
        <v>10036</v>
      </c>
      <c r="E10036" s="50"/>
    </row>
    <row r="10037" spans="1:5" ht="14.4" x14ac:dyDescent="0.3">
      <c r="A10037" s="2">
        <f>ROW()</f>
        <v>10037</v>
      </c>
      <c r="E10037" s="50"/>
    </row>
    <row r="10038" spans="1:5" ht="14.4" x14ac:dyDescent="0.3">
      <c r="A10038" s="2">
        <f>ROW()</f>
        <v>10038</v>
      </c>
      <c r="E10038" s="50"/>
    </row>
    <row r="10039" spans="1:5" ht="14.4" x14ac:dyDescent="0.3">
      <c r="A10039" s="2">
        <f>ROW()</f>
        <v>10039</v>
      </c>
      <c r="E10039" s="50"/>
    </row>
    <row r="10040" spans="1:5" ht="14.4" x14ac:dyDescent="0.3">
      <c r="A10040" s="2">
        <f>ROW()</f>
        <v>10040</v>
      </c>
      <c r="E10040" s="50"/>
    </row>
    <row r="10041" spans="1:5" ht="14.4" x14ac:dyDescent="0.3">
      <c r="A10041" s="2">
        <f>ROW()</f>
        <v>10041</v>
      </c>
      <c r="E10041" s="50"/>
    </row>
    <row r="10042" spans="1:5" ht="14.4" x14ac:dyDescent="0.3">
      <c r="A10042" s="2">
        <f>ROW()</f>
        <v>10042</v>
      </c>
      <c r="E10042" s="50"/>
    </row>
    <row r="10043" spans="1:5" ht="14.4" x14ac:dyDescent="0.3">
      <c r="A10043" s="2">
        <f>ROW()</f>
        <v>10043</v>
      </c>
      <c r="E10043" s="50"/>
    </row>
    <row r="10044" spans="1:5" ht="14.4" x14ac:dyDescent="0.3">
      <c r="A10044" s="2">
        <f>ROW()</f>
        <v>10044</v>
      </c>
      <c r="E10044" s="50"/>
    </row>
    <row r="10045" spans="1:5" ht="14.4" x14ac:dyDescent="0.3">
      <c r="A10045" s="2">
        <f>ROW()</f>
        <v>10045</v>
      </c>
      <c r="E10045" s="50"/>
    </row>
    <row r="10046" spans="1:5" ht="14.4" x14ac:dyDescent="0.3">
      <c r="A10046" s="2">
        <f>ROW()</f>
        <v>10046</v>
      </c>
      <c r="E10046" s="50"/>
    </row>
    <row r="10047" spans="1:5" ht="14.4" x14ac:dyDescent="0.3">
      <c r="A10047" s="2">
        <f>ROW()</f>
        <v>10047</v>
      </c>
      <c r="E10047" s="50"/>
    </row>
    <row r="10048" spans="1:5" ht="14.4" x14ac:dyDescent="0.3">
      <c r="A10048" s="2">
        <f>ROW()</f>
        <v>10048</v>
      </c>
      <c r="E10048" s="50"/>
    </row>
    <row r="10049" spans="1:5" ht="14.4" x14ac:dyDescent="0.3">
      <c r="A10049" s="2">
        <f>ROW()</f>
        <v>10049</v>
      </c>
      <c r="E10049" s="50"/>
    </row>
    <row r="10050" spans="1:5" ht="14.4" x14ac:dyDescent="0.3">
      <c r="A10050" s="2">
        <f>ROW()</f>
        <v>10050</v>
      </c>
      <c r="E10050" s="50"/>
    </row>
    <row r="10051" spans="1:5" ht="14.4" x14ac:dyDescent="0.3">
      <c r="A10051" s="2">
        <f>ROW()</f>
        <v>10051</v>
      </c>
      <c r="E10051" s="50"/>
    </row>
    <row r="10052" spans="1:5" ht="14.4" x14ac:dyDescent="0.3">
      <c r="A10052" s="2">
        <f>ROW()</f>
        <v>10052</v>
      </c>
      <c r="E10052" s="50"/>
    </row>
    <row r="10053" spans="1:5" ht="14.4" x14ac:dyDescent="0.3">
      <c r="A10053" s="2">
        <f>ROW()</f>
        <v>10053</v>
      </c>
      <c r="E10053" s="50"/>
    </row>
    <row r="10054" spans="1:5" ht="14.4" x14ac:dyDescent="0.3">
      <c r="A10054" s="2">
        <f>ROW()</f>
        <v>10054</v>
      </c>
      <c r="E10054" s="50"/>
    </row>
    <row r="10055" spans="1:5" ht="14.4" x14ac:dyDescent="0.3">
      <c r="A10055" s="2">
        <f>ROW()</f>
        <v>10055</v>
      </c>
      <c r="E10055" s="50"/>
    </row>
    <row r="10056" spans="1:5" ht="14.4" x14ac:dyDescent="0.3">
      <c r="A10056" s="2">
        <f>ROW()</f>
        <v>10056</v>
      </c>
      <c r="E10056" s="50"/>
    </row>
    <row r="10057" spans="1:5" ht="14.4" x14ac:dyDescent="0.3">
      <c r="A10057" s="2">
        <f>ROW()</f>
        <v>10057</v>
      </c>
      <c r="E10057" s="50"/>
    </row>
    <row r="10058" spans="1:5" ht="14.4" x14ac:dyDescent="0.3">
      <c r="A10058" s="2">
        <f>ROW()</f>
        <v>10058</v>
      </c>
      <c r="E10058" s="50"/>
    </row>
    <row r="10059" spans="1:5" ht="14.4" x14ac:dyDescent="0.3">
      <c r="A10059" s="2">
        <f>ROW()</f>
        <v>10059</v>
      </c>
      <c r="E10059" s="50"/>
    </row>
    <row r="10060" spans="1:5" ht="14.4" x14ac:dyDescent="0.3">
      <c r="A10060" s="2">
        <f>ROW()</f>
        <v>10060</v>
      </c>
      <c r="E10060" s="50"/>
    </row>
    <row r="10061" spans="1:5" ht="14.4" x14ac:dyDescent="0.3">
      <c r="A10061" s="2">
        <f>ROW()</f>
        <v>10061</v>
      </c>
      <c r="E10061" s="50"/>
    </row>
    <row r="10062" spans="1:5" ht="14.4" x14ac:dyDescent="0.3">
      <c r="A10062" s="2">
        <f>ROW()</f>
        <v>10062</v>
      </c>
      <c r="E10062" s="50"/>
    </row>
    <row r="10063" spans="1:5" ht="14.4" x14ac:dyDescent="0.3">
      <c r="A10063" s="2">
        <f>ROW()</f>
        <v>10063</v>
      </c>
      <c r="E10063" s="50"/>
    </row>
    <row r="10064" spans="1:5" ht="14.4" x14ac:dyDescent="0.3">
      <c r="A10064" s="2">
        <f>ROW()</f>
        <v>10064</v>
      </c>
      <c r="E10064" s="50"/>
    </row>
    <row r="10065" spans="1:5" ht="14.4" x14ac:dyDescent="0.3">
      <c r="A10065" s="2">
        <f>ROW()</f>
        <v>10065</v>
      </c>
      <c r="E10065" s="50"/>
    </row>
    <row r="10066" spans="1:5" ht="14.4" x14ac:dyDescent="0.3">
      <c r="A10066" s="2">
        <f>ROW()</f>
        <v>10066</v>
      </c>
      <c r="E10066" s="50"/>
    </row>
    <row r="10067" spans="1:5" ht="14.4" x14ac:dyDescent="0.3">
      <c r="A10067" s="2">
        <f>ROW()</f>
        <v>10067</v>
      </c>
      <c r="E10067" s="50"/>
    </row>
    <row r="10068" spans="1:5" ht="14.4" x14ac:dyDescent="0.3">
      <c r="A10068" s="2">
        <f>ROW()</f>
        <v>10068</v>
      </c>
      <c r="E10068" s="50"/>
    </row>
    <row r="10069" spans="1:5" ht="14.4" x14ac:dyDescent="0.3">
      <c r="A10069" s="2">
        <f>ROW()</f>
        <v>10069</v>
      </c>
      <c r="E10069" s="50"/>
    </row>
    <row r="10070" spans="1:5" ht="14.4" x14ac:dyDescent="0.3">
      <c r="A10070" s="2">
        <f>ROW()</f>
        <v>10070</v>
      </c>
      <c r="E10070" s="50"/>
    </row>
    <row r="10071" spans="1:5" ht="14.4" x14ac:dyDescent="0.3">
      <c r="A10071" s="2">
        <f>ROW()</f>
        <v>10071</v>
      </c>
      <c r="E10071" s="50"/>
    </row>
    <row r="10072" spans="1:5" ht="14.4" x14ac:dyDescent="0.3">
      <c r="A10072" s="2">
        <f>ROW()</f>
        <v>10072</v>
      </c>
      <c r="E10072" s="50"/>
    </row>
    <row r="10073" spans="1:5" ht="14.4" x14ac:dyDescent="0.3">
      <c r="A10073" s="2">
        <f>ROW()</f>
        <v>10073</v>
      </c>
      <c r="E10073" s="50"/>
    </row>
    <row r="10074" spans="1:5" ht="14.4" x14ac:dyDescent="0.3">
      <c r="A10074" s="2">
        <f>ROW()</f>
        <v>10074</v>
      </c>
      <c r="E10074" s="50"/>
    </row>
    <row r="10075" spans="1:5" ht="14.4" x14ac:dyDescent="0.3">
      <c r="A10075" s="2">
        <f>ROW()</f>
        <v>10075</v>
      </c>
      <c r="E10075" s="50"/>
    </row>
    <row r="10076" spans="1:5" ht="14.4" x14ac:dyDescent="0.3">
      <c r="A10076" s="2">
        <f>ROW()</f>
        <v>10076</v>
      </c>
      <c r="E10076" s="50"/>
    </row>
    <row r="10077" spans="1:5" ht="14.4" x14ac:dyDescent="0.3">
      <c r="A10077" s="2">
        <f>ROW()</f>
        <v>10077</v>
      </c>
      <c r="E10077" s="50"/>
    </row>
    <row r="10078" spans="1:5" ht="14.4" x14ac:dyDescent="0.3">
      <c r="A10078" s="2">
        <f>ROW()</f>
        <v>10078</v>
      </c>
      <c r="E10078" s="50"/>
    </row>
    <row r="10079" spans="1:5" ht="14.4" x14ac:dyDescent="0.3">
      <c r="A10079" s="2">
        <f>ROW()</f>
        <v>10079</v>
      </c>
      <c r="E10079" s="50"/>
    </row>
    <row r="10080" spans="1:5" ht="14.4" x14ac:dyDescent="0.3">
      <c r="A10080" s="2">
        <f>ROW()</f>
        <v>10080</v>
      </c>
      <c r="E10080" s="50"/>
    </row>
    <row r="10081" spans="1:5" ht="14.4" x14ac:dyDescent="0.3">
      <c r="A10081" s="2">
        <f>ROW()</f>
        <v>10081</v>
      </c>
      <c r="E10081" s="50"/>
    </row>
    <row r="10082" spans="1:5" ht="14.4" x14ac:dyDescent="0.3">
      <c r="A10082" s="2">
        <f>ROW()</f>
        <v>10082</v>
      </c>
      <c r="E10082" s="50"/>
    </row>
    <row r="10083" spans="1:5" ht="14.4" x14ac:dyDescent="0.3">
      <c r="A10083" s="2">
        <f>ROW()</f>
        <v>10083</v>
      </c>
      <c r="E10083" s="50"/>
    </row>
    <row r="10084" spans="1:5" ht="14.4" x14ac:dyDescent="0.3">
      <c r="A10084" s="2">
        <f>ROW()</f>
        <v>10084</v>
      </c>
      <c r="E10084" s="50"/>
    </row>
    <row r="10085" spans="1:5" ht="14.4" x14ac:dyDescent="0.3">
      <c r="A10085" s="2">
        <f>ROW()</f>
        <v>10085</v>
      </c>
      <c r="E10085" s="50"/>
    </row>
    <row r="10086" spans="1:5" ht="14.4" x14ac:dyDescent="0.3">
      <c r="A10086" s="2">
        <f>ROW()</f>
        <v>10086</v>
      </c>
      <c r="E10086" s="50"/>
    </row>
    <row r="10087" spans="1:5" ht="14.4" x14ac:dyDescent="0.3">
      <c r="A10087" s="2">
        <f>ROW()</f>
        <v>10087</v>
      </c>
      <c r="E10087" s="50"/>
    </row>
    <row r="10088" spans="1:5" ht="14.4" x14ac:dyDescent="0.3">
      <c r="A10088" s="2">
        <f>ROW()</f>
        <v>10088</v>
      </c>
      <c r="E10088" s="50"/>
    </row>
    <row r="10089" spans="1:5" ht="14.4" x14ac:dyDescent="0.3">
      <c r="A10089" s="2">
        <f>ROW()</f>
        <v>10089</v>
      </c>
      <c r="E10089" s="50"/>
    </row>
    <row r="10090" spans="1:5" ht="14.4" x14ac:dyDescent="0.3">
      <c r="A10090" s="2">
        <f>ROW()</f>
        <v>10090</v>
      </c>
      <c r="E10090" s="50"/>
    </row>
    <row r="10091" spans="1:5" ht="14.4" x14ac:dyDescent="0.3">
      <c r="A10091" s="2">
        <f>ROW()</f>
        <v>10091</v>
      </c>
      <c r="E10091" s="50"/>
    </row>
    <row r="10092" spans="1:5" ht="14.4" x14ac:dyDescent="0.3">
      <c r="A10092" s="2">
        <f>ROW()</f>
        <v>10092</v>
      </c>
      <c r="E10092" s="50"/>
    </row>
    <row r="10093" spans="1:5" ht="14.4" x14ac:dyDescent="0.3">
      <c r="A10093" s="2">
        <f>ROW()</f>
        <v>10093</v>
      </c>
      <c r="E10093" s="50"/>
    </row>
    <row r="10094" spans="1:5" ht="14.4" x14ac:dyDescent="0.3">
      <c r="A10094" s="2">
        <f>ROW()</f>
        <v>10094</v>
      </c>
      <c r="E10094" s="50"/>
    </row>
    <row r="10095" spans="1:5" ht="14.4" x14ac:dyDescent="0.3">
      <c r="A10095" s="2">
        <f>ROW()</f>
        <v>10095</v>
      </c>
      <c r="E10095" s="50"/>
    </row>
    <row r="10096" spans="1:5" ht="14.4" x14ac:dyDescent="0.3">
      <c r="A10096" s="2">
        <f>ROW()</f>
        <v>10096</v>
      </c>
      <c r="E10096" s="50"/>
    </row>
    <row r="10097" spans="1:5" ht="14.4" x14ac:dyDescent="0.3">
      <c r="A10097" s="2">
        <f>ROW()</f>
        <v>10097</v>
      </c>
      <c r="E10097" s="50"/>
    </row>
    <row r="10098" spans="1:5" ht="14.4" x14ac:dyDescent="0.3">
      <c r="A10098" s="2">
        <f>ROW()</f>
        <v>10098</v>
      </c>
      <c r="E10098" s="50"/>
    </row>
    <row r="10099" spans="1:5" ht="14.4" x14ac:dyDescent="0.3">
      <c r="A10099" s="2">
        <f>ROW()</f>
        <v>10099</v>
      </c>
      <c r="E10099" s="50"/>
    </row>
    <row r="10100" spans="1:5" ht="14.4" x14ac:dyDescent="0.3">
      <c r="A10100" s="2">
        <f>ROW()</f>
        <v>10100</v>
      </c>
      <c r="E10100" s="50"/>
    </row>
    <row r="10101" spans="1:5" ht="14.4" x14ac:dyDescent="0.3">
      <c r="A10101" s="2">
        <f>ROW()</f>
        <v>10101</v>
      </c>
      <c r="E10101" s="50"/>
    </row>
    <row r="10102" spans="1:5" ht="14.4" x14ac:dyDescent="0.3">
      <c r="A10102" s="2">
        <f>ROW()</f>
        <v>10102</v>
      </c>
      <c r="E10102" s="50"/>
    </row>
    <row r="10103" spans="1:5" ht="14.4" x14ac:dyDescent="0.3">
      <c r="A10103" s="2">
        <f>ROW()</f>
        <v>10103</v>
      </c>
      <c r="E10103" s="50"/>
    </row>
    <row r="10104" spans="1:5" ht="14.4" x14ac:dyDescent="0.3">
      <c r="A10104" s="2">
        <f>ROW()</f>
        <v>10104</v>
      </c>
      <c r="E10104" s="50"/>
    </row>
    <row r="10105" spans="1:5" ht="14.4" x14ac:dyDescent="0.3">
      <c r="A10105" s="2">
        <f>ROW()</f>
        <v>10105</v>
      </c>
      <c r="E10105" s="50"/>
    </row>
    <row r="10106" spans="1:5" ht="14.4" x14ac:dyDescent="0.3">
      <c r="A10106" s="2">
        <f>ROW()</f>
        <v>10106</v>
      </c>
      <c r="E10106" s="50"/>
    </row>
    <row r="10107" spans="1:5" ht="14.4" x14ac:dyDescent="0.3">
      <c r="A10107" s="2">
        <f>ROW()</f>
        <v>10107</v>
      </c>
      <c r="E10107" s="50"/>
    </row>
    <row r="10108" spans="1:5" ht="14.4" x14ac:dyDescent="0.3">
      <c r="A10108" s="2">
        <f>ROW()</f>
        <v>10108</v>
      </c>
      <c r="E10108" s="50"/>
    </row>
    <row r="10109" spans="1:5" ht="14.4" x14ac:dyDescent="0.3">
      <c r="A10109" s="2">
        <f>ROW()</f>
        <v>10109</v>
      </c>
      <c r="E10109" s="50"/>
    </row>
    <row r="10110" spans="1:5" ht="14.4" x14ac:dyDescent="0.3">
      <c r="A10110" s="2">
        <f>ROW()</f>
        <v>10110</v>
      </c>
      <c r="E10110" s="50"/>
    </row>
    <row r="10111" spans="1:5" ht="14.4" x14ac:dyDescent="0.3">
      <c r="A10111" s="2">
        <f>ROW()</f>
        <v>10111</v>
      </c>
      <c r="E10111" s="50"/>
    </row>
    <row r="10112" spans="1:5" ht="14.4" x14ac:dyDescent="0.3">
      <c r="A10112" s="2">
        <f>ROW()</f>
        <v>10112</v>
      </c>
      <c r="E10112" s="50"/>
    </row>
    <row r="10113" spans="1:5" ht="14.4" x14ac:dyDescent="0.3">
      <c r="A10113" s="2">
        <f>ROW()</f>
        <v>10113</v>
      </c>
      <c r="E10113" s="50"/>
    </row>
    <row r="10114" spans="1:5" ht="14.4" x14ac:dyDescent="0.3">
      <c r="A10114" s="2">
        <f>ROW()</f>
        <v>10114</v>
      </c>
      <c r="E10114" s="50"/>
    </row>
    <row r="10115" spans="1:5" ht="14.4" x14ac:dyDescent="0.3">
      <c r="A10115" s="2">
        <f>ROW()</f>
        <v>10115</v>
      </c>
      <c r="E10115" s="50"/>
    </row>
    <row r="10116" spans="1:5" ht="14.4" x14ac:dyDescent="0.3">
      <c r="A10116" s="2">
        <f>ROW()</f>
        <v>10116</v>
      </c>
      <c r="E10116" s="50"/>
    </row>
    <row r="10117" spans="1:5" ht="14.4" x14ac:dyDescent="0.3">
      <c r="A10117" s="2">
        <f>ROW()</f>
        <v>10117</v>
      </c>
      <c r="E10117" s="50"/>
    </row>
    <row r="10118" spans="1:5" ht="14.4" x14ac:dyDescent="0.3">
      <c r="A10118" s="2">
        <f>ROW()</f>
        <v>10118</v>
      </c>
      <c r="E10118" s="50"/>
    </row>
    <row r="10119" spans="1:5" ht="14.4" x14ac:dyDescent="0.3">
      <c r="A10119" s="2">
        <f>ROW()</f>
        <v>10119</v>
      </c>
      <c r="E10119" s="50"/>
    </row>
    <row r="10120" spans="1:5" ht="14.4" x14ac:dyDescent="0.3">
      <c r="A10120" s="2">
        <f>ROW()</f>
        <v>10120</v>
      </c>
      <c r="E10120" s="50"/>
    </row>
    <row r="10121" spans="1:5" ht="14.4" x14ac:dyDescent="0.3">
      <c r="A10121" s="2">
        <f>ROW()</f>
        <v>10121</v>
      </c>
      <c r="E10121" s="50"/>
    </row>
    <row r="10122" spans="1:5" ht="14.4" x14ac:dyDescent="0.3">
      <c r="A10122" s="2">
        <f>ROW()</f>
        <v>10122</v>
      </c>
      <c r="E10122" s="50"/>
    </row>
    <row r="10123" spans="1:5" ht="14.4" x14ac:dyDescent="0.3">
      <c r="A10123" s="2">
        <f>ROW()</f>
        <v>10123</v>
      </c>
      <c r="E10123" s="50"/>
    </row>
    <row r="10124" spans="1:5" ht="14.4" x14ac:dyDescent="0.3">
      <c r="A10124" s="2">
        <f>ROW()</f>
        <v>10124</v>
      </c>
      <c r="E10124" s="50"/>
    </row>
    <row r="10125" spans="1:5" ht="14.4" x14ac:dyDescent="0.3">
      <c r="A10125" s="2">
        <f>ROW()</f>
        <v>10125</v>
      </c>
      <c r="E10125" s="50"/>
    </row>
    <row r="10126" spans="1:5" ht="14.4" x14ac:dyDescent="0.3">
      <c r="A10126" s="2">
        <f>ROW()</f>
        <v>10126</v>
      </c>
      <c r="E10126" s="50"/>
    </row>
    <row r="10127" spans="1:5" ht="14.4" x14ac:dyDescent="0.3">
      <c r="A10127" s="2">
        <f>ROW()</f>
        <v>10127</v>
      </c>
      <c r="E10127" s="50"/>
    </row>
    <row r="10128" spans="1:5" ht="14.4" x14ac:dyDescent="0.3">
      <c r="A10128" s="2">
        <f>ROW()</f>
        <v>10128</v>
      </c>
      <c r="E10128" s="50"/>
    </row>
    <row r="10129" spans="1:5" ht="14.4" x14ac:dyDescent="0.3">
      <c r="A10129" s="2">
        <f>ROW()</f>
        <v>10129</v>
      </c>
      <c r="E10129" s="50"/>
    </row>
    <row r="10130" spans="1:5" ht="14.4" x14ac:dyDescent="0.3">
      <c r="A10130" s="2">
        <f>ROW()</f>
        <v>10130</v>
      </c>
      <c r="E10130" s="50"/>
    </row>
    <row r="10131" spans="1:5" ht="14.4" x14ac:dyDescent="0.3">
      <c r="A10131" s="2">
        <f>ROW()</f>
        <v>10131</v>
      </c>
      <c r="E10131" s="50"/>
    </row>
    <row r="10132" spans="1:5" ht="14.4" x14ac:dyDescent="0.3">
      <c r="A10132" s="2">
        <f>ROW()</f>
        <v>10132</v>
      </c>
      <c r="E10132" s="50"/>
    </row>
    <row r="10133" spans="1:5" ht="14.4" x14ac:dyDescent="0.3">
      <c r="A10133" s="2">
        <f>ROW()</f>
        <v>10133</v>
      </c>
      <c r="E10133" s="50"/>
    </row>
    <row r="10134" spans="1:5" ht="14.4" x14ac:dyDescent="0.3">
      <c r="A10134" s="2">
        <f>ROW()</f>
        <v>10134</v>
      </c>
      <c r="E10134" s="50"/>
    </row>
    <row r="10135" spans="1:5" ht="14.4" x14ac:dyDescent="0.3">
      <c r="A10135" s="2">
        <f>ROW()</f>
        <v>10135</v>
      </c>
      <c r="E10135" s="50"/>
    </row>
    <row r="10136" spans="1:5" ht="14.4" x14ac:dyDescent="0.3">
      <c r="A10136" s="2">
        <f>ROW()</f>
        <v>10136</v>
      </c>
      <c r="E10136" s="50"/>
    </row>
    <row r="10137" spans="1:5" ht="14.4" x14ac:dyDescent="0.3">
      <c r="A10137" s="2">
        <f>ROW()</f>
        <v>10137</v>
      </c>
      <c r="E10137" s="50"/>
    </row>
    <row r="10138" spans="1:5" ht="14.4" x14ac:dyDescent="0.3">
      <c r="A10138" s="2">
        <f>ROW()</f>
        <v>10138</v>
      </c>
      <c r="E10138" s="50"/>
    </row>
    <row r="10139" spans="1:5" ht="14.4" x14ac:dyDescent="0.3">
      <c r="A10139" s="2">
        <f>ROW()</f>
        <v>10139</v>
      </c>
      <c r="E10139" s="50"/>
    </row>
    <row r="10140" spans="1:5" ht="14.4" x14ac:dyDescent="0.3">
      <c r="A10140" s="2">
        <f>ROW()</f>
        <v>10140</v>
      </c>
      <c r="E10140" s="50"/>
    </row>
    <row r="10141" spans="1:5" ht="14.4" x14ac:dyDescent="0.3">
      <c r="A10141" s="2">
        <f>ROW()</f>
        <v>10141</v>
      </c>
      <c r="E10141" s="50"/>
    </row>
    <row r="10142" spans="1:5" ht="14.4" x14ac:dyDescent="0.3">
      <c r="A10142" s="2">
        <f>ROW()</f>
        <v>10142</v>
      </c>
      <c r="E10142" s="50"/>
    </row>
    <row r="10143" spans="1:5" ht="14.4" x14ac:dyDescent="0.3">
      <c r="A10143" s="2">
        <f>ROW()</f>
        <v>10143</v>
      </c>
      <c r="E10143" s="50"/>
    </row>
    <row r="10144" spans="1:5" ht="14.4" x14ac:dyDescent="0.3">
      <c r="A10144" s="2">
        <f>ROW()</f>
        <v>10144</v>
      </c>
      <c r="E10144" s="50"/>
    </row>
    <row r="10145" spans="1:5" ht="14.4" x14ac:dyDescent="0.3">
      <c r="A10145" s="2">
        <f>ROW()</f>
        <v>10145</v>
      </c>
      <c r="E10145" s="50"/>
    </row>
    <row r="10146" spans="1:5" ht="14.4" x14ac:dyDescent="0.3">
      <c r="A10146" s="2">
        <f>ROW()</f>
        <v>10146</v>
      </c>
      <c r="E10146" s="50"/>
    </row>
    <row r="10147" spans="1:5" ht="14.4" x14ac:dyDescent="0.3">
      <c r="A10147" s="2">
        <f>ROW()</f>
        <v>10147</v>
      </c>
      <c r="E10147" s="50"/>
    </row>
    <row r="10148" spans="1:5" ht="14.4" x14ac:dyDescent="0.3">
      <c r="A10148" s="2">
        <f>ROW()</f>
        <v>10148</v>
      </c>
      <c r="E10148" s="50"/>
    </row>
    <row r="10149" spans="1:5" ht="14.4" x14ac:dyDescent="0.3">
      <c r="A10149" s="2">
        <f>ROW()</f>
        <v>10149</v>
      </c>
      <c r="E10149" s="50"/>
    </row>
    <row r="10150" spans="1:5" ht="14.4" x14ac:dyDescent="0.3">
      <c r="A10150" s="2">
        <f>ROW()</f>
        <v>10150</v>
      </c>
      <c r="E10150" s="50"/>
    </row>
    <row r="10151" spans="1:5" ht="14.4" x14ac:dyDescent="0.3">
      <c r="A10151" s="2">
        <f>ROW()</f>
        <v>10151</v>
      </c>
      <c r="E10151" s="50"/>
    </row>
    <row r="10152" spans="1:5" ht="14.4" x14ac:dyDescent="0.3">
      <c r="A10152" s="2">
        <f>ROW()</f>
        <v>10152</v>
      </c>
      <c r="E10152" s="50"/>
    </row>
    <row r="10153" spans="1:5" ht="14.4" x14ac:dyDescent="0.3">
      <c r="A10153" s="2">
        <f>ROW()</f>
        <v>10153</v>
      </c>
      <c r="E10153" s="50"/>
    </row>
    <row r="10154" spans="1:5" ht="14.4" x14ac:dyDescent="0.3">
      <c r="A10154" s="2">
        <f>ROW()</f>
        <v>10154</v>
      </c>
      <c r="E10154" s="50"/>
    </row>
    <row r="10155" spans="1:5" ht="14.4" x14ac:dyDescent="0.3">
      <c r="A10155" s="2">
        <f>ROW()</f>
        <v>10155</v>
      </c>
      <c r="E10155" s="50"/>
    </row>
    <row r="10156" spans="1:5" ht="14.4" x14ac:dyDescent="0.3">
      <c r="A10156" s="2">
        <f>ROW()</f>
        <v>10156</v>
      </c>
      <c r="E10156" s="50"/>
    </row>
    <row r="10157" spans="1:5" ht="14.4" x14ac:dyDescent="0.3">
      <c r="A10157" s="2">
        <f>ROW()</f>
        <v>10157</v>
      </c>
      <c r="E10157" s="50"/>
    </row>
    <row r="10158" spans="1:5" ht="14.4" x14ac:dyDescent="0.3">
      <c r="A10158" s="2">
        <f>ROW()</f>
        <v>10158</v>
      </c>
      <c r="E10158" s="50"/>
    </row>
    <row r="10159" spans="1:5" ht="14.4" x14ac:dyDescent="0.3">
      <c r="A10159" s="2">
        <f>ROW()</f>
        <v>10159</v>
      </c>
      <c r="E10159" s="50"/>
    </row>
    <row r="10160" spans="1:5" ht="14.4" x14ac:dyDescent="0.3">
      <c r="A10160" s="2">
        <f>ROW()</f>
        <v>10160</v>
      </c>
      <c r="E10160" s="50"/>
    </row>
    <row r="10161" spans="1:5" ht="14.4" x14ac:dyDescent="0.3">
      <c r="A10161" s="2">
        <f>ROW()</f>
        <v>10161</v>
      </c>
      <c r="E10161" s="50"/>
    </row>
    <row r="10162" spans="1:5" ht="14.4" x14ac:dyDescent="0.3">
      <c r="A10162" s="2">
        <f>ROW()</f>
        <v>10162</v>
      </c>
      <c r="E10162" s="50"/>
    </row>
    <row r="10163" spans="1:5" ht="14.4" x14ac:dyDescent="0.3">
      <c r="A10163" s="2">
        <f>ROW()</f>
        <v>10163</v>
      </c>
      <c r="E10163" s="50"/>
    </row>
    <row r="10164" spans="1:5" ht="14.4" x14ac:dyDescent="0.3">
      <c r="A10164" s="2">
        <f>ROW()</f>
        <v>10164</v>
      </c>
      <c r="E10164" s="50"/>
    </row>
    <row r="10165" spans="1:5" ht="14.4" x14ac:dyDescent="0.3">
      <c r="A10165" s="2">
        <f>ROW()</f>
        <v>10165</v>
      </c>
      <c r="E10165" s="50"/>
    </row>
    <row r="10166" spans="1:5" ht="14.4" x14ac:dyDescent="0.3">
      <c r="A10166" s="2">
        <f>ROW()</f>
        <v>10166</v>
      </c>
      <c r="E10166" s="50"/>
    </row>
    <row r="10167" spans="1:5" ht="14.4" x14ac:dyDescent="0.3">
      <c r="A10167" s="2">
        <f>ROW()</f>
        <v>10167</v>
      </c>
      <c r="E10167" s="50"/>
    </row>
    <row r="10168" spans="1:5" ht="14.4" x14ac:dyDescent="0.3">
      <c r="A10168" s="2">
        <f>ROW()</f>
        <v>10168</v>
      </c>
      <c r="E10168" s="50"/>
    </row>
    <row r="10169" spans="1:5" ht="14.4" x14ac:dyDescent="0.3">
      <c r="A10169" s="2">
        <f>ROW()</f>
        <v>10169</v>
      </c>
      <c r="E10169" s="50"/>
    </row>
    <row r="10170" spans="1:5" ht="14.4" x14ac:dyDescent="0.3">
      <c r="A10170" s="2">
        <f>ROW()</f>
        <v>10170</v>
      </c>
      <c r="E10170" s="50"/>
    </row>
    <row r="10171" spans="1:5" ht="14.4" x14ac:dyDescent="0.3">
      <c r="A10171" s="2">
        <f>ROW()</f>
        <v>10171</v>
      </c>
      <c r="E10171" s="50"/>
    </row>
    <row r="10172" spans="1:5" ht="14.4" x14ac:dyDescent="0.3">
      <c r="A10172" s="2">
        <f>ROW()</f>
        <v>10172</v>
      </c>
      <c r="E10172" s="50"/>
    </row>
    <row r="10173" spans="1:5" ht="14.4" x14ac:dyDescent="0.3">
      <c r="A10173" s="2">
        <f>ROW()</f>
        <v>10173</v>
      </c>
      <c r="E10173" s="50"/>
    </row>
    <row r="10174" spans="1:5" ht="14.4" x14ac:dyDescent="0.3">
      <c r="A10174" s="2">
        <f>ROW()</f>
        <v>10174</v>
      </c>
      <c r="E10174" s="50"/>
    </row>
    <row r="10175" spans="1:5" ht="14.4" x14ac:dyDescent="0.3">
      <c r="A10175" s="2">
        <f>ROW()</f>
        <v>10175</v>
      </c>
      <c r="E10175" s="50"/>
    </row>
    <row r="10176" spans="1:5" ht="14.4" x14ac:dyDescent="0.3">
      <c r="A10176" s="2">
        <f>ROW()</f>
        <v>10176</v>
      </c>
      <c r="E10176" s="50"/>
    </row>
    <row r="10177" spans="1:5" ht="14.4" x14ac:dyDescent="0.3">
      <c r="A10177" s="2">
        <f>ROW()</f>
        <v>10177</v>
      </c>
      <c r="E10177" s="50"/>
    </row>
    <row r="10178" spans="1:5" ht="14.4" x14ac:dyDescent="0.3">
      <c r="A10178" s="2">
        <f>ROW()</f>
        <v>10178</v>
      </c>
      <c r="E10178" s="50"/>
    </row>
    <row r="10179" spans="1:5" ht="14.4" x14ac:dyDescent="0.3">
      <c r="A10179" s="2">
        <f>ROW()</f>
        <v>10179</v>
      </c>
      <c r="E10179" s="50"/>
    </row>
    <row r="10180" spans="1:5" ht="14.4" x14ac:dyDescent="0.3">
      <c r="A10180" s="2">
        <f>ROW()</f>
        <v>10180</v>
      </c>
      <c r="E10180" s="50"/>
    </row>
    <row r="10181" spans="1:5" ht="14.4" x14ac:dyDescent="0.3">
      <c r="A10181" s="2">
        <f>ROW()</f>
        <v>10181</v>
      </c>
      <c r="E10181" s="50"/>
    </row>
    <row r="10182" spans="1:5" ht="14.4" x14ac:dyDescent="0.3">
      <c r="A10182" s="2">
        <f>ROW()</f>
        <v>10182</v>
      </c>
      <c r="E10182" s="50"/>
    </row>
    <row r="10183" spans="1:5" ht="14.4" x14ac:dyDescent="0.3">
      <c r="A10183" s="2">
        <f>ROW()</f>
        <v>10183</v>
      </c>
      <c r="E10183" s="50"/>
    </row>
    <row r="10184" spans="1:5" ht="14.4" x14ac:dyDescent="0.3">
      <c r="A10184" s="2">
        <f>ROW()</f>
        <v>10184</v>
      </c>
      <c r="E10184" s="50"/>
    </row>
    <row r="10185" spans="1:5" ht="14.4" x14ac:dyDescent="0.3">
      <c r="A10185" s="2">
        <f>ROW()</f>
        <v>10185</v>
      </c>
      <c r="E10185" s="50"/>
    </row>
    <row r="10186" spans="1:5" ht="14.4" x14ac:dyDescent="0.3">
      <c r="A10186" s="2">
        <f>ROW()</f>
        <v>10186</v>
      </c>
      <c r="E10186" s="50"/>
    </row>
    <row r="10187" spans="1:5" ht="14.4" x14ac:dyDescent="0.3">
      <c r="A10187" s="2">
        <f>ROW()</f>
        <v>10187</v>
      </c>
      <c r="E10187" s="50"/>
    </row>
    <row r="10188" spans="1:5" ht="14.4" x14ac:dyDescent="0.3">
      <c r="A10188" s="2">
        <f>ROW()</f>
        <v>10188</v>
      </c>
      <c r="E10188" s="50"/>
    </row>
    <row r="10189" spans="1:5" ht="14.4" x14ac:dyDescent="0.3">
      <c r="A10189" s="2">
        <f>ROW()</f>
        <v>10189</v>
      </c>
      <c r="E10189" s="50"/>
    </row>
    <row r="10190" spans="1:5" ht="14.4" x14ac:dyDescent="0.3">
      <c r="A10190" s="2">
        <f>ROW()</f>
        <v>10190</v>
      </c>
      <c r="E10190" s="50"/>
    </row>
    <row r="10191" spans="1:5" ht="14.4" x14ac:dyDescent="0.3">
      <c r="A10191" s="2">
        <f>ROW()</f>
        <v>10191</v>
      </c>
      <c r="E10191" s="50"/>
    </row>
    <row r="10192" spans="1:5" ht="14.4" x14ac:dyDescent="0.3">
      <c r="A10192" s="2">
        <f>ROW()</f>
        <v>10192</v>
      </c>
      <c r="E10192" s="50"/>
    </row>
    <row r="10193" spans="1:5" ht="14.4" x14ac:dyDescent="0.3">
      <c r="A10193" s="2">
        <f>ROW()</f>
        <v>10193</v>
      </c>
      <c r="E10193" s="50"/>
    </row>
    <row r="10194" spans="1:5" ht="14.4" x14ac:dyDescent="0.3">
      <c r="A10194" s="2">
        <f>ROW()</f>
        <v>10194</v>
      </c>
      <c r="E10194" s="50"/>
    </row>
    <row r="10195" spans="1:5" ht="14.4" x14ac:dyDescent="0.3">
      <c r="A10195" s="2">
        <f>ROW()</f>
        <v>10195</v>
      </c>
      <c r="E10195" s="50"/>
    </row>
    <row r="10196" spans="1:5" ht="14.4" x14ac:dyDescent="0.3">
      <c r="A10196" s="2">
        <f>ROW()</f>
        <v>10196</v>
      </c>
      <c r="E10196" s="50"/>
    </row>
    <row r="10197" spans="1:5" ht="14.4" x14ac:dyDescent="0.3">
      <c r="A10197" s="2">
        <f>ROW()</f>
        <v>10197</v>
      </c>
      <c r="E10197" s="50"/>
    </row>
    <row r="10198" spans="1:5" ht="14.4" x14ac:dyDescent="0.3">
      <c r="A10198" s="2">
        <f>ROW()</f>
        <v>10198</v>
      </c>
      <c r="E10198" s="50"/>
    </row>
    <row r="10199" spans="1:5" ht="14.4" x14ac:dyDescent="0.3">
      <c r="A10199" s="2">
        <f>ROW()</f>
        <v>10199</v>
      </c>
      <c r="E10199" s="50"/>
    </row>
    <row r="10200" spans="1:5" ht="14.4" x14ac:dyDescent="0.3">
      <c r="A10200" s="2">
        <f>ROW()</f>
        <v>10200</v>
      </c>
      <c r="E10200" s="50"/>
    </row>
    <row r="10201" spans="1:5" ht="14.4" x14ac:dyDescent="0.3">
      <c r="A10201" s="2">
        <f>ROW()</f>
        <v>10201</v>
      </c>
      <c r="E10201" s="50"/>
    </row>
    <row r="10202" spans="1:5" ht="14.4" x14ac:dyDescent="0.3">
      <c r="A10202" s="2">
        <f>ROW()</f>
        <v>10202</v>
      </c>
      <c r="E10202" s="50"/>
    </row>
    <row r="10203" spans="1:5" ht="14.4" x14ac:dyDescent="0.3">
      <c r="A10203" s="2">
        <f>ROW()</f>
        <v>10203</v>
      </c>
      <c r="E10203" s="50"/>
    </row>
    <row r="10204" spans="1:5" ht="14.4" x14ac:dyDescent="0.3">
      <c r="A10204" s="2">
        <f>ROW()</f>
        <v>10204</v>
      </c>
      <c r="E10204" s="50"/>
    </row>
    <row r="10205" spans="1:5" ht="14.4" x14ac:dyDescent="0.3">
      <c r="A10205" s="2">
        <f>ROW()</f>
        <v>10205</v>
      </c>
      <c r="E10205" s="50"/>
    </row>
    <row r="10206" spans="1:5" ht="14.4" x14ac:dyDescent="0.3">
      <c r="A10206" s="2">
        <f>ROW()</f>
        <v>10206</v>
      </c>
      <c r="E10206" s="50"/>
    </row>
    <row r="10207" spans="1:5" ht="14.4" x14ac:dyDescent="0.3">
      <c r="A10207" s="2">
        <f>ROW()</f>
        <v>10207</v>
      </c>
      <c r="E10207" s="50"/>
    </row>
    <row r="10208" spans="1:5" ht="14.4" x14ac:dyDescent="0.3">
      <c r="A10208" s="2">
        <f>ROW()</f>
        <v>10208</v>
      </c>
      <c r="E10208" s="50"/>
    </row>
    <row r="10209" spans="1:5" ht="14.4" x14ac:dyDescent="0.3">
      <c r="A10209" s="2">
        <f>ROW()</f>
        <v>10209</v>
      </c>
      <c r="E10209" s="50"/>
    </row>
    <row r="10210" spans="1:5" ht="14.4" x14ac:dyDescent="0.3">
      <c r="A10210" s="2">
        <f>ROW()</f>
        <v>10210</v>
      </c>
      <c r="E10210" s="50"/>
    </row>
    <row r="10211" spans="1:5" ht="14.4" x14ac:dyDescent="0.3">
      <c r="A10211" s="2">
        <f>ROW()</f>
        <v>10211</v>
      </c>
      <c r="E10211" s="50"/>
    </row>
    <row r="10212" spans="1:5" ht="14.4" x14ac:dyDescent="0.3">
      <c r="A10212" s="2">
        <f>ROW()</f>
        <v>10212</v>
      </c>
      <c r="E10212" s="50"/>
    </row>
    <row r="10213" spans="1:5" ht="14.4" x14ac:dyDescent="0.3">
      <c r="A10213" s="2">
        <f>ROW()</f>
        <v>10213</v>
      </c>
      <c r="E10213" s="50"/>
    </row>
    <row r="10214" spans="1:5" ht="14.4" x14ac:dyDescent="0.3">
      <c r="A10214" s="2">
        <f>ROW()</f>
        <v>10214</v>
      </c>
      <c r="E10214" s="50"/>
    </row>
    <row r="10215" spans="1:5" ht="14.4" x14ac:dyDescent="0.3">
      <c r="A10215" s="2">
        <f>ROW()</f>
        <v>10215</v>
      </c>
      <c r="E10215" s="50"/>
    </row>
    <row r="10216" spans="1:5" ht="14.4" x14ac:dyDescent="0.3">
      <c r="A10216" s="2">
        <f>ROW()</f>
        <v>10216</v>
      </c>
      <c r="E10216" s="50"/>
    </row>
    <row r="10217" spans="1:5" ht="14.4" x14ac:dyDescent="0.3">
      <c r="A10217" s="2">
        <f>ROW()</f>
        <v>10217</v>
      </c>
      <c r="E10217" s="50"/>
    </row>
    <row r="10218" spans="1:5" ht="14.4" x14ac:dyDescent="0.3">
      <c r="A10218" s="2">
        <f>ROW()</f>
        <v>10218</v>
      </c>
      <c r="E10218" s="50"/>
    </row>
    <row r="10219" spans="1:5" ht="14.4" x14ac:dyDescent="0.3">
      <c r="A10219" s="2">
        <f>ROW()</f>
        <v>10219</v>
      </c>
      <c r="E10219" s="50"/>
    </row>
    <row r="10220" spans="1:5" ht="14.4" x14ac:dyDescent="0.3">
      <c r="A10220" s="2">
        <f>ROW()</f>
        <v>10220</v>
      </c>
      <c r="E10220" s="50"/>
    </row>
    <row r="10221" spans="1:5" ht="14.4" x14ac:dyDescent="0.3">
      <c r="A10221" s="2">
        <f>ROW()</f>
        <v>10221</v>
      </c>
      <c r="E10221" s="50"/>
    </row>
    <row r="10222" spans="1:5" ht="14.4" x14ac:dyDescent="0.3">
      <c r="A10222" s="2">
        <f>ROW()</f>
        <v>10222</v>
      </c>
      <c r="E10222" s="50"/>
    </row>
    <row r="10223" spans="1:5" ht="14.4" x14ac:dyDescent="0.3">
      <c r="A10223" s="2">
        <f>ROW()</f>
        <v>10223</v>
      </c>
      <c r="E10223" s="50"/>
    </row>
    <row r="10224" spans="1:5" ht="14.4" x14ac:dyDescent="0.3">
      <c r="A10224" s="2">
        <f>ROW()</f>
        <v>10224</v>
      </c>
      <c r="E10224" s="50"/>
    </row>
    <row r="10225" spans="1:5" ht="14.4" x14ac:dyDescent="0.3">
      <c r="A10225" s="2">
        <f>ROW()</f>
        <v>10225</v>
      </c>
      <c r="E10225" s="50"/>
    </row>
    <row r="10226" spans="1:5" ht="14.4" x14ac:dyDescent="0.3">
      <c r="A10226" s="2">
        <f>ROW()</f>
        <v>10226</v>
      </c>
      <c r="E10226" s="50"/>
    </row>
    <row r="10227" spans="1:5" ht="14.4" x14ac:dyDescent="0.3">
      <c r="A10227" s="2">
        <f>ROW()</f>
        <v>10227</v>
      </c>
      <c r="E10227" s="50"/>
    </row>
    <row r="10228" spans="1:5" ht="14.4" x14ac:dyDescent="0.3">
      <c r="A10228" s="2">
        <f>ROW()</f>
        <v>10228</v>
      </c>
      <c r="E10228" s="50"/>
    </row>
    <row r="10229" spans="1:5" ht="14.4" x14ac:dyDescent="0.3">
      <c r="A10229" s="2">
        <f>ROW()</f>
        <v>10229</v>
      </c>
      <c r="E10229" s="50"/>
    </row>
    <row r="10230" spans="1:5" ht="14.4" x14ac:dyDescent="0.3">
      <c r="A10230" s="2">
        <f>ROW()</f>
        <v>10230</v>
      </c>
      <c r="E10230" s="50"/>
    </row>
    <row r="10231" spans="1:5" ht="14.4" x14ac:dyDescent="0.3">
      <c r="A10231" s="2">
        <f>ROW()</f>
        <v>10231</v>
      </c>
      <c r="E10231" s="50"/>
    </row>
    <row r="10232" spans="1:5" ht="14.4" x14ac:dyDescent="0.3">
      <c r="A10232" s="2">
        <f>ROW()</f>
        <v>10232</v>
      </c>
      <c r="E10232" s="50"/>
    </row>
    <row r="10233" spans="1:5" ht="14.4" x14ac:dyDescent="0.3">
      <c r="A10233" s="2">
        <f>ROW()</f>
        <v>10233</v>
      </c>
      <c r="E10233" s="50"/>
    </row>
    <row r="10234" spans="1:5" ht="14.4" x14ac:dyDescent="0.3">
      <c r="A10234" s="2">
        <f>ROW()</f>
        <v>10234</v>
      </c>
      <c r="E10234" s="50"/>
    </row>
    <row r="10235" spans="1:5" ht="14.4" x14ac:dyDescent="0.3">
      <c r="A10235" s="2">
        <f>ROW()</f>
        <v>10235</v>
      </c>
      <c r="E10235" s="50"/>
    </row>
    <row r="10236" spans="1:5" ht="14.4" x14ac:dyDescent="0.3">
      <c r="A10236" s="2">
        <f>ROW()</f>
        <v>10236</v>
      </c>
      <c r="E10236" s="50"/>
    </row>
    <row r="10237" spans="1:5" ht="14.4" x14ac:dyDescent="0.3">
      <c r="A10237" s="2">
        <f>ROW()</f>
        <v>10237</v>
      </c>
      <c r="E10237" s="50"/>
    </row>
    <row r="10238" spans="1:5" ht="14.4" x14ac:dyDescent="0.3">
      <c r="A10238" s="2">
        <f>ROW()</f>
        <v>10238</v>
      </c>
      <c r="E10238" s="50"/>
    </row>
    <row r="10239" spans="1:5" ht="14.4" x14ac:dyDescent="0.3">
      <c r="A10239" s="2">
        <f>ROW()</f>
        <v>10239</v>
      </c>
      <c r="E10239" s="50"/>
    </row>
    <row r="10240" spans="1:5" ht="14.4" x14ac:dyDescent="0.3">
      <c r="A10240" s="2">
        <f>ROW()</f>
        <v>10240</v>
      </c>
      <c r="E10240" s="50"/>
    </row>
    <row r="10241" spans="1:5" ht="14.4" x14ac:dyDescent="0.3">
      <c r="A10241" s="2">
        <f>ROW()</f>
        <v>10241</v>
      </c>
      <c r="E10241" s="50"/>
    </row>
    <row r="10242" spans="1:5" ht="14.4" x14ac:dyDescent="0.3">
      <c r="A10242" s="2">
        <f>ROW()</f>
        <v>10242</v>
      </c>
      <c r="E10242" s="50"/>
    </row>
    <row r="10243" spans="1:5" ht="14.4" x14ac:dyDescent="0.3">
      <c r="A10243" s="2">
        <f>ROW()</f>
        <v>10243</v>
      </c>
      <c r="E10243" s="50"/>
    </row>
    <row r="10244" spans="1:5" ht="14.4" x14ac:dyDescent="0.3">
      <c r="A10244" s="2">
        <f>ROW()</f>
        <v>10244</v>
      </c>
      <c r="E10244" s="50"/>
    </row>
    <row r="10245" spans="1:5" ht="14.4" x14ac:dyDescent="0.3">
      <c r="A10245" s="2">
        <f>ROW()</f>
        <v>10245</v>
      </c>
      <c r="E10245" s="50"/>
    </row>
    <row r="10246" spans="1:5" ht="14.4" x14ac:dyDescent="0.3">
      <c r="A10246" s="2">
        <f>ROW()</f>
        <v>10246</v>
      </c>
      <c r="E10246" s="50"/>
    </row>
    <row r="10247" spans="1:5" ht="14.4" x14ac:dyDescent="0.3">
      <c r="A10247" s="2">
        <f>ROW()</f>
        <v>10247</v>
      </c>
      <c r="E10247" s="50"/>
    </row>
    <row r="10248" spans="1:5" ht="14.4" x14ac:dyDescent="0.3">
      <c r="A10248" s="2">
        <f>ROW()</f>
        <v>10248</v>
      </c>
      <c r="E10248" s="50"/>
    </row>
    <row r="10249" spans="1:5" ht="14.4" x14ac:dyDescent="0.3">
      <c r="A10249" s="2">
        <f>ROW()</f>
        <v>10249</v>
      </c>
      <c r="E10249" s="50"/>
    </row>
    <row r="10250" spans="1:5" ht="14.4" x14ac:dyDescent="0.3">
      <c r="A10250" s="2">
        <f>ROW()</f>
        <v>10250</v>
      </c>
      <c r="E10250" s="50"/>
    </row>
    <row r="10251" spans="1:5" ht="14.4" x14ac:dyDescent="0.3">
      <c r="A10251" s="2">
        <f>ROW()</f>
        <v>10251</v>
      </c>
      <c r="E10251" s="50"/>
    </row>
    <row r="10252" spans="1:5" ht="14.4" x14ac:dyDescent="0.3">
      <c r="A10252" s="2">
        <f>ROW()</f>
        <v>10252</v>
      </c>
      <c r="E10252" s="50"/>
    </row>
    <row r="10253" spans="1:5" ht="14.4" x14ac:dyDescent="0.3">
      <c r="A10253" s="2">
        <f>ROW()</f>
        <v>10253</v>
      </c>
      <c r="E10253" s="50"/>
    </row>
    <row r="10254" spans="1:5" ht="14.4" x14ac:dyDescent="0.3">
      <c r="A10254" s="2">
        <f>ROW()</f>
        <v>10254</v>
      </c>
      <c r="E10254" s="50"/>
    </row>
    <row r="10255" spans="1:5" ht="14.4" x14ac:dyDescent="0.3">
      <c r="A10255" s="2">
        <f>ROW()</f>
        <v>10255</v>
      </c>
      <c r="E10255" s="50"/>
    </row>
    <row r="10256" spans="1:5" ht="14.4" x14ac:dyDescent="0.3">
      <c r="A10256" s="2">
        <f>ROW()</f>
        <v>10256</v>
      </c>
      <c r="E10256" s="50"/>
    </row>
    <row r="10257" spans="1:5" ht="14.4" x14ac:dyDescent="0.3">
      <c r="A10257" s="2">
        <f>ROW()</f>
        <v>10257</v>
      </c>
      <c r="E10257" s="50"/>
    </row>
    <row r="10258" spans="1:5" ht="14.4" x14ac:dyDescent="0.3">
      <c r="A10258" s="2">
        <f>ROW()</f>
        <v>10258</v>
      </c>
      <c r="E10258" s="50"/>
    </row>
    <row r="10259" spans="1:5" ht="14.4" x14ac:dyDescent="0.3">
      <c r="A10259" s="2">
        <f>ROW()</f>
        <v>10259</v>
      </c>
      <c r="E10259" s="50"/>
    </row>
    <row r="10260" spans="1:5" ht="14.4" x14ac:dyDescent="0.3">
      <c r="A10260" s="2">
        <f>ROW()</f>
        <v>10260</v>
      </c>
      <c r="E10260" s="50"/>
    </row>
    <row r="10261" spans="1:5" ht="14.4" x14ac:dyDescent="0.3">
      <c r="A10261" s="2">
        <f>ROW()</f>
        <v>10261</v>
      </c>
      <c r="E10261" s="50"/>
    </row>
    <row r="10262" spans="1:5" ht="14.4" x14ac:dyDescent="0.3">
      <c r="A10262" s="2">
        <f>ROW()</f>
        <v>10262</v>
      </c>
      <c r="E10262" s="50"/>
    </row>
    <row r="10263" spans="1:5" ht="14.4" x14ac:dyDescent="0.3">
      <c r="A10263" s="2">
        <f>ROW()</f>
        <v>10263</v>
      </c>
      <c r="E10263" s="50"/>
    </row>
    <row r="10264" spans="1:5" ht="14.4" x14ac:dyDescent="0.3">
      <c r="A10264" s="2">
        <f>ROW()</f>
        <v>10264</v>
      </c>
      <c r="E10264" s="50"/>
    </row>
    <row r="10265" spans="1:5" ht="14.4" x14ac:dyDescent="0.3">
      <c r="A10265" s="2">
        <f>ROW()</f>
        <v>10265</v>
      </c>
      <c r="E10265" s="50"/>
    </row>
    <row r="10266" spans="1:5" ht="14.4" x14ac:dyDescent="0.3">
      <c r="A10266" s="2">
        <f>ROW()</f>
        <v>10266</v>
      </c>
      <c r="E10266" s="50"/>
    </row>
    <row r="10267" spans="1:5" ht="14.4" x14ac:dyDescent="0.3">
      <c r="A10267" s="2">
        <f>ROW()</f>
        <v>10267</v>
      </c>
      <c r="E10267" s="50"/>
    </row>
    <row r="10268" spans="1:5" ht="14.4" x14ac:dyDescent="0.3">
      <c r="A10268" s="2">
        <f>ROW()</f>
        <v>10268</v>
      </c>
      <c r="E10268" s="50"/>
    </row>
    <row r="10269" spans="1:5" ht="14.4" x14ac:dyDescent="0.3">
      <c r="A10269" s="2">
        <f>ROW()</f>
        <v>10269</v>
      </c>
      <c r="E10269" s="50"/>
    </row>
    <row r="10270" spans="1:5" ht="14.4" x14ac:dyDescent="0.3">
      <c r="A10270" s="2">
        <f>ROW()</f>
        <v>10270</v>
      </c>
      <c r="E10270" s="50"/>
    </row>
    <row r="10271" spans="1:5" ht="14.4" x14ac:dyDescent="0.3">
      <c r="A10271" s="2">
        <f>ROW()</f>
        <v>10271</v>
      </c>
      <c r="E10271" s="50"/>
    </row>
    <row r="10272" spans="1:5" ht="14.4" x14ac:dyDescent="0.3">
      <c r="A10272" s="2">
        <f>ROW()</f>
        <v>10272</v>
      </c>
      <c r="E10272" s="50"/>
    </row>
    <row r="10273" spans="1:5" ht="14.4" x14ac:dyDescent="0.3">
      <c r="A10273" s="2">
        <f>ROW()</f>
        <v>10273</v>
      </c>
      <c r="E10273" s="50"/>
    </row>
    <row r="10274" spans="1:5" ht="14.4" x14ac:dyDescent="0.3">
      <c r="A10274" s="2">
        <f>ROW()</f>
        <v>10274</v>
      </c>
      <c r="E10274" s="50"/>
    </row>
    <row r="10275" spans="1:5" ht="14.4" x14ac:dyDescent="0.3">
      <c r="A10275" s="2">
        <f>ROW()</f>
        <v>10275</v>
      </c>
      <c r="E10275" s="50"/>
    </row>
    <row r="10276" spans="1:5" ht="14.4" x14ac:dyDescent="0.3">
      <c r="A10276" s="2">
        <f>ROW()</f>
        <v>10276</v>
      </c>
      <c r="E10276" s="50"/>
    </row>
    <row r="10277" spans="1:5" ht="14.4" x14ac:dyDescent="0.3">
      <c r="A10277" s="2">
        <f>ROW()</f>
        <v>10277</v>
      </c>
      <c r="E10277" s="50"/>
    </row>
    <row r="10278" spans="1:5" ht="14.4" x14ac:dyDescent="0.3">
      <c r="A10278" s="2">
        <f>ROW()</f>
        <v>10278</v>
      </c>
      <c r="E10278" s="50"/>
    </row>
    <row r="10279" spans="1:5" ht="14.4" x14ac:dyDescent="0.3">
      <c r="A10279" s="2">
        <f>ROW()</f>
        <v>10279</v>
      </c>
      <c r="E10279" s="50"/>
    </row>
    <row r="10280" spans="1:5" ht="14.4" x14ac:dyDescent="0.3">
      <c r="A10280" s="2">
        <f>ROW()</f>
        <v>10280</v>
      </c>
      <c r="E10280" s="50"/>
    </row>
    <row r="10281" spans="1:5" ht="14.4" x14ac:dyDescent="0.3">
      <c r="A10281" s="2">
        <f>ROW()</f>
        <v>10281</v>
      </c>
      <c r="E10281" s="50"/>
    </row>
    <row r="10282" spans="1:5" ht="14.4" x14ac:dyDescent="0.3">
      <c r="A10282" s="2">
        <f>ROW()</f>
        <v>10282</v>
      </c>
      <c r="E10282" s="50"/>
    </row>
    <row r="10283" spans="1:5" ht="14.4" x14ac:dyDescent="0.3">
      <c r="A10283" s="2">
        <f>ROW()</f>
        <v>10283</v>
      </c>
      <c r="E10283" s="50"/>
    </row>
    <row r="10284" spans="1:5" ht="14.4" x14ac:dyDescent="0.3">
      <c r="A10284" s="2">
        <f>ROW()</f>
        <v>10284</v>
      </c>
      <c r="E10284" s="50"/>
    </row>
    <row r="10285" spans="1:5" ht="14.4" x14ac:dyDescent="0.3">
      <c r="A10285" s="2">
        <f>ROW()</f>
        <v>10285</v>
      </c>
      <c r="E10285" s="50"/>
    </row>
    <row r="10286" spans="1:5" ht="14.4" x14ac:dyDescent="0.3">
      <c r="A10286" s="2">
        <f>ROW()</f>
        <v>10286</v>
      </c>
      <c r="E10286" s="50"/>
    </row>
    <row r="10287" spans="1:5" ht="14.4" x14ac:dyDescent="0.3">
      <c r="A10287" s="2">
        <f>ROW()</f>
        <v>10287</v>
      </c>
      <c r="E10287" s="50"/>
    </row>
    <row r="10288" spans="1:5" ht="14.4" x14ac:dyDescent="0.3">
      <c r="A10288" s="2">
        <f>ROW()</f>
        <v>10288</v>
      </c>
      <c r="E10288" s="50"/>
    </row>
    <row r="10289" spans="1:5" ht="14.4" x14ac:dyDescent="0.3">
      <c r="A10289" s="2">
        <f>ROW()</f>
        <v>10289</v>
      </c>
      <c r="E10289" s="50"/>
    </row>
    <row r="10290" spans="1:5" ht="14.4" x14ac:dyDescent="0.3">
      <c r="A10290" s="2">
        <f>ROW()</f>
        <v>10290</v>
      </c>
      <c r="E10290" s="50"/>
    </row>
    <row r="10291" spans="1:5" ht="14.4" x14ac:dyDescent="0.3">
      <c r="A10291" s="2">
        <f>ROW()</f>
        <v>10291</v>
      </c>
      <c r="E10291" s="50"/>
    </row>
    <row r="10292" spans="1:5" ht="14.4" x14ac:dyDescent="0.3">
      <c r="A10292" s="2">
        <f>ROW()</f>
        <v>10292</v>
      </c>
      <c r="E10292" s="50"/>
    </row>
    <row r="10293" spans="1:5" ht="14.4" x14ac:dyDescent="0.3">
      <c r="A10293" s="2">
        <f>ROW()</f>
        <v>10293</v>
      </c>
      <c r="E10293" s="50"/>
    </row>
    <row r="10294" spans="1:5" ht="14.4" x14ac:dyDescent="0.3">
      <c r="A10294" s="2">
        <f>ROW()</f>
        <v>10294</v>
      </c>
      <c r="E10294" s="50"/>
    </row>
    <row r="10295" spans="1:5" ht="14.4" x14ac:dyDescent="0.3">
      <c r="A10295" s="2">
        <f>ROW()</f>
        <v>10295</v>
      </c>
      <c r="E10295" s="50"/>
    </row>
    <row r="10296" spans="1:5" ht="14.4" x14ac:dyDescent="0.3">
      <c r="A10296" s="2">
        <f>ROW()</f>
        <v>10296</v>
      </c>
      <c r="E10296" s="50"/>
    </row>
    <row r="10297" spans="1:5" ht="14.4" x14ac:dyDescent="0.3">
      <c r="A10297" s="2">
        <f>ROW()</f>
        <v>10297</v>
      </c>
      <c r="E10297" s="50"/>
    </row>
    <row r="10298" spans="1:5" ht="14.4" x14ac:dyDescent="0.3">
      <c r="A10298" s="2">
        <f>ROW()</f>
        <v>10298</v>
      </c>
      <c r="E10298" s="50"/>
    </row>
    <row r="10299" spans="1:5" ht="14.4" x14ac:dyDescent="0.3">
      <c r="A10299" s="2">
        <f>ROW()</f>
        <v>10299</v>
      </c>
      <c r="E10299" s="50"/>
    </row>
    <row r="10300" spans="1:5" ht="14.4" x14ac:dyDescent="0.3">
      <c r="A10300" s="2">
        <f>ROW()</f>
        <v>10300</v>
      </c>
      <c r="E10300" s="50"/>
    </row>
    <row r="10301" spans="1:5" ht="14.4" x14ac:dyDescent="0.3">
      <c r="A10301" s="2">
        <f>ROW()</f>
        <v>10301</v>
      </c>
      <c r="E10301" s="50"/>
    </row>
    <row r="10302" spans="1:5" ht="14.4" x14ac:dyDescent="0.3">
      <c r="A10302" s="2">
        <f>ROW()</f>
        <v>10302</v>
      </c>
      <c r="E10302" s="50"/>
    </row>
    <row r="10303" spans="1:5" ht="14.4" x14ac:dyDescent="0.3">
      <c r="A10303" s="2">
        <f>ROW()</f>
        <v>10303</v>
      </c>
      <c r="E10303" s="50"/>
    </row>
    <row r="10304" spans="1:5" ht="14.4" x14ac:dyDescent="0.3">
      <c r="A10304" s="2">
        <f>ROW()</f>
        <v>10304</v>
      </c>
      <c r="E10304" s="50"/>
    </row>
    <row r="10305" spans="1:5" ht="14.4" x14ac:dyDescent="0.3">
      <c r="A10305" s="2">
        <f>ROW()</f>
        <v>10305</v>
      </c>
      <c r="E10305" s="50"/>
    </row>
    <row r="10306" spans="1:5" ht="14.4" x14ac:dyDescent="0.3">
      <c r="A10306" s="2">
        <f>ROW()</f>
        <v>10306</v>
      </c>
      <c r="E10306" s="50"/>
    </row>
    <row r="10307" spans="1:5" ht="14.4" x14ac:dyDescent="0.3">
      <c r="A10307" s="2">
        <f>ROW()</f>
        <v>10307</v>
      </c>
      <c r="E10307" s="50"/>
    </row>
    <row r="10308" spans="1:5" ht="14.4" x14ac:dyDescent="0.3">
      <c r="A10308" s="2">
        <f>ROW()</f>
        <v>10308</v>
      </c>
      <c r="E10308" s="50"/>
    </row>
    <row r="10309" spans="1:5" ht="14.4" x14ac:dyDescent="0.3">
      <c r="A10309" s="2">
        <f>ROW()</f>
        <v>10309</v>
      </c>
      <c r="E10309" s="50"/>
    </row>
    <row r="10310" spans="1:5" ht="14.4" x14ac:dyDescent="0.3">
      <c r="A10310" s="2">
        <f>ROW()</f>
        <v>10310</v>
      </c>
      <c r="E10310" s="50"/>
    </row>
    <row r="10311" spans="1:5" ht="14.4" x14ac:dyDescent="0.3">
      <c r="A10311" s="2">
        <f>ROW()</f>
        <v>10311</v>
      </c>
      <c r="E10311" s="50"/>
    </row>
    <row r="10312" spans="1:5" ht="14.4" x14ac:dyDescent="0.3">
      <c r="A10312" s="2">
        <f>ROW()</f>
        <v>10312</v>
      </c>
      <c r="E10312" s="50"/>
    </row>
    <row r="10313" spans="1:5" ht="14.4" x14ac:dyDescent="0.3">
      <c r="A10313" s="2">
        <f>ROW()</f>
        <v>10313</v>
      </c>
      <c r="E10313" s="50"/>
    </row>
    <row r="10314" spans="1:5" ht="14.4" x14ac:dyDescent="0.3">
      <c r="A10314" s="2">
        <f>ROW()</f>
        <v>10314</v>
      </c>
      <c r="E10314" s="50"/>
    </row>
    <row r="10315" spans="1:5" ht="14.4" x14ac:dyDescent="0.3">
      <c r="A10315" s="2">
        <f>ROW()</f>
        <v>10315</v>
      </c>
      <c r="E10315" s="50"/>
    </row>
    <row r="10316" spans="1:5" ht="14.4" x14ac:dyDescent="0.3">
      <c r="A10316" s="2">
        <f>ROW()</f>
        <v>10316</v>
      </c>
      <c r="E10316" s="50"/>
    </row>
    <row r="10317" spans="1:5" ht="14.4" x14ac:dyDescent="0.3">
      <c r="A10317" s="2">
        <f>ROW()</f>
        <v>10317</v>
      </c>
      <c r="E10317" s="50"/>
    </row>
    <row r="10318" spans="1:5" ht="14.4" x14ac:dyDescent="0.3">
      <c r="A10318" s="2">
        <f>ROW()</f>
        <v>10318</v>
      </c>
      <c r="E10318" s="50"/>
    </row>
    <row r="10319" spans="1:5" ht="14.4" x14ac:dyDescent="0.3">
      <c r="A10319" s="2">
        <f>ROW()</f>
        <v>10319</v>
      </c>
      <c r="E10319" s="50"/>
    </row>
    <row r="10320" spans="1:5" ht="14.4" x14ac:dyDescent="0.3">
      <c r="A10320" s="2">
        <f>ROW()</f>
        <v>10320</v>
      </c>
      <c r="E10320" s="50"/>
    </row>
    <row r="10321" spans="1:5" ht="14.4" x14ac:dyDescent="0.3">
      <c r="A10321" s="2">
        <f>ROW()</f>
        <v>10321</v>
      </c>
      <c r="E10321" s="50"/>
    </row>
    <row r="10322" spans="1:5" ht="14.4" x14ac:dyDescent="0.3">
      <c r="A10322" s="2">
        <f>ROW()</f>
        <v>10322</v>
      </c>
      <c r="E10322" s="50"/>
    </row>
    <row r="10323" spans="1:5" ht="14.4" x14ac:dyDescent="0.3">
      <c r="A10323" s="2">
        <f>ROW()</f>
        <v>10323</v>
      </c>
      <c r="E10323" s="50"/>
    </row>
    <row r="10324" spans="1:5" ht="14.4" x14ac:dyDescent="0.3">
      <c r="A10324" s="2">
        <f>ROW()</f>
        <v>10324</v>
      </c>
      <c r="E10324" s="50"/>
    </row>
    <row r="10325" spans="1:5" ht="14.4" x14ac:dyDescent="0.3">
      <c r="A10325" s="2">
        <f>ROW()</f>
        <v>10325</v>
      </c>
      <c r="E10325" s="50"/>
    </row>
    <row r="10326" spans="1:5" ht="14.4" x14ac:dyDescent="0.3">
      <c r="A10326" s="2">
        <f>ROW()</f>
        <v>10326</v>
      </c>
      <c r="E10326" s="50"/>
    </row>
    <row r="10327" spans="1:5" ht="14.4" x14ac:dyDescent="0.3">
      <c r="A10327" s="2">
        <f>ROW()</f>
        <v>10327</v>
      </c>
      <c r="E10327" s="50"/>
    </row>
    <row r="10328" spans="1:5" ht="14.4" x14ac:dyDescent="0.3">
      <c r="A10328" s="2">
        <f>ROW()</f>
        <v>10328</v>
      </c>
      <c r="E10328" s="50"/>
    </row>
    <row r="10329" spans="1:5" ht="14.4" x14ac:dyDescent="0.3">
      <c r="A10329" s="2">
        <f>ROW()</f>
        <v>10329</v>
      </c>
      <c r="E10329" s="50"/>
    </row>
    <row r="10330" spans="1:5" ht="14.4" x14ac:dyDescent="0.3">
      <c r="A10330" s="2">
        <f>ROW()</f>
        <v>10330</v>
      </c>
      <c r="E10330" s="50"/>
    </row>
    <row r="10331" spans="1:5" ht="14.4" x14ac:dyDescent="0.3">
      <c r="A10331" s="2">
        <f>ROW()</f>
        <v>10331</v>
      </c>
      <c r="E10331" s="50"/>
    </row>
    <row r="10332" spans="1:5" ht="14.4" x14ac:dyDescent="0.3">
      <c r="A10332" s="2">
        <f>ROW()</f>
        <v>10332</v>
      </c>
      <c r="E10332" s="50"/>
    </row>
    <row r="10333" spans="1:5" ht="14.4" x14ac:dyDescent="0.3">
      <c r="A10333" s="2">
        <f>ROW()</f>
        <v>10333</v>
      </c>
      <c r="E10333" s="50"/>
    </row>
    <row r="10334" spans="1:5" ht="14.4" x14ac:dyDescent="0.3">
      <c r="A10334" s="2">
        <f>ROW()</f>
        <v>10334</v>
      </c>
      <c r="E10334" s="50"/>
    </row>
    <row r="10335" spans="1:5" ht="14.4" x14ac:dyDescent="0.3">
      <c r="A10335" s="2">
        <f>ROW()</f>
        <v>10335</v>
      </c>
      <c r="E10335" s="50"/>
    </row>
    <row r="10336" spans="1:5" ht="14.4" x14ac:dyDescent="0.3">
      <c r="A10336" s="2">
        <f>ROW()</f>
        <v>10336</v>
      </c>
      <c r="E10336" s="50"/>
    </row>
    <row r="10337" spans="1:5" ht="14.4" x14ac:dyDescent="0.3">
      <c r="A10337" s="2">
        <f>ROW()</f>
        <v>10337</v>
      </c>
      <c r="E10337" s="50"/>
    </row>
    <row r="10338" spans="1:5" ht="14.4" x14ac:dyDescent="0.3">
      <c r="A10338" s="2">
        <f>ROW()</f>
        <v>10338</v>
      </c>
      <c r="E10338" s="50"/>
    </row>
    <row r="10339" spans="1:5" ht="14.4" x14ac:dyDescent="0.3">
      <c r="A10339" s="2">
        <f>ROW()</f>
        <v>10339</v>
      </c>
      <c r="E10339" s="50"/>
    </row>
    <row r="10340" spans="1:5" ht="14.4" x14ac:dyDescent="0.3">
      <c r="A10340" s="2">
        <f>ROW()</f>
        <v>10340</v>
      </c>
      <c r="E10340" s="50"/>
    </row>
    <row r="10341" spans="1:5" ht="14.4" x14ac:dyDescent="0.3">
      <c r="A10341" s="2">
        <f>ROW()</f>
        <v>10341</v>
      </c>
      <c r="E10341" s="50"/>
    </row>
    <row r="10342" spans="1:5" ht="14.4" x14ac:dyDescent="0.3">
      <c r="A10342" s="2">
        <f>ROW()</f>
        <v>10342</v>
      </c>
      <c r="E10342" s="50"/>
    </row>
    <row r="10343" spans="1:5" ht="14.4" x14ac:dyDescent="0.3">
      <c r="A10343" s="2">
        <f>ROW()</f>
        <v>10343</v>
      </c>
      <c r="E10343" s="50"/>
    </row>
    <row r="10344" spans="1:5" ht="14.4" x14ac:dyDescent="0.3">
      <c r="A10344" s="2">
        <f>ROW()</f>
        <v>10344</v>
      </c>
      <c r="E10344" s="50"/>
    </row>
    <row r="10345" spans="1:5" ht="14.4" x14ac:dyDescent="0.3">
      <c r="A10345" s="2">
        <f>ROW()</f>
        <v>10345</v>
      </c>
      <c r="E10345" s="50"/>
    </row>
    <row r="10346" spans="1:5" ht="14.4" x14ac:dyDescent="0.3">
      <c r="A10346" s="2">
        <f>ROW()</f>
        <v>10346</v>
      </c>
      <c r="E10346" s="50"/>
    </row>
    <row r="10347" spans="1:5" ht="14.4" x14ac:dyDescent="0.3">
      <c r="A10347" s="2">
        <f>ROW()</f>
        <v>10347</v>
      </c>
      <c r="E10347" s="50"/>
    </row>
    <row r="10348" spans="1:5" ht="14.4" x14ac:dyDescent="0.3">
      <c r="A10348" s="2">
        <f>ROW()</f>
        <v>10348</v>
      </c>
      <c r="E10348" s="50"/>
    </row>
    <row r="10349" spans="1:5" ht="14.4" x14ac:dyDescent="0.3">
      <c r="A10349" s="2">
        <f>ROW()</f>
        <v>10349</v>
      </c>
      <c r="E10349" s="50"/>
    </row>
    <row r="10350" spans="1:5" ht="14.4" x14ac:dyDescent="0.3">
      <c r="A10350" s="2">
        <f>ROW()</f>
        <v>10350</v>
      </c>
      <c r="E10350" s="50"/>
    </row>
    <row r="10351" spans="1:5" ht="14.4" x14ac:dyDescent="0.3">
      <c r="A10351" s="2">
        <f>ROW()</f>
        <v>10351</v>
      </c>
      <c r="E10351" s="50"/>
    </row>
    <row r="10352" spans="1:5" ht="14.4" x14ac:dyDescent="0.3">
      <c r="A10352" s="2">
        <f>ROW()</f>
        <v>10352</v>
      </c>
      <c r="E10352" s="50"/>
    </row>
    <row r="10353" spans="1:5" ht="14.4" x14ac:dyDescent="0.3">
      <c r="A10353" s="2">
        <f>ROW()</f>
        <v>10353</v>
      </c>
      <c r="E10353" s="50"/>
    </row>
    <row r="10354" spans="1:5" ht="14.4" x14ac:dyDescent="0.3">
      <c r="A10354" s="2">
        <f>ROW()</f>
        <v>10354</v>
      </c>
      <c r="E10354" s="50"/>
    </row>
    <row r="10355" spans="1:5" ht="14.4" x14ac:dyDescent="0.3">
      <c r="A10355" s="2">
        <f>ROW()</f>
        <v>10355</v>
      </c>
      <c r="E10355" s="50"/>
    </row>
    <row r="10356" spans="1:5" ht="14.4" x14ac:dyDescent="0.3">
      <c r="A10356" s="2">
        <f>ROW()</f>
        <v>10356</v>
      </c>
      <c r="E10356" s="50"/>
    </row>
    <row r="10357" spans="1:5" ht="14.4" x14ac:dyDescent="0.3">
      <c r="A10357" s="2">
        <f>ROW()</f>
        <v>10357</v>
      </c>
      <c r="E10357" s="50"/>
    </row>
    <row r="10358" spans="1:5" ht="14.4" x14ac:dyDescent="0.3">
      <c r="A10358" s="2">
        <f>ROW()</f>
        <v>10358</v>
      </c>
      <c r="E10358" s="50"/>
    </row>
    <row r="10359" spans="1:5" ht="14.4" x14ac:dyDescent="0.3">
      <c r="A10359" s="2">
        <f>ROW()</f>
        <v>10359</v>
      </c>
      <c r="E10359" s="50"/>
    </row>
    <row r="10360" spans="1:5" ht="14.4" x14ac:dyDescent="0.3">
      <c r="A10360" s="2">
        <f>ROW()</f>
        <v>10360</v>
      </c>
      <c r="E10360" s="50"/>
    </row>
    <row r="10361" spans="1:5" ht="14.4" x14ac:dyDescent="0.3">
      <c r="A10361" s="2">
        <f>ROW()</f>
        <v>10361</v>
      </c>
      <c r="E10361" s="50"/>
    </row>
    <row r="10362" spans="1:5" ht="14.4" x14ac:dyDescent="0.3">
      <c r="A10362" s="2">
        <f>ROW()</f>
        <v>10362</v>
      </c>
      <c r="E10362" s="50"/>
    </row>
    <row r="10363" spans="1:5" ht="14.4" x14ac:dyDescent="0.3">
      <c r="A10363" s="2">
        <f>ROW()</f>
        <v>10363</v>
      </c>
      <c r="E10363" s="50"/>
    </row>
    <row r="10364" spans="1:5" ht="14.4" x14ac:dyDescent="0.3">
      <c r="A10364" s="2">
        <f>ROW()</f>
        <v>10364</v>
      </c>
      <c r="E10364" s="50"/>
    </row>
    <row r="10365" spans="1:5" ht="14.4" x14ac:dyDescent="0.3">
      <c r="A10365" s="2">
        <f>ROW()</f>
        <v>10365</v>
      </c>
      <c r="E10365" s="50"/>
    </row>
    <row r="10366" spans="1:5" ht="14.4" x14ac:dyDescent="0.3">
      <c r="A10366" s="2">
        <f>ROW()</f>
        <v>10366</v>
      </c>
      <c r="E10366" s="50"/>
    </row>
    <row r="10367" spans="1:5" ht="14.4" x14ac:dyDescent="0.3">
      <c r="A10367" s="2">
        <f>ROW()</f>
        <v>10367</v>
      </c>
      <c r="E10367" s="50"/>
    </row>
    <row r="10368" spans="1:5" ht="14.4" x14ac:dyDescent="0.3">
      <c r="A10368" s="2">
        <f>ROW()</f>
        <v>10368</v>
      </c>
      <c r="E10368" s="50"/>
    </row>
    <row r="10369" spans="1:5" ht="14.4" x14ac:dyDescent="0.3">
      <c r="A10369" s="2">
        <f>ROW()</f>
        <v>10369</v>
      </c>
      <c r="E10369" s="50"/>
    </row>
    <row r="10370" spans="1:5" ht="14.4" x14ac:dyDescent="0.3">
      <c r="A10370" s="2">
        <f>ROW()</f>
        <v>10370</v>
      </c>
      <c r="E10370" s="50"/>
    </row>
    <row r="10371" spans="1:5" ht="14.4" x14ac:dyDescent="0.3">
      <c r="A10371" s="2">
        <f>ROW()</f>
        <v>10371</v>
      </c>
      <c r="E10371" s="50"/>
    </row>
    <row r="10372" spans="1:5" ht="14.4" x14ac:dyDescent="0.3">
      <c r="A10372" s="2">
        <f>ROW()</f>
        <v>10372</v>
      </c>
      <c r="E10372" s="50"/>
    </row>
    <row r="10373" spans="1:5" ht="14.4" x14ac:dyDescent="0.3">
      <c r="A10373" s="2">
        <f>ROW()</f>
        <v>10373</v>
      </c>
      <c r="E10373" s="50"/>
    </row>
    <row r="10374" spans="1:5" ht="14.4" x14ac:dyDescent="0.3">
      <c r="A10374" s="2">
        <f>ROW()</f>
        <v>10374</v>
      </c>
      <c r="E10374" s="50"/>
    </row>
    <row r="10375" spans="1:5" ht="14.4" x14ac:dyDescent="0.3">
      <c r="A10375" s="2">
        <f>ROW()</f>
        <v>10375</v>
      </c>
      <c r="E10375" s="50"/>
    </row>
    <row r="10376" spans="1:5" ht="14.4" x14ac:dyDescent="0.3">
      <c r="A10376" s="2">
        <f>ROW()</f>
        <v>10376</v>
      </c>
      <c r="E10376" s="50"/>
    </row>
    <row r="10377" spans="1:5" ht="14.4" x14ac:dyDescent="0.3">
      <c r="A10377" s="2">
        <f>ROW()</f>
        <v>10377</v>
      </c>
      <c r="E10377" s="50"/>
    </row>
    <row r="10378" spans="1:5" ht="14.4" x14ac:dyDescent="0.3">
      <c r="A10378" s="2">
        <f>ROW()</f>
        <v>10378</v>
      </c>
      <c r="E10378" s="50"/>
    </row>
    <row r="10379" spans="1:5" ht="14.4" x14ac:dyDescent="0.3">
      <c r="A10379" s="2">
        <f>ROW()</f>
        <v>10379</v>
      </c>
      <c r="E10379" s="50"/>
    </row>
    <row r="10380" spans="1:5" ht="14.4" x14ac:dyDescent="0.3">
      <c r="A10380" s="2">
        <f>ROW()</f>
        <v>10380</v>
      </c>
      <c r="E10380" s="50"/>
    </row>
    <row r="10381" spans="1:5" ht="14.4" x14ac:dyDescent="0.3">
      <c r="A10381" s="2">
        <f>ROW()</f>
        <v>10381</v>
      </c>
      <c r="E10381" s="50"/>
    </row>
    <row r="10382" spans="1:5" ht="14.4" x14ac:dyDescent="0.3">
      <c r="A10382" s="2">
        <f>ROW()</f>
        <v>10382</v>
      </c>
      <c r="E10382" s="50"/>
    </row>
    <row r="10383" spans="1:5" ht="14.4" x14ac:dyDescent="0.3">
      <c r="A10383" s="2">
        <f>ROW()</f>
        <v>10383</v>
      </c>
      <c r="E10383" s="50"/>
    </row>
    <row r="10384" spans="1:5" ht="14.4" x14ac:dyDescent="0.3">
      <c r="A10384" s="2">
        <f>ROW()</f>
        <v>10384</v>
      </c>
      <c r="E10384" s="50"/>
    </row>
    <row r="10385" spans="1:5" ht="14.4" x14ac:dyDescent="0.3">
      <c r="A10385" s="2">
        <f>ROW()</f>
        <v>10385</v>
      </c>
      <c r="E10385" s="50"/>
    </row>
    <row r="10386" spans="1:5" ht="14.4" x14ac:dyDescent="0.3">
      <c r="A10386" s="2">
        <f>ROW()</f>
        <v>10386</v>
      </c>
      <c r="E10386" s="50"/>
    </row>
    <row r="10387" spans="1:5" ht="14.4" x14ac:dyDescent="0.3">
      <c r="A10387" s="2">
        <f>ROW()</f>
        <v>10387</v>
      </c>
      <c r="E10387" s="50"/>
    </row>
    <row r="10388" spans="1:5" ht="14.4" x14ac:dyDescent="0.3">
      <c r="A10388" s="2">
        <f>ROW()</f>
        <v>10388</v>
      </c>
      <c r="E10388" s="50"/>
    </row>
    <row r="10389" spans="1:5" ht="14.4" x14ac:dyDescent="0.3">
      <c r="A10389" s="2">
        <f>ROW()</f>
        <v>10389</v>
      </c>
      <c r="E10389" s="50"/>
    </row>
    <row r="10390" spans="1:5" ht="14.4" x14ac:dyDescent="0.3">
      <c r="A10390" s="2">
        <f>ROW()</f>
        <v>10390</v>
      </c>
      <c r="E10390" s="50"/>
    </row>
    <row r="10391" spans="1:5" ht="14.4" x14ac:dyDescent="0.3">
      <c r="A10391" s="2">
        <f>ROW()</f>
        <v>10391</v>
      </c>
      <c r="E10391" s="50"/>
    </row>
    <row r="10392" spans="1:5" ht="14.4" x14ac:dyDescent="0.3">
      <c r="A10392" s="2">
        <f>ROW()</f>
        <v>10392</v>
      </c>
      <c r="E10392" s="50"/>
    </row>
    <row r="10393" spans="1:5" ht="14.4" x14ac:dyDescent="0.3">
      <c r="A10393" s="2">
        <f>ROW()</f>
        <v>10393</v>
      </c>
      <c r="E10393" s="50"/>
    </row>
    <row r="10394" spans="1:5" ht="14.4" x14ac:dyDescent="0.3">
      <c r="A10394" s="2">
        <f>ROW()</f>
        <v>10394</v>
      </c>
      <c r="E10394" s="50"/>
    </row>
    <row r="10395" spans="1:5" ht="14.4" x14ac:dyDescent="0.3">
      <c r="A10395" s="2">
        <f>ROW()</f>
        <v>10395</v>
      </c>
      <c r="E10395" s="50"/>
    </row>
    <row r="10396" spans="1:5" ht="14.4" x14ac:dyDescent="0.3">
      <c r="A10396" s="2">
        <f>ROW()</f>
        <v>10396</v>
      </c>
      <c r="E10396" s="50"/>
    </row>
    <row r="10397" spans="1:5" ht="14.4" x14ac:dyDescent="0.3">
      <c r="A10397" s="2">
        <f>ROW()</f>
        <v>10397</v>
      </c>
      <c r="E10397" s="50"/>
    </row>
    <row r="10398" spans="1:5" ht="14.4" x14ac:dyDescent="0.3">
      <c r="A10398" s="2">
        <f>ROW()</f>
        <v>10398</v>
      </c>
      <c r="E10398" s="50"/>
    </row>
    <row r="10399" spans="1:5" ht="14.4" x14ac:dyDescent="0.3">
      <c r="A10399" s="2">
        <f>ROW()</f>
        <v>10399</v>
      </c>
      <c r="E10399" s="50"/>
    </row>
    <row r="10400" spans="1:5" ht="14.4" x14ac:dyDescent="0.3">
      <c r="A10400" s="2">
        <f>ROW()</f>
        <v>10400</v>
      </c>
      <c r="E10400" s="50"/>
    </row>
    <row r="10401" spans="1:5" ht="14.4" x14ac:dyDescent="0.3">
      <c r="A10401" s="2">
        <f>ROW()</f>
        <v>10401</v>
      </c>
      <c r="E10401" s="50"/>
    </row>
    <row r="10402" spans="1:5" ht="14.4" x14ac:dyDescent="0.3">
      <c r="A10402" s="2">
        <f>ROW()</f>
        <v>10402</v>
      </c>
      <c r="E10402" s="50"/>
    </row>
    <row r="10403" spans="1:5" ht="14.4" x14ac:dyDescent="0.3">
      <c r="A10403" s="2">
        <f>ROW()</f>
        <v>10403</v>
      </c>
      <c r="E10403" s="50"/>
    </row>
    <row r="10404" spans="1:5" ht="14.4" x14ac:dyDescent="0.3">
      <c r="A10404" s="2">
        <f>ROW()</f>
        <v>10404</v>
      </c>
      <c r="E10404" s="50"/>
    </row>
    <row r="10405" spans="1:5" ht="14.4" x14ac:dyDescent="0.3">
      <c r="A10405" s="2">
        <f>ROW()</f>
        <v>10405</v>
      </c>
      <c r="E10405" s="50"/>
    </row>
    <row r="10406" spans="1:5" ht="14.4" x14ac:dyDescent="0.3">
      <c r="A10406" s="2">
        <f>ROW()</f>
        <v>10406</v>
      </c>
      <c r="E10406" s="50"/>
    </row>
    <row r="10407" spans="1:5" ht="14.4" x14ac:dyDescent="0.3">
      <c r="A10407" s="2">
        <f>ROW()</f>
        <v>10407</v>
      </c>
      <c r="E10407" s="50"/>
    </row>
    <row r="10408" spans="1:5" ht="14.4" x14ac:dyDescent="0.3">
      <c r="A10408" s="2">
        <f>ROW()</f>
        <v>10408</v>
      </c>
      <c r="E10408" s="50"/>
    </row>
    <row r="10409" spans="1:5" ht="14.4" x14ac:dyDescent="0.3">
      <c r="A10409" s="2">
        <f>ROW()</f>
        <v>10409</v>
      </c>
      <c r="E10409" s="50"/>
    </row>
    <row r="10410" spans="1:5" ht="14.4" x14ac:dyDescent="0.3">
      <c r="A10410" s="2">
        <f>ROW()</f>
        <v>10410</v>
      </c>
      <c r="E10410" s="50"/>
    </row>
    <row r="10411" spans="1:5" ht="14.4" x14ac:dyDescent="0.3">
      <c r="A10411" s="2">
        <f>ROW()</f>
        <v>10411</v>
      </c>
      <c r="E10411" s="50"/>
    </row>
    <row r="10412" spans="1:5" ht="14.4" x14ac:dyDescent="0.3">
      <c r="A10412" s="2">
        <f>ROW()</f>
        <v>10412</v>
      </c>
      <c r="E10412" s="50"/>
    </row>
    <row r="10413" spans="1:5" ht="14.4" x14ac:dyDescent="0.3">
      <c r="A10413" s="2">
        <f>ROW()</f>
        <v>10413</v>
      </c>
      <c r="E10413" s="50"/>
    </row>
    <row r="10414" spans="1:5" ht="14.4" x14ac:dyDescent="0.3">
      <c r="A10414" s="2">
        <f>ROW()</f>
        <v>10414</v>
      </c>
      <c r="E10414" s="50"/>
    </row>
    <row r="10415" spans="1:5" ht="14.4" x14ac:dyDescent="0.3">
      <c r="A10415" s="2">
        <f>ROW()</f>
        <v>10415</v>
      </c>
      <c r="E10415" s="50"/>
    </row>
    <row r="10416" spans="1:5" ht="14.4" x14ac:dyDescent="0.3">
      <c r="A10416" s="2">
        <f>ROW()</f>
        <v>10416</v>
      </c>
      <c r="E10416" s="50"/>
    </row>
    <row r="10417" spans="1:5" ht="14.4" x14ac:dyDescent="0.3">
      <c r="A10417" s="2">
        <f>ROW()</f>
        <v>10417</v>
      </c>
      <c r="E10417" s="50"/>
    </row>
    <row r="10418" spans="1:5" ht="14.4" x14ac:dyDescent="0.3">
      <c r="A10418" s="2">
        <f>ROW()</f>
        <v>10418</v>
      </c>
      <c r="E10418" s="50"/>
    </row>
    <row r="10419" spans="1:5" ht="14.4" x14ac:dyDescent="0.3">
      <c r="A10419" s="2">
        <f>ROW()</f>
        <v>10419</v>
      </c>
      <c r="E10419" s="50"/>
    </row>
    <row r="10420" spans="1:5" ht="14.4" x14ac:dyDescent="0.3">
      <c r="A10420" s="2">
        <f>ROW()</f>
        <v>10420</v>
      </c>
      <c r="E10420" s="50"/>
    </row>
    <row r="10421" spans="1:5" ht="14.4" x14ac:dyDescent="0.3">
      <c r="A10421" s="2">
        <f>ROW()</f>
        <v>10421</v>
      </c>
      <c r="E10421" s="50"/>
    </row>
    <row r="10422" spans="1:5" ht="14.4" x14ac:dyDescent="0.3">
      <c r="A10422" s="2">
        <f>ROW()</f>
        <v>10422</v>
      </c>
      <c r="E10422" s="50"/>
    </row>
    <row r="10423" spans="1:5" ht="14.4" x14ac:dyDescent="0.3">
      <c r="A10423" s="2">
        <f>ROW()</f>
        <v>10423</v>
      </c>
      <c r="E10423" s="50"/>
    </row>
    <row r="10424" spans="1:5" ht="14.4" x14ac:dyDescent="0.3">
      <c r="A10424" s="2">
        <f>ROW()</f>
        <v>10424</v>
      </c>
      <c r="E10424" s="50"/>
    </row>
    <row r="10425" spans="1:5" ht="14.4" x14ac:dyDescent="0.3">
      <c r="A10425" s="2">
        <f>ROW()</f>
        <v>10425</v>
      </c>
      <c r="E10425" s="50"/>
    </row>
    <row r="10426" spans="1:5" ht="14.4" x14ac:dyDescent="0.3">
      <c r="A10426" s="2">
        <f>ROW()</f>
        <v>10426</v>
      </c>
      <c r="E10426" s="50"/>
    </row>
    <row r="10427" spans="1:5" ht="14.4" x14ac:dyDescent="0.3">
      <c r="A10427" s="2">
        <f>ROW()</f>
        <v>10427</v>
      </c>
      <c r="E10427" s="50"/>
    </row>
    <row r="10428" spans="1:5" ht="14.4" x14ac:dyDescent="0.3">
      <c r="A10428" s="2">
        <f>ROW()</f>
        <v>10428</v>
      </c>
      <c r="E10428" s="50"/>
    </row>
    <row r="10429" spans="1:5" ht="14.4" x14ac:dyDescent="0.3">
      <c r="A10429" s="2">
        <f>ROW()</f>
        <v>10429</v>
      </c>
      <c r="E10429" s="50"/>
    </row>
    <row r="10430" spans="1:5" ht="14.4" x14ac:dyDescent="0.3">
      <c r="A10430" s="2">
        <f>ROW()</f>
        <v>10430</v>
      </c>
      <c r="E10430" s="50"/>
    </row>
    <row r="10431" spans="1:5" ht="14.4" x14ac:dyDescent="0.3">
      <c r="A10431" s="2">
        <f>ROW()</f>
        <v>10431</v>
      </c>
      <c r="E10431" s="50"/>
    </row>
    <row r="10432" spans="1:5" ht="14.4" x14ac:dyDescent="0.3">
      <c r="A10432" s="2">
        <f>ROW()</f>
        <v>10432</v>
      </c>
      <c r="E10432" s="50"/>
    </row>
    <row r="10433" spans="1:5" ht="14.4" x14ac:dyDescent="0.3">
      <c r="A10433" s="2">
        <f>ROW()</f>
        <v>10433</v>
      </c>
      <c r="E10433" s="50"/>
    </row>
    <row r="10434" spans="1:5" ht="14.4" x14ac:dyDescent="0.3">
      <c r="A10434" s="2">
        <f>ROW()</f>
        <v>10434</v>
      </c>
      <c r="E10434" s="50"/>
    </row>
    <row r="10435" spans="1:5" ht="14.4" x14ac:dyDescent="0.3">
      <c r="A10435" s="2">
        <f>ROW()</f>
        <v>10435</v>
      </c>
      <c r="E10435" s="50"/>
    </row>
    <row r="10436" spans="1:5" ht="14.4" x14ac:dyDescent="0.3">
      <c r="A10436" s="2">
        <f>ROW()</f>
        <v>10436</v>
      </c>
      <c r="E10436" s="50"/>
    </row>
    <row r="10437" spans="1:5" ht="14.4" x14ac:dyDescent="0.3">
      <c r="A10437" s="2">
        <f>ROW()</f>
        <v>10437</v>
      </c>
      <c r="E10437" s="50"/>
    </row>
    <row r="10438" spans="1:5" ht="14.4" x14ac:dyDescent="0.3">
      <c r="A10438" s="2">
        <f>ROW()</f>
        <v>10438</v>
      </c>
      <c r="E10438" s="50"/>
    </row>
    <row r="10439" spans="1:5" ht="14.4" x14ac:dyDescent="0.3">
      <c r="A10439" s="2">
        <f>ROW()</f>
        <v>10439</v>
      </c>
      <c r="E10439" s="50"/>
    </row>
    <row r="10440" spans="1:5" ht="14.4" x14ac:dyDescent="0.3">
      <c r="A10440" s="2">
        <f>ROW()</f>
        <v>10440</v>
      </c>
      <c r="E10440" s="50"/>
    </row>
    <row r="10441" spans="1:5" ht="14.4" x14ac:dyDescent="0.3">
      <c r="A10441" s="2">
        <f>ROW()</f>
        <v>10441</v>
      </c>
      <c r="E10441" s="50"/>
    </row>
    <row r="10442" spans="1:5" ht="14.4" x14ac:dyDescent="0.3">
      <c r="A10442" s="2">
        <f>ROW()</f>
        <v>10442</v>
      </c>
      <c r="E10442" s="50"/>
    </row>
    <row r="10443" spans="1:5" ht="14.4" x14ac:dyDescent="0.3">
      <c r="A10443" s="2">
        <f>ROW()</f>
        <v>10443</v>
      </c>
      <c r="E10443" s="50"/>
    </row>
    <row r="10444" spans="1:5" ht="14.4" x14ac:dyDescent="0.3">
      <c r="A10444" s="2">
        <f>ROW()</f>
        <v>10444</v>
      </c>
      <c r="E10444" s="50"/>
    </row>
    <row r="10445" spans="1:5" ht="14.4" x14ac:dyDescent="0.3">
      <c r="A10445" s="2">
        <f>ROW()</f>
        <v>10445</v>
      </c>
      <c r="E10445" s="50"/>
    </row>
    <row r="10446" spans="1:5" ht="14.4" x14ac:dyDescent="0.3">
      <c r="A10446" s="2">
        <f>ROW()</f>
        <v>10446</v>
      </c>
      <c r="E10446" s="50"/>
    </row>
    <row r="10447" spans="1:5" ht="14.4" x14ac:dyDescent="0.3">
      <c r="A10447" s="2">
        <f>ROW()</f>
        <v>10447</v>
      </c>
      <c r="E10447" s="50"/>
    </row>
    <row r="10448" spans="1:5" ht="14.4" x14ac:dyDescent="0.3">
      <c r="A10448" s="2">
        <f>ROW()</f>
        <v>10448</v>
      </c>
      <c r="E10448" s="50"/>
    </row>
    <row r="10449" spans="1:5" ht="14.4" x14ac:dyDescent="0.3">
      <c r="A10449" s="2">
        <f>ROW()</f>
        <v>10449</v>
      </c>
      <c r="E10449" s="50"/>
    </row>
    <row r="10450" spans="1:5" ht="14.4" x14ac:dyDescent="0.3">
      <c r="A10450" s="2">
        <f>ROW()</f>
        <v>10450</v>
      </c>
      <c r="E10450" s="50"/>
    </row>
    <row r="10451" spans="1:5" ht="14.4" x14ac:dyDescent="0.3">
      <c r="A10451" s="2">
        <f>ROW()</f>
        <v>10451</v>
      </c>
      <c r="E10451" s="50"/>
    </row>
    <row r="10452" spans="1:5" ht="14.4" x14ac:dyDescent="0.3">
      <c r="A10452" s="2">
        <f>ROW()</f>
        <v>10452</v>
      </c>
      <c r="E10452" s="50"/>
    </row>
    <row r="10453" spans="1:5" ht="14.4" x14ac:dyDescent="0.3">
      <c r="A10453" s="2">
        <f>ROW()</f>
        <v>10453</v>
      </c>
      <c r="E10453" s="50"/>
    </row>
    <row r="10454" spans="1:5" ht="14.4" x14ac:dyDescent="0.3">
      <c r="A10454" s="2">
        <f>ROW()</f>
        <v>10454</v>
      </c>
      <c r="E10454" s="50"/>
    </row>
    <row r="10455" spans="1:5" ht="14.4" x14ac:dyDescent="0.3">
      <c r="A10455" s="2">
        <f>ROW()</f>
        <v>10455</v>
      </c>
      <c r="E10455" s="50"/>
    </row>
    <row r="10456" spans="1:5" ht="14.4" x14ac:dyDescent="0.3">
      <c r="A10456" s="2">
        <f>ROW()</f>
        <v>10456</v>
      </c>
      <c r="E10456" s="50"/>
    </row>
    <row r="10457" spans="1:5" ht="14.4" x14ac:dyDescent="0.3">
      <c r="A10457" s="2">
        <f>ROW()</f>
        <v>10457</v>
      </c>
      <c r="E10457" s="50"/>
    </row>
    <row r="10458" spans="1:5" ht="14.4" x14ac:dyDescent="0.3">
      <c r="A10458" s="2">
        <f>ROW()</f>
        <v>10458</v>
      </c>
      <c r="E10458" s="50"/>
    </row>
    <row r="10459" spans="1:5" ht="14.4" x14ac:dyDescent="0.3">
      <c r="A10459" s="2">
        <f>ROW()</f>
        <v>10459</v>
      </c>
      <c r="E10459" s="50"/>
    </row>
    <row r="10460" spans="1:5" ht="14.4" x14ac:dyDescent="0.3">
      <c r="A10460" s="2">
        <f>ROW()</f>
        <v>10460</v>
      </c>
      <c r="E10460" s="50"/>
    </row>
    <row r="10461" spans="1:5" ht="14.4" x14ac:dyDescent="0.3">
      <c r="A10461" s="2">
        <f>ROW()</f>
        <v>10461</v>
      </c>
      <c r="E10461" s="50"/>
    </row>
    <row r="10462" spans="1:5" ht="14.4" x14ac:dyDescent="0.3">
      <c r="A10462" s="2">
        <f>ROW()</f>
        <v>10462</v>
      </c>
      <c r="E10462" s="50"/>
    </row>
    <row r="10463" spans="1:5" ht="14.4" x14ac:dyDescent="0.3">
      <c r="A10463" s="2">
        <f>ROW()</f>
        <v>10463</v>
      </c>
      <c r="E10463" s="50"/>
    </row>
    <row r="10464" spans="1:5" ht="14.4" x14ac:dyDescent="0.3">
      <c r="A10464" s="2">
        <f>ROW()</f>
        <v>10464</v>
      </c>
      <c r="E10464" s="50"/>
    </row>
    <row r="10465" spans="1:5" ht="14.4" x14ac:dyDescent="0.3">
      <c r="A10465" s="2">
        <f>ROW()</f>
        <v>10465</v>
      </c>
      <c r="E10465" s="50"/>
    </row>
    <row r="10466" spans="1:5" ht="14.4" x14ac:dyDescent="0.3">
      <c r="A10466" s="2">
        <f>ROW()</f>
        <v>10466</v>
      </c>
      <c r="E10466" s="50"/>
    </row>
    <row r="10467" spans="1:5" ht="14.4" x14ac:dyDescent="0.3">
      <c r="A10467" s="2">
        <f>ROW()</f>
        <v>10467</v>
      </c>
      <c r="E10467" s="50"/>
    </row>
    <row r="10468" spans="1:5" ht="14.4" x14ac:dyDescent="0.3">
      <c r="A10468" s="2">
        <f>ROW()</f>
        <v>10468</v>
      </c>
      <c r="E10468" s="50"/>
    </row>
    <row r="10469" spans="1:5" ht="14.4" x14ac:dyDescent="0.3">
      <c r="A10469" s="2">
        <f>ROW()</f>
        <v>10469</v>
      </c>
      <c r="E10469" s="50"/>
    </row>
    <row r="10470" spans="1:5" ht="14.4" x14ac:dyDescent="0.3">
      <c r="A10470" s="2">
        <f>ROW()</f>
        <v>10470</v>
      </c>
      <c r="E10470" s="50"/>
    </row>
    <row r="10471" spans="1:5" ht="14.4" x14ac:dyDescent="0.3">
      <c r="A10471" s="2">
        <f>ROW()</f>
        <v>10471</v>
      </c>
      <c r="E10471" s="50"/>
    </row>
    <row r="10472" spans="1:5" ht="14.4" x14ac:dyDescent="0.3">
      <c r="A10472" s="2">
        <f>ROW()</f>
        <v>10472</v>
      </c>
      <c r="E10472" s="50"/>
    </row>
    <row r="10473" spans="1:5" ht="14.4" x14ac:dyDescent="0.3">
      <c r="A10473" s="2">
        <f>ROW()</f>
        <v>10473</v>
      </c>
      <c r="E10473" s="50"/>
    </row>
    <row r="10474" spans="1:5" ht="14.4" x14ac:dyDescent="0.3">
      <c r="A10474" s="2">
        <f>ROW()</f>
        <v>10474</v>
      </c>
      <c r="E10474" s="50"/>
    </row>
    <row r="10475" spans="1:5" ht="14.4" x14ac:dyDescent="0.3">
      <c r="A10475" s="2">
        <f>ROW()</f>
        <v>10475</v>
      </c>
      <c r="E10475" s="50"/>
    </row>
    <row r="10476" spans="1:5" ht="14.4" x14ac:dyDescent="0.3">
      <c r="A10476" s="2">
        <f>ROW()</f>
        <v>10476</v>
      </c>
      <c r="E10476" s="50"/>
    </row>
    <row r="10477" spans="1:5" ht="14.4" x14ac:dyDescent="0.3">
      <c r="A10477" s="2">
        <f>ROW()</f>
        <v>10477</v>
      </c>
      <c r="E10477" s="50"/>
    </row>
    <row r="10478" spans="1:5" ht="14.4" x14ac:dyDescent="0.3">
      <c r="A10478" s="2">
        <f>ROW()</f>
        <v>10478</v>
      </c>
      <c r="E10478" s="50"/>
    </row>
    <row r="10479" spans="1:5" ht="14.4" x14ac:dyDescent="0.3">
      <c r="A10479" s="2">
        <f>ROW()</f>
        <v>10479</v>
      </c>
      <c r="E10479" s="50"/>
    </row>
    <row r="10480" spans="1:5" ht="14.4" x14ac:dyDescent="0.3">
      <c r="A10480" s="2">
        <f>ROW()</f>
        <v>10480</v>
      </c>
      <c r="E10480" s="50"/>
    </row>
    <row r="10481" spans="1:5" ht="14.4" x14ac:dyDescent="0.3">
      <c r="A10481" s="2">
        <f>ROW()</f>
        <v>10481</v>
      </c>
      <c r="E10481" s="50"/>
    </row>
    <row r="10482" spans="1:5" ht="14.4" x14ac:dyDescent="0.3">
      <c r="A10482" s="2">
        <f>ROW()</f>
        <v>10482</v>
      </c>
      <c r="E10482" s="50"/>
    </row>
    <row r="10483" spans="1:5" ht="14.4" x14ac:dyDescent="0.3">
      <c r="A10483" s="2">
        <f>ROW()</f>
        <v>10483</v>
      </c>
      <c r="E10483" s="50"/>
    </row>
    <row r="10484" spans="1:5" ht="14.4" x14ac:dyDescent="0.3">
      <c r="A10484" s="2">
        <f>ROW()</f>
        <v>10484</v>
      </c>
      <c r="E10484" s="50"/>
    </row>
    <row r="10485" spans="1:5" ht="14.4" x14ac:dyDescent="0.3">
      <c r="A10485" s="2">
        <f>ROW()</f>
        <v>10485</v>
      </c>
      <c r="E10485" s="50"/>
    </row>
    <row r="10486" spans="1:5" ht="14.4" x14ac:dyDescent="0.3">
      <c r="A10486" s="2">
        <f>ROW()</f>
        <v>10486</v>
      </c>
      <c r="E10486" s="50"/>
    </row>
    <row r="10487" spans="1:5" ht="14.4" x14ac:dyDescent="0.3">
      <c r="A10487" s="2">
        <f>ROW()</f>
        <v>10487</v>
      </c>
      <c r="E10487" s="50"/>
    </row>
    <row r="10488" spans="1:5" ht="14.4" x14ac:dyDescent="0.3">
      <c r="A10488" s="2">
        <f>ROW()</f>
        <v>10488</v>
      </c>
      <c r="E10488" s="50"/>
    </row>
    <row r="10489" spans="1:5" ht="14.4" x14ac:dyDescent="0.3">
      <c r="A10489" s="2">
        <f>ROW()</f>
        <v>10489</v>
      </c>
      <c r="E10489" s="50"/>
    </row>
    <row r="10490" spans="1:5" ht="14.4" x14ac:dyDescent="0.3">
      <c r="A10490" s="2">
        <f>ROW()</f>
        <v>10490</v>
      </c>
      <c r="E10490" s="50"/>
    </row>
    <row r="10491" spans="1:5" ht="14.4" x14ac:dyDescent="0.3">
      <c r="A10491" s="2">
        <f>ROW()</f>
        <v>10491</v>
      </c>
      <c r="E10491" s="50"/>
    </row>
    <row r="10492" spans="1:5" ht="14.4" x14ac:dyDescent="0.3">
      <c r="A10492" s="2">
        <f>ROW()</f>
        <v>10492</v>
      </c>
      <c r="E10492" s="50"/>
    </row>
    <row r="10493" spans="1:5" ht="14.4" x14ac:dyDescent="0.3">
      <c r="A10493" s="2">
        <f>ROW()</f>
        <v>10493</v>
      </c>
      <c r="E10493" s="50"/>
    </row>
    <row r="10494" spans="1:5" ht="14.4" x14ac:dyDescent="0.3">
      <c r="A10494" s="2">
        <f>ROW()</f>
        <v>10494</v>
      </c>
      <c r="E10494" s="50"/>
    </row>
    <row r="10495" spans="1:5" ht="14.4" x14ac:dyDescent="0.3">
      <c r="A10495" s="2">
        <f>ROW()</f>
        <v>10495</v>
      </c>
      <c r="E10495" s="50"/>
    </row>
    <row r="10496" spans="1:5" ht="14.4" x14ac:dyDescent="0.3">
      <c r="A10496" s="2">
        <f>ROW()</f>
        <v>10496</v>
      </c>
      <c r="E10496" s="50"/>
    </row>
    <row r="10497" spans="1:5" ht="14.4" x14ac:dyDescent="0.3">
      <c r="A10497" s="2">
        <f>ROW()</f>
        <v>10497</v>
      </c>
      <c r="E10497" s="50"/>
    </row>
    <row r="10498" spans="1:5" ht="14.4" x14ac:dyDescent="0.3">
      <c r="A10498" s="2">
        <f>ROW()</f>
        <v>10498</v>
      </c>
      <c r="E10498" s="50"/>
    </row>
    <row r="10499" spans="1:5" ht="14.4" x14ac:dyDescent="0.3">
      <c r="A10499" s="2">
        <f>ROW()</f>
        <v>10499</v>
      </c>
      <c r="E10499" s="50"/>
    </row>
    <row r="10500" spans="1:5" ht="14.4" x14ac:dyDescent="0.3">
      <c r="A10500" s="2">
        <f>ROW()</f>
        <v>10500</v>
      </c>
      <c r="E10500" s="50"/>
    </row>
    <row r="10501" spans="1:5" ht="14.4" x14ac:dyDescent="0.3">
      <c r="A10501" s="2">
        <f>ROW()</f>
        <v>10501</v>
      </c>
      <c r="E10501" s="50"/>
    </row>
    <row r="10502" spans="1:5" ht="14.4" x14ac:dyDescent="0.3">
      <c r="A10502" s="2">
        <f>ROW()</f>
        <v>10502</v>
      </c>
      <c r="E10502" s="50"/>
    </row>
    <row r="10503" spans="1:5" ht="14.4" x14ac:dyDescent="0.3">
      <c r="A10503" s="2">
        <f>ROW()</f>
        <v>10503</v>
      </c>
      <c r="E10503" s="50"/>
    </row>
    <row r="10504" spans="1:5" ht="14.4" x14ac:dyDescent="0.3">
      <c r="A10504" s="2">
        <f>ROW()</f>
        <v>10504</v>
      </c>
      <c r="E10504" s="50"/>
    </row>
    <row r="10505" spans="1:5" ht="14.4" x14ac:dyDescent="0.3">
      <c r="A10505" s="2">
        <f>ROW()</f>
        <v>10505</v>
      </c>
      <c r="E10505" s="50"/>
    </row>
    <row r="10506" spans="1:5" ht="14.4" x14ac:dyDescent="0.3">
      <c r="A10506" s="2">
        <f>ROW()</f>
        <v>10506</v>
      </c>
      <c r="E10506" s="50"/>
    </row>
    <row r="10507" spans="1:5" ht="14.4" x14ac:dyDescent="0.3">
      <c r="A10507" s="2">
        <f>ROW()</f>
        <v>10507</v>
      </c>
      <c r="E10507" s="50"/>
    </row>
    <row r="10508" spans="1:5" ht="14.4" x14ac:dyDescent="0.3">
      <c r="A10508" s="2">
        <f>ROW()</f>
        <v>10508</v>
      </c>
      <c r="E10508" s="50"/>
    </row>
    <row r="10509" spans="1:5" ht="14.4" x14ac:dyDescent="0.3">
      <c r="A10509" s="2">
        <f>ROW()</f>
        <v>10509</v>
      </c>
      <c r="E10509" s="50"/>
    </row>
    <row r="10510" spans="1:5" ht="14.4" x14ac:dyDescent="0.3">
      <c r="A10510" s="2">
        <f>ROW()</f>
        <v>10510</v>
      </c>
      <c r="E10510" s="50"/>
    </row>
    <row r="10511" spans="1:5" ht="14.4" x14ac:dyDescent="0.3">
      <c r="A10511" s="2">
        <f>ROW()</f>
        <v>10511</v>
      </c>
      <c r="E10511" s="50"/>
    </row>
    <row r="10512" spans="1:5" ht="14.4" x14ac:dyDescent="0.3">
      <c r="A10512" s="2">
        <f>ROW()</f>
        <v>10512</v>
      </c>
      <c r="E10512" s="50"/>
    </row>
    <row r="10513" spans="1:5" ht="14.4" x14ac:dyDescent="0.3">
      <c r="A10513" s="2">
        <f>ROW()</f>
        <v>10513</v>
      </c>
      <c r="E10513" s="50"/>
    </row>
    <row r="10514" spans="1:5" ht="14.4" x14ac:dyDescent="0.3">
      <c r="A10514" s="2">
        <f>ROW()</f>
        <v>10514</v>
      </c>
      <c r="E10514" s="50"/>
    </row>
    <row r="10515" spans="1:5" ht="14.4" x14ac:dyDescent="0.3">
      <c r="A10515" s="2">
        <f>ROW()</f>
        <v>10515</v>
      </c>
      <c r="E10515" s="50"/>
    </row>
    <row r="10516" spans="1:5" ht="14.4" x14ac:dyDescent="0.3">
      <c r="A10516" s="2">
        <f>ROW()</f>
        <v>10516</v>
      </c>
      <c r="E10516" s="50"/>
    </row>
    <row r="10517" spans="1:5" ht="14.4" x14ac:dyDescent="0.3">
      <c r="A10517" s="2">
        <f>ROW()</f>
        <v>10517</v>
      </c>
      <c r="E10517" s="50"/>
    </row>
    <row r="10518" spans="1:5" ht="14.4" x14ac:dyDescent="0.3">
      <c r="A10518" s="2">
        <f>ROW()</f>
        <v>10518</v>
      </c>
      <c r="E10518" s="50"/>
    </row>
    <row r="10519" spans="1:5" ht="14.4" x14ac:dyDescent="0.3">
      <c r="A10519" s="2">
        <f>ROW()</f>
        <v>10519</v>
      </c>
      <c r="E10519" s="50"/>
    </row>
    <row r="10520" spans="1:5" ht="14.4" x14ac:dyDescent="0.3">
      <c r="A10520" s="2">
        <f>ROW()</f>
        <v>10520</v>
      </c>
      <c r="E10520" s="50"/>
    </row>
    <row r="10521" spans="1:5" ht="14.4" x14ac:dyDescent="0.3">
      <c r="A10521" s="2">
        <f>ROW()</f>
        <v>10521</v>
      </c>
      <c r="E10521" s="50"/>
    </row>
    <row r="10522" spans="1:5" ht="14.4" x14ac:dyDescent="0.3">
      <c r="A10522" s="2">
        <f>ROW()</f>
        <v>10522</v>
      </c>
      <c r="E10522" s="50"/>
    </row>
    <row r="10523" spans="1:5" ht="14.4" x14ac:dyDescent="0.3">
      <c r="A10523" s="2">
        <f>ROW()</f>
        <v>10523</v>
      </c>
      <c r="E10523" s="50"/>
    </row>
    <row r="10524" spans="1:5" ht="14.4" x14ac:dyDescent="0.3">
      <c r="A10524" s="2">
        <f>ROW()</f>
        <v>10524</v>
      </c>
      <c r="E10524" s="50"/>
    </row>
    <row r="10525" spans="1:5" ht="14.4" x14ac:dyDescent="0.3">
      <c r="A10525" s="2">
        <f>ROW()</f>
        <v>10525</v>
      </c>
      <c r="E10525" s="50"/>
    </row>
    <row r="10526" spans="1:5" ht="14.4" x14ac:dyDescent="0.3">
      <c r="A10526" s="2">
        <f>ROW()</f>
        <v>10526</v>
      </c>
      <c r="E10526" s="50"/>
    </row>
    <row r="10527" spans="1:5" ht="14.4" x14ac:dyDescent="0.3">
      <c r="A10527" s="2">
        <f>ROW()</f>
        <v>10527</v>
      </c>
      <c r="E10527" s="50"/>
    </row>
    <row r="10528" spans="1:5" ht="14.4" x14ac:dyDescent="0.3">
      <c r="A10528" s="2">
        <f>ROW()</f>
        <v>10528</v>
      </c>
      <c r="E10528" s="50"/>
    </row>
    <row r="10529" spans="1:5" ht="14.4" x14ac:dyDescent="0.3">
      <c r="A10529" s="2">
        <f>ROW()</f>
        <v>10529</v>
      </c>
      <c r="E10529" s="50"/>
    </row>
    <row r="10530" spans="1:5" ht="14.4" x14ac:dyDescent="0.3">
      <c r="A10530" s="2">
        <f>ROW()</f>
        <v>10530</v>
      </c>
      <c r="E10530" s="50"/>
    </row>
    <row r="10531" spans="1:5" ht="14.4" x14ac:dyDescent="0.3">
      <c r="A10531" s="2">
        <f>ROW()</f>
        <v>10531</v>
      </c>
      <c r="E10531" s="50"/>
    </row>
    <row r="10532" spans="1:5" ht="14.4" x14ac:dyDescent="0.3">
      <c r="A10532" s="2">
        <f>ROW()</f>
        <v>10532</v>
      </c>
      <c r="E10532" s="50"/>
    </row>
    <row r="10533" spans="1:5" ht="14.4" x14ac:dyDescent="0.3">
      <c r="A10533" s="2">
        <f>ROW()</f>
        <v>10533</v>
      </c>
      <c r="E10533" s="50"/>
    </row>
    <row r="10534" spans="1:5" ht="14.4" x14ac:dyDescent="0.3">
      <c r="A10534" s="2">
        <f>ROW()</f>
        <v>10534</v>
      </c>
      <c r="E10534" s="50"/>
    </row>
    <row r="10535" spans="1:5" ht="14.4" x14ac:dyDescent="0.3">
      <c r="A10535" s="2">
        <f>ROW()</f>
        <v>10535</v>
      </c>
      <c r="E10535" s="50"/>
    </row>
    <row r="10536" spans="1:5" ht="14.4" x14ac:dyDescent="0.3">
      <c r="A10536" s="2">
        <f>ROW()</f>
        <v>10536</v>
      </c>
      <c r="E10536" s="50"/>
    </row>
    <row r="10537" spans="1:5" ht="14.4" x14ac:dyDescent="0.3">
      <c r="A10537" s="2">
        <f>ROW()</f>
        <v>10537</v>
      </c>
      <c r="E10537" s="50"/>
    </row>
    <row r="10538" spans="1:5" ht="14.4" x14ac:dyDescent="0.3">
      <c r="A10538" s="2">
        <f>ROW()</f>
        <v>10538</v>
      </c>
      <c r="E10538" s="50"/>
    </row>
    <row r="10539" spans="1:5" ht="14.4" x14ac:dyDescent="0.3">
      <c r="A10539" s="2">
        <f>ROW()</f>
        <v>10539</v>
      </c>
      <c r="E10539" s="50"/>
    </row>
    <row r="10540" spans="1:5" ht="14.4" x14ac:dyDescent="0.3">
      <c r="A10540" s="2">
        <f>ROW()</f>
        <v>10540</v>
      </c>
      <c r="E10540" s="50"/>
    </row>
    <row r="10541" spans="1:5" ht="14.4" x14ac:dyDescent="0.3">
      <c r="A10541" s="2">
        <f>ROW()</f>
        <v>10541</v>
      </c>
      <c r="E10541" s="50"/>
    </row>
    <row r="10542" spans="1:5" ht="14.4" x14ac:dyDescent="0.3">
      <c r="A10542" s="2">
        <f>ROW()</f>
        <v>10542</v>
      </c>
      <c r="E10542" s="50"/>
    </row>
    <row r="10543" spans="1:5" ht="14.4" x14ac:dyDescent="0.3">
      <c r="A10543" s="2">
        <f>ROW()</f>
        <v>10543</v>
      </c>
      <c r="E10543" s="50"/>
    </row>
    <row r="10544" spans="1:5" ht="14.4" x14ac:dyDescent="0.3">
      <c r="A10544" s="2">
        <f>ROW()</f>
        <v>10544</v>
      </c>
      <c r="E10544" s="50"/>
    </row>
    <row r="10545" spans="1:5" ht="14.4" x14ac:dyDescent="0.3">
      <c r="A10545" s="2">
        <f>ROW()</f>
        <v>10545</v>
      </c>
      <c r="E10545" s="50"/>
    </row>
    <row r="10546" spans="1:5" ht="14.4" x14ac:dyDescent="0.3">
      <c r="A10546" s="2">
        <f>ROW()</f>
        <v>10546</v>
      </c>
      <c r="E10546" s="50"/>
    </row>
    <row r="10547" spans="1:5" ht="14.4" x14ac:dyDescent="0.3">
      <c r="A10547" s="2">
        <f>ROW()</f>
        <v>10547</v>
      </c>
      <c r="E10547" s="50"/>
    </row>
    <row r="10548" spans="1:5" ht="14.4" x14ac:dyDescent="0.3">
      <c r="A10548" s="2">
        <f>ROW()</f>
        <v>10548</v>
      </c>
      <c r="E10548" s="50"/>
    </row>
    <row r="10549" spans="1:5" ht="14.4" x14ac:dyDescent="0.3">
      <c r="A10549" s="2">
        <f>ROW()</f>
        <v>10549</v>
      </c>
      <c r="E10549" s="50"/>
    </row>
    <row r="10550" spans="1:5" ht="14.4" x14ac:dyDescent="0.3">
      <c r="A10550" s="2">
        <f>ROW()</f>
        <v>10550</v>
      </c>
      <c r="E10550" s="50"/>
    </row>
    <row r="10551" spans="1:5" ht="14.4" x14ac:dyDescent="0.3">
      <c r="A10551" s="2">
        <f>ROW()</f>
        <v>10551</v>
      </c>
      <c r="E10551" s="50"/>
    </row>
    <row r="10552" spans="1:5" ht="14.4" x14ac:dyDescent="0.3">
      <c r="A10552" s="2">
        <f>ROW()</f>
        <v>10552</v>
      </c>
      <c r="E10552" s="50"/>
    </row>
    <row r="10553" spans="1:5" ht="14.4" x14ac:dyDescent="0.3">
      <c r="A10553" s="2">
        <f>ROW()</f>
        <v>10553</v>
      </c>
      <c r="E10553" s="50"/>
    </row>
    <row r="10554" spans="1:5" ht="14.4" x14ac:dyDescent="0.3">
      <c r="A10554" s="2">
        <f>ROW()</f>
        <v>10554</v>
      </c>
      <c r="E10554" s="50"/>
    </row>
    <row r="10555" spans="1:5" ht="14.4" x14ac:dyDescent="0.3">
      <c r="A10555" s="2">
        <f>ROW()</f>
        <v>10555</v>
      </c>
      <c r="E10555" s="50"/>
    </row>
    <row r="10556" spans="1:5" ht="14.4" x14ac:dyDescent="0.3">
      <c r="A10556" s="2">
        <f>ROW()</f>
        <v>10556</v>
      </c>
      <c r="E10556" s="50"/>
    </row>
    <row r="10557" spans="1:5" ht="14.4" x14ac:dyDescent="0.3">
      <c r="A10557" s="2">
        <f>ROW()</f>
        <v>10557</v>
      </c>
      <c r="E10557" s="50"/>
    </row>
    <row r="10558" spans="1:5" ht="14.4" x14ac:dyDescent="0.3">
      <c r="A10558" s="2">
        <f>ROW()</f>
        <v>10558</v>
      </c>
      <c r="E10558" s="50"/>
    </row>
    <row r="10559" spans="1:5" ht="14.4" x14ac:dyDescent="0.3">
      <c r="A10559" s="2">
        <f>ROW()</f>
        <v>10559</v>
      </c>
      <c r="E10559" s="50"/>
    </row>
    <row r="10560" spans="1:5" ht="14.4" x14ac:dyDescent="0.3">
      <c r="A10560" s="2">
        <f>ROW()</f>
        <v>10560</v>
      </c>
      <c r="E10560" s="50"/>
    </row>
    <row r="10561" spans="1:5" ht="14.4" x14ac:dyDescent="0.3">
      <c r="A10561" s="2">
        <f>ROW()</f>
        <v>10561</v>
      </c>
      <c r="E10561" s="50"/>
    </row>
    <row r="10562" spans="1:5" ht="14.4" x14ac:dyDescent="0.3">
      <c r="A10562" s="2">
        <f>ROW()</f>
        <v>10562</v>
      </c>
      <c r="E10562" s="50"/>
    </row>
    <row r="10563" spans="1:5" ht="14.4" x14ac:dyDescent="0.3">
      <c r="A10563" s="2">
        <f>ROW()</f>
        <v>10563</v>
      </c>
      <c r="E10563" s="50"/>
    </row>
    <row r="10564" spans="1:5" ht="14.4" x14ac:dyDescent="0.3">
      <c r="A10564" s="2">
        <f>ROW()</f>
        <v>10564</v>
      </c>
      <c r="E10564" s="50"/>
    </row>
    <row r="10565" spans="1:5" ht="14.4" x14ac:dyDescent="0.3">
      <c r="A10565" s="2">
        <f>ROW()</f>
        <v>10565</v>
      </c>
      <c r="E10565" s="50"/>
    </row>
    <row r="10566" spans="1:5" ht="14.4" x14ac:dyDescent="0.3">
      <c r="A10566" s="2">
        <f>ROW()</f>
        <v>10566</v>
      </c>
      <c r="E10566" s="50"/>
    </row>
    <row r="10567" spans="1:5" ht="14.4" x14ac:dyDescent="0.3">
      <c r="A10567" s="2">
        <f>ROW()</f>
        <v>10567</v>
      </c>
      <c r="E10567" s="50"/>
    </row>
    <row r="10568" spans="1:5" ht="14.4" x14ac:dyDescent="0.3">
      <c r="A10568" s="2">
        <f>ROW()</f>
        <v>10568</v>
      </c>
      <c r="E10568" s="50"/>
    </row>
    <row r="10569" spans="1:5" ht="14.4" x14ac:dyDescent="0.3">
      <c r="A10569" s="2">
        <f>ROW()</f>
        <v>10569</v>
      </c>
      <c r="E10569" s="50"/>
    </row>
    <row r="10570" spans="1:5" ht="14.4" x14ac:dyDescent="0.3">
      <c r="A10570" s="2">
        <f>ROW()</f>
        <v>10570</v>
      </c>
      <c r="E10570" s="50"/>
    </row>
    <row r="10571" spans="1:5" ht="14.4" x14ac:dyDescent="0.3">
      <c r="A10571" s="2">
        <f>ROW()</f>
        <v>10571</v>
      </c>
      <c r="E10571" s="50"/>
    </row>
    <row r="10572" spans="1:5" ht="14.4" x14ac:dyDescent="0.3">
      <c r="A10572" s="2">
        <f>ROW()</f>
        <v>10572</v>
      </c>
      <c r="E10572" s="50"/>
    </row>
    <row r="10573" spans="1:5" ht="14.4" x14ac:dyDescent="0.3">
      <c r="A10573" s="2">
        <f>ROW()</f>
        <v>10573</v>
      </c>
      <c r="E10573" s="50"/>
    </row>
    <row r="10574" spans="1:5" ht="14.4" x14ac:dyDescent="0.3">
      <c r="A10574" s="2">
        <f>ROW()</f>
        <v>10574</v>
      </c>
      <c r="E10574" s="50"/>
    </row>
    <row r="10575" spans="1:5" ht="14.4" x14ac:dyDescent="0.3">
      <c r="A10575" s="2">
        <f>ROW()</f>
        <v>10575</v>
      </c>
      <c r="E10575" s="50"/>
    </row>
    <row r="10576" spans="1:5" ht="14.4" x14ac:dyDescent="0.3">
      <c r="A10576" s="2">
        <f>ROW()</f>
        <v>10576</v>
      </c>
      <c r="E10576" s="50"/>
    </row>
    <row r="10577" spans="1:5" ht="14.4" x14ac:dyDescent="0.3">
      <c r="A10577" s="2">
        <f>ROW()</f>
        <v>10577</v>
      </c>
      <c r="E10577" s="50"/>
    </row>
    <row r="10578" spans="1:5" ht="14.4" x14ac:dyDescent="0.3">
      <c r="A10578" s="2">
        <f>ROW()</f>
        <v>10578</v>
      </c>
      <c r="E10578" s="50"/>
    </row>
    <row r="10579" spans="1:5" ht="14.4" x14ac:dyDescent="0.3">
      <c r="A10579" s="2">
        <f>ROW()</f>
        <v>10579</v>
      </c>
      <c r="E10579" s="50"/>
    </row>
    <row r="10580" spans="1:5" ht="14.4" x14ac:dyDescent="0.3">
      <c r="A10580" s="2">
        <f>ROW()</f>
        <v>10580</v>
      </c>
      <c r="E10580" s="50"/>
    </row>
    <row r="10581" spans="1:5" ht="14.4" x14ac:dyDescent="0.3">
      <c r="A10581" s="2">
        <f>ROW()</f>
        <v>10581</v>
      </c>
      <c r="E10581" s="50"/>
    </row>
    <row r="10582" spans="1:5" ht="14.4" x14ac:dyDescent="0.3">
      <c r="A10582" s="2">
        <f>ROW()</f>
        <v>10582</v>
      </c>
      <c r="E10582" s="50"/>
    </row>
    <row r="10583" spans="1:5" ht="14.4" x14ac:dyDescent="0.3">
      <c r="A10583" s="2">
        <f>ROW()</f>
        <v>10583</v>
      </c>
      <c r="E10583" s="50"/>
    </row>
    <row r="10584" spans="1:5" ht="14.4" x14ac:dyDescent="0.3">
      <c r="A10584" s="2">
        <f>ROW()</f>
        <v>10584</v>
      </c>
      <c r="E10584" s="50"/>
    </row>
    <row r="10585" spans="1:5" ht="14.4" x14ac:dyDescent="0.3">
      <c r="A10585" s="2">
        <f>ROW()</f>
        <v>10585</v>
      </c>
      <c r="E10585" s="50"/>
    </row>
    <row r="10586" spans="1:5" ht="14.4" x14ac:dyDescent="0.3">
      <c r="A10586" s="2">
        <f>ROW()</f>
        <v>10586</v>
      </c>
      <c r="E10586" s="50"/>
    </row>
    <row r="10587" spans="1:5" ht="14.4" x14ac:dyDescent="0.3">
      <c r="A10587" s="2">
        <f>ROW()</f>
        <v>10587</v>
      </c>
      <c r="E10587" s="50"/>
    </row>
    <row r="10588" spans="1:5" ht="14.4" x14ac:dyDescent="0.3">
      <c r="A10588" s="2">
        <f>ROW()</f>
        <v>10588</v>
      </c>
      <c r="E10588" s="50"/>
    </row>
    <row r="10589" spans="1:5" ht="14.4" x14ac:dyDescent="0.3">
      <c r="A10589" s="2">
        <f>ROW()</f>
        <v>10589</v>
      </c>
      <c r="E10589" s="50"/>
    </row>
    <row r="10590" spans="1:5" ht="14.4" x14ac:dyDescent="0.3">
      <c r="A10590" s="2">
        <f>ROW()</f>
        <v>10590</v>
      </c>
      <c r="E10590" s="50"/>
    </row>
    <row r="10591" spans="1:5" ht="14.4" x14ac:dyDescent="0.3">
      <c r="A10591" s="2">
        <f>ROW()</f>
        <v>10591</v>
      </c>
      <c r="E10591" s="50"/>
    </row>
    <row r="10592" spans="1:5" ht="14.4" x14ac:dyDescent="0.3">
      <c r="A10592" s="2">
        <f>ROW()</f>
        <v>10592</v>
      </c>
      <c r="E10592" s="50"/>
    </row>
    <row r="10593" spans="1:5" ht="14.4" x14ac:dyDescent="0.3">
      <c r="A10593" s="2">
        <f>ROW()</f>
        <v>10593</v>
      </c>
      <c r="E10593" s="50"/>
    </row>
    <row r="10594" spans="1:5" ht="14.4" x14ac:dyDescent="0.3">
      <c r="A10594" s="2">
        <f>ROW()</f>
        <v>10594</v>
      </c>
      <c r="E10594" s="50"/>
    </row>
    <row r="10595" spans="1:5" ht="14.4" x14ac:dyDescent="0.3">
      <c r="A10595" s="2">
        <f>ROW()</f>
        <v>10595</v>
      </c>
      <c r="E10595" s="50"/>
    </row>
    <row r="10596" spans="1:5" ht="14.4" x14ac:dyDescent="0.3">
      <c r="A10596" s="2">
        <f>ROW()</f>
        <v>10596</v>
      </c>
      <c r="E10596" s="50"/>
    </row>
    <row r="10597" spans="1:5" ht="14.4" x14ac:dyDescent="0.3">
      <c r="A10597" s="2">
        <f>ROW()</f>
        <v>10597</v>
      </c>
      <c r="E10597" s="50"/>
    </row>
    <row r="10598" spans="1:5" ht="14.4" x14ac:dyDescent="0.3">
      <c r="A10598" s="2">
        <f>ROW()</f>
        <v>10598</v>
      </c>
      <c r="E10598" s="50"/>
    </row>
    <row r="10599" spans="1:5" ht="14.4" x14ac:dyDescent="0.3">
      <c r="A10599" s="2">
        <f>ROW()</f>
        <v>10599</v>
      </c>
      <c r="E10599" s="50"/>
    </row>
    <row r="10600" spans="1:5" ht="14.4" x14ac:dyDescent="0.3">
      <c r="A10600" s="2">
        <f>ROW()</f>
        <v>10600</v>
      </c>
      <c r="E10600" s="50"/>
    </row>
    <row r="10601" spans="1:5" ht="14.4" x14ac:dyDescent="0.3">
      <c r="A10601" s="2">
        <f>ROW()</f>
        <v>10601</v>
      </c>
      <c r="E10601" s="50"/>
    </row>
    <row r="10602" spans="1:5" ht="14.4" x14ac:dyDescent="0.3">
      <c r="A10602" s="2">
        <f>ROW()</f>
        <v>10602</v>
      </c>
      <c r="E10602" s="50"/>
    </row>
    <row r="10603" spans="1:5" ht="14.4" x14ac:dyDescent="0.3">
      <c r="A10603" s="2">
        <f>ROW()</f>
        <v>10603</v>
      </c>
      <c r="E10603" s="50"/>
    </row>
    <row r="10604" spans="1:5" ht="14.4" x14ac:dyDescent="0.3">
      <c r="A10604" s="2">
        <f>ROW()</f>
        <v>10604</v>
      </c>
      <c r="E10604" s="50"/>
    </row>
    <row r="10605" spans="1:5" ht="14.4" x14ac:dyDescent="0.3">
      <c r="A10605" s="2">
        <f>ROW()</f>
        <v>10605</v>
      </c>
      <c r="E10605" s="50"/>
    </row>
    <row r="10606" spans="1:5" ht="14.4" x14ac:dyDescent="0.3">
      <c r="A10606" s="2">
        <f>ROW()</f>
        <v>10606</v>
      </c>
      <c r="E10606" s="50"/>
    </row>
    <row r="10607" spans="1:5" ht="14.4" x14ac:dyDescent="0.3">
      <c r="A10607" s="2">
        <f>ROW()</f>
        <v>10607</v>
      </c>
      <c r="E10607" s="50"/>
    </row>
    <row r="10608" spans="1:5" ht="14.4" x14ac:dyDescent="0.3">
      <c r="A10608" s="2">
        <f>ROW()</f>
        <v>10608</v>
      </c>
      <c r="E10608" s="50"/>
    </row>
    <row r="10609" spans="1:5" ht="14.4" x14ac:dyDescent="0.3">
      <c r="A10609" s="2">
        <f>ROW()</f>
        <v>10609</v>
      </c>
      <c r="E10609" s="50"/>
    </row>
    <row r="10610" spans="1:5" ht="14.4" x14ac:dyDescent="0.3">
      <c r="A10610" s="2">
        <f>ROW()</f>
        <v>10610</v>
      </c>
      <c r="E10610" s="50"/>
    </row>
    <row r="10611" spans="1:5" ht="14.4" x14ac:dyDescent="0.3">
      <c r="A10611" s="2">
        <f>ROW()</f>
        <v>10611</v>
      </c>
      <c r="E10611" s="50"/>
    </row>
    <row r="10612" spans="1:5" ht="14.4" x14ac:dyDescent="0.3">
      <c r="A10612" s="2">
        <f>ROW()</f>
        <v>10612</v>
      </c>
      <c r="E10612" s="50"/>
    </row>
    <row r="10613" spans="1:5" ht="14.4" x14ac:dyDescent="0.3">
      <c r="A10613" s="2">
        <f>ROW()</f>
        <v>10613</v>
      </c>
      <c r="E10613" s="50"/>
    </row>
    <row r="10614" spans="1:5" ht="14.4" x14ac:dyDescent="0.3">
      <c r="A10614" s="2">
        <f>ROW()</f>
        <v>10614</v>
      </c>
      <c r="E10614" s="50"/>
    </row>
    <row r="10615" spans="1:5" ht="14.4" x14ac:dyDescent="0.3">
      <c r="A10615" s="2">
        <f>ROW()</f>
        <v>10615</v>
      </c>
      <c r="E10615" s="50"/>
    </row>
    <row r="10616" spans="1:5" ht="14.4" x14ac:dyDescent="0.3">
      <c r="A10616" s="2">
        <f>ROW()</f>
        <v>10616</v>
      </c>
      <c r="E10616" s="50"/>
    </row>
    <row r="10617" spans="1:5" ht="14.4" x14ac:dyDescent="0.3">
      <c r="A10617" s="2">
        <f>ROW()</f>
        <v>10617</v>
      </c>
      <c r="E10617" s="50"/>
    </row>
    <row r="10618" spans="1:5" ht="14.4" x14ac:dyDescent="0.3">
      <c r="A10618" s="2">
        <f>ROW()</f>
        <v>10618</v>
      </c>
      <c r="E10618" s="50"/>
    </row>
    <row r="10619" spans="1:5" ht="14.4" x14ac:dyDescent="0.3">
      <c r="A10619" s="2">
        <f>ROW()</f>
        <v>10619</v>
      </c>
      <c r="E10619" s="50"/>
    </row>
    <row r="10620" spans="1:5" ht="14.4" x14ac:dyDescent="0.3">
      <c r="A10620" s="2">
        <f>ROW()</f>
        <v>10620</v>
      </c>
      <c r="E10620" s="50"/>
    </row>
    <row r="10621" spans="1:5" ht="14.4" x14ac:dyDescent="0.3">
      <c r="A10621" s="2">
        <f>ROW()</f>
        <v>10621</v>
      </c>
      <c r="E10621" s="50"/>
    </row>
    <row r="10622" spans="1:5" ht="14.4" x14ac:dyDescent="0.3">
      <c r="A10622" s="2">
        <f>ROW()</f>
        <v>10622</v>
      </c>
      <c r="E10622" s="50"/>
    </row>
    <row r="10623" spans="1:5" ht="14.4" x14ac:dyDescent="0.3">
      <c r="A10623" s="2">
        <f>ROW()</f>
        <v>10623</v>
      </c>
      <c r="E10623" s="50"/>
    </row>
    <row r="10624" spans="1:5" ht="14.4" x14ac:dyDescent="0.3">
      <c r="A10624" s="2">
        <f>ROW()</f>
        <v>10624</v>
      </c>
      <c r="E10624" s="50"/>
    </row>
    <row r="10625" spans="1:5" ht="14.4" x14ac:dyDescent="0.3">
      <c r="A10625" s="2">
        <f>ROW()</f>
        <v>10625</v>
      </c>
      <c r="E10625" s="50"/>
    </row>
    <row r="10626" spans="1:5" ht="14.4" x14ac:dyDescent="0.3">
      <c r="A10626" s="2">
        <f>ROW()</f>
        <v>10626</v>
      </c>
      <c r="E10626" s="50"/>
    </row>
    <row r="10627" spans="1:5" ht="14.4" x14ac:dyDescent="0.3">
      <c r="A10627" s="2">
        <f>ROW()</f>
        <v>10627</v>
      </c>
      <c r="E10627" s="50"/>
    </row>
    <row r="10628" spans="1:5" ht="14.4" x14ac:dyDescent="0.3">
      <c r="A10628" s="2">
        <f>ROW()</f>
        <v>10628</v>
      </c>
      <c r="E10628" s="50"/>
    </row>
    <row r="10629" spans="1:5" ht="14.4" x14ac:dyDescent="0.3">
      <c r="A10629" s="2">
        <f>ROW()</f>
        <v>10629</v>
      </c>
      <c r="E10629" s="50"/>
    </row>
    <row r="10630" spans="1:5" ht="14.4" x14ac:dyDescent="0.3">
      <c r="A10630" s="2">
        <f>ROW()</f>
        <v>10630</v>
      </c>
      <c r="E10630" s="50"/>
    </row>
    <row r="10631" spans="1:5" ht="14.4" x14ac:dyDescent="0.3">
      <c r="A10631" s="2">
        <f>ROW()</f>
        <v>10631</v>
      </c>
      <c r="E10631" s="50"/>
    </row>
    <row r="10632" spans="1:5" ht="14.4" x14ac:dyDescent="0.3">
      <c r="A10632" s="2">
        <f>ROW()</f>
        <v>10632</v>
      </c>
      <c r="E10632" s="50"/>
    </row>
    <row r="10633" spans="1:5" ht="14.4" x14ac:dyDescent="0.3">
      <c r="A10633" s="2">
        <f>ROW()</f>
        <v>10633</v>
      </c>
      <c r="E10633" s="50"/>
    </row>
    <row r="10634" spans="1:5" ht="14.4" x14ac:dyDescent="0.3">
      <c r="A10634" s="2">
        <f>ROW()</f>
        <v>10634</v>
      </c>
      <c r="E10634" s="50"/>
    </row>
    <row r="10635" spans="1:5" ht="14.4" x14ac:dyDescent="0.3">
      <c r="A10635" s="2">
        <f>ROW()</f>
        <v>10635</v>
      </c>
      <c r="E10635" s="50"/>
    </row>
    <row r="10636" spans="1:5" ht="14.4" x14ac:dyDescent="0.3">
      <c r="A10636" s="2">
        <f>ROW()</f>
        <v>10636</v>
      </c>
      <c r="E10636" s="50"/>
    </row>
    <row r="10637" spans="1:5" ht="14.4" x14ac:dyDescent="0.3">
      <c r="A10637" s="2">
        <f>ROW()</f>
        <v>10637</v>
      </c>
      <c r="E10637" s="50"/>
    </row>
    <row r="10638" spans="1:5" ht="14.4" x14ac:dyDescent="0.3">
      <c r="A10638" s="2">
        <f>ROW()</f>
        <v>10638</v>
      </c>
      <c r="E10638" s="50"/>
    </row>
    <row r="10639" spans="1:5" ht="14.4" x14ac:dyDescent="0.3">
      <c r="A10639" s="2">
        <f>ROW()</f>
        <v>10639</v>
      </c>
      <c r="E10639" s="50"/>
    </row>
    <row r="10640" spans="1:5" ht="14.4" x14ac:dyDescent="0.3">
      <c r="A10640" s="2">
        <f>ROW()</f>
        <v>10640</v>
      </c>
      <c r="E10640" s="50"/>
    </row>
    <row r="10641" spans="1:5" ht="14.4" x14ac:dyDescent="0.3">
      <c r="A10641" s="2">
        <f>ROW()</f>
        <v>10641</v>
      </c>
      <c r="E10641" s="50"/>
    </row>
    <row r="10642" spans="1:5" ht="14.4" x14ac:dyDescent="0.3">
      <c r="A10642" s="2">
        <f>ROW()</f>
        <v>10642</v>
      </c>
      <c r="E10642" s="50"/>
    </row>
    <row r="10643" spans="1:5" ht="14.4" x14ac:dyDescent="0.3">
      <c r="A10643" s="2">
        <f>ROW()</f>
        <v>10643</v>
      </c>
      <c r="E10643" s="50"/>
    </row>
    <row r="10644" spans="1:5" ht="14.4" x14ac:dyDescent="0.3">
      <c r="A10644" s="2">
        <f>ROW()</f>
        <v>10644</v>
      </c>
      <c r="E10644" s="50"/>
    </row>
    <row r="10645" spans="1:5" ht="14.4" x14ac:dyDescent="0.3">
      <c r="A10645" s="2">
        <f>ROW()</f>
        <v>10645</v>
      </c>
      <c r="E10645" s="50"/>
    </row>
    <row r="10646" spans="1:5" ht="14.4" x14ac:dyDescent="0.3">
      <c r="A10646" s="2">
        <f>ROW()</f>
        <v>10646</v>
      </c>
      <c r="E10646" s="50"/>
    </row>
    <row r="10647" spans="1:5" ht="14.4" x14ac:dyDescent="0.3">
      <c r="A10647" s="2">
        <f>ROW()</f>
        <v>10647</v>
      </c>
      <c r="E10647" s="50"/>
    </row>
    <row r="10648" spans="1:5" ht="14.4" x14ac:dyDescent="0.3">
      <c r="A10648" s="2">
        <f>ROW()</f>
        <v>10648</v>
      </c>
      <c r="E10648" s="50"/>
    </row>
    <row r="10649" spans="1:5" ht="14.4" x14ac:dyDescent="0.3">
      <c r="A10649" s="2">
        <f>ROW()</f>
        <v>10649</v>
      </c>
      <c r="E10649" s="50"/>
    </row>
    <row r="10650" spans="1:5" ht="14.4" x14ac:dyDescent="0.3">
      <c r="A10650" s="2">
        <f>ROW()</f>
        <v>10650</v>
      </c>
      <c r="E10650" s="50"/>
    </row>
    <row r="10651" spans="1:5" ht="14.4" x14ac:dyDescent="0.3">
      <c r="A10651" s="2">
        <f>ROW()</f>
        <v>10651</v>
      </c>
      <c r="E10651" s="50"/>
    </row>
    <row r="10652" spans="1:5" ht="14.4" x14ac:dyDescent="0.3">
      <c r="A10652" s="2">
        <f>ROW()</f>
        <v>10652</v>
      </c>
      <c r="E10652" s="50"/>
    </row>
    <row r="10653" spans="1:5" ht="14.4" x14ac:dyDescent="0.3">
      <c r="A10653" s="2">
        <f>ROW()</f>
        <v>10653</v>
      </c>
      <c r="E10653" s="50"/>
    </row>
    <row r="10654" spans="1:5" ht="14.4" x14ac:dyDescent="0.3">
      <c r="A10654" s="2">
        <f>ROW()</f>
        <v>10654</v>
      </c>
      <c r="E10654" s="50"/>
    </row>
    <row r="10655" spans="1:5" ht="14.4" x14ac:dyDescent="0.3">
      <c r="A10655" s="2">
        <f>ROW()</f>
        <v>10655</v>
      </c>
      <c r="E10655" s="50"/>
    </row>
    <row r="10656" spans="1:5" ht="14.4" x14ac:dyDescent="0.3">
      <c r="A10656" s="2">
        <f>ROW()</f>
        <v>10656</v>
      </c>
      <c r="E10656" s="50"/>
    </row>
    <row r="10657" spans="1:5" ht="14.4" x14ac:dyDescent="0.3">
      <c r="A10657" s="2">
        <f>ROW()</f>
        <v>10657</v>
      </c>
      <c r="E10657" s="50"/>
    </row>
    <row r="10658" spans="1:5" ht="14.4" x14ac:dyDescent="0.3">
      <c r="A10658" s="2">
        <f>ROW()</f>
        <v>10658</v>
      </c>
      <c r="E10658" s="50"/>
    </row>
    <row r="10659" spans="1:5" ht="14.4" x14ac:dyDescent="0.3">
      <c r="A10659" s="2">
        <f>ROW()</f>
        <v>10659</v>
      </c>
      <c r="E10659" s="50"/>
    </row>
    <row r="10660" spans="1:5" ht="14.4" x14ac:dyDescent="0.3">
      <c r="A10660" s="2">
        <f>ROW()</f>
        <v>10660</v>
      </c>
      <c r="E10660" s="50"/>
    </row>
    <row r="10661" spans="1:5" ht="14.4" x14ac:dyDescent="0.3">
      <c r="A10661" s="2">
        <f>ROW()</f>
        <v>10661</v>
      </c>
      <c r="E10661" s="50"/>
    </row>
    <row r="10662" spans="1:5" ht="14.4" x14ac:dyDescent="0.3">
      <c r="A10662" s="2">
        <f>ROW()</f>
        <v>10662</v>
      </c>
      <c r="E10662" s="50"/>
    </row>
    <row r="10663" spans="1:5" ht="14.4" x14ac:dyDescent="0.3">
      <c r="A10663" s="2">
        <f>ROW()</f>
        <v>10663</v>
      </c>
      <c r="E10663" s="50"/>
    </row>
    <row r="10664" spans="1:5" ht="14.4" x14ac:dyDescent="0.3">
      <c r="A10664" s="2">
        <f>ROW()</f>
        <v>10664</v>
      </c>
      <c r="E10664" s="50"/>
    </row>
    <row r="10665" spans="1:5" ht="14.4" x14ac:dyDescent="0.3">
      <c r="A10665" s="2">
        <f>ROW()</f>
        <v>10665</v>
      </c>
      <c r="E10665" s="50"/>
    </row>
    <row r="10666" spans="1:5" ht="14.4" x14ac:dyDescent="0.3">
      <c r="A10666" s="2">
        <f>ROW()</f>
        <v>10666</v>
      </c>
      <c r="E10666" s="50"/>
    </row>
    <row r="10667" spans="1:5" ht="14.4" x14ac:dyDescent="0.3">
      <c r="A10667" s="2">
        <f>ROW()</f>
        <v>10667</v>
      </c>
      <c r="E10667" s="50"/>
    </row>
    <row r="10668" spans="1:5" ht="14.4" x14ac:dyDescent="0.3">
      <c r="A10668" s="2">
        <f>ROW()</f>
        <v>10668</v>
      </c>
      <c r="E10668" s="50"/>
    </row>
    <row r="10669" spans="1:5" ht="14.4" x14ac:dyDescent="0.3">
      <c r="A10669" s="2">
        <f>ROW()</f>
        <v>10669</v>
      </c>
      <c r="E10669" s="50"/>
    </row>
    <row r="10670" spans="1:5" ht="14.4" x14ac:dyDescent="0.3">
      <c r="A10670" s="2">
        <f>ROW()</f>
        <v>10670</v>
      </c>
      <c r="E10670" s="50"/>
    </row>
    <row r="10671" spans="1:5" ht="14.4" x14ac:dyDescent="0.3">
      <c r="A10671" s="2">
        <f>ROW()</f>
        <v>10671</v>
      </c>
      <c r="E10671" s="50"/>
    </row>
    <row r="10672" spans="1:5" ht="14.4" x14ac:dyDescent="0.3">
      <c r="A10672" s="2">
        <f>ROW()</f>
        <v>10672</v>
      </c>
      <c r="E10672" s="50"/>
    </row>
    <row r="10673" spans="1:5" ht="14.4" x14ac:dyDescent="0.3">
      <c r="A10673" s="2">
        <f>ROW()</f>
        <v>10673</v>
      </c>
      <c r="E10673" s="50"/>
    </row>
    <row r="10674" spans="1:5" ht="14.4" x14ac:dyDescent="0.3">
      <c r="A10674" s="2">
        <f>ROW()</f>
        <v>10674</v>
      </c>
      <c r="E10674" s="50"/>
    </row>
    <row r="10675" spans="1:5" ht="14.4" x14ac:dyDescent="0.3">
      <c r="A10675" s="2">
        <f>ROW()</f>
        <v>10675</v>
      </c>
      <c r="E10675" s="50"/>
    </row>
    <row r="10676" spans="1:5" ht="14.4" x14ac:dyDescent="0.3">
      <c r="A10676" s="2">
        <f>ROW()</f>
        <v>10676</v>
      </c>
      <c r="E10676" s="50"/>
    </row>
    <row r="10677" spans="1:5" ht="14.4" x14ac:dyDescent="0.3">
      <c r="A10677" s="2">
        <f>ROW()</f>
        <v>10677</v>
      </c>
      <c r="E10677" s="50"/>
    </row>
    <row r="10678" spans="1:5" ht="14.4" x14ac:dyDescent="0.3">
      <c r="A10678" s="2">
        <f>ROW()</f>
        <v>10678</v>
      </c>
      <c r="E10678" s="50"/>
    </row>
    <row r="10679" spans="1:5" ht="14.4" x14ac:dyDescent="0.3">
      <c r="A10679" s="2">
        <f>ROW()</f>
        <v>10679</v>
      </c>
      <c r="E10679" s="50"/>
    </row>
    <row r="10680" spans="1:5" ht="14.4" x14ac:dyDescent="0.3">
      <c r="A10680" s="2">
        <f>ROW()</f>
        <v>10680</v>
      </c>
      <c r="E10680" s="50"/>
    </row>
    <row r="10681" spans="1:5" ht="14.4" x14ac:dyDescent="0.3">
      <c r="A10681" s="2">
        <f>ROW()</f>
        <v>10681</v>
      </c>
      <c r="E10681" s="50"/>
    </row>
    <row r="10682" spans="1:5" ht="14.4" x14ac:dyDescent="0.3">
      <c r="A10682" s="2">
        <f>ROW()</f>
        <v>10682</v>
      </c>
      <c r="E10682" s="50"/>
    </row>
    <row r="10683" spans="1:5" ht="14.4" x14ac:dyDescent="0.3">
      <c r="A10683" s="2">
        <f>ROW()</f>
        <v>10683</v>
      </c>
      <c r="E10683" s="50"/>
    </row>
    <row r="10684" spans="1:5" ht="14.4" x14ac:dyDescent="0.3">
      <c r="A10684" s="2">
        <f>ROW()</f>
        <v>10684</v>
      </c>
      <c r="E10684" s="50"/>
    </row>
    <row r="10685" spans="1:5" ht="14.4" x14ac:dyDescent="0.3">
      <c r="A10685" s="2">
        <f>ROW()</f>
        <v>10685</v>
      </c>
      <c r="E10685" s="50"/>
    </row>
    <row r="10686" spans="1:5" ht="14.4" x14ac:dyDescent="0.3">
      <c r="A10686" s="2">
        <f>ROW()</f>
        <v>10686</v>
      </c>
      <c r="E10686" s="50"/>
    </row>
    <row r="10687" spans="1:5" ht="14.4" x14ac:dyDescent="0.3">
      <c r="A10687" s="2">
        <f>ROW()</f>
        <v>10687</v>
      </c>
      <c r="E10687" s="50"/>
    </row>
    <row r="10688" spans="1:5" ht="14.4" x14ac:dyDescent="0.3">
      <c r="A10688" s="2">
        <f>ROW()</f>
        <v>10688</v>
      </c>
      <c r="E10688" s="50"/>
    </row>
    <row r="10689" spans="1:5" ht="14.4" x14ac:dyDescent="0.3">
      <c r="A10689" s="2">
        <f>ROW()</f>
        <v>10689</v>
      </c>
      <c r="E10689" s="50"/>
    </row>
    <row r="10690" spans="1:5" ht="14.4" x14ac:dyDescent="0.3">
      <c r="A10690" s="2">
        <f>ROW()</f>
        <v>10690</v>
      </c>
      <c r="E10690" s="50"/>
    </row>
    <row r="10691" spans="1:5" ht="14.4" x14ac:dyDescent="0.3">
      <c r="A10691" s="2">
        <f>ROW()</f>
        <v>10691</v>
      </c>
      <c r="E10691" s="50"/>
    </row>
    <row r="10692" spans="1:5" ht="14.4" x14ac:dyDescent="0.3">
      <c r="A10692" s="2">
        <f>ROW()</f>
        <v>10692</v>
      </c>
      <c r="E10692" s="50"/>
    </row>
    <row r="10693" spans="1:5" ht="14.4" x14ac:dyDescent="0.3">
      <c r="A10693" s="2">
        <f>ROW()</f>
        <v>10693</v>
      </c>
      <c r="E10693" s="50"/>
    </row>
    <row r="10694" spans="1:5" ht="14.4" x14ac:dyDescent="0.3">
      <c r="A10694" s="2">
        <f>ROW()</f>
        <v>10694</v>
      </c>
      <c r="E10694" s="50"/>
    </row>
    <row r="10695" spans="1:5" ht="14.4" x14ac:dyDescent="0.3">
      <c r="A10695" s="2">
        <f>ROW()</f>
        <v>10695</v>
      </c>
      <c r="E10695" s="50"/>
    </row>
    <row r="10696" spans="1:5" ht="14.4" x14ac:dyDescent="0.3">
      <c r="A10696" s="2">
        <f>ROW()</f>
        <v>10696</v>
      </c>
      <c r="E10696" s="50"/>
    </row>
    <row r="10697" spans="1:5" ht="14.4" x14ac:dyDescent="0.3">
      <c r="A10697" s="2">
        <f>ROW()</f>
        <v>10697</v>
      </c>
      <c r="E10697" s="50"/>
    </row>
    <row r="10698" spans="1:5" ht="14.4" x14ac:dyDescent="0.3">
      <c r="A10698" s="2">
        <f>ROW()</f>
        <v>10698</v>
      </c>
      <c r="E10698" s="50"/>
    </row>
    <row r="10699" spans="1:5" ht="14.4" x14ac:dyDescent="0.3">
      <c r="A10699" s="2">
        <f>ROW()</f>
        <v>10699</v>
      </c>
      <c r="E10699" s="50"/>
    </row>
    <row r="10700" spans="1:5" ht="14.4" x14ac:dyDescent="0.3">
      <c r="A10700" s="2">
        <f>ROW()</f>
        <v>10700</v>
      </c>
      <c r="E10700" s="50"/>
    </row>
    <row r="10701" spans="1:5" ht="14.4" x14ac:dyDescent="0.3">
      <c r="A10701" s="2">
        <f>ROW()</f>
        <v>10701</v>
      </c>
      <c r="E10701" s="50"/>
    </row>
    <row r="10702" spans="1:5" ht="14.4" x14ac:dyDescent="0.3">
      <c r="A10702" s="2">
        <f>ROW()</f>
        <v>10702</v>
      </c>
      <c r="E10702" s="50"/>
    </row>
    <row r="10703" spans="1:5" ht="14.4" x14ac:dyDescent="0.3">
      <c r="A10703" s="2">
        <f>ROW()</f>
        <v>10703</v>
      </c>
      <c r="E10703" s="50"/>
    </row>
    <row r="10704" spans="1:5" ht="14.4" x14ac:dyDescent="0.3">
      <c r="A10704" s="2">
        <f>ROW()</f>
        <v>10704</v>
      </c>
      <c r="E10704" s="50"/>
    </row>
    <row r="10705" spans="1:5" ht="14.4" x14ac:dyDescent="0.3">
      <c r="A10705" s="2">
        <f>ROW()</f>
        <v>10705</v>
      </c>
      <c r="E10705" s="50"/>
    </row>
    <row r="10706" spans="1:5" ht="14.4" x14ac:dyDescent="0.3">
      <c r="A10706" s="2">
        <f>ROW()</f>
        <v>10706</v>
      </c>
      <c r="E10706" s="50"/>
    </row>
    <row r="10707" spans="1:5" ht="14.4" x14ac:dyDescent="0.3">
      <c r="A10707" s="2">
        <f>ROW()</f>
        <v>10707</v>
      </c>
      <c r="E10707" s="50"/>
    </row>
    <row r="10708" spans="1:5" ht="14.4" x14ac:dyDescent="0.3">
      <c r="A10708" s="2">
        <f>ROW()</f>
        <v>10708</v>
      </c>
      <c r="E10708" s="50"/>
    </row>
    <row r="10709" spans="1:5" ht="14.4" x14ac:dyDescent="0.3">
      <c r="A10709" s="2">
        <f>ROW()</f>
        <v>10709</v>
      </c>
      <c r="E10709" s="50"/>
    </row>
    <row r="10710" spans="1:5" ht="14.4" x14ac:dyDescent="0.3">
      <c r="A10710" s="2">
        <f>ROW()</f>
        <v>10710</v>
      </c>
      <c r="E10710" s="50"/>
    </row>
    <row r="10711" spans="1:5" ht="14.4" x14ac:dyDescent="0.3">
      <c r="A10711" s="2">
        <f>ROW()</f>
        <v>10711</v>
      </c>
      <c r="E10711" s="50"/>
    </row>
    <row r="10712" spans="1:5" ht="14.4" x14ac:dyDescent="0.3">
      <c r="A10712" s="2">
        <f>ROW()</f>
        <v>10712</v>
      </c>
      <c r="E10712" s="50"/>
    </row>
    <row r="10713" spans="1:5" ht="14.4" x14ac:dyDescent="0.3">
      <c r="A10713" s="2">
        <f>ROW()</f>
        <v>10713</v>
      </c>
      <c r="E10713" s="50"/>
    </row>
    <row r="10714" spans="1:5" ht="14.4" x14ac:dyDescent="0.3">
      <c r="A10714" s="2">
        <f>ROW()</f>
        <v>10714</v>
      </c>
      <c r="E10714" s="50"/>
    </row>
    <row r="10715" spans="1:5" ht="14.4" x14ac:dyDescent="0.3">
      <c r="A10715" s="2">
        <f>ROW()</f>
        <v>10715</v>
      </c>
      <c r="E10715" s="50"/>
    </row>
    <row r="10716" spans="1:5" ht="14.4" x14ac:dyDescent="0.3">
      <c r="A10716" s="2">
        <f>ROW()</f>
        <v>10716</v>
      </c>
      <c r="E10716" s="50"/>
    </row>
    <row r="10717" spans="1:5" ht="14.4" x14ac:dyDescent="0.3">
      <c r="A10717" s="2">
        <f>ROW()</f>
        <v>10717</v>
      </c>
      <c r="E10717" s="50"/>
    </row>
    <row r="10718" spans="1:5" ht="14.4" x14ac:dyDescent="0.3">
      <c r="A10718" s="2">
        <f>ROW()</f>
        <v>10718</v>
      </c>
      <c r="E10718" s="50"/>
    </row>
    <row r="10719" spans="1:5" ht="14.4" x14ac:dyDescent="0.3">
      <c r="A10719" s="2">
        <f>ROW()</f>
        <v>10719</v>
      </c>
      <c r="E10719" s="50"/>
    </row>
    <row r="10720" spans="1:5" ht="14.4" x14ac:dyDescent="0.3">
      <c r="A10720" s="2">
        <f>ROW()</f>
        <v>10720</v>
      </c>
      <c r="E10720" s="50"/>
    </row>
    <row r="10721" spans="1:5" ht="14.4" x14ac:dyDescent="0.3">
      <c r="A10721" s="2">
        <f>ROW()</f>
        <v>10721</v>
      </c>
      <c r="E10721" s="50"/>
    </row>
    <row r="10722" spans="1:5" ht="14.4" x14ac:dyDescent="0.3">
      <c r="A10722" s="2">
        <f>ROW()</f>
        <v>10722</v>
      </c>
      <c r="E10722" s="50"/>
    </row>
    <row r="10723" spans="1:5" ht="14.4" x14ac:dyDescent="0.3">
      <c r="A10723" s="2">
        <f>ROW()</f>
        <v>10723</v>
      </c>
      <c r="E10723" s="50"/>
    </row>
    <row r="10724" spans="1:5" ht="14.4" x14ac:dyDescent="0.3">
      <c r="A10724" s="2">
        <f>ROW()</f>
        <v>10724</v>
      </c>
      <c r="E10724" s="50"/>
    </row>
    <row r="10725" spans="1:5" ht="14.4" x14ac:dyDescent="0.3">
      <c r="A10725" s="2">
        <f>ROW()</f>
        <v>10725</v>
      </c>
      <c r="E10725" s="50"/>
    </row>
    <row r="10726" spans="1:5" ht="14.4" x14ac:dyDescent="0.3">
      <c r="A10726" s="2">
        <f>ROW()</f>
        <v>10726</v>
      </c>
      <c r="E10726" s="50"/>
    </row>
    <row r="10727" spans="1:5" ht="14.4" x14ac:dyDescent="0.3">
      <c r="A10727" s="2">
        <f>ROW()</f>
        <v>10727</v>
      </c>
      <c r="E10727" s="50"/>
    </row>
    <row r="10728" spans="1:5" ht="14.4" x14ac:dyDescent="0.3">
      <c r="A10728" s="2">
        <f>ROW()</f>
        <v>10728</v>
      </c>
      <c r="E10728" s="50"/>
    </row>
    <row r="10729" spans="1:5" ht="14.4" x14ac:dyDescent="0.3">
      <c r="A10729" s="2">
        <f>ROW()</f>
        <v>10729</v>
      </c>
      <c r="E10729" s="50"/>
    </row>
    <row r="10730" spans="1:5" ht="14.4" x14ac:dyDescent="0.3">
      <c r="A10730" s="2">
        <f>ROW()</f>
        <v>10730</v>
      </c>
      <c r="E10730" s="50"/>
    </row>
    <row r="10731" spans="1:5" ht="14.4" x14ac:dyDescent="0.3">
      <c r="A10731" s="2">
        <f>ROW()</f>
        <v>10731</v>
      </c>
      <c r="E10731" s="50"/>
    </row>
    <row r="10732" spans="1:5" ht="14.4" x14ac:dyDescent="0.3">
      <c r="A10732" s="2">
        <f>ROW()</f>
        <v>10732</v>
      </c>
      <c r="E10732" s="50"/>
    </row>
    <row r="10733" spans="1:5" ht="14.4" x14ac:dyDescent="0.3">
      <c r="A10733" s="2">
        <f>ROW()</f>
        <v>10733</v>
      </c>
      <c r="E10733" s="50"/>
    </row>
    <row r="10734" spans="1:5" ht="14.4" x14ac:dyDescent="0.3">
      <c r="A10734" s="2">
        <f>ROW()</f>
        <v>10734</v>
      </c>
      <c r="E10734" s="50"/>
    </row>
    <row r="10735" spans="1:5" ht="14.4" x14ac:dyDescent="0.3">
      <c r="A10735" s="2">
        <f>ROW()</f>
        <v>10735</v>
      </c>
      <c r="E10735" s="50"/>
    </row>
    <row r="10736" spans="1:5" ht="14.4" x14ac:dyDescent="0.3">
      <c r="A10736" s="2">
        <f>ROW()</f>
        <v>10736</v>
      </c>
      <c r="E10736" s="50"/>
    </row>
    <row r="10737" spans="1:5" ht="14.4" x14ac:dyDescent="0.3">
      <c r="A10737" s="2">
        <f>ROW()</f>
        <v>10737</v>
      </c>
      <c r="E10737" s="50"/>
    </row>
    <row r="10738" spans="1:5" ht="14.4" x14ac:dyDescent="0.3">
      <c r="A10738" s="2">
        <f>ROW()</f>
        <v>10738</v>
      </c>
      <c r="E10738" s="50"/>
    </row>
    <row r="10739" spans="1:5" ht="14.4" x14ac:dyDescent="0.3">
      <c r="A10739" s="2">
        <f>ROW()</f>
        <v>10739</v>
      </c>
      <c r="E10739" s="50"/>
    </row>
    <row r="10740" spans="1:5" ht="14.4" x14ac:dyDescent="0.3">
      <c r="A10740" s="2">
        <f>ROW()</f>
        <v>10740</v>
      </c>
      <c r="E10740" s="50"/>
    </row>
    <row r="10741" spans="1:5" ht="14.4" x14ac:dyDescent="0.3">
      <c r="A10741" s="2">
        <f>ROW()</f>
        <v>10741</v>
      </c>
      <c r="E10741" s="50"/>
    </row>
    <row r="10742" spans="1:5" ht="14.4" x14ac:dyDescent="0.3">
      <c r="A10742" s="2">
        <f>ROW()</f>
        <v>10742</v>
      </c>
      <c r="E10742" s="50"/>
    </row>
    <row r="10743" spans="1:5" ht="14.4" x14ac:dyDescent="0.3">
      <c r="A10743" s="2">
        <f>ROW()</f>
        <v>10743</v>
      </c>
      <c r="E10743" s="50"/>
    </row>
    <row r="10744" spans="1:5" ht="14.4" x14ac:dyDescent="0.3">
      <c r="A10744" s="2">
        <f>ROW()</f>
        <v>10744</v>
      </c>
      <c r="E10744" s="50"/>
    </row>
    <row r="10745" spans="1:5" ht="14.4" x14ac:dyDescent="0.3">
      <c r="A10745" s="2">
        <f>ROW()</f>
        <v>10745</v>
      </c>
      <c r="E10745" s="50"/>
    </row>
    <row r="10746" spans="1:5" ht="14.4" x14ac:dyDescent="0.3">
      <c r="A10746" s="2">
        <f>ROW()</f>
        <v>10746</v>
      </c>
      <c r="E10746" s="50"/>
    </row>
    <row r="10747" spans="1:5" ht="14.4" x14ac:dyDescent="0.3">
      <c r="A10747" s="2">
        <f>ROW()</f>
        <v>10747</v>
      </c>
      <c r="E10747" s="50"/>
    </row>
    <row r="10748" spans="1:5" ht="14.4" x14ac:dyDescent="0.3">
      <c r="A10748" s="2">
        <f>ROW()</f>
        <v>10748</v>
      </c>
      <c r="E10748" s="50"/>
    </row>
    <row r="10749" spans="1:5" ht="14.4" x14ac:dyDescent="0.3">
      <c r="A10749" s="2">
        <f>ROW()</f>
        <v>10749</v>
      </c>
      <c r="E10749" s="50"/>
    </row>
    <row r="10750" spans="1:5" ht="14.4" x14ac:dyDescent="0.3">
      <c r="A10750" s="2">
        <f>ROW()</f>
        <v>10750</v>
      </c>
      <c r="E10750" s="50"/>
    </row>
    <row r="10751" spans="1:5" ht="14.4" x14ac:dyDescent="0.3">
      <c r="A10751" s="2">
        <f>ROW()</f>
        <v>10751</v>
      </c>
      <c r="E10751" s="50"/>
    </row>
    <row r="10752" spans="1:5" ht="14.4" x14ac:dyDescent="0.3">
      <c r="A10752" s="2">
        <f>ROW()</f>
        <v>10752</v>
      </c>
      <c r="E10752" s="50"/>
    </row>
    <row r="10753" spans="1:5" ht="14.4" x14ac:dyDescent="0.3">
      <c r="A10753" s="2">
        <f>ROW()</f>
        <v>10753</v>
      </c>
      <c r="E10753" s="50"/>
    </row>
    <row r="10754" spans="1:5" ht="14.4" x14ac:dyDescent="0.3">
      <c r="A10754" s="2">
        <f>ROW()</f>
        <v>10754</v>
      </c>
      <c r="E10754" s="50"/>
    </row>
    <row r="10755" spans="1:5" ht="14.4" x14ac:dyDescent="0.3">
      <c r="A10755" s="2">
        <f>ROW()</f>
        <v>10755</v>
      </c>
      <c r="E10755" s="50"/>
    </row>
    <row r="10756" spans="1:5" ht="14.4" x14ac:dyDescent="0.3">
      <c r="A10756" s="2">
        <f>ROW()</f>
        <v>10756</v>
      </c>
      <c r="E10756" s="50"/>
    </row>
    <row r="10757" spans="1:5" ht="14.4" x14ac:dyDescent="0.3">
      <c r="A10757" s="2">
        <f>ROW()</f>
        <v>10757</v>
      </c>
      <c r="E10757" s="50"/>
    </row>
    <row r="10758" spans="1:5" ht="14.4" x14ac:dyDescent="0.3">
      <c r="A10758" s="2">
        <f>ROW()</f>
        <v>10758</v>
      </c>
      <c r="E10758" s="50"/>
    </row>
    <row r="10759" spans="1:5" ht="14.4" x14ac:dyDescent="0.3">
      <c r="A10759" s="2">
        <f>ROW()</f>
        <v>10759</v>
      </c>
      <c r="E10759" s="50"/>
    </row>
    <row r="10760" spans="1:5" ht="14.4" x14ac:dyDescent="0.3">
      <c r="A10760" s="2">
        <f>ROW()</f>
        <v>10760</v>
      </c>
      <c r="E10760" s="50"/>
    </row>
    <row r="10761" spans="1:5" ht="14.4" x14ac:dyDescent="0.3">
      <c r="A10761" s="2">
        <f>ROW()</f>
        <v>10761</v>
      </c>
      <c r="E10761" s="50"/>
    </row>
    <row r="10762" spans="1:5" ht="14.4" x14ac:dyDescent="0.3">
      <c r="A10762" s="2">
        <f>ROW()</f>
        <v>10762</v>
      </c>
      <c r="E10762" s="50"/>
    </row>
    <row r="10763" spans="1:5" ht="14.4" x14ac:dyDescent="0.3">
      <c r="A10763" s="2">
        <f>ROW()</f>
        <v>10763</v>
      </c>
      <c r="E10763" s="50"/>
    </row>
    <row r="10764" spans="1:5" ht="14.4" x14ac:dyDescent="0.3">
      <c r="A10764" s="2">
        <f>ROW()</f>
        <v>10764</v>
      </c>
      <c r="E10764" s="50"/>
    </row>
    <row r="10765" spans="1:5" ht="14.4" x14ac:dyDescent="0.3">
      <c r="A10765" s="2">
        <f>ROW()</f>
        <v>10765</v>
      </c>
      <c r="E10765" s="50"/>
    </row>
    <row r="10766" spans="1:5" ht="14.4" x14ac:dyDescent="0.3">
      <c r="A10766" s="2">
        <f>ROW()</f>
        <v>10766</v>
      </c>
      <c r="E10766" s="50"/>
    </row>
    <row r="10767" spans="1:5" ht="14.4" x14ac:dyDescent="0.3">
      <c r="A10767" s="2">
        <f>ROW()</f>
        <v>10767</v>
      </c>
      <c r="E10767" s="50"/>
    </row>
    <row r="10768" spans="1:5" ht="14.4" x14ac:dyDescent="0.3">
      <c r="A10768" s="2">
        <f>ROW()</f>
        <v>10768</v>
      </c>
      <c r="E10768" s="50"/>
    </row>
    <row r="10769" spans="1:5" ht="14.4" x14ac:dyDescent="0.3">
      <c r="A10769" s="2">
        <f>ROW()</f>
        <v>10769</v>
      </c>
      <c r="E10769" s="50"/>
    </row>
    <row r="10770" spans="1:5" ht="14.4" x14ac:dyDescent="0.3">
      <c r="A10770" s="2">
        <f>ROW()</f>
        <v>10770</v>
      </c>
      <c r="E10770" s="50"/>
    </row>
    <row r="10771" spans="1:5" ht="14.4" x14ac:dyDescent="0.3">
      <c r="A10771" s="2">
        <f>ROW()</f>
        <v>10771</v>
      </c>
      <c r="E10771" s="50"/>
    </row>
    <row r="10772" spans="1:5" ht="14.4" x14ac:dyDescent="0.3">
      <c r="A10772" s="2">
        <f>ROW()</f>
        <v>10772</v>
      </c>
      <c r="E10772" s="50"/>
    </row>
    <row r="10773" spans="1:5" ht="14.4" x14ac:dyDescent="0.3">
      <c r="A10773" s="2">
        <f>ROW()</f>
        <v>10773</v>
      </c>
      <c r="E10773" s="50"/>
    </row>
    <row r="10774" spans="1:5" ht="14.4" x14ac:dyDescent="0.3">
      <c r="A10774" s="2">
        <f>ROW()</f>
        <v>10774</v>
      </c>
      <c r="E10774" s="50"/>
    </row>
    <row r="10775" spans="1:5" ht="14.4" x14ac:dyDescent="0.3">
      <c r="A10775" s="2">
        <f>ROW()</f>
        <v>10775</v>
      </c>
      <c r="E10775" s="50"/>
    </row>
    <row r="10776" spans="1:5" ht="14.4" x14ac:dyDescent="0.3">
      <c r="A10776" s="2">
        <f>ROW()</f>
        <v>10776</v>
      </c>
      <c r="E10776" s="50"/>
    </row>
    <row r="10777" spans="1:5" ht="14.4" x14ac:dyDescent="0.3">
      <c r="A10777" s="2">
        <f>ROW()</f>
        <v>10777</v>
      </c>
      <c r="E10777" s="50"/>
    </row>
    <row r="10778" spans="1:5" ht="14.4" x14ac:dyDescent="0.3">
      <c r="A10778" s="2">
        <f>ROW()</f>
        <v>10778</v>
      </c>
      <c r="E10778" s="50"/>
    </row>
    <row r="10779" spans="1:5" ht="14.4" x14ac:dyDescent="0.3">
      <c r="A10779" s="2">
        <f>ROW()</f>
        <v>10779</v>
      </c>
      <c r="E10779" s="50"/>
    </row>
    <row r="10780" spans="1:5" ht="14.4" x14ac:dyDescent="0.3">
      <c r="A10780" s="2">
        <f>ROW()</f>
        <v>10780</v>
      </c>
      <c r="E10780" s="50"/>
    </row>
    <row r="10781" spans="1:5" ht="14.4" x14ac:dyDescent="0.3">
      <c r="A10781" s="2">
        <f>ROW()</f>
        <v>10781</v>
      </c>
      <c r="E10781" s="50"/>
    </row>
    <row r="10782" spans="1:5" ht="14.4" x14ac:dyDescent="0.3">
      <c r="A10782" s="2">
        <f>ROW()</f>
        <v>10782</v>
      </c>
      <c r="E10782" s="50"/>
    </row>
    <row r="10783" spans="1:5" ht="14.4" x14ac:dyDescent="0.3">
      <c r="A10783" s="2">
        <f>ROW()</f>
        <v>10783</v>
      </c>
      <c r="E10783" s="50"/>
    </row>
    <row r="10784" spans="1:5" ht="14.4" x14ac:dyDescent="0.3">
      <c r="A10784" s="2">
        <f>ROW()</f>
        <v>10784</v>
      </c>
      <c r="E10784" s="50"/>
    </row>
    <row r="10785" spans="1:5" ht="14.4" x14ac:dyDescent="0.3">
      <c r="A10785" s="2">
        <f>ROW()</f>
        <v>10785</v>
      </c>
      <c r="E10785" s="50"/>
    </row>
    <row r="10786" spans="1:5" ht="14.4" x14ac:dyDescent="0.3">
      <c r="A10786" s="2">
        <f>ROW()</f>
        <v>10786</v>
      </c>
      <c r="E10786" s="50"/>
    </row>
    <row r="10787" spans="1:5" ht="14.4" x14ac:dyDescent="0.3">
      <c r="A10787" s="2">
        <f>ROW()</f>
        <v>10787</v>
      </c>
      <c r="E10787" s="50"/>
    </row>
    <row r="10788" spans="1:5" ht="14.4" x14ac:dyDescent="0.3">
      <c r="A10788" s="2">
        <f>ROW()</f>
        <v>10788</v>
      </c>
      <c r="E10788" s="50"/>
    </row>
    <row r="10789" spans="1:5" ht="14.4" x14ac:dyDescent="0.3">
      <c r="A10789" s="2">
        <f>ROW()</f>
        <v>10789</v>
      </c>
      <c r="E10789" s="50"/>
    </row>
    <row r="10790" spans="1:5" ht="14.4" x14ac:dyDescent="0.3">
      <c r="A10790" s="2">
        <f>ROW()</f>
        <v>10790</v>
      </c>
      <c r="E10790" s="50"/>
    </row>
    <row r="10791" spans="1:5" ht="14.4" x14ac:dyDescent="0.3">
      <c r="A10791" s="2">
        <f>ROW()</f>
        <v>10791</v>
      </c>
      <c r="E10791" s="50"/>
    </row>
    <row r="10792" spans="1:5" ht="14.4" x14ac:dyDescent="0.3">
      <c r="A10792" s="2">
        <f>ROW()</f>
        <v>10792</v>
      </c>
      <c r="E10792" s="50"/>
    </row>
    <row r="10793" spans="1:5" ht="14.4" x14ac:dyDescent="0.3">
      <c r="A10793" s="2">
        <f>ROW()</f>
        <v>10793</v>
      </c>
      <c r="E10793" s="50"/>
    </row>
    <row r="10794" spans="1:5" ht="14.4" x14ac:dyDescent="0.3">
      <c r="A10794" s="2">
        <f>ROW()</f>
        <v>10794</v>
      </c>
      <c r="E10794" s="50"/>
    </row>
    <row r="10795" spans="1:5" ht="14.4" x14ac:dyDescent="0.3">
      <c r="A10795" s="2">
        <f>ROW()</f>
        <v>10795</v>
      </c>
      <c r="E10795" s="50"/>
    </row>
    <row r="10796" spans="1:5" ht="14.4" x14ac:dyDescent="0.3">
      <c r="A10796" s="2">
        <f>ROW()</f>
        <v>10796</v>
      </c>
      <c r="E10796" s="50"/>
    </row>
    <row r="10797" spans="1:5" ht="14.4" x14ac:dyDescent="0.3">
      <c r="A10797" s="2">
        <f>ROW()</f>
        <v>10797</v>
      </c>
      <c r="E10797" s="50"/>
    </row>
    <row r="10798" spans="1:5" ht="14.4" x14ac:dyDescent="0.3">
      <c r="A10798" s="2">
        <f>ROW()</f>
        <v>10798</v>
      </c>
      <c r="E10798" s="50"/>
    </row>
    <row r="10799" spans="1:5" ht="14.4" x14ac:dyDescent="0.3">
      <c r="A10799" s="2">
        <f>ROW()</f>
        <v>10799</v>
      </c>
      <c r="E10799" s="50"/>
    </row>
    <row r="10800" spans="1:5" ht="14.4" x14ac:dyDescent="0.3">
      <c r="A10800" s="2">
        <f>ROW()</f>
        <v>10800</v>
      </c>
      <c r="E10800" s="50"/>
    </row>
    <row r="10801" spans="1:5" ht="14.4" x14ac:dyDescent="0.3">
      <c r="A10801" s="2">
        <f>ROW()</f>
        <v>10801</v>
      </c>
      <c r="E10801" s="50"/>
    </row>
    <row r="10802" spans="1:5" ht="14.4" x14ac:dyDescent="0.3">
      <c r="A10802" s="2">
        <f>ROW()</f>
        <v>10802</v>
      </c>
      <c r="E10802" s="50"/>
    </row>
    <row r="10803" spans="1:5" ht="14.4" x14ac:dyDescent="0.3">
      <c r="A10803" s="2">
        <f>ROW()</f>
        <v>10803</v>
      </c>
      <c r="E10803" s="50"/>
    </row>
    <row r="10804" spans="1:5" ht="14.4" x14ac:dyDescent="0.3">
      <c r="A10804" s="2">
        <f>ROW()</f>
        <v>10804</v>
      </c>
      <c r="E10804" s="50"/>
    </row>
    <row r="10805" spans="1:5" ht="14.4" x14ac:dyDescent="0.3">
      <c r="A10805" s="2">
        <f>ROW()</f>
        <v>10805</v>
      </c>
      <c r="E10805" s="50"/>
    </row>
    <row r="10806" spans="1:5" ht="14.4" x14ac:dyDescent="0.3">
      <c r="A10806" s="2">
        <f>ROW()</f>
        <v>10806</v>
      </c>
      <c r="E10806" s="50"/>
    </row>
    <row r="10807" spans="1:5" ht="14.4" x14ac:dyDescent="0.3">
      <c r="A10807" s="2">
        <f>ROW()</f>
        <v>10807</v>
      </c>
      <c r="E10807" s="50"/>
    </row>
    <row r="10808" spans="1:5" ht="14.4" x14ac:dyDescent="0.3">
      <c r="A10808" s="2">
        <f>ROW()</f>
        <v>10808</v>
      </c>
      <c r="E10808" s="50"/>
    </row>
    <row r="10809" spans="1:5" ht="14.4" x14ac:dyDescent="0.3">
      <c r="A10809" s="2">
        <f>ROW()</f>
        <v>10809</v>
      </c>
      <c r="E10809" s="50"/>
    </row>
    <row r="10810" spans="1:5" ht="14.4" x14ac:dyDescent="0.3">
      <c r="A10810" s="2">
        <f>ROW()</f>
        <v>10810</v>
      </c>
      <c r="E10810" s="50"/>
    </row>
    <row r="10811" spans="1:5" ht="14.4" x14ac:dyDescent="0.3">
      <c r="A10811" s="2">
        <f>ROW()</f>
        <v>10811</v>
      </c>
      <c r="E10811" s="50"/>
    </row>
    <row r="10812" spans="1:5" ht="14.4" x14ac:dyDescent="0.3">
      <c r="A10812" s="2">
        <f>ROW()</f>
        <v>10812</v>
      </c>
      <c r="E10812" s="50"/>
    </row>
    <row r="10813" spans="1:5" ht="14.4" x14ac:dyDescent="0.3">
      <c r="A10813" s="2">
        <f>ROW()</f>
        <v>10813</v>
      </c>
      <c r="E10813" s="50"/>
    </row>
    <row r="10814" spans="1:5" ht="14.4" x14ac:dyDescent="0.3">
      <c r="A10814" s="2">
        <f>ROW()</f>
        <v>10814</v>
      </c>
      <c r="E10814" s="50"/>
    </row>
    <row r="10815" spans="1:5" ht="14.4" x14ac:dyDescent="0.3">
      <c r="A10815" s="2">
        <f>ROW()</f>
        <v>10815</v>
      </c>
      <c r="E10815" s="50"/>
    </row>
    <row r="10816" spans="1:5" ht="14.4" x14ac:dyDescent="0.3">
      <c r="A10816" s="2">
        <f>ROW()</f>
        <v>10816</v>
      </c>
      <c r="E10816" s="50"/>
    </row>
    <row r="10817" spans="1:5" ht="14.4" x14ac:dyDescent="0.3">
      <c r="A10817" s="2">
        <f>ROW()</f>
        <v>10817</v>
      </c>
      <c r="E10817" s="50"/>
    </row>
    <row r="10818" spans="1:5" ht="14.4" x14ac:dyDescent="0.3">
      <c r="A10818" s="2">
        <f>ROW()</f>
        <v>10818</v>
      </c>
      <c r="E10818" s="50"/>
    </row>
    <row r="10819" spans="1:5" ht="14.4" x14ac:dyDescent="0.3">
      <c r="A10819" s="2">
        <f>ROW()</f>
        <v>10819</v>
      </c>
      <c r="E10819" s="50"/>
    </row>
    <row r="10820" spans="1:5" ht="14.4" x14ac:dyDescent="0.3">
      <c r="A10820" s="2">
        <f>ROW()</f>
        <v>10820</v>
      </c>
      <c r="E10820" s="50"/>
    </row>
    <row r="10821" spans="1:5" ht="14.4" x14ac:dyDescent="0.3">
      <c r="A10821" s="2">
        <f>ROW()</f>
        <v>10821</v>
      </c>
      <c r="E10821" s="50"/>
    </row>
    <row r="10822" spans="1:5" ht="14.4" x14ac:dyDescent="0.3">
      <c r="A10822" s="2">
        <f>ROW()</f>
        <v>10822</v>
      </c>
      <c r="E10822" s="50"/>
    </row>
    <row r="10823" spans="1:5" ht="14.4" x14ac:dyDescent="0.3">
      <c r="A10823" s="2">
        <f>ROW()</f>
        <v>10823</v>
      </c>
      <c r="E10823" s="50"/>
    </row>
    <row r="10824" spans="1:5" ht="14.4" x14ac:dyDescent="0.3">
      <c r="A10824" s="2">
        <f>ROW()</f>
        <v>10824</v>
      </c>
      <c r="E10824" s="50"/>
    </row>
    <row r="10825" spans="1:5" ht="14.4" x14ac:dyDescent="0.3">
      <c r="A10825" s="2">
        <f>ROW()</f>
        <v>10825</v>
      </c>
      <c r="E10825" s="50"/>
    </row>
    <row r="10826" spans="1:5" ht="14.4" x14ac:dyDescent="0.3">
      <c r="A10826" s="2">
        <f>ROW()</f>
        <v>10826</v>
      </c>
      <c r="E10826" s="50"/>
    </row>
    <row r="10827" spans="1:5" ht="14.4" x14ac:dyDescent="0.3">
      <c r="A10827" s="2">
        <f>ROW()</f>
        <v>10827</v>
      </c>
      <c r="E10827" s="50"/>
    </row>
    <row r="10828" spans="1:5" ht="14.4" x14ac:dyDescent="0.3">
      <c r="A10828" s="2">
        <f>ROW()</f>
        <v>10828</v>
      </c>
      <c r="E10828" s="50"/>
    </row>
    <row r="10829" spans="1:5" ht="14.4" x14ac:dyDescent="0.3">
      <c r="A10829" s="2">
        <f>ROW()</f>
        <v>10829</v>
      </c>
      <c r="E10829" s="50"/>
    </row>
    <row r="10830" spans="1:5" ht="14.4" x14ac:dyDescent="0.3">
      <c r="A10830" s="2">
        <f>ROW()</f>
        <v>10830</v>
      </c>
      <c r="E10830" s="50"/>
    </row>
    <row r="10831" spans="1:5" ht="14.4" x14ac:dyDescent="0.3">
      <c r="A10831" s="2">
        <f>ROW()</f>
        <v>10831</v>
      </c>
      <c r="E10831" s="50"/>
    </row>
    <row r="10832" spans="1:5" ht="14.4" x14ac:dyDescent="0.3">
      <c r="A10832" s="2">
        <f>ROW()</f>
        <v>10832</v>
      </c>
      <c r="E10832" s="50"/>
    </row>
    <row r="10833" spans="1:5" ht="14.4" x14ac:dyDescent="0.3">
      <c r="A10833" s="2">
        <f>ROW()</f>
        <v>10833</v>
      </c>
      <c r="E10833" s="50"/>
    </row>
    <row r="10834" spans="1:5" ht="14.4" x14ac:dyDescent="0.3">
      <c r="A10834" s="2">
        <f>ROW()</f>
        <v>10834</v>
      </c>
      <c r="E10834" s="50"/>
    </row>
    <row r="10835" spans="1:5" ht="14.4" x14ac:dyDescent="0.3">
      <c r="A10835" s="2">
        <f>ROW()</f>
        <v>10835</v>
      </c>
      <c r="E10835" s="50"/>
    </row>
    <row r="10836" spans="1:5" ht="14.4" x14ac:dyDescent="0.3">
      <c r="A10836" s="2">
        <f>ROW()</f>
        <v>10836</v>
      </c>
      <c r="E10836" s="50"/>
    </row>
    <row r="10837" spans="1:5" ht="14.4" x14ac:dyDescent="0.3">
      <c r="A10837" s="2">
        <f>ROW()</f>
        <v>10837</v>
      </c>
      <c r="E10837" s="50"/>
    </row>
    <row r="10838" spans="1:5" ht="14.4" x14ac:dyDescent="0.3">
      <c r="A10838" s="2">
        <f>ROW()</f>
        <v>10838</v>
      </c>
      <c r="E10838" s="50"/>
    </row>
    <row r="10839" spans="1:5" ht="14.4" x14ac:dyDescent="0.3">
      <c r="A10839" s="2">
        <f>ROW()</f>
        <v>10839</v>
      </c>
      <c r="E10839" s="50"/>
    </row>
    <row r="10840" spans="1:5" ht="14.4" x14ac:dyDescent="0.3">
      <c r="A10840" s="2">
        <f>ROW()</f>
        <v>10840</v>
      </c>
      <c r="E10840" s="50"/>
    </row>
    <row r="10841" spans="1:5" ht="14.4" x14ac:dyDescent="0.3">
      <c r="A10841" s="2">
        <f>ROW()</f>
        <v>10841</v>
      </c>
      <c r="E10841" s="50"/>
    </row>
    <row r="10842" spans="1:5" ht="14.4" x14ac:dyDescent="0.3">
      <c r="A10842" s="2">
        <f>ROW()</f>
        <v>10842</v>
      </c>
      <c r="E10842" s="50"/>
    </row>
    <row r="10843" spans="1:5" ht="14.4" x14ac:dyDescent="0.3">
      <c r="A10843" s="2">
        <f>ROW()</f>
        <v>10843</v>
      </c>
      <c r="E10843" s="50"/>
    </row>
    <row r="10844" spans="1:5" ht="14.4" x14ac:dyDescent="0.3">
      <c r="A10844" s="2">
        <f>ROW()</f>
        <v>10844</v>
      </c>
      <c r="E10844" s="50"/>
    </row>
    <row r="10845" spans="1:5" ht="14.4" x14ac:dyDescent="0.3">
      <c r="A10845" s="2">
        <f>ROW()</f>
        <v>10845</v>
      </c>
      <c r="E10845" s="50"/>
    </row>
    <row r="10846" spans="1:5" ht="14.4" x14ac:dyDescent="0.3">
      <c r="A10846" s="2">
        <f>ROW()</f>
        <v>10846</v>
      </c>
      <c r="E10846" s="50"/>
    </row>
    <row r="10847" spans="1:5" ht="14.4" x14ac:dyDescent="0.3">
      <c r="A10847" s="2">
        <f>ROW()</f>
        <v>10847</v>
      </c>
      <c r="E10847" s="50"/>
    </row>
    <row r="10848" spans="1:5" ht="14.4" x14ac:dyDescent="0.3">
      <c r="A10848" s="2">
        <f>ROW()</f>
        <v>10848</v>
      </c>
      <c r="E10848" s="50"/>
    </row>
    <row r="10849" spans="1:5" ht="14.4" x14ac:dyDescent="0.3">
      <c r="A10849" s="2">
        <f>ROW()</f>
        <v>10849</v>
      </c>
      <c r="E10849" s="50"/>
    </row>
    <row r="10850" spans="1:5" ht="14.4" x14ac:dyDescent="0.3">
      <c r="A10850" s="2">
        <f>ROW()</f>
        <v>10850</v>
      </c>
      <c r="E10850" s="50"/>
    </row>
    <row r="10851" spans="1:5" ht="14.4" x14ac:dyDescent="0.3">
      <c r="A10851" s="2">
        <f>ROW()</f>
        <v>10851</v>
      </c>
      <c r="E10851" s="50"/>
    </row>
    <row r="10852" spans="1:5" ht="14.4" x14ac:dyDescent="0.3">
      <c r="A10852" s="2">
        <f>ROW()</f>
        <v>10852</v>
      </c>
      <c r="E10852" s="50"/>
    </row>
    <row r="10853" spans="1:5" ht="14.4" x14ac:dyDescent="0.3">
      <c r="A10853" s="2">
        <f>ROW()</f>
        <v>10853</v>
      </c>
      <c r="E10853" s="50"/>
    </row>
    <row r="10854" spans="1:5" ht="14.4" x14ac:dyDescent="0.3">
      <c r="A10854" s="2">
        <f>ROW()</f>
        <v>10854</v>
      </c>
      <c r="E10854" s="50"/>
    </row>
    <row r="10855" spans="1:5" ht="14.4" x14ac:dyDescent="0.3">
      <c r="A10855" s="2">
        <f>ROW()</f>
        <v>10855</v>
      </c>
      <c r="E10855" s="50"/>
    </row>
    <row r="10856" spans="1:5" ht="14.4" x14ac:dyDescent="0.3">
      <c r="A10856" s="2">
        <f>ROW()</f>
        <v>10856</v>
      </c>
      <c r="E10856" s="50"/>
    </row>
    <row r="10857" spans="1:5" ht="14.4" x14ac:dyDescent="0.3">
      <c r="A10857" s="2">
        <f>ROW()</f>
        <v>10857</v>
      </c>
      <c r="E10857" s="50"/>
    </row>
    <row r="10858" spans="1:5" ht="14.4" x14ac:dyDescent="0.3">
      <c r="A10858" s="2">
        <f>ROW()</f>
        <v>10858</v>
      </c>
      <c r="E10858" s="50"/>
    </row>
    <row r="10859" spans="1:5" ht="14.4" x14ac:dyDescent="0.3">
      <c r="A10859" s="2">
        <f>ROW()</f>
        <v>10859</v>
      </c>
      <c r="E10859" s="50"/>
    </row>
    <row r="10860" spans="1:5" ht="14.4" x14ac:dyDescent="0.3">
      <c r="A10860" s="2">
        <f>ROW()</f>
        <v>10860</v>
      </c>
      <c r="E10860" s="50"/>
    </row>
    <row r="10861" spans="1:5" ht="14.4" x14ac:dyDescent="0.3">
      <c r="A10861" s="2">
        <f>ROW()</f>
        <v>10861</v>
      </c>
      <c r="E10861" s="50"/>
    </row>
    <row r="10862" spans="1:5" ht="14.4" x14ac:dyDescent="0.3">
      <c r="A10862" s="2">
        <f>ROW()</f>
        <v>10862</v>
      </c>
      <c r="E10862" s="50"/>
    </row>
    <row r="10863" spans="1:5" ht="14.4" x14ac:dyDescent="0.3">
      <c r="A10863" s="2">
        <f>ROW()</f>
        <v>10863</v>
      </c>
      <c r="E10863" s="50"/>
    </row>
    <row r="10864" spans="1:5" ht="14.4" x14ac:dyDescent="0.3">
      <c r="A10864" s="2">
        <f>ROW()</f>
        <v>10864</v>
      </c>
      <c r="E10864" s="50"/>
    </row>
    <row r="10865" spans="1:5" ht="14.4" x14ac:dyDescent="0.3">
      <c r="A10865" s="2">
        <f>ROW()</f>
        <v>10865</v>
      </c>
      <c r="E10865" s="50"/>
    </row>
    <row r="10866" spans="1:5" ht="14.4" x14ac:dyDescent="0.3">
      <c r="A10866" s="2">
        <f>ROW()</f>
        <v>10866</v>
      </c>
      <c r="E10866" s="50"/>
    </row>
    <row r="10867" spans="1:5" ht="14.4" x14ac:dyDescent="0.3">
      <c r="A10867" s="2">
        <f>ROW()</f>
        <v>10867</v>
      </c>
      <c r="E10867" s="50"/>
    </row>
    <row r="10868" spans="1:5" ht="14.4" x14ac:dyDescent="0.3">
      <c r="A10868" s="2">
        <f>ROW()</f>
        <v>10868</v>
      </c>
      <c r="E10868" s="50"/>
    </row>
    <row r="10869" spans="1:5" ht="14.4" x14ac:dyDescent="0.3">
      <c r="A10869" s="2">
        <f>ROW()</f>
        <v>10869</v>
      </c>
      <c r="E10869" s="50"/>
    </row>
    <row r="10870" spans="1:5" ht="14.4" x14ac:dyDescent="0.3">
      <c r="A10870" s="2">
        <f>ROW()</f>
        <v>10870</v>
      </c>
      <c r="E10870" s="50"/>
    </row>
    <row r="10871" spans="1:5" ht="14.4" x14ac:dyDescent="0.3">
      <c r="A10871" s="2">
        <f>ROW()</f>
        <v>10871</v>
      </c>
      <c r="E10871" s="50"/>
    </row>
    <row r="10872" spans="1:5" ht="14.4" x14ac:dyDescent="0.3">
      <c r="A10872" s="2">
        <f>ROW()</f>
        <v>10872</v>
      </c>
      <c r="E10872" s="50"/>
    </row>
    <row r="10873" spans="1:5" ht="14.4" x14ac:dyDescent="0.3">
      <c r="A10873" s="2">
        <f>ROW()</f>
        <v>10873</v>
      </c>
      <c r="E10873" s="50"/>
    </row>
    <row r="10874" spans="1:5" ht="14.4" x14ac:dyDescent="0.3">
      <c r="A10874" s="2">
        <f>ROW()</f>
        <v>10874</v>
      </c>
      <c r="E10874" s="50"/>
    </row>
    <row r="10875" spans="1:5" ht="14.4" x14ac:dyDescent="0.3">
      <c r="A10875" s="2">
        <f>ROW()</f>
        <v>10875</v>
      </c>
      <c r="E10875" s="50"/>
    </row>
    <row r="10876" spans="1:5" ht="14.4" x14ac:dyDescent="0.3">
      <c r="A10876" s="2">
        <f>ROW()</f>
        <v>10876</v>
      </c>
      <c r="E10876" s="50"/>
    </row>
    <row r="10877" spans="1:5" ht="14.4" x14ac:dyDescent="0.3">
      <c r="A10877" s="2">
        <f>ROW()</f>
        <v>10877</v>
      </c>
      <c r="E10877" s="50"/>
    </row>
    <row r="10878" spans="1:5" ht="14.4" x14ac:dyDescent="0.3">
      <c r="A10878" s="2">
        <f>ROW()</f>
        <v>10878</v>
      </c>
      <c r="E10878" s="50"/>
    </row>
    <row r="10879" spans="1:5" ht="14.4" x14ac:dyDescent="0.3">
      <c r="A10879" s="2">
        <f>ROW()</f>
        <v>10879</v>
      </c>
      <c r="E10879" s="50"/>
    </row>
    <row r="10880" spans="1:5" ht="14.4" x14ac:dyDescent="0.3">
      <c r="A10880" s="2">
        <f>ROW()</f>
        <v>10880</v>
      </c>
      <c r="E10880" s="50"/>
    </row>
    <row r="10881" spans="1:5" ht="14.4" x14ac:dyDescent="0.3">
      <c r="A10881" s="2">
        <f>ROW()</f>
        <v>10881</v>
      </c>
      <c r="E10881" s="50"/>
    </row>
    <row r="10882" spans="1:5" ht="14.4" x14ac:dyDescent="0.3">
      <c r="A10882" s="2">
        <f>ROW()</f>
        <v>10882</v>
      </c>
      <c r="E10882" s="50"/>
    </row>
    <row r="10883" spans="1:5" ht="14.4" x14ac:dyDescent="0.3">
      <c r="A10883" s="2">
        <f>ROW()</f>
        <v>10883</v>
      </c>
      <c r="E10883" s="50"/>
    </row>
    <row r="10884" spans="1:5" ht="14.4" x14ac:dyDescent="0.3">
      <c r="A10884" s="2">
        <f>ROW()</f>
        <v>10884</v>
      </c>
      <c r="E10884" s="50"/>
    </row>
    <row r="10885" spans="1:5" ht="14.4" x14ac:dyDescent="0.3">
      <c r="A10885" s="2">
        <f>ROW()</f>
        <v>10885</v>
      </c>
      <c r="E10885" s="50"/>
    </row>
    <row r="10886" spans="1:5" ht="14.4" x14ac:dyDescent="0.3">
      <c r="A10886" s="2">
        <f>ROW()</f>
        <v>10886</v>
      </c>
      <c r="E10886" s="50"/>
    </row>
    <row r="10887" spans="1:5" ht="14.4" x14ac:dyDescent="0.3">
      <c r="A10887" s="2">
        <f>ROW()</f>
        <v>10887</v>
      </c>
      <c r="E10887" s="50"/>
    </row>
    <row r="10888" spans="1:5" ht="14.4" x14ac:dyDescent="0.3">
      <c r="A10888" s="2">
        <f>ROW()</f>
        <v>10888</v>
      </c>
      <c r="E10888" s="50"/>
    </row>
    <row r="10889" spans="1:5" ht="14.4" x14ac:dyDescent="0.3">
      <c r="A10889" s="2">
        <f>ROW()</f>
        <v>10889</v>
      </c>
      <c r="E10889" s="50"/>
    </row>
    <row r="10890" spans="1:5" ht="14.4" x14ac:dyDescent="0.3">
      <c r="A10890" s="2">
        <f>ROW()</f>
        <v>10890</v>
      </c>
      <c r="E10890" s="50"/>
    </row>
    <row r="10891" spans="1:5" ht="14.4" x14ac:dyDescent="0.3">
      <c r="A10891" s="2">
        <f>ROW()</f>
        <v>10891</v>
      </c>
      <c r="E10891" s="50"/>
    </row>
    <row r="10892" spans="1:5" ht="14.4" x14ac:dyDescent="0.3">
      <c r="A10892" s="2">
        <f>ROW()</f>
        <v>10892</v>
      </c>
      <c r="E10892" s="50"/>
    </row>
    <row r="10893" spans="1:5" ht="14.4" x14ac:dyDescent="0.3">
      <c r="A10893" s="2">
        <f>ROW()</f>
        <v>10893</v>
      </c>
      <c r="E10893" s="50"/>
    </row>
    <row r="10894" spans="1:5" ht="14.4" x14ac:dyDescent="0.3">
      <c r="A10894" s="2">
        <f>ROW()</f>
        <v>10894</v>
      </c>
      <c r="E10894" s="50"/>
    </row>
    <row r="10895" spans="1:5" ht="14.4" x14ac:dyDescent="0.3">
      <c r="A10895" s="2">
        <f>ROW()</f>
        <v>10895</v>
      </c>
      <c r="E10895" s="50"/>
    </row>
    <row r="10896" spans="1:5" ht="14.4" x14ac:dyDescent="0.3">
      <c r="A10896" s="2">
        <f>ROW()</f>
        <v>10896</v>
      </c>
      <c r="E10896" s="50"/>
    </row>
    <row r="10897" spans="1:5" ht="14.4" x14ac:dyDescent="0.3">
      <c r="A10897" s="2">
        <f>ROW()</f>
        <v>10897</v>
      </c>
      <c r="E10897" s="50"/>
    </row>
    <row r="10898" spans="1:5" ht="14.4" x14ac:dyDescent="0.3">
      <c r="A10898" s="2">
        <f>ROW()</f>
        <v>10898</v>
      </c>
      <c r="E10898" s="50"/>
    </row>
    <row r="10899" spans="1:5" ht="14.4" x14ac:dyDescent="0.3">
      <c r="A10899" s="2">
        <f>ROW()</f>
        <v>10899</v>
      </c>
      <c r="E10899" s="50"/>
    </row>
    <row r="10900" spans="1:5" ht="14.4" x14ac:dyDescent="0.3">
      <c r="A10900" s="2">
        <f>ROW()</f>
        <v>10900</v>
      </c>
      <c r="E10900" s="50"/>
    </row>
    <row r="10901" spans="1:5" ht="14.4" x14ac:dyDescent="0.3">
      <c r="A10901" s="2">
        <f>ROW()</f>
        <v>10901</v>
      </c>
      <c r="E10901" s="50"/>
    </row>
    <row r="10902" spans="1:5" ht="14.4" x14ac:dyDescent="0.3">
      <c r="A10902" s="2">
        <f>ROW()</f>
        <v>10902</v>
      </c>
      <c r="E10902" s="50"/>
    </row>
    <row r="10903" spans="1:5" ht="14.4" x14ac:dyDescent="0.3">
      <c r="A10903" s="2">
        <f>ROW()</f>
        <v>10903</v>
      </c>
      <c r="E10903" s="50"/>
    </row>
    <row r="10904" spans="1:5" ht="14.4" x14ac:dyDescent="0.3">
      <c r="A10904" s="2">
        <f>ROW()</f>
        <v>10904</v>
      </c>
      <c r="E10904" s="50"/>
    </row>
    <row r="10905" spans="1:5" ht="14.4" x14ac:dyDescent="0.3">
      <c r="A10905" s="2">
        <f>ROW()</f>
        <v>10905</v>
      </c>
      <c r="E10905" s="50"/>
    </row>
    <row r="10906" spans="1:5" ht="14.4" x14ac:dyDescent="0.3">
      <c r="A10906" s="2">
        <f>ROW()</f>
        <v>10906</v>
      </c>
      <c r="E10906" s="50"/>
    </row>
    <row r="10907" spans="1:5" ht="14.4" x14ac:dyDescent="0.3">
      <c r="A10907" s="2">
        <f>ROW()</f>
        <v>10907</v>
      </c>
      <c r="E10907" s="50"/>
    </row>
    <row r="10908" spans="1:5" ht="14.4" x14ac:dyDescent="0.3">
      <c r="A10908" s="2">
        <f>ROW()</f>
        <v>10908</v>
      </c>
      <c r="E10908" s="50"/>
    </row>
    <row r="10909" spans="1:5" ht="14.4" x14ac:dyDescent="0.3">
      <c r="A10909" s="2">
        <f>ROW()</f>
        <v>10909</v>
      </c>
      <c r="E10909" s="50"/>
    </row>
    <row r="10910" spans="1:5" ht="14.4" x14ac:dyDescent="0.3">
      <c r="A10910" s="2">
        <f>ROW()</f>
        <v>10910</v>
      </c>
      <c r="E10910" s="50"/>
    </row>
    <row r="10911" spans="1:5" ht="14.4" x14ac:dyDescent="0.3">
      <c r="A10911" s="2">
        <f>ROW()</f>
        <v>10911</v>
      </c>
      <c r="E10911" s="50"/>
    </row>
    <row r="10912" spans="1:5" ht="14.4" x14ac:dyDescent="0.3">
      <c r="A10912" s="2">
        <f>ROW()</f>
        <v>10912</v>
      </c>
      <c r="E10912" s="50"/>
    </row>
    <row r="10913" spans="1:5" ht="14.4" x14ac:dyDescent="0.3">
      <c r="A10913" s="2">
        <f>ROW()</f>
        <v>10913</v>
      </c>
      <c r="E10913" s="50"/>
    </row>
    <row r="10914" spans="1:5" ht="14.4" x14ac:dyDescent="0.3">
      <c r="A10914" s="2">
        <f>ROW()</f>
        <v>10914</v>
      </c>
      <c r="E10914" s="50"/>
    </row>
    <row r="10915" spans="1:5" ht="14.4" x14ac:dyDescent="0.3">
      <c r="A10915" s="2">
        <f>ROW()</f>
        <v>10915</v>
      </c>
      <c r="E10915" s="50"/>
    </row>
    <row r="10916" spans="1:5" ht="14.4" x14ac:dyDescent="0.3">
      <c r="A10916" s="2">
        <f>ROW()</f>
        <v>10916</v>
      </c>
      <c r="E10916" s="50"/>
    </row>
    <row r="10917" spans="1:5" ht="14.4" x14ac:dyDescent="0.3">
      <c r="A10917" s="2">
        <f>ROW()</f>
        <v>10917</v>
      </c>
      <c r="E10917" s="50"/>
    </row>
    <row r="10918" spans="1:5" ht="14.4" x14ac:dyDescent="0.3">
      <c r="A10918" s="2">
        <f>ROW()</f>
        <v>10918</v>
      </c>
      <c r="E10918" s="50"/>
    </row>
    <row r="10919" spans="1:5" ht="14.4" x14ac:dyDescent="0.3">
      <c r="A10919" s="2">
        <f>ROW()</f>
        <v>10919</v>
      </c>
      <c r="E10919" s="50"/>
    </row>
    <row r="10920" spans="1:5" ht="14.4" x14ac:dyDescent="0.3">
      <c r="A10920" s="2">
        <f>ROW()</f>
        <v>10920</v>
      </c>
      <c r="E10920" s="50"/>
    </row>
    <row r="10921" spans="1:5" ht="14.4" x14ac:dyDescent="0.3">
      <c r="A10921" s="2">
        <f>ROW()</f>
        <v>10921</v>
      </c>
      <c r="E10921" s="50"/>
    </row>
    <row r="10922" spans="1:5" ht="14.4" x14ac:dyDescent="0.3">
      <c r="A10922" s="2">
        <f>ROW()</f>
        <v>10922</v>
      </c>
      <c r="E10922" s="50"/>
    </row>
    <row r="10923" spans="1:5" ht="14.4" x14ac:dyDescent="0.3">
      <c r="A10923" s="2">
        <f>ROW()</f>
        <v>10923</v>
      </c>
      <c r="E10923" s="50"/>
    </row>
    <row r="10924" spans="1:5" ht="14.4" x14ac:dyDescent="0.3">
      <c r="A10924" s="2">
        <f>ROW()</f>
        <v>10924</v>
      </c>
      <c r="E10924" s="50"/>
    </row>
    <row r="10925" spans="1:5" ht="14.4" x14ac:dyDescent="0.3">
      <c r="A10925" s="2">
        <f>ROW()</f>
        <v>10925</v>
      </c>
      <c r="E10925" s="50"/>
    </row>
    <row r="10926" spans="1:5" ht="14.4" x14ac:dyDescent="0.3">
      <c r="A10926" s="2">
        <f>ROW()</f>
        <v>10926</v>
      </c>
      <c r="E10926" s="50"/>
    </row>
    <row r="10927" spans="1:5" ht="14.4" x14ac:dyDescent="0.3">
      <c r="A10927" s="2">
        <f>ROW()</f>
        <v>10927</v>
      </c>
      <c r="E10927" s="50"/>
    </row>
    <row r="10928" spans="1:5" ht="14.4" x14ac:dyDescent="0.3">
      <c r="A10928" s="2">
        <f>ROW()</f>
        <v>10928</v>
      </c>
      <c r="E10928" s="50"/>
    </row>
    <row r="10929" spans="1:5" ht="14.4" x14ac:dyDescent="0.3">
      <c r="A10929" s="2">
        <f>ROW()</f>
        <v>10929</v>
      </c>
      <c r="E10929" s="50"/>
    </row>
    <row r="10930" spans="1:5" ht="14.4" x14ac:dyDescent="0.3">
      <c r="A10930" s="2">
        <f>ROW()</f>
        <v>10930</v>
      </c>
      <c r="E10930" s="50"/>
    </row>
    <row r="10931" spans="1:5" ht="14.4" x14ac:dyDescent="0.3">
      <c r="A10931" s="2">
        <f>ROW()</f>
        <v>10931</v>
      </c>
      <c r="E10931" s="50"/>
    </row>
    <row r="10932" spans="1:5" ht="14.4" x14ac:dyDescent="0.3">
      <c r="A10932" s="2">
        <f>ROW()</f>
        <v>10932</v>
      </c>
      <c r="E10932" s="50"/>
    </row>
    <row r="10933" spans="1:5" ht="14.4" x14ac:dyDescent="0.3">
      <c r="A10933" s="2">
        <f>ROW()</f>
        <v>10933</v>
      </c>
      <c r="E10933" s="50"/>
    </row>
    <row r="10934" spans="1:5" ht="14.4" x14ac:dyDescent="0.3">
      <c r="A10934" s="2">
        <f>ROW()</f>
        <v>10934</v>
      </c>
      <c r="E10934" s="50"/>
    </row>
    <row r="10935" spans="1:5" ht="14.4" x14ac:dyDescent="0.3">
      <c r="A10935" s="2">
        <f>ROW()</f>
        <v>10935</v>
      </c>
      <c r="E10935" s="50"/>
    </row>
    <row r="10936" spans="1:5" ht="14.4" x14ac:dyDescent="0.3">
      <c r="A10936" s="2">
        <f>ROW()</f>
        <v>10936</v>
      </c>
      <c r="E10936" s="50"/>
    </row>
    <row r="10937" spans="1:5" ht="14.4" x14ac:dyDescent="0.3">
      <c r="A10937" s="2">
        <f>ROW()</f>
        <v>10937</v>
      </c>
      <c r="E10937" s="50"/>
    </row>
    <row r="10938" spans="1:5" ht="14.4" x14ac:dyDescent="0.3">
      <c r="A10938" s="2">
        <f>ROW()</f>
        <v>10938</v>
      </c>
      <c r="E10938" s="50"/>
    </row>
    <row r="10939" spans="1:5" ht="14.4" x14ac:dyDescent="0.3">
      <c r="A10939" s="2">
        <f>ROW()</f>
        <v>10939</v>
      </c>
      <c r="E10939" s="50"/>
    </row>
    <row r="10940" spans="1:5" ht="14.4" x14ac:dyDescent="0.3">
      <c r="A10940" s="2">
        <f>ROW()</f>
        <v>10940</v>
      </c>
      <c r="E10940" s="50"/>
    </row>
    <row r="10941" spans="1:5" ht="14.4" x14ac:dyDescent="0.3">
      <c r="A10941" s="2">
        <f>ROW()</f>
        <v>10941</v>
      </c>
      <c r="E10941" s="50"/>
    </row>
    <row r="10942" spans="1:5" ht="14.4" x14ac:dyDescent="0.3">
      <c r="A10942" s="2">
        <f>ROW()</f>
        <v>10942</v>
      </c>
      <c r="E10942" s="50"/>
    </row>
    <row r="10943" spans="1:5" ht="14.4" x14ac:dyDescent="0.3">
      <c r="A10943" s="2">
        <f>ROW()</f>
        <v>10943</v>
      </c>
      <c r="E10943" s="50"/>
    </row>
    <row r="10944" spans="1:5" ht="14.4" x14ac:dyDescent="0.3">
      <c r="A10944" s="2">
        <f>ROW()</f>
        <v>10944</v>
      </c>
      <c r="E10944" s="50"/>
    </row>
    <row r="10945" spans="1:5" ht="14.4" x14ac:dyDescent="0.3">
      <c r="A10945" s="2">
        <f>ROW()</f>
        <v>10945</v>
      </c>
      <c r="E10945" s="50"/>
    </row>
    <row r="10946" spans="1:5" ht="14.4" x14ac:dyDescent="0.3">
      <c r="A10946" s="2">
        <f>ROW()</f>
        <v>10946</v>
      </c>
      <c r="E10946" s="50"/>
    </row>
    <row r="10947" spans="1:5" ht="14.4" x14ac:dyDescent="0.3">
      <c r="A10947" s="2">
        <f>ROW()</f>
        <v>10947</v>
      </c>
      <c r="E10947" s="50"/>
    </row>
    <row r="10948" spans="1:5" ht="14.4" x14ac:dyDescent="0.3">
      <c r="A10948" s="2">
        <f>ROW()</f>
        <v>10948</v>
      </c>
      <c r="E10948" s="50"/>
    </row>
    <row r="10949" spans="1:5" ht="14.4" x14ac:dyDescent="0.3">
      <c r="A10949" s="2">
        <f>ROW()</f>
        <v>10949</v>
      </c>
      <c r="E10949" s="50"/>
    </row>
    <row r="10950" spans="1:5" ht="14.4" x14ac:dyDescent="0.3">
      <c r="A10950" s="2">
        <f>ROW()</f>
        <v>10950</v>
      </c>
      <c r="E10950" s="50"/>
    </row>
    <row r="10951" spans="1:5" ht="14.4" x14ac:dyDescent="0.3">
      <c r="A10951" s="2">
        <f>ROW()</f>
        <v>10951</v>
      </c>
      <c r="E10951" s="50"/>
    </row>
    <row r="10952" spans="1:5" ht="14.4" x14ac:dyDescent="0.3">
      <c r="A10952" s="2">
        <f>ROW()</f>
        <v>10952</v>
      </c>
      <c r="E10952" s="50"/>
    </row>
    <row r="10953" spans="1:5" ht="14.4" x14ac:dyDescent="0.3">
      <c r="A10953" s="2">
        <f>ROW()</f>
        <v>10953</v>
      </c>
      <c r="E10953" s="50"/>
    </row>
    <row r="10954" spans="1:5" ht="14.4" x14ac:dyDescent="0.3">
      <c r="A10954" s="2">
        <f>ROW()</f>
        <v>10954</v>
      </c>
      <c r="E10954" s="50"/>
    </row>
    <row r="10955" spans="1:5" ht="14.4" x14ac:dyDescent="0.3">
      <c r="A10955" s="2">
        <f>ROW()</f>
        <v>10955</v>
      </c>
      <c r="E10955" s="50"/>
    </row>
    <row r="10956" spans="1:5" ht="14.4" x14ac:dyDescent="0.3">
      <c r="A10956" s="2">
        <f>ROW()</f>
        <v>10956</v>
      </c>
      <c r="E10956" s="50"/>
    </row>
    <row r="10957" spans="1:5" ht="14.4" x14ac:dyDescent="0.3">
      <c r="A10957" s="2">
        <f>ROW()</f>
        <v>10957</v>
      </c>
      <c r="E10957" s="50"/>
    </row>
    <row r="10958" spans="1:5" ht="14.4" x14ac:dyDescent="0.3">
      <c r="A10958" s="2">
        <f>ROW()</f>
        <v>10958</v>
      </c>
      <c r="E10958" s="50"/>
    </row>
    <row r="10959" spans="1:5" ht="14.4" x14ac:dyDescent="0.3">
      <c r="A10959" s="2">
        <f>ROW()</f>
        <v>10959</v>
      </c>
      <c r="E10959" s="50"/>
    </row>
    <row r="10960" spans="1:5" ht="14.4" x14ac:dyDescent="0.3">
      <c r="A10960" s="2">
        <f>ROW()</f>
        <v>10960</v>
      </c>
      <c r="E10960" s="50"/>
    </row>
    <row r="10961" spans="1:5" ht="14.4" x14ac:dyDescent="0.3">
      <c r="A10961" s="2">
        <f>ROW()</f>
        <v>10961</v>
      </c>
      <c r="E10961" s="50"/>
    </row>
    <row r="10962" spans="1:5" ht="14.4" x14ac:dyDescent="0.3">
      <c r="A10962" s="2">
        <f>ROW()</f>
        <v>10962</v>
      </c>
      <c r="E10962" s="50"/>
    </row>
    <row r="10963" spans="1:5" ht="14.4" x14ac:dyDescent="0.3">
      <c r="A10963" s="2">
        <f>ROW()</f>
        <v>10963</v>
      </c>
      <c r="E10963" s="50"/>
    </row>
    <row r="10964" spans="1:5" ht="14.4" x14ac:dyDescent="0.3">
      <c r="A10964" s="2">
        <f>ROW()</f>
        <v>10964</v>
      </c>
      <c r="E10964" s="50"/>
    </row>
    <row r="10965" spans="1:5" ht="14.4" x14ac:dyDescent="0.3">
      <c r="A10965" s="2">
        <f>ROW()</f>
        <v>10965</v>
      </c>
      <c r="E10965" s="50"/>
    </row>
    <row r="10966" spans="1:5" ht="14.4" x14ac:dyDescent="0.3">
      <c r="A10966" s="2">
        <f>ROW()</f>
        <v>10966</v>
      </c>
      <c r="E10966" s="50"/>
    </row>
    <row r="10967" spans="1:5" ht="14.4" x14ac:dyDescent="0.3">
      <c r="A10967" s="2">
        <f>ROW()</f>
        <v>10967</v>
      </c>
      <c r="E10967" s="50"/>
    </row>
    <row r="10968" spans="1:5" ht="14.4" x14ac:dyDescent="0.3">
      <c r="A10968" s="2">
        <f>ROW()</f>
        <v>10968</v>
      </c>
      <c r="E10968" s="50"/>
    </row>
    <row r="10969" spans="1:5" ht="14.4" x14ac:dyDescent="0.3">
      <c r="A10969" s="2">
        <f>ROW()</f>
        <v>10969</v>
      </c>
      <c r="E10969" s="50"/>
    </row>
    <row r="10970" spans="1:5" ht="14.4" x14ac:dyDescent="0.3">
      <c r="A10970" s="2">
        <f>ROW()</f>
        <v>10970</v>
      </c>
      <c r="E10970" s="50"/>
    </row>
    <row r="10971" spans="1:5" ht="14.4" x14ac:dyDescent="0.3">
      <c r="A10971" s="2">
        <f>ROW()</f>
        <v>10971</v>
      </c>
      <c r="E10971" s="50"/>
    </row>
    <row r="10972" spans="1:5" ht="14.4" x14ac:dyDescent="0.3">
      <c r="A10972" s="2">
        <f>ROW()</f>
        <v>10972</v>
      </c>
      <c r="E10972" s="50"/>
    </row>
    <row r="10973" spans="1:5" ht="14.4" x14ac:dyDescent="0.3">
      <c r="A10973" s="2">
        <f>ROW()</f>
        <v>10973</v>
      </c>
      <c r="E10973" s="50"/>
    </row>
    <row r="10974" spans="1:5" ht="14.4" x14ac:dyDescent="0.3">
      <c r="A10974" s="2">
        <f>ROW()</f>
        <v>10974</v>
      </c>
      <c r="E10974" s="50"/>
    </row>
    <row r="10975" spans="1:5" ht="14.4" x14ac:dyDescent="0.3">
      <c r="A10975" s="2">
        <f>ROW()</f>
        <v>10975</v>
      </c>
      <c r="E10975" s="50"/>
    </row>
    <row r="10976" spans="1:5" ht="14.4" x14ac:dyDescent="0.3">
      <c r="A10976" s="2">
        <f>ROW()</f>
        <v>10976</v>
      </c>
      <c r="E10976" s="50"/>
    </row>
    <row r="10977" spans="1:5" ht="14.4" x14ac:dyDescent="0.3">
      <c r="A10977" s="2">
        <f>ROW()</f>
        <v>10977</v>
      </c>
      <c r="E10977" s="50"/>
    </row>
    <row r="10978" spans="1:5" ht="14.4" x14ac:dyDescent="0.3">
      <c r="A10978" s="2">
        <f>ROW()</f>
        <v>10978</v>
      </c>
      <c r="E10978" s="50"/>
    </row>
    <row r="10979" spans="1:5" ht="14.4" x14ac:dyDescent="0.3">
      <c r="A10979" s="2">
        <f>ROW()</f>
        <v>10979</v>
      </c>
      <c r="E10979" s="50"/>
    </row>
    <row r="10980" spans="1:5" ht="14.4" x14ac:dyDescent="0.3">
      <c r="A10980" s="2">
        <f>ROW()</f>
        <v>10980</v>
      </c>
      <c r="E10980" s="50"/>
    </row>
    <row r="10981" spans="1:5" ht="14.4" x14ac:dyDescent="0.3">
      <c r="A10981" s="2">
        <f>ROW()</f>
        <v>10981</v>
      </c>
      <c r="E10981" s="50"/>
    </row>
    <row r="10982" spans="1:5" ht="14.4" x14ac:dyDescent="0.3">
      <c r="A10982" s="2">
        <f>ROW()</f>
        <v>10982</v>
      </c>
      <c r="E10982" s="50"/>
    </row>
    <row r="10983" spans="1:5" ht="14.4" x14ac:dyDescent="0.3">
      <c r="A10983" s="2">
        <f>ROW()</f>
        <v>10983</v>
      </c>
      <c r="E10983" s="50"/>
    </row>
    <row r="10984" spans="1:5" ht="14.4" x14ac:dyDescent="0.3">
      <c r="A10984" s="2">
        <f>ROW()</f>
        <v>10984</v>
      </c>
      <c r="E10984" s="50"/>
    </row>
    <row r="10985" spans="1:5" ht="14.4" x14ac:dyDescent="0.3">
      <c r="A10985" s="2">
        <f>ROW()</f>
        <v>10985</v>
      </c>
      <c r="E10985" s="50"/>
    </row>
    <row r="10986" spans="1:5" ht="14.4" x14ac:dyDescent="0.3">
      <c r="A10986" s="2">
        <f>ROW()</f>
        <v>10986</v>
      </c>
      <c r="E10986" s="50"/>
    </row>
    <row r="10987" spans="1:5" ht="14.4" x14ac:dyDescent="0.3">
      <c r="A10987" s="2">
        <f>ROW()</f>
        <v>10987</v>
      </c>
      <c r="E10987" s="50"/>
    </row>
    <row r="10988" spans="1:5" ht="14.4" x14ac:dyDescent="0.3">
      <c r="A10988" s="2">
        <f>ROW()</f>
        <v>10988</v>
      </c>
      <c r="E10988" s="50"/>
    </row>
    <row r="10989" spans="1:5" ht="14.4" x14ac:dyDescent="0.3">
      <c r="A10989" s="2">
        <f>ROW()</f>
        <v>10989</v>
      </c>
      <c r="E10989" s="50"/>
    </row>
    <row r="10990" spans="1:5" ht="14.4" x14ac:dyDescent="0.3">
      <c r="A10990" s="2">
        <f>ROW()</f>
        <v>10990</v>
      </c>
      <c r="E10990" s="50"/>
    </row>
    <row r="10991" spans="1:5" ht="14.4" x14ac:dyDescent="0.3">
      <c r="A10991" s="2">
        <f>ROW()</f>
        <v>10991</v>
      </c>
      <c r="E10991" s="50"/>
    </row>
    <row r="10992" spans="1:5" ht="14.4" x14ac:dyDescent="0.3">
      <c r="A10992" s="2">
        <f>ROW()</f>
        <v>10992</v>
      </c>
      <c r="E10992" s="50"/>
    </row>
    <row r="10993" spans="1:5" ht="14.4" x14ac:dyDescent="0.3">
      <c r="A10993" s="2">
        <f>ROW()</f>
        <v>10993</v>
      </c>
      <c r="E10993" s="50"/>
    </row>
    <row r="10994" spans="1:5" ht="14.4" x14ac:dyDescent="0.3">
      <c r="A10994" s="2">
        <f>ROW()</f>
        <v>10994</v>
      </c>
      <c r="E10994" s="50"/>
    </row>
    <row r="10995" spans="1:5" ht="14.4" x14ac:dyDescent="0.3">
      <c r="A10995" s="2">
        <f>ROW()</f>
        <v>10995</v>
      </c>
      <c r="E10995" s="50"/>
    </row>
    <row r="10996" spans="1:5" ht="14.4" x14ac:dyDescent="0.3">
      <c r="A10996" s="2">
        <f>ROW()</f>
        <v>10996</v>
      </c>
      <c r="E10996" s="50"/>
    </row>
    <row r="10997" spans="1:5" ht="14.4" x14ac:dyDescent="0.3">
      <c r="A10997" s="2">
        <f>ROW()</f>
        <v>10997</v>
      </c>
      <c r="E10997" s="50"/>
    </row>
    <row r="10998" spans="1:5" ht="14.4" x14ac:dyDescent="0.3">
      <c r="A10998" s="2">
        <f>ROW()</f>
        <v>10998</v>
      </c>
      <c r="E10998" s="50"/>
    </row>
    <row r="10999" spans="1:5" ht="14.4" x14ac:dyDescent="0.3">
      <c r="A10999" s="2">
        <f>ROW()</f>
        <v>10999</v>
      </c>
      <c r="E10999" s="50"/>
    </row>
    <row r="11000" spans="1:5" ht="14.4" x14ac:dyDescent="0.3">
      <c r="A11000" s="2">
        <f>ROW()</f>
        <v>11000</v>
      </c>
      <c r="E11000" s="50"/>
    </row>
    <row r="11001" spans="1:5" ht="14.4" x14ac:dyDescent="0.3">
      <c r="A11001" s="2">
        <f>ROW()</f>
        <v>11001</v>
      </c>
      <c r="E11001" s="50"/>
    </row>
    <row r="11002" spans="1:5" ht="14.4" x14ac:dyDescent="0.3">
      <c r="A11002" s="2">
        <f>ROW()</f>
        <v>11002</v>
      </c>
      <c r="E11002" s="50"/>
    </row>
    <row r="11003" spans="1:5" ht="14.4" x14ac:dyDescent="0.3">
      <c r="A11003" s="2">
        <f>ROW()</f>
        <v>11003</v>
      </c>
      <c r="E11003" s="50"/>
    </row>
    <row r="11004" spans="1:5" ht="14.4" x14ac:dyDescent="0.3">
      <c r="A11004" s="2">
        <f>ROW()</f>
        <v>11004</v>
      </c>
      <c r="E11004" s="50"/>
    </row>
    <row r="11005" spans="1:5" ht="14.4" x14ac:dyDescent="0.3">
      <c r="A11005" s="2">
        <f>ROW()</f>
        <v>11005</v>
      </c>
      <c r="E11005" s="50"/>
    </row>
    <row r="11006" spans="1:5" ht="14.4" x14ac:dyDescent="0.3">
      <c r="A11006" s="2">
        <f>ROW()</f>
        <v>11006</v>
      </c>
      <c r="E11006" s="50"/>
    </row>
    <row r="11007" spans="1:5" ht="14.4" x14ac:dyDescent="0.3">
      <c r="A11007" s="2">
        <f>ROW()</f>
        <v>11007</v>
      </c>
      <c r="E11007" s="50"/>
    </row>
    <row r="11008" spans="1:5" ht="14.4" x14ac:dyDescent="0.3">
      <c r="A11008" s="2">
        <f>ROW()</f>
        <v>11008</v>
      </c>
      <c r="E11008" s="50"/>
    </row>
    <row r="11009" spans="1:5" ht="14.4" x14ac:dyDescent="0.3">
      <c r="A11009" s="2">
        <f>ROW()</f>
        <v>11009</v>
      </c>
      <c r="E11009" s="50"/>
    </row>
    <row r="11010" spans="1:5" ht="14.4" x14ac:dyDescent="0.3">
      <c r="A11010" s="2">
        <f>ROW()</f>
        <v>11010</v>
      </c>
      <c r="E11010" s="50"/>
    </row>
    <row r="11011" spans="1:5" ht="14.4" x14ac:dyDescent="0.3">
      <c r="A11011" s="2">
        <f>ROW()</f>
        <v>11011</v>
      </c>
      <c r="E11011" s="50"/>
    </row>
    <row r="11012" spans="1:5" ht="14.4" x14ac:dyDescent="0.3">
      <c r="A11012" s="2">
        <f>ROW()</f>
        <v>11012</v>
      </c>
      <c r="E11012" s="50"/>
    </row>
    <row r="11013" spans="1:5" ht="14.4" x14ac:dyDescent="0.3">
      <c r="A11013" s="2">
        <f>ROW()</f>
        <v>11013</v>
      </c>
      <c r="E11013" s="50"/>
    </row>
    <row r="11014" spans="1:5" ht="14.4" x14ac:dyDescent="0.3">
      <c r="A11014" s="2">
        <f>ROW()</f>
        <v>11014</v>
      </c>
      <c r="E11014" s="50"/>
    </row>
    <row r="11015" spans="1:5" ht="14.4" x14ac:dyDescent="0.3">
      <c r="A11015" s="2">
        <f>ROW()</f>
        <v>11015</v>
      </c>
      <c r="E11015" s="50"/>
    </row>
    <row r="11016" spans="1:5" ht="14.4" x14ac:dyDescent="0.3">
      <c r="A11016" s="2">
        <f>ROW()</f>
        <v>11016</v>
      </c>
      <c r="E11016" s="50"/>
    </row>
    <row r="11017" spans="1:5" ht="14.4" x14ac:dyDescent="0.3">
      <c r="A11017" s="2">
        <f>ROW()</f>
        <v>11017</v>
      </c>
      <c r="E11017" s="50"/>
    </row>
    <row r="11018" spans="1:5" ht="14.4" x14ac:dyDescent="0.3">
      <c r="A11018" s="2">
        <f>ROW()</f>
        <v>11018</v>
      </c>
      <c r="E11018" s="50"/>
    </row>
    <row r="11019" spans="1:5" ht="14.4" x14ac:dyDescent="0.3">
      <c r="A11019" s="2">
        <f>ROW()</f>
        <v>11019</v>
      </c>
      <c r="E11019" s="50"/>
    </row>
    <row r="11020" spans="1:5" ht="14.4" x14ac:dyDescent="0.3">
      <c r="A11020" s="2">
        <f>ROW()</f>
        <v>11020</v>
      </c>
      <c r="E11020" s="50"/>
    </row>
    <row r="11021" spans="1:5" ht="14.4" x14ac:dyDescent="0.3">
      <c r="A11021" s="2">
        <f>ROW()</f>
        <v>11021</v>
      </c>
      <c r="E11021" s="50"/>
    </row>
    <row r="11022" spans="1:5" ht="14.4" x14ac:dyDescent="0.3">
      <c r="A11022" s="2">
        <f>ROW()</f>
        <v>11022</v>
      </c>
      <c r="E11022" s="50"/>
    </row>
    <row r="11023" spans="1:5" ht="14.4" x14ac:dyDescent="0.3">
      <c r="A11023" s="2">
        <f>ROW()</f>
        <v>11023</v>
      </c>
      <c r="E11023" s="50"/>
    </row>
    <row r="11024" spans="1:5" ht="14.4" x14ac:dyDescent="0.3">
      <c r="A11024" s="2">
        <f>ROW()</f>
        <v>11024</v>
      </c>
      <c r="E11024" s="50"/>
    </row>
    <row r="11025" spans="1:5" ht="14.4" x14ac:dyDescent="0.3">
      <c r="A11025" s="2">
        <f>ROW()</f>
        <v>11025</v>
      </c>
      <c r="E11025" s="50"/>
    </row>
    <row r="11026" spans="1:5" ht="14.4" x14ac:dyDescent="0.3">
      <c r="A11026" s="2">
        <f>ROW()</f>
        <v>11026</v>
      </c>
      <c r="E11026" s="50"/>
    </row>
    <row r="11027" spans="1:5" ht="14.4" x14ac:dyDescent="0.3">
      <c r="A11027" s="2">
        <f>ROW()</f>
        <v>11027</v>
      </c>
      <c r="E11027" s="50"/>
    </row>
    <row r="11028" spans="1:5" ht="14.4" x14ac:dyDescent="0.3">
      <c r="A11028" s="2">
        <f>ROW()</f>
        <v>11028</v>
      </c>
      <c r="E11028" s="50"/>
    </row>
    <row r="11029" spans="1:5" ht="14.4" x14ac:dyDescent="0.3">
      <c r="A11029" s="2">
        <f>ROW()</f>
        <v>11029</v>
      </c>
      <c r="E11029" s="50"/>
    </row>
    <row r="11030" spans="1:5" ht="14.4" x14ac:dyDescent="0.3">
      <c r="A11030" s="2">
        <f>ROW()</f>
        <v>11030</v>
      </c>
      <c r="E11030" s="50"/>
    </row>
    <row r="11031" spans="1:5" ht="14.4" x14ac:dyDescent="0.3">
      <c r="A11031" s="2">
        <f>ROW()</f>
        <v>11031</v>
      </c>
      <c r="E11031" s="50"/>
    </row>
    <row r="11032" spans="1:5" ht="14.4" x14ac:dyDescent="0.3">
      <c r="A11032" s="2">
        <f>ROW()</f>
        <v>11032</v>
      </c>
      <c r="E11032" s="50"/>
    </row>
    <row r="11033" spans="1:5" ht="14.4" x14ac:dyDescent="0.3">
      <c r="A11033" s="2">
        <f>ROW()</f>
        <v>11033</v>
      </c>
      <c r="E11033" s="50"/>
    </row>
    <row r="11034" spans="1:5" ht="14.4" x14ac:dyDescent="0.3">
      <c r="A11034" s="2">
        <f>ROW()</f>
        <v>11034</v>
      </c>
      <c r="E11034" s="50"/>
    </row>
    <row r="11035" spans="1:5" ht="14.4" x14ac:dyDescent="0.3">
      <c r="A11035" s="2">
        <f>ROW()</f>
        <v>11035</v>
      </c>
      <c r="E11035" s="50"/>
    </row>
    <row r="11036" spans="1:5" ht="14.4" x14ac:dyDescent="0.3">
      <c r="A11036" s="2">
        <f>ROW()</f>
        <v>11036</v>
      </c>
      <c r="E11036" s="50"/>
    </row>
    <row r="11037" spans="1:5" ht="14.4" x14ac:dyDescent="0.3">
      <c r="A11037" s="2">
        <f>ROW()</f>
        <v>11037</v>
      </c>
      <c r="E11037" s="50"/>
    </row>
    <row r="11038" spans="1:5" ht="14.4" x14ac:dyDescent="0.3">
      <c r="A11038" s="2">
        <f>ROW()</f>
        <v>11038</v>
      </c>
      <c r="E11038" s="50"/>
    </row>
    <row r="11039" spans="1:5" ht="14.4" x14ac:dyDescent="0.3">
      <c r="A11039" s="2">
        <f>ROW()</f>
        <v>11039</v>
      </c>
      <c r="E11039" s="50"/>
    </row>
    <row r="11040" spans="1:5" ht="14.4" x14ac:dyDescent="0.3">
      <c r="A11040" s="2">
        <f>ROW()</f>
        <v>11040</v>
      </c>
      <c r="E11040" s="50"/>
    </row>
    <row r="11041" spans="1:5" ht="14.4" x14ac:dyDescent="0.3">
      <c r="A11041" s="2">
        <f>ROW()</f>
        <v>11041</v>
      </c>
      <c r="E11041" s="50"/>
    </row>
    <row r="11042" spans="1:5" ht="14.4" x14ac:dyDescent="0.3">
      <c r="A11042" s="2">
        <f>ROW()</f>
        <v>11042</v>
      </c>
      <c r="E11042" s="50"/>
    </row>
    <row r="11043" spans="1:5" ht="14.4" x14ac:dyDescent="0.3">
      <c r="A11043" s="2">
        <f>ROW()</f>
        <v>11043</v>
      </c>
      <c r="E11043" s="50"/>
    </row>
    <row r="11044" spans="1:5" ht="14.4" x14ac:dyDescent="0.3">
      <c r="A11044" s="2">
        <f>ROW()</f>
        <v>11044</v>
      </c>
      <c r="E11044" s="50"/>
    </row>
    <row r="11045" spans="1:5" ht="14.4" x14ac:dyDescent="0.3">
      <c r="A11045" s="2">
        <f>ROW()</f>
        <v>11045</v>
      </c>
      <c r="E11045" s="50"/>
    </row>
    <row r="11046" spans="1:5" ht="14.4" x14ac:dyDescent="0.3">
      <c r="A11046" s="2">
        <f>ROW()</f>
        <v>11046</v>
      </c>
      <c r="E11046" s="50"/>
    </row>
    <row r="11047" spans="1:5" ht="14.4" x14ac:dyDescent="0.3">
      <c r="A11047" s="2">
        <f>ROW()</f>
        <v>11047</v>
      </c>
      <c r="E11047" s="50"/>
    </row>
    <row r="11048" spans="1:5" ht="14.4" x14ac:dyDescent="0.3">
      <c r="A11048" s="2">
        <f>ROW()</f>
        <v>11048</v>
      </c>
      <c r="E11048" s="50"/>
    </row>
    <row r="11049" spans="1:5" ht="14.4" x14ac:dyDescent="0.3">
      <c r="A11049" s="2">
        <f>ROW()</f>
        <v>11049</v>
      </c>
      <c r="E11049" s="50"/>
    </row>
    <row r="11050" spans="1:5" ht="14.4" x14ac:dyDescent="0.3">
      <c r="A11050" s="2">
        <f>ROW()</f>
        <v>11050</v>
      </c>
      <c r="E11050" s="50"/>
    </row>
    <row r="11051" spans="1:5" ht="14.4" x14ac:dyDescent="0.3">
      <c r="A11051" s="2">
        <f>ROW()</f>
        <v>11051</v>
      </c>
      <c r="E11051" s="50"/>
    </row>
    <row r="11052" spans="1:5" ht="14.4" x14ac:dyDescent="0.3">
      <c r="A11052" s="2">
        <f>ROW()</f>
        <v>11052</v>
      </c>
      <c r="E11052" s="50"/>
    </row>
    <row r="11053" spans="1:5" ht="14.4" x14ac:dyDescent="0.3">
      <c r="A11053" s="2">
        <f>ROW()</f>
        <v>11053</v>
      </c>
      <c r="E11053" s="50"/>
    </row>
    <row r="11054" spans="1:5" ht="14.4" x14ac:dyDescent="0.3">
      <c r="A11054" s="2">
        <f>ROW()</f>
        <v>11054</v>
      </c>
      <c r="E11054" s="50"/>
    </row>
    <row r="11055" spans="1:5" ht="14.4" x14ac:dyDescent="0.3">
      <c r="A11055" s="2">
        <f>ROW()</f>
        <v>11055</v>
      </c>
      <c r="E11055" s="50"/>
    </row>
    <row r="11056" spans="1:5" ht="14.4" x14ac:dyDescent="0.3">
      <c r="A11056" s="2">
        <f>ROW()</f>
        <v>11056</v>
      </c>
      <c r="E11056" s="50"/>
    </row>
    <row r="11057" spans="1:5" ht="14.4" x14ac:dyDescent="0.3">
      <c r="A11057" s="2">
        <f>ROW()</f>
        <v>11057</v>
      </c>
      <c r="E11057" s="50"/>
    </row>
    <row r="11058" spans="1:5" ht="14.4" x14ac:dyDescent="0.3">
      <c r="A11058" s="2">
        <f>ROW()</f>
        <v>11058</v>
      </c>
      <c r="E11058" s="50"/>
    </row>
    <row r="11059" spans="1:5" ht="14.4" x14ac:dyDescent="0.3">
      <c r="A11059" s="2">
        <f>ROW()</f>
        <v>11059</v>
      </c>
      <c r="E11059" s="50"/>
    </row>
    <row r="11060" spans="1:5" ht="14.4" x14ac:dyDescent="0.3">
      <c r="A11060" s="2">
        <f>ROW()</f>
        <v>11060</v>
      </c>
      <c r="E11060" s="50"/>
    </row>
    <row r="11061" spans="1:5" ht="14.4" x14ac:dyDescent="0.3">
      <c r="A11061" s="2">
        <f>ROW()</f>
        <v>11061</v>
      </c>
      <c r="E11061" s="50"/>
    </row>
    <row r="11062" spans="1:5" ht="14.4" x14ac:dyDescent="0.3">
      <c r="A11062" s="2">
        <f>ROW()</f>
        <v>11062</v>
      </c>
      <c r="E11062" s="50"/>
    </row>
    <row r="11063" spans="1:5" ht="14.4" x14ac:dyDescent="0.3">
      <c r="A11063" s="2">
        <f>ROW()</f>
        <v>11063</v>
      </c>
      <c r="E11063" s="50"/>
    </row>
    <row r="11064" spans="1:5" ht="14.4" x14ac:dyDescent="0.3">
      <c r="A11064" s="2">
        <f>ROW()</f>
        <v>11064</v>
      </c>
      <c r="E11064" s="50"/>
    </row>
    <row r="11065" spans="1:5" ht="14.4" x14ac:dyDescent="0.3">
      <c r="A11065" s="2">
        <f>ROW()</f>
        <v>11065</v>
      </c>
      <c r="E11065" s="50"/>
    </row>
    <row r="11066" spans="1:5" ht="14.4" x14ac:dyDescent="0.3">
      <c r="A11066" s="2">
        <f>ROW()</f>
        <v>11066</v>
      </c>
      <c r="E11066" s="50"/>
    </row>
    <row r="11067" spans="1:5" ht="14.4" x14ac:dyDescent="0.3">
      <c r="A11067" s="2">
        <f>ROW()</f>
        <v>11067</v>
      </c>
      <c r="E11067" s="50"/>
    </row>
    <row r="11068" spans="1:5" ht="14.4" x14ac:dyDescent="0.3">
      <c r="A11068" s="2">
        <f>ROW()</f>
        <v>11068</v>
      </c>
      <c r="E11068" s="50"/>
    </row>
    <row r="11069" spans="1:5" ht="14.4" x14ac:dyDescent="0.3">
      <c r="A11069" s="2">
        <f>ROW()</f>
        <v>11069</v>
      </c>
      <c r="E11069" s="50"/>
    </row>
    <row r="11070" spans="1:5" ht="14.4" x14ac:dyDescent="0.3">
      <c r="A11070" s="2">
        <f>ROW()</f>
        <v>11070</v>
      </c>
      <c r="E11070" s="50"/>
    </row>
    <row r="11071" spans="1:5" ht="14.4" x14ac:dyDescent="0.3">
      <c r="A11071" s="2">
        <f>ROW()</f>
        <v>11071</v>
      </c>
      <c r="E11071" s="50"/>
    </row>
    <row r="11072" spans="1:5" ht="14.4" x14ac:dyDescent="0.3">
      <c r="A11072" s="2">
        <f>ROW()</f>
        <v>11072</v>
      </c>
      <c r="E11072" s="50"/>
    </row>
    <row r="11073" spans="1:5" ht="14.4" x14ac:dyDescent="0.3">
      <c r="A11073" s="2">
        <f>ROW()</f>
        <v>11073</v>
      </c>
      <c r="E11073" s="50"/>
    </row>
    <row r="11074" spans="1:5" ht="14.4" x14ac:dyDescent="0.3">
      <c r="A11074" s="2">
        <f>ROW()</f>
        <v>11074</v>
      </c>
      <c r="E11074" s="50"/>
    </row>
    <row r="11075" spans="1:5" ht="14.4" x14ac:dyDescent="0.3">
      <c r="A11075" s="2">
        <f>ROW()</f>
        <v>11075</v>
      </c>
      <c r="E11075" s="50"/>
    </row>
    <row r="11076" spans="1:5" ht="14.4" x14ac:dyDescent="0.3">
      <c r="A11076" s="2">
        <f>ROW()</f>
        <v>11076</v>
      </c>
      <c r="E11076" s="50"/>
    </row>
    <row r="11077" spans="1:5" ht="14.4" x14ac:dyDescent="0.3">
      <c r="A11077" s="2">
        <f>ROW()</f>
        <v>11077</v>
      </c>
      <c r="E11077" s="50"/>
    </row>
    <row r="11078" spans="1:5" ht="14.4" x14ac:dyDescent="0.3">
      <c r="A11078" s="2">
        <f>ROW()</f>
        <v>11078</v>
      </c>
      <c r="E11078" s="50"/>
    </row>
    <row r="11079" spans="1:5" ht="14.4" x14ac:dyDescent="0.3">
      <c r="A11079" s="2">
        <f>ROW()</f>
        <v>11079</v>
      </c>
      <c r="E11079" s="50"/>
    </row>
    <row r="11080" spans="1:5" ht="14.4" x14ac:dyDescent="0.3">
      <c r="A11080" s="2">
        <f>ROW()</f>
        <v>11080</v>
      </c>
      <c r="E11080" s="50"/>
    </row>
    <row r="11081" spans="1:5" ht="14.4" x14ac:dyDescent="0.3">
      <c r="A11081" s="2">
        <f>ROW()</f>
        <v>11081</v>
      </c>
      <c r="E11081" s="50"/>
    </row>
    <row r="11082" spans="1:5" ht="14.4" x14ac:dyDescent="0.3">
      <c r="A11082" s="2">
        <f>ROW()</f>
        <v>11082</v>
      </c>
      <c r="E11082" s="50"/>
    </row>
    <row r="11083" spans="1:5" ht="14.4" x14ac:dyDescent="0.3">
      <c r="A11083" s="2">
        <f>ROW()</f>
        <v>11083</v>
      </c>
      <c r="E11083" s="50"/>
    </row>
    <row r="11084" spans="1:5" ht="14.4" x14ac:dyDescent="0.3">
      <c r="A11084" s="2">
        <f>ROW()</f>
        <v>11084</v>
      </c>
      <c r="E11084" s="50"/>
    </row>
    <row r="11085" spans="1:5" ht="14.4" x14ac:dyDescent="0.3">
      <c r="A11085" s="2">
        <f>ROW()</f>
        <v>11085</v>
      </c>
      <c r="E11085" s="50"/>
    </row>
    <row r="11086" spans="1:5" ht="14.4" x14ac:dyDescent="0.3">
      <c r="A11086" s="2">
        <f>ROW()</f>
        <v>11086</v>
      </c>
      <c r="E11086" s="50"/>
    </row>
    <row r="11087" spans="1:5" ht="14.4" x14ac:dyDescent="0.3">
      <c r="A11087" s="2">
        <f>ROW()</f>
        <v>11087</v>
      </c>
      <c r="E11087" s="50"/>
    </row>
    <row r="11088" spans="1:5" ht="14.4" x14ac:dyDescent="0.3">
      <c r="A11088" s="2">
        <f>ROW()</f>
        <v>11088</v>
      </c>
      <c r="E11088" s="50"/>
    </row>
    <row r="11089" spans="1:5" ht="14.4" x14ac:dyDescent="0.3">
      <c r="A11089" s="2">
        <f>ROW()</f>
        <v>11089</v>
      </c>
      <c r="E11089" s="50"/>
    </row>
    <row r="11090" spans="1:5" ht="14.4" x14ac:dyDescent="0.3">
      <c r="A11090" s="2">
        <f>ROW()</f>
        <v>11090</v>
      </c>
      <c r="E11090" s="50"/>
    </row>
    <row r="11091" spans="1:5" ht="14.4" x14ac:dyDescent="0.3">
      <c r="A11091" s="2">
        <f>ROW()</f>
        <v>11091</v>
      </c>
      <c r="E11091" s="50"/>
    </row>
    <row r="11092" spans="1:5" ht="14.4" x14ac:dyDescent="0.3">
      <c r="A11092" s="2">
        <f>ROW()</f>
        <v>11092</v>
      </c>
      <c r="E11092" s="50"/>
    </row>
    <row r="11093" spans="1:5" ht="14.4" x14ac:dyDescent="0.3">
      <c r="A11093" s="2">
        <f>ROW()</f>
        <v>11093</v>
      </c>
      <c r="E11093" s="50"/>
    </row>
    <row r="11094" spans="1:5" ht="14.4" x14ac:dyDescent="0.3">
      <c r="A11094" s="2">
        <f>ROW()</f>
        <v>11094</v>
      </c>
      <c r="E11094" s="50"/>
    </row>
    <row r="11095" spans="1:5" ht="14.4" x14ac:dyDescent="0.3">
      <c r="A11095" s="2">
        <f>ROW()</f>
        <v>11095</v>
      </c>
      <c r="E11095" s="50"/>
    </row>
    <row r="11096" spans="1:5" ht="14.4" x14ac:dyDescent="0.3">
      <c r="A11096" s="2">
        <f>ROW()</f>
        <v>11096</v>
      </c>
      <c r="E11096" s="50"/>
    </row>
    <row r="11097" spans="1:5" ht="14.4" x14ac:dyDescent="0.3">
      <c r="A11097" s="2">
        <f>ROW()</f>
        <v>11097</v>
      </c>
      <c r="E11097" s="50"/>
    </row>
    <row r="11098" spans="1:5" ht="14.4" x14ac:dyDescent="0.3">
      <c r="A11098" s="2">
        <f>ROW()</f>
        <v>11098</v>
      </c>
      <c r="E11098" s="50"/>
    </row>
    <row r="11099" spans="1:5" ht="14.4" x14ac:dyDescent="0.3">
      <c r="A11099" s="2">
        <f>ROW()</f>
        <v>11099</v>
      </c>
      <c r="E11099" s="50"/>
    </row>
    <row r="11100" spans="1:5" ht="14.4" x14ac:dyDescent="0.3">
      <c r="A11100" s="2">
        <f>ROW()</f>
        <v>11100</v>
      </c>
      <c r="E11100" s="50"/>
    </row>
    <row r="11101" spans="1:5" ht="14.4" x14ac:dyDescent="0.3">
      <c r="A11101" s="2">
        <f>ROW()</f>
        <v>11101</v>
      </c>
      <c r="E11101" s="50"/>
    </row>
    <row r="11102" spans="1:5" ht="14.4" x14ac:dyDescent="0.3">
      <c r="A11102" s="2">
        <f>ROW()</f>
        <v>11102</v>
      </c>
      <c r="E11102" s="50"/>
    </row>
    <row r="11103" spans="1:5" ht="14.4" x14ac:dyDescent="0.3">
      <c r="A11103" s="2">
        <f>ROW()</f>
        <v>11103</v>
      </c>
      <c r="E11103" s="50"/>
    </row>
    <row r="11104" spans="1:5" ht="14.4" x14ac:dyDescent="0.3">
      <c r="A11104" s="2">
        <f>ROW()</f>
        <v>11104</v>
      </c>
      <c r="E11104" s="50"/>
    </row>
    <row r="11105" spans="1:5" ht="14.4" x14ac:dyDescent="0.3">
      <c r="A11105" s="2">
        <f>ROW()</f>
        <v>11105</v>
      </c>
      <c r="E11105" s="50"/>
    </row>
    <row r="11106" spans="1:5" ht="14.4" x14ac:dyDescent="0.3">
      <c r="A11106" s="2">
        <f>ROW()</f>
        <v>11106</v>
      </c>
      <c r="E11106" s="50"/>
    </row>
    <row r="11107" spans="1:5" ht="14.4" x14ac:dyDescent="0.3">
      <c r="A11107" s="2">
        <f>ROW()</f>
        <v>11107</v>
      </c>
      <c r="E11107" s="50"/>
    </row>
    <row r="11108" spans="1:5" ht="14.4" x14ac:dyDescent="0.3">
      <c r="A11108" s="2">
        <f>ROW()</f>
        <v>11108</v>
      </c>
      <c r="E11108" s="50"/>
    </row>
    <row r="11109" spans="1:5" ht="14.4" x14ac:dyDescent="0.3">
      <c r="A11109" s="2">
        <f>ROW()</f>
        <v>11109</v>
      </c>
      <c r="E11109" s="50"/>
    </row>
    <row r="11110" spans="1:5" ht="14.4" x14ac:dyDescent="0.3">
      <c r="A11110" s="2">
        <f>ROW()</f>
        <v>11110</v>
      </c>
      <c r="E11110" s="50"/>
    </row>
    <row r="11111" spans="1:5" ht="14.4" x14ac:dyDescent="0.3">
      <c r="A11111" s="2">
        <f>ROW()</f>
        <v>11111</v>
      </c>
      <c r="E11111" s="50"/>
    </row>
    <row r="11112" spans="1:5" ht="14.4" x14ac:dyDescent="0.3">
      <c r="A11112" s="2">
        <f>ROW()</f>
        <v>11112</v>
      </c>
      <c r="E11112" s="50"/>
    </row>
    <row r="11113" spans="1:5" ht="14.4" x14ac:dyDescent="0.3">
      <c r="A11113" s="2">
        <f>ROW()</f>
        <v>11113</v>
      </c>
      <c r="E11113" s="50"/>
    </row>
    <row r="11114" spans="1:5" ht="14.4" x14ac:dyDescent="0.3">
      <c r="A11114" s="2">
        <f>ROW()</f>
        <v>11114</v>
      </c>
      <c r="E11114" s="50"/>
    </row>
    <row r="11115" spans="1:5" ht="14.4" x14ac:dyDescent="0.3">
      <c r="A11115" s="2">
        <f>ROW()</f>
        <v>11115</v>
      </c>
      <c r="E11115" s="50"/>
    </row>
    <row r="11116" spans="1:5" ht="14.4" x14ac:dyDescent="0.3">
      <c r="A11116" s="2">
        <f>ROW()</f>
        <v>11116</v>
      </c>
      <c r="E11116" s="50"/>
    </row>
    <row r="11117" spans="1:5" ht="14.4" x14ac:dyDescent="0.3">
      <c r="A11117" s="2">
        <f>ROW()</f>
        <v>11117</v>
      </c>
      <c r="E11117" s="50"/>
    </row>
    <row r="11118" spans="1:5" ht="14.4" x14ac:dyDescent="0.3">
      <c r="A11118" s="2">
        <f>ROW()</f>
        <v>11118</v>
      </c>
      <c r="E11118" s="50"/>
    </row>
    <row r="11119" spans="1:5" ht="14.4" x14ac:dyDescent="0.3">
      <c r="A11119" s="2">
        <f>ROW()</f>
        <v>11119</v>
      </c>
      <c r="E11119" s="50"/>
    </row>
    <row r="11120" spans="1:5" ht="14.4" x14ac:dyDescent="0.3">
      <c r="A11120" s="2">
        <f>ROW()</f>
        <v>11120</v>
      </c>
      <c r="E11120" s="50"/>
    </row>
    <row r="11121" spans="1:5" ht="14.4" x14ac:dyDescent="0.3">
      <c r="A11121" s="2">
        <f>ROW()</f>
        <v>11121</v>
      </c>
      <c r="E11121" s="50"/>
    </row>
    <row r="11122" spans="1:5" ht="14.4" x14ac:dyDescent="0.3">
      <c r="A11122" s="2">
        <f>ROW()</f>
        <v>11122</v>
      </c>
      <c r="E11122" s="50"/>
    </row>
    <row r="11123" spans="1:5" ht="14.4" x14ac:dyDescent="0.3">
      <c r="A11123" s="2">
        <f>ROW()</f>
        <v>11123</v>
      </c>
      <c r="E11123" s="50"/>
    </row>
    <row r="11124" spans="1:5" ht="14.4" x14ac:dyDescent="0.3">
      <c r="A11124" s="2">
        <f>ROW()</f>
        <v>11124</v>
      </c>
      <c r="E11124" s="50"/>
    </row>
    <row r="11125" spans="1:5" ht="14.4" x14ac:dyDescent="0.3">
      <c r="A11125" s="2">
        <f>ROW()</f>
        <v>11125</v>
      </c>
      <c r="E11125" s="50"/>
    </row>
    <row r="11126" spans="1:5" ht="14.4" x14ac:dyDescent="0.3">
      <c r="A11126" s="2">
        <f>ROW()</f>
        <v>11126</v>
      </c>
      <c r="E11126" s="50"/>
    </row>
    <row r="11127" spans="1:5" ht="14.4" x14ac:dyDescent="0.3">
      <c r="A11127" s="2">
        <f>ROW()</f>
        <v>11127</v>
      </c>
      <c r="E11127" s="50"/>
    </row>
    <row r="11128" spans="1:5" ht="14.4" x14ac:dyDescent="0.3">
      <c r="A11128" s="2">
        <f>ROW()</f>
        <v>11128</v>
      </c>
      <c r="E11128" s="50"/>
    </row>
    <row r="11129" spans="1:5" ht="14.4" x14ac:dyDescent="0.3">
      <c r="A11129" s="2">
        <f>ROW()</f>
        <v>11129</v>
      </c>
      <c r="E11129" s="50"/>
    </row>
    <row r="11130" spans="1:5" ht="14.4" x14ac:dyDescent="0.3">
      <c r="A11130" s="2">
        <f>ROW()</f>
        <v>11130</v>
      </c>
      <c r="E11130" s="50"/>
    </row>
    <row r="11131" spans="1:5" ht="14.4" x14ac:dyDescent="0.3">
      <c r="A11131" s="2">
        <f>ROW()</f>
        <v>11131</v>
      </c>
      <c r="E11131" s="50"/>
    </row>
    <row r="11132" spans="1:5" ht="14.4" x14ac:dyDescent="0.3">
      <c r="A11132" s="2">
        <f>ROW()</f>
        <v>11132</v>
      </c>
      <c r="E11132" s="50"/>
    </row>
    <row r="11133" spans="1:5" ht="14.4" x14ac:dyDescent="0.3">
      <c r="A11133" s="2">
        <f>ROW()</f>
        <v>11133</v>
      </c>
      <c r="E11133" s="50"/>
    </row>
    <row r="11134" spans="1:5" ht="14.4" x14ac:dyDescent="0.3">
      <c r="A11134" s="2">
        <f>ROW()</f>
        <v>11134</v>
      </c>
      <c r="E11134" s="50"/>
    </row>
    <row r="11135" spans="1:5" ht="14.4" x14ac:dyDescent="0.3">
      <c r="A11135" s="2">
        <f>ROW()</f>
        <v>11135</v>
      </c>
      <c r="E11135" s="50"/>
    </row>
    <row r="11136" spans="1:5" ht="14.4" x14ac:dyDescent="0.3">
      <c r="A11136" s="2">
        <f>ROW()</f>
        <v>11136</v>
      </c>
      <c r="E11136" s="50"/>
    </row>
    <row r="11137" spans="1:5" ht="14.4" x14ac:dyDescent="0.3">
      <c r="A11137" s="2">
        <f>ROW()</f>
        <v>11137</v>
      </c>
      <c r="E11137" s="50"/>
    </row>
    <row r="11138" spans="1:5" ht="14.4" x14ac:dyDescent="0.3">
      <c r="A11138" s="2">
        <f>ROW()</f>
        <v>11138</v>
      </c>
      <c r="E11138" s="50"/>
    </row>
    <row r="11139" spans="1:5" ht="14.4" x14ac:dyDescent="0.3">
      <c r="A11139" s="2">
        <f>ROW()</f>
        <v>11139</v>
      </c>
      <c r="E11139" s="50"/>
    </row>
    <row r="11140" spans="1:5" ht="14.4" x14ac:dyDescent="0.3">
      <c r="A11140" s="2">
        <f>ROW()</f>
        <v>11140</v>
      </c>
      <c r="E11140" s="50"/>
    </row>
    <row r="11141" spans="1:5" ht="14.4" x14ac:dyDescent="0.3">
      <c r="A11141" s="2">
        <f>ROW()</f>
        <v>11141</v>
      </c>
      <c r="E11141" s="50"/>
    </row>
    <row r="11142" spans="1:5" ht="14.4" x14ac:dyDescent="0.3">
      <c r="A11142" s="2">
        <f>ROW()</f>
        <v>11142</v>
      </c>
      <c r="E11142" s="50"/>
    </row>
    <row r="11143" spans="1:5" ht="14.4" x14ac:dyDescent="0.3">
      <c r="A11143" s="2">
        <f>ROW()</f>
        <v>11143</v>
      </c>
      <c r="E11143" s="50"/>
    </row>
    <row r="11144" spans="1:5" ht="14.4" x14ac:dyDescent="0.3">
      <c r="A11144" s="2">
        <f>ROW()</f>
        <v>11144</v>
      </c>
      <c r="E11144" s="50"/>
    </row>
    <row r="11145" spans="1:5" ht="14.4" x14ac:dyDescent="0.3">
      <c r="A11145" s="2">
        <f>ROW()</f>
        <v>11145</v>
      </c>
      <c r="E11145" s="50"/>
    </row>
    <row r="11146" spans="1:5" ht="14.4" x14ac:dyDescent="0.3">
      <c r="A11146" s="2">
        <f>ROW()</f>
        <v>11146</v>
      </c>
      <c r="E11146" s="50"/>
    </row>
    <row r="11147" spans="1:5" ht="14.4" x14ac:dyDescent="0.3">
      <c r="A11147" s="2">
        <f>ROW()</f>
        <v>11147</v>
      </c>
      <c r="E11147" s="50"/>
    </row>
    <row r="11148" spans="1:5" ht="14.4" x14ac:dyDescent="0.3">
      <c r="A11148" s="2">
        <f>ROW()</f>
        <v>11148</v>
      </c>
      <c r="E11148" s="50"/>
    </row>
    <row r="11149" spans="1:5" ht="14.4" x14ac:dyDescent="0.3">
      <c r="A11149" s="2">
        <f>ROW()</f>
        <v>11149</v>
      </c>
      <c r="E11149" s="50"/>
    </row>
    <row r="11150" spans="1:5" ht="14.4" x14ac:dyDescent="0.3">
      <c r="A11150" s="2">
        <f>ROW()</f>
        <v>11150</v>
      </c>
      <c r="E11150" s="50"/>
    </row>
    <row r="11151" spans="1:5" ht="14.4" x14ac:dyDescent="0.3">
      <c r="A11151" s="2">
        <f>ROW()</f>
        <v>11151</v>
      </c>
      <c r="E11151" s="50"/>
    </row>
    <row r="11152" spans="1:5" ht="14.4" x14ac:dyDescent="0.3">
      <c r="A11152" s="2">
        <f>ROW()</f>
        <v>11152</v>
      </c>
      <c r="E11152" s="50"/>
    </row>
    <row r="11153" spans="1:5" ht="14.4" x14ac:dyDescent="0.3">
      <c r="A11153" s="2">
        <f>ROW()</f>
        <v>11153</v>
      </c>
      <c r="E11153" s="50"/>
    </row>
    <row r="11154" spans="1:5" ht="14.4" x14ac:dyDescent="0.3">
      <c r="A11154" s="2">
        <f>ROW()</f>
        <v>11154</v>
      </c>
      <c r="E11154" s="50"/>
    </row>
    <row r="11155" spans="1:5" ht="14.4" x14ac:dyDescent="0.3">
      <c r="A11155" s="2">
        <f>ROW()</f>
        <v>11155</v>
      </c>
      <c r="E11155" s="50"/>
    </row>
    <row r="11156" spans="1:5" ht="14.4" x14ac:dyDescent="0.3">
      <c r="A11156" s="2">
        <f>ROW()</f>
        <v>11156</v>
      </c>
      <c r="E11156" s="50"/>
    </row>
    <row r="11157" spans="1:5" ht="14.4" x14ac:dyDescent="0.3">
      <c r="A11157" s="2">
        <f>ROW()</f>
        <v>11157</v>
      </c>
      <c r="E11157" s="50"/>
    </row>
    <row r="11158" spans="1:5" ht="14.4" x14ac:dyDescent="0.3">
      <c r="A11158" s="2">
        <f>ROW()</f>
        <v>11158</v>
      </c>
      <c r="E11158" s="50"/>
    </row>
    <row r="11159" spans="1:5" ht="14.4" x14ac:dyDescent="0.3">
      <c r="A11159" s="2">
        <f>ROW()</f>
        <v>11159</v>
      </c>
      <c r="E11159" s="50"/>
    </row>
    <row r="11160" spans="1:5" ht="14.4" x14ac:dyDescent="0.3">
      <c r="A11160" s="2">
        <f>ROW()</f>
        <v>11160</v>
      </c>
      <c r="E11160" s="50"/>
    </row>
    <row r="11161" spans="1:5" ht="14.4" x14ac:dyDescent="0.3">
      <c r="A11161" s="2">
        <f>ROW()</f>
        <v>11161</v>
      </c>
      <c r="E11161" s="50"/>
    </row>
    <row r="11162" spans="1:5" ht="14.4" x14ac:dyDescent="0.3">
      <c r="A11162" s="2">
        <f>ROW()</f>
        <v>11162</v>
      </c>
      <c r="E11162" s="50"/>
    </row>
    <row r="11163" spans="1:5" ht="14.4" x14ac:dyDescent="0.3">
      <c r="A11163" s="2">
        <f>ROW()</f>
        <v>11163</v>
      </c>
      <c r="E11163" s="50"/>
    </row>
    <row r="11164" spans="1:5" ht="14.4" x14ac:dyDescent="0.3">
      <c r="A11164" s="2">
        <f>ROW()</f>
        <v>11164</v>
      </c>
      <c r="E11164" s="50"/>
    </row>
    <row r="11165" spans="1:5" ht="14.4" x14ac:dyDescent="0.3">
      <c r="A11165" s="2">
        <f>ROW()</f>
        <v>11165</v>
      </c>
      <c r="E11165" s="50"/>
    </row>
    <row r="11166" spans="1:5" ht="14.4" x14ac:dyDescent="0.3">
      <c r="A11166" s="2">
        <f>ROW()</f>
        <v>11166</v>
      </c>
      <c r="E11166" s="50"/>
    </row>
    <row r="11167" spans="1:5" ht="14.4" x14ac:dyDescent="0.3">
      <c r="A11167" s="2">
        <f>ROW()</f>
        <v>11167</v>
      </c>
      <c r="E11167" s="50"/>
    </row>
    <row r="11168" spans="1:5" ht="14.4" x14ac:dyDescent="0.3">
      <c r="A11168" s="2">
        <f>ROW()</f>
        <v>11168</v>
      </c>
      <c r="E11168" s="50"/>
    </row>
    <row r="11169" spans="1:5" ht="14.4" x14ac:dyDescent="0.3">
      <c r="A11169" s="2">
        <f>ROW()</f>
        <v>11169</v>
      </c>
      <c r="E11169" s="50"/>
    </row>
    <row r="11170" spans="1:5" ht="14.4" x14ac:dyDescent="0.3">
      <c r="A11170" s="2">
        <f>ROW()</f>
        <v>11170</v>
      </c>
      <c r="E11170" s="50"/>
    </row>
    <row r="11171" spans="1:5" ht="14.4" x14ac:dyDescent="0.3">
      <c r="A11171" s="2">
        <f>ROW()</f>
        <v>11171</v>
      </c>
      <c r="E11171" s="50"/>
    </row>
    <row r="11172" spans="1:5" ht="14.4" x14ac:dyDescent="0.3">
      <c r="A11172" s="2">
        <f>ROW()</f>
        <v>11172</v>
      </c>
      <c r="E11172" s="50"/>
    </row>
    <row r="11173" spans="1:5" ht="14.4" x14ac:dyDescent="0.3">
      <c r="A11173" s="2">
        <f>ROW()</f>
        <v>11173</v>
      </c>
      <c r="E11173" s="50"/>
    </row>
    <row r="11174" spans="1:5" ht="14.4" x14ac:dyDescent="0.3">
      <c r="A11174" s="2">
        <f>ROW()</f>
        <v>11174</v>
      </c>
      <c r="E11174" s="50"/>
    </row>
    <row r="11175" spans="1:5" ht="14.4" x14ac:dyDescent="0.3">
      <c r="A11175" s="2">
        <f>ROW()</f>
        <v>11175</v>
      </c>
      <c r="E11175" s="50"/>
    </row>
    <row r="11176" spans="1:5" ht="14.4" x14ac:dyDescent="0.3">
      <c r="A11176" s="2">
        <f>ROW()</f>
        <v>11176</v>
      </c>
      <c r="E11176" s="50"/>
    </row>
    <row r="11177" spans="1:5" ht="14.4" x14ac:dyDescent="0.3">
      <c r="A11177" s="2">
        <f>ROW()</f>
        <v>11177</v>
      </c>
      <c r="E11177" s="50"/>
    </row>
    <row r="11178" spans="1:5" ht="14.4" x14ac:dyDescent="0.3">
      <c r="A11178" s="2">
        <f>ROW()</f>
        <v>11178</v>
      </c>
      <c r="E11178" s="50"/>
    </row>
    <row r="11179" spans="1:5" ht="14.4" x14ac:dyDescent="0.3">
      <c r="A11179" s="2">
        <f>ROW()</f>
        <v>11179</v>
      </c>
      <c r="E11179" s="50"/>
    </row>
    <row r="11180" spans="1:5" ht="14.4" x14ac:dyDescent="0.3">
      <c r="A11180" s="2">
        <f>ROW()</f>
        <v>11180</v>
      </c>
      <c r="E11180" s="50"/>
    </row>
    <row r="11181" spans="1:5" ht="14.4" x14ac:dyDescent="0.3">
      <c r="A11181" s="2">
        <f>ROW()</f>
        <v>11181</v>
      </c>
      <c r="E11181" s="50"/>
    </row>
    <row r="11182" spans="1:5" ht="14.4" x14ac:dyDescent="0.3">
      <c r="A11182" s="2">
        <f>ROW()</f>
        <v>11182</v>
      </c>
      <c r="E11182" s="50"/>
    </row>
    <row r="11183" spans="1:5" ht="14.4" x14ac:dyDescent="0.3">
      <c r="A11183" s="2">
        <f>ROW()</f>
        <v>11183</v>
      </c>
      <c r="E11183" s="50"/>
    </row>
    <row r="11184" spans="1:5" ht="14.4" x14ac:dyDescent="0.3">
      <c r="A11184" s="2">
        <f>ROW()</f>
        <v>11184</v>
      </c>
      <c r="E11184" s="50"/>
    </row>
    <row r="11185" spans="1:5" ht="14.4" x14ac:dyDescent="0.3">
      <c r="A11185" s="2">
        <f>ROW()</f>
        <v>11185</v>
      </c>
      <c r="E11185" s="50"/>
    </row>
    <row r="11186" spans="1:5" ht="14.4" x14ac:dyDescent="0.3">
      <c r="A11186" s="2">
        <f>ROW()</f>
        <v>11186</v>
      </c>
      <c r="E11186" s="50"/>
    </row>
    <row r="11187" spans="1:5" ht="14.4" x14ac:dyDescent="0.3">
      <c r="A11187" s="2">
        <f>ROW()</f>
        <v>11187</v>
      </c>
      <c r="E11187" s="50"/>
    </row>
    <row r="11188" spans="1:5" ht="14.4" x14ac:dyDescent="0.3">
      <c r="A11188" s="2">
        <f>ROW()</f>
        <v>11188</v>
      </c>
      <c r="E11188" s="50"/>
    </row>
    <row r="11189" spans="1:5" ht="14.4" x14ac:dyDescent="0.3">
      <c r="A11189" s="2">
        <f>ROW()</f>
        <v>11189</v>
      </c>
      <c r="E11189" s="50"/>
    </row>
    <row r="11190" spans="1:5" ht="14.4" x14ac:dyDescent="0.3">
      <c r="A11190" s="2">
        <f>ROW()</f>
        <v>11190</v>
      </c>
      <c r="E11190" s="50"/>
    </row>
    <row r="11191" spans="1:5" ht="14.4" x14ac:dyDescent="0.3">
      <c r="A11191" s="2">
        <f>ROW()</f>
        <v>11191</v>
      </c>
      <c r="E11191" s="50"/>
    </row>
    <row r="11192" spans="1:5" ht="14.4" x14ac:dyDescent="0.3">
      <c r="A11192" s="2">
        <f>ROW()</f>
        <v>11192</v>
      </c>
      <c r="E11192" s="50"/>
    </row>
    <row r="11193" spans="1:5" ht="14.4" x14ac:dyDescent="0.3">
      <c r="A11193" s="2">
        <f>ROW()</f>
        <v>11193</v>
      </c>
      <c r="E11193" s="50"/>
    </row>
    <row r="11194" spans="1:5" ht="14.4" x14ac:dyDescent="0.3">
      <c r="A11194" s="2">
        <f>ROW()</f>
        <v>11194</v>
      </c>
      <c r="E11194" s="50"/>
    </row>
    <row r="11195" spans="1:5" ht="14.4" x14ac:dyDescent="0.3">
      <c r="A11195" s="2">
        <f>ROW()</f>
        <v>11195</v>
      </c>
      <c r="E11195" s="50"/>
    </row>
    <row r="11196" spans="1:5" ht="14.4" x14ac:dyDescent="0.3">
      <c r="A11196" s="2">
        <f>ROW()</f>
        <v>11196</v>
      </c>
      <c r="E11196" s="50"/>
    </row>
    <row r="11197" spans="1:5" ht="14.4" x14ac:dyDescent="0.3">
      <c r="A11197" s="2">
        <f>ROW()</f>
        <v>11197</v>
      </c>
      <c r="E11197" s="50"/>
    </row>
    <row r="11198" spans="1:5" ht="14.4" x14ac:dyDescent="0.3">
      <c r="A11198" s="2">
        <f>ROW()</f>
        <v>11198</v>
      </c>
      <c r="E11198" s="50"/>
    </row>
    <row r="11199" spans="1:5" ht="14.4" x14ac:dyDescent="0.3">
      <c r="A11199" s="2">
        <f>ROW()</f>
        <v>11199</v>
      </c>
      <c r="E11199" s="50"/>
    </row>
    <row r="11200" spans="1:5" ht="14.4" x14ac:dyDescent="0.3">
      <c r="A11200" s="2">
        <f>ROW()</f>
        <v>11200</v>
      </c>
      <c r="E11200" s="50"/>
    </row>
    <row r="11201" spans="1:5" ht="14.4" x14ac:dyDescent="0.3">
      <c r="A11201" s="2">
        <f>ROW()</f>
        <v>11201</v>
      </c>
      <c r="E11201" s="50"/>
    </row>
    <row r="11202" spans="1:5" ht="14.4" x14ac:dyDescent="0.3">
      <c r="A11202" s="2">
        <f>ROW()</f>
        <v>11202</v>
      </c>
      <c r="E11202" s="50"/>
    </row>
    <row r="11203" spans="1:5" ht="14.4" x14ac:dyDescent="0.3">
      <c r="A11203" s="2">
        <f>ROW()</f>
        <v>11203</v>
      </c>
      <c r="E11203" s="50"/>
    </row>
    <row r="11204" spans="1:5" ht="14.4" x14ac:dyDescent="0.3">
      <c r="A11204" s="2">
        <f>ROW()</f>
        <v>11204</v>
      </c>
      <c r="E11204" s="50"/>
    </row>
    <row r="11205" spans="1:5" ht="14.4" x14ac:dyDescent="0.3">
      <c r="A11205" s="2">
        <f>ROW()</f>
        <v>11205</v>
      </c>
      <c r="E11205" s="50"/>
    </row>
    <row r="11206" spans="1:5" ht="14.4" x14ac:dyDescent="0.3">
      <c r="A11206" s="2">
        <f>ROW()</f>
        <v>11206</v>
      </c>
      <c r="E11206" s="50"/>
    </row>
    <row r="11207" spans="1:5" ht="14.4" x14ac:dyDescent="0.3">
      <c r="A11207" s="2">
        <f>ROW()</f>
        <v>11207</v>
      </c>
      <c r="E11207" s="50"/>
    </row>
    <row r="11208" spans="1:5" ht="14.4" x14ac:dyDescent="0.3">
      <c r="A11208" s="2">
        <f>ROW()</f>
        <v>11208</v>
      </c>
      <c r="E11208" s="50"/>
    </row>
    <row r="11209" spans="1:5" ht="14.4" x14ac:dyDescent="0.3">
      <c r="A11209" s="2">
        <f>ROW()</f>
        <v>11209</v>
      </c>
      <c r="E11209" s="50"/>
    </row>
    <row r="11210" spans="1:5" ht="14.4" x14ac:dyDescent="0.3">
      <c r="A11210" s="2">
        <f>ROW()</f>
        <v>11210</v>
      </c>
      <c r="E11210" s="50"/>
    </row>
    <row r="11211" spans="1:5" ht="14.4" x14ac:dyDescent="0.3">
      <c r="A11211" s="2">
        <f>ROW()</f>
        <v>11211</v>
      </c>
      <c r="E11211" s="50"/>
    </row>
    <row r="11212" spans="1:5" ht="14.4" x14ac:dyDescent="0.3">
      <c r="A11212" s="2">
        <f>ROW()</f>
        <v>11212</v>
      </c>
      <c r="E11212" s="50"/>
    </row>
    <row r="11213" spans="1:5" ht="14.4" x14ac:dyDescent="0.3">
      <c r="A11213" s="2">
        <f>ROW()</f>
        <v>11213</v>
      </c>
      <c r="E11213" s="50"/>
    </row>
    <row r="11214" spans="1:5" ht="14.4" x14ac:dyDescent="0.3">
      <c r="A11214" s="2">
        <f>ROW()</f>
        <v>11214</v>
      </c>
      <c r="E11214" s="50"/>
    </row>
    <row r="11215" spans="1:5" ht="14.4" x14ac:dyDescent="0.3">
      <c r="A11215" s="2">
        <f>ROW()</f>
        <v>11215</v>
      </c>
      <c r="E11215" s="50"/>
    </row>
    <row r="11216" spans="1:5" ht="14.4" x14ac:dyDescent="0.3">
      <c r="A11216" s="2">
        <f>ROW()</f>
        <v>11216</v>
      </c>
      <c r="E11216" s="50"/>
    </row>
    <row r="11217" spans="1:5" ht="14.4" x14ac:dyDescent="0.3">
      <c r="A11217" s="2">
        <f>ROW()</f>
        <v>11217</v>
      </c>
      <c r="E11217" s="50"/>
    </row>
    <row r="11218" spans="1:5" ht="14.4" x14ac:dyDescent="0.3">
      <c r="A11218" s="2">
        <f>ROW()</f>
        <v>11218</v>
      </c>
      <c r="E11218" s="50"/>
    </row>
    <row r="11219" spans="1:5" ht="14.4" x14ac:dyDescent="0.3">
      <c r="A11219" s="2">
        <f>ROW()</f>
        <v>11219</v>
      </c>
      <c r="E11219" s="50"/>
    </row>
    <row r="11220" spans="1:5" ht="14.4" x14ac:dyDescent="0.3">
      <c r="A11220" s="2">
        <f>ROW()</f>
        <v>11220</v>
      </c>
      <c r="E11220" s="50"/>
    </row>
    <row r="11221" spans="1:5" ht="14.4" x14ac:dyDescent="0.3">
      <c r="A11221" s="2">
        <f>ROW()</f>
        <v>11221</v>
      </c>
      <c r="E11221" s="50"/>
    </row>
    <row r="11222" spans="1:5" ht="14.4" x14ac:dyDescent="0.3">
      <c r="A11222" s="2">
        <f>ROW()</f>
        <v>11222</v>
      </c>
      <c r="E11222" s="50"/>
    </row>
    <row r="11223" spans="1:5" ht="14.4" x14ac:dyDescent="0.3">
      <c r="A11223" s="2">
        <f>ROW()</f>
        <v>11223</v>
      </c>
      <c r="E11223" s="50"/>
    </row>
    <row r="11224" spans="1:5" ht="14.4" x14ac:dyDescent="0.3">
      <c r="A11224" s="2">
        <f>ROW()</f>
        <v>11224</v>
      </c>
      <c r="E11224" s="50"/>
    </row>
    <row r="11225" spans="1:5" ht="14.4" x14ac:dyDescent="0.3">
      <c r="A11225" s="2">
        <f>ROW()</f>
        <v>11225</v>
      </c>
      <c r="E11225" s="50"/>
    </row>
    <row r="11226" spans="1:5" ht="14.4" x14ac:dyDescent="0.3">
      <c r="A11226" s="2">
        <f>ROW()</f>
        <v>11226</v>
      </c>
      <c r="E11226" s="50"/>
    </row>
    <row r="11227" spans="1:5" ht="14.4" x14ac:dyDescent="0.3">
      <c r="A11227" s="2">
        <f>ROW()</f>
        <v>11227</v>
      </c>
      <c r="E11227" s="50"/>
    </row>
    <row r="11228" spans="1:5" ht="14.4" x14ac:dyDescent="0.3">
      <c r="A11228" s="2">
        <f>ROW()</f>
        <v>11228</v>
      </c>
      <c r="E11228" s="50"/>
    </row>
    <row r="11229" spans="1:5" ht="14.4" x14ac:dyDescent="0.3">
      <c r="A11229" s="2">
        <f>ROW()</f>
        <v>11229</v>
      </c>
      <c r="E11229" s="50"/>
    </row>
    <row r="11230" spans="1:5" ht="14.4" x14ac:dyDescent="0.3">
      <c r="A11230" s="2">
        <f>ROW()</f>
        <v>11230</v>
      </c>
      <c r="E11230" s="50"/>
    </row>
    <row r="11231" spans="1:5" ht="14.4" x14ac:dyDescent="0.3">
      <c r="A11231" s="2">
        <f>ROW()</f>
        <v>11231</v>
      </c>
      <c r="E11231" s="50"/>
    </row>
    <row r="11232" spans="1:5" ht="14.4" x14ac:dyDescent="0.3">
      <c r="A11232" s="2">
        <f>ROW()</f>
        <v>11232</v>
      </c>
      <c r="E11232" s="50"/>
    </row>
    <row r="11233" spans="1:5" ht="14.4" x14ac:dyDescent="0.3">
      <c r="A11233" s="2">
        <f>ROW()</f>
        <v>11233</v>
      </c>
      <c r="E11233" s="50"/>
    </row>
    <row r="11234" spans="1:5" ht="14.4" x14ac:dyDescent="0.3">
      <c r="A11234" s="2">
        <f>ROW()</f>
        <v>11234</v>
      </c>
      <c r="E11234" s="50"/>
    </row>
    <row r="11235" spans="1:5" ht="14.4" x14ac:dyDescent="0.3">
      <c r="A11235" s="2">
        <f>ROW()</f>
        <v>11235</v>
      </c>
      <c r="E11235" s="50"/>
    </row>
    <row r="11236" spans="1:5" ht="14.4" x14ac:dyDescent="0.3">
      <c r="A11236" s="2">
        <f>ROW()</f>
        <v>11236</v>
      </c>
      <c r="E11236" s="50"/>
    </row>
    <row r="11237" spans="1:5" ht="14.4" x14ac:dyDescent="0.3">
      <c r="A11237" s="2">
        <f>ROW()</f>
        <v>11237</v>
      </c>
      <c r="E11237" s="50"/>
    </row>
    <row r="11238" spans="1:5" ht="14.4" x14ac:dyDescent="0.3">
      <c r="A11238" s="2">
        <f>ROW()</f>
        <v>11238</v>
      </c>
      <c r="E11238" s="50"/>
    </row>
    <row r="11239" spans="1:5" ht="14.4" x14ac:dyDescent="0.3">
      <c r="A11239" s="2">
        <f>ROW()</f>
        <v>11239</v>
      </c>
      <c r="E11239" s="50"/>
    </row>
    <row r="11240" spans="1:5" ht="14.4" x14ac:dyDescent="0.3">
      <c r="A11240" s="2">
        <f>ROW()</f>
        <v>11240</v>
      </c>
      <c r="E11240" s="50"/>
    </row>
    <row r="11241" spans="1:5" ht="14.4" x14ac:dyDescent="0.3">
      <c r="A11241" s="2">
        <f>ROW()</f>
        <v>11241</v>
      </c>
      <c r="E11241" s="50"/>
    </row>
    <row r="11242" spans="1:5" ht="14.4" x14ac:dyDescent="0.3">
      <c r="A11242" s="2">
        <f>ROW()</f>
        <v>11242</v>
      </c>
      <c r="E11242" s="50"/>
    </row>
    <row r="11243" spans="1:5" ht="14.4" x14ac:dyDescent="0.3">
      <c r="A11243" s="2">
        <f>ROW()</f>
        <v>11243</v>
      </c>
      <c r="E11243" s="50"/>
    </row>
    <row r="11244" spans="1:5" ht="14.4" x14ac:dyDescent="0.3">
      <c r="A11244" s="2">
        <f>ROW()</f>
        <v>11244</v>
      </c>
      <c r="E11244" s="50"/>
    </row>
    <row r="11245" spans="1:5" ht="14.4" x14ac:dyDescent="0.3">
      <c r="A11245" s="2">
        <f>ROW()</f>
        <v>11245</v>
      </c>
      <c r="E11245" s="50"/>
    </row>
    <row r="11246" spans="1:5" ht="14.4" x14ac:dyDescent="0.3">
      <c r="A11246" s="2">
        <f>ROW()</f>
        <v>11246</v>
      </c>
      <c r="E11246" s="50"/>
    </row>
    <row r="11247" spans="1:5" ht="14.4" x14ac:dyDescent="0.3">
      <c r="A11247" s="2">
        <f>ROW()</f>
        <v>11247</v>
      </c>
      <c r="E11247" s="50"/>
    </row>
    <row r="11248" spans="1:5" ht="14.4" x14ac:dyDescent="0.3">
      <c r="A11248" s="2">
        <f>ROW()</f>
        <v>11248</v>
      </c>
      <c r="E11248" s="50"/>
    </row>
    <row r="11249" spans="1:5" ht="14.4" x14ac:dyDescent="0.3">
      <c r="A11249" s="2">
        <f>ROW()</f>
        <v>11249</v>
      </c>
      <c r="E11249" s="50"/>
    </row>
    <row r="11250" spans="1:5" ht="14.4" x14ac:dyDescent="0.3">
      <c r="A11250" s="2">
        <f>ROW()</f>
        <v>11250</v>
      </c>
      <c r="E11250" s="50"/>
    </row>
    <row r="11251" spans="1:5" ht="14.4" x14ac:dyDescent="0.3">
      <c r="A11251" s="2">
        <f>ROW()</f>
        <v>11251</v>
      </c>
      <c r="E11251" s="50"/>
    </row>
    <row r="11252" spans="1:5" ht="14.4" x14ac:dyDescent="0.3">
      <c r="A11252" s="2">
        <f>ROW()</f>
        <v>11252</v>
      </c>
      <c r="E11252" s="50"/>
    </row>
    <row r="11253" spans="1:5" ht="14.4" x14ac:dyDescent="0.3">
      <c r="A11253" s="2">
        <f>ROW()</f>
        <v>11253</v>
      </c>
      <c r="E11253" s="50"/>
    </row>
    <row r="11254" spans="1:5" ht="14.4" x14ac:dyDescent="0.3">
      <c r="A11254" s="2">
        <f>ROW()</f>
        <v>11254</v>
      </c>
      <c r="E11254" s="50"/>
    </row>
    <row r="11255" spans="1:5" ht="14.4" x14ac:dyDescent="0.3">
      <c r="A11255" s="2">
        <f>ROW()</f>
        <v>11255</v>
      </c>
      <c r="E11255" s="50"/>
    </row>
    <row r="11256" spans="1:5" ht="14.4" x14ac:dyDescent="0.3">
      <c r="A11256" s="2">
        <f>ROW()</f>
        <v>11256</v>
      </c>
      <c r="E11256" s="50"/>
    </row>
    <row r="11257" spans="1:5" ht="14.4" x14ac:dyDescent="0.3">
      <c r="A11257" s="2">
        <f>ROW()</f>
        <v>11257</v>
      </c>
      <c r="E11257" s="50"/>
    </row>
    <row r="11258" spans="1:5" ht="14.4" x14ac:dyDescent="0.3">
      <c r="A11258" s="2">
        <f>ROW()</f>
        <v>11258</v>
      </c>
      <c r="E11258" s="50"/>
    </row>
    <row r="11259" spans="1:5" ht="14.4" x14ac:dyDescent="0.3">
      <c r="A11259" s="2">
        <f>ROW()</f>
        <v>11259</v>
      </c>
      <c r="E11259" s="50"/>
    </row>
    <row r="11260" spans="1:5" ht="14.4" x14ac:dyDescent="0.3">
      <c r="A11260" s="2">
        <f>ROW()</f>
        <v>11260</v>
      </c>
      <c r="E11260" s="50"/>
    </row>
    <row r="11261" spans="1:5" ht="14.4" x14ac:dyDescent="0.3">
      <c r="A11261" s="2">
        <f>ROW()</f>
        <v>11261</v>
      </c>
      <c r="E11261" s="50"/>
    </row>
    <row r="11262" spans="1:5" ht="14.4" x14ac:dyDescent="0.3">
      <c r="A11262" s="2">
        <f>ROW()</f>
        <v>11262</v>
      </c>
      <c r="E11262" s="50"/>
    </row>
    <row r="11263" spans="1:5" ht="14.4" x14ac:dyDescent="0.3">
      <c r="A11263" s="2">
        <f>ROW()</f>
        <v>11263</v>
      </c>
      <c r="E11263" s="50"/>
    </row>
    <row r="11264" spans="1:5" ht="14.4" x14ac:dyDescent="0.3">
      <c r="A11264" s="2">
        <f>ROW()</f>
        <v>11264</v>
      </c>
      <c r="E11264" s="50"/>
    </row>
    <row r="11265" spans="1:5" ht="14.4" x14ac:dyDescent="0.3">
      <c r="A11265" s="2">
        <f>ROW()</f>
        <v>11265</v>
      </c>
      <c r="E11265" s="50"/>
    </row>
    <row r="11266" spans="1:5" ht="14.4" x14ac:dyDescent="0.3">
      <c r="A11266" s="2">
        <f>ROW()</f>
        <v>11266</v>
      </c>
      <c r="E11266" s="50"/>
    </row>
    <row r="11267" spans="1:5" ht="14.4" x14ac:dyDescent="0.3">
      <c r="A11267" s="2">
        <f>ROW()</f>
        <v>11267</v>
      </c>
      <c r="E11267" s="50"/>
    </row>
    <row r="11268" spans="1:5" ht="14.4" x14ac:dyDescent="0.3">
      <c r="A11268" s="2">
        <f>ROW()</f>
        <v>11268</v>
      </c>
      <c r="E11268" s="50"/>
    </row>
    <row r="11269" spans="1:5" ht="14.4" x14ac:dyDescent="0.3">
      <c r="A11269" s="2">
        <f>ROW()</f>
        <v>11269</v>
      </c>
      <c r="E11269" s="50"/>
    </row>
    <row r="11270" spans="1:5" ht="14.4" x14ac:dyDescent="0.3">
      <c r="A11270" s="2">
        <f>ROW()</f>
        <v>11270</v>
      </c>
      <c r="E11270" s="50"/>
    </row>
    <row r="11271" spans="1:5" ht="14.4" x14ac:dyDescent="0.3">
      <c r="A11271" s="2">
        <f>ROW()</f>
        <v>11271</v>
      </c>
      <c r="E11271" s="50"/>
    </row>
    <row r="11272" spans="1:5" ht="14.4" x14ac:dyDescent="0.3">
      <c r="A11272" s="2">
        <f>ROW()</f>
        <v>11272</v>
      </c>
      <c r="E11272" s="50"/>
    </row>
    <row r="11273" spans="1:5" ht="14.4" x14ac:dyDescent="0.3">
      <c r="A11273" s="2">
        <f>ROW()</f>
        <v>11273</v>
      </c>
      <c r="E11273" s="50"/>
    </row>
    <row r="11274" spans="1:5" ht="14.4" x14ac:dyDescent="0.3">
      <c r="A11274" s="2">
        <f>ROW()</f>
        <v>11274</v>
      </c>
      <c r="E11274" s="50"/>
    </row>
    <row r="11275" spans="1:5" ht="14.4" x14ac:dyDescent="0.3">
      <c r="A11275" s="2">
        <f>ROW()</f>
        <v>11275</v>
      </c>
      <c r="E11275" s="50"/>
    </row>
    <row r="11276" spans="1:5" ht="14.4" x14ac:dyDescent="0.3">
      <c r="A11276" s="2">
        <f>ROW()</f>
        <v>11276</v>
      </c>
      <c r="E11276" s="50"/>
    </row>
    <row r="11277" spans="1:5" ht="14.4" x14ac:dyDescent="0.3">
      <c r="A11277" s="2">
        <f>ROW()</f>
        <v>11277</v>
      </c>
      <c r="E11277" s="50"/>
    </row>
    <row r="11278" spans="1:5" ht="14.4" x14ac:dyDescent="0.3">
      <c r="A11278" s="2">
        <f>ROW()</f>
        <v>11278</v>
      </c>
      <c r="E11278" s="50"/>
    </row>
    <row r="11279" spans="1:5" ht="14.4" x14ac:dyDescent="0.3">
      <c r="A11279" s="2">
        <f>ROW()</f>
        <v>11279</v>
      </c>
      <c r="E11279" s="50"/>
    </row>
    <row r="11280" spans="1:5" ht="14.4" x14ac:dyDescent="0.3">
      <c r="A11280" s="2">
        <f>ROW()</f>
        <v>11280</v>
      </c>
      <c r="E11280" s="50"/>
    </row>
    <row r="11281" spans="1:5" ht="14.4" x14ac:dyDescent="0.3">
      <c r="A11281" s="2">
        <f>ROW()</f>
        <v>11281</v>
      </c>
      <c r="E11281" s="50"/>
    </row>
    <row r="11282" spans="1:5" ht="14.4" x14ac:dyDescent="0.3">
      <c r="A11282" s="2">
        <f>ROW()</f>
        <v>11282</v>
      </c>
      <c r="E11282" s="50"/>
    </row>
    <row r="11283" spans="1:5" ht="14.4" x14ac:dyDescent="0.3">
      <c r="A11283" s="2">
        <f>ROW()</f>
        <v>11283</v>
      </c>
      <c r="E11283" s="50"/>
    </row>
    <row r="11284" spans="1:5" ht="14.4" x14ac:dyDescent="0.3">
      <c r="A11284" s="2">
        <f>ROW()</f>
        <v>11284</v>
      </c>
      <c r="E11284" s="50"/>
    </row>
    <row r="11285" spans="1:5" ht="14.4" x14ac:dyDescent="0.3">
      <c r="A11285" s="2">
        <f>ROW()</f>
        <v>11285</v>
      </c>
      <c r="E11285" s="50"/>
    </row>
    <row r="11286" spans="1:5" ht="14.4" x14ac:dyDescent="0.3">
      <c r="A11286" s="2">
        <f>ROW()</f>
        <v>11286</v>
      </c>
      <c r="E11286" s="50"/>
    </row>
    <row r="11287" spans="1:5" ht="14.4" x14ac:dyDescent="0.3">
      <c r="A11287" s="2">
        <f>ROW()</f>
        <v>11287</v>
      </c>
      <c r="E11287" s="50"/>
    </row>
    <row r="11288" spans="1:5" ht="14.4" x14ac:dyDescent="0.3">
      <c r="A11288" s="2">
        <f>ROW()</f>
        <v>11288</v>
      </c>
      <c r="E11288" s="50"/>
    </row>
    <row r="11289" spans="1:5" ht="14.4" x14ac:dyDescent="0.3">
      <c r="A11289" s="2">
        <f>ROW()</f>
        <v>11289</v>
      </c>
      <c r="E11289" s="50"/>
    </row>
    <row r="11290" spans="1:5" ht="14.4" x14ac:dyDescent="0.3">
      <c r="A11290" s="2">
        <f>ROW()</f>
        <v>11290</v>
      </c>
      <c r="E11290" s="50"/>
    </row>
    <row r="11291" spans="1:5" ht="14.4" x14ac:dyDescent="0.3">
      <c r="A11291" s="2">
        <f>ROW()</f>
        <v>11291</v>
      </c>
      <c r="E11291" s="50"/>
    </row>
    <row r="11292" spans="1:5" ht="14.4" x14ac:dyDescent="0.3">
      <c r="A11292" s="2">
        <f>ROW()</f>
        <v>11292</v>
      </c>
      <c r="E11292" s="50"/>
    </row>
    <row r="11293" spans="1:5" ht="14.4" x14ac:dyDescent="0.3">
      <c r="A11293" s="2">
        <f>ROW()</f>
        <v>11293</v>
      </c>
      <c r="E11293" s="50"/>
    </row>
    <row r="11294" spans="1:5" ht="14.4" x14ac:dyDescent="0.3">
      <c r="A11294" s="2">
        <f>ROW()</f>
        <v>11294</v>
      </c>
      <c r="E11294" s="50"/>
    </row>
    <row r="11295" spans="1:5" ht="14.4" x14ac:dyDescent="0.3">
      <c r="A11295" s="2">
        <f>ROW()</f>
        <v>11295</v>
      </c>
      <c r="E11295" s="50"/>
    </row>
    <row r="11296" spans="1:5" ht="14.4" x14ac:dyDescent="0.3">
      <c r="A11296" s="2">
        <f>ROW()</f>
        <v>11296</v>
      </c>
      <c r="E11296" s="50"/>
    </row>
    <row r="11297" spans="1:5" ht="14.4" x14ac:dyDescent="0.3">
      <c r="A11297" s="2">
        <f>ROW()</f>
        <v>11297</v>
      </c>
      <c r="E11297" s="50"/>
    </row>
    <row r="11298" spans="1:5" ht="14.4" x14ac:dyDescent="0.3">
      <c r="A11298" s="2">
        <f>ROW()</f>
        <v>11298</v>
      </c>
      <c r="E11298" s="50"/>
    </row>
    <row r="11299" spans="1:5" ht="14.4" x14ac:dyDescent="0.3">
      <c r="A11299" s="2">
        <f>ROW()</f>
        <v>11299</v>
      </c>
      <c r="E11299" s="50"/>
    </row>
    <row r="11300" spans="1:5" ht="14.4" x14ac:dyDescent="0.3">
      <c r="A11300" s="2">
        <f>ROW()</f>
        <v>11300</v>
      </c>
      <c r="E11300" s="50"/>
    </row>
    <row r="11301" spans="1:5" ht="14.4" x14ac:dyDescent="0.3">
      <c r="A11301" s="2">
        <f>ROW()</f>
        <v>11301</v>
      </c>
      <c r="E11301" s="50"/>
    </row>
    <row r="11302" spans="1:5" ht="14.4" x14ac:dyDescent="0.3">
      <c r="A11302" s="2">
        <f>ROW()</f>
        <v>11302</v>
      </c>
      <c r="E11302" s="50"/>
    </row>
    <row r="11303" spans="1:5" ht="14.4" x14ac:dyDescent="0.3">
      <c r="A11303" s="2">
        <f>ROW()</f>
        <v>11303</v>
      </c>
      <c r="E11303" s="50"/>
    </row>
    <row r="11304" spans="1:5" ht="14.4" x14ac:dyDescent="0.3">
      <c r="A11304" s="2">
        <f>ROW()</f>
        <v>11304</v>
      </c>
      <c r="E11304" s="50"/>
    </row>
    <row r="11305" spans="1:5" ht="14.4" x14ac:dyDescent="0.3">
      <c r="A11305" s="2">
        <f>ROW()</f>
        <v>11305</v>
      </c>
      <c r="E11305" s="50"/>
    </row>
    <row r="11306" spans="1:5" ht="14.4" x14ac:dyDescent="0.3">
      <c r="A11306" s="2">
        <f>ROW()</f>
        <v>11306</v>
      </c>
      <c r="E11306" s="50"/>
    </row>
    <row r="11307" spans="1:5" ht="14.4" x14ac:dyDescent="0.3">
      <c r="A11307" s="2">
        <f>ROW()</f>
        <v>11307</v>
      </c>
      <c r="E11307" s="50"/>
    </row>
    <row r="11308" spans="1:5" ht="14.4" x14ac:dyDescent="0.3">
      <c r="A11308" s="2">
        <f>ROW()</f>
        <v>11308</v>
      </c>
      <c r="E11308" s="50"/>
    </row>
    <row r="11309" spans="1:5" ht="14.4" x14ac:dyDescent="0.3">
      <c r="A11309" s="2">
        <f>ROW()</f>
        <v>11309</v>
      </c>
      <c r="E11309" s="50"/>
    </row>
    <row r="11310" spans="1:5" ht="14.4" x14ac:dyDescent="0.3">
      <c r="A11310" s="2">
        <f>ROW()</f>
        <v>11310</v>
      </c>
      <c r="E11310" s="50"/>
    </row>
    <row r="11311" spans="1:5" ht="14.4" x14ac:dyDescent="0.3">
      <c r="A11311" s="2">
        <f>ROW()</f>
        <v>11311</v>
      </c>
      <c r="E11311" s="50"/>
    </row>
    <row r="11312" spans="1:5" ht="14.4" x14ac:dyDescent="0.3">
      <c r="A11312" s="2">
        <f>ROW()</f>
        <v>11312</v>
      </c>
      <c r="E11312" s="50"/>
    </row>
    <row r="11313" spans="1:5" ht="14.4" x14ac:dyDescent="0.3">
      <c r="A11313" s="2">
        <f>ROW()</f>
        <v>11313</v>
      </c>
      <c r="E11313" s="50"/>
    </row>
    <row r="11314" spans="1:5" ht="14.4" x14ac:dyDescent="0.3">
      <c r="A11314" s="2">
        <f>ROW()</f>
        <v>11314</v>
      </c>
      <c r="E11314" s="50"/>
    </row>
    <row r="11315" spans="1:5" ht="14.4" x14ac:dyDescent="0.3">
      <c r="A11315" s="2">
        <f>ROW()</f>
        <v>11315</v>
      </c>
      <c r="E11315" s="50"/>
    </row>
    <row r="11316" spans="1:5" ht="14.4" x14ac:dyDescent="0.3">
      <c r="A11316" s="2">
        <f>ROW()</f>
        <v>11316</v>
      </c>
      <c r="E11316" s="50"/>
    </row>
    <row r="11317" spans="1:5" ht="14.4" x14ac:dyDescent="0.3">
      <c r="A11317" s="2">
        <f>ROW()</f>
        <v>11317</v>
      </c>
      <c r="E11317" s="50"/>
    </row>
    <row r="11318" spans="1:5" ht="14.4" x14ac:dyDescent="0.3">
      <c r="A11318" s="2">
        <f>ROW()</f>
        <v>11318</v>
      </c>
      <c r="E11318" s="50"/>
    </row>
    <row r="11319" spans="1:5" ht="14.4" x14ac:dyDescent="0.3">
      <c r="A11319" s="2">
        <f>ROW()</f>
        <v>11319</v>
      </c>
      <c r="E11319" s="50"/>
    </row>
    <row r="11320" spans="1:5" ht="14.4" x14ac:dyDescent="0.3">
      <c r="A11320" s="2">
        <f>ROW()</f>
        <v>11320</v>
      </c>
      <c r="E11320" s="50"/>
    </row>
    <row r="11321" spans="1:5" ht="14.4" x14ac:dyDescent="0.3">
      <c r="A11321" s="2">
        <f>ROW()</f>
        <v>11321</v>
      </c>
      <c r="E11321" s="50"/>
    </row>
    <row r="11322" spans="1:5" ht="14.4" x14ac:dyDescent="0.3">
      <c r="A11322" s="2">
        <f>ROW()</f>
        <v>11322</v>
      </c>
      <c r="E11322" s="50"/>
    </row>
    <row r="11323" spans="1:5" ht="14.4" x14ac:dyDescent="0.3">
      <c r="A11323" s="2">
        <f>ROW()</f>
        <v>11323</v>
      </c>
      <c r="E11323" s="50"/>
    </row>
    <row r="11324" spans="1:5" ht="14.4" x14ac:dyDescent="0.3">
      <c r="A11324" s="2">
        <f>ROW()</f>
        <v>11324</v>
      </c>
      <c r="E11324" s="50"/>
    </row>
    <row r="11325" spans="1:5" ht="14.4" x14ac:dyDescent="0.3">
      <c r="A11325" s="2">
        <f>ROW()</f>
        <v>11325</v>
      </c>
      <c r="E11325" s="50"/>
    </row>
    <row r="11326" spans="1:5" ht="14.4" x14ac:dyDescent="0.3">
      <c r="A11326" s="2">
        <f>ROW()</f>
        <v>11326</v>
      </c>
      <c r="E11326" s="50"/>
    </row>
    <row r="11327" spans="1:5" ht="14.4" x14ac:dyDescent="0.3">
      <c r="A11327" s="2">
        <f>ROW()</f>
        <v>11327</v>
      </c>
      <c r="E11327" s="50"/>
    </row>
    <row r="11328" spans="1:5" ht="14.4" x14ac:dyDescent="0.3">
      <c r="A11328" s="2">
        <f>ROW()</f>
        <v>11328</v>
      </c>
      <c r="E11328" s="50"/>
    </row>
    <row r="11329" spans="1:5" ht="14.4" x14ac:dyDescent="0.3">
      <c r="A11329" s="2">
        <f>ROW()</f>
        <v>11329</v>
      </c>
      <c r="E11329" s="50"/>
    </row>
    <row r="11330" spans="1:5" ht="14.4" x14ac:dyDescent="0.3">
      <c r="A11330" s="2">
        <f>ROW()</f>
        <v>11330</v>
      </c>
      <c r="E11330" s="50"/>
    </row>
    <row r="11331" spans="1:5" ht="14.4" x14ac:dyDescent="0.3">
      <c r="A11331" s="2">
        <f>ROW()</f>
        <v>11331</v>
      </c>
      <c r="E11331" s="50"/>
    </row>
    <row r="11332" spans="1:5" ht="14.4" x14ac:dyDescent="0.3">
      <c r="A11332" s="2">
        <f>ROW()</f>
        <v>11332</v>
      </c>
      <c r="E11332" s="50"/>
    </row>
    <row r="11333" spans="1:5" ht="14.4" x14ac:dyDescent="0.3">
      <c r="A11333" s="2">
        <f>ROW()</f>
        <v>11333</v>
      </c>
      <c r="E11333" s="50"/>
    </row>
    <row r="11334" spans="1:5" ht="14.4" x14ac:dyDescent="0.3">
      <c r="A11334" s="2">
        <f>ROW()</f>
        <v>11334</v>
      </c>
      <c r="E11334" s="50"/>
    </row>
    <row r="11335" spans="1:5" ht="14.4" x14ac:dyDescent="0.3">
      <c r="A11335" s="2">
        <f>ROW()</f>
        <v>11335</v>
      </c>
      <c r="E11335" s="50"/>
    </row>
    <row r="11336" spans="1:5" ht="14.4" x14ac:dyDescent="0.3">
      <c r="A11336" s="2">
        <f>ROW()</f>
        <v>11336</v>
      </c>
      <c r="E11336" s="50"/>
    </row>
    <row r="11337" spans="1:5" ht="14.4" x14ac:dyDescent="0.3">
      <c r="A11337" s="2">
        <f>ROW()</f>
        <v>11337</v>
      </c>
      <c r="E11337" s="50"/>
    </row>
    <row r="11338" spans="1:5" ht="14.4" x14ac:dyDescent="0.3">
      <c r="A11338" s="2">
        <f>ROW()</f>
        <v>11338</v>
      </c>
      <c r="E11338" s="50"/>
    </row>
    <row r="11339" spans="1:5" ht="14.4" x14ac:dyDescent="0.3">
      <c r="A11339" s="2">
        <f>ROW()</f>
        <v>11339</v>
      </c>
      <c r="E11339" s="50"/>
    </row>
    <row r="11340" spans="1:5" ht="14.4" x14ac:dyDescent="0.3">
      <c r="A11340" s="2">
        <f>ROW()</f>
        <v>11340</v>
      </c>
      <c r="E11340" s="50"/>
    </row>
    <row r="11341" spans="1:5" ht="14.4" x14ac:dyDescent="0.3">
      <c r="A11341" s="2">
        <f>ROW()</f>
        <v>11341</v>
      </c>
      <c r="E11341" s="50"/>
    </row>
    <row r="11342" spans="1:5" ht="14.4" x14ac:dyDescent="0.3">
      <c r="A11342" s="2">
        <f>ROW()</f>
        <v>11342</v>
      </c>
      <c r="E11342" s="50"/>
    </row>
    <row r="11343" spans="1:5" ht="14.4" x14ac:dyDescent="0.3">
      <c r="A11343" s="2">
        <f>ROW()</f>
        <v>11343</v>
      </c>
      <c r="E11343" s="50"/>
    </row>
    <row r="11344" spans="1:5" ht="14.4" x14ac:dyDescent="0.3">
      <c r="A11344" s="2">
        <f>ROW()</f>
        <v>11344</v>
      </c>
      <c r="E11344" s="50"/>
    </row>
    <row r="11345" spans="1:5" ht="14.4" x14ac:dyDescent="0.3">
      <c r="A11345" s="2">
        <f>ROW()</f>
        <v>11345</v>
      </c>
      <c r="E11345" s="50"/>
    </row>
    <row r="11346" spans="1:5" ht="14.4" x14ac:dyDescent="0.3">
      <c r="A11346" s="2">
        <f>ROW()</f>
        <v>11346</v>
      </c>
      <c r="E11346" s="50"/>
    </row>
    <row r="11347" spans="1:5" ht="14.4" x14ac:dyDescent="0.3">
      <c r="A11347" s="2">
        <f>ROW()</f>
        <v>11347</v>
      </c>
      <c r="E11347" s="50"/>
    </row>
    <row r="11348" spans="1:5" ht="14.4" x14ac:dyDescent="0.3">
      <c r="A11348" s="2">
        <f>ROW()</f>
        <v>11348</v>
      </c>
      <c r="E11348" s="50"/>
    </row>
    <row r="11349" spans="1:5" ht="14.4" x14ac:dyDescent="0.3">
      <c r="A11349" s="2">
        <f>ROW()</f>
        <v>11349</v>
      </c>
      <c r="E11349" s="50"/>
    </row>
    <row r="11350" spans="1:5" ht="14.4" x14ac:dyDescent="0.3">
      <c r="A11350" s="2">
        <f>ROW()</f>
        <v>11350</v>
      </c>
      <c r="E11350" s="50"/>
    </row>
    <row r="11351" spans="1:5" ht="14.4" x14ac:dyDescent="0.3">
      <c r="A11351" s="2">
        <f>ROW()</f>
        <v>11351</v>
      </c>
      <c r="E11351" s="50"/>
    </row>
    <row r="11352" spans="1:5" ht="14.4" x14ac:dyDescent="0.3">
      <c r="A11352" s="2">
        <f>ROW()</f>
        <v>11352</v>
      </c>
      <c r="E11352" s="50"/>
    </row>
    <row r="11353" spans="1:5" ht="14.4" x14ac:dyDescent="0.3">
      <c r="A11353" s="2">
        <f>ROW()</f>
        <v>11353</v>
      </c>
      <c r="E11353" s="50"/>
    </row>
    <row r="11354" spans="1:5" ht="14.4" x14ac:dyDescent="0.3">
      <c r="A11354" s="2">
        <f>ROW()</f>
        <v>11354</v>
      </c>
      <c r="E11354" s="50"/>
    </row>
    <row r="11355" spans="1:5" ht="14.4" x14ac:dyDescent="0.3">
      <c r="A11355" s="2">
        <f>ROW()</f>
        <v>11355</v>
      </c>
      <c r="E11355" s="50"/>
    </row>
    <row r="11356" spans="1:5" ht="14.4" x14ac:dyDescent="0.3">
      <c r="A11356" s="2">
        <f>ROW()</f>
        <v>11356</v>
      </c>
      <c r="E11356" s="50"/>
    </row>
    <row r="11357" spans="1:5" ht="14.4" x14ac:dyDescent="0.3">
      <c r="A11357" s="2">
        <f>ROW()</f>
        <v>11357</v>
      </c>
      <c r="E11357" s="50"/>
    </row>
    <row r="11358" spans="1:5" ht="14.4" x14ac:dyDescent="0.3">
      <c r="A11358" s="2">
        <f>ROW()</f>
        <v>11358</v>
      </c>
      <c r="E11358" s="50"/>
    </row>
    <row r="11359" spans="1:5" ht="14.4" x14ac:dyDescent="0.3">
      <c r="A11359" s="2">
        <f>ROW()</f>
        <v>11359</v>
      </c>
      <c r="E11359" s="50"/>
    </row>
    <row r="11360" spans="1:5" ht="14.4" x14ac:dyDescent="0.3">
      <c r="A11360" s="2">
        <f>ROW()</f>
        <v>11360</v>
      </c>
      <c r="E11360" s="50"/>
    </row>
    <row r="11361" spans="1:5" ht="14.4" x14ac:dyDescent="0.3">
      <c r="A11361" s="2">
        <f>ROW()</f>
        <v>11361</v>
      </c>
      <c r="E11361" s="50"/>
    </row>
    <row r="11362" spans="1:5" ht="14.4" x14ac:dyDescent="0.3">
      <c r="A11362" s="2">
        <f>ROW()</f>
        <v>11362</v>
      </c>
      <c r="E11362" s="50"/>
    </row>
    <row r="11363" spans="1:5" ht="14.4" x14ac:dyDescent="0.3">
      <c r="A11363" s="2">
        <f>ROW()</f>
        <v>11363</v>
      </c>
      <c r="E11363" s="50"/>
    </row>
    <row r="11364" spans="1:5" ht="14.4" x14ac:dyDescent="0.3">
      <c r="A11364" s="2">
        <f>ROW()</f>
        <v>11364</v>
      </c>
      <c r="E11364" s="50"/>
    </row>
    <row r="11365" spans="1:5" ht="14.4" x14ac:dyDescent="0.3">
      <c r="A11365" s="2">
        <f>ROW()</f>
        <v>11365</v>
      </c>
      <c r="E11365" s="50"/>
    </row>
    <row r="11366" spans="1:5" ht="14.4" x14ac:dyDescent="0.3">
      <c r="A11366" s="2">
        <f>ROW()</f>
        <v>11366</v>
      </c>
      <c r="E11366" s="50"/>
    </row>
    <row r="11367" spans="1:5" ht="14.4" x14ac:dyDescent="0.3">
      <c r="A11367" s="2">
        <f>ROW()</f>
        <v>11367</v>
      </c>
      <c r="E11367" s="50"/>
    </row>
    <row r="11368" spans="1:5" ht="14.4" x14ac:dyDescent="0.3">
      <c r="A11368" s="2">
        <f>ROW()</f>
        <v>11368</v>
      </c>
      <c r="E11368" s="50"/>
    </row>
    <row r="11369" spans="1:5" ht="14.4" x14ac:dyDescent="0.3">
      <c r="A11369" s="2">
        <f>ROW()</f>
        <v>11369</v>
      </c>
      <c r="E11369" s="50"/>
    </row>
    <row r="11370" spans="1:5" ht="14.4" x14ac:dyDescent="0.3">
      <c r="A11370" s="2">
        <f>ROW()</f>
        <v>11370</v>
      </c>
      <c r="E11370" s="50"/>
    </row>
    <row r="11371" spans="1:5" ht="14.4" x14ac:dyDescent="0.3">
      <c r="A11371" s="2">
        <f>ROW()</f>
        <v>11371</v>
      </c>
      <c r="E11371" s="50"/>
    </row>
    <row r="11372" spans="1:5" ht="14.4" x14ac:dyDescent="0.3">
      <c r="A11372" s="2">
        <f>ROW()</f>
        <v>11372</v>
      </c>
      <c r="E11372" s="50"/>
    </row>
    <row r="11373" spans="1:5" ht="14.4" x14ac:dyDescent="0.3">
      <c r="A11373" s="2">
        <f>ROW()</f>
        <v>11373</v>
      </c>
      <c r="E11373" s="50"/>
    </row>
    <row r="11374" spans="1:5" ht="14.4" x14ac:dyDescent="0.3">
      <c r="A11374" s="2">
        <f>ROW()</f>
        <v>11374</v>
      </c>
      <c r="E11374" s="50"/>
    </row>
    <row r="11375" spans="1:5" ht="14.4" x14ac:dyDescent="0.3">
      <c r="A11375" s="2">
        <f>ROW()</f>
        <v>11375</v>
      </c>
      <c r="E11375" s="50"/>
    </row>
    <row r="11376" spans="1:5" ht="14.4" x14ac:dyDescent="0.3">
      <c r="A11376" s="2">
        <f>ROW()</f>
        <v>11376</v>
      </c>
      <c r="E11376" s="50"/>
    </row>
    <row r="11377" spans="1:5" ht="14.4" x14ac:dyDescent="0.3">
      <c r="A11377" s="2">
        <f>ROW()</f>
        <v>11377</v>
      </c>
      <c r="E11377" s="50"/>
    </row>
    <row r="11378" spans="1:5" ht="14.4" x14ac:dyDescent="0.3">
      <c r="A11378" s="2">
        <f>ROW()</f>
        <v>11378</v>
      </c>
      <c r="E11378" s="50"/>
    </row>
    <row r="11379" spans="1:5" ht="14.4" x14ac:dyDescent="0.3">
      <c r="A11379" s="2">
        <f>ROW()</f>
        <v>11379</v>
      </c>
      <c r="E11379" s="50"/>
    </row>
    <row r="11380" spans="1:5" ht="14.4" x14ac:dyDescent="0.3">
      <c r="A11380" s="2">
        <f>ROW()</f>
        <v>11380</v>
      </c>
      <c r="E11380" s="50"/>
    </row>
    <row r="11381" spans="1:5" ht="14.4" x14ac:dyDescent="0.3">
      <c r="A11381" s="2">
        <f>ROW()</f>
        <v>11381</v>
      </c>
      <c r="E11381" s="50"/>
    </row>
    <row r="11382" spans="1:5" ht="14.4" x14ac:dyDescent="0.3">
      <c r="A11382" s="2">
        <f>ROW()</f>
        <v>11382</v>
      </c>
      <c r="E11382" s="50"/>
    </row>
    <row r="11383" spans="1:5" ht="14.4" x14ac:dyDescent="0.3">
      <c r="A11383" s="2">
        <f>ROW()</f>
        <v>11383</v>
      </c>
      <c r="E11383" s="50"/>
    </row>
    <row r="11384" spans="1:5" ht="14.4" x14ac:dyDescent="0.3">
      <c r="A11384" s="2">
        <f>ROW()</f>
        <v>11384</v>
      </c>
      <c r="E11384" s="50"/>
    </row>
    <row r="11385" spans="1:5" ht="14.4" x14ac:dyDescent="0.3">
      <c r="A11385" s="2">
        <f>ROW()</f>
        <v>11385</v>
      </c>
      <c r="E11385" s="50"/>
    </row>
    <row r="11386" spans="1:5" ht="14.4" x14ac:dyDescent="0.3">
      <c r="A11386" s="2">
        <f>ROW()</f>
        <v>11386</v>
      </c>
      <c r="E11386" s="50"/>
    </row>
    <row r="11387" spans="1:5" ht="14.4" x14ac:dyDescent="0.3">
      <c r="A11387" s="2">
        <f>ROW()</f>
        <v>11387</v>
      </c>
      <c r="E11387" s="50"/>
    </row>
    <row r="11388" spans="1:5" ht="14.4" x14ac:dyDescent="0.3">
      <c r="A11388" s="2">
        <f>ROW()</f>
        <v>11388</v>
      </c>
      <c r="E11388" s="50"/>
    </row>
    <row r="11389" spans="1:5" ht="14.4" x14ac:dyDescent="0.3">
      <c r="A11389" s="2">
        <f>ROW()</f>
        <v>11389</v>
      </c>
      <c r="E11389" s="50"/>
    </row>
    <row r="11390" spans="1:5" ht="14.4" x14ac:dyDescent="0.3">
      <c r="A11390" s="2">
        <f>ROW()</f>
        <v>11390</v>
      </c>
      <c r="E11390" s="50"/>
    </row>
    <row r="11391" spans="1:5" ht="14.4" x14ac:dyDescent="0.3">
      <c r="A11391" s="2">
        <f>ROW()</f>
        <v>11391</v>
      </c>
      <c r="E11391" s="50"/>
    </row>
    <row r="11392" spans="1:5" ht="14.4" x14ac:dyDescent="0.3">
      <c r="A11392" s="2">
        <f>ROW()</f>
        <v>11392</v>
      </c>
      <c r="E11392" s="50"/>
    </row>
    <row r="11393" spans="1:5" ht="14.4" x14ac:dyDescent="0.3">
      <c r="A11393" s="2">
        <f>ROW()</f>
        <v>11393</v>
      </c>
      <c r="E11393" s="50"/>
    </row>
    <row r="11394" spans="1:5" ht="14.4" x14ac:dyDescent="0.3">
      <c r="A11394" s="2">
        <f>ROW()</f>
        <v>11394</v>
      </c>
      <c r="E11394" s="50"/>
    </row>
    <row r="11395" spans="1:5" ht="14.4" x14ac:dyDescent="0.3">
      <c r="A11395" s="2">
        <f>ROW()</f>
        <v>11395</v>
      </c>
      <c r="E11395" s="50"/>
    </row>
    <row r="11396" spans="1:5" ht="14.4" x14ac:dyDescent="0.3">
      <c r="A11396" s="2">
        <f>ROW()</f>
        <v>11396</v>
      </c>
      <c r="E11396" s="50"/>
    </row>
    <row r="11397" spans="1:5" ht="14.4" x14ac:dyDescent="0.3">
      <c r="A11397" s="2">
        <f>ROW()</f>
        <v>11397</v>
      </c>
      <c r="E11397" s="50"/>
    </row>
    <row r="11398" spans="1:5" ht="14.4" x14ac:dyDescent="0.3">
      <c r="A11398" s="2">
        <f>ROW()</f>
        <v>11398</v>
      </c>
      <c r="E11398" s="50"/>
    </row>
    <row r="11399" spans="1:5" ht="14.4" x14ac:dyDescent="0.3">
      <c r="A11399" s="2">
        <f>ROW()</f>
        <v>11399</v>
      </c>
      <c r="E11399" s="50"/>
    </row>
    <row r="11400" spans="1:5" ht="14.4" x14ac:dyDescent="0.3">
      <c r="A11400" s="2">
        <f>ROW()</f>
        <v>11400</v>
      </c>
      <c r="E11400" s="50"/>
    </row>
    <row r="11401" spans="1:5" ht="14.4" x14ac:dyDescent="0.3">
      <c r="A11401" s="2">
        <f>ROW()</f>
        <v>11401</v>
      </c>
      <c r="E11401" s="50"/>
    </row>
    <row r="11402" spans="1:5" ht="14.4" x14ac:dyDescent="0.3">
      <c r="A11402" s="2">
        <f>ROW()</f>
        <v>11402</v>
      </c>
      <c r="E11402" s="50"/>
    </row>
    <row r="11403" spans="1:5" ht="14.4" x14ac:dyDescent="0.3">
      <c r="A11403" s="2">
        <f>ROW()</f>
        <v>11403</v>
      </c>
      <c r="E11403" s="50"/>
    </row>
    <row r="11404" spans="1:5" ht="14.4" x14ac:dyDescent="0.3">
      <c r="A11404" s="2">
        <f>ROW()</f>
        <v>11404</v>
      </c>
      <c r="E11404" s="50"/>
    </row>
    <row r="11405" spans="1:5" ht="14.4" x14ac:dyDescent="0.3">
      <c r="A11405" s="2">
        <f>ROW()</f>
        <v>11405</v>
      </c>
      <c r="E11405" s="50"/>
    </row>
    <row r="11406" spans="1:5" ht="14.4" x14ac:dyDescent="0.3">
      <c r="A11406" s="2">
        <f>ROW()</f>
        <v>11406</v>
      </c>
      <c r="E11406" s="50"/>
    </row>
    <row r="11407" spans="1:5" ht="14.4" x14ac:dyDescent="0.3">
      <c r="A11407" s="2">
        <f>ROW()</f>
        <v>11407</v>
      </c>
      <c r="E11407" s="50"/>
    </row>
    <row r="11408" spans="1:5" ht="14.4" x14ac:dyDescent="0.3">
      <c r="A11408" s="2">
        <f>ROW()</f>
        <v>11408</v>
      </c>
      <c r="E11408" s="50"/>
    </row>
    <row r="11409" spans="1:5" ht="14.4" x14ac:dyDescent="0.3">
      <c r="A11409" s="2">
        <f>ROW()</f>
        <v>11409</v>
      </c>
      <c r="E11409" s="50"/>
    </row>
    <row r="11410" spans="1:5" ht="14.4" x14ac:dyDescent="0.3">
      <c r="A11410" s="2">
        <f>ROW()</f>
        <v>11410</v>
      </c>
      <c r="E11410" s="50"/>
    </row>
    <row r="11411" spans="1:5" ht="14.4" x14ac:dyDescent="0.3">
      <c r="A11411" s="2">
        <f>ROW()</f>
        <v>11411</v>
      </c>
      <c r="E11411" s="50"/>
    </row>
    <row r="11412" spans="1:5" ht="14.4" x14ac:dyDescent="0.3">
      <c r="A11412" s="2">
        <f>ROW()</f>
        <v>11412</v>
      </c>
      <c r="E11412" s="50"/>
    </row>
    <row r="11413" spans="1:5" ht="14.4" x14ac:dyDescent="0.3">
      <c r="A11413" s="2">
        <f>ROW()</f>
        <v>11413</v>
      </c>
      <c r="E11413" s="50"/>
    </row>
    <row r="11414" spans="1:5" ht="14.4" x14ac:dyDescent="0.3">
      <c r="A11414" s="2">
        <f>ROW()</f>
        <v>11414</v>
      </c>
      <c r="E11414" s="50"/>
    </row>
    <row r="11415" spans="1:5" ht="14.4" x14ac:dyDescent="0.3">
      <c r="A11415" s="2">
        <f>ROW()</f>
        <v>11415</v>
      </c>
      <c r="E11415" s="50"/>
    </row>
    <row r="11416" spans="1:5" ht="14.4" x14ac:dyDescent="0.3">
      <c r="A11416" s="2">
        <f>ROW()</f>
        <v>11416</v>
      </c>
      <c r="E11416" s="50"/>
    </row>
    <row r="11417" spans="1:5" ht="14.4" x14ac:dyDescent="0.3">
      <c r="A11417" s="2">
        <f>ROW()</f>
        <v>11417</v>
      </c>
      <c r="E11417" s="50"/>
    </row>
    <row r="11418" spans="1:5" ht="14.4" x14ac:dyDescent="0.3">
      <c r="A11418" s="2">
        <f>ROW()</f>
        <v>11418</v>
      </c>
      <c r="E11418" s="50"/>
    </row>
    <row r="11419" spans="1:5" ht="14.4" x14ac:dyDescent="0.3">
      <c r="A11419" s="2">
        <f>ROW()</f>
        <v>11419</v>
      </c>
      <c r="E11419" s="50"/>
    </row>
    <row r="11420" spans="1:5" ht="14.4" x14ac:dyDescent="0.3">
      <c r="A11420" s="2">
        <f>ROW()</f>
        <v>11420</v>
      </c>
      <c r="E11420" s="50"/>
    </row>
    <row r="11421" spans="1:5" ht="14.4" x14ac:dyDescent="0.3">
      <c r="A11421" s="2">
        <f>ROW()</f>
        <v>11421</v>
      </c>
      <c r="E11421" s="50"/>
    </row>
    <row r="11422" spans="1:5" ht="14.4" x14ac:dyDescent="0.3">
      <c r="A11422" s="2">
        <f>ROW()</f>
        <v>11422</v>
      </c>
      <c r="E11422" s="50"/>
    </row>
    <row r="11423" spans="1:5" ht="14.4" x14ac:dyDescent="0.3">
      <c r="A11423" s="2">
        <f>ROW()</f>
        <v>11423</v>
      </c>
      <c r="E11423" s="50"/>
    </row>
    <row r="11424" spans="1:5" ht="14.4" x14ac:dyDescent="0.3">
      <c r="A11424" s="2">
        <f>ROW()</f>
        <v>11424</v>
      </c>
      <c r="E11424" s="50"/>
    </row>
    <row r="11425" spans="1:5" ht="14.4" x14ac:dyDescent="0.3">
      <c r="A11425" s="2">
        <f>ROW()</f>
        <v>11425</v>
      </c>
      <c r="E11425" s="50"/>
    </row>
    <row r="11426" spans="1:5" ht="14.4" x14ac:dyDescent="0.3">
      <c r="A11426" s="2">
        <f>ROW()</f>
        <v>11426</v>
      </c>
      <c r="E11426" s="50"/>
    </row>
    <row r="11427" spans="1:5" ht="14.4" x14ac:dyDescent="0.3">
      <c r="A11427" s="2">
        <f>ROW()</f>
        <v>11427</v>
      </c>
      <c r="E11427" s="50"/>
    </row>
    <row r="11428" spans="1:5" ht="14.4" x14ac:dyDescent="0.3">
      <c r="A11428" s="2">
        <f>ROW()</f>
        <v>11428</v>
      </c>
      <c r="E11428" s="50"/>
    </row>
    <row r="11429" spans="1:5" ht="14.4" x14ac:dyDescent="0.3">
      <c r="A11429" s="2">
        <f>ROW()</f>
        <v>11429</v>
      </c>
      <c r="E11429" s="50"/>
    </row>
    <row r="11430" spans="1:5" ht="14.4" x14ac:dyDescent="0.3">
      <c r="A11430" s="2">
        <f>ROW()</f>
        <v>11430</v>
      </c>
      <c r="E11430" s="50"/>
    </row>
    <row r="11431" spans="1:5" ht="14.4" x14ac:dyDescent="0.3">
      <c r="A11431" s="2">
        <f>ROW()</f>
        <v>11431</v>
      </c>
      <c r="E11431" s="50"/>
    </row>
    <row r="11432" spans="1:5" ht="14.4" x14ac:dyDescent="0.3">
      <c r="A11432" s="2">
        <f>ROW()</f>
        <v>11432</v>
      </c>
      <c r="E11432" s="50"/>
    </row>
    <row r="11433" spans="1:5" ht="14.4" x14ac:dyDescent="0.3">
      <c r="A11433" s="2">
        <f>ROW()</f>
        <v>11433</v>
      </c>
      <c r="E11433" s="50"/>
    </row>
    <row r="11434" spans="1:5" ht="14.4" x14ac:dyDescent="0.3">
      <c r="A11434" s="2">
        <f>ROW()</f>
        <v>11434</v>
      </c>
      <c r="E11434" s="50"/>
    </row>
    <row r="11435" spans="1:5" ht="14.4" x14ac:dyDescent="0.3">
      <c r="A11435" s="2">
        <f>ROW()</f>
        <v>11435</v>
      </c>
      <c r="E11435" s="50"/>
    </row>
    <row r="11436" spans="1:5" ht="14.4" x14ac:dyDescent="0.3">
      <c r="A11436" s="2">
        <f>ROW()</f>
        <v>11436</v>
      </c>
      <c r="E11436" s="50"/>
    </row>
    <row r="11437" spans="1:5" ht="14.4" x14ac:dyDescent="0.3">
      <c r="A11437" s="2">
        <f>ROW()</f>
        <v>11437</v>
      </c>
      <c r="E11437" s="50"/>
    </row>
    <row r="11438" spans="1:5" ht="14.4" x14ac:dyDescent="0.3">
      <c r="A11438" s="2">
        <f>ROW()</f>
        <v>11438</v>
      </c>
      <c r="E11438" s="50"/>
    </row>
    <row r="11439" spans="1:5" ht="14.4" x14ac:dyDescent="0.3">
      <c r="A11439" s="2">
        <f>ROW()</f>
        <v>11439</v>
      </c>
      <c r="E11439" s="50"/>
    </row>
    <row r="11440" spans="1:5" ht="14.4" x14ac:dyDescent="0.3">
      <c r="A11440" s="2">
        <f>ROW()</f>
        <v>11440</v>
      </c>
      <c r="E11440" s="50"/>
    </row>
    <row r="11441" spans="1:5" ht="14.4" x14ac:dyDescent="0.3">
      <c r="A11441" s="2">
        <f>ROW()</f>
        <v>11441</v>
      </c>
      <c r="E11441" s="50"/>
    </row>
    <row r="11442" spans="1:5" ht="14.4" x14ac:dyDescent="0.3">
      <c r="A11442" s="2">
        <f>ROW()</f>
        <v>11442</v>
      </c>
      <c r="E11442" s="50"/>
    </row>
    <row r="11443" spans="1:5" ht="14.4" x14ac:dyDescent="0.3">
      <c r="A11443" s="2">
        <f>ROW()</f>
        <v>11443</v>
      </c>
      <c r="E11443" s="50"/>
    </row>
    <row r="11444" spans="1:5" ht="14.4" x14ac:dyDescent="0.3">
      <c r="A11444" s="2">
        <f>ROW()</f>
        <v>11444</v>
      </c>
      <c r="E11444" s="50"/>
    </row>
    <row r="11445" spans="1:5" ht="14.4" x14ac:dyDescent="0.3">
      <c r="A11445" s="2">
        <f>ROW()</f>
        <v>11445</v>
      </c>
      <c r="E11445" s="50"/>
    </row>
    <row r="11446" spans="1:5" ht="14.4" x14ac:dyDescent="0.3">
      <c r="A11446" s="2">
        <f>ROW()</f>
        <v>11446</v>
      </c>
      <c r="E11446" s="50"/>
    </row>
    <row r="11447" spans="1:5" ht="14.4" x14ac:dyDescent="0.3">
      <c r="A11447" s="2">
        <f>ROW()</f>
        <v>11447</v>
      </c>
      <c r="E11447" s="50"/>
    </row>
    <row r="11448" spans="1:5" ht="14.4" x14ac:dyDescent="0.3">
      <c r="A11448" s="2">
        <f>ROW()</f>
        <v>11448</v>
      </c>
      <c r="E11448" s="50"/>
    </row>
    <row r="11449" spans="1:5" ht="14.4" x14ac:dyDescent="0.3">
      <c r="A11449" s="2">
        <f>ROW()</f>
        <v>11449</v>
      </c>
      <c r="E11449" s="50"/>
    </row>
    <row r="11450" spans="1:5" ht="14.4" x14ac:dyDescent="0.3">
      <c r="A11450" s="2">
        <f>ROW()</f>
        <v>11450</v>
      </c>
      <c r="E11450" s="50"/>
    </row>
    <row r="11451" spans="1:5" ht="14.4" x14ac:dyDescent="0.3">
      <c r="A11451" s="2">
        <f>ROW()</f>
        <v>11451</v>
      </c>
      <c r="E11451" s="50"/>
    </row>
    <row r="11452" spans="1:5" ht="14.4" x14ac:dyDescent="0.3">
      <c r="A11452" s="2">
        <f>ROW()</f>
        <v>11452</v>
      </c>
      <c r="E11452" s="50"/>
    </row>
    <row r="11453" spans="1:5" ht="14.4" x14ac:dyDescent="0.3">
      <c r="A11453" s="2">
        <f>ROW()</f>
        <v>11453</v>
      </c>
      <c r="E11453" s="50"/>
    </row>
    <row r="11454" spans="1:5" ht="14.4" x14ac:dyDescent="0.3">
      <c r="A11454" s="2">
        <f>ROW()</f>
        <v>11454</v>
      </c>
      <c r="E11454" s="50"/>
    </row>
    <row r="11455" spans="1:5" ht="14.4" x14ac:dyDescent="0.3">
      <c r="A11455" s="2">
        <f>ROW()</f>
        <v>11455</v>
      </c>
      <c r="E11455" s="50"/>
    </row>
    <row r="11456" spans="1:5" ht="14.4" x14ac:dyDescent="0.3">
      <c r="A11456" s="2">
        <f>ROW()</f>
        <v>11456</v>
      </c>
      <c r="E11456" s="50"/>
    </row>
    <row r="11457" spans="1:5" ht="14.4" x14ac:dyDescent="0.3">
      <c r="A11457" s="2">
        <f>ROW()</f>
        <v>11457</v>
      </c>
      <c r="E11457" s="50"/>
    </row>
    <row r="11458" spans="1:5" ht="14.4" x14ac:dyDescent="0.3">
      <c r="A11458" s="2">
        <f>ROW()</f>
        <v>11458</v>
      </c>
      <c r="E11458" s="50"/>
    </row>
    <row r="11459" spans="1:5" ht="14.4" x14ac:dyDescent="0.3">
      <c r="A11459" s="2">
        <f>ROW()</f>
        <v>11459</v>
      </c>
      <c r="E11459" s="50"/>
    </row>
    <row r="11460" spans="1:5" ht="14.4" x14ac:dyDescent="0.3">
      <c r="A11460" s="2">
        <f>ROW()</f>
        <v>11460</v>
      </c>
      <c r="E11460" s="50"/>
    </row>
    <row r="11461" spans="1:5" ht="14.4" x14ac:dyDescent="0.3">
      <c r="A11461" s="2">
        <f>ROW()</f>
        <v>11461</v>
      </c>
      <c r="E11461" s="50"/>
    </row>
    <row r="11462" spans="1:5" ht="14.4" x14ac:dyDescent="0.3">
      <c r="A11462" s="2">
        <f>ROW()</f>
        <v>11462</v>
      </c>
      <c r="E11462" s="50"/>
    </row>
    <row r="11463" spans="1:5" ht="14.4" x14ac:dyDescent="0.3">
      <c r="A11463" s="2">
        <f>ROW()</f>
        <v>11463</v>
      </c>
      <c r="E11463" s="50"/>
    </row>
    <row r="11464" spans="1:5" ht="14.4" x14ac:dyDescent="0.3">
      <c r="A11464" s="2">
        <f>ROW()</f>
        <v>11464</v>
      </c>
      <c r="E11464" s="50"/>
    </row>
    <row r="11465" spans="1:5" ht="14.4" x14ac:dyDescent="0.3">
      <c r="A11465" s="2">
        <f>ROW()</f>
        <v>11465</v>
      </c>
      <c r="E11465" s="50"/>
    </row>
    <row r="11466" spans="1:5" ht="14.4" x14ac:dyDescent="0.3">
      <c r="A11466" s="2">
        <f>ROW()</f>
        <v>11466</v>
      </c>
      <c r="E11466" s="50"/>
    </row>
    <row r="11467" spans="1:5" ht="14.4" x14ac:dyDescent="0.3">
      <c r="A11467" s="2">
        <f>ROW()</f>
        <v>11467</v>
      </c>
      <c r="E11467" s="50"/>
    </row>
    <row r="11468" spans="1:5" ht="14.4" x14ac:dyDescent="0.3">
      <c r="A11468" s="2">
        <f>ROW()</f>
        <v>11468</v>
      </c>
      <c r="E11468" s="50"/>
    </row>
    <row r="11469" spans="1:5" ht="14.4" x14ac:dyDescent="0.3">
      <c r="A11469" s="2">
        <f>ROW()</f>
        <v>11469</v>
      </c>
      <c r="E11469" s="50"/>
    </row>
    <row r="11470" spans="1:5" ht="14.4" x14ac:dyDescent="0.3">
      <c r="A11470" s="2">
        <f>ROW()</f>
        <v>11470</v>
      </c>
      <c r="E11470" s="50"/>
    </row>
    <row r="11471" spans="1:5" ht="14.4" x14ac:dyDescent="0.3">
      <c r="A11471" s="2">
        <f>ROW()</f>
        <v>11471</v>
      </c>
      <c r="E11471" s="50"/>
    </row>
    <row r="11472" spans="1:5" ht="14.4" x14ac:dyDescent="0.3">
      <c r="A11472" s="2">
        <f>ROW()</f>
        <v>11472</v>
      </c>
      <c r="E11472" s="50"/>
    </row>
    <row r="11473" spans="1:5" ht="14.4" x14ac:dyDescent="0.3">
      <c r="A11473" s="2">
        <f>ROW()</f>
        <v>11473</v>
      </c>
      <c r="E11473" s="50"/>
    </row>
    <row r="11474" spans="1:5" ht="14.4" x14ac:dyDescent="0.3">
      <c r="A11474" s="2">
        <f>ROW()</f>
        <v>11474</v>
      </c>
      <c r="E11474" s="50"/>
    </row>
    <row r="11475" spans="1:5" ht="14.4" x14ac:dyDescent="0.3">
      <c r="A11475" s="2">
        <f>ROW()</f>
        <v>11475</v>
      </c>
      <c r="E11475" s="50"/>
    </row>
    <row r="11476" spans="1:5" ht="14.4" x14ac:dyDescent="0.3">
      <c r="A11476" s="2">
        <f>ROW()</f>
        <v>11476</v>
      </c>
      <c r="E11476" s="50"/>
    </row>
    <row r="11477" spans="1:5" ht="14.4" x14ac:dyDescent="0.3">
      <c r="A11477" s="2">
        <f>ROW()</f>
        <v>11477</v>
      </c>
      <c r="E11477" s="50"/>
    </row>
    <row r="11478" spans="1:5" ht="14.4" x14ac:dyDescent="0.3">
      <c r="A11478" s="2">
        <f>ROW()</f>
        <v>11478</v>
      </c>
      <c r="E11478" s="50"/>
    </row>
    <row r="11479" spans="1:5" ht="14.4" x14ac:dyDescent="0.3">
      <c r="A11479" s="2">
        <f>ROW()</f>
        <v>11479</v>
      </c>
      <c r="E11479" s="50"/>
    </row>
    <row r="11480" spans="1:5" ht="14.4" x14ac:dyDescent="0.3">
      <c r="A11480" s="2">
        <f>ROW()</f>
        <v>11480</v>
      </c>
      <c r="E11480" s="50"/>
    </row>
    <row r="11481" spans="1:5" ht="14.4" x14ac:dyDescent="0.3">
      <c r="A11481" s="2">
        <f>ROW()</f>
        <v>11481</v>
      </c>
      <c r="E11481" s="50"/>
    </row>
    <row r="11482" spans="1:5" ht="14.4" x14ac:dyDescent="0.3">
      <c r="A11482" s="2">
        <f>ROW()</f>
        <v>11482</v>
      </c>
      <c r="E11482" s="50"/>
    </row>
    <row r="11483" spans="1:5" ht="14.4" x14ac:dyDescent="0.3">
      <c r="A11483" s="2">
        <f>ROW()</f>
        <v>11483</v>
      </c>
      <c r="E11483" s="50"/>
    </row>
    <row r="11484" spans="1:5" ht="14.4" x14ac:dyDescent="0.3">
      <c r="A11484" s="2">
        <f>ROW()</f>
        <v>11484</v>
      </c>
      <c r="E11484" s="50"/>
    </row>
    <row r="11485" spans="1:5" ht="14.4" x14ac:dyDescent="0.3">
      <c r="A11485" s="2">
        <f>ROW()</f>
        <v>11485</v>
      </c>
      <c r="E11485" s="50"/>
    </row>
    <row r="11486" spans="1:5" ht="14.4" x14ac:dyDescent="0.3">
      <c r="A11486" s="2">
        <f>ROW()</f>
        <v>11486</v>
      </c>
      <c r="E11486" s="50"/>
    </row>
    <row r="11487" spans="1:5" ht="14.4" x14ac:dyDescent="0.3">
      <c r="A11487" s="2">
        <f>ROW()</f>
        <v>11487</v>
      </c>
      <c r="E11487" s="50"/>
    </row>
    <row r="11488" spans="1:5" ht="14.4" x14ac:dyDescent="0.3">
      <c r="A11488" s="2">
        <f>ROW()</f>
        <v>11488</v>
      </c>
      <c r="E11488" s="50"/>
    </row>
    <row r="11489" spans="1:5" ht="14.4" x14ac:dyDescent="0.3">
      <c r="A11489" s="2">
        <f>ROW()</f>
        <v>11489</v>
      </c>
      <c r="E11489" s="50"/>
    </row>
    <row r="11490" spans="1:5" ht="14.4" x14ac:dyDescent="0.3">
      <c r="A11490" s="2">
        <f>ROW()</f>
        <v>11490</v>
      </c>
      <c r="E11490" s="50"/>
    </row>
    <row r="11491" spans="1:5" ht="14.4" x14ac:dyDescent="0.3">
      <c r="A11491" s="2">
        <f>ROW()</f>
        <v>11491</v>
      </c>
      <c r="E11491" s="50"/>
    </row>
    <row r="11492" spans="1:5" ht="14.4" x14ac:dyDescent="0.3">
      <c r="A11492" s="2">
        <f>ROW()</f>
        <v>11492</v>
      </c>
      <c r="E11492" s="50"/>
    </row>
    <row r="11493" spans="1:5" ht="14.4" x14ac:dyDescent="0.3">
      <c r="A11493" s="2">
        <f>ROW()</f>
        <v>11493</v>
      </c>
      <c r="E11493" s="50"/>
    </row>
    <row r="11494" spans="1:5" ht="14.4" x14ac:dyDescent="0.3">
      <c r="A11494" s="2">
        <f>ROW()</f>
        <v>11494</v>
      </c>
      <c r="E11494" s="50"/>
    </row>
    <row r="11495" spans="1:5" ht="14.4" x14ac:dyDescent="0.3">
      <c r="A11495" s="2">
        <f>ROW()</f>
        <v>11495</v>
      </c>
      <c r="E11495" s="50"/>
    </row>
    <row r="11496" spans="1:5" ht="14.4" x14ac:dyDescent="0.3">
      <c r="A11496" s="2">
        <f>ROW()</f>
        <v>11496</v>
      </c>
      <c r="E11496" s="50"/>
    </row>
    <row r="11497" spans="1:5" ht="14.4" x14ac:dyDescent="0.3">
      <c r="A11497" s="2">
        <f>ROW()</f>
        <v>11497</v>
      </c>
      <c r="E11497" s="50"/>
    </row>
    <row r="11498" spans="1:5" ht="14.4" x14ac:dyDescent="0.3">
      <c r="A11498" s="2">
        <f>ROW()</f>
        <v>11498</v>
      </c>
      <c r="E11498" s="50"/>
    </row>
    <row r="11499" spans="1:5" ht="14.4" x14ac:dyDescent="0.3">
      <c r="A11499" s="2">
        <f>ROW()</f>
        <v>11499</v>
      </c>
      <c r="E11499" s="50"/>
    </row>
    <row r="11500" spans="1:5" ht="14.4" x14ac:dyDescent="0.3">
      <c r="A11500" s="2">
        <f>ROW()</f>
        <v>11500</v>
      </c>
      <c r="E11500" s="50"/>
    </row>
    <row r="11501" spans="1:5" ht="14.4" x14ac:dyDescent="0.3">
      <c r="A11501" s="2">
        <f>ROW()</f>
        <v>11501</v>
      </c>
      <c r="E11501" s="50"/>
    </row>
    <row r="11502" spans="1:5" ht="14.4" x14ac:dyDescent="0.3">
      <c r="A11502" s="2">
        <f>ROW()</f>
        <v>11502</v>
      </c>
      <c r="E11502" s="50"/>
    </row>
    <row r="11503" spans="1:5" ht="14.4" x14ac:dyDescent="0.3">
      <c r="A11503" s="2">
        <f>ROW()</f>
        <v>11503</v>
      </c>
      <c r="E11503" s="50"/>
    </row>
    <row r="11504" spans="1:5" ht="14.4" x14ac:dyDescent="0.3">
      <c r="A11504" s="2">
        <f>ROW()</f>
        <v>11504</v>
      </c>
      <c r="E11504" s="50"/>
    </row>
    <row r="11505" spans="1:5" ht="14.4" x14ac:dyDescent="0.3">
      <c r="A11505" s="2">
        <f>ROW()</f>
        <v>11505</v>
      </c>
      <c r="E11505" s="50"/>
    </row>
    <row r="11506" spans="1:5" ht="14.4" x14ac:dyDescent="0.3">
      <c r="A11506" s="2">
        <f>ROW()</f>
        <v>11506</v>
      </c>
      <c r="E11506" s="50"/>
    </row>
    <row r="11507" spans="1:5" ht="14.4" x14ac:dyDescent="0.3">
      <c r="A11507" s="2">
        <f>ROW()</f>
        <v>11507</v>
      </c>
      <c r="E11507" s="50"/>
    </row>
    <row r="11508" spans="1:5" ht="14.4" x14ac:dyDescent="0.3">
      <c r="A11508" s="2">
        <f>ROW()</f>
        <v>11508</v>
      </c>
      <c r="E11508" s="50"/>
    </row>
    <row r="11509" spans="1:5" ht="14.4" x14ac:dyDescent="0.3">
      <c r="A11509" s="2">
        <f>ROW()</f>
        <v>11509</v>
      </c>
      <c r="E11509" s="50"/>
    </row>
    <row r="11510" spans="1:5" ht="14.4" x14ac:dyDescent="0.3">
      <c r="A11510" s="2">
        <f>ROW()</f>
        <v>11510</v>
      </c>
      <c r="E11510" s="50"/>
    </row>
    <row r="11511" spans="1:5" ht="14.4" x14ac:dyDescent="0.3">
      <c r="A11511" s="2">
        <f>ROW()</f>
        <v>11511</v>
      </c>
      <c r="E11511" s="50"/>
    </row>
    <row r="11512" spans="1:5" ht="14.4" x14ac:dyDescent="0.3">
      <c r="A11512" s="2">
        <f>ROW()</f>
        <v>11512</v>
      </c>
      <c r="E11512" s="50"/>
    </row>
    <row r="11513" spans="1:5" ht="14.4" x14ac:dyDescent="0.3">
      <c r="A11513" s="2">
        <f>ROW()</f>
        <v>11513</v>
      </c>
      <c r="E11513" s="50"/>
    </row>
    <row r="11514" spans="1:5" ht="14.4" x14ac:dyDescent="0.3">
      <c r="A11514" s="2">
        <f>ROW()</f>
        <v>11514</v>
      </c>
      <c r="E11514" s="50"/>
    </row>
    <row r="11515" spans="1:5" ht="14.4" x14ac:dyDescent="0.3">
      <c r="A11515" s="2">
        <f>ROW()</f>
        <v>11515</v>
      </c>
      <c r="E11515" s="50"/>
    </row>
    <row r="11516" spans="1:5" ht="14.4" x14ac:dyDescent="0.3">
      <c r="A11516" s="2">
        <f>ROW()</f>
        <v>11516</v>
      </c>
      <c r="E11516" s="50"/>
    </row>
    <row r="11517" spans="1:5" ht="14.4" x14ac:dyDescent="0.3">
      <c r="A11517" s="2">
        <f>ROW()</f>
        <v>11517</v>
      </c>
      <c r="E11517" s="50"/>
    </row>
    <row r="11518" spans="1:5" ht="14.4" x14ac:dyDescent="0.3">
      <c r="A11518" s="2">
        <f>ROW()</f>
        <v>11518</v>
      </c>
      <c r="E11518" s="50"/>
    </row>
    <row r="11519" spans="1:5" ht="14.4" x14ac:dyDescent="0.3">
      <c r="A11519" s="2">
        <f>ROW()</f>
        <v>11519</v>
      </c>
      <c r="E11519" s="50"/>
    </row>
    <row r="11520" spans="1:5" ht="14.4" x14ac:dyDescent="0.3">
      <c r="A11520" s="2">
        <f>ROW()</f>
        <v>11520</v>
      </c>
      <c r="E11520" s="50"/>
    </row>
    <row r="11521" spans="1:5" ht="14.4" x14ac:dyDescent="0.3">
      <c r="A11521" s="2">
        <f>ROW()</f>
        <v>11521</v>
      </c>
      <c r="E11521" s="50"/>
    </row>
    <row r="11522" spans="1:5" ht="14.4" x14ac:dyDescent="0.3">
      <c r="A11522" s="2">
        <f>ROW()</f>
        <v>11522</v>
      </c>
      <c r="E11522" s="50"/>
    </row>
    <row r="11523" spans="1:5" ht="14.4" x14ac:dyDescent="0.3">
      <c r="A11523" s="2">
        <f>ROW()</f>
        <v>11523</v>
      </c>
      <c r="E11523" s="50"/>
    </row>
    <row r="11524" spans="1:5" ht="14.4" x14ac:dyDescent="0.3">
      <c r="A11524" s="2">
        <f>ROW()</f>
        <v>11524</v>
      </c>
      <c r="E11524" s="50"/>
    </row>
    <row r="11525" spans="1:5" ht="14.4" x14ac:dyDescent="0.3">
      <c r="A11525" s="2">
        <f>ROW()</f>
        <v>11525</v>
      </c>
      <c r="E11525" s="50"/>
    </row>
    <row r="11526" spans="1:5" ht="14.4" x14ac:dyDescent="0.3">
      <c r="A11526" s="2">
        <f>ROW()</f>
        <v>11526</v>
      </c>
      <c r="E11526" s="50"/>
    </row>
    <row r="11527" spans="1:5" ht="14.4" x14ac:dyDescent="0.3">
      <c r="A11527" s="2">
        <f>ROW()</f>
        <v>11527</v>
      </c>
      <c r="E11527" s="50"/>
    </row>
    <row r="11528" spans="1:5" ht="14.4" x14ac:dyDescent="0.3">
      <c r="A11528" s="2">
        <f>ROW()</f>
        <v>11528</v>
      </c>
      <c r="E11528" s="50"/>
    </row>
    <row r="11529" spans="1:5" ht="14.4" x14ac:dyDescent="0.3">
      <c r="A11529" s="2">
        <f>ROW()</f>
        <v>11529</v>
      </c>
      <c r="E11529" s="50"/>
    </row>
    <row r="11530" spans="1:5" ht="14.4" x14ac:dyDescent="0.3">
      <c r="A11530" s="2">
        <f>ROW()</f>
        <v>11530</v>
      </c>
      <c r="E11530" s="50"/>
    </row>
    <row r="11531" spans="1:5" ht="14.4" x14ac:dyDescent="0.3">
      <c r="A11531" s="2">
        <f>ROW()</f>
        <v>11531</v>
      </c>
      <c r="E11531" s="50"/>
    </row>
    <row r="11532" spans="1:5" ht="14.4" x14ac:dyDescent="0.3">
      <c r="A11532" s="2">
        <f>ROW()</f>
        <v>11532</v>
      </c>
      <c r="E11532" s="50"/>
    </row>
    <row r="11533" spans="1:5" ht="14.4" x14ac:dyDescent="0.3">
      <c r="A11533" s="2">
        <f>ROW()</f>
        <v>11533</v>
      </c>
      <c r="E11533" s="50"/>
    </row>
    <row r="11534" spans="1:5" ht="14.4" x14ac:dyDescent="0.3">
      <c r="A11534" s="2">
        <f>ROW()</f>
        <v>11534</v>
      </c>
      <c r="E11534" s="50"/>
    </row>
    <row r="11535" spans="1:5" ht="14.4" x14ac:dyDescent="0.3">
      <c r="A11535" s="2">
        <f>ROW()</f>
        <v>11535</v>
      </c>
      <c r="E11535" s="50"/>
    </row>
    <row r="11536" spans="1:5" ht="14.4" x14ac:dyDescent="0.3">
      <c r="A11536" s="2">
        <f>ROW()</f>
        <v>11536</v>
      </c>
      <c r="E11536" s="50"/>
    </row>
    <row r="11537" spans="1:5" ht="14.4" x14ac:dyDescent="0.3">
      <c r="A11537" s="2">
        <f>ROW()</f>
        <v>11537</v>
      </c>
      <c r="E11537" s="50"/>
    </row>
    <row r="11538" spans="1:5" ht="14.4" x14ac:dyDescent="0.3">
      <c r="A11538" s="2">
        <f>ROW()</f>
        <v>11538</v>
      </c>
      <c r="E11538" s="50"/>
    </row>
    <row r="11539" spans="1:5" ht="14.4" x14ac:dyDescent="0.3">
      <c r="A11539" s="2">
        <f>ROW()</f>
        <v>11539</v>
      </c>
      <c r="E11539" s="50"/>
    </row>
    <row r="11540" spans="1:5" ht="14.4" x14ac:dyDescent="0.3">
      <c r="A11540" s="2">
        <f>ROW()</f>
        <v>11540</v>
      </c>
      <c r="E11540" s="50"/>
    </row>
    <row r="11541" spans="1:5" ht="14.4" x14ac:dyDescent="0.3">
      <c r="A11541" s="2">
        <f>ROW()</f>
        <v>11541</v>
      </c>
      <c r="E11541" s="50"/>
    </row>
    <row r="11542" spans="1:5" ht="14.4" x14ac:dyDescent="0.3">
      <c r="A11542" s="2">
        <f>ROW()</f>
        <v>11542</v>
      </c>
      <c r="E11542" s="50"/>
    </row>
    <row r="11543" spans="1:5" ht="14.4" x14ac:dyDescent="0.3">
      <c r="A11543" s="2">
        <f>ROW()</f>
        <v>11543</v>
      </c>
      <c r="E11543" s="50"/>
    </row>
    <row r="11544" spans="1:5" ht="14.4" x14ac:dyDescent="0.3">
      <c r="A11544" s="2">
        <f>ROW()</f>
        <v>11544</v>
      </c>
      <c r="E11544" s="50"/>
    </row>
    <row r="11545" spans="1:5" ht="14.4" x14ac:dyDescent="0.3">
      <c r="A11545" s="2">
        <f>ROW()</f>
        <v>11545</v>
      </c>
      <c r="E11545" s="50"/>
    </row>
    <row r="11546" spans="1:5" ht="14.4" x14ac:dyDescent="0.3">
      <c r="A11546" s="2">
        <f>ROW()</f>
        <v>11546</v>
      </c>
      <c r="E11546" s="50"/>
    </row>
    <row r="11547" spans="1:5" ht="14.4" x14ac:dyDescent="0.3">
      <c r="A11547" s="2">
        <f>ROW()</f>
        <v>11547</v>
      </c>
      <c r="E11547" s="50"/>
    </row>
    <row r="11548" spans="1:5" ht="14.4" x14ac:dyDescent="0.3">
      <c r="A11548" s="2">
        <f>ROW()</f>
        <v>11548</v>
      </c>
      <c r="E11548" s="50"/>
    </row>
    <row r="11549" spans="1:5" ht="14.4" x14ac:dyDescent="0.3">
      <c r="A11549" s="2">
        <f>ROW()</f>
        <v>11549</v>
      </c>
      <c r="E11549" s="50"/>
    </row>
    <row r="11550" spans="1:5" ht="14.4" x14ac:dyDescent="0.3">
      <c r="A11550" s="2">
        <f>ROW()</f>
        <v>11550</v>
      </c>
      <c r="E11550" s="50"/>
    </row>
    <row r="11551" spans="1:5" ht="14.4" x14ac:dyDescent="0.3">
      <c r="A11551" s="2">
        <f>ROW()</f>
        <v>11551</v>
      </c>
      <c r="E11551" s="50"/>
    </row>
    <row r="11552" spans="1:5" ht="14.4" x14ac:dyDescent="0.3">
      <c r="A11552" s="2">
        <f>ROW()</f>
        <v>11552</v>
      </c>
      <c r="E11552" s="50"/>
    </row>
    <row r="11553" spans="1:5" ht="14.4" x14ac:dyDescent="0.3">
      <c r="A11553" s="2">
        <f>ROW()</f>
        <v>11553</v>
      </c>
      <c r="E11553" s="50"/>
    </row>
    <row r="11554" spans="1:5" ht="14.4" x14ac:dyDescent="0.3">
      <c r="A11554" s="2">
        <f>ROW()</f>
        <v>11554</v>
      </c>
      <c r="E11554" s="50"/>
    </row>
    <row r="11555" spans="1:5" ht="14.4" x14ac:dyDescent="0.3">
      <c r="A11555" s="2">
        <f>ROW()</f>
        <v>11555</v>
      </c>
      <c r="E11555" s="50"/>
    </row>
    <row r="11556" spans="1:5" ht="14.4" x14ac:dyDescent="0.3">
      <c r="A11556" s="2">
        <f>ROW()</f>
        <v>11556</v>
      </c>
      <c r="E11556" s="50"/>
    </row>
    <row r="11557" spans="1:5" ht="14.4" x14ac:dyDescent="0.3">
      <c r="A11557" s="2">
        <f>ROW()</f>
        <v>11557</v>
      </c>
      <c r="E11557" s="50"/>
    </row>
    <row r="11558" spans="1:5" ht="14.4" x14ac:dyDescent="0.3">
      <c r="A11558" s="2">
        <f>ROW()</f>
        <v>11558</v>
      </c>
      <c r="E11558" s="50"/>
    </row>
    <row r="11559" spans="1:5" ht="14.4" x14ac:dyDescent="0.3">
      <c r="A11559" s="2">
        <f>ROW()</f>
        <v>11559</v>
      </c>
      <c r="E11559" s="50"/>
    </row>
    <row r="11560" spans="1:5" ht="14.4" x14ac:dyDescent="0.3">
      <c r="A11560" s="2">
        <f>ROW()</f>
        <v>11560</v>
      </c>
      <c r="E11560" s="50"/>
    </row>
    <row r="11561" spans="1:5" ht="14.4" x14ac:dyDescent="0.3">
      <c r="A11561" s="2">
        <f>ROW()</f>
        <v>11561</v>
      </c>
      <c r="E11561" s="50"/>
    </row>
    <row r="11562" spans="1:5" ht="14.4" x14ac:dyDescent="0.3">
      <c r="A11562" s="2">
        <f>ROW()</f>
        <v>11562</v>
      </c>
      <c r="E11562" s="50"/>
    </row>
    <row r="11563" spans="1:5" ht="14.4" x14ac:dyDescent="0.3">
      <c r="A11563" s="2">
        <f>ROW()</f>
        <v>11563</v>
      </c>
      <c r="E11563" s="50"/>
    </row>
    <row r="11564" spans="1:5" ht="14.4" x14ac:dyDescent="0.3">
      <c r="A11564" s="2">
        <f>ROW()</f>
        <v>11564</v>
      </c>
      <c r="E11564" s="50"/>
    </row>
    <row r="11565" spans="1:5" ht="14.4" x14ac:dyDescent="0.3">
      <c r="A11565" s="2">
        <f>ROW()</f>
        <v>11565</v>
      </c>
      <c r="E11565" s="50"/>
    </row>
    <row r="11566" spans="1:5" ht="14.4" x14ac:dyDescent="0.3">
      <c r="A11566" s="2">
        <f>ROW()</f>
        <v>11566</v>
      </c>
      <c r="E11566" s="50"/>
    </row>
    <row r="11567" spans="1:5" ht="14.4" x14ac:dyDescent="0.3">
      <c r="A11567" s="2">
        <f>ROW()</f>
        <v>11567</v>
      </c>
      <c r="E11567" s="50"/>
    </row>
    <row r="11568" spans="1:5" ht="14.4" x14ac:dyDescent="0.3">
      <c r="A11568" s="2">
        <f>ROW()</f>
        <v>11568</v>
      </c>
      <c r="E11568" s="50"/>
    </row>
    <row r="11569" spans="1:5" ht="14.4" x14ac:dyDescent="0.3">
      <c r="A11569" s="2">
        <f>ROW()</f>
        <v>11569</v>
      </c>
      <c r="E11569" s="50"/>
    </row>
    <row r="11570" spans="1:5" ht="14.4" x14ac:dyDescent="0.3">
      <c r="A11570" s="2">
        <f>ROW()</f>
        <v>11570</v>
      </c>
      <c r="E11570" s="50"/>
    </row>
    <row r="11571" spans="1:5" ht="14.4" x14ac:dyDescent="0.3">
      <c r="A11571" s="2">
        <f>ROW()</f>
        <v>11571</v>
      </c>
      <c r="E11571" s="50"/>
    </row>
    <row r="11572" spans="1:5" ht="14.4" x14ac:dyDescent="0.3">
      <c r="A11572" s="2">
        <f>ROW()</f>
        <v>11572</v>
      </c>
      <c r="E11572" s="50"/>
    </row>
    <row r="11573" spans="1:5" ht="14.4" x14ac:dyDescent="0.3">
      <c r="A11573" s="2">
        <f>ROW()</f>
        <v>11573</v>
      </c>
      <c r="E11573" s="50"/>
    </row>
    <row r="11574" spans="1:5" ht="14.4" x14ac:dyDescent="0.3">
      <c r="A11574" s="2">
        <f>ROW()</f>
        <v>11574</v>
      </c>
      <c r="E11574" s="50"/>
    </row>
    <row r="11575" spans="1:5" ht="14.4" x14ac:dyDescent="0.3">
      <c r="A11575" s="2">
        <f>ROW()</f>
        <v>11575</v>
      </c>
      <c r="E11575" s="50"/>
    </row>
    <row r="11576" spans="1:5" ht="14.4" x14ac:dyDescent="0.3">
      <c r="A11576" s="2">
        <f>ROW()</f>
        <v>11576</v>
      </c>
      <c r="E11576" s="50"/>
    </row>
    <row r="11577" spans="1:5" ht="14.4" x14ac:dyDescent="0.3">
      <c r="A11577" s="2">
        <f>ROW()</f>
        <v>11577</v>
      </c>
      <c r="E11577" s="50"/>
    </row>
    <row r="11578" spans="1:5" ht="14.4" x14ac:dyDescent="0.3">
      <c r="A11578" s="2">
        <f>ROW()</f>
        <v>11578</v>
      </c>
      <c r="E11578" s="50"/>
    </row>
    <row r="11579" spans="1:5" ht="14.4" x14ac:dyDescent="0.3">
      <c r="A11579" s="2">
        <f>ROW()</f>
        <v>11579</v>
      </c>
      <c r="E11579" s="50"/>
    </row>
    <row r="11580" spans="1:5" ht="14.4" x14ac:dyDescent="0.3">
      <c r="A11580" s="2">
        <f>ROW()</f>
        <v>11580</v>
      </c>
      <c r="E11580" s="50"/>
    </row>
    <row r="11581" spans="1:5" ht="14.4" x14ac:dyDescent="0.3">
      <c r="A11581" s="2">
        <f>ROW()</f>
        <v>11581</v>
      </c>
      <c r="E11581" s="50"/>
    </row>
    <row r="11582" spans="1:5" ht="14.4" x14ac:dyDescent="0.3">
      <c r="A11582" s="2">
        <f>ROW()</f>
        <v>11582</v>
      </c>
      <c r="E11582" s="50"/>
    </row>
    <row r="11583" spans="1:5" ht="14.4" x14ac:dyDescent="0.3">
      <c r="A11583" s="2">
        <f>ROW()</f>
        <v>11583</v>
      </c>
      <c r="E11583" s="50"/>
    </row>
    <row r="11584" spans="1:5" ht="14.4" x14ac:dyDescent="0.3">
      <c r="A11584" s="2">
        <f>ROW()</f>
        <v>11584</v>
      </c>
      <c r="E11584" s="50"/>
    </row>
    <row r="11585" spans="1:5" ht="14.4" x14ac:dyDescent="0.3">
      <c r="A11585" s="2">
        <f>ROW()</f>
        <v>11585</v>
      </c>
      <c r="E11585" s="50"/>
    </row>
    <row r="11586" spans="1:5" ht="14.4" x14ac:dyDescent="0.3">
      <c r="A11586" s="2">
        <f>ROW()</f>
        <v>11586</v>
      </c>
      <c r="E11586" s="50"/>
    </row>
    <row r="11587" spans="1:5" ht="14.4" x14ac:dyDescent="0.3">
      <c r="A11587" s="2">
        <f>ROW()</f>
        <v>11587</v>
      </c>
      <c r="E11587" s="50"/>
    </row>
    <row r="11588" spans="1:5" ht="14.4" x14ac:dyDescent="0.3">
      <c r="A11588" s="2">
        <f>ROW()</f>
        <v>11588</v>
      </c>
      <c r="E11588" s="50"/>
    </row>
    <row r="11589" spans="1:5" ht="14.4" x14ac:dyDescent="0.3">
      <c r="A11589" s="2">
        <f>ROW()</f>
        <v>11589</v>
      </c>
      <c r="E11589" s="50"/>
    </row>
    <row r="11590" spans="1:5" ht="14.4" x14ac:dyDescent="0.3">
      <c r="A11590" s="2">
        <f>ROW()</f>
        <v>11590</v>
      </c>
      <c r="E11590" s="50"/>
    </row>
    <row r="11591" spans="1:5" ht="14.4" x14ac:dyDescent="0.3">
      <c r="A11591" s="2">
        <f>ROW()</f>
        <v>11591</v>
      </c>
      <c r="E11591" s="50"/>
    </row>
    <row r="11592" spans="1:5" ht="14.4" x14ac:dyDescent="0.3">
      <c r="A11592" s="2">
        <f>ROW()</f>
        <v>11592</v>
      </c>
      <c r="E11592" s="50"/>
    </row>
    <row r="11593" spans="1:5" ht="14.4" x14ac:dyDescent="0.3">
      <c r="A11593" s="2">
        <f>ROW()</f>
        <v>11593</v>
      </c>
      <c r="E11593" s="50"/>
    </row>
    <row r="11594" spans="1:5" ht="14.4" x14ac:dyDescent="0.3">
      <c r="A11594" s="2">
        <f>ROW()</f>
        <v>11594</v>
      </c>
      <c r="E11594" s="50"/>
    </row>
    <row r="11595" spans="1:5" ht="14.4" x14ac:dyDescent="0.3">
      <c r="A11595" s="2">
        <f>ROW()</f>
        <v>11595</v>
      </c>
      <c r="E11595" s="50"/>
    </row>
    <row r="11596" spans="1:5" ht="14.4" x14ac:dyDescent="0.3">
      <c r="A11596" s="2">
        <f>ROW()</f>
        <v>11596</v>
      </c>
      <c r="E11596" s="50"/>
    </row>
    <row r="11597" spans="1:5" ht="14.4" x14ac:dyDescent="0.3">
      <c r="A11597" s="2">
        <f>ROW()</f>
        <v>11597</v>
      </c>
      <c r="E11597" s="50"/>
    </row>
    <row r="11598" spans="1:5" ht="14.4" x14ac:dyDescent="0.3">
      <c r="A11598" s="2">
        <f>ROW()</f>
        <v>11598</v>
      </c>
      <c r="E11598" s="50"/>
    </row>
    <row r="11599" spans="1:5" ht="14.4" x14ac:dyDescent="0.3">
      <c r="A11599" s="2">
        <f>ROW()</f>
        <v>11599</v>
      </c>
      <c r="E11599" s="50"/>
    </row>
    <row r="11600" spans="1:5" ht="14.4" x14ac:dyDescent="0.3">
      <c r="A11600" s="2">
        <f>ROW()</f>
        <v>11600</v>
      </c>
      <c r="E11600" s="50"/>
    </row>
    <row r="11601" spans="1:5" ht="14.4" x14ac:dyDescent="0.3">
      <c r="A11601" s="2">
        <f>ROW()</f>
        <v>11601</v>
      </c>
      <c r="E11601" s="50"/>
    </row>
    <row r="11602" spans="1:5" ht="14.4" x14ac:dyDescent="0.3">
      <c r="A11602" s="2">
        <f>ROW()</f>
        <v>11602</v>
      </c>
      <c r="E11602" s="50"/>
    </row>
    <row r="11603" spans="1:5" ht="14.4" x14ac:dyDescent="0.3">
      <c r="A11603" s="2">
        <f>ROW()</f>
        <v>11603</v>
      </c>
      <c r="E11603" s="50"/>
    </row>
    <row r="11604" spans="1:5" ht="14.4" x14ac:dyDescent="0.3">
      <c r="A11604" s="2">
        <f>ROW()</f>
        <v>11604</v>
      </c>
      <c r="E11604" s="50"/>
    </row>
    <row r="11605" spans="1:5" ht="14.4" x14ac:dyDescent="0.3">
      <c r="A11605" s="2">
        <f>ROW()</f>
        <v>11605</v>
      </c>
      <c r="E11605" s="50"/>
    </row>
    <row r="11606" spans="1:5" ht="14.4" x14ac:dyDescent="0.3">
      <c r="A11606" s="2">
        <f>ROW()</f>
        <v>11606</v>
      </c>
      <c r="E11606" s="50"/>
    </row>
    <row r="11607" spans="1:5" ht="14.4" x14ac:dyDescent="0.3">
      <c r="A11607" s="2">
        <f>ROW()</f>
        <v>11607</v>
      </c>
      <c r="E11607" s="50"/>
    </row>
    <row r="11608" spans="1:5" ht="14.4" x14ac:dyDescent="0.3">
      <c r="A11608" s="2">
        <f>ROW()</f>
        <v>11608</v>
      </c>
      <c r="E11608" s="50"/>
    </row>
    <row r="11609" spans="1:5" ht="14.4" x14ac:dyDescent="0.3">
      <c r="A11609" s="2">
        <f>ROW()</f>
        <v>11609</v>
      </c>
      <c r="E11609" s="50"/>
    </row>
    <row r="11610" spans="1:5" ht="14.4" x14ac:dyDescent="0.3">
      <c r="A11610" s="2">
        <f>ROW()</f>
        <v>11610</v>
      </c>
      <c r="E11610" s="50"/>
    </row>
    <row r="11611" spans="1:5" ht="14.4" x14ac:dyDescent="0.3">
      <c r="A11611" s="2">
        <f>ROW()</f>
        <v>11611</v>
      </c>
      <c r="E11611" s="50"/>
    </row>
    <row r="11612" spans="1:5" ht="14.4" x14ac:dyDescent="0.3">
      <c r="A11612" s="2">
        <f>ROW()</f>
        <v>11612</v>
      </c>
      <c r="E11612" s="50"/>
    </row>
    <row r="11613" spans="1:5" ht="14.4" x14ac:dyDescent="0.3">
      <c r="A11613" s="2">
        <f>ROW()</f>
        <v>11613</v>
      </c>
      <c r="E11613" s="50"/>
    </row>
    <row r="11614" spans="1:5" ht="14.4" x14ac:dyDescent="0.3">
      <c r="A11614" s="2">
        <f>ROW()</f>
        <v>11614</v>
      </c>
      <c r="E11614" s="50"/>
    </row>
    <row r="11615" spans="1:5" ht="14.4" x14ac:dyDescent="0.3">
      <c r="A11615" s="2">
        <f>ROW()</f>
        <v>11615</v>
      </c>
      <c r="E11615" s="50"/>
    </row>
    <row r="11616" spans="1:5" ht="14.4" x14ac:dyDescent="0.3">
      <c r="A11616" s="2">
        <f>ROW()</f>
        <v>11616</v>
      </c>
      <c r="E11616" s="50"/>
    </row>
    <row r="11617" spans="1:5" ht="14.4" x14ac:dyDescent="0.3">
      <c r="A11617" s="2">
        <f>ROW()</f>
        <v>11617</v>
      </c>
      <c r="E11617" s="50"/>
    </row>
    <row r="11618" spans="1:5" ht="14.4" x14ac:dyDescent="0.3">
      <c r="A11618" s="2">
        <f>ROW()</f>
        <v>11618</v>
      </c>
      <c r="E11618" s="50"/>
    </row>
    <row r="11619" spans="1:5" ht="14.4" x14ac:dyDescent="0.3">
      <c r="A11619" s="2">
        <f>ROW()</f>
        <v>11619</v>
      </c>
      <c r="E11619" s="50"/>
    </row>
    <row r="11620" spans="1:5" ht="14.4" x14ac:dyDescent="0.3">
      <c r="A11620" s="2">
        <f>ROW()</f>
        <v>11620</v>
      </c>
      <c r="E11620" s="50"/>
    </row>
    <row r="11621" spans="1:5" ht="14.4" x14ac:dyDescent="0.3">
      <c r="A11621" s="2">
        <f>ROW()</f>
        <v>11621</v>
      </c>
      <c r="E11621" s="50"/>
    </row>
    <row r="11622" spans="1:5" ht="14.4" x14ac:dyDescent="0.3">
      <c r="A11622" s="2">
        <f>ROW()</f>
        <v>11622</v>
      </c>
      <c r="E11622" s="50"/>
    </row>
    <row r="11623" spans="1:5" ht="14.4" x14ac:dyDescent="0.3">
      <c r="A11623" s="2">
        <f>ROW()</f>
        <v>11623</v>
      </c>
      <c r="E11623" s="50"/>
    </row>
    <row r="11624" spans="1:5" ht="14.4" x14ac:dyDescent="0.3">
      <c r="A11624" s="2">
        <f>ROW()</f>
        <v>11624</v>
      </c>
      <c r="E11624" s="50"/>
    </row>
    <row r="11625" spans="1:5" ht="14.4" x14ac:dyDescent="0.3">
      <c r="A11625" s="2">
        <f>ROW()</f>
        <v>11625</v>
      </c>
      <c r="E11625" s="50"/>
    </row>
    <row r="11626" spans="1:5" ht="14.4" x14ac:dyDescent="0.3">
      <c r="A11626" s="2">
        <f>ROW()</f>
        <v>11626</v>
      </c>
      <c r="E11626" s="50"/>
    </row>
    <row r="11627" spans="1:5" ht="14.4" x14ac:dyDescent="0.3">
      <c r="A11627" s="2">
        <f>ROW()</f>
        <v>11627</v>
      </c>
      <c r="E11627" s="50"/>
    </row>
    <row r="11628" spans="1:5" ht="14.4" x14ac:dyDescent="0.3">
      <c r="A11628" s="2">
        <f>ROW()</f>
        <v>11628</v>
      </c>
      <c r="E11628" s="50"/>
    </row>
    <row r="11629" spans="1:5" ht="14.4" x14ac:dyDescent="0.3">
      <c r="A11629" s="2">
        <f>ROW()</f>
        <v>11629</v>
      </c>
      <c r="E11629" s="50"/>
    </row>
    <row r="11630" spans="1:5" ht="14.4" x14ac:dyDescent="0.3">
      <c r="A11630" s="2">
        <f>ROW()</f>
        <v>11630</v>
      </c>
      <c r="E11630" s="50"/>
    </row>
    <row r="11631" spans="1:5" ht="14.4" x14ac:dyDescent="0.3">
      <c r="A11631" s="2">
        <f>ROW()</f>
        <v>11631</v>
      </c>
      <c r="E11631" s="50"/>
    </row>
    <row r="11632" spans="1:5" ht="14.4" x14ac:dyDescent="0.3">
      <c r="A11632" s="2">
        <f>ROW()</f>
        <v>11632</v>
      </c>
      <c r="E11632" s="50"/>
    </row>
    <row r="11633" spans="1:5" ht="14.4" x14ac:dyDescent="0.3">
      <c r="A11633" s="2">
        <f>ROW()</f>
        <v>11633</v>
      </c>
      <c r="E11633" s="50"/>
    </row>
    <row r="11634" spans="1:5" ht="14.4" x14ac:dyDescent="0.3">
      <c r="A11634" s="2">
        <f>ROW()</f>
        <v>11634</v>
      </c>
      <c r="E11634" s="50"/>
    </row>
    <row r="11635" spans="1:5" ht="14.4" x14ac:dyDescent="0.3">
      <c r="A11635" s="2">
        <f>ROW()</f>
        <v>11635</v>
      </c>
      <c r="E11635" s="50"/>
    </row>
    <row r="11636" spans="1:5" ht="14.4" x14ac:dyDescent="0.3">
      <c r="A11636" s="2">
        <f>ROW()</f>
        <v>11636</v>
      </c>
      <c r="E11636" s="50"/>
    </row>
    <row r="11637" spans="1:5" ht="14.4" x14ac:dyDescent="0.3">
      <c r="A11637" s="2">
        <f>ROW()</f>
        <v>11637</v>
      </c>
      <c r="E11637" s="50"/>
    </row>
    <row r="11638" spans="1:5" ht="14.4" x14ac:dyDescent="0.3">
      <c r="A11638" s="2">
        <f>ROW()</f>
        <v>11638</v>
      </c>
      <c r="E11638" s="50"/>
    </row>
    <row r="11639" spans="1:5" ht="14.4" x14ac:dyDescent="0.3">
      <c r="A11639" s="2">
        <f>ROW()</f>
        <v>11639</v>
      </c>
      <c r="E11639" s="50"/>
    </row>
    <row r="11640" spans="1:5" ht="14.4" x14ac:dyDescent="0.3">
      <c r="A11640" s="2">
        <f>ROW()</f>
        <v>11640</v>
      </c>
      <c r="E11640" s="50"/>
    </row>
    <row r="11641" spans="1:5" ht="14.4" x14ac:dyDescent="0.3">
      <c r="A11641" s="2">
        <f>ROW()</f>
        <v>11641</v>
      </c>
      <c r="E11641" s="50"/>
    </row>
    <row r="11642" spans="1:5" ht="14.4" x14ac:dyDescent="0.3">
      <c r="A11642" s="2">
        <f>ROW()</f>
        <v>11642</v>
      </c>
      <c r="E11642" s="50"/>
    </row>
    <row r="11643" spans="1:5" ht="14.4" x14ac:dyDescent="0.3">
      <c r="A11643" s="2">
        <f>ROW()</f>
        <v>11643</v>
      </c>
      <c r="E11643" s="50"/>
    </row>
    <row r="11644" spans="1:5" ht="14.4" x14ac:dyDescent="0.3">
      <c r="A11644" s="2">
        <f>ROW()</f>
        <v>11644</v>
      </c>
      <c r="E11644" s="50"/>
    </row>
    <row r="11645" spans="1:5" ht="14.4" x14ac:dyDescent="0.3">
      <c r="A11645" s="2">
        <f>ROW()</f>
        <v>11645</v>
      </c>
      <c r="E11645" s="50"/>
    </row>
    <row r="11646" spans="1:5" ht="14.4" x14ac:dyDescent="0.3">
      <c r="A11646" s="2">
        <f>ROW()</f>
        <v>11646</v>
      </c>
      <c r="E11646" s="50"/>
    </row>
    <row r="11647" spans="1:5" ht="14.4" x14ac:dyDescent="0.3">
      <c r="A11647" s="2">
        <f>ROW()</f>
        <v>11647</v>
      </c>
      <c r="E11647" s="50"/>
    </row>
    <row r="11648" spans="1:5" ht="14.4" x14ac:dyDescent="0.3">
      <c r="A11648" s="2">
        <f>ROW()</f>
        <v>11648</v>
      </c>
      <c r="E11648" s="50"/>
    </row>
    <row r="11649" spans="1:5" ht="14.4" x14ac:dyDescent="0.3">
      <c r="A11649" s="2">
        <f>ROW()</f>
        <v>11649</v>
      </c>
      <c r="E11649" s="50"/>
    </row>
    <row r="11650" spans="1:5" ht="14.4" x14ac:dyDescent="0.3">
      <c r="A11650" s="2">
        <f>ROW()</f>
        <v>11650</v>
      </c>
      <c r="E11650" s="50"/>
    </row>
    <row r="11651" spans="1:5" ht="14.4" x14ac:dyDescent="0.3">
      <c r="A11651" s="2">
        <f>ROW()</f>
        <v>11651</v>
      </c>
      <c r="E11651" s="50"/>
    </row>
    <row r="11652" spans="1:5" ht="14.4" x14ac:dyDescent="0.3">
      <c r="A11652" s="2">
        <f>ROW()</f>
        <v>11652</v>
      </c>
      <c r="E11652" s="50"/>
    </row>
    <row r="11653" spans="1:5" ht="14.4" x14ac:dyDescent="0.3">
      <c r="A11653" s="2">
        <f>ROW()</f>
        <v>11653</v>
      </c>
      <c r="E11653" s="50"/>
    </row>
    <row r="11654" spans="1:5" ht="14.4" x14ac:dyDescent="0.3">
      <c r="A11654" s="2">
        <f>ROW()</f>
        <v>11654</v>
      </c>
      <c r="E11654" s="50"/>
    </row>
    <row r="11655" spans="1:5" ht="14.4" x14ac:dyDescent="0.3">
      <c r="A11655" s="2">
        <f>ROW()</f>
        <v>11655</v>
      </c>
      <c r="E11655" s="50"/>
    </row>
    <row r="11656" spans="1:5" ht="14.4" x14ac:dyDescent="0.3">
      <c r="A11656" s="2">
        <f>ROW()</f>
        <v>11656</v>
      </c>
      <c r="E11656" s="50"/>
    </row>
    <row r="11657" spans="1:5" ht="14.4" x14ac:dyDescent="0.3">
      <c r="A11657" s="2">
        <f>ROW()</f>
        <v>11657</v>
      </c>
      <c r="E11657" s="50"/>
    </row>
    <row r="11658" spans="1:5" ht="14.4" x14ac:dyDescent="0.3">
      <c r="A11658" s="2">
        <f>ROW()</f>
        <v>11658</v>
      </c>
      <c r="E11658" s="50"/>
    </row>
    <row r="11659" spans="1:5" ht="14.4" x14ac:dyDescent="0.3">
      <c r="A11659" s="2">
        <f>ROW()</f>
        <v>11659</v>
      </c>
      <c r="E11659" s="50"/>
    </row>
    <row r="11660" spans="1:5" ht="14.4" x14ac:dyDescent="0.3">
      <c r="A11660" s="2">
        <f>ROW()</f>
        <v>11660</v>
      </c>
      <c r="E11660" s="50"/>
    </row>
    <row r="11661" spans="1:5" ht="14.4" x14ac:dyDescent="0.3">
      <c r="A11661" s="2">
        <f>ROW()</f>
        <v>11661</v>
      </c>
      <c r="E11661" s="50"/>
    </row>
    <row r="11662" spans="1:5" ht="14.4" x14ac:dyDescent="0.3">
      <c r="A11662" s="2">
        <f>ROW()</f>
        <v>11662</v>
      </c>
      <c r="E11662" s="50"/>
    </row>
    <row r="11663" spans="1:5" ht="14.4" x14ac:dyDescent="0.3">
      <c r="A11663" s="2">
        <f>ROW()</f>
        <v>11663</v>
      </c>
      <c r="E11663" s="50"/>
    </row>
    <row r="11664" spans="1:5" ht="14.4" x14ac:dyDescent="0.3">
      <c r="A11664" s="2">
        <f>ROW()</f>
        <v>11664</v>
      </c>
      <c r="E11664" s="50"/>
    </row>
    <row r="11665" spans="1:5" ht="14.4" x14ac:dyDescent="0.3">
      <c r="A11665" s="2">
        <f>ROW()</f>
        <v>11665</v>
      </c>
      <c r="E11665" s="50"/>
    </row>
    <row r="11666" spans="1:5" ht="14.4" x14ac:dyDescent="0.3">
      <c r="A11666" s="2">
        <f>ROW()</f>
        <v>11666</v>
      </c>
      <c r="E11666" s="50"/>
    </row>
    <row r="11667" spans="1:5" ht="14.4" x14ac:dyDescent="0.3">
      <c r="A11667" s="2">
        <f>ROW()</f>
        <v>11667</v>
      </c>
      <c r="E11667" s="50"/>
    </row>
    <row r="11668" spans="1:5" ht="14.4" x14ac:dyDescent="0.3">
      <c r="A11668" s="2">
        <f>ROW()</f>
        <v>11668</v>
      </c>
      <c r="E11668" s="50"/>
    </row>
    <row r="11669" spans="1:5" ht="14.4" x14ac:dyDescent="0.3">
      <c r="A11669" s="2">
        <f>ROW()</f>
        <v>11669</v>
      </c>
      <c r="E11669" s="50"/>
    </row>
    <row r="11670" spans="1:5" ht="14.4" x14ac:dyDescent="0.3">
      <c r="A11670" s="2">
        <f>ROW()</f>
        <v>11670</v>
      </c>
      <c r="E11670" s="50"/>
    </row>
    <row r="11671" spans="1:5" ht="14.4" x14ac:dyDescent="0.3">
      <c r="A11671" s="2">
        <f>ROW()</f>
        <v>11671</v>
      </c>
      <c r="E11671" s="50"/>
    </row>
    <row r="11672" spans="1:5" ht="14.4" x14ac:dyDescent="0.3">
      <c r="A11672" s="2">
        <f>ROW()</f>
        <v>11672</v>
      </c>
      <c r="E11672" s="50"/>
    </row>
    <row r="11673" spans="1:5" ht="14.4" x14ac:dyDescent="0.3">
      <c r="A11673" s="2">
        <f>ROW()</f>
        <v>11673</v>
      </c>
      <c r="E11673" s="50"/>
    </row>
    <row r="11674" spans="1:5" ht="14.4" x14ac:dyDescent="0.3">
      <c r="A11674" s="2">
        <f>ROW()</f>
        <v>11674</v>
      </c>
      <c r="E11674" s="50"/>
    </row>
    <row r="11675" spans="1:5" ht="14.4" x14ac:dyDescent="0.3">
      <c r="A11675" s="2">
        <f>ROW()</f>
        <v>11675</v>
      </c>
      <c r="E11675" s="50"/>
    </row>
    <row r="11676" spans="1:5" ht="14.4" x14ac:dyDescent="0.3">
      <c r="A11676" s="2">
        <f>ROW()</f>
        <v>11676</v>
      </c>
      <c r="E11676" s="50"/>
    </row>
    <row r="11677" spans="1:5" ht="14.4" x14ac:dyDescent="0.3">
      <c r="A11677" s="2">
        <f>ROW()</f>
        <v>11677</v>
      </c>
      <c r="E11677" s="50"/>
    </row>
    <row r="11678" spans="1:5" ht="14.4" x14ac:dyDescent="0.3">
      <c r="A11678" s="2">
        <f>ROW()</f>
        <v>11678</v>
      </c>
      <c r="E11678" s="50"/>
    </row>
    <row r="11679" spans="1:5" ht="14.4" x14ac:dyDescent="0.3">
      <c r="A11679" s="2">
        <f>ROW()</f>
        <v>11679</v>
      </c>
      <c r="E11679" s="50"/>
    </row>
    <row r="11680" spans="1:5" ht="14.4" x14ac:dyDescent="0.3">
      <c r="A11680" s="2">
        <f>ROW()</f>
        <v>11680</v>
      </c>
      <c r="E11680" s="50"/>
    </row>
    <row r="11681" spans="1:5" ht="14.4" x14ac:dyDescent="0.3">
      <c r="A11681" s="2">
        <f>ROW()</f>
        <v>11681</v>
      </c>
      <c r="E11681" s="50"/>
    </row>
    <row r="11682" spans="1:5" ht="14.4" x14ac:dyDescent="0.3">
      <c r="A11682" s="2">
        <f>ROW()</f>
        <v>11682</v>
      </c>
      <c r="E11682" s="50"/>
    </row>
    <row r="11683" spans="1:5" ht="14.4" x14ac:dyDescent="0.3">
      <c r="A11683" s="2">
        <f>ROW()</f>
        <v>11683</v>
      </c>
      <c r="E11683" s="50"/>
    </row>
    <row r="11684" spans="1:5" ht="14.4" x14ac:dyDescent="0.3">
      <c r="A11684" s="2">
        <f>ROW()</f>
        <v>11684</v>
      </c>
      <c r="E11684" s="50"/>
    </row>
    <row r="11685" spans="1:5" ht="14.4" x14ac:dyDescent="0.3">
      <c r="A11685" s="2">
        <f>ROW()</f>
        <v>11685</v>
      </c>
      <c r="E11685" s="50"/>
    </row>
    <row r="11686" spans="1:5" ht="14.4" x14ac:dyDescent="0.3">
      <c r="A11686" s="2">
        <f>ROW()</f>
        <v>11686</v>
      </c>
      <c r="E11686" s="50"/>
    </row>
    <row r="11687" spans="1:5" ht="14.4" x14ac:dyDescent="0.3">
      <c r="A11687" s="2">
        <f>ROW()</f>
        <v>11687</v>
      </c>
      <c r="E11687" s="50"/>
    </row>
    <row r="11688" spans="1:5" ht="14.4" x14ac:dyDescent="0.3">
      <c r="A11688" s="2">
        <f>ROW()</f>
        <v>11688</v>
      </c>
      <c r="E11688" s="50"/>
    </row>
    <row r="11689" spans="1:5" ht="14.4" x14ac:dyDescent="0.3">
      <c r="A11689" s="2">
        <f>ROW()</f>
        <v>11689</v>
      </c>
      <c r="E11689" s="50"/>
    </row>
    <row r="11690" spans="1:5" ht="14.4" x14ac:dyDescent="0.3">
      <c r="A11690" s="2">
        <f>ROW()</f>
        <v>11690</v>
      </c>
      <c r="E11690" s="50"/>
    </row>
    <row r="11691" spans="1:5" ht="14.4" x14ac:dyDescent="0.3">
      <c r="A11691" s="2">
        <f>ROW()</f>
        <v>11691</v>
      </c>
      <c r="E11691" s="50"/>
    </row>
    <row r="11692" spans="1:5" ht="14.4" x14ac:dyDescent="0.3">
      <c r="A11692" s="2">
        <f>ROW()</f>
        <v>11692</v>
      </c>
      <c r="E11692" s="50"/>
    </row>
    <row r="11693" spans="1:5" ht="14.4" x14ac:dyDescent="0.3">
      <c r="A11693" s="2">
        <f>ROW()</f>
        <v>11693</v>
      </c>
      <c r="E11693" s="50"/>
    </row>
    <row r="11694" spans="1:5" ht="14.4" x14ac:dyDescent="0.3">
      <c r="A11694" s="2">
        <f>ROW()</f>
        <v>11694</v>
      </c>
      <c r="E11694" s="50"/>
    </row>
    <row r="11695" spans="1:5" ht="14.4" x14ac:dyDescent="0.3">
      <c r="A11695" s="2">
        <f>ROW()</f>
        <v>11695</v>
      </c>
      <c r="E11695" s="50"/>
    </row>
    <row r="11696" spans="1:5" ht="14.4" x14ac:dyDescent="0.3">
      <c r="A11696" s="2">
        <f>ROW()</f>
        <v>11696</v>
      </c>
      <c r="E11696" s="50"/>
    </row>
    <row r="11697" spans="1:5" ht="14.4" x14ac:dyDescent="0.3">
      <c r="A11697" s="2">
        <f>ROW()</f>
        <v>11697</v>
      </c>
      <c r="E11697" s="50"/>
    </row>
    <row r="11698" spans="1:5" ht="14.4" x14ac:dyDescent="0.3">
      <c r="A11698" s="2">
        <f>ROW()</f>
        <v>11698</v>
      </c>
      <c r="E11698" s="50"/>
    </row>
    <row r="11699" spans="1:5" ht="14.4" x14ac:dyDescent="0.3">
      <c r="A11699" s="2">
        <f>ROW()</f>
        <v>11699</v>
      </c>
      <c r="E11699" s="50"/>
    </row>
    <row r="11700" spans="1:5" ht="14.4" x14ac:dyDescent="0.3">
      <c r="A11700" s="2">
        <f>ROW()</f>
        <v>11700</v>
      </c>
      <c r="E11700" s="50"/>
    </row>
    <row r="11701" spans="1:5" ht="14.4" x14ac:dyDescent="0.3">
      <c r="A11701" s="2">
        <f>ROW()</f>
        <v>11701</v>
      </c>
      <c r="E11701" s="50"/>
    </row>
    <row r="11702" spans="1:5" ht="14.4" x14ac:dyDescent="0.3">
      <c r="A11702" s="2">
        <f>ROW()</f>
        <v>11702</v>
      </c>
      <c r="E11702" s="50"/>
    </row>
    <row r="11703" spans="1:5" ht="14.4" x14ac:dyDescent="0.3">
      <c r="A11703" s="2">
        <f>ROW()</f>
        <v>11703</v>
      </c>
      <c r="E11703" s="50"/>
    </row>
    <row r="11704" spans="1:5" ht="14.4" x14ac:dyDescent="0.3">
      <c r="A11704" s="2">
        <f>ROW()</f>
        <v>11704</v>
      </c>
      <c r="E11704" s="50"/>
    </row>
    <row r="11705" spans="1:5" ht="14.4" x14ac:dyDescent="0.3">
      <c r="A11705" s="2">
        <f>ROW()</f>
        <v>11705</v>
      </c>
      <c r="E11705" s="50"/>
    </row>
    <row r="11706" spans="1:5" ht="14.4" x14ac:dyDescent="0.3">
      <c r="A11706" s="2">
        <f>ROW()</f>
        <v>11706</v>
      </c>
      <c r="E11706" s="50"/>
    </row>
    <row r="11707" spans="1:5" ht="14.4" x14ac:dyDescent="0.3">
      <c r="A11707" s="2">
        <f>ROW()</f>
        <v>11707</v>
      </c>
      <c r="E11707" s="50"/>
    </row>
    <row r="11708" spans="1:5" ht="14.4" x14ac:dyDescent="0.3">
      <c r="A11708" s="2">
        <f>ROW()</f>
        <v>11708</v>
      </c>
      <c r="E11708" s="50"/>
    </row>
    <row r="11709" spans="1:5" ht="14.4" x14ac:dyDescent="0.3">
      <c r="A11709" s="2">
        <f>ROW()</f>
        <v>11709</v>
      </c>
      <c r="E11709" s="50"/>
    </row>
    <row r="11710" spans="1:5" ht="14.4" x14ac:dyDescent="0.3">
      <c r="A11710" s="2">
        <f>ROW()</f>
        <v>11710</v>
      </c>
      <c r="E11710" s="50"/>
    </row>
    <row r="11711" spans="1:5" ht="14.4" x14ac:dyDescent="0.3">
      <c r="A11711" s="2">
        <f>ROW()</f>
        <v>11711</v>
      </c>
      <c r="E11711" s="50"/>
    </row>
    <row r="11712" spans="1:5" ht="14.4" x14ac:dyDescent="0.3">
      <c r="A11712" s="2">
        <f>ROW()</f>
        <v>11712</v>
      </c>
      <c r="E11712" s="50"/>
    </row>
    <row r="11713" spans="1:5" ht="14.4" x14ac:dyDescent="0.3">
      <c r="A11713" s="2">
        <f>ROW()</f>
        <v>11713</v>
      </c>
      <c r="E11713" s="50"/>
    </row>
    <row r="11714" spans="1:5" ht="14.4" x14ac:dyDescent="0.3">
      <c r="A11714" s="2">
        <f>ROW()</f>
        <v>11714</v>
      </c>
      <c r="E11714" s="50"/>
    </row>
    <row r="11715" spans="1:5" ht="14.4" x14ac:dyDescent="0.3">
      <c r="A11715" s="2">
        <f>ROW()</f>
        <v>11715</v>
      </c>
      <c r="E11715" s="50"/>
    </row>
    <row r="11716" spans="1:5" ht="14.4" x14ac:dyDescent="0.3">
      <c r="A11716" s="2">
        <f>ROW()</f>
        <v>11716</v>
      </c>
      <c r="E11716" s="50"/>
    </row>
    <row r="11717" spans="1:5" ht="14.4" x14ac:dyDescent="0.3">
      <c r="A11717" s="2">
        <f>ROW()</f>
        <v>11717</v>
      </c>
      <c r="E11717" s="50"/>
    </row>
    <row r="11718" spans="1:5" ht="14.4" x14ac:dyDescent="0.3">
      <c r="A11718" s="2">
        <f>ROW()</f>
        <v>11718</v>
      </c>
      <c r="E11718" s="50"/>
    </row>
    <row r="11719" spans="1:5" ht="14.4" x14ac:dyDescent="0.3">
      <c r="A11719" s="2">
        <f>ROW()</f>
        <v>11719</v>
      </c>
      <c r="E11719" s="50"/>
    </row>
    <row r="11720" spans="1:5" ht="14.4" x14ac:dyDescent="0.3">
      <c r="A11720" s="2">
        <f>ROW()</f>
        <v>11720</v>
      </c>
      <c r="E11720" s="50"/>
    </row>
    <row r="11721" spans="1:5" ht="14.4" x14ac:dyDescent="0.3">
      <c r="A11721" s="2">
        <f>ROW()</f>
        <v>11721</v>
      </c>
      <c r="E11721" s="50"/>
    </row>
    <row r="11722" spans="1:5" ht="14.4" x14ac:dyDescent="0.3">
      <c r="A11722" s="2">
        <f>ROW()</f>
        <v>11722</v>
      </c>
      <c r="E11722" s="50"/>
    </row>
    <row r="11723" spans="1:5" ht="14.4" x14ac:dyDescent="0.3">
      <c r="A11723" s="2">
        <f>ROW()</f>
        <v>11723</v>
      </c>
      <c r="E11723" s="50"/>
    </row>
    <row r="11724" spans="1:5" ht="14.4" x14ac:dyDescent="0.3">
      <c r="A11724" s="2">
        <f>ROW()</f>
        <v>11724</v>
      </c>
      <c r="E11724" s="50"/>
    </row>
    <row r="11725" spans="1:5" ht="14.4" x14ac:dyDescent="0.3">
      <c r="A11725" s="2">
        <f>ROW()</f>
        <v>11725</v>
      </c>
      <c r="E11725" s="50"/>
    </row>
    <row r="11726" spans="1:5" ht="14.4" x14ac:dyDescent="0.3">
      <c r="A11726" s="2">
        <f>ROW()</f>
        <v>11726</v>
      </c>
      <c r="E11726" s="50"/>
    </row>
    <row r="11727" spans="1:5" ht="14.4" x14ac:dyDescent="0.3">
      <c r="A11727" s="2">
        <f>ROW()</f>
        <v>11727</v>
      </c>
      <c r="E11727" s="50"/>
    </row>
    <row r="11728" spans="1:5" ht="14.4" x14ac:dyDescent="0.3">
      <c r="A11728" s="2">
        <f>ROW()</f>
        <v>11728</v>
      </c>
      <c r="E11728" s="50"/>
    </row>
    <row r="11729" spans="1:5" ht="14.4" x14ac:dyDescent="0.3">
      <c r="A11729" s="2">
        <f>ROW()</f>
        <v>11729</v>
      </c>
      <c r="E11729" s="50"/>
    </row>
    <row r="11730" spans="1:5" ht="14.4" x14ac:dyDescent="0.3">
      <c r="A11730" s="2">
        <f>ROW()</f>
        <v>11730</v>
      </c>
      <c r="E11730" s="50"/>
    </row>
    <row r="11731" spans="1:5" ht="14.4" x14ac:dyDescent="0.3">
      <c r="A11731" s="2">
        <f>ROW()</f>
        <v>11731</v>
      </c>
      <c r="E11731" s="50"/>
    </row>
    <row r="11732" spans="1:5" ht="14.4" x14ac:dyDescent="0.3">
      <c r="A11732" s="2">
        <f>ROW()</f>
        <v>11732</v>
      </c>
      <c r="E11732" s="50"/>
    </row>
    <row r="11733" spans="1:5" ht="14.4" x14ac:dyDescent="0.3">
      <c r="A11733" s="2">
        <f>ROW()</f>
        <v>11733</v>
      </c>
      <c r="E11733" s="50"/>
    </row>
    <row r="11734" spans="1:5" ht="14.4" x14ac:dyDescent="0.3">
      <c r="A11734" s="2">
        <f>ROW()</f>
        <v>11734</v>
      </c>
      <c r="E11734" s="50"/>
    </row>
    <row r="11735" spans="1:5" ht="14.4" x14ac:dyDescent="0.3">
      <c r="A11735" s="2">
        <f>ROW()</f>
        <v>11735</v>
      </c>
      <c r="E11735" s="50"/>
    </row>
    <row r="11736" spans="1:5" ht="14.4" x14ac:dyDescent="0.3">
      <c r="A11736" s="2">
        <f>ROW()</f>
        <v>11736</v>
      </c>
      <c r="E11736" s="50"/>
    </row>
    <row r="11737" spans="1:5" ht="14.4" x14ac:dyDescent="0.3">
      <c r="A11737" s="2">
        <f>ROW()</f>
        <v>11737</v>
      </c>
      <c r="E11737" s="50"/>
    </row>
    <row r="11738" spans="1:5" ht="14.4" x14ac:dyDescent="0.3">
      <c r="A11738" s="2">
        <f>ROW()</f>
        <v>11738</v>
      </c>
      <c r="E11738" s="50"/>
    </row>
    <row r="11739" spans="1:5" ht="14.4" x14ac:dyDescent="0.3">
      <c r="A11739" s="2">
        <f>ROW()</f>
        <v>11739</v>
      </c>
      <c r="E11739" s="50"/>
    </row>
    <row r="11740" spans="1:5" ht="14.4" x14ac:dyDescent="0.3">
      <c r="A11740" s="2">
        <f>ROW()</f>
        <v>11740</v>
      </c>
      <c r="E11740" s="50"/>
    </row>
    <row r="11741" spans="1:5" ht="14.4" x14ac:dyDescent="0.3">
      <c r="A11741" s="2">
        <f>ROW()</f>
        <v>11741</v>
      </c>
      <c r="E11741" s="50"/>
    </row>
    <row r="11742" spans="1:5" ht="14.4" x14ac:dyDescent="0.3">
      <c r="A11742" s="2">
        <f>ROW()</f>
        <v>11742</v>
      </c>
      <c r="E11742" s="50"/>
    </row>
    <row r="11743" spans="1:5" ht="14.4" x14ac:dyDescent="0.3">
      <c r="A11743" s="2">
        <f>ROW()</f>
        <v>11743</v>
      </c>
      <c r="E11743" s="50"/>
    </row>
    <row r="11744" spans="1:5" ht="14.4" x14ac:dyDescent="0.3">
      <c r="A11744" s="2">
        <f>ROW()</f>
        <v>11744</v>
      </c>
      <c r="E11744" s="50"/>
    </row>
    <row r="11745" spans="1:5" ht="14.4" x14ac:dyDescent="0.3">
      <c r="A11745" s="2">
        <f>ROW()</f>
        <v>11745</v>
      </c>
      <c r="E11745" s="50"/>
    </row>
    <row r="11746" spans="1:5" ht="14.4" x14ac:dyDescent="0.3">
      <c r="A11746" s="2">
        <f>ROW()</f>
        <v>11746</v>
      </c>
      <c r="E11746" s="50"/>
    </row>
    <row r="11747" spans="1:5" ht="14.4" x14ac:dyDescent="0.3">
      <c r="A11747" s="2">
        <f>ROW()</f>
        <v>11747</v>
      </c>
      <c r="E11747" s="50"/>
    </row>
    <row r="11748" spans="1:5" ht="14.4" x14ac:dyDescent="0.3">
      <c r="A11748" s="2">
        <f>ROW()</f>
        <v>11748</v>
      </c>
      <c r="E11748" s="50"/>
    </row>
    <row r="11749" spans="1:5" ht="14.4" x14ac:dyDescent="0.3">
      <c r="A11749" s="2">
        <f>ROW()</f>
        <v>11749</v>
      </c>
      <c r="E11749" s="50"/>
    </row>
    <row r="11750" spans="1:5" ht="14.4" x14ac:dyDescent="0.3">
      <c r="A11750" s="2">
        <f>ROW()</f>
        <v>11750</v>
      </c>
      <c r="E11750" s="50"/>
    </row>
    <row r="11751" spans="1:5" ht="14.4" x14ac:dyDescent="0.3">
      <c r="A11751" s="2">
        <f>ROW()</f>
        <v>11751</v>
      </c>
      <c r="E11751" s="50"/>
    </row>
    <row r="11752" spans="1:5" ht="14.4" x14ac:dyDescent="0.3">
      <c r="A11752" s="2">
        <f>ROW()</f>
        <v>11752</v>
      </c>
      <c r="E11752" s="50"/>
    </row>
    <row r="11753" spans="1:5" ht="14.4" x14ac:dyDescent="0.3">
      <c r="A11753" s="2">
        <f>ROW()</f>
        <v>11753</v>
      </c>
      <c r="E11753" s="50"/>
    </row>
    <row r="11754" spans="1:5" ht="14.4" x14ac:dyDescent="0.3">
      <c r="A11754" s="2">
        <f>ROW()</f>
        <v>11754</v>
      </c>
      <c r="E11754" s="50"/>
    </row>
    <row r="11755" spans="1:5" ht="14.4" x14ac:dyDescent="0.3">
      <c r="A11755" s="2">
        <f>ROW()</f>
        <v>11755</v>
      </c>
      <c r="E11755" s="50"/>
    </row>
    <row r="11756" spans="1:5" ht="14.4" x14ac:dyDescent="0.3">
      <c r="A11756" s="2">
        <f>ROW()</f>
        <v>11756</v>
      </c>
      <c r="E11756" s="50"/>
    </row>
    <row r="11757" spans="1:5" ht="14.4" x14ac:dyDescent="0.3">
      <c r="A11757" s="2">
        <f>ROW()</f>
        <v>11757</v>
      </c>
      <c r="E11757" s="50"/>
    </row>
    <row r="11758" spans="1:5" ht="14.4" x14ac:dyDescent="0.3">
      <c r="A11758" s="2">
        <f>ROW()</f>
        <v>11758</v>
      </c>
      <c r="E11758" s="50"/>
    </row>
    <row r="11759" spans="1:5" ht="14.4" x14ac:dyDescent="0.3">
      <c r="A11759" s="2">
        <f>ROW()</f>
        <v>11759</v>
      </c>
      <c r="E11759" s="50"/>
    </row>
    <row r="11760" spans="1:5" ht="14.4" x14ac:dyDescent="0.3">
      <c r="A11760" s="2">
        <f>ROW()</f>
        <v>11760</v>
      </c>
      <c r="E11760" s="50"/>
    </row>
    <row r="11761" spans="1:5" ht="14.4" x14ac:dyDescent="0.3">
      <c r="A11761" s="2">
        <f>ROW()</f>
        <v>11761</v>
      </c>
      <c r="E11761" s="50"/>
    </row>
    <row r="11762" spans="1:5" ht="14.4" x14ac:dyDescent="0.3">
      <c r="A11762" s="2">
        <f>ROW()</f>
        <v>11762</v>
      </c>
      <c r="E11762" s="50"/>
    </row>
    <row r="11763" spans="1:5" ht="14.4" x14ac:dyDescent="0.3">
      <c r="A11763" s="2">
        <f>ROW()</f>
        <v>11763</v>
      </c>
      <c r="E11763" s="50"/>
    </row>
    <row r="11764" spans="1:5" ht="14.4" x14ac:dyDescent="0.3">
      <c r="A11764" s="2">
        <f>ROW()</f>
        <v>11764</v>
      </c>
      <c r="E11764" s="50"/>
    </row>
    <row r="11765" spans="1:5" ht="14.4" x14ac:dyDescent="0.3">
      <c r="A11765" s="2">
        <f>ROW()</f>
        <v>11765</v>
      </c>
      <c r="E11765" s="50"/>
    </row>
    <row r="11766" spans="1:5" ht="14.4" x14ac:dyDescent="0.3">
      <c r="A11766" s="2">
        <f>ROW()</f>
        <v>11766</v>
      </c>
      <c r="E11766" s="50"/>
    </row>
    <row r="11767" spans="1:5" ht="14.4" x14ac:dyDescent="0.3">
      <c r="A11767" s="2">
        <f>ROW()</f>
        <v>11767</v>
      </c>
      <c r="E11767" s="50"/>
    </row>
    <row r="11768" spans="1:5" ht="14.4" x14ac:dyDescent="0.3">
      <c r="A11768" s="2">
        <f>ROW()</f>
        <v>11768</v>
      </c>
      <c r="E11768" s="50"/>
    </row>
    <row r="11769" spans="1:5" ht="14.4" x14ac:dyDescent="0.3">
      <c r="A11769" s="2">
        <f>ROW()</f>
        <v>11769</v>
      </c>
      <c r="E11769" s="50"/>
    </row>
    <row r="11770" spans="1:5" ht="14.4" x14ac:dyDescent="0.3">
      <c r="A11770" s="2">
        <f>ROW()</f>
        <v>11770</v>
      </c>
      <c r="E11770" s="50"/>
    </row>
    <row r="11771" spans="1:5" ht="14.4" x14ac:dyDescent="0.3">
      <c r="A11771" s="2">
        <f>ROW()</f>
        <v>11771</v>
      </c>
      <c r="E11771" s="50"/>
    </row>
    <row r="11772" spans="1:5" ht="14.4" x14ac:dyDescent="0.3">
      <c r="A11772" s="2">
        <f>ROW()</f>
        <v>11772</v>
      </c>
      <c r="E11772" s="50"/>
    </row>
    <row r="11773" spans="1:5" ht="14.4" x14ac:dyDescent="0.3">
      <c r="A11773" s="2">
        <f>ROW()</f>
        <v>11773</v>
      </c>
      <c r="E11773" s="50"/>
    </row>
    <row r="11774" spans="1:5" ht="14.4" x14ac:dyDescent="0.3">
      <c r="A11774" s="2">
        <f>ROW()</f>
        <v>11774</v>
      </c>
      <c r="E11774" s="50"/>
    </row>
    <row r="11775" spans="1:5" ht="14.4" x14ac:dyDescent="0.3">
      <c r="A11775" s="2">
        <f>ROW()</f>
        <v>11775</v>
      </c>
      <c r="E11775" s="50"/>
    </row>
    <row r="11776" spans="1:5" ht="14.4" x14ac:dyDescent="0.3">
      <c r="A11776" s="2">
        <f>ROW()</f>
        <v>11776</v>
      </c>
      <c r="E11776" s="50"/>
    </row>
    <row r="11777" spans="1:5" ht="14.4" x14ac:dyDescent="0.3">
      <c r="A11777" s="2">
        <f>ROW()</f>
        <v>11777</v>
      </c>
      <c r="E11777" s="50"/>
    </row>
    <row r="11778" spans="1:5" ht="14.4" x14ac:dyDescent="0.3">
      <c r="A11778" s="2">
        <f>ROW()</f>
        <v>11778</v>
      </c>
      <c r="E11778" s="50"/>
    </row>
    <row r="11779" spans="1:5" ht="14.4" x14ac:dyDescent="0.3">
      <c r="A11779" s="2">
        <f>ROW()</f>
        <v>11779</v>
      </c>
      <c r="E11779" s="50"/>
    </row>
    <row r="11780" spans="1:5" ht="14.4" x14ac:dyDescent="0.3">
      <c r="A11780" s="2">
        <f>ROW()</f>
        <v>11780</v>
      </c>
      <c r="E11780" s="50"/>
    </row>
    <row r="11781" spans="1:5" ht="14.4" x14ac:dyDescent="0.3">
      <c r="A11781" s="2">
        <f>ROW()</f>
        <v>11781</v>
      </c>
      <c r="E11781" s="50"/>
    </row>
    <row r="11782" spans="1:5" ht="14.4" x14ac:dyDescent="0.3">
      <c r="A11782" s="2">
        <f>ROW()</f>
        <v>11782</v>
      </c>
      <c r="E11782" s="50"/>
    </row>
    <row r="11783" spans="1:5" ht="14.4" x14ac:dyDescent="0.3">
      <c r="A11783" s="2">
        <f>ROW()</f>
        <v>11783</v>
      </c>
      <c r="E11783" s="50"/>
    </row>
    <row r="11784" spans="1:5" ht="14.4" x14ac:dyDescent="0.3">
      <c r="A11784" s="2">
        <f>ROW()</f>
        <v>11784</v>
      </c>
      <c r="E11784" s="50"/>
    </row>
    <row r="11785" spans="1:5" ht="14.4" x14ac:dyDescent="0.3">
      <c r="A11785" s="2">
        <f>ROW()</f>
        <v>11785</v>
      </c>
      <c r="E11785" s="50"/>
    </row>
    <row r="11786" spans="1:5" ht="14.4" x14ac:dyDescent="0.3">
      <c r="A11786" s="2">
        <f>ROW()</f>
        <v>11786</v>
      </c>
      <c r="E11786" s="50"/>
    </row>
    <row r="11787" spans="1:5" ht="14.4" x14ac:dyDescent="0.3">
      <c r="A11787" s="2">
        <f>ROW()</f>
        <v>11787</v>
      </c>
      <c r="E11787" s="50"/>
    </row>
    <row r="11788" spans="1:5" ht="14.4" x14ac:dyDescent="0.3">
      <c r="A11788" s="2">
        <f>ROW()</f>
        <v>11788</v>
      </c>
      <c r="E11788" s="50"/>
    </row>
    <row r="11789" spans="1:5" ht="14.4" x14ac:dyDescent="0.3">
      <c r="A11789" s="2">
        <f>ROW()</f>
        <v>11789</v>
      </c>
      <c r="E11789" s="50"/>
    </row>
    <row r="11790" spans="1:5" ht="14.4" x14ac:dyDescent="0.3">
      <c r="A11790" s="2">
        <f>ROW()</f>
        <v>11790</v>
      </c>
      <c r="E11790" s="50"/>
    </row>
    <row r="11791" spans="1:5" ht="14.4" x14ac:dyDescent="0.3">
      <c r="A11791" s="2">
        <f>ROW()</f>
        <v>11791</v>
      </c>
      <c r="E11791" s="50"/>
    </row>
    <row r="11792" spans="1:5" ht="14.4" x14ac:dyDescent="0.3">
      <c r="A11792" s="2">
        <f>ROW()</f>
        <v>11792</v>
      </c>
      <c r="E11792" s="50"/>
    </row>
    <row r="11793" spans="1:5" ht="14.4" x14ac:dyDescent="0.3">
      <c r="A11793" s="2">
        <f>ROW()</f>
        <v>11793</v>
      </c>
      <c r="E11793" s="50"/>
    </row>
    <row r="11794" spans="1:5" ht="14.4" x14ac:dyDescent="0.3">
      <c r="A11794" s="2">
        <f>ROW()</f>
        <v>11794</v>
      </c>
      <c r="E11794" s="50"/>
    </row>
    <row r="11795" spans="1:5" ht="14.4" x14ac:dyDescent="0.3">
      <c r="A11795" s="2">
        <f>ROW()</f>
        <v>11795</v>
      </c>
      <c r="E11795" s="50"/>
    </row>
    <row r="11796" spans="1:5" ht="14.4" x14ac:dyDescent="0.3">
      <c r="A11796" s="2">
        <f>ROW()</f>
        <v>11796</v>
      </c>
      <c r="E11796" s="50"/>
    </row>
    <row r="11797" spans="1:5" ht="14.4" x14ac:dyDescent="0.3">
      <c r="A11797" s="2">
        <f>ROW()</f>
        <v>11797</v>
      </c>
      <c r="E11797" s="50"/>
    </row>
    <row r="11798" spans="1:5" ht="14.4" x14ac:dyDescent="0.3">
      <c r="A11798" s="2">
        <f>ROW()</f>
        <v>11798</v>
      </c>
      <c r="E11798" s="50"/>
    </row>
    <row r="11799" spans="1:5" ht="14.4" x14ac:dyDescent="0.3">
      <c r="A11799" s="2">
        <f>ROW()</f>
        <v>11799</v>
      </c>
      <c r="E11799" s="50"/>
    </row>
    <row r="11800" spans="1:5" ht="14.4" x14ac:dyDescent="0.3">
      <c r="A11800" s="2">
        <f>ROW()</f>
        <v>11800</v>
      </c>
      <c r="E11800" s="50"/>
    </row>
    <row r="11801" spans="1:5" ht="14.4" x14ac:dyDescent="0.3">
      <c r="A11801" s="2">
        <f>ROW()</f>
        <v>11801</v>
      </c>
      <c r="E11801" s="50"/>
    </row>
    <row r="11802" spans="1:5" ht="14.4" x14ac:dyDescent="0.3">
      <c r="A11802" s="2">
        <f>ROW()</f>
        <v>11802</v>
      </c>
      <c r="E11802" s="50"/>
    </row>
    <row r="11803" spans="1:5" ht="14.4" x14ac:dyDescent="0.3">
      <c r="A11803" s="2">
        <f>ROW()</f>
        <v>11803</v>
      </c>
      <c r="E11803" s="50"/>
    </row>
    <row r="11804" spans="1:5" ht="14.4" x14ac:dyDescent="0.3">
      <c r="A11804" s="2">
        <f>ROW()</f>
        <v>11804</v>
      </c>
      <c r="E11804" s="50"/>
    </row>
    <row r="11805" spans="1:5" ht="14.4" x14ac:dyDescent="0.3">
      <c r="A11805" s="2">
        <f>ROW()</f>
        <v>11805</v>
      </c>
      <c r="E11805" s="50"/>
    </row>
    <row r="11806" spans="1:5" ht="14.4" x14ac:dyDescent="0.3">
      <c r="A11806" s="2">
        <f>ROW()</f>
        <v>11806</v>
      </c>
      <c r="E11806" s="50"/>
    </row>
    <row r="11807" spans="1:5" ht="14.4" x14ac:dyDescent="0.3">
      <c r="A11807" s="2">
        <f>ROW()</f>
        <v>11807</v>
      </c>
      <c r="E11807" s="50"/>
    </row>
    <row r="11808" spans="1:5" ht="14.4" x14ac:dyDescent="0.3">
      <c r="A11808" s="2">
        <f>ROW()</f>
        <v>11808</v>
      </c>
      <c r="E11808" s="50"/>
    </row>
    <row r="11809" spans="1:5" ht="14.4" x14ac:dyDescent="0.3">
      <c r="A11809" s="2">
        <f>ROW()</f>
        <v>11809</v>
      </c>
      <c r="E11809" s="50"/>
    </row>
    <row r="11810" spans="1:5" ht="14.4" x14ac:dyDescent="0.3">
      <c r="A11810" s="2">
        <f>ROW()</f>
        <v>11810</v>
      </c>
      <c r="E11810" s="50"/>
    </row>
    <row r="11811" spans="1:5" ht="14.4" x14ac:dyDescent="0.3">
      <c r="A11811" s="2">
        <f>ROW()</f>
        <v>11811</v>
      </c>
      <c r="E11811" s="50"/>
    </row>
    <row r="11812" spans="1:5" ht="14.4" x14ac:dyDescent="0.3">
      <c r="A11812" s="2">
        <f>ROW()</f>
        <v>11812</v>
      </c>
      <c r="E11812" s="50"/>
    </row>
    <row r="11813" spans="1:5" ht="14.4" x14ac:dyDescent="0.3">
      <c r="A11813" s="2">
        <f>ROW()</f>
        <v>11813</v>
      </c>
      <c r="E11813" s="50"/>
    </row>
    <row r="11814" spans="1:5" ht="14.4" x14ac:dyDescent="0.3">
      <c r="A11814" s="2">
        <f>ROW()</f>
        <v>11814</v>
      </c>
      <c r="E11814" s="50"/>
    </row>
    <row r="11815" spans="1:5" ht="14.4" x14ac:dyDescent="0.3">
      <c r="A11815" s="2">
        <f>ROW()</f>
        <v>11815</v>
      </c>
      <c r="E11815" s="50"/>
    </row>
    <row r="11816" spans="1:5" ht="14.4" x14ac:dyDescent="0.3">
      <c r="A11816" s="2">
        <f>ROW()</f>
        <v>11816</v>
      </c>
      <c r="E11816" s="50"/>
    </row>
    <row r="11817" spans="1:5" ht="14.4" x14ac:dyDescent="0.3">
      <c r="A11817" s="2">
        <f>ROW()</f>
        <v>11817</v>
      </c>
      <c r="E11817" s="50"/>
    </row>
    <row r="11818" spans="1:5" ht="14.4" x14ac:dyDescent="0.3">
      <c r="A11818" s="2">
        <f>ROW()</f>
        <v>11818</v>
      </c>
      <c r="E11818" s="50"/>
    </row>
    <row r="11819" spans="1:5" ht="14.4" x14ac:dyDescent="0.3">
      <c r="A11819" s="2">
        <f>ROW()</f>
        <v>11819</v>
      </c>
      <c r="E11819" s="50"/>
    </row>
    <row r="11820" spans="1:5" ht="14.4" x14ac:dyDescent="0.3">
      <c r="A11820" s="2">
        <f>ROW()</f>
        <v>11820</v>
      </c>
      <c r="E11820" s="50"/>
    </row>
    <row r="11821" spans="1:5" ht="14.4" x14ac:dyDescent="0.3">
      <c r="A11821" s="2">
        <f>ROW()</f>
        <v>11821</v>
      </c>
      <c r="E11821" s="50"/>
    </row>
    <row r="11822" spans="1:5" ht="14.4" x14ac:dyDescent="0.3">
      <c r="A11822" s="2">
        <f>ROW()</f>
        <v>11822</v>
      </c>
      <c r="E11822" s="50"/>
    </row>
    <row r="11823" spans="1:5" ht="14.4" x14ac:dyDescent="0.3">
      <c r="A11823" s="2">
        <f>ROW()</f>
        <v>11823</v>
      </c>
      <c r="E11823" s="50"/>
    </row>
    <row r="11824" spans="1:5" ht="14.4" x14ac:dyDescent="0.3">
      <c r="A11824" s="2">
        <f>ROW()</f>
        <v>11824</v>
      </c>
      <c r="E11824" s="50"/>
    </row>
    <row r="11825" spans="1:5" ht="14.4" x14ac:dyDescent="0.3">
      <c r="A11825" s="2">
        <f>ROW()</f>
        <v>11825</v>
      </c>
      <c r="E11825" s="50"/>
    </row>
    <row r="11826" spans="1:5" ht="14.4" x14ac:dyDescent="0.3">
      <c r="A11826" s="2">
        <f>ROW()</f>
        <v>11826</v>
      </c>
      <c r="E11826" s="50"/>
    </row>
    <row r="11827" spans="1:5" ht="14.4" x14ac:dyDescent="0.3">
      <c r="A11827" s="2">
        <f>ROW()</f>
        <v>11827</v>
      </c>
      <c r="E11827" s="50"/>
    </row>
    <row r="11828" spans="1:5" ht="14.4" x14ac:dyDescent="0.3">
      <c r="A11828" s="2">
        <f>ROW()</f>
        <v>11828</v>
      </c>
      <c r="E11828" s="50"/>
    </row>
    <row r="11829" spans="1:5" ht="14.4" x14ac:dyDescent="0.3">
      <c r="A11829" s="2">
        <f>ROW()</f>
        <v>11829</v>
      </c>
      <c r="E11829" s="50"/>
    </row>
    <row r="11830" spans="1:5" ht="14.4" x14ac:dyDescent="0.3">
      <c r="A11830" s="2">
        <f>ROW()</f>
        <v>11830</v>
      </c>
      <c r="E11830" s="50"/>
    </row>
    <row r="11831" spans="1:5" ht="14.4" x14ac:dyDescent="0.3">
      <c r="A11831" s="2">
        <f>ROW()</f>
        <v>11831</v>
      </c>
      <c r="E11831" s="50"/>
    </row>
    <row r="11832" spans="1:5" ht="14.4" x14ac:dyDescent="0.3">
      <c r="A11832" s="2">
        <f>ROW()</f>
        <v>11832</v>
      </c>
      <c r="E11832" s="50"/>
    </row>
    <row r="11833" spans="1:5" ht="14.4" x14ac:dyDescent="0.3">
      <c r="A11833" s="2">
        <f>ROW()</f>
        <v>11833</v>
      </c>
      <c r="E11833" s="50"/>
    </row>
    <row r="11834" spans="1:5" ht="14.4" x14ac:dyDescent="0.3">
      <c r="A11834" s="2">
        <f>ROW()</f>
        <v>11834</v>
      </c>
      <c r="E11834" s="50"/>
    </row>
    <row r="11835" spans="1:5" ht="14.4" x14ac:dyDescent="0.3">
      <c r="A11835" s="2">
        <f>ROW()</f>
        <v>11835</v>
      </c>
      <c r="E11835" s="50"/>
    </row>
    <row r="11836" spans="1:5" ht="14.4" x14ac:dyDescent="0.3">
      <c r="A11836" s="2">
        <f>ROW()</f>
        <v>11836</v>
      </c>
      <c r="E11836" s="50"/>
    </row>
    <row r="11837" spans="1:5" ht="14.4" x14ac:dyDescent="0.3">
      <c r="A11837" s="2">
        <f>ROW()</f>
        <v>11837</v>
      </c>
      <c r="E11837" s="50"/>
    </row>
    <row r="11838" spans="1:5" ht="14.4" x14ac:dyDescent="0.3">
      <c r="A11838" s="2">
        <f>ROW()</f>
        <v>11838</v>
      </c>
      <c r="E11838" s="50"/>
    </row>
    <row r="11839" spans="1:5" ht="14.4" x14ac:dyDescent="0.3">
      <c r="A11839" s="2">
        <f>ROW()</f>
        <v>11839</v>
      </c>
      <c r="E11839" s="50"/>
    </row>
    <row r="11840" spans="1:5" ht="14.4" x14ac:dyDescent="0.3">
      <c r="A11840" s="2">
        <f>ROW()</f>
        <v>11840</v>
      </c>
      <c r="E11840" s="50"/>
    </row>
    <row r="11841" spans="1:5" ht="14.4" x14ac:dyDescent="0.3">
      <c r="A11841" s="2">
        <f>ROW()</f>
        <v>11841</v>
      </c>
      <c r="E11841" s="50"/>
    </row>
    <row r="11842" spans="1:5" ht="14.4" x14ac:dyDescent="0.3">
      <c r="A11842" s="2">
        <f>ROW()</f>
        <v>11842</v>
      </c>
      <c r="E11842" s="50"/>
    </row>
    <row r="11843" spans="1:5" ht="14.4" x14ac:dyDescent="0.3">
      <c r="A11843" s="2">
        <f>ROW()</f>
        <v>11843</v>
      </c>
      <c r="E11843" s="50"/>
    </row>
    <row r="11844" spans="1:5" ht="14.4" x14ac:dyDescent="0.3">
      <c r="A11844" s="2">
        <f>ROW()</f>
        <v>11844</v>
      </c>
      <c r="E11844" s="50"/>
    </row>
    <row r="11845" spans="1:5" ht="14.4" x14ac:dyDescent="0.3">
      <c r="A11845" s="2">
        <f>ROW()</f>
        <v>11845</v>
      </c>
      <c r="E11845" s="50"/>
    </row>
    <row r="11846" spans="1:5" ht="14.4" x14ac:dyDescent="0.3">
      <c r="A11846" s="2">
        <f>ROW()</f>
        <v>11846</v>
      </c>
      <c r="E11846" s="50"/>
    </row>
    <row r="11847" spans="1:5" ht="14.4" x14ac:dyDescent="0.3">
      <c r="A11847" s="2">
        <f>ROW()</f>
        <v>11847</v>
      </c>
      <c r="E11847" s="50"/>
    </row>
    <row r="11848" spans="1:5" ht="14.4" x14ac:dyDescent="0.3">
      <c r="A11848" s="2">
        <f>ROW()</f>
        <v>11848</v>
      </c>
      <c r="E11848" s="50"/>
    </row>
    <row r="11849" spans="1:5" ht="14.4" x14ac:dyDescent="0.3">
      <c r="A11849" s="2">
        <f>ROW()</f>
        <v>11849</v>
      </c>
      <c r="E11849" s="50"/>
    </row>
    <row r="11850" spans="1:5" ht="14.4" x14ac:dyDescent="0.3">
      <c r="A11850" s="2">
        <f>ROW()</f>
        <v>11850</v>
      </c>
      <c r="E11850" s="50"/>
    </row>
    <row r="11851" spans="1:5" ht="14.4" x14ac:dyDescent="0.3">
      <c r="A11851" s="2">
        <f>ROW()</f>
        <v>11851</v>
      </c>
      <c r="E11851" s="50"/>
    </row>
    <row r="11852" spans="1:5" ht="14.4" x14ac:dyDescent="0.3">
      <c r="A11852" s="2">
        <f>ROW()</f>
        <v>11852</v>
      </c>
      <c r="E11852" s="50"/>
    </row>
    <row r="11853" spans="1:5" ht="14.4" x14ac:dyDescent="0.3">
      <c r="A11853" s="2">
        <f>ROW()</f>
        <v>11853</v>
      </c>
      <c r="E11853" s="50"/>
    </row>
    <row r="11854" spans="1:5" ht="14.4" x14ac:dyDescent="0.3">
      <c r="A11854" s="2">
        <f>ROW()</f>
        <v>11854</v>
      </c>
      <c r="E11854" s="50"/>
    </row>
    <row r="11855" spans="1:5" ht="14.4" x14ac:dyDescent="0.3">
      <c r="A11855" s="2">
        <f>ROW()</f>
        <v>11855</v>
      </c>
      <c r="E11855" s="50"/>
    </row>
    <row r="11856" spans="1:5" ht="14.4" x14ac:dyDescent="0.3">
      <c r="A11856" s="2">
        <f>ROW()</f>
        <v>11856</v>
      </c>
      <c r="E11856" s="50"/>
    </row>
    <row r="11857" spans="1:5" ht="14.4" x14ac:dyDescent="0.3">
      <c r="A11857" s="2">
        <f>ROW()</f>
        <v>11857</v>
      </c>
      <c r="E11857" s="50"/>
    </row>
    <row r="11858" spans="1:5" ht="14.4" x14ac:dyDescent="0.3">
      <c r="A11858" s="2">
        <f>ROW()</f>
        <v>11858</v>
      </c>
      <c r="E11858" s="50"/>
    </row>
    <row r="11859" spans="1:5" ht="14.4" x14ac:dyDescent="0.3">
      <c r="A11859" s="2">
        <f>ROW()</f>
        <v>11859</v>
      </c>
      <c r="E11859" s="50"/>
    </row>
    <row r="11860" spans="1:5" ht="14.4" x14ac:dyDescent="0.3">
      <c r="A11860" s="2">
        <f>ROW()</f>
        <v>11860</v>
      </c>
      <c r="E11860" s="50"/>
    </row>
    <row r="11861" spans="1:5" ht="14.4" x14ac:dyDescent="0.3">
      <c r="A11861" s="2">
        <f>ROW()</f>
        <v>11861</v>
      </c>
      <c r="E11861" s="50"/>
    </row>
    <row r="11862" spans="1:5" ht="14.4" x14ac:dyDescent="0.3">
      <c r="A11862" s="2">
        <f>ROW()</f>
        <v>11862</v>
      </c>
      <c r="E11862" s="50"/>
    </row>
    <row r="11863" spans="1:5" ht="14.4" x14ac:dyDescent="0.3">
      <c r="A11863" s="2">
        <f>ROW()</f>
        <v>11863</v>
      </c>
      <c r="E11863" s="50"/>
    </row>
    <row r="11864" spans="1:5" ht="14.4" x14ac:dyDescent="0.3">
      <c r="A11864" s="2">
        <f>ROW()</f>
        <v>11864</v>
      </c>
      <c r="E11864" s="50"/>
    </row>
    <row r="11865" spans="1:5" ht="14.4" x14ac:dyDescent="0.3">
      <c r="A11865" s="2">
        <f>ROW()</f>
        <v>11865</v>
      </c>
      <c r="E11865" s="50"/>
    </row>
    <row r="11866" spans="1:5" ht="14.4" x14ac:dyDescent="0.3">
      <c r="A11866" s="2">
        <f>ROW()</f>
        <v>11866</v>
      </c>
      <c r="E11866" s="50"/>
    </row>
    <row r="11867" spans="1:5" ht="14.4" x14ac:dyDescent="0.3">
      <c r="A11867" s="2">
        <f>ROW()</f>
        <v>11867</v>
      </c>
      <c r="E11867" s="50"/>
    </row>
    <row r="11868" spans="1:5" ht="14.4" x14ac:dyDescent="0.3">
      <c r="A11868" s="2">
        <f>ROW()</f>
        <v>11868</v>
      </c>
      <c r="E11868" s="50"/>
    </row>
    <row r="11869" spans="1:5" ht="14.4" x14ac:dyDescent="0.3">
      <c r="A11869" s="2">
        <f>ROW()</f>
        <v>11869</v>
      </c>
      <c r="E11869" s="50"/>
    </row>
    <row r="11870" spans="1:5" ht="14.4" x14ac:dyDescent="0.3">
      <c r="A11870" s="2">
        <f>ROW()</f>
        <v>11870</v>
      </c>
      <c r="E11870" s="50"/>
    </row>
    <row r="11871" spans="1:5" ht="14.4" x14ac:dyDescent="0.3">
      <c r="A11871" s="2">
        <f>ROW()</f>
        <v>11871</v>
      </c>
      <c r="E11871" s="50"/>
    </row>
    <row r="11872" spans="1:5" ht="14.4" x14ac:dyDescent="0.3">
      <c r="A11872" s="2">
        <f>ROW()</f>
        <v>11872</v>
      </c>
      <c r="E11872" s="50"/>
    </row>
    <row r="11873" spans="1:5" ht="14.4" x14ac:dyDescent="0.3">
      <c r="A11873" s="2">
        <f>ROW()</f>
        <v>11873</v>
      </c>
      <c r="E11873" s="50"/>
    </row>
    <row r="11874" spans="1:5" ht="14.4" x14ac:dyDescent="0.3">
      <c r="A11874" s="2">
        <f>ROW()</f>
        <v>11874</v>
      </c>
      <c r="E11874" s="50"/>
    </row>
    <row r="11875" spans="1:5" ht="14.4" x14ac:dyDescent="0.3">
      <c r="A11875" s="2">
        <f>ROW()</f>
        <v>11875</v>
      </c>
      <c r="E11875" s="50"/>
    </row>
    <row r="11876" spans="1:5" ht="14.4" x14ac:dyDescent="0.3">
      <c r="A11876" s="2">
        <f>ROW()</f>
        <v>11876</v>
      </c>
      <c r="E11876" s="50"/>
    </row>
    <row r="11877" spans="1:5" ht="14.4" x14ac:dyDescent="0.3">
      <c r="A11877" s="2">
        <f>ROW()</f>
        <v>11877</v>
      </c>
      <c r="E11877" s="50"/>
    </row>
    <row r="11878" spans="1:5" ht="14.4" x14ac:dyDescent="0.3">
      <c r="A11878" s="2">
        <f>ROW()</f>
        <v>11878</v>
      </c>
      <c r="E11878" s="50"/>
    </row>
    <row r="11879" spans="1:5" ht="14.4" x14ac:dyDescent="0.3">
      <c r="A11879" s="2">
        <f>ROW()</f>
        <v>11879</v>
      </c>
      <c r="E11879" s="50"/>
    </row>
    <row r="11880" spans="1:5" ht="14.4" x14ac:dyDescent="0.3">
      <c r="A11880" s="2">
        <f>ROW()</f>
        <v>11880</v>
      </c>
      <c r="E11880" s="50"/>
    </row>
    <row r="11881" spans="1:5" ht="14.4" x14ac:dyDescent="0.3">
      <c r="A11881" s="2">
        <f>ROW()</f>
        <v>11881</v>
      </c>
      <c r="E11881" s="50"/>
    </row>
    <row r="11882" spans="1:5" ht="14.4" x14ac:dyDescent="0.3">
      <c r="A11882" s="2">
        <f>ROW()</f>
        <v>11882</v>
      </c>
      <c r="E11882" s="50"/>
    </row>
    <row r="11883" spans="1:5" ht="14.4" x14ac:dyDescent="0.3">
      <c r="A11883" s="2">
        <f>ROW()</f>
        <v>11883</v>
      </c>
      <c r="E11883" s="50"/>
    </row>
    <row r="11884" spans="1:5" ht="14.4" x14ac:dyDescent="0.3">
      <c r="A11884" s="2">
        <f>ROW()</f>
        <v>11884</v>
      </c>
      <c r="E11884" s="50"/>
    </row>
    <row r="11885" spans="1:5" ht="14.4" x14ac:dyDescent="0.3">
      <c r="A11885" s="2">
        <f>ROW()</f>
        <v>11885</v>
      </c>
      <c r="E11885" s="50"/>
    </row>
    <row r="11886" spans="1:5" ht="14.4" x14ac:dyDescent="0.3">
      <c r="A11886" s="2">
        <f>ROW()</f>
        <v>11886</v>
      </c>
      <c r="E11886" s="50"/>
    </row>
    <row r="11887" spans="1:5" ht="14.4" x14ac:dyDescent="0.3">
      <c r="A11887" s="2">
        <f>ROW()</f>
        <v>11887</v>
      </c>
      <c r="E11887" s="50"/>
    </row>
    <row r="11888" spans="1:5" ht="14.4" x14ac:dyDescent="0.3">
      <c r="A11888" s="2">
        <f>ROW()</f>
        <v>11888</v>
      </c>
      <c r="E11888" s="50"/>
    </row>
    <row r="11889" spans="1:5" ht="14.4" x14ac:dyDescent="0.3">
      <c r="A11889" s="2">
        <f>ROW()</f>
        <v>11889</v>
      </c>
      <c r="E11889" s="50"/>
    </row>
    <row r="11890" spans="1:5" ht="14.4" x14ac:dyDescent="0.3">
      <c r="A11890" s="2">
        <f>ROW()</f>
        <v>11890</v>
      </c>
      <c r="E11890" s="50"/>
    </row>
    <row r="11891" spans="1:5" ht="14.4" x14ac:dyDescent="0.3">
      <c r="A11891" s="2">
        <f>ROW()</f>
        <v>11891</v>
      </c>
      <c r="E11891" s="50"/>
    </row>
    <row r="11892" spans="1:5" ht="14.4" x14ac:dyDescent="0.3">
      <c r="A11892" s="2">
        <f>ROW()</f>
        <v>11892</v>
      </c>
      <c r="E11892" s="50"/>
    </row>
    <row r="11893" spans="1:5" ht="14.4" x14ac:dyDescent="0.3">
      <c r="A11893" s="2">
        <f>ROW()</f>
        <v>11893</v>
      </c>
      <c r="E11893" s="50"/>
    </row>
    <row r="11894" spans="1:5" ht="14.4" x14ac:dyDescent="0.3">
      <c r="A11894" s="2">
        <f>ROW()</f>
        <v>11894</v>
      </c>
      <c r="E11894" s="50"/>
    </row>
    <row r="11895" spans="1:5" ht="14.4" x14ac:dyDescent="0.3">
      <c r="A11895" s="2">
        <f>ROW()</f>
        <v>11895</v>
      </c>
      <c r="E11895" s="50"/>
    </row>
    <row r="11896" spans="1:5" ht="14.4" x14ac:dyDescent="0.3">
      <c r="A11896" s="2">
        <f>ROW()</f>
        <v>11896</v>
      </c>
      <c r="E11896" s="50"/>
    </row>
    <row r="11897" spans="1:5" ht="14.4" x14ac:dyDescent="0.3">
      <c r="A11897" s="2">
        <f>ROW()</f>
        <v>11897</v>
      </c>
      <c r="E11897" s="50"/>
    </row>
    <row r="11898" spans="1:5" ht="14.4" x14ac:dyDescent="0.3">
      <c r="A11898" s="2">
        <f>ROW()</f>
        <v>11898</v>
      </c>
      <c r="E11898" s="50"/>
    </row>
    <row r="11899" spans="1:5" ht="14.4" x14ac:dyDescent="0.3">
      <c r="A11899" s="2">
        <f>ROW()</f>
        <v>11899</v>
      </c>
      <c r="E11899" s="50"/>
    </row>
    <row r="11900" spans="1:5" ht="14.4" x14ac:dyDescent="0.3">
      <c r="A11900" s="2">
        <f>ROW()</f>
        <v>11900</v>
      </c>
      <c r="E11900" s="50"/>
    </row>
    <row r="11901" spans="1:5" ht="14.4" x14ac:dyDescent="0.3">
      <c r="A11901" s="2">
        <f>ROW()</f>
        <v>11901</v>
      </c>
      <c r="E11901" s="50"/>
    </row>
    <row r="11902" spans="1:5" ht="14.4" x14ac:dyDescent="0.3">
      <c r="A11902" s="2">
        <f>ROW()</f>
        <v>11902</v>
      </c>
      <c r="E11902" s="50"/>
    </row>
    <row r="11903" spans="1:5" ht="14.4" x14ac:dyDescent="0.3">
      <c r="A11903" s="2">
        <f>ROW()</f>
        <v>11903</v>
      </c>
      <c r="E11903" s="50"/>
    </row>
    <row r="11904" spans="1:5" ht="14.4" x14ac:dyDescent="0.3">
      <c r="A11904" s="2">
        <f>ROW()</f>
        <v>11904</v>
      </c>
      <c r="E11904" s="50"/>
    </row>
    <row r="11905" spans="1:5" ht="14.4" x14ac:dyDescent="0.3">
      <c r="A11905" s="2">
        <f>ROW()</f>
        <v>11905</v>
      </c>
      <c r="E11905" s="50"/>
    </row>
    <row r="11906" spans="1:5" ht="14.4" x14ac:dyDescent="0.3">
      <c r="A11906" s="2">
        <f>ROW()</f>
        <v>11906</v>
      </c>
      <c r="E11906" s="50"/>
    </row>
    <row r="11907" spans="1:5" ht="14.4" x14ac:dyDescent="0.3">
      <c r="A11907" s="2">
        <f>ROW()</f>
        <v>11907</v>
      </c>
      <c r="E11907" s="50"/>
    </row>
    <row r="11908" spans="1:5" ht="14.4" x14ac:dyDescent="0.3">
      <c r="A11908" s="2">
        <f>ROW()</f>
        <v>11908</v>
      </c>
      <c r="E11908" s="50"/>
    </row>
    <row r="11909" spans="1:5" ht="14.4" x14ac:dyDescent="0.3">
      <c r="A11909" s="2">
        <f>ROW()</f>
        <v>11909</v>
      </c>
      <c r="E11909" s="50"/>
    </row>
    <row r="11910" spans="1:5" ht="14.4" x14ac:dyDescent="0.3">
      <c r="A11910" s="2">
        <f>ROW()</f>
        <v>11910</v>
      </c>
      <c r="E11910" s="50"/>
    </row>
    <row r="11911" spans="1:5" ht="14.4" x14ac:dyDescent="0.3">
      <c r="A11911" s="2">
        <f>ROW()</f>
        <v>11911</v>
      </c>
      <c r="E11911" s="50"/>
    </row>
    <row r="11912" spans="1:5" ht="14.4" x14ac:dyDescent="0.3">
      <c r="A11912" s="2">
        <f>ROW()</f>
        <v>11912</v>
      </c>
      <c r="E11912" s="50"/>
    </row>
    <row r="11913" spans="1:5" ht="14.4" x14ac:dyDescent="0.3">
      <c r="A11913" s="2">
        <f>ROW()</f>
        <v>11913</v>
      </c>
      <c r="E11913" s="50"/>
    </row>
    <row r="11914" spans="1:5" ht="14.4" x14ac:dyDescent="0.3">
      <c r="A11914" s="2">
        <f>ROW()</f>
        <v>11914</v>
      </c>
      <c r="E11914" s="50"/>
    </row>
    <row r="11915" spans="1:5" ht="14.4" x14ac:dyDescent="0.3">
      <c r="A11915" s="2">
        <f>ROW()</f>
        <v>11915</v>
      </c>
      <c r="E11915" s="50"/>
    </row>
    <row r="11916" spans="1:5" ht="14.4" x14ac:dyDescent="0.3">
      <c r="A11916" s="2">
        <f>ROW()</f>
        <v>11916</v>
      </c>
      <c r="E11916" s="50"/>
    </row>
    <row r="11917" spans="1:5" ht="14.4" x14ac:dyDescent="0.3">
      <c r="A11917" s="2">
        <f>ROW()</f>
        <v>11917</v>
      </c>
      <c r="E11917" s="50"/>
    </row>
    <row r="11918" spans="1:5" ht="14.4" x14ac:dyDescent="0.3">
      <c r="A11918" s="2">
        <f>ROW()</f>
        <v>11918</v>
      </c>
      <c r="E11918" s="50"/>
    </row>
    <row r="11919" spans="1:5" ht="14.4" x14ac:dyDescent="0.3">
      <c r="A11919" s="2">
        <f>ROW()</f>
        <v>11919</v>
      </c>
      <c r="E11919" s="50"/>
    </row>
    <row r="11920" spans="1:5" ht="14.4" x14ac:dyDescent="0.3">
      <c r="A11920" s="2">
        <f>ROW()</f>
        <v>11920</v>
      </c>
      <c r="E11920" s="50"/>
    </row>
    <row r="11921" spans="1:5" ht="14.4" x14ac:dyDescent="0.3">
      <c r="A11921" s="2">
        <f>ROW()</f>
        <v>11921</v>
      </c>
      <c r="E11921" s="50"/>
    </row>
    <row r="11922" spans="1:5" ht="14.4" x14ac:dyDescent="0.3">
      <c r="A11922" s="2">
        <f>ROW()</f>
        <v>11922</v>
      </c>
      <c r="E11922" s="50"/>
    </row>
    <row r="11923" spans="1:5" ht="14.4" x14ac:dyDescent="0.3">
      <c r="A11923" s="2">
        <f>ROW()</f>
        <v>11923</v>
      </c>
      <c r="E11923" s="50"/>
    </row>
    <row r="11924" spans="1:5" ht="14.4" x14ac:dyDescent="0.3">
      <c r="A11924" s="2">
        <f>ROW()</f>
        <v>11924</v>
      </c>
      <c r="E11924" s="50"/>
    </row>
    <row r="11925" spans="1:5" ht="14.4" x14ac:dyDescent="0.3">
      <c r="A11925" s="2">
        <f>ROW()</f>
        <v>11925</v>
      </c>
      <c r="E11925" s="50"/>
    </row>
    <row r="11926" spans="1:5" ht="14.4" x14ac:dyDescent="0.3">
      <c r="A11926" s="2">
        <f>ROW()</f>
        <v>11926</v>
      </c>
      <c r="E11926" s="50"/>
    </row>
    <row r="11927" spans="1:5" ht="14.4" x14ac:dyDescent="0.3">
      <c r="A11927" s="2">
        <f>ROW()</f>
        <v>11927</v>
      </c>
      <c r="E11927" s="50"/>
    </row>
    <row r="11928" spans="1:5" ht="14.4" x14ac:dyDescent="0.3">
      <c r="A11928" s="2">
        <f>ROW()</f>
        <v>11928</v>
      </c>
      <c r="E11928" s="50"/>
    </row>
    <row r="11929" spans="1:5" ht="14.4" x14ac:dyDescent="0.3">
      <c r="A11929" s="2">
        <f>ROW()</f>
        <v>11929</v>
      </c>
      <c r="E11929" s="50"/>
    </row>
    <row r="11930" spans="1:5" ht="14.4" x14ac:dyDescent="0.3">
      <c r="A11930" s="2">
        <f>ROW()</f>
        <v>11930</v>
      </c>
      <c r="E11930" s="50"/>
    </row>
    <row r="11931" spans="1:5" ht="14.4" x14ac:dyDescent="0.3">
      <c r="A11931" s="2">
        <f>ROW()</f>
        <v>11931</v>
      </c>
      <c r="E11931" s="50"/>
    </row>
    <row r="11932" spans="1:5" ht="14.4" x14ac:dyDescent="0.3">
      <c r="A11932" s="2">
        <f>ROW()</f>
        <v>11932</v>
      </c>
      <c r="E11932" s="50"/>
    </row>
    <row r="11933" spans="1:5" ht="14.4" x14ac:dyDescent="0.3">
      <c r="A11933" s="2">
        <f>ROW()</f>
        <v>11933</v>
      </c>
      <c r="E11933" s="50"/>
    </row>
    <row r="11934" spans="1:5" ht="14.4" x14ac:dyDescent="0.3">
      <c r="A11934" s="2">
        <f>ROW()</f>
        <v>11934</v>
      </c>
      <c r="E11934" s="50"/>
    </row>
    <row r="11935" spans="1:5" ht="14.4" x14ac:dyDescent="0.3">
      <c r="A11935" s="2">
        <f>ROW()</f>
        <v>11935</v>
      </c>
      <c r="E11935" s="50"/>
    </row>
    <row r="11936" spans="1:5" ht="14.4" x14ac:dyDescent="0.3">
      <c r="A11936" s="2">
        <f>ROW()</f>
        <v>11936</v>
      </c>
      <c r="E11936" s="50"/>
    </row>
    <row r="11937" spans="1:5" ht="14.4" x14ac:dyDescent="0.3">
      <c r="A11937" s="2">
        <f>ROW()</f>
        <v>11937</v>
      </c>
      <c r="E11937" s="50"/>
    </row>
    <row r="11938" spans="1:5" ht="14.4" x14ac:dyDescent="0.3">
      <c r="A11938" s="2">
        <f>ROW()</f>
        <v>11938</v>
      </c>
      <c r="E11938" s="50"/>
    </row>
    <row r="11939" spans="1:5" ht="14.4" x14ac:dyDescent="0.3">
      <c r="A11939" s="2">
        <f>ROW()</f>
        <v>11939</v>
      </c>
      <c r="E11939" s="50"/>
    </row>
    <row r="11940" spans="1:5" ht="14.4" x14ac:dyDescent="0.3">
      <c r="A11940" s="2">
        <f>ROW()</f>
        <v>11940</v>
      </c>
      <c r="E11940" s="50"/>
    </row>
    <row r="11941" spans="1:5" ht="14.4" x14ac:dyDescent="0.3">
      <c r="A11941" s="2">
        <f>ROW()</f>
        <v>11941</v>
      </c>
      <c r="E11941" s="50"/>
    </row>
    <row r="11942" spans="1:5" ht="14.4" x14ac:dyDescent="0.3">
      <c r="A11942" s="2">
        <f>ROW()</f>
        <v>11942</v>
      </c>
      <c r="E11942" s="50"/>
    </row>
    <row r="11943" spans="1:5" ht="14.4" x14ac:dyDescent="0.3">
      <c r="A11943" s="2">
        <f>ROW()</f>
        <v>11943</v>
      </c>
      <c r="E11943" s="50"/>
    </row>
    <row r="11944" spans="1:5" ht="14.4" x14ac:dyDescent="0.3">
      <c r="A11944" s="2">
        <f>ROW()</f>
        <v>11944</v>
      </c>
      <c r="E11944" s="50"/>
    </row>
    <row r="11945" spans="1:5" ht="14.4" x14ac:dyDescent="0.3">
      <c r="A11945" s="2">
        <f>ROW()</f>
        <v>11945</v>
      </c>
      <c r="E11945" s="50"/>
    </row>
    <row r="11946" spans="1:5" ht="14.4" x14ac:dyDescent="0.3">
      <c r="A11946" s="2">
        <f>ROW()</f>
        <v>11946</v>
      </c>
      <c r="E11946" s="50"/>
    </row>
    <row r="11947" spans="1:5" ht="14.4" x14ac:dyDescent="0.3">
      <c r="A11947" s="2">
        <f>ROW()</f>
        <v>11947</v>
      </c>
      <c r="E11947" s="50"/>
    </row>
    <row r="11948" spans="1:5" ht="14.4" x14ac:dyDescent="0.3">
      <c r="A11948" s="2">
        <f>ROW()</f>
        <v>11948</v>
      </c>
      <c r="E11948" s="50"/>
    </row>
    <row r="11949" spans="1:5" ht="14.4" x14ac:dyDescent="0.3">
      <c r="A11949" s="2">
        <f>ROW()</f>
        <v>11949</v>
      </c>
      <c r="E11949" s="50"/>
    </row>
    <row r="11950" spans="1:5" ht="14.4" x14ac:dyDescent="0.3">
      <c r="A11950" s="2">
        <f>ROW()</f>
        <v>11950</v>
      </c>
      <c r="E11950" s="50"/>
    </row>
    <row r="11951" spans="1:5" ht="14.4" x14ac:dyDescent="0.3">
      <c r="A11951" s="2">
        <f>ROW()</f>
        <v>11951</v>
      </c>
      <c r="E11951" s="50"/>
    </row>
    <row r="11952" spans="1:5" ht="14.4" x14ac:dyDescent="0.3">
      <c r="A11952" s="2">
        <f>ROW()</f>
        <v>11952</v>
      </c>
      <c r="E11952" s="50"/>
    </row>
    <row r="11953" spans="1:5" ht="14.4" x14ac:dyDescent="0.3">
      <c r="A11953" s="2">
        <f>ROW()</f>
        <v>11953</v>
      </c>
      <c r="E11953" s="50"/>
    </row>
    <row r="11954" spans="1:5" ht="14.4" x14ac:dyDescent="0.3">
      <c r="A11954" s="2">
        <f>ROW()</f>
        <v>11954</v>
      </c>
      <c r="E11954" s="50"/>
    </row>
    <row r="11955" spans="1:5" ht="14.4" x14ac:dyDescent="0.3">
      <c r="A11955" s="2">
        <f>ROW()</f>
        <v>11955</v>
      </c>
      <c r="E11955" s="50"/>
    </row>
    <row r="11956" spans="1:5" ht="14.4" x14ac:dyDescent="0.3">
      <c r="A11956" s="2">
        <f>ROW()</f>
        <v>11956</v>
      </c>
      <c r="E11956" s="50"/>
    </row>
    <row r="11957" spans="1:5" ht="14.4" x14ac:dyDescent="0.3">
      <c r="A11957" s="2">
        <f>ROW()</f>
        <v>11957</v>
      </c>
      <c r="E11957" s="50"/>
    </row>
    <row r="11958" spans="1:5" ht="14.4" x14ac:dyDescent="0.3">
      <c r="A11958" s="2">
        <f>ROW()</f>
        <v>11958</v>
      </c>
      <c r="E11958" s="50"/>
    </row>
    <row r="11959" spans="1:5" ht="14.4" x14ac:dyDescent="0.3">
      <c r="A11959" s="2">
        <f>ROW()</f>
        <v>11959</v>
      </c>
      <c r="E11959" s="50"/>
    </row>
    <row r="11960" spans="1:5" ht="14.4" x14ac:dyDescent="0.3">
      <c r="A11960" s="2">
        <f>ROW()</f>
        <v>11960</v>
      </c>
      <c r="E11960" s="50"/>
    </row>
    <row r="11961" spans="1:5" ht="14.4" x14ac:dyDescent="0.3">
      <c r="A11961" s="2">
        <f>ROW()</f>
        <v>11961</v>
      </c>
      <c r="E11961" s="50"/>
    </row>
    <row r="11962" spans="1:5" ht="14.4" x14ac:dyDescent="0.3">
      <c r="A11962" s="2">
        <f>ROW()</f>
        <v>11962</v>
      </c>
      <c r="E11962" s="50"/>
    </row>
    <row r="11963" spans="1:5" ht="14.4" x14ac:dyDescent="0.3">
      <c r="A11963" s="2">
        <f>ROW()</f>
        <v>11963</v>
      </c>
      <c r="E11963" s="50"/>
    </row>
    <row r="11964" spans="1:5" ht="14.4" x14ac:dyDescent="0.3">
      <c r="A11964" s="2">
        <f>ROW()</f>
        <v>11964</v>
      </c>
      <c r="E11964" s="50"/>
    </row>
    <row r="11965" spans="1:5" ht="14.4" x14ac:dyDescent="0.3">
      <c r="A11965" s="2">
        <f>ROW()</f>
        <v>11965</v>
      </c>
      <c r="E11965" s="50"/>
    </row>
    <row r="11966" spans="1:5" ht="14.4" x14ac:dyDescent="0.3">
      <c r="A11966" s="2">
        <f>ROW()</f>
        <v>11966</v>
      </c>
      <c r="E11966" s="50"/>
    </row>
    <row r="11967" spans="1:5" ht="14.4" x14ac:dyDescent="0.3">
      <c r="A11967" s="2">
        <f>ROW()</f>
        <v>11967</v>
      </c>
      <c r="E11967" s="50"/>
    </row>
    <row r="11968" spans="1:5" ht="14.4" x14ac:dyDescent="0.3">
      <c r="A11968" s="2">
        <f>ROW()</f>
        <v>11968</v>
      </c>
      <c r="E11968" s="50"/>
    </row>
    <row r="11969" spans="1:5" ht="14.4" x14ac:dyDescent="0.3">
      <c r="A11969" s="2">
        <f>ROW()</f>
        <v>11969</v>
      </c>
      <c r="E11969" s="50"/>
    </row>
    <row r="11970" spans="1:5" ht="14.4" x14ac:dyDescent="0.3">
      <c r="A11970" s="2">
        <f>ROW()</f>
        <v>11970</v>
      </c>
      <c r="E11970" s="50"/>
    </row>
    <row r="11971" spans="1:5" ht="14.4" x14ac:dyDescent="0.3">
      <c r="A11971" s="2">
        <f>ROW()</f>
        <v>11971</v>
      </c>
      <c r="E11971" s="50"/>
    </row>
    <row r="11972" spans="1:5" ht="14.4" x14ac:dyDescent="0.3">
      <c r="A11972" s="2">
        <f>ROW()</f>
        <v>11972</v>
      </c>
      <c r="E11972" s="50"/>
    </row>
    <row r="11973" spans="1:5" ht="14.4" x14ac:dyDescent="0.3">
      <c r="A11973" s="2">
        <f>ROW()</f>
        <v>11973</v>
      </c>
      <c r="E11973" s="50"/>
    </row>
    <row r="11974" spans="1:5" ht="14.4" x14ac:dyDescent="0.3">
      <c r="A11974" s="2">
        <f>ROW()</f>
        <v>11974</v>
      </c>
      <c r="E11974" s="50"/>
    </row>
    <row r="11975" spans="1:5" ht="14.4" x14ac:dyDescent="0.3">
      <c r="A11975" s="2">
        <f>ROW()</f>
        <v>11975</v>
      </c>
      <c r="E11975" s="50"/>
    </row>
    <row r="11976" spans="1:5" ht="14.4" x14ac:dyDescent="0.3">
      <c r="A11976" s="2">
        <f>ROW()</f>
        <v>11976</v>
      </c>
      <c r="E11976" s="50"/>
    </row>
    <row r="11977" spans="1:5" ht="14.4" x14ac:dyDescent="0.3">
      <c r="A11977" s="2">
        <f>ROW()</f>
        <v>11977</v>
      </c>
      <c r="E11977" s="50"/>
    </row>
    <row r="11978" spans="1:5" ht="14.4" x14ac:dyDescent="0.3">
      <c r="A11978" s="2">
        <f>ROW()</f>
        <v>11978</v>
      </c>
      <c r="E11978" s="50"/>
    </row>
    <row r="11979" spans="1:5" ht="14.4" x14ac:dyDescent="0.3">
      <c r="A11979" s="2">
        <f>ROW()</f>
        <v>11979</v>
      </c>
      <c r="E11979" s="50"/>
    </row>
    <row r="11980" spans="1:5" ht="14.4" x14ac:dyDescent="0.3">
      <c r="A11980" s="2">
        <f>ROW()</f>
        <v>11980</v>
      </c>
      <c r="E11980" s="50"/>
    </row>
    <row r="11981" spans="1:5" ht="14.4" x14ac:dyDescent="0.3">
      <c r="A11981" s="2">
        <f>ROW()</f>
        <v>11981</v>
      </c>
      <c r="E11981" s="50"/>
    </row>
    <row r="11982" spans="1:5" ht="14.4" x14ac:dyDescent="0.3">
      <c r="A11982" s="2">
        <f>ROW()</f>
        <v>11982</v>
      </c>
      <c r="E11982" s="50"/>
    </row>
    <row r="11983" spans="1:5" ht="14.4" x14ac:dyDescent="0.3">
      <c r="A11983" s="2">
        <f>ROW()</f>
        <v>11983</v>
      </c>
      <c r="E11983" s="50"/>
    </row>
    <row r="11984" spans="1:5" ht="14.4" x14ac:dyDescent="0.3">
      <c r="A11984" s="2">
        <f>ROW()</f>
        <v>11984</v>
      </c>
      <c r="E11984" s="50"/>
    </row>
    <row r="11985" spans="1:5" ht="14.4" x14ac:dyDescent="0.3">
      <c r="A11985" s="2">
        <f>ROW()</f>
        <v>11985</v>
      </c>
      <c r="E11985" s="50"/>
    </row>
    <row r="11986" spans="1:5" ht="14.4" x14ac:dyDescent="0.3">
      <c r="A11986" s="2">
        <f>ROW()</f>
        <v>11986</v>
      </c>
      <c r="E11986" s="50"/>
    </row>
    <row r="11987" spans="1:5" ht="14.4" x14ac:dyDescent="0.3">
      <c r="A11987" s="2">
        <f>ROW()</f>
        <v>11987</v>
      </c>
      <c r="E11987" s="50"/>
    </row>
    <row r="11988" spans="1:5" ht="14.4" x14ac:dyDescent="0.3">
      <c r="A11988" s="2">
        <f>ROW()</f>
        <v>11988</v>
      </c>
      <c r="E11988" s="50"/>
    </row>
    <row r="11989" spans="1:5" ht="14.4" x14ac:dyDescent="0.3">
      <c r="A11989" s="2">
        <f>ROW()</f>
        <v>11989</v>
      </c>
      <c r="E11989" s="50"/>
    </row>
    <row r="11990" spans="1:5" ht="14.4" x14ac:dyDescent="0.3">
      <c r="A11990" s="2">
        <f>ROW()</f>
        <v>11990</v>
      </c>
      <c r="E11990" s="50"/>
    </row>
    <row r="11991" spans="1:5" ht="14.4" x14ac:dyDescent="0.3">
      <c r="A11991" s="2">
        <f>ROW()</f>
        <v>11991</v>
      </c>
      <c r="E11991" s="50"/>
    </row>
    <row r="11992" spans="1:5" ht="14.4" x14ac:dyDescent="0.3">
      <c r="A11992" s="2">
        <f>ROW()</f>
        <v>11992</v>
      </c>
      <c r="E11992" s="50"/>
    </row>
    <row r="11993" spans="1:5" ht="14.4" x14ac:dyDescent="0.3">
      <c r="A11993" s="2">
        <f>ROW()</f>
        <v>11993</v>
      </c>
      <c r="E11993" s="50"/>
    </row>
    <row r="11994" spans="1:5" ht="14.4" x14ac:dyDescent="0.3">
      <c r="A11994" s="2">
        <f>ROW()</f>
        <v>11994</v>
      </c>
      <c r="E11994" s="50"/>
    </row>
    <row r="11995" spans="1:5" ht="14.4" x14ac:dyDescent="0.3">
      <c r="A11995" s="2">
        <f>ROW()</f>
        <v>11995</v>
      </c>
      <c r="E11995" s="50"/>
    </row>
    <row r="11996" spans="1:5" ht="14.4" x14ac:dyDescent="0.3">
      <c r="A11996" s="2">
        <f>ROW()</f>
        <v>11996</v>
      </c>
      <c r="E11996" s="50"/>
    </row>
    <row r="11997" spans="1:5" ht="14.4" x14ac:dyDescent="0.3">
      <c r="A11997" s="2">
        <f>ROW()</f>
        <v>11997</v>
      </c>
      <c r="E11997" s="50"/>
    </row>
    <row r="11998" spans="1:5" ht="14.4" x14ac:dyDescent="0.3">
      <c r="A11998" s="2">
        <f>ROW()</f>
        <v>11998</v>
      </c>
      <c r="E11998" s="50"/>
    </row>
    <row r="11999" spans="1:5" ht="14.4" x14ac:dyDescent="0.3">
      <c r="A11999" s="2">
        <f>ROW()</f>
        <v>11999</v>
      </c>
      <c r="E11999" s="50"/>
    </row>
    <row r="12000" spans="1:5" ht="14.4" x14ac:dyDescent="0.3">
      <c r="A12000" s="2">
        <f>ROW()</f>
        <v>12000</v>
      </c>
      <c r="E12000" s="50"/>
    </row>
    <row r="12001" spans="1:5" ht="14.4" x14ac:dyDescent="0.3">
      <c r="A12001" s="2">
        <f>ROW()</f>
        <v>12001</v>
      </c>
      <c r="E12001" s="50"/>
    </row>
    <row r="12002" spans="1:5" ht="14.4" x14ac:dyDescent="0.3">
      <c r="A12002" s="2">
        <f>ROW()</f>
        <v>12002</v>
      </c>
      <c r="E12002" s="50"/>
    </row>
    <row r="12003" spans="1:5" ht="14.4" x14ac:dyDescent="0.3">
      <c r="A12003" s="2">
        <f>ROW()</f>
        <v>12003</v>
      </c>
      <c r="E12003" s="50"/>
    </row>
    <row r="12004" spans="1:5" ht="14.4" x14ac:dyDescent="0.3">
      <c r="A12004" s="2">
        <f>ROW()</f>
        <v>12004</v>
      </c>
      <c r="E12004" s="50"/>
    </row>
    <row r="12005" spans="1:5" ht="14.4" x14ac:dyDescent="0.3">
      <c r="A12005" s="2">
        <f>ROW()</f>
        <v>12005</v>
      </c>
      <c r="E12005" s="50"/>
    </row>
    <row r="12006" spans="1:5" ht="14.4" x14ac:dyDescent="0.3">
      <c r="A12006" s="2">
        <f>ROW()</f>
        <v>12006</v>
      </c>
      <c r="E12006" s="50"/>
    </row>
    <row r="12007" spans="1:5" ht="14.4" x14ac:dyDescent="0.3">
      <c r="A12007" s="2">
        <f>ROW()</f>
        <v>12007</v>
      </c>
      <c r="E12007" s="50"/>
    </row>
    <row r="12008" spans="1:5" ht="14.4" x14ac:dyDescent="0.3">
      <c r="A12008" s="2">
        <f>ROW()</f>
        <v>12008</v>
      </c>
      <c r="E12008" s="50"/>
    </row>
    <row r="12009" spans="1:5" ht="14.4" x14ac:dyDescent="0.3">
      <c r="A12009" s="2">
        <f>ROW()</f>
        <v>12009</v>
      </c>
      <c r="E12009" s="50"/>
    </row>
    <row r="12010" spans="1:5" ht="14.4" x14ac:dyDescent="0.3">
      <c r="A12010" s="2">
        <f>ROW()</f>
        <v>12010</v>
      </c>
      <c r="E12010" s="50"/>
    </row>
    <row r="12011" spans="1:5" ht="14.4" x14ac:dyDescent="0.3">
      <c r="A12011" s="2">
        <f>ROW()</f>
        <v>12011</v>
      </c>
      <c r="E12011" s="50"/>
    </row>
    <row r="12012" spans="1:5" ht="14.4" x14ac:dyDescent="0.3">
      <c r="A12012" s="2">
        <f>ROW()</f>
        <v>12012</v>
      </c>
      <c r="E12012" s="50"/>
    </row>
    <row r="12013" spans="1:5" ht="14.4" x14ac:dyDescent="0.3">
      <c r="A12013" s="2">
        <f>ROW()</f>
        <v>12013</v>
      </c>
      <c r="E12013" s="50"/>
    </row>
    <row r="12014" spans="1:5" ht="14.4" x14ac:dyDescent="0.3">
      <c r="A12014" s="2">
        <f>ROW()</f>
        <v>12014</v>
      </c>
      <c r="E12014" s="50"/>
    </row>
    <row r="12015" spans="1:5" ht="14.4" x14ac:dyDescent="0.3">
      <c r="A12015" s="2">
        <f>ROW()</f>
        <v>12015</v>
      </c>
      <c r="E12015" s="50"/>
    </row>
    <row r="12016" spans="1:5" ht="14.4" x14ac:dyDescent="0.3">
      <c r="A12016" s="2">
        <f>ROW()</f>
        <v>12016</v>
      </c>
      <c r="E12016" s="50"/>
    </row>
    <row r="12017" spans="1:5" ht="14.4" x14ac:dyDescent="0.3">
      <c r="A12017" s="2">
        <f>ROW()</f>
        <v>12017</v>
      </c>
      <c r="E12017" s="50"/>
    </row>
    <row r="12018" spans="1:5" ht="14.4" x14ac:dyDescent="0.3">
      <c r="A12018" s="2">
        <f>ROW()</f>
        <v>12018</v>
      </c>
      <c r="E12018" s="50"/>
    </row>
    <row r="12019" spans="1:5" ht="14.4" x14ac:dyDescent="0.3">
      <c r="A12019" s="2">
        <f>ROW()</f>
        <v>12019</v>
      </c>
      <c r="E12019" s="50"/>
    </row>
    <row r="12020" spans="1:5" ht="14.4" x14ac:dyDescent="0.3">
      <c r="A12020" s="2">
        <f>ROW()</f>
        <v>12020</v>
      </c>
      <c r="E12020" s="50"/>
    </row>
    <row r="12021" spans="1:5" ht="14.4" x14ac:dyDescent="0.3">
      <c r="A12021" s="2">
        <f>ROW()</f>
        <v>12021</v>
      </c>
      <c r="E12021" s="50"/>
    </row>
    <row r="12022" spans="1:5" ht="14.4" x14ac:dyDescent="0.3">
      <c r="A12022" s="2">
        <f>ROW()</f>
        <v>12022</v>
      </c>
      <c r="E12022" s="50"/>
    </row>
    <row r="12023" spans="1:5" ht="14.4" x14ac:dyDescent="0.3">
      <c r="A12023" s="2">
        <f>ROW()</f>
        <v>12023</v>
      </c>
      <c r="E12023" s="50"/>
    </row>
    <row r="12024" spans="1:5" ht="14.4" x14ac:dyDescent="0.3">
      <c r="A12024" s="2">
        <f>ROW()</f>
        <v>12024</v>
      </c>
      <c r="E12024" s="50"/>
    </row>
    <row r="12025" spans="1:5" ht="14.4" x14ac:dyDescent="0.3">
      <c r="A12025" s="2">
        <f>ROW()</f>
        <v>12025</v>
      </c>
      <c r="E12025" s="50"/>
    </row>
    <row r="12026" spans="1:5" ht="14.4" x14ac:dyDescent="0.3">
      <c r="A12026" s="2">
        <f>ROW()</f>
        <v>12026</v>
      </c>
      <c r="E12026" s="50"/>
    </row>
    <row r="12027" spans="1:5" ht="14.4" x14ac:dyDescent="0.3">
      <c r="A12027" s="2">
        <f>ROW()</f>
        <v>12027</v>
      </c>
      <c r="E12027" s="50"/>
    </row>
    <row r="12028" spans="1:5" ht="14.4" x14ac:dyDescent="0.3">
      <c r="A12028" s="2">
        <f>ROW()</f>
        <v>12028</v>
      </c>
      <c r="E12028" s="50"/>
    </row>
    <row r="12029" spans="1:5" ht="14.4" x14ac:dyDescent="0.3">
      <c r="A12029" s="2">
        <f>ROW()</f>
        <v>12029</v>
      </c>
      <c r="E12029" s="50"/>
    </row>
    <row r="12030" spans="1:5" ht="14.4" x14ac:dyDescent="0.3">
      <c r="A12030" s="2">
        <f>ROW()</f>
        <v>12030</v>
      </c>
      <c r="E12030" s="50"/>
    </row>
    <row r="12031" spans="1:5" ht="14.4" x14ac:dyDescent="0.3">
      <c r="A12031" s="2">
        <f>ROW()</f>
        <v>12031</v>
      </c>
      <c r="E12031" s="50"/>
    </row>
    <row r="12032" spans="1:5" ht="14.4" x14ac:dyDescent="0.3">
      <c r="A12032" s="2">
        <f>ROW()</f>
        <v>12032</v>
      </c>
      <c r="E12032" s="50"/>
    </row>
    <row r="12033" spans="1:5" ht="14.4" x14ac:dyDescent="0.3">
      <c r="A12033" s="2">
        <f>ROW()</f>
        <v>12033</v>
      </c>
      <c r="E12033" s="50"/>
    </row>
    <row r="12034" spans="1:5" ht="14.4" x14ac:dyDescent="0.3">
      <c r="A12034" s="2">
        <f>ROW()</f>
        <v>12034</v>
      </c>
      <c r="E12034" s="50"/>
    </row>
    <row r="12035" spans="1:5" ht="14.4" x14ac:dyDescent="0.3">
      <c r="A12035" s="2">
        <f>ROW()</f>
        <v>12035</v>
      </c>
      <c r="E12035" s="50"/>
    </row>
    <row r="12036" spans="1:5" ht="14.4" x14ac:dyDescent="0.3">
      <c r="A12036" s="2">
        <f>ROW()</f>
        <v>12036</v>
      </c>
      <c r="E12036" s="50"/>
    </row>
    <row r="12037" spans="1:5" ht="14.4" x14ac:dyDescent="0.3">
      <c r="A12037" s="2">
        <f>ROW()</f>
        <v>12037</v>
      </c>
      <c r="E12037" s="50"/>
    </row>
    <row r="12038" spans="1:5" ht="14.4" x14ac:dyDescent="0.3">
      <c r="A12038" s="2">
        <f>ROW()</f>
        <v>12038</v>
      </c>
      <c r="E12038" s="50"/>
    </row>
    <row r="12039" spans="1:5" ht="14.4" x14ac:dyDescent="0.3">
      <c r="A12039" s="2">
        <f>ROW()</f>
        <v>12039</v>
      </c>
      <c r="E12039" s="50"/>
    </row>
    <row r="12040" spans="1:5" ht="14.4" x14ac:dyDescent="0.3">
      <c r="A12040" s="2">
        <f>ROW()</f>
        <v>12040</v>
      </c>
      <c r="E12040" s="50"/>
    </row>
    <row r="12041" spans="1:5" ht="14.4" x14ac:dyDescent="0.3">
      <c r="A12041" s="2">
        <f>ROW()</f>
        <v>12041</v>
      </c>
      <c r="E12041" s="50"/>
    </row>
    <row r="12042" spans="1:5" ht="14.4" x14ac:dyDescent="0.3">
      <c r="A12042" s="2">
        <f>ROW()</f>
        <v>12042</v>
      </c>
      <c r="E12042" s="50"/>
    </row>
    <row r="12043" spans="1:5" ht="14.4" x14ac:dyDescent="0.3">
      <c r="A12043" s="2">
        <f>ROW()</f>
        <v>12043</v>
      </c>
      <c r="E12043" s="50"/>
    </row>
    <row r="12044" spans="1:5" ht="14.4" x14ac:dyDescent="0.3">
      <c r="A12044" s="2">
        <f>ROW()</f>
        <v>12044</v>
      </c>
      <c r="E12044" s="50"/>
    </row>
    <row r="12045" spans="1:5" ht="14.4" x14ac:dyDescent="0.3">
      <c r="A12045" s="2">
        <f>ROW()</f>
        <v>12045</v>
      </c>
      <c r="E12045" s="50"/>
    </row>
    <row r="12046" spans="1:5" ht="14.4" x14ac:dyDescent="0.3">
      <c r="A12046" s="2">
        <f>ROW()</f>
        <v>12046</v>
      </c>
      <c r="E12046" s="50"/>
    </row>
    <row r="12047" spans="1:5" ht="14.4" x14ac:dyDescent="0.3">
      <c r="A12047" s="2">
        <f>ROW()</f>
        <v>12047</v>
      </c>
      <c r="E12047" s="50"/>
    </row>
    <row r="12048" spans="1:5" ht="14.4" x14ac:dyDescent="0.3">
      <c r="A12048" s="2">
        <f>ROW()</f>
        <v>12048</v>
      </c>
      <c r="E12048" s="50"/>
    </row>
    <row r="12049" spans="1:5" ht="14.4" x14ac:dyDescent="0.3">
      <c r="A12049" s="2">
        <f>ROW()</f>
        <v>12049</v>
      </c>
      <c r="E12049" s="50"/>
    </row>
    <row r="12050" spans="1:5" ht="14.4" x14ac:dyDescent="0.3">
      <c r="A12050" s="2">
        <f>ROW()</f>
        <v>12050</v>
      </c>
      <c r="E12050" s="50"/>
    </row>
    <row r="12051" spans="1:5" ht="14.4" x14ac:dyDescent="0.3">
      <c r="A12051" s="2">
        <f>ROW()</f>
        <v>12051</v>
      </c>
      <c r="E12051" s="50"/>
    </row>
    <row r="12052" spans="1:5" ht="14.4" x14ac:dyDescent="0.3">
      <c r="A12052" s="2">
        <f>ROW()</f>
        <v>12052</v>
      </c>
      <c r="E12052" s="50"/>
    </row>
    <row r="12053" spans="1:5" ht="14.4" x14ac:dyDescent="0.3">
      <c r="A12053" s="2">
        <f>ROW()</f>
        <v>12053</v>
      </c>
      <c r="E12053" s="50"/>
    </row>
    <row r="12054" spans="1:5" ht="14.4" x14ac:dyDescent="0.3">
      <c r="A12054" s="2">
        <f>ROW()</f>
        <v>12054</v>
      </c>
      <c r="E12054" s="50"/>
    </row>
    <row r="12055" spans="1:5" ht="14.4" x14ac:dyDescent="0.3">
      <c r="A12055" s="2">
        <f>ROW()</f>
        <v>12055</v>
      </c>
      <c r="E12055" s="50"/>
    </row>
    <row r="12056" spans="1:5" ht="14.4" x14ac:dyDescent="0.3">
      <c r="A12056" s="2">
        <f>ROW()</f>
        <v>12056</v>
      </c>
      <c r="E12056" s="50"/>
    </row>
    <row r="12057" spans="1:5" ht="14.4" x14ac:dyDescent="0.3">
      <c r="A12057" s="2">
        <f>ROW()</f>
        <v>12057</v>
      </c>
      <c r="E12057" s="50"/>
    </row>
    <row r="12058" spans="1:5" ht="14.4" x14ac:dyDescent="0.3">
      <c r="A12058" s="2">
        <f>ROW()</f>
        <v>12058</v>
      </c>
      <c r="E12058" s="50"/>
    </row>
    <row r="12059" spans="1:5" ht="14.4" x14ac:dyDescent="0.3">
      <c r="A12059" s="2">
        <f>ROW()</f>
        <v>12059</v>
      </c>
      <c r="E12059" s="50"/>
    </row>
    <row r="12060" spans="1:5" ht="14.4" x14ac:dyDescent="0.3">
      <c r="A12060" s="2">
        <f>ROW()</f>
        <v>12060</v>
      </c>
      <c r="E12060" s="50"/>
    </row>
    <row r="12061" spans="1:5" ht="14.4" x14ac:dyDescent="0.3">
      <c r="A12061" s="2">
        <f>ROW()</f>
        <v>12061</v>
      </c>
      <c r="E12061" s="50"/>
    </row>
    <row r="12062" spans="1:5" ht="14.4" x14ac:dyDescent="0.3">
      <c r="A12062" s="2">
        <f>ROW()</f>
        <v>12062</v>
      </c>
      <c r="E12062" s="50"/>
    </row>
    <row r="12063" spans="1:5" ht="14.4" x14ac:dyDescent="0.3">
      <c r="A12063" s="2">
        <f>ROW()</f>
        <v>12063</v>
      </c>
      <c r="E12063" s="50"/>
    </row>
    <row r="12064" spans="1:5" ht="14.4" x14ac:dyDescent="0.3">
      <c r="A12064" s="2">
        <f>ROW()</f>
        <v>12064</v>
      </c>
      <c r="E12064" s="50"/>
    </row>
    <row r="12065" spans="1:5" ht="14.4" x14ac:dyDescent="0.3">
      <c r="A12065" s="2">
        <f>ROW()</f>
        <v>12065</v>
      </c>
      <c r="E12065" s="50"/>
    </row>
    <row r="12066" spans="1:5" ht="14.4" x14ac:dyDescent="0.3">
      <c r="A12066" s="2">
        <f>ROW()</f>
        <v>12066</v>
      </c>
      <c r="E12066" s="50"/>
    </row>
    <row r="12067" spans="1:5" ht="14.4" x14ac:dyDescent="0.3">
      <c r="A12067" s="2">
        <f>ROW()</f>
        <v>12067</v>
      </c>
      <c r="E12067" s="50"/>
    </row>
    <row r="12068" spans="1:5" ht="14.4" x14ac:dyDescent="0.3">
      <c r="A12068" s="2">
        <f>ROW()</f>
        <v>12068</v>
      </c>
      <c r="E12068" s="50"/>
    </row>
    <row r="12069" spans="1:5" ht="14.4" x14ac:dyDescent="0.3">
      <c r="A12069" s="2">
        <f>ROW()</f>
        <v>12069</v>
      </c>
      <c r="E12069" s="50"/>
    </row>
    <row r="12070" spans="1:5" ht="14.4" x14ac:dyDescent="0.3">
      <c r="A12070" s="2">
        <f>ROW()</f>
        <v>12070</v>
      </c>
      <c r="E12070" s="50"/>
    </row>
    <row r="12071" spans="1:5" ht="14.4" x14ac:dyDescent="0.3">
      <c r="A12071" s="2">
        <f>ROW()</f>
        <v>12071</v>
      </c>
      <c r="E12071" s="50"/>
    </row>
    <row r="12072" spans="1:5" ht="14.4" x14ac:dyDescent="0.3">
      <c r="A12072" s="2">
        <f>ROW()</f>
        <v>12072</v>
      </c>
      <c r="E12072" s="50"/>
    </row>
    <row r="12073" spans="1:5" ht="14.4" x14ac:dyDescent="0.3">
      <c r="A12073" s="2">
        <f>ROW()</f>
        <v>12073</v>
      </c>
      <c r="E12073" s="50"/>
    </row>
    <row r="12074" spans="1:5" ht="14.4" x14ac:dyDescent="0.3">
      <c r="A12074" s="2">
        <f>ROW()</f>
        <v>12074</v>
      </c>
      <c r="E12074" s="50"/>
    </row>
    <row r="12075" spans="1:5" ht="14.4" x14ac:dyDescent="0.3">
      <c r="A12075" s="2">
        <f>ROW()</f>
        <v>12075</v>
      </c>
      <c r="E12075" s="50"/>
    </row>
    <row r="12076" spans="1:5" ht="14.4" x14ac:dyDescent="0.3">
      <c r="A12076" s="2">
        <f>ROW()</f>
        <v>12076</v>
      </c>
      <c r="E12076" s="50"/>
    </row>
    <row r="12077" spans="1:5" ht="14.4" x14ac:dyDescent="0.3">
      <c r="A12077" s="2">
        <f>ROW()</f>
        <v>12077</v>
      </c>
      <c r="E12077" s="50"/>
    </row>
    <row r="12078" spans="1:5" ht="14.4" x14ac:dyDescent="0.3">
      <c r="A12078" s="2">
        <f>ROW()</f>
        <v>12078</v>
      </c>
      <c r="E12078" s="50"/>
    </row>
    <row r="12079" spans="1:5" ht="14.4" x14ac:dyDescent="0.3">
      <c r="A12079" s="2">
        <f>ROW()</f>
        <v>12079</v>
      </c>
      <c r="E12079" s="50"/>
    </row>
    <row r="12080" spans="1:5" ht="14.4" x14ac:dyDescent="0.3">
      <c r="A12080" s="2">
        <f>ROW()</f>
        <v>12080</v>
      </c>
      <c r="E12080" s="50"/>
    </row>
    <row r="12081" spans="1:5" ht="14.4" x14ac:dyDescent="0.3">
      <c r="A12081" s="2">
        <f>ROW()</f>
        <v>12081</v>
      </c>
      <c r="E12081" s="50"/>
    </row>
    <row r="12082" spans="1:5" ht="14.4" x14ac:dyDescent="0.3">
      <c r="A12082" s="2">
        <f>ROW()</f>
        <v>12082</v>
      </c>
      <c r="E12082" s="50"/>
    </row>
    <row r="12083" spans="1:5" ht="14.4" x14ac:dyDescent="0.3">
      <c r="A12083" s="2">
        <f>ROW()</f>
        <v>12083</v>
      </c>
      <c r="E12083" s="50"/>
    </row>
    <row r="12084" spans="1:5" ht="14.4" x14ac:dyDescent="0.3">
      <c r="A12084" s="2">
        <f>ROW()</f>
        <v>12084</v>
      </c>
      <c r="E12084" s="50"/>
    </row>
    <row r="12085" spans="1:5" ht="14.4" x14ac:dyDescent="0.3">
      <c r="A12085" s="2">
        <f>ROW()</f>
        <v>12085</v>
      </c>
      <c r="E12085" s="50"/>
    </row>
    <row r="12086" spans="1:5" ht="14.4" x14ac:dyDescent="0.3">
      <c r="A12086" s="2">
        <f>ROW()</f>
        <v>12086</v>
      </c>
      <c r="E12086" s="50"/>
    </row>
    <row r="12087" spans="1:5" ht="14.4" x14ac:dyDescent="0.3">
      <c r="A12087" s="2">
        <f>ROW()</f>
        <v>12087</v>
      </c>
      <c r="E12087" s="50"/>
    </row>
    <row r="12088" spans="1:5" ht="14.4" x14ac:dyDescent="0.3">
      <c r="A12088" s="2">
        <f>ROW()</f>
        <v>12088</v>
      </c>
      <c r="E12088" s="50"/>
    </row>
    <row r="12089" spans="1:5" ht="14.4" x14ac:dyDescent="0.3">
      <c r="A12089" s="2">
        <f>ROW()</f>
        <v>12089</v>
      </c>
      <c r="E12089" s="50"/>
    </row>
    <row r="12090" spans="1:5" ht="14.4" x14ac:dyDescent="0.3">
      <c r="A12090" s="2">
        <f>ROW()</f>
        <v>12090</v>
      </c>
      <c r="E12090" s="50"/>
    </row>
    <row r="12091" spans="1:5" ht="14.4" x14ac:dyDescent="0.3">
      <c r="A12091" s="2">
        <f>ROW()</f>
        <v>12091</v>
      </c>
      <c r="E12091" s="50"/>
    </row>
    <row r="12092" spans="1:5" ht="14.4" x14ac:dyDescent="0.3">
      <c r="A12092" s="2">
        <f>ROW()</f>
        <v>12092</v>
      </c>
      <c r="E12092" s="50"/>
    </row>
    <row r="12093" spans="1:5" ht="14.4" x14ac:dyDescent="0.3">
      <c r="A12093" s="2">
        <f>ROW()</f>
        <v>12093</v>
      </c>
      <c r="E12093" s="50"/>
    </row>
    <row r="12094" spans="1:5" ht="14.4" x14ac:dyDescent="0.3">
      <c r="A12094" s="2">
        <f>ROW()</f>
        <v>12094</v>
      </c>
      <c r="E12094" s="50"/>
    </row>
    <row r="12095" spans="1:5" ht="14.4" x14ac:dyDescent="0.3">
      <c r="A12095" s="2">
        <f>ROW()</f>
        <v>12095</v>
      </c>
      <c r="E12095" s="50"/>
    </row>
    <row r="12096" spans="1:5" ht="14.4" x14ac:dyDescent="0.3">
      <c r="A12096" s="2">
        <f>ROW()</f>
        <v>12096</v>
      </c>
      <c r="E12096" s="50"/>
    </row>
    <row r="12097" spans="1:5" ht="14.4" x14ac:dyDescent="0.3">
      <c r="A12097" s="2">
        <f>ROW()</f>
        <v>12097</v>
      </c>
      <c r="E12097" s="50"/>
    </row>
    <row r="12098" spans="1:5" ht="14.4" x14ac:dyDescent="0.3">
      <c r="A12098" s="2">
        <f>ROW()</f>
        <v>12098</v>
      </c>
      <c r="E12098" s="50"/>
    </row>
    <row r="12099" spans="1:5" ht="14.4" x14ac:dyDescent="0.3">
      <c r="A12099" s="2">
        <f>ROW()</f>
        <v>12099</v>
      </c>
      <c r="E12099" s="50"/>
    </row>
    <row r="12100" spans="1:5" ht="14.4" x14ac:dyDescent="0.3">
      <c r="A12100" s="2">
        <f>ROW()</f>
        <v>12100</v>
      </c>
      <c r="E12100" s="50"/>
    </row>
    <row r="12101" spans="1:5" ht="14.4" x14ac:dyDescent="0.3">
      <c r="A12101" s="2">
        <f>ROW()</f>
        <v>12101</v>
      </c>
      <c r="E12101" s="50"/>
    </row>
    <row r="12102" spans="1:5" ht="14.4" x14ac:dyDescent="0.3">
      <c r="A12102" s="2">
        <f>ROW()</f>
        <v>12102</v>
      </c>
      <c r="E12102" s="50"/>
    </row>
    <row r="12103" spans="1:5" ht="14.4" x14ac:dyDescent="0.3">
      <c r="A12103" s="2">
        <f>ROW()</f>
        <v>12103</v>
      </c>
      <c r="E12103" s="50"/>
    </row>
    <row r="12104" spans="1:5" ht="14.4" x14ac:dyDescent="0.3">
      <c r="A12104" s="2">
        <f>ROW()</f>
        <v>12104</v>
      </c>
      <c r="E12104" s="50"/>
    </row>
    <row r="12105" spans="1:5" ht="14.4" x14ac:dyDescent="0.3">
      <c r="A12105" s="2">
        <f>ROW()</f>
        <v>12105</v>
      </c>
      <c r="E12105" s="50"/>
    </row>
    <row r="12106" spans="1:5" ht="14.4" x14ac:dyDescent="0.3">
      <c r="A12106" s="2">
        <f>ROW()</f>
        <v>12106</v>
      </c>
      <c r="E12106" s="50"/>
    </row>
    <row r="12107" spans="1:5" ht="14.4" x14ac:dyDescent="0.3">
      <c r="A12107" s="2">
        <f>ROW()</f>
        <v>12107</v>
      </c>
      <c r="E12107" s="50"/>
    </row>
    <row r="12108" spans="1:5" ht="14.4" x14ac:dyDescent="0.3">
      <c r="A12108" s="2">
        <f>ROW()</f>
        <v>12108</v>
      </c>
      <c r="E12108" s="50"/>
    </row>
    <row r="12109" spans="1:5" ht="14.4" x14ac:dyDescent="0.3">
      <c r="A12109" s="2">
        <f>ROW()</f>
        <v>12109</v>
      </c>
      <c r="E12109" s="50"/>
    </row>
    <row r="12110" spans="1:5" ht="14.4" x14ac:dyDescent="0.3">
      <c r="A12110" s="2">
        <f>ROW()</f>
        <v>12110</v>
      </c>
      <c r="E12110" s="50"/>
    </row>
    <row r="12111" spans="1:5" ht="14.4" x14ac:dyDescent="0.3">
      <c r="A12111" s="2">
        <f>ROW()</f>
        <v>12111</v>
      </c>
      <c r="E12111" s="50"/>
    </row>
    <row r="12112" spans="1:5" ht="14.4" x14ac:dyDescent="0.3">
      <c r="A12112" s="2">
        <f>ROW()</f>
        <v>12112</v>
      </c>
      <c r="E12112" s="50"/>
    </row>
    <row r="12113" spans="1:5" ht="14.4" x14ac:dyDescent="0.3">
      <c r="A12113" s="2">
        <f>ROW()</f>
        <v>12113</v>
      </c>
      <c r="E12113" s="50"/>
    </row>
    <row r="12114" spans="1:5" ht="14.4" x14ac:dyDescent="0.3">
      <c r="A12114" s="2">
        <f>ROW()</f>
        <v>12114</v>
      </c>
      <c r="E12114" s="50"/>
    </row>
    <row r="12115" spans="1:5" ht="14.4" x14ac:dyDescent="0.3">
      <c r="A12115" s="2">
        <f>ROW()</f>
        <v>12115</v>
      </c>
      <c r="E12115" s="50"/>
    </row>
    <row r="12116" spans="1:5" ht="14.4" x14ac:dyDescent="0.3">
      <c r="A12116" s="2">
        <f>ROW()</f>
        <v>12116</v>
      </c>
      <c r="E12116" s="50"/>
    </row>
    <row r="12117" spans="1:5" ht="14.4" x14ac:dyDescent="0.3">
      <c r="A12117" s="2">
        <f>ROW()</f>
        <v>12117</v>
      </c>
      <c r="E12117" s="50"/>
    </row>
    <row r="12118" spans="1:5" ht="14.4" x14ac:dyDescent="0.3">
      <c r="A12118" s="2">
        <f>ROW()</f>
        <v>12118</v>
      </c>
      <c r="E12118" s="50"/>
    </row>
    <row r="12119" spans="1:5" ht="14.4" x14ac:dyDescent="0.3">
      <c r="A12119" s="2">
        <f>ROW()</f>
        <v>12119</v>
      </c>
      <c r="E12119" s="50"/>
    </row>
    <row r="12120" spans="1:5" ht="14.4" x14ac:dyDescent="0.3">
      <c r="A12120" s="2">
        <f>ROW()</f>
        <v>12120</v>
      </c>
      <c r="E12120" s="50"/>
    </row>
    <row r="12121" spans="1:5" ht="14.4" x14ac:dyDescent="0.3">
      <c r="A12121" s="2">
        <f>ROW()</f>
        <v>12121</v>
      </c>
      <c r="E12121" s="50"/>
    </row>
    <row r="12122" spans="1:5" ht="14.4" x14ac:dyDescent="0.3">
      <c r="A12122" s="2">
        <f>ROW()</f>
        <v>12122</v>
      </c>
      <c r="E12122" s="50"/>
    </row>
    <row r="12123" spans="1:5" ht="14.4" x14ac:dyDescent="0.3">
      <c r="A12123" s="2">
        <f>ROW()</f>
        <v>12123</v>
      </c>
      <c r="E12123" s="50"/>
    </row>
    <row r="12124" spans="1:5" ht="14.4" x14ac:dyDescent="0.3">
      <c r="A12124" s="2">
        <f>ROW()</f>
        <v>12124</v>
      </c>
      <c r="E12124" s="50"/>
    </row>
    <row r="12125" spans="1:5" ht="14.4" x14ac:dyDescent="0.3">
      <c r="A12125" s="2">
        <f>ROW()</f>
        <v>12125</v>
      </c>
      <c r="E12125" s="50"/>
    </row>
    <row r="12126" spans="1:5" ht="14.4" x14ac:dyDescent="0.3">
      <c r="A12126" s="2">
        <f>ROW()</f>
        <v>12126</v>
      </c>
      <c r="E12126" s="50"/>
    </row>
    <row r="12127" spans="1:5" ht="14.4" x14ac:dyDescent="0.3">
      <c r="A12127" s="2">
        <f>ROW()</f>
        <v>12127</v>
      </c>
      <c r="E12127" s="50"/>
    </row>
    <row r="12128" spans="1:5" ht="14.4" x14ac:dyDescent="0.3">
      <c r="A12128" s="2">
        <f>ROW()</f>
        <v>12128</v>
      </c>
      <c r="E12128" s="50"/>
    </row>
    <row r="12129" spans="1:5" ht="14.4" x14ac:dyDescent="0.3">
      <c r="A12129" s="2">
        <f>ROW()</f>
        <v>12129</v>
      </c>
      <c r="E12129" s="50"/>
    </row>
    <row r="12130" spans="1:5" ht="14.4" x14ac:dyDescent="0.3">
      <c r="A12130" s="2">
        <f>ROW()</f>
        <v>12130</v>
      </c>
      <c r="E12130" s="50"/>
    </row>
    <row r="12131" spans="1:5" ht="14.4" x14ac:dyDescent="0.3">
      <c r="A12131" s="2">
        <f>ROW()</f>
        <v>12131</v>
      </c>
      <c r="E12131" s="50"/>
    </row>
    <row r="12132" spans="1:5" ht="14.4" x14ac:dyDescent="0.3">
      <c r="A12132" s="2">
        <f>ROW()</f>
        <v>12132</v>
      </c>
      <c r="E12132" s="50"/>
    </row>
    <row r="12133" spans="1:5" ht="14.4" x14ac:dyDescent="0.3">
      <c r="A12133" s="2">
        <f>ROW()</f>
        <v>12133</v>
      </c>
      <c r="E12133" s="50"/>
    </row>
    <row r="12134" spans="1:5" ht="14.4" x14ac:dyDescent="0.3">
      <c r="A12134" s="2">
        <f>ROW()</f>
        <v>12134</v>
      </c>
      <c r="E12134" s="50"/>
    </row>
    <row r="12135" spans="1:5" ht="14.4" x14ac:dyDescent="0.3">
      <c r="A12135" s="2">
        <f>ROW()</f>
        <v>12135</v>
      </c>
      <c r="E12135" s="50"/>
    </row>
    <row r="12136" spans="1:5" ht="14.4" x14ac:dyDescent="0.3">
      <c r="A12136" s="2">
        <f>ROW()</f>
        <v>12136</v>
      </c>
      <c r="E12136" s="50"/>
    </row>
    <row r="12137" spans="1:5" ht="14.4" x14ac:dyDescent="0.3">
      <c r="A12137" s="2">
        <f>ROW()</f>
        <v>12137</v>
      </c>
      <c r="E12137" s="50"/>
    </row>
    <row r="12138" spans="1:5" ht="14.4" x14ac:dyDescent="0.3">
      <c r="A12138" s="2">
        <f>ROW()</f>
        <v>12138</v>
      </c>
      <c r="E12138" s="50"/>
    </row>
    <row r="12139" spans="1:5" ht="14.4" x14ac:dyDescent="0.3">
      <c r="A12139" s="2">
        <f>ROW()</f>
        <v>12139</v>
      </c>
      <c r="E12139" s="50"/>
    </row>
    <row r="12140" spans="1:5" ht="14.4" x14ac:dyDescent="0.3">
      <c r="A12140" s="2">
        <f>ROW()</f>
        <v>12140</v>
      </c>
      <c r="E12140" s="50"/>
    </row>
    <row r="12141" spans="1:5" ht="14.4" x14ac:dyDescent="0.3">
      <c r="A12141" s="2">
        <f>ROW()</f>
        <v>12141</v>
      </c>
      <c r="E12141" s="50"/>
    </row>
    <row r="12142" spans="1:5" ht="14.4" x14ac:dyDescent="0.3">
      <c r="A12142" s="2">
        <f>ROW()</f>
        <v>12142</v>
      </c>
      <c r="E12142" s="50"/>
    </row>
    <row r="12143" spans="1:5" ht="14.4" x14ac:dyDescent="0.3">
      <c r="A12143" s="2">
        <f>ROW()</f>
        <v>12143</v>
      </c>
      <c r="E12143" s="50"/>
    </row>
    <row r="12144" spans="1:5" ht="14.4" x14ac:dyDescent="0.3">
      <c r="A12144" s="2">
        <f>ROW()</f>
        <v>12144</v>
      </c>
      <c r="E12144" s="50"/>
    </row>
    <row r="12145" spans="1:5" ht="14.4" x14ac:dyDescent="0.3">
      <c r="A12145" s="2">
        <f>ROW()</f>
        <v>12145</v>
      </c>
      <c r="E12145" s="50"/>
    </row>
    <row r="12146" spans="1:5" ht="14.4" x14ac:dyDescent="0.3">
      <c r="A12146" s="2">
        <f>ROW()</f>
        <v>12146</v>
      </c>
      <c r="E12146" s="50"/>
    </row>
    <row r="12147" spans="1:5" ht="14.4" x14ac:dyDescent="0.3">
      <c r="A12147" s="2">
        <f>ROW()</f>
        <v>12147</v>
      </c>
      <c r="E12147" s="50"/>
    </row>
    <row r="12148" spans="1:5" ht="14.4" x14ac:dyDescent="0.3">
      <c r="A12148" s="2">
        <f>ROW()</f>
        <v>12148</v>
      </c>
      <c r="E12148" s="50"/>
    </row>
    <row r="12149" spans="1:5" ht="14.4" x14ac:dyDescent="0.3">
      <c r="A12149" s="2">
        <f>ROW()</f>
        <v>12149</v>
      </c>
      <c r="E12149" s="50"/>
    </row>
    <row r="12150" spans="1:5" ht="14.4" x14ac:dyDescent="0.3">
      <c r="A12150" s="2">
        <f>ROW()</f>
        <v>12150</v>
      </c>
      <c r="E12150" s="50"/>
    </row>
    <row r="12151" spans="1:5" ht="14.4" x14ac:dyDescent="0.3">
      <c r="A12151" s="2">
        <f>ROW()</f>
        <v>12151</v>
      </c>
      <c r="E12151" s="50"/>
    </row>
    <row r="12152" spans="1:5" ht="14.4" x14ac:dyDescent="0.3">
      <c r="A12152" s="2">
        <f>ROW()</f>
        <v>12152</v>
      </c>
      <c r="E12152" s="50"/>
    </row>
    <row r="12153" spans="1:5" ht="14.4" x14ac:dyDescent="0.3">
      <c r="A12153" s="2">
        <f>ROW()</f>
        <v>12153</v>
      </c>
      <c r="E12153" s="50"/>
    </row>
    <row r="12154" spans="1:5" ht="14.4" x14ac:dyDescent="0.3">
      <c r="A12154" s="2">
        <f>ROW()</f>
        <v>12154</v>
      </c>
      <c r="E12154" s="50"/>
    </row>
    <row r="12155" spans="1:5" ht="14.4" x14ac:dyDescent="0.3">
      <c r="A12155" s="2">
        <f>ROW()</f>
        <v>12155</v>
      </c>
      <c r="E12155" s="50"/>
    </row>
    <row r="12156" spans="1:5" ht="14.4" x14ac:dyDescent="0.3">
      <c r="A12156" s="2">
        <f>ROW()</f>
        <v>12156</v>
      </c>
      <c r="E12156" s="50"/>
    </row>
    <row r="12157" spans="1:5" ht="14.4" x14ac:dyDescent="0.3">
      <c r="A12157" s="2">
        <f>ROW()</f>
        <v>12157</v>
      </c>
      <c r="E12157" s="50"/>
    </row>
    <row r="12158" spans="1:5" ht="14.4" x14ac:dyDescent="0.3">
      <c r="A12158" s="2">
        <f>ROW()</f>
        <v>12158</v>
      </c>
      <c r="E12158" s="50"/>
    </row>
    <row r="12159" spans="1:5" ht="14.4" x14ac:dyDescent="0.3">
      <c r="A12159" s="2">
        <f>ROW()</f>
        <v>12159</v>
      </c>
      <c r="E12159" s="50"/>
    </row>
    <row r="12160" spans="1:5" ht="14.4" x14ac:dyDescent="0.3">
      <c r="A12160" s="2">
        <f>ROW()</f>
        <v>12160</v>
      </c>
      <c r="E12160" s="50"/>
    </row>
    <row r="12161" spans="1:5" ht="14.4" x14ac:dyDescent="0.3">
      <c r="A12161" s="2">
        <f>ROW()</f>
        <v>12161</v>
      </c>
      <c r="E12161" s="50"/>
    </row>
    <row r="12162" spans="1:5" ht="14.4" x14ac:dyDescent="0.3">
      <c r="A12162" s="2">
        <f>ROW()</f>
        <v>12162</v>
      </c>
      <c r="E12162" s="50"/>
    </row>
    <row r="12163" spans="1:5" ht="14.4" x14ac:dyDescent="0.3">
      <c r="A12163" s="2">
        <f>ROW()</f>
        <v>12163</v>
      </c>
      <c r="E12163" s="50"/>
    </row>
    <row r="12164" spans="1:5" ht="14.4" x14ac:dyDescent="0.3">
      <c r="A12164" s="2">
        <f>ROW()</f>
        <v>12164</v>
      </c>
      <c r="E12164" s="50"/>
    </row>
    <row r="12165" spans="1:5" ht="14.4" x14ac:dyDescent="0.3">
      <c r="A12165" s="2">
        <f>ROW()</f>
        <v>12165</v>
      </c>
      <c r="E12165" s="50"/>
    </row>
    <row r="12166" spans="1:5" ht="14.4" x14ac:dyDescent="0.3">
      <c r="A12166" s="2">
        <f>ROW()</f>
        <v>12166</v>
      </c>
      <c r="E12166" s="50"/>
    </row>
    <row r="12167" spans="1:5" ht="14.4" x14ac:dyDescent="0.3">
      <c r="A12167" s="2">
        <f>ROW()</f>
        <v>12167</v>
      </c>
      <c r="E12167" s="50"/>
    </row>
    <row r="12168" spans="1:5" ht="14.4" x14ac:dyDescent="0.3">
      <c r="A12168" s="2">
        <f>ROW()</f>
        <v>12168</v>
      </c>
      <c r="E12168" s="50"/>
    </row>
    <row r="12169" spans="1:5" ht="14.4" x14ac:dyDescent="0.3">
      <c r="A12169" s="2">
        <f>ROW()</f>
        <v>12169</v>
      </c>
      <c r="E12169" s="50"/>
    </row>
    <row r="12170" spans="1:5" ht="14.4" x14ac:dyDescent="0.3">
      <c r="A12170" s="2">
        <f>ROW()</f>
        <v>12170</v>
      </c>
      <c r="E12170" s="50"/>
    </row>
    <row r="12171" spans="1:5" ht="14.4" x14ac:dyDescent="0.3">
      <c r="A12171" s="2">
        <f>ROW()</f>
        <v>12171</v>
      </c>
      <c r="E12171" s="50"/>
    </row>
    <row r="12172" spans="1:5" ht="14.4" x14ac:dyDescent="0.3">
      <c r="A12172" s="2">
        <f>ROW()</f>
        <v>12172</v>
      </c>
      <c r="E12172" s="50"/>
    </row>
    <row r="12173" spans="1:5" ht="14.4" x14ac:dyDescent="0.3">
      <c r="A12173" s="2">
        <f>ROW()</f>
        <v>12173</v>
      </c>
      <c r="E12173" s="50"/>
    </row>
    <row r="12174" spans="1:5" ht="14.4" x14ac:dyDescent="0.3">
      <c r="A12174" s="2">
        <f>ROW()</f>
        <v>12174</v>
      </c>
      <c r="E12174" s="50"/>
    </row>
    <row r="12175" spans="1:5" ht="14.4" x14ac:dyDescent="0.3">
      <c r="A12175" s="2">
        <f>ROW()</f>
        <v>12175</v>
      </c>
      <c r="E12175" s="50"/>
    </row>
    <row r="12176" spans="1:5" ht="14.4" x14ac:dyDescent="0.3">
      <c r="A12176" s="2">
        <f>ROW()</f>
        <v>12176</v>
      </c>
      <c r="E12176" s="50"/>
    </row>
    <row r="12177" spans="1:5" ht="14.4" x14ac:dyDescent="0.3">
      <c r="A12177" s="2">
        <f>ROW()</f>
        <v>12177</v>
      </c>
      <c r="E12177" s="50"/>
    </row>
    <row r="12178" spans="1:5" ht="14.4" x14ac:dyDescent="0.3">
      <c r="A12178" s="2">
        <f>ROW()</f>
        <v>12178</v>
      </c>
      <c r="E12178" s="50"/>
    </row>
    <row r="12179" spans="1:5" ht="14.4" x14ac:dyDescent="0.3">
      <c r="A12179" s="2">
        <f>ROW()</f>
        <v>12179</v>
      </c>
      <c r="E12179" s="50"/>
    </row>
    <row r="12180" spans="1:5" ht="14.4" x14ac:dyDescent="0.3">
      <c r="A12180" s="2">
        <f>ROW()</f>
        <v>12180</v>
      </c>
      <c r="E12180" s="50"/>
    </row>
    <row r="12181" spans="1:5" ht="14.4" x14ac:dyDescent="0.3">
      <c r="A12181" s="2">
        <f>ROW()</f>
        <v>12181</v>
      </c>
      <c r="E12181" s="50"/>
    </row>
    <row r="12182" spans="1:5" ht="14.4" x14ac:dyDescent="0.3">
      <c r="A12182" s="2">
        <f>ROW()</f>
        <v>12182</v>
      </c>
      <c r="E12182" s="50"/>
    </row>
    <row r="12183" spans="1:5" ht="14.4" x14ac:dyDescent="0.3">
      <c r="A12183" s="2">
        <f>ROW()</f>
        <v>12183</v>
      </c>
      <c r="E12183" s="50"/>
    </row>
    <row r="12184" spans="1:5" ht="14.4" x14ac:dyDescent="0.3">
      <c r="A12184" s="2">
        <f>ROW()</f>
        <v>12184</v>
      </c>
      <c r="E12184" s="50"/>
    </row>
    <row r="12185" spans="1:5" ht="14.4" x14ac:dyDescent="0.3">
      <c r="A12185" s="2">
        <f>ROW()</f>
        <v>12185</v>
      </c>
      <c r="E12185" s="50"/>
    </row>
    <row r="12186" spans="1:5" ht="14.4" x14ac:dyDescent="0.3">
      <c r="A12186" s="2">
        <f>ROW()</f>
        <v>12186</v>
      </c>
      <c r="E12186" s="50"/>
    </row>
    <row r="12187" spans="1:5" ht="14.4" x14ac:dyDescent="0.3">
      <c r="A12187" s="2">
        <f>ROW()</f>
        <v>12187</v>
      </c>
      <c r="E12187" s="50"/>
    </row>
    <row r="12188" spans="1:5" ht="14.4" x14ac:dyDescent="0.3">
      <c r="A12188" s="2">
        <f>ROW()</f>
        <v>12188</v>
      </c>
      <c r="E12188" s="50"/>
    </row>
    <row r="12189" spans="1:5" ht="14.4" x14ac:dyDescent="0.3">
      <c r="A12189" s="2">
        <f>ROW()</f>
        <v>12189</v>
      </c>
      <c r="E12189" s="50"/>
    </row>
    <row r="12190" spans="1:5" ht="14.4" x14ac:dyDescent="0.3">
      <c r="A12190" s="2">
        <f>ROW()</f>
        <v>12190</v>
      </c>
      <c r="E12190" s="50"/>
    </row>
    <row r="12191" spans="1:5" ht="14.4" x14ac:dyDescent="0.3">
      <c r="A12191" s="2">
        <f>ROW()</f>
        <v>12191</v>
      </c>
      <c r="E12191" s="50"/>
    </row>
    <row r="12192" spans="1:5" ht="14.4" x14ac:dyDescent="0.3">
      <c r="A12192" s="2">
        <f>ROW()</f>
        <v>12192</v>
      </c>
      <c r="E12192" s="50"/>
    </row>
    <row r="12193" spans="1:5" ht="14.4" x14ac:dyDescent="0.3">
      <c r="A12193" s="2">
        <f>ROW()</f>
        <v>12193</v>
      </c>
      <c r="E12193" s="50"/>
    </row>
    <row r="12194" spans="1:5" ht="14.4" x14ac:dyDescent="0.3">
      <c r="A12194" s="2">
        <f>ROW()</f>
        <v>12194</v>
      </c>
      <c r="E12194" s="50"/>
    </row>
    <row r="12195" spans="1:5" ht="14.4" x14ac:dyDescent="0.3">
      <c r="A12195" s="2">
        <f>ROW()</f>
        <v>12195</v>
      </c>
      <c r="E12195" s="50"/>
    </row>
    <row r="12196" spans="1:5" ht="14.4" x14ac:dyDescent="0.3">
      <c r="A12196" s="2">
        <f>ROW()</f>
        <v>12196</v>
      </c>
      <c r="E12196" s="50"/>
    </row>
    <row r="12197" spans="1:5" ht="14.4" x14ac:dyDescent="0.3">
      <c r="A12197" s="2">
        <f>ROW()</f>
        <v>12197</v>
      </c>
      <c r="E12197" s="50"/>
    </row>
    <row r="12198" spans="1:5" ht="14.4" x14ac:dyDescent="0.3">
      <c r="A12198" s="2">
        <f>ROW()</f>
        <v>12198</v>
      </c>
      <c r="E12198" s="50"/>
    </row>
    <row r="12199" spans="1:5" ht="14.4" x14ac:dyDescent="0.3">
      <c r="A12199" s="2">
        <f>ROW()</f>
        <v>12199</v>
      </c>
      <c r="E12199" s="50"/>
    </row>
    <row r="12200" spans="1:5" ht="14.4" x14ac:dyDescent="0.3">
      <c r="A12200" s="2">
        <f>ROW()</f>
        <v>12200</v>
      </c>
      <c r="E12200" s="50"/>
    </row>
    <row r="12201" spans="1:5" ht="14.4" x14ac:dyDescent="0.3">
      <c r="A12201" s="2">
        <f>ROW()</f>
        <v>12201</v>
      </c>
      <c r="E12201" s="50"/>
    </row>
    <row r="12202" spans="1:5" ht="14.4" x14ac:dyDescent="0.3">
      <c r="A12202" s="2">
        <f>ROW()</f>
        <v>12202</v>
      </c>
      <c r="E12202" s="50"/>
    </row>
    <row r="12203" spans="1:5" ht="14.4" x14ac:dyDescent="0.3">
      <c r="A12203" s="2">
        <f>ROW()</f>
        <v>12203</v>
      </c>
      <c r="E12203" s="50"/>
    </row>
    <row r="12204" spans="1:5" ht="14.4" x14ac:dyDescent="0.3">
      <c r="A12204" s="2">
        <f>ROW()</f>
        <v>12204</v>
      </c>
      <c r="E12204" s="50"/>
    </row>
    <row r="12205" spans="1:5" ht="14.4" x14ac:dyDescent="0.3">
      <c r="A12205" s="2">
        <f>ROW()</f>
        <v>12205</v>
      </c>
      <c r="E12205" s="50"/>
    </row>
    <row r="12206" spans="1:5" ht="14.4" x14ac:dyDescent="0.3">
      <c r="A12206" s="2">
        <f>ROW()</f>
        <v>12206</v>
      </c>
      <c r="E12206" s="50"/>
    </row>
    <row r="12207" spans="1:5" ht="14.4" x14ac:dyDescent="0.3">
      <c r="A12207" s="2">
        <f>ROW()</f>
        <v>12207</v>
      </c>
      <c r="E12207" s="50"/>
    </row>
    <row r="12208" spans="1:5" ht="14.4" x14ac:dyDescent="0.3">
      <c r="A12208" s="2">
        <f>ROW()</f>
        <v>12208</v>
      </c>
      <c r="E12208" s="50"/>
    </row>
    <row r="12209" spans="1:5" ht="14.4" x14ac:dyDescent="0.3">
      <c r="A12209" s="2">
        <f>ROW()</f>
        <v>12209</v>
      </c>
      <c r="E12209" s="50"/>
    </row>
    <row r="12210" spans="1:5" ht="14.4" x14ac:dyDescent="0.3">
      <c r="A12210" s="2">
        <f>ROW()</f>
        <v>12210</v>
      </c>
      <c r="E12210" s="50"/>
    </row>
    <row r="12211" spans="1:5" ht="14.4" x14ac:dyDescent="0.3">
      <c r="A12211" s="2">
        <f>ROW()</f>
        <v>12211</v>
      </c>
      <c r="E12211" s="50"/>
    </row>
    <row r="12212" spans="1:5" ht="14.4" x14ac:dyDescent="0.3">
      <c r="A12212" s="2">
        <f>ROW()</f>
        <v>12212</v>
      </c>
      <c r="E12212" s="50"/>
    </row>
    <row r="12213" spans="1:5" ht="14.4" x14ac:dyDescent="0.3">
      <c r="A12213" s="2">
        <f>ROW()</f>
        <v>12213</v>
      </c>
      <c r="E12213" s="50"/>
    </row>
    <row r="12214" spans="1:5" ht="14.4" x14ac:dyDescent="0.3">
      <c r="A12214" s="2">
        <f>ROW()</f>
        <v>12214</v>
      </c>
      <c r="E12214" s="50"/>
    </row>
    <row r="12215" spans="1:5" ht="14.4" x14ac:dyDescent="0.3">
      <c r="A12215" s="2">
        <f>ROW()</f>
        <v>12215</v>
      </c>
      <c r="E12215" s="50"/>
    </row>
    <row r="12216" spans="1:5" ht="14.4" x14ac:dyDescent="0.3">
      <c r="A12216" s="2">
        <f>ROW()</f>
        <v>12216</v>
      </c>
      <c r="E12216" s="50"/>
    </row>
    <row r="12217" spans="1:5" ht="14.4" x14ac:dyDescent="0.3">
      <c r="A12217" s="2">
        <f>ROW()</f>
        <v>12217</v>
      </c>
      <c r="E12217" s="50"/>
    </row>
    <row r="12218" spans="1:5" ht="14.4" x14ac:dyDescent="0.3">
      <c r="A12218" s="2">
        <f>ROW()</f>
        <v>12218</v>
      </c>
      <c r="E12218" s="50"/>
    </row>
    <row r="12219" spans="1:5" ht="14.4" x14ac:dyDescent="0.3">
      <c r="A12219" s="2">
        <f>ROW()</f>
        <v>12219</v>
      </c>
      <c r="E12219" s="50"/>
    </row>
    <row r="12220" spans="1:5" ht="14.4" x14ac:dyDescent="0.3">
      <c r="A12220" s="2">
        <f>ROW()</f>
        <v>12220</v>
      </c>
      <c r="E12220" s="50"/>
    </row>
    <row r="12221" spans="1:5" ht="14.4" x14ac:dyDescent="0.3">
      <c r="A12221" s="2">
        <f>ROW()</f>
        <v>12221</v>
      </c>
      <c r="E12221" s="50"/>
    </row>
    <row r="12222" spans="1:5" ht="14.4" x14ac:dyDescent="0.3">
      <c r="A12222" s="2">
        <f>ROW()</f>
        <v>12222</v>
      </c>
      <c r="E12222" s="50"/>
    </row>
    <row r="12223" spans="1:5" ht="14.4" x14ac:dyDescent="0.3">
      <c r="A12223" s="2">
        <f>ROW()</f>
        <v>12223</v>
      </c>
      <c r="E12223" s="50"/>
    </row>
    <row r="12224" spans="1:5" ht="14.4" x14ac:dyDescent="0.3">
      <c r="A12224" s="2">
        <f>ROW()</f>
        <v>12224</v>
      </c>
      <c r="E12224" s="50"/>
    </row>
    <row r="12225" spans="1:5" ht="14.4" x14ac:dyDescent="0.3">
      <c r="A12225" s="2">
        <f>ROW()</f>
        <v>12225</v>
      </c>
      <c r="E12225" s="50"/>
    </row>
    <row r="12226" spans="1:5" ht="14.4" x14ac:dyDescent="0.3">
      <c r="A12226" s="2">
        <f>ROW()</f>
        <v>12226</v>
      </c>
      <c r="E12226" s="50"/>
    </row>
    <row r="12227" spans="1:5" ht="14.4" x14ac:dyDescent="0.3">
      <c r="A12227" s="2">
        <f>ROW()</f>
        <v>12227</v>
      </c>
      <c r="E12227" s="50"/>
    </row>
    <row r="12228" spans="1:5" ht="14.4" x14ac:dyDescent="0.3">
      <c r="A12228" s="2">
        <f>ROW()</f>
        <v>12228</v>
      </c>
      <c r="E12228" s="50"/>
    </row>
    <row r="12229" spans="1:5" ht="14.4" x14ac:dyDescent="0.3">
      <c r="A12229" s="2">
        <f>ROW()</f>
        <v>12229</v>
      </c>
      <c r="E12229" s="50"/>
    </row>
    <row r="12230" spans="1:5" ht="14.4" x14ac:dyDescent="0.3">
      <c r="A12230" s="2">
        <f>ROW()</f>
        <v>12230</v>
      </c>
      <c r="E12230" s="50"/>
    </row>
    <row r="12231" spans="1:5" ht="14.4" x14ac:dyDescent="0.3">
      <c r="A12231" s="2">
        <f>ROW()</f>
        <v>12231</v>
      </c>
      <c r="E12231" s="50"/>
    </row>
    <row r="12232" spans="1:5" ht="14.4" x14ac:dyDescent="0.3">
      <c r="A12232" s="2">
        <f>ROW()</f>
        <v>12232</v>
      </c>
      <c r="E12232" s="50"/>
    </row>
    <row r="12233" spans="1:5" ht="14.4" x14ac:dyDescent="0.3">
      <c r="A12233" s="2">
        <f>ROW()</f>
        <v>12233</v>
      </c>
      <c r="E12233" s="50"/>
    </row>
    <row r="12234" spans="1:5" ht="14.4" x14ac:dyDescent="0.3">
      <c r="A12234" s="2">
        <f>ROW()</f>
        <v>12234</v>
      </c>
      <c r="E12234" s="50"/>
    </row>
    <row r="12235" spans="1:5" ht="14.4" x14ac:dyDescent="0.3">
      <c r="A12235" s="2">
        <f>ROW()</f>
        <v>12235</v>
      </c>
      <c r="E12235" s="50"/>
    </row>
    <row r="12236" spans="1:5" ht="14.4" x14ac:dyDescent="0.3">
      <c r="A12236" s="2">
        <f>ROW()</f>
        <v>12236</v>
      </c>
      <c r="E12236" s="50"/>
    </row>
    <row r="12237" spans="1:5" ht="14.4" x14ac:dyDescent="0.3">
      <c r="A12237" s="2">
        <f>ROW()</f>
        <v>12237</v>
      </c>
      <c r="E12237" s="50"/>
    </row>
    <row r="12238" spans="1:5" ht="14.4" x14ac:dyDescent="0.3">
      <c r="A12238" s="2">
        <f>ROW()</f>
        <v>12238</v>
      </c>
      <c r="E12238" s="50"/>
    </row>
    <row r="12239" spans="1:5" ht="14.4" x14ac:dyDescent="0.3">
      <c r="A12239" s="2">
        <f>ROW()</f>
        <v>12239</v>
      </c>
      <c r="E12239" s="50"/>
    </row>
    <row r="12240" spans="1:5" ht="14.4" x14ac:dyDescent="0.3">
      <c r="A12240" s="2">
        <f>ROW()</f>
        <v>12240</v>
      </c>
      <c r="E12240" s="50"/>
    </row>
    <row r="12241" spans="1:5" ht="14.4" x14ac:dyDescent="0.3">
      <c r="A12241" s="2">
        <f>ROW()</f>
        <v>12241</v>
      </c>
      <c r="E12241" s="50"/>
    </row>
    <row r="12242" spans="1:5" ht="14.4" x14ac:dyDescent="0.3">
      <c r="A12242" s="2">
        <f>ROW()</f>
        <v>12242</v>
      </c>
      <c r="E12242" s="50"/>
    </row>
    <row r="12243" spans="1:5" ht="14.4" x14ac:dyDescent="0.3">
      <c r="A12243" s="2">
        <f>ROW()</f>
        <v>12243</v>
      </c>
      <c r="E12243" s="50"/>
    </row>
    <row r="12244" spans="1:5" ht="14.4" x14ac:dyDescent="0.3">
      <c r="A12244" s="2">
        <f>ROW()</f>
        <v>12244</v>
      </c>
      <c r="E12244" s="50"/>
    </row>
    <row r="12245" spans="1:5" ht="14.4" x14ac:dyDescent="0.3">
      <c r="A12245" s="2">
        <f>ROW()</f>
        <v>12245</v>
      </c>
      <c r="E12245" s="50"/>
    </row>
    <row r="12246" spans="1:5" ht="14.4" x14ac:dyDescent="0.3">
      <c r="A12246" s="2">
        <f>ROW()</f>
        <v>12246</v>
      </c>
      <c r="E12246" s="50"/>
    </row>
    <row r="12247" spans="1:5" ht="14.4" x14ac:dyDescent="0.3">
      <c r="A12247" s="2">
        <f>ROW()</f>
        <v>12247</v>
      </c>
      <c r="E12247" s="50"/>
    </row>
    <row r="12248" spans="1:5" ht="14.4" x14ac:dyDescent="0.3">
      <c r="A12248" s="2">
        <f>ROW()</f>
        <v>12248</v>
      </c>
      <c r="E12248" s="50"/>
    </row>
    <row r="12249" spans="1:5" ht="14.4" x14ac:dyDescent="0.3">
      <c r="A12249" s="2">
        <f>ROW()</f>
        <v>12249</v>
      </c>
      <c r="E12249" s="50"/>
    </row>
    <row r="12250" spans="1:5" ht="14.4" x14ac:dyDescent="0.3">
      <c r="A12250" s="2">
        <f>ROW()</f>
        <v>12250</v>
      </c>
      <c r="E12250" s="50"/>
    </row>
    <row r="12251" spans="1:5" ht="14.4" x14ac:dyDescent="0.3">
      <c r="A12251" s="2">
        <f>ROW()</f>
        <v>12251</v>
      </c>
      <c r="E12251" s="50"/>
    </row>
    <row r="12252" spans="1:5" ht="14.4" x14ac:dyDescent="0.3">
      <c r="A12252" s="2">
        <f>ROW()</f>
        <v>12252</v>
      </c>
      <c r="E12252" s="50"/>
    </row>
    <row r="12253" spans="1:5" ht="14.4" x14ac:dyDescent="0.3">
      <c r="A12253" s="2">
        <f>ROW()</f>
        <v>12253</v>
      </c>
      <c r="E12253" s="50"/>
    </row>
    <row r="12254" spans="1:5" ht="14.4" x14ac:dyDescent="0.3">
      <c r="A12254" s="2">
        <f>ROW()</f>
        <v>12254</v>
      </c>
      <c r="E12254" s="50"/>
    </row>
    <row r="12255" spans="1:5" ht="14.4" x14ac:dyDescent="0.3">
      <c r="A12255" s="2">
        <f>ROW()</f>
        <v>12255</v>
      </c>
      <c r="E12255" s="50"/>
    </row>
    <row r="12256" spans="1:5" ht="14.4" x14ac:dyDescent="0.3">
      <c r="A12256" s="2">
        <f>ROW()</f>
        <v>12256</v>
      </c>
      <c r="E12256" s="50"/>
    </row>
    <row r="12257" spans="1:5" ht="14.4" x14ac:dyDescent="0.3">
      <c r="A12257" s="2">
        <f>ROW()</f>
        <v>12257</v>
      </c>
      <c r="E12257" s="50"/>
    </row>
    <row r="12258" spans="1:5" ht="14.4" x14ac:dyDescent="0.3">
      <c r="A12258" s="2">
        <f>ROW()</f>
        <v>12258</v>
      </c>
      <c r="E12258" s="50"/>
    </row>
    <row r="12259" spans="1:5" ht="14.4" x14ac:dyDescent="0.3">
      <c r="A12259" s="2">
        <f>ROW()</f>
        <v>12259</v>
      </c>
      <c r="E12259" s="50"/>
    </row>
    <row r="12260" spans="1:5" ht="14.4" x14ac:dyDescent="0.3">
      <c r="A12260" s="2">
        <f>ROW()</f>
        <v>12260</v>
      </c>
      <c r="E12260" s="50"/>
    </row>
    <row r="12261" spans="1:5" ht="14.4" x14ac:dyDescent="0.3">
      <c r="A12261" s="2">
        <f>ROW()</f>
        <v>12261</v>
      </c>
      <c r="E12261" s="50"/>
    </row>
    <row r="12262" spans="1:5" ht="14.4" x14ac:dyDescent="0.3">
      <c r="A12262" s="2">
        <f>ROW()</f>
        <v>12262</v>
      </c>
      <c r="E12262" s="50"/>
    </row>
    <row r="12263" spans="1:5" ht="14.4" x14ac:dyDescent="0.3">
      <c r="A12263" s="2">
        <f>ROW()</f>
        <v>12263</v>
      </c>
      <c r="E12263" s="50"/>
    </row>
    <row r="12264" spans="1:5" ht="14.4" x14ac:dyDescent="0.3">
      <c r="A12264" s="2">
        <f>ROW()</f>
        <v>12264</v>
      </c>
      <c r="E12264" s="50"/>
    </row>
    <row r="12265" spans="1:5" ht="14.4" x14ac:dyDescent="0.3">
      <c r="A12265" s="2">
        <f>ROW()</f>
        <v>12265</v>
      </c>
      <c r="E12265" s="50"/>
    </row>
    <row r="12266" spans="1:5" ht="14.4" x14ac:dyDescent="0.3">
      <c r="A12266" s="2">
        <f>ROW()</f>
        <v>12266</v>
      </c>
      <c r="E12266" s="50"/>
    </row>
    <row r="12267" spans="1:5" ht="14.4" x14ac:dyDescent="0.3">
      <c r="A12267" s="2">
        <f>ROW()</f>
        <v>12267</v>
      </c>
      <c r="E12267" s="50"/>
    </row>
    <row r="12268" spans="1:5" ht="14.4" x14ac:dyDescent="0.3">
      <c r="A12268" s="2">
        <f>ROW()</f>
        <v>12268</v>
      </c>
      <c r="E12268" s="50"/>
    </row>
    <row r="12269" spans="1:5" ht="14.4" x14ac:dyDescent="0.3">
      <c r="A12269" s="2">
        <f>ROW()</f>
        <v>12269</v>
      </c>
      <c r="E12269" s="50"/>
    </row>
    <row r="12270" spans="1:5" ht="14.4" x14ac:dyDescent="0.3">
      <c r="A12270" s="2">
        <f>ROW()</f>
        <v>12270</v>
      </c>
      <c r="E12270" s="50"/>
    </row>
    <row r="12271" spans="1:5" ht="14.4" x14ac:dyDescent="0.3">
      <c r="A12271" s="2">
        <f>ROW()</f>
        <v>12271</v>
      </c>
      <c r="E12271" s="50"/>
    </row>
    <row r="12272" spans="1:5" ht="14.4" x14ac:dyDescent="0.3">
      <c r="A12272" s="2">
        <f>ROW()</f>
        <v>12272</v>
      </c>
      <c r="E12272" s="50"/>
    </row>
    <row r="12273" spans="1:5" ht="14.4" x14ac:dyDescent="0.3">
      <c r="A12273" s="2">
        <f>ROW()</f>
        <v>12273</v>
      </c>
      <c r="E12273" s="50"/>
    </row>
    <row r="12274" spans="1:5" ht="14.4" x14ac:dyDescent="0.3">
      <c r="A12274" s="2">
        <f>ROW()</f>
        <v>12274</v>
      </c>
      <c r="E12274" s="50"/>
    </row>
    <row r="12275" spans="1:5" ht="14.4" x14ac:dyDescent="0.3">
      <c r="A12275" s="2">
        <f>ROW()</f>
        <v>12275</v>
      </c>
      <c r="E12275" s="50"/>
    </row>
    <row r="12276" spans="1:5" ht="14.4" x14ac:dyDescent="0.3">
      <c r="A12276" s="2">
        <f>ROW()</f>
        <v>12276</v>
      </c>
      <c r="E12276" s="50"/>
    </row>
    <row r="12277" spans="1:5" ht="14.4" x14ac:dyDescent="0.3">
      <c r="A12277" s="2">
        <f>ROW()</f>
        <v>12277</v>
      </c>
      <c r="E12277" s="50"/>
    </row>
    <row r="12278" spans="1:5" ht="14.4" x14ac:dyDescent="0.3">
      <c r="A12278" s="2">
        <f>ROW()</f>
        <v>12278</v>
      </c>
      <c r="E12278" s="50"/>
    </row>
    <row r="12279" spans="1:5" ht="14.4" x14ac:dyDescent="0.3">
      <c r="A12279" s="2">
        <f>ROW()</f>
        <v>12279</v>
      </c>
      <c r="E12279" s="50"/>
    </row>
    <row r="12280" spans="1:5" ht="14.4" x14ac:dyDescent="0.3">
      <c r="A12280" s="2">
        <f>ROW()</f>
        <v>12280</v>
      </c>
      <c r="E12280" s="50"/>
    </row>
    <row r="12281" spans="1:5" ht="14.4" x14ac:dyDescent="0.3">
      <c r="A12281" s="2">
        <f>ROW()</f>
        <v>12281</v>
      </c>
      <c r="E12281" s="50"/>
    </row>
    <row r="12282" spans="1:5" ht="14.4" x14ac:dyDescent="0.3">
      <c r="A12282" s="2">
        <f>ROW()</f>
        <v>12282</v>
      </c>
      <c r="E12282" s="50"/>
    </row>
    <row r="12283" spans="1:5" ht="14.4" x14ac:dyDescent="0.3">
      <c r="A12283" s="2">
        <f>ROW()</f>
        <v>12283</v>
      </c>
      <c r="E12283" s="50"/>
    </row>
    <row r="12284" spans="1:5" ht="14.4" x14ac:dyDescent="0.3">
      <c r="A12284" s="2">
        <f>ROW()</f>
        <v>12284</v>
      </c>
      <c r="E12284" s="50"/>
    </row>
    <row r="12285" spans="1:5" ht="14.4" x14ac:dyDescent="0.3">
      <c r="A12285" s="2">
        <f>ROW()</f>
        <v>12285</v>
      </c>
      <c r="E12285" s="50"/>
    </row>
    <row r="12286" spans="1:5" ht="14.4" x14ac:dyDescent="0.3">
      <c r="A12286" s="2">
        <f>ROW()</f>
        <v>12286</v>
      </c>
      <c r="E12286" s="50"/>
    </row>
    <row r="12287" spans="1:5" ht="14.4" x14ac:dyDescent="0.3">
      <c r="A12287" s="2">
        <f>ROW()</f>
        <v>12287</v>
      </c>
      <c r="E12287" s="50"/>
    </row>
    <row r="12288" spans="1:5" ht="14.4" x14ac:dyDescent="0.3">
      <c r="A12288" s="2">
        <f>ROW()</f>
        <v>12288</v>
      </c>
      <c r="E12288" s="50"/>
    </row>
    <row r="12289" spans="1:5" ht="14.4" x14ac:dyDescent="0.3">
      <c r="A12289" s="2">
        <f>ROW()</f>
        <v>12289</v>
      </c>
      <c r="E12289" s="50"/>
    </row>
    <row r="12290" spans="1:5" ht="14.4" x14ac:dyDescent="0.3">
      <c r="A12290" s="2">
        <f>ROW()</f>
        <v>12290</v>
      </c>
      <c r="E12290" s="50"/>
    </row>
    <row r="12291" spans="1:5" ht="14.4" x14ac:dyDescent="0.3">
      <c r="A12291" s="2">
        <f>ROW()</f>
        <v>12291</v>
      </c>
      <c r="E12291" s="50"/>
    </row>
    <row r="12292" spans="1:5" ht="14.4" x14ac:dyDescent="0.3">
      <c r="A12292" s="2">
        <f>ROW()</f>
        <v>12292</v>
      </c>
      <c r="E12292" s="50"/>
    </row>
    <row r="12293" spans="1:5" ht="14.4" x14ac:dyDescent="0.3">
      <c r="A12293" s="2">
        <f>ROW()</f>
        <v>12293</v>
      </c>
      <c r="E12293" s="50"/>
    </row>
    <row r="12294" spans="1:5" ht="14.4" x14ac:dyDescent="0.3">
      <c r="A12294" s="2">
        <f>ROW()</f>
        <v>12294</v>
      </c>
      <c r="E12294" s="50"/>
    </row>
    <row r="12295" spans="1:5" ht="14.4" x14ac:dyDescent="0.3">
      <c r="A12295" s="2">
        <f>ROW()</f>
        <v>12295</v>
      </c>
      <c r="E12295" s="50"/>
    </row>
    <row r="12296" spans="1:5" ht="14.4" x14ac:dyDescent="0.3">
      <c r="A12296" s="2">
        <f>ROW()</f>
        <v>12296</v>
      </c>
      <c r="E12296" s="50"/>
    </row>
    <row r="12297" spans="1:5" ht="14.4" x14ac:dyDescent="0.3">
      <c r="A12297" s="2">
        <f>ROW()</f>
        <v>12297</v>
      </c>
      <c r="E12297" s="50"/>
    </row>
    <row r="12298" spans="1:5" ht="14.4" x14ac:dyDescent="0.3">
      <c r="A12298" s="2">
        <f>ROW()</f>
        <v>12298</v>
      </c>
      <c r="E12298" s="50"/>
    </row>
    <row r="12299" spans="1:5" ht="14.4" x14ac:dyDescent="0.3">
      <c r="A12299" s="2">
        <f>ROW()</f>
        <v>12299</v>
      </c>
      <c r="E12299" s="50"/>
    </row>
    <row r="12300" spans="1:5" ht="14.4" x14ac:dyDescent="0.3">
      <c r="A12300" s="2">
        <f>ROW()</f>
        <v>12300</v>
      </c>
      <c r="E12300" s="50"/>
    </row>
    <row r="12301" spans="1:5" ht="14.4" x14ac:dyDescent="0.3">
      <c r="A12301" s="2">
        <f>ROW()</f>
        <v>12301</v>
      </c>
      <c r="E12301" s="50"/>
    </row>
    <row r="12302" spans="1:5" ht="14.4" x14ac:dyDescent="0.3">
      <c r="A12302" s="2">
        <f>ROW()</f>
        <v>12302</v>
      </c>
      <c r="E12302" s="50"/>
    </row>
    <row r="12303" spans="1:5" ht="14.4" x14ac:dyDescent="0.3">
      <c r="A12303" s="2">
        <f>ROW()</f>
        <v>12303</v>
      </c>
      <c r="E12303" s="50"/>
    </row>
    <row r="12304" spans="1:5" ht="14.4" x14ac:dyDescent="0.3">
      <c r="A12304" s="2">
        <f>ROW()</f>
        <v>12304</v>
      </c>
      <c r="E12304" s="50"/>
    </row>
    <row r="12305" spans="1:5" ht="14.4" x14ac:dyDescent="0.3">
      <c r="A12305" s="2">
        <f>ROW()</f>
        <v>12305</v>
      </c>
      <c r="E12305" s="50"/>
    </row>
    <row r="12306" spans="1:5" ht="14.4" x14ac:dyDescent="0.3">
      <c r="A12306" s="2">
        <f>ROW()</f>
        <v>12306</v>
      </c>
      <c r="E12306" s="50"/>
    </row>
    <row r="12307" spans="1:5" ht="14.4" x14ac:dyDescent="0.3">
      <c r="A12307" s="2">
        <f>ROW()</f>
        <v>12307</v>
      </c>
      <c r="E12307" s="50"/>
    </row>
    <row r="12308" spans="1:5" ht="14.4" x14ac:dyDescent="0.3">
      <c r="A12308" s="2">
        <f>ROW()</f>
        <v>12308</v>
      </c>
      <c r="E12308" s="50"/>
    </row>
    <row r="12309" spans="1:5" ht="14.4" x14ac:dyDescent="0.3">
      <c r="A12309" s="2">
        <f>ROW()</f>
        <v>12309</v>
      </c>
      <c r="E12309" s="50"/>
    </row>
    <row r="12310" spans="1:5" ht="14.4" x14ac:dyDescent="0.3">
      <c r="A12310" s="2">
        <f>ROW()</f>
        <v>12310</v>
      </c>
      <c r="E12310" s="50"/>
    </row>
    <row r="12311" spans="1:5" ht="14.4" x14ac:dyDescent="0.3">
      <c r="A12311" s="2">
        <f>ROW()</f>
        <v>12311</v>
      </c>
      <c r="E12311" s="50"/>
    </row>
    <row r="12312" spans="1:5" ht="14.4" x14ac:dyDescent="0.3">
      <c r="A12312" s="2">
        <f>ROW()</f>
        <v>12312</v>
      </c>
      <c r="E12312" s="50"/>
    </row>
    <row r="12313" spans="1:5" ht="14.4" x14ac:dyDescent="0.3">
      <c r="A12313" s="2">
        <f>ROW()</f>
        <v>12313</v>
      </c>
      <c r="E12313" s="50"/>
    </row>
    <row r="12314" spans="1:5" ht="14.4" x14ac:dyDescent="0.3">
      <c r="A12314" s="2">
        <f>ROW()</f>
        <v>12314</v>
      </c>
      <c r="E12314" s="50"/>
    </row>
    <row r="12315" spans="1:5" ht="14.4" x14ac:dyDescent="0.3">
      <c r="A12315" s="2">
        <f>ROW()</f>
        <v>12315</v>
      </c>
      <c r="E12315" s="50"/>
    </row>
    <row r="12316" spans="1:5" ht="14.4" x14ac:dyDescent="0.3">
      <c r="A12316" s="2">
        <f>ROW()</f>
        <v>12316</v>
      </c>
      <c r="E12316" s="50"/>
    </row>
    <row r="12317" spans="1:5" ht="14.4" x14ac:dyDescent="0.3">
      <c r="A12317" s="2">
        <f>ROW()</f>
        <v>12317</v>
      </c>
      <c r="E12317" s="50"/>
    </row>
    <row r="12318" spans="1:5" ht="14.4" x14ac:dyDescent="0.3">
      <c r="A12318" s="2">
        <f>ROW()</f>
        <v>12318</v>
      </c>
      <c r="E12318" s="50"/>
    </row>
    <row r="12319" spans="1:5" ht="14.4" x14ac:dyDescent="0.3">
      <c r="A12319" s="2">
        <f>ROW()</f>
        <v>12319</v>
      </c>
      <c r="E12319" s="50"/>
    </row>
    <row r="12320" spans="1:5" ht="14.4" x14ac:dyDescent="0.3">
      <c r="A12320" s="2">
        <f>ROW()</f>
        <v>12320</v>
      </c>
      <c r="E12320" s="50"/>
    </row>
    <row r="12321" spans="1:5" ht="14.4" x14ac:dyDescent="0.3">
      <c r="A12321" s="2">
        <f>ROW()</f>
        <v>12321</v>
      </c>
      <c r="E12321" s="50"/>
    </row>
    <row r="12322" spans="1:5" ht="14.4" x14ac:dyDescent="0.3">
      <c r="A12322" s="2">
        <f>ROW()</f>
        <v>12322</v>
      </c>
      <c r="E12322" s="50"/>
    </row>
    <row r="12323" spans="1:5" ht="14.4" x14ac:dyDescent="0.3">
      <c r="A12323" s="2">
        <f>ROW()</f>
        <v>12323</v>
      </c>
      <c r="E12323" s="50"/>
    </row>
    <row r="12324" spans="1:5" ht="14.4" x14ac:dyDescent="0.3">
      <c r="A12324" s="2">
        <f>ROW()</f>
        <v>12324</v>
      </c>
      <c r="E12324" s="50"/>
    </row>
    <row r="12325" spans="1:5" ht="14.4" x14ac:dyDescent="0.3">
      <c r="A12325" s="2">
        <f>ROW()</f>
        <v>12325</v>
      </c>
      <c r="E12325" s="50"/>
    </row>
    <row r="12326" spans="1:5" ht="14.4" x14ac:dyDescent="0.3">
      <c r="A12326" s="2">
        <f>ROW()</f>
        <v>12326</v>
      </c>
      <c r="E12326" s="50"/>
    </row>
    <row r="12327" spans="1:5" ht="14.4" x14ac:dyDescent="0.3">
      <c r="A12327" s="2">
        <f>ROW()</f>
        <v>12327</v>
      </c>
      <c r="E12327" s="50"/>
    </row>
    <row r="12328" spans="1:5" ht="14.4" x14ac:dyDescent="0.3">
      <c r="A12328" s="2">
        <f>ROW()</f>
        <v>12328</v>
      </c>
      <c r="E12328" s="50"/>
    </row>
    <row r="12329" spans="1:5" ht="14.4" x14ac:dyDescent="0.3">
      <c r="A12329" s="2">
        <f>ROW()</f>
        <v>12329</v>
      </c>
      <c r="E12329" s="50"/>
    </row>
    <row r="12330" spans="1:5" ht="14.4" x14ac:dyDescent="0.3">
      <c r="A12330" s="2">
        <f>ROW()</f>
        <v>12330</v>
      </c>
      <c r="E12330" s="50"/>
    </row>
    <row r="12331" spans="1:5" ht="14.4" x14ac:dyDescent="0.3">
      <c r="A12331" s="2">
        <f>ROW()</f>
        <v>12331</v>
      </c>
      <c r="E12331" s="50"/>
    </row>
    <row r="12332" spans="1:5" ht="14.4" x14ac:dyDescent="0.3">
      <c r="A12332" s="2">
        <f>ROW()</f>
        <v>12332</v>
      </c>
      <c r="E12332" s="50"/>
    </row>
    <row r="12333" spans="1:5" ht="14.4" x14ac:dyDescent="0.3">
      <c r="A12333" s="2">
        <f>ROW()</f>
        <v>12333</v>
      </c>
      <c r="E12333" s="50"/>
    </row>
    <row r="12334" spans="1:5" ht="14.4" x14ac:dyDescent="0.3">
      <c r="A12334" s="2">
        <f>ROW()</f>
        <v>12334</v>
      </c>
      <c r="E12334" s="50"/>
    </row>
    <row r="12335" spans="1:5" ht="14.4" x14ac:dyDescent="0.3">
      <c r="A12335" s="2">
        <f>ROW()</f>
        <v>12335</v>
      </c>
      <c r="E12335" s="50"/>
    </row>
    <row r="12336" spans="1:5" ht="14.4" x14ac:dyDescent="0.3">
      <c r="A12336" s="2">
        <f>ROW()</f>
        <v>12336</v>
      </c>
      <c r="E12336" s="50"/>
    </row>
    <row r="12337" spans="1:5" ht="14.4" x14ac:dyDescent="0.3">
      <c r="A12337" s="2">
        <f>ROW()</f>
        <v>12337</v>
      </c>
      <c r="E12337" s="50"/>
    </row>
    <row r="12338" spans="1:5" ht="14.4" x14ac:dyDescent="0.3">
      <c r="A12338" s="2">
        <f>ROW()</f>
        <v>12338</v>
      </c>
      <c r="E12338" s="50"/>
    </row>
    <row r="12339" spans="1:5" ht="14.4" x14ac:dyDescent="0.3">
      <c r="A12339" s="2">
        <f>ROW()</f>
        <v>12339</v>
      </c>
      <c r="E12339" s="50"/>
    </row>
    <row r="12340" spans="1:5" ht="14.4" x14ac:dyDescent="0.3">
      <c r="A12340" s="2">
        <f>ROW()</f>
        <v>12340</v>
      </c>
      <c r="E12340" s="50"/>
    </row>
    <row r="12341" spans="1:5" ht="14.4" x14ac:dyDescent="0.3">
      <c r="A12341" s="2">
        <f>ROW()</f>
        <v>12341</v>
      </c>
      <c r="E12341" s="50"/>
    </row>
    <row r="12342" spans="1:5" ht="14.4" x14ac:dyDescent="0.3">
      <c r="A12342" s="2">
        <f>ROW()</f>
        <v>12342</v>
      </c>
      <c r="E12342" s="50"/>
    </row>
    <row r="12343" spans="1:5" ht="14.4" x14ac:dyDescent="0.3">
      <c r="A12343" s="2">
        <f>ROW()</f>
        <v>12343</v>
      </c>
      <c r="E12343" s="50"/>
    </row>
    <row r="12344" spans="1:5" ht="14.4" x14ac:dyDescent="0.3">
      <c r="A12344" s="2">
        <f>ROW()</f>
        <v>12344</v>
      </c>
      <c r="E12344" s="50"/>
    </row>
    <row r="12345" spans="1:5" ht="14.4" x14ac:dyDescent="0.3">
      <c r="A12345" s="2">
        <f>ROW()</f>
        <v>12345</v>
      </c>
      <c r="E12345" s="50"/>
    </row>
    <row r="12346" spans="1:5" ht="14.4" x14ac:dyDescent="0.3">
      <c r="A12346" s="2">
        <f>ROW()</f>
        <v>12346</v>
      </c>
      <c r="E12346" s="50"/>
    </row>
    <row r="12347" spans="1:5" ht="14.4" x14ac:dyDescent="0.3">
      <c r="A12347" s="2">
        <f>ROW()</f>
        <v>12347</v>
      </c>
      <c r="E12347" s="50"/>
    </row>
    <row r="12348" spans="1:5" ht="14.4" x14ac:dyDescent="0.3">
      <c r="A12348" s="2">
        <f>ROW()</f>
        <v>12348</v>
      </c>
      <c r="E12348" s="50"/>
    </row>
    <row r="12349" spans="1:5" ht="14.4" x14ac:dyDescent="0.3">
      <c r="A12349" s="2">
        <f>ROW()</f>
        <v>12349</v>
      </c>
      <c r="E12349" s="50"/>
    </row>
    <row r="12350" spans="1:5" ht="14.4" x14ac:dyDescent="0.3">
      <c r="A12350" s="2">
        <f>ROW()</f>
        <v>12350</v>
      </c>
      <c r="E12350" s="50"/>
    </row>
    <row r="12351" spans="1:5" ht="14.4" x14ac:dyDescent="0.3">
      <c r="A12351" s="2">
        <f>ROW()</f>
        <v>12351</v>
      </c>
      <c r="E12351" s="50"/>
    </row>
    <row r="12352" spans="1:5" ht="14.4" x14ac:dyDescent="0.3">
      <c r="A12352" s="2">
        <f>ROW()</f>
        <v>12352</v>
      </c>
      <c r="E12352" s="50"/>
    </row>
    <row r="12353" spans="1:5" ht="14.4" x14ac:dyDescent="0.3">
      <c r="A12353" s="2">
        <f>ROW()</f>
        <v>12353</v>
      </c>
      <c r="E12353" s="50"/>
    </row>
    <row r="12354" spans="1:5" ht="14.4" x14ac:dyDescent="0.3">
      <c r="A12354" s="2">
        <f>ROW()</f>
        <v>12354</v>
      </c>
      <c r="E12354" s="50"/>
    </row>
    <row r="12355" spans="1:5" ht="14.4" x14ac:dyDescent="0.3">
      <c r="A12355" s="2">
        <f>ROW()</f>
        <v>12355</v>
      </c>
      <c r="E12355" s="50"/>
    </row>
    <row r="12356" spans="1:5" ht="14.4" x14ac:dyDescent="0.3">
      <c r="A12356" s="2">
        <f>ROW()</f>
        <v>12356</v>
      </c>
      <c r="E12356" s="50"/>
    </row>
    <row r="12357" spans="1:5" ht="14.4" x14ac:dyDescent="0.3">
      <c r="A12357" s="2">
        <f>ROW()</f>
        <v>12357</v>
      </c>
      <c r="E12357" s="50"/>
    </row>
    <row r="12358" spans="1:5" ht="14.4" x14ac:dyDescent="0.3">
      <c r="A12358" s="2">
        <f>ROW()</f>
        <v>12358</v>
      </c>
      <c r="E12358" s="50"/>
    </row>
    <row r="12359" spans="1:5" ht="14.4" x14ac:dyDescent="0.3">
      <c r="A12359" s="2">
        <f>ROW()</f>
        <v>12359</v>
      </c>
      <c r="E12359" s="50"/>
    </row>
    <row r="12360" spans="1:5" ht="14.4" x14ac:dyDescent="0.3">
      <c r="A12360" s="2">
        <f>ROW()</f>
        <v>12360</v>
      </c>
      <c r="E12360" s="50"/>
    </row>
    <row r="12361" spans="1:5" ht="14.4" x14ac:dyDescent="0.3">
      <c r="A12361" s="2">
        <f>ROW()</f>
        <v>12361</v>
      </c>
      <c r="E12361" s="50"/>
    </row>
    <row r="12362" spans="1:5" ht="14.4" x14ac:dyDescent="0.3">
      <c r="A12362" s="2">
        <f>ROW()</f>
        <v>12362</v>
      </c>
      <c r="E12362" s="50"/>
    </row>
    <row r="12363" spans="1:5" ht="14.4" x14ac:dyDescent="0.3">
      <c r="A12363" s="2">
        <f>ROW()</f>
        <v>12363</v>
      </c>
      <c r="E12363" s="50"/>
    </row>
    <row r="12364" spans="1:5" ht="14.4" x14ac:dyDescent="0.3">
      <c r="A12364" s="2">
        <f>ROW()</f>
        <v>12364</v>
      </c>
      <c r="E12364" s="50"/>
    </row>
    <row r="12365" spans="1:5" ht="14.4" x14ac:dyDescent="0.3">
      <c r="A12365" s="2">
        <f>ROW()</f>
        <v>12365</v>
      </c>
      <c r="E12365" s="50"/>
    </row>
    <row r="12366" spans="1:5" ht="14.4" x14ac:dyDescent="0.3">
      <c r="A12366" s="2">
        <f>ROW()</f>
        <v>12366</v>
      </c>
      <c r="E12366" s="50"/>
    </row>
    <row r="12367" spans="1:5" ht="14.4" x14ac:dyDescent="0.3">
      <c r="A12367" s="2">
        <f>ROW()</f>
        <v>12367</v>
      </c>
      <c r="E12367" s="50"/>
    </row>
    <row r="12368" spans="1:5" ht="14.4" x14ac:dyDescent="0.3">
      <c r="A12368" s="2">
        <f>ROW()</f>
        <v>12368</v>
      </c>
      <c r="E12368" s="50"/>
    </row>
    <row r="12369" spans="1:5" ht="14.4" x14ac:dyDescent="0.3">
      <c r="A12369" s="2">
        <f>ROW()</f>
        <v>12369</v>
      </c>
      <c r="E12369" s="50"/>
    </row>
    <row r="12370" spans="1:5" ht="14.4" x14ac:dyDescent="0.3">
      <c r="A12370" s="2">
        <f>ROW()</f>
        <v>12370</v>
      </c>
      <c r="E12370" s="50"/>
    </row>
    <row r="12371" spans="1:5" ht="14.4" x14ac:dyDescent="0.3">
      <c r="A12371" s="2">
        <f>ROW()</f>
        <v>12371</v>
      </c>
      <c r="E12371" s="50"/>
    </row>
    <row r="12372" spans="1:5" ht="14.4" x14ac:dyDescent="0.3">
      <c r="A12372" s="2">
        <f>ROW()</f>
        <v>12372</v>
      </c>
      <c r="E12372" s="50"/>
    </row>
    <row r="12373" spans="1:5" ht="14.4" x14ac:dyDescent="0.3">
      <c r="A12373" s="2">
        <f>ROW()</f>
        <v>12373</v>
      </c>
      <c r="E12373" s="50"/>
    </row>
    <row r="12374" spans="1:5" ht="14.4" x14ac:dyDescent="0.3">
      <c r="A12374" s="2">
        <f>ROW()</f>
        <v>12374</v>
      </c>
      <c r="E12374" s="50"/>
    </row>
    <row r="12375" spans="1:5" ht="14.4" x14ac:dyDescent="0.3">
      <c r="A12375" s="2">
        <f>ROW()</f>
        <v>12375</v>
      </c>
      <c r="E12375" s="50"/>
    </row>
    <row r="12376" spans="1:5" ht="14.4" x14ac:dyDescent="0.3">
      <c r="A12376" s="2">
        <f>ROW()</f>
        <v>12376</v>
      </c>
      <c r="E12376" s="50"/>
    </row>
    <row r="12377" spans="1:5" ht="14.4" x14ac:dyDescent="0.3">
      <c r="A12377" s="2">
        <f>ROW()</f>
        <v>12377</v>
      </c>
      <c r="E12377" s="50"/>
    </row>
    <row r="12378" spans="1:5" ht="14.4" x14ac:dyDescent="0.3">
      <c r="A12378" s="2">
        <f>ROW()</f>
        <v>12378</v>
      </c>
      <c r="E12378" s="50"/>
    </row>
    <row r="12379" spans="1:5" ht="14.4" x14ac:dyDescent="0.3">
      <c r="A12379" s="2">
        <f>ROW()</f>
        <v>12379</v>
      </c>
      <c r="E12379" s="50"/>
    </row>
    <row r="12380" spans="1:5" ht="14.4" x14ac:dyDescent="0.3">
      <c r="A12380" s="2">
        <f>ROW()</f>
        <v>12380</v>
      </c>
      <c r="E12380" s="50"/>
    </row>
    <row r="12381" spans="1:5" ht="14.4" x14ac:dyDescent="0.3">
      <c r="A12381" s="2">
        <f>ROW()</f>
        <v>12381</v>
      </c>
      <c r="E12381" s="50"/>
    </row>
    <row r="12382" spans="1:5" ht="14.4" x14ac:dyDescent="0.3">
      <c r="A12382" s="2">
        <f>ROW()</f>
        <v>12382</v>
      </c>
      <c r="E12382" s="50"/>
    </row>
    <row r="12383" spans="1:5" ht="14.4" x14ac:dyDescent="0.3">
      <c r="A12383" s="2">
        <f>ROW()</f>
        <v>12383</v>
      </c>
      <c r="E12383" s="50"/>
    </row>
    <row r="12384" spans="1:5" ht="14.4" x14ac:dyDescent="0.3">
      <c r="A12384" s="2">
        <f>ROW()</f>
        <v>12384</v>
      </c>
      <c r="E12384" s="50"/>
    </row>
    <row r="12385" spans="1:5" ht="14.4" x14ac:dyDescent="0.3">
      <c r="A12385" s="2">
        <f>ROW()</f>
        <v>12385</v>
      </c>
      <c r="E12385" s="50"/>
    </row>
    <row r="12386" spans="1:5" ht="14.4" x14ac:dyDescent="0.3">
      <c r="A12386" s="2">
        <f>ROW()</f>
        <v>12386</v>
      </c>
      <c r="E12386" s="50"/>
    </row>
    <row r="12387" spans="1:5" ht="14.4" x14ac:dyDescent="0.3">
      <c r="A12387" s="2">
        <f>ROW()</f>
        <v>12387</v>
      </c>
      <c r="E12387" s="50"/>
    </row>
    <row r="12388" spans="1:5" ht="14.4" x14ac:dyDescent="0.3">
      <c r="A12388" s="2">
        <f>ROW()</f>
        <v>12388</v>
      </c>
      <c r="E12388" s="50"/>
    </row>
    <row r="12389" spans="1:5" ht="14.4" x14ac:dyDescent="0.3">
      <c r="A12389" s="2">
        <f>ROW()</f>
        <v>12389</v>
      </c>
      <c r="E12389" s="50"/>
    </row>
    <row r="12390" spans="1:5" ht="14.4" x14ac:dyDescent="0.3">
      <c r="A12390" s="2">
        <f>ROW()</f>
        <v>12390</v>
      </c>
      <c r="E12390" s="50"/>
    </row>
    <row r="12391" spans="1:5" ht="14.4" x14ac:dyDescent="0.3">
      <c r="A12391" s="2">
        <f>ROW()</f>
        <v>12391</v>
      </c>
      <c r="E12391" s="50"/>
    </row>
    <row r="12392" spans="1:5" ht="14.4" x14ac:dyDescent="0.3">
      <c r="A12392" s="2">
        <f>ROW()</f>
        <v>12392</v>
      </c>
      <c r="E12392" s="50"/>
    </row>
    <row r="12393" spans="1:5" ht="14.4" x14ac:dyDescent="0.3">
      <c r="A12393" s="2">
        <f>ROW()</f>
        <v>12393</v>
      </c>
      <c r="E12393" s="50"/>
    </row>
    <row r="12394" spans="1:5" ht="14.4" x14ac:dyDescent="0.3">
      <c r="A12394" s="2">
        <f>ROW()</f>
        <v>12394</v>
      </c>
      <c r="E12394" s="50"/>
    </row>
    <row r="12395" spans="1:5" ht="14.4" x14ac:dyDescent="0.3">
      <c r="A12395" s="2">
        <f>ROW()</f>
        <v>12395</v>
      </c>
      <c r="E12395" s="50"/>
    </row>
    <row r="12396" spans="1:5" ht="14.4" x14ac:dyDescent="0.3">
      <c r="A12396" s="2">
        <f>ROW()</f>
        <v>12396</v>
      </c>
      <c r="E12396" s="50"/>
    </row>
    <row r="12397" spans="1:5" ht="14.4" x14ac:dyDescent="0.3">
      <c r="A12397" s="2">
        <f>ROW()</f>
        <v>12397</v>
      </c>
      <c r="E12397" s="50"/>
    </row>
    <row r="12398" spans="1:5" ht="14.4" x14ac:dyDescent="0.3">
      <c r="A12398" s="2">
        <f>ROW()</f>
        <v>12398</v>
      </c>
      <c r="E12398" s="50"/>
    </row>
    <row r="12399" spans="1:5" ht="14.4" x14ac:dyDescent="0.3">
      <c r="A12399" s="2">
        <f>ROW()</f>
        <v>12399</v>
      </c>
      <c r="E12399" s="50"/>
    </row>
    <row r="12400" spans="1:5" ht="14.4" x14ac:dyDescent="0.3">
      <c r="A12400" s="2">
        <f>ROW()</f>
        <v>12400</v>
      </c>
      <c r="E12400" s="50"/>
    </row>
    <row r="12401" spans="1:5" ht="14.4" x14ac:dyDescent="0.3">
      <c r="A12401" s="2">
        <f>ROW()</f>
        <v>12401</v>
      </c>
      <c r="E12401" s="50"/>
    </row>
    <row r="12402" spans="1:5" ht="14.4" x14ac:dyDescent="0.3">
      <c r="A12402" s="2">
        <f>ROW()</f>
        <v>12402</v>
      </c>
      <c r="E12402" s="50"/>
    </row>
    <row r="12403" spans="1:5" ht="14.4" x14ac:dyDescent="0.3">
      <c r="A12403" s="2">
        <f>ROW()</f>
        <v>12403</v>
      </c>
      <c r="E12403" s="50"/>
    </row>
    <row r="12404" spans="1:5" ht="14.4" x14ac:dyDescent="0.3">
      <c r="A12404" s="2">
        <f>ROW()</f>
        <v>12404</v>
      </c>
      <c r="E12404" s="50"/>
    </row>
    <row r="12405" spans="1:5" ht="14.4" x14ac:dyDescent="0.3">
      <c r="A12405" s="2">
        <f>ROW()</f>
        <v>12405</v>
      </c>
      <c r="E12405" s="50"/>
    </row>
    <row r="12406" spans="1:5" ht="14.4" x14ac:dyDescent="0.3">
      <c r="A12406" s="2">
        <f>ROW()</f>
        <v>12406</v>
      </c>
      <c r="E12406" s="50"/>
    </row>
    <row r="12407" spans="1:5" ht="14.4" x14ac:dyDescent="0.3">
      <c r="A12407" s="2">
        <f>ROW()</f>
        <v>12407</v>
      </c>
      <c r="E12407" s="50"/>
    </row>
    <row r="12408" spans="1:5" ht="14.4" x14ac:dyDescent="0.3">
      <c r="A12408" s="2">
        <f>ROW()</f>
        <v>12408</v>
      </c>
      <c r="E12408" s="50"/>
    </row>
    <row r="12409" spans="1:5" ht="14.4" x14ac:dyDescent="0.3">
      <c r="A12409" s="2">
        <f>ROW()</f>
        <v>12409</v>
      </c>
      <c r="E12409" s="50"/>
    </row>
    <row r="12410" spans="1:5" ht="14.4" x14ac:dyDescent="0.3">
      <c r="A12410" s="2">
        <f>ROW()</f>
        <v>12410</v>
      </c>
      <c r="E12410" s="50"/>
    </row>
    <row r="12411" spans="1:5" ht="14.4" x14ac:dyDescent="0.3">
      <c r="A12411" s="2">
        <f>ROW()</f>
        <v>12411</v>
      </c>
      <c r="E12411" s="50"/>
    </row>
    <row r="12412" spans="1:5" ht="14.4" x14ac:dyDescent="0.3">
      <c r="A12412" s="2">
        <f>ROW()</f>
        <v>12412</v>
      </c>
      <c r="E12412" s="50"/>
    </row>
    <row r="12413" spans="1:5" ht="14.4" x14ac:dyDescent="0.3">
      <c r="A12413" s="2">
        <f>ROW()</f>
        <v>12413</v>
      </c>
      <c r="E12413" s="50"/>
    </row>
    <row r="12414" spans="1:5" ht="14.4" x14ac:dyDescent="0.3">
      <c r="A12414" s="2">
        <f>ROW()</f>
        <v>12414</v>
      </c>
      <c r="E12414" s="50"/>
    </row>
    <row r="12415" spans="1:5" ht="14.4" x14ac:dyDescent="0.3">
      <c r="A12415" s="2">
        <f>ROW()</f>
        <v>12415</v>
      </c>
      <c r="E12415" s="50"/>
    </row>
    <row r="12416" spans="1:5" ht="14.4" x14ac:dyDescent="0.3">
      <c r="A12416" s="2">
        <f>ROW()</f>
        <v>12416</v>
      </c>
      <c r="E12416" s="50"/>
    </row>
    <row r="12417" spans="1:5" ht="14.4" x14ac:dyDescent="0.3">
      <c r="A12417" s="2">
        <f>ROW()</f>
        <v>12417</v>
      </c>
      <c r="E12417" s="50"/>
    </row>
    <row r="12418" spans="1:5" ht="14.4" x14ac:dyDescent="0.3">
      <c r="A12418" s="2">
        <f>ROW()</f>
        <v>12418</v>
      </c>
      <c r="E12418" s="50"/>
    </row>
    <row r="12419" spans="1:5" ht="14.4" x14ac:dyDescent="0.3">
      <c r="A12419" s="2">
        <f>ROW()</f>
        <v>12419</v>
      </c>
      <c r="E12419" s="50"/>
    </row>
    <row r="12420" spans="1:5" ht="14.4" x14ac:dyDescent="0.3">
      <c r="A12420" s="2">
        <f>ROW()</f>
        <v>12420</v>
      </c>
      <c r="E12420" s="50"/>
    </row>
    <row r="12421" spans="1:5" ht="14.4" x14ac:dyDescent="0.3">
      <c r="A12421" s="2">
        <f>ROW()</f>
        <v>12421</v>
      </c>
      <c r="E12421" s="50"/>
    </row>
    <row r="12422" spans="1:5" ht="14.4" x14ac:dyDescent="0.3">
      <c r="A12422" s="2">
        <f>ROW()</f>
        <v>12422</v>
      </c>
      <c r="E12422" s="50"/>
    </row>
    <row r="12423" spans="1:5" ht="14.4" x14ac:dyDescent="0.3">
      <c r="A12423" s="2">
        <f>ROW()</f>
        <v>12423</v>
      </c>
      <c r="E12423" s="50"/>
    </row>
    <row r="12424" spans="1:5" ht="14.4" x14ac:dyDescent="0.3">
      <c r="A12424" s="2">
        <f>ROW()</f>
        <v>12424</v>
      </c>
      <c r="E12424" s="50"/>
    </row>
    <row r="12425" spans="1:5" ht="14.4" x14ac:dyDescent="0.3">
      <c r="A12425" s="2">
        <f>ROW()</f>
        <v>12425</v>
      </c>
      <c r="E12425" s="50"/>
    </row>
    <row r="12426" spans="1:5" ht="14.4" x14ac:dyDescent="0.3">
      <c r="A12426" s="2">
        <f>ROW()</f>
        <v>12426</v>
      </c>
      <c r="E12426" s="50"/>
    </row>
    <row r="12427" spans="1:5" ht="14.4" x14ac:dyDescent="0.3">
      <c r="A12427" s="2">
        <f>ROW()</f>
        <v>12427</v>
      </c>
      <c r="E12427" s="50"/>
    </row>
    <row r="12428" spans="1:5" ht="14.4" x14ac:dyDescent="0.3">
      <c r="A12428" s="2">
        <f>ROW()</f>
        <v>12428</v>
      </c>
      <c r="E12428" s="50"/>
    </row>
    <row r="12429" spans="1:5" ht="14.4" x14ac:dyDescent="0.3">
      <c r="A12429" s="2">
        <f>ROW()</f>
        <v>12429</v>
      </c>
      <c r="E12429" s="50"/>
    </row>
    <row r="12430" spans="1:5" ht="14.4" x14ac:dyDescent="0.3">
      <c r="A12430" s="2">
        <f>ROW()</f>
        <v>12430</v>
      </c>
      <c r="E12430" s="50"/>
    </row>
    <row r="12431" spans="1:5" ht="14.4" x14ac:dyDescent="0.3">
      <c r="A12431" s="2">
        <f>ROW()</f>
        <v>12431</v>
      </c>
      <c r="E12431" s="50"/>
    </row>
    <row r="12432" spans="1:5" ht="14.4" x14ac:dyDescent="0.3">
      <c r="A12432" s="2">
        <f>ROW()</f>
        <v>12432</v>
      </c>
      <c r="E12432" s="50"/>
    </row>
    <row r="12433" spans="1:5" ht="14.4" x14ac:dyDescent="0.3">
      <c r="A12433" s="2">
        <f>ROW()</f>
        <v>12433</v>
      </c>
      <c r="E12433" s="50"/>
    </row>
    <row r="12434" spans="1:5" ht="14.4" x14ac:dyDescent="0.3">
      <c r="A12434" s="2">
        <f>ROW()</f>
        <v>12434</v>
      </c>
      <c r="E12434" s="50"/>
    </row>
    <row r="12435" spans="1:5" ht="14.4" x14ac:dyDescent="0.3">
      <c r="A12435" s="2">
        <f>ROW()</f>
        <v>12435</v>
      </c>
      <c r="E12435" s="50"/>
    </row>
    <row r="12436" spans="1:5" ht="14.4" x14ac:dyDescent="0.3">
      <c r="A12436" s="2">
        <f>ROW()</f>
        <v>12436</v>
      </c>
      <c r="E12436" s="50"/>
    </row>
    <row r="12437" spans="1:5" ht="14.4" x14ac:dyDescent="0.3">
      <c r="A12437" s="2">
        <f>ROW()</f>
        <v>12437</v>
      </c>
      <c r="E12437" s="50"/>
    </row>
    <row r="12438" spans="1:5" ht="14.4" x14ac:dyDescent="0.3">
      <c r="A12438" s="2">
        <f>ROW()</f>
        <v>12438</v>
      </c>
      <c r="E12438" s="50"/>
    </row>
    <row r="12439" spans="1:5" ht="14.4" x14ac:dyDescent="0.3">
      <c r="A12439" s="2">
        <f>ROW()</f>
        <v>12439</v>
      </c>
      <c r="E12439" s="50"/>
    </row>
    <row r="12440" spans="1:5" ht="14.4" x14ac:dyDescent="0.3">
      <c r="A12440" s="2">
        <f>ROW()</f>
        <v>12440</v>
      </c>
      <c r="E12440" s="50"/>
    </row>
    <row r="12441" spans="1:5" ht="14.4" x14ac:dyDescent="0.3">
      <c r="A12441" s="2">
        <f>ROW()</f>
        <v>12441</v>
      </c>
      <c r="E12441" s="50"/>
    </row>
    <row r="12442" spans="1:5" ht="14.4" x14ac:dyDescent="0.3">
      <c r="A12442" s="2">
        <f>ROW()</f>
        <v>12442</v>
      </c>
      <c r="E12442" s="50"/>
    </row>
    <row r="12443" spans="1:5" ht="14.4" x14ac:dyDescent="0.3">
      <c r="A12443" s="2">
        <f>ROW()</f>
        <v>12443</v>
      </c>
      <c r="E12443" s="50"/>
    </row>
    <row r="12444" spans="1:5" ht="14.4" x14ac:dyDescent="0.3">
      <c r="A12444" s="2">
        <f>ROW()</f>
        <v>12444</v>
      </c>
      <c r="E12444" s="50"/>
    </row>
    <row r="12445" spans="1:5" ht="14.4" x14ac:dyDescent="0.3">
      <c r="A12445" s="2">
        <f>ROW()</f>
        <v>12445</v>
      </c>
      <c r="E12445" s="50"/>
    </row>
    <row r="12446" spans="1:5" ht="14.4" x14ac:dyDescent="0.3">
      <c r="A12446" s="2">
        <f>ROW()</f>
        <v>12446</v>
      </c>
      <c r="E12446" s="50"/>
    </row>
    <row r="12447" spans="1:5" ht="14.4" x14ac:dyDescent="0.3">
      <c r="A12447" s="2">
        <f>ROW()</f>
        <v>12447</v>
      </c>
      <c r="E12447" s="50"/>
    </row>
    <row r="12448" spans="1:5" ht="14.4" x14ac:dyDescent="0.3">
      <c r="A12448" s="2">
        <f>ROW()</f>
        <v>12448</v>
      </c>
      <c r="E12448" s="50"/>
    </row>
    <row r="12449" spans="1:5" ht="14.4" x14ac:dyDescent="0.3">
      <c r="A12449" s="2">
        <f>ROW()</f>
        <v>12449</v>
      </c>
      <c r="E12449" s="50"/>
    </row>
    <row r="12450" spans="1:5" ht="14.4" x14ac:dyDescent="0.3">
      <c r="A12450" s="2">
        <f>ROW()</f>
        <v>12450</v>
      </c>
      <c r="E12450" s="50"/>
    </row>
    <row r="12451" spans="1:5" ht="14.4" x14ac:dyDescent="0.3">
      <c r="A12451" s="2">
        <f>ROW()</f>
        <v>12451</v>
      </c>
      <c r="E12451" s="50"/>
    </row>
    <row r="12452" spans="1:5" ht="14.4" x14ac:dyDescent="0.3">
      <c r="A12452" s="2">
        <f>ROW()</f>
        <v>12452</v>
      </c>
      <c r="E12452" s="50"/>
    </row>
    <row r="12453" spans="1:5" ht="14.4" x14ac:dyDescent="0.3">
      <c r="A12453" s="2">
        <f>ROW()</f>
        <v>12453</v>
      </c>
      <c r="E12453" s="50"/>
    </row>
    <row r="12454" spans="1:5" ht="14.4" x14ac:dyDescent="0.3">
      <c r="A12454" s="2">
        <f>ROW()</f>
        <v>12454</v>
      </c>
      <c r="E12454" s="50"/>
    </row>
    <row r="12455" spans="1:5" ht="14.4" x14ac:dyDescent="0.3">
      <c r="A12455" s="2">
        <f>ROW()</f>
        <v>12455</v>
      </c>
      <c r="E12455" s="50"/>
    </row>
    <row r="12456" spans="1:5" ht="14.4" x14ac:dyDescent="0.3">
      <c r="A12456" s="2">
        <f>ROW()</f>
        <v>12456</v>
      </c>
      <c r="E12456" s="50"/>
    </row>
    <row r="12457" spans="1:5" ht="14.4" x14ac:dyDescent="0.3">
      <c r="A12457" s="2">
        <f>ROW()</f>
        <v>12457</v>
      </c>
      <c r="E12457" s="50"/>
    </row>
    <row r="12458" spans="1:5" ht="14.4" x14ac:dyDescent="0.3">
      <c r="A12458" s="2">
        <f>ROW()</f>
        <v>12458</v>
      </c>
      <c r="E12458" s="50"/>
    </row>
    <row r="12459" spans="1:5" ht="14.4" x14ac:dyDescent="0.3">
      <c r="A12459" s="2">
        <f>ROW()</f>
        <v>12459</v>
      </c>
      <c r="E12459" s="50"/>
    </row>
    <row r="12460" spans="1:5" ht="14.4" x14ac:dyDescent="0.3">
      <c r="A12460" s="2">
        <f>ROW()</f>
        <v>12460</v>
      </c>
      <c r="E12460" s="50"/>
    </row>
    <row r="12461" spans="1:5" ht="14.4" x14ac:dyDescent="0.3">
      <c r="A12461" s="2">
        <f>ROW()</f>
        <v>12461</v>
      </c>
      <c r="E12461" s="50"/>
    </row>
    <row r="12462" spans="1:5" ht="14.4" x14ac:dyDescent="0.3">
      <c r="A12462" s="2">
        <f>ROW()</f>
        <v>12462</v>
      </c>
      <c r="E12462" s="50"/>
    </row>
    <row r="12463" spans="1:5" ht="14.4" x14ac:dyDescent="0.3">
      <c r="A12463" s="2">
        <f>ROW()</f>
        <v>12463</v>
      </c>
      <c r="E12463" s="50"/>
    </row>
    <row r="12464" spans="1:5" ht="14.4" x14ac:dyDescent="0.3">
      <c r="A12464" s="2">
        <f>ROW()</f>
        <v>12464</v>
      </c>
      <c r="E12464" s="50"/>
    </row>
    <row r="12465" spans="1:5" ht="14.4" x14ac:dyDescent="0.3">
      <c r="A12465" s="2">
        <f>ROW()</f>
        <v>12465</v>
      </c>
      <c r="E12465" s="50"/>
    </row>
    <row r="12466" spans="1:5" ht="14.4" x14ac:dyDescent="0.3">
      <c r="A12466" s="2">
        <f>ROW()</f>
        <v>12466</v>
      </c>
      <c r="E12466" s="50"/>
    </row>
    <row r="12467" spans="1:5" ht="14.4" x14ac:dyDescent="0.3">
      <c r="A12467" s="2">
        <f>ROW()</f>
        <v>12467</v>
      </c>
      <c r="E12467" s="50"/>
    </row>
    <row r="12468" spans="1:5" ht="14.4" x14ac:dyDescent="0.3">
      <c r="A12468" s="2">
        <f>ROW()</f>
        <v>12468</v>
      </c>
      <c r="E12468" s="50"/>
    </row>
    <row r="12469" spans="1:5" ht="14.4" x14ac:dyDescent="0.3">
      <c r="A12469" s="2">
        <f>ROW()</f>
        <v>12469</v>
      </c>
      <c r="E12469" s="50"/>
    </row>
    <row r="12470" spans="1:5" ht="14.4" x14ac:dyDescent="0.3">
      <c r="A12470" s="2">
        <f>ROW()</f>
        <v>12470</v>
      </c>
      <c r="E12470" s="50"/>
    </row>
    <row r="12471" spans="1:5" ht="14.4" x14ac:dyDescent="0.3">
      <c r="A12471" s="2">
        <f>ROW()</f>
        <v>12471</v>
      </c>
      <c r="E12471" s="50"/>
    </row>
    <row r="12472" spans="1:5" ht="14.4" x14ac:dyDescent="0.3">
      <c r="A12472" s="2">
        <f>ROW()</f>
        <v>12472</v>
      </c>
      <c r="E12472" s="50"/>
    </row>
    <row r="12473" spans="1:5" ht="14.4" x14ac:dyDescent="0.3">
      <c r="A12473" s="2">
        <f>ROW()</f>
        <v>12473</v>
      </c>
      <c r="E12473" s="50"/>
    </row>
    <row r="12474" spans="1:5" ht="14.4" x14ac:dyDescent="0.3">
      <c r="A12474" s="2">
        <f>ROW()</f>
        <v>12474</v>
      </c>
      <c r="E12474" s="50"/>
    </row>
    <row r="12475" spans="1:5" ht="14.4" x14ac:dyDescent="0.3">
      <c r="A12475" s="2">
        <f>ROW()</f>
        <v>12475</v>
      </c>
      <c r="E12475" s="50"/>
    </row>
    <row r="12476" spans="1:5" ht="14.4" x14ac:dyDescent="0.3">
      <c r="A12476" s="2">
        <f>ROW()</f>
        <v>12476</v>
      </c>
      <c r="E12476" s="50"/>
    </row>
    <row r="12477" spans="1:5" ht="14.4" x14ac:dyDescent="0.3">
      <c r="A12477" s="2">
        <f>ROW()</f>
        <v>12477</v>
      </c>
      <c r="E12477" s="50"/>
    </row>
    <row r="12478" spans="1:5" ht="14.4" x14ac:dyDescent="0.3">
      <c r="A12478" s="2">
        <f>ROW()</f>
        <v>12478</v>
      </c>
      <c r="E12478" s="50"/>
    </row>
    <row r="12479" spans="1:5" ht="14.4" x14ac:dyDescent="0.3">
      <c r="A12479" s="2">
        <f>ROW()</f>
        <v>12479</v>
      </c>
      <c r="E12479" s="50"/>
    </row>
    <row r="12480" spans="1:5" ht="14.4" x14ac:dyDescent="0.3">
      <c r="A12480" s="2">
        <f>ROW()</f>
        <v>12480</v>
      </c>
      <c r="E12480" s="50"/>
    </row>
    <row r="12481" spans="1:5" ht="14.4" x14ac:dyDescent="0.3">
      <c r="A12481" s="2">
        <f>ROW()</f>
        <v>12481</v>
      </c>
      <c r="E12481" s="50"/>
    </row>
    <row r="12482" spans="1:5" ht="14.4" x14ac:dyDescent="0.3">
      <c r="A12482" s="2">
        <f>ROW()</f>
        <v>12482</v>
      </c>
      <c r="E12482" s="50"/>
    </row>
    <row r="12483" spans="1:5" ht="14.4" x14ac:dyDescent="0.3">
      <c r="A12483" s="2">
        <f>ROW()</f>
        <v>12483</v>
      </c>
      <c r="E12483" s="50"/>
    </row>
    <row r="12484" spans="1:5" ht="14.4" x14ac:dyDescent="0.3">
      <c r="A12484" s="2">
        <f>ROW()</f>
        <v>12484</v>
      </c>
      <c r="E12484" s="50"/>
    </row>
    <row r="12485" spans="1:5" ht="14.4" x14ac:dyDescent="0.3">
      <c r="A12485" s="2">
        <f>ROW()</f>
        <v>12485</v>
      </c>
      <c r="E12485" s="50"/>
    </row>
    <row r="12486" spans="1:5" ht="14.4" x14ac:dyDescent="0.3">
      <c r="A12486" s="2">
        <f>ROW()</f>
        <v>12486</v>
      </c>
      <c r="E12486" s="50"/>
    </row>
    <row r="12487" spans="1:5" ht="14.4" x14ac:dyDescent="0.3">
      <c r="A12487" s="2">
        <f>ROW()</f>
        <v>12487</v>
      </c>
      <c r="E12487" s="50"/>
    </row>
    <row r="12488" spans="1:5" ht="14.4" x14ac:dyDescent="0.3">
      <c r="A12488" s="2">
        <f>ROW()</f>
        <v>12488</v>
      </c>
      <c r="E12488" s="50"/>
    </row>
    <row r="12489" spans="1:5" ht="14.4" x14ac:dyDescent="0.3">
      <c r="A12489" s="2">
        <f>ROW()</f>
        <v>12489</v>
      </c>
      <c r="E12489" s="50"/>
    </row>
    <row r="12490" spans="1:5" ht="14.4" x14ac:dyDescent="0.3">
      <c r="A12490" s="2">
        <f>ROW()</f>
        <v>12490</v>
      </c>
      <c r="E12490" s="50"/>
    </row>
    <row r="12491" spans="1:5" ht="14.4" x14ac:dyDescent="0.3">
      <c r="A12491" s="2">
        <f>ROW()</f>
        <v>12491</v>
      </c>
      <c r="E12491" s="50"/>
    </row>
    <row r="12492" spans="1:5" ht="14.4" x14ac:dyDescent="0.3">
      <c r="A12492" s="2">
        <f>ROW()</f>
        <v>12492</v>
      </c>
      <c r="E12492" s="50"/>
    </row>
    <row r="12493" spans="1:5" ht="14.4" x14ac:dyDescent="0.3">
      <c r="A12493" s="2">
        <f>ROW()</f>
        <v>12493</v>
      </c>
      <c r="E12493" s="50"/>
    </row>
    <row r="12494" spans="1:5" ht="14.4" x14ac:dyDescent="0.3">
      <c r="A12494" s="2">
        <f>ROW()</f>
        <v>12494</v>
      </c>
      <c r="E12494" s="50"/>
    </row>
    <row r="12495" spans="1:5" ht="14.4" x14ac:dyDescent="0.3">
      <c r="A12495" s="2">
        <f>ROW()</f>
        <v>12495</v>
      </c>
      <c r="E12495" s="50"/>
    </row>
    <row r="12496" spans="1:5" ht="14.4" x14ac:dyDescent="0.3">
      <c r="A12496" s="2">
        <f>ROW()</f>
        <v>12496</v>
      </c>
      <c r="E12496" s="50"/>
    </row>
    <row r="12497" spans="1:5" ht="14.4" x14ac:dyDescent="0.3">
      <c r="A12497" s="2">
        <f>ROW()</f>
        <v>12497</v>
      </c>
      <c r="E12497" s="50"/>
    </row>
    <row r="12498" spans="1:5" ht="14.4" x14ac:dyDescent="0.3">
      <c r="A12498" s="2">
        <f>ROW()</f>
        <v>12498</v>
      </c>
      <c r="E12498" s="50"/>
    </row>
    <row r="12499" spans="1:5" ht="14.4" x14ac:dyDescent="0.3">
      <c r="A12499" s="2">
        <f>ROW()</f>
        <v>12499</v>
      </c>
      <c r="E12499" s="50"/>
    </row>
    <row r="12500" spans="1:5" ht="14.4" x14ac:dyDescent="0.3">
      <c r="A12500" s="2">
        <f>ROW()</f>
        <v>12500</v>
      </c>
      <c r="E12500" s="50"/>
    </row>
    <row r="12501" spans="1:5" ht="14.4" x14ac:dyDescent="0.3">
      <c r="A12501" s="2">
        <f>ROW()</f>
        <v>12501</v>
      </c>
      <c r="E12501" s="50"/>
    </row>
    <row r="12502" spans="1:5" ht="14.4" x14ac:dyDescent="0.3">
      <c r="A12502" s="2">
        <f>ROW()</f>
        <v>12502</v>
      </c>
      <c r="E12502" s="50"/>
    </row>
    <row r="12503" spans="1:5" ht="14.4" x14ac:dyDescent="0.3">
      <c r="A12503" s="2">
        <f>ROW()</f>
        <v>12503</v>
      </c>
      <c r="E12503" s="50"/>
    </row>
    <row r="12504" spans="1:5" ht="14.4" x14ac:dyDescent="0.3">
      <c r="A12504" s="2">
        <f>ROW()</f>
        <v>12504</v>
      </c>
      <c r="E12504" s="50"/>
    </row>
    <row r="12505" spans="1:5" ht="14.4" x14ac:dyDescent="0.3">
      <c r="A12505" s="2">
        <f>ROW()</f>
        <v>12505</v>
      </c>
      <c r="E12505" s="50"/>
    </row>
    <row r="12506" spans="1:5" ht="14.4" x14ac:dyDescent="0.3">
      <c r="A12506" s="2">
        <f>ROW()</f>
        <v>12506</v>
      </c>
      <c r="E12506" s="50"/>
    </row>
    <row r="12507" spans="1:5" ht="14.4" x14ac:dyDescent="0.3">
      <c r="A12507" s="2">
        <f>ROW()</f>
        <v>12507</v>
      </c>
      <c r="E12507" s="50"/>
    </row>
    <row r="12508" spans="1:5" ht="14.4" x14ac:dyDescent="0.3">
      <c r="A12508" s="2">
        <f>ROW()</f>
        <v>12508</v>
      </c>
      <c r="E12508" s="50"/>
    </row>
    <row r="12509" spans="1:5" ht="14.4" x14ac:dyDescent="0.3">
      <c r="A12509" s="2">
        <f>ROW()</f>
        <v>12509</v>
      </c>
      <c r="E12509" s="50"/>
    </row>
    <row r="12510" spans="1:5" ht="14.4" x14ac:dyDescent="0.3">
      <c r="A12510" s="2">
        <f>ROW()</f>
        <v>12510</v>
      </c>
      <c r="E12510" s="50"/>
    </row>
    <row r="12511" spans="1:5" ht="14.4" x14ac:dyDescent="0.3">
      <c r="A12511" s="2">
        <f>ROW()</f>
        <v>12511</v>
      </c>
      <c r="E12511" s="50"/>
    </row>
    <row r="12512" spans="1:5" ht="14.4" x14ac:dyDescent="0.3">
      <c r="A12512" s="2">
        <f>ROW()</f>
        <v>12512</v>
      </c>
      <c r="E12512" s="50"/>
    </row>
    <row r="12513" spans="1:5" ht="14.4" x14ac:dyDescent="0.3">
      <c r="A12513" s="2">
        <f>ROW()</f>
        <v>12513</v>
      </c>
      <c r="E12513" s="50"/>
    </row>
    <row r="12514" spans="1:5" ht="14.4" x14ac:dyDescent="0.3">
      <c r="A12514" s="2">
        <f>ROW()</f>
        <v>12514</v>
      </c>
      <c r="E12514" s="50"/>
    </row>
    <row r="12515" spans="1:5" ht="14.4" x14ac:dyDescent="0.3">
      <c r="A12515" s="2">
        <f>ROW()</f>
        <v>12515</v>
      </c>
      <c r="E12515" s="50"/>
    </row>
    <row r="12516" spans="1:5" ht="14.4" x14ac:dyDescent="0.3">
      <c r="A12516" s="2">
        <f>ROW()</f>
        <v>12516</v>
      </c>
      <c r="E12516" s="50"/>
    </row>
    <row r="12517" spans="1:5" ht="14.4" x14ac:dyDescent="0.3">
      <c r="A12517" s="2">
        <f>ROW()</f>
        <v>12517</v>
      </c>
      <c r="E12517" s="50"/>
    </row>
    <row r="12518" spans="1:5" ht="14.4" x14ac:dyDescent="0.3">
      <c r="A12518" s="2">
        <f>ROW()</f>
        <v>12518</v>
      </c>
      <c r="E12518" s="50"/>
    </row>
    <row r="12519" spans="1:5" ht="14.4" x14ac:dyDescent="0.3">
      <c r="A12519" s="2">
        <f>ROW()</f>
        <v>12519</v>
      </c>
      <c r="E12519" s="50"/>
    </row>
    <row r="12520" spans="1:5" ht="14.4" x14ac:dyDescent="0.3">
      <c r="A12520" s="2">
        <f>ROW()</f>
        <v>12520</v>
      </c>
      <c r="E12520" s="50"/>
    </row>
    <row r="12521" spans="1:5" ht="14.4" x14ac:dyDescent="0.3">
      <c r="A12521" s="2">
        <f>ROW()</f>
        <v>12521</v>
      </c>
      <c r="E12521" s="50"/>
    </row>
    <row r="12522" spans="1:5" ht="14.4" x14ac:dyDescent="0.3">
      <c r="A12522" s="2">
        <f>ROW()</f>
        <v>12522</v>
      </c>
      <c r="E12522" s="50"/>
    </row>
    <row r="12523" spans="1:5" ht="14.4" x14ac:dyDescent="0.3">
      <c r="A12523" s="2">
        <f>ROW()</f>
        <v>12523</v>
      </c>
      <c r="E12523" s="50"/>
    </row>
    <row r="12524" spans="1:5" ht="14.4" x14ac:dyDescent="0.3">
      <c r="A12524" s="2">
        <f>ROW()</f>
        <v>12524</v>
      </c>
      <c r="E12524" s="50"/>
    </row>
    <row r="12525" spans="1:5" ht="14.4" x14ac:dyDescent="0.3">
      <c r="A12525" s="2">
        <f>ROW()</f>
        <v>12525</v>
      </c>
      <c r="E12525" s="50"/>
    </row>
    <row r="12526" spans="1:5" ht="14.4" x14ac:dyDescent="0.3">
      <c r="A12526" s="2">
        <f>ROW()</f>
        <v>12526</v>
      </c>
      <c r="E12526" s="50"/>
    </row>
    <row r="12527" spans="1:5" ht="14.4" x14ac:dyDescent="0.3">
      <c r="A12527" s="2">
        <f>ROW()</f>
        <v>12527</v>
      </c>
      <c r="E12527" s="50"/>
    </row>
    <row r="12528" spans="1:5" ht="14.4" x14ac:dyDescent="0.3">
      <c r="A12528" s="2">
        <f>ROW()</f>
        <v>12528</v>
      </c>
      <c r="E12528" s="50"/>
    </row>
    <row r="12529" spans="1:5" ht="14.4" x14ac:dyDescent="0.3">
      <c r="A12529" s="2">
        <f>ROW()</f>
        <v>12529</v>
      </c>
      <c r="E12529" s="50"/>
    </row>
    <row r="12530" spans="1:5" ht="14.4" x14ac:dyDescent="0.3">
      <c r="A12530" s="2">
        <f>ROW()</f>
        <v>12530</v>
      </c>
      <c r="E12530" s="50"/>
    </row>
    <row r="12531" spans="1:5" ht="14.4" x14ac:dyDescent="0.3">
      <c r="A12531" s="2">
        <f>ROW()</f>
        <v>12531</v>
      </c>
      <c r="E12531" s="50"/>
    </row>
    <row r="12532" spans="1:5" ht="14.4" x14ac:dyDescent="0.3">
      <c r="A12532" s="2">
        <f>ROW()</f>
        <v>12532</v>
      </c>
      <c r="E12532" s="50"/>
    </row>
    <row r="12533" spans="1:5" ht="14.4" x14ac:dyDescent="0.3">
      <c r="A12533" s="2">
        <f>ROW()</f>
        <v>12533</v>
      </c>
      <c r="E12533" s="50"/>
    </row>
    <row r="12534" spans="1:5" ht="14.4" x14ac:dyDescent="0.3">
      <c r="A12534" s="2">
        <f>ROW()</f>
        <v>12534</v>
      </c>
      <c r="E12534" s="50"/>
    </row>
    <row r="12535" spans="1:5" ht="14.4" x14ac:dyDescent="0.3">
      <c r="A12535" s="2">
        <f>ROW()</f>
        <v>12535</v>
      </c>
      <c r="E12535" s="50"/>
    </row>
    <row r="12536" spans="1:5" ht="14.4" x14ac:dyDescent="0.3">
      <c r="A12536" s="2">
        <f>ROW()</f>
        <v>12536</v>
      </c>
      <c r="E12536" s="50"/>
    </row>
    <row r="12537" spans="1:5" ht="14.4" x14ac:dyDescent="0.3">
      <c r="A12537" s="2">
        <f>ROW()</f>
        <v>12537</v>
      </c>
      <c r="E12537" s="50"/>
    </row>
    <row r="12538" spans="1:5" ht="14.4" x14ac:dyDescent="0.3">
      <c r="A12538" s="2">
        <f>ROW()</f>
        <v>12538</v>
      </c>
      <c r="E12538" s="50"/>
    </row>
    <row r="12539" spans="1:5" ht="14.4" x14ac:dyDescent="0.3">
      <c r="A12539" s="2">
        <f>ROW()</f>
        <v>12539</v>
      </c>
      <c r="E12539" s="50"/>
    </row>
    <row r="12540" spans="1:5" ht="14.4" x14ac:dyDescent="0.3">
      <c r="A12540" s="2">
        <f>ROW()</f>
        <v>12540</v>
      </c>
      <c r="E12540" s="50"/>
    </row>
    <row r="12541" spans="1:5" ht="14.4" x14ac:dyDescent="0.3">
      <c r="A12541" s="2">
        <f>ROW()</f>
        <v>12541</v>
      </c>
      <c r="E12541" s="50"/>
    </row>
    <row r="12542" spans="1:5" ht="14.4" x14ac:dyDescent="0.3">
      <c r="A12542" s="2">
        <f>ROW()</f>
        <v>12542</v>
      </c>
      <c r="E12542" s="50"/>
    </row>
    <row r="12543" spans="1:5" ht="14.4" x14ac:dyDescent="0.3">
      <c r="A12543" s="2">
        <f>ROW()</f>
        <v>12543</v>
      </c>
      <c r="E12543" s="50"/>
    </row>
    <row r="12544" spans="1:5" ht="14.4" x14ac:dyDescent="0.3">
      <c r="A12544" s="2">
        <f>ROW()</f>
        <v>12544</v>
      </c>
      <c r="E12544" s="50"/>
    </row>
    <row r="12545" spans="1:5" ht="14.4" x14ac:dyDescent="0.3">
      <c r="A12545" s="2">
        <f>ROW()</f>
        <v>12545</v>
      </c>
      <c r="E12545" s="50"/>
    </row>
    <row r="12546" spans="1:5" ht="14.4" x14ac:dyDescent="0.3">
      <c r="A12546" s="2">
        <f>ROW()</f>
        <v>12546</v>
      </c>
      <c r="E12546" s="50"/>
    </row>
    <row r="12547" spans="1:5" ht="14.4" x14ac:dyDescent="0.3">
      <c r="A12547" s="2">
        <f>ROW()</f>
        <v>12547</v>
      </c>
      <c r="E12547" s="50"/>
    </row>
    <row r="12548" spans="1:5" ht="14.4" x14ac:dyDescent="0.3">
      <c r="A12548" s="2">
        <f>ROW()</f>
        <v>12548</v>
      </c>
      <c r="E12548" s="50"/>
    </row>
    <row r="12549" spans="1:5" ht="14.4" x14ac:dyDescent="0.3">
      <c r="A12549" s="2">
        <f>ROW()</f>
        <v>12549</v>
      </c>
      <c r="E12549" s="50"/>
    </row>
    <row r="12550" spans="1:5" ht="14.4" x14ac:dyDescent="0.3">
      <c r="A12550" s="2">
        <f>ROW()</f>
        <v>12550</v>
      </c>
      <c r="E12550" s="50"/>
    </row>
    <row r="12551" spans="1:5" ht="14.4" x14ac:dyDescent="0.3">
      <c r="A12551" s="2">
        <f>ROW()</f>
        <v>12551</v>
      </c>
      <c r="E12551" s="50"/>
    </row>
    <row r="12552" spans="1:5" ht="14.4" x14ac:dyDescent="0.3">
      <c r="A12552" s="2">
        <f>ROW()</f>
        <v>12552</v>
      </c>
      <c r="E12552" s="50"/>
    </row>
    <row r="12553" spans="1:5" ht="14.4" x14ac:dyDescent="0.3">
      <c r="A12553" s="2">
        <f>ROW()</f>
        <v>12553</v>
      </c>
      <c r="E12553" s="50"/>
    </row>
    <row r="12554" spans="1:5" ht="14.4" x14ac:dyDescent="0.3">
      <c r="A12554" s="2">
        <f>ROW()</f>
        <v>12554</v>
      </c>
      <c r="E12554" s="50"/>
    </row>
    <row r="12555" spans="1:5" ht="14.4" x14ac:dyDescent="0.3">
      <c r="A12555" s="2">
        <f>ROW()</f>
        <v>12555</v>
      </c>
      <c r="E12555" s="50"/>
    </row>
    <row r="12556" spans="1:5" ht="14.4" x14ac:dyDescent="0.3">
      <c r="A12556" s="2">
        <f>ROW()</f>
        <v>12556</v>
      </c>
      <c r="E12556" s="50"/>
    </row>
    <row r="12557" spans="1:5" ht="14.4" x14ac:dyDescent="0.3">
      <c r="A12557" s="2">
        <f>ROW()</f>
        <v>12557</v>
      </c>
      <c r="E12557" s="50"/>
    </row>
    <row r="12558" spans="1:5" ht="14.4" x14ac:dyDescent="0.3">
      <c r="A12558" s="2">
        <f>ROW()</f>
        <v>12558</v>
      </c>
      <c r="E12558" s="50"/>
    </row>
    <row r="12559" spans="1:5" ht="14.4" x14ac:dyDescent="0.3">
      <c r="A12559" s="2">
        <f>ROW()</f>
        <v>12559</v>
      </c>
      <c r="E12559" s="50"/>
    </row>
    <row r="12560" spans="1:5" ht="14.4" x14ac:dyDescent="0.3">
      <c r="A12560" s="2">
        <f>ROW()</f>
        <v>12560</v>
      </c>
      <c r="E12560" s="50"/>
    </row>
    <row r="12561" spans="1:5" ht="14.4" x14ac:dyDescent="0.3">
      <c r="A12561" s="2">
        <f>ROW()</f>
        <v>12561</v>
      </c>
      <c r="E12561" s="50"/>
    </row>
    <row r="12562" spans="1:5" ht="14.4" x14ac:dyDescent="0.3">
      <c r="A12562" s="2">
        <f>ROW()</f>
        <v>12562</v>
      </c>
      <c r="E12562" s="50"/>
    </row>
    <row r="12563" spans="1:5" ht="14.4" x14ac:dyDescent="0.3">
      <c r="A12563" s="2">
        <f>ROW()</f>
        <v>12563</v>
      </c>
      <c r="E12563" s="50"/>
    </row>
    <row r="12564" spans="1:5" ht="14.4" x14ac:dyDescent="0.3">
      <c r="A12564" s="2">
        <f>ROW()</f>
        <v>12564</v>
      </c>
      <c r="E12564" s="50"/>
    </row>
    <row r="12565" spans="1:5" ht="14.4" x14ac:dyDescent="0.3">
      <c r="A12565" s="2">
        <f>ROW()</f>
        <v>12565</v>
      </c>
      <c r="E12565" s="50"/>
    </row>
    <row r="12566" spans="1:5" ht="14.4" x14ac:dyDescent="0.3">
      <c r="A12566" s="2">
        <f>ROW()</f>
        <v>12566</v>
      </c>
      <c r="E12566" s="50"/>
    </row>
    <row r="12567" spans="1:5" ht="14.4" x14ac:dyDescent="0.3">
      <c r="A12567" s="2">
        <f>ROW()</f>
        <v>12567</v>
      </c>
      <c r="E12567" s="50"/>
    </row>
    <row r="12568" spans="1:5" ht="14.4" x14ac:dyDescent="0.3">
      <c r="A12568" s="2">
        <f>ROW()</f>
        <v>12568</v>
      </c>
      <c r="E12568" s="50"/>
    </row>
    <row r="12569" spans="1:5" ht="14.4" x14ac:dyDescent="0.3">
      <c r="A12569" s="2">
        <f>ROW()</f>
        <v>12569</v>
      </c>
      <c r="E12569" s="50"/>
    </row>
    <row r="12570" spans="1:5" ht="14.4" x14ac:dyDescent="0.3">
      <c r="A12570" s="2">
        <f>ROW()</f>
        <v>12570</v>
      </c>
      <c r="E12570" s="50"/>
    </row>
    <row r="12571" spans="1:5" ht="14.4" x14ac:dyDescent="0.3">
      <c r="A12571" s="2">
        <f>ROW()</f>
        <v>12571</v>
      </c>
      <c r="E12571" s="50"/>
    </row>
    <row r="12572" spans="1:5" ht="14.4" x14ac:dyDescent="0.3">
      <c r="A12572" s="2">
        <f>ROW()</f>
        <v>12572</v>
      </c>
      <c r="E12572" s="50"/>
    </row>
    <row r="12573" spans="1:5" ht="14.4" x14ac:dyDescent="0.3">
      <c r="A12573" s="2">
        <f>ROW()</f>
        <v>12573</v>
      </c>
      <c r="E12573" s="50"/>
    </row>
    <row r="12574" spans="1:5" ht="14.4" x14ac:dyDescent="0.3">
      <c r="A12574" s="2">
        <f>ROW()</f>
        <v>12574</v>
      </c>
      <c r="E12574" s="50"/>
    </row>
    <row r="12575" spans="1:5" ht="14.4" x14ac:dyDescent="0.3">
      <c r="A12575" s="2">
        <f>ROW()</f>
        <v>12575</v>
      </c>
      <c r="E12575" s="50"/>
    </row>
    <row r="12576" spans="1:5" ht="14.4" x14ac:dyDescent="0.3">
      <c r="A12576" s="2">
        <f>ROW()</f>
        <v>12576</v>
      </c>
      <c r="E12576" s="50"/>
    </row>
    <row r="12577" spans="1:5" ht="14.4" x14ac:dyDescent="0.3">
      <c r="A12577" s="2">
        <f>ROW()</f>
        <v>12577</v>
      </c>
      <c r="E12577" s="50"/>
    </row>
    <row r="12578" spans="1:5" ht="14.4" x14ac:dyDescent="0.3">
      <c r="A12578" s="2">
        <f>ROW()</f>
        <v>12578</v>
      </c>
      <c r="E12578" s="50"/>
    </row>
    <row r="12579" spans="1:5" ht="14.4" x14ac:dyDescent="0.3">
      <c r="A12579" s="2">
        <f>ROW()</f>
        <v>12579</v>
      </c>
      <c r="E12579" s="50"/>
    </row>
    <row r="12580" spans="1:5" ht="14.4" x14ac:dyDescent="0.3">
      <c r="A12580" s="2">
        <f>ROW()</f>
        <v>12580</v>
      </c>
      <c r="E12580" s="50"/>
    </row>
    <row r="12581" spans="1:5" ht="14.4" x14ac:dyDescent="0.3">
      <c r="A12581" s="2">
        <f>ROW()</f>
        <v>12581</v>
      </c>
      <c r="E12581" s="50"/>
    </row>
    <row r="12582" spans="1:5" ht="14.4" x14ac:dyDescent="0.3">
      <c r="A12582" s="2">
        <f>ROW()</f>
        <v>12582</v>
      </c>
      <c r="E12582" s="50"/>
    </row>
    <row r="12583" spans="1:5" ht="14.4" x14ac:dyDescent="0.3">
      <c r="A12583" s="2">
        <f>ROW()</f>
        <v>12583</v>
      </c>
      <c r="E12583" s="50"/>
    </row>
    <row r="12584" spans="1:5" ht="14.4" x14ac:dyDescent="0.3">
      <c r="A12584" s="2">
        <f>ROW()</f>
        <v>12584</v>
      </c>
      <c r="E12584" s="50"/>
    </row>
    <row r="12585" spans="1:5" ht="14.4" x14ac:dyDescent="0.3">
      <c r="A12585" s="2">
        <f>ROW()</f>
        <v>12585</v>
      </c>
      <c r="E12585" s="50"/>
    </row>
    <row r="12586" spans="1:5" ht="14.4" x14ac:dyDescent="0.3">
      <c r="A12586" s="2">
        <f>ROW()</f>
        <v>12586</v>
      </c>
      <c r="E12586" s="50"/>
    </row>
    <row r="12587" spans="1:5" ht="14.4" x14ac:dyDescent="0.3">
      <c r="A12587" s="2">
        <f>ROW()</f>
        <v>12587</v>
      </c>
      <c r="E12587" s="50"/>
    </row>
    <row r="12588" spans="1:5" ht="14.4" x14ac:dyDescent="0.3">
      <c r="A12588" s="2">
        <f>ROW()</f>
        <v>12588</v>
      </c>
      <c r="E12588" s="50"/>
    </row>
    <row r="12589" spans="1:5" ht="14.4" x14ac:dyDescent="0.3">
      <c r="A12589" s="2">
        <f>ROW()</f>
        <v>12589</v>
      </c>
      <c r="E12589" s="50"/>
    </row>
    <row r="12590" spans="1:5" ht="14.4" x14ac:dyDescent="0.3">
      <c r="A12590" s="2">
        <f>ROW()</f>
        <v>12590</v>
      </c>
      <c r="E12590" s="50"/>
    </row>
    <row r="12591" spans="1:5" ht="14.4" x14ac:dyDescent="0.3">
      <c r="A12591" s="2">
        <f>ROW()</f>
        <v>12591</v>
      </c>
      <c r="E12591" s="50"/>
    </row>
    <row r="12592" spans="1:5" ht="14.4" x14ac:dyDescent="0.3">
      <c r="A12592" s="2">
        <f>ROW()</f>
        <v>12592</v>
      </c>
      <c r="E12592" s="50"/>
    </row>
    <row r="12593" spans="1:5" ht="14.4" x14ac:dyDescent="0.3">
      <c r="A12593" s="2">
        <f>ROW()</f>
        <v>12593</v>
      </c>
      <c r="E12593" s="50"/>
    </row>
    <row r="12594" spans="1:5" ht="14.4" x14ac:dyDescent="0.3">
      <c r="A12594" s="2">
        <f>ROW()</f>
        <v>12594</v>
      </c>
      <c r="E12594" s="50"/>
    </row>
    <row r="12595" spans="1:5" ht="14.4" x14ac:dyDescent="0.3">
      <c r="A12595" s="2">
        <f>ROW()</f>
        <v>12595</v>
      </c>
      <c r="E12595" s="50"/>
    </row>
    <row r="12596" spans="1:5" ht="14.4" x14ac:dyDescent="0.3">
      <c r="A12596" s="2">
        <f>ROW()</f>
        <v>12596</v>
      </c>
      <c r="E12596" s="50"/>
    </row>
    <row r="12597" spans="1:5" ht="14.4" x14ac:dyDescent="0.3">
      <c r="A12597" s="2">
        <f>ROW()</f>
        <v>12597</v>
      </c>
      <c r="E12597" s="50"/>
    </row>
    <row r="12598" spans="1:5" ht="14.4" x14ac:dyDescent="0.3">
      <c r="A12598" s="2">
        <f>ROW()</f>
        <v>12598</v>
      </c>
      <c r="E12598" s="50"/>
    </row>
    <row r="12599" spans="1:5" ht="14.4" x14ac:dyDescent="0.3">
      <c r="A12599" s="2">
        <f>ROW()</f>
        <v>12599</v>
      </c>
      <c r="E12599" s="50"/>
    </row>
    <row r="12600" spans="1:5" ht="14.4" x14ac:dyDescent="0.3">
      <c r="A12600" s="2">
        <f>ROW()</f>
        <v>12600</v>
      </c>
      <c r="E12600" s="50"/>
    </row>
    <row r="12601" spans="1:5" ht="14.4" x14ac:dyDescent="0.3">
      <c r="A12601" s="2">
        <f>ROW()</f>
        <v>12601</v>
      </c>
      <c r="E12601" s="50"/>
    </row>
    <row r="12602" spans="1:5" ht="14.4" x14ac:dyDescent="0.3">
      <c r="A12602" s="2">
        <f>ROW()</f>
        <v>12602</v>
      </c>
      <c r="E12602" s="50"/>
    </row>
    <row r="12603" spans="1:5" ht="14.4" x14ac:dyDescent="0.3">
      <c r="A12603" s="2">
        <f>ROW()</f>
        <v>12603</v>
      </c>
      <c r="E12603" s="50"/>
    </row>
    <row r="12604" spans="1:5" ht="14.4" x14ac:dyDescent="0.3">
      <c r="A12604" s="2">
        <f>ROW()</f>
        <v>12604</v>
      </c>
      <c r="E12604" s="50"/>
    </row>
    <row r="12605" spans="1:5" ht="14.4" x14ac:dyDescent="0.3">
      <c r="A12605" s="2">
        <f>ROW()</f>
        <v>12605</v>
      </c>
      <c r="E12605" s="50"/>
    </row>
    <row r="12606" spans="1:5" ht="14.4" x14ac:dyDescent="0.3">
      <c r="A12606" s="2">
        <f>ROW()</f>
        <v>12606</v>
      </c>
      <c r="E12606" s="50"/>
    </row>
    <row r="12607" spans="1:5" ht="14.4" x14ac:dyDescent="0.3">
      <c r="A12607" s="2">
        <f>ROW()</f>
        <v>12607</v>
      </c>
      <c r="E12607" s="50"/>
    </row>
    <row r="12608" spans="1:5" ht="14.4" x14ac:dyDescent="0.3">
      <c r="A12608" s="2">
        <f>ROW()</f>
        <v>12608</v>
      </c>
      <c r="E12608" s="50"/>
    </row>
    <row r="12609" spans="1:5" ht="14.4" x14ac:dyDescent="0.3">
      <c r="A12609" s="2">
        <f>ROW()</f>
        <v>12609</v>
      </c>
      <c r="E12609" s="50"/>
    </row>
    <row r="12610" spans="1:5" ht="14.4" x14ac:dyDescent="0.3">
      <c r="A12610" s="2">
        <f>ROW()</f>
        <v>12610</v>
      </c>
      <c r="E12610" s="50"/>
    </row>
    <row r="12611" spans="1:5" ht="14.4" x14ac:dyDescent="0.3">
      <c r="A12611" s="2">
        <f>ROW()</f>
        <v>12611</v>
      </c>
      <c r="E12611" s="50"/>
    </row>
    <row r="12612" spans="1:5" ht="14.4" x14ac:dyDescent="0.3">
      <c r="A12612" s="2">
        <f>ROW()</f>
        <v>12612</v>
      </c>
      <c r="E12612" s="50"/>
    </row>
    <row r="12613" spans="1:5" ht="14.4" x14ac:dyDescent="0.3">
      <c r="A12613" s="2">
        <f>ROW()</f>
        <v>12613</v>
      </c>
      <c r="E12613" s="50"/>
    </row>
    <row r="12614" spans="1:5" ht="14.4" x14ac:dyDescent="0.3">
      <c r="A12614" s="2">
        <f>ROW()</f>
        <v>12614</v>
      </c>
      <c r="E12614" s="50"/>
    </row>
    <row r="12615" spans="1:5" ht="14.4" x14ac:dyDescent="0.3">
      <c r="A12615" s="2">
        <f>ROW()</f>
        <v>12615</v>
      </c>
      <c r="E12615" s="50"/>
    </row>
    <row r="12616" spans="1:5" ht="14.4" x14ac:dyDescent="0.3">
      <c r="A12616" s="2">
        <f>ROW()</f>
        <v>12616</v>
      </c>
      <c r="E12616" s="50"/>
    </row>
    <row r="12617" spans="1:5" ht="14.4" x14ac:dyDescent="0.3">
      <c r="A12617" s="2">
        <f>ROW()</f>
        <v>12617</v>
      </c>
      <c r="E12617" s="50"/>
    </row>
    <row r="12618" spans="1:5" ht="14.4" x14ac:dyDescent="0.3">
      <c r="A12618" s="2">
        <f>ROW()</f>
        <v>12618</v>
      </c>
      <c r="E12618" s="50"/>
    </row>
    <row r="12619" spans="1:5" ht="14.4" x14ac:dyDescent="0.3">
      <c r="A12619" s="2">
        <f>ROW()</f>
        <v>12619</v>
      </c>
      <c r="E12619" s="50"/>
    </row>
    <row r="12620" spans="1:5" ht="14.4" x14ac:dyDescent="0.3">
      <c r="A12620" s="2">
        <f>ROW()</f>
        <v>12620</v>
      </c>
      <c r="E12620" s="50"/>
    </row>
    <row r="12621" spans="1:5" ht="14.4" x14ac:dyDescent="0.3">
      <c r="A12621" s="2">
        <f>ROW()</f>
        <v>12621</v>
      </c>
      <c r="E12621" s="50"/>
    </row>
    <row r="12622" spans="1:5" ht="14.4" x14ac:dyDescent="0.3">
      <c r="A12622" s="2">
        <f>ROW()</f>
        <v>12622</v>
      </c>
      <c r="E12622" s="50"/>
    </row>
    <row r="12623" spans="1:5" ht="14.4" x14ac:dyDescent="0.3">
      <c r="A12623" s="2">
        <f>ROW()</f>
        <v>12623</v>
      </c>
      <c r="E12623" s="50"/>
    </row>
    <row r="12624" spans="1:5" ht="14.4" x14ac:dyDescent="0.3">
      <c r="A12624" s="2">
        <f>ROW()</f>
        <v>12624</v>
      </c>
      <c r="E12624" s="50"/>
    </row>
    <row r="12625" spans="1:5" ht="14.4" x14ac:dyDescent="0.3">
      <c r="A12625" s="2">
        <f>ROW()</f>
        <v>12625</v>
      </c>
      <c r="E12625" s="50"/>
    </row>
    <row r="12626" spans="1:5" ht="14.4" x14ac:dyDescent="0.3">
      <c r="A12626" s="2">
        <f>ROW()</f>
        <v>12626</v>
      </c>
      <c r="E12626" s="50"/>
    </row>
    <row r="12627" spans="1:5" ht="14.4" x14ac:dyDescent="0.3">
      <c r="A12627" s="2">
        <f>ROW()</f>
        <v>12627</v>
      </c>
      <c r="E12627" s="50"/>
    </row>
    <row r="12628" spans="1:5" ht="14.4" x14ac:dyDescent="0.3">
      <c r="A12628" s="2">
        <f>ROW()</f>
        <v>12628</v>
      </c>
      <c r="E12628" s="50"/>
    </row>
    <row r="12629" spans="1:5" ht="14.4" x14ac:dyDescent="0.3">
      <c r="A12629" s="2">
        <f>ROW()</f>
        <v>12629</v>
      </c>
      <c r="E12629" s="50"/>
    </row>
    <row r="12630" spans="1:5" ht="14.4" x14ac:dyDescent="0.3">
      <c r="A12630" s="2">
        <f>ROW()</f>
        <v>12630</v>
      </c>
      <c r="E12630" s="50"/>
    </row>
    <row r="12631" spans="1:5" ht="14.4" x14ac:dyDescent="0.3">
      <c r="A12631" s="2">
        <f>ROW()</f>
        <v>12631</v>
      </c>
      <c r="E12631" s="50"/>
    </row>
    <row r="12632" spans="1:5" ht="14.4" x14ac:dyDescent="0.3">
      <c r="A12632" s="2">
        <f>ROW()</f>
        <v>12632</v>
      </c>
      <c r="E12632" s="50"/>
    </row>
    <row r="12633" spans="1:5" ht="14.4" x14ac:dyDescent="0.3">
      <c r="A12633" s="2">
        <f>ROW()</f>
        <v>12633</v>
      </c>
      <c r="E12633" s="50"/>
    </row>
    <row r="12634" spans="1:5" ht="14.4" x14ac:dyDescent="0.3">
      <c r="A12634" s="2">
        <f>ROW()</f>
        <v>12634</v>
      </c>
      <c r="E12634" s="50"/>
    </row>
    <row r="12635" spans="1:5" ht="14.4" x14ac:dyDescent="0.3">
      <c r="A12635" s="2">
        <f>ROW()</f>
        <v>12635</v>
      </c>
      <c r="E12635" s="50"/>
    </row>
    <row r="12636" spans="1:5" ht="14.4" x14ac:dyDescent="0.3">
      <c r="A12636" s="2">
        <f>ROW()</f>
        <v>12636</v>
      </c>
      <c r="E12636" s="50"/>
    </row>
    <row r="12637" spans="1:5" ht="14.4" x14ac:dyDescent="0.3">
      <c r="A12637" s="2">
        <f>ROW()</f>
        <v>12637</v>
      </c>
      <c r="E12637" s="50"/>
    </row>
    <row r="12638" spans="1:5" ht="14.4" x14ac:dyDescent="0.3">
      <c r="A12638" s="2">
        <f>ROW()</f>
        <v>12638</v>
      </c>
      <c r="E12638" s="50"/>
    </row>
    <row r="12639" spans="1:5" ht="14.4" x14ac:dyDescent="0.3">
      <c r="A12639" s="2">
        <f>ROW()</f>
        <v>12639</v>
      </c>
      <c r="E12639" s="50"/>
    </row>
    <row r="12640" spans="1:5" ht="14.4" x14ac:dyDescent="0.3">
      <c r="A12640" s="2">
        <f>ROW()</f>
        <v>12640</v>
      </c>
      <c r="E12640" s="50"/>
    </row>
    <row r="12641" spans="1:5" ht="14.4" x14ac:dyDescent="0.3">
      <c r="A12641" s="2">
        <f>ROW()</f>
        <v>12641</v>
      </c>
      <c r="E12641" s="50"/>
    </row>
    <row r="12642" spans="1:5" ht="14.4" x14ac:dyDescent="0.3">
      <c r="A12642" s="2">
        <f>ROW()</f>
        <v>12642</v>
      </c>
      <c r="E12642" s="50"/>
    </row>
    <row r="12643" spans="1:5" ht="14.4" x14ac:dyDescent="0.3">
      <c r="A12643" s="2">
        <f>ROW()</f>
        <v>12643</v>
      </c>
      <c r="E12643" s="50"/>
    </row>
    <row r="12644" spans="1:5" ht="14.4" x14ac:dyDescent="0.3">
      <c r="A12644" s="2">
        <f>ROW()</f>
        <v>12644</v>
      </c>
      <c r="E12644" s="50"/>
    </row>
    <row r="12645" spans="1:5" ht="14.4" x14ac:dyDescent="0.3">
      <c r="A12645" s="2">
        <f>ROW()</f>
        <v>12645</v>
      </c>
      <c r="E12645" s="50"/>
    </row>
    <row r="12646" spans="1:5" ht="14.4" x14ac:dyDescent="0.3">
      <c r="A12646" s="2">
        <f>ROW()</f>
        <v>12646</v>
      </c>
      <c r="E12646" s="50"/>
    </row>
    <row r="12647" spans="1:5" ht="14.4" x14ac:dyDescent="0.3">
      <c r="A12647" s="2">
        <f>ROW()</f>
        <v>12647</v>
      </c>
      <c r="E12647" s="50"/>
    </row>
    <row r="12648" spans="1:5" ht="14.4" x14ac:dyDescent="0.3">
      <c r="A12648" s="2">
        <f>ROW()</f>
        <v>12648</v>
      </c>
      <c r="E12648" s="50"/>
    </row>
    <row r="12649" spans="1:5" ht="14.4" x14ac:dyDescent="0.3">
      <c r="A12649" s="2">
        <f>ROW()</f>
        <v>12649</v>
      </c>
      <c r="E12649" s="50"/>
    </row>
    <row r="12650" spans="1:5" ht="14.4" x14ac:dyDescent="0.3">
      <c r="A12650" s="2">
        <f>ROW()</f>
        <v>12650</v>
      </c>
      <c r="E12650" s="50"/>
    </row>
    <row r="12651" spans="1:5" ht="14.4" x14ac:dyDescent="0.3">
      <c r="A12651" s="2">
        <f>ROW()</f>
        <v>12651</v>
      </c>
      <c r="E12651" s="50"/>
    </row>
    <row r="12652" spans="1:5" ht="14.4" x14ac:dyDescent="0.3">
      <c r="A12652" s="2">
        <f>ROW()</f>
        <v>12652</v>
      </c>
      <c r="E12652" s="50"/>
    </row>
    <row r="12653" spans="1:5" ht="14.4" x14ac:dyDescent="0.3">
      <c r="A12653" s="2">
        <f>ROW()</f>
        <v>12653</v>
      </c>
      <c r="E12653" s="50"/>
    </row>
    <row r="12654" spans="1:5" ht="14.4" x14ac:dyDescent="0.3">
      <c r="A12654" s="2">
        <f>ROW()</f>
        <v>12654</v>
      </c>
      <c r="E12654" s="50"/>
    </row>
    <row r="12655" spans="1:5" ht="14.4" x14ac:dyDescent="0.3">
      <c r="A12655" s="2">
        <f>ROW()</f>
        <v>12655</v>
      </c>
      <c r="E12655" s="50"/>
    </row>
    <row r="12656" spans="1:5" ht="14.4" x14ac:dyDescent="0.3">
      <c r="A12656" s="2">
        <f>ROW()</f>
        <v>12656</v>
      </c>
      <c r="E12656" s="50"/>
    </row>
    <row r="12657" spans="1:5" ht="14.4" x14ac:dyDescent="0.3">
      <c r="A12657" s="2">
        <f>ROW()</f>
        <v>12657</v>
      </c>
      <c r="E12657" s="50"/>
    </row>
    <row r="12658" spans="1:5" ht="14.4" x14ac:dyDescent="0.3">
      <c r="A12658" s="2">
        <f>ROW()</f>
        <v>12658</v>
      </c>
      <c r="E12658" s="50"/>
    </row>
    <row r="12659" spans="1:5" ht="14.4" x14ac:dyDescent="0.3">
      <c r="A12659" s="2">
        <f>ROW()</f>
        <v>12659</v>
      </c>
      <c r="E12659" s="50"/>
    </row>
    <row r="12660" spans="1:5" ht="14.4" x14ac:dyDescent="0.3">
      <c r="A12660" s="2">
        <f>ROW()</f>
        <v>12660</v>
      </c>
      <c r="E12660" s="50"/>
    </row>
    <row r="12661" spans="1:5" ht="14.4" x14ac:dyDescent="0.3">
      <c r="A12661" s="2">
        <f>ROW()</f>
        <v>12661</v>
      </c>
      <c r="E12661" s="50"/>
    </row>
    <row r="12662" spans="1:5" ht="14.4" x14ac:dyDescent="0.3">
      <c r="A12662" s="2">
        <f>ROW()</f>
        <v>12662</v>
      </c>
      <c r="E12662" s="50"/>
    </row>
    <row r="12663" spans="1:5" ht="14.4" x14ac:dyDescent="0.3">
      <c r="A12663" s="2">
        <f>ROW()</f>
        <v>12663</v>
      </c>
      <c r="E12663" s="50"/>
    </row>
    <row r="12664" spans="1:5" ht="14.4" x14ac:dyDescent="0.3">
      <c r="A12664" s="2">
        <f>ROW()</f>
        <v>12664</v>
      </c>
      <c r="E12664" s="50"/>
    </row>
    <row r="12665" spans="1:5" ht="14.4" x14ac:dyDescent="0.3">
      <c r="A12665" s="2">
        <f>ROW()</f>
        <v>12665</v>
      </c>
      <c r="E12665" s="50"/>
    </row>
    <row r="12666" spans="1:5" ht="14.4" x14ac:dyDescent="0.3">
      <c r="A12666" s="2">
        <f>ROW()</f>
        <v>12666</v>
      </c>
      <c r="E12666" s="50"/>
    </row>
    <row r="12667" spans="1:5" ht="14.4" x14ac:dyDescent="0.3">
      <c r="A12667" s="2">
        <f>ROW()</f>
        <v>12667</v>
      </c>
      <c r="E12667" s="50"/>
    </row>
    <row r="12668" spans="1:5" ht="14.4" x14ac:dyDescent="0.3">
      <c r="A12668" s="2">
        <f>ROW()</f>
        <v>12668</v>
      </c>
      <c r="E12668" s="50"/>
    </row>
    <row r="12669" spans="1:5" ht="14.4" x14ac:dyDescent="0.3">
      <c r="A12669" s="2">
        <f>ROW()</f>
        <v>12669</v>
      </c>
      <c r="E12669" s="50"/>
    </row>
    <row r="12670" spans="1:5" ht="14.4" x14ac:dyDescent="0.3">
      <c r="A12670" s="2">
        <f>ROW()</f>
        <v>12670</v>
      </c>
      <c r="E12670" s="50"/>
    </row>
    <row r="12671" spans="1:5" ht="14.4" x14ac:dyDescent="0.3">
      <c r="A12671" s="2">
        <f>ROW()</f>
        <v>12671</v>
      </c>
      <c r="E12671" s="50"/>
    </row>
    <row r="12672" spans="1:5" ht="14.4" x14ac:dyDescent="0.3">
      <c r="A12672" s="2">
        <f>ROW()</f>
        <v>12672</v>
      </c>
      <c r="E12672" s="50"/>
    </row>
    <row r="12673" spans="1:5" ht="14.4" x14ac:dyDescent="0.3">
      <c r="A12673" s="2">
        <f>ROW()</f>
        <v>12673</v>
      </c>
      <c r="E12673" s="50"/>
    </row>
    <row r="12674" spans="1:5" ht="14.4" x14ac:dyDescent="0.3">
      <c r="A12674" s="2">
        <f>ROW()</f>
        <v>12674</v>
      </c>
      <c r="E12674" s="50"/>
    </row>
    <row r="12675" spans="1:5" ht="14.4" x14ac:dyDescent="0.3">
      <c r="A12675" s="2">
        <f>ROW()</f>
        <v>12675</v>
      </c>
      <c r="E12675" s="50"/>
    </row>
    <row r="12676" spans="1:5" ht="14.4" x14ac:dyDescent="0.3">
      <c r="A12676" s="2">
        <f>ROW()</f>
        <v>12676</v>
      </c>
      <c r="E12676" s="50"/>
    </row>
    <row r="12677" spans="1:5" ht="14.4" x14ac:dyDescent="0.3">
      <c r="A12677" s="2">
        <f>ROW()</f>
        <v>12677</v>
      </c>
      <c r="E12677" s="50"/>
    </row>
    <row r="12678" spans="1:5" ht="14.4" x14ac:dyDescent="0.3">
      <c r="A12678" s="2">
        <f>ROW()</f>
        <v>12678</v>
      </c>
      <c r="E12678" s="50"/>
    </row>
    <row r="12679" spans="1:5" ht="14.4" x14ac:dyDescent="0.3">
      <c r="A12679" s="2">
        <f>ROW()</f>
        <v>12679</v>
      </c>
      <c r="E12679" s="50"/>
    </row>
    <row r="12680" spans="1:5" ht="14.4" x14ac:dyDescent="0.3">
      <c r="A12680" s="2">
        <f>ROW()</f>
        <v>12680</v>
      </c>
      <c r="E12680" s="50"/>
    </row>
    <row r="12681" spans="1:5" ht="14.4" x14ac:dyDescent="0.3">
      <c r="A12681" s="2">
        <f>ROW()</f>
        <v>12681</v>
      </c>
      <c r="E12681" s="50"/>
    </row>
    <row r="12682" spans="1:5" ht="14.4" x14ac:dyDescent="0.3">
      <c r="A12682" s="2">
        <f>ROW()</f>
        <v>12682</v>
      </c>
      <c r="E12682" s="50"/>
    </row>
    <row r="12683" spans="1:5" ht="14.4" x14ac:dyDescent="0.3">
      <c r="A12683" s="2">
        <f>ROW()</f>
        <v>12683</v>
      </c>
      <c r="E12683" s="50"/>
    </row>
    <row r="12684" spans="1:5" ht="14.4" x14ac:dyDescent="0.3">
      <c r="A12684" s="2">
        <f>ROW()</f>
        <v>12684</v>
      </c>
      <c r="E12684" s="50"/>
    </row>
    <row r="12685" spans="1:5" ht="14.4" x14ac:dyDescent="0.3">
      <c r="A12685" s="2">
        <f>ROW()</f>
        <v>12685</v>
      </c>
      <c r="E12685" s="50"/>
    </row>
    <row r="12686" spans="1:5" ht="14.4" x14ac:dyDescent="0.3">
      <c r="A12686" s="2">
        <f>ROW()</f>
        <v>12686</v>
      </c>
      <c r="E12686" s="50"/>
    </row>
    <row r="12687" spans="1:5" ht="14.4" x14ac:dyDescent="0.3">
      <c r="A12687" s="2">
        <f>ROW()</f>
        <v>12687</v>
      </c>
      <c r="E12687" s="50"/>
    </row>
    <row r="12688" spans="1:5" ht="14.4" x14ac:dyDescent="0.3">
      <c r="A12688" s="2">
        <f>ROW()</f>
        <v>12688</v>
      </c>
      <c r="E12688" s="50"/>
    </row>
    <row r="12689" spans="1:5" ht="14.4" x14ac:dyDescent="0.3">
      <c r="A12689" s="2">
        <f>ROW()</f>
        <v>12689</v>
      </c>
      <c r="E12689" s="50"/>
    </row>
    <row r="12690" spans="1:5" ht="14.4" x14ac:dyDescent="0.3">
      <c r="A12690" s="2">
        <f>ROW()</f>
        <v>12690</v>
      </c>
      <c r="E12690" s="50"/>
    </row>
    <row r="12691" spans="1:5" ht="14.4" x14ac:dyDescent="0.3">
      <c r="A12691" s="2">
        <f>ROW()</f>
        <v>12691</v>
      </c>
      <c r="E12691" s="50"/>
    </row>
    <row r="12692" spans="1:5" ht="14.4" x14ac:dyDescent="0.3">
      <c r="A12692" s="2">
        <f>ROW()</f>
        <v>12692</v>
      </c>
      <c r="E12692" s="50"/>
    </row>
    <row r="12693" spans="1:5" ht="14.4" x14ac:dyDescent="0.3">
      <c r="A12693" s="2">
        <f>ROW()</f>
        <v>12693</v>
      </c>
      <c r="E12693" s="50"/>
    </row>
    <row r="12694" spans="1:5" ht="14.4" x14ac:dyDescent="0.3">
      <c r="A12694" s="2">
        <f>ROW()</f>
        <v>12694</v>
      </c>
      <c r="E12694" s="50"/>
    </row>
    <row r="12695" spans="1:5" ht="14.4" x14ac:dyDescent="0.3">
      <c r="A12695" s="2">
        <f>ROW()</f>
        <v>12695</v>
      </c>
      <c r="E12695" s="50"/>
    </row>
    <row r="12696" spans="1:5" ht="14.4" x14ac:dyDescent="0.3">
      <c r="A12696" s="2">
        <f>ROW()</f>
        <v>12696</v>
      </c>
      <c r="E12696" s="50"/>
    </row>
    <row r="12697" spans="1:5" ht="14.4" x14ac:dyDescent="0.3">
      <c r="A12697" s="2">
        <f>ROW()</f>
        <v>12697</v>
      </c>
      <c r="E12697" s="50"/>
    </row>
    <row r="12698" spans="1:5" ht="14.4" x14ac:dyDescent="0.3">
      <c r="A12698" s="2">
        <f>ROW()</f>
        <v>12698</v>
      </c>
      <c r="E12698" s="50"/>
    </row>
    <row r="12699" spans="1:5" ht="14.4" x14ac:dyDescent="0.3">
      <c r="A12699" s="2">
        <f>ROW()</f>
        <v>12699</v>
      </c>
      <c r="E12699" s="50"/>
    </row>
    <row r="12700" spans="1:5" ht="14.4" x14ac:dyDescent="0.3">
      <c r="A12700" s="2">
        <f>ROW()</f>
        <v>12700</v>
      </c>
      <c r="E12700" s="50"/>
    </row>
    <row r="12701" spans="1:5" ht="14.4" x14ac:dyDescent="0.3">
      <c r="A12701" s="2">
        <f>ROW()</f>
        <v>12701</v>
      </c>
      <c r="E12701" s="50"/>
    </row>
    <row r="12702" spans="1:5" ht="14.4" x14ac:dyDescent="0.3">
      <c r="A12702" s="2">
        <f>ROW()</f>
        <v>12702</v>
      </c>
      <c r="E12702" s="50"/>
    </row>
    <row r="12703" spans="1:5" ht="14.4" x14ac:dyDescent="0.3">
      <c r="A12703" s="2">
        <f>ROW()</f>
        <v>12703</v>
      </c>
      <c r="E12703" s="50"/>
    </row>
    <row r="12704" spans="1:5" ht="14.4" x14ac:dyDescent="0.3">
      <c r="A12704" s="2">
        <f>ROW()</f>
        <v>12704</v>
      </c>
      <c r="E12704" s="50"/>
    </row>
    <row r="12705" spans="1:5" ht="14.4" x14ac:dyDescent="0.3">
      <c r="A12705" s="2">
        <f>ROW()</f>
        <v>12705</v>
      </c>
      <c r="E12705" s="50"/>
    </row>
    <row r="12706" spans="1:5" ht="14.4" x14ac:dyDescent="0.3">
      <c r="A12706" s="2">
        <f>ROW()</f>
        <v>12706</v>
      </c>
      <c r="E12706" s="50"/>
    </row>
    <row r="12707" spans="1:5" ht="14.4" x14ac:dyDescent="0.3">
      <c r="A12707" s="2">
        <f>ROW()</f>
        <v>12707</v>
      </c>
      <c r="E12707" s="50"/>
    </row>
    <row r="12708" spans="1:5" ht="14.4" x14ac:dyDescent="0.3">
      <c r="A12708" s="2">
        <f>ROW()</f>
        <v>12708</v>
      </c>
      <c r="E12708" s="50"/>
    </row>
    <row r="12709" spans="1:5" ht="14.4" x14ac:dyDescent="0.3">
      <c r="A12709" s="2">
        <f>ROW()</f>
        <v>12709</v>
      </c>
      <c r="E12709" s="50"/>
    </row>
    <row r="12710" spans="1:5" ht="14.4" x14ac:dyDescent="0.3">
      <c r="A12710" s="2">
        <f>ROW()</f>
        <v>12710</v>
      </c>
      <c r="E12710" s="50"/>
    </row>
    <row r="12711" spans="1:5" ht="14.4" x14ac:dyDescent="0.3">
      <c r="A12711" s="2">
        <f>ROW()</f>
        <v>12711</v>
      </c>
      <c r="E12711" s="50"/>
    </row>
    <row r="12712" spans="1:5" ht="14.4" x14ac:dyDescent="0.3">
      <c r="A12712" s="2">
        <f>ROW()</f>
        <v>12712</v>
      </c>
      <c r="E12712" s="50"/>
    </row>
    <row r="12713" spans="1:5" ht="14.4" x14ac:dyDescent="0.3">
      <c r="A12713" s="2">
        <f>ROW()</f>
        <v>12713</v>
      </c>
      <c r="E12713" s="50"/>
    </row>
    <row r="12714" spans="1:5" ht="14.4" x14ac:dyDescent="0.3">
      <c r="A12714" s="2">
        <f>ROW()</f>
        <v>12714</v>
      </c>
      <c r="E12714" s="50"/>
    </row>
    <row r="12715" spans="1:5" ht="14.4" x14ac:dyDescent="0.3">
      <c r="A12715" s="2">
        <f>ROW()</f>
        <v>12715</v>
      </c>
      <c r="E12715" s="50"/>
    </row>
    <row r="12716" spans="1:5" ht="14.4" x14ac:dyDescent="0.3">
      <c r="A12716" s="2">
        <f>ROW()</f>
        <v>12716</v>
      </c>
      <c r="E12716" s="50"/>
    </row>
    <row r="12717" spans="1:5" ht="14.4" x14ac:dyDescent="0.3">
      <c r="A12717" s="2">
        <f>ROW()</f>
        <v>12717</v>
      </c>
      <c r="E12717" s="50"/>
    </row>
    <row r="12718" spans="1:5" ht="14.4" x14ac:dyDescent="0.3">
      <c r="A12718" s="2">
        <f>ROW()</f>
        <v>12718</v>
      </c>
      <c r="E12718" s="50"/>
    </row>
    <row r="12719" spans="1:5" ht="14.4" x14ac:dyDescent="0.3">
      <c r="A12719" s="2">
        <f>ROW()</f>
        <v>12719</v>
      </c>
      <c r="E12719" s="50"/>
    </row>
    <row r="12720" spans="1:5" ht="14.4" x14ac:dyDescent="0.3">
      <c r="A12720" s="2">
        <f>ROW()</f>
        <v>12720</v>
      </c>
      <c r="E12720" s="50"/>
    </row>
    <row r="12721" spans="1:5" ht="14.4" x14ac:dyDescent="0.3">
      <c r="A12721" s="2">
        <f>ROW()</f>
        <v>12721</v>
      </c>
      <c r="E12721" s="50"/>
    </row>
    <row r="12722" spans="1:5" ht="14.4" x14ac:dyDescent="0.3">
      <c r="A12722" s="2">
        <f>ROW()</f>
        <v>12722</v>
      </c>
      <c r="E12722" s="50"/>
    </row>
    <row r="12723" spans="1:5" ht="14.4" x14ac:dyDescent="0.3">
      <c r="A12723" s="2">
        <f>ROW()</f>
        <v>12723</v>
      </c>
      <c r="E12723" s="50"/>
    </row>
    <row r="12724" spans="1:5" ht="14.4" x14ac:dyDescent="0.3">
      <c r="A12724" s="2">
        <f>ROW()</f>
        <v>12724</v>
      </c>
      <c r="E12724" s="50"/>
    </row>
    <row r="12725" spans="1:5" ht="14.4" x14ac:dyDescent="0.3">
      <c r="A12725" s="2">
        <f>ROW()</f>
        <v>12725</v>
      </c>
      <c r="E12725" s="50"/>
    </row>
    <row r="12726" spans="1:5" ht="14.4" x14ac:dyDescent="0.3">
      <c r="A12726" s="2">
        <f>ROW()</f>
        <v>12726</v>
      </c>
      <c r="E12726" s="50"/>
    </row>
    <row r="12727" spans="1:5" ht="14.4" x14ac:dyDescent="0.3">
      <c r="A12727" s="2">
        <f>ROW()</f>
        <v>12727</v>
      </c>
      <c r="E12727" s="50"/>
    </row>
    <row r="12728" spans="1:5" ht="14.4" x14ac:dyDescent="0.3">
      <c r="A12728" s="2">
        <f>ROW()</f>
        <v>12728</v>
      </c>
      <c r="E12728" s="50"/>
    </row>
    <row r="12729" spans="1:5" ht="14.4" x14ac:dyDescent="0.3">
      <c r="A12729" s="2">
        <f>ROW()</f>
        <v>12729</v>
      </c>
      <c r="E12729" s="50"/>
    </row>
    <row r="12730" spans="1:5" ht="14.4" x14ac:dyDescent="0.3">
      <c r="A12730" s="2">
        <f>ROW()</f>
        <v>12730</v>
      </c>
      <c r="E12730" s="50"/>
    </row>
    <row r="12731" spans="1:5" ht="14.4" x14ac:dyDescent="0.3">
      <c r="A12731" s="2">
        <f>ROW()</f>
        <v>12731</v>
      </c>
      <c r="E12731" s="50"/>
    </row>
    <row r="12732" spans="1:5" ht="14.4" x14ac:dyDescent="0.3">
      <c r="A12732" s="2">
        <f>ROW()</f>
        <v>12732</v>
      </c>
      <c r="E12732" s="50"/>
    </row>
    <row r="12733" spans="1:5" ht="14.4" x14ac:dyDescent="0.3">
      <c r="A12733" s="2">
        <f>ROW()</f>
        <v>12733</v>
      </c>
      <c r="E12733" s="50"/>
    </row>
    <row r="12734" spans="1:5" ht="14.4" x14ac:dyDescent="0.3">
      <c r="A12734" s="2">
        <f>ROW()</f>
        <v>12734</v>
      </c>
      <c r="E12734" s="50"/>
    </row>
    <row r="12735" spans="1:5" ht="14.4" x14ac:dyDescent="0.3">
      <c r="A12735" s="2">
        <f>ROW()</f>
        <v>12735</v>
      </c>
      <c r="E12735" s="50"/>
    </row>
    <row r="12736" spans="1:5" ht="14.4" x14ac:dyDescent="0.3">
      <c r="A12736" s="2">
        <f>ROW()</f>
        <v>12736</v>
      </c>
      <c r="E12736" s="50"/>
    </row>
    <row r="12737" spans="1:5" ht="14.4" x14ac:dyDescent="0.3">
      <c r="A12737" s="2">
        <f>ROW()</f>
        <v>12737</v>
      </c>
      <c r="E12737" s="50"/>
    </row>
    <row r="12738" spans="1:5" ht="14.4" x14ac:dyDescent="0.3">
      <c r="A12738" s="2">
        <f>ROW()</f>
        <v>12738</v>
      </c>
      <c r="E12738" s="50"/>
    </row>
    <row r="12739" spans="1:5" ht="14.4" x14ac:dyDescent="0.3">
      <c r="A12739" s="2">
        <f>ROW()</f>
        <v>12739</v>
      </c>
      <c r="E12739" s="50"/>
    </row>
    <row r="12740" spans="1:5" ht="14.4" x14ac:dyDescent="0.3">
      <c r="A12740" s="2">
        <f>ROW()</f>
        <v>12740</v>
      </c>
      <c r="E12740" s="50"/>
    </row>
    <row r="12741" spans="1:5" ht="14.4" x14ac:dyDescent="0.3">
      <c r="A12741" s="2">
        <f>ROW()</f>
        <v>12741</v>
      </c>
      <c r="E12741" s="50"/>
    </row>
    <row r="12742" spans="1:5" ht="14.4" x14ac:dyDescent="0.3">
      <c r="A12742" s="2">
        <f>ROW()</f>
        <v>12742</v>
      </c>
      <c r="E12742" s="50"/>
    </row>
    <row r="12743" spans="1:5" ht="14.4" x14ac:dyDescent="0.3">
      <c r="A12743" s="2">
        <f>ROW()</f>
        <v>12743</v>
      </c>
      <c r="E12743" s="50"/>
    </row>
    <row r="12744" spans="1:5" ht="14.4" x14ac:dyDescent="0.3">
      <c r="A12744" s="2">
        <f>ROW()</f>
        <v>12744</v>
      </c>
      <c r="E12744" s="50"/>
    </row>
    <row r="12745" spans="1:5" ht="14.4" x14ac:dyDescent="0.3">
      <c r="A12745" s="2">
        <f>ROW()</f>
        <v>12745</v>
      </c>
      <c r="E12745" s="50"/>
    </row>
    <row r="12746" spans="1:5" ht="14.4" x14ac:dyDescent="0.3">
      <c r="A12746" s="2">
        <f>ROW()</f>
        <v>12746</v>
      </c>
      <c r="E12746" s="50"/>
    </row>
    <row r="12747" spans="1:5" ht="14.4" x14ac:dyDescent="0.3">
      <c r="A12747" s="2">
        <f>ROW()</f>
        <v>12747</v>
      </c>
      <c r="E12747" s="50"/>
    </row>
    <row r="12748" spans="1:5" ht="14.4" x14ac:dyDescent="0.3">
      <c r="A12748" s="2">
        <f>ROW()</f>
        <v>12748</v>
      </c>
      <c r="E12748" s="50"/>
    </row>
    <row r="12749" spans="1:5" ht="14.4" x14ac:dyDescent="0.3">
      <c r="A12749" s="2">
        <f>ROW()</f>
        <v>12749</v>
      </c>
      <c r="E12749" s="50"/>
    </row>
    <row r="12750" spans="1:5" ht="14.4" x14ac:dyDescent="0.3">
      <c r="A12750" s="2">
        <f>ROW()</f>
        <v>12750</v>
      </c>
      <c r="E12750" s="50"/>
    </row>
    <row r="12751" spans="1:5" ht="14.4" x14ac:dyDescent="0.3">
      <c r="A12751" s="2">
        <f>ROW()</f>
        <v>12751</v>
      </c>
      <c r="E12751" s="50"/>
    </row>
    <row r="12752" spans="1:5" ht="14.4" x14ac:dyDescent="0.3">
      <c r="A12752" s="2">
        <f>ROW()</f>
        <v>12752</v>
      </c>
      <c r="E12752" s="50"/>
    </row>
    <row r="12753" spans="1:5" ht="14.4" x14ac:dyDescent="0.3">
      <c r="A12753" s="2">
        <f>ROW()</f>
        <v>12753</v>
      </c>
      <c r="E12753" s="50"/>
    </row>
    <row r="12754" spans="1:5" ht="14.4" x14ac:dyDescent="0.3">
      <c r="A12754" s="2">
        <f>ROW()</f>
        <v>12754</v>
      </c>
      <c r="E12754" s="50"/>
    </row>
    <row r="12755" spans="1:5" ht="14.4" x14ac:dyDescent="0.3">
      <c r="A12755" s="2">
        <f>ROW()</f>
        <v>12755</v>
      </c>
      <c r="E12755" s="50"/>
    </row>
    <row r="12756" spans="1:5" ht="14.4" x14ac:dyDescent="0.3">
      <c r="A12756" s="2">
        <f>ROW()</f>
        <v>12756</v>
      </c>
      <c r="E12756" s="50"/>
    </row>
    <row r="12757" spans="1:5" ht="14.4" x14ac:dyDescent="0.3">
      <c r="A12757" s="2">
        <f>ROW()</f>
        <v>12757</v>
      </c>
      <c r="E12757" s="50"/>
    </row>
    <row r="12758" spans="1:5" ht="14.4" x14ac:dyDescent="0.3">
      <c r="A12758" s="2">
        <f>ROW()</f>
        <v>12758</v>
      </c>
      <c r="E12758" s="50"/>
    </row>
    <row r="12759" spans="1:5" ht="14.4" x14ac:dyDescent="0.3">
      <c r="A12759" s="2">
        <f>ROW()</f>
        <v>12759</v>
      </c>
      <c r="E12759" s="50"/>
    </row>
    <row r="12760" spans="1:5" ht="14.4" x14ac:dyDescent="0.3">
      <c r="A12760" s="2">
        <f>ROW()</f>
        <v>12760</v>
      </c>
      <c r="E12760" s="50"/>
    </row>
    <row r="12761" spans="1:5" ht="14.4" x14ac:dyDescent="0.3">
      <c r="A12761" s="2">
        <f>ROW()</f>
        <v>12761</v>
      </c>
      <c r="E12761" s="50"/>
    </row>
    <row r="12762" spans="1:5" ht="14.4" x14ac:dyDescent="0.3">
      <c r="A12762" s="2">
        <f>ROW()</f>
        <v>12762</v>
      </c>
      <c r="E12762" s="50"/>
    </row>
    <row r="12763" spans="1:5" ht="14.4" x14ac:dyDescent="0.3">
      <c r="A12763" s="2">
        <f>ROW()</f>
        <v>12763</v>
      </c>
      <c r="E12763" s="50"/>
    </row>
    <row r="12764" spans="1:5" ht="14.4" x14ac:dyDescent="0.3">
      <c r="A12764" s="2">
        <f>ROW()</f>
        <v>12764</v>
      </c>
      <c r="E12764" s="50"/>
    </row>
    <row r="12765" spans="1:5" ht="14.4" x14ac:dyDescent="0.3">
      <c r="A12765" s="2">
        <f>ROW()</f>
        <v>12765</v>
      </c>
      <c r="E12765" s="50"/>
    </row>
    <row r="12766" spans="1:5" ht="14.4" x14ac:dyDescent="0.3">
      <c r="A12766" s="2">
        <f>ROW()</f>
        <v>12766</v>
      </c>
      <c r="E12766" s="50"/>
    </row>
    <row r="12767" spans="1:5" ht="14.4" x14ac:dyDescent="0.3">
      <c r="A12767" s="2">
        <f>ROW()</f>
        <v>12767</v>
      </c>
      <c r="E12767" s="50"/>
    </row>
    <row r="12768" spans="1:5" ht="14.4" x14ac:dyDescent="0.3">
      <c r="A12768" s="2">
        <f>ROW()</f>
        <v>12768</v>
      </c>
      <c r="E12768" s="50"/>
    </row>
    <row r="12769" spans="1:5" ht="14.4" x14ac:dyDescent="0.3">
      <c r="A12769" s="2">
        <f>ROW()</f>
        <v>12769</v>
      </c>
      <c r="E12769" s="50"/>
    </row>
    <row r="12770" spans="1:5" ht="14.4" x14ac:dyDescent="0.3">
      <c r="A12770" s="2">
        <f>ROW()</f>
        <v>12770</v>
      </c>
      <c r="E12770" s="50"/>
    </row>
    <row r="12771" spans="1:5" ht="14.4" x14ac:dyDescent="0.3">
      <c r="A12771" s="2">
        <f>ROW()</f>
        <v>12771</v>
      </c>
      <c r="E12771" s="50"/>
    </row>
    <row r="12772" spans="1:5" ht="14.4" x14ac:dyDescent="0.3">
      <c r="A12772" s="2">
        <f>ROW()</f>
        <v>12772</v>
      </c>
      <c r="E12772" s="50"/>
    </row>
    <row r="12773" spans="1:5" ht="14.4" x14ac:dyDescent="0.3">
      <c r="A12773" s="2">
        <f>ROW()</f>
        <v>12773</v>
      </c>
      <c r="E12773" s="50"/>
    </row>
    <row r="12774" spans="1:5" ht="14.4" x14ac:dyDescent="0.3">
      <c r="A12774" s="2">
        <f>ROW()</f>
        <v>12774</v>
      </c>
      <c r="E12774" s="50"/>
    </row>
    <row r="12775" spans="1:5" ht="14.4" x14ac:dyDescent="0.3">
      <c r="A12775" s="2">
        <f>ROW()</f>
        <v>12775</v>
      </c>
      <c r="E12775" s="50"/>
    </row>
    <row r="12776" spans="1:5" ht="14.4" x14ac:dyDescent="0.3">
      <c r="A12776" s="2">
        <f>ROW()</f>
        <v>12776</v>
      </c>
      <c r="E12776" s="50"/>
    </row>
    <row r="12777" spans="1:5" ht="14.4" x14ac:dyDescent="0.3">
      <c r="A12777" s="2">
        <f>ROW()</f>
        <v>12777</v>
      </c>
      <c r="E12777" s="50"/>
    </row>
    <row r="12778" spans="1:5" ht="14.4" x14ac:dyDescent="0.3">
      <c r="A12778" s="2">
        <f>ROW()</f>
        <v>12778</v>
      </c>
      <c r="E12778" s="50"/>
    </row>
    <row r="12779" spans="1:5" ht="14.4" x14ac:dyDescent="0.3">
      <c r="A12779" s="2">
        <f>ROW()</f>
        <v>12779</v>
      </c>
      <c r="E12779" s="50"/>
    </row>
    <row r="12780" spans="1:5" ht="14.4" x14ac:dyDescent="0.3">
      <c r="A12780" s="2">
        <f>ROW()</f>
        <v>12780</v>
      </c>
      <c r="E12780" s="50"/>
    </row>
    <row r="12781" spans="1:5" ht="14.4" x14ac:dyDescent="0.3">
      <c r="A12781" s="2">
        <f>ROW()</f>
        <v>12781</v>
      </c>
      <c r="E12781" s="50"/>
    </row>
    <row r="12782" spans="1:5" ht="14.4" x14ac:dyDescent="0.3">
      <c r="A12782" s="2">
        <f>ROW()</f>
        <v>12782</v>
      </c>
      <c r="E12782" s="50"/>
    </row>
    <row r="12783" spans="1:5" ht="14.4" x14ac:dyDescent="0.3">
      <c r="A12783" s="2">
        <f>ROW()</f>
        <v>12783</v>
      </c>
      <c r="E12783" s="50"/>
    </row>
    <row r="12784" spans="1:5" ht="14.4" x14ac:dyDescent="0.3">
      <c r="A12784" s="2">
        <f>ROW()</f>
        <v>12784</v>
      </c>
      <c r="E12784" s="50"/>
    </row>
    <row r="12785" spans="1:5" ht="14.4" x14ac:dyDescent="0.3">
      <c r="A12785" s="2">
        <f>ROW()</f>
        <v>12785</v>
      </c>
      <c r="E12785" s="50"/>
    </row>
    <row r="12786" spans="1:5" ht="14.4" x14ac:dyDescent="0.3">
      <c r="A12786" s="2">
        <f>ROW()</f>
        <v>12786</v>
      </c>
      <c r="E12786" s="50"/>
    </row>
    <row r="12787" spans="1:5" ht="14.4" x14ac:dyDescent="0.3">
      <c r="A12787" s="2">
        <f>ROW()</f>
        <v>12787</v>
      </c>
      <c r="E12787" s="50"/>
    </row>
    <row r="12788" spans="1:5" ht="14.4" x14ac:dyDescent="0.3">
      <c r="A12788" s="2">
        <f>ROW()</f>
        <v>12788</v>
      </c>
      <c r="E12788" s="50"/>
    </row>
    <row r="12789" spans="1:5" ht="14.4" x14ac:dyDescent="0.3">
      <c r="A12789" s="2">
        <f>ROW()</f>
        <v>12789</v>
      </c>
      <c r="E12789" s="50"/>
    </row>
    <row r="12790" spans="1:5" ht="14.4" x14ac:dyDescent="0.3">
      <c r="A12790" s="2">
        <f>ROW()</f>
        <v>12790</v>
      </c>
      <c r="E12790" s="50"/>
    </row>
    <row r="12791" spans="1:5" ht="14.4" x14ac:dyDescent="0.3">
      <c r="A12791" s="2">
        <f>ROW()</f>
        <v>12791</v>
      </c>
      <c r="E12791" s="50"/>
    </row>
    <row r="12792" spans="1:5" ht="14.4" x14ac:dyDescent="0.3">
      <c r="A12792" s="2">
        <f>ROW()</f>
        <v>12792</v>
      </c>
      <c r="E12792" s="50"/>
    </row>
    <row r="12793" spans="1:5" ht="14.4" x14ac:dyDescent="0.3">
      <c r="A12793" s="2">
        <f>ROW()</f>
        <v>12793</v>
      </c>
      <c r="E12793" s="50"/>
    </row>
    <row r="12794" spans="1:5" ht="14.4" x14ac:dyDescent="0.3">
      <c r="A12794" s="2">
        <f>ROW()</f>
        <v>12794</v>
      </c>
      <c r="E12794" s="50"/>
    </row>
    <row r="12795" spans="1:5" ht="14.4" x14ac:dyDescent="0.3">
      <c r="A12795" s="2">
        <f>ROW()</f>
        <v>12795</v>
      </c>
      <c r="E12795" s="50"/>
    </row>
    <row r="12796" spans="1:5" ht="14.4" x14ac:dyDescent="0.3">
      <c r="A12796" s="2">
        <f>ROW()</f>
        <v>12796</v>
      </c>
      <c r="E12796" s="50"/>
    </row>
    <row r="12797" spans="1:5" ht="14.4" x14ac:dyDescent="0.3">
      <c r="A12797" s="2">
        <f>ROW()</f>
        <v>12797</v>
      </c>
      <c r="E12797" s="50"/>
    </row>
    <row r="12798" spans="1:5" ht="14.4" x14ac:dyDescent="0.3">
      <c r="A12798" s="2">
        <f>ROW()</f>
        <v>12798</v>
      </c>
      <c r="E12798" s="50"/>
    </row>
    <row r="12799" spans="1:5" ht="14.4" x14ac:dyDescent="0.3">
      <c r="A12799" s="2">
        <f>ROW()</f>
        <v>12799</v>
      </c>
      <c r="E12799" s="50"/>
    </row>
    <row r="12800" spans="1:5" ht="14.4" x14ac:dyDescent="0.3">
      <c r="A12800" s="2">
        <f>ROW()</f>
        <v>12800</v>
      </c>
      <c r="E12800" s="50"/>
    </row>
    <row r="12801" spans="1:5" ht="14.4" x14ac:dyDescent="0.3">
      <c r="A12801" s="2">
        <f>ROW()</f>
        <v>12801</v>
      </c>
      <c r="E12801" s="50"/>
    </row>
    <row r="12802" spans="1:5" ht="14.4" x14ac:dyDescent="0.3">
      <c r="A12802" s="2">
        <f>ROW()</f>
        <v>12802</v>
      </c>
      <c r="E12802" s="50"/>
    </row>
    <row r="12803" spans="1:5" ht="14.4" x14ac:dyDescent="0.3">
      <c r="A12803" s="2">
        <f>ROW()</f>
        <v>12803</v>
      </c>
      <c r="E12803" s="50"/>
    </row>
    <row r="12804" spans="1:5" ht="14.4" x14ac:dyDescent="0.3">
      <c r="A12804" s="2">
        <f>ROW()</f>
        <v>12804</v>
      </c>
      <c r="E12804" s="50"/>
    </row>
    <row r="12805" spans="1:5" ht="14.4" x14ac:dyDescent="0.3">
      <c r="A12805" s="2">
        <f>ROW()</f>
        <v>12805</v>
      </c>
      <c r="E12805" s="50"/>
    </row>
    <row r="12806" spans="1:5" ht="14.4" x14ac:dyDescent="0.3">
      <c r="A12806" s="2">
        <f>ROW()</f>
        <v>12806</v>
      </c>
      <c r="E12806" s="50"/>
    </row>
    <row r="12807" spans="1:5" ht="14.4" x14ac:dyDescent="0.3">
      <c r="A12807" s="2">
        <f>ROW()</f>
        <v>12807</v>
      </c>
      <c r="E12807" s="50"/>
    </row>
    <row r="12808" spans="1:5" ht="14.4" x14ac:dyDescent="0.3">
      <c r="A12808" s="2">
        <f>ROW()</f>
        <v>12808</v>
      </c>
      <c r="E12808" s="50"/>
    </row>
    <row r="12809" spans="1:5" ht="14.4" x14ac:dyDescent="0.3">
      <c r="A12809" s="2">
        <f>ROW()</f>
        <v>12809</v>
      </c>
      <c r="E12809" s="50"/>
    </row>
    <row r="12810" spans="1:5" ht="14.4" x14ac:dyDescent="0.3">
      <c r="A12810" s="2">
        <f>ROW()</f>
        <v>12810</v>
      </c>
      <c r="E12810" s="50"/>
    </row>
    <row r="12811" spans="1:5" ht="14.4" x14ac:dyDescent="0.3">
      <c r="A12811" s="2">
        <f>ROW()</f>
        <v>12811</v>
      </c>
      <c r="E12811" s="50"/>
    </row>
    <row r="12812" spans="1:5" ht="14.4" x14ac:dyDescent="0.3">
      <c r="A12812" s="2">
        <f>ROW()</f>
        <v>12812</v>
      </c>
      <c r="E12812" s="50"/>
    </row>
    <row r="12813" spans="1:5" ht="14.4" x14ac:dyDescent="0.3">
      <c r="A12813" s="2">
        <f>ROW()</f>
        <v>12813</v>
      </c>
      <c r="E12813" s="50"/>
    </row>
    <row r="12814" spans="1:5" ht="14.4" x14ac:dyDescent="0.3">
      <c r="A12814" s="2">
        <f>ROW()</f>
        <v>12814</v>
      </c>
      <c r="E12814" s="50"/>
    </row>
    <row r="12815" spans="1:5" ht="14.4" x14ac:dyDescent="0.3">
      <c r="A12815" s="2">
        <f>ROW()</f>
        <v>12815</v>
      </c>
      <c r="E12815" s="50"/>
    </row>
    <row r="12816" spans="1:5" ht="14.4" x14ac:dyDescent="0.3">
      <c r="A12816" s="2">
        <f>ROW()</f>
        <v>12816</v>
      </c>
      <c r="E12816" s="50"/>
    </row>
    <row r="12817" spans="1:5" ht="14.4" x14ac:dyDescent="0.3">
      <c r="A12817" s="2">
        <f>ROW()</f>
        <v>12817</v>
      </c>
      <c r="E12817" s="50"/>
    </row>
    <row r="12818" spans="1:5" ht="14.4" x14ac:dyDescent="0.3">
      <c r="A12818" s="2">
        <f>ROW()</f>
        <v>12818</v>
      </c>
      <c r="E12818" s="50"/>
    </row>
    <row r="12819" spans="1:5" ht="14.4" x14ac:dyDescent="0.3">
      <c r="A12819" s="2">
        <f>ROW()</f>
        <v>12819</v>
      </c>
      <c r="E12819" s="50"/>
    </row>
    <row r="12820" spans="1:5" ht="14.4" x14ac:dyDescent="0.3">
      <c r="A12820" s="2">
        <f>ROW()</f>
        <v>12820</v>
      </c>
      <c r="E12820" s="50"/>
    </row>
    <row r="12821" spans="1:5" ht="14.4" x14ac:dyDescent="0.3">
      <c r="A12821" s="2">
        <f>ROW()</f>
        <v>12821</v>
      </c>
      <c r="E12821" s="50"/>
    </row>
    <row r="12822" spans="1:5" ht="14.4" x14ac:dyDescent="0.3">
      <c r="A12822" s="2">
        <f>ROW()</f>
        <v>12822</v>
      </c>
      <c r="E12822" s="50"/>
    </row>
    <row r="12823" spans="1:5" ht="14.4" x14ac:dyDescent="0.3">
      <c r="A12823" s="2">
        <f>ROW()</f>
        <v>12823</v>
      </c>
      <c r="E12823" s="50"/>
    </row>
    <row r="12824" spans="1:5" ht="14.4" x14ac:dyDescent="0.3">
      <c r="A12824" s="2">
        <f>ROW()</f>
        <v>12824</v>
      </c>
      <c r="E12824" s="50"/>
    </row>
    <row r="12825" spans="1:5" ht="14.4" x14ac:dyDescent="0.3">
      <c r="A12825" s="2">
        <f>ROW()</f>
        <v>12825</v>
      </c>
      <c r="E12825" s="50"/>
    </row>
    <row r="12826" spans="1:5" ht="14.4" x14ac:dyDescent="0.3">
      <c r="A12826" s="2">
        <f>ROW()</f>
        <v>12826</v>
      </c>
      <c r="E12826" s="50"/>
    </row>
    <row r="12827" spans="1:5" ht="14.4" x14ac:dyDescent="0.3">
      <c r="A12827" s="2">
        <f>ROW()</f>
        <v>12827</v>
      </c>
      <c r="E12827" s="50"/>
    </row>
    <row r="12828" spans="1:5" ht="14.4" x14ac:dyDescent="0.3">
      <c r="A12828" s="2">
        <f>ROW()</f>
        <v>12828</v>
      </c>
      <c r="E12828" s="50"/>
    </row>
    <row r="12829" spans="1:5" ht="14.4" x14ac:dyDescent="0.3">
      <c r="A12829" s="2">
        <f>ROW()</f>
        <v>12829</v>
      </c>
      <c r="E12829" s="50"/>
    </row>
    <row r="12830" spans="1:5" ht="14.4" x14ac:dyDescent="0.3">
      <c r="A12830" s="2">
        <f>ROW()</f>
        <v>12830</v>
      </c>
      <c r="E12830" s="50"/>
    </row>
    <row r="12831" spans="1:5" ht="14.4" x14ac:dyDescent="0.3">
      <c r="A12831" s="2">
        <f>ROW()</f>
        <v>12831</v>
      </c>
      <c r="E12831" s="50"/>
    </row>
    <row r="12832" spans="1:5" ht="14.4" x14ac:dyDescent="0.3">
      <c r="A12832" s="2">
        <f>ROW()</f>
        <v>12832</v>
      </c>
      <c r="E12832" s="50"/>
    </row>
    <row r="12833" spans="1:5" ht="14.4" x14ac:dyDescent="0.3">
      <c r="A12833" s="2">
        <f>ROW()</f>
        <v>12833</v>
      </c>
      <c r="E12833" s="50"/>
    </row>
    <row r="12834" spans="1:5" ht="14.4" x14ac:dyDescent="0.3">
      <c r="A12834" s="2">
        <f>ROW()</f>
        <v>12834</v>
      </c>
      <c r="E12834" s="50"/>
    </row>
    <row r="12835" spans="1:5" ht="14.4" x14ac:dyDescent="0.3">
      <c r="A12835" s="2">
        <f>ROW()</f>
        <v>12835</v>
      </c>
      <c r="E12835" s="50"/>
    </row>
    <row r="12836" spans="1:5" ht="14.4" x14ac:dyDescent="0.3">
      <c r="A12836" s="2">
        <f>ROW()</f>
        <v>12836</v>
      </c>
      <c r="E12836" s="50"/>
    </row>
    <row r="12837" spans="1:5" ht="14.4" x14ac:dyDescent="0.3">
      <c r="A12837" s="2">
        <f>ROW()</f>
        <v>12837</v>
      </c>
      <c r="E12837" s="50"/>
    </row>
    <row r="12838" spans="1:5" ht="14.4" x14ac:dyDescent="0.3">
      <c r="A12838" s="2">
        <f>ROW()</f>
        <v>12838</v>
      </c>
      <c r="E12838" s="50"/>
    </row>
    <row r="12839" spans="1:5" ht="14.4" x14ac:dyDescent="0.3">
      <c r="A12839" s="2">
        <f>ROW()</f>
        <v>12839</v>
      </c>
      <c r="E12839" s="50"/>
    </row>
    <row r="12840" spans="1:5" ht="14.4" x14ac:dyDescent="0.3">
      <c r="A12840" s="2">
        <f>ROW()</f>
        <v>12840</v>
      </c>
      <c r="E12840" s="50"/>
    </row>
    <row r="12841" spans="1:5" ht="14.4" x14ac:dyDescent="0.3">
      <c r="A12841" s="2">
        <f>ROW()</f>
        <v>12841</v>
      </c>
      <c r="E12841" s="50"/>
    </row>
    <row r="12842" spans="1:5" ht="14.4" x14ac:dyDescent="0.3">
      <c r="A12842" s="2">
        <f>ROW()</f>
        <v>12842</v>
      </c>
      <c r="E12842" s="50"/>
    </row>
    <row r="12843" spans="1:5" ht="14.4" x14ac:dyDescent="0.3">
      <c r="A12843" s="2">
        <f>ROW()</f>
        <v>12843</v>
      </c>
      <c r="E12843" s="50"/>
    </row>
    <row r="12844" spans="1:5" ht="14.4" x14ac:dyDescent="0.3">
      <c r="A12844" s="2">
        <f>ROW()</f>
        <v>12844</v>
      </c>
      <c r="E12844" s="50"/>
    </row>
    <row r="12845" spans="1:5" ht="14.4" x14ac:dyDescent="0.3">
      <c r="A12845" s="2">
        <f>ROW()</f>
        <v>12845</v>
      </c>
      <c r="E12845" s="50"/>
    </row>
    <row r="12846" spans="1:5" ht="14.4" x14ac:dyDescent="0.3">
      <c r="A12846" s="2">
        <f>ROW()</f>
        <v>12846</v>
      </c>
      <c r="E12846" s="50"/>
    </row>
    <row r="12847" spans="1:5" ht="14.4" x14ac:dyDescent="0.3">
      <c r="A12847" s="2">
        <f>ROW()</f>
        <v>12847</v>
      </c>
      <c r="E12847" s="50"/>
    </row>
    <row r="12848" spans="1:5" ht="14.4" x14ac:dyDescent="0.3">
      <c r="A12848" s="2">
        <f>ROW()</f>
        <v>12848</v>
      </c>
      <c r="E12848" s="50"/>
    </row>
    <row r="12849" spans="1:5" ht="14.4" x14ac:dyDescent="0.3">
      <c r="A12849" s="2">
        <f>ROW()</f>
        <v>12849</v>
      </c>
      <c r="E12849" s="50"/>
    </row>
    <row r="12850" spans="1:5" ht="14.4" x14ac:dyDescent="0.3">
      <c r="A12850" s="2">
        <f>ROW()</f>
        <v>12850</v>
      </c>
      <c r="E12850" s="50"/>
    </row>
    <row r="12851" spans="1:5" ht="14.4" x14ac:dyDescent="0.3">
      <c r="A12851" s="2">
        <f>ROW()</f>
        <v>12851</v>
      </c>
      <c r="E12851" s="50"/>
    </row>
    <row r="12852" spans="1:5" ht="14.4" x14ac:dyDescent="0.3">
      <c r="A12852" s="2">
        <f>ROW()</f>
        <v>12852</v>
      </c>
      <c r="E12852" s="50"/>
    </row>
    <row r="12853" spans="1:5" ht="14.4" x14ac:dyDescent="0.3">
      <c r="A12853" s="2">
        <f>ROW()</f>
        <v>12853</v>
      </c>
      <c r="E12853" s="50"/>
    </row>
    <row r="12854" spans="1:5" ht="14.4" x14ac:dyDescent="0.3">
      <c r="A12854" s="2">
        <f>ROW()</f>
        <v>12854</v>
      </c>
      <c r="E12854" s="50"/>
    </row>
    <row r="12855" spans="1:5" ht="14.4" x14ac:dyDescent="0.3">
      <c r="A12855" s="2">
        <f>ROW()</f>
        <v>12855</v>
      </c>
      <c r="E12855" s="50"/>
    </row>
    <row r="12856" spans="1:5" ht="14.4" x14ac:dyDescent="0.3">
      <c r="A12856" s="2">
        <f>ROW()</f>
        <v>12856</v>
      </c>
      <c r="E12856" s="50"/>
    </row>
    <row r="12857" spans="1:5" ht="14.4" x14ac:dyDescent="0.3">
      <c r="A12857" s="2">
        <f>ROW()</f>
        <v>12857</v>
      </c>
      <c r="E12857" s="50"/>
    </row>
    <row r="12858" spans="1:5" ht="14.4" x14ac:dyDescent="0.3">
      <c r="A12858" s="2">
        <f>ROW()</f>
        <v>12858</v>
      </c>
      <c r="E12858" s="50"/>
    </row>
    <row r="12859" spans="1:5" ht="14.4" x14ac:dyDescent="0.3">
      <c r="A12859" s="2">
        <f>ROW()</f>
        <v>12859</v>
      </c>
      <c r="E12859" s="50"/>
    </row>
    <row r="12860" spans="1:5" ht="14.4" x14ac:dyDescent="0.3">
      <c r="A12860" s="2">
        <f>ROW()</f>
        <v>12860</v>
      </c>
      <c r="E12860" s="50"/>
    </row>
    <row r="12861" spans="1:5" ht="14.4" x14ac:dyDescent="0.3">
      <c r="A12861" s="2">
        <f>ROW()</f>
        <v>12861</v>
      </c>
      <c r="E12861" s="50"/>
    </row>
    <row r="12862" spans="1:5" ht="14.4" x14ac:dyDescent="0.3">
      <c r="A12862" s="2">
        <f>ROW()</f>
        <v>12862</v>
      </c>
      <c r="E12862" s="50"/>
    </row>
    <row r="12863" spans="1:5" ht="14.4" x14ac:dyDescent="0.3">
      <c r="A12863" s="2">
        <f>ROW()</f>
        <v>12863</v>
      </c>
      <c r="E12863" s="50"/>
    </row>
    <row r="12864" spans="1:5" ht="14.4" x14ac:dyDescent="0.3">
      <c r="A12864" s="2">
        <f>ROW()</f>
        <v>12864</v>
      </c>
      <c r="E12864" s="50"/>
    </row>
    <row r="12865" spans="1:5" ht="14.4" x14ac:dyDescent="0.3">
      <c r="A12865" s="2">
        <f>ROW()</f>
        <v>12865</v>
      </c>
      <c r="E12865" s="50"/>
    </row>
    <row r="12866" spans="1:5" ht="14.4" x14ac:dyDescent="0.3">
      <c r="A12866" s="2">
        <f>ROW()</f>
        <v>12866</v>
      </c>
      <c r="E12866" s="50"/>
    </row>
    <row r="12867" spans="1:5" ht="14.4" x14ac:dyDescent="0.3">
      <c r="A12867" s="2">
        <f>ROW()</f>
        <v>12867</v>
      </c>
      <c r="E12867" s="50"/>
    </row>
    <row r="12868" spans="1:5" ht="14.4" x14ac:dyDescent="0.3">
      <c r="A12868" s="2">
        <f>ROW()</f>
        <v>12868</v>
      </c>
      <c r="E12868" s="50"/>
    </row>
    <row r="12869" spans="1:5" ht="14.4" x14ac:dyDescent="0.3">
      <c r="A12869" s="2">
        <f>ROW()</f>
        <v>12869</v>
      </c>
      <c r="E12869" s="50"/>
    </row>
    <row r="12870" spans="1:5" ht="14.4" x14ac:dyDescent="0.3">
      <c r="A12870" s="2">
        <f>ROW()</f>
        <v>12870</v>
      </c>
      <c r="E12870" s="50"/>
    </row>
    <row r="12871" spans="1:5" ht="14.4" x14ac:dyDescent="0.3">
      <c r="A12871" s="2">
        <f>ROW()</f>
        <v>12871</v>
      </c>
      <c r="E12871" s="50"/>
    </row>
    <row r="12872" spans="1:5" ht="14.4" x14ac:dyDescent="0.3">
      <c r="A12872" s="2">
        <f>ROW()</f>
        <v>12872</v>
      </c>
      <c r="E12872" s="50"/>
    </row>
    <row r="12873" spans="1:5" ht="14.4" x14ac:dyDescent="0.3">
      <c r="A12873" s="2">
        <f>ROW()</f>
        <v>12873</v>
      </c>
      <c r="E12873" s="50"/>
    </row>
    <row r="12874" spans="1:5" ht="14.4" x14ac:dyDescent="0.3">
      <c r="A12874" s="2">
        <f>ROW()</f>
        <v>12874</v>
      </c>
      <c r="E12874" s="50"/>
    </row>
    <row r="12875" spans="1:5" ht="14.4" x14ac:dyDescent="0.3">
      <c r="A12875" s="2">
        <f>ROW()</f>
        <v>12875</v>
      </c>
      <c r="E12875" s="50"/>
    </row>
    <row r="12876" spans="1:5" ht="14.4" x14ac:dyDescent="0.3">
      <c r="A12876" s="2">
        <f>ROW()</f>
        <v>12876</v>
      </c>
      <c r="E12876" s="50"/>
    </row>
    <row r="12877" spans="1:5" ht="14.4" x14ac:dyDescent="0.3">
      <c r="A12877" s="2">
        <f>ROW()</f>
        <v>12877</v>
      </c>
      <c r="E12877" s="50"/>
    </row>
    <row r="12878" spans="1:5" ht="14.4" x14ac:dyDescent="0.3">
      <c r="A12878" s="2">
        <f>ROW()</f>
        <v>12878</v>
      </c>
      <c r="E12878" s="50"/>
    </row>
    <row r="12879" spans="1:5" ht="14.4" x14ac:dyDescent="0.3">
      <c r="A12879" s="2">
        <f>ROW()</f>
        <v>12879</v>
      </c>
      <c r="E12879" s="50"/>
    </row>
    <row r="12880" spans="1:5" ht="14.4" x14ac:dyDescent="0.3">
      <c r="A12880" s="2">
        <f>ROW()</f>
        <v>12880</v>
      </c>
      <c r="E12880" s="50"/>
    </row>
    <row r="12881" spans="1:5" ht="14.4" x14ac:dyDescent="0.3">
      <c r="A12881" s="2">
        <f>ROW()</f>
        <v>12881</v>
      </c>
      <c r="E12881" s="50"/>
    </row>
    <row r="12882" spans="1:5" ht="14.4" x14ac:dyDescent="0.3">
      <c r="A12882" s="2">
        <f>ROW()</f>
        <v>12882</v>
      </c>
      <c r="E12882" s="50"/>
    </row>
    <row r="12883" spans="1:5" ht="14.4" x14ac:dyDescent="0.3">
      <c r="A12883" s="2">
        <f>ROW()</f>
        <v>12883</v>
      </c>
      <c r="E12883" s="50"/>
    </row>
    <row r="12884" spans="1:5" ht="14.4" x14ac:dyDescent="0.3">
      <c r="A12884" s="2">
        <f>ROW()</f>
        <v>12884</v>
      </c>
      <c r="E12884" s="50"/>
    </row>
    <row r="12885" spans="1:5" ht="14.4" x14ac:dyDescent="0.3">
      <c r="A12885" s="2">
        <f>ROW()</f>
        <v>12885</v>
      </c>
      <c r="E12885" s="50"/>
    </row>
    <row r="12886" spans="1:5" ht="14.4" x14ac:dyDescent="0.3">
      <c r="A12886" s="2">
        <f>ROW()</f>
        <v>12886</v>
      </c>
      <c r="E12886" s="50"/>
    </row>
    <row r="12887" spans="1:5" ht="14.4" x14ac:dyDescent="0.3">
      <c r="A12887" s="2">
        <f>ROW()</f>
        <v>12887</v>
      </c>
      <c r="E12887" s="50"/>
    </row>
    <row r="12888" spans="1:5" ht="14.4" x14ac:dyDescent="0.3">
      <c r="A12888" s="2">
        <f>ROW()</f>
        <v>12888</v>
      </c>
      <c r="E12888" s="50"/>
    </row>
    <row r="12889" spans="1:5" ht="14.4" x14ac:dyDescent="0.3">
      <c r="A12889" s="2">
        <f>ROW()</f>
        <v>12889</v>
      </c>
      <c r="E12889" s="50"/>
    </row>
    <row r="12890" spans="1:5" ht="14.4" x14ac:dyDescent="0.3">
      <c r="A12890" s="2">
        <f>ROW()</f>
        <v>12890</v>
      </c>
      <c r="E12890" s="50"/>
    </row>
    <row r="12891" spans="1:5" ht="14.4" x14ac:dyDescent="0.3">
      <c r="A12891" s="2">
        <f>ROW()</f>
        <v>12891</v>
      </c>
      <c r="E12891" s="50"/>
    </row>
    <row r="12892" spans="1:5" ht="14.4" x14ac:dyDescent="0.3">
      <c r="A12892" s="2">
        <f>ROW()</f>
        <v>12892</v>
      </c>
      <c r="E12892" s="50"/>
    </row>
    <row r="12893" spans="1:5" ht="14.4" x14ac:dyDescent="0.3">
      <c r="A12893" s="2">
        <f>ROW()</f>
        <v>12893</v>
      </c>
      <c r="E12893" s="50"/>
    </row>
    <row r="12894" spans="1:5" ht="14.4" x14ac:dyDescent="0.3">
      <c r="A12894" s="2">
        <f>ROW()</f>
        <v>12894</v>
      </c>
      <c r="E12894" s="50"/>
    </row>
    <row r="12895" spans="1:5" ht="14.4" x14ac:dyDescent="0.3">
      <c r="A12895" s="2">
        <f>ROW()</f>
        <v>12895</v>
      </c>
      <c r="E12895" s="50"/>
    </row>
    <row r="12896" spans="1:5" ht="14.4" x14ac:dyDescent="0.3">
      <c r="A12896" s="2">
        <f>ROW()</f>
        <v>12896</v>
      </c>
      <c r="E12896" s="50"/>
    </row>
    <row r="12897" spans="1:5" ht="14.4" x14ac:dyDescent="0.3">
      <c r="A12897" s="2">
        <f>ROW()</f>
        <v>12897</v>
      </c>
      <c r="E12897" s="50"/>
    </row>
    <row r="12898" spans="1:5" ht="14.4" x14ac:dyDescent="0.3">
      <c r="A12898" s="2">
        <f>ROW()</f>
        <v>12898</v>
      </c>
      <c r="E12898" s="50"/>
    </row>
    <row r="12899" spans="1:5" ht="14.4" x14ac:dyDescent="0.3">
      <c r="A12899" s="2">
        <f>ROW()</f>
        <v>12899</v>
      </c>
      <c r="E12899" s="50"/>
    </row>
    <row r="12900" spans="1:5" ht="14.4" x14ac:dyDescent="0.3">
      <c r="A12900" s="2">
        <f>ROW()</f>
        <v>12900</v>
      </c>
      <c r="E12900" s="50"/>
    </row>
    <row r="12901" spans="1:5" ht="14.4" x14ac:dyDescent="0.3">
      <c r="A12901" s="2">
        <f>ROW()</f>
        <v>12901</v>
      </c>
      <c r="E12901" s="50"/>
    </row>
    <row r="12902" spans="1:5" ht="14.4" x14ac:dyDescent="0.3">
      <c r="A12902" s="2">
        <f>ROW()</f>
        <v>12902</v>
      </c>
      <c r="E12902" s="50"/>
    </row>
    <row r="12903" spans="1:5" ht="14.4" x14ac:dyDescent="0.3">
      <c r="A12903" s="2">
        <f>ROW()</f>
        <v>12903</v>
      </c>
      <c r="E12903" s="50"/>
    </row>
    <row r="12904" spans="1:5" ht="14.4" x14ac:dyDescent="0.3">
      <c r="A12904" s="2">
        <f>ROW()</f>
        <v>12904</v>
      </c>
      <c r="E12904" s="50"/>
    </row>
    <row r="12905" spans="1:5" ht="14.4" x14ac:dyDescent="0.3">
      <c r="A12905" s="2">
        <f>ROW()</f>
        <v>12905</v>
      </c>
      <c r="E12905" s="50"/>
    </row>
    <row r="12906" spans="1:5" ht="14.4" x14ac:dyDescent="0.3">
      <c r="A12906" s="2">
        <f>ROW()</f>
        <v>12906</v>
      </c>
      <c r="E12906" s="50"/>
    </row>
    <row r="12907" spans="1:5" ht="14.4" x14ac:dyDescent="0.3">
      <c r="A12907" s="2">
        <f>ROW()</f>
        <v>12907</v>
      </c>
      <c r="E12907" s="50"/>
    </row>
    <row r="12908" spans="1:5" ht="14.4" x14ac:dyDescent="0.3">
      <c r="A12908" s="2">
        <f>ROW()</f>
        <v>12908</v>
      </c>
      <c r="E12908" s="50"/>
    </row>
    <row r="12909" spans="1:5" ht="14.4" x14ac:dyDescent="0.3">
      <c r="A12909" s="2">
        <f>ROW()</f>
        <v>12909</v>
      </c>
      <c r="E12909" s="50"/>
    </row>
    <row r="12910" spans="1:5" ht="14.4" x14ac:dyDescent="0.3">
      <c r="A12910" s="2">
        <f>ROW()</f>
        <v>12910</v>
      </c>
      <c r="E12910" s="50"/>
    </row>
    <row r="12911" spans="1:5" ht="14.4" x14ac:dyDescent="0.3">
      <c r="A12911" s="2">
        <f>ROW()</f>
        <v>12911</v>
      </c>
      <c r="E12911" s="50"/>
    </row>
    <row r="12912" spans="1:5" ht="14.4" x14ac:dyDescent="0.3">
      <c r="A12912" s="2">
        <f>ROW()</f>
        <v>12912</v>
      </c>
      <c r="E12912" s="50"/>
    </row>
    <row r="12913" spans="1:5" ht="14.4" x14ac:dyDescent="0.3">
      <c r="A12913" s="2">
        <f>ROW()</f>
        <v>12913</v>
      </c>
      <c r="E12913" s="50"/>
    </row>
    <row r="12914" spans="1:5" ht="14.4" x14ac:dyDescent="0.3">
      <c r="A12914" s="2">
        <f>ROW()</f>
        <v>12914</v>
      </c>
      <c r="E12914" s="50"/>
    </row>
    <row r="12915" spans="1:5" ht="14.4" x14ac:dyDescent="0.3">
      <c r="A12915" s="2">
        <f>ROW()</f>
        <v>12915</v>
      </c>
      <c r="E12915" s="50"/>
    </row>
    <row r="12916" spans="1:5" ht="14.4" x14ac:dyDescent="0.3">
      <c r="A12916" s="2">
        <f>ROW()</f>
        <v>12916</v>
      </c>
      <c r="E12916" s="50"/>
    </row>
    <row r="12917" spans="1:5" ht="14.4" x14ac:dyDescent="0.3">
      <c r="A12917" s="2">
        <f>ROW()</f>
        <v>12917</v>
      </c>
      <c r="E12917" s="50"/>
    </row>
    <row r="12918" spans="1:5" ht="14.4" x14ac:dyDescent="0.3">
      <c r="A12918" s="2">
        <f>ROW()</f>
        <v>12918</v>
      </c>
      <c r="E12918" s="50"/>
    </row>
    <row r="12919" spans="1:5" ht="14.4" x14ac:dyDescent="0.3">
      <c r="A12919" s="2">
        <f>ROW()</f>
        <v>12919</v>
      </c>
      <c r="E12919" s="50"/>
    </row>
    <row r="12920" spans="1:5" ht="14.4" x14ac:dyDescent="0.3">
      <c r="A12920" s="2">
        <f>ROW()</f>
        <v>12920</v>
      </c>
      <c r="E12920" s="50"/>
    </row>
    <row r="12921" spans="1:5" ht="14.4" x14ac:dyDescent="0.3">
      <c r="A12921" s="2">
        <f>ROW()</f>
        <v>12921</v>
      </c>
      <c r="E12921" s="50"/>
    </row>
    <row r="12922" spans="1:5" ht="14.4" x14ac:dyDescent="0.3">
      <c r="A12922" s="2">
        <f>ROW()</f>
        <v>12922</v>
      </c>
      <c r="E12922" s="50"/>
    </row>
    <row r="12923" spans="1:5" ht="14.4" x14ac:dyDescent="0.3">
      <c r="A12923" s="2">
        <f>ROW()</f>
        <v>12923</v>
      </c>
      <c r="E12923" s="50"/>
    </row>
    <row r="12924" spans="1:5" ht="14.4" x14ac:dyDescent="0.3">
      <c r="A12924" s="2">
        <f>ROW()</f>
        <v>12924</v>
      </c>
      <c r="E12924" s="50"/>
    </row>
    <row r="12925" spans="1:5" ht="14.4" x14ac:dyDescent="0.3">
      <c r="A12925" s="2">
        <f>ROW()</f>
        <v>12925</v>
      </c>
      <c r="E12925" s="50"/>
    </row>
    <row r="12926" spans="1:5" ht="14.4" x14ac:dyDescent="0.3">
      <c r="A12926" s="2">
        <f>ROW()</f>
        <v>12926</v>
      </c>
      <c r="E12926" s="50"/>
    </row>
    <row r="12927" spans="1:5" ht="14.4" x14ac:dyDescent="0.3">
      <c r="A12927" s="2">
        <f>ROW()</f>
        <v>12927</v>
      </c>
      <c r="E12927" s="50"/>
    </row>
    <row r="12928" spans="1:5" ht="14.4" x14ac:dyDescent="0.3">
      <c r="A12928" s="2">
        <f>ROW()</f>
        <v>12928</v>
      </c>
      <c r="E12928" s="50"/>
    </row>
    <row r="12929" spans="1:5" ht="14.4" x14ac:dyDescent="0.3">
      <c r="A12929" s="2">
        <f>ROW()</f>
        <v>12929</v>
      </c>
      <c r="E12929" s="50"/>
    </row>
    <row r="12930" spans="1:5" ht="14.4" x14ac:dyDescent="0.3">
      <c r="A12930" s="2">
        <f>ROW()</f>
        <v>12930</v>
      </c>
      <c r="E12930" s="50"/>
    </row>
    <row r="12931" spans="1:5" ht="14.4" x14ac:dyDescent="0.3">
      <c r="A12931" s="2">
        <f>ROW()</f>
        <v>12931</v>
      </c>
      <c r="E12931" s="50"/>
    </row>
    <row r="12932" spans="1:5" ht="14.4" x14ac:dyDescent="0.3">
      <c r="A12932" s="2">
        <f>ROW()</f>
        <v>12932</v>
      </c>
      <c r="E12932" s="50"/>
    </row>
    <row r="12933" spans="1:5" ht="14.4" x14ac:dyDescent="0.3">
      <c r="A12933" s="2">
        <f>ROW()</f>
        <v>12933</v>
      </c>
      <c r="E12933" s="50"/>
    </row>
    <row r="12934" spans="1:5" ht="14.4" x14ac:dyDescent="0.3">
      <c r="A12934" s="2">
        <f>ROW()</f>
        <v>12934</v>
      </c>
      <c r="E12934" s="50"/>
    </row>
    <row r="12935" spans="1:5" ht="14.4" x14ac:dyDescent="0.3">
      <c r="A12935" s="2">
        <f>ROW()</f>
        <v>12935</v>
      </c>
      <c r="E12935" s="50"/>
    </row>
    <row r="12936" spans="1:5" ht="14.4" x14ac:dyDescent="0.3">
      <c r="A12936" s="2">
        <f>ROW()</f>
        <v>12936</v>
      </c>
      <c r="E12936" s="50"/>
    </row>
    <row r="12937" spans="1:5" ht="14.4" x14ac:dyDescent="0.3">
      <c r="A12937" s="2">
        <f>ROW()</f>
        <v>12937</v>
      </c>
      <c r="E12937" s="50"/>
    </row>
    <row r="12938" spans="1:5" ht="14.4" x14ac:dyDescent="0.3">
      <c r="A12938" s="2">
        <f>ROW()</f>
        <v>12938</v>
      </c>
      <c r="E12938" s="50"/>
    </row>
    <row r="12939" spans="1:5" ht="14.4" x14ac:dyDescent="0.3">
      <c r="A12939" s="2">
        <f>ROW()</f>
        <v>12939</v>
      </c>
      <c r="E12939" s="50"/>
    </row>
    <row r="12940" spans="1:5" ht="14.4" x14ac:dyDescent="0.3">
      <c r="A12940" s="2">
        <f>ROW()</f>
        <v>12940</v>
      </c>
      <c r="E12940" s="50"/>
    </row>
    <row r="12941" spans="1:5" ht="14.4" x14ac:dyDescent="0.3">
      <c r="A12941" s="2">
        <f>ROW()</f>
        <v>12941</v>
      </c>
      <c r="E12941" s="50"/>
    </row>
    <row r="12942" spans="1:5" ht="14.4" x14ac:dyDescent="0.3">
      <c r="A12942" s="2">
        <f>ROW()</f>
        <v>12942</v>
      </c>
      <c r="E12942" s="50"/>
    </row>
    <row r="12943" spans="1:5" ht="14.4" x14ac:dyDescent="0.3">
      <c r="A12943" s="2">
        <f>ROW()</f>
        <v>12943</v>
      </c>
      <c r="E12943" s="50"/>
    </row>
    <row r="12944" spans="1:5" ht="14.4" x14ac:dyDescent="0.3">
      <c r="A12944" s="2">
        <f>ROW()</f>
        <v>12944</v>
      </c>
      <c r="E12944" s="50"/>
    </row>
    <row r="12945" spans="1:5" ht="14.4" x14ac:dyDescent="0.3">
      <c r="A12945" s="2">
        <f>ROW()</f>
        <v>12945</v>
      </c>
      <c r="E12945" s="50"/>
    </row>
    <row r="12946" spans="1:5" ht="14.4" x14ac:dyDescent="0.3">
      <c r="A12946" s="2">
        <f>ROW()</f>
        <v>12946</v>
      </c>
      <c r="E12946" s="50"/>
    </row>
    <row r="12947" spans="1:5" ht="14.4" x14ac:dyDescent="0.3">
      <c r="A12947" s="2">
        <f>ROW()</f>
        <v>12947</v>
      </c>
      <c r="E12947" s="50"/>
    </row>
    <row r="12948" spans="1:5" ht="14.4" x14ac:dyDescent="0.3">
      <c r="A12948" s="2">
        <f>ROW()</f>
        <v>12948</v>
      </c>
      <c r="E12948" s="50"/>
    </row>
    <row r="12949" spans="1:5" ht="14.4" x14ac:dyDescent="0.3">
      <c r="A12949" s="2">
        <f>ROW()</f>
        <v>12949</v>
      </c>
      <c r="E12949" s="50"/>
    </row>
    <row r="12950" spans="1:5" ht="14.4" x14ac:dyDescent="0.3">
      <c r="A12950" s="2">
        <f>ROW()</f>
        <v>12950</v>
      </c>
      <c r="E12950" s="50"/>
    </row>
    <row r="12951" spans="1:5" ht="14.4" x14ac:dyDescent="0.3">
      <c r="A12951" s="2">
        <f>ROW()</f>
        <v>12951</v>
      </c>
      <c r="E12951" s="50"/>
    </row>
    <row r="12952" spans="1:5" ht="14.4" x14ac:dyDescent="0.3">
      <c r="A12952" s="2">
        <f>ROW()</f>
        <v>12952</v>
      </c>
      <c r="E12952" s="50"/>
    </row>
    <row r="12953" spans="1:5" ht="14.4" x14ac:dyDescent="0.3">
      <c r="A12953" s="2">
        <f>ROW()</f>
        <v>12953</v>
      </c>
      <c r="E12953" s="50"/>
    </row>
    <row r="12954" spans="1:5" ht="14.4" x14ac:dyDescent="0.3">
      <c r="A12954" s="2">
        <f>ROW()</f>
        <v>12954</v>
      </c>
      <c r="E12954" s="50"/>
    </row>
    <row r="12955" spans="1:5" ht="14.4" x14ac:dyDescent="0.3">
      <c r="A12955" s="2">
        <f>ROW()</f>
        <v>12955</v>
      </c>
      <c r="E12955" s="50"/>
    </row>
    <row r="12956" spans="1:5" ht="14.4" x14ac:dyDescent="0.3">
      <c r="A12956" s="2">
        <f>ROW()</f>
        <v>12956</v>
      </c>
      <c r="E12956" s="50"/>
    </row>
    <row r="12957" spans="1:5" ht="14.4" x14ac:dyDescent="0.3">
      <c r="A12957" s="2">
        <f>ROW()</f>
        <v>12957</v>
      </c>
      <c r="E12957" s="50"/>
    </row>
    <row r="12958" spans="1:5" ht="14.4" x14ac:dyDescent="0.3">
      <c r="A12958" s="2">
        <f>ROW()</f>
        <v>12958</v>
      </c>
      <c r="E12958" s="50"/>
    </row>
    <row r="12959" spans="1:5" ht="14.4" x14ac:dyDescent="0.3">
      <c r="A12959" s="2">
        <f>ROW()</f>
        <v>12959</v>
      </c>
      <c r="E12959" s="50"/>
    </row>
    <row r="12960" spans="1:5" ht="14.4" x14ac:dyDescent="0.3">
      <c r="A12960" s="2">
        <f>ROW()</f>
        <v>12960</v>
      </c>
      <c r="E12960" s="50"/>
    </row>
    <row r="12961" spans="1:5" ht="14.4" x14ac:dyDescent="0.3">
      <c r="A12961" s="2">
        <f>ROW()</f>
        <v>12961</v>
      </c>
      <c r="E12961" s="50"/>
    </row>
    <row r="12962" spans="1:5" ht="14.4" x14ac:dyDescent="0.3">
      <c r="A12962" s="2">
        <f>ROW()</f>
        <v>12962</v>
      </c>
      <c r="E12962" s="50"/>
    </row>
    <row r="12963" spans="1:5" ht="14.4" x14ac:dyDescent="0.3">
      <c r="A12963" s="2">
        <f>ROW()</f>
        <v>12963</v>
      </c>
      <c r="E12963" s="50"/>
    </row>
    <row r="12964" spans="1:5" ht="14.4" x14ac:dyDescent="0.3">
      <c r="A12964" s="2">
        <f>ROW()</f>
        <v>12964</v>
      </c>
      <c r="E12964" s="50"/>
    </row>
    <row r="12965" spans="1:5" ht="14.4" x14ac:dyDescent="0.3">
      <c r="A12965" s="2">
        <f>ROW()</f>
        <v>12965</v>
      </c>
      <c r="E12965" s="50"/>
    </row>
    <row r="12966" spans="1:5" ht="14.4" x14ac:dyDescent="0.3">
      <c r="A12966" s="2">
        <f>ROW()</f>
        <v>12966</v>
      </c>
      <c r="E12966" s="50"/>
    </row>
    <row r="12967" spans="1:5" ht="14.4" x14ac:dyDescent="0.3">
      <c r="A12967" s="2">
        <f>ROW()</f>
        <v>12967</v>
      </c>
      <c r="E12967" s="50"/>
    </row>
    <row r="12968" spans="1:5" ht="14.4" x14ac:dyDescent="0.3">
      <c r="A12968" s="2">
        <f>ROW()</f>
        <v>12968</v>
      </c>
      <c r="E12968" s="50"/>
    </row>
    <row r="12969" spans="1:5" ht="14.4" x14ac:dyDescent="0.3">
      <c r="A12969" s="2">
        <f>ROW()</f>
        <v>12969</v>
      </c>
      <c r="E12969" s="50"/>
    </row>
    <row r="12970" spans="1:5" ht="14.4" x14ac:dyDescent="0.3">
      <c r="A12970" s="2">
        <f>ROW()</f>
        <v>12970</v>
      </c>
      <c r="E12970" s="50"/>
    </row>
    <row r="12971" spans="1:5" ht="14.4" x14ac:dyDescent="0.3">
      <c r="A12971" s="2">
        <f>ROW()</f>
        <v>12971</v>
      </c>
      <c r="E12971" s="50"/>
    </row>
    <row r="12972" spans="1:5" ht="14.4" x14ac:dyDescent="0.3">
      <c r="A12972" s="2">
        <f>ROW()</f>
        <v>12972</v>
      </c>
      <c r="E12972" s="50"/>
    </row>
    <row r="12973" spans="1:5" ht="14.4" x14ac:dyDescent="0.3">
      <c r="A12973" s="2">
        <f>ROW()</f>
        <v>12973</v>
      </c>
      <c r="E12973" s="50"/>
    </row>
    <row r="12974" spans="1:5" ht="14.4" x14ac:dyDescent="0.3">
      <c r="A12974" s="2">
        <f>ROW()</f>
        <v>12974</v>
      </c>
      <c r="E12974" s="50"/>
    </row>
    <row r="12975" spans="1:5" ht="14.4" x14ac:dyDescent="0.3">
      <c r="A12975" s="2">
        <f>ROW()</f>
        <v>12975</v>
      </c>
      <c r="E12975" s="50"/>
    </row>
    <row r="12976" spans="1:5" ht="14.4" x14ac:dyDescent="0.3">
      <c r="A12976" s="2">
        <f>ROW()</f>
        <v>12976</v>
      </c>
      <c r="E12976" s="50"/>
    </row>
    <row r="12977" spans="1:5" ht="14.4" x14ac:dyDescent="0.3">
      <c r="A12977" s="2">
        <f>ROW()</f>
        <v>12977</v>
      </c>
      <c r="E12977" s="50"/>
    </row>
    <row r="12978" spans="1:5" ht="14.4" x14ac:dyDescent="0.3">
      <c r="A12978" s="2">
        <f>ROW()</f>
        <v>12978</v>
      </c>
      <c r="E12978" s="50"/>
    </row>
    <row r="12979" spans="1:5" ht="14.4" x14ac:dyDescent="0.3">
      <c r="A12979" s="2">
        <f>ROW()</f>
        <v>12979</v>
      </c>
      <c r="E12979" s="50"/>
    </row>
    <row r="12980" spans="1:5" ht="14.4" x14ac:dyDescent="0.3">
      <c r="A12980" s="2">
        <f>ROW()</f>
        <v>12980</v>
      </c>
      <c r="E12980" s="50"/>
    </row>
    <row r="12981" spans="1:5" ht="14.4" x14ac:dyDescent="0.3">
      <c r="A12981" s="2">
        <f>ROW()</f>
        <v>12981</v>
      </c>
      <c r="E12981" s="50"/>
    </row>
    <row r="12982" spans="1:5" ht="14.4" x14ac:dyDescent="0.3">
      <c r="A12982" s="2">
        <f>ROW()</f>
        <v>12982</v>
      </c>
      <c r="E12982" s="50"/>
    </row>
    <row r="12983" spans="1:5" ht="14.4" x14ac:dyDescent="0.3">
      <c r="A12983" s="2">
        <f>ROW()</f>
        <v>12983</v>
      </c>
      <c r="E12983" s="50"/>
    </row>
    <row r="12984" spans="1:5" ht="14.4" x14ac:dyDescent="0.3">
      <c r="A12984" s="2">
        <f>ROW()</f>
        <v>12984</v>
      </c>
      <c r="E12984" s="50"/>
    </row>
    <row r="12985" spans="1:5" ht="14.4" x14ac:dyDescent="0.3">
      <c r="A12985" s="2">
        <f>ROW()</f>
        <v>12985</v>
      </c>
      <c r="E12985" s="50"/>
    </row>
    <row r="12986" spans="1:5" ht="14.4" x14ac:dyDescent="0.3">
      <c r="A12986" s="2">
        <f>ROW()</f>
        <v>12986</v>
      </c>
      <c r="E12986" s="50"/>
    </row>
    <row r="12987" spans="1:5" ht="14.4" x14ac:dyDescent="0.3">
      <c r="A12987" s="2">
        <f>ROW()</f>
        <v>12987</v>
      </c>
      <c r="E12987" s="50"/>
    </row>
    <row r="12988" spans="1:5" ht="14.4" x14ac:dyDescent="0.3">
      <c r="A12988" s="2">
        <f>ROW()</f>
        <v>12988</v>
      </c>
      <c r="E12988" s="50"/>
    </row>
    <row r="12989" spans="1:5" ht="14.4" x14ac:dyDescent="0.3">
      <c r="A12989" s="2">
        <f>ROW()</f>
        <v>12989</v>
      </c>
      <c r="E12989" s="50"/>
    </row>
    <row r="12990" spans="1:5" ht="14.4" x14ac:dyDescent="0.3">
      <c r="A12990" s="2">
        <f>ROW()</f>
        <v>12990</v>
      </c>
      <c r="E12990" s="50"/>
    </row>
    <row r="12991" spans="1:5" ht="14.4" x14ac:dyDescent="0.3">
      <c r="A12991" s="2">
        <f>ROW()</f>
        <v>12991</v>
      </c>
      <c r="E12991" s="50"/>
    </row>
    <row r="12992" spans="1:5" ht="14.4" x14ac:dyDescent="0.3">
      <c r="A12992" s="2">
        <f>ROW()</f>
        <v>12992</v>
      </c>
      <c r="E12992" s="50"/>
    </row>
    <row r="12993" spans="1:5" ht="14.4" x14ac:dyDescent="0.3">
      <c r="A12993" s="2">
        <f>ROW()</f>
        <v>12993</v>
      </c>
      <c r="E12993" s="50"/>
    </row>
    <row r="12994" spans="1:5" ht="14.4" x14ac:dyDescent="0.3">
      <c r="A12994" s="2">
        <f>ROW()</f>
        <v>12994</v>
      </c>
      <c r="E12994" s="50"/>
    </row>
    <row r="12995" spans="1:5" ht="14.4" x14ac:dyDescent="0.3">
      <c r="A12995" s="2">
        <f>ROW()</f>
        <v>12995</v>
      </c>
      <c r="E12995" s="50"/>
    </row>
    <row r="12996" spans="1:5" ht="14.4" x14ac:dyDescent="0.3">
      <c r="A12996" s="2">
        <f>ROW()</f>
        <v>12996</v>
      </c>
      <c r="E12996" s="50"/>
    </row>
    <row r="12997" spans="1:5" ht="14.4" x14ac:dyDescent="0.3">
      <c r="A12997" s="2">
        <f>ROW()</f>
        <v>12997</v>
      </c>
      <c r="E12997" s="50"/>
    </row>
    <row r="12998" spans="1:5" ht="14.4" x14ac:dyDescent="0.3">
      <c r="A12998" s="2">
        <f>ROW()</f>
        <v>12998</v>
      </c>
      <c r="E12998" s="50"/>
    </row>
    <row r="12999" spans="1:5" ht="14.4" x14ac:dyDescent="0.3">
      <c r="A12999" s="2">
        <f>ROW()</f>
        <v>12999</v>
      </c>
      <c r="E12999" s="50"/>
    </row>
    <row r="13000" spans="1:5" ht="14.4" x14ac:dyDescent="0.3">
      <c r="A13000" s="2">
        <f>ROW()</f>
        <v>13000</v>
      </c>
      <c r="E13000" s="50"/>
    </row>
    <row r="13001" spans="1:5" ht="14.4" x14ac:dyDescent="0.3">
      <c r="A13001" s="2">
        <f>ROW()</f>
        <v>13001</v>
      </c>
      <c r="E13001" s="50"/>
    </row>
    <row r="13002" spans="1:5" ht="14.4" x14ac:dyDescent="0.3">
      <c r="A13002" s="2">
        <f>ROW()</f>
        <v>13002</v>
      </c>
      <c r="E13002" s="50"/>
    </row>
    <row r="13003" spans="1:5" ht="14.4" x14ac:dyDescent="0.3">
      <c r="A13003" s="2">
        <f>ROW()</f>
        <v>13003</v>
      </c>
      <c r="E13003" s="50"/>
    </row>
    <row r="13004" spans="1:5" ht="14.4" x14ac:dyDescent="0.3">
      <c r="A13004" s="2">
        <f>ROW()</f>
        <v>13004</v>
      </c>
      <c r="E13004" s="50"/>
    </row>
    <row r="13005" spans="1:5" ht="14.4" x14ac:dyDescent="0.3">
      <c r="A13005" s="2">
        <f>ROW()</f>
        <v>13005</v>
      </c>
      <c r="E13005" s="50"/>
    </row>
    <row r="13006" spans="1:5" ht="14.4" x14ac:dyDescent="0.3">
      <c r="A13006" s="2">
        <f>ROW()</f>
        <v>13006</v>
      </c>
      <c r="E13006" s="50"/>
    </row>
    <row r="13007" spans="1:5" ht="14.4" x14ac:dyDescent="0.3">
      <c r="A13007" s="2">
        <f>ROW()</f>
        <v>13007</v>
      </c>
      <c r="E13007" s="50"/>
    </row>
    <row r="13008" spans="1:5" ht="14.4" x14ac:dyDescent="0.3">
      <c r="A13008" s="2">
        <f>ROW()</f>
        <v>13008</v>
      </c>
      <c r="E13008" s="50"/>
    </row>
    <row r="13009" spans="1:5" ht="14.4" x14ac:dyDescent="0.3">
      <c r="A13009" s="2">
        <f>ROW()</f>
        <v>13009</v>
      </c>
      <c r="E13009" s="50"/>
    </row>
    <row r="13010" spans="1:5" ht="14.4" x14ac:dyDescent="0.3">
      <c r="A13010" s="2">
        <f>ROW()</f>
        <v>13010</v>
      </c>
      <c r="E13010" s="50"/>
    </row>
    <row r="13011" spans="1:5" ht="14.4" x14ac:dyDescent="0.3">
      <c r="A13011" s="2">
        <f>ROW()</f>
        <v>13011</v>
      </c>
      <c r="E13011" s="50"/>
    </row>
    <row r="13012" spans="1:5" ht="14.4" x14ac:dyDescent="0.3">
      <c r="A13012" s="2">
        <f>ROW()</f>
        <v>13012</v>
      </c>
      <c r="E13012" s="50"/>
    </row>
    <row r="13013" spans="1:5" ht="14.4" x14ac:dyDescent="0.3">
      <c r="A13013" s="2">
        <f>ROW()</f>
        <v>13013</v>
      </c>
      <c r="E13013" s="50"/>
    </row>
    <row r="13014" spans="1:5" ht="14.4" x14ac:dyDescent="0.3">
      <c r="A13014" s="2">
        <f>ROW()</f>
        <v>13014</v>
      </c>
      <c r="E13014" s="50"/>
    </row>
    <row r="13015" spans="1:5" ht="14.4" x14ac:dyDescent="0.3">
      <c r="A13015" s="2">
        <f>ROW()</f>
        <v>13015</v>
      </c>
      <c r="E13015" s="50"/>
    </row>
    <row r="13016" spans="1:5" ht="14.4" x14ac:dyDescent="0.3">
      <c r="A13016" s="2">
        <f>ROW()</f>
        <v>13016</v>
      </c>
      <c r="E13016" s="50"/>
    </row>
    <row r="13017" spans="1:5" ht="14.4" x14ac:dyDescent="0.3">
      <c r="A13017" s="2">
        <f>ROW()</f>
        <v>13017</v>
      </c>
      <c r="E13017" s="50"/>
    </row>
    <row r="13018" spans="1:5" ht="14.4" x14ac:dyDescent="0.3">
      <c r="A13018" s="2">
        <f>ROW()</f>
        <v>13018</v>
      </c>
      <c r="E13018" s="50"/>
    </row>
    <row r="13019" spans="1:5" ht="14.4" x14ac:dyDescent="0.3">
      <c r="A13019" s="2">
        <f>ROW()</f>
        <v>13019</v>
      </c>
      <c r="E13019" s="50"/>
    </row>
    <row r="13020" spans="1:5" ht="14.4" x14ac:dyDescent="0.3">
      <c r="A13020" s="2">
        <f>ROW()</f>
        <v>13020</v>
      </c>
      <c r="E13020" s="50"/>
    </row>
    <row r="13021" spans="1:5" ht="14.4" x14ac:dyDescent="0.3">
      <c r="A13021" s="2">
        <f>ROW()</f>
        <v>13021</v>
      </c>
      <c r="E13021" s="50"/>
    </row>
    <row r="13022" spans="1:5" ht="14.4" x14ac:dyDescent="0.3">
      <c r="A13022" s="2">
        <f>ROW()</f>
        <v>13022</v>
      </c>
      <c r="E13022" s="50"/>
    </row>
    <row r="13023" spans="1:5" ht="14.4" x14ac:dyDescent="0.3">
      <c r="A13023" s="2">
        <f>ROW()</f>
        <v>13023</v>
      </c>
      <c r="E13023" s="50"/>
    </row>
    <row r="13024" spans="1:5" ht="14.4" x14ac:dyDescent="0.3">
      <c r="A13024" s="2">
        <f>ROW()</f>
        <v>13024</v>
      </c>
      <c r="E13024" s="50"/>
    </row>
    <row r="13025" spans="1:5" ht="14.4" x14ac:dyDescent="0.3">
      <c r="A13025" s="2">
        <f>ROW()</f>
        <v>13025</v>
      </c>
      <c r="E13025" s="50"/>
    </row>
    <row r="13026" spans="1:5" ht="14.4" x14ac:dyDescent="0.3">
      <c r="A13026" s="2">
        <f>ROW()</f>
        <v>13026</v>
      </c>
      <c r="E13026" s="50"/>
    </row>
    <row r="13027" spans="1:5" ht="14.4" x14ac:dyDescent="0.3">
      <c r="A13027" s="2">
        <f>ROW()</f>
        <v>13027</v>
      </c>
      <c r="E13027" s="50"/>
    </row>
    <row r="13028" spans="1:5" ht="14.4" x14ac:dyDescent="0.3">
      <c r="A13028" s="2">
        <f>ROW()</f>
        <v>13028</v>
      </c>
      <c r="E13028" s="50"/>
    </row>
    <row r="13029" spans="1:5" ht="14.4" x14ac:dyDescent="0.3">
      <c r="A13029" s="2">
        <f>ROW()</f>
        <v>13029</v>
      </c>
      <c r="E13029" s="50"/>
    </row>
    <row r="13030" spans="1:5" ht="14.4" x14ac:dyDescent="0.3">
      <c r="A13030" s="2">
        <f>ROW()</f>
        <v>13030</v>
      </c>
      <c r="E13030" s="50"/>
    </row>
    <row r="13031" spans="1:5" ht="14.4" x14ac:dyDescent="0.3">
      <c r="A13031" s="2">
        <f>ROW()</f>
        <v>13031</v>
      </c>
      <c r="E13031" s="50"/>
    </row>
    <row r="13032" spans="1:5" ht="14.4" x14ac:dyDescent="0.3">
      <c r="A13032" s="2">
        <f>ROW()</f>
        <v>13032</v>
      </c>
      <c r="E13032" s="50"/>
    </row>
    <row r="13033" spans="1:5" ht="14.4" x14ac:dyDescent="0.3">
      <c r="A13033" s="2">
        <f>ROW()</f>
        <v>13033</v>
      </c>
      <c r="E13033" s="50"/>
    </row>
    <row r="13034" spans="1:5" ht="14.4" x14ac:dyDescent="0.3">
      <c r="A13034" s="2">
        <f>ROW()</f>
        <v>13034</v>
      </c>
      <c r="E13034" s="50"/>
    </row>
    <row r="13035" spans="1:5" ht="14.4" x14ac:dyDescent="0.3">
      <c r="A13035" s="2">
        <f>ROW()</f>
        <v>13035</v>
      </c>
      <c r="E13035" s="50"/>
    </row>
    <row r="13036" spans="1:5" ht="14.4" x14ac:dyDescent="0.3">
      <c r="A13036" s="2">
        <f>ROW()</f>
        <v>13036</v>
      </c>
      <c r="E13036" s="50"/>
    </row>
    <row r="13037" spans="1:5" ht="14.4" x14ac:dyDescent="0.3">
      <c r="A13037" s="2">
        <f>ROW()</f>
        <v>13037</v>
      </c>
      <c r="E13037" s="50"/>
    </row>
    <row r="13038" spans="1:5" ht="14.4" x14ac:dyDescent="0.3">
      <c r="A13038" s="2">
        <f>ROW()</f>
        <v>13038</v>
      </c>
      <c r="E13038" s="50"/>
    </row>
    <row r="13039" spans="1:5" ht="14.4" x14ac:dyDescent="0.3">
      <c r="A13039" s="2">
        <f>ROW()</f>
        <v>13039</v>
      </c>
      <c r="E13039" s="50"/>
    </row>
    <row r="13040" spans="1:5" ht="14.4" x14ac:dyDescent="0.3">
      <c r="A13040" s="2">
        <f>ROW()</f>
        <v>13040</v>
      </c>
      <c r="E13040" s="50"/>
    </row>
    <row r="13041" spans="1:5" ht="14.4" x14ac:dyDescent="0.3">
      <c r="A13041" s="2">
        <f>ROW()</f>
        <v>13041</v>
      </c>
      <c r="E13041" s="50"/>
    </row>
    <row r="13042" spans="1:5" ht="14.4" x14ac:dyDescent="0.3">
      <c r="A13042" s="2">
        <f>ROW()</f>
        <v>13042</v>
      </c>
      <c r="E13042" s="50"/>
    </row>
    <row r="13043" spans="1:5" ht="14.4" x14ac:dyDescent="0.3">
      <c r="A13043" s="2">
        <f>ROW()</f>
        <v>13043</v>
      </c>
      <c r="E13043" s="50"/>
    </row>
    <row r="13044" spans="1:5" ht="14.4" x14ac:dyDescent="0.3">
      <c r="A13044" s="2">
        <f>ROW()</f>
        <v>13044</v>
      </c>
      <c r="E13044" s="50"/>
    </row>
    <row r="13045" spans="1:5" ht="14.4" x14ac:dyDescent="0.3">
      <c r="A13045" s="2">
        <f>ROW()</f>
        <v>13045</v>
      </c>
      <c r="E13045" s="50"/>
    </row>
    <row r="13046" spans="1:5" ht="14.4" x14ac:dyDescent="0.3">
      <c r="A13046" s="2">
        <f>ROW()</f>
        <v>13046</v>
      </c>
      <c r="E13046" s="50"/>
    </row>
    <row r="13047" spans="1:5" ht="14.4" x14ac:dyDescent="0.3">
      <c r="A13047" s="2">
        <f>ROW()</f>
        <v>13047</v>
      </c>
      <c r="E13047" s="50"/>
    </row>
    <row r="13048" spans="1:5" ht="14.4" x14ac:dyDescent="0.3">
      <c r="A13048" s="2">
        <f>ROW()</f>
        <v>13048</v>
      </c>
      <c r="E13048" s="50"/>
    </row>
    <row r="13049" spans="1:5" ht="14.4" x14ac:dyDescent="0.3">
      <c r="A13049" s="2">
        <f>ROW()</f>
        <v>13049</v>
      </c>
      <c r="E13049" s="50"/>
    </row>
    <row r="13050" spans="1:5" ht="14.4" x14ac:dyDescent="0.3">
      <c r="A13050" s="2">
        <f>ROW()</f>
        <v>13050</v>
      </c>
      <c r="E13050" s="50"/>
    </row>
    <row r="13051" spans="1:5" ht="14.4" x14ac:dyDescent="0.3">
      <c r="A13051" s="2">
        <f>ROW()</f>
        <v>13051</v>
      </c>
      <c r="E13051" s="50"/>
    </row>
    <row r="13052" spans="1:5" ht="14.4" x14ac:dyDescent="0.3">
      <c r="A13052" s="2">
        <f>ROW()</f>
        <v>13052</v>
      </c>
      <c r="E13052" s="50"/>
    </row>
    <row r="13053" spans="1:5" ht="14.4" x14ac:dyDescent="0.3">
      <c r="A13053" s="2">
        <f>ROW()</f>
        <v>13053</v>
      </c>
      <c r="E13053" s="50"/>
    </row>
    <row r="13054" spans="1:5" ht="14.4" x14ac:dyDescent="0.3">
      <c r="A13054" s="2">
        <f>ROW()</f>
        <v>13054</v>
      </c>
      <c r="E13054" s="50"/>
    </row>
    <row r="13055" spans="1:5" ht="14.4" x14ac:dyDescent="0.3">
      <c r="A13055" s="2">
        <f>ROW()</f>
        <v>13055</v>
      </c>
      <c r="E13055" s="50"/>
    </row>
    <row r="13056" spans="1:5" ht="14.4" x14ac:dyDescent="0.3">
      <c r="A13056" s="2">
        <f>ROW()</f>
        <v>13056</v>
      </c>
      <c r="E13056" s="50"/>
    </row>
    <row r="13057" spans="1:5" ht="14.4" x14ac:dyDescent="0.3">
      <c r="A13057" s="2">
        <f>ROW()</f>
        <v>13057</v>
      </c>
      <c r="E13057" s="50"/>
    </row>
    <row r="13058" spans="1:5" ht="14.4" x14ac:dyDescent="0.3">
      <c r="A13058" s="2">
        <f>ROW()</f>
        <v>13058</v>
      </c>
      <c r="E13058" s="50"/>
    </row>
    <row r="13059" spans="1:5" ht="14.4" x14ac:dyDescent="0.3">
      <c r="A13059" s="2">
        <f>ROW()</f>
        <v>13059</v>
      </c>
      <c r="E13059" s="50"/>
    </row>
    <row r="13060" spans="1:5" ht="14.4" x14ac:dyDescent="0.3">
      <c r="A13060" s="2">
        <f>ROW()</f>
        <v>13060</v>
      </c>
      <c r="E13060" s="50"/>
    </row>
    <row r="13061" spans="1:5" ht="14.4" x14ac:dyDescent="0.3">
      <c r="A13061" s="2">
        <f>ROW()</f>
        <v>13061</v>
      </c>
      <c r="E13061" s="50"/>
    </row>
    <row r="13062" spans="1:5" ht="14.4" x14ac:dyDescent="0.3">
      <c r="A13062" s="2">
        <f>ROW()</f>
        <v>13062</v>
      </c>
      <c r="E13062" s="50"/>
    </row>
    <row r="13063" spans="1:5" ht="14.4" x14ac:dyDescent="0.3">
      <c r="A13063" s="2">
        <f>ROW()</f>
        <v>13063</v>
      </c>
      <c r="E13063" s="50"/>
    </row>
    <row r="13064" spans="1:5" ht="14.4" x14ac:dyDescent="0.3">
      <c r="A13064" s="2">
        <f>ROW()</f>
        <v>13064</v>
      </c>
      <c r="E13064" s="50"/>
    </row>
    <row r="13065" spans="1:5" ht="14.4" x14ac:dyDescent="0.3">
      <c r="A13065" s="2">
        <f>ROW()</f>
        <v>13065</v>
      </c>
      <c r="E13065" s="50"/>
    </row>
    <row r="13066" spans="1:5" ht="14.4" x14ac:dyDescent="0.3">
      <c r="A13066" s="2">
        <f>ROW()</f>
        <v>13066</v>
      </c>
      <c r="E13066" s="50"/>
    </row>
    <row r="13067" spans="1:5" ht="14.4" x14ac:dyDescent="0.3">
      <c r="A13067" s="2">
        <f>ROW()</f>
        <v>13067</v>
      </c>
      <c r="E13067" s="50"/>
    </row>
    <row r="13068" spans="1:5" ht="14.4" x14ac:dyDescent="0.3">
      <c r="A13068" s="2">
        <f>ROW()</f>
        <v>13068</v>
      </c>
      <c r="E13068" s="50"/>
    </row>
    <row r="13069" spans="1:5" ht="14.4" x14ac:dyDescent="0.3">
      <c r="A13069" s="2">
        <f>ROW()</f>
        <v>13069</v>
      </c>
      <c r="E13069" s="50"/>
    </row>
    <row r="13070" spans="1:5" ht="14.4" x14ac:dyDescent="0.3">
      <c r="A13070" s="2">
        <f>ROW()</f>
        <v>13070</v>
      </c>
      <c r="E13070" s="50"/>
    </row>
    <row r="13071" spans="1:5" ht="14.4" x14ac:dyDescent="0.3">
      <c r="A13071" s="2">
        <f>ROW()</f>
        <v>13071</v>
      </c>
      <c r="E13071" s="50"/>
    </row>
    <row r="13072" spans="1:5" ht="14.4" x14ac:dyDescent="0.3">
      <c r="A13072" s="2">
        <f>ROW()</f>
        <v>13072</v>
      </c>
      <c r="E13072" s="50"/>
    </row>
    <row r="13073" spans="1:5" ht="14.4" x14ac:dyDescent="0.3">
      <c r="A13073" s="2">
        <f>ROW()</f>
        <v>13073</v>
      </c>
      <c r="E13073" s="50"/>
    </row>
    <row r="13074" spans="1:5" ht="14.4" x14ac:dyDescent="0.3">
      <c r="A13074" s="2">
        <f>ROW()</f>
        <v>13074</v>
      </c>
      <c r="E13074" s="50"/>
    </row>
    <row r="13075" spans="1:5" ht="14.4" x14ac:dyDescent="0.3">
      <c r="A13075" s="2">
        <f>ROW()</f>
        <v>13075</v>
      </c>
      <c r="E13075" s="50"/>
    </row>
    <row r="13076" spans="1:5" ht="14.4" x14ac:dyDescent="0.3">
      <c r="A13076" s="2">
        <f>ROW()</f>
        <v>13076</v>
      </c>
      <c r="E13076" s="50"/>
    </row>
    <row r="13077" spans="1:5" ht="14.4" x14ac:dyDescent="0.3">
      <c r="A13077" s="2">
        <f>ROW()</f>
        <v>13077</v>
      </c>
      <c r="E13077" s="50"/>
    </row>
    <row r="13078" spans="1:5" ht="14.4" x14ac:dyDescent="0.3">
      <c r="A13078" s="2">
        <f>ROW()</f>
        <v>13078</v>
      </c>
      <c r="E13078" s="50"/>
    </row>
    <row r="13079" spans="1:5" ht="14.4" x14ac:dyDescent="0.3">
      <c r="A13079" s="2">
        <f>ROW()</f>
        <v>13079</v>
      </c>
      <c r="E13079" s="50"/>
    </row>
    <row r="13080" spans="1:5" ht="14.4" x14ac:dyDescent="0.3">
      <c r="A13080" s="2">
        <f>ROW()</f>
        <v>13080</v>
      </c>
      <c r="E13080" s="50"/>
    </row>
    <row r="13081" spans="1:5" ht="14.4" x14ac:dyDescent="0.3">
      <c r="A13081" s="2">
        <f>ROW()</f>
        <v>13081</v>
      </c>
      <c r="E13081" s="50"/>
    </row>
    <row r="13082" spans="1:5" ht="14.4" x14ac:dyDescent="0.3">
      <c r="A13082" s="2">
        <f>ROW()</f>
        <v>13082</v>
      </c>
      <c r="E13082" s="50"/>
    </row>
    <row r="13083" spans="1:5" ht="14.4" x14ac:dyDescent="0.3">
      <c r="A13083" s="2">
        <f>ROW()</f>
        <v>13083</v>
      </c>
      <c r="E13083" s="50"/>
    </row>
    <row r="13084" spans="1:5" ht="14.4" x14ac:dyDescent="0.3">
      <c r="A13084" s="2">
        <f>ROW()</f>
        <v>13084</v>
      </c>
      <c r="E13084" s="50"/>
    </row>
    <row r="13085" spans="1:5" ht="14.4" x14ac:dyDescent="0.3">
      <c r="A13085" s="2">
        <f>ROW()</f>
        <v>13085</v>
      </c>
      <c r="E13085" s="50"/>
    </row>
    <row r="13086" spans="1:5" ht="14.4" x14ac:dyDescent="0.3">
      <c r="A13086" s="2">
        <f>ROW()</f>
        <v>13086</v>
      </c>
      <c r="E13086" s="50"/>
    </row>
    <row r="13087" spans="1:5" ht="14.4" x14ac:dyDescent="0.3">
      <c r="A13087" s="2">
        <f>ROW()</f>
        <v>13087</v>
      </c>
      <c r="E13087" s="50"/>
    </row>
    <row r="13088" spans="1:5" ht="14.4" x14ac:dyDescent="0.3">
      <c r="A13088" s="2">
        <f>ROW()</f>
        <v>13088</v>
      </c>
      <c r="E13088" s="50"/>
    </row>
    <row r="13089" spans="1:5" ht="14.4" x14ac:dyDescent="0.3">
      <c r="A13089" s="2">
        <f>ROW()</f>
        <v>13089</v>
      </c>
      <c r="E13089" s="50"/>
    </row>
    <row r="13090" spans="1:5" ht="14.4" x14ac:dyDescent="0.3">
      <c r="A13090" s="2">
        <f>ROW()</f>
        <v>13090</v>
      </c>
      <c r="E13090" s="50"/>
    </row>
    <row r="13091" spans="1:5" ht="14.4" x14ac:dyDescent="0.3">
      <c r="A13091" s="2">
        <f>ROW()</f>
        <v>13091</v>
      </c>
      <c r="E13091" s="50"/>
    </row>
    <row r="13092" spans="1:5" ht="14.4" x14ac:dyDescent="0.3">
      <c r="A13092" s="2">
        <f>ROW()</f>
        <v>13092</v>
      </c>
      <c r="E13092" s="50"/>
    </row>
    <row r="13093" spans="1:5" ht="14.4" x14ac:dyDescent="0.3">
      <c r="A13093" s="2">
        <f>ROW()</f>
        <v>13093</v>
      </c>
      <c r="E13093" s="50"/>
    </row>
    <row r="13094" spans="1:5" ht="14.4" x14ac:dyDescent="0.3">
      <c r="A13094" s="2">
        <f>ROW()</f>
        <v>13094</v>
      </c>
      <c r="E13094" s="50"/>
    </row>
    <row r="13095" spans="1:5" ht="14.4" x14ac:dyDescent="0.3">
      <c r="A13095" s="2">
        <f>ROW()</f>
        <v>13095</v>
      </c>
      <c r="E13095" s="50"/>
    </row>
    <row r="13096" spans="1:5" ht="14.4" x14ac:dyDescent="0.3">
      <c r="A13096" s="2">
        <f>ROW()</f>
        <v>13096</v>
      </c>
      <c r="E13096" s="50"/>
    </row>
    <row r="13097" spans="1:5" ht="14.4" x14ac:dyDescent="0.3">
      <c r="A13097" s="2">
        <f>ROW()</f>
        <v>13097</v>
      </c>
      <c r="E13097" s="50"/>
    </row>
    <row r="13098" spans="1:5" ht="14.4" x14ac:dyDescent="0.3">
      <c r="A13098" s="2">
        <f>ROW()</f>
        <v>13098</v>
      </c>
      <c r="E13098" s="50"/>
    </row>
    <row r="13099" spans="1:5" ht="14.4" x14ac:dyDescent="0.3">
      <c r="A13099" s="2">
        <f>ROW()</f>
        <v>13099</v>
      </c>
      <c r="E13099" s="50"/>
    </row>
    <row r="13100" spans="1:5" ht="14.4" x14ac:dyDescent="0.3">
      <c r="A13100" s="2">
        <f>ROW()</f>
        <v>13100</v>
      </c>
      <c r="E13100" s="50"/>
    </row>
    <row r="13101" spans="1:5" ht="14.4" x14ac:dyDescent="0.3">
      <c r="A13101" s="2">
        <f>ROW()</f>
        <v>13101</v>
      </c>
      <c r="E13101" s="50"/>
    </row>
    <row r="13102" spans="1:5" ht="14.4" x14ac:dyDescent="0.3">
      <c r="A13102" s="2">
        <f>ROW()</f>
        <v>13102</v>
      </c>
      <c r="E13102" s="50"/>
    </row>
    <row r="13103" spans="1:5" ht="14.4" x14ac:dyDescent="0.3">
      <c r="A13103" s="2">
        <f>ROW()</f>
        <v>13103</v>
      </c>
      <c r="E13103" s="50"/>
    </row>
    <row r="13104" spans="1:5" ht="14.4" x14ac:dyDescent="0.3">
      <c r="A13104" s="2">
        <f>ROW()</f>
        <v>13104</v>
      </c>
      <c r="E13104" s="50"/>
    </row>
    <row r="13105" spans="1:5" ht="14.4" x14ac:dyDescent="0.3">
      <c r="A13105" s="2">
        <f>ROW()</f>
        <v>13105</v>
      </c>
      <c r="E13105" s="50"/>
    </row>
    <row r="13106" spans="1:5" ht="14.4" x14ac:dyDescent="0.3">
      <c r="A13106" s="2">
        <f>ROW()</f>
        <v>13106</v>
      </c>
      <c r="E13106" s="50"/>
    </row>
    <row r="13107" spans="1:5" ht="14.4" x14ac:dyDescent="0.3">
      <c r="A13107" s="2">
        <f>ROW()</f>
        <v>13107</v>
      </c>
      <c r="E13107" s="50"/>
    </row>
    <row r="13108" spans="1:5" ht="14.4" x14ac:dyDescent="0.3">
      <c r="A13108" s="2">
        <f>ROW()</f>
        <v>13108</v>
      </c>
      <c r="E13108" s="50"/>
    </row>
    <row r="13109" spans="1:5" ht="14.4" x14ac:dyDescent="0.3">
      <c r="A13109" s="2">
        <f>ROW()</f>
        <v>13109</v>
      </c>
      <c r="E13109" s="50"/>
    </row>
    <row r="13110" spans="1:5" ht="14.4" x14ac:dyDescent="0.3">
      <c r="A13110" s="2">
        <f>ROW()</f>
        <v>13110</v>
      </c>
      <c r="E13110" s="50"/>
    </row>
    <row r="13111" spans="1:5" ht="14.4" x14ac:dyDescent="0.3">
      <c r="A13111" s="2">
        <f>ROW()</f>
        <v>13111</v>
      </c>
      <c r="E13111" s="50"/>
    </row>
    <row r="13112" spans="1:5" ht="14.4" x14ac:dyDescent="0.3">
      <c r="A13112" s="2">
        <f>ROW()</f>
        <v>13112</v>
      </c>
      <c r="E13112" s="50"/>
    </row>
    <row r="13113" spans="1:5" ht="14.4" x14ac:dyDescent="0.3">
      <c r="A13113" s="2">
        <f>ROW()</f>
        <v>13113</v>
      </c>
      <c r="E13113" s="50"/>
    </row>
    <row r="13114" spans="1:5" ht="14.4" x14ac:dyDescent="0.3">
      <c r="A13114" s="2">
        <f>ROW()</f>
        <v>13114</v>
      </c>
      <c r="E13114" s="50"/>
    </row>
    <row r="13115" spans="1:5" ht="14.4" x14ac:dyDescent="0.3">
      <c r="A13115" s="2">
        <f>ROW()</f>
        <v>13115</v>
      </c>
      <c r="E13115" s="50"/>
    </row>
    <row r="13116" spans="1:5" ht="14.4" x14ac:dyDescent="0.3">
      <c r="A13116" s="2">
        <f>ROW()</f>
        <v>13116</v>
      </c>
      <c r="E13116" s="50"/>
    </row>
    <row r="13117" spans="1:5" ht="14.4" x14ac:dyDescent="0.3">
      <c r="A13117" s="2">
        <f>ROW()</f>
        <v>13117</v>
      </c>
      <c r="E13117" s="50"/>
    </row>
    <row r="13118" spans="1:5" ht="14.4" x14ac:dyDescent="0.3">
      <c r="A13118" s="2">
        <f>ROW()</f>
        <v>13118</v>
      </c>
      <c r="E13118" s="50"/>
    </row>
    <row r="13119" spans="1:5" ht="14.4" x14ac:dyDescent="0.3">
      <c r="A13119" s="2">
        <f>ROW()</f>
        <v>13119</v>
      </c>
      <c r="E13119" s="50"/>
    </row>
    <row r="13120" spans="1:5" ht="14.4" x14ac:dyDescent="0.3">
      <c r="A13120" s="2">
        <f>ROW()</f>
        <v>13120</v>
      </c>
      <c r="E13120" s="50"/>
    </row>
    <row r="13121" spans="1:5" ht="14.4" x14ac:dyDescent="0.3">
      <c r="A13121" s="2">
        <f>ROW()</f>
        <v>13121</v>
      </c>
      <c r="E13121" s="50"/>
    </row>
    <row r="13122" spans="1:5" ht="14.4" x14ac:dyDescent="0.3">
      <c r="A13122" s="2">
        <f>ROW()</f>
        <v>13122</v>
      </c>
      <c r="E13122" s="50"/>
    </row>
    <row r="13123" spans="1:5" ht="14.4" x14ac:dyDescent="0.3">
      <c r="A13123" s="2">
        <f>ROW()</f>
        <v>13123</v>
      </c>
      <c r="E13123" s="50"/>
    </row>
    <row r="13124" spans="1:5" ht="14.4" x14ac:dyDescent="0.3">
      <c r="A13124" s="2">
        <f>ROW()</f>
        <v>13124</v>
      </c>
      <c r="E13124" s="50"/>
    </row>
    <row r="13125" spans="1:5" ht="14.4" x14ac:dyDescent="0.3">
      <c r="A13125" s="2">
        <f>ROW()</f>
        <v>13125</v>
      </c>
      <c r="E13125" s="50"/>
    </row>
    <row r="13126" spans="1:5" ht="14.4" x14ac:dyDescent="0.3">
      <c r="A13126" s="2">
        <f>ROW()</f>
        <v>13126</v>
      </c>
      <c r="E13126" s="50"/>
    </row>
    <row r="13127" spans="1:5" ht="14.4" x14ac:dyDescent="0.3">
      <c r="A13127" s="2">
        <f>ROW()</f>
        <v>13127</v>
      </c>
      <c r="E13127" s="50"/>
    </row>
    <row r="13128" spans="1:5" ht="14.4" x14ac:dyDescent="0.3">
      <c r="A13128" s="2">
        <f>ROW()</f>
        <v>13128</v>
      </c>
      <c r="E13128" s="50"/>
    </row>
    <row r="13129" spans="1:5" ht="14.4" x14ac:dyDescent="0.3">
      <c r="A13129" s="2">
        <f>ROW()</f>
        <v>13129</v>
      </c>
      <c r="E13129" s="50"/>
    </row>
    <row r="13130" spans="1:5" ht="14.4" x14ac:dyDescent="0.3">
      <c r="A13130" s="2">
        <f>ROW()</f>
        <v>13130</v>
      </c>
      <c r="E13130" s="50"/>
    </row>
    <row r="13131" spans="1:5" ht="14.4" x14ac:dyDescent="0.3">
      <c r="A13131" s="2">
        <f>ROW()</f>
        <v>13131</v>
      </c>
      <c r="E13131" s="50"/>
    </row>
    <row r="13132" spans="1:5" ht="14.4" x14ac:dyDescent="0.3">
      <c r="A13132" s="2">
        <f>ROW()</f>
        <v>13132</v>
      </c>
      <c r="E13132" s="50"/>
    </row>
    <row r="13133" spans="1:5" ht="14.4" x14ac:dyDescent="0.3">
      <c r="A13133" s="2">
        <f>ROW()</f>
        <v>13133</v>
      </c>
      <c r="E13133" s="50"/>
    </row>
    <row r="13134" spans="1:5" ht="14.4" x14ac:dyDescent="0.3">
      <c r="A13134" s="2">
        <f>ROW()</f>
        <v>13134</v>
      </c>
      <c r="E13134" s="50"/>
    </row>
    <row r="13135" spans="1:5" ht="14.4" x14ac:dyDescent="0.3">
      <c r="A13135" s="2">
        <f>ROW()</f>
        <v>13135</v>
      </c>
      <c r="E13135" s="50"/>
    </row>
    <row r="13136" spans="1:5" ht="14.4" x14ac:dyDescent="0.3">
      <c r="A13136" s="2">
        <f>ROW()</f>
        <v>13136</v>
      </c>
      <c r="E13136" s="50"/>
    </row>
    <row r="13137" spans="1:5" ht="14.4" x14ac:dyDescent="0.3">
      <c r="A13137" s="2">
        <f>ROW()</f>
        <v>13137</v>
      </c>
      <c r="E13137" s="50"/>
    </row>
    <row r="13138" spans="1:5" ht="14.4" x14ac:dyDescent="0.3">
      <c r="A13138" s="2">
        <f>ROW()</f>
        <v>13138</v>
      </c>
      <c r="E13138" s="50"/>
    </row>
    <row r="13139" spans="1:5" ht="14.4" x14ac:dyDescent="0.3">
      <c r="A13139" s="2">
        <f>ROW()</f>
        <v>13139</v>
      </c>
      <c r="E13139" s="50"/>
    </row>
    <row r="13140" spans="1:5" ht="14.4" x14ac:dyDescent="0.3">
      <c r="A13140" s="2">
        <f>ROW()</f>
        <v>13140</v>
      </c>
      <c r="E13140" s="50"/>
    </row>
    <row r="13141" spans="1:5" ht="14.4" x14ac:dyDescent="0.3">
      <c r="A13141" s="2">
        <f>ROW()</f>
        <v>13141</v>
      </c>
      <c r="E13141" s="50"/>
    </row>
    <row r="13142" spans="1:5" ht="14.4" x14ac:dyDescent="0.3">
      <c r="A13142" s="2">
        <f>ROW()</f>
        <v>13142</v>
      </c>
      <c r="E13142" s="50"/>
    </row>
    <row r="13143" spans="1:5" ht="14.4" x14ac:dyDescent="0.3">
      <c r="A13143" s="2">
        <f>ROW()</f>
        <v>13143</v>
      </c>
      <c r="E13143" s="50"/>
    </row>
    <row r="13144" spans="1:5" ht="14.4" x14ac:dyDescent="0.3">
      <c r="A13144" s="2">
        <f>ROW()</f>
        <v>13144</v>
      </c>
      <c r="E13144" s="50"/>
    </row>
    <row r="13145" spans="1:5" ht="14.4" x14ac:dyDescent="0.3">
      <c r="A13145" s="2">
        <f>ROW()</f>
        <v>13145</v>
      </c>
      <c r="E13145" s="50"/>
    </row>
    <row r="13146" spans="1:5" ht="14.4" x14ac:dyDescent="0.3">
      <c r="A13146" s="2">
        <f>ROW()</f>
        <v>13146</v>
      </c>
      <c r="E13146" s="50"/>
    </row>
    <row r="13147" spans="1:5" ht="14.4" x14ac:dyDescent="0.3">
      <c r="A13147" s="2">
        <f>ROW()</f>
        <v>13147</v>
      </c>
      <c r="E13147" s="50"/>
    </row>
    <row r="13148" spans="1:5" ht="14.4" x14ac:dyDescent="0.3">
      <c r="A13148" s="2">
        <f>ROW()</f>
        <v>13148</v>
      </c>
      <c r="E13148" s="50"/>
    </row>
    <row r="13149" spans="1:5" ht="14.4" x14ac:dyDescent="0.3">
      <c r="A13149" s="2">
        <f>ROW()</f>
        <v>13149</v>
      </c>
      <c r="E13149" s="50"/>
    </row>
    <row r="13150" spans="1:5" ht="14.4" x14ac:dyDescent="0.3">
      <c r="A13150" s="2">
        <f>ROW()</f>
        <v>13150</v>
      </c>
      <c r="E13150" s="50"/>
    </row>
    <row r="13151" spans="1:5" ht="14.4" x14ac:dyDescent="0.3">
      <c r="A13151" s="2">
        <f>ROW()</f>
        <v>13151</v>
      </c>
      <c r="E13151" s="50"/>
    </row>
    <row r="13152" spans="1:5" ht="14.4" x14ac:dyDescent="0.3">
      <c r="A13152" s="2">
        <f>ROW()</f>
        <v>13152</v>
      </c>
      <c r="E13152" s="50"/>
    </row>
    <row r="13153" spans="1:5" ht="14.4" x14ac:dyDescent="0.3">
      <c r="A13153" s="2">
        <f>ROW()</f>
        <v>13153</v>
      </c>
      <c r="E13153" s="50"/>
    </row>
    <row r="13154" spans="1:5" ht="14.4" x14ac:dyDescent="0.3">
      <c r="A13154" s="2">
        <f>ROW()</f>
        <v>13154</v>
      </c>
      <c r="E13154" s="50"/>
    </row>
    <row r="13155" spans="1:5" ht="14.4" x14ac:dyDescent="0.3">
      <c r="A13155" s="2">
        <f>ROW()</f>
        <v>13155</v>
      </c>
      <c r="E13155" s="50"/>
    </row>
    <row r="13156" spans="1:5" ht="14.4" x14ac:dyDescent="0.3">
      <c r="A13156" s="2">
        <f>ROW()</f>
        <v>13156</v>
      </c>
      <c r="E13156" s="50"/>
    </row>
    <row r="13157" spans="1:5" ht="14.4" x14ac:dyDescent="0.3">
      <c r="A13157" s="2">
        <f>ROW()</f>
        <v>13157</v>
      </c>
      <c r="E13157" s="50"/>
    </row>
    <row r="13158" spans="1:5" ht="14.4" x14ac:dyDescent="0.3">
      <c r="A13158" s="2">
        <f>ROW()</f>
        <v>13158</v>
      </c>
      <c r="E13158" s="50"/>
    </row>
    <row r="13159" spans="1:5" ht="14.4" x14ac:dyDescent="0.3">
      <c r="A13159" s="2">
        <f>ROW()</f>
        <v>13159</v>
      </c>
      <c r="E13159" s="50"/>
    </row>
    <row r="13160" spans="1:5" ht="14.4" x14ac:dyDescent="0.3">
      <c r="A13160" s="2">
        <f>ROW()</f>
        <v>13160</v>
      </c>
      <c r="E13160" s="50"/>
    </row>
    <row r="13161" spans="1:5" ht="14.4" x14ac:dyDescent="0.3">
      <c r="A13161" s="2">
        <f>ROW()</f>
        <v>13161</v>
      </c>
      <c r="E13161" s="50"/>
    </row>
    <row r="13162" spans="1:5" ht="14.4" x14ac:dyDescent="0.3">
      <c r="A13162" s="2">
        <f>ROW()</f>
        <v>13162</v>
      </c>
      <c r="E13162" s="50"/>
    </row>
    <row r="13163" spans="1:5" ht="14.4" x14ac:dyDescent="0.3">
      <c r="A13163" s="2">
        <f>ROW()</f>
        <v>13163</v>
      </c>
      <c r="E13163" s="50"/>
    </row>
    <row r="13164" spans="1:5" ht="14.4" x14ac:dyDescent="0.3">
      <c r="A13164" s="2">
        <f>ROW()</f>
        <v>13164</v>
      </c>
      <c r="E13164" s="50"/>
    </row>
    <row r="13165" spans="1:5" ht="14.4" x14ac:dyDescent="0.3">
      <c r="A13165" s="2">
        <f>ROW()</f>
        <v>13165</v>
      </c>
      <c r="E13165" s="50"/>
    </row>
    <row r="13166" spans="1:5" ht="14.4" x14ac:dyDescent="0.3">
      <c r="A13166" s="2">
        <f>ROW()</f>
        <v>13166</v>
      </c>
      <c r="E13166" s="50"/>
    </row>
    <row r="13167" spans="1:5" ht="14.4" x14ac:dyDescent="0.3">
      <c r="A13167" s="2">
        <f>ROW()</f>
        <v>13167</v>
      </c>
      <c r="E13167" s="50"/>
    </row>
    <row r="13168" spans="1:5" ht="14.4" x14ac:dyDescent="0.3">
      <c r="A13168" s="2">
        <f>ROW()</f>
        <v>13168</v>
      </c>
      <c r="E13168" s="50"/>
    </row>
    <row r="13169" spans="1:5" ht="14.4" x14ac:dyDescent="0.3">
      <c r="A13169" s="2">
        <f>ROW()</f>
        <v>13169</v>
      </c>
      <c r="E13169" s="50"/>
    </row>
    <row r="13170" spans="1:5" ht="14.4" x14ac:dyDescent="0.3">
      <c r="A13170" s="2">
        <f>ROW()</f>
        <v>13170</v>
      </c>
      <c r="E13170" s="50"/>
    </row>
    <row r="13171" spans="1:5" ht="14.4" x14ac:dyDescent="0.3">
      <c r="A13171" s="2">
        <f>ROW()</f>
        <v>13171</v>
      </c>
      <c r="E13171" s="50"/>
    </row>
    <row r="13172" spans="1:5" ht="14.4" x14ac:dyDescent="0.3">
      <c r="A13172" s="2">
        <f>ROW()</f>
        <v>13172</v>
      </c>
      <c r="E13172" s="50"/>
    </row>
    <row r="13173" spans="1:5" ht="14.4" x14ac:dyDescent="0.3">
      <c r="A13173" s="2">
        <f>ROW()</f>
        <v>13173</v>
      </c>
      <c r="E13173" s="50"/>
    </row>
    <row r="13174" spans="1:5" ht="14.4" x14ac:dyDescent="0.3">
      <c r="A13174" s="2">
        <f>ROW()</f>
        <v>13174</v>
      </c>
      <c r="E13174" s="50"/>
    </row>
    <row r="13175" spans="1:5" ht="14.4" x14ac:dyDescent="0.3">
      <c r="A13175" s="2">
        <f>ROW()</f>
        <v>13175</v>
      </c>
      <c r="E13175" s="50"/>
    </row>
    <row r="13176" spans="1:5" ht="14.4" x14ac:dyDescent="0.3">
      <c r="A13176" s="2">
        <f>ROW()</f>
        <v>13176</v>
      </c>
      <c r="E13176" s="50"/>
    </row>
    <row r="13177" spans="1:5" ht="14.4" x14ac:dyDescent="0.3">
      <c r="A13177" s="2">
        <f>ROW()</f>
        <v>13177</v>
      </c>
      <c r="E13177" s="50"/>
    </row>
    <row r="13178" spans="1:5" ht="14.4" x14ac:dyDescent="0.3">
      <c r="A13178" s="2">
        <f>ROW()</f>
        <v>13178</v>
      </c>
      <c r="E13178" s="50"/>
    </row>
    <row r="13179" spans="1:5" ht="14.4" x14ac:dyDescent="0.3">
      <c r="A13179" s="2">
        <f>ROW()</f>
        <v>13179</v>
      </c>
      <c r="E13179" s="50"/>
    </row>
    <row r="13180" spans="1:5" ht="14.4" x14ac:dyDescent="0.3">
      <c r="A13180" s="2">
        <f>ROW()</f>
        <v>13180</v>
      </c>
      <c r="E13180" s="50"/>
    </row>
    <row r="13181" spans="1:5" ht="14.4" x14ac:dyDescent="0.3">
      <c r="A13181" s="2">
        <f>ROW()</f>
        <v>13181</v>
      </c>
      <c r="E13181" s="50"/>
    </row>
    <row r="13182" spans="1:5" ht="14.4" x14ac:dyDescent="0.3">
      <c r="A13182" s="2">
        <f>ROW()</f>
        <v>13182</v>
      </c>
      <c r="E13182" s="50"/>
    </row>
    <row r="13183" spans="1:5" ht="14.4" x14ac:dyDescent="0.3">
      <c r="A13183" s="2">
        <f>ROW()</f>
        <v>13183</v>
      </c>
      <c r="E13183" s="50"/>
    </row>
    <row r="13184" spans="1:5" ht="14.4" x14ac:dyDescent="0.3">
      <c r="A13184" s="2">
        <f>ROW()</f>
        <v>13184</v>
      </c>
      <c r="E13184" s="50"/>
    </row>
    <row r="13185" spans="1:5" ht="14.4" x14ac:dyDescent="0.3">
      <c r="A13185" s="2">
        <f>ROW()</f>
        <v>13185</v>
      </c>
      <c r="E13185" s="50"/>
    </row>
    <row r="13186" spans="1:5" ht="14.4" x14ac:dyDescent="0.3">
      <c r="A13186" s="2">
        <f>ROW()</f>
        <v>13186</v>
      </c>
      <c r="E13186" s="50"/>
    </row>
    <row r="13187" spans="1:5" ht="14.4" x14ac:dyDescent="0.3">
      <c r="A13187" s="2">
        <f>ROW()</f>
        <v>13187</v>
      </c>
      <c r="E13187" s="50"/>
    </row>
    <row r="13188" spans="1:5" ht="14.4" x14ac:dyDescent="0.3">
      <c r="A13188" s="2">
        <f>ROW()</f>
        <v>13188</v>
      </c>
      <c r="E13188" s="50"/>
    </row>
    <row r="13189" spans="1:5" ht="14.4" x14ac:dyDescent="0.3">
      <c r="A13189" s="2">
        <f>ROW()</f>
        <v>13189</v>
      </c>
      <c r="E13189" s="50"/>
    </row>
    <row r="13190" spans="1:5" ht="14.4" x14ac:dyDescent="0.3">
      <c r="A13190" s="2">
        <f>ROW()</f>
        <v>13190</v>
      </c>
      <c r="E13190" s="50"/>
    </row>
    <row r="13191" spans="1:5" ht="14.4" x14ac:dyDescent="0.3">
      <c r="A13191" s="2">
        <f>ROW()</f>
        <v>13191</v>
      </c>
      <c r="E13191" s="50"/>
    </row>
    <row r="13192" spans="1:5" ht="14.4" x14ac:dyDescent="0.3">
      <c r="A13192" s="2">
        <f>ROW()</f>
        <v>13192</v>
      </c>
      <c r="E13192" s="50"/>
    </row>
    <row r="13193" spans="1:5" ht="14.4" x14ac:dyDescent="0.3">
      <c r="A13193" s="2">
        <f>ROW()</f>
        <v>13193</v>
      </c>
      <c r="E13193" s="50"/>
    </row>
    <row r="13194" spans="1:5" ht="14.4" x14ac:dyDescent="0.3">
      <c r="A13194" s="2">
        <f>ROW()</f>
        <v>13194</v>
      </c>
      <c r="E13194" s="50"/>
    </row>
    <row r="13195" spans="1:5" ht="14.4" x14ac:dyDescent="0.3">
      <c r="A13195" s="2">
        <f>ROW()</f>
        <v>13195</v>
      </c>
      <c r="E13195" s="50"/>
    </row>
    <row r="13196" spans="1:5" ht="14.4" x14ac:dyDescent="0.3">
      <c r="A13196" s="2">
        <f>ROW()</f>
        <v>13196</v>
      </c>
      <c r="E13196" s="50"/>
    </row>
    <row r="13197" spans="1:5" ht="14.4" x14ac:dyDescent="0.3">
      <c r="A13197" s="2">
        <f>ROW()</f>
        <v>13197</v>
      </c>
      <c r="E13197" s="50"/>
    </row>
    <row r="13198" spans="1:5" ht="14.4" x14ac:dyDescent="0.3">
      <c r="A13198" s="2">
        <f>ROW()</f>
        <v>13198</v>
      </c>
      <c r="E13198" s="50"/>
    </row>
    <row r="13199" spans="1:5" ht="14.4" x14ac:dyDescent="0.3">
      <c r="A13199" s="2">
        <f>ROW()</f>
        <v>13199</v>
      </c>
      <c r="E13199" s="50"/>
    </row>
    <row r="13200" spans="1:5" ht="14.4" x14ac:dyDescent="0.3">
      <c r="A13200" s="2">
        <f>ROW()</f>
        <v>13200</v>
      </c>
      <c r="E13200" s="50"/>
    </row>
    <row r="13201" spans="1:5" ht="14.4" x14ac:dyDescent="0.3">
      <c r="A13201" s="2">
        <f>ROW()</f>
        <v>13201</v>
      </c>
      <c r="E13201" s="50"/>
    </row>
    <row r="13202" spans="1:5" ht="14.4" x14ac:dyDescent="0.3">
      <c r="A13202" s="2">
        <f>ROW()</f>
        <v>13202</v>
      </c>
      <c r="E13202" s="50"/>
    </row>
    <row r="13203" spans="1:5" ht="14.4" x14ac:dyDescent="0.3">
      <c r="A13203" s="2">
        <f>ROW()</f>
        <v>13203</v>
      </c>
      <c r="E13203" s="50"/>
    </row>
    <row r="13204" spans="1:5" ht="14.4" x14ac:dyDescent="0.3">
      <c r="A13204" s="2">
        <f>ROW()</f>
        <v>13204</v>
      </c>
      <c r="E13204" s="50"/>
    </row>
    <row r="13205" spans="1:5" ht="14.4" x14ac:dyDescent="0.3">
      <c r="A13205" s="2">
        <f>ROW()</f>
        <v>13205</v>
      </c>
      <c r="E13205" s="50"/>
    </row>
    <row r="13206" spans="1:5" ht="14.4" x14ac:dyDescent="0.3">
      <c r="A13206" s="2">
        <f>ROW()</f>
        <v>13206</v>
      </c>
      <c r="E13206" s="50"/>
    </row>
    <row r="13207" spans="1:5" ht="14.4" x14ac:dyDescent="0.3">
      <c r="A13207" s="2">
        <f>ROW()</f>
        <v>13207</v>
      </c>
      <c r="E13207" s="50"/>
    </row>
    <row r="13208" spans="1:5" ht="14.4" x14ac:dyDescent="0.3">
      <c r="A13208" s="2">
        <f>ROW()</f>
        <v>13208</v>
      </c>
      <c r="E13208" s="50"/>
    </row>
    <row r="13209" spans="1:5" ht="14.4" x14ac:dyDescent="0.3">
      <c r="A13209" s="2">
        <f>ROW()</f>
        <v>13209</v>
      </c>
      <c r="E13209" s="50"/>
    </row>
    <row r="13210" spans="1:5" ht="14.4" x14ac:dyDescent="0.3">
      <c r="A13210" s="2">
        <f>ROW()</f>
        <v>13210</v>
      </c>
      <c r="E13210" s="50"/>
    </row>
    <row r="13211" spans="1:5" ht="14.4" x14ac:dyDescent="0.3">
      <c r="A13211" s="2">
        <f>ROW()</f>
        <v>13211</v>
      </c>
      <c r="E13211" s="50"/>
    </row>
    <row r="13212" spans="1:5" ht="14.4" x14ac:dyDescent="0.3">
      <c r="A13212" s="2">
        <f>ROW()</f>
        <v>13212</v>
      </c>
      <c r="E13212" s="50"/>
    </row>
    <row r="13213" spans="1:5" ht="14.4" x14ac:dyDescent="0.3">
      <c r="A13213" s="2">
        <f>ROW()</f>
        <v>13213</v>
      </c>
      <c r="E13213" s="50"/>
    </row>
    <row r="13214" spans="1:5" ht="14.4" x14ac:dyDescent="0.3">
      <c r="A13214" s="2">
        <f>ROW()</f>
        <v>13214</v>
      </c>
      <c r="E13214" s="50"/>
    </row>
    <row r="13215" spans="1:5" ht="14.4" x14ac:dyDescent="0.3">
      <c r="A13215" s="2">
        <f>ROW()</f>
        <v>13215</v>
      </c>
      <c r="E13215" s="50"/>
    </row>
    <row r="13216" spans="1:5" ht="14.4" x14ac:dyDescent="0.3">
      <c r="A13216" s="2">
        <f>ROW()</f>
        <v>13216</v>
      </c>
      <c r="E13216" s="50"/>
    </row>
    <row r="13217" spans="1:5" ht="14.4" x14ac:dyDescent="0.3">
      <c r="A13217" s="2">
        <f>ROW()</f>
        <v>13217</v>
      </c>
      <c r="E13217" s="50"/>
    </row>
    <row r="13218" spans="1:5" ht="14.4" x14ac:dyDescent="0.3">
      <c r="A13218" s="2">
        <f>ROW()</f>
        <v>13218</v>
      </c>
      <c r="E13218" s="50"/>
    </row>
    <row r="13219" spans="1:5" ht="14.4" x14ac:dyDescent="0.3">
      <c r="A13219" s="2">
        <f>ROW()</f>
        <v>13219</v>
      </c>
      <c r="E13219" s="50"/>
    </row>
    <row r="13220" spans="1:5" ht="14.4" x14ac:dyDescent="0.3">
      <c r="A13220" s="2">
        <f>ROW()</f>
        <v>13220</v>
      </c>
      <c r="E13220" s="50"/>
    </row>
    <row r="13221" spans="1:5" ht="14.4" x14ac:dyDescent="0.3">
      <c r="A13221" s="2">
        <f>ROW()</f>
        <v>13221</v>
      </c>
      <c r="E13221" s="50"/>
    </row>
    <row r="13222" spans="1:5" ht="14.4" x14ac:dyDescent="0.3">
      <c r="A13222" s="2">
        <f>ROW()</f>
        <v>13222</v>
      </c>
      <c r="E13222" s="50"/>
    </row>
    <row r="13223" spans="1:5" ht="14.4" x14ac:dyDescent="0.3">
      <c r="A13223" s="2">
        <f>ROW()</f>
        <v>13223</v>
      </c>
      <c r="E13223" s="50"/>
    </row>
    <row r="13224" spans="1:5" ht="14.4" x14ac:dyDescent="0.3">
      <c r="A13224" s="2">
        <f>ROW()</f>
        <v>13224</v>
      </c>
      <c r="E13224" s="50"/>
    </row>
    <row r="13225" spans="1:5" ht="14.4" x14ac:dyDescent="0.3">
      <c r="A13225" s="2">
        <f>ROW()</f>
        <v>13225</v>
      </c>
      <c r="E13225" s="50"/>
    </row>
    <row r="13226" spans="1:5" ht="14.4" x14ac:dyDescent="0.3">
      <c r="A13226" s="2">
        <f>ROW()</f>
        <v>13226</v>
      </c>
      <c r="E13226" s="50"/>
    </row>
    <row r="13227" spans="1:5" ht="14.4" x14ac:dyDescent="0.3">
      <c r="A13227" s="2">
        <f>ROW()</f>
        <v>13227</v>
      </c>
      <c r="E13227" s="50"/>
    </row>
    <row r="13228" spans="1:5" ht="14.4" x14ac:dyDescent="0.3">
      <c r="A13228" s="2">
        <f>ROW()</f>
        <v>13228</v>
      </c>
      <c r="E13228" s="50"/>
    </row>
    <row r="13229" spans="1:5" ht="14.4" x14ac:dyDescent="0.3">
      <c r="A13229" s="2">
        <f>ROW()</f>
        <v>13229</v>
      </c>
      <c r="E13229" s="50"/>
    </row>
    <row r="13230" spans="1:5" ht="14.4" x14ac:dyDescent="0.3">
      <c r="A13230" s="2">
        <f>ROW()</f>
        <v>13230</v>
      </c>
      <c r="E13230" s="50"/>
    </row>
    <row r="13231" spans="1:5" ht="14.4" x14ac:dyDescent="0.3">
      <c r="A13231" s="2">
        <f>ROW()</f>
        <v>13231</v>
      </c>
      <c r="E13231" s="50"/>
    </row>
    <row r="13232" spans="1:5" ht="14.4" x14ac:dyDescent="0.3">
      <c r="A13232" s="2">
        <f>ROW()</f>
        <v>13232</v>
      </c>
      <c r="E13232" s="50"/>
    </row>
    <row r="13233" spans="1:5" ht="14.4" x14ac:dyDescent="0.3">
      <c r="A13233" s="2">
        <f>ROW()</f>
        <v>13233</v>
      </c>
      <c r="E13233" s="50"/>
    </row>
    <row r="13234" spans="1:5" ht="14.4" x14ac:dyDescent="0.3">
      <c r="A13234" s="2">
        <f>ROW()</f>
        <v>13234</v>
      </c>
      <c r="E13234" s="50"/>
    </row>
    <row r="13235" spans="1:5" ht="14.4" x14ac:dyDescent="0.3">
      <c r="A13235" s="2">
        <f>ROW()</f>
        <v>13235</v>
      </c>
      <c r="E13235" s="50"/>
    </row>
    <row r="13236" spans="1:5" ht="14.4" x14ac:dyDescent="0.3">
      <c r="A13236" s="2">
        <f>ROW()</f>
        <v>13236</v>
      </c>
      <c r="E13236" s="50"/>
    </row>
    <row r="13237" spans="1:5" ht="14.4" x14ac:dyDescent="0.3">
      <c r="A13237" s="2">
        <f>ROW()</f>
        <v>13237</v>
      </c>
      <c r="E13237" s="50"/>
    </row>
    <row r="13238" spans="1:5" ht="14.4" x14ac:dyDescent="0.3">
      <c r="A13238" s="2">
        <f>ROW()</f>
        <v>13238</v>
      </c>
      <c r="E13238" s="50"/>
    </row>
    <row r="13239" spans="1:5" ht="14.4" x14ac:dyDescent="0.3">
      <c r="A13239" s="2">
        <f>ROW()</f>
        <v>13239</v>
      </c>
      <c r="E13239" s="50"/>
    </row>
    <row r="13240" spans="1:5" ht="14.4" x14ac:dyDescent="0.3">
      <c r="A13240" s="2">
        <f>ROW()</f>
        <v>13240</v>
      </c>
      <c r="E13240" s="50"/>
    </row>
    <row r="13241" spans="1:5" ht="14.4" x14ac:dyDescent="0.3">
      <c r="A13241" s="2">
        <f>ROW()</f>
        <v>13241</v>
      </c>
      <c r="E13241" s="50"/>
    </row>
    <row r="13242" spans="1:5" ht="14.4" x14ac:dyDescent="0.3">
      <c r="A13242" s="2">
        <f>ROW()</f>
        <v>13242</v>
      </c>
      <c r="E13242" s="50"/>
    </row>
    <row r="13243" spans="1:5" ht="14.4" x14ac:dyDescent="0.3">
      <c r="A13243" s="2">
        <f>ROW()</f>
        <v>13243</v>
      </c>
      <c r="E13243" s="50"/>
    </row>
    <row r="13244" spans="1:5" ht="14.4" x14ac:dyDescent="0.3">
      <c r="A13244" s="2">
        <f>ROW()</f>
        <v>13244</v>
      </c>
      <c r="E13244" s="50"/>
    </row>
    <row r="13245" spans="1:5" ht="14.4" x14ac:dyDescent="0.3">
      <c r="A13245" s="2">
        <f>ROW()</f>
        <v>13245</v>
      </c>
      <c r="E13245" s="50"/>
    </row>
    <row r="13246" spans="1:5" ht="14.4" x14ac:dyDescent="0.3">
      <c r="A13246" s="2">
        <f>ROW()</f>
        <v>13246</v>
      </c>
      <c r="E13246" s="50"/>
    </row>
    <row r="13247" spans="1:5" ht="14.4" x14ac:dyDescent="0.3">
      <c r="A13247" s="2">
        <f>ROW()</f>
        <v>13247</v>
      </c>
      <c r="E13247" s="50"/>
    </row>
    <row r="13248" spans="1:5" ht="14.4" x14ac:dyDescent="0.3">
      <c r="A13248" s="2">
        <f>ROW()</f>
        <v>13248</v>
      </c>
      <c r="E13248" s="50"/>
    </row>
    <row r="13249" spans="1:5" ht="14.4" x14ac:dyDescent="0.3">
      <c r="A13249" s="2">
        <f>ROW()</f>
        <v>13249</v>
      </c>
      <c r="E13249" s="50"/>
    </row>
    <row r="13250" spans="1:5" ht="14.4" x14ac:dyDescent="0.3">
      <c r="A13250" s="2">
        <f>ROW()</f>
        <v>13250</v>
      </c>
      <c r="E13250" s="50"/>
    </row>
    <row r="13251" spans="1:5" ht="14.4" x14ac:dyDescent="0.3">
      <c r="A13251" s="2">
        <f>ROW()</f>
        <v>13251</v>
      </c>
      <c r="E13251" s="50"/>
    </row>
    <row r="13252" spans="1:5" ht="14.4" x14ac:dyDescent="0.3">
      <c r="A13252" s="2">
        <f>ROW()</f>
        <v>13252</v>
      </c>
      <c r="E13252" s="50"/>
    </row>
    <row r="13253" spans="1:5" ht="14.4" x14ac:dyDescent="0.3">
      <c r="A13253" s="2">
        <f>ROW()</f>
        <v>13253</v>
      </c>
      <c r="E13253" s="50"/>
    </row>
    <row r="13254" spans="1:5" ht="14.4" x14ac:dyDescent="0.3">
      <c r="A13254" s="2">
        <f>ROW()</f>
        <v>13254</v>
      </c>
      <c r="E13254" s="50"/>
    </row>
    <row r="13255" spans="1:5" ht="14.4" x14ac:dyDescent="0.3">
      <c r="A13255" s="2">
        <f>ROW()</f>
        <v>13255</v>
      </c>
      <c r="E13255" s="50"/>
    </row>
    <row r="13256" spans="1:5" ht="14.4" x14ac:dyDescent="0.3">
      <c r="A13256" s="2">
        <f>ROW()</f>
        <v>13256</v>
      </c>
      <c r="E13256" s="50"/>
    </row>
    <row r="13257" spans="1:5" ht="14.4" x14ac:dyDescent="0.3">
      <c r="A13257" s="2">
        <f>ROW()</f>
        <v>13257</v>
      </c>
      <c r="E13257" s="50"/>
    </row>
    <row r="13258" spans="1:5" ht="14.4" x14ac:dyDescent="0.3">
      <c r="A13258" s="2">
        <f>ROW()</f>
        <v>13258</v>
      </c>
      <c r="E13258" s="50"/>
    </row>
    <row r="13259" spans="1:5" ht="14.4" x14ac:dyDescent="0.3">
      <c r="A13259" s="2">
        <f>ROW()</f>
        <v>13259</v>
      </c>
      <c r="E13259" s="50"/>
    </row>
    <row r="13260" spans="1:5" ht="14.4" x14ac:dyDescent="0.3">
      <c r="A13260" s="2">
        <f>ROW()</f>
        <v>13260</v>
      </c>
      <c r="E13260" s="50"/>
    </row>
    <row r="13261" spans="1:5" ht="14.4" x14ac:dyDescent="0.3">
      <c r="A13261" s="2">
        <f>ROW()</f>
        <v>13261</v>
      </c>
      <c r="E13261" s="50"/>
    </row>
    <row r="13262" spans="1:5" ht="14.4" x14ac:dyDescent="0.3">
      <c r="A13262" s="2">
        <f>ROW()</f>
        <v>13262</v>
      </c>
      <c r="E13262" s="50"/>
    </row>
    <row r="13263" spans="1:5" ht="14.4" x14ac:dyDescent="0.3">
      <c r="A13263" s="2">
        <f>ROW()</f>
        <v>13263</v>
      </c>
      <c r="E13263" s="50"/>
    </row>
    <row r="13264" spans="1:5" ht="14.4" x14ac:dyDescent="0.3">
      <c r="A13264" s="2">
        <f>ROW()</f>
        <v>13264</v>
      </c>
      <c r="E13264" s="50"/>
    </row>
    <row r="13265" spans="1:5" ht="14.4" x14ac:dyDescent="0.3">
      <c r="A13265" s="2">
        <f>ROW()</f>
        <v>13265</v>
      </c>
      <c r="E13265" s="50"/>
    </row>
    <row r="13266" spans="1:5" ht="14.4" x14ac:dyDescent="0.3">
      <c r="A13266" s="2">
        <f>ROW()</f>
        <v>13266</v>
      </c>
      <c r="E13266" s="50"/>
    </row>
    <row r="13267" spans="1:5" ht="14.4" x14ac:dyDescent="0.3">
      <c r="A13267" s="2">
        <f>ROW()</f>
        <v>13267</v>
      </c>
      <c r="E13267" s="50"/>
    </row>
    <row r="13268" spans="1:5" ht="14.4" x14ac:dyDescent="0.3">
      <c r="A13268" s="2">
        <f>ROW()</f>
        <v>13268</v>
      </c>
      <c r="E13268" s="50"/>
    </row>
    <row r="13269" spans="1:5" ht="14.4" x14ac:dyDescent="0.3">
      <c r="A13269" s="2">
        <f>ROW()</f>
        <v>13269</v>
      </c>
      <c r="E13269" s="50"/>
    </row>
    <row r="13270" spans="1:5" ht="14.4" x14ac:dyDescent="0.3">
      <c r="A13270" s="2">
        <f>ROW()</f>
        <v>13270</v>
      </c>
      <c r="E13270" s="50"/>
    </row>
    <row r="13271" spans="1:5" ht="14.4" x14ac:dyDescent="0.3">
      <c r="A13271" s="2">
        <f>ROW()</f>
        <v>13271</v>
      </c>
      <c r="E13271" s="50"/>
    </row>
    <row r="13272" spans="1:5" ht="14.4" x14ac:dyDescent="0.3">
      <c r="A13272" s="2">
        <f>ROW()</f>
        <v>13272</v>
      </c>
      <c r="E13272" s="50"/>
    </row>
    <row r="13273" spans="1:5" ht="14.4" x14ac:dyDescent="0.3">
      <c r="A13273" s="2">
        <f>ROW()</f>
        <v>13273</v>
      </c>
      <c r="E13273" s="50"/>
    </row>
    <row r="13274" spans="1:5" ht="14.4" x14ac:dyDescent="0.3">
      <c r="A13274" s="2">
        <f>ROW()</f>
        <v>13274</v>
      </c>
      <c r="E13274" s="50"/>
    </row>
    <row r="13275" spans="1:5" ht="14.4" x14ac:dyDescent="0.3">
      <c r="A13275" s="2">
        <f>ROW()</f>
        <v>13275</v>
      </c>
      <c r="E13275" s="50"/>
    </row>
    <row r="13276" spans="1:5" ht="14.4" x14ac:dyDescent="0.3">
      <c r="A13276" s="2">
        <f>ROW()</f>
        <v>13276</v>
      </c>
      <c r="E13276" s="50"/>
    </row>
    <row r="13277" spans="1:5" ht="14.4" x14ac:dyDescent="0.3">
      <c r="A13277" s="2">
        <f>ROW()</f>
        <v>13277</v>
      </c>
      <c r="E13277" s="50"/>
    </row>
    <row r="13278" spans="1:5" ht="14.4" x14ac:dyDescent="0.3">
      <c r="A13278" s="2">
        <f>ROW()</f>
        <v>13278</v>
      </c>
      <c r="E13278" s="50"/>
    </row>
    <row r="13279" spans="1:5" ht="14.4" x14ac:dyDescent="0.3">
      <c r="A13279" s="2">
        <f>ROW()</f>
        <v>13279</v>
      </c>
      <c r="E13279" s="50"/>
    </row>
    <row r="13280" spans="1:5" ht="14.4" x14ac:dyDescent="0.3">
      <c r="A13280" s="2">
        <f>ROW()</f>
        <v>13280</v>
      </c>
      <c r="E13280" s="50"/>
    </row>
    <row r="13281" spans="1:5" ht="14.4" x14ac:dyDescent="0.3">
      <c r="A13281" s="2">
        <f>ROW()</f>
        <v>13281</v>
      </c>
      <c r="E13281" s="50"/>
    </row>
    <row r="13282" spans="1:5" ht="14.4" x14ac:dyDescent="0.3">
      <c r="A13282" s="2">
        <f>ROW()</f>
        <v>13282</v>
      </c>
      <c r="E13282" s="50"/>
    </row>
    <row r="13283" spans="1:5" ht="14.4" x14ac:dyDescent="0.3">
      <c r="A13283" s="2">
        <f>ROW()</f>
        <v>13283</v>
      </c>
      <c r="E13283" s="50"/>
    </row>
    <row r="13284" spans="1:5" ht="14.4" x14ac:dyDescent="0.3">
      <c r="A13284" s="2">
        <f>ROW()</f>
        <v>13284</v>
      </c>
      <c r="E13284" s="50"/>
    </row>
    <row r="13285" spans="1:5" ht="14.4" x14ac:dyDescent="0.3">
      <c r="A13285" s="2">
        <f>ROW()</f>
        <v>13285</v>
      </c>
      <c r="E13285" s="50"/>
    </row>
    <row r="13286" spans="1:5" ht="14.4" x14ac:dyDescent="0.3">
      <c r="A13286" s="2">
        <f>ROW()</f>
        <v>13286</v>
      </c>
      <c r="E13286" s="50"/>
    </row>
    <row r="13287" spans="1:5" ht="14.4" x14ac:dyDescent="0.3">
      <c r="A13287" s="2">
        <f>ROW()</f>
        <v>13287</v>
      </c>
      <c r="E13287" s="50"/>
    </row>
    <row r="13288" spans="1:5" ht="14.4" x14ac:dyDescent="0.3">
      <c r="A13288" s="2">
        <f>ROW()</f>
        <v>13288</v>
      </c>
      <c r="E13288" s="50"/>
    </row>
    <row r="13289" spans="1:5" ht="14.4" x14ac:dyDescent="0.3">
      <c r="A13289" s="2">
        <f>ROW()</f>
        <v>13289</v>
      </c>
      <c r="E13289" s="50"/>
    </row>
    <row r="13290" spans="1:5" ht="14.4" x14ac:dyDescent="0.3">
      <c r="A13290" s="2">
        <f>ROW()</f>
        <v>13290</v>
      </c>
      <c r="E13290" s="50"/>
    </row>
    <row r="13291" spans="1:5" ht="14.4" x14ac:dyDescent="0.3">
      <c r="A13291" s="2">
        <f>ROW()</f>
        <v>13291</v>
      </c>
      <c r="E13291" s="50"/>
    </row>
    <row r="13292" spans="1:5" ht="14.4" x14ac:dyDescent="0.3">
      <c r="A13292" s="2">
        <f>ROW()</f>
        <v>13292</v>
      </c>
      <c r="E13292" s="50"/>
    </row>
    <row r="13293" spans="1:5" ht="14.4" x14ac:dyDescent="0.3">
      <c r="A13293" s="2">
        <f>ROW()</f>
        <v>13293</v>
      </c>
      <c r="E13293" s="50"/>
    </row>
    <row r="13294" spans="1:5" ht="14.4" x14ac:dyDescent="0.3">
      <c r="A13294" s="2">
        <f>ROW()</f>
        <v>13294</v>
      </c>
      <c r="E13294" s="50"/>
    </row>
    <row r="13295" spans="1:5" ht="14.4" x14ac:dyDescent="0.3">
      <c r="A13295" s="2">
        <f>ROW()</f>
        <v>13295</v>
      </c>
      <c r="E13295" s="50"/>
    </row>
    <row r="13296" spans="1:5" ht="14.4" x14ac:dyDescent="0.3">
      <c r="A13296" s="2">
        <f>ROW()</f>
        <v>13296</v>
      </c>
      <c r="E13296" s="50"/>
    </row>
    <row r="13297" spans="1:5" ht="14.4" x14ac:dyDescent="0.3">
      <c r="A13297" s="2">
        <f>ROW()</f>
        <v>13297</v>
      </c>
      <c r="E13297" s="50"/>
    </row>
    <row r="13298" spans="1:5" ht="14.4" x14ac:dyDescent="0.3">
      <c r="A13298" s="2">
        <f>ROW()</f>
        <v>13298</v>
      </c>
      <c r="E13298" s="50"/>
    </row>
    <row r="13299" spans="1:5" ht="14.4" x14ac:dyDescent="0.3">
      <c r="A13299" s="2">
        <f>ROW()</f>
        <v>13299</v>
      </c>
      <c r="E13299" s="50"/>
    </row>
    <row r="13300" spans="1:5" ht="14.4" x14ac:dyDescent="0.3">
      <c r="A13300" s="2">
        <f>ROW()</f>
        <v>13300</v>
      </c>
      <c r="E13300" s="50"/>
    </row>
    <row r="13301" spans="1:5" ht="14.4" x14ac:dyDescent="0.3">
      <c r="A13301" s="2">
        <f>ROW()</f>
        <v>13301</v>
      </c>
      <c r="E13301" s="50"/>
    </row>
    <row r="13302" spans="1:5" ht="14.4" x14ac:dyDescent="0.3">
      <c r="A13302" s="2">
        <f>ROW()</f>
        <v>13302</v>
      </c>
      <c r="E13302" s="50"/>
    </row>
    <row r="13303" spans="1:5" ht="14.4" x14ac:dyDescent="0.3">
      <c r="A13303" s="2">
        <f>ROW()</f>
        <v>13303</v>
      </c>
      <c r="E13303" s="50"/>
    </row>
    <row r="13304" spans="1:5" ht="14.4" x14ac:dyDescent="0.3">
      <c r="A13304" s="2">
        <f>ROW()</f>
        <v>13304</v>
      </c>
      <c r="E13304" s="50"/>
    </row>
    <row r="13305" spans="1:5" ht="14.4" x14ac:dyDescent="0.3">
      <c r="A13305" s="2">
        <f>ROW()</f>
        <v>13305</v>
      </c>
      <c r="E13305" s="50"/>
    </row>
    <row r="13306" spans="1:5" ht="14.4" x14ac:dyDescent="0.3">
      <c r="A13306" s="2">
        <f>ROW()</f>
        <v>13306</v>
      </c>
      <c r="E13306" s="50"/>
    </row>
    <row r="13307" spans="1:5" ht="14.4" x14ac:dyDescent="0.3">
      <c r="A13307" s="2">
        <f>ROW()</f>
        <v>13307</v>
      </c>
      <c r="E13307" s="50"/>
    </row>
    <row r="13308" spans="1:5" ht="14.4" x14ac:dyDescent="0.3">
      <c r="A13308" s="2">
        <f>ROW()</f>
        <v>13308</v>
      </c>
      <c r="E13308" s="50"/>
    </row>
    <row r="13309" spans="1:5" ht="14.4" x14ac:dyDescent="0.3">
      <c r="A13309" s="2">
        <f>ROW()</f>
        <v>13309</v>
      </c>
      <c r="E13309" s="50"/>
    </row>
    <row r="13310" spans="1:5" ht="14.4" x14ac:dyDescent="0.3">
      <c r="A13310" s="2">
        <f>ROW()</f>
        <v>13310</v>
      </c>
      <c r="E13310" s="50"/>
    </row>
    <row r="13311" spans="1:5" ht="14.4" x14ac:dyDescent="0.3">
      <c r="A13311" s="2">
        <f>ROW()</f>
        <v>13311</v>
      </c>
      <c r="E13311" s="50"/>
    </row>
    <row r="13312" spans="1:5" ht="14.4" x14ac:dyDescent="0.3">
      <c r="A13312" s="2">
        <f>ROW()</f>
        <v>13312</v>
      </c>
      <c r="E13312" s="50"/>
    </row>
    <row r="13313" spans="1:5" ht="14.4" x14ac:dyDescent="0.3">
      <c r="A13313" s="2">
        <f>ROW()</f>
        <v>13313</v>
      </c>
      <c r="E13313" s="50"/>
    </row>
    <row r="13314" spans="1:5" ht="14.4" x14ac:dyDescent="0.3">
      <c r="A13314" s="2">
        <f>ROW()</f>
        <v>13314</v>
      </c>
      <c r="E13314" s="50"/>
    </row>
    <row r="13315" spans="1:5" ht="14.4" x14ac:dyDescent="0.3">
      <c r="A13315" s="2">
        <f>ROW()</f>
        <v>13315</v>
      </c>
      <c r="E13315" s="50"/>
    </row>
    <row r="13316" spans="1:5" ht="14.4" x14ac:dyDescent="0.3">
      <c r="A13316" s="2">
        <f>ROW()</f>
        <v>13316</v>
      </c>
      <c r="E13316" s="50"/>
    </row>
    <row r="13317" spans="1:5" ht="14.4" x14ac:dyDescent="0.3">
      <c r="A13317" s="2">
        <f>ROW()</f>
        <v>13317</v>
      </c>
      <c r="E13317" s="50"/>
    </row>
    <row r="13318" spans="1:5" ht="14.4" x14ac:dyDescent="0.3">
      <c r="A13318" s="2">
        <f>ROW()</f>
        <v>13318</v>
      </c>
      <c r="E13318" s="50"/>
    </row>
    <row r="13319" spans="1:5" ht="14.4" x14ac:dyDescent="0.3">
      <c r="A13319" s="2">
        <f>ROW()</f>
        <v>13319</v>
      </c>
      <c r="E13319" s="50"/>
    </row>
    <row r="13320" spans="1:5" ht="14.4" x14ac:dyDescent="0.3">
      <c r="A13320" s="2">
        <f>ROW()</f>
        <v>13320</v>
      </c>
      <c r="E13320" s="50"/>
    </row>
    <row r="13321" spans="1:5" ht="14.4" x14ac:dyDescent="0.3">
      <c r="A13321" s="2">
        <f>ROW()</f>
        <v>13321</v>
      </c>
      <c r="E13321" s="50"/>
    </row>
    <row r="13322" spans="1:5" ht="14.4" x14ac:dyDescent="0.3">
      <c r="A13322" s="2">
        <f>ROW()</f>
        <v>13322</v>
      </c>
      <c r="E13322" s="50"/>
    </row>
    <row r="13323" spans="1:5" ht="14.4" x14ac:dyDescent="0.3">
      <c r="A13323" s="2">
        <f>ROW()</f>
        <v>13323</v>
      </c>
      <c r="E13323" s="50"/>
    </row>
    <row r="13324" spans="1:5" ht="14.4" x14ac:dyDescent="0.3">
      <c r="A13324" s="2">
        <f>ROW()</f>
        <v>13324</v>
      </c>
      <c r="E13324" s="50"/>
    </row>
    <row r="13325" spans="1:5" ht="14.4" x14ac:dyDescent="0.3">
      <c r="A13325" s="2">
        <f>ROW()</f>
        <v>13325</v>
      </c>
      <c r="E13325" s="50"/>
    </row>
    <row r="13326" spans="1:5" ht="14.4" x14ac:dyDescent="0.3">
      <c r="A13326" s="2">
        <f>ROW()</f>
        <v>13326</v>
      </c>
      <c r="E13326" s="50"/>
    </row>
    <row r="13327" spans="1:5" ht="14.4" x14ac:dyDescent="0.3">
      <c r="A13327" s="2">
        <f>ROW()</f>
        <v>13327</v>
      </c>
      <c r="E13327" s="50"/>
    </row>
    <row r="13328" spans="1:5" ht="14.4" x14ac:dyDescent="0.3">
      <c r="A13328" s="2">
        <f>ROW()</f>
        <v>13328</v>
      </c>
      <c r="E13328" s="50"/>
    </row>
    <row r="13329" spans="1:5" ht="14.4" x14ac:dyDescent="0.3">
      <c r="A13329" s="2">
        <f>ROW()</f>
        <v>13329</v>
      </c>
      <c r="E13329" s="50"/>
    </row>
    <row r="13330" spans="1:5" ht="14.4" x14ac:dyDescent="0.3">
      <c r="A13330" s="2">
        <f>ROW()</f>
        <v>13330</v>
      </c>
      <c r="E13330" s="50"/>
    </row>
    <row r="13331" spans="1:5" ht="14.4" x14ac:dyDescent="0.3">
      <c r="A13331" s="2">
        <f>ROW()</f>
        <v>13331</v>
      </c>
      <c r="E13331" s="50"/>
    </row>
    <row r="13332" spans="1:5" ht="14.4" x14ac:dyDescent="0.3">
      <c r="A13332" s="2">
        <f>ROW()</f>
        <v>13332</v>
      </c>
      <c r="E13332" s="50"/>
    </row>
    <row r="13333" spans="1:5" ht="14.4" x14ac:dyDescent="0.3">
      <c r="A13333" s="2">
        <f>ROW()</f>
        <v>13333</v>
      </c>
      <c r="E13333" s="50"/>
    </row>
    <row r="13334" spans="1:5" ht="14.4" x14ac:dyDescent="0.3">
      <c r="A13334" s="2">
        <f>ROW()</f>
        <v>13334</v>
      </c>
      <c r="E13334" s="50"/>
    </row>
    <row r="13335" spans="1:5" ht="14.4" x14ac:dyDescent="0.3">
      <c r="A13335" s="2">
        <f>ROW()</f>
        <v>13335</v>
      </c>
      <c r="E13335" s="50"/>
    </row>
    <row r="13336" spans="1:5" ht="14.4" x14ac:dyDescent="0.3">
      <c r="A13336" s="2">
        <f>ROW()</f>
        <v>13336</v>
      </c>
      <c r="E13336" s="50"/>
    </row>
    <row r="13337" spans="1:5" ht="14.4" x14ac:dyDescent="0.3">
      <c r="A13337" s="2">
        <f>ROW()</f>
        <v>13337</v>
      </c>
      <c r="E13337" s="50"/>
    </row>
    <row r="13338" spans="1:5" ht="14.4" x14ac:dyDescent="0.3">
      <c r="A13338" s="2">
        <f>ROW()</f>
        <v>13338</v>
      </c>
      <c r="E13338" s="50"/>
    </row>
    <row r="13339" spans="1:5" ht="14.4" x14ac:dyDescent="0.3">
      <c r="A13339" s="2">
        <f>ROW()</f>
        <v>13339</v>
      </c>
      <c r="E13339" s="50"/>
    </row>
    <row r="13340" spans="1:5" ht="14.4" x14ac:dyDescent="0.3">
      <c r="A13340" s="2">
        <f>ROW()</f>
        <v>13340</v>
      </c>
      <c r="E13340" s="50"/>
    </row>
    <row r="13341" spans="1:5" ht="14.4" x14ac:dyDescent="0.3">
      <c r="A13341" s="2">
        <f>ROW()</f>
        <v>13341</v>
      </c>
      <c r="E13341" s="50"/>
    </row>
    <row r="13342" spans="1:5" ht="14.4" x14ac:dyDescent="0.3">
      <c r="A13342" s="2">
        <f>ROW()</f>
        <v>13342</v>
      </c>
      <c r="E13342" s="50"/>
    </row>
    <row r="13343" spans="1:5" ht="14.4" x14ac:dyDescent="0.3">
      <c r="A13343" s="2">
        <f>ROW()</f>
        <v>13343</v>
      </c>
      <c r="E13343" s="50"/>
    </row>
    <row r="13344" spans="1:5" ht="14.4" x14ac:dyDescent="0.3">
      <c r="A13344" s="2">
        <f>ROW()</f>
        <v>13344</v>
      </c>
      <c r="E13344" s="50"/>
    </row>
    <row r="13345" spans="1:5" ht="14.4" x14ac:dyDescent="0.3">
      <c r="A13345" s="2">
        <f>ROW()</f>
        <v>13345</v>
      </c>
      <c r="E13345" s="50"/>
    </row>
    <row r="13346" spans="1:5" ht="14.4" x14ac:dyDescent="0.3">
      <c r="A13346" s="2">
        <f>ROW()</f>
        <v>13346</v>
      </c>
      <c r="E13346" s="50"/>
    </row>
    <row r="13347" spans="1:5" ht="14.4" x14ac:dyDescent="0.3">
      <c r="A13347" s="2">
        <f>ROW()</f>
        <v>13347</v>
      </c>
      <c r="E13347" s="50"/>
    </row>
    <row r="13348" spans="1:5" ht="14.4" x14ac:dyDescent="0.3">
      <c r="A13348" s="2">
        <f>ROW()</f>
        <v>13348</v>
      </c>
      <c r="E13348" s="50"/>
    </row>
    <row r="13349" spans="1:5" ht="14.4" x14ac:dyDescent="0.3">
      <c r="A13349" s="2">
        <f>ROW()</f>
        <v>13349</v>
      </c>
      <c r="E13349" s="50"/>
    </row>
    <row r="13350" spans="1:5" ht="14.4" x14ac:dyDescent="0.3">
      <c r="A13350" s="2">
        <f>ROW()</f>
        <v>13350</v>
      </c>
      <c r="E13350" s="50"/>
    </row>
    <row r="13351" spans="1:5" ht="14.4" x14ac:dyDescent="0.3">
      <c r="A13351" s="2">
        <f>ROW()</f>
        <v>13351</v>
      </c>
      <c r="E13351" s="50"/>
    </row>
    <row r="13352" spans="1:5" ht="14.4" x14ac:dyDescent="0.3">
      <c r="A13352" s="2">
        <f>ROW()</f>
        <v>13352</v>
      </c>
      <c r="E13352" s="50"/>
    </row>
    <row r="13353" spans="1:5" ht="14.4" x14ac:dyDescent="0.3">
      <c r="A13353" s="2">
        <f>ROW()</f>
        <v>13353</v>
      </c>
      <c r="E13353" s="50"/>
    </row>
    <row r="13354" spans="1:5" ht="14.4" x14ac:dyDescent="0.3">
      <c r="A13354" s="2">
        <f>ROW()</f>
        <v>13354</v>
      </c>
      <c r="E13354" s="50"/>
    </row>
    <row r="13355" spans="1:5" ht="14.4" x14ac:dyDescent="0.3">
      <c r="A13355" s="2">
        <f>ROW()</f>
        <v>13355</v>
      </c>
      <c r="E13355" s="50"/>
    </row>
    <row r="13356" spans="1:5" ht="14.4" x14ac:dyDescent="0.3">
      <c r="A13356" s="2">
        <f>ROW()</f>
        <v>13356</v>
      </c>
      <c r="E13356" s="50"/>
    </row>
    <row r="13357" spans="1:5" ht="14.4" x14ac:dyDescent="0.3">
      <c r="A13357" s="2">
        <f>ROW()</f>
        <v>13357</v>
      </c>
      <c r="E13357" s="50"/>
    </row>
    <row r="13358" spans="1:5" ht="14.4" x14ac:dyDescent="0.3">
      <c r="A13358" s="2">
        <f>ROW()</f>
        <v>13358</v>
      </c>
      <c r="E13358" s="50"/>
    </row>
    <row r="13359" spans="1:5" ht="14.4" x14ac:dyDescent="0.3">
      <c r="A13359" s="2">
        <f>ROW()</f>
        <v>13359</v>
      </c>
      <c r="E13359" s="50"/>
    </row>
    <row r="13360" spans="1:5" ht="14.4" x14ac:dyDescent="0.3">
      <c r="A13360" s="2">
        <f>ROW()</f>
        <v>13360</v>
      </c>
      <c r="E13360" s="50"/>
    </row>
    <row r="13361" spans="1:5" ht="14.4" x14ac:dyDescent="0.3">
      <c r="A13361" s="2">
        <f>ROW()</f>
        <v>13361</v>
      </c>
      <c r="E13361" s="50"/>
    </row>
    <row r="13362" spans="1:5" ht="14.4" x14ac:dyDescent="0.3">
      <c r="A13362" s="2">
        <f>ROW()</f>
        <v>13362</v>
      </c>
      <c r="E13362" s="50"/>
    </row>
    <row r="13363" spans="1:5" ht="14.4" x14ac:dyDescent="0.3">
      <c r="A13363" s="2">
        <f>ROW()</f>
        <v>13363</v>
      </c>
      <c r="E13363" s="50"/>
    </row>
    <row r="13364" spans="1:5" ht="14.4" x14ac:dyDescent="0.3">
      <c r="A13364" s="2">
        <f>ROW()</f>
        <v>13364</v>
      </c>
      <c r="E13364" s="50"/>
    </row>
    <row r="13365" spans="1:5" ht="14.4" x14ac:dyDescent="0.3">
      <c r="A13365" s="2">
        <f>ROW()</f>
        <v>13365</v>
      </c>
      <c r="E13365" s="50"/>
    </row>
    <row r="13366" spans="1:5" ht="14.4" x14ac:dyDescent="0.3">
      <c r="A13366" s="2">
        <f>ROW()</f>
        <v>13366</v>
      </c>
      <c r="E13366" s="50"/>
    </row>
    <row r="13367" spans="1:5" ht="14.4" x14ac:dyDescent="0.3">
      <c r="A13367" s="2">
        <f>ROW()</f>
        <v>13367</v>
      </c>
      <c r="E13367" s="50"/>
    </row>
    <row r="13368" spans="1:5" ht="14.4" x14ac:dyDescent="0.3">
      <c r="A13368" s="2">
        <f>ROW()</f>
        <v>13368</v>
      </c>
      <c r="E13368" s="50"/>
    </row>
    <row r="13369" spans="1:5" ht="14.4" x14ac:dyDescent="0.3">
      <c r="A13369" s="2">
        <f>ROW()</f>
        <v>13369</v>
      </c>
      <c r="E13369" s="50"/>
    </row>
    <row r="13370" spans="1:5" ht="14.4" x14ac:dyDescent="0.3">
      <c r="A13370" s="2">
        <f>ROW()</f>
        <v>13370</v>
      </c>
      <c r="E13370" s="50"/>
    </row>
    <row r="13371" spans="1:5" ht="14.4" x14ac:dyDescent="0.3">
      <c r="A13371" s="2">
        <f>ROW()</f>
        <v>13371</v>
      </c>
      <c r="E13371" s="50"/>
    </row>
    <row r="13372" spans="1:5" ht="14.4" x14ac:dyDescent="0.3">
      <c r="A13372" s="2">
        <f>ROW()</f>
        <v>13372</v>
      </c>
      <c r="E13372" s="50"/>
    </row>
    <row r="13373" spans="1:5" ht="14.4" x14ac:dyDescent="0.3">
      <c r="A13373" s="2">
        <f>ROW()</f>
        <v>13373</v>
      </c>
      <c r="E13373" s="50"/>
    </row>
    <row r="13374" spans="1:5" ht="14.4" x14ac:dyDescent="0.3">
      <c r="A13374" s="2">
        <f>ROW()</f>
        <v>13374</v>
      </c>
      <c r="E13374" s="50"/>
    </row>
    <row r="13375" spans="1:5" ht="14.4" x14ac:dyDescent="0.3">
      <c r="A13375" s="2">
        <f>ROW()</f>
        <v>13375</v>
      </c>
      <c r="E13375" s="50"/>
    </row>
    <row r="13376" spans="1:5" ht="14.4" x14ac:dyDescent="0.3">
      <c r="A13376" s="2">
        <f>ROW()</f>
        <v>13376</v>
      </c>
      <c r="E13376" s="50"/>
    </row>
    <row r="13377" spans="1:5" ht="14.4" x14ac:dyDescent="0.3">
      <c r="A13377" s="2">
        <f>ROW()</f>
        <v>13377</v>
      </c>
      <c r="E13377" s="50"/>
    </row>
    <row r="13378" spans="1:5" ht="14.4" x14ac:dyDescent="0.3">
      <c r="A13378" s="2">
        <f>ROW()</f>
        <v>13378</v>
      </c>
      <c r="E13378" s="50"/>
    </row>
    <row r="13379" spans="1:5" ht="14.4" x14ac:dyDescent="0.3">
      <c r="A13379" s="2">
        <f>ROW()</f>
        <v>13379</v>
      </c>
      <c r="E13379" s="50"/>
    </row>
    <row r="13380" spans="1:5" ht="14.4" x14ac:dyDescent="0.3">
      <c r="A13380" s="2">
        <f>ROW()</f>
        <v>13380</v>
      </c>
      <c r="E13380" s="50"/>
    </row>
    <row r="13381" spans="1:5" ht="14.4" x14ac:dyDescent="0.3">
      <c r="A13381" s="2">
        <f>ROW()</f>
        <v>13381</v>
      </c>
      <c r="E13381" s="50"/>
    </row>
    <row r="13382" spans="1:5" ht="14.4" x14ac:dyDescent="0.3">
      <c r="A13382" s="2">
        <f>ROW()</f>
        <v>13382</v>
      </c>
      <c r="E13382" s="50"/>
    </row>
    <row r="13383" spans="1:5" ht="14.4" x14ac:dyDescent="0.3">
      <c r="A13383" s="2">
        <f>ROW()</f>
        <v>13383</v>
      </c>
      <c r="E13383" s="50"/>
    </row>
    <row r="13384" spans="1:5" ht="14.4" x14ac:dyDescent="0.3">
      <c r="A13384" s="2">
        <f>ROW()</f>
        <v>13384</v>
      </c>
      <c r="E13384" s="50"/>
    </row>
    <row r="13385" spans="1:5" ht="14.4" x14ac:dyDescent="0.3">
      <c r="A13385" s="2">
        <f>ROW()</f>
        <v>13385</v>
      </c>
      <c r="E13385" s="50"/>
    </row>
    <row r="13386" spans="1:5" ht="14.4" x14ac:dyDescent="0.3">
      <c r="A13386" s="2">
        <f>ROW()</f>
        <v>13386</v>
      </c>
      <c r="E13386" s="50"/>
    </row>
    <row r="13387" spans="1:5" ht="14.4" x14ac:dyDescent="0.3">
      <c r="A13387" s="2">
        <f>ROW()</f>
        <v>13387</v>
      </c>
      <c r="E13387" s="50"/>
    </row>
    <row r="13388" spans="1:5" ht="14.4" x14ac:dyDescent="0.3">
      <c r="A13388" s="2">
        <f>ROW()</f>
        <v>13388</v>
      </c>
      <c r="E13388" s="50"/>
    </row>
    <row r="13389" spans="1:5" ht="14.4" x14ac:dyDescent="0.3">
      <c r="A13389" s="2">
        <f>ROW()</f>
        <v>13389</v>
      </c>
      <c r="E13389" s="50"/>
    </row>
    <row r="13390" spans="1:5" ht="14.4" x14ac:dyDescent="0.3">
      <c r="A13390" s="2">
        <f>ROW()</f>
        <v>13390</v>
      </c>
      <c r="E13390" s="50"/>
    </row>
    <row r="13391" spans="1:5" ht="14.4" x14ac:dyDescent="0.3">
      <c r="A13391" s="2">
        <f>ROW()</f>
        <v>13391</v>
      </c>
      <c r="E13391" s="50"/>
    </row>
    <row r="13392" spans="1:5" ht="14.4" x14ac:dyDescent="0.3">
      <c r="A13392" s="2">
        <f>ROW()</f>
        <v>13392</v>
      </c>
      <c r="E13392" s="50"/>
    </row>
    <row r="13393" spans="1:5" ht="14.4" x14ac:dyDescent="0.3">
      <c r="A13393" s="2">
        <f>ROW()</f>
        <v>13393</v>
      </c>
      <c r="E13393" s="50"/>
    </row>
    <row r="13394" spans="1:5" ht="14.4" x14ac:dyDescent="0.3">
      <c r="A13394" s="2">
        <f>ROW()</f>
        <v>13394</v>
      </c>
      <c r="E13394" s="50"/>
    </row>
    <row r="13395" spans="1:5" ht="14.4" x14ac:dyDescent="0.3">
      <c r="A13395" s="2">
        <f>ROW()</f>
        <v>13395</v>
      </c>
      <c r="E13395" s="50"/>
    </row>
    <row r="13396" spans="1:5" ht="14.4" x14ac:dyDescent="0.3">
      <c r="A13396" s="2">
        <f>ROW()</f>
        <v>13396</v>
      </c>
      <c r="E13396" s="50"/>
    </row>
    <row r="13397" spans="1:5" ht="14.4" x14ac:dyDescent="0.3">
      <c r="A13397" s="2">
        <f>ROW()</f>
        <v>13397</v>
      </c>
      <c r="E13397" s="50"/>
    </row>
    <row r="13398" spans="1:5" ht="14.4" x14ac:dyDescent="0.3">
      <c r="A13398" s="2">
        <f>ROW()</f>
        <v>13398</v>
      </c>
      <c r="E13398" s="50"/>
    </row>
    <row r="13399" spans="1:5" ht="14.4" x14ac:dyDescent="0.3">
      <c r="A13399" s="2">
        <f>ROW()</f>
        <v>13399</v>
      </c>
      <c r="E13399" s="50"/>
    </row>
    <row r="13400" spans="1:5" ht="14.4" x14ac:dyDescent="0.3">
      <c r="A13400" s="2">
        <f>ROW()</f>
        <v>13400</v>
      </c>
      <c r="E13400" s="50"/>
    </row>
    <row r="13401" spans="1:5" ht="14.4" x14ac:dyDescent="0.3">
      <c r="A13401" s="2">
        <f>ROW()</f>
        <v>13401</v>
      </c>
      <c r="E13401" s="50"/>
    </row>
    <row r="13402" spans="1:5" ht="14.4" x14ac:dyDescent="0.3">
      <c r="A13402" s="2">
        <f>ROW()</f>
        <v>13402</v>
      </c>
      <c r="E13402" s="50"/>
    </row>
    <row r="13403" spans="1:5" ht="14.4" x14ac:dyDescent="0.3">
      <c r="A13403" s="2">
        <f>ROW()</f>
        <v>13403</v>
      </c>
      <c r="E13403" s="50"/>
    </row>
    <row r="13404" spans="1:5" ht="14.4" x14ac:dyDescent="0.3">
      <c r="A13404" s="2">
        <f>ROW()</f>
        <v>13404</v>
      </c>
      <c r="E13404" s="50"/>
    </row>
    <row r="13405" spans="1:5" ht="14.4" x14ac:dyDescent="0.3">
      <c r="A13405" s="2">
        <f>ROW()</f>
        <v>13405</v>
      </c>
      <c r="E13405" s="50"/>
    </row>
    <row r="13406" spans="1:5" ht="14.4" x14ac:dyDescent="0.3">
      <c r="A13406" s="2">
        <f>ROW()</f>
        <v>13406</v>
      </c>
      <c r="E13406" s="50"/>
    </row>
    <row r="13407" spans="1:5" ht="14.4" x14ac:dyDescent="0.3">
      <c r="A13407" s="2">
        <f>ROW()</f>
        <v>13407</v>
      </c>
      <c r="E13407" s="50"/>
    </row>
    <row r="13408" spans="1:5" ht="14.4" x14ac:dyDescent="0.3">
      <c r="A13408" s="2">
        <f>ROW()</f>
        <v>13408</v>
      </c>
      <c r="E13408" s="50"/>
    </row>
    <row r="13409" spans="1:5" ht="14.4" x14ac:dyDescent="0.3">
      <c r="A13409" s="2">
        <f>ROW()</f>
        <v>13409</v>
      </c>
      <c r="E13409" s="50"/>
    </row>
    <row r="13410" spans="1:5" ht="14.4" x14ac:dyDescent="0.3">
      <c r="A13410" s="2">
        <f>ROW()</f>
        <v>13410</v>
      </c>
      <c r="E13410" s="50"/>
    </row>
    <row r="13411" spans="1:5" ht="14.4" x14ac:dyDescent="0.3">
      <c r="A13411" s="2">
        <f>ROW()</f>
        <v>13411</v>
      </c>
      <c r="E13411" s="50"/>
    </row>
    <row r="13412" spans="1:5" ht="14.4" x14ac:dyDescent="0.3">
      <c r="A13412" s="2">
        <f>ROW()</f>
        <v>13412</v>
      </c>
      <c r="E13412" s="50"/>
    </row>
    <row r="13413" spans="1:5" ht="14.4" x14ac:dyDescent="0.3">
      <c r="A13413" s="2">
        <f>ROW()</f>
        <v>13413</v>
      </c>
      <c r="E13413" s="50"/>
    </row>
    <row r="13414" spans="1:5" ht="14.4" x14ac:dyDescent="0.3">
      <c r="A13414" s="2">
        <f>ROW()</f>
        <v>13414</v>
      </c>
      <c r="E13414" s="50"/>
    </row>
    <row r="13415" spans="1:5" ht="14.4" x14ac:dyDescent="0.3">
      <c r="A13415" s="2">
        <f>ROW()</f>
        <v>13415</v>
      </c>
      <c r="E13415" s="50"/>
    </row>
    <row r="13416" spans="1:5" ht="14.4" x14ac:dyDescent="0.3">
      <c r="A13416" s="2">
        <f>ROW()</f>
        <v>13416</v>
      </c>
      <c r="E13416" s="50"/>
    </row>
    <row r="13417" spans="1:5" ht="14.4" x14ac:dyDescent="0.3">
      <c r="A13417" s="2">
        <f>ROW()</f>
        <v>13417</v>
      </c>
      <c r="E13417" s="50"/>
    </row>
    <row r="13418" spans="1:5" ht="14.4" x14ac:dyDescent="0.3">
      <c r="A13418" s="2">
        <f>ROW()</f>
        <v>13418</v>
      </c>
      <c r="E13418" s="50"/>
    </row>
    <row r="13419" spans="1:5" ht="14.4" x14ac:dyDescent="0.3">
      <c r="A13419" s="2">
        <f>ROW()</f>
        <v>13419</v>
      </c>
      <c r="E13419" s="50"/>
    </row>
    <row r="13420" spans="1:5" ht="14.4" x14ac:dyDescent="0.3">
      <c r="A13420" s="2">
        <f>ROW()</f>
        <v>13420</v>
      </c>
      <c r="E13420" s="50"/>
    </row>
    <row r="13421" spans="1:5" ht="14.4" x14ac:dyDescent="0.3">
      <c r="A13421" s="2">
        <f>ROW()</f>
        <v>13421</v>
      </c>
      <c r="E13421" s="50"/>
    </row>
    <row r="13422" spans="1:5" ht="14.4" x14ac:dyDescent="0.3">
      <c r="A13422" s="2">
        <f>ROW()</f>
        <v>13422</v>
      </c>
      <c r="E13422" s="50"/>
    </row>
    <row r="13423" spans="1:5" ht="14.4" x14ac:dyDescent="0.3">
      <c r="A13423" s="2">
        <f>ROW()</f>
        <v>13423</v>
      </c>
      <c r="E13423" s="50"/>
    </row>
    <row r="13424" spans="1:5" ht="14.4" x14ac:dyDescent="0.3">
      <c r="A13424" s="2">
        <f>ROW()</f>
        <v>13424</v>
      </c>
      <c r="E13424" s="50"/>
    </row>
    <row r="13425" spans="1:5" ht="14.4" x14ac:dyDescent="0.3">
      <c r="A13425" s="2">
        <f>ROW()</f>
        <v>13425</v>
      </c>
      <c r="E13425" s="50"/>
    </row>
    <row r="13426" spans="1:5" ht="14.4" x14ac:dyDescent="0.3">
      <c r="A13426" s="2">
        <f>ROW()</f>
        <v>13426</v>
      </c>
      <c r="E13426" s="50"/>
    </row>
    <row r="13427" spans="1:5" ht="14.4" x14ac:dyDescent="0.3">
      <c r="A13427" s="2">
        <f>ROW()</f>
        <v>13427</v>
      </c>
      <c r="E13427" s="50"/>
    </row>
    <row r="13428" spans="1:5" ht="14.4" x14ac:dyDescent="0.3">
      <c r="A13428" s="2">
        <f>ROW()</f>
        <v>13428</v>
      </c>
      <c r="E13428" s="50"/>
    </row>
    <row r="13429" spans="1:5" ht="14.4" x14ac:dyDescent="0.3">
      <c r="A13429" s="2">
        <f>ROW()</f>
        <v>13429</v>
      </c>
      <c r="E13429" s="50"/>
    </row>
    <row r="13430" spans="1:5" ht="14.4" x14ac:dyDescent="0.3">
      <c r="A13430" s="2">
        <f>ROW()</f>
        <v>13430</v>
      </c>
      <c r="E13430" s="50"/>
    </row>
    <row r="13431" spans="1:5" ht="14.4" x14ac:dyDescent="0.3">
      <c r="A13431" s="2">
        <f>ROW()</f>
        <v>13431</v>
      </c>
      <c r="E13431" s="50"/>
    </row>
    <row r="13432" spans="1:5" ht="14.4" x14ac:dyDescent="0.3">
      <c r="A13432" s="2">
        <f>ROW()</f>
        <v>13432</v>
      </c>
      <c r="E13432" s="50"/>
    </row>
    <row r="13433" spans="1:5" ht="14.4" x14ac:dyDescent="0.3">
      <c r="A13433" s="2">
        <f>ROW()</f>
        <v>13433</v>
      </c>
      <c r="E13433" s="50"/>
    </row>
    <row r="13434" spans="1:5" ht="14.4" x14ac:dyDescent="0.3">
      <c r="A13434" s="2">
        <f>ROW()</f>
        <v>13434</v>
      </c>
      <c r="E13434" s="50"/>
    </row>
    <row r="13435" spans="1:5" ht="14.4" x14ac:dyDescent="0.3">
      <c r="A13435" s="2">
        <f>ROW()</f>
        <v>13435</v>
      </c>
      <c r="E13435" s="50"/>
    </row>
    <row r="13436" spans="1:5" ht="14.4" x14ac:dyDescent="0.3">
      <c r="A13436" s="2">
        <f>ROW()</f>
        <v>13436</v>
      </c>
      <c r="E13436" s="50"/>
    </row>
    <row r="13437" spans="1:5" ht="14.4" x14ac:dyDescent="0.3">
      <c r="A13437" s="2">
        <f>ROW()</f>
        <v>13437</v>
      </c>
      <c r="E13437" s="50"/>
    </row>
    <row r="13438" spans="1:5" ht="14.4" x14ac:dyDescent="0.3">
      <c r="A13438" s="2">
        <f>ROW()</f>
        <v>13438</v>
      </c>
      <c r="E13438" s="50"/>
    </row>
    <row r="13439" spans="1:5" ht="14.4" x14ac:dyDescent="0.3">
      <c r="A13439" s="2">
        <f>ROW()</f>
        <v>13439</v>
      </c>
      <c r="E13439" s="50"/>
    </row>
    <row r="13440" spans="1:5" ht="14.4" x14ac:dyDescent="0.3">
      <c r="A13440" s="2">
        <f>ROW()</f>
        <v>13440</v>
      </c>
      <c r="E13440" s="50"/>
    </row>
    <row r="13441" spans="1:5" ht="14.4" x14ac:dyDescent="0.3">
      <c r="A13441" s="2">
        <f>ROW()</f>
        <v>13441</v>
      </c>
      <c r="E13441" s="50"/>
    </row>
    <row r="13442" spans="1:5" ht="14.4" x14ac:dyDescent="0.3">
      <c r="A13442" s="2">
        <f>ROW()</f>
        <v>13442</v>
      </c>
      <c r="E13442" s="50"/>
    </row>
    <row r="13443" spans="1:5" ht="14.4" x14ac:dyDescent="0.3">
      <c r="A13443" s="2">
        <f>ROW()</f>
        <v>13443</v>
      </c>
      <c r="E13443" s="50"/>
    </row>
    <row r="13444" spans="1:5" ht="14.4" x14ac:dyDescent="0.3">
      <c r="A13444" s="2">
        <f>ROW()</f>
        <v>13444</v>
      </c>
      <c r="E13444" s="50"/>
    </row>
    <row r="13445" spans="1:5" ht="14.4" x14ac:dyDescent="0.3">
      <c r="A13445" s="2">
        <f>ROW()</f>
        <v>13445</v>
      </c>
      <c r="E13445" s="50"/>
    </row>
    <row r="13446" spans="1:5" ht="14.4" x14ac:dyDescent="0.3">
      <c r="A13446" s="2">
        <f>ROW()</f>
        <v>13446</v>
      </c>
      <c r="E13446" s="50"/>
    </row>
    <row r="13447" spans="1:5" ht="14.4" x14ac:dyDescent="0.3">
      <c r="A13447" s="2">
        <f>ROW()</f>
        <v>13447</v>
      </c>
      <c r="E13447" s="50"/>
    </row>
    <row r="13448" spans="1:5" ht="14.4" x14ac:dyDescent="0.3">
      <c r="A13448" s="2">
        <f>ROW()</f>
        <v>13448</v>
      </c>
      <c r="E13448" s="50"/>
    </row>
    <row r="13449" spans="1:5" ht="14.4" x14ac:dyDescent="0.3">
      <c r="A13449" s="2">
        <f>ROW()</f>
        <v>13449</v>
      </c>
      <c r="E13449" s="50"/>
    </row>
    <row r="13450" spans="1:5" ht="14.4" x14ac:dyDescent="0.3">
      <c r="A13450" s="2">
        <f>ROW()</f>
        <v>13450</v>
      </c>
      <c r="E13450" s="50"/>
    </row>
    <row r="13451" spans="1:5" ht="14.4" x14ac:dyDescent="0.3">
      <c r="A13451" s="2">
        <f>ROW()</f>
        <v>13451</v>
      </c>
      <c r="E13451" s="50"/>
    </row>
    <row r="13452" spans="1:5" ht="14.4" x14ac:dyDescent="0.3">
      <c r="A13452" s="2">
        <f>ROW()</f>
        <v>13452</v>
      </c>
      <c r="E13452" s="50"/>
    </row>
    <row r="13453" spans="1:5" ht="14.4" x14ac:dyDescent="0.3">
      <c r="A13453" s="2">
        <f>ROW()</f>
        <v>13453</v>
      </c>
      <c r="E13453" s="50"/>
    </row>
    <row r="13454" spans="1:5" ht="14.4" x14ac:dyDescent="0.3">
      <c r="A13454" s="2">
        <f>ROW()</f>
        <v>13454</v>
      </c>
      <c r="E13454" s="50"/>
    </row>
    <row r="13455" spans="1:5" ht="14.4" x14ac:dyDescent="0.3">
      <c r="A13455" s="2">
        <f>ROW()</f>
        <v>13455</v>
      </c>
      <c r="E13455" s="50"/>
    </row>
    <row r="13456" spans="1:5" ht="14.4" x14ac:dyDescent="0.3">
      <c r="A13456" s="2">
        <f>ROW()</f>
        <v>13456</v>
      </c>
      <c r="E13456" s="50"/>
    </row>
    <row r="13457" spans="1:5" ht="14.4" x14ac:dyDescent="0.3">
      <c r="A13457" s="2">
        <f>ROW()</f>
        <v>13457</v>
      </c>
      <c r="E13457" s="50"/>
    </row>
    <row r="13458" spans="1:5" ht="14.4" x14ac:dyDescent="0.3">
      <c r="A13458" s="2">
        <f>ROW()</f>
        <v>13458</v>
      </c>
      <c r="E13458" s="50"/>
    </row>
    <row r="13459" spans="1:5" ht="14.4" x14ac:dyDescent="0.3">
      <c r="A13459" s="2">
        <f>ROW()</f>
        <v>13459</v>
      </c>
      <c r="E13459" s="50"/>
    </row>
    <row r="13460" spans="1:5" ht="14.4" x14ac:dyDescent="0.3">
      <c r="A13460" s="2">
        <f>ROW()</f>
        <v>13460</v>
      </c>
      <c r="E13460" s="50"/>
    </row>
    <row r="13461" spans="1:5" ht="14.4" x14ac:dyDescent="0.3">
      <c r="A13461" s="2">
        <f>ROW()</f>
        <v>13461</v>
      </c>
      <c r="E13461" s="50"/>
    </row>
    <row r="13462" spans="1:5" ht="14.4" x14ac:dyDescent="0.3">
      <c r="A13462" s="2">
        <f>ROW()</f>
        <v>13462</v>
      </c>
      <c r="E13462" s="50"/>
    </row>
    <row r="13463" spans="1:5" ht="14.4" x14ac:dyDescent="0.3">
      <c r="A13463" s="2">
        <f>ROW()</f>
        <v>13463</v>
      </c>
      <c r="E13463" s="50"/>
    </row>
    <row r="13464" spans="1:5" ht="14.4" x14ac:dyDescent="0.3">
      <c r="A13464" s="2">
        <f>ROW()</f>
        <v>13464</v>
      </c>
      <c r="E13464" s="50"/>
    </row>
    <row r="13465" spans="1:5" ht="14.4" x14ac:dyDescent="0.3">
      <c r="A13465" s="2">
        <f>ROW()</f>
        <v>13465</v>
      </c>
      <c r="E13465" s="50"/>
    </row>
    <row r="13466" spans="1:5" ht="14.4" x14ac:dyDescent="0.3">
      <c r="A13466" s="2">
        <f>ROW()</f>
        <v>13466</v>
      </c>
      <c r="E13466" s="50"/>
    </row>
    <row r="13467" spans="1:5" ht="14.4" x14ac:dyDescent="0.3">
      <c r="A13467" s="2">
        <f>ROW()</f>
        <v>13467</v>
      </c>
      <c r="E13467" s="50"/>
    </row>
    <row r="13468" spans="1:5" ht="14.4" x14ac:dyDescent="0.3">
      <c r="A13468" s="2">
        <f>ROW()</f>
        <v>13468</v>
      </c>
      <c r="E13468" s="50"/>
    </row>
    <row r="13469" spans="1:5" ht="14.4" x14ac:dyDescent="0.3">
      <c r="A13469" s="2">
        <f>ROW()</f>
        <v>13469</v>
      </c>
      <c r="E13469" s="50"/>
    </row>
    <row r="13470" spans="1:5" ht="14.4" x14ac:dyDescent="0.3">
      <c r="A13470" s="2">
        <f>ROW()</f>
        <v>13470</v>
      </c>
      <c r="E13470" s="50"/>
    </row>
    <row r="13471" spans="1:5" ht="14.4" x14ac:dyDescent="0.3">
      <c r="A13471" s="2">
        <f>ROW()</f>
        <v>13471</v>
      </c>
      <c r="E13471" s="50"/>
    </row>
    <row r="13472" spans="1:5" ht="14.4" x14ac:dyDescent="0.3">
      <c r="A13472" s="2">
        <f>ROW()</f>
        <v>13472</v>
      </c>
      <c r="E13472" s="50"/>
    </row>
    <row r="13473" spans="1:5" ht="14.4" x14ac:dyDescent="0.3">
      <c r="A13473" s="2">
        <f>ROW()</f>
        <v>13473</v>
      </c>
      <c r="E13473" s="50"/>
    </row>
    <row r="13474" spans="1:5" ht="14.4" x14ac:dyDescent="0.3">
      <c r="A13474" s="2">
        <f>ROW()</f>
        <v>13474</v>
      </c>
      <c r="E13474" s="50"/>
    </row>
    <row r="13475" spans="1:5" ht="14.4" x14ac:dyDescent="0.3">
      <c r="A13475" s="2">
        <f>ROW()</f>
        <v>13475</v>
      </c>
      <c r="E13475" s="50"/>
    </row>
    <row r="13476" spans="1:5" ht="14.4" x14ac:dyDescent="0.3">
      <c r="A13476" s="2">
        <f>ROW()</f>
        <v>13476</v>
      </c>
      <c r="E13476" s="50"/>
    </row>
    <row r="13477" spans="1:5" ht="14.4" x14ac:dyDescent="0.3">
      <c r="A13477" s="2">
        <f>ROW()</f>
        <v>13477</v>
      </c>
      <c r="E13477" s="50"/>
    </row>
    <row r="13478" spans="1:5" ht="14.4" x14ac:dyDescent="0.3">
      <c r="A13478" s="2">
        <f>ROW()</f>
        <v>13478</v>
      </c>
      <c r="E13478" s="50"/>
    </row>
    <row r="13479" spans="1:5" ht="14.4" x14ac:dyDescent="0.3">
      <c r="A13479" s="2">
        <f>ROW()</f>
        <v>13479</v>
      </c>
      <c r="E13479" s="50"/>
    </row>
    <row r="13480" spans="1:5" ht="14.4" x14ac:dyDescent="0.3">
      <c r="A13480" s="2">
        <f>ROW()</f>
        <v>13480</v>
      </c>
      <c r="E13480" s="50"/>
    </row>
    <row r="13481" spans="1:5" ht="14.4" x14ac:dyDescent="0.3">
      <c r="A13481" s="2">
        <f>ROW()</f>
        <v>13481</v>
      </c>
      <c r="E13481" s="50"/>
    </row>
    <row r="13482" spans="1:5" ht="14.4" x14ac:dyDescent="0.3">
      <c r="A13482" s="2">
        <f>ROW()</f>
        <v>13482</v>
      </c>
      <c r="E13482" s="50"/>
    </row>
    <row r="13483" spans="1:5" ht="14.4" x14ac:dyDescent="0.3">
      <c r="A13483" s="2">
        <f>ROW()</f>
        <v>13483</v>
      </c>
      <c r="E13483" s="50"/>
    </row>
    <row r="13484" spans="1:5" ht="14.4" x14ac:dyDescent="0.3">
      <c r="A13484" s="2">
        <f>ROW()</f>
        <v>13484</v>
      </c>
      <c r="E13484" s="50"/>
    </row>
    <row r="13485" spans="1:5" ht="14.4" x14ac:dyDescent="0.3">
      <c r="A13485" s="2">
        <f>ROW()</f>
        <v>13485</v>
      </c>
      <c r="E13485" s="50"/>
    </row>
    <row r="13486" spans="1:5" ht="14.4" x14ac:dyDescent="0.3">
      <c r="A13486" s="2">
        <f>ROW()</f>
        <v>13486</v>
      </c>
      <c r="E13486" s="50"/>
    </row>
    <row r="13487" spans="1:5" ht="14.4" x14ac:dyDescent="0.3">
      <c r="A13487" s="2">
        <f>ROW()</f>
        <v>13487</v>
      </c>
      <c r="E13487" s="50"/>
    </row>
    <row r="13488" spans="1:5" ht="14.4" x14ac:dyDescent="0.3">
      <c r="A13488" s="2">
        <f>ROW()</f>
        <v>13488</v>
      </c>
      <c r="E13488" s="50"/>
    </row>
    <row r="13489" spans="1:5" ht="14.4" x14ac:dyDescent="0.3">
      <c r="A13489" s="2">
        <f>ROW()</f>
        <v>13489</v>
      </c>
      <c r="E13489" s="50"/>
    </row>
    <row r="13490" spans="1:5" ht="14.4" x14ac:dyDescent="0.3">
      <c r="A13490" s="2">
        <f>ROW()</f>
        <v>13490</v>
      </c>
      <c r="E13490" s="50"/>
    </row>
    <row r="13491" spans="1:5" ht="14.4" x14ac:dyDescent="0.3">
      <c r="A13491" s="2">
        <f>ROW()</f>
        <v>13491</v>
      </c>
      <c r="E13491" s="50"/>
    </row>
    <row r="13492" spans="1:5" ht="14.4" x14ac:dyDescent="0.3">
      <c r="A13492" s="2">
        <f>ROW()</f>
        <v>13492</v>
      </c>
      <c r="E13492" s="50"/>
    </row>
    <row r="13493" spans="1:5" ht="14.4" x14ac:dyDescent="0.3">
      <c r="A13493" s="2">
        <f>ROW()</f>
        <v>13493</v>
      </c>
      <c r="E13493" s="50"/>
    </row>
    <row r="13494" spans="1:5" ht="14.4" x14ac:dyDescent="0.3">
      <c r="A13494" s="2">
        <f>ROW()</f>
        <v>13494</v>
      </c>
      <c r="E13494" s="50"/>
    </row>
    <row r="13495" spans="1:5" ht="14.4" x14ac:dyDescent="0.3">
      <c r="A13495" s="2">
        <f>ROW()</f>
        <v>13495</v>
      </c>
      <c r="E13495" s="50"/>
    </row>
    <row r="13496" spans="1:5" ht="14.4" x14ac:dyDescent="0.3">
      <c r="A13496" s="2">
        <f>ROW()</f>
        <v>13496</v>
      </c>
      <c r="E13496" s="50"/>
    </row>
    <row r="13497" spans="1:5" ht="14.4" x14ac:dyDescent="0.3">
      <c r="A13497" s="2">
        <f>ROW()</f>
        <v>13497</v>
      </c>
      <c r="E13497" s="50"/>
    </row>
    <row r="13498" spans="1:5" ht="14.4" x14ac:dyDescent="0.3">
      <c r="A13498" s="2">
        <f>ROW()</f>
        <v>13498</v>
      </c>
      <c r="E13498" s="50"/>
    </row>
    <row r="13499" spans="1:5" ht="14.4" x14ac:dyDescent="0.3">
      <c r="A13499" s="2">
        <f>ROW()</f>
        <v>13499</v>
      </c>
      <c r="E13499" s="50"/>
    </row>
    <row r="13500" spans="1:5" ht="14.4" x14ac:dyDescent="0.3">
      <c r="A13500" s="2">
        <f>ROW()</f>
        <v>13500</v>
      </c>
      <c r="E13500" s="50"/>
    </row>
    <row r="13501" spans="1:5" ht="14.4" x14ac:dyDescent="0.3">
      <c r="A13501" s="2">
        <f>ROW()</f>
        <v>13501</v>
      </c>
      <c r="E13501" s="50"/>
    </row>
    <row r="13502" spans="1:5" ht="14.4" x14ac:dyDescent="0.3">
      <c r="A13502" s="2">
        <f>ROW()</f>
        <v>13502</v>
      </c>
      <c r="E13502" s="50"/>
    </row>
    <row r="13503" spans="1:5" ht="14.4" x14ac:dyDescent="0.3">
      <c r="A13503" s="2">
        <f>ROW()</f>
        <v>13503</v>
      </c>
      <c r="E13503" s="50"/>
    </row>
    <row r="13504" spans="1:5" ht="14.4" x14ac:dyDescent="0.3">
      <c r="A13504" s="2">
        <f>ROW()</f>
        <v>13504</v>
      </c>
      <c r="E13504" s="50"/>
    </row>
    <row r="13505" spans="1:5" ht="14.4" x14ac:dyDescent="0.3">
      <c r="A13505" s="2">
        <f>ROW()</f>
        <v>13505</v>
      </c>
      <c r="E13505" s="50"/>
    </row>
    <row r="13506" spans="1:5" ht="14.4" x14ac:dyDescent="0.3">
      <c r="A13506" s="2">
        <f>ROW()</f>
        <v>13506</v>
      </c>
      <c r="E13506" s="50"/>
    </row>
    <row r="13507" spans="1:5" ht="14.4" x14ac:dyDescent="0.3">
      <c r="A13507" s="2">
        <f>ROW()</f>
        <v>13507</v>
      </c>
      <c r="E13507" s="50"/>
    </row>
    <row r="13508" spans="1:5" ht="14.4" x14ac:dyDescent="0.3">
      <c r="A13508" s="2">
        <f>ROW()</f>
        <v>13508</v>
      </c>
      <c r="E13508" s="50"/>
    </row>
    <row r="13509" spans="1:5" ht="14.4" x14ac:dyDescent="0.3">
      <c r="A13509" s="2">
        <f>ROW()</f>
        <v>13509</v>
      </c>
      <c r="E13509" s="50"/>
    </row>
    <row r="13510" spans="1:5" ht="14.4" x14ac:dyDescent="0.3">
      <c r="A13510" s="2">
        <f>ROW()</f>
        <v>13510</v>
      </c>
      <c r="E13510" s="50"/>
    </row>
    <row r="13511" spans="1:5" ht="14.4" x14ac:dyDescent="0.3">
      <c r="A13511" s="2">
        <f>ROW()</f>
        <v>13511</v>
      </c>
      <c r="E13511" s="50"/>
    </row>
    <row r="13512" spans="1:5" ht="14.4" x14ac:dyDescent="0.3">
      <c r="A13512" s="2">
        <f>ROW()</f>
        <v>13512</v>
      </c>
      <c r="E13512" s="50"/>
    </row>
    <row r="13513" spans="1:5" ht="14.4" x14ac:dyDescent="0.3">
      <c r="A13513" s="2">
        <f>ROW()</f>
        <v>13513</v>
      </c>
      <c r="E13513" s="50"/>
    </row>
    <row r="13514" spans="1:5" ht="14.4" x14ac:dyDescent="0.3">
      <c r="A13514" s="2">
        <f>ROW()</f>
        <v>13514</v>
      </c>
      <c r="E13514" s="50"/>
    </row>
    <row r="13515" spans="1:5" ht="14.4" x14ac:dyDescent="0.3">
      <c r="A13515" s="2">
        <f>ROW()</f>
        <v>13515</v>
      </c>
      <c r="E13515" s="50"/>
    </row>
    <row r="13516" spans="1:5" ht="14.4" x14ac:dyDescent="0.3">
      <c r="A13516" s="2">
        <f>ROW()</f>
        <v>13516</v>
      </c>
      <c r="E13516" s="50"/>
    </row>
    <row r="13517" spans="1:5" ht="14.4" x14ac:dyDescent="0.3">
      <c r="A13517" s="2">
        <f>ROW()</f>
        <v>13517</v>
      </c>
      <c r="E13517" s="50"/>
    </row>
    <row r="13518" spans="1:5" ht="14.4" x14ac:dyDescent="0.3">
      <c r="A13518" s="2">
        <f>ROW()</f>
        <v>13518</v>
      </c>
      <c r="E13518" s="50"/>
    </row>
    <row r="13519" spans="1:5" ht="14.4" x14ac:dyDescent="0.3">
      <c r="A13519" s="2">
        <f>ROW()</f>
        <v>13519</v>
      </c>
      <c r="E13519" s="50"/>
    </row>
    <row r="13520" spans="1:5" ht="14.4" x14ac:dyDescent="0.3">
      <c r="A13520" s="2">
        <f>ROW()</f>
        <v>13520</v>
      </c>
      <c r="E13520" s="50"/>
    </row>
    <row r="13521" spans="1:5" ht="14.4" x14ac:dyDescent="0.3">
      <c r="A13521" s="2">
        <f>ROW()</f>
        <v>13521</v>
      </c>
      <c r="E13521" s="50"/>
    </row>
    <row r="13522" spans="1:5" ht="14.4" x14ac:dyDescent="0.3">
      <c r="A13522" s="2">
        <f>ROW()</f>
        <v>13522</v>
      </c>
      <c r="E13522" s="50"/>
    </row>
    <row r="13523" spans="1:5" ht="14.4" x14ac:dyDescent="0.3">
      <c r="A13523" s="2">
        <f>ROW()</f>
        <v>13523</v>
      </c>
      <c r="E13523" s="50"/>
    </row>
    <row r="13524" spans="1:5" ht="14.4" x14ac:dyDescent="0.3">
      <c r="A13524" s="2">
        <f>ROW()</f>
        <v>13524</v>
      </c>
      <c r="E13524" s="50"/>
    </row>
    <row r="13525" spans="1:5" ht="14.4" x14ac:dyDescent="0.3">
      <c r="A13525" s="2">
        <f>ROW()</f>
        <v>13525</v>
      </c>
      <c r="E13525" s="50"/>
    </row>
    <row r="13526" spans="1:5" ht="14.4" x14ac:dyDescent="0.3">
      <c r="A13526" s="2">
        <f>ROW()</f>
        <v>13526</v>
      </c>
      <c r="E13526" s="50"/>
    </row>
    <row r="13527" spans="1:5" ht="14.4" x14ac:dyDescent="0.3">
      <c r="A13527" s="2">
        <f>ROW()</f>
        <v>13527</v>
      </c>
      <c r="E13527" s="50"/>
    </row>
    <row r="13528" spans="1:5" ht="14.4" x14ac:dyDescent="0.3">
      <c r="A13528" s="2">
        <f>ROW()</f>
        <v>13528</v>
      </c>
      <c r="E13528" s="50"/>
    </row>
    <row r="13529" spans="1:5" ht="14.4" x14ac:dyDescent="0.3">
      <c r="A13529" s="2">
        <f>ROW()</f>
        <v>13529</v>
      </c>
      <c r="E13529" s="50"/>
    </row>
    <row r="13530" spans="1:5" ht="14.4" x14ac:dyDescent="0.3">
      <c r="A13530" s="2">
        <f>ROW()</f>
        <v>13530</v>
      </c>
      <c r="E13530" s="50"/>
    </row>
    <row r="13531" spans="1:5" ht="14.4" x14ac:dyDescent="0.3">
      <c r="A13531" s="2">
        <f>ROW()</f>
        <v>13531</v>
      </c>
      <c r="E13531" s="50"/>
    </row>
    <row r="13532" spans="1:5" ht="14.4" x14ac:dyDescent="0.3">
      <c r="A13532" s="2">
        <f>ROW()</f>
        <v>13532</v>
      </c>
      <c r="E13532" s="50"/>
    </row>
    <row r="13533" spans="1:5" ht="14.4" x14ac:dyDescent="0.3">
      <c r="A13533" s="2">
        <f>ROW()</f>
        <v>13533</v>
      </c>
      <c r="E13533" s="50"/>
    </row>
    <row r="13534" spans="1:5" ht="14.4" x14ac:dyDescent="0.3">
      <c r="A13534" s="2">
        <f>ROW()</f>
        <v>13534</v>
      </c>
      <c r="E13534" s="50"/>
    </row>
    <row r="13535" spans="1:5" ht="14.4" x14ac:dyDescent="0.3">
      <c r="A13535" s="2">
        <f>ROW()</f>
        <v>13535</v>
      </c>
      <c r="E13535" s="50"/>
    </row>
    <row r="13536" spans="1:5" ht="14.4" x14ac:dyDescent="0.3">
      <c r="A13536" s="2">
        <f>ROW()</f>
        <v>13536</v>
      </c>
      <c r="E13536" s="50"/>
    </row>
    <row r="13537" spans="1:5" ht="14.4" x14ac:dyDescent="0.3">
      <c r="A13537" s="2">
        <f>ROW()</f>
        <v>13537</v>
      </c>
      <c r="E13537" s="50"/>
    </row>
    <row r="13538" spans="1:5" ht="14.4" x14ac:dyDescent="0.3">
      <c r="A13538" s="2">
        <f>ROW()</f>
        <v>13538</v>
      </c>
      <c r="E13538" s="50"/>
    </row>
    <row r="13539" spans="1:5" ht="14.4" x14ac:dyDescent="0.3">
      <c r="A13539" s="2">
        <f>ROW()</f>
        <v>13539</v>
      </c>
      <c r="E13539" s="50"/>
    </row>
    <row r="13540" spans="1:5" ht="14.4" x14ac:dyDescent="0.3">
      <c r="A13540" s="2">
        <f>ROW()</f>
        <v>13540</v>
      </c>
      <c r="E13540" s="50"/>
    </row>
    <row r="13541" spans="1:5" ht="14.4" x14ac:dyDescent="0.3">
      <c r="A13541" s="2">
        <f>ROW()</f>
        <v>13541</v>
      </c>
      <c r="E13541" s="50"/>
    </row>
    <row r="13542" spans="1:5" ht="14.4" x14ac:dyDescent="0.3">
      <c r="A13542" s="2">
        <f>ROW()</f>
        <v>13542</v>
      </c>
      <c r="E13542" s="50"/>
    </row>
    <row r="13543" spans="1:5" ht="14.4" x14ac:dyDescent="0.3">
      <c r="A13543" s="2">
        <f>ROW()</f>
        <v>13543</v>
      </c>
      <c r="E13543" s="50"/>
    </row>
    <row r="13544" spans="1:5" ht="14.4" x14ac:dyDescent="0.3">
      <c r="A13544" s="2">
        <f>ROW()</f>
        <v>13544</v>
      </c>
      <c r="E13544" s="50"/>
    </row>
    <row r="13545" spans="1:5" ht="14.4" x14ac:dyDescent="0.3">
      <c r="A13545" s="2">
        <f>ROW()</f>
        <v>13545</v>
      </c>
      <c r="E13545" s="50"/>
    </row>
    <row r="13546" spans="1:5" ht="14.4" x14ac:dyDescent="0.3">
      <c r="A13546" s="2">
        <f>ROW()</f>
        <v>13546</v>
      </c>
      <c r="E13546" s="50"/>
    </row>
    <row r="13547" spans="1:5" ht="14.4" x14ac:dyDescent="0.3">
      <c r="A13547" s="2">
        <f>ROW()</f>
        <v>13547</v>
      </c>
      <c r="E13547" s="50"/>
    </row>
    <row r="13548" spans="1:5" ht="14.4" x14ac:dyDescent="0.3">
      <c r="A13548" s="2">
        <f>ROW()</f>
        <v>13548</v>
      </c>
      <c r="E13548" s="50"/>
    </row>
    <row r="13549" spans="1:5" ht="14.4" x14ac:dyDescent="0.3">
      <c r="A13549" s="2">
        <f>ROW()</f>
        <v>13549</v>
      </c>
      <c r="E13549" s="50"/>
    </row>
    <row r="13550" spans="1:5" ht="14.4" x14ac:dyDescent="0.3">
      <c r="A13550" s="2">
        <f>ROW()</f>
        <v>13550</v>
      </c>
      <c r="E13550" s="50"/>
    </row>
    <row r="13551" spans="1:5" ht="14.4" x14ac:dyDescent="0.3">
      <c r="A13551" s="2">
        <f>ROW()</f>
        <v>13551</v>
      </c>
      <c r="E13551" s="50"/>
    </row>
    <row r="13552" spans="1:5" ht="14.4" x14ac:dyDescent="0.3">
      <c r="A13552" s="2">
        <f>ROW()</f>
        <v>13552</v>
      </c>
      <c r="E13552" s="50"/>
    </row>
    <row r="13553" spans="1:5" ht="14.4" x14ac:dyDescent="0.3">
      <c r="A13553" s="2">
        <f>ROW()</f>
        <v>13553</v>
      </c>
      <c r="E13553" s="50"/>
    </row>
    <row r="13554" spans="1:5" ht="14.4" x14ac:dyDescent="0.3">
      <c r="A13554" s="2">
        <f>ROW()</f>
        <v>13554</v>
      </c>
      <c r="E13554" s="50"/>
    </row>
    <row r="13555" spans="1:5" ht="14.4" x14ac:dyDescent="0.3">
      <c r="A13555" s="2">
        <f>ROW()</f>
        <v>13555</v>
      </c>
      <c r="E13555" s="50"/>
    </row>
    <row r="13556" spans="1:5" ht="14.4" x14ac:dyDescent="0.3">
      <c r="A13556" s="2">
        <f>ROW()</f>
        <v>13556</v>
      </c>
      <c r="E13556" s="50"/>
    </row>
    <row r="13557" spans="1:5" ht="14.4" x14ac:dyDescent="0.3">
      <c r="A13557" s="2">
        <f>ROW()</f>
        <v>13557</v>
      </c>
      <c r="E13557" s="50"/>
    </row>
    <row r="13558" spans="1:5" ht="14.4" x14ac:dyDescent="0.3">
      <c r="A13558" s="2">
        <f>ROW()</f>
        <v>13558</v>
      </c>
      <c r="E13558" s="50"/>
    </row>
    <row r="13559" spans="1:5" ht="14.4" x14ac:dyDescent="0.3">
      <c r="A13559" s="2">
        <f>ROW()</f>
        <v>13559</v>
      </c>
      <c r="E13559" s="50"/>
    </row>
    <row r="13560" spans="1:5" ht="14.4" x14ac:dyDescent="0.3">
      <c r="A13560" s="2">
        <f>ROW()</f>
        <v>13560</v>
      </c>
      <c r="E13560" s="50"/>
    </row>
    <row r="13561" spans="1:5" ht="14.4" x14ac:dyDescent="0.3">
      <c r="A13561" s="2">
        <f>ROW()</f>
        <v>13561</v>
      </c>
      <c r="E13561" s="50"/>
    </row>
    <row r="13562" spans="1:5" ht="14.4" x14ac:dyDescent="0.3">
      <c r="A13562" s="2">
        <f>ROW()</f>
        <v>13562</v>
      </c>
      <c r="E13562" s="50"/>
    </row>
    <row r="13563" spans="1:5" ht="14.4" x14ac:dyDescent="0.3">
      <c r="A13563" s="2">
        <f>ROW()</f>
        <v>13563</v>
      </c>
      <c r="E13563" s="50"/>
    </row>
    <row r="13564" spans="1:5" ht="14.4" x14ac:dyDescent="0.3">
      <c r="A13564" s="2">
        <f>ROW()</f>
        <v>13564</v>
      </c>
      <c r="E13564" s="50"/>
    </row>
    <row r="13565" spans="1:5" ht="14.4" x14ac:dyDescent="0.3">
      <c r="A13565" s="2">
        <f>ROW()</f>
        <v>13565</v>
      </c>
      <c r="E13565" s="50"/>
    </row>
    <row r="13566" spans="1:5" ht="14.4" x14ac:dyDescent="0.3">
      <c r="A13566" s="2">
        <f>ROW()</f>
        <v>13566</v>
      </c>
      <c r="E13566" s="50"/>
    </row>
    <row r="13567" spans="1:5" ht="14.4" x14ac:dyDescent="0.3">
      <c r="A13567" s="2">
        <f>ROW()</f>
        <v>13567</v>
      </c>
      <c r="E13567" s="50"/>
    </row>
    <row r="13568" spans="1:5" ht="14.4" x14ac:dyDescent="0.3">
      <c r="A13568" s="2">
        <f>ROW()</f>
        <v>13568</v>
      </c>
      <c r="E13568" s="50"/>
    </row>
    <row r="13569" spans="1:5" ht="14.4" x14ac:dyDescent="0.3">
      <c r="A13569" s="2">
        <f>ROW()</f>
        <v>13569</v>
      </c>
      <c r="E13569" s="50"/>
    </row>
    <row r="13570" spans="1:5" ht="14.4" x14ac:dyDescent="0.3">
      <c r="A13570" s="2">
        <f>ROW()</f>
        <v>13570</v>
      </c>
      <c r="E13570" s="50"/>
    </row>
    <row r="13571" spans="1:5" ht="14.4" x14ac:dyDescent="0.3">
      <c r="A13571" s="2">
        <f>ROW()</f>
        <v>13571</v>
      </c>
      <c r="E13571" s="50"/>
    </row>
    <row r="13572" spans="1:5" ht="14.4" x14ac:dyDescent="0.3">
      <c r="A13572" s="2">
        <f>ROW()</f>
        <v>13572</v>
      </c>
      <c r="E13572" s="50"/>
    </row>
    <row r="13573" spans="1:5" ht="14.4" x14ac:dyDescent="0.3">
      <c r="A13573" s="2">
        <f>ROW()</f>
        <v>13573</v>
      </c>
      <c r="E13573" s="50"/>
    </row>
    <row r="13574" spans="1:5" ht="14.4" x14ac:dyDescent="0.3">
      <c r="A13574" s="2">
        <f>ROW()</f>
        <v>13574</v>
      </c>
      <c r="E13574" s="50"/>
    </row>
    <row r="13575" spans="1:5" ht="14.4" x14ac:dyDescent="0.3">
      <c r="A13575" s="2">
        <f>ROW()</f>
        <v>13575</v>
      </c>
      <c r="E13575" s="50"/>
    </row>
    <row r="13576" spans="1:5" ht="14.4" x14ac:dyDescent="0.3">
      <c r="A13576" s="2">
        <f>ROW()</f>
        <v>13576</v>
      </c>
      <c r="E13576" s="50"/>
    </row>
    <row r="13577" spans="1:5" ht="14.4" x14ac:dyDescent="0.3">
      <c r="A13577" s="2">
        <f>ROW()</f>
        <v>13577</v>
      </c>
      <c r="E13577" s="50"/>
    </row>
    <row r="13578" spans="1:5" ht="14.4" x14ac:dyDescent="0.3">
      <c r="A13578" s="2">
        <f>ROW()</f>
        <v>13578</v>
      </c>
      <c r="E13578" s="50"/>
    </row>
    <row r="13579" spans="1:5" ht="14.4" x14ac:dyDescent="0.3">
      <c r="A13579" s="2">
        <f>ROW()</f>
        <v>13579</v>
      </c>
      <c r="E13579" s="50"/>
    </row>
    <row r="13580" spans="1:5" ht="14.4" x14ac:dyDescent="0.3">
      <c r="A13580" s="2">
        <f>ROW()</f>
        <v>13580</v>
      </c>
      <c r="E13580" s="50"/>
    </row>
    <row r="13581" spans="1:5" ht="14.4" x14ac:dyDescent="0.3">
      <c r="A13581" s="2">
        <f>ROW()</f>
        <v>13581</v>
      </c>
      <c r="E13581" s="50"/>
    </row>
    <row r="13582" spans="1:5" ht="14.4" x14ac:dyDescent="0.3">
      <c r="A13582" s="2">
        <f>ROW()</f>
        <v>13582</v>
      </c>
      <c r="E13582" s="50"/>
    </row>
    <row r="13583" spans="1:5" ht="14.4" x14ac:dyDescent="0.3">
      <c r="A13583" s="2">
        <f>ROW()</f>
        <v>13583</v>
      </c>
      <c r="E13583" s="50"/>
    </row>
    <row r="13584" spans="1:5" ht="14.4" x14ac:dyDescent="0.3">
      <c r="A13584" s="2">
        <f>ROW()</f>
        <v>13584</v>
      </c>
      <c r="E13584" s="50"/>
    </row>
    <row r="13585" spans="1:5" ht="14.4" x14ac:dyDescent="0.3">
      <c r="A13585" s="2">
        <f>ROW()</f>
        <v>13585</v>
      </c>
      <c r="E13585" s="50"/>
    </row>
    <row r="13586" spans="1:5" ht="14.4" x14ac:dyDescent="0.3">
      <c r="A13586" s="2">
        <f>ROW()</f>
        <v>13586</v>
      </c>
      <c r="E13586" s="50"/>
    </row>
    <row r="13587" spans="1:5" ht="14.4" x14ac:dyDescent="0.3">
      <c r="A13587" s="2">
        <f>ROW()</f>
        <v>13587</v>
      </c>
      <c r="E13587" s="50"/>
    </row>
    <row r="13588" spans="1:5" ht="14.4" x14ac:dyDescent="0.3">
      <c r="A13588" s="2">
        <f>ROW()</f>
        <v>13588</v>
      </c>
      <c r="E13588" s="50"/>
    </row>
    <row r="13589" spans="1:5" ht="14.4" x14ac:dyDescent="0.3">
      <c r="A13589" s="2">
        <f>ROW()</f>
        <v>13589</v>
      </c>
      <c r="E13589" s="50"/>
    </row>
    <row r="13590" spans="1:5" ht="14.4" x14ac:dyDescent="0.3">
      <c r="A13590" s="2">
        <f>ROW()</f>
        <v>13590</v>
      </c>
      <c r="E13590" s="50"/>
    </row>
    <row r="13591" spans="1:5" ht="14.4" x14ac:dyDescent="0.3">
      <c r="A13591" s="2">
        <f>ROW()</f>
        <v>13591</v>
      </c>
      <c r="E13591" s="50"/>
    </row>
    <row r="13592" spans="1:5" ht="14.4" x14ac:dyDescent="0.3">
      <c r="A13592" s="2">
        <f>ROW()</f>
        <v>13592</v>
      </c>
      <c r="E13592" s="50"/>
    </row>
    <row r="13593" spans="1:5" ht="14.4" x14ac:dyDescent="0.3">
      <c r="A13593" s="2">
        <f>ROW()</f>
        <v>13593</v>
      </c>
      <c r="E13593" s="50"/>
    </row>
    <row r="13594" spans="1:5" ht="14.4" x14ac:dyDescent="0.3">
      <c r="A13594" s="2">
        <f>ROW()</f>
        <v>13594</v>
      </c>
      <c r="E13594" s="50"/>
    </row>
    <row r="13595" spans="1:5" ht="14.4" x14ac:dyDescent="0.3">
      <c r="A13595" s="2">
        <f>ROW()</f>
        <v>13595</v>
      </c>
      <c r="E13595" s="50"/>
    </row>
    <row r="13596" spans="1:5" ht="14.4" x14ac:dyDescent="0.3">
      <c r="A13596" s="2">
        <f>ROW()</f>
        <v>13596</v>
      </c>
      <c r="E13596" s="50"/>
    </row>
    <row r="13597" spans="1:5" ht="14.4" x14ac:dyDescent="0.3">
      <c r="A13597" s="2">
        <f>ROW()</f>
        <v>13597</v>
      </c>
      <c r="E13597" s="50"/>
    </row>
    <row r="13598" spans="1:5" ht="14.4" x14ac:dyDescent="0.3">
      <c r="A13598" s="2">
        <f>ROW()</f>
        <v>13598</v>
      </c>
      <c r="E13598" s="50"/>
    </row>
    <row r="13599" spans="1:5" ht="14.4" x14ac:dyDescent="0.3">
      <c r="A13599" s="2">
        <f>ROW()</f>
        <v>13599</v>
      </c>
      <c r="E13599" s="50"/>
    </row>
    <row r="13600" spans="1:5" ht="14.4" x14ac:dyDescent="0.3">
      <c r="A13600" s="2">
        <f>ROW()</f>
        <v>13600</v>
      </c>
      <c r="E13600" s="50"/>
    </row>
    <row r="13601" spans="1:5" ht="14.4" x14ac:dyDescent="0.3">
      <c r="A13601" s="2">
        <f>ROW()</f>
        <v>13601</v>
      </c>
      <c r="E13601" s="50"/>
    </row>
    <row r="13602" spans="1:5" ht="14.4" x14ac:dyDescent="0.3">
      <c r="A13602" s="2">
        <f>ROW()</f>
        <v>13602</v>
      </c>
      <c r="E13602" s="50"/>
    </row>
    <row r="13603" spans="1:5" ht="14.4" x14ac:dyDescent="0.3">
      <c r="A13603" s="2">
        <f>ROW()</f>
        <v>13603</v>
      </c>
      <c r="E13603" s="50"/>
    </row>
    <row r="13604" spans="1:5" ht="14.4" x14ac:dyDescent="0.3">
      <c r="A13604" s="2">
        <f>ROW()</f>
        <v>13604</v>
      </c>
      <c r="E13604" s="50"/>
    </row>
    <row r="13605" spans="1:5" ht="14.4" x14ac:dyDescent="0.3">
      <c r="A13605" s="2">
        <f>ROW()</f>
        <v>13605</v>
      </c>
      <c r="E13605" s="50"/>
    </row>
    <row r="13606" spans="1:5" ht="14.4" x14ac:dyDescent="0.3">
      <c r="A13606" s="2">
        <f>ROW()</f>
        <v>13606</v>
      </c>
      <c r="E13606" s="50"/>
    </row>
    <row r="13607" spans="1:5" ht="14.4" x14ac:dyDescent="0.3">
      <c r="A13607" s="2">
        <f>ROW()</f>
        <v>13607</v>
      </c>
      <c r="E13607" s="50"/>
    </row>
    <row r="13608" spans="1:5" ht="14.4" x14ac:dyDescent="0.3">
      <c r="A13608" s="2">
        <f>ROW()</f>
        <v>13608</v>
      </c>
      <c r="E13608" s="50"/>
    </row>
    <row r="13609" spans="1:5" ht="14.4" x14ac:dyDescent="0.3">
      <c r="A13609" s="2">
        <f>ROW()</f>
        <v>13609</v>
      </c>
      <c r="E13609" s="50"/>
    </row>
    <row r="13610" spans="1:5" ht="14.4" x14ac:dyDescent="0.3">
      <c r="A13610" s="2">
        <f>ROW()</f>
        <v>13610</v>
      </c>
      <c r="E13610" s="50"/>
    </row>
    <row r="13611" spans="1:5" ht="14.4" x14ac:dyDescent="0.3">
      <c r="A13611" s="2">
        <f>ROW()</f>
        <v>13611</v>
      </c>
      <c r="E13611" s="50"/>
    </row>
    <row r="13612" spans="1:5" ht="14.4" x14ac:dyDescent="0.3">
      <c r="A13612" s="2">
        <f>ROW()</f>
        <v>13612</v>
      </c>
      <c r="E13612" s="50"/>
    </row>
    <row r="13613" spans="1:5" ht="14.4" x14ac:dyDescent="0.3">
      <c r="A13613" s="2">
        <f>ROW()</f>
        <v>13613</v>
      </c>
      <c r="E13613" s="50"/>
    </row>
    <row r="13614" spans="1:5" ht="14.4" x14ac:dyDescent="0.3">
      <c r="A13614" s="2">
        <f>ROW()</f>
        <v>13614</v>
      </c>
      <c r="E13614" s="50"/>
    </row>
    <row r="13615" spans="1:5" ht="14.4" x14ac:dyDescent="0.3">
      <c r="A13615" s="2">
        <f>ROW()</f>
        <v>13615</v>
      </c>
      <c r="E13615" s="50"/>
    </row>
    <row r="13616" spans="1:5" ht="14.4" x14ac:dyDescent="0.3">
      <c r="A13616" s="2">
        <f>ROW()</f>
        <v>13616</v>
      </c>
      <c r="E13616" s="50"/>
    </row>
    <row r="13617" spans="1:5" ht="14.4" x14ac:dyDescent="0.3">
      <c r="A13617" s="2">
        <f>ROW()</f>
        <v>13617</v>
      </c>
      <c r="E13617" s="50"/>
    </row>
    <row r="13618" spans="1:5" ht="14.4" x14ac:dyDescent="0.3">
      <c r="A13618" s="2">
        <f>ROW()</f>
        <v>13618</v>
      </c>
      <c r="E13618" s="50"/>
    </row>
    <row r="13619" spans="1:5" ht="14.4" x14ac:dyDescent="0.3">
      <c r="A13619" s="2">
        <f>ROW()</f>
        <v>13619</v>
      </c>
      <c r="E13619" s="50"/>
    </row>
    <row r="13620" spans="1:5" ht="14.4" x14ac:dyDescent="0.3">
      <c r="A13620" s="2">
        <f>ROW()</f>
        <v>13620</v>
      </c>
      <c r="E13620" s="50"/>
    </row>
    <row r="13621" spans="1:5" ht="14.4" x14ac:dyDescent="0.3">
      <c r="A13621" s="2">
        <f>ROW()</f>
        <v>13621</v>
      </c>
      <c r="E13621" s="50"/>
    </row>
    <row r="13622" spans="1:5" ht="14.4" x14ac:dyDescent="0.3">
      <c r="A13622" s="2">
        <f>ROW()</f>
        <v>13622</v>
      </c>
      <c r="E13622" s="50"/>
    </row>
    <row r="13623" spans="1:5" ht="14.4" x14ac:dyDescent="0.3">
      <c r="A13623" s="2">
        <f>ROW()</f>
        <v>13623</v>
      </c>
      <c r="E13623" s="50"/>
    </row>
    <row r="13624" spans="1:5" ht="14.4" x14ac:dyDescent="0.3">
      <c r="A13624" s="2">
        <f>ROW()</f>
        <v>13624</v>
      </c>
      <c r="E13624" s="50"/>
    </row>
    <row r="13625" spans="1:5" ht="14.4" x14ac:dyDescent="0.3">
      <c r="A13625" s="2">
        <f>ROW()</f>
        <v>13625</v>
      </c>
      <c r="E13625" s="50"/>
    </row>
    <row r="13626" spans="1:5" ht="14.4" x14ac:dyDescent="0.3">
      <c r="A13626" s="2">
        <f>ROW()</f>
        <v>13626</v>
      </c>
      <c r="E13626" s="50"/>
    </row>
    <row r="13627" spans="1:5" ht="14.4" x14ac:dyDescent="0.3">
      <c r="A13627" s="2">
        <f>ROW()</f>
        <v>13627</v>
      </c>
      <c r="E13627" s="50"/>
    </row>
    <row r="13628" spans="1:5" ht="14.4" x14ac:dyDescent="0.3">
      <c r="A13628" s="2">
        <f>ROW()</f>
        <v>13628</v>
      </c>
      <c r="E13628" s="50"/>
    </row>
    <row r="13629" spans="1:5" ht="14.4" x14ac:dyDescent="0.3">
      <c r="A13629" s="2">
        <f>ROW()</f>
        <v>13629</v>
      </c>
      <c r="E13629" s="50"/>
    </row>
    <row r="13630" spans="1:5" ht="14.4" x14ac:dyDescent="0.3">
      <c r="A13630" s="2">
        <f>ROW()</f>
        <v>13630</v>
      </c>
      <c r="E13630" s="50"/>
    </row>
    <row r="13631" spans="1:5" ht="14.4" x14ac:dyDescent="0.3">
      <c r="A13631" s="2">
        <f>ROW()</f>
        <v>13631</v>
      </c>
      <c r="E13631" s="50"/>
    </row>
    <row r="13632" spans="1:5" ht="14.4" x14ac:dyDescent="0.3">
      <c r="A13632" s="2">
        <f>ROW()</f>
        <v>13632</v>
      </c>
      <c r="E13632" s="50"/>
    </row>
    <row r="13633" spans="1:5" ht="14.4" x14ac:dyDescent="0.3">
      <c r="A13633" s="2">
        <f>ROW()</f>
        <v>13633</v>
      </c>
      <c r="E13633" s="50"/>
    </row>
    <row r="13634" spans="1:5" ht="14.4" x14ac:dyDescent="0.3">
      <c r="A13634" s="2">
        <f>ROW()</f>
        <v>13634</v>
      </c>
      <c r="E13634" s="50"/>
    </row>
    <row r="13635" spans="1:5" ht="14.4" x14ac:dyDescent="0.3">
      <c r="A13635" s="2">
        <f>ROW()</f>
        <v>13635</v>
      </c>
      <c r="E13635" s="50"/>
    </row>
    <row r="13636" spans="1:5" ht="14.4" x14ac:dyDescent="0.3">
      <c r="A13636" s="2">
        <f>ROW()</f>
        <v>13636</v>
      </c>
      <c r="E13636" s="50"/>
    </row>
    <row r="13637" spans="1:5" ht="14.4" x14ac:dyDescent="0.3">
      <c r="A13637" s="2">
        <f>ROW()</f>
        <v>13637</v>
      </c>
      <c r="E13637" s="50"/>
    </row>
    <row r="13638" spans="1:5" ht="14.4" x14ac:dyDescent="0.3">
      <c r="A13638" s="2">
        <f>ROW()</f>
        <v>13638</v>
      </c>
      <c r="E13638" s="50"/>
    </row>
    <row r="13639" spans="1:5" ht="14.4" x14ac:dyDescent="0.3">
      <c r="A13639" s="2">
        <f>ROW()</f>
        <v>13639</v>
      </c>
      <c r="E13639" s="50"/>
    </row>
    <row r="13640" spans="1:5" ht="14.4" x14ac:dyDescent="0.3">
      <c r="A13640" s="2">
        <f>ROW()</f>
        <v>13640</v>
      </c>
      <c r="E13640" s="50"/>
    </row>
    <row r="13641" spans="1:5" ht="14.4" x14ac:dyDescent="0.3">
      <c r="A13641" s="2">
        <f>ROW()</f>
        <v>13641</v>
      </c>
      <c r="E13641" s="50"/>
    </row>
    <row r="13642" spans="1:5" ht="14.4" x14ac:dyDescent="0.3">
      <c r="A13642" s="2">
        <f>ROW()</f>
        <v>13642</v>
      </c>
      <c r="E13642" s="50"/>
    </row>
    <row r="13643" spans="1:5" ht="14.4" x14ac:dyDescent="0.3">
      <c r="A13643" s="2">
        <f>ROW()</f>
        <v>13643</v>
      </c>
      <c r="E13643" s="50"/>
    </row>
    <row r="13644" spans="1:5" ht="14.4" x14ac:dyDescent="0.3">
      <c r="A13644" s="2">
        <f>ROW()</f>
        <v>13644</v>
      </c>
      <c r="E13644" s="50"/>
    </row>
    <row r="13645" spans="1:5" ht="14.4" x14ac:dyDescent="0.3">
      <c r="A13645" s="2">
        <f>ROW()</f>
        <v>13645</v>
      </c>
      <c r="E13645" s="50"/>
    </row>
    <row r="13646" spans="1:5" ht="14.4" x14ac:dyDescent="0.3">
      <c r="A13646" s="2">
        <f>ROW()</f>
        <v>13646</v>
      </c>
      <c r="E13646" s="50"/>
    </row>
    <row r="13647" spans="1:5" ht="14.4" x14ac:dyDescent="0.3">
      <c r="A13647" s="2">
        <f>ROW()</f>
        <v>13647</v>
      </c>
      <c r="E13647" s="50"/>
    </row>
    <row r="13648" spans="1:5" ht="14.4" x14ac:dyDescent="0.3">
      <c r="A13648" s="2">
        <f>ROW()</f>
        <v>13648</v>
      </c>
      <c r="E13648" s="50"/>
    </row>
    <row r="13649" spans="1:5" ht="14.4" x14ac:dyDescent="0.3">
      <c r="A13649" s="2">
        <f>ROW()</f>
        <v>13649</v>
      </c>
      <c r="E13649" s="50"/>
    </row>
    <row r="13650" spans="1:5" ht="14.4" x14ac:dyDescent="0.3">
      <c r="A13650" s="2">
        <f>ROW()</f>
        <v>13650</v>
      </c>
      <c r="E13650" s="50"/>
    </row>
    <row r="13651" spans="1:5" ht="14.4" x14ac:dyDescent="0.3">
      <c r="A13651" s="2">
        <f>ROW()</f>
        <v>13651</v>
      </c>
      <c r="E13651" s="50"/>
    </row>
    <row r="13652" spans="1:5" ht="14.4" x14ac:dyDescent="0.3">
      <c r="A13652" s="2">
        <f>ROW()</f>
        <v>13652</v>
      </c>
      <c r="E13652" s="50"/>
    </row>
    <row r="13653" spans="1:5" ht="14.4" x14ac:dyDescent="0.3">
      <c r="A13653" s="2">
        <f>ROW()</f>
        <v>13653</v>
      </c>
      <c r="E13653" s="50"/>
    </row>
    <row r="13654" spans="1:5" ht="14.4" x14ac:dyDescent="0.3">
      <c r="A13654" s="2">
        <f>ROW()</f>
        <v>13654</v>
      </c>
      <c r="E13654" s="50"/>
    </row>
    <row r="13655" spans="1:5" ht="14.4" x14ac:dyDescent="0.3">
      <c r="A13655" s="2">
        <f>ROW()</f>
        <v>13655</v>
      </c>
      <c r="E13655" s="50"/>
    </row>
    <row r="13656" spans="1:5" ht="14.4" x14ac:dyDescent="0.3">
      <c r="A13656" s="2">
        <f>ROW()</f>
        <v>13656</v>
      </c>
      <c r="E13656" s="50"/>
    </row>
    <row r="13657" spans="1:5" ht="14.4" x14ac:dyDescent="0.3">
      <c r="A13657" s="2">
        <f>ROW()</f>
        <v>13657</v>
      </c>
      <c r="E13657" s="50"/>
    </row>
    <row r="13658" spans="1:5" ht="14.4" x14ac:dyDescent="0.3">
      <c r="A13658" s="2">
        <f>ROW()</f>
        <v>13658</v>
      </c>
      <c r="E13658" s="50"/>
    </row>
    <row r="13659" spans="1:5" ht="14.4" x14ac:dyDescent="0.3">
      <c r="A13659" s="2">
        <f>ROW()</f>
        <v>13659</v>
      </c>
      <c r="E13659" s="50"/>
    </row>
    <row r="13660" spans="1:5" ht="14.4" x14ac:dyDescent="0.3">
      <c r="A13660" s="2">
        <f>ROW()</f>
        <v>13660</v>
      </c>
      <c r="E13660" s="50"/>
    </row>
    <row r="13661" spans="1:5" ht="14.4" x14ac:dyDescent="0.3">
      <c r="A13661" s="2">
        <f>ROW()</f>
        <v>13661</v>
      </c>
      <c r="E13661" s="50"/>
    </row>
    <row r="13662" spans="1:5" ht="14.4" x14ac:dyDescent="0.3">
      <c r="A13662" s="2">
        <f>ROW()</f>
        <v>13662</v>
      </c>
      <c r="E13662" s="50"/>
    </row>
    <row r="13663" spans="1:5" ht="14.4" x14ac:dyDescent="0.3">
      <c r="A13663" s="2">
        <f>ROW()</f>
        <v>13663</v>
      </c>
      <c r="E13663" s="50"/>
    </row>
    <row r="13664" spans="1:5" ht="14.4" x14ac:dyDescent="0.3">
      <c r="A13664" s="2">
        <f>ROW()</f>
        <v>13664</v>
      </c>
      <c r="E13664" s="50"/>
    </row>
    <row r="13665" spans="1:5" ht="14.4" x14ac:dyDescent="0.3">
      <c r="A13665" s="2">
        <f>ROW()</f>
        <v>13665</v>
      </c>
      <c r="E13665" s="50"/>
    </row>
    <row r="13666" spans="1:5" ht="14.4" x14ac:dyDescent="0.3">
      <c r="A13666" s="2">
        <f>ROW()</f>
        <v>13666</v>
      </c>
      <c r="E13666" s="50"/>
    </row>
    <row r="13667" spans="1:5" ht="14.4" x14ac:dyDescent="0.3">
      <c r="A13667" s="2">
        <f>ROW()</f>
        <v>13667</v>
      </c>
      <c r="E13667" s="50"/>
    </row>
    <row r="13668" spans="1:5" ht="14.4" x14ac:dyDescent="0.3">
      <c r="A13668" s="2">
        <f>ROW()</f>
        <v>13668</v>
      </c>
      <c r="E13668" s="50"/>
    </row>
    <row r="13669" spans="1:5" ht="14.4" x14ac:dyDescent="0.3">
      <c r="A13669" s="2">
        <f>ROW()</f>
        <v>13669</v>
      </c>
      <c r="E13669" s="50"/>
    </row>
    <row r="13670" spans="1:5" ht="14.4" x14ac:dyDescent="0.3">
      <c r="A13670" s="2">
        <f>ROW()</f>
        <v>13670</v>
      </c>
      <c r="E13670" s="50"/>
    </row>
    <row r="13671" spans="1:5" ht="14.4" x14ac:dyDescent="0.3">
      <c r="A13671" s="2">
        <f>ROW()</f>
        <v>13671</v>
      </c>
      <c r="E13671" s="50"/>
    </row>
    <row r="13672" spans="1:5" ht="14.4" x14ac:dyDescent="0.3">
      <c r="A13672" s="2">
        <f>ROW()</f>
        <v>13672</v>
      </c>
      <c r="E13672" s="50"/>
    </row>
    <row r="13673" spans="1:5" ht="14.4" x14ac:dyDescent="0.3">
      <c r="A13673" s="2">
        <f>ROW()</f>
        <v>13673</v>
      </c>
      <c r="E13673" s="50"/>
    </row>
    <row r="13674" spans="1:5" ht="14.4" x14ac:dyDescent="0.3">
      <c r="A13674" s="2">
        <f>ROW()</f>
        <v>13674</v>
      </c>
      <c r="E13674" s="50"/>
    </row>
    <row r="13675" spans="1:5" ht="14.4" x14ac:dyDescent="0.3">
      <c r="A13675" s="2">
        <f>ROW()</f>
        <v>13675</v>
      </c>
      <c r="E13675" s="50"/>
    </row>
    <row r="13676" spans="1:5" ht="14.4" x14ac:dyDescent="0.3">
      <c r="A13676" s="2">
        <f>ROW()</f>
        <v>13676</v>
      </c>
      <c r="E13676" s="50"/>
    </row>
    <row r="13677" spans="1:5" ht="14.4" x14ac:dyDescent="0.3">
      <c r="A13677" s="2">
        <f>ROW()</f>
        <v>13677</v>
      </c>
      <c r="E13677" s="50"/>
    </row>
    <row r="13678" spans="1:5" ht="14.4" x14ac:dyDescent="0.3">
      <c r="A13678" s="2">
        <f>ROW()</f>
        <v>13678</v>
      </c>
      <c r="E13678" s="50"/>
    </row>
    <row r="13679" spans="1:5" ht="14.4" x14ac:dyDescent="0.3">
      <c r="A13679" s="2">
        <f>ROW()</f>
        <v>13679</v>
      </c>
      <c r="E13679" s="50"/>
    </row>
    <row r="13680" spans="1:5" ht="14.4" x14ac:dyDescent="0.3">
      <c r="A13680" s="2">
        <f>ROW()</f>
        <v>13680</v>
      </c>
      <c r="E13680" s="50"/>
    </row>
    <row r="13681" spans="1:5" ht="14.4" x14ac:dyDescent="0.3">
      <c r="A13681" s="2">
        <f>ROW()</f>
        <v>13681</v>
      </c>
      <c r="E13681" s="50"/>
    </row>
    <row r="13682" spans="1:5" ht="14.4" x14ac:dyDescent="0.3">
      <c r="A13682" s="2">
        <f>ROW()</f>
        <v>13682</v>
      </c>
      <c r="E13682" s="50"/>
    </row>
    <row r="13683" spans="1:5" ht="14.4" x14ac:dyDescent="0.3">
      <c r="A13683" s="2">
        <f>ROW()</f>
        <v>13683</v>
      </c>
      <c r="E13683" s="50"/>
    </row>
    <row r="13684" spans="1:5" ht="14.4" x14ac:dyDescent="0.3">
      <c r="A13684" s="2">
        <f>ROW()</f>
        <v>13684</v>
      </c>
      <c r="E13684" s="50"/>
    </row>
    <row r="13685" spans="1:5" ht="14.4" x14ac:dyDescent="0.3">
      <c r="A13685" s="2">
        <f>ROW()</f>
        <v>13685</v>
      </c>
      <c r="E13685" s="50"/>
    </row>
    <row r="13686" spans="1:5" ht="14.4" x14ac:dyDescent="0.3">
      <c r="A13686" s="2">
        <f>ROW()</f>
        <v>13686</v>
      </c>
      <c r="E13686" s="50"/>
    </row>
    <row r="13687" spans="1:5" ht="14.4" x14ac:dyDescent="0.3">
      <c r="A13687" s="2">
        <f>ROW()</f>
        <v>13687</v>
      </c>
      <c r="E13687" s="50"/>
    </row>
    <row r="13688" spans="1:5" ht="14.4" x14ac:dyDescent="0.3">
      <c r="A13688" s="2">
        <f>ROW()</f>
        <v>13688</v>
      </c>
      <c r="E13688" s="50"/>
    </row>
    <row r="13689" spans="1:5" ht="14.4" x14ac:dyDescent="0.3">
      <c r="A13689" s="2">
        <f>ROW()</f>
        <v>13689</v>
      </c>
      <c r="E13689" s="50"/>
    </row>
    <row r="13690" spans="1:5" ht="14.4" x14ac:dyDescent="0.3">
      <c r="A13690" s="2">
        <f>ROW()</f>
        <v>13690</v>
      </c>
      <c r="E13690" s="50"/>
    </row>
    <row r="13691" spans="1:5" ht="14.4" x14ac:dyDescent="0.3">
      <c r="A13691" s="2">
        <f>ROW()</f>
        <v>13691</v>
      </c>
      <c r="E13691" s="50"/>
    </row>
    <row r="13692" spans="1:5" ht="14.4" x14ac:dyDescent="0.3">
      <c r="A13692" s="2">
        <f>ROW()</f>
        <v>13692</v>
      </c>
      <c r="E13692" s="50"/>
    </row>
    <row r="13693" spans="1:5" ht="14.4" x14ac:dyDescent="0.3">
      <c r="A13693" s="2">
        <f>ROW()</f>
        <v>13693</v>
      </c>
      <c r="E13693" s="50"/>
    </row>
    <row r="13694" spans="1:5" ht="14.4" x14ac:dyDescent="0.3">
      <c r="A13694" s="2">
        <f>ROW()</f>
        <v>13694</v>
      </c>
      <c r="E13694" s="50"/>
    </row>
    <row r="13695" spans="1:5" ht="14.4" x14ac:dyDescent="0.3">
      <c r="A13695" s="2">
        <f>ROW()</f>
        <v>13695</v>
      </c>
      <c r="E13695" s="50"/>
    </row>
    <row r="13696" spans="1:5" ht="14.4" x14ac:dyDescent="0.3">
      <c r="A13696" s="2">
        <f>ROW()</f>
        <v>13696</v>
      </c>
      <c r="E13696" s="50"/>
    </row>
    <row r="13697" spans="1:5" ht="14.4" x14ac:dyDescent="0.3">
      <c r="A13697" s="2">
        <f>ROW()</f>
        <v>13697</v>
      </c>
      <c r="E13697" s="50"/>
    </row>
    <row r="13698" spans="1:5" ht="14.4" x14ac:dyDescent="0.3">
      <c r="A13698" s="2">
        <f>ROW()</f>
        <v>13698</v>
      </c>
      <c r="E13698" s="50"/>
    </row>
    <row r="13699" spans="1:5" ht="14.4" x14ac:dyDescent="0.3">
      <c r="A13699" s="2">
        <f>ROW()</f>
        <v>13699</v>
      </c>
      <c r="E13699" s="50"/>
    </row>
    <row r="13700" spans="1:5" ht="14.4" x14ac:dyDescent="0.3">
      <c r="A13700" s="2">
        <f>ROW()</f>
        <v>13700</v>
      </c>
      <c r="E13700" s="50"/>
    </row>
    <row r="13701" spans="1:5" ht="14.4" x14ac:dyDescent="0.3">
      <c r="A13701" s="2">
        <f>ROW()</f>
        <v>13701</v>
      </c>
      <c r="E13701" s="50"/>
    </row>
    <row r="13702" spans="1:5" ht="14.4" x14ac:dyDescent="0.3">
      <c r="A13702" s="2">
        <f>ROW()</f>
        <v>13702</v>
      </c>
      <c r="E13702" s="50"/>
    </row>
    <row r="13703" spans="1:5" ht="14.4" x14ac:dyDescent="0.3">
      <c r="A13703" s="2">
        <f>ROW()</f>
        <v>13703</v>
      </c>
      <c r="E13703" s="50"/>
    </row>
    <row r="13704" spans="1:5" ht="14.4" x14ac:dyDescent="0.3">
      <c r="A13704" s="2">
        <f>ROW()</f>
        <v>13704</v>
      </c>
      <c r="E13704" s="50"/>
    </row>
    <row r="13705" spans="1:5" ht="14.4" x14ac:dyDescent="0.3">
      <c r="A13705" s="2">
        <f>ROW()</f>
        <v>13705</v>
      </c>
      <c r="E13705" s="50"/>
    </row>
    <row r="13706" spans="1:5" ht="14.4" x14ac:dyDescent="0.3">
      <c r="A13706" s="2">
        <f>ROW()</f>
        <v>13706</v>
      </c>
      <c r="E13706" s="50"/>
    </row>
    <row r="13707" spans="1:5" ht="14.4" x14ac:dyDescent="0.3">
      <c r="A13707" s="2">
        <f>ROW()</f>
        <v>13707</v>
      </c>
      <c r="E13707" s="50"/>
    </row>
    <row r="13708" spans="1:5" ht="14.4" x14ac:dyDescent="0.3">
      <c r="A13708" s="2">
        <f>ROW()</f>
        <v>13708</v>
      </c>
      <c r="E13708" s="50"/>
    </row>
    <row r="13709" spans="1:5" ht="14.4" x14ac:dyDescent="0.3">
      <c r="A13709" s="2">
        <f>ROW()</f>
        <v>13709</v>
      </c>
      <c r="E13709" s="50"/>
    </row>
    <row r="13710" spans="1:5" ht="14.4" x14ac:dyDescent="0.3">
      <c r="A13710" s="2">
        <f>ROW()</f>
        <v>13710</v>
      </c>
      <c r="E13710" s="50"/>
    </row>
    <row r="13711" spans="1:5" ht="14.4" x14ac:dyDescent="0.3">
      <c r="A13711" s="2">
        <f>ROW()</f>
        <v>13711</v>
      </c>
      <c r="E13711" s="50"/>
    </row>
    <row r="13712" spans="1:5" ht="14.4" x14ac:dyDescent="0.3">
      <c r="A13712" s="2">
        <f>ROW()</f>
        <v>13712</v>
      </c>
      <c r="E13712" s="50"/>
    </row>
    <row r="13713" spans="1:5" ht="14.4" x14ac:dyDescent="0.3">
      <c r="A13713" s="2">
        <f>ROW()</f>
        <v>13713</v>
      </c>
      <c r="E13713" s="50"/>
    </row>
    <row r="13714" spans="1:5" ht="14.4" x14ac:dyDescent="0.3">
      <c r="A13714" s="2">
        <f>ROW()</f>
        <v>13714</v>
      </c>
      <c r="E13714" s="50"/>
    </row>
    <row r="13715" spans="1:5" ht="14.4" x14ac:dyDescent="0.3">
      <c r="A13715" s="2">
        <f>ROW()</f>
        <v>13715</v>
      </c>
      <c r="E13715" s="50"/>
    </row>
    <row r="13716" spans="1:5" ht="14.4" x14ac:dyDescent="0.3">
      <c r="A13716" s="2">
        <f>ROW()</f>
        <v>13716</v>
      </c>
      <c r="E13716" s="50"/>
    </row>
    <row r="13717" spans="1:5" ht="14.4" x14ac:dyDescent="0.3">
      <c r="A13717" s="2">
        <f>ROW()</f>
        <v>13717</v>
      </c>
      <c r="E13717" s="50"/>
    </row>
    <row r="13718" spans="1:5" ht="14.4" x14ac:dyDescent="0.3">
      <c r="A13718" s="2">
        <f>ROW()</f>
        <v>13718</v>
      </c>
      <c r="E13718" s="50"/>
    </row>
    <row r="13719" spans="1:5" ht="14.4" x14ac:dyDescent="0.3">
      <c r="A13719" s="2">
        <f>ROW()</f>
        <v>13719</v>
      </c>
      <c r="E13719" s="50"/>
    </row>
    <row r="13720" spans="1:5" ht="14.4" x14ac:dyDescent="0.3">
      <c r="A13720" s="2">
        <f>ROW()</f>
        <v>13720</v>
      </c>
      <c r="E13720" s="50"/>
    </row>
    <row r="13721" spans="1:5" ht="14.4" x14ac:dyDescent="0.3">
      <c r="A13721" s="2">
        <f>ROW()</f>
        <v>13721</v>
      </c>
      <c r="E13721" s="50"/>
    </row>
    <row r="13722" spans="1:5" ht="14.4" x14ac:dyDescent="0.3">
      <c r="A13722" s="2">
        <f>ROW()</f>
        <v>13722</v>
      </c>
      <c r="E13722" s="50"/>
    </row>
    <row r="13723" spans="1:5" ht="14.4" x14ac:dyDescent="0.3">
      <c r="A13723" s="2">
        <f>ROW()</f>
        <v>13723</v>
      </c>
      <c r="E13723" s="50"/>
    </row>
    <row r="13724" spans="1:5" ht="14.4" x14ac:dyDescent="0.3">
      <c r="A13724" s="2">
        <f>ROW()</f>
        <v>13724</v>
      </c>
      <c r="E13724" s="50"/>
    </row>
    <row r="13725" spans="1:5" ht="14.4" x14ac:dyDescent="0.3">
      <c r="A13725" s="2">
        <f>ROW()</f>
        <v>13725</v>
      </c>
      <c r="E13725" s="50"/>
    </row>
    <row r="13726" spans="1:5" ht="14.4" x14ac:dyDescent="0.3">
      <c r="A13726" s="2">
        <f>ROW()</f>
        <v>13726</v>
      </c>
      <c r="E13726" s="50"/>
    </row>
    <row r="13727" spans="1:5" ht="14.4" x14ac:dyDescent="0.3">
      <c r="A13727" s="2">
        <f>ROW()</f>
        <v>13727</v>
      </c>
      <c r="E13727" s="50"/>
    </row>
    <row r="13728" spans="1:5" ht="14.4" x14ac:dyDescent="0.3">
      <c r="A13728" s="2">
        <f>ROW()</f>
        <v>13728</v>
      </c>
      <c r="E13728" s="50"/>
    </row>
    <row r="13729" spans="1:5" ht="14.4" x14ac:dyDescent="0.3">
      <c r="A13729" s="2">
        <f>ROW()</f>
        <v>13729</v>
      </c>
      <c r="E13729" s="50"/>
    </row>
    <row r="13730" spans="1:5" ht="14.4" x14ac:dyDescent="0.3">
      <c r="A13730" s="2">
        <f>ROW()</f>
        <v>13730</v>
      </c>
      <c r="E13730" s="50"/>
    </row>
    <row r="13731" spans="1:5" ht="14.4" x14ac:dyDescent="0.3">
      <c r="A13731" s="2">
        <f>ROW()</f>
        <v>13731</v>
      </c>
      <c r="E13731" s="50"/>
    </row>
    <row r="13732" spans="1:5" ht="14.4" x14ac:dyDescent="0.3">
      <c r="A13732" s="2">
        <f>ROW()</f>
        <v>13732</v>
      </c>
      <c r="E13732" s="50"/>
    </row>
    <row r="13733" spans="1:5" ht="14.4" x14ac:dyDescent="0.3">
      <c r="A13733" s="2">
        <f>ROW()</f>
        <v>13733</v>
      </c>
      <c r="E13733" s="50"/>
    </row>
    <row r="13734" spans="1:5" ht="14.4" x14ac:dyDescent="0.3">
      <c r="A13734" s="2">
        <f>ROW()</f>
        <v>13734</v>
      </c>
      <c r="E13734" s="50"/>
    </row>
    <row r="13735" spans="1:5" ht="14.4" x14ac:dyDescent="0.3">
      <c r="A13735" s="2">
        <f>ROW()</f>
        <v>13735</v>
      </c>
      <c r="E13735" s="50"/>
    </row>
    <row r="13736" spans="1:5" ht="14.4" x14ac:dyDescent="0.3">
      <c r="A13736" s="2">
        <f>ROW()</f>
        <v>13736</v>
      </c>
      <c r="E13736" s="50"/>
    </row>
    <row r="13737" spans="1:5" ht="14.4" x14ac:dyDescent="0.3">
      <c r="A13737" s="2">
        <f>ROW()</f>
        <v>13737</v>
      </c>
      <c r="E13737" s="50"/>
    </row>
    <row r="13738" spans="1:5" ht="14.4" x14ac:dyDescent="0.3">
      <c r="A13738" s="2">
        <f>ROW()</f>
        <v>13738</v>
      </c>
      <c r="E13738" s="50"/>
    </row>
    <row r="13739" spans="1:5" ht="14.4" x14ac:dyDescent="0.3">
      <c r="A13739" s="2">
        <f>ROW()</f>
        <v>13739</v>
      </c>
      <c r="E13739" s="50"/>
    </row>
    <row r="13740" spans="1:5" ht="14.4" x14ac:dyDescent="0.3">
      <c r="A13740" s="2">
        <f>ROW()</f>
        <v>13740</v>
      </c>
      <c r="E13740" s="50"/>
    </row>
    <row r="13741" spans="1:5" ht="14.4" x14ac:dyDescent="0.3">
      <c r="A13741" s="2">
        <f>ROW()</f>
        <v>13741</v>
      </c>
      <c r="E13741" s="50"/>
    </row>
    <row r="13742" spans="1:5" ht="14.4" x14ac:dyDescent="0.3">
      <c r="A13742" s="2">
        <f>ROW()</f>
        <v>13742</v>
      </c>
      <c r="E13742" s="50"/>
    </row>
    <row r="13743" spans="1:5" ht="14.4" x14ac:dyDescent="0.3">
      <c r="A13743" s="2">
        <f>ROW()</f>
        <v>13743</v>
      </c>
      <c r="E13743" s="50"/>
    </row>
    <row r="13744" spans="1:5" ht="14.4" x14ac:dyDescent="0.3">
      <c r="A13744" s="2">
        <f>ROW()</f>
        <v>13744</v>
      </c>
      <c r="E13744" s="50"/>
    </row>
    <row r="13745" spans="1:5" ht="14.4" x14ac:dyDescent="0.3">
      <c r="A13745" s="2">
        <f>ROW()</f>
        <v>13745</v>
      </c>
      <c r="E13745" s="50"/>
    </row>
    <row r="13746" spans="1:5" ht="14.4" x14ac:dyDescent="0.3">
      <c r="A13746" s="2">
        <f>ROW()</f>
        <v>13746</v>
      </c>
      <c r="E13746" s="50"/>
    </row>
    <row r="13747" spans="1:5" ht="14.4" x14ac:dyDescent="0.3">
      <c r="A13747" s="2">
        <f>ROW()</f>
        <v>13747</v>
      </c>
      <c r="E13747" s="50"/>
    </row>
    <row r="13748" spans="1:5" ht="14.4" x14ac:dyDescent="0.3">
      <c r="A13748" s="2">
        <f>ROW()</f>
        <v>13748</v>
      </c>
      <c r="E13748" s="50"/>
    </row>
    <row r="13749" spans="1:5" ht="14.4" x14ac:dyDescent="0.3">
      <c r="A13749" s="2">
        <f>ROW()</f>
        <v>13749</v>
      </c>
      <c r="E13749" s="50"/>
    </row>
    <row r="13750" spans="1:5" ht="14.4" x14ac:dyDescent="0.3">
      <c r="A13750" s="2">
        <f>ROW()</f>
        <v>13750</v>
      </c>
      <c r="E13750" s="50"/>
    </row>
    <row r="13751" spans="1:5" ht="14.4" x14ac:dyDescent="0.3">
      <c r="A13751" s="2">
        <f>ROW()</f>
        <v>13751</v>
      </c>
      <c r="E13751" s="50"/>
    </row>
    <row r="13752" spans="1:5" ht="14.4" x14ac:dyDescent="0.3">
      <c r="A13752" s="2">
        <f>ROW()</f>
        <v>13752</v>
      </c>
      <c r="E13752" s="50"/>
    </row>
    <row r="13753" spans="1:5" ht="14.4" x14ac:dyDescent="0.3">
      <c r="A13753" s="2">
        <f>ROW()</f>
        <v>13753</v>
      </c>
      <c r="E13753" s="50"/>
    </row>
    <row r="13754" spans="1:5" ht="14.4" x14ac:dyDescent="0.3">
      <c r="A13754" s="2">
        <f>ROW()</f>
        <v>13754</v>
      </c>
      <c r="E13754" s="50"/>
    </row>
    <row r="13755" spans="1:5" ht="14.4" x14ac:dyDescent="0.3">
      <c r="A13755" s="2">
        <f>ROW()</f>
        <v>13755</v>
      </c>
      <c r="E13755" s="50"/>
    </row>
    <row r="13756" spans="1:5" ht="14.4" x14ac:dyDescent="0.3">
      <c r="A13756" s="2">
        <f>ROW()</f>
        <v>13756</v>
      </c>
      <c r="E13756" s="50"/>
    </row>
    <row r="13757" spans="1:5" ht="14.4" x14ac:dyDescent="0.3">
      <c r="A13757" s="2">
        <f>ROW()</f>
        <v>13757</v>
      </c>
      <c r="E13757" s="50"/>
    </row>
    <row r="13758" spans="1:5" ht="14.4" x14ac:dyDescent="0.3">
      <c r="A13758" s="2">
        <f>ROW()</f>
        <v>13758</v>
      </c>
      <c r="E13758" s="50"/>
    </row>
    <row r="13759" spans="1:5" ht="14.4" x14ac:dyDescent="0.3">
      <c r="A13759" s="2">
        <f>ROW()</f>
        <v>13759</v>
      </c>
      <c r="E13759" s="50"/>
    </row>
    <row r="13760" spans="1:5" ht="14.4" x14ac:dyDescent="0.3">
      <c r="A13760" s="2">
        <f>ROW()</f>
        <v>13760</v>
      </c>
      <c r="E13760" s="50"/>
    </row>
    <row r="13761" spans="1:5" ht="14.4" x14ac:dyDescent="0.3">
      <c r="A13761" s="2">
        <f>ROW()</f>
        <v>13761</v>
      </c>
      <c r="E13761" s="50"/>
    </row>
    <row r="13762" spans="1:5" ht="14.4" x14ac:dyDescent="0.3">
      <c r="A13762" s="2">
        <f>ROW()</f>
        <v>13762</v>
      </c>
      <c r="E13762" s="50"/>
    </row>
    <row r="13763" spans="1:5" ht="14.4" x14ac:dyDescent="0.3">
      <c r="A13763" s="2">
        <f>ROW()</f>
        <v>13763</v>
      </c>
      <c r="E13763" s="50"/>
    </row>
    <row r="13764" spans="1:5" ht="14.4" x14ac:dyDescent="0.3">
      <c r="A13764" s="2">
        <f>ROW()</f>
        <v>13764</v>
      </c>
      <c r="E13764" s="50"/>
    </row>
    <row r="13765" spans="1:5" ht="14.4" x14ac:dyDescent="0.3">
      <c r="A13765" s="2">
        <f>ROW()</f>
        <v>13765</v>
      </c>
      <c r="E13765" s="50"/>
    </row>
    <row r="13766" spans="1:5" ht="14.4" x14ac:dyDescent="0.3">
      <c r="A13766" s="2">
        <f>ROW()</f>
        <v>13766</v>
      </c>
      <c r="E13766" s="50"/>
    </row>
    <row r="13767" spans="1:5" ht="14.4" x14ac:dyDescent="0.3">
      <c r="A13767" s="2">
        <f>ROW()</f>
        <v>13767</v>
      </c>
      <c r="E13767" s="50"/>
    </row>
    <row r="13768" spans="1:5" ht="14.4" x14ac:dyDescent="0.3">
      <c r="A13768" s="2">
        <f>ROW()</f>
        <v>13768</v>
      </c>
      <c r="E13768" s="50"/>
    </row>
    <row r="13769" spans="1:5" ht="14.4" x14ac:dyDescent="0.3">
      <c r="A13769" s="2">
        <f>ROW()</f>
        <v>13769</v>
      </c>
      <c r="E13769" s="50"/>
    </row>
    <row r="13770" spans="1:5" ht="14.4" x14ac:dyDescent="0.3">
      <c r="A13770" s="2">
        <f>ROW()</f>
        <v>13770</v>
      </c>
      <c r="E13770" s="50"/>
    </row>
    <row r="13771" spans="1:5" ht="14.4" x14ac:dyDescent="0.3">
      <c r="A13771" s="2">
        <f>ROW()</f>
        <v>13771</v>
      </c>
      <c r="E13771" s="50"/>
    </row>
    <row r="13772" spans="1:5" ht="14.4" x14ac:dyDescent="0.3">
      <c r="A13772" s="2">
        <f>ROW()</f>
        <v>13772</v>
      </c>
      <c r="E13772" s="50"/>
    </row>
    <row r="13773" spans="1:5" ht="14.4" x14ac:dyDescent="0.3">
      <c r="A13773" s="2">
        <f>ROW()</f>
        <v>13773</v>
      </c>
      <c r="E13773" s="50"/>
    </row>
    <row r="13774" spans="1:5" ht="14.4" x14ac:dyDescent="0.3">
      <c r="A13774" s="2">
        <f>ROW()</f>
        <v>13774</v>
      </c>
      <c r="E13774" s="50"/>
    </row>
    <row r="13775" spans="1:5" ht="14.4" x14ac:dyDescent="0.3">
      <c r="A13775" s="2">
        <f>ROW()</f>
        <v>13775</v>
      </c>
      <c r="E13775" s="50"/>
    </row>
    <row r="13776" spans="1:5" ht="14.4" x14ac:dyDescent="0.3">
      <c r="A13776" s="2">
        <f>ROW()</f>
        <v>13776</v>
      </c>
      <c r="E13776" s="50"/>
    </row>
    <row r="13777" spans="1:5" ht="14.4" x14ac:dyDescent="0.3">
      <c r="A13777" s="2">
        <f>ROW()</f>
        <v>13777</v>
      </c>
      <c r="E13777" s="50"/>
    </row>
    <row r="13778" spans="1:5" ht="14.4" x14ac:dyDescent="0.3">
      <c r="A13778" s="2">
        <f>ROW()</f>
        <v>13778</v>
      </c>
      <c r="E13778" s="50"/>
    </row>
    <row r="13779" spans="1:5" ht="14.4" x14ac:dyDescent="0.3">
      <c r="A13779" s="2">
        <f>ROW()</f>
        <v>13779</v>
      </c>
      <c r="E13779" s="50"/>
    </row>
    <row r="13780" spans="1:5" ht="14.4" x14ac:dyDescent="0.3">
      <c r="A13780" s="2">
        <f>ROW()</f>
        <v>13780</v>
      </c>
      <c r="E13780" s="50"/>
    </row>
    <row r="13781" spans="1:5" ht="14.4" x14ac:dyDescent="0.3">
      <c r="A13781" s="2">
        <f>ROW()</f>
        <v>13781</v>
      </c>
      <c r="E13781" s="50"/>
    </row>
    <row r="13782" spans="1:5" ht="14.4" x14ac:dyDescent="0.3">
      <c r="A13782" s="2">
        <f>ROW()</f>
        <v>13782</v>
      </c>
      <c r="E13782" s="50"/>
    </row>
    <row r="13783" spans="1:5" ht="14.4" x14ac:dyDescent="0.3">
      <c r="A13783" s="2">
        <f>ROW()</f>
        <v>13783</v>
      </c>
      <c r="E13783" s="50"/>
    </row>
    <row r="13784" spans="1:5" ht="14.4" x14ac:dyDescent="0.3">
      <c r="A13784" s="2">
        <f>ROW()</f>
        <v>13784</v>
      </c>
      <c r="E13784" s="50"/>
    </row>
    <row r="13785" spans="1:5" ht="14.4" x14ac:dyDescent="0.3">
      <c r="A13785" s="2">
        <f>ROW()</f>
        <v>13785</v>
      </c>
      <c r="E13785" s="50"/>
    </row>
    <row r="13786" spans="1:5" ht="14.4" x14ac:dyDescent="0.3">
      <c r="A13786" s="2">
        <f>ROW()</f>
        <v>13786</v>
      </c>
      <c r="E13786" s="50"/>
    </row>
    <row r="13787" spans="1:5" ht="14.4" x14ac:dyDescent="0.3">
      <c r="A13787" s="2">
        <f>ROW()</f>
        <v>13787</v>
      </c>
      <c r="E13787" s="50"/>
    </row>
    <row r="13788" spans="1:5" ht="14.4" x14ac:dyDescent="0.3">
      <c r="A13788" s="2">
        <f>ROW()</f>
        <v>13788</v>
      </c>
      <c r="E13788" s="50"/>
    </row>
    <row r="13789" spans="1:5" ht="14.4" x14ac:dyDescent="0.3">
      <c r="A13789" s="2">
        <f>ROW()</f>
        <v>13789</v>
      </c>
      <c r="E13789" s="50"/>
    </row>
    <row r="13790" spans="1:5" ht="14.4" x14ac:dyDescent="0.3">
      <c r="A13790" s="2">
        <f>ROW()</f>
        <v>13790</v>
      </c>
      <c r="E13790" s="50"/>
    </row>
    <row r="13791" spans="1:5" ht="14.4" x14ac:dyDescent="0.3">
      <c r="A13791" s="2">
        <f>ROW()</f>
        <v>13791</v>
      </c>
      <c r="E13791" s="50"/>
    </row>
    <row r="13792" spans="1:5" ht="14.4" x14ac:dyDescent="0.3">
      <c r="A13792" s="2">
        <f>ROW()</f>
        <v>13792</v>
      </c>
      <c r="E13792" s="50"/>
    </row>
    <row r="13793" spans="1:5" ht="14.4" x14ac:dyDescent="0.3">
      <c r="A13793" s="2">
        <f>ROW()</f>
        <v>13793</v>
      </c>
      <c r="E13793" s="50"/>
    </row>
    <row r="13794" spans="1:5" ht="14.4" x14ac:dyDescent="0.3">
      <c r="A13794" s="2">
        <f>ROW()</f>
        <v>13794</v>
      </c>
      <c r="E13794" s="50"/>
    </row>
    <row r="13795" spans="1:5" ht="14.4" x14ac:dyDescent="0.3">
      <c r="A13795" s="2">
        <f>ROW()</f>
        <v>13795</v>
      </c>
      <c r="E13795" s="50"/>
    </row>
    <row r="13796" spans="1:5" ht="14.4" x14ac:dyDescent="0.3">
      <c r="A13796" s="2">
        <f>ROW()</f>
        <v>13796</v>
      </c>
      <c r="E13796" s="50"/>
    </row>
    <row r="13797" spans="1:5" ht="14.4" x14ac:dyDescent="0.3">
      <c r="A13797" s="2">
        <f>ROW()</f>
        <v>13797</v>
      </c>
      <c r="E13797" s="50"/>
    </row>
    <row r="13798" spans="1:5" ht="14.4" x14ac:dyDescent="0.3">
      <c r="A13798" s="2">
        <f>ROW()</f>
        <v>13798</v>
      </c>
      <c r="E13798" s="50"/>
    </row>
    <row r="13799" spans="1:5" ht="14.4" x14ac:dyDescent="0.3">
      <c r="A13799" s="2">
        <f>ROW()</f>
        <v>13799</v>
      </c>
      <c r="E13799" s="50"/>
    </row>
    <row r="13800" spans="1:5" ht="14.4" x14ac:dyDescent="0.3">
      <c r="A13800" s="2">
        <f>ROW()</f>
        <v>13800</v>
      </c>
      <c r="E13800" s="50"/>
    </row>
    <row r="13801" spans="1:5" ht="14.4" x14ac:dyDescent="0.3">
      <c r="A13801" s="2">
        <f>ROW()</f>
        <v>13801</v>
      </c>
      <c r="E13801" s="50"/>
    </row>
    <row r="13802" spans="1:5" ht="14.4" x14ac:dyDescent="0.3">
      <c r="A13802" s="2">
        <f>ROW()</f>
        <v>13802</v>
      </c>
      <c r="E13802" s="50"/>
    </row>
    <row r="13803" spans="1:5" ht="14.4" x14ac:dyDescent="0.3">
      <c r="A13803" s="2">
        <f>ROW()</f>
        <v>13803</v>
      </c>
      <c r="E13803" s="50"/>
    </row>
    <row r="13804" spans="1:5" ht="14.4" x14ac:dyDescent="0.3">
      <c r="A13804" s="2">
        <f>ROW()</f>
        <v>13804</v>
      </c>
      <c r="E13804" s="50"/>
    </row>
    <row r="13805" spans="1:5" ht="14.4" x14ac:dyDescent="0.3">
      <c r="A13805" s="2">
        <f>ROW()</f>
        <v>13805</v>
      </c>
      <c r="E13805" s="50"/>
    </row>
    <row r="13806" spans="1:5" ht="14.4" x14ac:dyDescent="0.3">
      <c r="A13806" s="2">
        <f>ROW()</f>
        <v>13806</v>
      </c>
      <c r="E13806" s="50"/>
    </row>
    <row r="13807" spans="1:5" ht="14.4" x14ac:dyDescent="0.3">
      <c r="A13807" s="2">
        <f>ROW()</f>
        <v>13807</v>
      </c>
      <c r="E13807" s="50"/>
    </row>
    <row r="13808" spans="1:5" ht="14.4" x14ac:dyDescent="0.3">
      <c r="A13808" s="2">
        <f>ROW()</f>
        <v>13808</v>
      </c>
      <c r="E13808" s="50"/>
    </row>
    <row r="13809" spans="1:5" ht="14.4" x14ac:dyDescent="0.3">
      <c r="A13809" s="2">
        <f>ROW()</f>
        <v>13809</v>
      </c>
      <c r="E13809" s="50"/>
    </row>
    <row r="13810" spans="1:5" ht="14.4" x14ac:dyDescent="0.3">
      <c r="A13810" s="2">
        <f>ROW()</f>
        <v>13810</v>
      </c>
      <c r="E13810" s="50"/>
    </row>
    <row r="13811" spans="1:5" ht="14.4" x14ac:dyDescent="0.3">
      <c r="A13811" s="2">
        <f>ROW()</f>
        <v>13811</v>
      </c>
      <c r="E13811" s="50"/>
    </row>
    <row r="13812" spans="1:5" ht="14.4" x14ac:dyDescent="0.3">
      <c r="A13812" s="2">
        <f>ROW()</f>
        <v>13812</v>
      </c>
      <c r="E13812" s="50"/>
    </row>
    <row r="13813" spans="1:5" ht="14.4" x14ac:dyDescent="0.3">
      <c r="A13813" s="2">
        <f>ROW()</f>
        <v>13813</v>
      </c>
      <c r="E13813" s="50"/>
    </row>
    <row r="13814" spans="1:5" ht="14.4" x14ac:dyDescent="0.3">
      <c r="A13814" s="2">
        <f>ROW()</f>
        <v>13814</v>
      </c>
      <c r="E13814" s="50"/>
    </row>
    <row r="13815" spans="1:5" ht="14.4" x14ac:dyDescent="0.3">
      <c r="A13815" s="2">
        <f>ROW()</f>
        <v>13815</v>
      </c>
      <c r="E13815" s="50"/>
    </row>
    <row r="13816" spans="1:5" ht="14.4" x14ac:dyDescent="0.3">
      <c r="A13816" s="2">
        <f>ROW()</f>
        <v>13816</v>
      </c>
      <c r="E13816" s="50"/>
    </row>
    <row r="13817" spans="1:5" ht="14.4" x14ac:dyDescent="0.3">
      <c r="A13817" s="2">
        <f>ROW()</f>
        <v>13817</v>
      </c>
      <c r="E13817" s="50"/>
    </row>
    <row r="13818" spans="1:5" ht="14.4" x14ac:dyDescent="0.3">
      <c r="A13818" s="2">
        <f>ROW()</f>
        <v>13818</v>
      </c>
      <c r="E13818" s="50"/>
    </row>
    <row r="13819" spans="1:5" ht="14.4" x14ac:dyDescent="0.3">
      <c r="A13819" s="2">
        <f>ROW()</f>
        <v>13819</v>
      </c>
      <c r="E13819" s="50"/>
    </row>
    <row r="13820" spans="1:5" ht="14.4" x14ac:dyDescent="0.3">
      <c r="A13820" s="2">
        <f>ROW()</f>
        <v>13820</v>
      </c>
      <c r="E13820" s="50"/>
    </row>
    <row r="13821" spans="1:5" ht="14.4" x14ac:dyDescent="0.3">
      <c r="A13821" s="2">
        <f>ROW()</f>
        <v>13821</v>
      </c>
      <c r="E13821" s="50"/>
    </row>
    <row r="13822" spans="1:5" ht="14.4" x14ac:dyDescent="0.3">
      <c r="A13822" s="2">
        <f>ROW()</f>
        <v>13822</v>
      </c>
      <c r="E13822" s="50"/>
    </row>
    <row r="13823" spans="1:5" ht="14.4" x14ac:dyDescent="0.3">
      <c r="A13823" s="2">
        <f>ROW()</f>
        <v>13823</v>
      </c>
      <c r="E13823" s="50"/>
    </row>
    <row r="13824" spans="1:5" ht="14.4" x14ac:dyDescent="0.3">
      <c r="A13824" s="2">
        <f>ROW()</f>
        <v>13824</v>
      </c>
      <c r="E13824" s="50"/>
    </row>
    <row r="13825" spans="1:5" ht="14.4" x14ac:dyDescent="0.3">
      <c r="A13825" s="2">
        <f>ROW()</f>
        <v>13825</v>
      </c>
      <c r="E13825" s="50"/>
    </row>
    <row r="13826" spans="1:5" ht="14.4" x14ac:dyDescent="0.3">
      <c r="A13826" s="2">
        <f>ROW()</f>
        <v>13826</v>
      </c>
      <c r="E13826" s="50"/>
    </row>
    <row r="13827" spans="1:5" ht="14.4" x14ac:dyDescent="0.3">
      <c r="A13827" s="2">
        <f>ROW()</f>
        <v>13827</v>
      </c>
      <c r="E13827" s="50"/>
    </row>
    <row r="13828" spans="1:5" ht="14.4" x14ac:dyDescent="0.3">
      <c r="A13828" s="2">
        <f>ROW()</f>
        <v>13828</v>
      </c>
      <c r="E13828" s="50"/>
    </row>
    <row r="13829" spans="1:5" ht="14.4" x14ac:dyDescent="0.3">
      <c r="A13829" s="2">
        <f>ROW()</f>
        <v>13829</v>
      </c>
      <c r="E13829" s="50"/>
    </row>
    <row r="13830" spans="1:5" ht="14.4" x14ac:dyDescent="0.3">
      <c r="A13830" s="2">
        <f>ROW()</f>
        <v>13830</v>
      </c>
      <c r="E13830" s="50"/>
    </row>
    <row r="13831" spans="1:5" ht="14.4" x14ac:dyDescent="0.3">
      <c r="A13831" s="2">
        <f>ROW()</f>
        <v>13831</v>
      </c>
      <c r="E13831" s="50"/>
    </row>
    <row r="13832" spans="1:5" ht="14.4" x14ac:dyDescent="0.3">
      <c r="A13832" s="2">
        <f>ROW()</f>
        <v>13832</v>
      </c>
      <c r="E13832" s="50"/>
    </row>
    <row r="13833" spans="1:5" ht="14.4" x14ac:dyDescent="0.3">
      <c r="A13833" s="2">
        <f>ROW()</f>
        <v>13833</v>
      </c>
      <c r="E13833" s="50"/>
    </row>
    <row r="13834" spans="1:5" ht="14.4" x14ac:dyDescent="0.3">
      <c r="A13834" s="2">
        <f>ROW()</f>
        <v>13834</v>
      </c>
      <c r="E13834" s="50"/>
    </row>
    <row r="13835" spans="1:5" ht="14.4" x14ac:dyDescent="0.3">
      <c r="A13835" s="2">
        <f>ROW()</f>
        <v>13835</v>
      </c>
      <c r="E13835" s="50"/>
    </row>
    <row r="13836" spans="1:5" ht="14.4" x14ac:dyDescent="0.3">
      <c r="A13836" s="2">
        <f>ROW()</f>
        <v>13836</v>
      </c>
      <c r="E13836" s="50"/>
    </row>
    <row r="13837" spans="1:5" ht="14.4" x14ac:dyDescent="0.3">
      <c r="A13837" s="2">
        <f>ROW()</f>
        <v>13837</v>
      </c>
      <c r="E13837" s="50"/>
    </row>
    <row r="13838" spans="1:5" ht="14.4" x14ac:dyDescent="0.3">
      <c r="A13838" s="2">
        <f>ROW()</f>
        <v>13838</v>
      </c>
      <c r="E13838" s="50"/>
    </row>
    <row r="13839" spans="1:5" ht="14.4" x14ac:dyDescent="0.3">
      <c r="A13839" s="2">
        <f>ROW()</f>
        <v>13839</v>
      </c>
      <c r="E13839" s="50"/>
    </row>
    <row r="13840" spans="1:5" ht="14.4" x14ac:dyDescent="0.3">
      <c r="A13840" s="2">
        <f>ROW()</f>
        <v>13840</v>
      </c>
      <c r="E13840" s="50"/>
    </row>
    <row r="13841" spans="1:5" ht="14.4" x14ac:dyDescent="0.3">
      <c r="A13841" s="2">
        <f>ROW()</f>
        <v>13841</v>
      </c>
      <c r="E13841" s="50"/>
    </row>
    <row r="13842" spans="1:5" ht="14.4" x14ac:dyDescent="0.3">
      <c r="A13842" s="2">
        <f>ROW()</f>
        <v>13842</v>
      </c>
      <c r="E13842" s="50"/>
    </row>
    <row r="13843" spans="1:5" ht="14.4" x14ac:dyDescent="0.3">
      <c r="A13843" s="2">
        <f>ROW()</f>
        <v>13843</v>
      </c>
      <c r="E13843" s="50"/>
    </row>
    <row r="13844" spans="1:5" ht="14.4" x14ac:dyDescent="0.3">
      <c r="A13844" s="2">
        <f>ROW()</f>
        <v>13844</v>
      </c>
      <c r="E13844" s="50"/>
    </row>
    <row r="13845" spans="1:5" ht="14.4" x14ac:dyDescent="0.3">
      <c r="A13845" s="2">
        <f>ROW()</f>
        <v>13845</v>
      </c>
      <c r="E13845" s="50"/>
    </row>
    <row r="13846" spans="1:5" ht="14.4" x14ac:dyDescent="0.3">
      <c r="A13846" s="2">
        <f>ROW()</f>
        <v>13846</v>
      </c>
      <c r="E13846" s="50"/>
    </row>
    <row r="13847" spans="1:5" ht="14.4" x14ac:dyDescent="0.3">
      <c r="A13847" s="2">
        <f>ROW()</f>
        <v>13847</v>
      </c>
      <c r="E13847" s="50"/>
    </row>
    <row r="13848" spans="1:5" ht="14.4" x14ac:dyDescent="0.3">
      <c r="A13848" s="2">
        <f>ROW()</f>
        <v>13848</v>
      </c>
      <c r="E13848" s="50"/>
    </row>
    <row r="13849" spans="1:5" ht="14.4" x14ac:dyDescent="0.3">
      <c r="A13849" s="2">
        <f>ROW()</f>
        <v>13849</v>
      </c>
      <c r="E13849" s="50"/>
    </row>
    <row r="13850" spans="1:5" ht="14.4" x14ac:dyDescent="0.3">
      <c r="A13850" s="2">
        <f>ROW()</f>
        <v>13850</v>
      </c>
      <c r="E13850" s="50"/>
    </row>
    <row r="13851" spans="1:5" ht="14.4" x14ac:dyDescent="0.3">
      <c r="A13851" s="2">
        <f>ROW()</f>
        <v>13851</v>
      </c>
      <c r="E13851" s="50"/>
    </row>
    <row r="13852" spans="1:5" ht="14.4" x14ac:dyDescent="0.3">
      <c r="A13852" s="2">
        <f>ROW()</f>
        <v>13852</v>
      </c>
      <c r="E13852" s="50"/>
    </row>
    <row r="13853" spans="1:5" ht="14.4" x14ac:dyDescent="0.3">
      <c r="A13853" s="2">
        <f>ROW()</f>
        <v>13853</v>
      </c>
      <c r="E13853" s="50"/>
    </row>
    <row r="13854" spans="1:5" ht="14.4" x14ac:dyDescent="0.3">
      <c r="A13854" s="2">
        <f>ROW()</f>
        <v>13854</v>
      </c>
      <c r="E13854" s="50"/>
    </row>
    <row r="13855" spans="1:5" ht="14.4" x14ac:dyDescent="0.3">
      <c r="A13855" s="2">
        <f>ROW()</f>
        <v>13855</v>
      </c>
      <c r="E13855" s="50"/>
    </row>
    <row r="13856" spans="1:5" ht="14.4" x14ac:dyDescent="0.3">
      <c r="A13856" s="2">
        <f>ROW()</f>
        <v>13856</v>
      </c>
      <c r="E13856" s="50"/>
    </row>
    <row r="13857" spans="1:5" ht="14.4" x14ac:dyDescent="0.3">
      <c r="A13857" s="2">
        <f>ROW()</f>
        <v>13857</v>
      </c>
      <c r="E13857" s="50"/>
    </row>
    <row r="13858" spans="1:5" ht="14.4" x14ac:dyDescent="0.3">
      <c r="A13858" s="2">
        <f>ROW()</f>
        <v>13858</v>
      </c>
      <c r="E13858" s="50"/>
    </row>
    <row r="13859" spans="1:5" ht="14.4" x14ac:dyDescent="0.3">
      <c r="A13859" s="2">
        <f>ROW()</f>
        <v>13859</v>
      </c>
      <c r="E13859" s="50"/>
    </row>
    <row r="13860" spans="1:5" ht="14.4" x14ac:dyDescent="0.3">
      <c r="A13860" s="2">
        <f>ROW()</f>
        <v>13860</v>
      </c>
      <c r="E13860" s="50"/>
    </row>
    <row r="13861" spans="1:5" ht="14.4" x14ac:dyDescent="0.3">
      <c r="A13861" s="2">
        <f>ROW()</f>
        <v>13861</v>
      </c>
      <c r="E13861" s="50"/>
    </row>
    <row r="13862" spans="1:5" ht="14.4" x14ac:dyDescent="0.3">
      <c r="A13862" s="2">
        <f>ROW()</f>
        <v>13862</v>
      </c>
      <c r="E13862" s="50"/>
    </row>
    <row r="13863" spans="1:5" ht="14.4" x14ac:dyDescent="0.3">
      <c r="A13863" s="2">
        <f>ROW()</f>
        <v>13863</v>
      </c>
      <c r="E13863" s="50"/>
    </row>
    <row r="13864" spans="1:5" ht="14.4" x14ac:dyDescent="0.3">
      <c r="A13864" s="2">
        <f>ROW()</f>
        <v>13864</v>
      </c>
      <c r="E13864" s="50"/>
    </row>
    <row r="13865" spans="1:5" ht="14.4" x14ac:dyDescent="0.3">
      <c r="A13865" s="2">
        <f>ROW()</f>
        <v>13865</v>
      </c>
      <c r="E13865" s="50"/>
    </row>
    <row r="13866" spans="1:5" ht="14.4" x14ac:dyDescent="0.3">
      <c r="A13866" s="2">
        <f>ROW()</f>
        <v>13866</v>
      </c>
      <c r="E13866" s="50"/>
    </row>
    <row r="13867" spans="1:5" ht="14.4" x14ac:dyDescent="0.3">
      <c r="A13867" s="2">
        <f>ROW()</f>
        <v>13867</v>
      </c>
      <c r="E13867" s="50"/>
    </row>
    <row r="13868" spans="1:5" ht="14.4" x14ac:dyDescent="0.3">
      <c r="A13868" s="2">
        <f>ROW()</f>
        <v>13868</v>
      </c>
      <c r="E13868" s="50"/>
    </row>
    <row r="13869" spans="1:5" ht="14.4" x14ac:dyDescent="0.3">
      <c r="A13869" s="2">
        <f>ROW()</f>
        <v>13869</v>
      </c>
      <c r="E13869" s="50"/>
    </row>
    <row r="13870" spans="1:5" ht="14.4" x14ac:dyDescent="0.3">
      <c r="A13870" s="2">
        <f>ROW()</f>
        <v>13870</v>
      </c>
      <c r="E13870" s="50"/>
    </row>
    <row r="13871" spans="1:5" ht="14.4" x14ac:dyDescent="0.3">
      <c r="A13871" s="2">
        <f>ROW()</f>
        <v>13871</v>
      </c>
      <c r="E13871" s="50"/>
    </row>
    <row r="13872" spans="1:5" ht="14.4" x14ac:dyDescent="0.3">
      <c r="A13872" s="2">
        <f>ROW()</f>
        <v>13872</v>
      </c>
      <c r="E13872" s="50"/>
    </row>
    <row r="13873" spans="1:5" ht="14.4" x14ac:dyDescent="0.3">
      <c r="A13873" s="2">
        <f>ROW()</f>
        <v>13873</v>
      </c>
      <c r="E13873" s="50"/>
    </row>
    <row r="13874" spans="1:5" ht="14.4" x14ac:dyDescent="0.3">
      <c r="A13874" s="2">
        <f>ROW()</f>
        <v>13874</v>
      </c>
      <c r="E13874" s="50"/>
    </row>
    <row r="13875" spans="1:5" ht="14.4" x14ac:dyDescent="0.3">
      <c r="A13875" s="2">
        <f>ROW()</f>
        <v>13875</v>
      </c>
      <c r="E13875" s="50"/>
    </row>
    <row r="13876" spans="1:5" ht="14.4" x14ac:dyDescent="0.3">
      <c r="A13876" s="2">
        <f>ROW()</f>
        <v>13876</v>
      </c>
      <c r="E13876" s="50"/>
    </row>
    <row r="13877" spans="1:5" ht="14.4" x14ac:dyDescent="0.3">
      <c r="A13877" s="2">
        <f>ROW()</f>
        <v>13877</v>
      </c>
      <c r="E13877" s="50"/>
    </row>
    <row r="13878" spans="1:5" ht="14.4" x14ac:dyDescent="0.3">
      <c r="A13878" s="2">
        <f>ROW()</f>
        <v>13878</v>
      </c>
      <c r="E13878" s="50"/>
    </row>
    <row r="13879" spans="1:5" ht="14.4" x14ac:dyDescent="0.3">
      <c r="A13879" s="2">
        <f>ROW()</f>
        <v>13879</v>
      </c>
      <c r="E13879" s="50"/>
    </row>
    <row r="13880" spans="1:5" ht="14.4" x14ac:dyDescent="0.3">
      <c r="A13880" s="2">
        <f>ROW()</f>
        <v>13880</v>
      </c>
      <c r="E13880" s="50"/>
    </row>
    <row r="13881" spans="1:5" ht="14.4" x14ac:dyDescent="0.3">
      <c r="A13881" s="2">
        <f>ROW()</f>
        <v>13881</v>
      </c>
      <c r="E13881" s="50"/>
    </row>
    <row r="13882" spans="1:5" ht="14.4" x14ac:dyDescent="0.3">
      <c r="A13882" s="2">
        <f>ROW()</f>
        <v>13882</v>
      </c>
      <c r="E13882" s="50"/>
    </row>
    <row r="13883" spans="1:5" ht="14.4" x14ac:dyDescent="0.3">
      <c r="A13883" s="2">
        <f>ROW()</f>
        <v>13883</v>
      </c>
      <c r="E13883" s="50"/>
    </row>
    <row r="13884" spans="1:5" ht="14.4" x14ac:dyDescent="0.3">
      <c r="A13884" s="2">
        <f>ROW()</f>
        <v>13884</v>
      </c>
      <c r="E13884" s="50"/>
    </row>
    <row r="13885" spans="1:5" ht="14.4" x14ac:dyDescent="0.3">
      <c r="A13885" s="2">
        <f>ROW()</f>
        <v>13885</v>
      </c>
      <c r="E13885" s="50"/>
    </row>
    <row r="13886" spans="1:5" ht="14.4" x14ac:dyDescent="0.3">
      <c r="A13886" s="2">
        <f>ROW()</f>
        <v>13886</v>
      </c>
      <c r="E13886" s="50"/>
    </row>
    <row r="13887" spans="1:5" ht="14.4" x14ac:dyDescent="0.3">
      <c r="A13887" s="2">
        <f>ROW()</f>
        <v>13887</v>
      </c>
      <c r="E13887" s="50"/>
    </row>
    <row r="13888" spans="1:5" ht="14.4" x14ac:dyDescent="0.3">
      <c r="A13888" s="2">
        <f>ROW()</f>
        <v>13888</v>
      </c>
      <c r="E13888" s="50"/>
    </row>
    <row r="13889" spans="1:5" ht="14.4" x14ac:dyDescent="0.3">
      <c r="A13889" s="2">
        <f>ROW()</f>
        <v>13889</v>
      </c>
      <c r="E13889" s="50"/>
    </row>
    <row r="13890" spans="1:5" ht="14.4" x14ac:dyDescent="0.3">
      <c r="A13890" s="2">
        <f>ROW()</f>
        <v>13890</v>
      </c>
      <c r="E13890" s="50"/>
    </row>
    <row r="13891" spans="1:5" ht="14.4" x14ac:dyDescent="0.3">
      <c r="A13891" s="2">
        <f>ROW()</f>
        <v>13891</v>
      </c>
      <c r="E13891" s="50"/>
    </row>
    <row r="13892" spans="1:5" ht="14.4" x14ac:dyDescent="0.3">
      <c r="A13892" s="2">
        <f>ROW()</f>
        <v>13892</v>
      </c>
      <c r="E13892" s="50"/>
    </row>
    <row r="13893" spans="1:5" ht="14.4" x14ac:dyDescent="0.3">
      <c r="A13893" s="2">
        <f>ROW()</f>
        <v>13893</v>
      </c>
      <c r="E13893" s="50"/>
    </row>
    <row r="13894" spans="1:5" ht="14.4" x14ac:dyDescent="0.3">
      <c r="A13894" s="2">
        <f>ROW()</f>
        <v>13894</v>
      </c>
      <c r="E13894" s="50"/>
    </row>
    <row r="13895" spans="1:5" ht="14.4" x14ac:dyDescent="0.3">
      <c r="A13895" s="2">
        <f>ROW()</f>
        <v>13895</v>
      </c>
      <c r="E13895" s="50"/>
    </row>
    <row r="13896" spans="1:5" ht="14.4" x14ac:dyDescent="0.3">
      <c r="A13896" s="2">
        <f>ROW()</f>
        <v>13896</v>
      </c>
      <c r="E13896" s="50"/>
    </row>
    <row r="13897" spans="1:5" ht="14.4" x14ac:dyDescent="0.3">
      <c r="A13897" s="2">
        <f>ROW()</f>
        <v>13897</v>
      </c>
      <c r="E13897" s="50"/>
    </row>
    <row r="13898" spans="1:5" ht="14.4" x14ac:dyDescent="0.3">
      <c r="A13898" s="2">
        <f>ROW()</f>
        <v>13898</v>
      </c>
      <c r="E13898" s="50"/>
    </row>
    <row r="13899" spans="1:5" ht="14.4" x14ac:dyDescent="0.3">
      <c r="A13899" s="2">
        <f>ROW()</f>
        <v>13899</v>
      </c>
      <c r="E13899" s="50"/>
    </row>
    <row r="13900" spans="1:5" ht="14.4" x14ac:dyDescent="0.3">
      <c r="A13900" s="2">
        <f>ROW()</f>
        <v>13900</v>
      </c>
      <c r="E13900" s="50"/>
    </row>
    <row r="13901" spans="1:5" ht="14.4" x14ac:dyDescent="0.3">
      <c r="A13901" s="2">
        <f>ROW()</f>
        <v>13901</v>
      </c>
      <c r="E13901" s="50"/>
    </row>
    <row r="13902" spans="1:5" ht="14.4" x14ac:dyDescent="0.3">
      <c r="A13902" s="2">
        <f>ROW()</f>
        <v>13902</v>
      </c>
      <c r="E13902" s="50"/>
    </row>
    <row r="13903" spans="1:5" ht="14.4" x14ac:dyDescent="0.3">
      <c r="A13903" s="2">
        <f>ROW()</f>
        <v>13903</v>
      </c>
      <c r="E13903" s="50"/>
    </row>
    <row r="13904" spans="1:5" ht="14.4" x14ac:dyDescent="0.3">
      <c r="A13904" s="2">
        <f>ROW()</f>
        <v>13904</v>
      </c>
      <c r="E13904" s="50"/>
    </row>
    <row r="13905" spans="1:5" ht="14.4" x14ac:dyDescent="0.3">
      <c r="A13905" s="2">
        <f>ROW()</f>
        <v>13905</v>
      </c>
      <c r="E13905" s="50"/>
    </row>
    <row r="13906" spans="1:5" ht="14.4" x14ac:dyDescent="0.3">
      <c r="A13906" s="2">
        <f>ROW()</f>
        <v>13906</v>
      </c>
      <c r="E13906" s="50"/>
    </row>
    <row r="13907" spans="1:5" ht="14.4" x14ac:dyDescent="0.3">
      <c r="A13907" s="2">
        <f>ROW()</f>
        <v>13907</v>
      </c>
      <c r="E13907" s="50"/>
    </row>
    <row r="13908" spans="1:5" ht="14.4" x14ac:dyDescent="0.3">
      <c r="A13908" s="2">
        <f>ROW()</f>
        <v>13908</v>
      </c>
      <c r="E13908" s="50"/>
    </row>
    <row r="13909" spans="1:5" ht="14.4" x14ac:dyDescent="0.3">
      <c r="A13909" s="2">
        <f>ROW()</f>
        <v>13909</v>
      </c>
      <c r="E13909" s="50"/>
    </row>
    <row r="13910" spans="1:5" ht="14.4" x14ac:dyDescent="0.3">
      <c r="A13910" s="2">
        <f>ROW()</f>
        <v>13910</v>
      </c>
      <c r="E13910" s="50"/>
    </row>
    <row r="13911" spans="1:5" ht="14.4" x14ac:dyDescent="0.3">
      <c r="A13911" s="2">
        <f>ROW()</f>
        <v>13911</v>
      </c>
      <c r="E13911" s="50"/>
    </row>
    <row r="13912" spans="1:5" ht="14.4" x14ac:dyDescent="0.3">
      <c r="A13912" s="2">
        <f>ROW()</f>
        <v>13912</v>
      </c>
      <c r="E13912" s="50"/>
    </row>
    <row r="13913" spans="1:5" ht="14.4" x14ac:dyDescent="0.3">
      <c r="A13913" s="2">
        <f>ROW()</f>
        <v>13913</v>
      </c>
      <c r="E13913" s="50"/>
    </row>
    <row r="13914" spans="1:5" ht="14.4" x14ac:dyDescent="0.3">
      <c r="A13914" s="2">
        <f>ROW()</f>
        <v>13914</v>
      </c>
      <c r="E13914" s="50"/>
    </row>
    <row r="13915" spans="1:5" ht="14.4" x14ac:dyDescent="0.3">
      <c r="A13915" s="2">
        <f>ROW()</f>
        <v>13915</v>
      </c>
      <c r="E13915" s="50"/>
    </row>
    <row r="13916" spans="1:5" ht="14.4" x14ac:dyDescent="0.3">
      <c r="A13916" s="2">
        <f>ROW()</f>
        <v>13916</v>
      </c>
      <c r="E13916" s="50"/>
    </row>
    <row r="13917" spans="1:5" ht="14.4" x14ac:dyDescent="0.3">
      <c r="A13917" s="2">
        <f>ROW()</f>
        <v>13917</v>
      </c>
      <c r="E13917" s="50"/>
    </row>
    <row r="13918" spans="1:5" ht="14.4" x14ac:dyDescent="0.3">
      <c r="A13918" s="2">
        <f>ROW()</f>
        <v>13918</v>
      </c>
      <c r="E13918" s="50"/>
    </row>
    <row r="13919" spans="1:5" ht="14.4" x14ac:dyDescent="0.3">
      <c r="A13919" s="2">
        <f>ROW()</f>
        <v>13919</v>
      </c>
      <c r="E13919" s="50"/>
    </row>
    <row r="13920" spans="1:5" ht="14.4" x14ac:dyDescent="0.3">
      <c r="A13920" s="2">
        <f>ROW()</f>
        <v>13920</v>
      </c>
      <c r="E13920" s="50"/>
    </row>
    <row r="13921" spans="1:5" ht="14.4" x14ac:dyDescent="0.3">
      <c r="A13921" s="2">
        <f>ROW()</f>
        <v>13921</v>
      </c>
      <c r="E13921" s="50"/>
    </row>
    <row r="13922" spans="1:5" ht="14.4" x14ac:dyDescent="0.3">
      <c r="A13922" s="2">
        <f>ROW()</f>
        <v>13922</v>
      </c>
      <c r="E13922" s="50"/>
    </row>
    <row r="13923" spans="1:5" ht="14.4" x14ac:dyDescent="0.3">
      <c r="A13923" s="2">
        <f>ROW()</f>
        <v>13923</v>
      </c>
      <c r="E13923" s="50"/>
    </row>
    <row r="13924" spans="1:5" ht="14.4" x14ac:dyDescent="0.3">
      <c r="A13924" s="2">
        <f>ROW()</f>
        <v>13924</v>
      </c>
      <c r="E13924" s="50"/>
    </row>
    <row r="13925" spans="1:5" ht="14.4" x14ac:dyDescent="0.3">
      <c r="A13925" s="2">
        <f>ROW()</f>
        <v>13925</v>
      </c>
      <c r="E13925" s="50"/>
    </row>
    <row r="13926" spans="1:5" ht="14.4" x14ac:dyDescent="0.3">
      <c r="A13926" s="2">
        <f>ROW()</f>
        <v>13926</v>
      </c>
      <c r="E13926" s="50"/>
    </row>
    <row r="13927" spans="1:5" ht="14.4" x14ac:dyDescent="0.3">
      <c r="A13927" s="2">
        <f>ROW()</f>
        <v>13927</v>
      </c>
      <c r="E13927" s="50"/>
    </row>
    <row r="13928" spans="1:5" ht="14.4" x14ac:dyDescent="0.3">
      <c r="A13928" s="2">
        <f>ROW()</f>
        <v>13928</v>
      </c>
      <c r="E13928" s="50"/>
    </row>
    <row r="13929" spans="1:5" ht="14.4" x14ac:dyDescent="0.3">
      <c r="A13929" s="2">
        <f>ROW()</f>
        <v>13929</v>
      </c>
      <c r="E13929" s="50"/>
    </row>
    <row r="13930" spans="1:5" ht="14.4" x14ac:dyDescent="0.3">
      <c r="A13930" s="2">
        <f>ROW()</f>
        <v>13930</v>
      </c>
      <c r="E13930" s="50"/>
    </row>
    <row r="13931" spans="1:5" ht="14.4" x14ac:dyDescent="0.3">
      <c r="A13931" s="2">
        <f>ROW()</f>
        <v>13931</v>
      </c>
      <c r="E13931" s="50"/>
    </row>
    <row r="13932" spans="1:5" ht="14.4" x14ac:dyDescent="0.3">
      <c r="A13932" s="2">
        <f>ROW()</f>
        <v>13932</v>
      </c>
      <c r="E13932" s="50"/>
    </row>
    <row r="13933" spans="1:5" ht="14.4" x14ac:dyDescent="0.3">
      <c r="A13933" s="2">
        <f>ROW()</f>
        <v>13933</v>
      </c>
      <c r="E13933" s="50"/>
    </row>
    <row r="13934" spans="1:5" ht="14.4" x14ac:dyDescent="0.3">
      <c r="A13934" s="2">
        <f>ROW()</f>
        <v>13934</v>
      </c>
      <c r="E13934" s="50"/>
    </row>
    <row r="13935" spans="1:5" ht="14.4" x14ac:dyDescent="0.3">
      <c r="A13935" s="2">
        <f>ROW()</f>
        <v>13935</v>
      </c>
      <c r="E13935" s="50"/>
    </row>
    <row r="13936" spans="1:5" ht="14.4" x14ac:dyDescent="0.3">
      <c r="A13936" s="2">
        <f>ROW()</f>
        <v>13936</v>
      </c>
      <c r="E13936" s="50"/>
    </row>
    <row r="13937" spans="1:5" ht="14.4" x14ac:dyDescent="0.3">
      <c r="A13937" s="2">
        <f>ROW()</f>
        <v>13937</v>
      </c>
      <c r="E13937" s="50"/>
    </row>
    <row r="13938" spans="1:5" ht="14.4" x14ac:dyDescent="0.3">
      <c r="A13938" s="2">
        <f>ROW()</f>
        <v>13938</v>
      </c>
      <c r="E13938" s="50"/>
    </row>
    <row r="13939" spans="1:5" ht="14.4" x14ac:dyDescent="0.3">
      <c r="A13939" s="2">
        <f>ROW()</f>
        <v>13939</v>
      </c>
      <c r="E13939" s="50"/>
    </row>
    <row r="13940" spans="1:5" ht="14.4" x14ac:dyDescent="0.3">
      <c r="A13940" s="2">
        <f>ROW()</f>
        <v>13940</v>
      </c>
      <c r="E13940" s="50"/>
    </row>
    <row r="13941" spans="1:5" ht="14.4" x14ac:dyDescent="0.3">
      <c r="A13941" s="2">
        <f>ROW()</f>
        <v>13941</v>
      </c>
      <c r="E13941" s="50"/>
    </row>
    <row r="13942" spans="1:5" ht="14.4" x14ac:dyDescent="0.3">
      <c r="A13942" s="2">
        <f>ROW()</f>
        <v>13942</v>
      </c>
      <c r="E13942" s="50"/>
    </row>
    <row r="13943" spans="1:5" ht="14.4" x14ac:dyDescent="0.3">
      <c r="A13943" s="2">
        <f>ROW()</f>
        <v>13943</v>
      </c>
      <c r="E13943" s="50"/>
    </row>
    <row r="13944" spans="1:5" ht="14.4" x14ac:dyDescent="0.3">
      <c r="A13944" s="2">
        <f>ROW()</f>
        <v>13944</v>
      </c>
      <c r="E13944" s="50"/>
    </row>
    <row r="13945" spans="1:5" ht="14.4" x14ac:dyDescent="0.3">
      <c r="A13945" s="2">
        <f>ROW()</f>
        <v>13945</v>
      </c>
      <c r="E13945" s="50"/>
    </row>
    <row r="13946" spans="1:5" ht="14.4" x14ac:dyDescent="0.3">
      <c r="A13946" s="2">
        <f>ROW()</f>
        <v>13946</v>
      </c>
      <c r="E13946" s="50"/>
    </row>
    <row r="13947" spans="1:5" ht="14.4" x14ac:dyDescent="0.3">
      <c r="A13947" s="2">
        <f>ROW()</f>
        <v>13947</v>
      </c>
      <c r="E13947" s="50"/>
    </row>
    <row r="13948" spans="1:5" ht="14.4" x14ac:dyDescent="0.3">
      <c r="A13948" s="2">
        <f>ROW()</f>
        <v>13948</v>
      </c>
      <c r="E13948" s="50"/>
    </row>
    <row r="13949" spans="1:5" ht="14.4" x14ac:dyDescent="0.3">
      <c r="A13949" s="2">
        <f>ROW()</f>
        <v>13949</v>
      </c>
      <c r="E13949" s="50"/>
    </row>
    <row r="13950" spans="1:5" ht="14.4" x14ac:dyDescent="0.3">
      <c r="A13950" s="2">
        <f>ROW()</f>
        <v>13950</v>
      </c>
      <c r="E13950" s="50"/>
    </row>
    <row r="13951" spans="1:5" ht="14.4" x14ac:dyDescent="0.3">
      <c r="A13951" s="2">
        <f>ROW()</f>
        <v>13951</v>
      </c>
      <c r="E13951" s="50"/>
    </row>
    <row r="13952" spans="1:5" ht="14.4" x14ac:dyDescent="0.3">
      <c r="A13952" s="2">
        <f>ROW()</f>
        <v>13952</v>
      </c>
      <c r="E13952" s="50"/>
    </row>
    <row r="13953" spans="1:5" ht="14.4" x14ac:dyDescent="0.3">
      <c r="A13953" s="2">
        <f>ROW()</f>
        <v>13953</v>
      </c>
      <c r="E13953" s="50"/>
    </row>
    <row r="13954" spans="1:5" ht="14.4" x14ac:dyDescent="0.3">
      <c r="A13954" s="2">
        <f>ROW()</f>
        <v>13954</v>
      </c>
      <c r="E13954" s="50"/>
    </row>
    <row r="13955" spans="1:5" ht="14.4" x14ac:dyDescent="0.3">
      <c r="A13955" s="2">
        <f>ROW()</f>
        <v>13955</v>
      </c>
      <c r="E13955" s="50"/>
    </row>
    <row r="13956" spans="1:5" ht="14.4" x14ac:dyDescent="0.3">
      <c r="A13956" s="2">
        <f>ROW()</f>
        <v>13956</v>
      </c>
      <c r="E13956" s="50"/>
    </row>
    <row r="13957" spans="1:5" ht="14.4" x14ac:dyDescent="0.3">
      <c r="A13957" s="2">
        <f>ROW()</f>
        <v>13957</v>
      </c>
      <c r="E13957" s="50"/>
    </row>
    <row r="13958" spans="1:5" ht="14.4" x14ac:dyDescent="0.3">
      <c r="A13958" s="2">
        <f>ROW()</f>
        <v>13958</v>
      </c>
      <c r="E13958" s="50"/>
    </row>
    <row r="13959" spans="1:5" ht="14.4" x14ac:dyDescent="0.3">
      <c r="A13959" s="2">
        <f>ROW()</f>
        <v>13959</v>
      </c>
      <c r="E13959" s="50"/>
    </row>
    <row r="13960" spans="1:5" ht="14.4" x14ac:dyDescent="0.3">
      <c r="A13960" s="2">
        <f>ROW()</f>
        <v>13960</v>
      </c>
      <c r="E13960" s="50"/>
    </row>
    <row r="13961" spans="1:5" ht="14.4" x14ac:dyDescent="0.3">
      <c r="A13961" s="2">
        <f>ROW()</f>
        <v>13961</v>
      </c>
      <c r="E13961" s="50"/>
    </row>
    <row r="13962" spans="1:5" ht="14.4" x14ac:dyDescent="0.3">
      <c r="A13962" s="2">
        <f>ROW()</f>
        <v>13962</v>
      </c>
      <c r="E13962" s="50"/>
    </row>
    <row r="13963" spans="1:5" ht="14.4" x14ac:dyDescent="0.3">
      <c r="A13963" s="2">
        <f>ROW()</f>
        <v>13963</v>
      </c>
      <c r="E13963" s="50"/>
    </row>
    <row r="13964" spans="1:5" ht="14.4" x14ac:dyDescent="0.3">
      <c r="A13964" s="2">
        <f>ROW()</f>
        <v>13964</v>
      </c>
      <c r="E13964" s="50"/>
    </row>
    <row r="13965" spans="1:5" ht="14.4" x14ac:dyDescent="0.3">
      <c r="A13965" s="2">
        <f>ROW()</f>
        <v>13965</v>
      </c>
      <c r="E13965" s="50"/>
    </row>
    <row r="13966" spans="1:5" ht="14.4" x14ac:dyDescent="0.3">
      <c r="A13966" s="2">
        <f>ROW()</f>
        <v>13966</v>
      </c>
      <c r="E13966" s="50"/>
    </row>
    <row r="13967" spans="1:5" ht="14.4" x14ac:dyDescent="0.3">
      <c r="A13967" s="2">
        <f>ROW()</f>
        <v>13967</v>
      </c>
      <c r="E13967" s="50"/>
    </row>
    <row r="13968" spans="1:5" ht="14.4" x14ac:dyDescent="0.3">
      <c r="A13968" s="2">
        <f>ROW()</f>
        <v>13968</v>
      </c>
      <c r="E13968" s="50"/>
    </row>
    <row r="13969" spans="1:5" ht="14.4" x14ac:dyDescent="0.3">
      <c r="A13969" s="2">
        <f>ROW()</f>
        <v>13969</v>
      </c>
      <c r="E13969" s="50"/>
    </row>
    <row r="13970" spans="1:5" ht="14.4" x14ac:dyDescent="0.3">
      <c r="A13970" s="2">
        <f>ROW()</f>
        <v>13970</v>
      </c>
      <c r="E13970" s="50"/>
    </row>
    <row r="13971" spans="1:5" ht="14.4" x14ac:dyDescent="0.3">
      <c r="A13971" s="2">
        <f>ROW()</f>
        <v>13971</v>
      </c>
      <c r="E13971" s="50"/>
    </row>
    <row r="13972" spans="1:5" ht="14.4" x14ac:dyDescent="0.3">
      <c r="A13972" s="2">
        <f>ROW()</f>
        <v>13972</v>
      </c>
      <c r="E13972" s="50"/>
    </row>
    <row r="13973" spans="1:5" ht="14.4" x14ac:dyDescent="0.3">
      <c r="A13973" s="2">
        <f>ROW()</f>
        <v>13973</v>
      </c>
      <c r="E13973" s="50"/>
    </row>
    <row r="13974" spans="1:5" ht="14.4" x14ac:dyDescent="0.3">
      <c r="A13974" s="2">
        <f>ROW()</f>
        <v>13974</v>
      </c>
      <c r="E13974" s="50"/>
    </row>
    <row r="13975" spans="1:5" ht="14.4" x14ac:dyDescent="0.3">
      <c r="A13975" s="2">
        <f>ROW()</f>
        <v>13975</v>
      </c>
      <c r="E13975" s="50"/>
    </row>
    <row r="13976" spans="1:5" ht="14.4" x14ac:dyDescent="0.3">
      <c r="A13976" s="2">
        <f>ROW()</f>
        <v>13976</v>
      </c>
      <c r="E13976" s="50"/>
    </row>
    <row r="13977" spans="1:5" ht="14.4" x14ac:dyDescent="0.3">
      <c r="A13977" s="2">
        <f>ROW()</f>
        <v>13977</v>
      </c>
      <c r="E13977" s="50"/>
    </row>
    <row r="13978" spans="1:5" ht="14.4" x14ac:dyDescent="0.3">
      <c r="A13978" s="2">
        <f>ROW()</f>
        <v>13978</v>
      </c>
      <c r="E13978" s="50"/>
    </row>
    <row r="13979" spans="1:5" ht="14.4" x14ac:dyDescent="0.3">
      <c r="A13979" s="2">
        <f>ROW()</f>
        <v>13979</v>
      </c>
      <c r="E13979" s="50"/>
    </row>
    <row r="13980" spans="1:5" ht="14.4" x14ac:dyDescent="0.3">
      <c r="A13980" s="2">
        <f>ROW()</f>
        <v>13980</v>
      </c>
      <c r="E13980" s="50"/>
    </row>
    <row r="13981" spans="1:5" ht="14.4" x14ac:dyDescent="0.3">
      <c r="A13981" s="2">
        <f>ROW()</f>
        <v>13981</v>
      </c>
      <c r="E13981" s="50"/>
    </row>
    <row r="13982" spans="1:5" ht="14.4" x14ac:dyDescent="0.3">
      <c r="A13982" s="2">
        <f>ROW()</f>
        <v>13982</v>
      </c>
      <c r="E13982" s="50"/>
    </row>
    <row r="13983" spans="1:5" ht="14.4" x14ac:dyDescent="0.3">
      <c r="A13983" s="2">
        <f>ROW()</f>
        <v>13983</v>
      </c>
      <c r="E13983" s="50"/>
    </row>
    <row r="13984" spans="1:5" ht="14.4" x14ac:dyDescent="0.3">
      <c r="A13984" s="2">
        <f>ROW()</f>
        <v>13984</v>
      </c>
      <c r="E13984" s="50"/>
    </row>
    <row r="13985" spans="1:5" ht="14.4" x14ac:dyDescent="0.3">
      <c r="A13985" s="2">
        <f>ROW()</f>
        <v>13985</v>
      </c>
      <c r="E13985" s="50"/>
    </row>
    <row r="13986" spans="1:5" ht="14.4" x14ac:dyDescent="0.3">
      <c r="A13986" s="2">
        <f>ROW()</f>
        <v>13986</v>
      </c>
      <c r="E13986" s="50"/>
    </row>
    <row r="13987" spans="1:5" ht="14.4" x14ac:dyDescent="0.3">
      <c r="A13987" s="2">
        <f>ROW()</f>
        <v>13987</v>
      </c>
      <c r="E13987" s="50"/>
    </row>
    <row r="13988" spans="1:5" ht="14.4" x14ac:dyDescent="0.3">
      <c r="A13988" s="2">
        <f>ROW()</f>
        <v>13988</v>
      </c>
      <c r="E13988" s="50"/>
    </row>
    <row r="13989" spans="1:5" ht="14.4" x14ac:dyDescent="0.3">
      <c r="A13989" s="2">
        <f>ROW()</f>
        <v>13989</v>
      </c>
      <c r="E13989" s="50"/>
    </row>
    <row r="13990" spans="1:5" ht="14.4" x14ac:dyDescent="0.3">
      <c r="A13990" s="2">
        <f>ROW()</f>
        <v>13990</v>
      </c>
      <c r="E13990" s="50"/>
    </row>
    <row r="13991" spans="1:5" ht="14.4" x14ac:dyDescent="0.3">
      <c r="A13991" s="2">
        <f>ROW()</f>
        <v>13991</v>
      </c>
      <c r="E13991" s="50"/>
    </row>
    <row r="13992" spans="1:5" ht="14.4" x14ac:dyDescent="0.3">
      <c r="A13992" s="2">
        <f>ROW()</f>
        <v>13992</v>
      </c>
      <c r="E13992" s="50"/>
    </row>
    <row r="13993" spans="1:5" ht="14.4" x14ac:dyDescent="0.3">
      <c r="A13993" s="2">
        <f>ROW()</f>
        <v>13993</v>
      </c>
      <c r="E13993" s="50"/>
    </row>
    <row r="13994" spans="1:5" ht="14.4" x14ac:dyDescent="0.3">
      <c r="A13994" s="2">
        <f>ROW()</f>
        <v>13994</v>
      </c>
      <c r="E13994" s="50"/>
    </row>
    <row r="13995" spans="1:5" ht="14.4" x14ac:dyDescent="0.3">
      <c r="A13995" s="2">
        <f>ROW()</f>
        <v>13995</v>
      </c>
      <c r="E13995" s="50"/>
    </row>
    <row r="13996" spans="1:5" ht="14.4" x14ac:dyDescent="0.3">
      <c r="A13996" s="2">
        <f>ROW()</f>
        <v>13996</v>
      </c>
      <c r="E13996" s="50"/>
    </row>
    <row r="13997" spans="1:5" ht="14.4" x14ac:dyDescent="0.3">
      <c r="A13997" s="2">
        <f>ROW()</f>
        <v>13997</v>
      </c>
      <c r="E13997" s="50"/>
    </row>
    <row r="13998" spans="1:5" ht="14.4" x14ac:dyDescent="0.3">
      <c r="A13998" s="2">
        <f>ROW()</f>
        <v>13998</v>
      </c>
      <c r="E13998" s="50"/>
    </row>
    <row r="13999" spans="1:5" ht="14.4" x14ac:dyDescent="0.3">
      <c r="A13999" s="2">
        <f>ROW()</f>
        <v>13999</v>
      </c>
      <c r="E13999" s="50"/>
    </row>
    <row r="14000" spans="1:5" ht="14.4" x14ac:dyDescent="0.3">
      <c r="A14000" s="2">
        <f>ROW()</f>
        <v>14000</v>
      </c>
      <c r="E14000" s="50"/>
    </row>
    <row r="14001" spans="1:5" ht="14.4" x14ac:dyDescent="0.3">
      <c r="A14001" s="2">
        <f>ROW()</f>
        <v>14001</v>
      </c>
      <c r="E14001" s="50"/>
    </row>
    <row r="14002" spans="1:5" ht="14.4" x14ac:dyDescent="0.3">
      <c r="A14002" s="2">
        <f>ROW()</f>
        <v>14002</v>
      </c>
      <c r="E14002" s="50"/>
    </row>
    <row r="14003" spans="1:5" ht="14.4" x14ac:dyDescent="0.3">
      <c r="A14003" s="2">
        <f>ROW()</f>
        <v>14003</v>
      </c>
      <c r="E14003" s="50"/>
    </row>
    <row r="14004" spans="1:5" ht="14.4" x14ac:dyDescent="0.3">
      <c r="A14004" s="2">
        <f>ROW()</f>
        <v>14004</v>
      </c>
      <c r="E14004" s="50"/>
    </row>
    <row r="14005" spans="1:5" ht="14.4" x14ac:dyDescent="0.3">
      <c r="A14005" s="2">
        <f>ROW()</f>
        <v>14005</v>
      </c>
      <c r="E14005" s="50"/>
    </row>
    <row r="14006" spans="1:5" ht="14.4" x14ac:dyDescent="0.3">
      <c r="A14006" s="2">
        <f>ROW()</f>
        <v>14006</v>
      </c>
      <c r="E14006" s="50"/>
    </row>
    <row r="14007" spans="1:5" ht="14.4" x14ac:dyDescent="0.3">
      <c r="A14007" s="2">
        <f>ROW()</f>
        <v>14007</v>
      </c>
      <c r="E14007" s="50"/>
    </row>
    <row r="14008" spans="1:5" ht="14.4" x14ac:dyDescent="0.3">
      <c r="A14008" s="2">
        <f>ROW()</f>
        <v>14008</v>
      </c>
      <c r="E14008" s="50"/>
    </row>
    <row r="14009" spans="1:5" ht="14.4" x14ac:dyDescent="0.3">
      <c r="A14009" s="2">
        <f>ROW()</f>
        <v>14009</v>
      </c>
      <c r="E14009" s="50"/>
    </row>
    <row r="14010" spans="1:5" ht="14.4" x14ac:dyDescent="0.3">
      <c r="A14010" s="2">
        <f>ROW()</f>
        <v>14010</v>
      </c>
      <c r="E14010" s="50"/>
    </row>
    <row r="14011" spans="1:5" ht="14.4" x14ac:dyDescent="0.3">
      <c r="A14011" s="2">
        <f>ROW()</f>
        <v>14011</v>
      </c>
      <c r="E14011" s="50"/>
    </row>
    <row r="14012" spans="1:5" ht="14.4" x14ac:dyDescent="0.3">
      <c r="A14012" s="2">
        <f>ROW()</f>
        <v>14012</v>
      </c>
      <c r="E14012" s="50"/>
    </row>
    <row r="14013" spans="1:5" ht="14.4" x14ac:dyDescent="0.3">
      <c r="A14013" s="2">
        <f>ROW()</f>
        <v>14013</v>
      </c>
      <c r="E14013" s="50"/>
    </row>
    <row r="14014" spans="1:5" ht="14.4" x14ac:dyDescent="0.3">
      <c r="A14014" s="2">
        <f>ROW()</f>
        <v>14014</v>
      </c>
      <c r="E14014" s="50"/>
    </row>
    <row r="14015" spans="1:5" ht="14.4" x14ac:dyDescent="0.3">
      <c r="A14015" s="2">
        <f>ROW()</f>
        <v>14015</v>
      </c>
      <c r="E14015" s="50"/>
    </row>
    <row r="14016" spans="1:5" ht="14.4" x14ac:dyDescent="0.3">
      <c r="A14016" s="2">
        <f>ROW()</f>
        <v>14016</v>
      </c>
      <c r="E14016" s="50"/>
    </row>
    <row r="14017" spans="1:5" ht="14.4" x14ac:dyDescent="0.3">
      <c r="A14017" s="2">
        <f>ROW()</f>
        <v>14017</v>
      </c>
      <c r="E14017" s="50"/>
    </row>
    <row r="14018" spans="1:5" ht="14.4" x14ac:dyDescent="0.3">
      <c r="A14018" s="2">
        <f>ROW()</f>
        <v>14018</v>
      </c>
      <c r="E14018" s="50"/>
    </row>
    <row r="14019" spans="1:5" ht="14.4" x14ac:dyDescent="0.3">
      <c r="A14019" s="2">
        <f>ROW()</f>
        <v>14019</v>
      </c>
      <c r="E14019" s="50"/>
    </row>
    <row r="14020" spans="1:5" ht="14.4" x14ac:dyDescent="0.3">
      <c r="A14020" s="2">
        <f>ROW()</f>
        <v>14020</v>
      </c>
      <c r="E14020" s="50"/>
    </row>
    <row r="14021" spans="1:5" ht="14.4" x14ac:dyDescent="0.3">
      <c r="A14021" s="2">
        <f>ROW()</f>
        <v>14021</v>
      </c>
      <c r="E14021" s="50"/>
    </row>
    <row r="14022" spans="1:5" ht="14.4" x14ac:dyDescent="0.3">
      <c r="A14022" s="2">
        <f>ROW()</f>
        <v>14022</v>
      </c>
      <c r="E14022" s="50"/>
    </row>
    <row r="14023" spans="1:5" ht="14.4" x14ac:dyDescent="0.3">
      <c r="A14023" s="2">
        <f>ROW()</f>
        <v>14023</v>
      </c>
      <c r="E14023" s="50"/>
    </row>
    <row r="14024" spans="1:5" ht="14.4" x14ac:dyDescent="0.3">
      <c r="A14024" s="2">
        <f>ROW()</f>
        <v>14024</v>
      </c>
      <c r="E14024" s="50"/>
    </row>
    <row r="14025" spans="1:5" ht="14.4" x14ac:dyDescent="0.3">
      <c r="A14025" s="2">
        <f>ROW()</f>
        <v>14025</v>
      </c>
      <c r="E14025" s="50"/>
    </row>
    <row r="14026" spans="1:5" ht="14.4" x14ac:dyDescent="0.3">
      <c r="A14026" s="2">
        <f>ROW()</f>
        <v>14026</v>
      </c>
      <c r="E14026" s="50"/>
    </row>
    <row r="14027" spans="1:5" ht="14.4" x14ac:dyDescent="0.3">
      <c r="A14027" s="2">
        <f>ROW()</f>
        <v>14027</v>
      </c>
      <c r="E14027" s="50"/>
    </row>
    <row r="14028" spans="1:5" ht="14.4" x14ac:dyDescent="0.3">
      <c r="A14028" s="2">
        <f>ROW()</f>
        <v>14028</v>
      </c>
      <c r="E14028" s="50"/>
    </row>
    <row r="14029" spans="1:5" ht="14.4" x14ac:dyDescent="0.3">
      <c r="A14029" s="2">
        <f>ROW()</f>
        <v>14029</v>
      </c>
      <c r="E14029" s="50"/>
    </row>
    <row r="14030" spans="1:5" ht="14.4" x14ac:dyDescent="0.3">
      <c r="A14030" s="2">
        <f>ROW()</f>
        <v>14030</v>
      </c>
      <c r="E14030" s="50"/>
    </row>
    <row r="14031" spans="1:5" ht="14.4" x14ac:dyDescent="0.3">
      <c r="A14031" s="2">
        <f>ROW()</f>
        <v>14031</v>
      </c>
      <c r="E14031" s="50"/>
    </row>
    <row r="14032" spans="1:5" ht="14.4" x14ac:dyDescent="0.3">
      <c r="A14032" s="2">
        <f>ROW()</f>
        <v>14032</v>
      </c>
      <c r="E14032" s="50"/>
    </row>
    <row r="14033" spans="1:5" ht="14.4" x14ac:dyDescent="0.3">
      <c r="A14033" s="2">
        <f>ROW()</f>
        <v>14033</v>
      </c>
      <c r="E14033" s="50"/>
    </row>
    <row r="14034" spans="1:5" ht="14.4" x14ac:dyDescent="0.3">
      <c r="A14034" s="2">
        <f>ROW()</f>
        <v>14034</v>
      </c>
      <c r="E14034" s="50"/>
    </row>
    <row r="14035" spans="1:5" ht="14.4" x14ac:dyDescent="0.3">
      <c r="A14035" s="2">
        <f>ROW()</f>
        <v>14035</v>
      </c>
      <c r="E14035" s="50"/>
    </row>
    <row r="14036" spans="1:5" ht="14.4" x14ac:dyDescent="0.3">
      <c r="A14036" s="2">
        <f>ROW()</f>
        <v>14036</v>
      </c>
      <c r="E14036" s="50"/>
    </row>
    <row r="14037" spans="1:5" ht="14.4" x14ac:dyDescent="0.3">
      <c r="A14037" s="2">
        <f>ROW()</f>
        <v>14037</v>
      </c>
      <c r="E14037" s="50"/>
    </row>
    <row r="14038" spans="1:5" ht="14.4" x14ac:dyDescent="0.3">
      <c r="A14038" s="2">
        <f>ROW()</f>
        <v>14038</v>
      </c>
      <c r="E14038" s="50"/>
    </row>
    <row r="14039" spans="1:5" ht="14.4" x14ac:dyDescent="0.3">
      <c r="A14039" s="2">
        <f>ROW()</f>
        <v>14039</v>
      </c>
      <c r="E14039" s="50"/>
    </row>
    <row r="14040" spans="1:5" ht="14.4" x14ac:dyDescent="0.3">
      <c r="A14040" s="2">
        <f>ROW()</f>
        <v>14040</v>
      </c>
      <c r="E14040" s="50"/>
    </row>
    <row r="14041" spans="1:5" ht="14.4" x14ac:dyDescent="0.3">
      <c r="A14041" s="2">
        <f>ROW()</f>
        <v>14041</v>
      </c>
      <c r="E14041" s="50"/>
    </row>
    <row r="14042" spans="1:5" ht="14.4" x14ac:dyDescent="0.3">
      <c r="A14042" s="2">
        <f>ROW()</f>
        <v>14042</v>
      </c>
      <c r="E14042" s="50"/>
    </row>
    <row r="14043" spans="1:5" ht="14.4" x14ac:dyDescent="0.3">
      <c r="A14043" s="2">
        <f>ROW()</f>
        <v>14043</v>
      </c>
      <c r="E14043" s="50"/>
    </row>
    <row r="14044" spans="1:5" ht="14.4" x14ac:dyDescent="0.3">
      <c r="A14044" s="2">
        <f>ROW()</f>
        <v>14044</v>
      </c>
      <c r="E14044" s="50"/>
    </row>
    <row r="14045" spans="1:5" ht="14.4" x14ac:dyDescent="0.3">
      <c r="A14045" s="2">
        <f>ROW()</f>
        <v>14045</v>
      </c>
      <c r="E14045" s="50"/>
    </row>
    <row r="14046" spans="1:5" ht="14.4" x14ac:dyDescent="0.3">
      <c r="A14046" s="2">
        <f>ROW()</f>
        <v>14046</v>
      </c>
      <c r="E14046" s="50"/>
    </row>
    <row r="14047" spans="1:5" ht="14.4" x14ac:dyDescent="0.3">
      <c r="A14047" s="2">
        <f>ROW()</f>
        <v>14047</v>
      </c>
      <c r="E14047" s="50"/>
    </row>
    <row r="14048" spans="1:5" ht="14.4" x14ac:dyDescent="0.3">
      <c r="A14048" s="2">
        <f>ROW()</f>
        <v>14048</v>
      </c>
      <c r="E14048" s="50"/>
    </row>
    <row r="14049" spans="1:5" ht="14.4" x14ac:dyDescent="0.3">
      <c r="A14049" s="2">
        <f>ROW()</f>
        <v>14049</v>
      </c>
      <c r="E14049" s="50"/>
    </row>
    <row r="14050" spans="1:5" ht="14.4" x14ac:dyDescent="0.3">
      <c r="A14050" s="2">
        <f>ROW()</f>
        <v>14050</v>
      </c>
      <c r="E14050" s="50"/>
    </row>
    <row r="14051" spans="1:5" ht="14.4" x14ac:dyDescent="0.3">
      <c r="A14051" s="2">
        <f>ROW()</f>
        <v>14051</v>
      </c>
      <c r="E14051" s="50"/>
    </row>
    <row r="14052" spans="1:5" ht="14.4" x14ac:dyDescent="0.3">
      <c r="A14052" s="2">
        <f>ROW()</f>
        <v>14052</v>
      </c>
      <c r="E14052" s="50"/>
    </row>
    <row r="14053" spans="1:5" ht="14.4" x14ac:dyDescent="0.3">
      <c r="A14053" s="2">
        <f>ROW()</f>
        <v>14053</v>
      </c>
      <c r="E14053" s="50"/>
    </row>
    <row r="14054" spans="1:5" ht="14.4" x14ac:dyDescent="0.3">
      <c r="A14054" s="2">
        <f>ROW()</f>
        <v>14054</v>
      </c>
      <c r="E14054" s="50"/>
    </row>
    <row r="14055" spans="1:5" ht="14.4" x14ac:dyDescent="0.3">
      <c r="A14055" s="2">
        <f>ROW()</f>
        <v>14055</v>
      </c>
      <c r="E14055" s="50"/>
    </row>
    <row r="14056" spans="1:5" ht="14.4" x14ac:dyDescent="0.3">
      <c r="A14056" s="2">
        <f>ROW()</f>
        <v>14056</v>
      </c>
      <c r="E14056" s="50"/>
    </row>
    <row r="14057" spans="1:5" ht="14.4" x14ac:dyDescent="0.3">
      <c r="A14057" s="2">
        <f>ROW()</f>
        <v>14057</v>
      </c>
      <c r="E14057" s="50"/>
    </row>
    <row r="14058" spans="1:5" ht="14.4" x14ac:dyDescent="0.3">
      <c r="A14058" s="2">
        <f>ROW()</f>
        <v>14058</v>
      </c>
      <c r="E14058" s="50"/>
    </row>
    <row r="14059" spans="1:5" ht="14.4" x14ac:dyDescent="0.3">
      <c r="A14059" s="2">
        <f>ROW()</f>
        <v>14059</v>
      </c>
      <c r="E14059" s="50"/>
    </row>
    <row r="14060" spans="1:5" ht="14.4" x14ac:dyDescent="0.3">
      <c r="A14060" s="2">
        <f>ROW()</f>
        <v>14060</v>
      </c>
      <c r="E14060" s="50"/>
    </row>
    <row r="14061" spans="1:5" ht="14.4" x14ac:dyDescent="0.3">
      <c r="A14061" s="2">
        <f>ROW()</f>
        <v>14061</v>
      </c>
      <c r="E14061" s="50"/>
    </row>
    <row r="14062" spans="1:5" ht="14.4" x14ac:dyDescent="0.3">
      <c r="A14062" s="2">
        <f>ROW()</f>
        <v>14062</v>
      </c>
      <c r="E14062" s="50"/>
    </row>
    <row r="14063" spans="1:5" ht="14.4" x14ac:dyDescent="0.3">
      <c r="A14063" s="2">
        <f>ROW()</f>
        <v>14063</v>
      </c>
      <c r="E14063" s="50"/>
    </row>
    <row r="14064" spans="1:5" ht="14.4" x14ac:dyDescent="0.3">
      <c r="A14064" s="2">
        <f>ROW()</f>
        <v>14064</v>
      </c>
      <c r="E14064" s="50"/>
    </row>
    <row r="14065" spans="1:5" ht="14.4" x14ac:dyDescent="0.3">
      <c r="A14065" s="2">
        <f>ROW()</f>
        <v>14065</v>
      </c>
      <c r="E14065" s="50"/>
    </row>
    <row r="14066" spans="1:5" ht="14.4" x14ac:dyDescent="0.3">
      <c r="A14066" s="2">
        <f>ROW()</f>
        <v>14066</v>
      </c>
      <c r="E14066" s="50"/>
    </row>
    <row r="14067" spans="1:5" ht="14.4" x14ac:dyDescent="0.3">
      <c r="A14067" s="2">
        <f>ROW()</f>
        <v>14067</v>
      </c>
      <c r="E14067" s="50"/>
    </row>
    <row r="14068" spans="1:5" ht="14.4" x14ac:dyDescent="0.3">
      <c r="A14068" s="2">
        <f>ROW()</f>
        <v>14068</v>
      </c>
      <c r="E14068" s="50"/>
    </row>
    <row r="14069" spans="1:5" ht="14.4" x14ac:dyDescent="0.3">
      <c r="A14069" s="2">
        <f>ROW()</f>
        <v>14069</v>
      </c>
      <c r="E14069" s="50"/>
    </row>
    <row r="14070" spans="1:5" ht="14.4" x14ac:dyDescent="0.3">
      <c r="A14070" s="2">
        <f>ROW()</f>
        <v>14070</v>
      </c>
      <c r="E14070" s="50"/>
    </row>
    <row r="14071" spans="1:5" ht="14.4" x14ac:dyDescent="0.3">
      <c r="A14071" s="2">
        <f>ROW()</f>
        <v>14071</v>
      </c>
      <c r="E14071" s="50"/>
    </row>
    <row r="14072" spans="1:5" ht="14.4" x14ac:dyDescent="0.3">
      <c r="A14072" s="2">
        <f>ROW()</f>
        <v>14072</v>
      </c>
      <c r="E14072" s="50"/>
    </row>
    <row r="14073" spans="1:5" ht="14.4" x14ac:dyDescent="0.3">
      <c r="A14073" s="2">
        <f>ROW()</f>
        <v>14073</v>
      </c>
      <c r="E14073" s="50"/>
    </row>
    <row r="14074" spans="1:5" ht="14.4" x14ac:dyDescent="0.3">
      <c r="A14074" s="2">
        <f>ROW()</f>
        <v>14074</v>
      </c>
      <c r="E14074" s="50"/>
    </row>
    <row r="14075" spans="1:5" ht="14.4" x14ac:dyDescent="0.3">
      <c r="A14075" s="2">
        <f>ROW()</f>
        <v>14075</v>
      </c>
      <c r="E14075" s="50"/>
    </row>
    <row r="14076" spans="1:5" ht="14.4" x14ac:dyDescent="0.3">
      <c r="A14076" s="2">
        <f>ROW()</f>
        <v>14076</v>
      </c>
      <c r="E14076" s="50"/>
    </row>
    <row r="14077" spans="1:5" ht="14.4" x14ac:dyDescent="0.3">
      <c r="A14077" s="2">
        <f>ROW()</f>
        <v>14077</v>
      </c>
      <c r="E14077" s="50"/>
    </row>
    <row r="14078" spans="1:5" ht="14.4" x14ac:dyDescent="0.3">
      <c r="A14078" s="2">
        <f>ROW()</f>
        <v>14078</v>
      </c>
      <c r="E14078" s="50"/>
    </row>
    <row r="14079" spans="1:5" ht="14.4" x14ac:dyDescent="0.3">
      <c r="A14079" s="2">
        <f>ROW()</f>
        <v>14079</v>
      </c>
      <c r="E14079" s="50"/>
    </row>
    <row r="14080" spans="1:5" ht="14.4" x14ac:dyDescent="0.3">
      <c r="A14080" s="2">
        <f>ROW()</f>
        <v>14080</v>
      </c>
      <c r="E14080" s="50"/>
    </row>
    <row r="14081" spans="1:5" ht="14.4" x14ac:dyDescent="0.3">
      <c r="A14081" s="2">
        <f>ROW()</f>
        <v>14081</v>
      </c>
      <c r="E14081" s="50"/>
    </row>
    <row r="14082" spans="1:5" ht="14.4" x14ac:dyDescent="0.3">
      <c r="A14082" s="2">
        <f>ROW()</f>
        <v>14082</v>
      </c>
      <c r="E14082" s="50"/>
    </row>
    <row r="14083" spans="1:5" ht="14.4" x14ac:dyDescent="0.3">
      <c r="A14083" s="2">
        <f>ROW()</f>
        <v>14083</v>
      </c>
      <c r="E14083" s="50"/>
    </row>
    <row r="14084" spans="1:5" ht="14.4" x14ac:dyDescent="0.3">
      <c r="A14084" s="2">
        <f>ROW()</f>
        <v>14084</v>
      </c>
      <c r="E14084" s="50"/>
    </row>
    <row r="14085" spans="1:5" ht="14.4" x14ac:dyDescent="0.3">
      <c r="A14085" s="2">
        <f>ROW()</f>
        <v>14085</v>
      </c>
      <c r="E14085" s="50"/>
    </row>
    <row r="14086" spans="1:5" ht="14.4" x14ac:dyDescent="0.3">
      <c r="A14086" s="2">
        <f>ROW()</f>
        <v>14086</v>
      </c>
      <c r="E14086" s="50"/>
    </row>
    <row r="14087" spans="1:5" ht="14.4" x14ac:dyDescent="0.3">
      <c r="A14087" s="2">
        <f>ROW()</f>
        <v>14087</v>
      </c>
      <c r="E14087" s="50"/>
    </row>
    <row r="14088" spans="1:5" ht="14.4" x14ac:dyDescent="0.3">
      <c r="A14088" s="2">
        <f>ROW()</f>
        <v>14088</v>
      </c>
      <c r="E14088" s="50"/>
    </row>
    <row r="14089" spans="1:5" ht="14.4" x14ac:dyDescent="0.3">
      <c r="A14089" s="2">
        <f>ROW()</f>
        <v>14089</v>
      </c>
      <c r="E14089" s="50"/>
    </row>
    <row r="14090" spans="1:5" ht="14.4" x14ac:dyDescent="0.3">
      <c r="A14090" s="2">
        <f>ROW()</f>
        <v>14090</v>
      </c>
      <c r="E14090" s="50"/>
    </row>
    <row r="14091" spans="1:5" ht="14.4" x14ac:dyDescent="0.3">
      <c r="A14091" s="2">
        <f>ROW()</f>
        <v>14091</v>
      </c>
      <c r="E14091" s="50"/>
    </row>
    <row r="14092" spans="1:5" ht="14.4" x14ac:dyDescent="0.3">
      <c r="A14092" s="2">
        <f>ROW()</f>
        <v>14092</v>
      </c>
      <c r="E14092" s="50"/>
    </row>
    <row r="14093" spans="1:5" ht="14.4" x14ac:dyDescent="0.3">
      <c r="A14093" s="2">
        <f>ROW()</f>
        <v>14093</v>
      </c>
      <c r="E14093" s="50"/>
    </row>
    <row r="14094" spans="1:5" ht="14.4" x14ac:dyDescent="0.3">
      <c r="A14094" s="2">
        <f>ROW()</f>
        <v>14094</v>
      </c>
      <c r="E14094" s="50"/>
    </row>
    <row r="14095" spans="1:5" ht="14.4" x14ac:dyDescent="0.3">
      <c r="A14095" s="2">
        <f>ROW()</f>
        <v>14095</v>
      </c>
      <c r="E14095" s="50"/>
    </row>
    <row r="14096" spans="1:5" ht="14.4" x14ac:dyDescent="0.3">
      <c r="A14096" s="2">
        <f>ROW()</f>
        <v>14096</v>
      </c>
      <c r="E14096" s="50"/>
    </row>
    <row r="14097" spans="1:5" ht="14.4" x14ac:dyDescent="0.3">
      <c r="A14097" s="2">
        <f>ROW()</f>
        <v>14097</v>
      </c>
      <c r="E14097" s="50"/>
    </row>
    <row r="14098" spans="1:5" ht="14.4" x14ac:dyDescent="0.3">
      <c r="A14098" s="2">
        <f>ROW()</f>
        <v>14098</v>
      </c>
      <c r="E14098" s="50"/>
    </row>
    <row r="14099" spans="1:5" ht="14.4" x14ac:dyDescent="0.3">
      <c r="A14099" s="2">
        <f>ROW()</f>
        <v>14099</v>
      </c>
      <c r="E14099" s="50"/>
    </row>
    <row r="14100" spans="1:5" ht="14.4" x14ac:dyDescent="0.3">
      <c r="A14100" s="2">
        <f>ROW()</f>
        <v>14100</v>
      </c>
      <c r="E14100" s="50"/>
    </row>
    <row r="14101" spans="1:5" ht="14.4" x14ac:dyDescent="0.3">
      <c r="A14101" s="2">
        <f>ROW()</f>
        <v>14101</v>
      </c>
      <c r="E14101" s="50"/>
    </row>
    <row r="14102" spans="1:5" ht="14.4" x14ac:dyDescent="0.3">
      <c r="A14102" s="2">
        <f>ROW()</f>
        <v>14102</v>
      </c>
      <c r="E14102" s="50"/>
    </row>
    <row r="14103" spans="1:5" ht="14.4" x14ac:dyDescent="0.3">
      <c r="A14103" s="2">
        <f>ROW()</f>
        <v>14103</v>
      </c>
      <c r="E14103" s="50"/>
    </row>
    <row r="14104" spans="1:5" ht="14.4" x14ac:dyDescent="0.3">
      <c r="A14104" s="2">
        <f>ROW()</f>
        <v>14104</v>
      </c>
      <c r="E14104" s="50"/>
    </row>
    <row r="14105" spans="1:5" ht="14.4" x14ac:dyDescent="0.3">
      <c r="A14105" s="2">
        <f>ROW()</f>
        <v>14105</v>
      </c>
      <c r="E14105" s="50"/>
    </row>
    <row r="14106" spans="1:5" ht="14.4" x14ac:dyDescent="0.3">
      <c r="A14106" s="2">
        <f>ROW()</f>
        <v>14106</v>
      </c>
      <c r="E14106" s="50"/>
    </row>
    <row r="14107" spans="1:5" ht="14.4" x14ac:dyDescent="0.3">
      <c r="A14107" s="2">
        <f>ROW()</f>
        <v>14107</v>
      </c>
      <c r="E14107" s="50"/>
    </row>
    <row r="14108" spans="1:5" ht="14.4" x14ac:dyDescent="0.3">
      <c r="A14108" s="2">
        <f>ROW()</f>
        <v>14108</v>
      </c>
      <c r="E14108" s="50"/>
    </row>
    <row r="14109" spans="1:5" ht="14.4" x14ac:dyDescent="0.3">
      <c r="A14109" s="2">
        <f>ROW()</f>
        <v>14109</v>
      </c>
      <c r="E14109" s="50"/>
    </row>
    <row r="14110" spans="1:5" ht="14.4" x14ac:dyDescent="0.3">
      <c r="A14110" s="2">
        <f>ROW()</f>
        <v>14110</v>
      </c>
      <c r="E14110" s="50"/>
    </row>
    <row r="14111" spans="1:5" ht="14.4" x14ac:dyDescent="0.3">
      <c r="A14111" s="2">
        <f>ROW()</f>
        <v>14111</v>
      </c>
      <c r="E14111" s="50"/>
    </row>
    <row r="14112" spans="1:5" ht="14.4" x14ac:dyDescent="0.3">
      <c r="A14112" s="2">
        <f>ROW()</f>
        <v>14112</v>
      </c>
      <c r="E14112" s="50"/>
    </row>
    <row r="14113" spans="1:5" ht="14.4" x14ac:dyDescent="0.3">
      <c r="A14113" s="2">
        <f>ROW()</f>
        <v>14113</v>
      </c>
      <c r="E14113" s="50"/>
    </row>
    <row r="14114" spans="1:5" ht="14.4" x14ac:dyDescent="0.3">
      <c r="A14114" s="2">
        <f>ROW()</f>
        <v>14114</v>
      </c>
      <c r="E14114" s="50"/>
    </row>
    <row r="14115" spans="1:5" ht="14.4" x14ac:dyDescent="0.3">
      <c r="A14115" s="2">
        <f>ROW()</f>
        <v>14115</v>
      </c>
      <c r="E14115" s="50"/>
    </row>
    <row r="14116" spans="1:5" ht="14.4" x14ac:dyDescent="0.3">
      <c r="A14116" s="2">
        <f>ROW()</f>
        <v>14116</v>
      </c>
      <c r="E14116" s="50"/>
    </row>
    <row r="14117" spans="1:5" ht="14.4" x14ac:dyDescent="0.3">
      <c r="A14117" s="2">
        <f>ROW()</f>
        <v>14117</v>
      </c>
      <c r="E14117" s="50"/>
    </row>
    <row r="14118" spans="1:5" ht="14.4" x14ac:dyDescent="0.3">
      <c r="A14118" s="2">
        <f>ROW()</f>
        <v>14118</v>
      </c>
      <c r="E14118" s="50"/>
    </row>
    <row r="14119" spans="1:5" ht="14.4" x14ac:dyDescent="0.3">
      <c r="A14119" s="2">
        <f>ROW()</f>
        <v>14119</v>
      </c>
      <c r="E14119" s="50"/>
    </row>
    <row r="14120" spans="1:5" ht="14.4" x14ac:dyDescent="0.3">
      <c r="A14120" s="2">
        <f>ROW()</f>
        <v>14120</v>
      </c>
      <c r="E14120" s="50"/>
    </row>
    <row r="14121" spans="1:5" ht="14.4" x14ac:dyDescent="0.3">
      <c r="A14121" s="2">
        <f>ROW()</f>
        <v>14121</v>
      </c>
      <c r="E14121" s="50"/>
    </row>
    <row r="14122" spans="1:5" ht="14.4" x14ac:dyDescent="0.3">
      <c r="A14122" s="2">
        <f>ROW()</f>
        <v>14122</v>
      </c>
      <c r="E14122" s="50"/>
    </row>
    <row r="14123" spans="1:5" ht="14.4" x14ac:dyDescent="0.3">
      <c r="A14123" s="2">
        <f>ROW()</f>
        <v>14123</v>
      </c>
      <c r="E14123" s="50"/>
    </row>
    <row r="14124" spans="1:5" ht="14.4" x14ac:dyDescent="0.3">
      <c r="A14124" s="2">
        <f>ROW()</f>
        <v>14124</v>
      </c>
      <c r="E14124" s="50"/>
    </row>
    <row r="14125" spans="1:5" ht="14.4" x14ac:dyDescent="0.3">
      <c r="A14125" s="2">
        <f>ROW()</f>
        <v>14125</v>
      </c>
      <c r="E14125" s="50"/>
    </row>
    <row r="14126" spans="1:5" ht="14.4" x14ac:dyDescent="0.3">
      <c r="A14126" s="2">
        <f>ROW()</f>
        <v>14126</v>
      </c>
      <c r="E14126" s="50"/>
    </row>
    <row r="14127" spans="1:5" ht="14.4" x14ac:dyDescent="0.3">
      <c r="A14127" s="2">
        <f>ROW()</f>
        <v>14127</v>
      </c>
      <c r="E14127" s="50"/>
    </row>
    <row r="14128" spans="1:5" ht="14.4" x14ac:dyDescent="0.3">
      <c r="A14128" s="2">
        <f>ROW()</f>
        <v>14128</v>
      </c>
      <c r="E14128" s="50"/>
    </row>
    <row r="14129" spans="1:5" ht="14.4" x14ac:dyDescent="0.3">
      <c r="A14129" s="2">
        <f>ROW()</f>
        <v>14129</v>
      </c>
      <c r="E14129" s="50"/>
    </row>
    <row r="14130" spans="1:5" ht="14.4" x14ac:dyDescent="0.3">
      <c r="A14130" s="2">
        <f>ROW()</f>
        <v>14130</v>
      </c>
      <c r="E14130" s="50"/>
    </row>
    <row r="14131" spans="1:5" ht="14.4" x14ac:dyDescent="0.3">
      <c r="A14131" s="2">
        <f>ROW()</f>
        <v>14131</v>
      </c>
      <c r="E14131" s="50"/>
    </row>
    <row r="14132" spans="1:5" ht="14.4" x14ac:dyDescent="0.3">
      <c r="A14132" s="2">
        <f>ROW()</f>
        <v>14132</v>
      </c>
      <c r="E14132" s="50"/>
    </row>
    <row r="14133" spans="1:5" ht="14.4" x14ac:dyDescent="0.3">
      <c r="A14133" s="2">
        <f>ROW()</f>
        <v>14133</v>
      </c>
      <c r="E14133" s="50"/>
    </row>
    <row r="14134" spans="1:5" ht="14.4" x14ac:dyDescent="0.3">
      <c r="A14134" s="2">
        <f>ROW()</f>
        <v>14134</v>
      </c>
      <c r="E14134" s="50"/>
    </row>
    <row r="14135" spans="1:5" ht="14.4" x14ac:dyDescent="0.3">
      <c r="A14135" s="2">
        <f>ROW()</f>
        <v>14135</v>
      </c>
      <c r="E14135" s="50"/>
    </row>
    <row r="14136" spans="1:5" ht="14.4" x14ac:dyDescent="0.3">
      <c r="A14136" s="2">
        <f>ROW()</f>
        <v>14136</v>
      </c>
      <c r="E14136" s="50"/>
    </row>
    <row r="14137" spans="1:5" ht="14.4" x14ac:dyDescent="0.3">
      <c r="A14137" s="2">
        <f>ROW()</f>
        <v>14137</v>
      </c>
      <c r="E14137" s="50"/>
    </row>
    <row r="14138" spans="1:5" ht="14.4" x14ac:dyDescent="0.3">
      <c r="A14138" s="2">
        <f>ROW()</f>
        <v>14138</v>
      </c>
      <c r="E14138" s="50"/>
    </row>
    <row r="14139" spans="1:5" ht="14.4" x14ac:dyDescent="0.3">
      <c r="A14139" s="2">
        <f>ROW()</f>
        <v>14139</v>
      </c>
      <c r="E14139" s="50"/>
    </row>
    <row r="14140" spans="1:5" ht="14.4" x14ac:dyDescent="0.3">
      <c r="A14140" s="2">
        <f>ROW()</f>
        <v>14140</v>
      </c>
      <c r="E14140" s="50"/>
    </row>
    <row r="14141" spans="1:5" ht="14.4" x14ac:dyDescent="0.3">
      <c r="A14141" s="2">
        <f>ROW()</f>
        <v>14141</v>
      </c>
      <c r="E14141" s="50"/>
    </row>
    <row r="14142" spans="1:5" ht="14.4" x14ac:dyDescent="0.3">
      <c r="A14142" s="2">
        <f>ROW()</f>
        <v>14142</v>
      </c>
      <c r="E14142" s="50"/>
    </row>
    <row r="14143" spans="1:5" ht="14.4" x14ac:dyDescent="0.3">
      <c r="A14143" s="2">
        <f>ROW()</f>
        <v>14143</v>
      </c>
      <c r="E14143" s="50"/>
    </row>
    <row r="14144" spans="1:5" ht="14.4" x14ac:dyDescent="0.3">
      <c r="A14144" s="2">
        <f>ROW()</f>
        <v>14144</v>
      </c>
      <c r="E14144" s="50"/>
    </row>
    <row r="14145" spans="1:5" ht="14.4" x14ac:dyDescent="0.3">
      <c r="A14145" s="2">
        <f>ROW()</f>
        <v>14145</v>
      </c>
      <c r="E14145" s="50"/>
    </row>
    <row r="14146" spans="1:5" ht="14.4" x14ac:dyDescent="0.3">
      <c r="A14146" s="2">
        <f>ROW()</f>
        <v>14146</v>
      </c>
      <c r="E14146" s="50"/>
    </row>
    <row r="14147" spans="1:5" ht="14.4" x14ac:dyDescent="0.3">
      <c r="A14147" s="2">
        <f>ROW()</f>
        <v>14147</v>
      </c>
      <c r="E14147" s="50"/>
    </row>
    <row r="14148" spans="1:5" ht="14.4" x14ac:dyDescent="0.3">
      <c r="A14148" s="2">
        <f>ROW()</f>
        <v>14148</v>
      </c>
      <c r="E14148" s="50"/>
    </row>
    <row r="14149" spans="1:5" ht="14.4" x14ac:dyDescent="0.3">
      <c r="A14149" s="2">
        <f>ROW()</f>
        <v>14149</v>
      </c>
      <c r="E14149" s="50"/>
    </row>
    <row r="14150" spans="1:5" ht="14.4" x14ac:dyDescent="0.3">
      <c r="A14150" s="2">
        <f>ROW()</f>
        <v>14150</v>
      </c>
      <c r="E14150" s="50"/>
    </row>
    <row r="14151" spans="1:5" ht="14.4" x14ac:dyDescent="0.3">
      <c r="A14151" s="2">
        <f>ROW()</f>
        <v>14151</v>
      </c>
      <c r="E14151" s="50"/>
    </row>
    <row r="14152" spans="1:5" ht="14.4" x14ac:dyDescent="0.3">
      <c r="A14152" s="2">
        <f>ROW()</f>
        <v>14152</v>
      </c>
      <c r="E14152" s="50"/>
    </row>
    <row r="14153" spans="1:5" ht="14.4" x14ac:dyDescent="0.3">
      <c r="A14153" s="2">
        <f>ROW()</f>
        <v>14153</v>
      </c>
      <c r="E14153" s="50"/>
    </row>
    <row r="14154" spans="1:5" ht="14.4" x14ac:dyDescent="0.3">
      <c r="A14154" s="2">
        <f>ROW()</f>
        <v>14154</v>
      </c>
      <c r="E14154" s="50"/>
    </row>
    <row r="14155" spans="1:5" ht="14.4" x14ac:dyDescent="0.3">
      <c r="A14155" s="2">
        <f>ROW()</f>
        <v>14155</v>
      </c>
      <c r="E14155" s="50"/>
    </row>
    <row r="14156" spans="1:5" ht="14.4" x14ac:dyDescent="0.3">
      <c r="A14156" s="2">
        <f>ROW()</f>
        <v>14156</v>
      </c>
      <c r="E14156" s="50"/>
    </row>
    <row r="14157" spans="1:5" ht="14.4" x14ac:dyDescent="0.3">
      <c r="A14157" s="2">
        <f>ROW()</f>
        <v>14157</v>
      </c>
      <c r="E14157" s="50"/>
    </row>
    <row r="14158" spans="1:5" ht="14.4" x14ac:dyDescent="0.3">
      <c r="A14158" s="2">
        <f>ROW()</f>
        <v>14158</v>
      </c>
      <c r="E14158" s="50"/>
    </row>
    <row r="14159" spans="1:5" ht="14.4" x14ac:dyDescent="0.3">
      <c r="A14159" s="2">
        <f>ROW()</f>
        <v>14159</v>
      </c>
      <c r="E14159" s="50"/>
    </row>
    <row r="14160" spans="1:5" ht="14.4" x14ac:dyDescent="0.3">
      <c r="A14160" s="2">
        <f>ROW()</f>
        <v>14160</v>
      </c>
      <c r="E14160" s="50"/>
    </row>
    <row r="14161" spans="1:5" ht="14.4" x14ac:dyDescent="0.3">
      <c r="A14161" s="2">
        <f>ROW()</f>
        <v>14161</v>
      </c>
      <c r="E14161" s="50"/>
    </row>
    <row r="14162" spans="1:5" ht="14.4" x14ac:dyDescent="0.3">
      <c r="A14162" s="2">
        <f>ROW()</f>
        <v>14162</v>
      </c>
      <c r="E14162" s="50"/>
    </row>
    <row r="14163" spans="1:5" ht="14.4" x14ac:dyDescent="0.3">
      <c r="A14163" s="2">
        <f>ROW()</f>
        <v>14163</v>
      </c>
      <c r="E14163" s="50"/>
    </row>
    <row r="14164" spans="1:5" ht="14.4" x14ac:dyDescent="0.3">
      <c r="A14164" s="2">
        <f>ROW()</f>
        <v>14164</v>
      </c>
      <c r="E14164" s="50"/>
    </row>
    <row r="14165" spans="1:5" ht="14.4" x14ac:dyDescent="0.3">
      <c r="A14165" s="2">
        <f>ROW()</f>
        <v>14165</v>
      </c>
      <c r="E14165" s="50"/>
    </row>
    <row r="14166" spans="1:5" ht="14.4" x14ac:dyDescent="0.3">
      <c r="A14166" s="2">
        <f>ROW()</f>
        <v>14166</v>
      </c>
      <c r="E14166" s="50"/>
    </row>
    <row r="14167" spans="1:5" ht="14.4" x14ac:dyDescent="0.3">
      <c r="A14167" s="2">
        <f>ROW()</f>
        <v>14167</v>
      </c>
      <c r="E14167" s="50"/>
    </row>
    <row r="14168" spans="1:5" ht="14.4" x14ac:dyDescent="0.3">
      <c r="A14168" s="2">
        <f>ROW()</f>
        <v>14168</v>
      </c>
      <c r="E14168" s="50"/>
    </row>
    <row r="14169" spans="1:5" ht="14.4" x14ac:dyDescent="0.3">
      <c r="A14169" s="2">
        <f>ROW()</f>
        <v>14169</v>
      </c>
      <c r="E14169" s="50"/>
    </row>
    <row r="14170" spans="1:5" ht="14.4" x14ac:dyDescent="0.3">
      <c r="A14170" s="2">
        <f>ROW()</f>
        <v>14170</v>
      </c>
      <c r="E14170" s="50"/>
    </row>
    <row r="14171" spans="1:5" ht="14.4" x14ac:dyDescent="0.3">
      <c r="A14171" s="2">
        <f>ROW()</f>
        <v>14171</v>
      </c>
      <c r="E14171" s="50"/>
    </row>
    <row r="14172" spans="1:5" ht="14.4" x14ac:dyDescent="0.3">
      <c r="A14172" s="2">
        <f>ROW()</f>
        <v>14172</v>
      </c>
      <c r="E14172" s="50"/>
    </row>
    <row r="14173" spans="1:5" ht="14.4" x14ac:dyDescent="0.3">
      <c r="A14173" s="2">
        <f>ROW()</f>
        <v>14173</v>
      </c>
      <c r="E14173" s="50"/>
    </row>
    <row r="14174" spans="1:5" ht="14.4" x14ac:dyDescent="0.3">
      <c r="A14174" s="2">
        <f>ROW()</f>
        <v>14174</v>
      </c>
      <c r="E14174" s="50"/>
    </row>
    <row r="14175" spans="1:5" ht="14.4" x14ac:dyDescent="0.3">
      <c r="A14175" s="2">
        <f>ROW()</f>
        <v>14175</v>
      </c>
      <c r="E14175" s="50"/>
    </row>
    <row r="14176" spans="1:5" ht="14.4" x14ac:dyDescent="0.3">
      <c r="A14176" s="2">
        <f>ROW()</f>
        <v>14176</v>
      </c>
      <c r="E14176" s="50"/>
    </row>
    <row r="14177" spans="1:5" ht="14.4" x14ac:dyDescent="0.3">
      <c r="A14177" s="2">
        <f>ROW()</f>
        <v>14177</v>
      </c>
      <c r="E14177" s="50"/>
    </row>
    <row r="14178" spans="1:5" ht="14.4" x14ac:dyDescent="0.3">
      <c r="A14178" s="2">
        <f>ROW()</f>
        <v>14178</v>
      </c>
      <c r="E14178" s="50"/>
    </row>
    <row r="14179" spans="1:5" ht="14.4" x14ac:dyDescent="0.3">
      <c r="A14179" s="2">
        <f>ROW()</f>
        <v>14179</v>
      </c>
      <c r="E14179" s="50"/>
    </row>
    <row r="14180" spans="1:5" ht="14.4" x14ac:dyDescent="0.3">
      <c r="A14180" s="2">
        <f>ROW()</f>
        <v>14180</v>
      </c>
      <c r="E14180" s="50"/>
    </row>
    <row r="14181" spans="1:5" ht="14.4" x14ac:dyDescent="0.3">
      <c r="A14181" s="2">
        <f>ROW()</f>
        <v>14181</v>
      </c>
      <c r="E14181" s="50"/>
    </row>
    <row r="14182" spans="1:5" ht="14.4" x14ac:dyDescent="0.3">
      <c r="A14182" s="2">
        <f>ROW()</f>
        <v>14182</v>
      </c>
      <c r="E14182" s="50"/>
    </row>
    <row r="14183" spans="1:5" ht="14.4" x14ac:dyDescent="0.3">
      <c r="A14183" s="2">
        <f>ROW()</f>
        <v>14183</v>
      </c>
      <c r="E14183" s="50"/>
    </row>
    <row r="14184" spans="1:5" ht="14.4" x14ac:dyDescent="0.3">
      <c r="A14184" s="2">
        <f>ROW()</f>
        <v>14184</v>
      </c>
      <c r="E14184" s="50"/>
    </row>
    <row r="14185" spans="1:5" ht="14.4" x14ac:dyDescent="0.3">
      <c r="A14185" s="2">
        <f>ROW()</f>
        <v>14185</v>
      </c>
      <c r="E14185" s="50"/>
    </row>
    <row r="14186" spans="1:5" ht="14.4" x14ac:dyDescent="0.3">
      <c r="A14186" s="2">
        <f>ROW()</f>
        <v>14186</v>
      </c>
      <c r="E14186" s="50"/>
    </row>
    <row r="14187" spans="1:5" ht="14.4" x14ac:dyDescent="0.3">
      <c r="A14187" s="2">
        <f>ROW()</f>
        <v>14187</v>
      </c>
      <c r="E14187" s="50"/>
    </row>
    <row r="14188" spans="1:5" ht="14.4" x14ac:dyDescent="0.3">
      <c r="A14188" s="2">
        <f>ROW()</f>
        <v>14188</v>
      </c>
      <c r="E14188" s="50"/>
    </row>
    <row r="14189" spans="1:5" ht="14.4" x14ac:dyDescent="0.3">
      <c r="A14189" s="2">
        <f>ROW()</f>
        <v>14189</v>
      </c>
      <c r="E14189" s="50"/>
    </row>
    <row r="14190" spans="1:5" ht="14.4" x14ac:dyDescent="0.3">
      <c r="A14190" s="2">
        <f>ROW()</f>
        <v>14190</v>
      </c>
      <c r="E14190" s="50"/>
    </row>
    <row r="14191" spans="1:5" ht="14.4" x14ac:dyDescent="0.3">
      <c r="A14191" s="2">
        <f>ROW()</f>
        <v>14191</v>
      </c>
      <c r="E14191" s="50"/>
    </row>
    <row r="14192" spans="1:5" ht="14.4" x14ac:dyDescent="0.3">
      <c r="A14192" s="2">
        <f>ROW()</f>
        <v>14192</v>
      </c>
      <c r="E14192" s="50"/>
    </row>
    <row r="14193" spans="1:5" ht="14.4" x14ac:dyDescent="0.3">
      <c r="A14193" s="2">
        <f>ROW()</f>
        <v>14193</v>
      </c>
      <c r="E14193" s="50"/>
    </row>
    <row r="14194" spans="1:5" ht="14.4" x14ac:dyDescent="0.3">
      <c r="A14194" s="2">
        <f>ROW()</f>
        <v>14194</v>
      </c>
      <c r="E14194" s="50"/>
    </row>
    <row r="14195" spans="1:5" ht="14.4" x14ac:dyDescent="0.3">
      <c r="A14195" s="2">
        <f>ROW()</f>
        <v>14195</v>
      </c>
      <c r="E14195" s="50"/>
    </row>
    <row r="14196" spans="1:5" ht="14.4" x14ac:dyDescent="0.3">
      <c r="A14196" s="2">
        <f>ROW()</f>
        <v>14196</v>
      </c>
      <c r="E14196" s="50"/>
    </row>
    <row r="14197" spans="1:5" ht="14.4" x14ac:dyDescent="0.3">
      <c r="A14197" s="2">
        <f>ROW()</f>
        <v>14197</v>
      </c>
      <c r="E14197" s="50"/>
    </row>
    <row r="14198" spans="1:5" ht="14.4" x14ac:dyDescent="0.3">
      <c r="A14198" s="2">
        <f>ROW()</f>
        <v>14198</v>
      </c>
      <c r="E14198" s="50"/>
    </row>
    <row r="14199" spans="1:5" ht="14.4" x14ac:dyDescent="0.3">
      <c r="A14199" s="2">
        <f>ROW()</f>
        <v>14199</v>
      </c>
      <c r="E14199" s="50"/>
    </row>
    <row r="14200" spans="1:5" ht="14.4" x14ac:dyDescent="0.3">
      <c r="A14200" s="2">
        <f>ROW()</f>
        <v>14200</v>
      </c>
      <c r="E14200" s="50"/>
    </row>
    <row r="14201" spans="1:5" ht="14.4" x14ac:dyDescent="0.3">
      <c r="A14201" s="2">
        <f>ROW()</f>
        <v>14201</v>
      </c>
      <c r="E14201" s="50"/>
    </row>
    <row r="14202" spans="1:5" ht="14.4" x14ac:dyDescent="0.3">
      <c r="A14202" s="2">
        <f>ROW()</f>
        <v>14202</v>
      </c>
      <c r="E14202" s="50"/>
    </row>
    <row r="14203" spans="1:5" ht="14.4" x14ac:dyDescent="0.3">
      <c r="A14203" s="2">
        <f>ROW()</f>
        <v>14203</v>
      </c>
      <c r="E14203" s="50"/>
    </row>
    <row r="14204" spans="1:5" ht="14.4" x14ac:dyDescent="0.3">
      <c r="A14204" s="2">
        <f>ROW()</f>
        <v>14204</v>
      </c>
      <c r="E14204" s="50"/>
    </row>
    <row r="14205" spans="1:5" ht="14.4" x14ac:dyDescent="0.3">
      <c r="A14205" s="2">
        <f>ROW()</f>
        <v>14205</v>
      </c>
      <c r="E14205" s="50"/>
    </row>
    <row r="14206" spans="1:5" ht="14.4" x14ac:dyDescent="0.3">
      <c r="A14206" s="2">
        <f>ROW()</f>
        <v>14206</v>
      </c>
      <c r="E14206" s="50"/>
    </row>
    <row r="14207" spans="1:5" ht="14.4" x14ac:dyDescent="0.3">
      <c r="A14207" s="2">
        <f>ROW()</f>
        <v>14207</v>
      </c>
      <c r="E14207" s="50"/>
    </row>
    <row r="14208" spans="1:5" ht="14.4" x14ac:dyDescent="0.3">
      <c r="A14208" s="2">
        <f>ROW()</f>
        <v>14208</v>
      </c>
      <c r="E14208" s="50"/>
    </row>
    <row r="14209" spans="1:5" ht="14.4" x14ac:dyDescent="0.3">
      <c r="A14209" s="2">
        <f>ROW()</f>
        <v>14209</v>
      </c>
      <c r="E14209" s="50"/>
    </row>
    <row r="14210" spans="1:5" ht="14.4" x14ac:dyDescent="0.3">
      <c r="A14210" s="2">
        <f>ROW()</f>
        <v>14210</v>
      </c>
      <c r="E14210" s="50"/>
    </row>
    <row r="14211" spans="1:5" ht="14.4" x14ac:dyDescent="0.3">
      <c r="A14211" s="2">
        <f>ROW()</f>
        <v>14211</v>
      </c>
      <c r="E14211" s="50"/>
    </row>
    <row r="14212" spans="1:5" ht="14.4" x14ac:dyDescent="0.3">
      <c r="A14212" s="2">
        <f>ROW()</f>
        <v>14212</v>
      </c>
      <c r="E14212" s="50"/>
    </row>
    <row r="14213" spans="1:5" ht="14.4" x14ac:dyDescent="0.3">
      <c r="A14213" s="2">
        <f>ROW()</f>
        <v>14213</v>
      </c>
      <c r="E14213" s="50"/>
    </row>
    <row r="14214" spans="1:5" ht="14.4" x14ac:dyDescent="0.3">
      <c r="A14214" s="2">
        <f>ROW()</f>
        <v>14214</v>
      </c>
      <c r="E14214" s="50"/>
    </row>
    <row r="14215" spans="1:5" ht="14.4" x14ac:dyDescent="0.3">
      <c r="A14215" s="2">
        <f>ROW()</f>
        <v>14215</v>
      </c>
      <c r="E14215" s="50"/>
    </row>
    <row r="14216" spans="1:5" ht="14.4" x14ac:dyDescent="0.3">
      <c r="A14216" s="2">
        <f>ROW()</f>
        <v>14216</v>
      </c>
      <c r="E14216" s="50"/>
    </row>
    <row r="14217" spans="1:5" ht="14.4" x14ac:dyDescent="0.3">
      <c r="A14217" s="2">
        <f>ROW()</f>
        <v>14217</v>
      </c>
      <c r="E14217" s="50"/>
    </row>
    <row r="14218" spans="1:5" ht="14.4" x14ac:dyDescent="0.3">
      <c r="A14218" s="2">
        <f>ROW()</f>
        <v>14218</v>
      </c>
      <c r="E14218" s="50"/>
    </row>
    <row r="14219" spans="1:5" ht="14.4" x14ac:dyDescent="0.3">
      <c r="A14219" s="2">
        <f>ROW()</f>
        <v>14219</v>
      </c>
      <c r="E14219" s="50"/>
    </row>
    <row r="14220" spans="1:5" ht="14.4" x14ac:dyDescent="0.3">
      <c r="A14220" s="2">
        <f>ROW()</f>
        <v>14220</v>
      </c>
      <c r="E14220" s="50"/>
    </row>
    <row r="14221" spans="1:5" ht="14.4" x14ac:dyDescent="0.3">
      <c r="A14221" s="2">
        <f>ROW()</f>
        <v>14221</v>
      </c>
      <c r="E14221" s="50"/>
    </row>
    <row r="14222" spans="1:5" ht="14.4" x14ac:dyDescent="0.3">
      <c r="A14222" s="2">
        <f>ROW()</f>
        <v>14222</v>
      </c>
      <c r="E14222" s="50"/>
    </row>
    <row r="14223" spans="1:5" ht="14.4" x14ac:dyDescent="0.3">
      <c r="A14223" s="2">
        <f>ROW()</f>
        <v>14223</v>
      </c>
      <c r="E14223" s="50"/>
    </row>
    <row r="14224" spans="1:5" ht="14.4" x14ac:dyDescent="0.3">
      <c r="A14224" s="2">
        <f>ROW()</f>
        <v>14224</v>
      </c>
      <c r="E14224" s="50"/>
    </row>
    <row r="14225" spans="1:5" ht="14.4" x14ac:dyDescent="0.3">
      <c r="A14225" s="2">
        <f>ROW()</f>
        <v>14225</v>
      </c>
      <c r="E14225" s="50"/>
    </row>
    <row r="14226" spans="1:5" ht="14.4" x14ac:dyDescent="0.3">
      <c r="A14226" s="2">
        <f>ROW()</f>
        <v>14226</v>
      </c>
      <c r="E14226" s="50"/>
    </row>
    <row r="14227" spans="1:5" ht="14.4" x14ac:dyDescent="0.3">
      <c r="A14227" s="2">
        <f>ROW()</f>
        <v>14227</v>
      </c>
      <c r="E14227" s="50"/>
    </row>
    <row r="14228" spans="1:5" ht="14.4" x14ac:dyDescent="0.3">
      <c r="A14228" s="2">
        <f>ROW()</f>
        <v>14228</v>
      </c>
      <c r="E14228" s="50"/>
    </row>
    <row r="14229" spans="1:5" ht="14.4" x14ac:dyDescent="0.3">
      <c r="A14229" s="2">
        <f>ROW()</f>
        <v>14229</v>
      </c>
      <c r="E14229" s="50"/>
    </row>
    <row r="14230" spans="1:5" ht="14.4" x14ac:dyDescent="0.3">
      <c r="A14230" s="2">
        <f>ROW()</f>
        <v>14230</v>
      </c>
      <c r="E14230" s="50"/>
    </row>
    <row r="14231" spans="1:5" ht="14.4" x14ac:dyDescent="0.3">
      <c r="A14231" s="2">
        <f>ROW()</f>
        <v>14231</v>
      </c>
      <c r="E14231" s="50"/>
    </row>
    <row r="14232" spans="1:5" ht="14.4" x14ac:dyDescent="0.3">
      <c r="A14232" s="2">
        <f>ROW()</f>
        <v>14232</v>
      </c>
      <c r="E14232" s="50"/>
    </row>
    <row r="14233" spans="1:5" ht="14.4" x14ac:dyDescent="0.3">
      <c r="A14233" s="2">
        <f>ROW()</f>
        <v>14233</v>
      </c>
      <c r="E14233" s="50"/>
    </row>
    <row r="14234" spans="1:5" ht="14.4" x14ac:dyDescent="0.3">
      <c r="A14234" s="2">
        <f>ROW()</f>
        <v>14234</v>
      </c>
      <c r="E14234" s="50"/>
    </row>
    <row r="14235" spans="1:5" ht="14.4" x14ac:dyDescent="0.3">
      <c r="A14235" s="2">
        <f>ROW()</f>
        <v>14235</v>
      </c>
      <c r="E14235" s="50"/>
    </row>
    <row r="14236" spans="1:5" ht="14.4" x14ac:dyDescent="0.3">
      <c r="A14236" s="2">
        <f>ROW()</f>
        <v>14236</v>
      </c>
      <c r="E14236" s="50"/>
    </row>
    <row r="14237" spans="1:5" ht="14.4" x14ac:dyDescent="0.3">
      <c r="A14237" s="2">
        <f>ROW()</f>
        <v>14237</v>
      </c>
      <c r="E14237" s="50"/>
    </row>
    <row r="14238" spans="1:5" ht="14.4" x14ac:dyDescent="0.3">
      <c r="A14238" s="2">
        <f>ROW()</f>
        <v>14238</v>
      </c>
      <c r="E14238" s="50"/>
    </row>
    <row r="14239" spans="1:5" ht="14.4" x14ac:dyDescent="0.3">
      <c r="A14239" s="2">
        <f>ROW()</f>
        <v>14239</v>
      </c>
      <c r="E14239" s="50"/>
    </row>
    <row r="14240" spans="1:5" ht="14.4" x14ac:dyDescent="0.3">
      <c r="A14240" s="2">
        <f>ROW()</f>
        <v>14240</v>
      </c>
      <c r="E14240" s="50"/>
    </row>
    <row r="14241" spans="1:5" ht="14.4" x14ac:dyDescent="0.3">
      <c r="A14241" s="2">
        <f>ROW()</f>
        <v>14241</v>
      </c>
      <c r="E14241" s="50"/>
    </row>
    <row r="14242" spans="1:5" ht="14.4" x14ac:dyDescent="0.3">
      <c r="A14242" s="2">
        <f>ROW()</f>
        <v>14242</v>
      </c>
      <c r="E14242" s="50"/>
    </row>
    <row r="14243" spans="1:5" ht="14.4" x14ac:dyDescent="0.3">
      <c r="A14243" s="2">
        <f>ROW()</f>
        <v>14243</v>
      </c>
      <c r="E14243" s="50"/>
    </row>
    <row r="14244" spans="1:5" ht="14.4" x14ac:dyDescent="0.3">
      <c r="A14244" s="2">
        <f>ROW()</f>
        <v>14244</v>
      </c>
      <c r="E14244" s="50"/>
    </row>
    <row r="14245" spans="1:5" ht="14.4" x14ac:dyDescent="0.3">
      <c r="A14245" s="2">
        <f>ROW()</f>
        <v>14245</v>
      </c>
      <c r="E14245" s="50"/>
    </row>
    <row r="14246" spans="1:5" ht="14.4" x14ac:dyDescent="0.3">
      <c r="A14246" s="2">
        <f>ROW()</f>
        <v>14246</v>
      </c>
      <c r="E14246" s="50"/>
    </row>
    <row r="14247" spans="1:5" ht="14.4" x14ac:dyDescent="0.3">
      <c r="A14247" s="2">
        <f>ROW()</f>
        <v>14247</v>
      </c>
      <c r="E14247" s="50"/>
    </row>
    <row r="14248" spans="1:5" ht="14.4" x14ac:dyDescent="0.3">
      <c r="A14248" s="2">
        <f>ROW()</f>
        <v>14248</v>
      </c>
      <c r="E14248" s="50"/>
    </row>
    <row r="14249" spans="1:5" ht="14.4" x14ac:dyDescent="0.3">
      <c r="A14249" s="2">
        <f>ROW()</f>
        <v>14249</v>
      </c>
      <c r="E14249" s="50"/>
    </row>
    <row r="14250" spans="1:5" ht="14.4" x14ac:dyDescent="0.3">
      <c r="A14250" s="2">
        <f>ROW()</f>
        <v>14250</v>
      </c>
      <c r="E14250" s="50"/>
    </row>
    <row r="14251" spans="1:5" ht="14.4" x14ac:dyDescent="0.3">
      <c r="A14251" s="2">
        <f>ROW()</f>
        <v>14251</v>
      </c>
      <c r="E14251" s="50"/>
    </row>
    <row r="14252" spans="1:5" ht="14.4" x14ac:dyDescent="0.3">
      <c r="A14252" s="2">
        <f>ROW()</f>
        <v>14252</v>
      </c>
      <c r="E14252" s="50"/>
    </row>
    <row r="14253" spans="1:5" ht="14.4" x14ac:dyDescent="0.3">
      <c r="A14253" s="2">
        <f>ROW()</f>
        <v>14253</v>
      </c>
      <c r="E14253" s="50"/>
    </row>
    <row r="14254" spans="1:5" ht="14.4" x14ac:dyDescent="0.3">
      <c r="A14254" s="2">
        <f>ROW()</f>
        <v>14254</v>
      </c>
      <c r="E14254" s="50"/>
    </row>
    <row r="14255" spans="1:5" ht="14.4" x14ac:dyDescent="0.3">
      <c r="A14255" s="2">
        <f>ROW()</f>
        <v>14255</v>
      </c>
      <c r="E14255" s="50"/>
    </row>
    <row r="14256" spans="1:5" ht="14.4" x14ac:dyDescent="0.3">
      <c r="A14256" s="2">
        <f>ROW()</f>
        <v>14256</v>
      </c>
      <c r="E14256" s="50"/>
    </row>
    <row r="14257" spans="1:5" ht="14.4" x14ac:dyDescent="0.3">
      <c r="A14257" s="2">
        <f>ROW()</f>
        <v>14257</v>
      </c>
      <c r="E14257" s="50"/>
    </row>
    <row r="14258" spans="1:5" ht="14.4" x14ac:dyDescent="0.3">
      <c r="A14258" s="2">
        <f>ROW()</f>
        <v>14258</v>
      </c>
      <c r="E14258" s="50"/>
    </row>
    <row r="14259" spans="1:5" ht="14.4" x14ac:dyDescent="0.3">
      <c r="A14259" s="2">
        <f>ROW()</f>
        <v>14259</v>
      </c>
      <c r="E14259" s="50"/>
    </row>
    <row r="14260" spans="1:5" ht="14.4" x14ac:dyDescent="0.3">
      <c r="A14260" s="2">
        <f>ROW()</f>
        <v>14260</v>
      </c>
      <c r="E14260" s="50"/>
    </row>
    <row r="14261" spans="1:5" ht="14.4" x14ac:dyDescent="0.3">
      <c r="A14261" s="2">
        <f>ROW()</f>
        <v>14261</v>
      </c>
      <c r="E14261" s="50"/>
    </row>
    <row r="14262" spans="1:5" ht="14.4" x14ac:dyDescent="0.3">
      <c r="A14262" s="2">
        <f>ROW()</f>
        <v>14262</v>
      </c>
      <c r="E14262" s="50"/>
    </row>
    <row r="14263" spans="1:5" ht="14.4" x14ac:dyDescent="0.3">
      <c r="A14263" s="2">
        <f>ROW()</f>
        <v>14263</v>
      </c>
      <c r="E14263" s="50"/>
    </row>
    <row r="14264" spans="1:5" ht="14.4" x14ac:dyDescent="0.3">
      <c r="A14264" s="2">
        <f>ROW()</f>
        <v>14264</v>
      </c>
      <c r="E14264" s="50"/>
    </row>
    <row r="14265" spans="1:5" ht="14.4" x14ac:dyDescent="0.3">
      <c r="A14265" s="2">
        <f>ROW()</f>
        <v>14265</v>
      </c>
      <c r="E14265" s="50"/>
    </row>
    <row r="14266" spans="1:5" ht="14.4" x14ac:dyDescent="0.3">
      <c r="A14266" s="2">
        <f>ROW()</f>
        <v>14266</v>
      </c>
      <c r="E14266" s="50"/>
    </row>
    <row r="14267" spans="1:5" ht="14.4" x14ac:dyDescent="0.3">
      <c r="A14267" s="2">
        <f>ROW()</f>
        <v>14267</v>
      </c>
      <c r="E14267" s="50"/>
    </row>
    <row r="14268" spans="1:5" ht="14.4" x14ac:dyDescent="0.3">
      <c r="A14268" s="2">
        <f>ROW()</f>
        <v>14268</v>
      </c>
      <c r="E14268" s="50"/>
    </row>
    <row r="14269" spans="1:5" ht="14.4" x14ac:dyDescent="0.3">
      <c r="A14269" s="2">
        <f>ROW()</f>
        <v>14269</v>
      </c>
      <c r="E14269" s="50"/>
    </row>
    <row r="14270" spans="1:5" ht="14.4" x14ac:dyDescent="0.3">
      <c r="A14270" s="2">
        <f>ROW()</f>
        <v>14270</v>
      </c>
      <c r="E14270" s="50"/>
    </row>
    <row r="14271" spans="1:5" ht="14.4" x14ac:dyDescent="0.3">
      <c r="A14271" s="2">
        <f>ROW()</f>
        <v>14271</v>
      </c>
      <c r="E14271" s="50"/>
    </row>
    <row r="14272" spans="1:5" ht="14.4" x14ac:dyDescent="0.3">
      <c r="A14272" s="2">
        <f>ROW()</f>
        <v>14272</v>
      </c>
      <c r="E14272" s="50"/>
    </row>
    <row r="14273" spans="1:5" ht="14.4" x14ac:dyDescent="0.3">
      <c r="A14273" s="2">
        <f>ROW()</f>
        <v>14273</v>
      </c>
      <c r="E14273" s="50"/>
    </row>
    <row r="14274" spans="1:5" ht="14.4" x14ac:dyDescent="0.3">
      <c r="A14274" s="2">
        <f>ROW()</f>
        <v>14274</v>
      </c>
      <c r="E14274" s="50"/>
    </row>
    <row r="14275" spans="1:5" ht="14.4" x14ac:dyDescent="0.3">
      <c r="A14275" s="2">
        <f>ROW()</f>
        <v>14275</v>
      </c>
      <c r="E14275" s="50"/>
    </row>
    <row r="14276" spans="1:5" ht="14.4" x14ac:dyDescent="0.3">
      <c r="A14276" s="2">
        <f>ROW()</f>
        <v>14276</v>
      </c>
      <c r="E14276" s="50"/>
    </row>
    <row r="14277" spans="1:5" ht="14.4" x14ac:dyDescent="0.3">
      <c r="A14277" s="2">
        <f>ROW()</f>
        <v>14277</v>
      </c>
      <c r="E14277" s="50"/>
    </row>
    <row r="14278" spans="1:5" ht="14.4" x14ac:dyDescent="0.3">
      <c r="A14278" s="2">
        <f>ROW()</f>
        <v>14278</v>
      </c>
      <c r="E14278" s="50"/>
    </row>
    <row r="14279" spans="1:5" ht="14.4" x14ac:dyDescent="0.3">
      <c r="A14279" s="2">
        <f>ROW()</f>
        <v>14279</v>
      </c>
      <c r="E14279" s="50"/>
    </row>
    <row r="14280" spans="1:5" ht="14.4" x14ac:dyDescent="0.3">
      <c r="A14280" s="2">
        <f>ROW()</f>
        <v>14280</v>
      </c>
      <c r="E14280" s="50"/>
    </row>
    <row r="14281" spans="1:5" ht="14.4" x14ac:dyDescent="0.3">
      <c r="A14281" s="2">
        <f>ROW()</f>
        <v>14281</v>
      </c>
      <c r="E14281" s="50"/>
    </row>
    <row r="14282" spans="1:5" ht="14.4" x14ac:dyDescent="0.3">
      <c r="A14282" s="2">
        <f>ROW()</f>
        <v>14282</v>
      </c>
      <c r="E14282" s="50"/>
    </row>
    <row r="14283" spans="1:5" ht="14.4" x14ac:dyDescent="0.3">
      <c r="A14283" s="2">
        <f>ROW()</f>
        <v>14283</v>
      </c>
      <c r="E14283" s="50"/>
    </row>
    <row r="14284" spans="1:5" ht="14.4" x14ac:dyDescent="0.3">
      <c r="A14284" s="2">
        <f>ROW()</f>
        <v>14284</v>
      </c>
      <c r="E14284" s="50"/>
    </row>
    <row r="14285" spans="1:5" ht="14.4" x14ac:dyDescent="0.3">
      <c r="A14285" s="2">
        <f>ROW()</f>
        <v>14285</v>
      </c>
      <c r="E14285" s="50"/>
    </row>
    <row r="14286" spans="1:5" ht="14.4" x14ac:dyDescent="0.3">
      <c r="A14286" s="2">
        <f>ROW()</f>
        <v>14286</v>
      </c>
      <c r="E14286" s="50"/>
    </row>
    <row r="14287" spans="1:5" ht="14.4" x14ac:dyDescent="0.3">
      <c r="A14287" s="2">
        <f>ROW()</f>
        <v>14287</v>
      </c>
      <c r="E14287" s="50"/>
    </row>
    <row r="14288" spans="1:5" ht="14.4" x14ac:dyDescent="0.3">
      <c r="A14288" s="2">
        <f>ROW()</f>
        <v>14288</v>
      </c>
      <c r="E14288" s="50"/>
    </row>
    <row r="14289" spans="1:5" ht="14.4" x14ac:dyDescent="0.3">
      <c r="A14289" s="2">
        <f>ROW()</f>
        <v>14289</v>
      </c>
      <c r="E14289" s="50"/>
    </row>
    <row r="14290" spans="1:5" ht="14.4" x14ac:dyDescent="0.3">
      <c r="A14290" s="2">
        <f>ROW()</f>
        <v>14290</v>
      </c>
      <c r="E14290" s="50"/>
    </row>
    <row r="14291" spans="1:5" ht="14.4" x14ac:dyDescent="0.3">
      <c r="A14291" s="2">
        <f>ROW()</f>
        <v>14291</v>
      </c>
      <c r="E14291" s="50"/>
    </row>
    <row r="14292" spans="1:5" ht="14.4" x14ac:dyDescent="0.3">
      <c r="A14292" s="2">
        <f>ROW()</f>
        <v>14292</v>
      </c>
      <c r="E14292" s="50"/>
    </row>
    <row r="14293" spans="1:5" ht="14.4" x14ac:dyDescent="0.3">
      <c r="A14293" s="2">
        <f>ROW()</f>
        <v>14293</v>
      </c>
      <c r="E14293" s="50"/>
    </row>
    <row r="14294" spans="1:5" ht="14.4" x14ac:dyDescent="0.3">
      <c r="A14294" s="2">
        <f>ROW()</f>
        <v>14294</v>
      </c>
      <c r="E14294" s="50"/>
    </row>
    <row r="14295" spans="1:5" ht="14.4" x14ac:dyDescent="0.3">
      <c r="A14295" s="2">
        <f>ROW()</f>
        <v>14295</v>
      </c>
      <c r="E14295" s="50"/>
    </row>
    <row r="14296" spans="1:5" ht="14.4" x14ac:dyDescent="0.3">
      <c r="A14296" s="2">
        <f>ROW()</f>
        <v>14296</v>
      </c>
      <c r="E14296" s="50"/>
    </row>
    <row r="14297" spans="1:5" ht="14.4" x14ac:dyDescent="0.3">
      <c r="A14297" s="2">
        <f>ROW()</f>
        <v>14297</v>
      </c>
      <c r="E14297" s="50"/>
    </row>
    <row r="14298" spans="1:5" ht="14.4" x14ac:dyDescent="0.3">
      <c r="A14298" s="2">
        <f>ROW()</f>
        <v>14298</v>
      </c>
      <c r="E14298" s="50"/>
    </row>
    <row r="14299" spans="1:5" ht="14.4" x14ac:dyDescent="0.3">
      <c r="A14299" s="2">
        <f>ROW()</f>
        <v>14299</v>
      </c>
      <c r="E14299" s="50"/>
    </row>
    <row r="14300" spans="1:5" ht="14.4" x14ac:dyDescent="0.3">
      <c r="A14300" s="2">
        <f>ROW()</f>
        <v>14300</v>
      </c>
      <c r="E14300" s="50"/>
    </row>
    <row r="14301" spans="1:5" ht="14.4" x14ac:dyDescent="0.3">
      <c r="A14301" s="2">
        <f>ROW()</f>
        <v>14301</v>
      </c>
      <c r="E14301" s="50"/>
    </row>
    <row r="14302" spans="1:5" ht="14.4" x14ac:dyDescent="0.3">
      <c r="A14302" s="2">
        <f>ROW()</f>
        <v>14302</v>
      </c>
      <c r="E14302" s="50"/>
    </row>
    <row r="14303" spans="1:5" ht="14.4" x14ac:dyDescent="0.3">
      <c r="A14303" s="2">
        <f>ROW()</f>
        <v>14303</v>
      </c>
      <c r="E14303" s="50"/>
    </row>
    <row r="14304" spans="1:5" ht="14.4" x14ac:dyDescent="0.3">
      <c r="A14304" s="2">
        <f>ROW()</f>
        <v>14304</v>
      </c>
      <c r="E14304" s="50"/>
    </row>
    <row r="14305" spans="1:5" ht="14.4" x14ac:dyDescent="0.3">
      <c r="A14305" s="2">
        <f>ROW()</f>
        <v>14305</v>
      </c>
      <c r="E14305" s="50"/>
    </row>
    <row r="14306" spans="1:5" ht="14.4" x14ac:dyDescent="0.3">
      <c r="A14306" s="2">
        <f>ROW()</f>
        <v>14306</v>
      </c>
      <c r="E14306" s="50"/>
    </row>
    <row r="14307" spans="1:5" ht="14.4" x14ac:dyDescent="0.3">
      <c r="A14307" s="2">
        <f>ROW()</f>
        <v>14307</v>
      </c>
      <c r="E14307" s="50"/>
    </row>
    <row r="14308" spans="1:5" ht="14.4" x14ac:dyDescent="0.3">
      <c r="A14308" s="2">
        <f>ROW()</f>
        <v>14308</v>
      </c>
      <c r="E14308" s="50"/>
    </row>
    <row r="14309" spans="1:5" ht="14.4" x14ac:dyDescent="0.3">
      <c r="A14309" s="2">
        <f>ROW()</f>
        <v>14309</v>
      </c>
      <c r="E14309" s="50"/>
    </row>
    <row r="14310" spans="1:5" ht="14.4" x14ac:dyDescent="0.3">
      <c r="A14310" s="2">
        <f>ROW()</f>
        <v>14310</v>
      </c>
      <c r="E14310" s="50"/>
    </row>
    <row r="14311" spans="1:5" ht="14.4" x14ac:dyDescent="0.3">
      <c r="A14311" s="2">
        <f>ROW()</f>
        <v>14311</v>
      </c>
      <c r="E14311" s="50"/>
    </row>
    <row r="14312" spans="1:5" ht="14.4" x14ac:dyDescent="0.3">
      <c r="A14312" s="2">
        <f>ROW()</f>
        <v>14312</v>
      </c>
      <c r="E14312" s="50"/>
    </row>
    <row r="14313" spans="1:5" ht="14.4" x14ac:dyDescent="0.3">
      <c r="A14313" s="2">
        <f>ROW()</f>
        <v>14313</v>
      </c>
      <c r="E14313" s="50"/>
    </row>
    <row r="14314" spans="1:5" ht="14.4" x14ac:dyDescent="0.3">
      <c r="A14314" s="2">
        <f>ROW()</f>
        <v>14314</v>
      </c>
      <c r="E14314" s="50"/>
    </row>
    <row r="14315" spans="1:5" ht="14.4" x14ac:dyDescent="0.3">
      <c r="A14315" s="2">
        <f>ROW()</f>
        <v>14315</v>
      </c>
      <c r="E14315" s="50"/>
    </row>
    <row r="14316" spans="1:5" ht="14.4" x14ac:dyDescent="0.3">
      <c r="A14316" s="2">
        <f>ROW()</f>
        <v>14316</v>
      </c>
      <c r="E14316" s="50"/>
    </row>
    <row r="14317" spans="1:5" ht="14.4" x14ac:dyDescent="0.3">
      <c r="A14317" s="2">
        <f>ROW()</f>
        <v>14317</v>
      </c>
      <c r="E14317" s="50"/>
    </row>
    <row r="14318" spans="1:5" ht="14.4" x14ac:dyDescent="0.3">
      <c r="A14318" s="2">
        <f>ROW()</f>
        <v>14318</v>
      </c>
      <c r="E14318" s="50"/>
    </row>
    <row r="14319" spans="1:5" ht="14.4" x14ac:dyDescent="0.3">
      <c r="A14319" s="2">
        <f>ROW()</f>
        <v>14319</v>
      </c>
      <c r="E14319" s="50"/>
    </row>
    <row r="14320" spans="1:5" ht="14.4" x14ac:dyDescent="0.3">
      <c r="A14320" s="2">
        <f>ROW()</f>
        <v>14320</v>
      </c>
      <c r="E14320" s="50"/>
    </row>
    <row r="14321" spans="1:5" ht="14.4" x14ac:dyDescent="0.3">
      <c r="A14321" s="2">
        <f>ROW()</f>
        <v>14321</v>
      </c>
      <c r="E14321" s="50"/>
    </row>
    <row r="14322" spans="1:5" ht="14.4" x14ac:dyDescent="0.3">
      <c r="A14322" s="2">
        <f>ROW()</f>
        <v>14322</v>
      </c>
      <c r="E14322" s="50"/>
    </row>
    <row r="14323" spans="1:5" ht="14.4" x14ac:dyDescent="0.3">
      <c r="A14323" s="2">
        <f>ROW()</f>
        <v>14323</v>
      </c>
      <c r="E14323" s="50"/>
    </row>
    <row r="14324" spans="1:5" ht="14.4" x14ac:dyDescent="0.3">
      <c r="A14324" s="2">
        <f>ROW()</f>
        <v>14324</v>
      </c>
      <c r="E14324" s="50"/>
    </row>
    <row r="14325" spans="1:5" ht="14.4" x14ac:dyDescent="0.3">
      <c r="A14325" s="2">
        <f>ROW()</f>
        <v>14325</v>
      </c>
      <c r="E14325" s="50"/>
    </row>
    <row r="14326" spans="1:5" ht="14.4" x14ac:dyDescent="0.3">
      <c r="A14326" s="2">
        <f>ROW()</f>
        <v>14326</v>
      </c>
      <c r="E14326" s="50"/>
    </row>
    <row r="14327" spans="1:5" ht="14.4" x14ac:dyDescent="0.3">
      <c r="A14327" s="2">
        <f>ROW()</f>
        <v>14327</v>
      </c>
      <c r="E14327" s="50"/>
    </row>
    <row r="14328" spans="1:5" ht="14.4" x14ac:dyDescent="0.3">
      <c r="A14328" s="2">
        <f>ROW()</f>
        <v>14328</v>
      </c>
      <c r="E14328" s="50"/>
    </row>
    <row r="14329" spans="1:5" ht="14.4" x14ac:dyDescent="0.3">
      <c r="A14329" s="2">
        <f>ROW()</f>
        <v>14329</v>
      </c>
      <c r="E14329" s="50"/>
    </row>
    <row r="14330" spans="1:5" ht="14.4" x14ac:dyDescent="0.3">
      <c r="A14330" s="2">
        <f>ROW()</f>
        <v>14330</v>
      </c>
      <c r="E14330" s="50"/>
    </row>
    <row r="14331" spans="1:5" ht="14.4" x14ac:dyDescent="0.3">
      <c r="A14331" s="2">
        <f>ROW()</f>
        <v>14331</v>
      </c>
      <c r="E14331" s="50"/>
    </row>
    <row r="14332" spans="1:5" ht="14.4" x14ac:dyDescent="0.3">
      <c r="A14332" s="2">
        <f>ROW()</f>
        <v>14332</v>
      </c>
      <c r="E14332" s="50"/>
    </row>
    <row r="14333" spans="1:5" ht="14.4" x14ac:dyDescent="0.3">
      <c r="A14333" s="2">
        <f>ROW()</f>
        <v>14333</v>
      </c>
      <c r="E14333" s="50"/>
    </row>
    <row r="14334" spans="1:5" ht="14.4" x14ac:dyDescent="0.3">
      <c r="A14334" s="2">
        <f>ROW()</f>
        <v>14334</v>
      </c>
      <c r="E14334" s="50"/>
    </row>
    <row r="14335" spans="1:5" ht="14.4" x14ac:dyDescent="0.3">
      <c r="A14335" s="2">
        <f>ROW()</f>
        <v>14335</v>
      </c>
      <c r="E14335" s="50"/>
    </row>
    <row r="14336" spans="1:5" ht="14.4" x14ac:dyDescent="0.3">
      <c r="A14336" s="2">
        <f>ROW()</f>
        <v>14336</v>
      </c>
      <c r="E14336" s="50"/>
    </row>
    <row r="14337" spans="1:5" ht="14.4" x14ac:dyDescent="0.3">
      <c r="A14337" s="2">
        <f>ROW()</f>
        <v>14337</v>
      </c>
      <c r="E14337" s="50"/>
    </row>
    <row r="14338" spans="1:5" ht="14.4" x14ac:dyDescent="0.3">
      <c r="A14338" s="2">
        <f>ROW()</f>
        <v>14338</v>
      </c>
      <c r="E14338" s="50"/>
    </row>
    <row r="14339" spans="1:5" ht="14.4" x14ac:dyDescent="0.3">
      <c r="A14339" s="2">
        <f>ROW()</f>
        <v>14339</v>
      </c>
      <c r="E14339" s="50"/>
    </row>
    <row r="14340" spans="1:5" ht="14.4" x14ac:dyDescent="0.3">
      <c r="A14340" s="2">
        <f>ROW()</f>
        <v>14340</v>
      </c>
      <c r="E14340" s="50"/>
    </row>
    <row r="14341" spans="1:5" ht="14.4" x14ac:dyDescent="0.3">
      <c r="A14341" s="2">
        <f>ROW()</f>
        <v>14341</v>
      </c>
      <c r="E14341" s="50"/>
    </row>
    <row r="14342" spans="1:5" ht="14.4" x14ac:dyDescent="0.3">
      <c r="A14342" s="2">
        <f>ROW()</f>
        <v>14342</v>
      </c>
      <c r="E14342" s="50"/>
    </row>
    <row r="14343" spans="1:5" ht="14.4" x14ac:dyDescent="0.3">
      <c r="A14343" s="2">
        <f>ROW()</f>
        <v>14343</v>
      </c>
      <c r="E14343" s="50"/>
    </row>
    <row r="14344" spans="1:5" ht="14.4" x14ac:dyDescent="0.3">
      <c r="A14344" s="2">
        <f>ROW()</f>
        <v>14344</v>
      </c>
      <c r="E14344" s="50"/>
    </row>
    <row r="14345" spans="1:5" ht="14.4" x14ac:dyDescent="0.3">
      <c r="A14345" s="2">
        <f>ROW()</f>
        <v>14345</v>
      </c>
      <c r="E14345" s="50"/>
    </row>
    <row r="14346" spans="1:5" ht="14.4" x14ac:dyDescent="0.3">
      <c r="A14346" s="2">
        <f>ROW()</f>
        <v>14346</v>
      </c>
      <c r="E14346" s="50"/>
    </row>
    <row r="14347" spans="1:5" ht="14.4" x14ac:dyDescent="0.3">
      <c r="A14347" s="2">
        <f>ROW()</f>
        <v>14347</v>
      </c>
      <c r="E14347" s="50"/>
    </row>
    <row r="14348" spans="1:5" ht="14.4" x14ac:dyDescent="0.3">
      <c r="A14348" s="2">
        <f>ROW()</f>
        <v>14348</v>
      </c>
      <c r="E14348" s="50"/>
    </row>
    <row r="14349" spans="1:5" ht="14.4" x14ac:dyDescent="0.3">
      <c r="A14349" s="2">
        <f>ROW()</f>
        <v>14349</v>
      </c>
      <c r="E14349" s="50"/>
    </row>
    <row r="14350" spans="1:5" ht="14.4" x14ac:dyDescent="0.3">
      <c r="A14350" s="2">
        <f>ROW()</f>
        <v>14350</v>
      </c>
      <c r="E14350" s="50"/>
    </row>
    <row r="14351" spans="1:5" ht="14.4" x14ac:dyDescent="0.3">
      <c r="A14351" s="2">
        <f>ROW()</f>
        <v>14351</v>
      </c>
      <c r="E14351" s="50"/>
    </row>
    <row r="14352" spans="1:5" ht="14.4" x14ac:dyDescent="0.3">
      <c r="A14352" s="2">
        <f>ROW()</f>
        <v>14352</v>
      </c>
      <c r="E14352" s="50"/>
    </row>
    <row r="14353" spans="1:5" ht="14.4" x14ac:dyDescent="0.3">
      <c r="A14353" s="2">
        <f>ROW()</f>
        <v>14353</v>
      </c>
      <c r="E14353" s="50"/>
    </row>
    <row r="14354" spans="1:5" ht="14.4" x14ac:dyDescent="0.3">
      <c r="A14354" s="2">
        <f>ROW()</f>
        <v>14354</v>
      </c>
      <c r="E14354" s="50"/>
    </row>
    <row r="14355" spans="1:5" ht="14.4" x14ac:dyDescent="0.3">
      <c r="A14355" s="2">
        <f>ROW()</f>
        <v>14355</v>
      </c>
      <c r="E14355" s="50"/>
    </row>
    <row r="14356" spans="1:5" ht="14.4" x14ac:dyDescent="0.3">
      <c r="A14356" s="2">
        <f>ROW()</f>
        <v>14356</v>
      </c>
      <c r="E14356" s="50"/>
    </row>
    <row r="14357" spans="1:5" ht="14.4" x14ac:dyDescent="0.3">
      <c r="A14357" s="2">
        <f>ROW()</f>
        <v>14357</v>
      </c>
      <c r="E14357" s="50"/>
    </row>
    <row r="14358" spans="1:5" ht="14.4" x14ac:dyDescent="0.3">
      <c r="A14358" s="2">
        <f>ROW()</f>
        <v>14358</v>
      </c>
      <c r="E14358" s="50"/>
    </row>
    <row r="14359" spans="1:5" ht="14.4" x14ac:dyDescent="0.3">
      <c r="A14359" s="2">
        <f>ROW()</f>
        <v>14359</v>
      </c>
      <c r="E14359" s="50"/>
    </row>
    <row r="14360" spans="1:5" ht="14.4" x14ac:dyDescent="0.3">
      <c r="A14360" s="2">
        <f>ROW()</f>
        <v>14360</v>
      </c>
      <c r="E14360" s="50"/>
    </row>
    <row r="14361" spans="1:5" ht="14.4" x14ac:dyDescent="0.3">
      <c r="A14361" s="2">
        <f>ROW()</f>
        <v>14361</v>
      </c>
      <c r="E14361" s="50"/>
    </row>
    <row r="14362" spans="1:5" ht="14.4" x14ac:dyDescent="0.3">
      <c r="A14362" s="2">
        <f>ROW()</f>
        <v>14362</v>
      </c>
      <c r="E14362" s="50"/>
    </row>
    <row r="14363" spans="1:5" ht="14.4" x14ac:dyDescent="0.3">
      <c r="A14363" s="2">
        <f>ROW()</f>
        <v>14363</v>
      </c>
      <c r="E14363" s="50"/>
    </row>
    <row r="14364" spans="1:5" ht="14.4" x14ac:dyDescent="0.3">
      <c r="A14364" s="2">
        <f>ROW()</f>
        <v>14364</v>
      </c>
      <c r="E14364" s="50"/>
    </row>
    <row r="14365" spans="1:5" ht="14.4" x14ac:dyDescent="0.3">
      <c r="A14365" s="2">
        <f>ROW()</f>
        <v>14365</v>
      </c>
      <c r="E14365" s="50"/>
    </row>
    <row r="14366" spans="1:5" ht="14.4" x14ac:dyDescent="0.3">
      <c r="A14366" s="2">
        <f>ROW()</f>
        <v>14366</v>
      </c>
      <c r="E14366" s="50"/>
    </row>
    <row r="14367" spans="1:5" ht="14.4" x14ac:dyDescent="0.3">
      <c r="A14367" s="2">
        <f>ROW()</f>
        <v>14367</v>
      </c>
      <c r="E14367" s="50"/>
    </row>
    <row r="14368" spans="1:5" ht="14.4" x14ac:dyDescent="0.3">
      <c r="A14368" s="2">
        <f>ROW()</f>
        <v>14368</v>
      </c>
      <c r="E14368" s="50"/>
    </row>
    <row r="14369" spans="1:5" ht="14.4" x14ac:dyDescent="0.3">
      <c r="A14369" s="2">
        <f>ROW()</f>
        <v>14369</v>
      </c>
      <c r="E14369" s="50"/>
    </row>
    <row r="14370" spans="1:5" ht="14.4" x14ac:dyDescent="0.3">
      <c r="A14370" s="2">
        <f>ROW()</f>
        <v>14370</v>
      </c>
      <c r="E14370" s="50"/>
    </row>
    <row r="14371" spans="1:5" ht="14.4" x14ac:dyDescent="0.3">
      <c r="A14371" s="2">
        <f>ROW()</f>
        <v>14371</v>
      </c>
      <c r="E14371" s="50"/>
    </row>
    <row r="14372" spans="1:5" ht="14.4" x14ac:dyDescent="0.3">
      <c r="A14372" s="2">
        <f>ROW()</f>
        <v>14372</v>
      </c>
      <c r="E14372" s="50"/>
    </row>
    <row r="14373" spans="1:5" ht="14.4" x14ac:dyDescent="0.3">
      <c r="A14373" s="2">
        <f>ROW()</f>
        <v>14373</v>
      </c>
      <c r="E14373" s="50"/>
    </row>
    <row r="14374" spans="1:5" ht="14.4" x14ac:dyDescent="0.3">
      <c r="A14374" s="2">
        <f>ROW()</f>
        <v>14374</v>
      </c>
      <c r="E14374" s="50"/>
    </row>
    <row r="14375" spans="1:5" ht="14.4" x14ac:dyDescent="0.3">
      <c r="A14375" s="2">
        <f>ROW()</f>
        <v>14375</v>
      </c>
      <c r="E14375" s="50"/>
    </row>
    <row r="14376" spans="1:5" ht="14.4" x14ac:dyDescent="0.3">
      <c r="A14376" s="2">
        <f>ROW()</f>
        <v>14376</v>
      </c>
      <c r="E14376" s="50"/>
    </row>
    <row r="14377" spans="1:5" ht="14.4" x14ac:dyDescent="0.3">
      <c r="A14377" s="2">
        <f>ROW()</f>
        <v>14377</v>
      </c>
      <c r="E14377" s="50"/>
    </row>
    <row r="14378" spans="1:5" ht="14.4" x14ac:dyDescent="0.3">
      <c r="A14378" s="2">
        <f>ROW()</f>
        <v>14378</v>
      </c>
      <c r="E14378" s="50"/>
    </row>
    <row r="14379" spans="1:5" ht="14.4" x14ac:dyDescent="0.3">
      <c r="A14379" s="2">
        <f>ROW()</f>
        <v>14379</v>
      </c>
      <c r="E14379" s="50"/>
    </row>
    <row r="14380" spans="1:5" ht="14.4" x14ac:dyDescent="0.3">
      <c r="A14380" s="2">
        <f>ROW()</f>
        <v>14380</v>
      </c>
      <c r="E14380" s="50"/>
    </row>
    <row r="14381" spans="1:5" ht="14.4" x14ac:dyDescent="0.3">
      <c r="A14381" s="2">
        <f>ROW()</f>
        <v>14381</v>
      </c>
      <c r="E14381" s="50"/>
    </row>
    <row r="14382" spans="1:5" ht="14.4" x14ac:dyDescent="0.3">
      <c r="A14382" s="2">
        <f>ROW()</f>
        <v>14382</v>
      </c>
      <c r="E14382" s="50"/>
    </row>
    <row r="14383" spans="1:5" ht="14.4" x14ac:dyDescent="0.3">
      <c r="A14383" s="2">
        <f>ROW()</f>
        <v>14383</v>
      </c>
      <c r="E14383" s="50"/>
    </row>
    <row r="14384" spans="1:5" ht="14.4" x14ac:dyDescent="0.3">
      <c r="A14384" s="2">
        <f>ROW()</f>
        <v>14384</v>
      </c>
      <c r="E14384" s="50"/>
    </row>
    <row r="14385" spans="1:5" ht="14.4" x14ac:dyDescent="0.3">
      <c r="A14385" s="2">
        <f>ROW()</f>
        <v>14385</v>
      </c>
      <c r="E14385" s="50"/>
    </row>
    <row r="14386" spans="1:5" ht="14.4" x14ac:dyDescent="0.3">
      <c r="A14386" s="2">
        <f>ROW()</f>
        <v>14386</v>
      </c>
      <c r="E14386" s="50"/>
    </row>
    <row r="14387" spans="1:5" ht="14.4" x14ac:dyDescent="0.3">
      <c r="A14387" s="2">
        <f>ROW()</f>
        <v>14387</v>
      </c>
      <c r="E14387" s="50"/>
    </row>
    <row r="14388" spans="1:5" ht="14.4" x14ac:dyDescent="0.3">
      <c r="A14388" s="2">
        <f>ROW()</f>
        <v>14388</v>
      </c>
      <c r="E14388" s="50"/>
    </row>
    <row r="14389" spans="1:5" ht="14.4" x14ac:dyDescent="0.3">
      <c r="A14389" s="2">
        <f>ROW()</f>
        <v>14389</v>
      </c>
      <c r="E14389" s="50"/>
    </row>
    <row r="14390" spans="1:5" ht="14.4" x14ac:dyDescent="0.3">
      <c r="A14390" s="2">
        <f>ROW()</f>
        <v>14390</v>
      </c>
      <c r="E14390" s="50"/>
    </row>
    <row r="14391" spans="1:5" ht="14.4" x14ac:dyDescent="0.3">
      <c r="A14391" s="2">
        <f>ROW()</f>
        <v>14391</v>
      </c>
      <c r="E14391" s="50"/>
    </row>
    <row r="14392" spans="1:5" ht="14.4" x14ac:dyDescent="0.3">
      <c r="A14392" s="2">
        <f>ROW()</f>
        <v>14392</v>
      </c>
      <c r="E14392" s="50"/>
    </row>
    <row r="14393" spans="1:5" ht="14.4" x14ac:dyDescent="0.3">
      <c r="A14393" s="2">
        <f>ROW()</f>
        <v>14393</v>
      </c>
      <c r="E14393" s="50"/>
    </row>
    <row r="14394" spans="1:5" ht="14.4" x14ac:dyDescent="0.3">
      <c r="A14394" s="2">
        <f>ROW()</f>
        <v>14394</v>
      </c>
      <c r="E14394" s="50"/>
    </row>
    <row r="14395" spans="1:5" ht="14.4" x14ac:dyDescent="0.3">
      <c r="A14395" s="2">
        <f>ROW()</f>
        <v>14395</v>
      </c>
      <c r="E14395" s="50"/>
    </row>
    <row r="14396" spans="1:5" ht="14.4" x14ac:dyDescent="0.3">
      <c r="A14396" s="2">
        <f>ROW()</f>
        <v>14396</v>
      </c>
      <c r="E14396" s="50"/>
    </row>
    <row r="14397" spans="1:5" ht="14.4" x14ac:dyDescent="0.3">
      <c r="A14397" s="2">
        <f>ROW()</f>
        <v>14397</v>
      </c>
      <c r="E14397" s="50"/>
    </row>
    <row r="14398" spans="1:5" ht="14.4" x14ac:dyDescent="0.3">
      <c r="A14398" s="2">
        <f>ROW()</f>
        <v>14398</v>
      </c>
      <c r="E14398" s="50"/>
    </row>
    <row r="14399" spans="1:5" ht="14.4" x14ac:dyDescent="0.3">
      <c r="A14399" s="2">
        <f>ROW()</f>
        <v>14399</v>
      </c>
      <c r="E14399" s="50"/>
    </row>
    <row r="14400" spans="1:5" ht="14.4" x14ac:dyDescent="0.3">
      <c r="A14400" s="2">
        <f>ROW()</f>
        <v>14400</v>
      </c>
      <c r="E14400" s="50"/>
    </row>
    <row r="14401" spans="1:5" ht="14.4" x14ac:dyDescent="0.3">
      <c r="A14401" s="2">
        <f>ROW()</f>
        <v>14401</v>
      </c>
      <c r="E14401" s="50"/>
    </row>
    <row r="14402" spans="1:5" ht="14.4" x14ac:dyDescent="0.3">
      <c r="A14402" s="2">
        <f>ROW()</f>
        <v>14402</v>
      </c>
      <c r="E14402" s="50"/>
    </row>
    <row r="14403" spans="1:5" ht="14.4" x14ac:dyDescent="0.3">
      <c r="A14403" s="2">
        <f>ROW()</f>
        <v>14403</v>
      </c>
      <c r="E14403" s="50"/>
    </row>
    <row r="14404" spans="1:5" ht="14.4" x14ac:dyDescent="0.3">
      <c r="A14404" s="2">
        <f>ROW()</f>
        <v>14404</v>
      </c>
      <c r="E14404" s="50"/>
    </row>
    <row r="14405" spans="1:5" ht="14.4" x14ac:dyDescent="0.3">
      <c r="A14405" s="2">
        <f>ROW()</f>
        <v>14405</v>
      </c>
      <c r="E14405" s="50"/>
    </row>
    <row r="14406" spans="1:5" ht="14.4" x14ac:dyDescent="0.3">
      <c r="A14406" s="2">
        <f>ROW()</f>
        <v>14406</v>
      </c>
      <c r="E14406" s="50"/>
    </row>
    <row r="14407" spans="1:5" ht="14.4" x14ac:dyDescent="0.3">
      <c r="A14407" s="2">
        <f>ROW()</f>
        <v>14407</v>
      </c>
      <c r="E14407" s="50"/>
    </row>
    <row r="14408" spans="1:5" ht="14.4" x14ac:dyDescent="0.3">
      <c r="A14408" s="2">
        <f>ROW()</f>
        <v>14408</v>
      </c>
      <c r="E14408" s="50"/>
    </row>
    <row r="14409" spans="1:5" ht="14.4" x14ac:dyDescent="0.3">
      <c r="A14409" s="2">
        <f>ROW()</f>
        <v>14409</v>
      </c>
      <c r="E14409" s="50"/>
    </row>
    <row r="14410" spans="1:5" ht="14.4" x14ac:dyDescent="0.3">
      <c r="A14410" s="2">
        <f>ROW()</f>
        <v>14410</v>
      </c>
      <c r="E14410" s="50"/>
    </row>
    <row r="14411" spans="1:5" ht="14.4" x14ac:dyDescent="0.3">
      <c r="A14411" s="2">
        <f>ROW()</f>
        <v>14411</v>
      </c>
      <c r="E14411" s="50"/>
    </row>
    <row r="14412" spans="1:5" ht="14.4" x14ac:dyDescent="0.3">
      <c r="A14412" s="2">
        <f>ROW()</f>
        <v>14412</v>
      </c>
      <c r="E14412" s="50"/>
    </row>
    <row r="14413" spans="1:5" ht="14.4" x14ac:dyDescent="0.3">
      <c r="A14413" s="2">
        <f>ROW()</f>
        <v>14413</v>
      </c>
      <c r="E14413" s="50"/>
    </row>
    <row r="14414" spans="1:5" ht="14.4" x14ac:dyDescent="0.3">
      <c r="A14414" s="2">
        <f>ROW()</f>
        <v>14414</v>
      </c>
      <c r="E14414" s="50"/>
    </row>
    <row r="14415" spans="1:5" ht="14.4" x14ac:dyDescent="0.3">
      <c r="A14415" s="2">
        <f>ROW()</f>
        <v>14415</v>
      </c>
      <c r="E14415" s="50"/>
    </row>
    <row r="14416" spans="1:5" ht="14.4" x14ac:dyDescent="0.3">
      <c r="A14416" s="2">
        <f>ROW()</f>
        <v>14416</v>
      </c>
      <c r="E14416" s="50"/>
    </row>
    <row r="14417" spans="1:5" ht="14.4" x14ac:dyDescent="0.3">
      <c r="A14417" s="2">
        <f>ROW()</f>
        <v>14417</v>
      </c>
      <c r="E14417" s="50"/>
    </row>
    <row r="14418" spans="1:5" ht="14.4" x14ac:dyDescent="0.3">
      <c r="A14418" s="2">
        <f>ROW()</f>
        <v>14418</v>
      </c>
      <c r="E14418" s="50"/>
    </row>
    <row r="14419" spans="1:5" ht="14.4" x14ac:dyDescent="0.3">
      <c r="A14419" s="2">
        <f>ROW()</f>
        <v>14419</v>
      </c>
      <c r="E14419" s="50"/>
    </row>
    <row r="14420" spans="1:5" ht="14.4" x14ac:dyDescent="0.3">
      <c r="A14420" s="2">
        <f>ROW()</f>
        <v>14420</v>
      </c>
      <c r="E14420" s="50"/>
    </row>
    <row r="14421" spans="1:5" ht="14.4" x14ac:dyDescent="0.3">
      <c r="A14421" s="2">
        <f>ROW()</f>
        <v>14421</v>
      </c>
      <c r="E14421" s="50"/>
    </row>
    <row r="14422" spans="1:5" ht="14.4" x14ac:dyDescent="0.3">
      <c r="A14422" s="2">
        <f>ROW()</f>
        <v>14422</v>
      </c>
      <c r="E14422" s="50"/>
    </row>
    <row r="14423" spans="1:5" ht="14.4" x14ac:dyDescent="0.3">
      <c r="A14423" s="2">
        <f>ROW()</f>
        <v>14423</v>
      </c>
      <c r="E14423" s="50"/>
    </row>
    <row r="14424" spans="1:5" ht="14.4" x14ac:dyDescent="0.3">
      <c r="A14424" s="2">
        <f>ROW()</f>
        <v>14424</v>
      </c>
      <c r="E14424" s="50"/>
    </row>
    <row r="14425" spans="1:5" ht="14.4" x14ac:dyDescent="0.3">
      <c r="A14425" s="2">
        <f>ROW()</f>
        <v>14425</v>
      </c>
      <c r="E14425" s="50"/>
    </row>
    <row r="14426" spans="1:5" ht="14.4" x14ac:dyDescent="0.3">
      <c r="A14426" s="2">
        <f>ROW()</f>
        <v>14426</v>
      </c>
      <c r="E14426" s="50"/>
    </row>
    <row r="14427" spans="1:5" ht="14.4" x14ac:dyDescent="0.3">
      <c r="A14427" s="2">
        <f>ROW()</f>
        <v>14427</v>
      </c>
      <c r="E14427" s="50"/>
    </row>
    <row r="14428" spans="1:5" ht="14.4" x14ac:dyDescent="0.3">
      <c r="A14428" s="2">
        <f>ROW()</f>
        <v>14428</v>
      </c>
      <c r="E14428" s="50"/>
    </row>
    <row r="14429" spans="1:5" ht="14.4" x14ac:dyDescent="0.3">
      <c r="A14429" s="2">
        <f>ROW()</f>
        <v>14429</v>
      </c>
      <c r="E14429" s="50"/>
    </row>
    <row r="14430" spans="1:5" ht="14.4" x14ac:dyDescent="0.3">
      <c r="A14430" s="2">
        <f>ROW()</f>
        <v>14430</v>
      </c>
      <c r="E14430" s="50"/>
    </row>
    <row r="14431" spans="1:5" ht="14.4" x14ac:dyDescent="0.3">
      <c r="A14431" s="2">
        <f>ROW()</f>
        <v>14431</v>
      </c>
      <c r="E14431" s="50"/>
    </row>
    <row r="14432" spans="1:5" ht="14.4" x14ac:dyDescent="0.3">
      <c r="A14432" s="2">
        <f>ROW()</f>
        <v>14432</v>
      </c>
      <c r="E14432" s="50"/>
    </row>
    <row r="14433" spans="1:5" ht="14.4" x14ac:dyDescent="0.3">
      <c r="A14433" s="2">
        <f>ROW()</f>
        <v>14433</v>
      </c>
      <c r="E14433" s="50"/>
    </row>
    <row r="14434" spans="1:5" ht="14.4" x14ac:dyDescent="0.3">
      <c r="A14434" s="2">
        <f>ROW()</f>
        <v>14434</v>
      </c>
      <c r="E14434" s="50"/>
    </row>
    <row r="14435" spans="1:5" ht="14.4" x14ac:dyDescent="0.3">
      <c r="A14435" s="2">
        <f>ROW()</f>
        <v>14435</v>
      </c>
      <c r="E14435" s="50"/>
    </row>
    <row r="14436" spans="1:5" ht="14.4" x14ac:dyDescent="0.3">
      <c r="A14436" s="2">
        <f>ROW()</f>
        <v>14436</v>
      </c>
      <c r="E14436" s="50"/>
    </row>
    <row r="14437" spans="1:5" ht="14.4" x14ac:dyDescent="0.3">
      <c r="A14437" s="2">
        <f>ROW()</f>
        <v>14437</v>
      </c>
      <c r="E14437" s="50"/>
    </row>
    <row r="14438" spans="1:5" ht="14.4" x14ac:dyDescent="0.3">
      <c r="A14438" s="2">
        <f>ROW()</f>
        <v>14438</v>
      </c>
      <c r="E14438" s="50"/>
    </row>
    <row r="14439" spans="1:5" ht="14.4" x14ac:dyDescent="0.3">
      <c r="A14439" s="2">
        <f>ROW()</f>
        <v>14439</v>
      </c>
      <c r="E14439" s="50"/>
    </row>
    <row r="14440" spans="1:5" ht="14.4" x14ac:dyDescent="0.3">
      <c r="A14440" s="2">
        <f>ROW()</f>
        <v>14440</v>
      </c>
      <c r="E14440" s="50"/>
    </row>
    <row r="14441" spans="1:5" ht="14.4" x14ac:dyDescent="0.3">
      <c r="A14441" s="2">
        <f>ROW()</f>
        <v>14441</v>
      </c>
      <c r="E14441" s="50"/>
    </row>
    <row r="14442" spans="1:5" ht="14.4" x14ac:dyDescent="0.3">
      <c r="A14442" s="2">
        <f>ROW()</f>
        <v>14442</v>
      </c>
      <c r="E14442" s="50"/>
    </row>
    <row r="14443" spans="1:5" ht="14.4" x14ac:dyDescent="0.3">
      <c r="A14443" s="2">
        <f>ROW()</f>
        <v>14443</v>
      </c>
      <c r="E14443" s="50"/>
    </row>
    <row r="14444" spans="1:5" ht="14.4" x14ac:dyDescent="0.3">
      <c r="A14444" s="2">
        <f>ROW()</f>
        <v>14444</v>
      </c>
      <c r="E14444" s="50"/>
    </row>
    <row r="14445" spans="1:5" ht="14.4" x14ac:dyDescent="0.3">
      <c r="A14445" s="2">
        <f>ROW()</f>
        <v>14445</v>
      </c>
      <c r="E14445" s="50"/>
    </row>
    <row r="14446" spans="1:5" ht="14.4" x14ac:dyDescent="0.3">
      <c r="A14446" s="2">
        <f>ROW()</f>
        <v>14446</v>
      </c>
      <c r="E14446" s="50"/>
    </row>
    <row r="14447" spans="1:5" ht="14.4" x14ac:dyDescent="0.3">
      <c r="A14447" s="2">
        <f>ROW()</f>
        <v>14447</v>
      </c>
      <c r="E14447" s="50"/>
    </row>
    <row r="14448" spans="1:5" ht="14.4" x14ac:dyDescent="0.3">
      <c r="A14448" s="2">
        <f>ROW()</f>
        <v>14448</v>
      </c>
      <c r="E14448" s="50"/>
    </row>
    <row r="14449" spans="1:5" ht="14.4" x14ac:dyDescent="0.3">
      <c r="A14449" s="2">
        <f>ROW()</f>
        <v>14449</v>
      </c>
      <c r="E14449" s="50"/>
    </row>
    <row r="14450" spans="1:5" ht="14.4" x14ac:dyDescent="0.3">
      <c r="A14450" s="2">
        <f>ROW()</f>
        <v>14450</v>
      </c>
      <c r="E14450" s="50"/>
    </row>
    <row r="14451" spans="1:5" ht="14.4" x14ac:dyDescent="0.3">
      <c r="A14451" s="2">
        <f>ROW()</f>
        <v>14451</v>
      </c>
      <c r="E14451" s="50"/>
    </row>
    <row r="14452" spans="1:5" ht="14.4" x14ac:dyDescent="0.3">
      <c r="A14452" s="2">
        <f>ROW()</f>
        <v>14452</v>
      </c>
      <c r="E14452" s="50"/>
    </row>
    <row r="14453" spans="1:5" ht="14.4" x14ac:dyDescent="0.3">
      <c r="A14453" s="2">
        <f>ROW()</f>
        <v>14453</v>
      </c>
      <c r="E14453" s="50"/>
    </row>
    <row r="14454" spans="1:5" ht="14.4" x14ac:dyDescent="0.3">
      <c r="A14454" s="2">
        <f>ROW()</f>
        <v>14454</v>
      </c>
      <c r="E14454" s="50"/>
    </row>
    <row r="14455" spans="1:5" ht="14.4" x14ac:dyDescent="0.3">
      <c r="A14455" s="2">
        <f>ROW()</f>
        <v>14455</v>
      </c>
      <c r="E14455" s="50"/>
    </row>
    <row r="14456" spans="1:5" ht="14.4" x14ac:dyDescent="0.3">
      <c r="A14456" s="2">
        <f>ROW()</f>
        <v>14456</v>
      </c>
      <c r="E14456" s="50"/>
    </row>
    <row r="14457" spans="1:5" ht="14.4" x14ac:dyDescent="0.3">
      <c r="A14457" s="2">
        <f>ROW()</f>
        <v>14457</v>
      </c>
      <c r="E14457" s="50"/>
    </row>
    <row r="14458" spans="1:5" ht="14.4" x14ac:dyDescent="0.3">
      <c r="A14458" s="2">
        <f>ROW()</f>
        <v>14458</v>
      </c>
      <c r="E14458" s="50"/>
    </row>
    <row r="14459" spans="1:5" ht="14.4" x14ac:dyDescent="0.3">
      <c r="A14459" s="2">
        <f>ROW()</f>
        <v>14459</v>
      </c>
      <c r="E14459" s="50"/>
    </row>
    <row r="14460" spans="1:5" ht="14.4" x14ac:dyDescent="0.3">
      <c r="A14460" s="2">
        <f>ROW()</f>
        <v>14460</v>
      </c>
      <c r="E14460" s="50"/>
    </row>
    <row r="14461" spans="1:5" ht="14.4" x14ac:dyDescent="0.3">
      <c r="A14461" s="2">
        <f>ROW()</f>
        <v>14461</v>
      </c>
      <c r="E14461" s="50"/>
    </row>
    <row r="14462" spans="1:5" ht="14.4" x14ac:dyDescent="0.3">
      <c r="A14462" s="2">
        <f>ROW()</f>
        <v>14462</v>
      </c>
      <c r="E14462" s="50"/>
    </row>
    <row r="14463" spans="1:5" ht="14.4" x14ac:dyDescent="0.3">
      <c r="A14463" s="2">
        <f>ROW()</f>
        <v>14463</v>
      </c>
      <c r="E14463" s="50"/>
    </row>
    <row r="14464" spans="1:5" ht="14.4" x14ac:dyDescent="0.3">
      <c r="A14464" s="2">
        <f>ROW()</f>
        <v>14464</v>
      </c>
      <c r="E14464" s="50"/>
    </row>
    <row r="14465" spans="1:5" ht="14.4" x14ac:dyDescent="0.3">
      <c r="A14465" s="2">
        <f>ROW()</f>
        <v>14465</v>
      </c>
      <c r="E14465" s="50"/>
    </row>
    <row r="14466" spans="1:5" ht="14.4" x14ac:dyDescent="0.3">
      <c r="A14466" s="2">
        <f>ROW()</f>
        <v>14466</v>
      </c>
      <c r="E14466" s="50"/>
    </row>
    <row r="14467" spans="1:5" ht="14.4" x14ac:dyDescent="0.3">
      <c r="A14467" s="2">
        <f>ROW()</f>
        <v>14467</v>
      </c>
      <c r="E14467" s="50"/>
    </row>
    <row r="14468" spans="1:5" ht="14.4" x14ac:dyDescent="0.3">
      <c r="A14468" s="2">
        <f>ROW()</f>
        <v>14468</v>
      </c>
      <c r="E14468" s="50"/>
    </row>
    <row r="14469" spans="1:5" ht="14.4" x14ac:dyDescent="0.3">
      <c r="A14469" s="2">
        <f>ROW()</f>
        <v>14469</v>
      </c>
      <c r="E14469" s="50"/>
    </row>
    <row r="14470" spans="1:5" ht="14.4" x14ac:dyDescent="0.3">
      <c r="A14470" s="2">
        <f>ROW()</f>
        <v>14470</v>
      </c>
      <c r="E14470" s="50"/>
    </row>
    <row r="14471" spans="1:5" ht="14.4" x14ac:dyDescent="0.3">
      <c r="A14471" s="2">
        <f>ROW()</f>
        <v>14471</v>
      </c>
      <c r="E14471" s="50"/>
    </row>
    <row r="14472" spans="1:5" ht="14.4" x14ac:dyDescent="0.3">
      <c r="A14472" s="2">
        <f>ROW()</f>
        <v>14472</v>
      </c>
      <c r="E14472" s="50"/>
    </row>
    <row r="14473" spans="1:5" ht="14.4" x14ac:dyDescent="0.3">
      <c r="A14473" s="2">
        <f>ROW()</f>
        <v>14473</v>
      </c>
      <c r="E14473" s="50"/>
    </row>
    <row r="14474" spans="1:5" ht="14.4" x14ac:dyDescent="0.3">
      <c r="A14474" s="2">
        <f>ROW()</f>
        <v>14474</v>
      </c>
      <c r="E14474" s="50"/>
    </row>
    <row r="14475" spans="1:5" ht="14.4" x14ac:dyDescent="0.3">
      <c r="A14475" s="2">
        <f>ROW()</f>
        <v>14475</v>
      </c>
      <c r="E14475" s="50"/>
    </row>
    <row r="14476" spans="1:5" ht="14.4" x14ac:dyDescent="0.3">
      <c r="A14476" s="2">
        <f>ROW()</f>
        <v>14476</v>
      </c>
      <c r="E14476" s="50"/>
    </row>
    <row r="14477" spans="1:5" ht="14.4" x14ac:dyDescent="0.3">
      <c r="A14477" s="2">
        <f>ROW()</f>
        <v>14477</v>
      </c>
      <c r="E14477" s="50"/>
    </row>
    <row r="14478" spans="1:5" ht="14.4" x14ac:dyDescent="0.3">
      <c r="A14478" s="2">
        <f>ROW()</f>
        <v>14478</v>
      </c>
      <c r="E14478" s="50"/>
    </row>
    <row r="14479" spans="1:5" ht="14.4" x14ac:dyDescent="0.3">
      <c r="A14479" s="2">
        <f>ROW()</f>
        <v>14479</v>
      </c>
      <c r="E14479" s="50"/>
    </row>
    <row r="14480" spans="1:5" ht="14.4" x14ac:dyDescent="0.3">
      <c r="A14480" s="2">
        <f>ROW()</f>
        <v>14480</v>
      </c>
      <c r="E14480" s="50"/>
    </row>
    <row r="14481" spans="1:5" ht="14.4" x14ac:dyDescent="0.3">
      <c r="A14481" s="2">
        <f>ROW()</f>
        <v>14481</v>
      </c>
      <c r="E14481" s="50"/>
    </row>
    <row r="14482" spans="1:5" ht="14.4" x14ac:dyDescent="0.3">
      <c r="A14482" s="2">
        <f>ROW()</f>
        <v>14482</v>
      </c>
      <c r="E14482" s="50"/>
    </row>
    <row r="14483" spans="1:5" ht="14.4" x14ac:dyDescent="0.3">
      <c r="A14483" s="2">
        <f>ROW()</f>
        <v>14483</v>
      </c>
      <c r="E14483" s="50"/>
    </row>
    <row r="14484" spans="1:5" ht="14.4" x14ac:dyDescent="0.3">
      <c r="A14484" s="2">
        <f>ROW()</f>
        <v>14484</v>
      </c>
      <c r="E14484" s="50"/>
    </row>
    <row r="14485" spans="1:5" ht="14.4" x14ac:dyDescent="0.3">
      <c r="A14485" s="2">
        <f>ROW()</f>
        <v>14485</v>
      </c>
      <c r="E14485" s="50"/>
    </row>
    <row r="14486" spans="1:5" ht="14.4" x14ac:dyDescent="0.3">
      <c r="A14486" s="2">
        <f>ROW()</f>
        <v>14486</v>
      </c>
      <c r="E14486" s="50"/>
    </row>
    <row r="14487" spans="1:5" ht="14.4" x14ac:dyDescent="0.3">
      <c r="A14487" s="2">
        <f>ROW()</f>
        <v>14487</v>
      </c>
      <c r="E14487" s="50"/>
    </row>
    <row r="14488" spans="1:5" ht="14.4" x14ac:dyDescent="0.3">
      <c r="A14488" s="2">
        <f>ROW()</f>
        <v>14488</v>
      </c>
      <c r="E14488" s="50"/>
    </row>
    <row r="14489" spans="1:5" ht="14.4" x14ac:dyDescent="0.3">
      <c r="A14489" s="2">
        <f>ROW()</f>
        <v>14489</v>
      </c>
      <c r="E14489" s="50"/>
    </row>
    <row r="14490" spans="1:5" ht="14.4" x14ac:dyDescent="0.3">
      <c r="A14490" s="2">
        <f>ROW()</f>
        <v>14490</v>
      </c>
      <c r="E14490" s="50"/>
    </row>
    <row r="14491" spans="1:5" ht="14.4" x14ac:dyDescent="0.3">
      <c r="A14491" s="2">
        <f>ROW()</f>
        <v>14491</v>
      </c>
      <c r="E14491" s="50"/>
    </row>
    <row r="14492" spans="1:5" ht="14.4" x14ac:dyDescent="0.3">
      <c r="A14492" s="2">
        <f>ROW()</f>
        <v>14492</v>
      </c>
      <c r="E14492" s="50"/>
    </row>
    <row r="14493" spans="1:5" ht="14.4" x14ac:dyDescent="0.3">
      <c r="A14493" s="2">
        <f>ROW()</f>
        <v>14493</v>
      </c>
      <c r="E14493" s="50"/>
    </row>
    <row r="14494" spans="1:5" ht="14.4" x14ac:dyDescent="0.3">
      <c r="A14494" s="2">
        <f>ROW()</f>
        <v>14494</v>
      </c>
      <c r="E14494" s="50"/>
    </row>
    <row r="14495" spans="1:5" ht="14.4" x14ac:dyDescent="0.3">
      <c r="A14495" s="2">
        <f>ROW()</f>
        <v>14495</v>
      </c>
      <c r="E14495" s="50"/>
    </row>
    <row r="14496" spans="1:5" ht="14.4" x14ac:dyDescent="0.3">
      <c r="A14496" s="2">
        <f>ROW()</f>
        <v>14496</v>
      </c>
      <c r="E14496" s="50"/>
    </row>
    <row r="14497" spans="1:5" ht="14.4" x14ac:dyDescent="0.3">
      <c r="A14497" s="2">
        <f>ROW()</f>
        <v>14497</v>
      </c>
      <c r="E14497" s="50"/>
    </row>
    <row r="14498" spans="1:5" ht="14.4" x14ac:dyDescent="0.3">
      <c r="A14498" s="2">
        <f>ROW()</f>
        <v>14498</v>
      </c>
      <c r="E14498" s="50"/>
    </row>
    <row r="14499" spans="1:5" ht="14.4" x14ac:dyDescent="0.3">
      <c r="A14499" s="2">
        <f>ROW()</f>
        <v>14499</v>
      </c>
      <c r="E14499" s="50"/>
    </row>
    <row r="14500" spans="1:5" ht="14.4" x14ac:dyDescent="0.3">
      <c r="A14500" s="2">
        <f>ROW()</f>
        <v>14500</v>
      </c>
      <c r="E14500" s="50"/>
    </row>
    <row r="14501" spans="1:5" ht="14.4" x14ac:dyDescent="0.3">
      <c r="A14501" s="2">
        <f>ROW()</f>
        <v>14501</v>
      </c>
      <c r="E14501" s="50"/>
    </row>
    <row r="14502" spans="1:5" ht="14.4" x14ac:dyDescent="0.3">
      <c r="A14502" s="2">
        <f>ROW()</f>
        <v>14502</v>
      </c>
      <c r="E14502" s="50"/>
    </row>
    <row r="14503" spans="1:5" ht="14.4" x14ac:dyDescent="0.3">
      <c r="A14503" s="2">
        <f>ROW()</f>
        <v>14503</v>
      </c>
      <c r="E14503" s="50"/>
    </row>
    <row r="14504" spans="1:5" ht="14.4" x14ac:dyDescent="0.3">
      <c r="A14504" s="2">
        <f>ROW()</f>
        <v>14504</v>
      </c>
      <c r="E14504" s="50"/>
    </row>
    <row r="14505" spans="1:5" ht="14.4" x14ac:dyDescent="0.3">
      <c r="A14505" s="2">
        <f>ROW()</f>
        <v>14505</v>
      </c>
      <c r="E14505" s="50"/>
    </row>
    <row r="14506" spans="1:5" ht="14.4" x14ac:dyDescent="0.3">
      <c r="A14506" s="2">
        <f>ROW()</f>
        <v>14506</v>
      </c>
      <c r="E14506" s="50"/>
    </row>
    <row r="14507" spans="1:5" ht="14.4" x14ac:dyDescent="0.3">
      <c r="A14507" s="2">
        <f>ROW()</f>
        <v>14507</v>
      </c>
      <c r="E14507" s="50"/>
    </row>
    <row r="14508" spans="1:5" ht="14.4" x14ac:dyDescent="0.3">
      <c r="A14508" s="2">
        <f>ROW()</f>
        <v>14508</v>
      </c>
      <c r="E14508" s="50"/>
    </row>
    <row r="14509" spans="1:5" ht="14.4" x14ac:dyDescent="0.3">
      <c r="A14509" s="2">
        <f>ROW()</f>
        <v>14509</v>
      </c>
      <c r="E14509" s="50"/>
    </row>
    <row r="14510" spans="1:5" ht="14.4" x14ac:dyDescent="0.3">
      <c r="A14510" s="2">
        <f>ROW()</f>
        <v>14510</v>
      </c>
      <c r="E14510" s="50"/>
    </row>
    <row r="14511" spans="1:5" ht="14.4" x14ac:dyDescent="0.3">
      <c r="A14511" s="2">
        <f>ROW()</f>
        <v>14511</v>
      </c>
      <c r="E14511" s="50"/>
    </row>
    <row r="14512" spans="1:5" ht="14.4" x14ac:dyDescent="0.3">
      <c r="A14512" s="2">
        <f>ROW()</f>
        <v>14512</v>
      </c>
      <c r="E14512" s="50"/>
    </row>
    <row r="14513" spans="1:5" ht="14.4" x14ac:dyDescent="0.3">
      <c r="A14513" s="2">
        <f>ROW()</f>
        <v>14513</v>
      </c>
      <c r="E14513" s="50"/>
    </row>
    <row r="14514" spans="1:5" ht="14.4" x14ac:dyDescent="0.3">
      <c r="A14514" s="2">
        <f>ROW()</f>
        <v>14514</v>
      </c>
      <c r="E14514" s="50"/>
    </row>
    <row r="14515" spans="1:5" ht="14.4" x14ac:dyDescent="0.3">
      <c r="A14515" s="2">
        <f>ROW()</f>
        <v>14515</v>
      </c>
      <c r="E14515" s="50"/>
    </row>
    <row r="14516" spans="1:5" ht="14.4" x14ac:dyDescent="0.3">
      <c r="A14516" s="2">
        <f>ROW()</f>
        <v>14516</v>
      </c>
      <c r="E14516" s="50"/>
    </row>
    <row r="14517" spans="1:5" ht="14.4" x14ac:dyDescent="0.3">
      <c r="A14517" s="2">
        <f>ROW()</f>
        <v>14517</v>
      </c>
      <c r="E14517" s="50"/>
    </row>
    <row r="14518" spans="1:5" ht="14.4" x14ac:dyDescent="0.3">
      <c r="A14518" s="2">
        <f>ROW()</f>
        <v>14518</v>
      </c>
      <c r="E14518" s="50"/>
    </row>
    <row r="14519" spans="1:5" ht="14.4" x14ac:dyDescent="0.3">
      <c r="A14519" s="2">
        <f>ROW()</f>
        <v>14519</v>
      </c>
      <c r="E14519" s="50"/>
    </row>
    <row r="14520" spans="1:5" ht="14.4" x14ac:dyDescent="0.3">
      <c r="A14520" s="2">
        <f>ROW()</f>
        <v>14520</v>
      </c>
      <c r="E14520" s="50"/>
    </row>
    <row r="14521" spans="1:5" ht="14.4" x14ac:dyDescent="0.3">
      <c r="A14521" s="2">
        <f>ROW()</f>
        <v>14521</v>
      </c>
      <c r="E14521" s="50"/>
    </row>
    <row r="14522" spans="1:5" ht="14.4" x14ac:dyDescent="0.3">
      <c r="A14522" s="2">
        <f>ROW()</f>
        <v>14522</v>
      </c>
      <c r="E14522" s="50"/>
    </row>
    <row r="14523" spans="1:5" ht="14.4" x14ac:dyDescent="0.3">
      <c r="A14523" s="2">
        <f>ROW()</f>
        <v>14523</v>
      </c>
      <c r="E14523" s="50"/>
    </row>
    <row r="14524" spans="1:5" ht="14.4" x14ac:dyDescent="0.3">
      <c r="A14524" s="2">
        <f>ROW()</f>
        <v>14524</v>
      </c>
      <c r="E14524" s="50"/>
    </row>
    <row r="14525" spans="1:5" ht="14.4" x14ac:dyDescent="0.3">
      <c r="A14525" s="2">
        <f>ROW()</f>
        <v>14525</v>
      </c>
      <c r="E14525" s="50"/>
    </row>
    <row r="14526" spans="1:5" ht="14.4" x14ac:dyDescent="0.3">
      <c r="A14526" s="2">
        <f>ROW()</f>
        <v>14526</v>
      </c>
      <c r="E14526" s="50"/>
    </row>
    <row r="14527" spans="1:5" ht="14.4" x14ac:dyDescent="0.3">
      <c r="A14527" s="2">
        <f>ROW()</f>
        <v>14527</v>
      </c>
      <c r="E14527" s="50"/>
    </row>
    <row r="14528" spans="1:5" ht="14.4" x14ac:dyDescent="0.3">
      <c r="A14528" s="2">
        <f>ROW()</f>
        <v>14528</v>
      </c>
      <c r="E14528" s="50"/>
    </row>
    <row r="14529" spans="1:5" ht="14.4" x14ac:dyDescent="0.3">
      <c r="A14529" s="2">
        <f>ROW()</f>
        <v>14529</v>
      </c>
      <c r="E14529" s="50"/>
    </row>
    <row r="14530" spans="1:5" ht="14.4" x14ac:dyDescent="0.3">
      <c r="A14530" s="2">
        <f>ROW()</f>
        <v>14530</v>
      </c>
      <c r="E14530" s="50"/>
    </row>
    <row r="14531" spans="1:5" ht="14.4" x14ac:dyDescent="0.3">
      <c r="A14531" s="2">
        <f>ROW()</f>
        <v>14531</v>
      </c>
      <c r="E14531" s="50"/>
    </row>
    <row r="14532" spans="1:5" ht="14.4" x14ac:dyDescent="0.3">
      <c r="A14532" s="2">
        <f>ROW()</f>
        <v>14532</v>
      </c>
      <c r="E14532" s="50"/>
    </row>
    <row r="14533" spans="1:5" ht="14.4" x14ac:dyDescent="0.3">
      <c r="A14533" s="2">
        <f>ROW()</f>
        <v>14533</v>
      </c>
      <c r="E14533" s="50"/>
    </row>
    <row r="14534" spans="1:5" ht="14.4" x14ac:dyDescent="0.3">
      <c r="A14534" s="2">
        <f>ROW()</f>
        <v>14534</v>
      </c>
      <c r="E14534" s="50"/>
    </row>
    <row r="14535" spans="1:5" ht="14.4" x14ac:dyDescent="0.3">
      <c r="A14535" s="2">
        <f>ROW()</f>
        <v>14535</v>
      </c>
      <c r="E14535" s="50"/>
    </row>
    <row r="14536" spans="1:5" ht="14.4" x14ac:dyDescent="0.3">
      <c r="A14536" s="2">
        <f>ROW()</f>
        <v>14536</v>
      </c>
      <c r="E14536" s="50"/>
    </row>
    <row r="14537" spans="1:5" ht="14.4" x14ac:dyDescent="0.3">
      <c r="A14537" s="2">
        <f>ROW()</f>
        <v>14537</v>
      </c>
      <c r="E14537" s="50"/>
    </row>
    <row r="14538" spans="1:5" ht="14.4" x14ac:dyDescent="0.3">
      <c r="A14538" s="2">
        <f>ROW()</f>
        <v>14538</v>
      </c>
      <c r="E14538" s="50"/>
    </row>
    <row r="14539" spans="1:5" ht="14.4" x14ac:dyDescent="0.3">
      <c r="A14539" s="2">
        <f>ROW()</f>
        <v>14539</v>
      </c>
      <c r="E14539" s="50"/>
    </row>
    <row r="14540" spans="1:5" ht="14.4" x14ac:dyDescent="0.3">
      <c r="A14540" s="2">
        <f>ROW()</f>
        <v>14540</v>
      </c>
      <c r="E14540" s="50"/>
    </row>
    <row r="14541" spans="1:5" ht="14.4" x14ac:dyDescent="0.3">
      <c r="A14541" s="2">
        <f>ROW()</f>
        <v>14541</v>
      </c>
      <c r="E14541" s="50"/>
    </row>
    <row r="14542" spans="1:5" ht="14.4" x14ac:dyDescent="0.3">
      <c r="A14542" s="2">
        <f>ROW()</f>
        <v>14542</v>
      </c>
      <c r="E14542" s="50"/>
    </row>
    <row r="14543" spans="1:5" ht="14.4" x14ac:dyDescent="0.3">
      <c r="A14543" s="2">
        <f>ROW()</f>
        <v>14543</v>
      </c>
      <c r="E14543" s="50"/>
    </row>
    <row r="14544" spans="1:5" ht="14.4" x14ac:dyDescent="0.3">
      <c r="A14544" s="2">
        <f>ROW()</f>
        <v>14544</v>
      </c>
      <c r="E14544" s="50"/>
    </row>
    <row r="14545" spans="1:5" ht="14.4" x14ac:dyDescent="0.3">
      <c r="A14545" s="2">
        <f>ROW()</f>
        <v>14545</v>
      </c>
      <c r="E14545" s="50"/>
    </row>
    <row r="14546" spans="1:5" ht="14.4" x14ac:dyDescent="0.3">
      <c r="A14546" s="2">
        <f>ROW()</f>
        <v>14546</v>
      </c>
      <c r="E14546" s="50"/>
    </row>
    <row r="14547" spans="1:5" ht="14.4" x14ac:dyDescent="0.3">
      <c r="A14547" s="2">
        <f>ROW()</f>
        <v>14547</v>
      </c>
      <c r="E14547" s="50"/>
    </row>
    <row r="14548" spans="1:5" ht="14.4" x14ac:dyDescent="0.3">
      <c r="A14548" s="2">
        <f>ROW()</f>
        <v>14548</v>
      </c>
      <c r="E14548" s="50"/>
    </row>
    <row r="14549" spans="1:5" ht="14.4" x14ac:dyDescent="0.3">
      <c r="A14549" s="2">
        <f>ROW()</f>
        <v>14549</v>
      </c>
      <c r="E14549" s="50"/>
    </row>
    <row r="14550" spans="1:5" ht="14.4" x14ac:dyDescent="0.3">
      <c r="A14550" s="2">
        <f>ROW()</f>
        <v>14550</v>
      </c>
      <c r="E14550" s="50"/>
    </row>
    <row r="14551" spans="1:5" ht="14.4" x14ac:dyDescent="0.3">
      <c r="A14551" s="2">
        <f>ROW()</f>
        <v>14551</v>
      </c>
      <c r="E14551" s="50"/>
    </row>
    <row r="14552" spans="1:5" ht="14.4" x14ac:dyDescent="0.3">
      <c r="A14552" s="2">
        <f>ROW()</f>
        <v>14552</v>
      </c>
      <c r="E14552" s="50"/>
    </row>
    <row r="14553" spans="1:5" ht="14.4" x14ac:dyDescent="0.3">
      <c r="A14553" s="2">
        <f>ROW()</f>
        <v>14553</v>
      </c>
      <c r="E14553" s="50"/>
    </row>
    <row r="14554" spans="1:5" ht="14.4" x14ac:dyDescent="0.3">
      <c r="A14554" s="2">
        <f>ROW()</f>
        <v>14554</v>
      </c>
      <c r="E14554" s="50"/>
    </row>
    <row r="14555" spans="1:5" ht="14.4" x14ac:dyDescent="0.3">
      <c r="A14555" s="2">
        <f>ROW()</f>
        <v>14555</v>
      </c>
      <c r="E14555" s="50"/>
    </row>
    <row r="14556" spans="1:5" ht="14.4" x14ac:dyDescent="0.3">
      <c r="A14556" s="2">
        <f>ROW()</f>
        <v>14556</v>
      </c>
      <c r="E14556" s="50"/>
    </row>
    <row r="14557" spans="1:5" ht="14.4" x14ac:dyDescent="0.3">
      <c r="A14557" s="2">
        <f>ROW()</f>
        <v>14557</v>
      </c>
      <c r="E14557" s="50"/>
    </row>
    <row r="14558" spans="1:5" ht="14.4" x14ac:dyDescent="0.3">
      <c r="A14558" s="2">
        <f>ROW()</f>
        <v>14558</v>
      </c>
      <c r="E14558" s="50"/>
    </row>
    <row r="14559" spans="1:5" ht="14.4" x14ac:dyDescent="0.3">
      <c r="A14559" s="2">
        <f>ROW()</f>
        <v>14559</v>
      </c>
      <c r="E14559" s="50"/>
    </row>
    <row r="14560" spans="1:5" ht="14.4" x14ac:dyDescent="0.3">
      <c r="A14560" s="2">
        <f>ROW()</f>
        <v>14560</v>
      </c>
      <c r="E14560" s="50"/>
    </row>
    <row r="14561" spans="1:5" ht="14.4" x14ac:dyDescent="0.3">
      <c r="A14561" s="2">
        <f>ROW()</f>
        <v>14561</v>
      </c>
      <c r="E14561" s="50"/>
    </row>
    <row r="14562" spans="1:5" ht="14.4" x14ac:dyDescent="0.3">
      <c r="A14562" s="2">
        <f>ROW()</f>
        <v>14562</v>
      </c>
      <c r="E14562" s="50"/>
    </row>
    <row r="14563" spans="1:5" ht="14.4" x14ac:dyDescent="0.3">
      <c r="A14563" s="2">
        <f>ROW()</f>
        <v>14563</v>
      </c>
      <c r="E14563" s="50"/>
    </row>
    <row r="14564" spans="1:5" ht="14.4" x14ac:dyDescent="0.3">
      <c r="A14564" s="2">
        <f>ROW()</f>
        <v>14564</v>
      </c>
      <c r="E14564" s="50"/>
    </row>
    <row r="14565" spans="1:5" ht="14.4" x14ac:dyDescent="0.3">
      <c r="A14565" s="2">
        <f>ROW()</f>
        <v>14565</v>
      </c>
      <c r="E14565" s="50"/>
    </row>
    <row r="14566" spans="1:5" ht="14.4" x14ac:dyDescent="0.3">
      <c r="A14566" s="2">
        <f>ROW()</f>
        <v>14566</v>
      </c>
      <c r="E14566" s="50"/>
    </row>
    <row r="14567" spans="1:5" ht="14.4" x14ac:dyDescent="0.3">
      <c r="A14567" s="2">
        <f>ROW()</f>
        <v>14567</v>
      </c>
      <c r="E14567" s="50"/>
    </row>
    <row r="14568" spans="1:5" ht="14.4" x14ac:dyDescent="0.3">
      <c r="A14568" s="2">
        <f>ROW()</f>
        <v>14568</v>
      </c>
      <c r="E14568" s="50"/>
    </row>
    <row r="14569" spans="1:5" ht="14.4" x14ac:dyDescent="0.3">
      <c r="A14569" s="2">
        <f>ROW()</f>
        <v>14569</v>
      </c>
      <c r="E14569" s="50"/>
    </row>
    <row r="14570" spans="1:5" ht="14.4" x14ac:dyDescent="0.3">
      <c r="A14570" s="2">
        <f>ROW()</f>
        <v>14570</v>
      </c>
      <c r="E14570" s="50"/>
    </row>
    <row r="14571" spans="1:5" ht="14.4" x14ac:dyDescent="0.3">
      <c r="A14571" s="2">
        <f>ROW()</f>
        <v>14571</v>
      </c>
      <c r="E14571" s="50"/>
    </row>
    <row r="14572" spans="1:5" ht="14.4" x14ac:dyDescent="0.3">
      <c r="A14572" s="2">
        <f>ROW()</f>
        <v>14572</v>
      </c>
      <c r="E14572" s="50"/>
    </row>
    <row r="14573" spans="1:5" ht="14.4" x14ac:dyDescent="0.3">
      <c r="A14573" s="2">
        <f>ROW()</f>
        <v>14573</v>
      </c>
      <c r="E14573" s="50"/>
    </row>
    <row r="14574" spans="1:5" ht="14.4" x14ac:dyDescent="0.3">
      <c r="A14574" s="2">
        <f>ROW()</f>
        <v>14574</v>
      </c>
      <c r="E14574" s="50"/>
    </row>
    <row r="14575" spans="1:5" ht="14.4" x14ac:dyDescent="0.3">
      <c r="A14575" s="2">
        <f>ROW()</f>
        <v>14575</v>
      </c>
      <c r="E14575" s="50"/>
    </row>
    <row r="14576" spans="1:5" ht="14.4" x14ac:dyDescent="0.3">
      <c r="A14576" s="2">
        <f>ROW()</f>
        <v>14576</v>
      </c>
      <c r="E14576" s="50"/>
    </row>
    <row r="14577" spans="1:5" ht="14.4" x14ac:dyDescent="0.3">
      <c r="A14577" s="2">
        <f>ROW()</f>
        <v>14577</v>
      </c>
      <c r="E14577" s="50"/>
    </row>
    <row r="14578" spans="1:5" ht="14.4" x14ac:dyDescent="0.3">
      <c r="A14578" s="2">
        <f>ROW()</f>
        <v>14578</v>
      </c>
      <c r="E14578" s="50"/>
    </row>
    <row r="14579" spans="1:5" ht="14.4" x14ac:dyDescent="0.3">
      <c r="A14579" s="2">
        <f>ROW()</f>
        <v>14579</v>
      </c>
      <c r="E14579" s="50"/>
    </row>
    <row r="14580" spans="1:5" ht="14.4" x14ac:dyDescent="0.3">
      <c r="A14580" s="2">
        <f>ROW()</f>
        <v>14580</v>
      </c>
      <c r="E14580" s="50"/>
    </row>
    <row r="14581" spans="1:5" ht="14.4" x14ac:dyDescent="0.3">
      <c r="A14581" s="2">
        <f>ROW()</f>
        <v>14581</v>
      </c>
      <c r="E14581" s="50"/>
    </row>
    <row r="14582" spans="1:5" ht="14.4" x14ac:dyDescent="0.3">
      <c r="A14582" s="2">
        <f>ROW()</f>
        <v>14582</v>
      </c>
      <c r="E14582" s="50"/>
    </row>
    <row r="14583" spans="1:5" ht="14.4" x14ac:dyDescent="0.3">
      <c r="A14583" s="2">
        <f>ROW()</f>
        <v>14583</v>
      </c>
      <c r="E14583" s="50"/>
    </row>
    <row r="14584" spans="1:5" ht="14.4" x14ac:dyDescent="0.3">
      <c r="A14584" s="2">
        <f>ROW()</f>
        <v>14584</v>
      </c>
      <c r="E14584" s="50"/>
    </row>
    <row r="14585" spans="1:5" ht="14.4" x14ac:dyDescent="0.3">
      <c r="A14585" s="2">
        <f>ROW()</f>
        <v>14585</v>
      </c>
      <c r="E14585" s="50"/>
    </row>
    <row r="14586" spans="1:5" ht="14.4" x14ac:dyDescent="0.3">
      <c r="A14586" s="2">
        <f>ROW()</f>
        <v>14586</v>
      </c>
      <c r="E14586" s="50"/>
    </row>
    <row r="14587" spans="1:5" ht="14.4" x14ac:dyDescent="0.3">
      <c r="A14587" s="2">
        <f>ROW()</f>
        <v>14587</v>
      </c>
      <c r="E14587" s="50"/>
    </row>
    <row r="14588" spans="1:5" ht="14.4" x14ac:dyDescent="0.3">
      <c r="A14588" s="2">
        <f>ROW()</f>
        <v>14588</v>
      </c>
      <c r="E14588" s="50"/>
    </row>
    <row r="14589" spans="1:5" ht="14.4" x14ac:dyDescent="0.3">
      <c r="A14589" s="2">
        <f>ROW()</f>
        <v>14589</v>
      </c>
      <c r="E14589" s="50"/>
    </row>
    <row r="14590" spans="1:5" ht="14.4" x14ac:dyDescent="0.3">
      <c r="A14590" s="2">
        <f>ROW()</f>
        <v>14590</v>
      </c>
      <c r="E14590" s="50"/>
    </row>
    <row r="14591" spans="1:5" ht="14.4" x14ac:dyDescent="0.3">
      <c r="A14591" s="2">
        <f>ROW()</f>
        <v>14591</v>
      </c>
      <c r="E14591" s="50"/>
    </row>
    <row r="14592" spans="1:5" ht="14.4" x14ac:dyDescent="0.3">
      <c r="A14592" s="2">
        <f>ROW()</f>
        <v>14592</v>
      </c>
      <c r="E14592" s="50"/>
    </row>
    <row r="14593" spans="1:5" ht="14.4" x14ac:dyDescent="0.3">
      <c r="A14593" s="2">
        <f>ROW()</f>
        <v>14593</v>
      </c>
      <c r="E14593" s="50"/>
    </row>
    <row r="14594" spans="1:5" ht="14.4" x14ac:dyDescent="0.3">
      <c r="A14594" s="2">
        <f>ROW()</f>
        <v>14594</v>
      </c>
      <c r="E14594" s="50"/>
    </row>
    <row r="14595" spans="1:5" ht="14.4" x14ac:dyDescent="0.3">
      <c r="A14595" s="2">
        <f>ROW()</f>
        <v>14595</v>
      </c>
      <c r="E14595" s="50"/>
    </row>
    <row r="14596" spans="1:5" ht="14.4" x14ac:dyDescent="0.3">
      <c r="A14596" s="2">
        <f>ROW()</f>
        <v>14596</v>
      </c>
      <c r="E14596" s="50"/>
    </row>
    <row r="14597" spans="1:5" ht="14.4" x14ac:dyDescent="0.3">
      <c r="A14597" s="2">
        <f>ROW()</f>
        <v>14597</v>
      </c>
      <c r="E14597" s="50"/>
    </row>
    <row r="14598" spans="1:5" ht="14.4" x14ac:dyDescent="0.3">
      <c r="A14598" s="2">
        <f>ROW()</f>
        <v>14598</v>
      </c>
      <c r="E14598" s="50"/>
    </row>
    <row r="14599" spans="1:5" ht="14.4" x14ac:dyDescent="0.3">
      <c r="A14599" s="2">
        <f>ROW()</f>
        <v>14599</v>
      </c>
      <c r="E14599" s="50"/>
    </row>
    <row r="14600" spans="1:5" ht="14.4" x14ac:dyDescent="0.3">
      <c r="A14600" s="2">
        <f>ROW()</f>
        <v>14600</v>
      </c>
      <c r="E14600" s="50"/>
    </row>
    <row r="14601" spans="1:5" ht="14.4" x14ac:dyDescent="0.3">
      <c r="A14601" s="2">
        <f>ROW()</f>
        <v>14601</v>
      </c>
      <c r="E14601" s="50"/>
    </row>
    <row r="14602" spans="1:5" ht="14.4" x14ac:dyDescent="0.3">
      <c r="A14602" s="2">
        <f>ROW()</f>
        <v>14602</v>
      </c>
      <c r="E14602" s="50"/>
    </row>
    <row r="14603" spans="1:5" ht="14.4" x14ac:dyDescent="0.3">
      <c r="A14603" s="2">
        <f>ROW()</f>
        <v>14603</v>
      </c>
      <c r="E14603" s="50"/>
    </row>
    <row r="14604" spans="1:5" ht="14.4" x14ac:dyDescent="0.3">
      <c r="A14604" s="2">
        <f>ROW()</f>
        <v>14604</v>
      </c>
      <c r="E14604" s="50"/>
    </row>
    <row r="14605" spans="1:5" ht="14.4" x14ac:dyDescent="0.3">
      <c r="A14605" s="2">
        <f>ROW()</f>
        <v>14605</v>
      </c>
      <c r="E14605" s="50"/>
    </row>
    <row r="14606" spans="1:5" ht="14.4" x14ac:dyDescent="0.3">
      <c r="A14606" s="2">
        <f>ROW()</f>
        <v>14606</v>
      </c>
      <c r="E14606" s="50"/>
    </row>
    <row r="14607" spans="1:5" ht="14.4" x14ac:dyDescent="0.3">
      <c r="A14607" s="2">
        <f>ROW()</f>
        <v>14607</v>
      </c>
      <c r="E14607" s="50"/>
    </row>
    <row r="14608" spans="1:5" ht="14.4" x14ac:dyDescent="0.3">
      <c r="A14608" s="2">
        <f>ROW()</f>
        <v>14608</v>
      </c>
      <c r="E14608" s="50"/>
    </row>
    <row r="14609" spans="1:5" ht="14.4" x14ac:dyDescent="0.3">
      <c r="A14609" s="2">
        <f>ROW()</f>
        <v>14609</v>
      </c>
      <c r="E14609" s="50"/>
    </row>
    <row r="14610" spans="1:5" ht="14.4" x14ac:dyDescent="0.3">
      <c r="A14610" s="2">
        <f>ROW()</f>
        <v>14610</v>
      </c>
      <c r="E14610" s="50"/>
    </row>
    <row r="14611" spans="1:5" ht="14.4" x14ac:dyDescent="0.3">
      <c r="A14611" s="2">
        <f>ROW()</f>
        <v>14611</v>
      </c>
      <c r="E14611" s="50"/>
    </row>
    <row r="14612" spans="1:5" ht="14.4" x14ac:dyDescent="0.3">
      <c r="A14612" s="2">
        <f>ROW()</f>
        <v>14612</v>
      </c>
      <c r="E14612" s="50"/>
    </row>
    <row r="14613" spans="1:5" ht="14.4" x14ac:dyDescent="0.3">
      <c r="A14613" s="2">
        <f>ROW()</f>
        <v>14613</v>
      </c>
      <c r="E14613" s="50"/>
    </row>
    <row r="14614" spans="1:5" ht="14.4" x14ac:dyDescent="0.3">
      <c r="A14614" s="2">
        <f>ROW()</f>
        <v>14614</v>
      </c>
      <c r="E14614" s="50"/>
    </row>
    <row r="14615" spans="1:5" ht="14.4" x14ac:dyDescent="0.3">
      <c r="A14615" s="2">
        <f>ROW()</f>
        <v>14615</v>
      </c>
      <c r="E14615" s="50"/>
    </row>
    <row r="14616" spans="1:5" ht="14.4" x14ac:dyDescent="0.3">
      <c r="A14616" s="2">
        <f>ROW()</f>
        <v>14616</v>
      </c>
      <c r="E14616" s="50"/>
    </row>
    <row r="14617" spans="1:5" ht="14.4" x14ac:dyDescent="0.3">
      <c r="A14617" s="2">
        <f>ROW()</f>
        <v>14617</v>
      </c>
      <c r="E14617" s="50"/>
    </row>
    <row r="14618" spans="1:5" ht="14.4" x14ac:dyDescent="0.3">
      <c r="A14618" s="2">
        <f>ROW()</f>
        <v>14618</v>
      </c>
      <c r="E14618" s="50"/>
    </row>
    <row r="14619" spans="1:5" ht="14.4" x14ac:dyDescent="0.3">
      <c r="A14619" s="2">
        <f>ROW()</f>
        <v>14619</v>
      </c>
      <c r="E14619" s="50"/>
    </row>
    <row r="14620" spans="1:5" ht="14.4" x14ac:dyDescent="0.3">
      <c r="A14620" s="2">
        <f>ROW()</f>
        <v>14620</v>
      </c>
      <c r="E14620" s="50"/>
    </row>
    <row r="14621" spans="1:5" ht="14.4" x14ac:dyDescent="0.3">
      <c r="A14621" s="2">
        <f>ROW()</f>
        <v>14621</v>
      </c>
      <c r="E14621" s="50"/>
    </row>
    <row r="14622" spans="1:5" ht="14.4" x14ac:dyDescent="0.3">
      <c r="A14622" s="2">
        <f>ROW()</f>
        <v>14622</v>
      </c>
      <c r="E14622" s="50"/>
    </row>
    <row r="14623" spans="1:5" ht="14.4" x14ac:dyDescent="0.3">
      <c r="A14623" s="2">
        <f>ROW()</f>
        <v>14623</v>
      </c>
      <c r="E14623" s="50"/>
    </row>
    <row r="14624" spans="1:5" ht="14.4" x14ac:dyDescent="0.3">
      <c r="A14624" s="2">
        <f>ROW()</f>
        <v>14624</v>
      </c>
      <c r="E14624" s="50"/>
    </row>
    <row r="14625" spans="1:5" ht="14.4" x14ac:dyDescent="0.3">
      <c r="A14625" s="2">
        <f>ROW()</f>
        <v>14625</v>
      </c>
      <c r="E14625" s="50"/>
    </row>
    <row r="14626" spans="1:5" ht="14.4" x14ac:dyDescent="0.3">
      <c r="A14626" s="2">
        <f>ROW()</f>
        <v>14626</v>
      </c>
      <c r="E14626" s="50"/>
    </row>
    <row r="14627" spans="1:5" ht="14.4" x14ac:dyDescent="0.3">
      <c r="A14627" s="2">
        <f>ROW()</f>
        <v>14627</v>
      </c>
      <c r="E14627" s="50"/>
    </row>
    <row r="14628" spans="1:5" ht="14.4" x14ac:dyDescent="0.3">
      <c r="A14628" s="2">
        <f>ROW()</f>
        <v>14628</v>
      </c>
      <c r="E14628" s="50"/>
    </row>
    <row r="14629" spans="1:5" ht="14.4" x14ac:dyDescent="0.3">
      <c r="A14629" s="2">
        <f>ROW()</f>
        <v>14629</v>
      </c>
      <c r="E14629" s="50"/>
    </row>
    <row r="14630" spans="1:5" ht="14.4" x14ac:dyDescent="0.3">
      <c r="A14630" s="2">
        <f>ROW()</f>
        <v>14630</v>
      </c>
      <c r="E14630" s="50"/>
    </row>
    <row r="14631" spans="1:5" ht="14.4" x14ac:dyDescent="0.3">
      <c r="A14631" s="2">
        <f>ROW()</f>
        <v>14631</v>
      </c>
      <c r="E14631" s="50"/>
    </row>
    <row r="14632" spans="1:5" ht="14.4" x14ac:dyDescent="0.3">
      <c r="A14632" s="2">
        <f>ROW()</f>
        <v>14632</v>
      </c>
      <c r="E14632" s="50"/>
    </row>
    <row r="14633" spans="1:5" ht="14.4" x14ac:dyDescent="0.3">
      <c r="A14633" s="2">
        <f>ROW()</f>
        <v>14633</v>
      </c>
      <c r="E14633" s="50"/>
    </row>
    <row r="14634" spans="1:5" ht="14.4" x14ac:dyDescent="0.3">
      <c r="A14634" s="2">
        <f>ROW()</f>
        <v>14634</v>
      </c>
      <c r="E14634" s="50"/>
    </row>
    <row r="14635" spans="1:5" ht="14.4" x14ac:dyDescent="0.3">
      <c r="A14635" s="2">
        <f>ROW()</f>
        <v>14635</v>
      </c>
      <c r="E14635" s="50"/>
    </row>
    <row r="14636" spans="1:5" ht="14.4" x14ac:dyDescent="0.3">
      <c r="A14636" s="2">
        <f>ROW()</f>
        <v>14636</v>
      </c>
      <c r="E14636" s="50"/>
    </row>
    <row r="14637" spans="1:5" ht="14.4" x14ac:dyDescent="0.3">
      <c r="A14637" s="2">
        <f>ROW()</f>
        <v>14637</v>
      </c>
      <c r="E14637" s="50"/>
    </row>
    <row r="14638" spans="1:5" ht="14.4" x14ac:dyDescent="0.3">
      <c r="A14638" s="2">
        <f>ROW()</f>
        <v>14638</v>
      </c>
      <c r="E14638" s="50"/>
    </row>
    <row r="14639" spans="1:5" ht="14.4" x14ac:dyDescent="0.3">
      <c r="A14639" s="2">
        <f>ROW()</f>
        <v>14639</v>
      </c>
      <c r="E14639" s="50"/>
    </row>
    <row r="14640" spans="1:5" ht="14.4" x14ac:dyDescent="0.3">
      <c r="A14640" s="2">
        <f>ROW()</f>
        <v>14640</v>
      </c>
      <c r="E14640" s="50"/>
    </row>
    <row r="14641" spans="1:5" ht="14.4" x14ac:dyDescent="0.3">
      <c r="A14641" s="2">
        <f>ROW()</f>
        <v>14641</v>
      </c>
      <c r="E14641" s="50"/>
    </row>
    <row r="14642" spans="1:5" ht="14.4" x14ac:dyDescent="0.3">
      <c r="A14642" s="2">
        <f>ROW()</f>
        <v>14642</v>
      </c>
      <c r="E14642" s="50"/>
    </row>
    <row r="14643" spans="1:5" ht="14.4" x14ac:dyDescent="0.3">
      <c r="A14643" s="2">
        <f>ROW()</f>
        <v>14643</v>
      </c>
      <c r="E14643" s="50"/>
    </row>
    <row r="14644" spans="1:5" ht="14.4" x14ac:dyDescent="0.3">
      <c r="A14644" s="2">
        <f>ROW()</f>
        <v>14644</v>
      </c>
      <c r="E14644" s="50"/>
    </row>
    <row r="14645" spans="1:5" ht="14.4" x14ac:dyDescent="0.3">
      <c r="A14645" s="2">
        <f>ROW()</f>
        <v>14645</v>
      </c>
      <c r="E14645" s="50"/>
    </row>
    <row r="14646" spans="1:5" ht="14.4" x14ac:dyDescent="0.3">
      <c r="A14646" s="2">
        <f>ROW()</f>
        <v>14646</v>
      </c>
      <c r="E14646" s="50"/>
    </row>
    <row r="14647" spans="1:5" ht="14.4" x14ac:dyDescent="0.3">
      <c r="A14647" s="2">
        <f>ROW()</f>
        <v>14647</v>
      </c>
      <c r="E14647" s="50"/>
    </row>
    <row r="14648" spans="1:5" ht="14.4" x14ac:dyDescent="0.3">
      <c r="A14648" s="2">
        <f>ROW()</f>
        <v>14648</v>
      </c>
      <c r="E14648" s="50"/>
    </row>
    <row r="14649" spans="1:5" ht="14.4" x14ac:dyDescent="0.3">
      <c r="A14649" s="2">
        <f>ROW()</f>
        <v>14649</v>
      </c>
      <c r="E14649" s="50"/>
    </row>
    <row r="14650" spans="1:5" ht="14.4" x14ac:dyDescent="0.3">
      <c r="A14650" s="2">
        <f>ROW()</f>
        <v>14650</v>
      </c>
      <c r="E14650" s="50"/>
    </row>
    <row r="14651" spans="1:5" ht="14.4" x14ac:dyDescent="0.3">
      <c r="A14651" s="2">
        <f>ROW()</f>
        <v>14651</v>
      </c>
      <c r="E14651" s="50"/>
    </row>
    <row r="14652" spans="1:5" ht="14.4" x14ac:dyDescent="0.3">
      <c r="A14652" s="2">
        <f>ROW()</f>
        <v>14652</v>
      </c>
      <c r="E14652" s="50"/>
    </row>
    <row r="14653" spans="1:5" ht="14.4" x14ac:dyDescent="0.3">
      <c r="A14653" s="2">
        <f>ROW()</f>
        <v>14653</v>
      </c>
      <c r="E14653" s="50"/>
    </row>
    <row r="14654" spans="1:5" ht="14.4" x14ac:dyDescent="0.3">
      <c r="A14654" s="2">
        <f>ROW()</f>
        <v>14654</v>
      </c>
      <c r="E14654" s="50"/>
    </row>
    <row r="14655" spans="1:5" ht="14.4" x14ac:dyDescent="0.3">
      <c r="A14655" s="2">
        <f>ROW()</f>
        <v>14655</v>
      </c>
      <c r="E14655" s="50"/>
    </row>
    <row r="14656" spans="1:5" ht="14.4" x14ac:dyDescent="0.3">
      <c r="A14656" s="2">
        <f>ROW()</f>
        <v>14656</v>
      </c>
      <c r="E14656" s="50"/>
    </row>
    <row r="14657" spans="1:5" ht="14.4" x14ac:dyDescent="0.3">
      <c r="A14657" s="2">
        <f>ROW()</f>
        <v>14657</v>
      </c>
      <c r="E14657" s="50"/>
    </row>
    <row r="14658" spans="1:5" ht="14.4" x14ac:dyDescent="0.3">
      <c r="A14658" s="2">
        <f>ROW()</f>
        <v>14658</v>
      </c>
      <c r="E14658" s="50"/>
    </row>
    <row r="14659" spans="1:5" ht="14.4" x14ac:dyDescent="0.3">
      <c r="A14659" s="2">
        <f>ROW()</f>
        <v>14659</v>
      </c>
      <c r="E14659" s="50"/>
    </row>
    <row r="14660" spans="1:5" ht="14.4" x14ac:dyDescent="0.3">
      <c r="A14660" s="2">
        <f>ROW()</f>
        <v>14660</v>
      </c>
      <c r="E14660" s="50"/>
    </row>
    <row r="14661" spans="1:5" ht="14.4" x14ac:dyDescent="0.3">
      <c r="A14661" s="2">
        <f>ROW()</f>
        <v>14661</v>
      </c>
      <c r="E14661" s="50"/>
    </row>
    <row r="14662" spans="1:5" ht="14.4" x14ac:dyDescent="0.3">
      <c r="A14662" s="2">
        <f>ROW()</f>
        <v>14662</v>
      </c>
      <c r="E14662" s="50"/>
    </row>
    <row r="14663" spans="1:5" ht="14.4" x14ac:dyDescent="0.3">
      <c r="A14663" s="2">
        <f>ROW()</f>
        <v>14663</v>
      </c>
      <c r="E14663" s="50"/>
    </row>
    <row r="14664" spans="1:5" ht="14.4" x14ac:dyDescent="0.3">
      <c r="A14664" s="2">
        <f>ROW()</f>
        <v>14664</v>
      </c>
      <c r="E14664" s="50"/>
    </row>
    <row r="14665" spans="1:5" ht="14.4" x14ac:dyDescent="0.3">
      <c r="A14665" s="2">
        <f>ROW()</f>
        <v>14665</v>
      </c>
      <c r="E14665" s="50"/>
    </row>
    <row r="14666" spans="1:5" ht="14.4" x14ac:dyDescent="0.3">
      <c r="A14666" s="2">
        <f>ROW()</f>
        <v>14666</v>
      </c>
      <c r="E14666" s="50"/>
    </row>
    <row r="14667" spans="1:5" ht="14.4" x14ac:dyDescent="0.3">
      <c r="A14667" s="2">
        <f>ROW()</f>
        <v>14667</v>
      </c>
      <c r="E14667" s="50"/>
    </row>
    <row r="14668" spans="1:5" ht="14.4" x14ac:dyDescent="0.3">
      <c r="A14668" s="2">
        <f>ROW()</f>
        <v>14668</v>
      </c>
      <c r="E14668" s="50"/>
    </row>
    <row r="14669" spans="1:5" ht="14.4" x14ac:dyDescent="0.3">
      <c r="A14669" s="2">
        <f>ROW()</f>
        <v>14669</v>
      </c>
      <c r="E14669" s="50"/>
    </row>
    <row r="14670" spans="1:5" ht="14.4" x14ac:dyDescent="0.3">
      <c r="A14670" s="2">
        <f>ROW()</f>
        <v>14670</v>
      </c>
      <c r="E14670" s="50"/>
    </row>
    <row r="14671" spans="1:5" ht="14.4" x14ac:dyDescent="0.3">
      <c r="A14671" s="2">
        <f>ROW()</f>
        <v>14671</v>
      </c>
      <c r="E14671" s="50"/>
    </row>
    <row r="14672" spans="1:5" ht="14.4" x14ac:dyDescent="0.3">
      <c r="A14672" s="2">
        <f>ROW()</f>
        <v>14672</v>
      </c>
      <c r="E14672" s="50"/>
    </row>
    <row r="14673" spans="1:5" ht="14.4" x14ac:dyDescent="0.3">
      <c r="A14673" s="2">
        <f>ROW()</f>
        <v>14673</v>
      </c>
      <c r="E14673" s="50"/>
    </row>
    <row r="14674" spans="1:5" ht="14.4" x14ac:dyDescent="0.3">
      <c r="A14674" s="2">
        <f>ROW()</f>
        <v>14674</v>
      </c>
      <c r="E14674" s="50"/>
    </row>
    <row r="14675" spans="1:5" ht="14.4" x14ac:dyDescent="0.3">
      <c r="A14675" s="2">
        <f>ROW()</f>
        <v>14675</v>
      </c>
      <c r="E14675" s="50"/>
    </row>
    <row r="14676" spans="1:5" ht="14.4" x14ac:dyDescent="0.3">
      <c r="A14676" s="2">
        <f>ROW()</f>
        <v>14676</v>
      </c>
      <c r="E14676" s="50"/>
    </row>
    <row r="14677" spans="1:5" ht="14.4" x14ac:dyDescent="0.3">
      <c r="A14677" s="2">
        <f>ROW()</f>
        <v>14677</v>
      </c>
      <c r="E14677" s="50"/>
    </row>
    <row r="14678" spans="1:5" ht="14.4" x14ac:dyDescent="0.3">
      <c r="A14678" s="2">
        <f>ROW()</f>
        <v>14678</v>
      </c>
      <c r="E14678" s="50"/>
    </row>
    <row r="14679" spans="1:5" ht="14.4" x14ac:dyDescent="0.3">
      <c r="A14679" s="2">
        <f>ROW()</f>
        <v>14679</v>
      </c>
      <c r="E14679" s="50"/>
    </row>
    <row r="14680" spans="1:5" ht="14.4" x14ac:dyDescent="0.3">
      <c r="A14680" s="2">
        <f>ROW()</f>
        <v>14680</v>
      </c>
      <c r="E14680" s="50"/>
    </row>
    <row r="14681" spans="1:5" ht="14.4" x14ac:dyDescent="0.3">
      <c r="A14681" s="2">
        <f>ROW()</f>
        <v>14681</v>
      </c>
      <c r="E14681" s="50"/>
    </row>
    <row r="14682" spans="1:5" ht="14.4" x14ac:dyDescent="0.3">
      <c r="A14682" s="2">
        <f>ROW()</f>
        <v>14682</v>
      </c>
      <c r="E14682" s="50"/>
    </row>
    <row r="14683" spans="1:5" ht="14.4" x14ac:dyDescent="0.3">
      <c r="A14683" s="2">
        <f>ROW()</f>
        <v>14683</v>
      </c>
      <c r="E14683" s="50"/>
    </row>
    <row r="14684" spans="1:5" ht="14.4" x14ac:dyDescent="0.3">
      <c r="A14684" s="2">
        <f>ROW()</f>
        <v>14684</v>
      </c>
      <c r="E14684" s="50"/>
    </row>
    <row r="14685" spans="1:5" ht="14.4" x14ac:dyDescent="0.3">
      <c r="A14685" s="2">
        <f>ROW()</f>
        <v>14685</v>
      </c>
      <c r="E14685" s="50"/>
    </row>
    <row r="14686" spans="1:5" ht="14.4" x14ac:dyDescent="0.3">
      <c r="A14686" s="2">
        <f>ROW()</f>
        <v>14686</v>
      </c>
      <c r="E14686" s="50"/>
    </row>
    <row r="14687" spans="1:5" ht="14.4" x14ac:dyDescent="0.3">
      <c r="A14687" s="2">
        <f>ROW()</f>
        <v>14687</v>
      </c>
      <c r="E14687" s="50"/>
    </row>
    <row r="14688" spans="1:5" ht="14.4" x14ac:dyDescent="0.3">
      <c r="A14688" s="2">
        <f>ROW()</f>
        <v>14688</v>
      </c>
      <c r="E14688" s="50"/>
    </row>
    <row r="14689" spans="1:5" ht="14.4" x14ac:dyDescent="0.3">
      <c r="A14689" s="2">
        <f>ROW()</f>
        <v>14689</v>
      </c>
      <c r="E14689" s="50"/>
    </row>
    <row r="14690" spans="1:5" ht="14.4" x14ac:dyDescent="0.3">
      <c r="A14690" s="2">
        <f>ROW()</f>
        <v>14690</v>
      </c>
      <c r="E14690" s="50"/>
    </row>
    <row r="14691" spans="1:5" ht="14.4" x14ac:dyDescent="0.3">
      <c r="A14691" s="2">
        <f>ROW()</f>
        <v>14691</v>
      </c>
      <c r="E14691" s="50"/>
    </row>
    <row r="14692" spans="1:5" ht="14.4" x14ac:dyDescent="0.3">
      <c r="A14692" s="2">
        <f>ROW()</f>
        <v>14692</v>
      </c>
      <c r="E14692" s="50"/>
    </row>
    <row r="14693" spans="1:5" ht="14.4" x14ac:dyDescent="0.3">
      <c r="A14693" s="2">
        <f>ROW()</f>
        <v>14693</v>
      </c>
      <c r="E14693" s="50"/>
    </row>
    <row r="14694" spans="1:5" ht="14.4" x14ac:dyDescent="0.3">
      <c r="A14694" s="2">
        <f>ROW()</f>
        <v>14694</v>
      </c>
      <c r="E14694" s="50"/>
    </row>
    <row r="14695" spans="1:5" ht="14.4" x14ac:dyDescent="0.3">
      <c r="A14695" s="2">
        <f>ROW()</f>
        <v>14695</v>
      </c>
      <c r="E14695" s="50"/>
    </row>
    <row r="14696" spans="1:5" ht="14.4" x14ac:dyDescent="0.3">
      <c r="A14696" s="2">
        <f>ROW()</f>
        <v>14696</v>
      </c>
      <c r="E14696" s="50"/>
    </row>
    <row r="14697" spans="1:5" ht="14.4" x14ac:dyDescent="0.3">
      <c r="A14697" s="2">
        <f>ROW()</f>
        <v>14697</v>
      </c>
      <c r="E14697" s="50"/>
    </row>
    <row r="14698" spans="1:5" ht="14.4" x14ac:dyDescent="0.3">
      <c r="A14698" s="2">
        <f>ROW()</f>
        <v>14698</v>
      </c>
      <c r="E14698" s="50"/>
    </row>
    <row r="14699" spans="1:5" ht="14.4" x14ac:dyDescent="0.3">
      <c r="A14699" s="2">
        <f>ROW()</f>
        <v>14699</v>
      </c>
      <c r="E14699" s="50"/>
    </row>
    <row r="14700" spans="1:5" ht="14.4" x14ac:dyDescent="0.3">
      <c r="A14700" s="2">
        <f>ROW()</f>
        <v>14700</v>
      </c>
      <c r="E14700" s="50"/>
    </row>
    <row r="14701" spans="1:5" ht="14.4" x14ac:dyDescent="0.3">
      <c r="A14701" s="2">
        <f>ROW()</f>
        <v>14701</v>
      </c>
      <c r="E14701" s="50"/>
    </row>
    <row r="14702" spans="1:5" ht="14.4" x14ac:dyDescent="0.3">
      <c r="A14702" s="2">
        <f>ROW()</f>
        <v>14702</v>
      </c>
      <c r="E14702" s="50"/>
    </row>
    <row r="14703" spans="1:5" ht="14.4" x14ac:dyDescent="0.3">
      <c r="A14703" s="2">
        <f>ROW()</f>
        <v>14703</v>
      </c>
      <c r="E14703" s="50"/>
    </row>
    <row r="14704" spans="1:5" ht="14.4" x14ac:dyDescent="0.3">
      <c r="A14704" s="2">
        <f>ROW()</f>
        <v>14704</v>
      </c>
      <c r="E14704" s="50"/>
    </row>
    <row r="14705" spans="1:5" ht="14.4" x14ac:dyDescent="0.3">
      <c r="A14705" s="2">
        <f>ROW()</f>
        <v>14705</v>
      </c>
      <c r="E14705" s="50"/>
    </row>
    <row r="14706" spans="1:5" ht="14.4" x14ac:dyDescent="0.3">
      <c r="A14706" s="2">
        <f>ROW()</f>
        <v>14706</v>
      </c>
      <c r="E14706" s="50"/>
    </row>
    <row r="14707" spans="1:5" ht="14.4" x14ac:dyDescent="0.3">
      <c r="A14707" s="2">
        <f>ROW()</f>
        <v>14707</v>
      </c>
      <c r="E14707" s="50"/>
    </row>
    <row r="14708" spans="1:5" ht="14.4" x14ac:dyDescent="0.3">
      <c r="A14708" s="2">
        <f>ROW()</f>
        <v>14708</v>
      </c>
      <c r="E14708" s="50"/>
    </row>
    <row r="14709" spans="1:5" ht="14.4" x14ac:dyDescent="0.3">
      <c r="A14709" s="2">
        <f>ROW()</f>
        <v>14709</v>
      </c>
      <c r="E14709" s="50"/>
    </row>
    <row r="14710" spans="1:5" ht="14.4" x14ac:dyDescent="0.3">
      <c r="A14710" s="2">
        <f>ROW()</f>
        <v>14710</v>
      </c>
      <c r="E14710" s="50"/>
    </row>
    <row r="14711" spans="1:5" ht="14.4" x14ac:dyDescent="0.3">
      <c r="A14711" s="2">
        <f>ROW()</f>
        <v>14711</v>
      </c>
      <c r="E14711" s="50"/>
    </row>
    <row r="14712" spans="1:5" ht="14.4" x14ac:dyDescent="0.3">
      <c r="A14712" s="2">
        <f>ROW()</f>
        <v>14712</v>
      </c>
      <c r="E14712" s="50"/>
    </row>
    <row r="14713" spans="1:5" ht="14.4" x14ac:dyDescent="0.3">
      <c r="A14713" s="2">
        <f>ROW()</f>
        <v>14713</v>
      </c>
      <c r="E14713" s="50"/>
    </row>
    <row r="14714" spans="1:5" ht="14.4" x14ac:dyDescent="0.3">
      <c r="A14714" s="2">
        <f>ROW()</f>
        <v>14714</v>
      </c>
      <c r="E14714" s="50"/>
    </row>
    <row r="14715" spans="1:5" ht="14.4" x14ac:dyDescent="0.3">
      <c r="A14715" s="2">
        <f>ROW()</f>
        <v>14715</v>
      </c>
      <c r="E14715" s="50"/>
    </row>
    <row r="14716" spans="1:5" ht="14.4" x14ac:dyDescent="0.3">
      <c r="A14716" s="2">
        <f>ROW()</f>
        <v>14716</v>
      </c>
      <c r="E14716" s="50"/>
    </row>
    <row r="14717" spans="1:5" ht="14.4" x14ac:dyDescent="0.3">
      <c r="A14717" s="2">
        <f>ROW()</f>
        <v>14717</v>
      </c>
      <c r="E14717" s="50"/>
    </row>
    <row r="14718" spans="1:5" ht="14.4" x14ac:dyDescent="0.3">
      <c r="A14718" s="2">
        <f>ROW()</f>
        <v>14718</v>
      </c>
      <c r="E14718" s="50"/>
    </row>
    <row r="14719" spans="1:5" ht="14.4" x14ac:dyDescent="0.3">
      <c r="A14719" s="2">
        <f>ROW()</f>
        <v>14719</v>
      </c>
      <c r="E14719" s="50"/>
    </row>
    <row r="14720" spans="1:5" ht="14.4" x14ac:dyDescent="0.3">
      <c r="A14720" s="2">
        <f>ROW()</f>
        <v>14720</v>
      </c>
      <c r="E14720" s="50"/>
    </row>
    <row r="14721" spans="1:5" ht="14.4" x14ac:dyDescent="0.3">
      <c r="A14721" s="2">
        <f>ROW()</f>
        <v>14721</v>
      </c>
      <c r="E14721" s="50"/>
    </row>
    <row r="14722" spans="1:5" ht="14.4" x14ac:dyDescent="0.3">
      <c r="A14722" s="2">
        <f>ROW()</f>
        <v>14722</v>
      </c>
      <c r="E14722" s="50"/>
    </row>
    <row r="14723" spans="1:5" ht="14.4" x14ac:dyDescent="0.3">
      <c r="A14723" s="2">
        <f>ROW()</f>
        <v>14723</v>
      </c>
      <c r="E14723" s="50"/>
    </row>
    <row r="14724" spans="1:5" ht="14.4" x14ac:dyDescent="0.3">
      <c r="A14724" s="2">
        <f>ROW()</f>
        <v>14724</v>
      </c>
      <c r="E14724" s="50"/>
    </row>
    <row r="14725" spans="1:5" ht="14.4" x14ac:dyDescent="0.3">
      <c r="A14725" s="2">
        <f>ROW()</f>
        <v>14725</v>
      </c>
      <c r="E14725" s="50"/>
    </row>
    <row r="14726" spans="1:5" ht="14.4" x14ac:dyDescent="0.3">
      <c r="A14726" s="2">
        <f>ROW()</f>
        <v>14726</v>
      </c>
      <c r="E14726" s="50"/>
    </row>
    <row r="14727" spans="1:5" ht="14.4" x14ac:dyDescent="0.3">
      <c r="A14727" s="2">
        <f>ROW()</f>
        <v>14727</v>
      </c>
      <c r="E14727" s="50"/>
    </row>
    <row r="14728" spans="1:5" ht="14.4" x14ac:dyDescent="0.3">
      <c r="A14728" s="2">
        <f>ROW()</f>
        <v>14728</v>
      </c>
      <c r="E14728" s="50"/>
    </row>
    <row r="14729" spans="1:5" ht="14.4" x14ac:dyDescent="0.3">
      <c r="A14729" s="2">
        <f>ROW()</f>
        <v>14729</v>
      </c>
      <c r="E14729" s="50"/>
    </row>
    <row r="14730" spans="1:5" ht="14.4" x14ac:dyDescent="0.3">
      <c r="A14730" s="2">
        <f>ROW()</f>
        <v>14730</v>
      </c>
      <c r="E14730" s="50"/>
    </row>
    <row r="14731" spans="1:5" ht="14.4" x14ac:dyDescent="0.3">
      <c r="A14731" s="2">
        <f>ROW()</f>
        <v>14731</v>
      </c>
      <c r="E14731" s="50"/>
    </row>
    <row r="14732" spans="1:5" ht="14.4" x14ac:dyDescent="0.3">
      <c r="A14732" s="2">
        <f>ROW()</f>
        <v>14732</v>
      </c>
      <c r="E14732" s="50"/>
    </row>
    <row r="14733" spans="1:5" ht="14.4" x14ac:dyDescent="0.3">
      <c r="A14733" s="2">
        <f>ROW()</f>
        <v>14733</v>
      </c>
      <c r="E14733" s="50"/>
    </row>
    <row r="14734" spans="1:5" ht="14.4" x14ac:dyDescent="0.3">
      <c r="A14734" s="2">
        <f>ROW()</f>
        <v>14734</v>
      </c>
      <c r="E14734" s="50"/>
    </row>
    <row r="14735" spans="1:5" ht="14.4" x14ac:dyDescent="0.3">
      <c r="A14735" s="2">
        <f>ROW()</f>
        <v>14735</v>
      </c>
      <c r="E14735" s="50"/>
    </row>
    <row r="14736" spans="1:5" ht="14.4" x14ac:dyDescent="0.3">
      <c r="A14736" s="2">
        <f>ROW()</f>
        <v>14736</v>
      </c>
      <c r="E14736" s="50"/>
    </row>
    <row r="14737" spans="1:5" ht="14.4" x14ac:dyDescent="0.3">
      <c r="A14737" s="2">
        <f>ROW()</f>
        <v>14737</v>
      </c>
      <c r="E14737" s="50"/>
    </row>
    <row r="14738" spans="1:5" ht="14.4" x14ac:dyDescent="0.3">
      <c r="A14738" s="2">
        <f>ROW()</f>
        <v>14738</v>
      </c>
      <c r="E14738" s="50"/>
    </row>
    <row r="14739" spans="1:5" ht="14.4" x14ac:dyDescent="0.3">
      <c r="A14739" s="2">
        <f>ROW()</f>
        <v>14739</v>
      </c>
      <c r="E14739" s="50"/>
    </row>
    <row r="14740" spans="1:5" ht="14.4" x14ac:dyDescent="0.3">
      <c r="A14740" s="2">
        <f>ROW()</f>
        <v>14740</v>
      </c>
      <c r="E14740" s="50"/>
    </row>
    <row r="14741" spans="1:5" ht="14.4" x14ac:dyDescent="0.3">
      <c r="A14741" s="2">
        <f>ROW()</f>
        <v>14741</v>
      </c>
      <c r="E14741" s="50"/>
    </row>
    <row r="14742" spans="1:5" ht="14.4" x14ac:dyDescent="0.3">
      <c r="A14742" s="2">
        <f>ROW()</f>
        <v>14742</v>
      </c>
      <c r="E14742" s="50"/>
    </row>
    <row r="14743" spans="1:5" ht="14.4" x14ac:dyDescent="0.3">
      <c r="A14743" s="2">
        <f>ROW()</f>
        <v>14743</v>
      </c>
      <c r="E14743" s="50"/>
    </row>
    <row r="14744" spans="1:5" ht="14.4" x14ac:dyDescent="0.3">
      <c r="A14744" s="2">
        <f>ROW()</f>
        <v>14744</v>
      </c>
      <c r="E14744" s="50"/>
    </row>
    <row r="14745" spans="1:5" ht="14.4" x14ac:dyDescent="0.3">
      <c r="A14745" s="2">
        <f>ROW()</f>
        <v>14745</v>
      </c>
      <c r="E14745" s="50"/>
    </row>
    <row r="14746" spans="1:5" ht="14.4" x14ac:dyDescent="0.3">
      <c r="A14746" s="2">
        <f>ROW()</f>
        <v>14746</v>
      </c>
      <c r="E14746" s="50"/>
    </row>
    <row r="14747" spans="1:5" ht="14.4" x14ac:dyDescent="0.3">
      <c r="A14747" s="2">
        <f>ROW()</f>
        <v>14747</v>
      </c>
      <c r="E14747" s="50"/>
    </row>
    <row r="14748" spans="1:5" ht="14.4" x14ac:dyDescent="0.3">
      <c r="A14748" s="2">
        <f>ROW()</f>
        <v>14748</v>
      </c>
      <c r="E14748" s="50"/>
    </row>
    <row r="14749" spans="1:5" ht="14.4" x14ac:dyDescent="0.3">
      <c r="A14749" s="2">
        <f>ROW()</f>
        <v>14749</v>
      </c>
      <c r="E14749" s="50"/>
    </row>
    <row r="14750" spans="1:5" ht="14.4" x14ac:dyDescent="0.3">
      <c r="A14750" s="2">
        <f>ROW()</f>
        <v>14750</v>
      </c>
      <c r="E14750" s="50"/>
    </row>
    <row r="14751" spans="1:5" ht="14.4" x14ac:dyDescent="0.3">
      <c r="A14751" s="2">
        <f>ROW()</f>
        <v>14751</v>
      </c>
      <c r="E14751" s="50"/>
    </row>
    <row r="14752" spans="1:5" ht="14.4" x14ac:dyDescent="0.3">
      <c r="A14752" s="2">
        <f>ROW()</f>
        <v>14752</v>
      </c>
      <c r="E14752" s="50"/>
    </row>
    <row r="14753" spans="1:5" ht="14.4" x14ac:dyDescent="0.3">
      <c r="A14753" s="2">
        <f>ROW()</f>
        <v>14753</v>
      </c>
      <c r="E14753" s="50"/>
    </row>
    <row r="14754" spans="1:5" ht="14.4" x14ac:dyDescent="0.3">
      <c r="A14754" s="2">
        <f>ROW()</f>
        <v>14754</v>
      </c>
      <c r="E14754" s="50"/>
    </row>
    <row r="14755" spans="1:5" ht="14.4" x14ac:dyDescent="0.3">
      <c r="A14755" s="2">
        <f>ROW()</f>
        <v>14755</v>
      </c>
      <c r="E14755" s="50"/>
    </row>
    <row r="14756" spans="1:5" ht="14.4" x14ac:dyDescent="0.3">
      <c r="A14756" s="2">
        <f>ROW()</f>
        <v>14756</v>
      </c>
      <c r="E14756" s="50"/>
    </row>
    <row r="14757" spans="1:5" ht="14.4" x14ac:dyDescent="0.3">
      <c r="A14757" s="2">
        <f>ROW()</f>
        <v>14757</v>
      </c>
      <c r="E14757" s="50"/>
    </row>
    <row r="14758" spans="1:5" ht="14.4" x14ac:dyDescent="0.3">
      <c r="A14758" s="2">
        <f>ROW()</f>
        <v>14758</v>
      </c>
      <c r="E14758" s="50"/>
    </row>
    <row r="14759" spans="1:5" ht="14.4" x14ac:dyDescent="0.3">
      <c r="A14759" s="2">
        <f>ROW()</f>
        <v>14759</v>
      </c>
      <c r="E14759" s="50"/>
    </row>
    <row r="14760" spans="1:5" ht="14.4" x14ac:dyDescent="0.3">
      <c r="A14760" s="2">
        <f>ROW()</f>
        <v>14760</v>
      </c>
      <c r="E14760" s="50"/>
    </row>
    <row r="14761" spans="1:5" ht="14.4" x14ac:dyDescent="0.3">
      <c r="A14761" s="2">
        <f>ROW()</f>
        <v>14761</v>
      </c>
      <c r="E14761" s="50"/>
    </row>
    <row r="14762" spans="1:5" ht="14.4" x14ac:dyDescent="0.3">
      <c r="A14762" s="2">
        <f>ROW()</f>
        <v>14762</v>
      </c>
      <c r="E14762" s="50"/>
    </row>
    <row r="14763" spans="1:5" ht="14.4" x14ac:dyDescent="0.3">
      <c r="A14763" s="2">
        <f>ROW()</f>
        <v>14763</v>
      </c>
      <c r="E14763" s="50"/>
    </row>
    <row r="14764" spans="1:5" ht="14.4" x14ac:dyDescent="0.3">
      <c r="A14764" s="2">
        <f>ROW()</f>
        <v>14764</v>
      </c>
      <c r="E14764" s="50"/>
    </row>
    <row r="14765" spans="1:5" ht="14.4" x14ac:dyDescent="0.3">
      <c r="A14765" s="2">
        <f>ROW()</f>
        <v>14765</v>
      </c>
      <c r="E14765" s="50"/>
    </row>
    <row r="14766" spans="1:5" ht="14.4" x14ac:dyDescent="0.3">
      <c r="A14766" s="2">
        <f>ROW()</f>
        <v>14766</v>
      </c>
      <c r="E14766" s="50"/>
    </row>
    <row r="14767" spans="1:5" ht="14.4" x14ac:dyDescent="0.3">
      <c r="A14767" s="2">
        <f>ROW()</f>
        <v>14767</v>
      </c>
      <c r="E14767" s="50"/>
    </row>
    <row r="14768" spans="1:5" ht="14.4" x14ac:dyDescent="0.3">
      <c r="A14768" s="2">
        <f>ROW()</f>
        <v>14768</v>
      </c>
      <c r="E14768" s="50"/>
    </row>
    <row r="14769" spans="1:5" ht="14.4" x14ac:dyDescent="0.3">
      <c r="A14769" s="2">
        <f>ROW()</f>
        <v>14769</v>
      </c>
      <c r="E14769" s="50"/>
    </row>
    <row r="14770" spans="1:5" ht="14.4" x14ac:dyDescent="0.3">
      <c r="A14770" s="2">
        <f>ROW()</f>
        <v>14770</v>
      </c>
      <c r="E14770" s="50"/>
    </row>
    <row r="14771" spans="1:5" ht="14.4" x14ac:dyDescent="0.3">
      <c r="A14771" s="2">
        <f>ROW()</f>
        <v>14771</v>
      </c>
      <c r="E14771" s="50"/>
    </row>
    <row r="14772" spans="1:5" ht="14.4" x14ac:dyDescent="0.3">
      <c r="A14772" s="2">
        <f>ROW()</f>
        <v>14772</v>
      </c>
      <c r="E14772" s="50"/>
    </row>
    <row r="14773" spans="1:5" ht="14.4" x14ac:dyDescent="0.3">
      <c r="A14773" s="2">
        <f>ROW()</f>
        <v>14773</v>
      </c>
      <c r="E14773" s="50"/>
    </row>
    <row r="14774" spans="1:5" ht="14.4" x14ac:dyDescent="0.3">
      <c r="A14774" s="2">
        <f>ROW()</f>
        <v>14774</v>
      </c>
      <c r="E14774" s="50"/>
    </row>
    <row r="14775" spans="1:5" ht="14.4" x14ac:dyDescent="0.3">
      <c r="A14775" s="2">
        <f>ROW()</f>
        <v>14775</v>
      </c>
      <c r="E14775" s="50"/>
    </row>
    <row r="14776" spans="1:5" ht="14.4" x14ac:dyDescent="0.3">
      <c r="A14776" s="2">
        <f>ROW()</f>
        <v>14776</v>
      </c>
      <c r="E14776" s="50"/>
    </row>
    <row r="14777" spans="1:5" ht="14.4" x14ac:dyDescent="0.3">
      <c r="A14777" s="2">
        <f>ROW()</f>
        <v>14777</v>
      </c>
      <c r="E14777" s="50"/>
    </row>
    <row r="14778" spans="1:5" ht="14.4" x14ac:dyDescent="0.3">
      <c r="A14778" s="2">
        <f>ROW()</f>
        <v>14778</v>
      </c>
      <c r="E14778" s="50"/>
    </row>
    <row r="14779" spans="1:5" ht="14.4" x14ac:dyDescent="0.3">
      <c r="A14779" s="2">
        <f>ROW()</f>
        <v>14779</v>
      </c>
      <c r="E14779" s="50"/>
    </row>
    <row r="14780" spans="1:5" ht="14.4" x14ac:dyDescent="0.3">
      <c r="A14780" s="2">
        <f>ROW()</f>
        <v>14780</v>
      </c>
      <c r="E14780" s="50"/>
    </row>
    <row r="14781" spans="1:5" ht="14.4" x14ac:dyDescent="0.3">
      <c r="A14781" s="2">
        <f>ROW()</f>
        <v>14781</v>
      </c>
      <c r="E14781" s="50"/>
    </row>
    <row r="14782" spans="1:5" ht="14.4" x14ac:dyDescent="0.3">
      <c r="A14782" s="2">
        <f>ROW()</f>
        <v>14782</v>
      </c>
      <c r="E14782" s="50"/>
    </row>
    <row r="14783" spans="1:5" ht="14.4" x14ac:dyDescent="0.3">
      <c r="A14783" s="2">
        <f>ROW()</f>
        <v>14783</v>
      </c>
      <c r="E14783" s="50"/>
    </row>
    <row r="14784" spans="1:5" ht="14.4" x14ac:dyDescent="0.3">
      <c r="A14784" s="2">
        <f>ROW()</f>
        <v>14784</v>
      </c>
      <c r="E14784" s="50"/>
    </row>
    <row r="14785" spans="1:5" ht="14.4" x14ac:dyDescent="0.3">
      <c r="A14785" s="2">
        <f>ROW()</f>
        <v>14785</v>
      </c>
      <c r="E14785" s="50"/>
    </row>
    <row r="14786" spans="1:5" ht="14.4" x14ac:dyDescent="0.3">
      <c r="A14786" s="2">
        <f>ROW()</f>
        <v>14786</v>
      </c>
      <c r="E14786" s="50"/>
    </row>
    <row r="14787" spans="1:5" ht="14.4" x14ac:dyDescent="0.3">
      <c r="A14787" s="2">
        <f>ROW()</f>
        <v>14787</v>
      </c>
      <c r="E14787" s="50"/>
    </row>
    <row r="14788" spans="1:5" ht="14.4" x14ac:dyDescent="0.3">
      <c r="A14788" s="2">
        <f>ROW()</f>
        <v>14788</v>
      </c>
      <c r="E14788" s="50"/>
    </row>
    <row r="14789" spans="1:5" ht="14.4" x14ac:dyDescent="0.3">
      <c r="A14789" s="2">
        <f>ROW()</f>
        <v>14789</v>
      </c>
      <c r="E14789" s="50"/>
    </row>
    <row r="14790" spans="1:5" ht="14.4" x14ac:dyDescent="0.3">
      <c r="A14790" s="2">
        <f>ROW()</f>
        <v>14790</v>
      </c>
      <c r="E14790" s="50"/>
    </row>
    <row r="14791" spans="1:5" ht="14.4" x14ac:dyDescent="0.3">
      <c r="A14791" s="2">
        <f>ROW()</f>
        <v>14791</v>
      </c>
      <c r="E14791" s="50"/>
    </row>
    <row r="14792" spans="1:5" ht="14.4" x14ac:dyDescent="0.3">
      <c r="A14792" s="2">
        <f>ROW()</f>
        <v>14792</v>
      </c>
      <c r="E14792" s="50"/>
    </row>
    <row r="14793" spans="1:5" ht="14.4" x14ac:dyDescent="0.3">
      <c r="A14793" s="2">
        <f>ROW()</f>
        <v>14793</v>
      </c>
      <c r="E14793" s="50"/>
    </row>
    <row r="14794" spans="1:5" ht="14.4" x14ac:dyDescent="0.3">
      <c r="A14794" s="2">
        <f>ROW()</f>
        <v>14794</v>
      </c>
      <c r="E14794" s="50"/>
    </row>
    <row r="14795" spans="1:5" ht="14.4" x14ac:dyDescent="0.3">
      <c r="A14795" s="2">
        <f>ROW()</f>
        <v>14795</v>
      </c>
      <c r="E14795" s="50"/>
    </row>
    <row r="14796" spans="1:5" ht="14.4" x14ac:dyDescent="0.3">
      <c r="A14796" s="2">
        <f>ROW()</f>
        <v>14796</v>
      </c>
      <c r="E14796" s="50"/>
    </row>
    <row r="14797" spans="1:5" ht="14.4" x14ac:dyDescent="0.3">
      <c r="A14797" s="2">
        <f>ROW()</f>
        <v>14797</v>
      </c>
      <c r="E14797" s="50"/>
    </row>
    <row r="14798" spans="1:5" ht="14.4" x14ac:dyDescent="0.3">
      <c r="A14798" s="2">
        <f>ROW()</f>
        <v>14798</v>
      </c>
      <c r="E14798" s="50"/>
    </row>
    <row r="14799" spans="1:5" ht="14.4" x14ac:dyDescent="0.3">
      <c r="A14799" s="2">
        <f>ROW()</f>
        <v>14799</v>
      </c>
      <c r="E14799" s="50"/>
    </row>
    <row r="14800" spans="1:5" ht="14.4" x14ac:dyDescent="0.3">
      <c r="A14800" s="2">
        <f>ROW()</f>
        <v>14800</v>
      </c>
      <c r="E14800" s="50"/>
    </row>
    <row r="14801" spans="1:5" ht="14.4" x14ac:dyDescent="0.3">
      <c r="A14801" s="2">
        <f>ROW()</f>
        <v>14801</v>
      </c>
      <c r="E14801" s="50"/>
    </row>
    <row r="14802" spans="1:5" ht="14.4" x14ac:dyDescent="0.3">
      <c r="A14802" s="2">
        <f>ROW()</f>
        <v>14802</v>
      </c>
      <c r="E14802" s="50"/>
    </row>
    <row r="14803" spans="1:5" ht="14.4" x14ac:dyDescent="0.3">
      <c r="A14803" s="2">
        <f>ROW()</f>
        <v>14803</v>
      </c>
      <c r="E14803" s="50"/>
    </row>
    <row r="14804" spans="1:5" ht="14.4" x14ac:dyDescent="0.3">
      <c r="A14804" s="2">
        <f>ROW()</f>
        <v>14804</v>
      </c>
      <c r="E14804" s="50"/>
    </row>
    <row r="14805" spans="1:5" ht="14.4" x14ac:dyDescent="0.3">
      <c r="A14805" s="2">
        <f>ROW()</f>
        <v>14805</v>
      </c>
      <c r="E14805" s="50"/>
    </row>
    <row r="14806" spans="1:5" ht="14.4" x14ac:dyDescent="0.3">
      <c r="A14806" s="2">
        <f>ROW()</f>
        <v>14806</v>
      </c>
      <c r="E14806" s="50"/>
    </row>
    <row r="14807" spans="1:5" ht="14.4" x14ac:dyDescent="0.3">
      <c r="A14807" s="2">
        <f>ROW()</f>
        <v>14807</v>
      </c>
      <c r="E14807" s="50"/>
    </row>
    <row r="14808" spans="1:5" ht="14.4" x14ac:dyDescent="0.3">
      <c r="A14808" s="2">
        <f>ROW()</f>
        <v>14808</v>
      </c>
      <c r="E14808" s="50"/>
    </row>
    <row r="14809" spans="1:5" ht="14.4" x14ac:dyDescent="0.3">
      <c r="A14809" s="2">
        <f>ROW()</f>
        <v>14809</v>
      </c>
      <c r="E14809" s="50"/>
    </row>
    <row r="14810" spans="1:5" ht="14.4" x14ac:dyDescent="0.3">
      <c r="A14810" s="2">
        <f>ROW()</f>
        <v>14810</v>
      </c>
      <c r="E14810" s="50"/>
    </row>
    <row r="14811" spans="1:5" ht="14.4" x14ac:dyDescent="0.3">
      <c r="A14811" s="2">
        <f>ROW()</f>
        <v>14811</v>
      </c>
      <c r="E14811" s="50"/>
    </row>
    <row r="14812" spans="1:5" ht="14.4" x14ac:dyDescent="0.3">
      <c r="A14812" s="2">
        <f>ROW()</f>
        <v>14812</v>
      </c>
      <c r="E14812" s="50"/>
    </row>
    <row r="14813" spans="1:5" ht="14.4" x14ac:dyDescent="0.3">
      <c r="A14813" s="2">
        <f>ROW()</f>
        <v>14813</v>
      </c>
      <c r="E14813" s="50"/>
    </row>
    <row r="14814" spans="1:5" ht="14.4" x14ac:dyDescent="0.3">
      <c r="A14814" s="2">
        <f>ROW()</f>
        <v>14814</v>
      </c>
      <c r="E14814" s="50"/>
    </row>
    <row r="14815" spans="1:5" ht="14.4" x14ac:dyDescent="0.3">
      <c r="A14815" s="2">
        <f>ROW()</f>
        <v>14815</v>
      </c>
      <c r="E14815" s="50"/>
    </row>
    <row r="14816" spans="1:5" ht="14.4" x14ac:dyDescent="0.3">
      <c r="A14816" s="2">
        <f>ROW()</f>
        <v>14816</v>
      </c>
      <c r="E14816" s="50"/>
    </row>
    <row r="14817" spans="1:5" ht="14.4" x14ac:dyDescent="0.3">
      <c r="A14817" s="2">
        <f>ROW()</f>
        <v>14817</v>
      </c>
      <c r="E14817" s="50"/>
    </row>
    <row r="14818" spans="1:5" ht="14.4" x14ac:dyDescent="0.3">
      <c r="A14818" s="2">
        <f>ROW()</f>
        <v>14818</v>
      </c>
      <c r="E14818" s="50"/>
    </row>
    <row r="14819" spans="1:5" ht="14.4" x14ac:dyDescent="0.3">
      <c r="A14819" s="2">
        <f>ROW()</f>
        <v>14819</v>
      </c>
      <c r="E14819" s="50"/>
    </row>
    <row r="14820" spans="1:5" ht="14.4" x14ac:dyDescent="0.3">
      <c r="A14820" s="2">
        <f>ROW()</f>
        <v>14820</v>
      </c>
      <c r="E14820" s="50"/>
    </row>
    <row r="14821" spans="1:5" ht="14.4" x14ac:dyDescent="0.3">
      <c r="A14821" s="2">
        <f>ROW()</f>
        <v>14821</v>
      </c>
      <c r="E14821" s="50"/>
    </row>
    <row r="14822" spans="1:5" ht="14.4" x14ac:dyDescent="0.3">
      <c r="A14822" s="2">
        <f>ROW()</f>
        <v>14822</v>
      </c>
      <c r="E14822" s="50"/>
    </row>
    <row r="14823" spans="1:5" ht="14.4" x14ac:dyDescent="0.3">
      <c r="A14823" s="2">
        <f>ROW()</f>
        <v>14823</v>
      </c>
      <c r="E14823" s="50"/>
    </row>
    <row r="14824" spans="1:5" ht="14.4" x14ac:dyDescent="0.3">
      <c r="A14824" s="2">
        <f>ROW()</f>
        <v>14824</v>
      </c>
      <c r="E14824" s="50"/>
    </row>
    <row r="14825" spans="1:5" ht="14.4" x14ac:dyDescent="0.3">
      <c r="A14825" s="2">
        <f>ROW()</f>
        <v>14825</v>
      </c>
      <c r="E14825" s="50"/>
    </row>
    <row r="14826" spans="1:5" ht="14.4" x14ac:dyDescent="0.3">
      <c r="A14826" s="2">
        <f>ROW()</f>
        <v>14826</v>
      </c>
      <c r="E14826" s="50"/>
    </row>
    <row r="14827" spans="1:5" ht="14.4" x14ac:dyDescent="0.3">
      <c r="A14827" s="2">
        <f>ROW()</f>
        <v>14827</v>
      </c>
      <c r="E14827" s="50"/>
    </row>
    <row r="14828" spans="1:5" ht="14.4" x14ac:dyDescent="0.3">
      <c r="A14828" s="2">
        <f>ROW()</f>
        <v>14828</v>
      </c>
      <c r="E14828" s="50"/>
    </row>
    <row r="14829" spans="1:5" ht="14.4" x14ac:dyDescent="0.3">
      <c r="A14829" s="2">
        <f>ROW()</f>
        <v>14829</v>
      </c>
      <c r="E14829" s="50"/>
    </row>
    <row r="14830" spans="1:5" ht="14.4" x14ac:dyDescent="0.3">
      <c r="A14830" s="2">
        <f>ROW()</f>
        <v>14830</v>
      </c>
      <c r="E14830" s="50"/>
    </row>
    <row r="14831" spans="1:5" ht="14.4" x14ac:dyDescent="0.3">
      <c r="A14831" s="2">
        <f>ROW()</f>
        <v>14831</v>
      </c>
      <c r="E14831" s="50"/>
    </row>
    <row r="14832" spans="1:5" ht="14.4" x14ac:dyDescent="0.3">
      <c r="A14832" s="2">
        <f>ROW()</f>
        <v>14832</v>
      </c>
      <c r="E14832" s="50"/>
    </row>
    <row r="14833" spans="1:5" ht="14.4" x14ac:dyDescent="0.3">
      <c r="A14833" s="2">
        <f>ROW()</f>
        <v>14833</v>
      </c>
      <c r="E14833" s="50"/>
    </row>
    <row r="14834" spans="1:5" ht="14.4" x14ac:dyDescent="0.3">
      <c r="A14834" s="2">
        <f>ROW()</f>
        <v>14834</v>
      </c>
      <c r="E14834" s="50"/>
    </row>
    <row r="14835" spans="1:5" ht="14.4" x14ac:dyDescent="0.3">
      <c r="A14835" s="2">
        <f>ROW()</f>
        <v>14835</v>
      </c>
      <c r="E14835" s="50"/>
    </row>
    <row r="14836" spans="1:5" ht="14.4" x14ac:dyDescent="0.3">
      <c r="A14836" s="2">
        <f>ROW()</f>
        <v>14836</v>
      </c>
      <c r="E14836" s="50"/>
    </row>
    <row r="14837" spans="1:5" ht="14.4" x14ac:dyDescent="0.3">
      <c r="A14837" s="2">
        <f>ROW()</f>
        <v>14837</v>
      </c>
      <c r="E14837" s="50"/>
    </row>
    <row r="14838" spans="1:5" ht="14.4" x14ac:dyDescent="0.3">
      <c r="A14838" s="2">
        <f>ROW()</f>
        <v>14838</v>
      </c>
      <c r="E14838" s="50"/>
    </row>
    <row r="14839" spans="1:5" ht="14.4" x14ac:dyDescent="0.3">
      <c r="A14839" s="2">
        <f>ROW()</f>
        <v>14839</v>
      </c>
      <c r="E14839" s="50"/>
    </row>
    <row r="14840" spans="1:5" ht="14.4" x14ac:dyDescent="0.3">
      <c r="A14840" s="2">
        <f>ROW()</f>
        <v>14840</v>
      </c>
      <c r="E14840" s="50"/>
    </row>
    <row r="14841" spans="1:5" ht="14.4" x14ac:dyDescent="0.3">
      <c r="A14841" s="2">
        <f>ROW()</f>
        <v>14841</v>
      </c>
      <c r="E14841" s="50"/>
    </row>
    <row r="14842" spans="1:5" ht="14.4" x14ac:dyDescent="0.3">
      <c r="A14842" s="2">
        <f>ROW()</f>
        <v>14842</v>
      </c>
      <c r="E14842" s="50"/>
    </row>
    <row r="14843" spans="1:5" ht="14.4" x14ac:dyDescent="0.3">
      <c r="A14843" s="2">
        <f>ROW()</f>
        <v>14843</v>
      </c>
      <c r="E14843" s="50"/>
    </row>
    <row r="14844" spans="1:5" ht="14.4" x14ac:dyDescent="0.3">
      <c r="A14844" s="2">
        <f>ROW()</f>
        <v>14844</v>
      </c>
      <c r="E14844" s="50"/>
    </row>
    <row r="14845" spans="1:5" ht="14.4" x14ac:dyDescent="0.3">
      <c r="A14845" s="2">
        <f>ROW()</f>
        <v>14845</v>
      </c>
      <c r="E14845" s="50"/>
    </row>
    <row r="14846" spans="1:5" ht="14.4" x14ac:dyDescent="0.3">
      <c r="A14846" s="2">
        <f>ROW()</f>
        <v>14846</v>
      </c>
      <c r="E14846" s="50"/>
    </row>
    <row r="14847" spans="1:5" ht="14.4" x14ac:dyDescent="0.3">
      <c r="A14847" s="2">
        <f>ROW()</f>
        <v>14847</v>
      </c>
      <c r="E14847" s="50"/>
    </row>
    <row r="14848" spans="1:5" ht="14.4" x14ac:dyDescent="0.3">
      <c r="A14848" s="2">
        <f>ROW()</f>
        <v>14848</v>
      </c>
      <c r="E14848" s="50"/>
    </row>
    <row r="14849" spans="1:5" ht="14.4" x14ac:dyDescent="0.3">
      <c r="A14849" s="2">
        <f>ROW()</f>
        <v>14849</v>
      </c>
      <c r="E14849" s="50"/>
    </row>
    <row r="14850" spans="1:5" ht="14.4" x14ac:dyDescent="0.3">
      <c r="A14850" s="2">
        <f>ROW()</f>
        <v>14850</v>
      </c>
      <c r="E14850" s="50"/>
    </row>
    <row r="14851" spans="1:5" ht="14.4" x14ac:dyDescent="0.3">
      <c r="A14851" s="2">
        <f>ROW()</f>
        <v>14851</v>
      </c>
      <c r="E14851" s="50"/>
    </row>
    <row r="14852" spans="1:5" ht="14.4" x14ac:dyDescent="0.3">
      <c r="A14852" s="2">
        <f>ROW()</f>
        <v>14852</v>
      </c>
      <c r="E14852" s="50"/>
    </row>
    <row r="14853" spans="1:5" ht="14.4" x14ac:dyDescent="0.3">
      <c r="A14853" s="2">
        <f>ROW()</f>
        <v>14853</v>
      </c>
      <c r="E14853" s="50"/>
    </row>
    <row r="14854" spans="1:5" ht="14.4" x14ac:dyDescent="0.3">
      <c r="A14854" s="2">
        <f>ROW()</f>
        <v>14854</v>
      </c>
      <c r="E14854" s="50"/>
    </row>
    <row r="14855" spans="1:5" ht="14.4" x14ac:dyDescent="0.3">
      <c r="A14855" s="2">
        <f>ROW()</f>
        <v>14855</v>
      </c>
      <c r="E14855" s="50"/>
    </row>
    <row r="14856" spans="1:5" ht="14.4" x14ac:dyDescent="0.3">
      <c r="A14856" s="2">
        <f>ROW()</f>
        <v>14856</v>
      </c>
      <c r="E14856" s="50"/>
    </row>
    <row r="14857" spans="1:5" ht="14.4" x14ac:dyDescent="0.3">
      <c r="A14857" s="2">
        <f>ROW()</f>
        <v>14857</v>
      </c>
      <c r="E14857" s="50"/>
    </row>
    <row r="14858" spans="1:5" ht="14.4" x14ac:dyDescent="0.3">
      <c r="A14858" s="2">
        <f>ROW()</f>
        <v>14858</v>
      </c>
      <c r="E14858" s="50"/>
    </row>
    <row r="14859" spans="1:5" ht="14.4" x14ac:dyDescent="0.3">
      <c r="A14859" s="2">
        <f>ROW()</f>
        <v>14859</v>
      </c>
      <c r="E14859" s="50"/>
    </row>
    <row r="14860" spans="1:5" ht="14.4" x14ac:dyDescent="0.3">
      <c r="A14860" s="2">
        <f>ROW()</f>
        <v>14860</v>
      </c>
      <c r="E14860" s="50"/>
    </row>
    <row r="14861" spans="1:5" ht="14.4" x14ac:dyDescent="0.3">
      <c r="A14861" s="2">
        <f>ROW()</f>
        <v>14861</v>
      </c>
      <c r="E14861" s="50"/>
    </row>
    <row r="14862" spans="1:5" ht="14.4" x14ac:dyDescent="0.3">
      <c r="A14862" s="2">
        <f>ROW()</f>
        <v>14862</v>
      </c>
      <c r="E14862" s="50"/>
    </row>
    <row r="14863" spans="1:5" ht="14.4" x14ac:dyDescent="0.3">
      <c r="A14863" s="2">
        <f>ROW()</f>
        <v>14863</v>
      </c>
      <c r="E14863" s="50"/>
    </row>
    <row r="14864" spans="1:5" ht="14.4" x14ac:dyDescent="0.3">
      <c r="A14864" s="2">
        <f>ROW()</f>
        <v>14864</v>
      </c>
      <c r="E14864" s="50"/>
    </row>
    <row r="14865" spans="1:5" ht="14.4" x14ac:dyDescent="0.3">
      <c r="A14865" s="2">
        <f>ROW()</f>
        <v>14865</v>
      </c>
      <c r="E14865" s="50"/>
    </row>
    <row r="14866" spans="1:5" ht="14.4" x14ac:dyDescent="0.3">
      <c r="A14866" s="2">
        <f>ROW()</f>
        <v>14866</v>
      </c>
      <c r="E14866" s="50"/>
    </row>
    <row r="14867" spans="1:5" ht="14.4" x14ac:dyDescent="0.3">
      <c r="A14867" s="2">
        <f>ROW()</f>
        <v>14867</v>
      </c>
      <c r="E14867" s="50"/>
    </row>
    <row r="14868" spans="1:5" ht="14.4" x14ac:dyDescent="0.3">
      <c r="A14868" s="2">
        <f>ROW()</f>
        <v>14868</v>
      </c>
      <c r="E14868" s="50"/>
    </row>
    <row r="14869" spans="1:5" ht="14.4" x14ac:dyDescent="0.3">
      <c r="A14869" s="2">
        <f>ROW()</f>
        <v>14869</v>
      </c>
      <c r="E14869" s="50"/>
    </row>
    <row r="14870" spans="1:5" ht="14.4" x14ac:dyDescent="0.3">
      <c r="A14870" s="2">
        <f>ROW()</f>
        <v>14870</v>
      </c>
      <c r="E14870" s="50"/>
    </row>
    <row r="14871" spans="1:5" ht="14.4" x14ac:dyDescent="0.3">
      <c r="A14871" s="2">
        <f>ROW()</f>
        <v>14871</v>
      </c>
      <c r="E14871" s="50"/>
    </row>
    <row r="14872" spans="1:5" ht="14.4" x14ac:dyDescent="0.3">
      <c r="A14872" s="2">
        <f>ROW()</f>
        <v>14872</v>
      </c>
      <c r="E14872" s="50"/>
    </row>
    <row r="14873" spans="1:5" ht="14.4" x14ac:dyDescent="0.3">
      <c r="A14873" s="2">
        <f>ROW()</f>
        <v>14873</v>
      </c>
      <c r="E14873" s="50"/>
    </row>
    <row r="14874" spans="1:5" ht="14.4" x14ac:dyDescent="0.3">
      <c r="A14874" s="2">
        <f>ROW()</f>
        <v>14874</v>
      </c>
      <c r="E14874" s="50"/>
    </row>
    <row r="14875" spans="1:5" ht="14.4" x14ac:dyDescent="0.3">
      <c r="A14875" s="2">
        <f>ROW()</f>
        <v>14875</v>
      </c>
      <c r="E14875" s="50"/>
    </row>
    <row r="14876" spans="1:5" ht="14.4" x14ac:dyDescent="0.3">
      <c r="A14876" s="2">
        <f>ROW()</f>
        <v>14876</v>
      </c>
      <c r="E14876" s="50"/>
    </row>
    <row r="14877" spans="1:5" ht="14.4" x14ac:dyDescent="0.3">
      <c r="A14877" s="2">
        <f>ROW()</f>
        <v>14877</v>
      </c>
      <c r="E14877" s="50"/>
    </row>
    <row r="14878" spans="1:5" ht="14.4" x14ac:dyDescent="0.3">
      <c r="A14878" s="2">
        <f>ROW()</f>
        <v>14878</v>
      </c>
      <c r="E14878" s="50"/>
    </row>
    <row r="14879" spans="1:5" ht="14.4" x14ac:dyDescent="0.3">
      <c r="A14879" s="2">
        <f>ROW()</f>
        <v>14879</v>
      </c>
      <c r="E14879" s="50"/>
    </row>
    <row r="14880" spans="1:5" ht="14.4" x14ac:dyDescent="0.3">
      <c r="A14880" s="2">
        <f>ROW()</f>
        <v>14880</v>
      </c>
      <c r="E14880" s="50"/>
    </row>
    <row r="14881" spans="1:5" ht="14.4" x14ac:dyDescent="0.3">
      <c r="A14881" s="2">
        <f>ROW()</f>
        <v>14881</v>
      </c>
      <c r="E14881" s="50"/>
    </row>
    <row r="14882" spans="1:5" ht="14.4" x14ac:dyDescent="0.3">
      <c r="A14882" s="2">
        <f>ROW()</f>
        <v>14882</v>
      </c>
      <c r="E14882" s="50"/>
    </row>
    <row r="14883" spans="1:5" ht="14.4" x14ac:dyDescent="0.3">
      <c r="A14883" s="2">
        <f>ROW()</f>
        <v>14883</v>
      </c>
      <c r="E14883" s="50"/>
    </row>
    <row r="14884" spans="1:5" ht="14.4" x14ac:dyDescent="0.3">
      <c r="A14884" s="2">
        <f>ROW()</f>
        <v>14884</v>
      </c>
      <c r="E14884" s="50"/>
    </row>
    <row r="14885" spans="1:5" ht="14.4" x14ac:dyDescent="0.3">
      <c r="A14885" s="2">
        <f>ROW()</f>
        <v>14885</v>
      </c>
      <c r="E14885" s="50"/>
    </row>
    <row r="14886" spans="1:5" ht="14.4" x14ac:dyDescent="0.3">
      <c r="A14886" s="2">
        <f>ROW()</f>
        <v>14886</v>
      </c>
      <c r="E14886" s="50"/>
    </row>
    <row r="14887" spans="1:5" ht="14.4" x14ac:dyDescent="0.3">
      <c r="A14887" s="2">
        <f>ROW()</f>
        <v>14887</v>
      </c>
      <c r="E14887" s="50"/>
    </row>
    <row r="14888" spans="1:5" ht="14.4" x14ac:dyDescent="0.3">
      <c r="A14888" s="2">
        <f>ROW()</f>
        <v>14888</v>
      </c>
      <c r="E14888" s="50"/>
    </row>
    <row r="14889" spans="1:5" ht="14.4" x14ac:dyDescent="0.3">
      <c r="A14889" s="2">
        <f>ROW()</f>
        <v>14889</v>
      </c>
      <c r="E14889" s="50"/>
    </row>
    <row r="14890" spans="1:5" ht="14.4" x14ac:dyDescent="0.3">
      <c r="A14890" s="2">
        <f>ROW()</f>
        <v>14890</v>
      </c>
      <c r="E14890" s="50"/>
    </row>
    <row r="14891" spans="1:5" ht="14.4" x14ac:dyDescent="0.3">
      <c r="A14891" s="2">
        <f>ROW()</f>
        <v>14891</v>
      </c>
      <c r="E14891" s="50"/>
    </row>
    <row r="14892" spans="1:5" ht="14.4" x14ac:dyDescent="0.3">
      <c r="A14892" s="2">
        <f>ROW()</f>
        <v>14892</v>
      </c>
      <c r="E14892" s="50"/>
    </row>
    <row r="14893" spans="1:5" ht="14.4" x14ac:dyDescent="0.3">
      <c r="A14893" s="2">
        <f>ROW()</f>
        <v>14893</v>
      </c>
      <c r="E14893" s="50"/>
    </row>
    <row r="14894" spans="1:5" ht="14.4" x14ac:dyDescent="0.3">
      <c r="A14894" s="2">
        <f>ROW()</f>
        <v>14894</v>
      </c>
      <c r="E14894" s="50"/>
    </row>
    <row r="14895" spans="1:5" ht="14.4" x14ac:dyDescent="0.3">
      <c r="A14895" s="2">
        <f>ROW()</f>
        <v>14895</v>
      </c>
      <c r="E14895" s="50"/>
    </row>
    <row r="14896" spans="1:5" ht="14.4" x14ac:dyDescent="0.3">
      <c r="A14896" s="2">
        <f>ROW()</f>
        <v>14896</v>
      </c>
      <c r="E14896" s="50"/>
    </row>
    <row r="14897" spans="1:5" ht="14.4" x14ac:dyDescent="0.3">
      <c r="A14897" s="2">
        <f>ROW()</f>
        <v>14897</v>
      </c>
      <c r="E14897" s="50"/>
    </row>
    <row r="14898" spans="1:5" ht="14.4" x14ac:dyDescent="0.3">
      <c r="A14898" s="2">
        <f>ROW()</f>
        <v>14898</v>
      </c>
      <c r="E14898" s="50"/>
    </row>
    <row r="14899" spans="1:5" ht="14.4" x14ac:dyDescent="0.3">
      <c r="A14899" s="2">
        <f>ROW()</f>
        <v>14899</v>
      </c>
      <c r="E14899" s="50"/>
    </row>
    <row r="14900" spans="1:5" ht="14.4" x14ac:dyDescent="0.3">
      <c r="A14900" s="2">
        <f>ROW()</f>
        <v>14900</v>
      </c>
      <c r="E14900" s="50"/>
    </row>
    <row r="14901" spans="1:5" ht="14.4" x14ac:dyDescent="0.3">
      <c r="A14901" s="2">
        <f>ROW()</f>
        <v>14901</v>
      </c>
      <c r="E14901" s="50"/>
    </row>
    <row r="14902" spans="1:5" ht="14.4" x14ac:dyDescent="0.3">
      <c r="A14902" s="2">
        <f>ROW()</f>
        <v>14902</v>
      </c>
      <c r="E14902" s="50"/>
    </row>
    <row r="14903" spans="1:5" ht="14.4" x14ac:dyDescent="0.3">
      <c r="A14903" s="2">
        <f>ROW()</f>
        <v>14903</v>
      </c>
      <c r="E14903" s="50"/>
    </row>
    <row r="14904" spans="1:5" ht="14.4" x14ac:dyDescent="0.3">
      <c r="A14904" s="2">
        <f>ROW()</f>
        <v>14904</v>
      </c>
      <c r="E14904" s="50"/>
    </row>
    <row r="14905" spans="1:5" ht="14.4" x14ac:dyDescent="0.3">
      <c r="A14905" s="2">
        <f>ROW()</f>
        <v>14905</v>
      </c>
      <c r="E14905" s="50"/>
    </row>
    <row r="14906" spans="1:5" ht="14.4" x14ac:dyDescent="0.3">
      <c r="A14906" s="2">
        <f>ROW()</f>
        <v>14906</v>
      </c>
      <c r="E14906" s="50"/>
    </row>
    <row r="14907" spans="1:5" ht="14.4" x14ac:dyDescent="0.3">
      <c r="A14907" s="2">
        <f>ROW()</f>
        <v>14907</v>
      </c>
      <c r="E14907" s="50"/>
    </row>
    <row r="14908" spans="1:5" ht="14.4" x14ac:dyDescent="0.3">
      <c r="A14908" s="2">
        <f>ROW()</f>
        <v>14908</v>
      </c>
      <c r="E14908" s="50"/>
    </row>
    <row r="14909" spans="1:5" ht="14.4" x14ac:dyDescent="0.3">
      <c r="A14909" s="2">
        <f>ROW()</f>
        <v>14909</v>
      </c>
      <c r="E14909" s="50"/>
    </row>
    <row r="14910" spans="1:5" ht="14.4" x14ac:dyDescent="0.3">
      <c r="A14910" s="2">
        <f>ROW()</f>
        <v>14910</v>
      </c>
      <c r="E14910" s="50"/>
    </row>
    <row r="14911" spans="1:5" ht="14.4" x14ac:dyDescent="0.3">
      <c r="A14911" s="2">
        <f>ROW()</f>
        <v>14911</v>
      </c>
      <c r="E14911" s="50"/>
    </row>
    <row r="14912" spans="1:5" ht="14.4" x14ac:dyDescent="0.3">
      <c r="A14912" s="2">
        <f>ROW()</f>
        <v>14912</v>
      </c>
      <c r="E14912" s="50"/>
    </row>
    <row r="14913" spans="1:5" ht="14.4" x14ac:dyDescent="0.3">
      <c r="A14913" s="2">
        <f>ROW()</f>
        <v>14913</v>
      </c>
      <c r="E14913" s="50"/>
    </row>
    <row r="14914" spans="1:5" ht="14.4" x14ac:dyDescent="0.3">
      <c r="A14914" s="2">
        <f>ROW()</f>
        <v>14914</v>
      </c>
      <c r="E14914" s="50"/>
    </row>
    <row r="14915" spans="1:5" ht="14.4" x14ac:dyDescent="0.3">
      <c r="A14915" s="2">
        <f>ROW()</f>
        <v>14915</v>
      </c>
      <c r="E14915" s="50"/>
    </row>
    <row r="14916" spans="1:5" ht="14.4" x14ac:dyDescent="0.3">
      <c r="A14916" s="2">
        <f>ROW()</f>
        <v>14916</v>
      </c>
      <c r="E14916" s="50"/>
    </row>
    <row r="14917" spans="1:5" ht="14.4" x14ac:dyDescent="0.3">
      <c r="A14917" s="2">
        <f>ROW()</f>
        <v>14917</v>
      </c>
      <c r="E14917" s="50"/>
    </row>
    <row r="14918" spans="1:5" ht="14.4" x14ac:dyDescent="0.3">
      <c r="A14918" s="2">
        <f>ROW()</f>
        <v>14918</v>
      </c>
      <c r="E14918" s="50"/>
    </row>
    <row r="14919" spans="1:5" ht="14.4" x14ac:dyDescent="0.3">
      <c r="A14919" s="2">
        <f>ROW()</f>
        <v>14919</v>
      </c>
      <c r="E14919" s="50"/>
    </row>
    <row r="14920" spans="1:5" ht="14.4" x14ac:dyDescent="0.3">
      <c r="A14920" s="2">
        <f>ROW()</f>
        <v>14920</v>
      </c>
      <c r="E14920" s="50"/>
    </row>
    <row r="14921" spans="1:5" ht="14.4" x14ac:dyDescent="0.3">
      <c r="A14921" s="2">
        <f>ROW()</f>
        <v>14921</v>
      </c>
      <c r="E14921" s="50"/>
    </row>
    <row r="14922" spans="1:5" ht="14.4" x14ac:dyDescent="0.3">
      <c r="A14922" s="2">
        <f>ROW()</f>
        <v>14922</v>
      </c>
      <c r="E14922" s="50"/>
    </row>
    <row r="14923" spans="1:5" ht="14.4" x14ac:dyDescent="0.3">
      <c r="A14923" s="2">
        <f>ROW()</f>
        <v>14923</v>
      </c>
      <c r="E14923" s="50"/>
    </row>
    <row r="14924" spans="1:5" ht="14.4" x14ac:dyDescent="0.3">
      <c r="A14924" s="2">
        <f>ROW()</f>
        <v>14924</v>
      </c>
      <c r="E14924" s="50"/>
    </row>
    <row r="14925" spans="1:5" ht="14.4" x14ac:dyDescent="0.3">
      <c r="A14925" s="2">
        <f>ROW()</f>
        <v>14925</v>
      </c>
      <c r="E14925" s="50"/>
    </row>
    <row r="14926" spans="1:5" ht="14.4" x14ac:dyDescent="0.3">
      <c r="A14926" s="2">
        <f>ROW()</f>
        <v>14926</v>
      </c>
      <c r="E14926" s="50"/>
    </row>
    <row r="14927" spans="1:5" ht="14.4" x14ac:dyDescent="0.3">
      <c r="A14927" s="2">
        <f>ROW()</f>
        <v>14927</v>
      </c>
      <c r="E14927" s="50"/>
    </row>
    <row r="14928" spans="1:5" ht="14.4" x14ac:dyDescent="0.3">
      <c r="A14928" s="2">
        <f>ROW()</f>
        <v>14928</v>
      </c>
      <c r="E14928" s="50"/>
    </row>
    <row r="14929" spans="1:5" ht="14.4" x14ac:dyDescent="0.3">
      <c r="A14929" s="2">
        <f>ROW()</f>
        <v>14929</v>
      </c>
      <c r="E14929" s="50"/>
    </row>
    <row r="14930" spans="1:5" ht="14.4" x14ac:dyDescent="0.3">
      <c r="A14930" s="2">
        <f>ROW()</f>
        <v>14930</v>
      </c>
      <c r="E14930" s="50"/>
    </row>
    <row r="14931" spans="1:5" ht="14.4" x14ac:dyDescent="0.3">
      <c r="A14931" s="2">
        <f>ROW()</f>
        <v>14931</v>
      </c>
      <c r="E14931" s="50"/>
    </row>
    <row r="14932" spans="1:5" ht="14.4" x14ac:dyDescent="0.3">
      <c r="A14932" s="2">
        <f>ROW()</f>
        <v>14932</v>
      </c>
      <c r="E14932" s="50"/>
    </row>
    <row r="14933" spans="1:5" ht="14.4" x14ac:dyDescent="0.3">
      <c r="A14933" s="2">
        <f>ROW()</f>
        <v>14933</v>
      </c>
      <c r="E14933" s="50"/>
    </row>
    <row r="14934" spans="1:5" ht="14.4" x14ac:dyDescent="0.3">
      <c r="A14934" s="2">
        <f>ROW()</f>
        <v>14934</v>
      </c>
      <c r="E14934" s="50"/>
    </row>
    <row r="14935" spans="1:5" ht="14.4" x14ac:dyDescent="0.3">
      <c r="A14935" s="2">
        <f>ROW()</f>
        <v>14935</v>
      </c>
      <c r="E14935" s="50"/>
    </row>
    <row r="14936" spans="1:5" ht="14.4" x14ac:dyDescent="0.3">
      <c r="A14936" s="2">
        <f>ROW()</f>
        <v>14936</v>
      </c>
      <c r="E14936" s="50"/>
    </row>
    <row r="14937" spans="1:5" ht="14.4" x14ac:dyDescent="0.3">
      <c r="A14937" s="2">
        <f>ROW()</f>
        <v>14937</v>
      </c>
      <c r="E14937" s="50"/>
    </row>
    <row r="14938" spans="1:5" ht="14.4" x14ac:dyDescent="0.3">
      <c r="A14938" s="2">
        <f>ROW()</f>
        <v>14938</v>
      </c>
      <c r="E14938" s="50"/>
    </row>
    <row r="14939" spans="1:5" ht="14.4" x14ac:dyDescent="0.3">
      <c r="A14939" s="2">
        <f>ROW()</f>
        <v>14939</v>
      </c>
      <c r="E14939" s="50"/>
    </row>
    <row r="14940" spans="1:5" ht="14.4" x14ac:dyDescent="0.3">
      <c r="A14940" s="2">
        <f>ROW()</f>
        <v>14940</v>
      </c>
      <c r="E14940" s="50"/>
    </row>
    <row r="14941" spans="1:5" ht="14.4" x14ac:dyDescent="0.3">
      <c r="A14941" s="2">
        <f>ROW()</f>
        <v>14941</v>
      </c>
      <c r="E14941" s="50"/>
    </row>
    <row r="14942" spans="1:5" ht="14.4" x14ac:dyDescent="0.3">
      <c r="A14942" s="2">
        <f>ROW()</f>
        <v>14942</v>
      </c>
      <c r="E14942" s="50"/>
    </row>
    <row r="14943" spans="1:5" ht="14.4" x14ac:dyDescent="0.3">
      <c r="A14943" s="2">
        <f>ROW()</f>
        <v>14943</v>
      </c>
      <c r="E14943" s="50"/>
    </row>
    <row r="14944" spans="1:5" ht="14.4" x14ac:dyDescent="0.3">
      <c r="A14944" s="2">
        <f>ROW()</f>
        <v>14944</v>
      </c>
      <c r="E14944" s="50"/>
    </row>
    <row r="14945" spans="1:5" ht="14.4" x14ac:dyDescent="0.3">
      <c r="A14945" s="2">
        <f>ROW()</f>
        <v>14945</v>
      </c>
      <c r="E14945" s="50"/>
    </row>
    <row r="14946" spans="1:5" ht="14.4" x14ac:dyDescent="0.3">
      <c r="A14946" s="2">
        <f>ROW()</f>
        <v>14946</v>
      </c>
      <c r="E14946" s="50"/>
    </row>
    <row r="14947" spans="1:5" ht="14.4" x14ac:dyDescent="0.3">
      <c r="A14947" s="2">
        <f>ROW()</f>
        <v>14947</v>
      </c>
      <c r="E14947" s="50"/>
    </row>
    <row r="14948" spans="1:5" ht="14.4" x14ac:dyDescent="0.3">
      <c r="A14948" s="2">
        <f>ROW()</f>
        <v>14948</v>
      </c>
      <c r="E14948" s="50"/>
    </row>
    <row r="14949" spans="1:5" ht="14.4" x14ac:dyDescent="0.3">
      <c r="A14949" s="2">
        <f>ROW()</f>
        <v>14949</v>
      </c>
      <c r="E14949" s="50"/>
    </row>
    <row r="14950" spans="1:5" ht="14.4" x14ac:dyDescent="0.3">
      <c r="A14950" s="2">
        <f>ROW()</f>
        <v>14950</v>
      </c>
      <c r="E14950" s="50"/>
    </row>
    <row r="14951" spans="1:5" ht="14.4" x14ac:dyDescent="0.3">
      <c r="A14951" s="2">
        <f>ROW()</f>
        <v>14951</v>
      </c>
      <c r="E14951" s="50"/>
    </row>
    <row r="14952" spans="1:5" ht="14.4" x14ac:dyDescent="0.3">
      <c r="A14952" s="2">
        <f>ROW()</f>
        <v>14952</v>
      </c>
      <c r="E14952" s="50"/>
    </row>
    <row r="14953" spans="1:5" ht="14.4" x14ac:dyDescent="0.3">
      <c r="A14953" s="2">
        <f>ROW()</f>
        <v>14953</v>
      </c>
      <c r="E14953" s="50"/>
    </row>
    <row r="14954" spans="1:5" ht="14.4" x14ac:dyDescent="0.3">
      <c r="A14954" s="2">
        <f>ROW()</f>
        <v>14954</v>
      </c>
      <c r="E14954" s="50"/>
    </row>
    <row r="14955" spans="1:5" ht="14.4" x14ac:dyDescent="0.3">
      <c r="A14955" s="2">
        <f>ROW()</f>
        <v>14955</v>
      </c>
      <c r="E14955" s="50"/>
    </row>
    <row r="14956" spans="1:5" ht="14.4" x14ac:dyDescent="0.3">
      <c r="A14956" s="2">
        <f>ROW()</f>
        <v>14956</v>
      </c>
      <c r="E14956" s="50"/>
    </row>
    <row r="14957" spans="1:5" ht="14.4" x14ac:dyDescent="0.3">
      <c r="A14957" s="2">
        <f>ROW()</f>
        <v>14957</v>
      </c>
      <c r="E14957" s="50"/>
    </row>
    <row r="14958" spans="1:5" ht="14.4" x14ac:dyDescent="0.3">
      <c r="A14958" s="2">
        <f>ROW()</f>
        <v>14958</v>
      </c>
      <c r="E14958" s="50"/>
    </row>
    <row r="14959" spans="1:5" ht="14.4" x14ac:dyDescent="0.3">
      <c r="A14959" s="2">
        <f>ROW()</f>
        <v>14959</v>
      </c>
      <c r="E14959" s="50"/>
    </row>
    <row r="14960" spans="1:5" ht="14.4" x14ac:dyDescent="0.3">
      <c r="A14960" s="2">
        <f>ROW()</f>
        <v>14960</v>
      </c>
      <c r="E14960" s="50"/>
    </row>
    <row r="14961" spans="1:5" ht="14.4" x14ac:dyDescent="0.3">
      <c r="A14961" s="2">
        <f>ROW()</f>
        <v>14961</v>
      </c>
      <c r="E14961" s="50"/>
    </row>
    <row r="14962" spans="1:5" ht="14.4" x14ac:dyDescent="0.3">
      <c r="A14962" s="2">
        <f>ROW()</f>
        <v>14962</v>
      </c>
      <c r="E14962" s="50"/>
    </row>
    <row r="14963" spans="1:5" ht="14.4" x14ac:dyDescent="0.3">
      <c r="A14963" s="2">
        <f>ROW()</f>
        <v>14963</v>
      </c>
      <c r="E14963" s="50"/>
    </row>
    <row r="14964" spans="1:5" ht="14.4" x14ac:dyDescent="0.3">
      <c r="A14964" s="2">
        <f>ROW()</f>
        <v>14964</v>
      </c>
      <c r="E14964" s="50"/>
    </row>
    <row r="14965" spans="1:5" ht="14.4" x14ac:dyDescent="0.3">
      <c r="A14965" s="2">
        <f>ROW()</f>
        <v>14965</v>
      </c>
      <c r="E14965" s="50"/>
    </row>
    <row r="14966" spans="1:5" ht="14.4" x14ac:dyDescent="0.3">
      <c r="A14966" s="2">
        <f>ROW()</f>
        <v>14966</v>
      </c>
      <c r="E14966" s="50"/>
    </row>
    <row r="14967" spans="1:5" ht="14.4" x14ac:dyDescent="0.3">
      <c r="A14967" s="2">
        <f>ROW()</f>
        <v>14967</v>
      </c>
      <c r="E14967" s="50"/>
    </row>
    <row r="14968" spans="1:5" ht="14.4" x14ac:dyDescent="0.3">
      <c r="A14968" s="2">
        <f>ROW()</f>
        <v>14968</v>
      </c>
      <c r="E14968" s="50"/>
    </row>
    <row r="14969" spans="1:5" ht="14.4" x14ac:dyDescent="0.3">
      <c r="A14969" s="2">
        <f>ROW()</f>
        <v>14969</v>
      </c>
      <c r="E14969" s="50"/>
    </row>
    <row r="14970" spans="1:5" ht="14.4" x14ac:dyDescent="0.3">
      <c r="A14970" s="2">
        <f>ROW()</f>
        <v>14970</v>
      </c>
      <c r="E14970" s="50"/>
    </row>
    <row r="14971" spans="1:5" ht="14.4" x14ac:dyDescent="0.3">
      <c r="A14971" s="2">
        <f>ROW()</f>
        <v>14971</v>
      </c>
      <c r="E14971" s="50"/>
    </row>
    <row r="14972" spans="1:5" ht="14.4" x14ac:dyDescent="0.3">
      <c r="A14972" s="2">
        <f>ROW()</f>
        <v>14972</v>
      </c>
      <c r="E14972" s="50"/>
    </row>
    <row r="14973" spans="1:5" ht="14.4" x14ac:dyDescent="0.3">
      <c r="A14973" s="2">
        <f>ROW()</f>
        <v>14973</v>
      </c>
      <c r="E14973" s="50"/>
    </row>
    <row r="14974" spans="1:5" ht="14.4" x14ac:dyDescent="0.3">
      <c r="A14974" s="2">
        <f>ROW()</f>
        <v>14974</v>
      </c>
      <c r="E14974" s="50"/>
    </row>
    <row r="14975" spans="1:5" ht="14.4" x14ac:dyDescent="0.3">
      <c r="A14975" s="2">
        <f>ROW()</f>
        <v>14975</v>
      </c>
      <c r="E14975" s="50"/>
    </row>
    <row r="14976" spans="1:5" ht="14.4" x14ac:dyDescent="0.3">
      <c r="A14976" s="2">
        <f>ROW()</f>
        <v>14976</v>
      </c>
      <c r="E14976" s="50"/>
    </row>
    <row r="14977" spans="1:5" ht="14.4" x14ac:dyDescent="0.3">
      <c r="A14977" s="2">
        <f>ROW()</f>
        <v>14977</v>
      </c>
      <c r="E14977" s="50"/>
    </row>
    <row r="14978" spans="1:5" ht="14.4" x14ac:dyDescent="0.3">
      <c r="A14978" s="2">
        <f>ROW()</f>
        <v>14978</v>
      </c>
      <c r="E14978" s="50"/>
    </row>
    <row r="14979" spans="1:5" ht="14.4" x14ac:dyDescent="0.3">
      <c r="A14979" s="2">
        <f>ROW()</f>
        <v>14979</v>
      </c>
      <c r="E14979" s="50"/>
    </row>
    <row r="14980" spans="1:5" ht="14.4" x14ac:dyDescent="0.3">
      <c r="A14980" s="2">
        <f>ROW()</f>
        <v>14980</v>
      </c>
      <c r="E14980" s="50"/>
    </row>
    <row r="14981" spans="1:5" ht="14.4" x14ac:dyDescent="0.3">
      <c r="A14981" s="2">
        <f>ROW()</f>
        <v>14981</v>
      </c>
      <c r="E14981" s="50"/>
    </row>
    <row r="14982" spans="1:5" ht="14.4" x14ac:dyDescent="0.3">
      <c r="A14982" s="2">
        <f>ROW()</f>
        <v>14982</v>
      </c>
      <c r="E14982" s="50"/>
    </row>
    <row r="14983" spans="1:5" ht="14.4" x14ac:dyDescent="0.3">
      <c r="A14983" s="2">
        <f>ROW()</f>
        <v>14983</v>
      </c>
      <c r="E14983" s="50"/>
    </row>
    <row r="14984" spans="1:5" ht="14.4" x14ac:dyDescent="0.3">
      <c r="A14984" s="2">
        <f>ROW()</f>
        <v>14984</v>
      </c>
      <c r="E14984" s="50"/>
    </row>
    <row r="14985" spans="1:5" ht="14.4" x14ac:dyDescent="0.3">
      <c r="A14985" s="2">
        <f>ROW()</f>
        <v>14985</v>
      </c>
      <c r="E14985" s="50"/>
    </row>
    <row r="14986" spans="1:5" ht="14.4" x14ac:dyDescent="0.3">
      <c r="A14986" s="2">
        <f>ROW()</f>
        <v>14986</v>
      </c>
      <c r="E14986" s="50"/>
    </row>
    <row r="14987" spans="1:5" ht="14.4" x14ac:dyDescent="0.3">
      <c r="A14987" s="2">
        <f>ROW()</f>
        <v>14987</v>
      </c>
      <c r="E14987" s="50"/>
    </row>
    <row r="14988" spans="1:5" ht="14.4" x14ac:dyDescent="0.3">
      <c r="A14988" s="2">
        <f>ROW()</f>
        <v>14988</v>
      </c>
      <c r="E14988" s="50"/>
    </row>
    <row r="14989" spans="1:5" ht="14.4" x14ac:dyDescent="0.3">
      <c r="A14989" s="2">
        <f>ROW()</f>
        <v>14989</v>
      </c>
      <c r="E14989" s="50"/>
    </row>
    <row r="14990" spans="1:5" ht="14.4" x14ac:dyDescent="0.3">
      <c r="A14990" s="2">
        <f>ROW()</f>
        <v>14990</v>
      </c>
      <c r="E14990" s="50"/>
    </row>
    <row r="14991" spans="1:5" ht="14.4" x14ac:dyDescent="0.3">
      <c r="A14991" s="2">
        <f>ROW()</f>
        <v>14991</v>
      </c>
      <c r="E14991" s="50"/>
    </row>
    <row r="14992" spans="1:5" ht="14.4" x14ac:dyDescent="0.3">
      <c r="A14992" s="2">
        <f>ROW()</f>
        <v>14992</v>
      </c>
      <c r="E14992" s="50"/>
    </row>
    <row r="14993" spans="1:5" ht="14.4" x14ac:dyDescent="0.3">
      <c r="A14993" s="2">
        <f>ROW()</f>
        <v>14993</v>
      </c>
      <c r="E14993" s="50"/>
    </row>
    <row r="14994" spans="1:5" ht="14.4" x14ac:dyDescent="0.3">
      <c r="A14994" s="2">
        <f>ROW()</f>
        <v>14994</v>
      </c>
      <c r="E14994" s="50"/>
    </row>
    <row r="14995" spans="1:5" ht="14.4" x14ac:dyDescent="0.3">
      <c r="A14995" s="2">
        <f>ROW()</f>
        <v>14995</v>
      </c>
      <c r="E14995" s="50"/>
    </row>
    <row r="14996" spans="1:5" ht="14.4" x14ac:dyDescent="0.3">
      <c r="A14996" s="2">
        <f>ROW()</f>
        <v>14996</v>
      </c>
      <c r="E14996" s="50"/>
    </row>
    <row r="14997" spans="1:5" ht="14.4" x14ac:dyDescent="0.3">
      <c r="A14997" s="2">
        <f>ROW()</f>
        <v>14997</v>
      </c>
      <c r="E14997" s="50"/>
    </row>
    <row r="14998" spans="1:5" ht="14.4" x14ac:dyDescent="0.3">
      <c r="A14998" s="2">
        <f>ROW()</f>
        <v>14998</v>
      </c>
      <c r="E14998" s="50"/>
    </row>
    <row r="14999" spans="1:5" ht="14.4" x14ac:dyDescent="0.3">
      <c r="A14999" s="2">
        <f>ROW()</f>
        <v>14999</v>
      </c>
      <c r="E14999" s="50"/>
    </row>
    <row r="15000" spans="1:5" ht="14.4" x14ac:dyDescent="0.3">
      <c r="A15000" s="2">
        <f>ROW()</f>
        <v>15000</v>
      </c>
      <c r="E15000" s="50"/>
    </row>
    <row r="15001" spans="1:5" ht="14.4" x14ac:dyDescent="0.3">
      <c r="A15001" s="2">
        <f>ROW()</f>
        <v>15001</v>
      </c>
      <c r="E15001" s="50"/>
    </row>
    <row r="15002" spans="1:5" ht="14.4" x14ac:dyDescent="0.3">
      <c r="A15002" s="2">
        <f>ROW()</f>
        <v>15002</v>
      </c>
      <c r="E15002" s="50"/>
    </row>
    <row r="15003" spans="1:5" ht="14.4" x14ac:dyDescent="0.3">
      <c r="A15003" s="2">
        <f>ROW()</f>
        <v>15003</v>
      </c>
      <c r="E15003" s="50"/>
    </row>
    <row r="15004" spans="1:5" ht="14.4" x14ac:dyDescent="0.3">
      <c r="A15004" s="2">
        <f>ROW()</f>
        <v>15004</v>
      </c>
      <c r="E15004" s="50"/>
    </row>
    <row r="15005" spans="1:5" ht="14.4" x14ac:dyDescent="0.3">
      <c r="A15005" s="2">
        <f>ROW()</f>
        <v>15005</v>
      </c>
      <c r="E15005" s="50"/>
    </row>
    <row r="15006" spans="1:5" ht="14.4" x14ac:dyDescent="0.3">
      <c r="A15006" s="2">
        <f>ROW()</f>
        <v>15006</v>
      </c>
      <c r="E15006" s="50"/>
    </row>
    <row r="15007" spans="1:5" ht="14.4" x14ac:dyDescent="0.3">
      <c r="A15007" s="2">
        <f>ROW()</f>
        <v>15007</v>
      </c>
      <c r="E15007" s="50"/>
    </row>
    <row r="15008" spans="1:5" ht="14.4" x14ac:dyDescent="0.3">
      <c r="A15008" s="2">
        <f>ROW()</f>
        <v>15008</v>
      </c>
      <c r="E15008" s="50"/>
    </row>
    <row r="15009" spans="1:5" ht="14.4" x14ac:dyDescent="0.3">
      <c r="A15009" s="2">
        <f>ROW()</f>
        <v>15009</v>
      </c>
      <c r="E15009" s="50"/>
    </row>
    <row r="15010" spans="1:5" ht="14.4" x14ac:dyDescent="0.3">
      <c r="A15010" s="2">
        <f>ROW()</f>
        <v>15010</v>
      </c>
      <c r="E15010" s="50"/>
    </row>
    <row r="15011" spans="1:5" ht="14.4" x14ac:dyDescent="0.3">
      <c r="A15011" s="2">
        <f>ROW()</f>
        <v>15011</v>
      </c>
      <c r="E15011" s="50"/>
    </row>
    <row r="15012" spans="1:5" ht="14.4" x14ac:dyDescent="0.3">
      <c r="A15012" s="2">
        <f>ROW()</f>
        <v>15012</v>
      </c>
      <c r="E15012" s="50"/>
    </row>
    <row r="15013" spans="1:5" ht="14.4" x14ac:dyDescent="0.3">
      <c r="A15013" s="2">
        <f>ROW()</f>
        <v>15013</v>
      </c>
      <c r="E15013" s="50"/>
    </row>
    <row r="15014" spans="1:5" ht="14.4" x14ac:dyDescent="0.3">
      <c r="A15014" s="2">
        <f>ROW()</f>
        <v>15014</v>
      </c>
      <c r="E15014" s="50"/>
    </row>
    <row r="15015" spans="1:5" ht="14.4" x14ac:dyDescent="0.3">
      <c r="A15015" s="2">
        <f>ROW()</f>
        <v>15015</v>
      </c>
      <c r="E15015" s="50"/>
    </row>
    <row r="15016" spans="1:5" ht="14.4" x14ac:dyDescent="0.3">
      <c r="A15016" s="2">
        <f>ROW()</f>
        <v>15016</v>
      </c>
      <c r="E15016" s="50"/>
    </row>
    <row r="15017" spans="1:5" ht="14.4" x14ac:dyDescent="0.3">
      <c r="A15017" s="2">
        <f>ROW()</f>
        <v>15017</v>
      </c>
      <c r="E15017" s="50"/>
    </row>
    <row r="15018" spans="1:5" ht="14.4" x14ac:dyDescent="0.3">
      <c r="A15018" s="2">
        <f>ROW()</f>
        <v>15018</v>
      </c>
      <c r="E15018" s="50"/>
    </row>
    <row r="15019" spans="1:5" ht="14.4" x14ac:dyDescent="0.3">
      <c r="A15019" s="2">
        <f>ROW()</f>
        <v>15019</v>
      </c>
      <c r="E15019" s="50"/>
    </row>
    <row r="15020" spans="1:5" ht="14.4" x14ac:dyDescent="0.3">
      <c r="A15020" s="2">
        <f>ROW()</f>
        <v>15020</v>
      </c>
      <c r="E15020" s="50"/>
    </row>
    <row r="15021" spans="1:5" ht="14.4" x14ac:dyDescent="0.3">
      <c r="A15021" s="2">
        <f>ROW()</f>
        <v>15021</v>
      </c>
      <c r="E15021" s="50"/>
    </row>
    <row r="15022" spans="1:5" ht="14.4" x14ac:dyDescent="0.3">
      <c r="A15022" s="2">
        <f>ROW()</f>
        <v>15022</v>
      </c>
      <c r="E15022" s="50"/>
    </row>
    <row r="15023" spans="1:5" ht="14.4" x14ac:dyDescent="0.3">
      <c r="A15023" s="2">
        <f>ROW()</f>
        <v>15023</v>
      </c>
      <c r="E15023" s="50"/>
    </row>
    <row r="15024" spans="1:5" ht="14.4" x14ac:dyDescent="0.3">
      <c r="A15024" s="2">
        <f>ROW()</f>
        <v>15024</v>
      </c>
      <c r="E15024" s="50"/>
    </row>
    <row r="15025" spans="1:5" ht="14.4" x14ac:dyDescent="0.3">
      <c r="A15025" s="2">
        <f>ROW()</f>
        <v>15025</v>
      </c>
      <c r="E15025" s="50"/>
    </row>
    <row r="15026" spans="1:5" ht="14.4" x14ac:dyDescent="0.3">
      <c r="A15026" s="2">
        <f>ROW()</f>
        <v>15026</v>
      </c>
      <c r="E15026" s="50"/>
    </row>
    <row r="15027" spans="1:5" ht="14.4" x14ac:dyDescent="0.3">
      <c r="A15027" s="2">
        <f>ROW()</f>
        <v>15027</v>
      </c>
      <c r="E15027" s="50"/>
    </row>
    <row r="15028" spans="1:5" ht="14.4" x14ac:dyDescent="0.3">
      <c r="A15028" s="2">
        <f>ROW()</f>
        <v>15028</v>
      </c>
      <c r="E15028" s="50"/>
    </row>
    <row r="15029" spans="1:5" ht="14.4" x14ac:dyDescent="0.3">
      <c r="A15029" s="2">
        <f>ROW()</f>
        <v>15029</v>
      </c>
      <c r="E15029" s="50"/>
    </row>
    <row r="15030" spans="1:5" ht="14.4" x14ac:dyDescent="0.3">
      <c r="A15030" s="2">
        <f>ROW()</f>
        <v>15030</v>
      </c>
      <c r="E15030" s="50"/>
    </row>
    <row r="15031" spans="1:5" ht="14.4" x14ac:dyDescent="0.3">
      <c r="A15031" s="2">
        <f>ROW()</f>
        <v>15031</v>
      </c>
      <c r="E15031" s="50"/>
    </row>
    <row r="15032" spans="1:5" ht="14.4" x14ac:dyDescent="0.3">
      <c r="A15032" s="2">
        <f>ROW()</f>
        <v>15032</v>
      </c>
      <c r="E15032" s="50"/>
    </row>
    <row r="15033" spans="1:5" ht="14.4" x14ac:dyDescent="0.3">
      <c r="A15033" s="2">
        <f>ROW()</f>
        <v>15033</v>
      </c>
      <c r="E15033" s="50"/>
    </row>
    <row r="15034" spans="1:5" ht="14.4" x14ac:dyDescent="0.3">
      <c r="A15034" s="2">
        <f>ROW()</f>
        <v>15034</v>
      </c>
      <c r="E15034" s="50"/>
    </row>
    <row r="15035" spans="1:5" ht="14.4" x14ac:dyDescent="0.3">
      <c r="A15035" s="2">
        <f>ROW()</f>
        <v>15035</v>
      </c>
      <c r="E15035" s="50"/>
    </row>
    <row r="15036" spans="1:5" ht="14.4" x14ac:dyDescent="0.3">
      <c r="A15036" s="2">
        <f>ROW()</f>
        <v>15036</v>
      </c>
      <c r="E15036" s="50"/>
    </row>
    <row r="15037" spans="1:5" ht="14.4" x14ac:dyDescent="0.3">
      <c r="A15037" s="2">
        <f>ROW()</f>
        <v>15037</v>
      </c>
      <c r="E15037" s="50"/>
    </row>
    <row r="15038" spans="1:5" ht="14.4" x14ac:dyDescent="0.3">
      <c r="A15038" s="2">
        <f>ROW()</f>
        <v>15038</v>
      </c>
      <c r="E15038" s="50"/>
    </row>
    <row r="15039" spans="1:5" ht="14.4" x14ac:dyDescent="0.3">
      <c r="A15039" s="2">
        <f>ROW()</f>
        <v>15039</v>
      </c>
      <c r="E15039" s="50"/>
    </row>
    <row r="15040" spans="1:5" ht="14.4" x14ac:dyDescent="0.3">
      <c r="A15040" s="2">
        <f>ROW()</f>
        <v>15040</v>
      </c>
      <c r="E15040" s="50"/>
    </row>
    <row r="15041" spans="1:5" ht="14.4" x14ac:dyDescent="0.3">
      <c r="A15041" s="2">
        <f>ROW()</f>
        <v>15041</v>
      </c>
      <c r="E15041" s="50"/>
    </row>
    <row r="15042" spans="1:5" ht="14.4" x14ac:dyDescent="0.3">
      <c r="A15042" s="2">
        <f>ROW()</f>
        <v>15042</v>
      </c>
      <c r="E15042" s="50"/>
    </row>
    <row r="15043" spans="1:5" ht="14.4" x14ac:dyDescent="0.3">
      <c r="A15043" s="2">
        <f>ROW()</f>
        <v>15043</v>
      </c>
      <c r="E15043" s="50"/>
    </row>
    <row r="15044" spans="1:5" ht="14.4" x14ac:dyDescent="0.3">
      <c r="A15044" s="2">
        <f>ROW()</f>
        <v>15044</v>
      </c>
      <c r="E15044" s="50"/>
    </row>
    <row r="15045" spans="1:5" ht="14.4" x14ac:dyDescent="0.3">
      <c r="A15045" s="2">
        <f>ROW()</f>
        <v>15045</v>
      </c>
      <c r="E15045" s="50"/>
    </row>
    <row r="15046" spans="1:5" ht="14.4" x14ac:dyDescent="0.3">
      <c r="A15046" s="2">
        <f>ROW()</f>
        <v>15046</v>
      </c>
      <c r="E15046" s="50"/>
    </row>
    <row r="15047" spans="1:5" ht="14.4" x14ac:dyDescent="0.3">
      <c r="A15047" s="2">
        <f>ROW()</f>
        <v>15047</v>
      </c>
      <c r="E15047" s="50"/>
    </row>
    <row r="15048" spans="1:5" ht="14.4" x14ac:dyDescent="0.3">
      <c r="A15048" s="2">
        <f>ROW()</f>
        <v>15048</v>
      </c>
      <c r="E15048" s="50"/>
    </row>
    <row r="15049" spans="1:5" ht="14.4" x14ac:dyDescent="0.3">
      <c r="A15049" s="2">
        <f>ROW()</f>
        <v>15049</v>
      </c>
      <c r="E15049" s="50"/>
    </row>
    <row r="15050" spans="1:5" ht="14.4" x14ac:dyDescent="0.3">
      <c r="A15050" s="2">
        <f>ROW()</f>
        <v>15050</v>
      </c>
      <c r="E15050" s="50"/>
    </row>
    <row r="15051" spans="1:5" ht="14.4" x14ac:dyDescent="0.3">
      <c r="A15051" s="2">
        <f>ROW()</f>
        <v>15051</v>
      </c>
      <c r="E15051" s="50"/>
    </row>
    <row r="15052" spans="1:5" ht="14.4" x14ac:dyDescent="0.3">
      <c r="A15052" s="2">
        <f>ROW()</f>
        <v>15052</v>
      </c>
      <c r="E15052" s="50"/>
    </row>
    <row r="15053" spans="1:5" ht="14.4" x14ac:dyDescent="0.3">
      <c r="A15053" s="2">
        <f>ROW()</f>
        <v>15053</v>
      </c>
      <c r="E15053" s="50"/>
    </row>
    <row r="15054" spans="1:5" ht="14.4" x14ac:dyDescent="0.3">
      <c r="A15054" s="2">
        <f>ROW()</f>
        <v>15054</v>
      </c>
      <c r="E15054" s="50"/>
    </row>
    <row r="15055" spans="1:5" ht="14.4" x14ac:dyDescent="0.3">
      <c r="A15055" s="2">
        <f>ROW()</f>
        <v>15055</v>
      </c>
      <c r="E15055" s="50"/>
    </row>
    <row r="15056" spans="1:5" ht="14.4" x14ac:dyDescent="0.3">
      <c r="A15056" s="2">
        <f>ROW()</f>
        <v>15056</v>
      </c>
      <c r="E15056" s="50"/>
    </row>
    <row r="15057" spans="1:5" ht="14.4" x14ac:dyDescent="0.3">
      <c r="A15057" s="2">
        <f>ROW()</f>
        <v>15057</v>
      </c>
      <c r="E15057" s="50"/>
    </row>
    <row r="15058" spans="1:5" ht="14.4" x14ac:dyDescent="0.3">
      <c r="A15058" s="2">
        <f>ROW()</f>
        <v>15058</v>
      </c>
      <c r="E15058" s="50"/>
    </row>
    <row r="15059" spans="1:5" ht="14.4" x14ac:dyDescent="0.3">
      <c r="A15059" s="2">
        <f>ROW()</f>
        <v>15059</v>
      </c>
      <c r="E15059" s="50"/>
    </row>
    <row r="15060" spans="1:5" ht="14.4" x14ac:dyDescent="0.3">
      <c r="A15060" s="2">
        <f>ROW()</f>
        <v>15060</v>
      </c>
      <c r="E15060" s="50"/>
    </row>
    <row r="15061" spans="1:5" ht="14.4" x14ac:dyDescent="0.3">
      <c r="A15061" s="2">
        <f>ROW()</f>
        <v>15061</v>
      </c>
      <c r="E15061" s="50"/>
    </row>
    <row r="15062" spans="1:5" ht="14.4" x14ac:dyDescent="0.3">
      <c r="A15062" s="2">
        <f>ROW()</f>
        <v>15062</v>
      </c>
      <c r="E15062" s="50"/>
    </row>
    <row r="15063" spans="1:5" ht="14.4" x14ac:dyDescent="0.3">
      <c r="A15063" s="2">
        <f>ROW()</f>
        <v>15063</v>
      </c>
      <c r="E15063" s="50"/>
    </row>
    <row r="15064" spans="1:5" ht="14.4" x14ac:dyDescent="0.3">
      <c r="A15064" s="2">
        <f>ROW()</f>
        <v>15064</v>
      </c>
      <c r="E15064" s="50"/>
    </row>
    <row r="15065" spans="1:5" ht="14.4" x14ac:dyDescent="0.3">
      <c r="A15065" s="2">
        <f>ROW()</f>
        <v>15065</v>
      </c>
      <c r="E15065" s="50"/>
    </row>
    <row r="15066" spans="1:5" ht="14.4" x14ac:dyDescent="0.3">
      <c r="A15066" s="2">
        <f>ROW()</f>
        <v>15066</v>
      </c>
      <c r="E15066" s="50"/>
    </row>
    <row r="15067" spans="1:5" ht="14.4" x14ac:dyDescent="0.3">
      <c r="A15067" s="2">
        <f>ROW()</f>
        <v>15067</v>
      </c>
      <c r="E15067" s="50"/>
    </row>
    <row r="15068" spans="1:5" ht="14.4" x14ac:dyDescent="0.3">
      <c r="A15068" s="2">
        <f>ROW()</f>
        <v>15068</v>
      </c>
      <c r="E15068" s="50"/>
    </row>
    <row r="15069" spans="1:5" ht="14.4" x14ac:dyDescent="0.3">
      <c r="A15069" s="2">
        <f>ROW()</f>
        <v>15069</v>
      </c>
      <c r="E15069" s="50"/>
    </row>
    <row r="15070" spans="1:5" ht="14.4" x14ac:dyDescent="0.3">
      <c r="A15070" s="2">
        <f>ROW()</f>
        <v>15070</v>
      </c>
      <c r="E15070" s="50"/>
    </row>
    <row r="15071" spans="1:5" ht="14.4" x14ac:dyDescent="0.3">
      <c r="A15071" s="2">
        <f>ROW()</f>
        <v>15071</v>
      </c>
      <c r="E15071" s="50"/>
    </row>
    <row r="15072" spans="1:5" ht="14.4" x14ac:dyDescent="0.3">
      <c r="A15072" s="2">
        <f>ROW()</f>
        <v>15072</v>
      </c>
      <c r="E15072" s="50"/>
    </row>
    <row r="15073" spans="1:5" ht="14.4" x14ac:dyDescent="0.3">
      <c r="A15073" s="2">
        <f>ROW()</f>
        <v>15073</v>
      </c>
      <c r="E15073" s="50"/>
    </row>
    <row r="15074" spans="1:5" ht="14.4" x14ac:dyDescent="0.3">
      <c r="A15074" s="2">
        <f>ROW()</f>
        <v>15074</v>
      </c>
      <c r="E15074" s="50"/>
    </row>
    <row r="15075" spans="1:5" ht="14.4" x14ac:dyDescent="0.3">
      <c r="A15075" s="2">
        <f>ROW()</f>
        <v>15075</v>
      </c>
      <c r="E15075" s="50"/>
    </row>
    <row r="15076" spans="1:5" ht="14.4" x14ac:dyDescent="0.3">
      <c r="A15076" s="2">
        <f>ROW()</f>
        <v>15076</v>
      </c>
      <c r="E15076" s="50"/>
    </row>
    <row r="15077" spans="1:5" ht="14.4" x14ac:dyDescent="0.3">
      <c r="A15077" s="2">
        <f>ROW()</f>
        <v>15077</v>
      </c>
      <c r="E15077" s="50"/>
    </row>
    <row r="15078" spans="1:5" ht="14.4" x14ac:dyDescent="0.3">
      <c r="A15078" s="2">
        <f>ROW()</f>
        <v>15078</v>
      </c>
      <c r="E15078" s="50"/>
    </row>
    <row r="15079" spans="1:5" ht="14.4" x14ac:dyDescent="0.3">
      <c r="A15079" s="2">
        <f>ROW()</f>
        <v>15079</v>
      </c>
      <c r="E15079" s="50"/>
    </row>
    <row r="15080" spans="1:5" ht="14.4" x14ac:dyDescent="0.3">
      <c r="A15080" s="2">
        <f>ROW()</f>
        <v>15080</v>
      </c>
      <c r="E15080" s="50"/>
    </row>
    <row r="15081" spans="1:5" ht="14.4" x14ac:dyDescent="0.3">
      <c r="A15081" s="2">
        <f>ROW()</f>
        <v>15081</v>
      </c>
      <c r="E15081" s="50"/>
    </row>
    <row r="15082" spans="1:5" ht="14.4" x14ac:dyDescent="0.3">
      <c r="A15082" s="2">
        <f>ROW()</f>
        <v>15082</v>
      </c>
      <c r="E15082" s="50"/>
    </row>
    <row r="15083" spans="1:5" ht="14.4" x14ac:dyDescent="0.3">
      <c r="A15083" s="2">
        <f>ROW()</f>
        <v>15083</v>
      </c>
      <c r="E15083" s="50"/>
    </row>
    <row r="15084" spans="1:5" ht="14.4" x14ac:dyDescent="0.3">
      <c r="A15084" s="2">
        <f>ROW()</f>
        <v>15084</v>
      </c>
      <c r="E15084" s="50"/>
    </row>
    <row r="15085" spans="1:5" ht="14.4" x14ac:dyDescent="0.3">
      <c r="A15085" s="2">
        <f>ROW()</f>
        <v>15085</v>
      </c>
      <c r="E15085" s="50"/>
    </row>
    <row r="15086" spans="1:5" ht="14.4" x14ac:dyDescent="0.3">
      <c r="A15086" s="2">
        <f>ROW()</f>
        <v>15086</v>
      </c>
      <c r="E15086" s="50"/>
    </row>
    <row r="15087" spans="1:5" ht="14.4" x14ac:dyDescent="0.3">
      <c r="A15087" s="2">
        <f>ROW()</f>
        <v>15087</v>
      </c>
      <c r="E15087" s="50"/>
    </row>
    <row r="15088" spans="1:5" ht="14.4" x14ac:dyDescent="0.3">
      <c r="A15088" s="2">
        <f>ROW()</f>
        <v>15088</v>
      </c>
      <c r="E15088" s="50"/>
    </row>
    <row r="15089" spans="1:5" ht="14.4" x14ac:dyDescent="0.3">
      <c r="A15089" s="2">
        <f>ROW()</f>
        <v>15089</v>
      </c>
      <c r="E15089" s="50"/>
    </row>
    <row r="15090" spans="1:5" ht="14.4" x14ac:dyDescent="0.3">
      <c r="A15090" s="2">
        <f>ROW()</f>
        <v>15090</v>
      </c>
      <c r="E15090" s="50"/>
    </row>
    <row r="15091" spans="1:5" ht="14.4" x14ac:dyDescent="0.3">
      <c r="A15091" s="2">
        <f>ROW()</f>
        <v>15091</v>
      </c>
      <c r="E15091" s="50"/>
    </row>
    <row r="15092" spans="1:5" ht="14.4" x14ac:dyDescent="0.3">
      <c r="A15092" s="2">
        <f>ROW()</f>
        <v>15092</v>
      </c>
      <c r="E15092" s="50"/>
    </row>
    <row r="15093" spans="1:5" ht="14.4" x14ac:dyDescent="0.3">
      <c r="A15093" s="2">
        <f>ROW()</f>
        <v>15093</v>
      </c>
      <c r="E15093" s="50"/>
    </row>
    <row r="15094" spans="1:5" ht="14.4" x14ac:dyDescent="0.3">
      <c r="A15094" s="2">
        <f>ROW()</f>
        <v>15094</v>
      </c>
      <c r="E15094" s="50"/>
    </row>
    <row r="15095" spans="1:5" ht="14.4" x14ac:dyDescent="0.3">
      <c r="A15095" s="2">
        <f>ROW()</f>
        <v>15095</v>
      </c>
      <c r="E15095" s="50"/>
    </row>
    <row r="15096" spans="1:5" ht="14.4" x14ac:dyDescent="0.3">
      <c r="A15096" s="2">
        <f>ROW()</f>
        <v>15096</v>
      </c>
      <c r="E15096" s="50"/>
    </row>
    <row r="15097" spans="1:5" ht="14.4" x14ac:dyDescent="0.3">
      <c r="A15097" s="2">
        <f>ROW()</f>
        <v>15097</v>
      </c>
      <c r="E15097" s="50"/>
    </row>
    <row r="15098" spans="1:5" ht="14.4" x14ac:dyDescent="0.3">
      <c r="A15098" s="2">
        <f>ROW()</f>
        <v>15098</v>
      </c>
      <c r="E15098" s="50"/>
    </row>
    <row r="15099" spans="1:5" ht="14.4" x14ac:dyDescent="0.3">
      <c r="A15099" s="2">
        <f>ROW()</f>
        <v>15099</v>
      </c>
      <c r="E15099" s="50"/>
    </row>
    <row r="15100" spans="1:5" ht="14.4" x14ac:dyDescent="0.3">
      <c r="A15100" s="2">
        <f>ROW()</f>
        <v>15100</v>
      </c>
      <c r="E15100" s="50"/>
    </row>
    <row r="15101" spans="1:5" ht="14.4" x14ac:dyDescent="0.3">
      <c r="A15101" s="2">
        <f>ROW()</f>
        <v>15101</v>
      </c>
      <c r="E15101" s="50"/>
    </row>
    <row r="15102" spans="1:5" ht="14.4" x14ac:dyDescent="0.3">
      <c r="A15102" s="2">
        <f>ROW()</f>
        <v>15102</v>
      </c>
      <c r="E15102" s="50"/>
    </row>
    <row r="15103" spans="1:5" ht="14.4" x14ac:dyDescent="0.3">
      <c r="A15103" s="2">
        <f>ROW()</f>
        <v>15103</v>
      </c>
      <c r="E15103" s="50"/>
    </row>
    <row r="15104" spans="1:5" ht="14.4" x14ac:dyDescent="0.3">
      <c r="A15104" s="2">
        <f>ROW()</f>
        <v>15104</v>
      </c>
      <c r="E15104" s="50"/>
    </row>
    <row r="15105" spans="1:5" ht="14.4" x14ac:dyDescent="0.3">
      <c r="A15105" s="2">
        <f>ROW()</f>
        <v>15105</v>
      </c>
      <c r="E15105" s="50"/>
    </row>
    <row r="15106" spans="1:5" ht="14.4" x14ac:dyDescent="0.3">
      <c r="A15106" s="2">
        <f>ROW()</f>
        <v>15106</v>
      </c>
      <c r="E15106" s="50"/>
    </row>
    <row r="15107" spans="1:5" ht="14.4" x14ac:dyDescent="0.3">
      <c r="A15107" s="2">
        <f>ROW()</f>
        <v>15107</v>
      </c>
      <c r="E15107" s="50"/>
    </row>
    <row r="15108" spans="1:5" ht="14.4" x14ac:dyDescent="0.3">
      <c r="A15108" s="2">
        <f>ROW()</f>
        <v>15108</v>
      </c>
      <c r="E15108" s="50"/>
    </row>
    <row r="15109" spans="1:5" ht="14.4" x14ac:dyDescent="0.3">
      <c r="A15109" s="2">
        <f>ROW()</f>
        <v>15109</v>
      </c>
      <c r="E15109" s="50"/>
    </row>
    <row r="15110" spans="1:5" ht="14.4" x14ac:dyDescent="0.3">
      <c r="A15110" s="2">
        <f>ROW()</f>
        <v>15110</v>
      </c>
      <c r="E15110" s="50"/>
    </row>
    <row r="15111" spans="1:5" ht="14.4" x14ac:dyDescent="0.3">
      <c r="A15111" s="2">
        <f>ROW()</f>
        <v>15111</v>
      </c>
      <c r="E15111" s="50"/>
    </row>
    <row r="15112" spans="1:5" ht="14.4" x14ac:dyDescent="0.3">
      <c r="A15112" s="2">
        <f>ROW()</f>
        <v>15112</v>
      </c>
      <c r="E15112" s="50"/>
    </row>
    <row r="15113" spans="1:5" ht="14.4" x14ac:dyDescent="0.3">
      <c r="A15113" s="2">
        <f>ROW()</f>
        <v>15113</v>
      </c>
      <c r="E15113" s="50"/>
    </row>
    <row r="15114" spans="1:5" ht="14.4" x14ac:dyDescent="0.3">
      <c r="A15114" s="2">
        <f>ROW()</f>
        <v>15114</v>
      </c>
      <c r="E15114" s="50"/>
    </row>
    <row r="15115" spans="1:5" ht="14.4" x14ac:dyDescent="0.3">
      <c r="A15115" s="2">
        <f>ROW()</f>
        <v>15115</v>
      </c>
      <c r="E15115" s="50"/>
    </row>
    <row r="15116" spans="1:5" ht="14.4" x14ac:dyDescent="0.3">
      <c r="A15116" s="2">
        <f>ROW()</f>
        <v>15116</v>
      </c>
      <c r="E15116" s="50"/>
    </row>
    <row r="15117" spans="1:5" ht="14.4" x14ac:dyDescent="0.3">
      <c r="A15117" s="2">
        <f>ROW()</f>
        <v>15117</v>
      </c>
      <c r="E15117" s="50"/>
    </row>
    <row r="15118" spans="1:5" ht="14.4" x14ac:dyDescent="0.3">
      <c r="A15118" s="2">
        <f>ROW()</f>
        <v>15118</v>
      </c>
      <c r="E15118" s="50"/>
    </row>
    <row r="15119" spans="1:5" ht="14.4" x14ac:dyDescent="0.3">
      <c r="A15119" s="2">
        <f>ROW()</f>
        <v>15119</v>
      </c>
      <c r="E15119" s="50"/>
    </row>
    <row r="15120" spans="1:5" ht="14.4" x14ac:dyDescent="0.3">
      <c r="A15120" s="2">
        <f>ROW()</f>
        <v>15120</v>
      </c>
      <c r="E15120" s="50"/>
    </row>
    <row r="15121" spans="1:5" ht="14.4" x14ac:dyDescent="0.3">
      <c r="A15121" s="2">
        <f>ROW()</f>
        <v>15121</v>
      </c>
      <c r="E15121" s="50"/>
    </row>
    <row r="15122" spans="1:5" ht="14.4" x14ac:dyDescent="0.3">
      <c r="A15122" s="2">
        <f>ROW()</f>
        <v>15122</v>
      </c>
      <c r="E15122" s="50"/>
    </row>
    <row r="15123" spans="1:5" ht="14.4" x14ac:dyDescent="0.3">
      <c r="A15123" s="2">
        <f>ROW()</f>
        <v>15123</v>
      </c>
      <c r="E15123" s="50"/>
    </row>
    <row r="15124" spans="1:5" ht="14.4" x14ac:dyDescent="0.3">
      <c r="A15124" s="2">
        <f>ROW()</f>
        <v>15124</v>
      </c>
      <c r="E15124" s="50"/>
    </row>
    <row r="15125" spans="1:5" ht="14.4" x14ac:dyDescent="0.3">
      <c r="A15125" s="2">
        <f>ROW()</f>
        <v>15125</v>
      </c>
      <c r="E15125" s="50"/>
    </row>
    <row r="15126" spans="1:5" ht="14.4" x14ac:dyDescent="0.3">
      <c r="A15126" s="2">
        <f>ROW()</f>
        <v>15126</v>
      </c>
      <c r="E15126" s="50"/>
    </row>
    <row r="15127" spans="1:5" ht="14.4" x14ac:dyDescent="0.3">
      <c r="A15127" s="2">
        <f>ROW()</f>
        <v>15127</v>
      </c>
      <c r="E15127" s="50"/>
    </row>
    <row r="15128" spans="1:5" ht="14.4" x14ac:dyDescent="0.3">
      <c r="A15128" s="2">
        <f>ROW()</f>
        <v>15128</v>
      </c>
      <c r="E15128" s="50"/>
    </row>
    <row r="15129" spans="1:5" ht="14.4" x14ac:dyDescent="0.3">
      <c r="A15129" s="2">
        <f>ROW()</f>
        <v>15129</v>
      </c>
      <c r="E15129" s="50"/>
    </row>
    <row r="15130" spans="1:5" ht="14.4" x14ac:dyDescent="0.3">
      <c r="A15130" s="2">
        <f>ROW()</f>
        <v>15130</v>
      </c>
      <c r="E15130" s="50"/>
    </row>
    <row r="15131" spans="1:5" ht="14.4" x14ac:dyDescent="0.3">
      <c r="A15131" s="2">
        <f>ROW()</f>
        <v>15131</v>
      </c>
      <c r="E15131" s="50"/>
    </row>
    <row r="15132" spans="1:5" ht="14.4" x14ac:dyDescent="0.3">
      <c r="A15132" s="2">
        <f>ROW()</f>
        <v>15132</v>
      </c>
      <c r="E15132" s="50"/>
    </row>
    <row r="15133" spans="1:5" ht="14.4" x14ac:dyDescent="0.3">
      <c r="A15133" s="2">
        <f>ROW()</f>
        <v>15133</v>
      </c>
      <c r="E15133" s="50"/>
    </row>
    <row r="15134" spans="1:5" ht="14.4" x14ac:dyDescent="0.3">
      <c r="A15134" s="2">
        <f>ROW()</f>
        <v>15134</v>
      </c>
      <c r="E15134" s="50"/>
    </row>
    <row r="15135" spans="1:5" ht="14.4" x14ac:dyDescent="0.3">
      <c r="A15135" s="2">
        <f>ROW()</f>
        <v>15135</v>
      </c>
      <c r="E15135" s="50"/>
    </row>
    <row r="15136" spans="1:5" ht="14.4" x14ac:dyDescent="0.3">
      <c r="A15136" s="2">
        <f>ROW()</f>
        <v>15136</v>
      </c>
      <c r="E15136" s="50"/>
    </row>
    <row r="15137" spans="1:5" ht="14.4" x14ac:dyDescent="0.3">
      <c r="A15137" s="2">
        <f>ROW()</f>
        <v>15137</v>
      </c>
      <c r="E15137" s="50"/>
    </row>
    <row r="15138" spans="1:5" ht="14.4" x14ac:dyDescent="0.3">
      <c r="A15138" s="2">
        <f>ROW()</f>
        <v>15138</v>
      </c>
      <c r="E15138" s="50"/>
    </row>
    <row r="15139" spans="1:5" ht="14.4" x14ac:dyDescent="0.3">
      <c r="A15139" s="2">
        <f>ROW()</f>
        <v>15139</v>
      </c>
      <c r="E15139" s="50"/>
    </row>
    <row r="15140" spans="1:5" ht="14.4" x14ac:dyDescent="0.3">
      <c r="A15140" s="2">
        <f>ROW()</f>
        <v>15140</v>
      </c>
      <c r="E15140" s="50"/>
    </row>
    <row r="15141" spans="1:5" ht="14.4" x14ac:dyDescent="0.3">
      <c r="A15141" s="2">
        <f>ROW()</f>
        <v>15141</v>
      </c>
      <c r="E15141" s="50"/>
    </row>
    <row r="15142" spans="1:5" ht="14.4" x14ac:dyDescent="0.3">
      <c r="A15142" s="2">
        <f>ROW()</f>
        <v>15142</v>
      </c>
      <c r="E15142" s="50"/>
    </row>
    <row r="15143" spans="1:5" ht="14.4" x14ac:dyDescent="0.3">
      <c r="A15143" s="2">
        <f>ROW()</f>
        <v>15143</v>
      </c>
      <c r="E15143" s="50"/>
    </row>
    <row r="15144" spans="1:5" ht="14.4" x14ac:dyDescent="0.3">
      <c r="A15144" s="2">
        <f>ROW()</f>
        <v>15144</v>
      </c>
      <c r="E15144" s="50"/>
    </row>
    <row r="15145" spans="1:5" ht="14.4" x14ac:dyDescent="0.3">
      <c r="A15145" s="2">
        <f>ROW()</f>
        <v>15145</v>
      </c>
      <c r="E15145" s="50"/>
    </row>
    <row r="15146" spans="1:5" ht="14.4" x14ac:dyDescent="0.3">
      <c r="A15146" s="2">
        <f>ROW()</f>
        <v>15146</v>
      </c>
      <c r="E15146" s="50"/>
    </row>
    <row r="15147" spans="1:5" ht="14.4" x14ac:dyDescent="0.3">
      <c r="A15147" s="2">
        <f>ROW()</f>
        <v>15147</v>
      </c>
      <c r="E15147" s="50"/>
    </row>
    <row r="15148" spans="1:5" ht="14.4" x14ac:dyDescent="0.3">
      <c r="A15148" s="2">
        <f>ROW()</f>
        <v>15148</v>
      </c>
      <c r="E15148" s="50"/>
    </row>
    <row r="15149" spans="1:5" ht="14.4" x14ac:dyDescent="0.3">
      <c r="A15149" s="2">
        <f>ROW()</f>
        <v>15149</v>
      </c>
      <c r="E15149" s="50"/>
    </row>
    <row r="15150" spans="1:5" ht="14.4" x14ac:dyDescent="0.3">
      <c r="A15150" s="2">
        <f>ROW()</f>
        <v>15150</v>
      </c>
      <c r="E15150" s="50"/>
    </row>
    <row r="15151" spans="1:5" ht="14.4" x14ac:dyDescent="0.3">
      <c r="A15151" s="2">
        <f>ROW()</f>
        <v>15151</v>
      </c>
      <c r="E15151" s="50"/>
    </row>
    <row r="15152" spans="1:5" ht="14.4" x14ac:dyDescent="0.3">
      <c r="A15152" s="2">
        <f>ROW()</f>
        <v>15152</v>
      </c>
      <c r="E15152" s="50"/>
    </row>
    <row r="15153" spans="1:5" ht="14.4" x14ac:dyDescent="0.3">
      <c r="A15153" s="2">
        <f>ROW()</f>
        <v>15153</v>
      </c>
      <c r="E15153" s="50"/>
    </row>
    <row r="15154" spans="1:5" ht="14.4" x14ac:dyDescent="0.3">
      <c r="A15154" s="2">
        <f>ROW()</f>
        <v>15154</v>
      </c>
      <c r="E15154" s="50"/>
    </row>
    <row r="15155" spans="1:5" ht="14.4" x14ac:dyDescent="0.3">
      <c r="A15155" s="2">
        <f>ROW()</f>
        <v>15155</v>
      </c>
      <c r="E15155" s="50"/>
    </row>
    <row r="15156" spans="1:5" ht="14.4" x14ac:dyDescent="0.3">
      <c r="A15156" s="2">
        <f>ROW()</f>
        <v>15156</v>
      </c>
      <c r="E15156" s="50"/>
    </row>
    <row r="15157" spans="1:5" ht="14.4" x14ac:dyDescent="0.3">
      <c r="A15157" s="2">
        <f>ROW()</f>
        <v>15157</v>
      </c>
      <c r="E15157" s="50"/>
    </row>
    <row r="15158" spans="1:5" ht="14.4" x14ac:dyDescent="0.3">
      <c r="A15158" s="2">
        <f>ROW()</f>
        <v>15158</v>
      </c>
      <c r="E15158" s="50"/>
    </row>
    <row r="15159" spans="1:5" ht="14.4" x14ac:dyDescent="0.3">
      <c r="A15159" s="2">
        <f>ROW()</f>
        <v>15159</v>
      </c>
      <c r="E15159" s="50"/>
    </row>
    <row r="15160" spans="1:5" ht="14.4" x14ac:dyDescent="0.3">
      <c r="A15160" s="2">
        <f>ROW()</f>
        <v>15160</v>
      </c>
      <c r="E15160" s="50"/>
    </row>
    <row r="15161" spans="1:5" ht="14.4" x14ac:dyDescent="0.3">
      <c r="A15161" s="2">
        <f>ROW()</f>
        <v>15161</v>
      </c>
      <c r="E15161" s="50"/>
    </row>
    <row r="15162" spans="1:5" ht="14.4" x14ac:dyDescent="0.3">
      <c r="A15162" s="2">
        <f>ROW()</f>
        <v>15162</v>
      </c>
      <c r="E15162" s="50"/>
    </row>
    <row r="15163" spans="1:5" ht="14.4" x14ac:dyDescent="0.3">
      <c r="A15163" s="2">
        <f>ROW()</f>
        <v>15163</v>
      </c>
      <c r="E15163" s="50"/>
    </row>
    <row r="15164" spans="1:5" ht="14.4" x14ac:dyDescent="0.3">
      <c r="A15164" s="2">
        <f>ROW()</f>
        <v>15164</v>
      </c>
      <c r="E15164" s="50"/>
    </row>
    <row r="15165" spans="1:5" ht="14.4" x14ac:dyDescent="0.3">
      <c r="A15165" s="2">
        <f>ROW()</f>
        <v>15165</v>
      </c>
      <c r="E15165" s="50"/>
    </row>
    <row r="15166" spans="1:5" ht="14.4" x14ac:dyDescent="0.3">
      <c r="A15166" s="2">
        <f>ROW()</f>
        <v>15166</v>
      </c>
      <c r="E15166" s="50"/>
    </row>
    <row r="15167" spans="1:5" ht="14.4" x14ac:dyDescent="0.3">
      <c r="A15167" s="2">
        <f>ROW()</f>
        <v>15167</v>
      </c>
      <c r="E15167" s="50"/>
    </row>
    <row r="15168" spans="1:5" ht="14.4" x14ac:dyDescent="0.3">
      <c r="A15168" s="2">
        <f>ROW()</f>
        <v>15168</v>
      </c>
      <c r="E15168" s="50"/>
    </row>
    <row r="15169" spans="1:5" ht="14.4" x14ac:dyDescent="0.3">
      <c r="A15169" s="2">
        <f>ROW()</f>
        <v>15169</v>
      </c>
      <c r="E15169" s="50"/>
    </row>
    <row r="15170" spans="1:5" ht="14.4" x14ac:dyDescent="0.3">
      <c r="A15170" s="2">
        <f>ROW()</f>
        <v>15170</v>
      </c>
      <c r="E15170" s="50"/>
    </row>
    <row r="15171" spans="1:5" ht="14.4" x14ac:dyDescent="0.3">
      <c r="A15171" s="2">
        <f>ROW()</f>
        <v>15171</v>
      </c>
      <c r="E15171" s="50"/>
    </row>
    <row r="15172" spans="1:5" ht="14.4" x14ac:dyDescent="0.3">
      <c r="A15172" s="2">
        <f>ROW()</f>
        <v>15172</v>
      </c>
      <c r="E15172" s="50"/>
    </row>
    <row r="15173" spans="1:5" ht="14.4" x14ac:dyDescent="0.3">
      <c r="A15173" s="2">
        <f>ROW()</f>
        <v>15173</v>
      </c>
      <c r="E15173" s="50"/>
    </row>
    <row r="15174" spans="1:5" ht="14.4" x14ac:dyDescent="0.3">
      <c r="A15174" s="2">
        <f>ROW()</f>
        <v>15174</v>
      </c>
      <c r="E15174" s="50"/>
    </row>
    <row r="15175" spans="1:5" ht="14.4" x14ac:dyDescent="0.3">
      <c r="A15175" s="2">
        <f>ROW()</f>
        <v>15175</v>
      </c>
      <c r="E15175" s="50"/>
    </row>
    <row r="15176" spans="1:5" ht="14.4" x14ac:dyDescent="0.3">
      <c r="A15176" s="2">
        <f>ROW()</f>
        <v>15176</v>
      </c>
      <c r="E15176" s="50"/>
    </row>
    <row r="15177" spans="1:5" ht="14.4" x14ac:dyDescent="0.3">
      <c r="A15177" s="2">
        <f>ROW()</f>
        <v>15177</v>
      </c>
      <c r="E15177" s="50"/>
    </row>
    <row r="15178" spans="1:5" ht="14.4" x14ac:dyDescent="0.3">
      <c r="A15178" s="2">
        <f>ROW()</f>
        <v>15178</v>
      </c>
      <c r="E15178" s="50"/>
    </row>
    <row r="15179" spans="1:5" ht="14.4" x14ac:dyDescent="0.3">
      <c r="A15179" s="2">
        <f>ROW()</f>
        <v>15179</v>
      </c>
      <c r="E15179" s="50"/>
    </row>
    <row r="15180" spans="1:5" ht="14.4" x14ac:dyDescent="0.3">
      <c r="A15180" s="2">
        <f>ROW()</f>
        <v>15180</v>
      </c>
      <c r="E15180" s="50"/>
    </row>
    <row r="15181" spans="1:5" ht="14.4" x14ac:dyDescent="0.3">
      <c r="A15181" s="2">
        <f>ROW()</f>
        <v>15181</v>
      </c>
      <c r="E15181" s="50"/>
    </row>
    <row r="15182" spans="1:5" ht="14.4" x14ac:dyDescent="0.3">
      <c r="A15182" s="2">
        <f>ROW()</f>
        <v>15182</v>
      </c>
      <c r="E15182" s="50"/>
    </row>
    <row r="15183" spans="1:5" ht="14.4" x14ac:dyDescent="0.3">
      <c r="A15183" s="2">
        <f>ROW()</f>
        <v>15183</v>
      </c>
      <c r="E15183" s="50"/>
    </row>
    <row r="15184" spans="1:5" ht="14.4" x14ac:dyDescent="0.3">
      <c r="A15184" s="2">
        <f>ROW()</f>
        <v>15184</v>
      </c>
      <c r="E15184" s="50"/>
    </row>
    <row r="15185" spans="1:5" ht="14.4" x14ac:dyDescent="0.3">
      <c r="A15185" s="2">
        <f>ROW()</f>
        <v>15185</v>
      </c>
      <c r="E15185" s="50"/>
    </row>
    <row r="15186" spans="1:5" ht="14.4" x14ac:dyDescent="0.3">
      <c r="A15186" s="2">
        <f>ROW()</f>
        <v>15186</v>
      </c>
      <c r="E15186" s="50"/>
    </row>
    <row r="15187" spans="1:5" ht="14.4" x14ac:dyDescent="0.3">
      <c r="A15187" s="2">
        <f>ROW()</f>
        <v>15187</v>
      </c>
      <c r="E15187" s="50"/>
    </row>
    <row r="15188" spans="1:5" ht="14.4" x14ac:dyDescent="0.3">
      <c r="A15188" s="2">
        <f>ROW()</f>
        <v>15188</v>
      </c>
      <c r="E15188" s="50"/>
    </row>
    <row r="15189" spans="1:5" ht="14.4" x14ac:dyDescent="0.3">
      <c r="A15189" s="2">
        <f>ROW()</f>
        <v>15189</v>
      </c>
      <c r="E15189" s="50"/>
    </row>
    <row r="15190" spans="1:5" ht="14.4" x14ac:dyDescent="0.3">
      <c r="A15190" s="2">
        <f>ROW()</f>
        <v>15190</v>
      </c>
      <c r="E15190" s="50"/>
    </row>
    <row r="15191" spans="1:5" ht="14.4" x14ac:dyDescent="0.3">
      <c r="A15191" s="2">
        <f>ROW()</f>
        <v>15191</v>
      </c>
      <c r="E15191" s="50"/>
    </row>
    <row r="15192" spans="1:5" ht="14.4" x14ac:dyDescent="0.3">
      <c r="A15192" s="2">
        <f>ROW()</f>
        <v>15192</v>
      </c>
      <c r="E15192" s="50"/>
    </row>
    <row r="15193" spans="1:5" ht="14.4" x14ac:dyDescent="0.3">
      <c r="A15193" s="2">
        <f>ROW()</f>
        <v>15193</v>
      </c>
      <c r="E15193" s="50"/>
    </row>
    <row r="15194" spans="1:5" ht="14.4" x14ac:dyDescent="0.3">
      <c r="A15194" s="2">
        <f>ROW()</f>
        <v>15194</v>
      </c>
      <c r="E15194" s="50"/>
    </row>
    <row r="15195" spans="1:5" ht="14.4" x14ac:dyDescent="0.3">
      <c r="A15195" s="2">
        <f>ROW()</f>
        <v>15195</v>
      </c>
      <c r="E15195" s="50"/>
    </row>
    <row r="15196" spans="1:5" ht="14.4" x14ac:dyDescent="0.3">
      <c r="A15196" s="2">
        <f>ROW()</f>
        <v>15196</v>
      </c>
      <c r="E15196" s="50"/>
    </row>
    <row r="15197" spans="1:5" ht="14.4" x14ac:dyDescent="0.3">
      <c r="A15197" s="2">
        <f>ROW()</f>
        <v>15197</v>
      </c>
      <c r="E15197" s="50"/>
    </row>
    <row r="15198" spans="1:5" ht="14.4" x14ac:dyDescent="0.3">
      <c r="A15198" s="2">
        <f>ROW()</f>
        <v>15198</v>
      </c>
      <c r="E15198" s="50"/>
    </row>
    <row r="15199" spans="1:5" ht="14.4" x14ac:dyDescent="0.3">
      <c r="A15199" s="2">
        <f>ROW()</f>
        <v>15199</v>
      </c>
      <c r="E15199" s="50"/>
    </row>
    <row r="15200" spans="1:5" ht="14.4" x14ac:dyDescent="0.3">
      <c r="A15200" s="2">
        <f>ROW()</f>
        <v>15200</v>
      </c>
      <c r="E15200" s="50"/>
    </row>
    <row r="15201" spans="1:5" ht="14.4" x14ac:dyDescent="0.3">
      <c r="A15201" s="2">
        <f>ROW()</f>
        <v>15201</v>
      </c>
      <c r="E15201" s="50"/>
    </row>
    <row r="15202" spans="1:5" ht="14.4" x14ac:dyDescent="0.3">
      <c r="A15202" s="2">
        <f>ROW()</f>
        <v>15202</v>
      </c>
      <c r="E15202" s="50"/>
    </row>
    <row r="15203" spans="1:5" ht="14.4" x14ac:dyDescent="0.3">
      <c r="A15203" s="2">
        <f>ROW()</f>
        <v>15203</v>
      </c>
      <c r="E15203" s="50"/>
    </row>
    <row r="15204" spans="1:5" ht="14.4" x14ac:dyDescent="0.3">
      <c r="A15204" s="2">
        <f>ROW()</f>
        <v>15204</v>
      </c>
      <c r="E15204" s="50"/>
    </row>
    <row r="15205" spans="1:5" ht="14.4" x14ac:dyDescent="0.3">
      <c r="A15205" s="2">
        <f>ROW()</f>
        <v>15205</v>
      </c>
      <c r="E15205" s="50"/>
    </row>
    <row r="15206" spans="1:5" ht="14.4" x14ac:dyDescent="0.3">
      <c r="A15206" s="2">
        <f>ROW()</f>
        <v>15206</v>
      </c>
      <c r="E15206" s="50"/>
    </row>
    <row r="15207" spans="1:5" ht="14.4" x14ac:dyDescent="0.3">
      <c r="A15207" s="2">
        <f>ROW()</f>
        <v>15207</v>
      </c>
      <c r="E15207" s="50"/>
    </row>
    <row r="15208" spans="1:5" ht="14.4" x14ac:dyDescent="0.3">
      <c r="A15208" s="2">
        <f>ROW()</f>
        <v>15208</v>
      </c>
      <c r="E15208" s="50"/>
    </row>
    <row r="15209" spans="1:5" ht="14.4" x14ac:dyDescent="0.3">
      <c r="A15209" s="2">
        <f>ROW()</f>
        <v>15209</v>
      </c>
      <c r="E15209" s="50"/>
    </row>
    <row r="15210" spans="1:5" ht="14.4" x14ac:dyDescent="0.3">
      <c r="A15210" s="2">
        <f>ROW()</f>
        <v>15210</v>
      </c>
      <c r="E15210" s="50"/>
    </row>
    <row r="15211" spans="1:5" ht="14.4" x14ac:dyDescent="0.3">
      <c r="A15211" s="2">
        <f>ROW()</f>
        <v>15211</v>
      </c>
      <c r="E15211" s="50"/>
    </row>
    <row r="15212" spans="1:5" ht="14.4" x14ac:dyDescent="0.3">
      <c r="A15212" s="2">
        <f>ROW()</f>
        <v>15212</v>
      </c>
      <c r="E15212" s="50"/>
    </row>
    <row r="15213" spans="1:5" ht="14.4" x14ac:dyDescent="0.3">
      <c r="A15213" s="2">
        <f>ROW()</f>
        <v>15213</v>
      </c>
      <c r="E15213" s="50"/>
    </row>
    <row r="15214" spans="1:5" ht="14.4" x14ac:dyDescent="0.3">
      <c r="A15214" s="2">
        <f>ROW()</f>
        <v>15214</v>
      </c>
      <c r="E15214" s="50"/>
    </row>
    <row r="15215" spans="1:5" ht="14.4" x14ac:dyDescent="0.3">
      <c r="A15215" s="2">
        <f>ROW()</f>
        <v>15215</v>
      </c>
      <c r="E15215" s="50"/>
    </row>
    <row r="15216" spans="1:5" ht="14.4" x14ac:dyDescent="0.3">
      <c r="A15216" s="2">
        <f>ROW()</f>
        <v>15216</v>
      </c>
      <c r="E15216" s="50"/>
    </row>
    <row r="15217" spans="1:5" ht="14.4" x14ac:dyDescent="0.3">
      <c r="A15217" s="2">
        <f>ROW()</f>
        <v>15217</v>
      </c>
      <c r="E15217" s="50"/>
    </row>
    <row r="15218" spans="1:5" ht="14.4" x14ac:dyDescent="0.3">
      <c r="A15218" s="2">
        <f>ROW()</f>
        <v>15218</v>
      </c>
      <c r="E15218" s="50"/>
    </row>
    <row r="15219" spans="1:5" ht="14.4" x14ac:dyDescent="0.3">
      <c r="A15219" s="2">
        <f>ROW()</f>
        <v>15219</v>
      </c>
      <c r="E15219" s="50"/>
    </row>
    <row r="15220" spans="1:5" ht="14.4" x14ac:dyDescent="0.3">
      <c r="A15220" s="2">
        <f>ROW()</f>
        <v>15220</v>
      </c>
      <c r="E15220" s="50"/>
    </row>
    <row r="15221" spans="1:5" ht="14.4" x14ac:dyDescent="0.3">
      <c r="A15221" s="2">
        <f>ROW()</f>
        <v>15221</v>
      </c>
      <c r="E15221" s="50"/>
    </row>
    <row r="15222" spans="1:5" ht="14.4" x14ac:dyDescent="0.3">
      <c r="A15222" s="2">
        <f>ROW()</f>
        <v>15222</v>
      </c>
      <c r="E15222" s="50"/>
    </row>
    <row r="15223" spans="1:5" ht="14.4" x14ac:dyDescent="0.3">
      <c r="A15223" s="2">
        <f>ROW()</f>
        <v>15223</v>
      </c>
      <c r="E15223" s="50"/>
    </row>
    <row r="15224" spans="1:5" ht="14.4" x14ac:dyDescent="0.3">
      <c r="A15224" s="2">
        <f>ROW()</f>
        <v>15224</v>
      </c>
      <c r="E15224" s="50"/>
    </row>
    <row r="15225" spans="1:5" ht="14.4" x14ac:dyDescent="0.3">
      <c r="A15225" s="2">
        <f>ROW()</f>
        <v>15225</v>
      </c>
      <c r="E15225" s="50"/>
    </row>
    <row r="15226" spans="1:5" ht="14.4" x14ac:dyDescent="0.3">
      <c r="A15226" s="2">
        <f>ROW()</f>
        <v>15226</v>
      </c>
      <c r="E15226" s="50"/>
    </row>
    <row r="15227" spans="1:5" ht="14.4" x14ac:dyDescent="0.3">
      <c r="A15227" s="2">
        <f>ROW()</f>
        <v>15227</v>
      </c>
      <c r="E15227" s="50"/>
    </row>
    <row r="15228" spans="1:5" ht="14.4" x14ac:dyDescent="0.3">
      <c r="A15228" s="2">
        <f>ROW()</f>
        <v>15228</v>
      </c>
      <c r="E15228" s="50"/>
    </row>
    <row r="15229" spans="1:5" ht="14.4" x14ac:dyDescent="0.3">
      <c r="A15229" s="2">
        <f>ROW()</f>
        <v>15229</v>
      </c>
      <c r="E15229" s="50"/>
    </row>
    <row r="15230" spans="1:5" ht="14.4" x14ac:dyDescent="0.3">
      <c r="A15230" s="2">
        <f>ROW()</f>
        <v>15230</v>
      </c>
      <c r="E15230" s="50"/>
    </row>
    <row r="15231" spans="1:5" ht="14.4" x14ac:dyDescent="0.3">
      <c r="A15231" s="2">
        <f>ROW()</f>
        <v>15231</v>
      </c>
      <c r="E15231" s="50"/>
    </row>
    <row r="15232" spans="1:5" ht="14.4" x14ac:dyDescent="0.3">
      <c r="A15232" s="2">
        <f>ROW()</f>
        <v>15232</v>
      </c>
      <c r="E15232" s="50"/>
    </row>
    <row r="15233" spans="1:5" ht="14.4" x14ac:dyDescent="0.3">
      <c r="A15233" s="2">
        <f>ROW()</f>
        <v>15233</v>
      </c>
      <c r="E15233" s="50"/>
    </row>
    <row r="15234" spans="1:5" ht="14.4" x14ac:dyDescent="0.3">
      <c r="A15234" s="2">
        <f>ROW()</f>
        <v>15234</v>
      </c>
      <c r="E15234" s="50"/>
    </row>
    <row r="15235" spans="1:5" ht="14.4" x14ac:dyDescent="0.3">
      <c r="A15235" s="2">
        <f>ROW()</f>
        <v>15235</v>
      </c>
      <c r="E15235" s="50"/>
    </row>
    <row r="15236" spans="1:5" ht="14.4" x14ac:dyDescent="0.3">
      <c r="A15236" s="2">
        <f>ROW()</f>
        <v>15236</v>
      </c>
      <c r="E15236" s="50"/>
    </row>
    <row r="15237" spans="1:5" ht="14.4" x14ac:dyDescent="0.3">
      <c r="A15237" s="2">
        <f>ROW()</f>
        <v>15237</v>
      </c>
      <c r="E15237" s="50"/>
    </row>
    <row r="15238" spans="1:5" ht="14.4" x14ac:dyDescent="0.3">
      <c r="A15238" s="2">
        <f>ROW()</f>
        <v>15238</v>
      </c>
      <c r="E15238" s="50"/>
    </row>
    <row r="15239" spans="1:5" ht="14.4" x14ac:dyDescent="0.3">
      <c r="A15239" s="2">
        <f>ROW()</f>
        <v>15239</v>
      </c>
      <c r="E15239" s="50"/>
    </row>
    <row r="15240" spans="1:5" ht="14.4" x14ac:dyDescent="0.3">
      <c r="A15240" s="2">
        <f>ROW()</f>
        <v>15240</v>
      </c>
      <c r="E15240" s="50"/>
    </row>
    <row r="15241" spans="1:5" ht="14.4" x14ac:dyDescent="0.3">
      <c r="A15241" s="2">
        <f>ROW()</f>
        <v>15241</v>
      </c>
      <c r="E15241" s="50"/>
    </row>
    <row r="15242" spans="1:5" ht="14.4" x14ac:dyDescent="0.3">
      <c r="A15242" s="2">
        <f>ROW()</f>
        <v>15242</v>
      </c>
      <c r="E15242" s="50"/>
    </row>
    <row r="15243" spans="1:5" ht="14.4" x14ac:dyDescent="0.3">
      <c r="A15243" s="2">
        <f>ROW()</f>
        <v>15243</v>
      </c>
      <c r="E15243" s="50"/>
    </row>
    <row r="15244" spans="1:5" ht="14.4" x14ac:dyDescent="0.3">
      <c r="A15244" s="2">
        <f>ROW()</f>
        <v>15244</v>
      </c>
      <c r="E15244" s="50"/>
    </row>
    <row r="15245" spans="1:5" ht="14.4" x14ac:dyDescent="0.3">
      <c r="A15245" s="2">
        <f>ROW()</f>
        <v>15245</v>
      </c>
      <c r="E15245" s="50"/>
    </row>
    <row r="15246" spans="1:5" ht="14.4" x14ac:dyDescent="0.3">
      <c r="A15246" s="2">
        <f>ROW()</f>
        <v>15246</v>
      </c>
      <c r="E15246" s="50"/>
    </row>
    <row r="15247" spans="1:5" ht="14.4" x14ac:dyDescent="0.3">
      <c r="A15247" s="2">
        <f>ROW()</f>
        <v>15247</v>
      </c>
      <c r="E15247" s="50"/>
    </row>
    <row r="15248" spans="1:5" ht="14.4" x14ac:dyDescent="0.3">
      <c r="A15248" s="2">
        <f>ROW()</f>
        <v>15248</v>
      </c>
      <c r="E15248" s="50"/>
    </row>
    <row r="15249" spans="1:5" ht="14.4" x14ac:dyDescent="0.3">
      <c r="A15249" s="2">
        <f>ROW()</f>
        <v>15249</v>
      </c>
      <c r="E15249" s="50"/>
    </row>
    <row r="15250" spans="1:5" ht="14.4" x14ac:dyDescent="0.3">
      <c r="A15250" s="2">
        <f>ROW()</f>
        <v>15250</v>
      </c>
      <c r="E15250" s="50"/>
    </row>
    <row r="15251" spans="1:5" ht="14.4" x14ac:dyDescent="0.3">
      <c r="A15251" s="2">
        <f>ROW()</f>
        <v>15251</v>
      </c>
      <c r="E15251" s="50"/>
    </row>
    <row r="15252" spans="1:5" ht="14.4" x14ac:dyDescent="0.3">
      <c r="A15252" s="2">
        <f>ROW()</f>
        <v>15252</v>
      </c>
      <c r="E15252" s="50"/>
    </row>
    <row r="15253" spans="1:5" ht="14.4" x14ac:dyDescent="0.3">
      <c r="A15253" s="2">
        <f>ROW()</f>
        <v>15253</v>
      </c>
      <c r="E15253" s="50"/>
    </row>
    <row r="15254" spans="1:5" ht="14.4" x14ac:dyDescent="0.3">
      <c r="A15254" s="2">
        <f>ROW()</f>
        <v>15254</v>
      </c>
      <c r="E15254" s="50"/>
    </row>
    <row r="15255" spans="1:5" ht="14.4" x14ac:dyDescent="0.3">
      <c r="A15255" s="2">
        <f>ROW()</f>
        <v>15255</v>
      </c>
      <c r="E15255" s="50"/>
    </row>
    <row r="15256" spans="1:5" ht="14.4" x14ac:dyDescent="0.3">
      <c r="A15256" s="2">
        <f>ROW()</f>
        <v>15256</v>
      </c>
      <c r="E15256" s="50"/>
    </row>
    <row r="15257" spans="1:5" ht="14.4" x14ac:dyDescent="0.3">
      <c r="A15257" s="2">
        <f>ROW()</f>
        <v>15257</v>
      </c>
      <c r="E15257" s="50"/>
    </row>
    <row r="15258" spans="1:5" ht="14.4" x14ac:dyDescent="0.3">
      <c r="A15258" s="2">
        <f>ROW()</f>
        <v>15258</v>
      </c>
      <c r="E15258" s="50"/>
    </row>
    <row r="15259" spans="1:5" ht="14.4" x14ac:dyDescent="0.3">
      <c r="A15259" s="2">
        <f>ROW()</f>
        <v>15259</v>
      </c>
      <c r="E15259" s="50"/>
    </row>
    <row r="15260" spans="1:5" ht="14.4" x14ac:dyDescent="0.3">
      <c r="A15260" s="2">
        <f>ROW()</f>
        <v>15260</v>
      </c>
      <c r="E15260" s="50"/>
    </row>
    <row r="15261" spans="1:5" ht="14.4" x14ac:dyDescent="0.3">
      <c r="A15261" s="2">
        <f>ROW()</f>
        <v>15261</v>
      </c>
      <c r="E15261" s="50"/>
    </row>
    <row r="15262" spans="1:5" ht="14.4" x14ac:dyDescent="0.3">
      <c r="A15262" s="2">
        <f>ROW()</f>
        <v>15262</v>
      </c>
      <c r="E15262" s="50"/>
    </row>
    <row r="15263" spans="1:5" ht="14.4" x14ac:dyDescent="0.3">
      <c r="A15263" s="2">
        <f>ROW()</f>
        <v>15263</v>
      </c>
      <c r="E15263" s="50"/>
    </row>
    <row r="15264" spans="1:5" ht="14.4" x14ac:dyDescent="0.3">
      <c r="A15264" s="2">
        <f>ROW()</f>
        <v>15264</v>
      </c>
      <c r="E15264" s="50"/>
    </row>
    <row r="15265" spans="1:5" ht="14.4" x14ac:dyDescent="0.3">
      <c r="A15265" s="2">
        <f>ROW()</f>
        <v>15265</v>
      </c>
      <c r="E15265" s="50"/>
    </row>
    <row r="15266" spans="1:5" ht="14.4" x14ac:dyDescent="0.3">
      <c r="A15266" s="2">
        <f>ROW()</f>
        <v>15266</v>
      </c>
      <c r="E15266" s="50"/>
    </row>
    <row r="15267" spans="1:5" ht="14.4" x14ac:dyDescent="0.3">
      <c r="A15267" s="2">
        <f>ROW()</f>
        <v>15267</v>
      </c>
      <c r="E15267" s="50"/>
    </row>
    <row r="15268" spans="1:5" ht="14.4" x14ac:dyDescent="0.3">
      <c r="A15268" s="2">
        <f>ROW()</f>
        <v>15268</v>
      </c>
      <c r="E15268" s="50"/>
    </row>
    <row r="15269" spans="1:5" ht="14.4" x14ac:dyDescent="0.3">
      <c r="A15269" s="2">
        <f>ROW()</f>
        <v>15269</v>
      </c>
      <c r="E15269" s="50"/>
    </row>
    <row r="15270" spans="1:5" ht="14.4" x14ac:dyDescent="0.3">
      <c r="A15270" s="2">
        <f>ROW()</f>
        <v>15270</v>
      </c>
      <c r="E15270" s="50"/>
    </row>
    <row r="15271" spans="1:5" ht="14.4" x14ac:dyDescent="0.3">
      <c r="A15271" s="2">
        <f>ROW()</f>
        <v>15271</v>
      </c>
      <c r="E15271" s="50"/>
    </row>
    <row r="15272" spans="1:5" ht="14.4" x14ac:dyDescent="0.3">
      <c r="A15272" s="2">
        <f>ROW()</f>
        <v>15272</v>
      </c>
      <c r="E15272" s="50"/>
    </row>
    <row r="15273" spans="1:5" ht="14.4" x14ac:dyDescent="0.3">
      <c r="A15273" s="2">
        <f>ROW()</f>
        <v>15273</v>
      </c>
      <c r="E15273" s="50"/>
    </row>
    <row r="15274" spans="1:5" ht="14.4" x14ac:dyDescent="0.3">
      <c r="A15274" s="2">
        <f>ROW()</f>
        <v>15274</v>
      </c>
      <c r="E15274" s="50"/>
    </row>
    <row r="15275" spans="1:5" ht="14.4" x14ac:dyDescent="0.3">
      <c r="A15275" s="2">
        <f>ROW()</f>
        <v>15275</v>
      </c>
      <c r="E15275" s="50"/>
    </row>
    <row r="15276" spans="1:5" ht="14.4" x14ac:dyDescent="0.3">
      <c r="A15276" s="2">
        <f>ROW()</f>
        <v>15276</v>
      </c>
      <c r="E15276" s="50"/>
    </row>
    <row r="15277" spans="1:5" ht="14.4" x14ac:dyDescent="0.3">
      <c r="A15277" s="2">
        <f>ROW()</f>
        <v>15277</v>
      </c>
      <c r="E15277" s="50"/>
    </row>
    <row r="15278" spans="1:5" ht="14.4" x14ac:dyDescent="0.3">
      <c r="A15278" s="2">
        <f>ROW()</f>
        <v>15278</v>
      </c>
      <c r="E15278" s="50"/>
    </row>
    <row r="15279" spans="1:5" ht="14.4" x14ac:dyDescent="0.3">
      <c r="A15279" s="2">
        <f>ROW()</f>
        <v>15279</v>
      </c>
      <c r="E15279" s="50"/>
    </row>
    <row r="15280" spans="1:5" ht="14.4" x14ac:dyDescent="0.3">
      <c r="A15280" s="2">
        <f>ROW()</f>
        <v>15280</v>
      </c>
      <c r="E15280" s="50"/>
    </row>
    <row r="15281" spans="1:5" ht="14.4" x14ac:dyDescent="0.3">
      <c r="A15281" s="2">
        <f>ROW()</f>
        <v>15281</v>
      </c>
      <c r="E15281" s="50"/>
    </row>
    <row r="15282" spans="1:5" ht="14.4" x14ac:dyDescent="0.3">
      <c r="A15282" s="2">
        <f>ROW()</f>
        <v>15282</v>
      </c>
      <c r="E15282" s="50"/>
    </row>
    <row r="15283" spans="1:5" ht="14.4" x14ac:dyDescent="0.3">
      <c r="A15283" s="2">
        <f>ROW()</f>
        <v>15283</v>
      </c>
      <c r="E15283" s="50"/>
    </row>
    <row r="15284" spans="1:5" ht="14.4" x14ac:dyDescent="0.3">
      <c r="A15284" s="2">
        <f>ROW()</f>
        <v>15284</v>
      </c>
      <c r="E15284" s="50"/>
    </row>
    <row r="15285" spans="1:5" ht="14.4" x14ac:dyDescent="0.3">
      <c r="A15285" s="2">
        <f>ROW()</f>
        <v>15285</v>
      </c>
      <c r="E15285" s="50"/>
    </row>
    <row r="15286" spans="1:5" ht="14.4" x14ac:dyDescent="0.3">
      <c r="A15286" s="2">
        <f>ROW()</f>
        <v>15286</v>
      </c>
      <c r="E15286" s="50"/>
    </row>
    <row r="15287" spans="1:5" ht="14.4" x14ac:dyDescent="0.3">
      <c r="A15287" s="2">
        <f>ROW()</f>
        <v>15287</v>
      </c>
      <c r="E15287" s="50"/>
    </row>
    <row r="15288" spans="1:5" ht="14.4" x14ac:dyDescent="0.3">
      <c r="A15288" s="2">
        <f>ROW()</f>
        <v>15288</v>
      </c>
      <c r="E15288" s="50"/>
    </row>
    <row r="15289" spans="1:5" ht="14.4" x14ac:dyDescent="0.3">
      <c r="A15289" s="2">
        <f>ROW()</f>
        <v>15289</v>
      </c>
      <c r="E15289" s="50"/>
    </row>
    <row r="15290" spans="1:5" ht="14.4" x14ac:dyDescent="0.3">
      <c r="A15290" s="2">
        <f>ROW()</f>
        <v>15290</v>
      </c>
      <c r="E15290" s="50"/>
    </row>
    <row r="15291" spans="1:5" ht="14.4" x14ac:dyDescent="0.3">
      <c r="A15291" s="2">
        <f>ROW()</f>
        <v>15291</v>
      </c>
      <c r="E15291" s="50"/>
    </row>
    <row r="15292" spans="1:5" ht="14.4" x14ac:dyDescent="0.3">
      <c r="A15292" s="2">
        <f>ROW()</f>
        <v>15292</v>
      </c>
      <c r="E15292" s="50"/>
    </row>
    <row r="15293" spans="1:5" ht="14.4" x14ac:dyDescent="0.3">
      <c r="A15293" s="2">
        <f>ROW()</f>
        <v>15293</v>
      </c>
      <c r="E15293" s="50"/>
    </row>
    <row r="15294" spans="1:5" ht="14.4" x14ac:dyDescent="0.3">
      <c r="A15294" s="2">
        <f>ROW()</f>
        <v>15294</v>
      </c>
      <c r="E15294" s="50"/>
    </row>
    <row r="15295" spans="1:5" ht="14.4" x14ac:dyDescent="0.3">
      <c r="A15295" s="2">
        <f>ROW()</f>
        <v>15295</v>
      </c>
      <c r="E15295" s="50"/>
    </row>
    <row r="15296" spans="1:5" ht="14.4" x14ac:dyDescent="0.3">
      <c r="A15296" s="2">
        <f>ROW()</f>
        <v>15296</v>
      </c>
      <c r="E15296" s="50"/>
    </row>
    <row r="15297" spans="1:5" ht="14.4" x14ac:dyDescent="0.3">
      <c r="A15297" s="2">
        <f>ROW()</f>
        <v>15297</v>
      </c>
      <c r="E15297" s="50"/>
    </row>
    <row r="15298" spans="1:5" ht="14.4" x14ac:dyDescent="0.3">
      <c r="A15298" s="2">
        <f>ROW()</f>
        <v>15298</v>
      </c>
      <c r="E15298" s="50"/>
    </row>
    <row r="15299" spans="1:5" ht="14.4" x14ac:dyDescent="0.3">
      <c r="A15299" s="2">
        <f>ROW()</f>
        <v>15299</v>
      </c>
      <c r="E15299" s="50"/>
    </row>
    <row r="15300" spans="1:5" ht="14.4" x14ac:dyDescent="0.3">
      <c r="A15300" s="2">
        <f>ROW()</f>
        <v>15300</v>
      </c>
      <c r="E15300" s="50"/>
    </row>
    <row r="15301" spans="1:5" ht="14.4" x14ac:dyDescent="0.3">
      <c r="A15301" s="2">
        <f>ROW()</f>
        <v>15301</v>
      </c>
      <c r="E15301" s="50"/>
    </row>
    <row r="15302" spans="1:5" ht="14.4" x14ac:dyDescent="0.3">
      <c r="A15302" s="2">
        <f>ROW()</f>
        <v>15302</v>
      </c>
      <c r="E15302" s="50"/>
    </row>
    <row r="15303" spans="1:5" ht="14.4" x14ac:dyDescent="0.3">
      <c r="A15303" s="2">
        <f>ROW()</f>
        <v>15303</v>
      </c>
      <c r="E15303" s="50"/>
    </row>
    <row r="15304" spans="1:5" ht="14.4" x14ac:dyDescent="0.3">
      <c r="A15304" s="2">
        <f>ROW()</f>
        <v>15304</v>
      </c>
      <c r="E15304" s="50"/>
    </row>
    <row r="15305" spans="1:5" ht="14.4" x14ac:dyDescent="0.3">
      <c r="A15305" s="2">
        <f>ROW()</f>
        <v>15305</v>
      </c>
      <c r="E15305" s="50"/>
    </row>
    <row r="15306" spans="1:5" ht="14.4" x14ac:dyDescent="0.3">
      <c r="A15306" s="2">
        <f>ROW()</f>
        <v>15306</v>
      </c>
      <c r="E15306" s="50"/>
    </row>
    <row r="15307" spans="1:5" ht="14.4" x14ac:dyDescent="0.3">
      <c r="A15307" s="2">
        <f>ROW()</f>
        <v>15307</v>
      </c>
      <c r="E15307" s="50"/>
    </row>
    <row r="15308" spans="1:5" ht="14.4" x14ac:dyDescent="0.3">
      <c r="A15308" s="2">
        <f>ROW()</f>
        <v>15308</v>
      </c>
      <c r="E15308" s="50"/>
    </row>
    <row r="15309" spans="1:5" ht="14.4" x14ac:dyDescent="0.3">
      <c r="A15309" s="2">
        <f>ROW()</f>
        <v>15309</v>
      </c>
      <c r="E15309" s="50"/>
    </row>
    <row r="15310" spans="1:5" ht="14.4" x14ac:dyDescent="0.3">
      <c r="A15310" s="2">
        <f>ROW()</f>
        <v>15310</v>
      </c>
      <c r="E15310" s="50"/>
    </row>
    <row r="15311" spans="1:5" ht="14.4" x14ac:dyDescent="0.3">
      <c r="A15311" s="2">
        <f>ROW()</f>
        <v>15311</v>
      </c>
      <c r="E15311" s="50"/>
    </row>
    <row r="15312" spans="1:5" ht="14.4" x14ac:dyDescent="0.3">
      <c r="A15312" s="2">
        <f>ROW()</f>
        <v>15312</v>
      </c>
      <c r="E15312" s="50"/>
    </row>
    <row r="15313" spans="1:5" ht="14.4" x14ac:dyDescent="0.3">
      <c r="A15313" s="2">
        <f>ROW()</f>
        <v>15313</v>
      </c>
      <c r="E15313" s="50"/>
    </row>
    <row r="15314" spans="1:5" ht="14.4" x14ac:dyDescent="0.3">
      <c r="A15314" s="2">
        <f>ROW()</f>
        <v>15314</v>
      </c>
      <c r="E15314" s="50"/>
    </row>
    <row r="15315" spans="1:5" ht="14.4" x14ac:dyDescent="0.3">
      <c r="A15315" s="2">
        <f>ROW()</f>
        <v>15315</v>
      </c>
      <c r="E15315" s="50"/>
    </row>
    <row r="15316" spans="1:5" ht="14.4" x14ac:dyDescent="0.3">
      <c r="A15316" s="2">
        <f>ROW()</f>
        <v>15316</v>
      </c>
      <c r="E15316" s="50"/>
    </row>
    <row r="15317" spans="1:5" ht="14.4" x14ac:dyDescent="0.3">
      <c r="A15317" s="2">
        <f>ROW()</f>
        <v>15317</v>
      </c>
      <c r="E15317" s="50"/>
    </row>
    <row r="15318" spans="1:5" ht="14.4" x14ac:dyDescent="0.3">
      <c r="A15318" s="2">
        <f>ROW()</f>
        <v>15318</v>
      </c>
      <c r="E15318" s="50"/>
    </row>
    <row r="15319" spans="1:5" ht="14.4" x14ac:dyDescent="0.3">
      <c r="A15319" s="2">
        <f>ROW()</f>
        <v>15319</v>
      </c>
      <c r="E15319" s="50"/>
    </row>
    <row r="15320" spans="1:5" ht="14.4" x14ac:dyDescent="0.3">
      <c r="A15320" s="2">
        <f>ROW()</f>
        <v>15320</v>
      </c>
      <c r="E15320" s="50"/>
    </row>
    <row r="15321" spans="1:5" ht="14.4" x14ac:dyDescent="0.3">
      <c r="A15321" s="2">
        <f>ROW()</f>
        <v>15321</v>
      </c>
      <c r="E15321" s="50"/>
    </row>
    <row r="15322" spans="1:5" ht="14.4" x14ac:dyDescent="0.3">
      <c r="A15322" s="2">
        <f>ROW()</f>
        <v>15322</v>
      </c>
      <c r="E15322" s="50"/>
    </row>
    <row r="15323" spans="1:5" ht="14.4" x14ac:dyDescent="0.3">
      <c r="A15323" s="2">
        <f>ROW()</f>
        <v>15323</v>
      </c>
      <c r="E15323" s="50"/>
    </row>
    <row r="15324" spans="1:5" ht="14.4" x14ac:dyDescent="0.3">
      <c r="A15324" s="2">
        <f>ROW()</f>
        <v>15324</v>
      </c>
      <c r="E15324" s="50"/>
    </row>
    <row r="15325" spans="1:5" ht="14.4" x14ac:dyDescent="0.3">
      <c r="A15325" s="2">
        <f>ROW()</f>
        <v>15325</v>
      </c>
      <c r="E15325" s="50"/>
    </row>
    <row r="15326" spans="1:5" ht="14.4" x14ac:dyDescent="0.3">
      <c r="A15326" s="2">
        <f>ROW()</f>
        <v>15326</v>
      </c>
      <c r="E15326" s="50"/>
    </row>
    <row r="15327" spans="1:5" ht="14.4" x14ac:dyDescent="0.3">
      <c r="A15327" s="2">
        <f>ROW()</f>
        <v>15327</v>
      </c>
      <c r="E15327" s="50"/>
    </row>
    <row r="15328" spans="1:5" ht="14.4" x14ac:dyDescent="0.3">
      <c r="A15328" s="2">
        <f>ROW()</f>
        <v>15328</v>
      </c>
      <c r="E15328" s="50"/>
    </row>
    <row r="15329" spans="1:5" ht="14.4" x14ac:dyDescent="0.3">
      <c r="A15329" s="2">
        <f>ROW()</f>
        <v>15329</v>
      </c>
      <c r="E15329" s="50"/>
    </row>
    <row r="15330" spans="1:5" ht="14.4" x14ac:dyDescent="0.3">
      <c r="A15330" s="2">
        <f>ROW()</f>
        <v>15330</v>
      </c>
      <c r="E15330" s="50"/>
    </row>
    <row r="15331" spans="1:5" ht="14.4" x14ac:dyDescent="0.3">
      <c r="A15331" s="2">
        <f>ROW()</f>
        <v>15331</v>
      </c>
      <c r="E15331" s="50"/>
    </row>
    <row r="15332" spans="1:5" ht="14.4" x14ac:dyDescent="0.3">
      <c r="A15332" s="2">
        <f>ROW()</f>
        <v>15332</v>
      </c>
      <c r="E15332" s="50"/>
    </row>
    <row r="15333" spans="1:5" ht="14.4" x14ac:dyDescent="0.3">
      <c r="A15333" s="2">
        <f>ROW()</f>
        <v>15333</v>
      </c>
      <c r="E15333" s="50"/>
    </row>
    <row r="15334" spans="1:5" ht="14.4" x14ac:dyDescent="0.3">
      <c r="A15334" s="2">
        <f>ROW()</f>
        <v>15334</v>
      </c>
      <c r="E15334" s="50"/>
    </row>
    <row r="15335" spans="1:5" ht="14.4" x14ac:dyDescent="0.3">
      <c r="A15335" s="2">
        <f>ROW()</f>
        <v>15335</v>
      </c>
      <c r="E15335" s="50"/>
    </row>
    <row r="15336" spans="1:5" ht="14.4" x14ac:dyDescent="0.3">
      <c r="A15336" s="2">
        <f>ROW()</f>
        <v>15336</v>
      </c>
      <c r="E15336" s="50"/>
    </row>
    <row r="15337" spans="1:5" ht="14.4" x14ac:dyDescent="0.3">
      <c r="A15337" s="2">
        <f>ROW()</f>
        <v>15337</v>
      </c>
      <c r="E15337" s="50"/>
    </row>
    <row r="15338" spans="1:5" ht="14.4" x14ac:dyDescent="0.3">
      <c r="A15338" s="2">
        <f>ROW()</f>
        <v>15338</v>
      </c>
      <c r="E15338" s="50"/>
    </row>
    <row r="15339" spans="1:5" ht="14.4" x14ac:dyDescent="0.3">
      <c r="A15339" s="2">
        <f>ROW()</f>
        <v>15339</v>
      </c>
      <c r="E15339" s="50"/>
    </row>
    <row r="15340" spans="1:5" ht="14.4" x14ac:dyDescent="0.3">
      <c r="A15340" s="2">
        <f>ROW()</f>
        <v>15340</v>
      </c>
      <c r="E15340" s="50"/>
    </row>
    <row r="15341" spans="1:5" ht="14.4" x14ac:dyDescent="0.3">
      <c r="A15341" s="2">
        <f>ROW()</f>
        <v>15341</v>
      </c>
      <c r="E15341" s="50"/>
    </row>
    <row r="15342" spans="1:5" ht="14.4" x14ac:dyDescent="0.3">
      <c r="A15342" s="2">
        <f>ROW()</f>
        <v>15342</v>
      </c>
      <c r="E15342" s="50"/>
    </row>
    <row r="15343" spans="1:5" ht="14.4" x14ac:dyDescent="0.3">
      <c r="A15343" s="2">
        <f>ROW()</f>
        <v>15343</v>
      </c>
      <c r="E15343" s="50"/>
    </row>
    <row r="15344" spans="1:5" ht="14.4" x14ac:dyDescent="0.3">
      <c r="A15344" s="2">
        <f>ROW()</f>
        <v>15344</v>
      </c>
      <c r="E15344" s="50"/>
    </row>
    <row r="15345" spans="1:5" ht="14.4" x14ac:dyDescent="0.3">
      <c r="A15345" s="2">
        <f>ROW()</f>
        <v>15345</v>
      </c>
      <c r="E15345" s="50"/>
    </row>
    <row r="15346" spans="1:5" ht="14.4" x14ac:dyDescent="0.3">
      <c r="A15346" s="2">
        <f>ROW()</f>
        <v>15346</v>
      </c>
      <c r="E15346" s="50"/>
    </row>
    <row r="15347" spans="1:5" ht="14.4" x14ac:dyDescent="0.3">
      <c r="A15347" s="2">
        <f>ROW()</f>
        <v>15347</v>
      </c>
      <c r="E15347" s="50"/>
    </row>
    <row r="15348" spans="1:5" ht="14.4" x14ac:dyDescent="0.3">
      <c r="A15348" s="2">
        <f>ROW()</f>
        <v>15348</v>
      </c>
      <c r="E15348" s="50"/>
    </row>
    <row r="15349" spans="1:5" ht="14.4" x14ac:dyDescent="0.3">
      <c r="A15349" s="2">
        <f>ROW()</f>
        <v>15349</v>
      </c>
      <c r="E15349" s="50"/>
    </row>
    <row r="15350" spans="1:5" ht="14.4" x14ac:dyDescent="0.3">
      <c r="A15350" s="2">
        <f>ROW()</f>
        <v>15350</v>
      </c>
      <c r="E15350" s="50"/>
    </row>
    <row r="15351" spans="1:5" ht="14.4" x14ac:dyDescent="0.3">
      <c r="A15351" s="2">
        <f>ROW()</f>
        <v>15351</v>
      </c>
      <c r="E15351" s="50"/>
    </row>
    <row r="15352" spans="1:5" ht="14.4" x14ac:dyDescent="0.3">
      <c r="A15352" s="2">
        <f>ROW()</f>
        <v>15352</v>
      </c>
      <c r="E15352" s="50"/>
    </row>
    <row r="15353" spans="1:5" ht="14.4" x14ac:dyDescent="0.3">
      <c r="A15353" s="2">
        <f>ROW()</f>
        <v>15353</v>
      </c>
      <c r="E15353" s="50"/>
    </row>
    <row r="15354" spans="1:5" ht="14.4" x14ac:dyDescent="0.3">
      <c r="A15354" s="2">
        <f>ROW()</f>
        <v>15354</v>
      </c>
      <c r="E15354" s="50"/>
    </row>
    <row r="15355" spans="1:5" ht="14.4" x14ac:dyDescent="0.3">
      <c r="A15355" s="2">
        <f>ROW()</f>
        <v>15355</v>
      </c>
      <c r="E15355" s="50"/>
    </row>
    <row r="15356" spans="1:5" ht="14.4" x14ac:dyDescent="0.3">
      <c r="A15356" s="2">
        <f>ROW()</f>
        <v>15356</v>
      </c>
      <c r="E15356" s="50"/>
    </row>
    <row r="15357" spans="1:5" ht="14.4" x14ac:dyDescent="0.3">
      <c r="A15357" s="2">
        <f>ROW()</f>
        <v>15357</v>
      </c>
      <c r="E15357" s="50"/>
    </row>
    <row r="15358" spans="1:5" ht="14.4" x14ac:dyDescent="0.3">
      <c r="A15358" s="2">
        <f>ROW()</f>
        <v>15358</v>
      </c>
      <c r="E15358" s="50"/>
    </row>
    <row r="15359" spans="1:5" ht="14.4" x14ac:dyDescent="0.3">
      <c r="A15359" s="2">
        <f>ROW()</f>
        <v>15359</v>
      </c>
      <c r="E15359" s="50"/>
    </row>
    <row r="15360" spans="1:5" ht="14.4" x14ac:dyDescent="0.3">
      <c r="A15360" s="2">
        <f>ROW()</f>
        <v>15360</v>
      </c>
      <c r="E15360" s="50"/>
    </row>
    <row r="15361" spans="1:5" ht="14.4" x14ac:dyDescent="0.3">
      <c r="A15361" s="2">
        <f>ROW()</f>
        <v>15361</v>
      </c>
      <c r="E15361" s="50"/>
    </row>
    <row r="15362" spans="1:5" ht="14.4" x14ac:dyDescent="0.3">
      <c r="A15362" s="2">
        <f>ROW()</f>
        <v>15362</v>
      </c>
      <c r="E15362" s="50"/>
    </row>
    <row r="15363" spans="1:5" ht="14.4" x14ac:dyDescent="0.3">
      <c r="A15363" s="2">
        <f>ROW()</f>
        <v>15363</v>
      </c>
      <c r="E15363" s="50"/>
    </row>
    <row r="15364" spans="1:5" ht="14.4" x14ac:dyDescent="0.3">
      <c r="A15364" s="2">
        <f>ROW()</f>
        <v>15364</v>
      </c>
      <c r="E15364" s="50"/>
    </row>
    <row r="15365" spans="1:5" ht="14.4" x14ac:dyDescent="0.3">
      <c r="A15365" s="2">
        <f>ROW()</f>
        <v>15365</v>
      </c>
      <c r="E15365" s="50"/>
    </row>
    <row r="15366" spans="1:5" ht="14.4" x14ac:dyDescent="0.3">
      <c r="A15366" s="2">
        <f>ROW()</f>
        <v>15366</v>
      </c>
      <c r="E15366" s="50"/>
    </row>
    <row r="15367" spans="1:5" ht="14.4" x14ac:dyDescent="0.3">
      <c r="A15367" s="2">
        <f>ROW()</f>
        <v>15367</v>
      </c>
      <c r="E15367" s="50"/>
    </row>
    <row r="15368" spans="1:5" ht="14.4" x14ac:dyDescent="0.3">
      <c r="A15368" s="2">
        <f>ROW()</f>
        <v>15368</v>
      </c>
      <c r="E15368" s="50"/>
    </row>
    <row r="15369" spans="1:5" ht="14.4" x14ac:dyDescent="0.3">
      <c r="A15369" s="2">
        <f>ROW()</f>
        <v>15369</v>
      </c>
      <c r="E15369" s="50"/>
    </row>
    <row r="15370" spans="1:5" ht="14.4" x14ac:dyDescent="0.3">
      <c r="A15370" s="2">
        <f>ROW()</f>
        <v>15370</v>
      </c>
      <c r="E15370" s="50"/>
    </row>
    <row r="15371" spans="1:5" ht="14.4" x14ac:dyDescent="0.3">
      <c r="A15371" s="2">
        <f>ROW()</f>
        <v>15371</v>
      </c>
      <c r="E15371" s="50"/>
    </row>
    <row r="15372" spans="1:5" ht="14.4" x14ac:dyDescent="0.3">
      <c r="A15372" s="2">
        <f>ROW()</f>
        <v>15372</v>
      </c>
      <c r="E15372" s="50"/>
    </row>
    <row r="15373" spans="1:5" ht="14.4" x14ac:dyDescent="0.3">
      <c r="A15373" s="2">
        <f>ROW()</f>
        <v>15373</v>
      </c>
      <c r="E15373" s="50"/>
    </row>
    <row r="15374" spans="1:5" ht="14.4" x14ac:dyDescent="0.3">
      <c r="A15374" s="2">
        <f>ROW()</f>
        <v>15374</v>
      </c>
      <c r="E15374" s="50"/>
    </row>
    <row r="15375" spans="1:5" ht="14.4" x14ac:dyDescent="0.3">
      <c r="A15375" s="2">
        <f>ROW()</f>
        <v>15375</v>
      </c>
      <c r="E15375" s="50"/>
    </row>
    <row r="15376" spans="1:5" ht="14.4" x14ac:dyDescent="0.3">
      <c r="A15376" s="2">
        <f>ROW()</f>
        <v>15376</v>
      </c>
      <c r="E15376" s="50"/>
    </row>
    <row r="15377" spans="1:5" ht="14.4" x14ac:dyDescent="0.3">
      <c r="A15377" s="2">
        <f>ROW()</f>
        <v>15377</v>
      </c>
      <c r="E15377" s="50"/>
    </row>
    <row r="15378" spans="1:5" ht="14.4" x14ac:dyDescent="0.3">
      <c r="A15378" s="2">
        <f>ROW()</f>
        <v>15378</v>
      </c>
      <c r="E15378" s="50"/>
    </row>
    <row r="15379" spans="1:5" ht="14.4" x14ac:dyDescent="0.3">
      <c r="A15379" s="2">
        <f>ROW()</f>
        <v>15379</v>
      </c>
      <c r="E15379" s="50"/>
    </row>
    <row r="15380" spans="1:5" ht="14.4" x14ac:dyDescent="0.3">
      <c r="A15380" s="2">
        <f>ROW()</f>
        <v>15380</v>
      </c>
      <c r="E15380" s="50"/>
    </row>
    <row r="15381" spans="1:5" ht="14.4" x14ac:dyDescent="0.3">
      <c r="A15381" s="2">
        <f>ROW()</f>
        <v>15381</v>
      </c>
      <c r="E15381" s="50"/>
    </row>
    <row r="15382" spans="1:5" ht="14.4" x14ac:dyDescent="0.3">
      <c r="A15382" s="2">
        <f>ROW()</f>
        <v>15382</v>
      </c>
      <c r="E15382" s="50"/>
    </row>
    <row r="15383" spans="1:5" ht="14.4" x14ac:dyDescent="0.3">
      <c r="A15383" s="2">
        <f>ROW()</f>
        <v>15383</v>
      </c>
      <c r="E15383" s="50"/>
    </row>
    <row r="15384" spans="1:5" ht="14.4" x14ac:dyDescent="0.3">
      <c r="A15384" s="2">
        <f>ROW()</f>
        <v>15384</v>
      </c>
      <c r="E15384" s="50"/>
    </row>
    <row r="15385" spans="1:5" ht="14.4" x14ac:dyDescent="0.3">
      <c r="A15385" s="2">
        <f>ROW()</f>
        <v>15385</v>
      </c>
      <c r="E15385" s="50"/>
    </row>
    <row r="15386" spans="1:5" ht="14.4" x14ac:dyDescent="0.3">
      <c r="A15386" s="2">
        <f>ROW()</f>
        <v>15386</v>
      </c>
      <c r="E15386" s="50"/>
    </row>
    <row r="15387" spans="1:5" ht="14.4" x14ac:dyDescent="0.3">
      <c r="A15387" s="2">
        <f>ROW()</f>
        <v>15387</v>
      </c>
      <c r="E15387" s="50"/>
    </row>
    <row r="15388" spans="1:5" ht="14.4" x14ac:dyDescent="0.3">
      <c r="A15388" s="2">
        <f>ROW()</f>
        <v>15388</v>
      </c>
      <c r="E15388" s="50"/>
    </row>
    <row r="15389" spans="1:5" ht="14.4" x14ac:dyDescent="0.3">
      <c r="A15389" s="2">
        <f>ROW()</f>
        <v>15389</v>
      </c>
      <c r="E15389" s="50"/>
    </row>
    <row r="15390" spans="1:5" ht="14.4" x14ac:dyDescent="0.3">
      <c r="A15390" s="2">
        <f>ROW()</f>
        <v>15390</v>
      </c>
      <c r="E15390" s="50"/>
    </row>
    <row r="15391" spans="1:5" ht="14.4" x14ac:dyDescent="0.3">
      <c r="A15391" s="2">
        <f>ROW()</f>
        <v>15391</v>
      </c>
      <c r="E15391" s="50"/>
    </row>
    <row r="15392" spans="1:5" ht="14.4" x14ac:dyDescent="0.3">
      <c r="A15392" s="2">
        <f>ROW()</f>
        <v>15392</v>
      </c>
      <c r="E15392" s="50"/>
    </row>
    <row r="15393" spans="1:5" ht="14.4" x14ac:dyDescent="0.3">
      <c r="A15393" s="2">
        <f>ROW()</f>
        <v>15393</v>
      </c>
      <c r="E15393" s="50"/>
    </row>
    <row r="15394" spans="1:5" ht="14.4" x14ac:dyDescent="0.3">
      <c r="A15394" s="2">
        <f>ROW()</f>
        <v>15394</v>
      </c>
      <c r="E15394" s="50"/>
    </row>
    <row r="15395" spans="1:5" ht="14.4" x14ac:dyDescent="0.3">
      <c r="A15395" s="2">
        <f>ROW()</f>
        <v>15395</v>
      </c>
      <c r="E15395" s="50"/>
    </row>
    <row r="15396" spans="1:5" ht="14.4" x14ac:dyDescent="0.3">
      <c r="A15396" s="2">
        <f>ROW()</f>
        <v>15396</v>
      </c>
      <c r="E15396" s="50"/>
    </row>
    <row r="15397" spans="1:5" ht="14.4" x14ac:dyDescent="0.3">
      <c r="A15397" s="2">
        <f>ROW()</f>
        <v>15397</v>
      </c>
      <c r="E15397" s="50"/>
    </row>
    <row r="15398" spans="1:5" ht="14.4" x14ac:dyDescent="0.3">
      <c r="A15398" s="2">
        <f>ROW()</f>
        <v>15398</v>
      </c>
      <c r="E15398" s="50"/>
    </row>
    <row r="15399" spans="1:5" ht="14.4" x14ac:dyDescent="0.3">
      <c r="A15399" s="2">
        <f>ROW()</f>
        <v>15399</v>
      </c>
      <c r="E15399" s="50"/>
    </row>
    <row r="15400" spans="1:5" ht="14.4" x14ac:dyDescent="0.3">
      <c r="A15400" s="2">
        <f>ROW()</f>
        <v>15400</v>
      </c>
      <c r="E15400" s="50"/>
    </row>
    <row r="15401" spans="1:5" ht="14.4" x14ac:dyDescent="0.3">
      <c r="A15401" s="2">
        <f>ROW()</f>
        <v>15401</v>
      </c>
      <c r="E15401" s="50"/>
    </row>
    <row r="15402" spans="1:5" ht="14.4" x14ac:dyDescent="0.3">
      <c r="A15402" s="2">
        <f>ROW()</f>
        <v>15402</v>
      </c>
      <c r="E15402" s="50"/>
    </row>
    <row r="15403" spans="1:5" ht="14.4" x14ac:dyDescent="0.3">
      <c r="A15403" s="2">
        <f>ROW()</f>
        <v>15403</v>
      </c>
      <c r="E15403" s="50"/>
    </row>
    <row r="15404" spans="1:5" ht="14.4" x14ac:dyDescent="0.3">
      <c r="A15404" s="2">
        <f>ROW()</f>
        <v>15404</v>
      </c>
      <c r="E15404" s="50"/>
    </row>
    <row r="15405" spans="1:5" ht="14.4" x14ac:dyDescent="0.3">
      <c r="A15405" s="2">
        <f>ROW()</f>
        <v>15405</v>
      </c>
      <c r="E15405" s="50"/>
    </row>
    <row r="15406" spans="1:5" ht="14.4" x14ac:dyDescent="0.3">
      <c r="A15406" s="2">
        <f>ROW()</f>
        <v>15406</v>
      </c>
      <c r="E15406" s="50"/>
    </row>
    <row r="15407" spans="1:5" ht="14.4" x14ac:dyDescent="0.3">
      <c r="A15407" s="2">
        <f>ROW()</f>
        <v>15407</v>
      </c>
      <c r="E15407" s="50"/>
    </row>
    <row r="15408" spans="1:5" ht="14.4" x14ac:dyDescent="0.3">
      <c r="A15408" s="2">
        <f>ROW()</f>
        <v>15408</v>
      </c>
      <c r="E15408" s="50"/>
    </row>
    <row r="15409" spans="1:5" ht="14.4" x14ac:dyDescent="0.3">
      <c r="A15409" s="2">
        <f>ROW()</f>
        <v>15409</v>
      </c>
      <c r="E15409" s="50"/>
    </row>
    <row r="15410" spans="1:5" ht="14.4" x14ac:dyDescent="0.3">
      <c r="A15410" s="2">
        <f>ROW()</f>
        <v>15410</v>
      </c>
      <c r="E15410" s="50"/>
    </row>
    <row r="15411" spans="1:5" ht="14.4" x14ac:dyDescent="0.3">
      <c r="A15411" s="2">
        <f>ROW()</f>
        <v>15411</v>
      </c>
      <c r="E15411" s="50"/>
    </row>
    <row r="15412" spans="1:5" ht="14.4" x14ac:dyDescent="0.3">
      <c r="A15412" s="2">
        <f>ROW()</f>
        <v>15412</v>
      </c>
      <c r="E15412" s="50"/>
    </row>
    <row r="15413" spans="1:5" ht="14.4" x14ac:dyDescent="0.3">
      <c r="A15413" s="2">
        <f>ROW()</f>
        <v>15413</v>
      </c>
      <c r="E15413" s="50"/>
    </row>
    <row r="15414" spans="1:5" ht="14.4" x14ac:dyDescent="0.3">
      <c r="A15414" s="2">
        <f>ROW()</f>
        <v>15414</v>
      </c>
      <c r="E15414" s="50"/>
    </row>
    <row r="15415" spans="1:5" ht="14.4" x14ac:dyDescent="0.3">
      <c r="A15415" s="2">
        <f>ROW()</f>
        <v>15415</v>
      </c>
      <c r="E15415" s="50"/>
    </row>
    <row r="15416" spans="1:5" ht="14.4" x14ac:dyDescent="0.3">
      <c r="A15416" s="2">
        <f>ROW()</f>
        <v>15416</v>
      </c>
      <c r="E15416" s="50"/>
    </row>
    <row r="15417" spans="1:5" ht="14.4" x14ac:dyDescent="0.3">
      <c r="A15417" s="2">
        <f>ROW()</f>
        <v>15417</v>
      </c>
      <c r="E15417" s="50"/>
    </row>
    <row r="15418" spans="1:5" ht="14.4" x14ac:dyDescent="0.3">
      <c r="A15418" s="2">
        <f>ROW()</f>
        <v>15418</v>
      </c>
      <c r="E15418" s="50"/>
    </row>
    <row r="15419" spans="1:5" ht="14.4" x14ac:dyDescent="0.3">
      <c r="A15419" s="2">
        <f>ROW()</f>
        <v>15419</v>
      </c>
      <c r="E15419" s="50"/>
    </row>
    <row r="15420" spans="1:5" ht="14.4" x14ac:dyDescent="0.3">
      <c r="A15420" s="2">
        <f>ROW()</f>
        <v>15420</v>
      </c>
      <c r="E15420" s="50"/>
    </row>
    <row r="15421" spans="1:5" ht="14.4" x14ac:dyDescent="0.3">
      <c r="A15421" s="2">
        <f>ROW()</f>
        <v>15421</v>
      </c>
      <c r="E15421" s="50"/>
    </row>
    <row r="15422" spans="1:5" ht="14.4" x14ac:dyDescent="0.3">
      <c r="A15422" s="2">
        <f>ROW()</f>
        <v>15422</v>
      </c>
      <c r="E15422" s="50"/>
    </row>
    <row r="15423" spans="1:5" ht="14.4" x14ac:dyDescent="0.3">
      <c r="A15423" s="2">
        <f>ROW()</f>
        <v>15423</v>
      </c>
      <c r="E15423" s="50"/>
    </row>
    <row r="15424" spans="1:5" ht="14.4" x14ac:dyDescent="0.3">
      <c r="A15424" s="2">
        <f>ROW()</f>
        <v>15424</v>
      </c>
      <c r="E15424" s="50"/>
    </row>
    <row r="15425" spans="1:5" ht="14.4" x14ac:dyDescent="0.3">
      <c r="A15425" s="2">
        <f>ROW()</f>
        <v>15425</v>
      </c>
      <c r="E15425" s="50"/>
    </row>
    <row r="15426" spans="1:5" ht="14.4" x14ac:dyDescent="0.3">
      <c r="A15426" s="2">
        <f>ROW()</f>
        <v>15426</v>
      </c>
      <c r="E15426" s="50"/>
    </row>
    <row r="15427" spans="1:5" ht="14.4" x14ac:dyDescent="0.3">
      <c r="A15427" s="2">
        <f>ROW()</f>
        <v>15427</v>
      </c>
      <c r="E15427" s="50"/>
    </row>
    <row r="15428" spans="1:5" ht="14.4" x14ac:dyDescent="0.3">
      <c r="A15428" s="2">
        <f>ROW()</f>
        <v>15428</v>
      </c>
      <c r="E15428" s="50"/>
    </row>
    <row r="15429" spans="1:5" ht="14.4" x14ac:dyDescent="0.3">
      <c r="A15429" s="2">
        <f>ROW()</f>
        <v>15429</v>
      </c>
      <c r="E15429" s="50"/>
    </row>
    <row r="15430" spans="1:5" ht="14.4" x14ac:dyDescent="0.3">
      <c r="A15430" s="2">
        <f>ROW()</f>
        <v>15430</v>
      </c>
      <c r="E15430" s="50"/>
    </row>
    <row r="15431" spans="1:5" ht="14.4" x14ac:dyDescent="0.3">
      <c r="A15431" s="2">
        <f>ROW()</f>
        <v>15431</v>
      </c>
      <c r="E15431" s="50"/>
    </row>
    <row r="15432" spans="1:5" ht="14.4" x14ac:dyDescent="0.3">
      <c r="A15432" s="2">
        <f>ROW()</f>
        <v>15432</v>
      </c>
      <c r="E15432" s="50"/>
    </row>
    <row r="15433" spans="1:5" ht="14.4" x14ac:dyDescent="0.3">
      <c r="A15433" s="2">
        <f>ROW()</f>
        <v>15433</v>
      </c>
      <c r="E15433" s="50"/>
    </row>
    <row r="15434" spans="1:5" ht="14.4" x14ac:dyDescent="0.3">
      <c r="A15434" s="2">
        <f>ROW()</f>
        <v>15434</v>
      </c>
      <c r="E15434" s="50"/>
    </row>
    <row r="15435" spans="1:5" ht="14.4" x14ac:dyDescent="0.3">
      <c r="A15435" s="2">
        <f>ROW()</f>
        <v>15435</v>
      </c>
      <c r="E15435" s="50"/>
    </row>
    <row r="15436" spans="1:5" ht="14.4" x14ac:dyDescent="0.3">
      <c r="A15436" s="2">
        <f>ROW()</f>
        <v>15436</v>
      </c>
      <c r="E15436" s="50"/>
    </row>
    <row r="15437" spans="1:5" ht="14.4" x14ac:dyDescent="0.3">
      <c r="A15437" s="2">
        <f>ROW()</f>
        <v>15437</v>
      </c>
      <c r="E15437" s="50"/>
    </row>
    <row r="15438" spans="1:5" ht="14.4" x14ac:dyDescent="0.3">
      <c r="A15438" s="2">
        <f>ROW()</f>
        <v>15438</v>
      </c>
      <c r="E15438" s="50"/>
    </row>
    <row r="15439" spans="1:5" ht="14.4" x14ac:dyDescent="0.3">
      <c r="A15439" s="2">
        <f>ROW()</f>
        <v>15439</v>
      </c>
      <c r="E15439" s="50"/>
    </row>
    <row r="15440" spans="1:5" ht="14.4" x14ac:dyDescent="0.3">
      <c r="A15440" s="2">
        <f>ROW()</f>
        <v>15440</v>
      </c>
      <c r="E15440" s="50"/>
    </row>
    <row r="15441" spans="1:5" ht="14.4" x14ac:dyDescent="0.3">
      <c r="A15441" s="2">
        <f>ROW()</f>
        <v>15441</v>
      </c>
      <c r="E15441" s="50"/>
    </row>
    <row r="15442" spans="1:5" ht="14.4" x14ac:dyDescent="0.3">
      <c r="A15442" s="2">
        <f>ROW()</f>
        <v>15442</v>
      </c>
      <c r="E15442" s="50"/>
    </row>
    <row r="15443" spans="1:5" ht="14.4" x14ac:dyDescent="0.3">
      <c r="A15443" s="2">
        <f>ROW()</f>
        <v>15443</v>
      </c>
      <c r="E15443" s="50"/>
    </row>
    <row r="15444" spans="1:5" ht="14.4" x14ac:dyDescent="0.3">
      <c r="A15444" s="2">
        <f>ROW()</f>
        <v>15444</v>
      </c>
      <c r="E15444" s="50"/>
    </row>
    <row r="15445" spans="1:5" ht="14.4" x14ac:dyDescent="0.3">
      <c r="A15445" s="2">
        <f>ROW()</f>
        <v>15445</v>
      </c>
      <c r="E15445" s="50"/>
    </row>
    <row r="15446" spans="1:5" ht="14.4" x14ac:dyDescent="0.3">
      <c r="A15446" s="2">
        <f>ROW()</f>
        <v>15446</v>
      </c>
      <c r="E15446" s="50"/>
    </row>
    <row r="15447" spans="1:5" ht="14.4" x14ac:dyDescent="0.3">
      <c r="A15447" s="2">
        <f>ROW()</f>
        <v>15447</v>
      </c>
      <c r="E15447" s="50"/>
    </row>
    <row r="15448" spans="1:5" ht="14.4" x14ac:dyDescent="0.3">
      <c r="A15448" s="2">
        <f>ROW()</f>
        <v>15448</v>
      </c>
      <c r="E15448" s="50"/>
    </row>
    <row r="15449" spans="1:5" ht="14.4" x14ac:dyDescent="0.3">
      <c r="A15449" s="2">
        <f>ROW()</f>
        <v>15449</v>
      </c>
      <c r="E15449" s="50"/>
    </row>
    <row r="15450" spans="1:5" ht="14.4" x14ac:dyDescent="0.3">
      <c r="A15450" s="2">
        <f>ROW()</f>
        <v>15450</v>
      </c>
      <c r="E15450" s="50"/>
    </row>
    <row r="15451" spans="1:5" ht="14.4" x14ac:dyDescent="0.3">
      <c r="A15451" s="2">
        <f>ROW()</f>
        <v>15451</v>
      </c>
      <c r="E15451" s="50"/>
    </row>
    <row r="15452" spans="1:5" ht="14.4" x14ac:dyDescent="0.3">
      <c r="A15452" s="2">
        <f>ROW()</f>
        <v>15452</v>
      </c>
      <c r="E15452" s="50"/>
    </row>
    <row r="15453" spans="1:5" ht="14.4" x14ac:dyDescent="0.3">
      <c r="A15453" s="2">
        <f>ROW()</f>
        <v>15453</v>
      </c>
      <c r="E15453" s="50"/>
    </row>
    <row r="15454" spans="1:5" ht="14.4" x14ac:dyDescent="0.3">
      <c r="A15454" s="2">
        <f>ROW()</f>
        <v>15454</v>
      </c>
      <c r="E15454" s="50"/>
    </row>
    <row r="15455" spans="1:5" ht="14.4" x14ac:dyDescent="0.3">
      <c r="A15455" s="2">
        <f>ROW()</f>
        <v>15455</v>
      </c>
      <c r="E15455" s="50"/>
    </row>
    <row r="15456" spans="1:5" ht="14.4" x14ac:dyDescent="0.3">
      <c r="A15456" s="2">
        <f>ROW()</f>
        <v>15456</v>
      </c>
      <c r="E15456" s="50"/>
    </row>
    <row r="15457" spans="1:5" ht="14.4" x14ac:dyDescent="0.3">
      <c r="A15457" s="2">
        <f>ROW()</f>
        <v>15457</v>
      </c>
      <c r="E15457" s="50"/>
    </row>
    <row r="15458" spans="1:5" ht="14.4" x14ac:dyDescent="0.3">
      <c r="A15458" s="2">
        <f>ROW()</f>
        <v>15458</v>
      </c>
      <c r="E15458" s="50"/>
    </row>
    <row r="15459" spans="1:5" ht="14.4" x14ac:dyDescent="0.3">
      <c r="A15459" s="2">
        <f>ROW()</f>
        <v>15459</v>
      </c>
      <c r="E15459" s="50"/>
    </row>
    <row r="15460" spans="1:5" ht="14.4" x14ac:dyDescent="0.3">
      <c r="A15460" s="2">
        <f>ROW()</f>
        <v>15460</v>
      </c>
      <c r="E15460" s="50"/>
    </row>
    <row r="15461" spans="1:5" ht="14.4" x14ac:dyDescent="0.3">
      <c r="A15461" s="2">
        <f>ROW()</f>
        <v>15461</v>
      </c>
      <c r="E15461" s="50"/>
    </row>
    <row r="15462" spans="1:5" ht="14.4" x14ac:dyDescent="0.3">
      <c r="A15462" s="2">
        <f>ROW()</f>
        <v>15462</v>
      </c>
      <c r="E15462" s="50"/>
    </row>
    <row r="15463" spans="1:5" ht="14.4" x14ac:dyDescent="0.3">
      <c r="A15463" s="2">
        <f>ROW()</f>
        <v>15463</v>
      </c>
      <c r="E15463" s="50"/>
    </row>
    <row r="15464" spans="1:5" ht="14.4" x14ac:dyDescent="0.3">
      <c r="A15464" s="2">
        <f>ROW()</f>
        <v>15464</v>
      </c>
      <c r="E15464" s="50"/>
    </row>
    <row r="15465" spans="1:5" ht="14.4" x14ac:dyDescent="0.3">
      <c r="A15465" s="2">
        <f>ROW()</f>
        <v>15465</v>
      </c>
      <c r="E15465" s="50"/>
    </row>
    <row r="15466" spans="1:5" ht="14.4" x14ac:dyDescent="0.3">
      <c r="A15466" s="2">
        <f>ROW()</f>
        <v>15466</v>
      </c>
      <c r="E15466" s="50"/>
    </row>
    <row r="15467" spans="1:5" ht="14.4" x14ac:dyDescent="0.3">
      <c r="A15467" s="2">
        <f>ROW()</f>
        <v>15467</v>
      </c>
      <c r="E15467" s="50"/>
    </row>
    <row r="15468" spans="1:5" ht="14.4" x14ac:dyDescent="0.3">
      <c r="A15468" s="2">
        <f>ROW()</f>
        <v>15468</v>
      </c>
      <c r="E15468" s="50"/>
    </row>
    <row r="15469" spans="1:5" ht="14.4" x14ac:dyDescent="0.3">
      <c r="A15469" s="2">
        <f>ROW()</f>
        <v>15469</v>
      </c>
      <c r="E15469" s="50"/>
    </row>
    <row r="15470" spans="1:5" ht="14.4" x14ac:dyDescent="0.3">
      <c r="A15470" s="2">
        <f>ROW()</f>
        <v>15470</v>
      </c>
      <c r="E15470" s="50"/>
    </row>
    <row r="15471" spans="1:5" ht="14.4" x14ac:dyDescent="0.3">
      <c r="A15471" s="2">
        <f>ROW()</f>
        <v>15471</v>
      </c>
      <c r="E15471" s="50"/>
    </row>
    <row r="15472" spans="1:5" ht="14.4" x14ac:dyDescent="0.3">
      <c r="A15472" s="2">
        <f>ROW()</f>
        <v>15472</v>
      </c>
      <c r="E15472" s="50"/>
    </row>
    <row r="15473" spans="1:5" ht="14.4" x14ac:dyDescent="0.3">
      <c r="A15473" s="2">
        <f>ROW()</f>
        <v>15473</v>
      </c>
      <c r="E15473" s="50"/>
    </row>
    <row r="15474" spans="1:5" ht="14.4" x14ac:dyDescent="0.3">
      <c r="A15474" s="2">
        <f>ROW()</f>
        <v>15474</v>
      </c>
      <c r="E15474" s="50"/>
    </row>
    <row r="15475" spans="1:5" ht="14.4" x14ac:dyDescent="0.3">
      <c r="A15475" s="2">
        <f>ROW()</f>
        <v>15475</v>
      </c>
      <c r="E15475" s="50"/>
    </row>
    <row r="15476" spans="1:5" ht="14.4" x14ac:dyDescent="0.3">
      <c r="A15476" s="2">
        <f>ROW()</f>
        <v>15476</v>
      </c>
      <c r="E15476" s="50"/>
    </row>
    <row r="15477" spans="1:5" ht="14.4" x14ac:dyDescent="0.3">
      <c r="A15477" s="2">
        <f>ROW()</f>
        <v>15477</v>
      </c>
      <c r="E15477" s="50"/>
    </row>
    <row r="15478" spans="1:5" ht="14.4" x14ac:dyDescent="0.3">
      <c r="A15478" s="2">
        <f>ROW()</f>
        <v>15478</v>
      </c>
      <c r="E15478" s="50"/>
    </row>
    <row r="15479" spans="1:5" ht="14.4" x14ac:dyDescent="0.3">
      <c r="A15479" s="2">
        <f>ROW()</f>
        <v>15479</v>
      </c>
      <c r="E15479" s="50"/>
    </row>
    <row r="15480" spans="1:5" ht="14.4" x14ac:dyDescent="0.3">
      <c r="A15480" s="2">
        <f>ROW()</f>
        <v>15480</v>
      </c>
      <c r="E15480" s="50"/>
    </row>
    <row r="15481" spans="1:5" ht="14.4" x14ac:dyDescent="0.3">
      <c r="A15481" s="2">
        <f>ROW()</f>
        <v>15481</v>
      </c>
      <c r="E15481" s="50"/>
    </row>
    <row r="15482" spans="1:5" ht="14.4" x14ac:dyDescent="0.3">
      <c r="A15482" s="2">
        <f>ROW()</f>
        <v>15482</v>
      </c>
      <c r="E15482" s="50"/>
    </row>
    <row r="15483" spans="1:5" ht="14.4" x14ac:dyDescent="0.3">
      <c r="A15483" s="2">
        <f>ROW()</f>
        <v>15483</v>
      </c>
      <c r="E15483" s="50"/>
    </row>
    <row r="15484" spans="1:5" ht="14.4" x14ac:dyDescent="0.3">
      <c r="A15484" s="2">
        <f>ROW()</f>
        <v>15484</v>
      </c>
      <c r="E15484" s="50"/>
    </row>
    <row r="15485" spans="1:5" ht="14.4" x14ac:dyDescent="0.3">
      <c r="A15485" s="2">
        <f>ROW()</f>
        <v>15485</v>
      </c>
      <c r="E15485" s="50"/>
    </row>
    <row r="15486" spans="1:5" ht="14.4" x14ac:dyDescent="0.3">
      <c r="A15486" s="2">
        <f>ROW()</f>
        <v>15486</v>
      </c>
      <c r="E15486" s="50"/>
    </row>
    <row r="15487" spans="1:5" ht="14.4" x14ac:dyDescent="0.3">
      <c r="A15487" s="2">
        <f>ROW()</f>
        <v>15487</v>
      </c>
      <c r="E15487" s="50"/>
    </row>
    <row r="15488" spans="1:5" ht="14.4" x14ac:dyDescent="0.3">
      <c r="A15488" s="2">
        <f>ROW()</f>
        <v>15488</v>
      </c>
      <c r="E15488" s="50"/>
    </row>
    <row r="15489" spans="1:5" ht="14.4" x14ac:dyDescent="0.3">
      <c r="A15489" s="2">
        <f>ROW()</f>
        <v>15489</v>
      </c>
      <c r="E15489" s="50"/>
    </row>
    <row r="15490" spans="1:5" ht="14.4" x14ac:dyDescent="0.3">
      <c r="A15490" s="2">
        <f>ROW()</f>
        <v>15490</v>
      </c>
      <c r="E15490" s="50"/>
    </row>
    <row r="15491" spans="1:5" ht="14.4" x14ac:dyDescent="0.3">
      <c r="A15491" s="2">
        <f>ROW()</f>
        <v>15491</v>
      </c>
      <c r="E15491" s="50"/>
    </row>
    <row r="15492" spans="1:5" ht="14.4" x14ac:dyDescent="0.3">
      <c r="A15492" s="2">
        <f>ROW()</f>
        <v>15492</v>
      </c>
      <c r="E15492" s="50"/>
    </row>
    <row r="15493" spans="1:5" ht="14.4" x14ac:dyDescent="0.3">
      <c r="A15493" s="2">
        <f>ROW()</f>
        <v>15493</v>
      </c>
      <c r="E15493" s="50"/>
    </row>
    <row r="15494" spans="1:5" ht="14.4" x14ac:dyDescent="0.3">
      <c r="A15494" s="2">
        <f>ROW()</f>
        <v>15494</v>
      </c>
      <c r="E15494" s="50"/>
    </row>
    <row r="15495" spans="1:5" ht="14.4" x14ac:dyDescent="0.3">
      <c r="A15495" s="2">
        <f>ROW()</f>
        <v>15495</v>
      </c>
      <c r="E15495" s="50"/>
    </row>
    <row r="15496" spans="1:5" ht="14.4" x14ac:dyDescent="0.3">
      <c r="A15496" s="2">
        <f>ROW()</f>
        <v>15496</v>
      </c>
      <c r="E15496" s="50"/>
    </row>
    <row r="15497" spans="1:5" ht="14.4" x14ac:dyDescent="0.3">
      <c r="A15497" s="2">
        <f>ROW()</f>
        <v>15497</v>
      </c>
      <c r="E15497" s="50"/>
    </row>
    <row r="15498" spans="1:5" ht="14.4" x14ac:dyDescent="0.3">
      <c r="A15498" s="2">
        <f>ROW()</f>
        <v>15498</v>
      </c>
      <c r="E15498" s="50"/>
    </row>
    <row r="15499" spans="1:5" ht="14.4" x14ac:dyDescent="0.3">
      <c r="A15499" s="2">
        <f>ROW()</f>
        <v>15499</v>
      </c>
      <c r="E15499" s="50"/>
    </row>
    <row r="15500" spans="1:5" ht="14.4" x14ac:dyDescent="0.3">
      <c r="A15500" s="2">
        <f>ROW()</f>
        <v>15500</v>
      </c>
      <c r="E15500" s="50"/>
    </row>
    <row r="15501" spans="1:5" ht="14.4" x14ac:dyDescent="0.3">
      <c r="A15501" s="2">
        <f>ROW()</f>
        <v>15501</v>
      </c>
      <c r="E15501" s="50"/>
    </row>
    <row r="15502" spans="1:5" ht="14.4" x14ac:dyDescent="0.3">
      <c r="A15502" s="2">
        <f>ROW()</f>
        <v>15502</v>
      </c>
      <c r="E15502" s="50"/>
    </row>
    <row r="15503" spans="1:5" ht="14.4" x14ac:dyDescent="0.3">
      <c r="A15503" s="2">
        <f>ROW()</f>
        <v>15503</v>
      </c>
      <c r="E15503" s="50"/>
    </row>
    <row r="15504" spans="1:5" ht="14.4" x14ac:dyDescent="0.3">
      <c r="A15504" s="2">
        <f>ROW()</f>
        <v>15504</v>
      </c>
      <c r="E15504" s="50"/>
    </row>
    <row r="15505" spans="1:5" ht="14.4" x14ac:dyDescent="0.3">
      <c r="A15505" s="2">
        <f>ROW()</f>
        <v>15505</v>
      </c>
      <c r="E15505" s="50"/>
    </row>
    <row r="15506" spans="1:5" ht="14.4" x14ac:dyDescent="0.3">
      <c r="A15506" s="2">
        <f>ROW()</f>
        <v>15506</v>
      </c>
      <c r="E15506" s="50"/>
    </row>
    <row r="15507" spans="1:5" ht="14.4" x14ac:dyDescent="0.3">
      <c r="A15507" s="2">
        <f>ROW()</f>
        <v>15507</v>
      </c>
      <c r="E15507" s="50"/>
    </row>
    <row r="15508" spans="1:5" ht="14.4" x14ac:dyDescent="0.3">
      <c r="A15508" s="2">
        <f>ROW()</f>
        <v>15508</v>
      </c>
      <c r="E15508" s="50"/>
    </row>
    <row r="15509" spans="1:5" ht="14.4" x14ac:dyDescent="0.3">
      <c r="A15509" s="2">
        <f>ROW()</f>
        <v>15509</v>
      </c>
      <c r="E15509" s="50"/>
    </row>
    <row r="15510" spans="1:5" ht="14.4" x14ac:dyDescent="0.3">
      <c r="A15510" s="2">
        <f>ROW()</f>
        <v>15510</v>
      </c>
      <c r="E15510" s="50"/>
    </row>
    <row r="15511" spans="1:5" ht="14.4" x14ac:dyDescent="0.3">
      <c r="A15511" s="2">
        <f>ROW()</f>
        <v>15511</v>
      </c>
      <c r="E15511" s="50"/>
    </row>
    <row r="15512" spans="1:5" ht="14.4" x14ac:dyDescent="0.3">
      <c r="A15512" s="2">
        <f>ROW()</f>
        <v>15512</v>
      </c>
      <c r="E15512" s="50"/>
    </row>
    <row r="15513" spans="1:5" ht="14.4" x14ac:dyDescent="0.3">
      <c r="A15513" s="2">
        <f>ROW()</f>
        <v>15513</v>
      </c>
      <c r="E15513" s="50"/>
    </row>
    <row r="15514" spans="1:5" ht="14.4" x14ac:dyDescent="0.3">
      <c r="A15514" s="2">
        <f>ROW()</f>
        <v>15514</v>
      </c>
      <c r="E15514" s="50"/>
    </row>
    <row r="15515" spans="1:5" ht="14.4" x14ac:dyDescent="0.3">
      <c r="A15515" s="2">
        <f>ROW()</f>
        <v>15515</v>
      </c>
      <c r="E15515" s="50"/>
    </row>
    <row r="15516" spans="1:5" ht="14.4" x14ac:dyDescent="0.3">
      <c r="A15516" s="2">
        <f>ROW()</f>
        <v>15516</v>
      </c>
      <c r="E15516" s="50"/>
    </row>
    <row r="15517" spans="1:5" ht="14.4" x14ac:dyDescent="0.3">
      <c r="A15517" s="2">
        <f>ROW()</f>
        <v>15517</v>
      </c>
      <c r="E15517" s="50"/>
    </row>
    <row r="15518" spans="1:5" ht="14.4" x14ac:dyDescent="0.3">
      <c r="A15518" s="2">
        <f>ROW()</f>
        <v>15518</v>
      </c>
      <c r="E15518" s="50"/>
    </row>
    <row r="15519" spans="1:5" ht="14.4" x14ac:dyDescent="0.3">
      <c r="A15519" s="2">
        <f>ROW()</f>
        <v>15519</v>
      </c>
      <c r="E15519" s="50"/>
    </row>
    <row r="15520" spans="1:5" ht="14.4" x14ac:dyDescent="0.3">
      <c r="A15520" s="2">
        <f>ROW()</f>
        <v>15520</v>
      </c>
      <c r="E15520" s="50"/>
    </row>
    <row r="15521" spans="1:5" ht="14.4" x14ac:dyDescent="0.3">
      <c r="A15521" s="2">
        <f>ROW()</f>
        <v>15521</v>
      </c>
      <c r="E15521" s="50"/>
    </row>
    <row r="15522" spans="1:5" ht="14.4" x14ac:dyDescent="0.3">
      <c r="A15522" s="2">
        <f>ROW()</f>
        <v>15522</v>
      </c>
      <c r="E15522" s="50"/>
    </row>
    <row r="15523" spans="1:5" ht="14.4" x14ac:dyDescent="0.3">
      <c r="A15523" s="2">
        <f>ROW()</f>
        <v>15523</v>
      </c>
      <c r="E15523" s="50"/>
    </row>
    <row r="15524" spans="1:5" ht="14.4" x14ac:dyDescent="0.3">
      <c r="A15524" s="2">
        <f>ROW()</f>
        <v>15524</v>
      </c>
      <c r="E15524" s="50"/>
    </row>
    <row r="15525" spans="1:5" ht="14.4" x14ac:dyDescent="0.3">
      <c r="A15525" s="2">
        <f>ROW()</f>
        <v>15525</v>
      </c>
      <c r="E15525" s="50"/>
    </row>
    <row r="15526" spans="1:5" ht="14.4" x14ac:dyDescent="0.3">
      <c r="A15526" s="2">
        <f>ROW()</f>
        <v>15526</v>
      </c>
      <c r="E15526" s="50"/>
    </row>
    <row r="15527" spans="1:5" ht="14.4" x14ac:dyDescent="0.3">
      <c r="A15527" s="2">
        <f>ROW()</f>
        <v>15527</v>
      </c>
      <c r="E15527" s="50"/>
    </row>
    <row r="15528" spans="1:5" ht="14.4" x14ac:dyDescent="0.3">
      <c r="A15528" s="2">
        <f>ROW()</f>
        <v>15528</v>
      </c>
      <c r="E15528" s="50"/>
    </row>
    <row r="15529" spans="1:5" ht="14.4" x14ac:dyDescent="0.3">
      <c r="A15529" s="2">
        <f>ROW()</f>
        <v>15529</v>
      </c>
      <c r="E15529" s="50"/>
    </row>
    <row r="15530" spans="1:5" ht="14.4" x14ac:dyDescent="0.3">
      <c r="A15530" s="2">
        <f>ROW()</f>
        <v>15530</v>
      </c>
      <c r="E15530" s="50"/>
    </row>
    <row r="15531" spans="1:5" ht="14.4" x14ac:dyDescent="0.3">
      <c r="A15531" s="2">
        <f>ROW()</f>
        <v>15531</v>
      </c>
      <c r="E15531" s="50"/>
    </row>
    <row r="15532" spans="1:5" ht="14.4" x14ac:dyDescent="0.3">
      <c r="A15532" s="2">
        <f>ROW()</f>
        <v>15532</v>
      </c>
      <c r="E15532" s="50"/>
    </row>
    <row r="15533" spans="1:5" ht="14.4" x14ac:dyDescent="0.3">
      <c r="A15533" s="2">
        <f>ROW()</f>
        <v>15533</v>
      </c>
      <c r="E15533" s="50"/>
    </row>
    <row r="15534" spans="1:5" ht="14.4" x14ac:dyDescent="0.3">
      <c r="A15534" s="2">
        <f>ROW()</f>
        <v>15534</v>
      </c>
      <c r="E15534" s="50"/>
    </row>
    <row r="15535" spans="1:5" ht="14.4" x14ac:dyDescent="0.3">
      <c r="A15535" s="2">
        <f>ROW()</f>
        <v>15535</v>
      </c>
      <c r="E15535" s="50"/>
    </row>
    <row r="15536" spans="1:5" ht="14.4" x14ac:dyDescent="0.3">
      <c r="A15536" s="2">
        <f>ROW()</f>
        <v>15536</v>
      </c>
      <c r="E15536" s="50"/>
    </row>
    <row r="15537" spans="1:5" ht="14.4" x14ac:dyDescent="0.3">
      <c r="A15537" s="2">
        <f>ROW()</f>
        <v>15537</v>
      </c>
      <c r="E15537" s="50"/>
    </row>
    <row r="15538" spans="1:5" ht="14.4" x14ac:dyDescent="0.3">
      <c r="A15538" s="2">
        <f>ROW()</f>
        <v>15538</v>
      </c>
      <c r="E15538" s="50"/>
    </row>
    <row r="15539" spans="1:5" ht="14.4" x14ac:dyDescent="0.3">
      <c r="A15539" s="2">
        <f>ROW()</f>
        <v>15539</v>
      </c>
      <c r="E15539" s="50"/>
    </row>
    <row r="15540" spans="1:5" ht="14.4" x14ac:dyDescent="0.3">
      <c r="A15540" s="2">
        <f>ROW()</f>
        <v>15540</v>
      </c>
      <c r="E15540" s="50"/>
    </row>
    <row r="15541" spans="1:5" ht="14.4" x14ac:dyDescent="0.3">
      <c r="A15541" s="2">
        <f>ROW()</f>
        <v>15541</v>
      </c>
      <c r="E15541" s="50"/>
    </row>
    <row r="15542" spans="1:5" ht="14.4" x14ac:dyDescent="0.3">
      <c r="A15542" s="2">
        <f>ROW()</f>
        <v>15542</v>
      </c>
      <c r="E15542" s="50"/>
    </row>
    <row r="15543" spans="1:5" ht="14.4" x14ac:dyDescent="0.3">
      <c r="A15543" s="2">
        <f>ROW()</f>
        <v>15543</v>
      </c>
      <c r="E15543" s="50"/>
    </row>
    <row r="15544" spans="1:5" ht="14.4" x14ac:dyDescent="0.3">
      <c r="A15544" s="2">
        <f>ROW()</f>
        <v>15544</v>
      </c>
      <c r="E15544" s="50"/>
    </row>
    <row r="15545" spans="1:5" ht="14.4" x14ac:dyDescent="0.3">
      <c r="A15545" s="2">
        <f>ROW()</f>
        <v>15545</v>
      </c>
      <c r="E15545" s="50"/>
    </row>
    <row r="15546" spans="1:5" ht="14.4" x14ac:dyDescent="0.3">
      <c r="A15546" s="2">
        <f>ROW()</f>
        <v>15546</v>
      </c>
      <c r="E15546" s="50"/>
    </row>
    <row r="15547" spans="1:5" ht="14.4" x14ac:dyDescent="0.3">
      <c r="A15547" s="2">
        <f>ROW()</f>
        <v>15547</v>
      </c>
      <c r="E15547" s="50"/>
    </row>
    <row r="15548" spans="1:5" ht="14.4" x14ac:dyDescent="0.3">
      <c r="A15548" s="2">
        <f>ROW()</f>
        <v>15548</v>
      </c>
      <c r="E15548" s="50"/>
    </row>
    <row r="15549" spans="1:5" ht="14.4" x14ac:dyDescent="0.3">
      <c r="A15549" s="2">
        <f>ROW()</f>
        <v>15549</v>
      </c>
      <c r="E15549" s="50"/>
    </row>
    <row r="15550" spans="1:5" ht="14.4" x14ac:dyDescent="0.3">
      <c r="A15550" s="2">
        <f>ROW()</f>
        <v>15550</v>
      </c>
      <c r="E15550" s="50"/>
    </row>
    <row r="15551" spans="1:5" ht="14.4" x14ac:dyDescent="0.3">
      <c r="A15551" s="2">
        <f>ROW()</f>
        <v>15551</v>
      </c>
      <c r="E15551" s="50"/>
    </row>
    <row r="15552" spans="1:5" ht="14.4" x14ac:dyDescent="0.3">
      <c r="A15552" s="2">
        <f>ROW()</f>
        <v>15552</v>
      </c>
      <c r="E15552" s="50"/>
    </row>
    <row r="15553" spans="1:5" ht="14.4" x14ac:dyDescent="0.3">
      <c r="A15553" s="2">
        <f>ROW()</f>
        <v>15553</v>
      </c>
      <c r="E15553" s="50"/>
    </row>
    <row r="15554" spans="1:5" ht="14.4" x14ac:dyDescent="0.3">
      <c r="A15554" s="2">
        <f>ROW()</f>
        <v>15554</v>
      </c>
      <c r="E15554" s="50"/>
    </row>
    <row r="15555" spans="1:5" ht="14.4" x14ac:dyDescent="0.3">
      <c r="A15555" s="2">
        <f>ROW()</f>
        <v>15555</v>
      </c>
      <c r="E15555" s="50"/>
    </row>
    <row r="15556" spans="1:5" ht="14.4" x14ac:dyDescent="0.3">
      <c r="A15556" s="2">
        <f>ROW()</f>
        <v>15556</v>
      </c>
      <c r="E15556" s="50"/>
    </row>
    <row r="15557" spans="1:5" ht="14.4" x14ac:dyDescent="0.3">
      <c r="A15557" s="2">
        <f>ROW()</f>
        <v>15557</v>
      </c>
      <c r="E15557" s="50"/>
    </row>
    <row r="15558" spans="1:5" ht="14.4" x14ac:dyDescent="0.3">
      <c r="A15558" s="2">
        <f>ROW()</f>
        <v>15558</v>
      </c>
      <c r="E15558" s="50"/>
    </row>
    <row r="15559" spans="1:5" ht="14.4" x14ac:dyDescent="0.3">
      <c r="A15559" s="2">
        <f>ROW()</f>
        <v>15559</v>
      </c>
      <c r="E15559" s="50"/>
    </row>
    <row r="15560" spans="1:5" ht="14.4" x14ac:dyDescent="0.3">
      <c r="A15560" s="2">
        <f>ROW()</f>
        <v>15560</v>
      </c>
      <c r="E15560" s="50"/>
    </row>
    <row r="15561" spans="1:5" ht="14.4" x14ac:dyDescent="0.3">
      <c r="A15561" s="2">
        <f>ROW()</f>
        <v>15561</v>
      </c>
      <c r="E15561" s="50"/>
    </row>
    <row r="15562" spans="1:5" ht="14.4" x14ac:dyDescent="0.3">
      <c r="A15562" s="2">
        <f>ROW()</f>
        <v>15562</v>
      </c>
      <c r="E15562" s="50"/>
    </row>
    <row r="15563" spans="1:5" ht="14.4" x14ac:dyDescent="0.3">
      <c r="A15563" s="2">
        <f>ROW()</f>
        <v>15563</v>
      </c>
      <c r="E15563" s="50"/>
    </row>
    <row r="15564" spans="1:5" ht="14.4" x14ac:dyDescent="0.3">
      <c r="A15564" s="2">
        <f>ROW()</f>
        <v>15564</v>
      </c>
      <c r="E15564" s="50"/>
    </row>
    <row r="15565" spans="1:5" ht="14.4" x14ac:dyDescent="0.3">
      <c r="A15565" s="2">
        <f>ROW()</f>
        <v>15565</v>
      </c>
      <c r="E15565" s="50"/>
    </row>
    <row r="15566" spans="1:5" ht="14.4" x14ac:dyDescent="0.3">
      <c r="A15566" s="2">
        <f>ROW()</f>
        <v>15566</v>
      </c>
      <c r="E15566" s="50"/>
    </row>
    <row r="15567" spans="1:5" ht="14.4" x14ac:dyDescent="0.3">
      <c r="A15567" s="2">
        <f>ROW()</f>
        <v>15567</v>
      </c>
      <c r="E15567" s="50"/>
    </row>
    <row r="15568" spans="1:5" ht="14.4" x14ac:dyDescent="0.3">
      <c r="A15568" s="2">
        <f>ROW()</f>
        <v>15568</v>
      </c>
      <c r="E15568" s="50"/>
    </row>
    <row r="15569" spans="1:5" ht="14.4" x14ac:dyDescent="0.3">
      <c r="A15569" s="2">
        <f>ROW()</f>
        <v>15569</v>
      </c>
      <c r="E15569" s="50"/>
    </row>
    <row r="15570" spans="1:5" ht="14.4" x14ac:dyDescent="0.3">
      <c r="A15570" s="2">
        <f>ROW()</f>
        <v>15570</v>
      </c>
      <c r="E15570" s="50"/>
    </row>
    <row r="15571" spans="1:5" ht="14.4" x14ac:dyDescent="0.3">
      <c r="A15571" s="2">
        <f>ROW()</f>
        <v>15571</v>
      </c>
      <c r="E15571" s="50"/>
    </row>
    <row r="15572" spans="1:5" ht="14.4" x14ac:dyDescent="0.3">
      <c r="A15572" s="2">
        <f>ROW()</f>
        <v>15572</v>
      </c>
      <c r="E15572" s="50"/>
    </row>
    <row r="15573" spans="1:5" ht="14.4" x14ac:dyDescent="0.3">
      <c r="A15573" s="2">
        <f>ROW()</f>
        <v>15573</v>
      </c>
      <c r="E15573" s="50"/>
    </row>
    <row r="15574" spans="1:5" ht="14.4" x14ac:dyDescent="0.3">
      <c r="A15574" s="2">
        <f>ROW()</f>
        <v>15574</v>
      </c>
      <c r="E15574" s="50"/>
    </row>
    <row r="15575" spans="1:5" ht="14.4" x14ac:dyDescent="0.3">
      <c r="A15575" s="2">
        <f>ROW()</f>
        <v>15575</v>
      </c>
      <c r="E15575" s="50"/>
    </row>
    <row r="15576" spans="1:5" ht="14.4" x14ac:dyDescent="0.3">
      <c r="A15576" s="2">
        <f>ROW()</f>
        <v>15576</v>
      </c>
      <c r="E15576" s="50"/>
    </row>
    <row r="15577" spans="1:5" ht="14.4" x14ac:dyDescent="0.3">
      <c r="A15577" s="2">
        <f>ROW()</f>
        <v>15577</v>
      </c>
      <c r="E15577" s="50"/>
    </row>
    <row r="15578" spans="1:5" ht="14.4" x14ac:dyDescent="0.3">
      <c r="A15578" s="2">
        <f>ROW()</f>
        <v>15578</v>
      </c>
      <c r="E15578" s="50"/>
    </row>
    <row r="15579" spans="1:5" ht="14.4" x14ac:dyDescent="0.3">
      <c r="A15579" s="2">
        <f>ROW()</f>
        <v>15579</v>
      </c>
      <c r="E15579" s="50"/>
    </row>
    <row r="15580" spans="1:5" ht="14.4" x14ac:dyDescent="0.3">
      <c r="A15580" s="2">
        <f>ROW()</f>
        <v>15580</v>
      </c>
      <c r="E15580" s="50"/>
    </row>
    <row r="15581" spans="1:5" ht="14.4" x14ac:dyDescent="0.3">
      <c r="A15581" s="2">
        <f>ROW()</f>
        <v>15581</v>
      </c>
      <c r="E15581" s="50"/>
    </row>
    <row r="15582" spans="1:5" ht="14.4" x14ac:dyDescent="0.3">
      <c r="A15582" s="2">
        <f>ROW()</f>
        <v>15582</v>
      </c>
      <c r="E15582" s="50"/>
    </row>
    <row r="15583" spans="1:5" ht="14.4" x14ac:dyDescent="0.3">
      <c r="A15583" s="2">
        <f>ROW()</f>
        <v>15583</v>
      </c>
      <c r="E15583" s="50"/>
    </row>
    <row r="15584" spans="1:5" ht="14.4" x14ac:dyDescent="0.3">
      <c r="A15584" s="2">
        <f>ROW()</f>
        <v>15584</v>
      </c>
      <c r="E15584" s="50"/>
    </row>
    <row r="15585" spans="1:5" ht="14.4" x14ac:dyDescent="0.3">
      <c r="A15585" s="2">
        <f>ROW()</f>
        <v>15585</v>
      </c>
      <c r="E15585" s="50"/>
    </row>
    <row r="15586" spans="1:5" ht="14.4" x14ac:dyDescent="0.3">
      <c r="A15586" s="2">
        <f>ROW()</f>
        <v>15586</v>
      </c>
      <c r="E15586" s="50"/>
    </row>
    <row r="15587" spans="1:5" ht="14.4" x14ac:dyDescent="0.3">
      <c r="A15587" s="2">
        <f>ROW()</f>
        <v>15587</v>
      </c>
      <c r="E15587" s="50"/>
    </row>
    <row r="15588" spans="1:5" ht="14.4" x14ac:dyDescent="0.3">
      <c r="A15588" s="2">
        <f>ROW()</f>
        <v>15588</v>
      </c>
      <c r="E15588" s="50"/>
    </row>
    <row r="15589" spans="1:5" ht="14.4" x14ac:dyDescent="0.3">
      <c r="A15589" s="2">
        <f>ROW()</f>
        <v>15589</v>
      </c>
      <c r="E15589" s="50"/>
    </row>
    <row r="15590" spans="1:5" ht="14.4" x14ac:dyDescent="0.3">
      <c r="A15590" s="2">
        <f>ROW()</f>
        <v>15590</v>
      </c>
      <c r="E15590" s="50"/>
    </row>
    <row r="15591" spans="1:5" ht="14.4" x14ac:dyDescent="0.3">
      <c r="A15591" s="2">
        <f>ROW()</f>
        <v>15591</v>
      </c>
      <c r="E15591" s="50"/>
    </row>
    <row r="15592" spans="1:5" ht="14.4" x14ac:dyDescent="0.3">
      <c r="A15592" s="2">
        <f>ROW()</f>
        <v>15592</v>
      </c>
      <c r="E15592" s="50"/>
    </row>
    <row r="15593" spans="1:5" ht="14.4" x14ac:dyDescent="0.3">
      <c r="A15593" s="2">
        <f>ROW()</f>
        <v>15593</v>
      </c>
      <c r="E15593" s="50"/>
    </row>
    <row r="15594" spans="1:5" ht="14.4" x14ac:dyDescent="0.3">
      <c r="A15594" s="2">
        <f>ROW()</f>
        <v>15594</v>
      </c>
      <c r="E15594" s="50"/>
    </row>
    <row r="15595" spans="1:5" ht="14.4" x14ac:dyDescent="0.3">
      <c r="A15595" s="2">
        <f>ROW()</f>
        <v>15595</v>
      </c>
      <c r="E15595" s="50"/>
    </row>
    <row r="15596" spans="1:5" ht="14.4" x14ac:dyDescent="0.3">
      <c r="A15596" s="2">
        <f>ROW()</f>
        <v>15596</v>
      </c>
      <c r="E15596" s="50"/>
    </row>
    <row r="15597" spans="1:5" ht="14.4" x14ac:dyDescent="0.3">
      <c r="A15597" s="2">
        <f>ROW()</f>
        <v>15597</v>
      </c>
      <c r="E15597" s="50"/>
    </row>
    <row r="15598" spans="1:5" ht="14.4" x14ac:dyDescent="0.3">
      <c r="A15598" s="2">
        <f>ROW()</f>
        <v>15598</v>
      </c>
      <c r="E15598" s="50"/>
    </row>
    <row r="15599" spans="1:5" ht="14.4" x14ac:dyDescent="0.3">
      <c r="A15599" s="2">
        <f>ROW()</f>
        <v>15599</v>
      </c>
      <c r="E15599" s="50"/>
    </row>
    <row r="15600" spans="1:5" ht="14.4" x14ac:dyDescent="0.3">
      <c r="A15600" s="2">
        <f>ROW()</f>
        <v>15600</v>
      </c>
      <c r="E15600" s="50"/>
    </row>
    <row r="15601" spans="1:5" ht="14.4" x14ac:dyDescent="0.3">
      <c r="A15601" s="2">
        <f>ROW()</f>
        <v>15601</v>
      </c>
      <c r="E15601" s="50"/>
    </row>
    <row r="15602" spans="1:5" ht="14.4" x14ac:dyDescent="0.3">
      <c r="A15602" s="2">
        <f>ROW()</f>
        <v>15602</v>
      </c>
      <c r="E15602" s="50"/>
    </row>
    <row r="15603" spans="1:5" ht="14.4" x14ac:dyDescent="0.3">
      <c r="A15603" s="2">
        <f>ROW()</f>
        <v>15603</v>
      </c>
      <c r="E15603" s="50"/>
    </row>
    <row r="15604" spans="1:5" ht="14.4" x14ac:dyDescent="0.3">
      <c r="A15604" s="2">
        <f>ROW()</f>
        <v>15604</v>
      </c>
      <c r="E15604" s="50"/>
    </row>
    <row r="15605" spans="1:5" ht="14.4" x14ac:dyDescent="0.3">
      <c r="A15605" s="2">
        <f>ROW()</f>
        <v>15605</v>
      </c>
      <c r="E15605" s="50"/>
    </row>
    <row r="15606" spans="1:5" ht="14.4" x14ac:dyDescent="0.3">
      <c r="A15606" s="2">
        <f>ROW()</f>
        <v>15606</v>
      </c>
      <c r="E15606" s="50"/>
    </row>
    <row r="15607" spans="1:5" ht="14.4" x14ac:dyDescent="0.3">
      <c r="A15607" s="2">
        <f>ROW()</f>
        <v>15607</v>
      </c>
      <c r="E15607" s="50"/>
    </row>
    <row r="15608" spans="1:5" ht="14.4" x14ac:dyDescent="0.3">
      <c r="A15608" s="2">
        <f>ROW()</f>
        <v>15608</v>
      </c>
      <c r="E15608" s="50"/>
    </row>
    <row r="15609" spans="1:5" ht="14.4" x14ac:dyDescent="0.3">
      <c r="A15609" s="2">
        <f>ROW()</f>
        <v>15609</v>
      </c>
      <c r="E15609" s="50"/>
    </row>
    <row r="15610" spans="1:5" ht="14.4" x14ac:dyDescent="0.3">
      <c r="A15610" s="2">
        <f>ROW()</f>
        <v>15610</v>
      </c>
      <c r="E15610" s="50"/>
    </row>
    <row r="15611" spans="1:5" ht="14.4" x14ac:dyDescent="0.3">
      <c r="A15611" s="2">
        <f>ROW()</f>
        <v>15611</v>
      </c>
      <c r="E15611" s="50"/>
    </row>
    <row r="15612" spans="1:5" ht="14.4" x14ac:dyDescent="0.3">
      <c r="A15612" s="2">
        <f>ROW()</f>
        <v>15612</v>
      </c>
      <c r="E15612" s="50"/>
    </row>
    <row r="15613" spans="1:5" ht="14.4" x14ac:dyDescent="0.3">
      <c r="A15613" s="2">
        <f>ROW()</f>
        <v>15613</v>
      </c>
      <c r="E15613" s="50"/>
    </row>
    <row r="15614" spans="1:5" ht="14.4" x14ac:dyDescent="0.3">
      <c r="A15614" s="2">
        <f>ROW()</f>
        <v>15614</v>
      </c>
      <c r="E15614" s="50"/>
    </row>
    <row r="15615" spans="1:5" ht="14.4" x14ac:dyDescent="0.3">
      <c r="A15615" s="2">
        <f>ROW()</f>
        <v>15615</v>
      </c>
      <c r="E15615" s="50"/>
    </row>
    <row r="15616" spans="1:5" ht="14.4" x14ac:dyDescent="0.3">
      <c r="A15616" s="2">
        <f>ROW()</f>
        <v>15616</v>
      </c>
      <c r="E15616" s="50"/>
    </row>
    <row r="15617" spans="1:5" ht="14.4" x14ac:dyDescent="0.3">
      <c r="A15617" s="2">
        <f>ROW()</f>
        <v>15617</v>
      </c>
      <c r="E15617" s="50"/>
    </row>
    <row r="15618" spans="1:5" ht="14.4" x14ac:dyDescent="0.3">
      <c r="A15618" s="2">
        <f>ROW()</f>
        <v>15618</v>
      </c>
      <c r="E15618" s="50"/>
    </row>
    <row r="15619" spans="1:5" ht="14.4" x14ac:dyDescent="0.3">
      <c r="A15619" s="2">
        <f>ROW()</f>
        <v>15619</v>
      </c>
      <c r="E15619" s="50"/>
    </row>
    <row r="15620" spans="1:5" ht="14.4" x14ac:dyDescent="0.3">
      <c r="A15620" s="2">
        <f>ROW()</f>
        <v>15620</v>
      </c>
      <c r="E15620" s="50"/>
    </row>
    <row r="15621" spans="1:5" ht="14.4" x14ac:dyDescent="0.3">
      <c r="A15621" s="2">
        <f>ROW()</f>
        <v>15621</v>
      </c>
      <c r="E15621" s="50"/>
    </row>
    <row r="15622" spans="1:5" ht="14.4" x14ac:dyDescent="0.3">
      <c r="A15622" s="2">
        <f>ROW()</f>
        <v>15622</v>
      </c>
      <c r="E15622" s="50"/>
    </row>
    <row r="15623" spans="1:5" ht="14.4" x14ac:dyDescent="0.3">
      <c r="A15623" s="2">
        <f>ROW()</f>
        <v>15623</v>
      </c>
      <c r="E15623" s="50"/>
    </row>
    <row r="15624" spans="1:5" ht="14.4" x14ac:dyDescent="0.3">
      <c r="A15624" s="2">
        <f>ROW()</f>
        <v>15624</v>
      </c>
      <c r="E15624" s="50"/>
    </row>
    <row r="15625" spans="1:5" ht="14.4" x14ac:dyDescent="0.3">
      <c r="A15625" s="2">
        <f>ROW()</f>
        <v>15625</v>
      </c>
      <c r="E15625" s="50"/>
    </row>
    <row r="15626" spans="1:5" ht="14.4" x14ac:dyDescent="0.3">
      <c r="A15626" s="2">
        <f>ROW()</f>
        <v>15626</v>
      </c>
      <c r="E15626" s="50"/>
    </row>
    <row r="15627" spans="1:5" ht="14.4" x14ac:dyDescent="0.3">
      <c r="A15627" s="2">
        <f>ROW()</f>
        <v>15627</v>
      </c>
      <c r="E15627" s="50"/>
    </row>
    <row r="15628" spans="1:5" ht="14.4" x14ac:dyDescent="0.3">
      <c r="A15628" s="2">
        <f>ROW()</f>
        <v>15628</v>
      </c>
      <c r="E15628" s="50"/>
    </row>
    <row r="15629" spans="1:5" ht="14.4" x14ac:dyDescent="0.3">
      <c r="A15629" s="2">
        <f>ROW()</f>
        <v>15629</v>
      </c>
      <c r="E15629" s="50"/>
    </row>
    <row r="15630" spans="1:5" ht="14.4" x14ac:dyDescent="0.3">
      <c r="A15630" s="2">
        <f>ROW()</f>
        <v>15630</v>
      </c>
      <c r="E15630" s="50"/>
    </row>
    <row r="15631" spans="1:5" ht="14.4" x14ac:dyDescent="0.3">
      <c r="A15631" s="2">
        <f>ROW()</f>
        <v>15631</v>
      </c>
      <c r="E15631" s="50"/>
    </row>
    <row r="15632" spans="1:5" ht="14.4" x14ac:dyDescent="0.3">
      <c r="A15632" s="2">
        <f>ROW()</f>
        <v>15632</v>
      </c>
      <c r="E15632" s="50"/>
    </row>
    <row r="15633" spans="1:5" ht="14.4" x14ac:dyDescent="0.3">
      <c r="A15633" s="2">
        <f>ROW()</f>
        <v>15633</v>
      </c>
      <c r="E15633" s="50"/>
    </row>
    <row r="15634" spans="1:5" ht="14.4" x14ac:dyDescent="0.3">
      <c r="A15634" s="2">
        <f>ROW()</f>
        <v>15634</v>
      </c>
      <c r="E15634" s="50"/>
    </row>
    <row r="15635" spans="1:5" ht="14.4" x14ac:dyDescent="0.3">
      <c r="A15635" s="2">
        <f>ROW()</f>
        <v>15635</v>
      </c>
      <c r="E15635" s="50"/>
    </row>
    <row r="15636" spans="1:5" ht="14.4" x14ac:dyDescent="0.3">
      <c r="A15636" s="2">
        <f>ROW()</f>
        <v>15636</v>
      </c>
      <c r="E15636" s="50"/>
    </row>
    <row r="15637" spans="1:5" ht="14.4" x14ac:dyDescent="0.3">
      <c r="A15637" s="2">
        <f>ROW()</f>
        <v>15637</v>
      </c>
      <c r="E15637" s="50"/>
    </row>
    <row r="15638" spans="1:5" ht="14.4" x14ac:dyDescent="0.3">
      <c r="A15638" s="2">
        <f>ROW()</f>
        <v>15638</v>
      </c>
      <c r="E15638" s="50"/>
    </row>
    <row r="15639" spans="1:5" ht="14.4" x14ac:dyDescent="0.3">
      <c r="A15639" s="2">
        <f>ROW()</f>
        <v>15639</v>
      </c>
      <c r="E15639" s="50"/>
    </row>
    <row r="15640" spans="1:5" ht="14.4" x14ac:dyDescent="0.3">
      <c r="A15640" s="2">
        <f>ROW()</f>
        <v>15640</v>
      </c>
      <c r="E15640" s="50"/>
    </row>
    <row r="15641" spans="1:5" ht="14.4" x14ac:dyDescent="0.3">
      <c r="A15641" s="2">
        <f>ROW()</f>
        <v>15641</v>
      </c>
      <c r="E15641" s="50"/>
    </row>
    <row r="15642" spans="1:5" ht="14.4" x14ac:dyDescent="0.3">
      <c r="A15642" s="2">
        <f>ROW()</f>
        <v>15642</v>
      </c>
      <c r="E15642" s="50"/>
    </row>
    <row r="15643" spans="1:5" ht="14.4" x14ac:dyDescent="0.3">
      <c r="A15643" s="2">
        <f>ROW()</f>
        <v>15643</v>
      </c>
      <c r="E15643" s="50"/>
    </row>
    <row r="15644" spans="1:5" ht="14.4" x14ac:dyDescent="0.3">
      <c r="A15644" s="2">
        <f>ROW()</f>
        <v>15644</v>
      </c>
      <c r="E15644" s="50"/>
    </row>
    <row r="15645" spans="1:5" ht="14.4" x14ac:dyDescent="0.3">
      <c r="A15645" s="2">
        <f>ROW()</f>
        <v>15645</v>
      </c>
      <c r="E15645" s="50"/>
    </row>
    <row r="15646" spans="1:5" ht="14.4" x14ac:dyDescent="0.3">
      <c r="A15646" s="2">
        <f>ROW()</f>
        <v>15646</v>
      </c>
      <c r="E15646" s="50"/>
    </row>
    <row r="15647" spans="1:5" ht="14.4" x14ac:dyDescent="0.3">
      <c r="A15647" s="2">
        <f>ROW()</f>
        <v>15647</v>
      </c>
      <c r="E15647" s="50"/>
    </row>
    <row r="15648" spans="1:5" ht="14.4" x14ac:dyDescent="0.3">
      <c r="A15648" s="2">
        <f>ROW()</f>
        <v>15648</v>
      </c>
      <c r="E15648" s="50"/>
    </row>
    <row r="15649" spans="1:5" ht="14.4" x14ac:dyDescent="0.3">
      <c r="A15649" s="2">
        <f>ROW()</f>
        <v>15649</v>
      </c>
      <c r="E15649" s="50"/>
    </row>
    <row r="15650" spans="1:5" ht="14.4" x14ac:dyDescent="0.3">
      <c r="A15650" s="2">
        <f>ROW()</f>
        <v>15650</v>
      </c>
      <c r="E15650" s="50"/>
    </row>
    <row r="15651" spans="1:5" ht="14.4" x14ac:dyDescent="0.3">
      <c r="A15651" s="2">
        <f>ROW()</f>
        <v>15651</v>
      </c>
      <c r="E15651" s="50"/>
    </row>
    <row r="15652" spans="1:5" ht="14.4" x14ac:dyDescent="0.3">
      <c r="A15652" s="2">
        <f>ROW()</f>
        <v>15652</v>
      </c>
      <c r="E15652" s="50"/>
    </row>
    <row r="15653" spans="1:5" ht="14.4" x14ac:dyDescent="0.3">
      <c r="A15653" s="2">
        <f>ROW()</f>
        <v>15653</v>
      </c>
      <c r="E15653" s="50"/>
    </row>
    <row r="15654" spans="1:5" ht="14.4" x14ac:dyDescent="0.3">
      <c r="A15654" s="2">
        <f>ROW()</f>
        <v>15654</v>
      </c>
      <c r="E15654" s="50"/>
    </row>
    <row r="15655" spans="1:5" ht="14.4" x14ac:dyDescent="0.3">
      <c r="A15655" s="2">
        <f>ROW()</f>
        <v>15655</v>
      </c>
      <c r="E15655" s="50"/>
    </row>
    <row r="15656" spans="1:5" ht="14.4" x14ac:dyDescent="0.3">
      <c r="A15656" s="2">
        <f>ROW()</f>
        <v>15656</v>
      </c>
      <c r="E15656" s="50"/>
    </row>
    <row r="15657" spans="1:5" ht="14.4" x14ac:dyDescent="0.3">
      <c r="A15657" s="2">
        <f>ROW()</f>
        <v>15657</v>
      </c>
      <c r="E15657" s="50"/>
    </row>
    <row r="15658" spans="1:5" ht="14.4" x14ac:dyDescent="0.3">
      <c r="A15658" s="2">
        <f>ROW()</f>
        <v>15658</v>
      </c>
      <c r="E15658" s="50"/>
    </row>
    <row r="15659" spans="1:5" ht="14.4" x14ac:dyDescent="0.3">
      <c r="A15659" s="2">
        <f>ROW()</f>
        <v>15659</v>
      </c>
      <c r="E15659" s="50"/>
    </row>
    <row r="15660" spans="1:5" ht="14.4" x14ac:dyDescent="0.3">
      <c r="A15660" s="2">
        <f>ROW()</f>
        <v>15660</v>
      </c>
      <c r="E15660" s="50"/>
    </row>
    <row r="15661" spans="1:5" ht="14.4" x14ac:dyDescent="0.3">
      <c r="A15661" s="2">
        <f>ROW()</f>
        <v>15661</v>
      </c>
      <c r="E15661" s="50"/>
    </row>
    <row r="15662" spans="1:5" ht="14.4" x14ac:dyDescent="0.3">
      <c r="A15662" s="2">
        <f>ROW()</f>
        <v>15662</v>
      </c>
      <c r="E15662" s="50"/>
    </row>
    <row r="15663" spans="1:5" ht="14.4" x14ac:dyDescent="0.3">
      <c r="A15663" s="2">
        <f>ROW()</f>
        <v>15663</v>
      </c>
      <c r="E15663" s="50"/>
    </row>
    <row r="15664" spans="1:5" ht="14.4" x14ac:dyDescent="0.3">
      <c r="A15664" s="2">
        <f>ROW()</f>
        <v>15664</v>
      </c>
      <c r="E15664" s="50"/>
    </row>
    <row r="15665" spans="1:5" ht="14.4" x14ac:dyDescent="0.3">
      <c r="A15665" s="2">
        <f>ROW()</f>
        <v>15665</v>
      </c>
      <c r="E15665" s="50"/>
    </row>
    <row r="15666" spans="1:5" ht="14.4" x14ac:dyDescent="0.3">
      <c r="A15666" s="2">
        <f>ROW()</f>
        <v>15666</v>
      </c>
      <c r="E15666" s="50"/>
    </row>
    <row r="15667" spans="1:5" ht="14.4" x14ac:dyDescent="0.3">
      <c r="A15667" s="2">
        <f>ROW()</f>
        <v>15667</v>
      </c>
      <c r="E15667" s="50"/>
    </row>
    <row r="15668" spans="1:5" ht="14.4" x14ac:dyDescent="0.3">
      <c r="A15668" s="2">
        <f>ROW()</f>
        <v>15668</v>
      </c>
      <c r="E15668" s="50"/>
    </row>
    <row r="15669" spans="1:5" ht="14.4" x14ac:dyDescent="0.3">
      <c r="A15669" s="2">
        <f>ROW()</f>
        <v>15669</v>
      </c>
      <c r="E15669" s="50"/>
    </row>
    <row r="15670" spans="1:5" ht="14.4" x14ac:dyDescent="0.3">
      <c r="A15670" s="2">
        <f>ROW()</f>
        <v>15670</v>
      </c>
      <c r="E15670" s="50"/>
    </row>
    <row r="15671" spans="1:5" ht="14.4" x14ac:dyDescent="0.3">
      <c r="A15671" s="2">
        <f>ROW()</f>
        <v>15671</v>
      </c>
      <c r="E15671" s="50"/>
    </row>
    <row r="15672" spans="1:5" ht="14.4" x14ac:dyDescent="0.3">
      <c r="A15672" s="2">
        <f>ROW()</f>
        <v>15672</v>
      </c>
      <c r="E15672" s="50"/>
    </row>
    <row r="15673" spans="1:5" ht="14.4" x14ac:dyDescent="0.3">
      <c r="A15673" s="2">
        <f>ROW()</f>
        <v>15673</v>
      </c>
      <c r="E15673" s="50"/>
    </row>
    <row r="15674" spans="1:5" ht="14.4" x14ac:dyDescent="0.3">
      <c r="A15674" s="2">
        <f>ROW()</f>
        <v>15674</v>
      </c>
      <c r="E15674" s="50"/>
    </row>
    <row r="15675" spans="1:5" ht="14.4" x14ac:dyDescent="0.3">
      <c r="A15675" s="2">
        <f>ROW()</f>
        <v>15675</v>
      </c>
      <c r="E15675" s="50"/>
    </row>
    <row r="15676" spans="1:5" ht="14.4" x14ac:dyDescent="0.3">
      <c r="A15676" s="2">
        <f>ROW()</f>
        <v>15676</v>
      </c>
      <c r="E15676" s="50"/>
    </row>
    <row r="15677" spans="1:5" ht="14.4" x14ac:dyDescent="0.3">
      <c r="A15677" s="2">
        <f>ROW()</f>
        <v>15677</v>
      </c>
      <c r="E15677" s="50"/>
    </row>
    <row r="15678" spans="1:5" ht="14.4" x14ac:dyDescent="0.3">
      <c r="A15678" s="2">
        <f>ROW()</f>
        <v>15678</v>
      </c>
      <c r="E15678" s="50"/>
    </row>
    <row r="15679" spans="1:5" ht="14.4" x14ac:dyDescent="0.3">
      <c r="A15679" s="2">
        <f>ROW()</f>
        <v>15679</v>
      </c>
      <c r="E15679" s="50"/>
    </row>
    <row r="15680" spans="1:5" ht="14.4" x14ac:dyDescent="0.3">
      <c r="A15680" s="2">
        <f>ROW()</f>
        <v>15680</v>
      </c>
      <c r="E15680" s="50"/>
    </row>
    <row r="15681" spans="1:5" ht="14.4" x14ac:dyDescent="0.3">
      <c r="A15681" s="2">
        <f>ROW()</f>
        <v>15681</v>
      </c>
      <c r="E15681" s="50"/>
    </row>
    <row r="15682" spans="1:5" ht="14.4" x14ac:dyDescent="0.3">
      <c r="A15682" s="2">
        <f>ROW()</f>
        <v>15682</v>
      </c>
      <c r="E15682" s="50"/>
    </row>
    <row r="15683" spans="1:5" ht="14.4" x14ac:dyDescent="0.3">
      <c r="A15683" s="2">
        <f>ROW()</f>
        <v>15683</v>
      </c>
      <c r="E15683" s="50"/>
    </row>
    <row r="15684" spans="1:5" ht="14.4" x14ac:dyDescent="0.3">
      <c r="A15684" s="2">
        <f>ROW()</f>
        <v>15684</v>
      </c>
      <c r="E15684" s="50"/>
    </row>
    <row r="15685" spans="1:5" ht="14.4" x14ac:dyDescent="0.3">
      <c r="A15685" s="2">
        <f>ROW()</f>
        <v>15685</v>
      </c>
      <c r="E15685" s="50"/>
    </row>
    <row r="15686" spans="1:5" ht="14.4" x14ac:dyDescent="0.3">
      <c r="A15686" s="2">
        <f>ROW()</f>
        <v>15686</v>
      </c>
      <c r="E15686" s="50"/>
    </row>
    <row r="15687" spans="1:5" ht="14.4" x14ac:dyDescent="0.3">
      <c r="A15687" s="2">
        <f>ROW()</f>
        <v>15687</v>
      </c>
      <c r="E15687" s="50"/>
    </row>
    <row r="15688" spans="1:5" ht="14.4" x14ac:dyDescent="0.3">
      <c r="A15688" s="2">
        <f>ROW()</f>
        <v>15688</v>
      </c>
      <c r="E15688" s="50"/>
    </row>
    <row r="15689" spans="1:5" ht="14.4" x14ac:dyDescent="0.3">
      <c r="A15689" s="2">
        <f>ROW()</f>
        <v>15689</v>
      </c>
      <c r="E15689" s="50"/>
    </row>
    <row r="15690" spans="1:5" ht="14.4" x14ac:dyDescent="0.3">
      <c r="A15690" s="2">
        <f>ROW()</f>
        <v>15690</v>
      </c>
      <c r="E15690" s="50"/>
    </row>
    <row r="15691" spans="1:5" ht="14.4" x14ac:dyDescent="0.3">
      <c r="A15691" s="2">
        <f>ROW()</f>
        <v>15691</v>
      </c>
      <c r="E15691" s="50"/>
    </row>
    <row r="15692" spans="1:5" ht="14.4" x14ac:dyDescent="0.3">
      <c r="A15692" s="2">
        <f>ROW()</f>
        <v>15692</v>
      </c>
      <c r="E15692" s="50"/>
    </row>
    <row r="15693" spans="1:5" ht="14.4" x14ac:dyDescent="0.3">
      <c r="A15693" s="2">
        <f>ROW()</f>
        <v>15693</v>
      </c>
      <c r="E15693" s="50"/>
    </row>
    <row r="15694" spans="1:5" ht="14.4" x14ac:dyDescent="0.3">
      <c r="A15694" s="2">
        <f>ROW()</f>
        <v>15694</v>
      </c>
      <c r="E15694" s="50"/>
    </row>
    <row r="15695" spans="1:5" ht="14.4" x14ac:dyDescent="0.3">
      <c r="A15695" s="2">
        <f>ROW()</f>
        <v>15695</v>
      </c>
      <c r="E15695" s="50"/>
    </row>
    <row r="15696" spans="1:5" ht="14.4" x14ac:dyDescent="0.3">
      <c r="A15696" s="2">
        <f>ROW()</f>
        <v>15696</v>
      </c>
      <c r="E15696" s="50"/>
    </row>
    <row r="15697" spans="1:5" ht="14.4" x14ac:dyDescent="0.3">
      <c r="A15697" s="2">
        <f>ROW()</f>
        <v>15697</v>
      </c>
      <c r="E15697" s="50"/>
    </row>
    <row r="15698" spans="1:5" ht="14.4" x14ac:dyDescent="0.3">
      <c r="A15698" s="2">
        <f>ROW()</f>
        <v>15698</v>
      </c>
      <c r="E15698" s="50"/>
    </row>
    <row r="15699" spans="1:5" ht="14.4" x14ac:dyDescent="0.3">
      <c r="A15699" s="2">
        <f>ROW()</f>
        <v>15699</v>
      </c>
      <c r="E15699" s="50"/>
    </row>
    <row r="15700" spans="1:5" ht="14.4" x14ac:dyDescent="0.3">
      <c r="A15700" s="2">
        <f>ROW()</f>
        <v>15700</v>
      </c>
      <c r="E15700" s="50"/>
    </row>
    <row r="15701" spans="1:5" ht="14.4" x14ac:dyDescent="0.3">
      <c r="A15701" s="2">
        <f>ROW()</f>
        <v>15701</v>
      </c>
      <c r="E15701" s="50"/>
    </row>
    <row r="15702" spans="1:5" ht="14.4" x14ac:dyDescent="0.3">
      <c r="A15702" s="2">
        <f>ROW()</f>
        <v>15702</v>
      </c>
      <c r="E15702" s="50"/>
    </row>
    <row r="15703" spans="1:5" ht="14.4" x14ac:dyDescent="0.3">
      <c r="A15703" s="2">
        <f>ROW()</f>
        <v>15703</v>
      </c>
      <c r="E15703" s="50"/>
    </row>
    <row r="15704" spans="1:5" ht="14.4" x14ac:dyDescent="0.3">
      <c r="A15704" s="2">
        <f>ROW()</f>
        <v>15704</v>
      </c>
      <c r="E15704" s="50"/>
    </row>
    <row r="15705" spans="1:5" ht="14.4" x14ac:dyDescent="0.3">
      <c r="A15705" s="2">
        <f>ROW()</f>
        <v>15705</v>
      </c>
      <c r="E15705" s="50"/>
    </row>
    <row r="15706" spans="1:5" ht="14.4" x14ac:dyDescent="0.3">
      <c r="A15706" s="2">
        <f>ROW()</f>
        <v>15706</v>
      </c>
      <c r="E15706" s="50"/>
    </row>
    <row r="15707" spans="1:5" ht="14.4" x14ac:dyDescent="0.3">
      <c r="A15707" s="2">
        <f>ROW()</f>
        <v>15707</v>
      </c>
      <c r="E15707" s="50"/>
    </row>
    <row r="15708" spans="1:5" ht="14.4" x14ac:dyDescent="0.3">
      <c r="A15708" s="2">
        <f>ROW()</f>
        <v>15708</v>
      </c>
      <c r="E15708" s="50"/>
    </row>
    <row r="15709" spans="1:5" ht="14.4" x14ac:dyDescent="0.3">
      <c r="A15709" s="2">
        <f>ROW()</f>
        <v>15709</v>
      </c>
      <c r="E15709" s="50"/>
    </row>
    <row r="15710" spans="1:5" ht="14.4" x14ac:dyDescent="0.3">
      <c r="A15710" s="2">
        <f>ROW()</f>
        <v>15710</v>
      </c>
      <c r="E15710" s="50"/>
    </row>
    <row r="15711" spans="1:5" ht="14.4" x14ac:dyDescent="0.3">
      <c r="A15711" s="2">
        <f>ROW()</f>
        <v>15711</v>
      </c>
      <c r="E15711" s="50"/>
    </row>
    <row r="15712" spans="1:5" ht="14.4" x14ac:dyDescent="0.3">
      <c r="A15712" s="2">
        <f>ROW()</f>
        <v>15712</v>
      </c>
      <c r="E15712" s="50"/>
    </row>
    <row r="15713" spans="1:5" ht="14.4" x14ac:dyDescent="0.3">
      <c r="A15713" s="2">
        <f>ROW()</f>
        <v>15713</v>
      </c>
      <c r="E15713" s="50"/>
    </row>
    <row r="15714" spans="1:5" ht="14.4" x14ac:dyDescent="0.3">
      <c r="A15714" s="2">
        <f>ROW()</f>
        <v>15714</v>
      </c>
      <c r="E15714" s="50"/>
    </row>
    <row r="15715" spans="1:5" ht="14.4" x14ac:dyDescent="0.3">
      <c r="A15715" s="2">
        <f>ROW()</f>
        <v>15715</v>
      </c>
      <c r="E15715" s="50"/>
    </row>
    <row r="15716" spans="1:5" ht="14.4" x14ac:dyDescent="0.3">
      <c r="A15716" s="2">
        <f>ROW()</f>
        <v>15716</v>
      </c>
      <c r="E15716" s="50"/>
    </row>
    <row r="15717" spans="1:5" ht="14.4" x14ac:dyDescent="0.3">
      <c r="A15717" s="2">
        <f>ROW()</f>
        <v>15717</v>
      </c>
      <c r="E15717" s="50"/>
    </row>
    <row r="15718" spans="1:5" ht="14.4" x14ac:dyDescent="0.3">
      <c r="A15718" s="2">
        <f>ROW()</f>
        <v>15718</v>
      </c>
      <c r="E15718" s="50"/>
    </row>
    <row r="15719" spans="1:5" ht="14.4" x14ac:dyDescent="0.3">
      <c r="A15719" s="2">
        <f>ROW()</f>
        <v>15719</v>
      </c>
      <c r="E15719" s="50"/>
    </row>
    <row r="15720" spans="1:5" ht="14.4" x14ac:dyDescent="0.3">
      <c r="A15720" s="2">
        <f>ROW()</f>
        <v>15720</v>
      </c>
      <c r="E15720" s="50"/>
    </row>
    <row r="15721" spans="1:5" ht="14.4" x14ac:dyDescent="0.3">
      <c r="A15721" s="2">
        <f>ROW()</f>
        <v>15721</v>
      </c>
      <c r="E15721" s="50"/>
    </row>
    <row r="15722" spans="1:5" ht="14.4" x14ac:dyDescent="0.3">
      <c r="A15722" s="2">
        <f>ROW()</f>
        <v>15722</v>
      </c>
      <c r="E15722" s="50"/>
    </row>
    <row r="15723" spans="1:5" ht="14.4" x14ac:dyDescent="0.3">
      <c r="A15723" s="2">
        <f>ROW()</f>
        <v>15723</v>
      </c>
      <c r="E15723" s="50"/>
    </row>
    <row r="15724" spans="1:5" ht="14.4" x14ac:dyDescent="0.3">
      <c r="A15724" s="2">
        <f>ROW()</f>
        <v>15724</v>
      </c>
      <c r="E15724" s="50"/>
    </row>
    <row r="15725" spans="1:5" ht="14.4" x14ac:dyDescent="0.3">
      <c r="A15725" s="2">
        <f>ROW()</f>
        <v>15725</v>
      </c>
      <c r="E15725" s="50"/>
    </row>
    <row r="15726" spans="1:5" ht="14.4" x14ac:dyDescent="0.3">
      <c r="A15726" s="2">
        <f>ROW()</f>
        <v>15726</v>
      </c>
      <c r="E15726" s="50"/>
    </row>
    <row r="15727" spans="1:5" ht="14.4" x14ac:dyDescent="0.3">
      <c r="A15727" s="2">
        <f>ROW()</f>
        <v>15727</v>
      </c>
      <c r="E15727" s="50"/>
    </row>
    <row r="15728" spans="1:5" ht="14.4" x14ac:dyDescent="0.3">
      <c r="A15728" s="2">
        <f>ROW()</f>
        <v>15728</v>
      </c>
      <c r="E15728" s="50"/>
    </row>
    <row r="15729" spans="1:5" ht="14.4" x14ac:dyDescent="0.3">
      <c r="A15729" s="2">
        <f>ROW()</f>
        <v>15729</v>
      </c>
      <c r="E15729" s="50"/>
    </row>
    <row r="15730" spans="1:5" ht="14.4" x14ac:dyDescent="0.3">
      <c r="A15730" s="2">
        <f>ROW()</f>
        <v>15730</v>
      </c>
      <c r="E15730" s="50"/>
    </row>
    <row r="15731" spans="1:5" ht="14.4" x14ac:dyDescent="0.3">
      <c r="A15731" s="2">
        <f>ROW()</f>
        <v>15731</v>
      </c>
      <c r="E15731" s="50"/>
    </row>
    <row r="15732" spans="1:5" ht="14.4" x14ac:dyDescent="0.3">
      <c r="A15732" s="2">
        <f>ROW()</f>
        <v>15732</v>
      </c>
      <c r="E15732" s="50"/>
    </row>
    <row r="15733" spans="1:5" ht="14.4" x14ac:dyDescent="0.3">
      <c r="A15733" s="2">
        <f>ROW()</f>
        <v>15733</v>
      </c>
      <c r="E15733" s="50"/>
    </row>
    <row r="15734" spans="1:5" ht="14.4" x14ac:dyDescent="0.3">
      <c r="A15734" s="2">
        <f>ROW()</f>
        <v>15734</v>
      </c>
      <c r="E15734" s="50"/>
    </row>
    <row r="15735" spans="1:5" ht="14.4" x14ac:dyDescent="0.3">
      <c r="A15735" s="2">
        <f>ROW()</f>
        <v>15735</v>
      </c>
      <c r="E15735" s="50"/>
    </row>
    <row r="15736" spans="1:5" ht="14.4" x14ac:dyDescent="0.3">
      <c r="A15736" s="2">
        <f>ROW()</f>
        <v>15736</v>
      </c>
      <c r="E15736" s="50"/>
    </row>
    <row r="15737" spans="1:5" ht="14.4" x14ac:dyDescent="0.3">
      <c r="A15737" s="2">
        <f>ROW()</f>
        <v>15737</v>
      </c>
      <c r="E15737" s="50"/>
    </row>
    <row r="15738" spans="1:5" ht="14.4" x14ac:dyDescent="0.3">
      <c r="A15738" s="2">
        <f>ROW()</f>
        <v>15738</v>
      </c>
      <c r="E15738" s="50"/>
    </row>
    <row r="15739" spans="1:5" ht="14.4" x14ac:dyDescent="0.3">
      <c r="A15739" s="2">
        <f>ROW()</f>
        <v>15739</v>
      </c>
      <c r="E15739" s="50"/>
    </row>
    <row r="15740" spans="1:5" ht="14.4" x14ac:dyDescent="0.3">
      <c r="A15740" s="2">
        <f>ROW()</f>
        <v>15740</v>
      </c>
      <c r="E15740" s="50"/>
    </row>
    <row r="15741" spans="1:5" ht="14.4" x14ac:dyDescent="0.3">
      <c r="A15741" s="2">
        <f>ROW()</f>
        <v>15741</v>
      </c>
      <c r="E15741" s="50"/>
    </row>
    <row r="15742" spans="1:5" ht="14.4" x14ac:dyDescent="0.3">
      <c r="A15742" s="2">
        <f>ROW()</f>
        <v>15742</v>
      </c>
      <c r="E15742" s="50"/>
    </row>
    <row r="15743" spans="1:5" ht="14.4" x14ac:dyDescent="0.3">
      <c r="A15743" s="2">
        <f>ROW()</f>
        <v>15743</v>
      </c>
      <c r="E15743" s="50"/>
    </row>
    <row r="15744" spans="1:5" ht="14.4" x14ac:dyDescent="0.3">
      <c r="A15744" s="2">
        <f>ROW()</f>
        <v>15744</v>
      </c>
      <c r="E15744" s="50"/>
    </row>
    <row r="15745" spans="1:5" ht="14.4" x14ac:dyDescent="0.3">
      <c r="A15745" s="2">
        <f>ROW()</f>
        <v>15745</v>
      </c>
      <c r="E15745" s="50"/>
    </row>
    <row r="15746" spans="1:5" ht="14.4" x14ac:dyDescent="0.3">
      <c r="A15746" s="2">
        <f>ROW()</f>
        <v>15746</v>
      </c>
      <c r="E15746" s="50"/>
    </row>
    <row r="15747" spans="1:5" ht="14.4" x14ac:dyDescent="0.3">
      <c r="A15747" s="2">
        <f>ROW()</f>
        <v>15747</v>
      </c>
      <c r="E15747" s="50"/>
    </row>
    <row r="15748" spans="1:5" ht="14.4" x14ac:dyDescent="0.3">
      <c r="A15748" s="2">
        <f>ROW()</f>
        <v>15748</v>
      </c>
      <c r="E15748" s="50"/>
    </row>
    <row r="15749" spans="1:5" ht="14.4" x14ac:dyDescent="0.3">
      <c r="A15749" s="2">
        <f>ROW()</f>
        <v>15749</v>
      </c>
      <c r="E15749" s="50"/>
    </row>
    <row r="15750" spans="1:5" ht="14.4" x14ac:dyDescent="0.3">
      <c r="A15750" s="2">
        <f>ROW()</f>
        <v>15750</v>
      </c>
      <c r="E15750" s="50"/>
    </row>
    <row r="15751" spans="1:5" ht="14.4" x14ac:dyDescent="0.3">
      <c r="A15751" s="2">
        <f>ROW()</f>
        <v>15751</v>
      </c>
      <c r="E15751" s="50"/>
    </row>
    <row r="15752" spans="1:5" ht="14.4" x14ac:dyDescent="0.3">
      <c r="A15752" s="2">
        <f>ROW()</f>
        <v>15752</v>
      </c>
      <c r="E15752" s="50"/>
    </row>
    <row r="15753" spans="1:5" ht="14.4" x14ac:dyDescent="0.3">
      <c r="A15753" s="2">
        <f>ROW()</f>
        <v>15753</v>
      </c>
      <c r="E15753" s="50"/>
    </row>
    <row r="15754" spans="1:5" ht="14.4" x14ac:dyDescent="0.3">
      <c r="A15754" s="2">
        <f>ROW()</f>
        <v>15754</v>
      </c>
      <c r="E15754" s="50"/>
    </row>
    <row r="15755" spans="1:5" ht="14.4" x14ac:dyDescent="0.3">
      <c r="A15755" s="2">
        <f>ROW()</f>
        <v>15755</v>
      </c>
      <c r="E15755" s="50"/>
    </row>
    <row r="15756" spans="1:5" ht="14.4" x14ac:dyDescent="0.3">
      <c r="A15756" s="2">
        <f>ROW()</f>
        <v>15756</v>
      </c>
      <c r="E15756" s="50"/>
    </row>
    <row r="15757" spans="1:5" ht="14.4" x14ac:dyDescent="0.3">
      <c r="A15757" s="2">
        <f>ROW()</f>
        <v>15757</v>
      </c>
      <c r="E15757" s="50"/>
    </row>
    <row r="15758" spans="1:5" ht="14.4" x14ac:dyDescent="0.3">
      <c r="A15758" s="2">
        <f>ROW()</f>
        <v>15758</v>
      </c>
      <c r="E15758" s="50"/>
    </row>
    <row r="15759" spans="1:5" ht="14.4" x14ac:dyDescent="0.3">
      <c r="A15759" s="2">
        <f>ROW()</f>
        <v>15759</v>
      </c>
      <c r="E15759" s="50"/>
    </row>
    <row r="15760" spans="1:5" ht="14.4" x14ac:dyDescent="0.3">
      <c r="A15760" s="2">
        <f>ROW()</f>
        <v>15760</v>
      </c>
      <c r="E15760" s="50"/>
    </row>
    <row r="15761" spans="1:5" ht="14.4" x14ac:dyDescent="0.3">
      <c r="A15761" s="2">
        <f>ROW()</f>
        <v>15761</v>
      </c>
      <c r="E15761" s="50"/>
    </row>
    <row r="15762" spans="1:5" ht="14.4" x14ac:dyDescent="0.3">
      <c r="A15762" s="2">
        <f>ROW()</f>
        <v>15762</v>
      </c>
      <c r="E15762" s="50"/>
    </row>
    <row r="15763" spans="1:5" ht="14.4" x14ac:dyDescent="0.3">
      <c r="A15763" s="2">
        <f>ROW()</f>
        <v>15763</v>
      </c>
      <c r="E15763" s="50"/>
    </row>
    <row r="15764" spans="1:5" ht="14.4" x14ac:dyDescent="0.3">
      <c r="A15764" s="2">
        <f>ROW()</f>
        <v>15764</v>
      </c>
      <c r="E15764" s="50"/>
    </row>
    <row r="15765" spans="1:5" ht="14.4" x14ac:dyDescent="0.3">
      <c r="A15765" s="2">
        <f>ROW()</f>
        <v>15765</v>
      </c>
      <c r="E15765" s="50"/>
    </row>
    <row r="15766" spans="1:5" ht="14.4" x14ac:dyDescent="0.3">
      <c r="A15766" s="2">
        <f>ROW()</f>
        <v>15766</v>
      </c>
      <c r="E15766" s="50"/>
    </row>
    <row r="15767" spans="1:5" ht="14.4" x14ac:dyDescent="0.3">
      <c r="A15767" s="2">
        <f>ROW()</f>
        <v>15767</v>
      </c>
      <c r="E15767" s="50"/>
    </row>
    <row r="15768" spans="1:5" ht="14.4" x14ac:dyDescent="0.3">
      <c r="A15768" s="2">
        <f>ROW()</f>
        <v>15768</v>
      </c>
      <c r="E15768" s="50"/>
    </row>
    <row r="15769" spans="1:5" ht="14.4" x14ac:dyDescent="0.3">
      <c r="A15769" s="2">
        <f>ROW()</f>
        <v>15769</v>
      </c>
      <c r="E15769" s="50"/>
    </row>
    <row r="15770" spans="1:5" ht="14.4" x14ac:dyDescent="0.3">
      <c r="A15770" s="2">
        <f>ROW()</f>
        <v>15770</v>
      </c>
      <c r="E15770" s="50"/>
    </row>
    <row r="15771" spans="1:5" ht="14.4" x14ac:dyDescent="0.3">
      <c r="A15771" s="2">
        <f>ROW()</f>
        <v>15771</v>
      </c>
      <c r="E15771" s="50"/>
    </row>
    <row r="15772" spans="1:5" ht="14.4" x14ac:dyDescent="0.3">
      <c r="A15772" s="2">
        <f>ROW()</f>
        <v>15772</v>
      </c>
      <c r="E15772" s="50"/>
    </row>
    <row r="15773" spans="1:5" ht="14.4" x14ac:dyDescent="0.3">
      <c r="A15773" s="2">
        <f>ROW()</f>
        <v>15773</v>
      </c>
      <c r="E15773" s="50"/>
    </row>
    <row r="15774" spans="1:5" ht="14.4" x14ac:dyDescent="0.3">
      <c r="A15774" s="2">
        <f>ROW()</f>
        <v>15774</v>
      </c>
      <c r="E15774" s="50"/>
    </row>
    <row r="15775" spans="1:5" ht="14.4" x14ac:dyDescent="0.3">
      <c r="A15775" s="2">
        <f>ROW()</f>
        <v>15775</v>
      </c>
      <c r="E15775" s="50"/>
    </row>
    <row r="15776" spans="1:5" ht="14.4" x14ac:dyDescent="0.3">
      <c r="A15776" s="2">
        <f>ROW()</f>
        <v>15776</v>
      </c>
      <c r="E15776" s="50"/>
    </row>
    <row r="15777" spans="1:5" ht="14.4" x14ac:dyDescent="0.3">
      <c r="A15777" s="2">
        <f>ROW()</f>
        <v>15777</v>
      </c>
      <c r="E15777" s="50"/>
    </row>
    <row r="15778" spans="1:5" ht="14.4" x14ac:dyDescent="0.3">
      <c r="A15778" s="2">
        <f>ROW()</f>
        <v>15778</v>
      </c>
      <c r="E15778" s="50"/>
    </row>
    <row r="15779" spans="1:5" ht="14.4" x14ac:dyDescent="0.3">
      <c r="A15779" s="2">
        <f>ROW()</f>
        <v>15779</v>
      </c>
      <c r="E15779" s="50"/>
    </row>
    <row r="15780" spans="1:5" ht="14.4" x14ac:dyDescent="0.3">
      <c r="A15780" s="2">
        <f>ROW()</f>
        <v>15780</v>
      </c>
      <c r="E15780" s="50"/>
    </row>
    <row r="15781" spans="1:5" ht="14.4" x14ac:dyDescent="0.3">
      <c r="A15781" s="2">
        <f>ROW()</f>
        <v>15781</v>
      </c>
      <c r="E15781" s="50"/>
    </row>
    <row r="15782" spans="1:5" ht="14.4" x14ac:dyDescent="0.3">
      <c r="A15782" s="2">
        <f>ROW()</f>
        <v>15782</v>
      </c>
      <c r="E15782" s="50"/>
    </row>
    <row r="15783" spans="1:5" ht="14.4" x14ac:dyDescent="0.3">
      <c r="A15783" s="2">
        <f>ROW()</f>
        <v>15783</v>
      </c>
      <c r="E15783" s="50"/>
    </row>
    <row r="15784" spans="1:5" ht="14.4" x14ac:dyDescent="0.3">
      <c r="A15784" s="2">
        <f>ROW()</f>
        <v>15784</v>
      </c>
      <c r="E15784" s="50"/>
    </row>
    <row r="15785" spans="1:5" ht="14.4" x14ac:dyDescent="0.3">
      <c r="A15785" s="2">
        <f>ROW()</f>
        <v>15785</v>
      </c>
      <c r="E15785" s="50"/>
    </row>
    <row r="15786" spans="1:5" ht="14.4" x14ac:dyDescent="0.3">
      <c r="A15786" s="2">
        <f>ROW()</f>
        <v>15786</v>
      </c>
      <c r="E15786" s="50"/>
    </row>
    <row r="15787" spans="1:5" ht="14.4" x14ac:dyDescent="0.3">
      <c r="A15787" s="2">
        <f>ROW()</f>
        <v>15787</v>
      </c>
      <c r="E15787" s="50"/>
    </row>
    <row r="15788" spans="1:5" ht="14.4" x14ac:dyDescent="0.3">
      <c r="A15788" s="2">
        <f>ROW()</f>
        <v>15788</v>
      </c>
      <c r="E15788" s="50"/>
    </row>
    <row r="15789" spans="1:5" ht="14.4" x14ac:dyDescent="0.3">
      <c r="A15789" s="2">
        <f>ROW()</f>
        <v>15789</v>
      </c>
      <c r="E15789" s="50"/>
    </row>
    <row r="15790" spans="1:5" ht="14.4" x14ac:dyDescent="0.3">
      <c r="A15790" s="2">
        <f>ROW()</f>
        <v>15790</v>
      </c>
      <c r="E15790" s="50"/>
    </row>
    <row r="15791" spans="1:5" ht="14.4" x14ac:dyDescent="0.3">
      <c r="A15791" s="2">
        <f>ROW()</f>
        <v>15791</v>
      </c>
      <c r="E15791" s="50"/>
    </row>
    <row r="15792" spans="1:5" ht="14.4" x14ac:dyDescent="0.3">
      <c r="A15792" s="2">
        <f>ROW()</f>
        <v>15792</v>
      </c>
      <c r="E15792" s="50"/>
    </row>
    <row r="15793" spans="1:5" ht="14.4" x14ac:dyDescent="0.3">
      <c r="A15793" s="2">
        <f>ROW()</f>
        <v>15793</v>
      </c>
      <c r="E15793" s="50"/>
    </row>
    <row r="15794" spans="1:5" ht="14.4" x14ac:dyDescent="0.3">
      <c r="A15794" s="2">
        <f>ROW()</f>
        <v>15794</v>
      </c>
      <c r="E15794" s="50"/>
    </row>
    <row r="15795" spans="1:5" ht="14.4" x14ac:dyDescent="0.3">
      <c r="A15795" s="2">
        <f>ROW()</f>
        <v>15795</v>
      </c>
      <c r="E15795" s="50"/>
    </row>
    <row r="15796" spans="1:5" ht="14.4" x14ac:dyDescent="0.3">
      <c r="A15796" s="2">
        <f>ROW()</f>
        <v>15796</v>
      </c>
      <c r="E15796" s="50"/>
    </row>
    <row r="15797" spans="1:5" ht="14.4" x14ac:dyDescent="0.3">
      <c r="A15797" s="2">
        <f>ROW()</f>
        <v>15797</v>
      </c>
      <c r="E15797" s="50"/>
    </row>
    <row r="15798" spans="1:5" ht="14.4" x14ac:dyDescent="0.3">
      <c r="A15798" s="2">
        <f>ROW()</f>
        <v>15798</v>
      </c>
      <c r="E15798" s="50"/>
    </row>
    <row r="15799" spans="1:5" ht="14.4" x14ac:dyDescent="0.3">
      <c r="A15799" s="2">
        <f>ROW()</f>
        <v>15799</v>
      </c>
      <c r="E15799" s="50"/>
    </row>
    <row r="15800" spans="1:5" ht="14.4" x14ac:dyDescent="0.3">
      <c r="A15800" s="2">
        <f>ROW()</f>
        <v>15800</v>
      </c>
      <c r="E15800" s="50"/>
    </row>
    <row r="15801" spans="1:5" ht="14.4" x14ac:dyDescent="0.3">
      <c r="A15801" s="2">
        <f>ROW()</f>
        <v>15801</v>
      </c>
      <c r="E15801" s="50"/>
    </row>
    <row r="15802" spans="1:5" ht="14.4" x14ac:dyDescent="0.3">
      <c r="A15802" s="2">
        <f>ROW()</f>
        <v>15802</v>
      </c>
      <c r="E15802" s="50"/>
    </row>
    <row r="15803" spans="1:5" ht="14.4" x14ac:dyDescent="0.3">
      <c r="A15803" s="2">
        <f>ROW()</f>
        <v>15803</v>
      </c>
      <c r="E15803" s="50"/>
    </row>
    <row r="15804" spans="1:5" ht="14.4" x14ac:dyDescent="0.3">
      <c r="A15804" s="2">
        <f>ROW()</f>
        <v>15804</v>
      </c>
      <c r="E15804" s="50"/>
    </row>
    <row r="15805" spans="1:5" ht="14.4" x14ac:dyDescent="0.3">
      <c r="A15805" s="2">
        <f>ROW()</f>
        <v>15805</v>
      </c>
      <c r="E15805" s="50"/>
    </row>
    <row r="15806" spans="1:5" ht="14.4" x14ac:dyDescent="0.3">
      <c r="A15806" s="2">
        <f>ROW()</f>
        <v>15806</v>
      </c>
      <c r="E15806" s="50"/>
    </row>
    <row r="15807" spans="1:5" ht="14.4" x14ac:dyDescent="0.3">
      <c r="A15807" s="2">
        <f>ROW()</f>
        <v>15807</v>
      </c>
      <c r="E15807" s="50"/>
    </row>
    <row r="15808" spans="1:5" ht="14.4" x14ac:dyDescent="0.3">
      <c r="A15808" s="2">
        <f>ROW()</f>
        <v>15808</v>
      </c>
      <c r="E15808" s="50"/>
    </row>
    <row r="15809" spans="1:5" ht="14.4" x14ac:dyDescent="0.3">
      <c r="A15809" s="2">
        <f>ROW()</f>
        <v>15809</v>
      </c>
      <c r="E15809" s="50"/>
    </row>
    <row r="15810" spans="1:5" ht="14.4" x14ac:dyDescent="0.3">
      <c r="A15810" s="2">
        <f>ROW()</f>
        <v>15810</v>
      </c>
      <c r="E15810" s="50"/>
    </row>
    <row r="15811" spans="1:5" ht="14.4" x14ac:dyDescent="0.3">
      <c r="A15811" s="2">
        <f>ROW()</f>
        <v>15811</v>
      </c>
      <c r="E15811" s="50"/>
    </row>
    <row r="15812" spans="1:5" ht="14.4" x14ac:dyDescent="0.3">
      <c r="A15812" s="2">
        <f>ROW()</f>
        <v>15812</v>
      </c>
      <c r="E15812" s="50"/>
    </row>
    <row r="15813" spans="1:5" ht="14.4" x14ac:dyDescent="0.3">
      <c r="A15813" s="2">
        <f>ROW()</f>
        <v>15813</v>
      </c>
      <c r="E15813" s="50"/>
    </row>
    <row r="15814" spans="1:5" ht="14.4" x14ac:dyDescent="0.3">
      <c r="A15814" s="2">
        <f>ROW()</f>
        <v>15814</v>
      </c>
      <c r="E15814" s="50"/>
    </row>
    <row r="15815" spans="1:5" ht="14.4" x14ac:dyDescent="0.3">
      <c r="A15815" s="2">
        <f>ROW()</f>
        <v>15815</v>
      </c>
      <c r="E15815" s="50"/>
    </row>
    <row r="15816" spans="1:5" ht="14.4" x14ac:dyDescent="0.3">
      <c r="A15816" s="2">
        <f>ROW()</f>
        <v>15816</v>
      </c>
      <c r="E15816" s="50"/>
    </row>
    <row r="15817" spans="1:5" ht="14.4" x14ac:dyDescent="0.3">
      <c r="A15817" s="2">
        <f>ROW()</f>
        <v>15817</v>
      </c>
      <c r="E15817" s="50"/>
    </row>
    <row r="15818" spans="1:5" ht="14.4" x14ac:dyDescent="0.3">
      <c r="A15818" s="2">
        <f>ROW()</f>
        <v>15818</v>
      </c>
      <c r="E15818" s="50"/>
    </row>
    <row r="15819" spans="1:5" ht="14.4" x14ac:dyDescent="0.3">
      <c r="A15819" s="2">
        <f>ROW()</f>
        <v>15819</v>
      </c>
      <c r="E15819" s="50"/>
    </row>
    <row r="15820" spans="1:5" ht="14.4" x14ac:dyDescent="0.3">
      <c r="A15820" s="2">
        <f>ROW()</f>
        <v>15820</v>
      </c>
      <c r="E15820" s="50"/>
    </row>
    <row r="15821" spans="1:5" ht="14.4" x14ac:dyDescent="0.3">
      <c r="A15821" s="2">
        <f>ROW()</f>
        <v>15821</v>
      </c>
      <c r="E15821" s="50"/>
    </row>
    <row r="15822" spans="1:5" ht="14.4" x14ac:dyDescent="0.3">
      <c r="A15822" s="2">
        <f>ROW()</f>
        <v>15822</v>
      </c>
      <c r="E15822" s="50"/>
    </row>
    <row r="15823" spans="1:5" ht="14.4" x14ac:dyDescent="0.3">
      <c r="A15823" s="2">
        <f>ROW()</f>
        <v>15823</v>
      </c>
      <c r="E15823" s="50"/>
    </row>
    <row r="15824" spans="1:5" ht="14.4" x14ac:dyDescent="0.3">
      <c r="A15824" s="2">
        <f>ROW()</f>
        <v>15824</v>
      </c>
      <c r="E15824" s="50"/>
    </row>
    <row r="15825" spans="1:5" ht="14.4" x14ac:dyDescent="0.3">
      <c r="A15825" s="2">
        <f>ROW()</f>
        <v>15825</v>
      </c>
      <c r="E15825" s="50"/>
    </row>
    <row r="15826" spans="1:5" ht="14.4" x14ac:dyDescent="0.3">
      <c r="A15826" s="2">
        <f>ROW()</f>
        <v>15826</v>
      </c>
      <c r="E15826" s="50"/>
    </row>
    <row r="15827" spans="1:5" ht="14.4" x14ac:dyDescent="0.3">
      <c r="A15827" s="2">
        <f>ROW()</f>
        <v>15827</v>
      </c>
      <c r="E15827" s="50"/>
    </row>
    <row r="15828" spans="1:5" ht="14.4" x14ac:dyDescent="0.3">
      <c r="A15828" s="2">
        <f>ROW()</f>
        <v>15828</v>
      </c>
      <c r="E15828" s="50"/>
    </row>
    <row r="15829" spans="1:5" ht="14.4" x14ac:dyDescent="0.3">
      <c r="A15829" s="2">
        <f>ROW()</f>
        <v>15829</v>
      </c>
      <c r="E15829" s="50"/>
    </row>
    <row r="15830" spans="1:5" ht="14.4" x14ac:dyDescent="0.3">
      <c r="A15830" s="2">
        <f>ROW()</f>
        <v>15830</v>
      </c>
      <c r="E15830" s="50"/>
    </row>
    <row r="15831" spans="1:5" ht="14.4" x14ac:dyDescent="0.3">
      <c r="A15831" s="2">
        <f>ROW()</f>
        <v>15831</v>
      </c>
      <c r="E15831" s="50"/>
    </row>
    <row r="15832" spans="1:5" ht="14.4" x14ac:dyDescent="0.3">
      <c r="A15832" s="2">
        <f>ROW()</f>
        <v>15832</v>
      </c>
      <c r="E15832" s="50"/>
    </row>
    <row r="15833" spans="1:5" ht="14.4" x14ac:dyDescent="0.3">
      <c r="A15833" s="2">
        <f>ROW()</f>
        <v>15833</v>
      </c>
      <c r="E15833" s="50"/>
    </row>
    <row r="15834" spans="1:5" ht="14.4" x14ac:dyDescent="0.3">
      <c r="A15834" s="2">
        <f>ROW()</f>
        <v>15834</v>
      </c>
      <c r="E15834" s="50"/>
    </row>
    <row r="15835" spans="1:5" ht="14.4" x14ac:dyDescent="0.3">
      <c r="A15835" s="2">
        <f>ROW()</f>
        <v>15835</v>
      </c>
      <c r="E15835" s="50"/>
    </row>
    <row r="15836" spans="1:5" ht="14.4" x14ac:dyDescent="0.3">
      <c r="A15836" s="2">
        <f>ROW()</f>
        <v>15836</v>
      </c>
      <c r="E15836" s="50"/>
    </row>
    <row r="15837" spans="1:5" ht="14.4" x14ac:dyDescent="0.3">
      <c r="A15837" s="2">
        <f>ROW()</f>
        <v>15837</v>
      </c>
      <c r="E15837" s="50"/>
    </row>
    <row r="15838" spans="1:5" ht="14.4" x14ac:dyDescent="0.3">
      <c r="A15838" s="2">
        <f>ROW()</f>
        <v>15838</v>
      </c>
      <c r="E15838" s="50"/>
    </row>
    <row r="15839" spans="1:5" ht="14.4" x14ac:dyDescent="0.3">
      <c r="A15839" s="2">
        <f>ROW()</f>
        <v>15839</v>
      </c>
      <c r="E15839" s="50"/>
    </row>
    <row r="15840" spans="1:5" ht="14.4" x14ac:dyDescent="0.3">
      <c r="A15840" s="2">
        <f>ROW()</f>
        <v>15840</v>
      </c>
      <c r="E15840" s="50"/>
    </row>
    <row r="15841" spans="1:5" ht="14.4" x14ac:dyDescent="0.3">
      <c r="A15841" s="2">
        <f>ROW()</f>
        <v>15841</v>
      </c>
      <c r="E15841" s="50"/>
    </row>
    <row r="15842" spans="1:5" ht="14.4" x14ac:dyDescent="0.3">
      <c r="A15842" s="2">
        <f>ROW()</f>
        <v>15842</v>
      </c>
      <c r="E15842" s="50"/>
    </row>
    <row r="15843" spans="1:5" ht="14.4" x14ac:dyDescent="0.3">
      <c r="A15843" s="2">
        <f>ROW()</f>
        <v>15843</v>
      </c>
      <c r="E15843" s="50"/>
    </row>
    <row r="15844" spans="1:5" ht="14.4" x14ac:dyDescent="0.3">
      <c r="A15844" s="2">
        <f>ROW()</f>
        <v>15844</v>
      </c>
      <c r="E15844" s="50"/>
    </row>
    <row r="15845" spans="1:5" ht="14.4" x14ac:dyDescent="0.3">
      <c r="A15845" s="2">
        <f>ROW()</f>
        <v>15845</v>
      </c>
      <c r="E15845" s="50"/>
    </row>
    <row r="15846" spans="1:5" ht="14.4" x14ac:dyDescent="0.3">
      <c r="A15846" s="2">
        <f>ROW()</f>
        <v>15846</v>
      </c>
      <c r="E15846" s="50"/>
    </row>
    <row r="15847" spans="1:5" ht="14.4" x14ac:dyDescent="0.3">
      <c r="A15847" s="2">
        <f>ROW()</f>
        <v>15847</v>
      </c>
      <c r="E15847" s="50"/>
    </row>
    <row r="15848" spans="1:5" ht="14.4" x14ac:dyDescent="0.3">
      <c r="A15848" s="2">
        <f>ROW()</f>
        <v>15848</v>
      </c>
      <c r="E15848" s="50"/>
    </row>
    <row r="15849" spans="1:5" ht="14.4" x14ac:dyDescent="0.3">
      <c r="A15849" s="2">
        <f>ROW()</f>
        <v>15849</v>
      </c>
      <c r="E15849" s="50"/>
    </row>
    <row r="15850" spans="1:5" ht="14.4" x14ac:dyDescent="0.3">
      <c r="A15850" s="2">
        <f>ROW()</f>
        <v>15850</v>
      </c>
      <c r="E15850" s="50"/>
    </row>
    <row r="15851" spans="1:5" ht="14.4" x14ac:dyDescent="0.3">
      <c r="A15851" s="2">
        <f>ROW()</f>
        <v>15851</v>
      </c>
      <c r="E15851" s="50"/>
    </row>
    <row r="15852" spans="1:5" ht="14.4" x14ac:dyDescent="0.3">
      <c r="A15852" s="2">
        <f>ROW()</f>
        <v>15852</v>
      </c>
      <c r="E15852" s="50"/>
    </row>
    <row r="15853" spans="1:5" ht="14.4" x14ac:dyDescent="0.3">
      <c r="A15853" s="2">
        <f>ROW()</f>
        <v>15853</v>
      </c>
      <c r="E15853" s="50"/>
    </row>
    <row r="15854" spans="1:5" ht="14.4" x14ac:dyDescent="0.3">
      <c r="A15854" s="2">
        <f>ROW()</f>
        <v>15854</v>
      </c>
      <c r="E15854" s="50"/>
    </row>
    <row r="15855" spans="1:5" ht="14.4" x14ac:dyDescent="0.3">
      <c r="A15855" s="2">
        <f>ROW()</f>
        <v>15855</v>
      </c>
      <c r="E15855" s="50"/>
    </row>
    <row r="15856" spans="1:5" ht="14.4" x14ac:dyDescent="0.3">
      <c r="A15856" s="2">
        <f>ROW()</f>
        <v>15856</v>
      </c>
      <c r="E15856" s="50"/>
    </row>
    <row r="15857" spans="1:5" ht="14.4" x14ac:dyDescent="0.3">
      <c r="A15857" s="2">
        <f>ROW()</f>
        <v>15857</v>
      </c>
      <c r="E15857" s="50"/>
    </row>
    <row r="15858" spans="1:5" ht="14.4" x14ac:dyDescent="0.3">
      <c r="A15858" s="2">
        <f>ROW()</f>
        <v>15858</v>
      </c>
      <c r="E15858" s="50"/>
    </row>
    <row r="15859" spans="1:5" ht="14.4" x14ac:dyDescent="0.3">
      <c r="A15859" s="2">
        <f>ROW()</f>
        <v>15859</v>
      </c>
      <c r="E15859" s="50"/>
    </row>
    <row r="15860" spans="1:5" ht="14.4" x14ac:dyDescent="0.3">
      <c r="A15860" s="2">
        <f>ROW()</f>
        <v>15860</v>
      </c>
      <c r="E15860" s="50"/>
    </row>
    <row r="15861" spans="1:5" ht="14.4" x14ac:dyDescent="0.3">
      <c r="A15861" s="2">
        <f>ROW()</f>
        <v>15861</v>
      </c>
      <c r="E15861" s="50"/>
    </row>
    <row r="15862" spans="1:5" ht="14.4" x14ac:dyDescent="0.3">
      <c r="A15862" s="2">
        <f>ROW()</f>
        <v>15862</v>
      </c>
      <c r="E15862" s="50"/>
    </row>
    <row r="15863" spans="1:5" ht="14.4" x14ac:dyDescent="0.3">
      <c r="A15863" s="2">
        <f>ROW()</f>
        <v>15863</v>
      </c>
      <c r="E15863" s="50"/>
    </row>
    <row r="15864" spans="1:5" ht="14.4" x14ac:dyDescent="0.3">
      <c r="A15864" s="2">
        <f>ROW()</f>
        <v>15864</v>
      </c>
      <c r="E15864" s="50"/>
    </row>
    <row r="15865" spans="1:5" ht="14.4" x14ac:dyDescent="0.3">
      <c r="A15865" s="2">
        <f>ROW()</f>
        <v>15865</v>
      </c>
      <c r="E15865" s="50"/>
    </row>
    <row r="15866" spans="1:5" ht="14.4" x14ac:dyDescent="0.3">
      <c r="A15866" s="2">
        <f>ROW()</f>
        <v>15866</v>
      </c>
      <c r="E15866" s="50"/>
    </row>
    <row r="15867" spans="1:5" ht="14.4" x14ac:dyDescent="0.3">
      <c r="A15867" s="2">
        <f>ROW()</f>
        <v>15867</v>
      </c>
      <c r="E15867" s="50"/>
    </row>
    <row r="15868" spans="1:5" ht="14.4" x14ac:dyDescent="0.3">
      <c r="A15868" s="2">
        <f>ROW()</f>
        <v>15868</v>
      </c>
      <c r="E15868" s="50"/>
    </row>
    <row r="15869" spans="1:5" ht="14.4" x14ac:dyDescent="0.3">
      <c r="A15869" s="2">
        <f>ROW()</f>
        <v>15869</v>
      </c>
      <c r="E15869" s="50"/>
    </row>
    <row r="15870" spans="1:5" ht="14.4" x14ac:dyDescent="0.3">
      <c r="A15870" s="2">
        <f>ROW()</f>
        <v>15870</v>
      </c>
      <c r="E15870" s="50"/>
    </row>
    <row r="15871" spans="1:5" ht="14.4" x14ac:dyDescent="0.3">
      <c r="A15871" s="2">
        <f>ROW()</f>
        <v>15871</v>
      </c>
      <c r="E15871" s="50"/>
    </row>
    <row r="15872" spans="1:5" ht="14.4" x14ac:dyDescent="0.3">
      <c r="A15872" s="2">
        <f>ROW()</f>
        <v>15872</v>
      </c>
      <c r="E15872" s="50"/>
    </row>
    <row r="15873" spans="1:5" ht="14.4" x14ac:dyDescent="0.3">
      <c r="A15873" s="2">
        <f>ROW()</f>
        <v>15873</v>
      </c>
      <c r="E15873" s="50"/>
    </row>
    <row r="15874" spans="1:5" ht="14.4" x14ac:dyDescent="0.3">
      <c r="A15874" s="2">
        <f>ROW()</f>
        <v>15874</v>
      </c>
      <c r="E15874" s="50"/>
    </row>
    <row r="15875" spans="1:5" ht="14.4" x14ac:dyDescent="0.3">
      <c r="A15875" s="2">
        <f>ROW()</f>
        <v>15875</v>
      </c>
      <c r="E15875" s="50"/>
    </row>
    <row r="15876" spans="1:5" ht="14.4" x14ac:dyDescent="0.3">
      <c r="A15876" s="2">
        <f>ROW()</f>
        <v>15876</v>
      </c>
      <c r="E15876" s="50"/>
    </row>
    <row r="15877" spans="1:5" ht="14.4" x14ac:dyDescent="0.3">
      <c r="A15877" s="2">
        <f>ROW()</f>
        <v>15877</v>
      </c>
      <c r="E15877" s="50"/>
    </row>
    <row r="15878" spans="1:5" ht="14.4" x14ac:dyDescent="0.3">
      <c r="A15878" s="2">
        <f>ROW()</f>
        <v>15878</v>
      </c>
      <c r="E15878" s="50"/>
    </row>
    <row r="15879" spans="1:5" ht="14.4" x14ac:dyDescent="0.3">
      <c r="A15879" s="2">
        <f>ROW()</f>
        <v>15879</v>
      </c>
      <c r="E15879" s="50"/>
    </row>
    <row r="15880" spans="1:5" ht="14.4" x14ac:dyDescent="0.3">
      <c r="A15880" s="2">
        <f>ROW()</f>
        <v>15880</v>
      </c>
      <c r="E15880" s="50"/>
    </row>
    <row r="15881" spans="1:5" ht="14.4" x14ac:dyDescent="0.3">
      <c r="A15881" s="2">
        <f>ROW()</f>
        <v>15881</v>
      </c>
      <c r="E15881" s="50"/>
    </row>
    <row r="15882" spans="1:5" ht="14.4" x14ac:dyDescent="0.3">
      <c r="A15882" s="2">
        <f>ROW()</f>
        <v>15882</v>
      </c>
      <c r="E15882" s="50"/>
    </row>
    <row r="15883" spans="1:5" ht="14.4" x14ac:dyDescent="0.3">
      <c r="A15883" s="2">
        <f>ROW()</f>
        <v>15883</v>
      </c>
      <c r="E15883" s="50"/>
    </row>
    <row r="15884" spans="1:5" ht="14.4" x14ac:dyDescent="0.3">
      <c r="A15884" s="2">
        <f>ROW()</f>
        <v>15884</v>
      </c>
      <c r="E15884" s="50"/>
    </row>
    <row r="15885" spans="1:5" ht="14.4" x14ac:dyDescent="0.3">
      <c r="A15885" s="2">
        <f>ROW()</f>
        <v>15885</v>
      </c>
      <c r="E15885" s="50"/>
    </row>
    <row r="15886" spans="1:5" ht="14.4" x14ac:dyDescent="0.3">
      <c r="A15886" s="2">
        <f>ROW()</f>
        <v>15886</v>
      </c>
      <c r="E15886" s="50"/>
    </row>
    <row r="15887" spans="1:5" ht="14.4" x14ac:dyDescent="0.3">
      <c r="A15887" s="2">
        <f>ROW()</f>
        <v>15887</v>
      </c>
      <c r="E15887" s="50"/>
    </row>
    <row r="15888" spans="1:5" ht="14.4" x14ac:dyDescent="0.3">
      <c r="A15888" s="2">
        <f>ROW()</f>
        <v>15888</v>
      </c>
      <c r="E15888" s="50"/>
    </row>
    <row r="15889" spans="1:5" ht="14.4" x14ac:dyDescent="0.3">
      <c r="A15889" s="2">
        <f>ROW()</f>
        <v>15889</v>
      </c>
      <c r="E15889" s="50"/>
    </row>
    <row r="15890" spans="1:5" ht="14.4" x14ac:dyDescent="0.3">
      <c r="A15890" s="2">
        <f>ROW()</f>
        <v>15890</v>
      </c>
      <c r="E15890" s="50"/>
    </row>
    <row r="15891" spans="1:5" ht="14.4" x14ac:dyDescent="0.3">
      <c r="A15891" s="2">
        <f>ROW()</f>
        <v>15891</v>
      </c>
      <c r="E15891" s="50"/>
    </row>
    <row r="15892" spans="1:5" ht="14.4" x14ac:dyDescent="0.3">
      <c r="A15892" s="2">
        <f>ROW()</f>
        <v>15892</v>
      </c>
      <c r="E15892" s="50"/>
    </row>
    <row r="15893" spans="1:5" ht="14.4" x14ac:dyDescent="0.3">
      <c r="A15893" s="2">
        <f>ROW()</f>
        <v>15893</v>
      </c>
      <c r="E15893" s="50"/>
    </row>
    <row r="15894" spans="1:5" ht="14.4" x14ac:dyDescent="0.3">
      <c r="A15894" s="2">
        <f>ROW()</f>
        <v>15894</v>
      </c>
      <c r="E15894" s="50"/>
    </row>
    <row r="15895" spans="1:5" ht="14.4" x14ac:dyDescent="0.3">
      <c r="A15895" s="2">
        <f>ROW()</f>
        <v>15895</v>
      </c>
      <c r="E15895" s="50"/>
    </row>
    <row r="15896" spans="1:5" ht="14.4" x14ac:dyDescent="0.3">
      <c r="A15896" s="2">
        <f>ROW()</f>
        <v>15896</v>
      </c>
      <c r="E15896" s="50"/>
    </row>
    <row r="15897" spans="1:5" ht="14.4" x14ac:dyDescent="0.3">
      <c r="A15897" s="2">
        <f>ROW()</f>
        <v>15897</v>
      </c>
      <c r="E15897" s="50"/>
    </row>
    <row r="15898" spans="1:5" ht="14.4" x14ac:dyDescent="0.3">
      <c r="A15898" s="2">
        <f>ROW()</f>
        <v>15898</v>
      </c>
      <c r="E15898" s="50"/>
    </row>
    <row r="15899" spans="1:5" ht="14.4" x14ac:dyDescent="0.3">
      <c r="A15899" s="2">
        <f>ROW()</f>
        <v>15899</v>
      </c>
      <c r="E15899" s="50"/>
    </row>
    <row r="15900" spans="1:5" ht="14.4" x14ac:dyDescent="0.3">
      <c r="A15900" s="2">
        <f>ROW()</f>
        <v>15900</v>
      </c>
      <c r="E15900" s="50"/>
    </row>
    <row r="15901" spans="1:5" ht="14.4" x14ac:dyDescent="0.3">
      <c r="A15901" s="2">
        <f>ROW()</f>
        <v>15901</v>
      </c>
      <c r="E15901" s="50"/>
    </row>
    <row r="15902" spans="1:5" ht="14.4" x14ac:dyDescent="0.3">
      <c r="A15902" s="2">
        <f>ROW()</f>
        <v>15902</v>
      </c>
      <c r="E15902" s="50"/>
    </row>
    <row r="15903" spans="1:5" ht="14.4" x14ac:dyDescent="0.3">
      <c r="A15903" s="2">
        <f>ROW()</f>
        <v>15903</v>
      </c>
      <c r="E15903" s="50"/>
    </row>
    <row r="15904" spans="1:5" ht="14.4" x14ac:dyDescent="0.3">
      <c r="A15904" s="2">
        <f>ROW()</f>
        <v>15904</v>
      </c>
      <c r="E15904" s="50"/>
    </row>
    <row r="15905" spans="1:5" ht="14.4" x14ac:dyDescent="0.3">
      <c r="A15905" s="2">
        <f>ROW()</f>
        <v>15905</v>
      </c>
      <c r="E15905" s="50"/>
    </row>
    <row r="15906" spans="1:5" ht="14.4" x14ac:dyDescent="0.3">
      <c r="A15906" s="2">
        <f>ROW()</f>
        <v>15906</v>
      </c>
      <c r="E15906" s="50"/>
    </row>
    <row r="15907" spans="1:5" ht="14.4" x14ac:dyDescent="0.3">
      <c r="A15907" s="2">
        <f>ROW()</f>
        <v>15907</v>
      </c>
      <c r="E15907" s="50"/>
    </row>
    <row r="15908" spans="1:5" ht="14.4" x14ac:dyDescent="0.3">
      <c r="A15908" s="2">
        <f>ROW()</f>
        <v>15908</v>
      </c>
      <c r="E15908" s="50"/>
    </row>
    <row r="15909" spans="1:5" ht="14.4" x14ac:dyDescent="0.3">
      <c r="A15909" s="2">
        <f>ROW()</f>
        <v>15909</v>
      </c>
      <c r="E15909" s="50"/>
    </row>
    <row r="15910" spans="1:5" ht="14.4" x14ac:dyDescent="0.3">
      <c r="A15910" s="2">
        <f>ROW()</f>
        <v>15910</v>
      </c>
      <c r="E15910" s="50"/>
    </row>
    <row r="15911" spans="1:5" ht="14.4" x14ac:dyDescent="0.3">
      <c r="A15911" s="2">
        <f>ROW()</f>
        <v>15911</v>
      </c>
      <c r="E15911" s="50"/>
    </row>
    <row r="15912" spans="1:5" ht="14.4" x14ac:dyDescent="0.3">
      <c r="A15912" s="2">
        <f>ROW()</f>
        <v>15912</v>
      </c>
      <c r="E15912" s="50"/>
    </row>
    <row r="15913" spans="1:5" ht="14.4" x14ac:dyDescent="0.3">
      <c r="A15913" s="2">
        <f>ROW()</f>
        <v>15913</v>
      </c>
      <c r="E15913" s="50"/>
    </row>
    <row r="15914" spans="1:5" ht="14.4" x14ac:dyDescent="0.3">
      <c r="A15914" s="2">
        <f>ROW()</f>
        <v>15914</v>
      </c>
      <c r="E15914" s="50"/>
    </row>
    <row r="15915" spans="1:5" ht="14.4" x14ac:dyDescent="0.3">
      <c r="A15915" s="2">
        <f>ROW()</f>
        <v>15915</v>
      </c>
      <c r="E15915" s="50"/>
    </row>
    <row r="15916" spans="1:5" ht="14.4" x14ac:dyDescent="0.3">
      <c r="A15916" s="2">
        <f>ROW()</f>
        <v>15916</v>
      </c>
      <c r="E15916" s="50"/>
    </row>
    <row r="15917" spans="1:5" ht="14.4" x14ac:dyDescent="0.3">
      <c r="A15917" s="2">
        <f>ROW()</f>
        <v>15917</v>
      </c>
      <c r="E15917" s="50"/>
    </row>
    <row r="15918" spans="1:5" ht="14.4" x14ac:dyDescent="0.3">
      <c r="A15918" s="2">
        <f>ROW()</f>
        <v>15918</v>
      </c>
      <c r="E15918" s="50"/>
    </row>
    <row r="15919" spans="1:5" ht="14.4" x14ac:dyDescent="0.3">
      <c r="A15919" s="2">
        <f>ROW()</f>
        <v>15919</v>
      </c>
      <c r="E15919" s="50"/>
    </row>
    <row r="15920" spans="1:5" ht="14.4" x14ac:dyDescent="0.3">
      <c r="A15920" s="2">
        <f>ROW()</f>
        <v>15920</v>
      </c>
      <c r="E15920" s="50"/>
    </row>
    <row r="15921" spans="1:5" ht="14.4" x14ac:dyDescent="0.3">
      <c r="A15921" s="2">
        <f>ROW()</f>
        <v>15921</v>
      </c>
      <c r="E15921" s="50"/>
    </row>
    <row r="15922" spans="1:5" ht="14.4" x14ac:dyDescent="0.3">
      <c r="A15922" s="2">
        <f>ROW()</f>
        <v>15922</v>
      </c>
      <c r="E15922" s="50"/>
    </row>
    <row r="15923" spans="1:5" ht="14.4" x14ac:dyDescent="0.3">
      <c r="A15923" s="2">
        <f>ROW()</f>
        <v>15923</v>
      </c>
      <c r="E15923" s="50"/>
    </row>
    <row r="15924" spans="1:5" ht="14.4" x14ac:dyDescent="0.3">
      <c r="A15924" s="2">
        <f>ROW()</f>
        <v>15924</v>
      </c>
      <c r="E15924" s="50"/>
    </row>
    <row r="15925" spans="1:5" ht="14.4" x14ac:dyDescent="0.3">
      <c r="A15925" s="2">
        <f>ROW()</f>
        <v>15925</v>
      </c>
      <c r="E15925" s="50"/>
    </row>
    <row r="15926" spans="1:5" ht="14.4" x14ac:dyDescent="0.3">
      <c r="A15926" s="2">
        <f>ROW()</f>
        <v>15926</v>
      </c>
      <c r="E15926" s="50"/>
    </row>
    <row r="15927" spans="1:5" ht="14.4" x14ac:dyDescent="0.3">
      <c r="A15927" s="2">
        <f>ROW()</f>
        <v>15927</v>
      </c>
      <c r="E15927" s="50"/>
    </row>
    <row r="15928" spans="1:5" ht="14.4" x14ac:dyDescent="0.3">
      <c r="A15928" s="2">
        <f>ROW()</f>
        <v>15928</v>
      </c>
      <c r="E15928" s="50"/>
    </row>
    <row r="15929" spans="1:5" ht="14.4" x14ac:dyDescent="0.3">
      <c r="A15929" s="2">
        <f>ROW()</f>
        <v>15929</v>
      </c>
      <c r="E15929" s="50"/>
    </row>
    <row r="15930" spans="1:5" ht="14.4" x14ac:dyDescent="0.3">
      <c r="A15930" s="2">
        <f>ROW()</f>
        <v>15930</v>
      </c>
      <c r="E15930" s="50"/>
    </row>
    <row r="15931" spans="1:5" ht="14.4" x14ac:dyDescent="0.3">
      <c r="A15931" s="2">
        <f>ROW()</f>
        <v>15931</v>
      </c>
      <c r="E15931" s="50"/>
    </row>
    <row r="15932" spans="1:5" ht="14.4" x14ac:dyDescent="0.3">
      <c r="A15932" s="2">
        <f>ROW()</f>
        <v>15932</v>
      </c>
      <c r="E15932" s="50"/>
    </row>
    <row r="15933" spans="1:5" ht="14.4" x14ac:dyDescent="0.3">
      <c r="A15933" s="2">
        <f>ROW()</f>
        <v>15933</v>
      </c>
      <c r="E15933" s="50"/>
    </row>
    <row r="15934" spans="1:5" ht="14.4" x14ac:dyDescent="0.3">
      <c r="A15934" s="2">
        <f>ROW()</f>
        <v>15934</v>
      </c>
      <c r="E15934" s="50"/>
    </row>
    <row r="15935" spans="1:5" ht="14.4" x14ac:dyDescent="0.3">
      <c r="A15935" s="2">
        <f>ROW()</f>
        <v>15935</v>
      </c>
      <c r="E15935" s="50"/>
    </row>
    <row r="15936" spans="1:5" ht="14.4" x14ac:dyDescent="0.3">
      <c r="A15936" s="2">
        <f>ROW()</f>
        <v>15936</v>
      </c>
      <c r="E15936" s="50"/>
    </row>
    <row r="15937" spans="1:5" ht="14.4" x14ac:dyDescent="0.3">
      <c r="A15937" s="2">
        <f>ROW()</f>
        <v>15937</v>
      </c>
      <c r="E15937" s="50"/>
    </row>
    <row r="15938" spans="1:5" ht="14.4" x14ac:dyDescent="0.3">
      <c r="A15938" s="2">
        <f>ROW()</f>
        <v>15938</v>
      </c>
      <c r="E15938" s="50"/>
    </row>
    <row r="15939" spans="1:5" ht="14.4" x14ac:dyDescent="0.3">
      <c r="A15939" s="2">
        <f>ROW()</f>
        <v>15939</v>
      </c>
      <c r="E15939" s="50"/>
    </row>
    <row r="15940" spans="1:5" ht="14.4" x14ac:dyDescent="0.3">
      <c r="A15940" s="2">
        <f>ROW()</f>
        <v>15940</v>
      </c>
      <c r="E15940" s="50"/>
    </row>
    <row r="15941" spans="1:5" ht="14.4" x14ac:dyDescent="0.3">
      <c r="A15941" s="2">
        <f>ROW()</f>
        <v>15941</v>
      </c>
      <c r="E15941" s="50"/>
    </row>
    <row r="15942" spans="1:5" ht="14.4" x14ac:dyDescent="0.3">
      <c r="A15942" s="2">
        <f>ROW()</f>
        <v>15942</v>
      </c>
      <c r="E15942" s="50"/>
    </row>
    <row r="15943" spans="1:5" ht="14.4" x14ac:dyDescent="0.3">
      <c r="A15943" s="2">
        <f>ROW()</f>
        <v>15943</v>
      </c>
      <c r="E15943" s="50"/>
    </row>
    <row r="15944" spans="1:5" ht="14.4" x14ac:dyDescent="0.3">
      <c r="A15944" s="2">
        <f>ROW()</f>
        <v>15944</v>
      </c>
      <c r="E15944" s="50"/>
    </row>
    <row r="15945" spans="1:5" ht="14.4" x14ac:dyDescent="0.3">
      <c r="A15945" s="2">
        <f>ROW()</f>
        <v>15945</v>
      </c>
      <c r="E15945" s="50"/>
    </row>
    <row r="15946" spans="1:5" ht="14.4" x14ac:dyDescent="0.3">
      <c r="A15946" s="2">
        <f>ROW()</f>
        <v>15946</v>
      </c>
      <c r="E15946" s="50"/>
    </row>
    <row r="15947" spans="1:5" ht="14.4" x14ac:dyDescent="0.3">
      <c r="A15947" s="2">
        <f>ROW()</f>
        <v>15947</v>
      </c>
      <c r="E15947" s="50"/>
    </row>
    <row r="15948" spans="1:5" ht="14.4" x14ac:dyDescent="0.3">
      <c r="A15948" s="2">
        <f>ROW()</f>
        <v>15948</v>
      </c>
      <c r="E15948" s="50"/>
    </row>
    <row r="15949" spans="1:5" ht="14.4" x14ac:dyDescent="0.3">
      <c r="A15949" s="2">
        <f>ROW()</f>
        <v>15949</v>
      </c>
      <c r="E15949" s="50"/>
    </row>
    <row r="15950" spans="1:5" ht="14.4" x14ac:dyDescent="0.3">
      <c r="A15950" s="2">
        <f>ROW()</f>
        <v>15950</v>
      </c>
      <c r="E15950" s="50"/>
    </row>
    <row r="15951" spans="1:5" ht="14.4" x14ac:dyDescent="0.3">
      <c r="A15951" s="2">
        <f>ROW()</f>
        <v>15951</v>
      </c>
      <c r="E15951" s="50"/>
    </row>
    <row r="15952" spans="1:5" ht="14.4" x14ac:dyDescent="0.3">
      <c r="A15952" s="2">
        <f>ROW()</f>
        <v>15952</v>
      </c>
      <c r="E15952" s="50"/>
    </row>
    <row r="15953" spans="1:5" ht="14.4" x14ac:dyDescent="0.3">
      <c r="A15953" s="2">
        <f>ROW()</f>
        <v>15953</v>
      </c>
      <c r="E15953" s="50"/>
    </row>
    <row r="15954" spans="1:5" ht="14.4" x14ac:dyDescent="0.3">
      <c r="A15954" s="2">
        <f>ROW()</f>
        <v>15954</v>
      </c>
      <c r="E15954" s="50"/>
    </row>
    <row r="15955" spans="1:5" ht="14.4" x14ac:dyDescent="0.3">
      <c r="A15955" s="2">
        <f>ROW()</f>
        <v>15955</v>
      </c>
      <c r="E15955" s="50"/>
    </row>
    <row r="15956" spans="1:5" ht="14.4" x14ac:dyDescent="0.3">
      <c r="A15956" s="2">
        <f>ROW()</f>
        <v>15956</v>
      </c>
      <c r="E15956" s="50"/>
    </row>
    <row r="15957" spans="1:5" ht="14.4" x14ac:dyDescent="0.3">
      <c r="A15957" s="2">
        <f>ROW()</f>
        <v>15957</v>
      </c>
      <c r="E15957" s="50"/>
    </row>
    <row r="15958" spans="1:5" ht="14.4" x14ac:dyDescent="0.3">
      <c r="A15958" s="2">
        <f>ROW()</f>
        <v>15958</v>
      </c>
      <c r="E15958" s="50"/>
    </row>
    <row r="15959" spans="1:5" ht="14.4" x14ac:dyDescent="0.3">
      <c r="A15959" s="2">
        <f>ROW()</f>
        <v>15959</v>
      </c>
      <c r="E15959" s="50"/>
    </row>
    <row r="15960" spans="1:5" ht="14.4" x14ac:dyDescent="0.3">
      <c r="A15960" s="2">
        <f>ROW()</f>
        <v>15960</v>
      </c>
      <c r="E15960" s="50"/>
    </row>
    <row r="15961" spans="1:5" ht="14.4" x14ac:dyDescent="0.3">
      <c r="A15961" s="2">
        <f>ROW()</f>
        <v>15961</v>
      </c>
      <c r="E15961" s="50"/>
    </row>
    <row r="15962" spans="1:5" ht="14.4" x14ac:dyDescent="0.3">
      <c r="A15962" s="2">
        <f>ROW()</f>
        <v>15962</v>
      </c>
      <c r="E15962" s="50"/>
    </row>
    <row r="15963" spans="1:5" ht="14.4" x14ac:dyDescent="0.3">
      <c r="A15963" s="2">
        <f>ROW()</f>
        <v>15963</v>
      </c>
      <c r="E15963" s="50"/>
    </row>
    <row r="15964" spans="1:5" ht="14.4" x14ac:dyDescent="0.3">
      <c r="A15964" s="2">
        <f>ROW()</f>
        <v>15964</v>
      </c>
      <c r="E15964" s="50"/>
    </row>
    <row r="15965" spans="1:5" ht="14.4" x14ac:dyDescent="0.3">
      <c r="A15965" s="2">
        <f>ROW()</f>
        <v>15965</v>
      </c>
      <c r="E15965" s="50"/>
    </row>
    <row r="15966" spans="1:5" ht="14.4" x14ac:dyDescent="0.3">
      <c r="A15966" s="2">
        <f>ROW()</f>
        <v>15966</v>
      </c>
      <c r="E15966" s="50"/>
    </row>
    <row r="15967" spans="1:5" ht="14.4" x14ac:dyDescent="0.3">
      <c r="A15967" s="2">
        <f>ROW()</f>
        <v>15967</v>
      </c>
      <c r="E15967" s="50"/>
    </row>
    <row r="15968" spans="1:5" ht="14.4" x14ac:dyDescent="0.3">
      <c r="A15968" s="2">
        <f>ROW()</f>
        <v>15968</v>
      </c>
      <c r="E15968" s="50"/>
    </row>
    <row r="15969" spans="1:5" ht="14.4" x14ac:dyDescent="0.3">
      <c r="A15969" s="2">
        <f>ROW()</f>
        <v>15969</v>
      </c>
      <c r="E15969" s="50"/>
    </row>
    <row r="15970" spans="1:5" ht="14.4" x14ac:dyDescent="0.3">
      <c r="A15970" s="2">
        <f>ROW()</f>
        <v>15970</v>
      </c>
      <c r="E15970" s="50"/>
    </row>
    <row r="15971" spans="1:5" ht="14.4" x14ac:dyDescent="0.3">
      <c r="A15971" s="2">
        <f>ROW()</f>
        <v>15971</v>
      </c>
      <c r="E15971" s="50"/>
    </row>
    <row r="15972" spans="1:5" ht="14.4" x14ac:dyDescent="0.3">
      <c r="A15972" s="2">
        <f>ROW()</f>
        <v>15972</v>
      </c>
      <c r="E15972" s="50"/>
    </row>
    <row r="15973" spans="1:5" ht="14.4" x14ac:dyDescent="0.3">
      <c r="A15973" s="2">
        <f>ROW()</f>
        <v>15973</v>
      </c>
      <c r="E15973" s="50"/>
    </row>
    <row r="15974" spans="1:5" ht="14.4" x14ac:dyDescent="0.3">
      <c r="A15974" s="2">
        <f>ROW()</f>
        <v>15974</v>
      </c>
      <c r="E15974" s="50"/>
    </row>
    <row r="15975" spans="1:5" ht="14.4" x14ac:dyDescent="0.3">
      <c r="A15975" s="2">
        <f>ROW()</f>
        <v>15975</v>
      </c>
      <c r="E15975" s="50"/>
    </row>
    <row r="15976" spans="1:5" ht="14.4" x14ac:dyDescent="0.3">
      <c r="A15976" s="2">
        <f>ROW()</f>
        <v>15976</v>
      </c>
      <c r="E15976" s="50"/>
    </row>
    <row r="15977" spans="1:5" ht="14.4" x14ac:dyDescent="0.3">
      <c r="A15977" s="2">
        <f>ROW()</f>
        <v>15977</v>
      </c>
      <c r="E15977" s="50"/>
    </row>
    <row r="15978" spans="1:5" ht="14.4" x14ac:dyDescent="0.3">
      <c r="A15978" s="2">
        <f>ROW()</f>
        <v>15978</v>
      </c>
      <c r="E15978" s="50"/>
    </row>
    <row r="15979" spans="1:5" ht="14.4" x14ac:dyDescent="0.3">
      <c r="A15979" s="2">
        <f>ROW()</f>
        <v>15979</v>
      </c>
      <c r="E15979" s="50"/>
    </row>
    <row r="15980" spans="1:5" ht="14.4" x14ac:dyDescent="0.3">
      <c r="A15980" s="2">
        <f>ROW()</f>
        <v>15980</v>
      </c>
      <c r="E15980" s="50"/>
    </row>
    <row r="15981" spans="1:5" ht="14.4" x14ac:dyDescent="0.3">
      <c r="A15981" s="2">
        <f>ROW()</f>
        <v>15981</v>
      </c>
      <c r="E15981" s="50"/>
    </row>
    <row r="15982" spans="1:5" ht="14.4" x14ac:dyDescent="0.3">
      <c r="A15982" s="2">
        <f>ROW()</f>
        <v>15982</v>
      </c>
      <c r="E15982" s="50"/>
    </row>
    <row r="15983" spans="1:5" ht="14.4" x14ac:dyDescent="0.3">
      <c r="A15983" s="2">
        <f>ROW()</f>
        <v>15983</v>
      </c>
      <c r="E15983" s="50"/>
    </row>
    <row r="15984" spans="1:5" ht="14.4" x14ac:dyDescent="0.3">
      <c r="A15984" s="2">
        <f>ROW()</f>
        <v>15984</v>
      </c>
      <c r="E15984" s="50"/>
    </row>
    <row r="15985" spans="1:5" ht="14.4" x14ac:dyDescent="0.3">
      <c r="A15985" s="2">
        <f>ROW()</f>
        <v>15985</v>
      </c>
      <c r="E15985" s="50"/>
    </row>
    <row r="15986" spans="1:5" ht="14.4" x14ac:dyDescent="0.3">
      <c r="A15986" s="2">
        <f>ROW()</f>
        <v>15986</v>
      </c>
      <c r="E15986" s="50"/>
    </row>
    <row r="15987" spans="1:5" ht="14.4" x14ac:dyDescent="0.3">
      <c r="A15987" s="2">
        <f>ROW()</f>
        <v>15987</v>
      </c>
      <c r="E15987" s="50"/>
    </row>
    <row r="15988" spans="1:5" ht="14.4" x14ac:dyDescent="0.3">
      <c r="A15988" s="2">
        <f>ROW()</f>
        <v>15988</v>
      </c>
      <c r="E15988" s="50"/>
    </row>
    <row r="15989" spans="1:5" ht="14.4" x14ac:dyDescent="0.3">
      <c r="A15989" s="2">
        <f>ROW()</f>
        <v>15989</v>
      </c>
      <c r="E15989" s="50"/>
    </row>
    <row r="15990" spans="1:5" ht="14.4" x14ac:dyDescent="0.3">
      <c r="A15990" s="2">
        <f>ROW()</f>
        <v>15990</v>
      </c>
      <c r="E15990" s="50"/>
    </row>
    <row r="15991" spans="1:5" ht="14.4" x14ac:dyDescent="0.3">
      <c r="A15991" s="2">
        <f>ROW()</f>
        <v>15991</v>
      </c>
      <c r="E15991" s="50"/>
    </row>
    <row r="15992" spans="1:5" ht="14.4" x14ac:dyDescent="0.3">
      <c r="A15992" s="2">
        <f>ROW()</f>
        <v>15992</v>
      </c>
      <c r="E15992" s="50"/>
    </row>
    <row r="15993" spans="1:5" ht="14.4" x14ac:dyDescent="0.3">
      <c r="A15993" s="2">
        <f>ROW()</f>
        <v>15993</v>
      </c>
      <c r="E15993" s="50"/>
    </row>
    <row r="15994" spans="1:5" ht="14.4" x14ac:dyDescent="0.3">
      <c r="A15994" s="2">
        <f>ROW()</f>
        <v>15994</v>
      </c>
      <c r="E15994" s="50"/>
    </row>
    <row r="15995" spans="1:5" ht="14.4" x14ac:dyDescent="0.3">
      <c r="A15995" s="2">
        <f>ROW()</f>
        <v>15995</v>
      </c>
      <c r="E15995" s="50"/>
    </row>
    <row r="15996" spans="1:5" ht="14.4" x14ac:dyDescent="0.3">
      <c r="A15996" s="2">
        <f>ROW()</f>
        <v>15996</v>
      </c>
      <c r="E15996" s="50"/>
    </row>
    <row r="15997" spans="1:5" ht="14.4" x14ac:dyDescent="0.3">
      <c r="A15997" s="2">
        <f>ROW()</f>
        <v>15997</v>
      </c>
      <c r="E15997" s="50"/>
    </row>
    <row r="15998" spans="1:5" ht="14.4" x14ac:dyDescent="0.3">
      <c r="A15998" s="2">
        <f>ROW()</f>
        <v>15998</v>
      </c>
      <c r="E15998" s="50"/>
    </row>
    <row r="15999" spans="1:5" ht="14.4" x14ac:dyDescent="0.3">
      <c r="A15999" s="2">
        <f>ROW()</f>
        <v>15999</v>
      </c>
      <c r="E15999" s="50"/>
    </row>
    <row r="16000" spans="1:5" ht="14.4" x14ac:dyDescent="0.3">
      <c r="A16000" s="2">
        <f>ROW()</f>
        <v>16000</v>
      </c>
      <c r="E16000" s="50"/>
    </row>
    <row r="16001" spans="1:5" ht="14.4" x14ac:dyDescent="0.3">
      <c r="A16001" s="2">
        <f>ROW()</f>
        <v>16001</v>
      </c>
      <c r="E16001" s="50"/>
    </row>
    <row r="16002" spans="1:5" ht="14.4" x14ac:dyDescent="0.3">
      <c r="A16002" s="2">
        <f>ROW()</f>
        <v>16002</v>
      </c>
      <c r="E16002" s="50"/>
    </row>
    <row r="16003" spans="1:5" ht="14.4" x14ac:dyDescent="0.3">
      <c r="A16003" s="2">
        <f>ROW()</f>
        <v>16003</v>
      </c>
      <c r="E16003" s="50"/>
    </row>
    <row r="16004" spans="1:5" ht="14.4" x14ac:dyDescent="0.3">
      <c r="A16004" s="2">
        <f>ROW()</f>
        <v>16004</v>
      </c>
      <c r="E16004" s="50"/>
    </row>
    <row r="16005" spans="1:5" ht="14.4" x14ac:dyDescent="0.3">
      <c r="A16005" s="2">
        <f>ROW()</f>
        <v>16005</v>
      </c>
      <c r="E16005" s="50"/>
    </row>
    <row r="16006" spans="1:5" ht="14.4" x14ac:dyDescent="0.3">
      <c r="A16006" s="2">
        <f>ROW()</f>
        <v>16006</v>
      </c>
      <c r="E16006" s="50"/>
    </row>
    <row r="16007" spans="1:5" ht="14.4" x14ac:dyDescent="0.3">
      <c r="A16007" s="2">
        <f>ROW()</f>
        <v>16007</v>
      </c>
      <c r="E16007" s="50"/>
    </row>
    <row r="16008" spans="1:5" ht="14.4" x14ac:dyDescent="0.3">
      <c r="A16008" s="2">
        <f>ROW()</f>
        <v>16008</v>
      </c>
      <c r="E16008" s="50"/>
    </row>
    <row r="16009" spans="1:5" ht="14.4" x14ac:dyDescent="0.3">
      <c r="A16009" s="2">
        <f>ROW()</f>
        <v>16009</v>
      </c>
      <c r="E16009" s="50"/>
    </row>
    <row r="16010" spans="1:5" ht="14.4" x14ac:dyDescent="0.3">
      <c r="A16010" s="2">
        <f>ROW()</f>
        <v>16010</v>
      </c>
      <c r="E16010" s="50"/>
    </row>
    <row r="16011" spans="1:5" ht="14.4" x14ac:dyDescent="0.3">
      <c r="A16011" s="2">
        <f>ROW()</f>
        <v>16011</v>
      </c>
      <c r="E16011" s="50"/>
    </row>
    <row r="16012" spans="1:5" ht="14.4" x14ac:dyDescent="0.3">
      <c r="A16012" s="2">
        <f>ROW()</f>
        <v>16012</v>
      </c>
      <c r="E16012" s="50"/>
    </row>
    <row r="16013" spans="1:5" ht="14.4" x14ac:dyDescent="0.3">
      <c r="A16013" s="2">
        <f>ROW()</f>
        <v>16013</v>
      </c>
      <c r="E16013" s="50"/>
    </row>
    <row r="16014" spans="1:5" ht="14.4" x14ac:dyDescent="0.3">
      <c r="A16014" s="2">
        <f>ROW()</f>
        <v>16014</v>
      </c>
      <c r="E16014" s="50"/>
    </row>
    <row r="16015" spans="1:5" ht="14.4" x14ac:dyDescent="0.3">
      <c r="A16015" s="2">
        <f>ROW()</f>
        <v>16015</v>
      </c>
      <c r="E16015" s="50"/>
    </row>
    <row r="16016" spans="1:5" ht="14.4" x14ac:dyDescent="0.3">
      <c r="A16016" s="2">
        <f>ROW()</f>
        <v>16016</v>
      </c>
      <c r="E16016" s="50"/>
    </row>
    <row r="16017" spans="1:5" ht="14.4" x14ac:dyDescent="0.3">
      <c r="A16017" s="2">
        <f>ROW()</f>
        <v>16017</v>
      </c>
      <c r="E16017" s="50"/>
    </row>
    <row r="16018" spans="1:5" ht="14.4" x14ac:dyDescent="0.3">
      <c r="A16018" s="2">
        <f>ROW()</f>
        <v>16018</v>
      </c>
      <c r="E16018" s="50"/>
    </row>
    <row r="16019" spans="1:5" ht="14.4" x14ac:dyDescent="0.3">
      <c r="A16019" s="2">
        <f>ROW()</f>
        <v>16019</v>
      </c>
      <c r="E16019" s="50"/>
    </row>
    <row r="16020" spans="1:5" ht="14.4" x14ac:dyDescent="0.3">
      <c r="A16020" s="2">
        <f>ROW()</f>
        <v>16020</v>
      </c>
      <c r="E16020" s="50"/>
    </row>
    <row r="16021" spans="1:5" ht="14.4" x14ac:dyDescent="0.3">
      <c r="A16021" s="2">
        <f>ROW()</f>
        <v>16021</v>
      </c>
      <c r="E16021" s="50"/>
    </row>
    <row r="16022" spans="1:5" ht="14.4" x14ac:dyDescent="0.3">
      <c r="A16022" s="2">
        <f>ROW()</f>
        <v>16022</v>
      </c>
      <c r="E16022" s="50"/>
    </row>
    <row r="16023" spans="1:5" ht="14.4" x14ac:dyDescent="0.3">
      <c r="A16023" s="2">
        <f>ROW()</f>
        <v>16023</v>
      </c>
      <c r="E16023" s="50"/>
    </row>
    <row r="16024" spans="1:5" ht="14.4" x14ac:dyDescent="0.3">
      <c r="A16024" s="2">
        <f>ROW()</f>
        <v>16024</v>
      </c>
      <c r="E16024" s="50"/>
    </row>
    <row r="16025" spans="1:5" ht="14.4" x14ac:dyDescent="0.3">
      <c r="A16025" s="2">
        <f>ROW()</f>
        <v>16025</v>
      </c>
      <c r="E16025" s="50"/>
    </row>
    <row r="16026" spans="1:5" ht="14.4" x14ac:dyDescent="0.3">
      <c r="A16026" s="2">
        <f>ROW()</f>
        <v>16026</v>
      </c>
      <c r="E16026" s="50"/>
    </row>
    <row r="16027" spans="1:5" ht="14.4" x14ac:dyDescent="0.3">
      <c r="A16027" s="2">
        <f>ROW()</f>
        <v>16027</v>
      </c>
      <c r="E16027" s="50"/>
    </row>
    <row r="16028" spans="1:5" ht="14.4" x14ac:dyDescent="0.3">
      <c r="A16028" s="2">
        <f>ROW()</f>
        <v>16028</v>
      </c>
      <c r="E16028" s="50"/>
    </row>
    <row r="16029" spans="1:5" ht="14.4" x14ac:dyDescent="0.3">
      <c r="A16029" s="2">
        <f>ROW()</f>
        <v>16029</v>
      </c>
      <c r="E16029" s="50"/>
    </row>
    <row r="16030" spans="1:5" ht="14.4" x14ac:dyDescent="0.3">
      <c r="A16030" s="2">
        <f>ROW()</f>
        <v>16030</v>
      </c>
      <c r="E16030" s="50"/>
    </row>
    <row r="16031" spans="1:5" ht="14.4" x14ac:dyDescent="0.3">
      <c r="A16031" s="2">
        <f>ROW()</f>
        <v>16031</v>
      </c>
      <c r="E16031" s="50"/>
    </row>
    <row r="16032" spans="1:5" ht="14.4" x14ac:dyDescent="0.3">
      <c r="A16032" s="2">
        <f>ROW()</f>
        <v>16032</v>
      </c>
      <c r="E16032" s="50"/>
    </row>
    <row r="16033" spans="1:5" ht="14.4" x14ac:dyDescent="0.3">
      <c r="A16033" s="2">
        <f>ROW()</f>
        <v>16033</v>
      </c>
      <c r="E16033" s="50"/>
    </row>
    <row r="16034" spans="1:5" ht="14.4" x14ac:dyDescent="0.3">
      <c r="A16034" s="2">
        <f>ROW()</f>
        <v>16034</v>
      </c>
      <c r="E16034" s="50"/>
    </row>
    <row r="16035" spans="1:5" ht="14.4" x14ac:dyDescent="0.3">
      <c r="A16035" s="2">
        <f>ROW()</f>
        <v>16035</v>
      </c>
      <c r="E16035" s="50"/>
    </row>
    <row r="16036" spans="1:5" ht="14.4" x14ac:dyDescent="0.3">
      <c r="A16036" s="2">
        <f>ROW()</f>
        <v>16036</v>
      </c>
      <c r="E16036" s="50"/>
    </row>
    <row r="16037" spans="1:5" ht="14.4" x14ac:dyDescent="0.3">
      <c r="A16037" s="2">
        <f>ROW()</f>
        <v>16037</v>
      </c>
      <c r="E16037" s="50"/>
    </row>
    <row r="16038" spans="1:5" ht="14.4" x14ac:dyDescent="0.3">
      <c r="A16038" s="2">
        <f>ROW()</f>
        <v>16038</v>
      </c>
      <c r="E16038" s="50"/>
    </row>
    <row r="16039" spans="1:5" ht="14.4" x14ac:dyDescent="0.3">
      <c r="A16039" s="2">
        <f>ROW()</f>
        <v>16039</v>
      </c>
      <c r="E16039" s="50"/>
    </row>
    <row r="16040" spans="1:5" ht="14.4" x14ac:dyDescent="0.3">
      <c r="A16040" s="2">
        <f>ROW()</f>
        <v>16040</v>
      </c>
      <c r="E16040" s="50"/>
    </row>
    <row r="16041" spans="1:5" ht="14.4" x14ac:dyDescent="0.3">
      <c r="A16041" s="2">
        <f>ROW()</f>
        <v>16041</v>
      </c>
      <c r="E16041" s="50"/>
    </row>
    <row r="16042" spans="1:5" ht="14.4" x14ac:dyDescent="0.3">
      <c r="A16042" s="2">
        <f>ROW()</f>
        <v>16042</v>
      </c>
      <c r="E16042" s="50"/>
    </row>
    <row r="16043" spans="1:5" ht="14.4" x14ac:dyDescent="0.3">
      <c r="A16043" s="2">
        <f>ROW()</f>
        <v>16043</v>
      </c>
      <c r="E16043" s="50"/>
    </row>
    <row r="16044" spans="1:5" ht="14.4" x14ac:dyDescent="0.3">
      <c r="A16044" s="2">
        <f>ROW()</f>
        <v>16044</v>
      </c>
      <c r="E16044" s="50"/>
    </row>
    <row r="16045" spans="1:5" ht="14.4" x14ac:dyDescent="0.3">
      <c r="A16045" s="2">
        <f>ROW()</f>
        <v>16045</v>
      </c>
      <c r="E16045" s="50"/>
    </row>
    <row r="16046" spans="1:5" ht="14.4" x14ac:dyDescent="0.3">
      <c r="A16046" s="2">
        <f>ROW()</f>
        <v>16046</v>
      </c>
      <c r="E16046" s="50"/>
    </row>
    <row r="16047" spans="1:5" ht="14.4" x14ac:dyDescent="0.3">
      <c r="A16047" s="2">
        <f>ROW()</f>
        <v>16047</v>
      </c>
      <c r="E16047" s="50"/>
    </row>
    <row r="16048" spans="1:5" ht="14.4" x14ac:dyDescent="0.3">
      <c r="A16048" s="2">
        <f>ROW()</f>
        <v>16048</v>
      </c>
      <c r="E16048" s="50"/>
    </row>
    <row r="16049" spans="1:5" ht="14.4" x14ac:dyDescent="0.3">
      <c r="A16049" s="2">
        <f>ROW()</f>
        <v>16049</v>
      </c>
      <c r="E16049" s="50"/>
    </row>
    <row r="16050" spans="1:5" ht="14.4" x14ac:dyDescent="0.3">
      <c r="A16050" s="2">
        <f>ROW()</f>
        <v>16050</v>
      </c>
      <c r="E16050" s="50"/>
    </row>
    <row r="16051" spans="1:5" ht="14.4" x14ac:dyDescent="0.3">
      <c r="A16051" s="2">
        <f>ROW()</f>
        <v>16051</v>
      </c>
      <c r="E16051" s="50"/>
    </row>
    <row r="16052" spans="1:5" ht="14.4" x14ac:dyDescent="0.3">
      <c r="A16052" s="2">
        <f>ROW()</f>
        <v>16052</v>
      </c>
      <c r="E16052" s="50"/>
    </row>
    <row r="16053" spans="1:5" ht="14.4" x14ac:dyDescent="0.3">
      <c r="A16053" s="2">
        <f>ROW()</f>
        <v>16053</v>
      </c>
      <c r="E16053" s="50"/>
    </row>
    <row r="16054" spans="1:5" ht="14.4" x14ac:dyDescent="0.3">
      <c r="A16054" s="2">
        <f>ROW()</f>
        <v>16054</v>
      </c>
      <c r="E16054" s="50"/>
    </row>
    <row r="16055" spans="1:5" ht="14.4" x14ac:dyDescent="0.3">
      <c r="A16055" s="2">
        <f>ROW()</f>
        <v>16055</v>
      </c>
      <c r="E16055" s="50"/>
    </row>
    <row r="16056" spans="1:5" ht="14.4" x14ac:dyDescent="0.3">
      <c r="A16056" s="2">
        <f>ROW()</f>
        <v>16056</v>
      </c>
      <c r="E16056" s="50"/>
    </row>
    <row r="16057" spans="1:5" ht="14.4" x14ac:dyDescent="0.3">
      <c r="A16057" s="2">
        <f>ROW()</f>
        <v>16057</v>
      </c>
      <c r="E16057" s="50"/>
    </row>
    <row r="16058" spans="1:5" ht="14.4" x14ac:dyDescent="0.3">
      <c r="A16058" s="2">
        <f>ROW()</f>
        <v>16058</v>
      </c>
      <c r="E16058" s="50"/>
    </row>
    <row r="16059" spans="1:5" ht="14.4" x14ac:dyDescent="0.3">
      <c r="A16059" s="2">
        <f>ROW()</f>
        <v>16059</v>
      </c>
      <c r="E16059" s="50"/>
    </row>
    <row r="16060" spans="1:5" ht="14.4" x14ac:dyDescent="0.3">
      <c r="A16060" s="2">
        <f>ROW()</f>
        <v>16060</v>
      </c>
      <c r="E16060" s="50"/>
    </row>
    <row r="16061" spans="1:5" ht="14.4" x14ac:dyDescent="0.3">
      <c r="A16061" s="2">
        <f>ROW()</f>
        <v>16061</v>
      </c>
      <c r="E16061" s="50"/>
    </row>
    <row r="16062" spans="1:5" ht="14.4" x14ac:dyDescent="0.3">
      <c r="A16062" s="2">
        <f>ROW()</f>
        <v>16062</v>
      </c>
      <c r="E16062" s="50"/>
    </row>
    <row r="16063" spans="1:5" ht="14.4" x14ac:dyDescent="0.3">
      <c r="A16063" s="2">
        <f>ROW()</f>
        <v>16063</v>
      </c>
      <c r="E16063" s="50"/>
    </row>
    <row r="16064" spans="1:5" ht="14.4" x14ac:dyDescent="0.3">
      <c r="A16064" s="2">
        <f>ROW()</f>
        <v>16064</v>
      </c>
      <c r="E16064" s="50"/>
    </row>
    <row r="16065" spans="1:5" ht="14.4" x14ac:dyDescent="0.3">
      <c r="A16065" s="2">
        <f>ROW()</f>
        <v>16065</v>
      </c>
      <c r="E16065" s="50"/>
    </row>
    <row r="16066" spans="1:5" ht="14.4" x14ac:dyDescent="0.3">
      <c r="A16066" s="2">
        <f>ROW()</f>
        <v>16066</v>
      </c>
      <c r="E16066" s="50"/>
    </row>
    <row r="16067" spans="1:5" ht="14.4" x14ac:dyDescent="0.3">
      <c r="A16067" s="2">
        <f>ROW()</f>
        <v>16067</v>
      </c>
      <c r="E16067" s="50"/>
    </row>
    <row r="16068" spans="1:5" ht="14.4" x14ac:dyDescent="0.3">
      <c r="A16068" s="2">
        <f>ROW()</f>
        <v>16068</v>
      </c>
      <c r="E16068" s="50"/>
    </row>
    <row r="16069" spans="1:5" ht="14.4" x14ac:dyDescent="0.3">
      <c r="A16069" s="2">
        <f>ROW()</f>
        <v>16069</v>
      </c>
      <c r="E16069" s="50"/>
    </row>
    <row r="16070" spans="1:5" ht="14.4" x14ac:dyDescent="0.3">
      <c r="A16070" s="2">
        <f>ROW()</f>
        <v>16070</v>
      </c>
      <c r="E16070" s="50"/>
    </row>
    <row r="16071" spans="1:5" ht="14.4" x14ac:dyDescent="0.3">
      <c r="A16071" s="2">
        <f>ROW()</f>
        <v>16071</v>
      </c>
      <c r="E16071" s="50"/>
    </row>
    <row r="16072" spans="1:5" ht="14.4" x14ac:dyDescent="0.3">
      <c r="A16072" s="2">
        <f>ROW()</f>
        <v>16072</v>
      </c>
      <c r="E16072" s="50"/>
    </row>
    <row r="16073" spans="1:5" ht="14.4" x14ac:dyDescent="0.3">
      <c r="A16073" s="2">
        <f>ROW()</f>
        <v>16073</v>
      </c>
      <c r="E16073" s="50"/>
    </row>
    <row r="16074" spans="1:5" ht="14.4" x14ac:dyDescent="0.3">
      <c r="A16074" s="2">
        <f>ROW()</f>
        <v>16074</v>
      </c>
      <c r="E16074" s="50"/>
    </row>
    <row r="16075" spans="1:5" ht="14.4" x14ac:dyDescent="0.3">
      <c r="A16075" s="2">
        <f>ROW()</f>
        <v>16075</v>
      </c>
      <c r="E16075" s="50"/>
    </row>
    <row r="16076" spans="1:5" ht="14.4" x14ac:dyDescent="0.3">
      <c r="A16076" s="2">
        <f>ROW()</f>
        <v>16076</v>
      </c>
      <c r="E16076" s="50"/>
    </row>
    <row r="16077" spans="1:5" ht="14.4" x14ac:dyDescent="0.3">
      <c r="A16077" s="2">
        <f>ROW()</f>
        <v>16077</v>
      </c>
      <c r="E16077" s="50"/>
    </row>
    <row r="16078" spans="1:5" ht="14.4" x14ac:dyDescent="0.3">
      <c r="A16078" s="2">
        <f>ROW()</f>
        <v>16078</v>
      </c>
      <c r="E16078" s="50"/>
    </row>
    <row r="16079" spans="1:5" ht="14.4" x14ac:dyDescent="0.3">
      <c r="A16079" s="2">
        <f>ROW()</f>
        <v>16079</v>
      </c>
      <c r="E16079" s="50"/>
    </row>
    <row r="16080" spans="1:5" ht="14.4" x14ac:dyDescent="0.3">
      <c r="A16080" s="2">
        <f>ROW()</f>
        <v>16080</v>
      </c>
      <c r="E16080" s="50"/>
    </row>
    <row r="16081" spans="1:5" ht="14.4" x14ac:dyDescent="0.3">
      <c r="A16081" s="2">
        <f>ROW()</f>
        <v>16081</v>
      </c>
      <c r="E16081" s="50"/>
    </row>
    <row r="16082" spans="1:5" ht="14.4" x14ac:dyDescent="0.3">
      <c r="A16082" s="2">
        <f>ROW()</f>
        <v>16082</v>
      </c>
      <c r="E16082" s="50"/>
    </row>
    <row r="16083" spans="1:5" ht="14.4" x14ac:dyDescent="0.3">
      <c r="A16083" s="2">
        <f>ROW()</f>
        <v>16083</v>
      </c>
      <c r="E16083" s="50"/>
    </row>
    <row r="16084" spans="1:5" ht="14.4" x14ac:dyDescent="0.3">
      <c r="A16084" s="2">
        <f>ROW()</f>
        <v>16084</v>
      </c>
      <c r="E16084" s="50"/>
    </row>
    <row r="16085" spans="1:5" ht="14.4" x14ac:dyDescent="0.3">
      <c r="A16085" s="2">
        <f>ROW()</f>
        <v>16085</v>
      </c>
      <c r="E16085" s="50"/>
    </row>
    <row r="16086" spans="1:5" ht="14.4" x14ac:dyDescent="0.3">
      <c r="A16086" s="2">
        <f>ROW()</f>
        <v>16086</v>
      </c>
      <c r="E16086" s="50"/>
    </row>
    <row r="16087" spans="1:5" ht="14.4" x14ac:dyDescent="0.3">
      <c r="A16087" s="2">
        <f>ROW()</f>
        <v>16087</v>
      </c>
      <c r="E16087" s="50"/>
    </row>
    <row r="16088" spans="1:5" ht="14.4" x14ac:dyDescent="0.3">
      <c r="A16088" s="2">
        <f>ROW()</f>
        <v>16088</v>
      </c>
      <c r="E16088" s="50"/>
    </row>
    <row r="16089" spans="1:5" ht="14.4" x14ac:dyDescent="0.3">
      <c r="A16089" s="2">
        <f>ROW()</f>
        <v>16089</v>
      </c>
      <c r="E16089" s="50"/>
    </row>
    <row r="16090" spans="1:5" ht="14.4" x14ac:dyDescent="0.3">
      <c r="A16090" s="2">
        <f>ROW()</f>
        <v>16090</v>
      </c>
      <c r="E16090" s="50"/>
    </row>
    <row r="16091" spans="1:5" ht="14.4" x14ac:dyDescent="0.3">
      <c r="A16091" s="2">
        <f>ROW()</f>
        <v>16091</v>
      </c>
      <c r="E16091" s="50"/>
    </row>
    <row r="16092" spans="1:5" ht="14.4" x14ac:dyDescent="0.3">
      <c r="A16092" s="2">
        <f>ROW()</f>
        <v>16092</v>
      </c>
      <c r="E16092" s="50"/>
    </row>
    <row r="16093" spans="1:5" ht="14.4" x14ac:dyDescent="0.3">
      <c r="A16093" s="2">
        <f>ROW()</f>
        <v>16093</v>
      </c>
      <c r="E16093" s="50"/>
    </row>
    <row r="16094" spans="1:5" ht="14.4" x14ac:dyDescent="0.3">
      <c r="A16094" s="2">
        <f>ROW()</f>
        <v>16094</v>
      </c>
      <c r="E16094" s="50"/>
    </row>
    <row r="16095" spans="1:5" ht="14.4" x14ac:dyDescent="0.3">
      <c r="A16095" s="2">
        <f>ROW()</f>
        <v>16095</v>
      </c>
      <c r="E16095" s="50"/>
    </row>
    <row r="16096" spans="1:5" ht="14.4" x14ac:dyDescent="0.3">
      <c r="A16096" s="2">
        <f>ROW()</f>
        <v>16096</v>
      </c>
      <c r="E16096" s="50"/>
    </row>
    <row r="16097" spans="1:5" ht="14.4" x14ac:dyDescent="0.3">
      <c r="A16097" s="2">
        <f>ROW()</f>
        <v>16097</v>
      </c>
      <c r="E16097" s="50"/>
    </row>
    <row r="16098" spans="1:5" ht="14.4" x14ac:dyDescent="0.3">
      <c r="A16098" s="2">
        <f>ROW()</f>
        <v>16098</v>
      </c>
      <c r="E16098" s="50"/>
    </row>
    <row r="16099" spans="1:5" ht="14.4" x14ac:dyDescent="0.3">
      <c r="A16099" s="2">
        <f>ROW()</f>
        <v>16099</v>
      </c>
      <c r="E16099" s="50"/>
    </row>
    <row r="16100" spans="1:5" ht="14.4" x14ac:dyDescent="0.3">
      <c r="A16100" s="2">
        <f>ROW()</f>
        <v>16100</v>
      </c>
      <c r="E16100" s="50"/>
    </row>
    <row r="16101" spans="1:5" ht="14.4" x14ac:dyDescent="0.3">
      <c r="A16101" s="2">
        <f>ROW()</f>
        <v>16101</v>
      </c>
      <c r="E16101" s="50"/>
    </row>
    <row r="16102" spans="1:5" ht="14.4" x14ac:dyDescent="0.3">
      <c r="A16102" s="2">
        <f>ROW()</f>
        <v>16102</v>
      </c>
      <c r="E16102" s="50"/>
    </row>
    <row r="16103" spans="1:5" ht="14.4" x14ac:dyDescent="0.3">
      <c r="A16103" s="2">
        <f>ROW()</f>
        <v>16103</v>
      </c>
      <c r="E16103" s="50"/>
    </row>
    <row r="16104" spans="1:5" ht="14.4" x14ac:dyDescent="0.3">
      <c r="A16104" s="2">
        <f>ROW()</f>
        <v>16104</v>
      </c>
      <c r="E16104" s="50"/>
    </row>
    <row r="16105" spans="1:5" ht="14.4" x14ac:dyDescent="0.3">
      <c r="A16105" s="2">
        <f>ROW()</f>
        <v>16105</v>
      </c>
      <c r="E16105" s="50"/>
    </row>
    <row r="16106" spans="1:5" ht="14.4" x14ac:dyDescent="0.3">
      <c r="A16106" s="2">
        <f>ROW()</f>
        <v>16106</v>
      </c>
      <c r="E16106" s="50"/>
    </row>
    <row r="16107" spans="1:5" ht="14.4" x14ac:dyDescent="0.3">
      <c r="A16107" s="2">
        <f>ROW()</f>
        <v>16107</v>
      </c>
      <c r="E16107" s="50"/>
    </row>
    <row r="16108" spans="1:5" ht="14.4" x14ac:dyDescent="0.3">
      <c r="A16108" s="2">
        <f>ROW()</f>
        <v>16108</v>
      </c>
      <c r="E16108" s="50"/>
    </row>
    <row r="16109" spans="1:5" ht="14.4" x14ac:dyDescent="0.3">
      <c r="A16109" s="2">
        <f>ROW()</f>
        <v>16109</v>
      </c>
      <c r="E16109" s="50"/>
    </row>
    <row r="16110" spans="1:5" ht="14.4" x14ac:dyDescent="0.3">
      <c r="A16110" s="2">
        <f>ROW()</f>
        <v>16110</v>
      </c>
      <c r="E16110" s="50"/>
    </row>
    <row r="16111" spans="1:5" ht="14.4" x14ac:dyDescent="0.3">
      <c r="A16111" s="2">
        <f>ROW()</f>
        <v>16111</v>
      </c>
      <c r="E16111" s="50"/>
    </row>
    <row r="16112" spans="1:5" ht="14.4" x14ac:dyDescent="0.3">
      <c r="A16112" s="2">
        <f>ROW()</f>
        <v>16112</v>
      </c>
      <c r="E16112" s="50"/>
    </row>
    <row r="16113" spans="1:5" ht="14.4" x14ac:dyDescent="0.3">
      <c r="A16113" s="2">
        <f>ROW()</f>
        <v>16113</v>
      </c>
      <c r="E16113" s="50"/>
    </row>
    <row r="16114" spans="1:5" ht="14.4" x14ac:dyDescent="0.3">
      <c r="A16114" s="2">
        <f>ROW()</f>
        <v>16114</v>
      </c>
      <c r="E16114" s="50"/>
    </row>
    <row r="16115" spans="1:5" ht="14.4" x14ac:dyDescent="0.3">
      <c r="A16115" s="2">
        <f>ROW()</f>
        <v>16115</v>
      </c>
      <c r="E16115" s="50"/>
    </row>
    <row r="16116" spans="1:5" ht="14.4" x14ac:dyDescent="0.3">
      <c r="A16116" s="2">
        <f>ROW()</f>
        <v>16116</v>
      </c>
      <c r="E16116" s="50"/>
    </row>
    <row r="16117" spans="1:5" ht="14.4" x14ac:dyDescent="0.3">
      <c r="A16117" s="2">
        <f>ROW()</f>
        <v>16117</v>
      </c>
      <c r="E16117" s="50"/>
    </row>
    <row r="16118" spans="1:5" ht="14.4" x14ac:dyDescent="0.3">
      <c r="A16118" s="2">
        <f>ROW()</f>
        <v>16118</v>
      </c>
      <c r="E16118" s="50"/>
    </row>
    <row r="16119" spans="1:5" ht="14.4" x14ac:dyDescent="0.3">
      <c r="A16119" s="2">
        <f>ROW()</f>
        <v>16119</v>
      </c>
      <c r="E16119" s="50"/>
    </row>
    <row r="16120" spans="1:5" ht="14.4" x14ac:dyDescent="0.3">
      <c r="A16120" s="2">
        <f>ROW()</f>
        <v>16120</v>
      </c>
      <c r="E16120" s="50"/>
    </row>
    <row r="16121" spans="1:5" ht="14.4" x14ac:dyDescent="0.3">
      <c r="A16121" s="2">
        <f>ROW()</f>
        <v>16121</v>
      </c>
      <c r="E16121" s="50"/>
    </row>
    <row r="16122" spans="1:5" ht="14.4" x14ac:dyDescent="0.3">
      <c r="A16122" s="2">
        <f>ROW()</f>
        <v>16122</v>
      </c>
      <c r="E16122" s="50"/>
    </row>
    <row r="16123" spans="1:5" ht="14.4" x14ac:dyDescent="0.3">
      <c r="A16123" s="2">
        <f>ROW()</f>
        <v>16123</v>
      </c>
      <c r="E16123" s="50"/>
    </row>
    <row r="16124" spans="1:5" ht="14.4" x14ac:dyDescent="0.3">
      <c r="A16124" s="2">
        <f>ROW()</f>
        <v>16124</v>
      </c>
      <c r="E16124" s="50"/>
    </row>
    <row r="16125" spans="1:5" ht="14.4" x14ac:dyDescent="0.3">
      <c r="A16125" s="2">
        <f>ROW()</f>
        <v>16125</v>
      </c>
      <c r="E16125" s="50"/>
    </row>
    <row r="16126" spans="1:5" ht="14.4" x14ac:dyDescent="0.3">
      <c r="A16126" s="2">
        <f>ROW()</f>
        <v>16126</v>
      </c>
      <c r="E16126" s="50"/>
    </row>
    <row r="16127" spans="1:5" ht="14.4" x14ac:dyDescent="0.3">
      <c r="A16127" s="2">
        <f>ROW()</f>
        <v>16127</v>
      </c>
      <c r="E16127" s="50"/>
    </row>
    <row r="16128" spans="1:5" ht="14.4" x14ac:dyDescent="0.3">
      <c r="A16128" s="2">
        <f>ROW()</f>
        <v>16128</v>
      </c>
      <c r="E16128" s="50"/>
    </row>
    <row r="16129" spans="1:5" ht="14.4" x14ac:dyDescent="0.3">
      <c r="A16129" s="2">
        <f>ROW()</f>
        <v>16129</v>
      </c>
      <c r="E16129" s="50"/>
    </row>
    <row r="16130" spans="1:5" ht="14.4" x14ac:dyDescent="0.3">
      <c r="A16130" s="2">
        <f>ROW()</f>
        <v>16130</v>
      </c>
      <c r="E16130" s="50"/>
    </row>
    <row r="16131" spans="1:5" ht="14.4" x14ac:dyDescent="0.3">
      <c r="A16131" s="2">
        <f>ROW()</f>
        <v>16131</v>
      </c>
      <c r="E16131" s="50"/>
    </row>
    <row r="16132" spans="1:5" ht="14.4" x14ac:dyDescent="0.3">
      <c r="A16132" s="2">
        <f>ROW()</f>
        <v>16132</v>
      </c>
      <c r="E16132" s="50"/>
    </row>
    <row r="16133" spans="1:5" ht="14.4" x14ac:dyDescent="0.3">
      <c r="A16133" s="2">
        <f>ROW()</f>
        <v>16133</v>
      </c>
      <c r="E16133" s="50"/>
    </row>
    <row r="16134" spans="1:5" ht="14.4" x14ac:dyDescent="0.3">
      <c r="A16134" s="2">
        <f>ROW()</f>
        <v>16134</v>
      </c>
      <c r="E16134" s="50"/>
    </row>
    <row r="16135" spans="1:5" ht="14.4" x14ac:dyDescent="0.3">
      <c r="A16135" s="2">
        <f>ROW()</f>
        <v>16135</v>
      </c>
      <c r="E16135" s="50"/>
    </row>
    <row r="16136" spans="1:5" ht="14.4" x14ac:dyDescent="0.3">
      <c r="A16136" s="2">
        <f>ROW()</f>
        <v>16136</v>
      </c>
      <c r="E16136" s="50"/>
    </row>
    <row r="16137" spans="1:5" ht="14.4" x14ac:dyDescent="0.3">
      <c r="A16137" s="2">
        <f>ROW()</f>
        <v>16137</v>
      </c>
      <c r="E16137" s="50"/>
    </row>
    <row r="16138" spans="1:5" ht="14.4" x14ac:dyDescent="0.3">
      <c r="A16138" s="2">
        <f>ROW()</f>
        <v>16138</v>
      </c>
      <c r="E16138" s="50"/>
    </row>
    <row r="16139" spans="1:5" ht="14.4" x14ac:dyDescent="0.3">
      <c r="A16139" s="2">
        <f>ROW()</f>
        <v>16139</v>
      </c>
      <c r="E16139" s="50"/>
    </row>
    <row r="16140" spans="1:5" ht="14.4" x14ac:dyDescent="0.3">
      <c r="A16140" s="2">
        <f>ROW()</f>
        <v>16140</v>
      </c>
      <c r="E16140" s="50"/>
    </row>
    <row r="16141" spans="1:5" ht="14.4" x14ac:dyDescent="0.3">
      <c r="A16141" s="2">
        <f>ROW()</f>
        <v>16141</v>
      </c>
      <c r="E16141" s="50"/>
    </row>
    <row r="16142" spans="1:5" ht="14.4" x14ac:dyDescent="0.3">
      <c r="A16142" s="2">
        <f>ROW()</f>
        <v>16142</v>
      </c>
      <c r="E16142" s="50"/>
    </row>
    <row r="16143" spans="1:5" ht="14.4" x14ac:dyDescent="0.3">
      <c r="A16143" s="2">
        <f>ROW()</f>
        <v>16143</v>
      </c>
      <c r="E16143" s="50"/>
    </row>
    <row r="16144" spans="1:5" ht="14.4" x14ac:dyDescent="0.3">
      <c r="A16144" s="2">
        <f>ROW()</f>
        <v>16144</v>
      </c>
      <c r="E16144" s="50"/>
    </row>
    <row r="16145" spans="1:5" ht="14.4" x14ac:dyDescent="0.3">
      <c r="A16145" s="2">
        <f>ROW()</f>
        <v>16145</v>
      </c>
      <c r="E16145" s="50"/>
    </row>
    <row r="16146" spans="1:5" ht="14.4" x14ac:dyDescent="0.3">
      <c r="A16146" s="2">
        <f>ROW()</f>
        <v>16146</v>
      </c>
      <c r="E16146" s="50"/>
    </row>
    <row r="16147" spans="1:5" ht="14.4" x14ac:dyDescent="0.3">
      <c r="A16147" s="2">
        <f>ROW()</f>
        <v>16147</v>
      </c>
      <c r="E16147" s="50"/>
    </row>
    <row r="16148" spans="1:5" ht="14.4" x14ac:dyDescent="0.3">
      <c r="A16148" s="2">
        <f>ROW()</f>
        <v>16148</v>
      </c>
      <c r="E16148" s="50"/>
    </row>
    <row r="16149" spans="1:5" ht="14.4" x14ac:dyDescent="0.3">
      <c r="A16149" s="2">
        <f>ROW()</f>
        <v>16149</v>
      </c>
      <c r="E16149" s="50"/>
    </row>
    <row r="16150" spans="1:5" ht="14.4" x14ac:dyDescent="0.3">
      <c r="A16150" s="2">
        <f>ROW()</f>
        <v>16150</v>
      </c>
      <c r="E16150" s="50"/>
    </row>
    <row r="16151" spans="1:5" ht="14.4" x14ac:dyDescent="0.3">
      <c r="A16151" s="2">
        <f>ROW()</f>
        <v>16151</v>
      </c>
      <c r="E16151" s="50"/>
    </row>
    <row r="16152" spans="1:5" ht="14.4" x14ac:dyDescent="0.3">
      <c r="A16152" s="2">
        <f>ROW()</f>
        <v>16152</v>
      </c>
      <c r="E16152" s="50"/>
    </row>
    <row r="16153" spans="1:5" ht="14.4" x14ac:dyDescent="0.3">
      <c r="A16153" s="2">
        <f>ROW()</f>
        <v>16153</v>
      </c>
      <c r="E16153" s="50"/>
    </row>
    <row r="16154" spans="1:5" ht="14.4" x14ac:dyDescent="0.3">
      <c r="A16154" s="2">
        <f>ROW()</f>
        <v>16154</v>
      </c>
      <c r="E16154" s="50"/>
    </row>
    <row r="16155" spans="1:5" ht="14.4" x14ac:dyDescent="0.3">
      <c r="A16155" s="2">
        <f>ROW()</f>
        <v>16155</v>
      </c>
      <c r="E16155" s="50"/>
    </row>
    <row r="16156" spans="1:5" ht="14.4" x14ac:dyDescent="0.3">
      <c r="A16156" s="2">
        <f>ROW()</f>
        <v>16156</v>
      </c>
      <c r="E16156" s="50"/>
    </row>
    <row r="16157" spans="1:5" ht="14.4" x14ac:dyDescent="0.3">
      <c r="A16157" s="2">
        <f>ROW()</f>
        <v>16157</v>
      </c>
      <c r="E16157" s="50"/>
    </row>
    <row r="16158" spans="1:5" ht="14.4" x14ac:dyDescent="0.3">
      <c r="A16158" s="2">
        <f>ROW()</f>
        <v>16158</v>
      </c>
      <c r="E16158" s="50"/>
    </row>
    <row r="16159" spans="1:5" ht="14.4" x14ac:dyDescent="0.3">
      <c r="A16159" s="2">
        <f>ROW()</f>
        <v>16159</v>
      </c>
      <c r="E16159" s="50"/>
    </row>
    <row r="16160" spans="1:5" ht="14.4" x14ac:dyDescent="0.3">
      <c r="A16160" s="2">
        <f>ROW()</f>
        <v>16160</v>
      </c>
      <c r="E16160" s="50"/>
    </row>
    <row r="16161" spans="1:5" ht="14.4" x14ac:dyDescent="0.3">
      <c r="A16161" s="2">
        <f>ROW()</f>
        <v>16161</v>
      </c>
      <c r="E16161" s="50"/>
    </row>
    <row r="16162" spans="1:5" ht="14.4" x14ac:dyDescent="0.3">
      <c r="A16162" s="2">
        <f>ROW()</f>
        <v>16162</v>
      </c>
      <c r="E16162" s="50"/>
    </row>
    <row r="16163" spans="1:5" ht="14.4" x14ac:dyDescent="0.3">
      <c r="A16163" s="2">
        <f>ROW()</f>
        <v>16163</v>
      </c>
      <c r="E16163" s="50"/>
    </row>
    <row r="16164" spans="1:5" ht="14.4" x14ac:dyDescent="0.3">
      <c r="A16164" s="2">
        <f>ROW()</f>
        <v>16164</v>
      </c>
      <c r="E16164" s="50"/>
    </row>
    <row r="16165" spans="1:5" ht="14.4" x14ac:dyDescent="0.3">
      <c r="A16165" s="2">
        <f>ROW()</f>
        <v>16165</v>
      </c>
      <c r="E16165" s="50"/>
    </row>
    <row r="16166" spans="1:5" ht="14.4" x14ac:dyDescent="0.3">
      <c r="A16166" s="2">
        <f>ROW()</f>
        <v>16166</v>
      </c>
      <c r="E16166" s="50"/>
    </row>
    <row r="16167" spans="1:5" ht="14.4" x14ac:dyDescent="0.3">
      <c r="A16167" s="2">
        <f>ROW()</f>
        <v>16167</v>
      </c>
      <c r="E16167" s="50"/>
    </row>
    <row r="16168" spans="1:5" ht="14.4" x14ac:dyDescent="0.3">
      <c r="A16168" s="2">
        <f>ROW()</f>
        <v>16168</v>
      </c>
      <c r="E16168" s="50"/>
    </row>
    <row r="16169" spans="1:5" ht="14.4" x14ac:dyDescent="0.3">
      <c r="A16169" s="2">
        <f>ROW()</f>
        <v>16169</v>
      </c>
      <c r="E16169" s="50"/>
    </row>
    <row r="16170" spans="1:5" ht="14.4" x14ac:dyDescent="0.3">
      <c r="A16170" s="2">
        <f>ROW()</f>
        <v>16170</v>
      </c>
      <c r="E16170" s="50"/>
    </row>
    <row r="16171" spans="1:5" ht="14.4" x14ac:dyDescent="0.3">
      <c r="A16171" s="2">
        <f>ROW()</f>
        <v>16171</v>
      </c>
      <c r="E16171" s="50"/>
    </row>
    <row r="16172" spans="1:5" ht="14.4" x14ac:dyDescent="0.3">
      <c r="A16172" s="2">
        <f>ROW()</f>
        <v>16172</v>
      </c>
      <c r="E16172" s="50"/>
    </row>
    <row r="16173" spans="1:5" ht="14.4" x14ac:dyDescent="0.3">
      <c r="A16173" s="2">
        <f>ROW()</f>
        <v>16173</v>
      </c>
      <c r="E16173" s="50"/>
    </row>
    <row r="16174" spans="1:5" ht="14.4" x14ac:dyDescent="0.3">
      <c r="A16174" s="2">
        <f>ROW()</f>
        <v>16174</v>
      </c>
      <c r="E16174" s="50"/>
    </row>
    <row r="16175" spans="1:5" ht="14.4" x14ac:dyDescent="0.3">
      <c r="A16175" s="2">
        <f>ROW()</f>
        <v>16175</v>
      </c>
      <c r="E16175" s="50"/>
    </row>
    <row r="16176" spans="1:5" ht="14.4" x14ac:dyDescent="0.3">
      <c r="A16176" s="2">
        <f>ROW()</f>
        <v>16176</v>
      </c>
      <c r="E16176" s="50"/>
    </row>
    <row r="16177" spans="1:5" ht="14.4" x14ac:dyDescent="0.3">
      <c r="A16177" s="2">
        <f>ROW()</f>
        <v>16177</v>
      </c>
      <c r="E16177" s="50"/>
    </row>
    <row r="16178" spans="1:5" ht="14.4" x14ac:dyDescent="0.3">
      <c r="A16178" s="2">
        <f>ROW()</f>
        <v>16178</v>
      </c>
      <c r="E16178" s="50"/>
    </row>
    <row r="16179" spans="1:5" ht="14.4" x14ac:dyDescent="0.3">
      <c r="A16179" s="2">
        <f>ROW()</f>
        <v>16179</v>
      </c>
      <c r="E16179" s="50"/>
    </row>
    <row r="16180" spans="1:5" ht="14.4" x14ac:dyDescent="0.3">
      <c r="A16180" s="2">
        <f>ROW()</f>
        <v>16180</v>
      </c>
      <c r="E16180" s="50"/>
    </row>
    <row r="16181" spans="1:5" ht="14.4" x14ac:dyDescent="0.3">
      <c r="A16181" s="2">
        <f>ROW()</f>
        <v>16181</v>
      </c>
      <c r="E16181" s="50"/>
    </row>
    <row r="16182" spans="1:5" ht="14.4" x14ac:dyDescent="0.3">
      <c r="A16182" s="2">
        <f>ROW()</f>
        <v>16182</v>
      </c>
      <c r="E16182" s="50"/>
    </row>
    <row r="16183" spans="1:5" ht="14.4" x14ac:dyDescent="0.3">
      <c r="A16183" s="2">
        <f>ROW()</f>
        <v>16183</v>
      </c>
      <c r="E16183" s="50"/>
    </row>
    <row r="16184" spans="1:5" ht="14.4" x14ac:dyDescent="0.3">
      <c r="A16184" s="2">
        <f>ROW()</f>
        <v>16184</v>
      </c>
      <c r="E16184" s="50"/>
    </row>
    <row r="16185" spans="1:5" ht="14.4" x14ac:dyDescent="0.3">
      <c r="A16185" s="2">
        <f>ROW()</f>
        <v>16185</v>
      </c>
      <c r="E16185" s="50"/>
    </row>
    <row r="16186" spans="1:5" ht="14.4" x14ac:dyDescent="0.3">
      <c r="A16186" s="2">
        <f>ROW()</f>
        <v>16186</v>
      </c>
      <c r="E16186" s="50"/>
    </row>
    <row r="16187" spans="1:5" ht="14.4" x14ac:dyDescent="0.3">
      <c r="A16187" s="2">
        <f>ROW()</f>
        <v>16187</v>
      </c>
      <c r="E16187" s="50"/>
    </row>
    <row r="16188" spans="1:5" ht="14.4" x14ac:dyDescent="0.3">
      <c r="A16188" s="2">
        <f>ROW()</f>
        <v>16188</v>
      </c>
      <c r="E16188" s="50"/>
    </row>
    <row r="16189" spans="1:5" ht="14.4" x14ac:dyDescent="0.3">
      <c r="A16189" s="2">
        <f>ROW()</f>
        <v>16189</v>
      </c>
      <c r="E16189" s="50"/>
    </row>
    <row r="16190" spans="1:5" ht="14.4" x14ac:dyDescent="0.3">
      <c r="A16190" s="2">
        <f>ROW()</f>
        <v>16190</v>
      </c>
      <c r="E16190" s="50"/>
    </row>
    <row r="16191" spans="1:5" ht="14.4" x14ac:dyDescent="0.3">
      <c r="A16191" s="2">
        <f>ROW()</f>
        <v>16191</v>
      </c>
      <c r="E16191" s="50"/>
    </row>
    <row r="16192" spans="1:5" ht="14.4" x14ac:dyDescent="0.3">
      <c r="A16192" s="2">
        <f>ROW()</f>
        <v>16192</v>
      </c>
      <c r="E16192" s="50"/>
    </row>
    <row r="16193" spans="1:5" ht="14.4" x14ac:dyDescent="0.3">
      <c r="A16193" s="2">
        <f>ROW()</f>
        <v>16193</v>
      </c>
      <c r="E16193" s="50"/>
    </row>
    <row r="16194" spans="1:5" ht="14.4" x14ac:dyDescent="0.3">
      <c r="A16194" s="2">
        <f>ROW()</f>
        <v>16194</v>
      </c>
      <c r="E16194" s="50"/>
    </row>
    <row r="16195" spans="1:5" ht="14.4" x14ac:dyDescent="0.3">
      <c r="A16195" s="2">
        <f>ROW()</f>
        <v>16195</v>
      </c>
      <c r="E16195" s="50"/>
    </row>
    <row r="16196" spans="1:5" ht="14.4" x14ac:dyDescent="0.3">
      <c r="A16196" s="2">
        <f>ROW()</f>
        <v>16196</v>
      </c>
      <c r="E16196" s="50"/>
    </row>
    <row r="16197" spans="1:5" ht="14.4" x14ac:dyDescent="0.3">
      <c r="A16197" s="2">
        <f>ROW()</f>
        <v>16197</v>
      </c>
      <c r="E16197" s="50"/>
    </row>
    <row r="16198" spans="1:5" ht="14.4" x14ac:dyDescent="0.3">
      <c r="A16198" s="2">
        <f>ROW()</f>
        <v>16198</v>
      </c>
      <c r="E16198" s="50"/>
    </row>
    <row r="16199" spans="1:5" ht="14.4" x14ac:dyDescent="0.3">
      <c r="A16199" s="2">
        <f>ROW()</f>
        <v>16199</v>
      </c>
      <c r="E16199" s="50"/>
    </row>
    <row r="16200" spans="1:5" ht="14.4" x14ac:dyDescent="0.3">
      <c r="A16200" s="2">
        <f>ROW()</f>
        <v>16200</v>
      </c>
      <c r="E16200" s="50"/>
    </row>
    <row r="16201" spans="1:5" ht="14.4" x14ac:dyDescent="0.3">
      <c r="A16201" s="2">
        <f>ROW()</f>
        <v>16201</v>
      </c>
      <c r="E16201" s="50"/>
    </row>
    <row r="16202" spans="1:5" ht="14.4" x14ac:dyDescent="0.3">
      <c r="A16202" s="2">
        <f>ROW()</f>
        <v>16202</v>
      </c>
      <c r="E16202" s="50"/>
    </row>
    <row r="16203" spans="1:5" ht="14.4" x14ac:dyDescent="0.3">
      <c r="A16203" s="2">
        <f>ROW()</f>
        <v>16203</v>
      </c>
      <c r="E16203" s="50"/>
    </row>
    <row r="16204" spans="1:5" ht="14.4" x14ac:dyDescent="0.3">
      <c r="A16204" s="2">
        <f>ROW()</f>
        <v>16204</v>
      </c>
      <c r="E16204" s="50"/>
    </row>
    <row r="16205" spans="1:5" ht="14.4" x14ac:dyDescent="0.3">
      <c r="A16205" s="2">
        <f>ROW()</f>
        <v>16205</v>
      </c>
      <c r="E16205" s="50"/>
    </row>
    <row r="16206" spans="1:5" ht="14.4" x14ac:dyDescent="0.3">
      <c r="A16206" s="2">
        <f>ROW()</f>
        <v>16206</v>
      </c>
      <c r="E16206" s="50"/>
    </row>
    <row r="16207" spans="1:5" ht="14.4" x14ac:dyDescent="0.3">
      <c r="A16207" s="2">
        <f>ROW()</f>
        <v>16207</v>
      </c>
      <c r="E16207" s="50"/>
    </row>
    <row r="16208" spans="1:5" ht="14.4" x14ac:dyDescent="0.3">
      <c r="A16208" s="2">
        <f>ROW()</f>
        <v>16208</v>
      </c>
      <c r="E16208" s="50"/>
    </row>
    <row r="16209" spans="1:5" ht="14.4" x14ac:dyDescent="0.3">
      <c r="A16209" s="2">
        <f>ROW()</f>
        <v>16209</v>
      </c>
      <c r="E16209" s="50"/>
    </row>
    <row r="16210" spans="1:5" ht="14.4" x14ac:dyDescent="0.3">
      <c r="A16210" s="2">
        <f>ROW()</f>
        <v>16210</v>
      </c>
      <c r="E16210" s="50"/>
    </row>
    <row r="16211" spans="1:5" ht="14.4" x14ac:dyDescent="0.3">
      <c r="A16211" s="2">
        <f>ROW()</f>
        <v>16211</v>
      </c>
      <c r="E16211" s="50"/>
    </row>
    <row r="16212" spans="1:5" ht="14.4" x14ac:dyDescent="0.3">
      <c r="A16212" s="2">
        <f>ROW()</f>
        <v>16212</v>
      </c>
      <c r="E16212" s="50"/>
    </row>
    <row r="16213" spans="1:5" ht="14.4" x14ac:dyDescent="0.3">
      <c r="A16213" s="2">
        <f>ROW()</f>
        <v>16213</v>
      </c>
      <c r="E16213" s="50"/>
    </row>
    <row r="16214" spans="1:5" ht="14.4" x14ac:dyDescent="0.3">
      <c r="A16214" s="2">
        <f>ROW()</f>
        <v>16214</v>
      </c>
      <c r="E16214" s="50"/>
    </row>
    <row r="16215" spans="1:5" ht="14.4" x14ac:dyDescent="0.3">
      <c r="A16215" s="2">
        <f>ROW()</f>
        <v>16215</v>
      </c>
      <c r="E16215" s="50"/>
    </row>
    <row r="16216" spans="1:5" ht="14.4" x14ac:dyDescent="0.3">
      <c r="A16216" s="2">
        <f>ROW()</f>
        <v>16216</v>
      </c>
      <c r="E16216" s="50"/>
    </row>
    <row r="16217" spans="1:5" ht="14.4" x14ac:dyDescent="0.3">
      <c r="A16217" s="2">
        <f>ROW()</f>
        <v>16217</v>
      </c>
      <c r="E16217" s="50"/>
    </row>
    <row r="16218" spans="1:5" ht="14.4" x14ac:dyDescent="0.3">
      <c r="A16218" s="2">
        <f>ROW()</f>
        <v>16218</v>
      </c>
      <c r="E16218" s="50"/>
    </row>
    <row r="16219" spans="1:5" ht="14.4" x14ac:dyDescent="0.3">
      <c r="A16219" s="2">
        <f>ROW()</f>
        <v>16219</v>
      </c>
      <c r="E16219" s="50"/>
    </row>
    <row r="16220" spans="1:5" ht="14.4" x14ac:dyDescent="0.3">
      <c r="A16220" s="2">
        <f>ROW()</f>
        <v>16220</v>
      </c>
      <c r="E16220" s="50"/>
    </row>
    <row r="16221" spans="1:5" ht="14.4" x14ac:dyDescent="0.3">
      <c r="A16221" s="2">
        <f>ROW()</f>
        <v>16221</v>
      </c>
      <c r="E16221" s="50"/>
    </row>
    <row r="16222" spans="1:5" ht="14.4" x14ac:dyDescent="0.3">
      <c r="A16222" s="2">
        <f>ROW()</f>
        <v>16222</v>
      </c>
      <c r="E16222" s="50"/>
    </row>
    <row r="16223" spans="1:5" ht="14.4" x14ac:dyDescent="0.3">
      <c r="A16223" s="2">
        <f>ROW()</f>
        <v>16223</v>
      </c>
      <c r="E16223" s="50"/>
    </row>
    <row r="16224" spans="1:5" ht="14.4" x14ac:dyDescent="0.3">
      <c r="A16224" s="2">
        <f>ROW()</f>
        <v>16224</v>
      </c>
      <c r="E16224" s="50"/>
    </row>
    <row r="16225" spans="1:5" ht="14.4" x14ac:dyDescent="0.3">
      <c r="A16225" s="2">
        <f>ROW()</f>
        <v>16225</v>
      </c>
      <c r="E16225" s="50"/>
    </row>
    <row r="16226" spans="1:5" ht="14.4" x14ac:dyDescent="0.3">
      <c r="A16226" s="2">
        <f>ROW()</f>
        <v>16226</v>
      </c>
      <c r="E16226" s="50"/>
    </row>
    <row r="16227" spans="1:5" ht="14.4" x14ac:dyDescent="0.3">
      <c r="A16227" s="2">
        <f>ROW()</f>
        <v>16227</v>
      </c>
      <c r="E16227" s="50"/>
    </row>
    <row r="16228" spans="1:5" ht="14.4" x14ac:dyDescent="0.3">
      <c r="A16228" s="2">
        <f>ROW()</f>
        <v>16228</v>
      </c>
      <c r="E16228" s="50"/>
    </row>
    <row r="16229" spans="1:5" ht="14.4" x14ac:dyDescent="0.3">
      <c r="A16229" s="2">
        <f>ROW()</f>
        <v>16229</v>
      </c>
      <c r="E16229" s="50"/>
    </row>
    <row r="16230" spans="1:5" ht="14.4" x14ac:dyDescent="0.3">
      <c r="A16230" s="2">
        <f>ROW()</f>
        <v>16230</v>
      </c>
      <c r="E16230" s="50"/>
    </row>
    <row r="16231" spans="1:5" ht="14.4" x14ac:dyDescent="0.3">
      <c r="A16231" s="2">
        <f>ROW()</f>
        <v>16231</v>
      </c>
      <c r="E16231" s="50"/>
    </row>
    <row r="16232" spans="1:5" ht="14.4" x14ac:dyDescent="0.3">
      <c r="A16232" s="2">
        <f>ROW()</f>
        <v>16232</v>
      </c>
      <c r="E16232" s="50"/>
    </row>
    <row r="16233" spans="1:5" ht="14.4" x14ac:dyDescent="0.3">
      <c r="A16233" s="2">
        <f>ROW()</f>
        <v>16233</v>
      </c>
      <c r="E16233" s="50"/>
    </row>
    <row r="16234" spans="1:5" ht="14.4" x14ac:dyDescent="0.3">
      <c r="A16234" s="2">
        <f>ROW()</f>
        <v>16234</v>
      </c>
      <c r="E16234" s="50"/>
    </row>
    <row r="16235" spans="1:5" ht="14.4" x14ac:dyDescent="0.3">
      <c r="A16235" s="2">
        <f>ROW()</f>
        <v>16235</v>
      </c>
      <c r="E16235" s="50"/>
    </row>
    <row r="16236" spans="1:5" ht="14.4" x14ac:dyDescent="0.3">
      <c r="A16236" s="2">
        <f>ROW()</f>
        <v>16236</v>
      </c>
      <c r="E16236" s="50"/>
    </row>
    <row r="16237" spans="1:5" ht="14.4" x14ac:dyDescent="0.3">
      <c r="A16237" s="2">
        <f>ROW()</f>
        <v>16237</v>
      </c>
      <c r="E16237" s="50"/>
    </row>
    <row r="16238" spans="1:5" ht="14.4" x14ac:dyDescent="0.3">
      <c r="A16238" s="2">
        <f>ROW()</f>
        <v>16238</v>
      </c>
      <c r="E16238" s="50"/>
    </row>
    <row r="16239" spans="1:5" ht="14.4" x14ac:dyDescent="0.3">
      <c r="A16239" s="2">
        <f>ROW()</f>
        <v>16239</v>
      </c>
      <c r="E16239" s="50"/>
    </row>
    <row r="16240" spans="1:5" ht="14.4" x14ac:dyDescent="0.3">
      <c r="A16240" s="2">
        <f>ROW()</f>
        <v>16240</v>
      </c>
      <c r="E16240" s="50"/>
    </row>
    <row r="16241" spans="1:5" ht="14.4" x14ac:dyDescent="0.3">
      <c r="A16241" s="2">
        <f>ROW()</f>
        <v>16241</v>
      </c>
      <c r="E16241" s="50"/>
    </row>
    <row r="16242" spans="1:5" ht="14.4" x14ac:dyDescent="0.3">
      <c r="A16242" s="2">
        <f>ROW()</f>
        <v>16242</v>
      </c>
      <c r="E16242" s="50"/>
    </row>
    <row r="16243" spans="1:5" ht="14.4" x14ac:dyDescent="0.3">
      <c r="A16243" s="2">
        <f>ROW()</f>
        <v>16243</v>
      </c>
      <c r="E16243" s="50"/>
    </row>
    <row r="16244" spans="1:5" ht="14.4" x14ac:dyDescent="0.3">
      <c r="A16244" s="2">
        <f>ROW()</f>
        <v>16244</v>
      </c>
      <c r="E16244" s="50"/>
    </row>
    <row r="16245" spans="1:5" ht="14.4" x14ac:dyDescent="0.3">
      <c r="A16245" s="2">
        <f>ROW()</f>
        <v>16245</v>
      </c>
      <c r="E16245" s="50"/>
    </row>
    <row r="16246" spans="1:5" ht="14.4" x14ac:dyDescent="0.3">
      <c r="A16246" s="2">
        <f>ROW()</f>
        <v>16246</v>
      </c>
      <c r="E16246" s="50"/>
    </row>
    <row r="16247" spans="1:5" ht="14.4" x14ac:dyDescent="0.3">
      <c r="A16247" s="2">
        <f>ROW()</f>
        <v>16247</v>
      </c>
      <c r="E16247" s="50"/>
    </row>
    <row r="16248" spans="1:5" ht="14.4" x14ac:dyDescent="0.3">
      <c r="A16248" s="2">
        <f>ROW()</f>
        <v>16248</v>
      </c>
      <c r="E16248" s="50"/>
    </row>
    <row r="16249" spans="1:5" ht="14.4" x14ac:dyDescent="0.3">
      <c r="A16249" s="2">
        <f>ROW()</f>
        <v>16249</v>
      </c>
      <c r="E16249" s="50"/>
    </row>
    <row r="16250" spans="1:5" ht="14.4" x14ac:dyDescent="0.3">
      <c r="A16250" s="2">
        <f>ROW()</f>
        <v>16250</v>
      </c>
      <c r="E16250" s="50"/>
    </row>
    <row r="16251" spans="1:5" ht="14.4" x14ac:dyDescent="0.3">
      <c r="A16251" s="2">
        <f>ROW()</f>
        <v>16251</v>
      </c>
      <c r="E16251" s="50"/>
    </row>
    <row r="16252" spans="1:5" ht="14.4" x14ac:dyDescent="0.3">
      <c r="A16252" s="2">
        <f>ROW()</f>
        <v>16252</v>
      </c>
      <c r="E16252" s="50"/>
    </row>
    <row r="16253" spans="1:5" ht="14.4" x14ac:dyDescent="0.3">
      <c r="A16253" s="2">
        <f>ROW()</f>
        <v>16253</v>
      </c>
      <c r="E16253" s="50"/>
    </row>
    <row r="16254" spans="1:5" ht="14.4" x14ac:dyDescent="0.3">
      <c r="A16254" s="2">
        <f>ROW()</f>
        <v>16254</v>
      </c>
      <c r="E16254" s="50"/>
    </row>
    <row r="16255" spans="1:5" ht="14.4" x14ac:dyDescent="0.3">
      <c r="A16255" s="2">
        <f>ROW()</f>
        <v>16255</v>
      </c>
      <c r="E16255" s="50"/>
    </row>
    <row r="16256" spans="1:5" ht="14.4" x14ac:dyDescent="0.3">
      <c r="A16256" s="2">
        <f>ROW()</f>
        <v>16256</v>
      </c>
      <c r="E16256" s="50"/>
    </row>
    <row r="16257" spans="1:5" ht="14.4" x14ac:dyDescent="0.3">
      <c r="A16257" s="2">
        <f>ROW()</f>
        <v>16257</v>
      </c>
      <c r="E16257" s="50"/>
    </row>
    <row r="16258" spans="1:5" ht="14.4" x14ac:dyDescent="0.3">
      <c r="A16258" s="2">
        <f>ROW()</f>
        <v>16258</v>
      </c>
      <c r="E16258" s="50"/>
    </row>
    <row r="16259" spans="1:5" ht="14.4" x14ac:dyDescent="0.3">
      <c r="A16259" s="2">
        <f>ROW()</f>
        <v>16259</v>
      </c>
      <c r="E16259" s="50"/>
    </row>
    <row r="16260" spans="1:5" ht="14.4" x14ac:dyDescent="0.3">
      <c r="A16260" s="2">
        <f>ROW()</f>
        <v>16260</v>
      </c>
      <c r="E16260" s="50"/>
    </row>
    <row r="16261" spans="1:5" ht="14.4" x14ac:dyDescent="0.3">
      <c r="A16261" s="2">
        <f>ROW()</f>
        <v>16261</v>
      </c>
      <c r="E16261" s="50"/>
    </row>
    <row r="16262" spans="1:5" ht="14.4" x14ac:dyDescent="0.3">
      <c r="A16262" s="2">
        <f>ROW()</f>
        <v>16262</v>
      </c>
      <c r="E16262" s="50"/>
    </row>
    <row r="16263" spans="1:5" ht="14.4" x14ac:dyDescent="0.3">
      <c r="A16263" s="2">
        <f>ROW()</f>
        <v>16263</v>
      </c>
      <c r="E16263" s="50"/>
    </row>
    <row r="16264" spans="1:5" ht="14.4" x14ac:dyDescent="0.3">
      <c r="A16264" s="2">
        <f>ROW()</f>
        <v>16264</v>
      </c>
      <c r="E16264" s="50"/>
    </row>
    <row r="16265" spans="1:5" ht="14.4" x14ac:dyDescent="0.3">
      <c r="A16265" s="2">
        <f>ROW()</f>
        <v>16265</v>
      </c>
      <c r="E16265" s="50"/>
    </row>
    <row r="16266" spans="1:5" ht="14.4" x14ac:dyDescent="0.3">
      <c r="A16266" s="2">
        <f>ROW()</f>
        <v>16266</v>
      </c>
      <c r="E16266" s="50"/>
    </row>
    <row r="16267" spans="1:5" ht="14.4" x14ac:dyDescent="0.3">
      <c r="A16267" s="2">
        <f>ROW()</f>
        <v>16267</v>
      </c>
      <c r="E16267" s="50"/>
    </row>
    <row r="16268" spans="1:5" ht="14.4" x14ac:dyDescent="0.3">
      <c r="A16268" s="2">
        <f>ROW()</f>
        <v>16268</v>
      </c>
      <c r="E16268" s="50"/>
    </row>
    <row r="16269" spans="1:5" ht="14.4" x14ac:dyDescent="0.3">
      <c r="A16269" s="2">
        <f>ROW()</f>
        <v>16269</v>
      </c>
      <c r="E16269" s="50"/>
    </row>
    <row r="16270" spans="1:5" ht="14.4" x14ac:dyDescent="0.3">
      <c r="A16270" s="2">
        <f>ROW()</f>
        <v>16270</v>
      </c>
      <c r="E16270" s="50"/>
    </row>
    <row r="16271" spans="1:5" ht="14.4" x14ac:dyDescent="0.3">
      <c r="A16271" s="2">
        <f>ROW()</f>
        <v>16271</v>
      </c>
      <c r="E16271" s="50"/>
    </row>
    <row r="16272" spans="1:5" ht="14.4" x14ac:dyDescent="0.3">
      <c r="A16272" s="2">
        <f>ROW()</f>
        <v>16272</v>
      </c>
      <c r="E16272" s="50"/>
    </row>
    <row r="16273" spans="1:5" ht="14.4" x14ac:dyDescent="0.3">
      <c r="A16273" s="2">
        <f>ROW()</f>
        <v>16273</v>
      </c>
      <c r="E16273" s="50"/>
    </row>
    <row r="16274" spans="1:5" ht="14.4" x14ac:dyDescent="0.3">
      <c r="A16274" s="2">
        <f>ROW()</f>
        <v>16274</v>
      </c>
      <c r="E16274" s="50"/>
    </row>
    <row r="16275" spans="1:5" ht="14.4" x14ac:dyDescent="0.3">
      <c r="A16275" s="2">
        <f>ROW()</f>
        <v>16275</v>
      </c>
      <c r="E16275" s="50"/>
    </row>
    <row r="16276" spans="1:5" ht="14.4" x14ac:dyDescent="0.3">
      <c r="A16276" s="2">
        <f>ROW()</f>
        <v>16276</v>
      </c>
      <c r="E16276" s="50"/>
    </row>
    <row r="16277" spans="1:5" ht="14.4" x14ac:dyDescent="0.3">
      <c r="A16277" s="2">
        <f>ROW()</f>
        <v>16277</v>
      </c>
      <c r="E16277" s="50"/>
    </row>
    <row r="16278" spans="1:5" ht="14.4" x14ac:dyDescent="0.3">
      <c r="A16278" s="2">
        <f>ROW()</f>
        <v>16278</v>
      </c>
      <c r="E16278" s="50"/>
    </row>
    <row r="16279" spans="1:5" ht="14.4" x14ac:dyDescent="0.3">
      <c r="A16279" s="2">
        <f>ROW()</f>
        <v>16279</v>
      </c>
      <c r="E16279" s="50"/>
    </row>
    <row r="16280" spans="1:5" ht="14.4" x14ac:dyDescent="0.3">
      <c r="A16280" s="2">
        <f>ROW()</f>
        <v>16280</v>
      </c>
      <c r="E16280" s="50"/>
    </row>
    <row r="16281" spans="1:5" ht="14.4" x14ac:dyDescent="0.3">
      <c r="A16281" s="2">
        <f>ROW()</f>
        <v>16281</v>
      </c>
      <c r="E16281" s="50"/>
    </row>
    <row r="16282" spans="1:5" ht="14.4" x14ac:dyDescent="0.3">
      <c r="A16282" s="2">
        <f>ROW()</f>
        <v>16282</v>
      </c>
      <c r="E16282" s="50"/>
    </row>
    <row r="16283" spans="1:5" ht="14.4" x14ac:dyDescent="0.3">
      <c r="A16283" s="2">
        <f>ROW()</f>
        <v>16283</v>
      </c>
      <c r="E16283" s="50"/>
    </row>
    <row r="16284" spans="1:5" ht="14.4" x14ac:dyDescent="0.3">
      <c r="A16284" s="2">
        <f>ROW()</f>
        <v>16284</v>
      </c>
      <c r="E16284" s="50"/>
    </row>
    <row r="16285" spans="1:5" ht="14.4" x14ac:dyDescent="0.3">
      <c r="A16285" s="2">
        <f>ROW()</f>
        <v>16285</v>
      </c>
      <c r="E16285" s="50"/>
    </row>
    <row r="16286" spans="1:5" ht="14.4" x14ac:dyDescent="0.3">
      <c r="A16286" s="2">
        <f>ROW()</f>
        <v>16286</v>
      </c>
      <c r="E16286" s="50"/>
    </row>
    <row r="16287" spans="1:5" ht="14.4" x14ac:dyDescent="0.3">
      <c r="A16287" s="2">
        <f>ROW()</f>
        <v>16287</v>
      </c>
      <c r="E16287" s="50"/>
    </row>
    <row r="16288" spans="1:5" ht="14.4" x14ac:dyDescent="0.3">
      <c r="A16288" s="2">
        <f>ROW()</f>
        <v>16288</v>
      </c>
      <c r="E16288" s="50"/>
    </row>
    <row r="16289" spans="1:5" ht="14.4" x14ac:dyDescent="0.3">
      <c r="A16289" s="2">
        <f>ROW()</f>
        <v>16289</v>
      </c>
      <c r="E16289" s="50"/>
    </row>
    <row r="16290" spans="1:5" ht="14.4" x14ac:dyDescent="0.3">
      <c r="A16290" s="2">
        <f>ROW()</f>
        <v>16290</v>
      </c>
      <c r="E16290" s="50"/>
    </row>
    <row r="16291" spans="1:5" ht="14.4" x14ac:dyDescent="0.3">
      <c r="A16291" s="2">
        <f>ROW()</f>
        <v>16291</v>
      </c>
      <c r="E16291" s="50"/>
    </row>
    <row r="16292" spans="1:5" ht="14.4" x14ac:dyDescent="0.3">
      <c r="A16292" s="2">
        <f>ROW()</f>
        <v>16292</v>
      </c>
      <c r="E16292" s="50"/>
    </row>
    <row r="16293" spans="1:5" ht="14.4" x14ac:dyDescent="0.3">
      <c r="A16293" s="2">
        <f>ROW()</f>
        <v>16293</v>
      </c>
      <c r="E16293" s="50"/>
    </row>
    <row r="16294" spans="1:5" ht="14.4" x14ac:dyDescent="0.3">
      <c r="A16294" s="2">
        <f>ROW()</f>
        <v>16294</v>
      </c>
      <c r="E16294" s="50"/>
    </row>
    <row r="16295" spans="1:5" ht="14.4" x14ac:dyDescent="0.3">
      <c r="A16295" s="2">
        <f>ROW()</f>
        <v>16295</v>
      </c>
      <c r="E16295" s="50"/>
    </row>
    <row r="16296" spans="1:5" ht="14.4" x14ac:dyDescent="0.3">
      <c r="A16296" s="2">
        <f>ROW()</f>
        <v>16296</v>
      </c>
      <c r="E16296" s="50"/>
    </row>
    <row r="16297" spans="1:5" ht="14.4" x14ac:dyDescent="0.3">
      <c r="A16297" s="2">
        <f>ROW()</f>
        <v>16297</v>
      </c>
      <c r="E16297" s="50"/>
    </row>
    <row r="16298" spans="1:5" ht="14.4" x14ac:dyDescent="0.3">
      <c r="A16298" s="2">
        <f>ROW()</f>
        <v>16298</v>
      </c>
      <c r="E16298" s="50"/>
    </row>
    <row r="16299" spans="1:5" ht="14.4" x14ac:dyDescent="0.3">
      <c r="A16299" s="2">
        <f>ROW()</f>
        <v>16299</v>
      </c>
      <c r="E16299" s="50"/>
    </row>
    <row r="16300" spans="1:5" ht="14.4" x14ac:dyDescent="0.3">
      <c r="A16300" s="2">
        <f>ROW()</f>
        <v>16300</v>
      </c>
      <c r="E16300" s="50"/>
    </row>
    <row r="16301" spans="1:5" ht="14.4" x14ac:dyDescent="0.3">
      <c r="A16301" s="2">
        <f>ROW()</f>
        <v>16301</v>
      </c>
      <c r="E16301" s="50"/>
    </row>
    <row r="16302" spans="1:5" ht="14.4" x14ac:dyDescent="0.3">
      <c r="A16302" s="2">
        <f>ROW()</f>
        <v>16302</v>
      </c>
      <c r="E16302" s="50"/>
    </row>
    <row r="16303" spans="1:5" ht="14.4" x14ac:dyDescent="0.3">
      <c r="A16303" s="2">
        <f>ROW()</f>
        <v>16303</v>
      </c>
      <c r="E16303" s="50"/>
    </row>
    <row r="16304" spans="1:5" ht="14.4" x14ac:dyDescent="0.3">
      <c r="A16304" s="2">
        <f>ROW()</f>
        <v>16304</v>
      </c>
      <c r="E16304" s="50"/>
    </row>
    <row r="16305" spans="1:5" ht="14.4" x14ac:dyDescent="0.3">
      <c r="A16305" s="2">
        <f>ROW()</f>
        <v>16305</v>
      </c>
      <c r="E16305" s="50"/>
    </row>
    <row r="16306" spans="1:5" ht="14.4" x14ac:dyDescent="0.3">
      <c r="A16306" s="2">
        <f>ROW()</f>
        <v>16306</v>
      </c>
      <c r="E16306" s="50"/>
    </row>
    <row r="16307" spans="1:5" ht="14.4" x14ac:dyDescent="0.3">
      <c r="A16307" s="2">
        <f>ROW()</f>
        <v>16307</v>
      </c>
      <c r="E16307" s="50"/>
    </row>
    <row r="16308" spans="1:5" ht="14.4" x14ac:dyDescent="0.3">
      <c r="A16308" s="2">
        <f>ROW()</f>
        <v>16308</v>
      </c>
      <c r="E16308" s="50"/>
    </row>
    <row r="16309" spans="1:5" ht="14.4" x14ac:dyDescent="0.3">
      <c r="A16309" s="2">
        <f>ROW()</f>
        <v>16309</v>
      </c>
      <c r="E16309" s="50"/>
    </row>
    <row r="16310" spans="1:5" ht="14.4" x14ac:dyDescent="0.3">
      <c r="A16310" s="2">
        <f>ROW()</f>
        <v>16310</v>
      </c>
      <c r="E16310" s="50"/>
    </row>
    <row r="16311" spans="1:5" ht="14.4" x14ac:dyDescent="0.3">
      <c r="A16311" s="2">
        <f>ROW()</f>
        <v>16311</v>
      </c>
      <c r="E16311" s="50"/>
    </row>
    <row r="16312" spans="1:5" ht="14.4" x14ac:dyDescent="0.3">
      <c r="A16312" s="2">
        <f>ROW()</f>
        <v>16312</v>
      </c>
      <c r="E16312" s="50"/>
    </row>
    <row r="16313" spans="1:5" ht="14.4" x14ac:dyDescent="0.3">
      <c r="A16313" s="2">
        <f>ROW()</f>
        <v>16313</v>
      </c>
      <c r="E16313" s="50"/>
    </row>
    <row r="16314" spans="1:5" ht="14.4" x14ac:dyDescent="0.3">
      <c r="A16314" s="2">
        <f>ROW()</f>
        <v>16314</v>
      </c>
      <c r="E16314" s="50"/>
    </row>
    <row r="16315" spans="1:5" ht="14.4" x14ac:dyDescent="0.3">
      <c r="A16315" s="2">
        <f>ROW()</f>
        <v>16315</v>
      </c>
      <c r="E16315" s="50"/>
    </row>
    <row r="16316" spans="1:5" ht="14.4" x14ac:dyDescent="0.3">
      <c r="A16316" s="2">
        <f>ROW()</f>
        <v>16316</v>
      </c>
      <c r="E16316" s="50"/>
    </row>
    <row r="16317" spans="1:5" ht="14.4" x14ac:dyDescent="0.3">
      <c r="A16317" s="2">
        <f>ROW()</f>
        <v>16317</v>
      </c>
      <c r="E16317" s="50"/>
    </row>
    <row r="16318" spans="1:5" ht="14.4" x14ac:dyDescent="0.3">
      <c r="A16318" s="2">
        <f>ROW()</f>
        <v>16318</v>
      </c>
      <c r="E16318" s="50"/>
    </row>
    <row r="16319" spans="1:5" ht="14.4" x14ac:dyDescent="0.3">
      <c r="A16319" s="2">
        <f>ROW()</f>
        <v>16319</v>
      </c>
      <c r="E16319" s="50"/>
    </row>
    <row r="16320" spans="1:5" ht="14.4" x14ac:dyDescent="0.3">
      <c r="A16320" s="2">
        <f>ROW()</f>
        <v>16320</v>
      </c>
      <c r="E16320" s="50"/>
    </row>
    <row r="16321" spans="1:5" ht="14.4" x14ac:dyDescent="0.3">
      <c r="A16321" s="2">
        <f>ROW()</f>
        <v>16321</v>
      </c>
      <c r="E16321" s="50"/>
    </row>
    <row r="16322" spans="1:5" ht="14.4" x14ac:dyDescent="0.3">
      <c r="A16322" s="2">
        <f>ROW()</f>
        <v>16322</v>
      </c>
      <c r="E16322" s="50"/>
    </row>
    <row r="16323" spans="1:5" ht="14.4" x14ac:dyDescent="0.3">
      <c r="A16323" s="2">
        <f>ROW()</f>
        <v>16323</v>
      </c>
      <c r="E16323" s="50"/>
    </row>
    <row r="16324" spans="1:5" ht="14.4" x14ac:dyDescent="0.3">
      <c r="A16324" s="2">
        <f>ROW()</f>
        <v>16324</v>
      </c>
      <c r="E16324" s="50"/>
    </row>
    <row r="16325" spans="1:5" ht="14.4" x14ac:dyDescent="0.3">
      <c r="A16325" s="2">
        <f>ROW()</f>
        <v>16325</v>
      </c>
      <c r="E16325" s="50"/>
    </row>
    <row r="16326" spans="1:5" ht="14.4" x14ac:dyDescent="0.3">
      <c r="A16326" s="2">
        <f>ROW()</f>
        <v>16326</v>
      </c>
      <c r="E16326" s="50"/>
    </row>
    <row r="16327" spans="1:5" ht="14.4" x14ac:dyDescent="0.3">
      <c r="A16327" s="2">
        <f>ROW()</f>
        <v>16327</v>
      </c>
      <c r="E16327" s="50"/>
    </row>
    <row r="16328" spans="1:5" ht="14.4" x14ac:dyDescent="0.3">
      <c r="A16328" s="2">
        <f>ROW()</f>
        <v>16328</v>
      </c>
      <c r="E16328" s="50"/>
    </row>
    <row r="16329" spans="1:5" ht="14.4" x14ac:dyDescent="0.3">
      <c r="A16329" s="2">
        <f>ROW()</f>
        <v>16329</v>
      </c>
      <c r="E16329" s="50"/>
    </row>
    <row r="16330" spans="1:5" ht="14.4" x14ac:dyDescent="0.3">
      <c r="A16330" s="2">
        <f>ROW()</f>
        <v>16330</v>
      </c>
      <c r="E16330" s="50"/>
    </row>
    <row r="16331" spans="1:5" ht="14.4" x14ac:dyDescent="0.3">
      <c r="A16331" s="2">
        <f>ROW()</f>
        <v>16331</v>
      </c>
      <c r="E16331" s="50"/>
    </row>
    <row r="16332" spans="1:5" ht="14.4" x14ac:dyDescent="0.3">
      <c r="A16332" s="2">
        <f>ROW()</f>
        <v>16332</v>
      </c>
      <c r="E16332" s="50"/>
    </row>
    <row r="16333" spans="1:5" ht="14.4" x14ac:dyDescent="0.3">
      <c r="A16333" s="2">
        <f>ROW()</f>
        <v>16333</v>
      </c>
      <c r="E16333" s="50"/>
    </row>
    <row r="16334" spans="1:5" ht="14.4" x14ac:dyDescent="0.3">
      <c r="A16334" s="2">
        <f>ROW()</f>
        <v>16334</v>
      </c>
      <c r="E16334" s="50"/>
    </row>
    <row r="16335" spans="1:5" ht="14.4" x14ac:dyDescent="0.3">
      <c r="A16335" s="2">
        <f>ROW()</f>
        <v>16335</v>
      </c>
      <c r="E16335" s="50"/>
    </row>
    <row r="16336" spans="1:5" ht="14.4" x14ac:dyDescent="0.3">
      <c r="A16336" s="2">
        <f>ROW()</f>
        <v>16336</v>
      </c>
      <c r="E16336" s="50"/>
    </row>
    <row r="16337" spans="1:5" ht="14.4" x14ac:dyDescent="0.3">
      <c r="A16337" s="2">
        <f>ROW()</f>
        <v>16337</v>
      </c>
      <c r="E16337" s="50"/>
    </row>
    <row r="16338" spans="1:5" ht="14.4" x14ac:dyDescent="0.3">
      <c r="A16338" s="2">
        <f>ROW()</f>
        <v>16338</v>
      </c>
      <c r="E16338" s="50"/>
    </row>
    <row r="16339" spans="1:5" ht="14.4" x14ac:dyDescent="0.3">
      <c r="A16339" s="2">
        <f>ROW()</f>
        <v>16339</v>
      </c>
      <c r="E16339" s="50"/>
    </row>
    <row r="16340" spans="1:5" ht="14.4" x14ac:dyDescent="0.3">
      <c r="A16340" s="2">
        <f>ROW()</f>
        <v>16340</v>
      </c>
      <c r="E16340" s="50"/>
    </row>
    <row r="16341" spans="1:5" ht="14.4" x14ac:dyDescent="0.3">
      <c r="A16341" s="2">
        <f>ROW()</f>
        <v>16341</v>
      </c>
      <c r="E16341" s="50"/>
    </row>
    <row r="16342" spans="1:5" ht="14.4" x14ac:dyDescent="0.3">
      <c r="A16342" s="2">
        <f>ROW()</f>
        <v>16342</v>
      </c>
      <c r="E16342" s="50"/>
    </row>
    <row r="16343" spans="1:5" ht="14.4" x14ac:dyDescent="0.3">
      <c r="A16343" s="2">
        <f>ROW()</f>
        <v>16343</v>
      </c>
      <c r="E16343" s="50"/>
    </row>
    <row r="16344" spans="1:5" ht="14.4" x14ac:dyDescent="0.3">
      <c r="A16344" s="2">
        <f>ROW()</f>
        <v>16344</v>
      </c>
      <c r="E16344" s="50"/>
    </row>
    <row r="16345" spans="1:5" ht="14.4" x14ac:dyDescent="0.3">
      <c r="A16345" s="2">
        <f>ROW()</f>
        <v>16345</v>
      </c>
      <c r="E16345" s="50"/>
    </row>
    <row r="16346" spans="1:5" ht="14.4" x14ac:dyDescent="0.3">
      <c r="A16346" s="2">
        <f>ROW()</f>
        <v>16346</v>
      </c>
      <c r="E16346" s="50"/>
    </row>
    <row r="16347" spans="1:5" ht="14.4" x14ac:dyDescent="0.3">
      <c r="A16347" s="2">
        <f>ROW()</f>
        <v>16347</v>
      </c>
      <c r="E16347" s="50"/>
    </row>
    <row r="16348" spans="1:5" ht="14.4" x14ac:dyDescent="0.3">
      <c r="A16348" s="2">
        <f>ROW()</f>
        <v>16348</v>
      </c>
      <c r="E16348" s="50"/>
    </row>
    <row r="16349" spans="1:5" ht="14.4" x14ac:dyDescent="0.3">
      <c r="A16349" s="2">
        <f>ROW()</f>
        <v>16349</v>
      </c>
      <c r="E16349" s="50"/>
    </row>
    <row r="16350" spans="1:5" ht="14.4" x14ac:dyDescent="0.3">
      <c r="A16350" s="2">
        <f>ROW()</f>
        <v>16350</v>
      </c>
      <c r="E16350" s="50"/>
    </row>
    <row r="16351" spans="1:5" ht="14.4" x14ac:dyDescent="0.3">
      <c r="A16351" s="2">
        <f>ROW()</f>
        <v>16351</v>
      </c>
      <c r="E16351" s="50"/>
    </row>
    <row r="16352" spans="1:5" ht="14.4" x14ac:dyDescent="0.3">
      <c r="A16352" s="2">
        <f>ROW()</f>
        <v>16352</v>
      </c>
      <c r="E16352" s="50"/>
    </row>
    <row r="16353" spans="1:5" ht="14.4" x14ac:dyDescent="0.3">
      <c r="A16353" s="2">
        <f>ROW()</f>
        <v>16353</v>
      </c>
      <c r="E16353" s="50"/>
    </row>
    <row r="16354" spans="1:5" ht="14.4" x14ac:dyDescent="0.3">
      <c r="A16354" s="2">
        <f>ROW()</f>
        <v>16354</v>
      </c>
      <c r="E16354" s="50"/>
    </row>
    <row r="16355" spans="1:5" ht="14.4" x14ac:dyDescent="0.3">
      <c r="A16355" s="2">
        <f>ROW()</f>
        <v>16355</v>
      </c>
      <c r="E16355" s="50"/>
    </row>
    <row r="16356" spans="1:5" ht="14.4" x14ac:dyDescent="0.3">
      <c r="A16356" s="2">
        <f>ROW()</f>
        <v>16356</v>
      </c>
      <c r="E16356" s="50"/>
    </row>
    <row r="16357" spans="1:5" ht="14.4" x14ac:dyDescent="0.3">
      <c r="A16357" s="2">
        <f>ROW()</f>
        <v>16357</v>
      </c>
      <c r="E16357" s="50"/>
    </row>
    <row r="16358" spans="1:5" ht="14.4" x14ac:dyDescent="0.3">
      <c r="A16358" s="2">
        <f>ROW()</f>
        <v>16358</v>
      </c>
      <c r="E16358" s="50"/>
    </row>
    <row r="16359" spans="1:5" ht="14.4" x14ac:dyDescent="0.3">
      <c r="A16359" s="2">
        <f>ROW()</f>
        <v>16359</v>
      </c>
      <c r="E16359" s="50"/>
    </row>
    <row r="16360" spans="1:5" ht="14.4" x14ac:dyDescent="0.3">
      <c r="A16360" s="2">
        <f>ROW()</f>
        <v>16360</v>
      </c>
      <c r="E16360" s="50"/>
    </row>
    <row r="16361" spans="1:5" ht="14.4" x14ac:dyDescent="0.3">
      <c r="A16361" s="2">
        <f>ROW()</f>
        <v>16361</v>
      </c>
      <c r="E16361" s="50"/>
    </row>
    <row r="16362" spans="1:5" ht="14.4" x14ac:dyDescent="0.3">
      <c r="A16362" s="2">
        <f>ROW()</f>
        <v>16362</v>
      </c>
      <c r="E16362" s="50"/>
    </row>
    <row r="16363" spans="1:5" ht="14.4" x14ac:dyDescent="0.3">
      <c r="A16363" s="2">
        <f>ROW()</f>
        <v>16363</v>
      </c>
      <c r="E16363" s="50"/>
    </row>
    <row r="16364" spans="1:5" ht="14.4" x14ac:dyDescent="0.3">
      <c r="A16364" s="2">
        <f>ROW()</f>
        <v>16364</v>
      </c>
      <c r="E16364" s="50"/>
    </row>
    <row r="16365" spans="1:5" ht="14.4" x14ac:dyDescent="0.3">
      <c r="A16365" s="2">
        <f>ROW()</f>
        <v>16365</v>
      </c>
      <c r="E16365" s="50"/>
    </row>
    <row r="16366" spans="1:5" ht="14.4" x14ac:dyDescent="0.3">
      <c r="A16366" s="2">
        <f>ROW()</f>
        <v>16366</v>
      </c>
      <c r="E16366" s="50"/>
    </row>
    <row r="16367" spans="1:5" ht="14.4" x14ac:dyDescent="0.3">
      <c r="A16367" s="2">
        <f>ROW()</f>
        <v>16367</v>
      </c>
      <c r="E16367" s="50"/>
    </row>
    <row r="16368" spans="1:5" ht="14.4" x14ac:dyDescent="0.3">
      <c r="A16368" s="2">
        <f>ROW()</f>
        <v>16368</v>
      </c>
      <c r="E16368" s="50"/>
    </row>
    <row r="16369" spans="1:5" ht="14.4" x14ac:dyDescent="0.3">
      <c r="A16369" s="2">
        <f>ROW()</f>
        <v>16369</v>
      </c>
      <c r="E16369" s="50"/>
    </row>
    <row r="16370" spans="1:5" ht="14.4" x14ac:dyDescent="0.3">
      <c r="A16370" s="2">
        <f>ROW()</f>
        <v>16370</v>
      </c>
      <c r="E16370" s="50"/>
    </row>
    <row r="16371" spans="1:5" ht="14.4" x14ac:dyDescent="0.3">
      <c r="A16371" s="2">
        <f>ROW()</f>
        <v>16371</v>
      </c>
      <c r="E16371" s="50"/>
    </row>
    <row r="16372" spans="1:5" ht="14.4" x14ac:dyDescent="0.3">
      <c r="A16372" s="2">
        <f>ROW()</f>
        <v>16372</v>
      </c>
      <c r="E16372" s="50"/>
    </row>
    <row r="16373" spans="1:5" ht="14.4" x14ac:dyDescent="0.3">
      <c r="A16373" s="2">
        <f>ROW()</f>
        <v>16373</v>
      </c>
      <c r="E16373" s="50"/>
    </row>
    <row r="16374" spans="1:5" ht="14.4" x14ac:dyDescent="0.3">
      <c r="A16374" s="2">
        <f>ROW()</f>
        <v>16374</v>
      </c>
      <c r="E16374" s="50"/>
    </row>
    <row r="16375" spans="1:5" ht="14.4" x14ac:dyDescent="0.3">
      <c r="A16375" s="2">
        <f>ROW()</f>
        <v>16375</v>
      </c>
      <c r="E16375" s="50"/>
    </row>
    <row r="16376" spans="1:5" ht="14.4" x14ac:dyDescent="0.3">
      <c r="A16376" s="2">
        <f>ROW()</f>
        <v>16376</v>
      </c>
      <c r="E16376" s="50"/>
    </row>
    <row r="16377" spans="1:5" ht="14.4" x14ac:dyDescent="0.3">
      <c r="A16377" s="2">
        <f>ROW()</f>
        <v>16377</v>
      </c>
      <c r="E16377" s="50"/>
    </row>
    <row r="16378" spans="1:5" ht="14.4" x14ac:dyDescent="0.3">
      <c r="A16378" s="2">
        <f>ROW()</f>
        <v>16378</v>
      </c>
      <c r="E16378" s="50"/>
    </row>
    <row r="16379" spans="1:5" ht="14.4" x14ac:dyDescent="0.3">
      <c r="A16379" s="2">
        <f>ROW()</f>
        <v>16379</v>
      </c>
      <c r="E16379" s="50"/>
    </row>
    <row r="16380" spans="1:5" ht="14.4" x14ac:dyDescent="0.3">
      <c r="A16380" s="2">
        <f>ROW()</f>
        <v>16380</v>
      </c>
      <c r="E16380" s="50"/>
    </row>
    <row r="16381" spans="1:5" ht="14.4" x14ac:dyDescent="0.3">
      <c r="A16381" s="2">
        <f>ROW()</f>
        <v>16381</v>
      </c>
      <c r="E16381" s="50"/>
    </row>
    <row r="16382" spans="1:5" ht="14.4" x14ac:dyDescent="0.3">
      <c r="A16382" s="2">
        <f>ROW()</f>
        <v>16382</v>
      </c>
      <c r="E16382" s="50"/>
    </row>
    <row r="16383" spans="1:5" ht="14.4" x14ac:dyDescent="0.3">
      <c r="A16383" s="2">
        <f>ROW()</f>
        <v>16383</v>
      </c>
      <c r="E16383" s="50"/>
    </row>
    <row r="16384" spans="1:5" ht="14.4" x14ac:dyDescent="0.3">
      <c r="A16384" s="2">
        <f>ROW()</f>
        <v>16384</v>
      </c>
      <c r="E16384" s="50"/>
    </row>
    <row r="16385" spans="1:5" ht="14.4" x14ac:dyDescent="0.3">
      <c r="A16385" s="2">
        <f>ROW()</f>
        <v>16385</v>
      </c>
      <c r="E16385" s="50"/>
    </row>
    <row r="16386" spans="1:5" ht="14.4" x14ac:dyDescent="0.3">
      <c r="A16386" s="2">
        <f>ROW()</f>
        <v>16386</v>
      </c>
      <c r="E16386" s="50"/>
    </row>
    <row r="16387" spans="1:5" ht="14.4" x14ac:dyDescent="0.3">
      <c r="A16387" s="2">
        <f>ROW()</f>
        <v>16387</v>
      </c>
      <c r="E16387" s="50"/>
    </row>
    <row r="16388" spans="1:5" ht="14.4" x14ac:dyDescent="0.3">
      <c r="A16388" s="2">
        <f>ROW()</f>
        <v>16388</v>
      </c>
      <c r="E16388" s="50"/>
    </row>
    <row r="16389" spans="1:5" ht="14.4" x14ac:dyDescent="0.3">
      <c r="A16389" s="2">
        <f>ROW()</f>
        <v>16389</v>
      </c>
      <c r="E16389" s="50"/>
    </row>
    <row r="16390" spans="1:5" ht="14.4" x14ac:dyDescent="0.3">
      <c r="A16390" s="2">
        <f>ROW()</f>
        <v>16390</v>
      </c>
      <c r="E16390" s="50"/>
    </row>
    <row r="16391" spans="1:5" ht="14.4" x14ac:dyDescent="0.3">
      <c r="A16391" s="2">
        <f>ROW()</f>
        <v>16391</v>
      </c>
      <c r="E16391" s="50"/>
    </row>
    <row r="16392" spans="1:5" ht="14.4" x14ac:dyDescent="0.3">
      <c r="A16392" s="2">
        <f>ROW()</f>
        <v>16392</v>
      </c>
      <c r="E16392" s="50"/>
    </row>
    <row r="16393" spans="1:5" ht="14.4" x14ac:dyDescent="0.3">
      <c r="A16393" s="2">
        <f>ROW()</f>
        <v>16393</v>
      </c>
      <c r="E16393" s="50"/>
    </row>
    <row r="16394" spans="1:5" ht="14.4" x14ac:dyDescent="0.3">
      <c r="A16394" s="2">
        <f>ROW()</f>
        <v>16394</v>
      </c>
      <c r="E16394" s="50"/>
    </row>
    <row r="16395" spans="1:5" ht="14.4" x14ac:dyDescent="0.3">
      <c r="A16395" s="2">
        <f>ROW()</f>
        <v>16395</v>
      </c>
      <c r="E16395" s="50"/>
    </row>
    <row r="16396" spans="1:5" ht="14.4" x14ac:dyDescent="0.3">
      <c r="A16396" s="2">
        <f>ROW()</f>
        <v>16396</v>
      </c>
      <c r="E16396" s="50"/>
    </row>
    <row r="16397" spans="1:5" ht="14.4" x14ac:dyDescent="0.3">
      <c r="A16397" s="2">
        <f>ROW()</f>
        <v>16397</v>
      </c>
      <c r="E16397" s="50"/>
    </row>
    <row r="16398" spans="1:5" ht="14.4" x14ac:dyDescent="0.3">
      <c r="A16398" s="2">
        <f>ROW()</f>
        <v>16398</v>
      </c>
      <c r="E16398" s="50"/>
    </row>
    <row r="16399" spans="1:5" ht="14.4" x14ac:dyDescent="0.3">
      <c r="A16399" s="2">
        <f>ROW()</f>
        <v>16399</v>
      </c>
      <c r="E16399" s="50"/>
    </row>
    <row r="16400" spans="1:5" ht="14.4" x14ac:dyDescent="0.3">
      <c r="A16400" s="2">
        <f>ROW()</f>
        <v>16400</v>
      </c>
      <c r="E16400" s="50"/>
    </row>
    <row r="16401" spans="1:5" ht="14.4" x14ac:dyDescent="0.3">
      <c r="A16401" s="2">
        <f>ROW()</f>
        <v>16401</v>
      </c>
      <c r="E16401" s="50"/>
    </row>
    <row r="16402" spans="1:5" ht="14.4" x14ac:dyDescent="0.3">
      <c r="A16402" s="2">
        <f>ROW()</f>
        <v>16402</v>
      </c>
      <c r="E16402" s="50"/>
    </row>
    <row r="16403" spans="1:5" ht="14.4" x14ac:dyDescent="0.3">
      <c r="A16403" s="2">
        <f>ROW()</f>
        <v>16403</v>
      </c>
      <c r="E16403" s="50"/>
    </row>
    <row r="16404" spans="1:5" ht="14.4" x14ac:dyDescent="0.3">
      <c r="A16404" s="2">
        <f>ROW()</f>
        <v>16404</v>
      </c>
      <c r="E16404" s="50"/>
    </row>
    <row r="16405" spans="1:5" ht="14.4" x14ac:dyDescent="0.3">
      <c r="A16405" s="2">
        <f>ROW()</f>
        <v>16405</v>
      </c>
      <c r="E16405" s="50"/>
    </row>
    <row r="16406" spans="1:5" ht="14.4" x14ac:dyDescent="0.3">
      <c r="A16406" s="2">
        <f>ROW()</f>
        <v>16406</v>
      </c>
      <c r="E16406" s="50"/>
    </row>
    <row r="16407" spans="1:5" ht="14.4" x14ac:dyDescent="0.3">
      <c r="A16407" s="2">
        <f>ROW()</f>
        <v>16407</v>
      </c>
      <c r="E16407" s="50"/>
    </row>
    <row r="16408" spans="1:5" ht="14.4" x14ac:dyDescent="0.3">
      <c r="A16408" s="2">
        <f>ROW()</f>
        <v>16408</v>
      </c>
      <c r="E16408" s="50"/>
    </row>
    <row r="16409" spans="1:5" ht="14.4" x14ac:dyDescent="0.3">
      <c r="A16409" s="2">
        <f>ROW()</f>
        <v>16409</v>
      </c>
      <c r="E16409" s="50"/>
    </row>
    <row r="16410" spans="1:5" ht="14.4" x14ac:dyDescent="0.3">
      <c r="A16410" s="2">
        <f>ROW()</f>
        <v>16410</v>
      </c>
      <c r="E16410" s="50"/>
    </row>
    <row r="16411" spans="1:5" ht="14.4" x14ac:dyDescent="0.3">
      <c r="A16411" s="2">
        <f>ROW()</f>
        <v>16411</v>
      </c>
      <c r="E16411" s="50"/>
    </row>
    <row r="16412" spans="1:5" ht="14.4" x14ac:dyDescent="0.3">
      <c r="A16412" s="2">
        <f>ROW()</f>
        <v>16412</v>
      </c>
      <c r="E16412" s="50"/>
    </row>
    <row r="16413" spans="1:5" ht="14.4" x14ac:dyDescent="0.3">
      <c r="A16413" s="2">
        <f>ROW()</f>
        <v>16413</v>
      </c>
      <c r="E16413" s="50"/>
    </row>
    <row r="16414" spans="1:5" ht="14.4" x14ac:dyDescent="0.3">
      <c r="A16414" s="2">
        <f>ROW()</f>
        <v>16414</v>
      </c>
      <c r="E16414" s="50"/>
    </row>
    <row r="16415" spans="1:5" ht="14.4" x14ac:dyDescent="0.3">
      <c r="A16415" s="2">
        <f>ROW()</f>
        <v>16415</v>
      </c>
      <c r="E16415" s="50"/>
    </row>
    <row r="16416" spans="1:5" ht="14.4" x14ac:dyDescent="0.3">
      <c r="A16416" s="2">
        <f>ROW()</f>
        <v>16416</v>
      </c>
      <c r="E16416" s="50"/>
    </row>
    <row r="16417" spans="1:5" ht="14.4" x14ac:dyDescent="0.3">
      <c r="A16417" s="2">
        <f>ROW()</f>
        <v>16417</v>
      </c>
      <c r="E16417" s="50"/>
    </row>
    <row r="16418" spans="1:5" ht="14.4" x14ac:dyDescent="0.3">
      <c r="A16418" s="2">
        <f>ROW()</f>
        <v>16418</v>
      </c>
      <c r="E16418" s="50"/>
    </row>
    <row r="16419" spans="1:5" ht="14.4" x14ac:dyDescent="0.3">
      <c r="A16419" s="2">
        <f>ROW()</f>
        <v>16419</v>
      </c>
      <c r="E16419" s="50"/>
    </row>
    <row r="16420" spans="1:5" ht="14.4" x14ac:dyDescent="0.3">
      <c r="A16420" s="2">
        <f>ROW()</f>
        <v>16420</v>
      </c>
      <c r="E16420" s="50"/>
    </row>
    <row r="16421" spans="1:5" ht="14.4" x14ac:dyDescent="0.3">
      <c r="A16421" s="2">
        <f>ROW()</f>
        <v>16421</v>
      </c>
      <c r="E16421" s="50"/>
    </row>
    <row r="16422" spans="1:5" ht="14.4" x14ac:dyDescent="0.3">
      <c r="A16422" s="2">
        <f>ROW()</f>
        <v>16422</v>
      </c>
      <c r="E16422" s="50"/>
    </row>
    <row r="16423" spans="1:5" ht="14.4" x14ac:dyDescent="0.3">
      <c r="A16423" s="2">
        <f>ROW()</f>
        <v>16423</v>
      </c>
      <c r="E16423" s="50"/>
    </row>
    <row r="16424" spans="1:5" ht="14.4" x14ac:dyDescent="0.3">
      <c r="A16424" s="2">
        <f>ROW()</f>
        <v>16424</v>
      </c>
      <c r="E16424" s="50"/>
    </row>
    <row r="16425" spans="1:5" ht="14.4" x14ac:dyDescent="0.3">
      <c r="A16425" s="2">
        <f>ROW()</f>
        <v>16425</v>
      </c>
      <c r="E16425" s="50"/>
    </row>
    <row r="16426" spans="1:5" ht="14.4" x14ac:dyDescent="0.3">
      <c r="A16426" s="2">
        <f>ROW()</f>
        <v>16426</v>
      </c>
      <c r="E16426" s="50"/>
    </row>
    <row r="16427" spans="1:5" ht="14.4" x14ac:dyDescent="0.3">
      <c r="A16427" s="2">
        <f>ROW()</f>
        <v>16427</v>
      </c>
      <c r="E16427" s="50"/>
    </row>
    <row r="16428" spans="1:5" ht="14.4" x14ac:dyDescent="0.3">
      <c r="A16428" s="2">
        <f>ROW()</f>
        <v>16428</v>
      </c>
      <c r="E16428" s="50"/>
    </row>
    <row r="16429" spans="1:5" ht="14.4" x14ac:dyDescent="0.3">
      <c r="A16429" s="2">
        <f>ROW()</f>
        <v>16429</v>
      </c>
      <c r="E16429" s="50"/>
    </row>
    <row r="16430" spans="1:5" ht="14.4" x14ac:dyDescent="0.3">
      <c r="A16430" s="2">
        <f>ROW()</f>
        <v>16430</v>
      </c>
      <c r="E16430" s="50"/>
    </row>
    <row r="16431" spans="1:5" ht="14.4" x14ac:dyDescent="0.3">
      <c r="A16431" s="2">
        <f>ROW()</f>
        <v>16431</v>
      </c>
      <c r="E16431" s="50"/>
    </row>
    <row r="16432" spans="1:5" ht="14.4" x14ac:dyDescent="0.3">
      <c r="A16432" s="2">
        <f>ROW()</f>
        <v>16432</v>
      </c>
      <c r="E16432" s="50"/>
    </row>
    <row r="16433" spans="1:5" ht="14.4" x14ac:dyDescent="0.3">
      <c r="A16433" s="2">
        <f>ROW()</f>
        <v>16433</v>
      </c>
      <c r="E16433" s="50"/>
    </row>
    <row r="16434" spans="1:5" ht="14.4" x14ac:dyDescent="0.3">
      <c r="A16434" s="2">
        <f>ROW()</f>
        <v>16434</v>
      </c>
      <c r="E16434" s="50"/>
    </row>
    <row r="16435" spans="1:5" ht="14.4" x14ac:dyDescent="0.3">
      <c r="A16435" s="2">
        <f>ROW()</f>
        <v>16435</v>
      </c>
      <c r="E16435" s="50"/>
    </row>
    <row r="16436" spans="1:5" ht="14.4" x14ac:dyDescent="0.3">
      <c r="A16436" s="2">
        <f>ROW()</f>
        <v>16436</v>
      </c>
      <c r="E16436" s="50"/>
    </row>
    <row r="16437" spans="1:5" ht="14.4" x14ac:dyDescent="0.3">
      <c r="A16437" s="2">
        <f>ROW()</f>
        <v>16437</v>
      </c>
      <c r="E16437" s="50"/>
    </row>
    <row r="16438" spans="1:5" ht="14.4" x14ac:dyDescent="0.3">
      <c r="A16438" s="2">
        <f>ROW()</f>
        <v>16438</v>
      </c>
      <c r="E16438" s="50"/>
    </row>
    <row r="16439" spans="1:5" ht="14.4" x14ac:dyDescent="0.3">
      <c r="A16439" s="2">
        <f>ROW()</f>
        <v>16439</v>
      </c>
      <c r="E16439" s="50"/>
    </row>
    <row r="16440" spans="1:5" ht="14.4" x14ac:dyDescent="0.3">
      <c r="A16440" s="2">
        <f>ROW()</f>
        <v>16440</v>
      </c>
      <c r="E16440" s="50"/>
    </row>
    <row r="16441" spans="1:5" ht="14.4" x14ac:dyDescent="0.3">
      <c r="A16441" s="2">
        <f>ROW()</f>
        <v>16441</v>
      </c>
      <c r="E16441" s="50"/>
    </row>
    <row r="16442" spans="1:5" ht="14.4" x14ac:dyDescent="0.3">
      <c r="A16442" s="2">
        <f>ROW()</f>
        <v>16442</v>
      </c>
      <c r="E16442" s="50"/>
    </row>
    <row r="16443" spans="1:5" ht="14.4" x14ac:dyDescent="0.3">
      <c r="A16443" s="2">
        <f>ROW()</f>
        <v>16443</v>
      </c>
      <c r="E16443" s="50"/>
    </row>
    <row r="16444" spans="1:5" ht="14.4" x14ac:dyDescent="0.3">
      <c r="A16444" s="2">
        <f>ROW()</f>
        <v>16444</v>
      </c>
      <c r="E16444" s="50"/>
    </row>
    <row r="16445" spans="1:5" ht="14.4" x14ac:dyDescent="0.3">
      <c r="A16445" s="2">
        <f>ROW()</f>
        <v>16445</v>
      </c>
      <c r="E16445" s="50"/>
    </row>
    <row r="16446" spans="1:5" ht="14.4" x14ac:dyDescent="0.3">
      <c r="A16446" s="2">
        <f>ROW()</f>
        <v>16446</v>
      </c>
      <c r="E16446" s="50"/>
    </row>
    <row r="16447" spans="1:5" ht="14.4" x14ac:dyDescent="0.3">
      <c r="A16447" s="2">
        <f>ROW()</f>
        <v>16447</v>
      </c>
      <c r="E16447" s="50"/>
    </row>
    <row r="16448" spans="1:5" ht="14.4" x14ac:dyDescent="0.3">
      <c r="A16448" s="2">
        <f>ROW()</f>
        <v>16448</v>
      </c>
      <c r="E16448" s="50"/>
    </row>
    <row r="16449" spans="1:5" ht="14.4" x14ac:dyDescent="0.3">
      <c r="A16449" s="2">
        <f>ROW()</f>
        <v>16449</v>
      </c>
      <c r="E16449" s="50"/>
    </row>
    <row r="16450" spans="1:5" ht="14.4" x14ac:dyDescent="0.3">
      <c r="A16450" s="2">
        <f>ROW()</f>
        <v>16450</v>
      </c>
      <c r="E16450" s="50"/>
    </row>
    <row r="16451" spans="1:5" ht="14.4" x14ac:dyDescent="0.3">
      <c r="A16451" s="2">
        <f>ROW()</f>
        <v>16451</v>
      </c>
      <c r="E16451" s="50"/>
    </row>
    <row r="16452" spans="1:5" ht="14.4" x14ac:dyDescent="0.3">
      <c r="A16452" s="2">
        <f>ROW()</f>
        <v>16452</v>
      </c>
      <c r="E16452" s="50"/>
    </row>
    <row r="16453" spans="1:5" ht="14.4" x14ac:dyDescent="0.3">
      <c r="A16453" s="2">
        <f>ROW()</f>
        <v>16453</v>
      </c>
      <c r="E16453" s="50"/>
    </row>
    <row r="16454" spans="1:5" ht="14.4" x14ac:dyDescent="0.3">
      <c r="A16454" s="2">
        <f>ROW()</f>
        <v>16454</v>
      </c>
      <c r="E16454" s="50"/>
    </row>
    <row r="16455" spans="1:5" ht="14.4" x14ac:dyDescent="0.3">
      <c r="A16455" s="2">
        <f>ROW()</f>
        <v>16455</v>
      </c>
      <c r="E16455" s="50"/>
    </row>
    <row r="16456" spans="1:5" ht="14.4" x14ac:dyDescent="0.3">
      <c r="A16456" s="2">
        <f>ROW()</f>
        <v>16456</v>
      </c>
      <c r="E16456" s="50"/>
    </row>
    <row r="16457" spans="1:5" ht="14.4" x14ac:dyDescent="0.3">
      <c r="A16457" s="2">
        <f>ROW()</f>
        <v>16457</v>
      </c>
      <c r="E16457" s="50"/>
    </row>
    <row r="16458" spans="1:5" ht="14.4" x14ac:dyDescent="0.3">
      <c r="A16458" s="2">
        <f>ROW()</f>
        <v>16458</v>
      </c>
      <c r="E16458" s="50"/>
    </row>
    <row r="16459" spans="1:5" ht="14.4" x14ac:dyDescent="0.3">
      <c r="A16459" s="2">
        <f>ROW()</f>
        <v>16459</v>
      </c>
      <c r="E16459" s="50"/>
    </row>
    <row r="16460" spans="1:5" ht="14.4" x14ac:dyDescent="0.3">
      <c r="A16460" s="2">
        <f>ROW()</f>
        <v>16460</v>
      </c>
      <c r="E16460" s="50"/>
    </row>
    <row r="16461" spans="1:5" ht="14.4" x14ac:dyDescent="0.3">
      <c r="A16461" s="2">
        <f>ROW()</f>
        <v>16461</v>
      </c>
      <c r="E16461" s="50"/>
    </row>
    <row r="16462" spans="1:5" ht="14.4" x14ac:dyDescent="0.3">
      <c r="A16462" s="2">
        <f>ROW()</f>
        <v>16462</v>
      </c>
      <c r="E16462" s="50"/>
    </row>
    <row r="16463" spans="1:5" ht="14.4" x14ac:dyDescent="0.3">
      <c r="A16463" s="2">
        <f>ROW()</f>
        <v>16463</v>
      </c>
      <c r="E16463" s="50"/>
    </row>
    <row r="16464" spans="1:5" ht="14.4" x14ac:dyDescent="0.3">
      <c r="A16464" s="2">
        <f>ROW()</f>
        <v>16464</v>
      </c>
      <c r="E16464" s="50"/>
    </row>
    <row r="16465" spans="1:5" ht="14.4" x14ac:dyDescent="0.3">
      <c r="A16465" s="2">
        <f>ROW()</f>
        <v>16465</v>
      </c>
      <c r="E16465" s="50"/>
    </row>
    <row r="16466" spans="1:5" ht="14.4" x14ac:dyDescent="0.3">
      <c r="A16466" s="2">
        <f>ROW()</f>
        <v>16466</v>
      </c>
      <c r="E16466" s="50"/>
    </row>
    <row r="16467" spans="1:5" ht="14.4" x14ac:dyDescent="0.3">
      <c r="A16467" s="2">
        <f>ROW()</f>
        <v>16467</v>
      </c>
      <c r="E16467" s="50"/>
    </row>
    <row r="16468" spans="1:5" ht="14.4" x14ac:dyDescent="0.3">
      <c r="A16468" s="2">
        <f>ROW()</f>
        <v>16468</v>
      </c>
      <c r="E16468" s="50"/>
    </row>
    <row r="16469" spans="1:5" ht="14.4" x14ac:dyDescent="0.3">
      <c r="A16469" s="2">
        <f>ROW()</f>
        <v>16469</v>
      </c>
      <c r="E16469" s="50"/>
    </row>
    <row r="16470" spans="1:5" ht="14.4" x14ac:dyDescent="0.3">
      <c r="A16470" s="2">
        <f>ROW()</f>
        <v>16470</v>
      </c>
      <c r="E16470" s="50"/>
    </row>
    <row r="16471" spans="1:5" ht="14.4" x14ac:dyDescent="0.3">
      <c r="A16471" s="2">
        <f>ROW()</f>
        <v>16471</v>
      </c>
      <c r="E16471" s="50"/>
    </row>
    <row r="16472" spans="1:5" ht="14.4" x14ac:dyDescent="0.3">
      <c r="A16472" s="2">
        <f>ROW()</f>
        <v>16472</v>
      </c>
      <c r="E16472" s="50"/>
    </row>
    <row r="16473" spans="1:5" ht="14.4" x14ac:dyDescent="0.3">
      <c r="A16473" s="2">
        <f>ROW()</f>
        <v>16473</v>
      </c>
      <c r="E16473" s="50"/>
    </row>
    <row r="16474" spans="1:5" ht="14.4" x14ac:dyDescent="0.3">
      <c r="A16474" s="2">
        <f>ROW()</f>
        <v>16474</v>
      </c>
      <c r="E16474" s="50"/>
    </row>
    <row r="16475" spans="1:5" ht="14.4" x14ac:dyDescent="0.3">
      <c r="A16475" s="2">
        <f>ROW()</f>
        <v>16475</v>
      </c>
      <c r="E16475" s="50"/>
    </row>
    <row r="16476" spans="1:5" ht="14.4" x14ac:dyDescent="0.3">
      <c r="A16476" s="2">
        <f>ROW()</f>
        <v>16476</v>
      </c>
      <c r="E16476" s="50"/>
    </row>
    <row r="16477" spans="1:5" ht="14.4" x14ac:dyDescent="0.3">
      <c r="A16477" s="2">
        <f>ROW()</f>
        <v>16477</v>
      </c>
      <c r="E16477" s="50"/>
    </row>
    <row r="16478" spans="1:5" ht="14.4" x14ac:dyDescent="0.3">
      <c r="A16478" s="2">
        <f>ROW()</f>
        <v>16478</v>
      </c>
      <c r="E16478" s="50"/>
    </row>
    <row r="16479" spans="1:5" ht="14.4" x14ac:dyDescent="0.3">
      <c r="A16479" s="2">
        <f>ROW()</f>
        <v>16479</v>
      </c>
      <c r="E16479" s="50"/>
    </row>
    <row r="16480" spans="1:5" ht="14.4" x14ac:dyDescent="0.3">
      <c r="A16480" s="2">
        <f>ROW()</f>
        <v>16480</v>
      </c>
      <c r="E16480" s="50"/>
    </row>
    <row r="16481" spans="1:5" ht="14.4" x14ac:dyDescent="0.3">
      <c r="A16481" s="2">
        <f>ROW()</f>
        <v>16481</v>
      </c>
      <c r="E16481" s="50"/>
    </row>
    <row r="16482" spans="1:5" ht="14.4" x14ac:dyDescent="0.3">
      <c r="A16482" s="2">
        <f>ROW()</f>
        <v>16482</v>
      </c>
      <c r="E16482" s="50"/>
    </row>
    <row r="16483" spans="1:5" ht="14.4" x14ac:dyDescent="0.3">
      <c r="A16483" s="2">
        <f>ROW()</f>
        <v>16483</v>
      </c>
      <c r="E16483" s="50"/>
    </row>
    <row r="16484" spans="1:5" ht="14.4" x14ac:dyDescent="0.3">
      <c r="A16484" s="2">
        <f>ROW()</f>
        <v>16484</v>
      </c>
      <c r="E16484" s="50"/>
    </row>
    <row r="16485" spans="1:5" ht="14.4" x14ac:dyDescent="0.3">
      <c r="A16485" s="2">
        <f>ROW()</f>
        <v>16485</v>
      </c>
      <c r="E16485" s="50"/>
    </row>
    <row r="16486" spans="1:5" ht="14.4" x14ac:dyDescent="0.3">
      <c r="A16486" s="2">
        <f>ROW()</f>
        <v>16486</v>
      </c>
      <c r="E16486" s="50"/>
    </row>
    <row r="16487" spans="1:5" ht="14.4" x14ac:dyDescent="0.3">
      <c r="A16487" s="2">
        <f>ROW()</f>
        <v>16487</v>
      </c>
      <c r="E16487" s="50"/>
    </row>
    <row r="16488" spans="1:5" ht="14.4" x14ac:dyDescent="0.3">
      <c r="A16488" s="2">
        <f>ROW()</f>
        <v>16488</v>
      </c>
      <c r="E16488" s="50"/>
    </row>
    <row r="16489" spans="1:5" ht="14.4" x14ac:dyDescent="0.3">
      <c r="A16489" s="2">
        <f>ROW()</f>
        <v>16489</v>
      </c>
      <c r="E16489" s="50"/>
    </row>
    <row r="16490" spans="1:5" ht="14.4" x14ac:dyDescent="0.3">
      <c r="A16490" s="2">
        <f>ROW()</f>
        <v>16490</v>
      </c>
      <c r="E16490" s="50"/>
    </row>
    <row r="16491" spans="1:5" ht="14.4" x14ac:dyDescent="0.3">
      <c r="A16491" s="2">
        <f>ROW()</f>
        <v>16491</v>
      </c>
      <c r="E16491" s="50"/>
    </row>
    <row r="16492" spans="1:5" ht="14.4" x14ac:dyDescent="0.3">
      <c r="A16492" s="2">
        <f>ROW()</f>
        <v>16492</v>
      </c>
      <c r="E16492" s="50"/>
    </row>
    <row r="16493" spans="1:5" ht="14.4" x14ac:dyDescent="0.3">
      <c r="A16493" s="2">
        <f>ROW()</f>
        <v>16493</v>
      </c>
      <c r="E16493" s="50"/>
    </row>
    <row r="16494" spans="1:5" ht="14.4" x14ac:dyDescent="0.3">
      <c r="A16494" s="2">
        <f>ROW()</f>
        <v>16494</v>
      </c>
      <c r="E16494" s="50"/>
    </row>
    <row r="16495" spans="1:5" ht="14.4" x14ac:dyDescent="0.3">
      <c r="A16495" s="2">
        <f>ROW()</f>
        <v>16495</v>
      </c>
      <c r="E16495" s="50"/>
    </row>
    <row r="16496" spans="1:5" ht="14.4" x14ac:dyDescent="0.3">
      <c r="A16496" s="2">
        <f>ROW()</f>
        <v>16496</v>
      </c>
      <c r="E16496" s="50"/>
    </row>
    <row r="16497" spans="1:5" ht="14.4" x14ac:dyDescent="0.3">
      <c r="A16497" s="2">
        <f>ROW()</f>
        <v>16497</v>
      </c>
      <c r="E16497" s="50"/>
    </row>
    <row r="16498" spans="1:5" ht="14.4" x14ac:dyDescent="0.3">
      <c r="A16498" s="2">
        <f>ROW()</f>
        <v>16498</v>
      </c>
      <c r="E16498" s="50"/>
    </row>
    <row r="16499" spans="1:5" ht="14.4" x14ac:dyDescent="0.3">
      <c r="A16499" s="2">
        <f>ROW()</f>
        <v>16499</v>
      </c>
      <c r="E16499" s="50"/>
    </row>
    <row r="16500" spans="1:5" ht="14.4" x14ac:dyDescent="0.3">
      <c r="A16500" s="2">
        <f>ROW()</f>
        <v>16500</v>
      </c>
      <c r="E16500" s="50"/>
    </row>
    <row r="16501" spans="1:5" ht="14.4" x14ac:dyDescent="0.3">
      <c r="A16501" s="2">
        <f>ROW()</f>
        <v>16501</v>
      </c>
      <c r="E16501" s="50"/>
    </row>
    <row r="16502" spans="1:5" ht="14.4" x14ac:dyDescent="0.3">
      <c r="A16502" s="2">
        <f>ROW()</f>
        <v>16502</v>
      </c>
      <c r="E16502" s="50"/>
    </row>
    <row r="16503" spans="1:5" ht="14.4" x14ac:dyDescent="0.3">
      <c r="A16503" s="2">
        <f>ROW()</f>
        <v>16503</v>
      </c>
      <c r="E16503" s="50"/>
    </row>
    <row r="16504" spans="1:5" ht="14.4" x14ac:dyDescent="0.3">
      <c r="A16504" s="2">
        <f>ROW()</f>
        <v>16504</v>
      </c>
      <c r="E16504" s="50"/>
    </row>
    <row r="16505" spans="1:5" ht="14.4" x14ac:dyDescent="0.3">
      <c r="A16505" s="2">
        <f>ROW()</f>
        <v>16505</v>
      </c>
      <c r="E16505" s="50"/>
    </row>
    <row r="16506" spans="1:5" ht="14.4" x14ac:dyDescent="0.3">
      <c r="A16506" s="2">
        <f>ROW()</f>
        <v>16506</v>
      </c>
      <c r="E16506" s="50"/>
    </row>
    <row r="16507" spans="1:5" ht="14.4" x14ac:dyDescent="0.3">
      <c r="A16507" s="2">
        <f>ROW()</f>
        <v>16507</v>
      </c>
      <c r="E16507" s="50"/>
    </row>
    <row r="16508" spans="1:5" ht="14.4" x14ac:dyDescent="0.3">
      <c r="A16508" s="2">
        <f>ROW()</f>
        <v>16508</v>
      </c>
      <c r="E16508" s="50"/>
    </row>
    <row r="16509" spans="1:5" ht="14.4" x14ac:dyDescent="0.3">
      <c r="A16509" s="2">
        <f>ROW()</f>
        <v>16509</v>
      </c>
      <c r="E16509" s="50"/>
    </row>
    <row r="16510" spans="1:5" ht="14.4" x14ac:dyDescent="0.3">
      <c r="A16510" s="2">
        <f>ROW()</f>
        <v>16510</v>
      </c>
      <c r="E16510" s="50"/>
    </row>
    <row r="16511" spans="1:5" ht="14.4" x14ac:dyDescent="0.3">
      <c r="A16511" s="2">
        <f>ROW()</f>
        <v>16511</v>
      </c>
      <c r="E16511" s="50"/>
    </row>
    <row r="16512" spans="1:5" ht="14.4" x14ac:dyDescent="0.3">
      <c r="A16512" s="2">
        <f>ROW()</f>
        <v>16512</v>
      </c>
      <c r="E16512" s="50"/>
    </row>
    <row r="16513" spans="1:5" ht="14.4" x14ac:dyDescent="0.3">
      <c r="A16513" s="2">
        <f>ROW()</f>
        <v>16513</v>
      </c>
      <c r="E16513" s="50"/>
    </row>
    <row r="16514" spans="1:5" ht="14.4" x14ac:dyDescent="0.3">
      <c r="A16514" s="2">
        <f>ROW()</f>
        <v>16514</v>
      </c>
      <c r="E16514" s="50"/>
    </row>
    <row r="16515" spans="1:5" ht="14.4" x14ac:dyDescent="0.3">
      <c r="A16515" s="2">
        <f>ROW()</f>
        <v>16515</v>
      </c>
      <c r="E16515" s="50"/>
    </row>
    <row r="16516" spans="1:5" ht="14.4" x14ac:dyDescent="0.3">
      <c r="A16516" s="2">
        <f>ROW()</f>
        <v>16516</v>
      </c>
      <c r="E16516" s="50"/>
    </row>
    <row r="16517" spans="1:5" ht="14.4" x14ac:dyDescent="0.3">
      <c r="A16517" s="2">
        <f>ROW()</f>
        <v>16517</v>
      </c>
      <c r="E16517" s="50"/>
    </row>
    <row r="16518" spans="1:5" ht="14.4" x14ac:dyDescent="0.3">
      <c r="A16518" s="2">
        <f>ROW()</f>
        <v>16518</v>
      </c>
      <c r="E16518" s="50"/>
    </row>
    <row r="16519" spans="1:5" ht="14.4" x14ac:dyDescent="0.3">
      <c r="A16519" s="2">
        <f>ROW()</f>
        <v>16519</v>
      </c>
      <c r="E16519" s="50"/>
    </row>
    <row r="16520" spans="1:5" ht="14.4" x14ac:dyDescent="0.3">
      <c r="A16520" s="2">
        <f>ROW()</f>
        <v>16520</v>
      </c>
      <c r="E16520" s="50"/>
    </row>
    <row r="16521" spans="1:5" ht="14.4" x14ac:dyDescent="0.3">
      <c r="A16521" s="2">
        <f>ROW()</f>
        <v>16521</v>
      </c>
      <c r="E16521" s="50"/>
    </row>
    <row r="16522" spans="1:5" ht="14.4" x14ac:dyDescent="0.3">
      <c r="A16522" s="2">
        <f>ROW()</f>
        <v>16522</v>
      </c>
      <c r="E16522" s="50"/>
    </row>
    <row r="16523" spans="1:5" ht="14.4" x14ac:dyDescent="0.3">
      <c r="A16523" s="2">
        <f>ROW()</f>
        <v>16523</v>
      </c>
      <c r="E16523" s="50"/>
    </row>
    <row r="16524" spans="1:5" ht="14.4" x14ac:dyDescent="0.3">
      <c r="A16524" s="2">
        <f>ROW()</f>
        <v>16524</v>
      </c>
      <c r="E16524" s="50"/>
    </row>
    <row r="16525" spans="1:5" ht="14.4" x14ac:dyDescent="0.3">
      <c r="A16525" s="2">
        <f>ROW()</f>
        <v>16525</v>
      </c>
      <c r="E16525" s="50"/>
    </row>
    <row r="16526" spans="1:5" ht="14.4" x14ac:dyDescent="0.3">
      <c r="A16526" s="2">
        <f>ROW()</f>
        <v>16526</v>
      </c>
      <c r="E16526" s="50"/>
    </row>
    <row r="16527" spans="1:5" ht="14.4" x14ac:dyDescent="0.3">
      <c r="A16527" s="2">
        <f>ROW()</f>
        <v>16527</v>
      </c>
      <c r="E16527" s="50"/>
    </row>
    <row r="16528" spans="1:5" ht="14.4" x14ac:dyDescent="0.3">
      <c r="A16528" s="2">
        <f>ROW()</f>
        <v>16528</v>
      </c>
      <c r="E16528" s="50"/>
    </row>
    <row r="16529" spans="1:5" ht="14.4" x14ac:dyDescent="0.3">
      <c r="A16529" s="2">
        <f>ROW()</f>
        <v>16529</v>
      </c>
      <c r="E16529" s="50"/>
    </row>
    <row r="16530" spans="1:5" ht="14.4" x14ac:dyDescent="0.3">
      <c r="A16530" s="2">
        <f>ROW()</f>
        <v>16530</v>
      </c>
      <c r="E16530" s="50"/>
    </row>
    <row r="16531" spans="1:5" ht="14.4" x14ac:dyDescent="0.3">
      <c r="A16531" s="2">
        <f>ROW()</f>
        <v>16531</v>
      </c>
      <c r="E16531" s="50"/>
    </row>
    <row r="16532" spans="1:5" ht="14.4" x14ac:dyDescent="0.3">
      <c r="A16532" s="2">
        <f>ROW()</f>
        <v>16532</v>
      </c>
      <c r="E16532" s="50"/>
    </row>
    <row r="16533" spans="1:5" ht="14.4" x14ac:dyDescent="0.3">
      <c r="A16533" s="2">
        <f>ROW()</f>
        <v>16533</v>
      </c>
      <c r="E16533" s="50"/>
    </row>
    <row r="16534" spans="1:5" ht="14.4" x14ac:dyDescent="0.3">
      <c r="A16534" s="2">
        <f>ROW()</f>
        <v>16534</v>
      </c>
      <c r="E16534" s="50"/>
    </row>
    <row r="16535" spans="1:5" ht="14.4" x14ac:dyDescent="0.3">
      <c r="A16535" s="2">
        <f>ROW()</f>
        <v>16535</v>
      </c>
      <c r="E16535" s="50"/>
    </row>
    <row r="16536" spans="1:5" ht="14.4" x14ac:dyDescent="0.3">
      <c r="A16536" s="2">
        <f>ROW()</f>
        <v>16536</v>
      </c>
      <c r="E16536" s="50"/>
    </row>
    <row r="16537" spans="1:5" ht="14.4" x14ac:dyDescent="0.3">
      <c r="A16537" s="2">
        <f>ROW()</f>
        <v>16537</v>
      </c>
      <c r="E16537" s="50"/>
    </row>
    <row r="16538" spans="1:5" ht="14.4" x14ac:dyDescent="0.3">
      <c r="A16538" s="2">
        <f>ROW()</f>
        <v>16538</v>
      </c>
      <c r="E16538" s="50"/>
    </row>
    <row r="16539" spans="1:5" ht="14.4" x14ac:dyDescent="0.3">
      <c r="A16539" s="2">
        <f>ROW()</f>
        <v>16539</v>
      </c>
      <c r="E16539" s="50"/>
    </row>
    <row r="16540" spans="1:5" ht="14.4" x14ac:dyDescent="0.3">
      <c r="A16540" s="2">
        <f>ROW()</f>
        <v>16540</v>
      </c>
      <c r="E16540" s="50"/>
    </row>
    <row r="16541" spans="1:5" ht="14.4" x14ac:dyDescent="0.3">
      <c r="A16541" s="2">
        <f>ROW()</f>
        <v>16541</v>
      </c>
      <c r="E16541" s="50"/>
    </row>
    <row r="16542" spans="1:5" ht="14.4" x14ac:dyDescent="0.3">
      <c r="A16542" s="2">
        <f>ROW()</f>
        <v>16542</v>
      </c>
      <c r="E16542" s="50"/>
    </row>
    <row r="16543" spans="1:5" ht="14.4" x14ac:dyDescent="0.3">
      <c r="A16543" s="2">
        <f>ROW()</f>
        <v>16543</v>
      </c>
      <c r="E16543" s="50"/>
    </row>
    <row r="16544" spans="1:5" ht="14.4" x14ac:dyDescent="0.3">
      <c r="A16544" s="2">
        <f>ROW()</f>
        <v>16544</v>
      </c>
      <c r="E16544" s="50"/>
    </row>
    <row r="16545" spans="1:5" ht="14.4" x14ac:dyDescent="0.3">
      <c r="A16545" s="2">
        <f>ROW()</f>
        <v>16545</v>
      </c>
      <c r="E16545" s="50"/>
    </row>
    <row r="16546" spans="1:5" ht="14.4" x14ac:dyDescent="0.3">
      <c r="A16546" s="2">
        <f>ROW()</f>
        <v>16546</v>
      </c>
      <c r="E16546" s="50"/>
    </row>
    <row r="16547" spans="1:5" ht="14.4" x14ac:dyDescent="0.3">
      <c r="A16547" s="2">
        <f>ROW()</f>
        <v>16547</v>
      </c>
      <c r="E16547" s="50"/>
    </row>
    <row r="16548" spans="1:5" ht="14.4" x14ac:dyDescent="0.3">
      <c r="A16548" s="2">
        <f>ROW()</f>
        <v>16548</v>
      </c>
      <c r="E16548" s="50"/>
    </row>
    <row r="16549" spans="1:5" ht="14.4" x14ac:dyDescent="0.3">
      <c r="A16549" s="2">
        <f>ROW()</f>
        <v>16549</v>
      </c>
      <c r="E16549" s="50"/>
    </row>
    <row r="16550" spans="1:5" ht="14.4" x14ac:dyDescent="0.3">
      <c r="A16550" s="2">
        <f>ROW()</f>
        <v>16550</v>
      </c>
      <c r="E16550" s="50"/>
    </row>
    <row r="16551" spans="1:5" ht="14.4" x14ac:dyDescent="0.3">
      <c r="A16551" s="2">
        <f>ROW()</f>
        <v>16551</v>
      </c>
      <c r="E16551" s="50"/>
    </row>
    <row r="16552" spans="1:5" ht="14.4" x14ac:dyDescent="0.3">
      <c r="A16552" s="2">
        <f>ROW()</f>
        <v>16552</v>
      </c>
      <c r="E16552" s="50"/>
    </row>
    <row r="16553" spans="1:5" ht="14.4" x14ac:dyDescent="0.3">
      <c r="A16553" s="2">
        <f>ROW()</f>
        <v>16553</v>
      </c>
      <c r="E16553" s="50"/>
    </row>
    <row r="16554" spans="1:5" ht="14.4" x14ac:dyDescent="0.3">
      <c r="A16554" s="2">
        <f>ROW()</f>
        <v>16554</v>
      </c>
      <c r="E16554" s="50"/>
    </row>
    <row r="16555" spans="1:5" ht="14.4" x14ac:dyDescent="0.3">
      <c r="A16555" s="2">
        <f>ROW()</f>
        <v>16555</v>
      </c>
      <c r="E16555" s="50"/>
    </row>
    <row r="16556" spans="1:5" ht="14.4" x14ac:dyDescent="0.3">
      <c r="A16556" s="2">
        <f>ROW()</f>
        <v>16556</v>
      </c>
      <c r="E16556" s="50"/>
    </row>
    <row r="16557" spans="1:5" ht="14.4" x14ac:dyDescent="0.3">
      <c r="A16557" s="2">
        <f>ROW()</f>
        <v>16557</v>
      </c>
      <c r="E16557" s="50"/>
    </row>
    <row r="16558" spans="1:5" ht="14.4" x14ac:dyDescent="0.3">
      <c r="A16558" s="2">
        <f>ROW()</f>
        <v>16558</v>
      </c>
      <c r="E16558" s="50"/>
    </row>
    <row r="16559" spans="1:5" ht="14.4" x14ac:dyDescent="0.3">
      <c r="A16559" s="2">
        <f>ROW()</f>
        <v>16559</v>
      </c>
      <c r="E16559" s="50"/>
    </row>
    <row r="16560" spans="1:5" ht="14.4" x14ac:dyDescent="0.3">
      <c r="A16560" s="2">
        <f>ROW()</f>
        <v>16560</v>
      </c>
      <c r="E16560" s="50"/>
    </row>
    <row r="16561" spans="1:5" ht="14.4" x14ac:dyDescent="0.3">
      <c r="A16561" s="2">
        <f>ROW()</f>
        <v>16561</v>
      </c>
      <c r="E16561" s="50"/>
    </row>
    <row r="16562" spans="1:5" ht="14.4" x14ac:dyDescent="0.3">
      <c r="A16562" s="2">
        <f>ROW()</f>
        <v>16562</v>
      </c>
      <c r="E16562" s="50"/>
    </row>
    <row r="16563" spans="1:5" ht="14.4" x14ac:dyDescent="0.3">
      <c r="A16563" s="2">
        <f>ROW()</f>
        <v>16563</v>
      </c>
      <c r="E16563" s="50"/>
    </row>
    <row r="16564" spans="1:5" ht="14.4" x14ac:dyDescent="0.3">
      <c r="A16564" s="2">
        <f>ROW()</f>
        <v>16564</v>
      </c>
      <c r="E16564" s="50"/>
    </row>
    <row r="16565" spans="1:5" ht="14.4" x14ac:dyDescent="0.3">
      <c r="A16565" s="2">
        <f>ROW()</f>
        <v>16565</v>
      </c>
      <c r="E16565" s="50"/>
    </row>
    <row r="16566" spans="1:5" ht="14.4" x14ac:dyDescent="0.3">
      <c r="A16566" s="2">
        <f>ROW()</f>
        <v>16566</v>
      </c>
      <c r="E16566" s="50"/>
    </row>
    <row r="16567" spans="1:5" ht="14.4" x14ac:dyDescent="0.3">
      <c r="A16567" s="2">
        <f>ROW()</f>
        <v>16567</v>
      </c>
      <c r="E16567" s="50"/>
    </row>
    <row r="16568" spans="1:5" ht="14.4" x14ac:dyDescent="0.3">
      <c r="A16568" s="2">
        <f>ROW()</f>
        <v>16568</v>
      </c>
      <c r="E16568" s="50"/>
    </row>
    <row r="16569" spans="1:5" ht="14.4" x14ac:dyDescent="0.3">
      <c r="A16569" s="2">
        <f>ROW()</f>
        <v>16569</v>
      </c>
      <c r="E16569" s="50"/>
    </row>
    <row r="16570" spans="1:5" ht="14.4" x14ac:dyDescent="0.3">
      <c r="A16570" s="2">
        <f>ROW()</f>
        <v>16570</v>
      </c>
      <c r="E16570" s="50"/>
    </row>
    <row r="16571" spans="1:5" ht="14.4" x14ac:dyDescent="0.3">
      <c r="A16571" s="2">
        <f>ROW()</f>
        <v>16571</v>
      </c>
      <c r="E16571" s="50"/>
    </row>
    <row r="16572" spans="1:5" ht="14.4" x14ac:dyDescent="0.3">
      <c r="A16572" s="2">
        <f>ROW()</f>
        <v>16572</v>
      </c>
      <c r="E16572" s="50"/>
    </row>
    <row r="16573" spans="1:5" ht="14.4" x14ac:dyDescent="0.3">
      <c r="A16573" s="2">
        <f>ROW()</f>
        <v>16573</v>
      </c>
      <c r="E16573" s="50"/>
    </row>
    <row r="16574" spans="1:5" ht="14.4" x14ac:dyDescent="0.3">
      <c r="A16574" s="2">
        <f>ROW()</f>
        <v>16574</v>
      </c>
      <c r="E16574" s="50"/>
    </row>
    <row r="16575" spans="1:5" ht="14.4" x14ac:dyDescent="0.3">
      <c r="A16575" s="2">
        <f>ROW()</f>
        <v>16575</v>
      </c>
      <c r="E16575" s="50"/>
    </row>
    <row r="16576" spans="1:5" ht="14.4" x14ac:dyDescent="0.3">
      <c r="A16576" s="2">
        <f>ROW()</f>
        <v>16576</v>
      </c>
      <c r="E16576" s="50"/>
    </row>
    <row r="16577" spans="1:5" ht="14.4" x14ac:dyDescent="0.3">
      <c r="A16577" s="2">
        <f>ROW()</f>
        <v>16577</v>
      </c>
      <c r="E16577" s="50"/>
    </row>
    <row r="16578" spans="1:5" ht="14.4" x14ac:dyDescent="0.3">
      <c r="A16578" s="2">
        <f>ROW()</f>
        <v>16578</v>
      </c>
      <c r="E16578" s="50"/>
    </row>
    <row r="16579" spans="1:5" ht="14.4" x14ac:dyDescent="0.3">
      <c r="A16579" s="2">
        <f>ROW()</f>
        <v>16579</v>
      </c>
      <c r="E16579" s="50"/>
    </row>
    <row r="16580" spans="1:5" ht="14.4" x14ac:dyDescent="0.3">
      <c r="A16580" s="2">
        <f>ROW()</f>
        <v>16580</v>
      </c>
      <c r="E16580" s="50"/>
    </row>
    <row r="16581" spans="1:5" ht="14.4" x14ac:dyDescent="0.3">
      <c r="A16581" s="2">
        <f>ROW()</f>
        <v>16581</v>
      </c>
      <c r="E16581" s="50"/>
    </row>
    <row r="16582" spans="1:5" ht="14.4" x14ac:dyDescent="0.3">
      <c r="A16582" s="2">
        <f>ROW()</f>
        <v>16582</v>
      </c>
      <c r="E16582" s="50"/>
    </row>
    <row r="16583" spans="1:5" ht="14.4" x14ac:dyDescent="0.3">
      <c r="A16583" s="2">
        <f>ROW()</f>
        <v>16583</v>
      </c>
      <c r="E16583" s="50"/>
    </row>
    <row r="16584" spans="1:5" ht="14.4" x14ac:dyDescent="0.3">
      <c r="A16584" s="2">
        <f>ROW()</f>
        <v>16584</v>
      </c>
      <c r="E16584" s="50"/>
    </row>
    <row r="16585" spans="1:5" ht="14.4" x14ac:dyDescent="0.3">
      <c r="A16585" s="2">
        <f>ROW()</f>
        <v>16585</v>
      </c>
      <c r="E16585" s="50"/>
    </row>
    <row r="16586" spans="1:5" ht="14.4" x14ac:dyDescent="0.3">
      <c r="A16586" s="2">
        <f>ROW()</f>
        <v>16586</v>
      </c>
      <c r="E16586" s="50"/>
    </row>
    <row r="16587" spans="1:5" ht="14.4" x14ac:dyDescent="0.3">
      <c r="A16587" s="2">
        <f>ROW()</f>
        <v>16587</v>
      </c>
      <c r="E16587" s="50"/>
    </row>
    <row r="16588" spans="1:5" ht="14.4" x14ac:dyDescent="0.3">
      <c r="A16588" s="2">
        <f>ROW()</f>
        <v>16588</v>
      </c>
      <c r="E16588" s="50"/>
    </row>
    <row r="16589" spans="1:5" ht="14.4" x14ac:dyDescent="0.3">
      <c r="A16589" s="2">
        <f>ROW()</f>
        <v>16589</v>
      </c>
      <c r="E16589" s="50"/>
    </row>
    <row r="16590" spans="1:5" ht="14.4" x14ac:dyDescent="0.3">
      <c r="A16590" s="2">
        <f>ROW()</f>
        <v>16590</v>
      </c>
      <c r="E16590" s="50"/>
    </row>
    <row r="16591" spans="1:5" ht="14.4" x14ac:dyDescent="0.3">
      <c r="A16591" s="2">
        <f>ROW()</f>
        <v>16591</v>
      </c>
      <c r="E16591" s="50"/>
    </row>
    <row r="16592" spans="1:5" ht="14.4" x14ac:dyDescent="0.3">
      <c r="A16592" s="2">
        <f>ROW()</f>
        <v>16592</v>
      </c>
      <c r="E16592" s="50"/>
    </row>
    <row r="16593" spans="1:5" ht="14.4" x14ac:dyDescent="0.3">
      <c r="A16593" s="2">
        <f>ROW()</f>
        <v>16593</v>
      </c>
      <c r="E16593" s="50"/>
    </row>
    <row r="16594" spans="1:5" ht="14.4" x14ac:dyDescent="0.3">
      <c r="A16594" s="2">
        <f>ROW()</f>
        <v>16594</v>
      </c>
      <c r="E16594" s="50"/>
    </row>
    <row r="16595" spans="1:5" ht="14.4" x14ac:dyDescent="0.3">
      <c r="A16595" s="2">
        <f>ROW()</f>
        <v>16595</v>
      </c>
      <c r="E16595" s="50"/>
    </row>
    <row r="16596" spans="1:5" ht="14.4" x14ac:dyDescent="0.3">
      <c r="A16596" s="2">
        <f>ROW()</f>
        <v>16596</v>
      </c>
      <c r="E16596" s="50"/>
    </row>
    <row r="16597" spans="1:5" ht="14.4" x14ac:dyDescent="0.3">
      <c r="A16597" s="2">
        <f>ROW()</f>
        <v>16597</v>
      </c>
      <c r="E16597" s="50"/>
    </row>
    <row r="16598" spans="1:5" ht="14.4" x14ac:dyDescent="0.3">
      <c r="A16598" s="2">
        <f>ROW()</f>
        <v>16598</v>
      </c>
      <c r="E16598" s="50"/>
    </row>
    <row r="16599" spans="1:5" ht="14.4" x14ac:dyDescent="0.3">
      <c r="A16599" s="2">
        <f>ROW()</f>
        <v>16599</v>
      </c>
      <c r="E16599" s="50"/>
    </row>
    <row r="16600" spans="1:5" ht="14.4" x14ac:dyDescent="0.3">
      <c r="A16600" s="2">
        <f>ROW()</f>
        <v>16600</v>
      </c>
      <c r="E16600" s="50"/>
    </row>
    <row r="16601" spans="1:5" ht="14.4" x14ac:dyDescent="0.3">
      <c r="A16601" s="2">
        <f>ROW()</f>
        <v>16601</v>
      </c>
      <c r="E16601" s="50"/>
    </row>
    <row r="16602" spans="1:5" ht="14.4" x14ac:dyDescent="0.3">
      <c r="A16602" s="2">
        <f>ROW()</f>
        <v>16602</v>
      </c>
      <c r="E16602" s="50"/>
    </row>
    <row r="16603" spans="1:5" ht="14.4" x14ac:dyDescent="0.3">
      <c r="A16603" s="2">
        <f>ROW()</f>
        <v>16603</v>
      </c>
      <c r="E16603" s="50"/>
    </row>
    <row r="16604" spans="1:5" ht="14.4" x14ac:dyDescent="0.3">
      <c r="A16604" s="2">
        <f>ROW()</f>
        <v>16604</v>
      </c>
      <c r="E16604" s="50"/>
    </row>
    <row r="16605" spans="1:5" ht="14.4" x14ac:dyDescent="0.3">
      <c r="A16605" s="2">
        <f>ROW()</f>
        <v>16605</v>
      </c>
      <c r="E16605" s="50"/>
    </row>
    <row r="16606" spans="1:5" ht="14.4" x14ac:dyDescent="0.3">
      <c r="A16606" s="2">
        <f>ROW()</f>
        <v>16606</v>
      </c>
      <c r="E16606" s="50"/>
    </row>
    <row r="16607" spans="1:5" ht="14.4" x14ac:dyDescent="0.3">
      <c r="A16607" s="2">
        <f>ROW()</f>
        <v>16607</v>
      </c>
      <c r="E16607" s="50"/>
    </row>
    <row r="16608" spans="1:5" ht="14.4" x14ac:dyDescent="0.3">
      <c r="A16608" s="2">
        <f>ROW()</f>
        <v>16608</v>
      </c>
      <c r="E16608" s="50"/>
    </row>
    <row r="16609" spans="1:5" ht="14.4" x14ac:dyDescent="0.3">
      <c r="A16609" s="2">
        <f>ROW()</f>
        <v>16609</v>
      </c>
      <c r="E16609" s="50"/>
    </row>
    <row r="16610" spans="1:5" ht="14.4" x14ac:dyDescent="0.3">
      <c r="A16610" s="2">
        <f>ROW()</f>
        <v>16610</v>
      </c>
      <c r="E16610" s="50"/>
    </row>
    <row r="16611" spans="1:5" ht="14.4" x14ac:dyDescent="0.3">
      <c r="A16611" s="2">
        <f>ROW()</f>
        <v>16611</v>
      </c>
      <c r="E16611" s="50"/>
    </row>
    <row r="16612" spans="1:5" ht="14.4" x14ac:dyDescent="0.3">
      <c r="A16612" s="2">
        <f>ROW()</f>
        <v>16612</v>
      </c>
      <c r="E16612" s="50"/>
    </row>
    <row r="16613" spans="1:5" ht="14.4" x14ac:dyDescent="0.3">
      <c r="A16613" s="2">
        <f>ROW()</f>
        <v>16613</v>
      </c>
      <c r="E16613" s="50"/>
    </row>
    <row r="16614" spans="1:5" ht="14.4" x14ac:dyDescent="0.3">
      <c r="A16614" s="2">
        <f>ROW()</f>
        <v>16614</v>
      </c>
      <c r="E16614" s="50"/>
    </row>
    <row r="16615" spans="1:5" ht="14.4" x14ac:dyDescent="0.3">
      <c r="A16615" s="2">
        <f>ROW()</f>
        <v>16615</v>
      </c>
      <c r="E16615" s="50"/>
    </row>
    <row r="16616" spans="1:5" ht="14.4" x14ac:dyDescent="0.3">
      <c r="A16616" s="2">
        <f>ROW()</f>
        <v>16616</v>
      </c>
      <c r="E16616" s="50"/>
    </row>
    <row r="16617" spans="1:5" ht="14.4" x14ac:dyDescent="0.3">
      <c r="A16617" s="2">
        <f>ROW()</f>
        <v>16617</v>
      </c>
      <c r="E16617" s="50"/>
    </row>
    <row r="16618" spans="1:5" ht="14.4" x14ac:dyDescent="0.3">
      <c r="A16618" s="2">
        <f>ROW()</f>
        <v>16618</v>
      </c>
      <c r="E16618" s="50"/>
    </row>
    <row r="16619" spans="1:5" ht="14.4" x14ac:dyDescent="0.3">
      <c r="A16619" s="2">
        <f>ROW()</f>
        <v>16619</v>
      </c>
      <c r="E16619" s="50"/>
    </row>
    <row r="16620" spans="1:5" ht="14.4" x14ac:dyDescent="0.3">
      <c r="A16620" s="2">
        <f>ROW()</f>
        <v>16620</v>
      </c>
      <c r="E16620" s="50"/>
    </row>
    <row r="16621" spans="1:5" ht="14.4" x14ac:dyDescent="0.3">
      <c r="A16621" s="2">
        <f>ROW()</f>
        <v>16621</v>
      </c>
      <c r="E16621" s="50"/>
    </row>
    <row r="16622" spans="1:5" ht="14.4" x14ac:dyDescent="0.3">
      <c r="A16622" s="2">
        <f>ROW()</f>
        <v>16622</v>
      </c>
      <c r="E16622" s="50"/>
    </row>
    <row r="16623" spans="1:5" ht="14.4" x14ac:dyDescent="0.3">
      <c r="A16623" s="2">
        <f>ROW()</f>
        <v>16623</v>
      </c>
      <c r="E16623" s="50"/>
    </row>
    <row r="16624" spans="1:5" ht="14.4" x14ac:dyDescent="0.3">
      <c r="A16624" s="2">
        <f>ROW()</f>
        <v>16624</v>
      </c>
      <c r="E16624" s="50"/>
    </row>
    <row r="16625" spans="1:5" ht="14.4" x14ac:dyDescent="0.3">
      <c r="A16625" s="2">
        <f>ROW()</f>
        <v>16625</v>
      </c>
      <c r="E16625" s="50"/>
    </row>
    <row r="16626" spans="1:5" ht="14.4" x14ac:dyDescent="0.3">
      <c r="A16626" s="2">
        <f>ROW()</f>
        <v>16626</v>
      </c>
      <c r="E16626" s="50"/>
    </row>
    <row r="16627" spans="1:5" ht="14.4" x14ac:dyDescent="0.3">
      <c r="A16627" s="2">
        <f>ROW()</f>
        <v>16627</v>
      </c>
      <c r="E16627" s="50"/>
    </row>
    <row r="16628" spans="1:5" ht="14.4" x14ac:dyDescent="0.3">
      <c r="A16628" s="2">
        <f>ROW()</f>
        <v>16628</v>
      </c>
      <c r="E16628" s="50"/>
    </row>
    <row r="16629" spans="1:5" ht="14.4" x14ac:dyDescent="0.3">
      <c r="A16629" s="2">
        <f>ROW()</f>
        <v>16629</v>
      </c>
      <c r="E16629" s="50"/>
    </row>
    <row r="16630" spans="1:5" ht="14.4" x14ac:dyDescent="0.3">
      <c r="A16630" s="2">
        <f>ROW()</f>
        <v>16630</v>
      </c>
      <c r="E16630" s="50"/>
    </row>
    <row r="16631" spans="1:5" ht="14.4" x14ac:dyDescent="0.3">
      <c r="A16631" s="2">
        <f>ROW()</f>
        <v>16631</v>
      </c>
      <c r="E16631" s="50"/>
    </row>
    <row r="16632" spans="1:5" ht="14.4" x14ac:dyDescent="0.3">
      <c r="A16632" s="2">
        <f>ROW()</f>
        <v>16632</v>
      </c>
      <c r="E16632" s="50"/>
    </row>
    <row r="16633" spans="1:5" ht="14.4" x14ac:dyDescent="0.3">
      <c r="A16633" s="2">
        <f>ROW()</f>
        <v>16633</v>
      </c>
      <c r="E16633" s="50"/>
    </row>
    <row r="16634" spans="1:5" ht="14.4" x14ac:dyDescent="0.3">
      <c r="A16634" s="2">
        <f>ROW()</f>
        <v>16634</v>
      </c>
      <c r="E16634" s="50"/>
    </row>
    <row r="16635" spans="1:5" ht="14.4" x14ac:dyDescent="0.3">
      <c r="A16635" s="2">
        <f>ROW()</f>
        <v>16635</v>
      </c>
      <c r="E16635" s="50"/>
    </row>
    <row r="16636" spans="1:5" ht="14.4" x14ac:dyDescent="0.3">
      <c r="A16636" s="2">
        <f>ROW()</f>
        <v>16636</v>
      </c>
      <c r="E16636" s="50"/>
    </row>
    <row r="16637" spans="1:5" ht="14.4" x14ac:dyDescent="0.3">
      <c r="A16637" s="2">
        <f>ROW()</f>
        <v>16637</v>
      </c>
      <c r="E16637" s="50"/>
    </row>
    <row r="16638" spans="1:5" ht="14.4" x14ac:dyDescent="0.3">
      <c r="A16638" s="2">
        <f>ROW()</f>
        <v>16638</v>
      </c>
      <c r="E16638" s="50"/>
    </row>
    <row r="16639" spans="1:5" ht="14.4" x14ac:dyDescent="0.3">
      <c r="A16639" s="2">
        <f>ROW()</f>
        <v>16639</v>
      </c>
      <c r="E16639" s="50"/>
    </row>
    <row r="16640" spans="1:5" ht="14.4" x14ac:dyDescent="0.3">
      <c r="A16640" s="2">
        <f>ROW()</f>
        <v>16640</v>
      </c>
      <c r="E16640" s="50"/>
    </row>
    <row r="16641" spans="1:5" ht="14.4" x14ac:dyDescent="0.3">
      <c r="A16641" s="2">
        <f>ROW()</f>
        <v>16641</v>
      </c>
      <c r="E16641" s="50"/>
    </row>
    <row r="16642" spans="1:5" ht="14.4" x14ac:dyDescent="0.3">
      <c r="A16642" s="2">
        <f>ROW()</f>
        <v>16642</v>
      </c>
      <c r="E16642" s="50"/>
    </row>
    <row r="16643" spans="1:5" ht="14.4" x14ac:dyDescent="0.3">
      <c r="A16643" s="2">
        <f>ROW()</f>
        <v>16643</v>
      </c>
      <c r="E16643" s="50"/>
    </row>
    <row r="16644" spans="1:5" ht="14.4" x14ac:dyDescent="0.3">
      <c r="A16644" s="2">
        <f>ROW()</f>
        <v>16644</v>
      </c>
      <c r="E16644" s="50"/>
    </row>
    <row r="16645" spans="1:5" ht="14.4" x14ac:dyDescent="0.3">
      <c r="A16645" s="2">
        <f>ROW()</f>
        <v>16645</v>
      </c>
      <c r="E16645" s="50"/>
    </row>
    <row r="16646" spans="1:5" ht="14.4" x14ac:dyDescent="0.3">
      <c r="A16646" s="2">
        <f>ROW()</f>
        <v>16646</v>
      </c>
      <c r="E16646" s="50"/>
    </row>
    <row r="16647" spans="1:5" ht="14.4" x14ac:dyDescent="0.3">
      <c r="A16647" s="2">
        <f>ROW()</f>
        <v>16647</v>
      </c>
      <c r="E16647" s="50"/>
    </row>
    <row r="16648" spans="1:5" ht="14.4" x14ac:dyDescent="0.3">
      <c r="A16648" s="2">
        <f>ROW()</f>
        <v>16648</v>
      </c>
      <c r="E16648" s="50"/>
    </row>
    <row r="16649" spans="1:5" ht="14.4" x14ac:dyDescent="0.3">
      <c r="A16649" s="2">
        <f>ROW()</f>
        <v>16649</v>
      </c>
      <c r="E16649" s="50"/>
    </row>
    <row r="16650" spans="1:5" ht="14.4" x14ac:dyDescent="0.3">
      <c r="A16650" s="2">
        <f>ROW()</f>
        <v>16650</v>
      </c>
      <c r="E16650" s="50"/>
    </row>
    <row r="16651" spans="1:5" ht="14.4" x14ac:dyDescent="0.3">
      <c r="A16651" s="2">
        <f>ROW()</f>
        <v>16651</v>
      </c>
      <c r="E16651" s="50"/>
    </row>
    <row r="16652" spans="1:5" ht="14.4" x14ac:dyDescent="0.3">
      <c r="A16652" s="2">
        <f>ROW()</f>
        <v>16652</v>
      </c>
      <c r="E16652" s="50"/>
    </row>
    <row r="16653" spans="1:5" ht="14.4" x14ac:dyDescent="0.3">
      <c r="A16653" s="2">
        <f>ROW()</f>
        <v>16653</v>
      </c>
      <c r="E16653" s="50"/>
    </row>
    <row r="16654" spans="1:5" ht="14.4" x14ac:dyDescent="0.3">
      <c r="A16654" s="2">
        <f>ROW()</f>
        <v>16654</v>
      </c>
      <c r="E16654" s="50"/>
    </row>
    <row r="16655" spans="1:5" ht="14.4" x14ac:dyDescent="0.3">
      <c r="A16655" s="2">
        <f>ROW()</f>
        <v>16655</v>
      </c>
      <c r="E16655" s="50"/>
    </row>
    <row r="16656" spans="1:5" ht="14.4" x14ac:dyDescent="0.3">
      <c r="A16656" s="2">
        <f>ROW()</f>
        <v>16656</v>
      </c>
      <c r="E16656" s="50"/>
    </row>
    <row r="16657" spans="1:5" ht="14.4" x14ac:dyDescent="0.3">
      <c r="A16657" s="2">
        <f>ROW()</f>
        <v>16657</v>
      </c>
      <c r="E16657" s="50"/>
    </row>
    <row r="16658" spans="1:5" ht="14.4" x14ac:dyDescent="0.3">
      <c r="A16658" s="2">
        <f>ROW()</f>
        <v>16658</v>
      </c>
      <c r="E16658" s="50"/>
    </row>
    <row r="16659" spans="1:5" ht="14.4" x14ac:dyDescent="0.3">
      <c r="A16659" s="2">
        <f>ROW()</f>
        <v>16659</v>
      </c>
      <c r="E16659" s="50"/>
    </row>
    <row r="16660" spans="1:5" ht="14.4" x14ac:dyDescent="0.3">
      <c r="A16660" s="2">
        <f>ROW()</f>
        <v>16660</v>
      </c>
      <c r="E16660" s="50"/>
    </row>
    <row r="16661" spans="1:5" ht="14.4" x14ac:dyDescent="0.3">
      <c r="A16661" s="2">
        <f>ROW()</f>
        <v>16661</v>
      </c>
      <c r="E16661" s="50"/>
    </row>
    <row r="16662" spans="1:5" ht="14.4" x14ac:dyDescent="0.3">
      <c r="A16662" s="2">
        <f>ROW()</f>
        <v>16662</v>
      </c>
      <c r="E16662" s="50"/>
    </row>
    <row r="16663" spans="1:5" ht="14.4" x14ac:dyDescent="0.3">
      <c r="A16663" s="2">
        <f>ROW()</f>
        <v>16663</v>
      </c>
      <c r="E16663" s="50"/>
    </row>
    <row r="16664" spans="1:5" ht="14.4" x14ac:dyDescent="0.3">
      <c r="A16664" s="2">
        <f>ROW()</f>
        <v>16664</v>
      </c>
      <c r="E16664" s="50"/>
    </row>
    <row r="16665" spans="1:5" ht="14.4" x14ac:dyDescent="0.3">
      <c r="A16665" s="2">
        <f>ROW()</f>
        <v>16665</v>
      </c>
      <c r="E16665" s="50"/>
    </row>
    <row r="16666" spans="1:5" ht="14.4" x14ac:dyDescent="0.3">
      <c r="A16666" s="2">
        <f>ROW()</f>
        <v>16666</v>
      </c>
      <c r="E16666" s="50"/>
    </row>
    <row r="16667" spans="1:5" ht="14.4" x14ac:dyDescent="0.3">
      <c r="A16667" s="2">
        <f>ROW()</f>
        <v>16667</v>
      </c>
      <c r="E16667" s="50"/>
    </row>
    <row r="16668" spans="1:5" ht="14.4" x14ac:dyDescent="0.3">
      <c r="A16668" s="2">
        <f>ROW()</f>
        <v>16668</v>
      </c>
      <c r="E16668" s="50"/>
    </row>
    <row r="16669" spans="1:5" ht="14.4" x14ac:dyDescent="0.3">
      <c r="A16669" s="2">
        <f>ROW()</f>
        <v>16669</v>
      </c>
      <c r="E16669" s="50"/>
    </row>
    <row r="16670" spans="1:5" ht="14.4" x14ac:dyDescent="0.3">
      <c r="A16670" s="2">
        <f>ROW()</f>
        <v>16670</v>
      </c>
      <c r="E16670" s="50"/>
    </row>
    <row r="16671" spans="1:5" ht="14.4" x14ac:dyDescent="0.3">
      <c r="A16671" s="2">
        <f>ROW()</f>
        <v>16671</v>
      </c>
      <c r="E16671" s="50"/>
    </row>
    <row r="16672" spans="1:5" ht="14.4" x14ac:dyDescent="0.3">
      <c r="A16672" s="2">
        <f>ROW()</f>
        <v>16672</v>
      </c>
      <c r="E16672" s="50"/>
    </row>
    <row r="16673" spans="1:5" ht="14.4" x14ac:dyDescent="0.3">
      <c r="A16673" s="2">
        <f>ROW()</f>
        <v>16673</v>
      </c>
      <c r="E16673" s="50"/>
    </row>
    <row r="16674" spans="1:5" ht="14.4" x14ac:dyDescent="0.3">
      <c r="A16674" s="2">
        <f>ROW()</f>
        <v>16674</v>
      </c>
      <c r="E16674" s="50"/>
    </row>
    <row r="16675" spans="1:5" ht="14.4" x14ac:dyDescent="0.3">
      <c r="A16675" s="2">
        <f>ROW()</f>
        <v>16675</v>
      </c>
      <c r="E16675" s="50"/>
    </row>
    <row r="16676" spans="1:5" ht="14.4" x14ac:dyDescent="0.3">
      <c r="A16676" s="2">
        <f>ROW()</f>
        <v>16676</v>
      </c>
      <c r="E16676" s="50"/>
    </row>
    <row r="16677" spans="1:5" ht="14.4" x14ac:dyDescent="0.3">
      <c r="A16677" s="2">
        <f>ROW()</f>
        <v>16677</v>
      </c>
      <c r="E16677" s="50"/>
    </row>
    <row r="16678" spans="1:5" ht="14.4" x14ac:dyDescent="0.3">
      <c r="A16678" s="2">
        <f>ROW()</f>
        <v>16678</v>
      </c>
      <c r="E16678" s="50"/>
    </row>
    <row r="16679" spans="1:5" ht="14.4" x14ac:dyDescent="0.3">
      <c r="A16679" s="2">
        <f>ROW()</f>
        <v>16679</v>
      </c>
      <c r="E16679" s="50"/>
    </row>
    <row r="16680" spans="1:5" ht="14.4" x14ac:dyDescent="0.3">
      <c r="A16680" s="2">
        <f>ROW()</f>
        <v>16680</v>
      </c>
      <c r="E16680" s="50"/>
    </row>
    <row r="16681" spans="1:5" ht="14.4" x14ac:dyDescent="0.3">
      <c r="A16681" s="2">
        <f>ROW()</f>
        <v>16681</v>
      </c>
      <c r="E16681" s="50"/>
    </row>
    <row r="16682" spans="1:5" ht="14.4" x14ac:dyDescent="0.3">
      <c r="A16682" s="2">
        <f>ROW()</f>
        <v>16682</v>
      </c>
      <c r="E16682" s="50"/>
    </row>
    <row r="16683" spans="1:5" ht="14.4" x14ac:dyDescent="0.3">
      <c r="A16683" s="2">
        <f>ROW()</f>
        <v>16683</v>
      </c>
      <c r="E16683" s="50"/>
    </row>
    <row r="16684" spans="1:5" ht="14.4" x14ac:dyDescent="0.3">
      <c r="A16684" s="2">
        <f>ROW()</f>
        <v>16684</v>
      </c>
      <c r="E16684" s="50"/>
    </row>
    <row r="16685" spans="1:5" ht="14.4" x14ac:dyDescent="0.3">
      <c r="A16685" s="2">
        <f>ROW()</f>
        <v>16685</v>
      </c>
      <c r="E16685" s="50"/>
    </row>
    <row r="16686" spans="1:5" ht="14.4" x14ac:dyDescent="0.3">
      <c r="A16686" s="2">
        <f>ROW()</f>
        <v>16686</v>
      </c>
      <c r="E16686" s="50"/>
    </row>
    <row r="16687" spans="1:5" ht="14.4" x14ac:dyDescent="0.3">
      <c r="A16687" s="2">
        <f>ROW()</f>
        <v>16687</v>
      </c>
      <c r="E16687" s="50"/>
    </row>
    <row r="16688" spans="1:5" ht="14.4" x14ac:dyDescent="0.3">
      <c r="A16688" s="2">
        <f>ROW()</f>
        <v>16688</v>
      </c>
      <c r="E16688" s="50"/>
    </row>
    <row r="16689" spans="1:5" ht="14.4" x14ac:dyDescent="0.3">
      <c r="A16689" s="2">
        <f>ROW()</f>
        <v>16689</v>
      </c>
      <c r="E16689" s="50"/>
    </row>
    <row r="16690" spans="1:5" ht="14.4" x14ac:dyDescent="0.3">
      <c r="A16690" s="2">
        <f>ROW()</f>
        <v>16690</v>
      </c>
      <c r="E16690" s="50"/>
    </row>
    <row r="16691" spans="1:5" ht="14.4" x14ac:dyDescent="0.3">
      <c r="A16691" s="2">
        <f>ROW()</f>
        <v>16691</v>
      </c>
      <c r="E16691" s="50"/>
    </row>
    <row r="16692" spans="1:5" ht="14.4" x14ac:dyDescent="0.3">
      <c r="A16692" s="2">
        <f>ROW()</f>
        <v>16692</v>
      </c>
      <c r="E16692" s="50"/>
    </row>
    <row r="16693" spans="1:5" ht="14.4" x14ac:dyDescent="0.3">
      <c r="A16693" s="2">
        <f>ROW()</f>
        <v>16693</v>
      </c>
      <c r="E16693" s="50"/>
    </row>
    <row r="16694" spans="1:5" ht="14.4" x14ac:dyDescent="0.3">
      <c r="A16694" s="2">
        <f>ROW()</f>
        <v>16694</v>
      </c>
      <c r="E16694" s="50"/>
    </row>
    <row r="16695" spans="1:5" ht="14.4" x14ac:dyDescent="0.3">
      <c r="A16695" s="2">
        <f>ROW()</f>
        <v>16695</v>
      </c>
      <c r="E16695" s="50"/>
    </row>
    <row r="16696" spans="1:5" ht="14.4" x14ac:dyDescent="0.3">
      <c r="A16696" s="2">
        <f>ROW()</f>
        <v>16696</v>
      </c>
      <c r="E16696" s="50"/>
    </row>
    <row r="16697" spans="1:5" ht="14.4" x14ac:dyDescent="0.3">
      <c r="A16697" s="2">
        <f>ROW()</f>
        <v>16697</v>
      </c>
      <c r="E16697" s="50"/>
    </row>
    <row r="16698" spans="1:5" ht="14.4" x14ac:dyDescent="0.3">
      <c r="A16698" s="2">
        <f>ROW()</f>
        <v>16698</v>
      </c>
      <c r="E16698" s="50"/>
    </row>
    <row r="16699" spans="1:5" ht="14.4" x14ac:dyDescent="0.3">
      <c r="A16699" s="2">
        <f>ROW()</f>
        <v>16699</v>
      </c>
      <c r="E16699" s="50"/>
    </row>
    <row r="16700" spans="1:5" ht="14.4" x14ac:dyDescent="0.3">
      <c r="A16700" s="2">
        <f>ROW()</f>
        <v>16700</v>
      </c>
      <c r="E16700" s="50"/>
    </row>
    <row r="16701" spans="1:5" ht="14.4" x14ac:dyDescent="0.3">
      <c r="A16701" s="2">
        <f>ROW()</f>
        <v>16701</v>
      </c>
      <c r="E16701" s="50"/>
    </row>
    <row r="16702" spans="1:5" ht="14.4" x14ac:dyDescent="0.3">
      <c r="A16702" s="2">
        <f>ROW()</f>
        <v>16702</v>
      </c>
      <c r="E16702" s="50"/>
    </row>
    <row r="16703" spans="1:5" ht="14.4" x14ac:dyDescent="0.3">
      <c r="A16703" s="2">
        <f>ROW()</f>
        <v>16703</v>
      </c>
      <c r="E16703" s="50"/>
    </row>
    <row r="16704" spans="1:5" ht="14.4" x14ac:dyDescent="0.3">
      <c r="A16704" s="2">
        <f>ROW()</f>
        <v>16704</v>
      </c>
      <c r="E16704" s="50"/>
    </row>
    <row r="16705" spans="1:5" ht="14.4" x14ac:dyDescent="0.3">
      <c r="A16705" s="2">
        <f>ROW()</f>
        <v>16705</v>
      </c>
      <c r="E16705" s="50"/>
    </row>
    <row r="16706" spans="1:5" ht="14.4" x14ac:dyDescent="0.3">
      <c r="A16706" s="2">
        <f>ROW()</f>
        <v>16706</v>
      </c>
      <c r="E16706" s="50"/>
    </row>
    <row r="16707" spans="1:5" ht="14.4" x14ac:dyDescent="0.3">
      <c r="A16707" s="2">
        <f>ROW()</f>
        <v>16707</v>
      </c>
      <c r="E16707" s="50"/>
    </row>
    <row r="16708" spans="1:5" ht="14.4" x14ac:dyDescent="0.3">
      <c r="A16708" s="2">
        <f>ROW()</f>
        <v>16708</v>
      </c>
      <c r="E16708" s="50"/>
    </row>
    <row r="16709" spans="1:5" ht="14.4" x14ac:dyDescent="0.3">
      <c r="A16709" s="2">
        <f>ROW()</f>
        <v>16709</v>
      </c>
      <c r="E16709" s="50"/>
    </row>
    <row r="16710" spans="1:5" ht="14.4" x14ac:dyDescent="0.3">
      <c r="A16710" s="2">
        <f>ROW()</f>
        <v>16710</v>
      </c>
      <c r="E16710" s="50"/>
    </row>
    <row r="16711" spans="1:5" ht="14.4" x14ac:dyDescent="0.3">
      <c r="A16711" s="2">
        <f>ROW()</f>
        <v>16711</v>
      </c>
      <c r="E16711" s="50"/>
    </row>
    <row r="16712" spans="1:5" ht="14.4" x14ac:dyDescent="0.3">
      <c r="A16712" s="2">
        <f>ROW()</f>
        <v>16712</v>
      </c>
      <c r="E16712" s="50"/>
    </row>
    <row r="16713" spans="1:5" ht="14.4" x14ac:dyDescent="0.3">
      <c r="A16713" s="2">
        <f>ROW()</f>
        <v>16713</v>
      </c>
      <c r="E16713" s="50"/>
    </row>
    <row r="16714" spans="1:5" ht="14.4" x14ac:dyDescent="0.3">
      <c r="A16714" s="2">
        <f>ROW()</f>
        <v>16714</v>
      </c>
      <c r="E16714" s="50"/>
    </row>
    <row r="16715" spans="1:5" ht="14.4" x14ac:dyDescent="0.3">
      <c r="A16715" s="2">
        <f>ROW()</f>
        <v>16715</v>
      </c>
      <c r="E16715" s="50"/>
    </row>
    <row r="16716" spans="1:5" ht="14.4" x14ac:dyDescent="0.3">
      <c r="A16716" s="2">
        <f>ROW()</f>
        <v>16716</v>
      </c>
      <c r="E16716" s="50"/>
    </row>
    <row r="16717" spans="1:5" ht="14.4" x14ac:dyDescent="0.3">
      <c r="A16717" s="2">
        <f>ROW()</f>
        <v>16717</v>
      </c>
      <c r="E16717" s="50"/>
    </row>
    <row r="16718" spans="1:5" ht="14.4" x14ac:dyDescent="0.3">
      <c r="A16718" s="2">
        <f>ROW()</f>
        <v>16718</v>
      </c>
      <c r="E16718" s="50"/>
    </row>
    <row r="16719" spans="1:5" ht="14.4" x14ac:dyDescent="0.3">
      <c r="A16719" s="2">
        <f>ROW()</f>
        <v>16719</v>
      </c>
      <c r="E16719" s="50"/>
    </row>
    <row r="16720" spans="1:5" ht="14.4" x14ac:dyDescent="0.3">
      <c r="A16720" s="2">
        <f>ROW()</f>
        <v>16720</v>
      </c>
      <c r="E16720" s="50"/>
    </row>
    <row r="16721" spans="1:5" ht="14.4" x14ac:dyDescent="0.3">
      <c r="A16721" s="2">
        <f>ROW()</f>
        <v>16721</v>
      </c>
      <c r="E16721" s="50"/>
    </row>
    <row r="16722" spans="1:5" ht="14.4" x14ac:dyDescent="0.3">
      <c r="A16722" s="2">
        <f>ROW()</f>
        <v>16722</v>
      </c>
      <c r="E16722" s="50"/>
    </row>
    <row r="16723" spans="1:5" ht="14.4" x14ac:dyDescent="0.3">
      <c r="A16723" s="2">
        <f>ROW()</f>
        <v>16723</v>
      </c>
      <c r="E16723" s="50"/>
    </row>
    <row r="16724" spans="1:5" ht="14.4" x14ac:dyDescent="0.3">
      <c r="A16724" s="2">
        <f>ROW()</f>
        <v>16724</v>
      </c>
      <c r="E16724" s="50"/>
    </row>
    <row r="16725" spans="1:5" ht="14.4" x14ac:dyDescent="0.3">
      <c r="A16725" s="2">
        <f>ROW()</f>
        <v>16725</v>
      </c>
      <c r="E16725" s="50"/>
    </row>
    <row r="16726" spans="1:5" ht="14.4" x14ac:dyDescent="0.3">
      <c r="A16726" s="2">
        <f>ROW()</f>
        <v>16726</v>
      </c>
      <c r="E16726" s="50"/>
    </row>
    <row r="16727" spans="1:5" ht="14.4" x14ac:dyDescent="0.3">
      <c r="A16727" s="2">
        <f>ROW()</f>
        <v>16727</v>
      </c>
      <c r="E16727" s="50"/>
    </row>
    <row r="16728" spans="1:5" ht="14.4" x14ac:dyDescent="0.3">
      <c r="A16728" s="2">
        <f>ROW()</f>
        <v>16728</v>
      </c>
      <c r="E16728" s="50"/>
    </row>
    <row r="16729" spans="1:5" ht="14.4" x14ac:dyDescent="0.3">
      <c r="A16729" s="2">
        <f>ROW()</f>
        <v>16729</v>
      </c>
      <c r="E16729" s="50"/>
    </row>
    <row r="16730" spans="1:5" ht="14.4" x14ac:dyDescent="0.3">
      <c r="A16730" s="2">
        <f>ROW()</f>
        <v>16730</v>
      </c>
      <c r="E16730" s="50"/>
    </row>
    <row r="16731" spans="1:5" ht="14.4" x14ac:dyDescent="0.3">
      <c r="A16731" s="2">
        <f>ROW()</f>
        <v>16731</v>
      </c>
      <c r="E16731" s="50"/>
    </row>
    <row r="16732" spans="1:5" ht="14.4" x14ac:dyDescent="0.3">
      <c r="A16732" s="2">
        <f>ROW()</f>
        <v>16732</v>
      </c>
      <c r="E16732" s="50"/>
    </row>
    <row r="16733" spans="1:5" ht="14.4" x14ac:dyDescent="0.3">
      <c r="A16733" s="2">
        <f>ROW()</f>
        <v>16733</v>
      </c>
      <c r="E16733" s="50"/>
    </row>
    <row r="16734" spans="1:5" ht="14.4" x14ac:dyDescent="0.3">
      <c r="A16734" s="2">
        <f>ROW()</f>
        <v>16734</v>
      </c>
      <c r="E16734" s="50"/>
    </row>
    <row r="16735" spans="1:5" ht="14.4" x14ac:dyDescent="0.3">
      <c r="A16735" s="2">
        <f>ROW()</f>
        <v>16735</v>
      </c>
      <c r="E16735" s="50"/>
    </row>
    <row r="16736" spans="1:5" ht="14.4" x14ac:dyDescent="0.3">
      <c r="A16736" s="2">
        <f>ROW()</f>
        <v>16736</v>
      </c>
      <c r="E16736" s="50"/>
    </row>
    <row r="16737" spans="1:5" ht="14.4" x14ac:dyDescent="0.3">
      <c r="A16737" s="2">
        <f>ROW()</f>
        <v>16737</v>
      </c>
      <c r="E16737" s="50"/>
    </row>
    <row r="16738" spans="1:5" ht="14.4" x14ac:dyDescent="0.3">
      <c r="A16738" s="2">
        <f>ROW()</f>
        <v>16738</v>
      </c>
      <c r="E16738" s="50"/>
    </row>
    <row r="16739" spans="1:5" ht="14.4" x14ac:dyDescent="0.3">
      <c r="A16739" s="2">
        <f>ROW()</f>
        <v>16739</v>
      </c>
      <c r="E16739" s="50"/>
    </row>
    <row r="16740" spans="1:5" ht="14.4" x14ac:dyDescent="0.3">
      <c r="A16740" s="2">
        <f>ROW()</f>
        <v>16740</v>
      </c>
      <c r="E16740" s="50"/>
    </row>
    <row r="16741" spans="1:5" ht="14.4" x14ac:dyDescent="0.3">
      <c r="A16741" s="2">
        <f>ROW()</f>
        <v>16741</v>
      </c>
      <c r="E16741" s="50"/>
    </row>
    <row r="16742" spans="1:5" ht="14.4" x14ac:dyDescent="0.3">
      <c r="A16742" s="2">
        <f>ROW()</f>
        <v>16742</v>
      </c>
      <c r="E16742" s="50"/>
    </row>
    <row r="16743" spans="1:5" ht="14.4" x14ac:dyDescent="0.3">
      <c r="A16743" s="2">
        <f>ROW()</f>
        <v>16743</v>
      </c>
      <c r="E16743" s="50"/>
    </row>
    <row r="16744" spans="1:5" ht="14.4" x14ac:dyDescent="0.3">
      <c r="A16744" s="2">
        <f>ROW()</f>
        <v>16744</v>
      </c>
      <c r="E16744" s="50"/>
    </row>
    <row r="16745" spans="1:5" ht="14.4" x14ac:dyDescent="0.3">
      <c r="A16745" s="2">
        <f>ROW()</f>
        <v>16745</v>
      </c>
      <c r="E16745" s="50"/>
    </row>
    <row r="16746" spans="1:5" ht="14.4" x14ac:dyDescent="0.3">
      <c r="A16746" s="2">
        <f>ROW()</f>
        <v>16746</v>
      </c>
      <c r="E16746" s="50"/>
    </row>
    <row r="16747" spans="1:5" ht="14.4" x14ac:dyDescent="0.3">
      <c r="A16747" s="2">
        <f>ROW()</f>
        <v>16747</v>
      </c>
      <c r="E16747" s="50"/>
    </row>
    <row r="16748" spans="1:5" ht="14.4" x14ac:dyDescent="0.3">
      <c r="A16748" s="2">
        <f>ROW()</f>
        <v>16748</v>
      </c>
      <c r="E16748" s="50"/>
    </row>
    <row r="16749" spans="1:5" ht="14.4" x14ac:dyDescent="0.3">
      <c r="A16749" s="2">
        <f>ROW()</f>
        <v>16749</v>
      </c>
      <c r="E16749" s="50"/>
    </row>
    <row r="16750" spans="1:5" ht="14.4" x14ac:dyDescent="0.3">
      <c r="A16750" s="2">
        <f>ROW()</f>
        <v>16750</v>
      </c>
      <c r="E16750" s="50"/>
    </row>
    <row r="16751" spans="1:5" ht="14.4" x14ac:dyDescent="0.3">
      <c r="A16751" s="2">
        <f>ROW()</f>
        <v>16751</v>
      </c>
      <c r="E16751" s="50"/>
    </row>
    <row r="16752" spans="1:5" ht="14.4" x14ac:dyDescent="0.3">
      <c r="A16752" s="2">
        <f>ROW()</f>
        <v>16752</v>
      </c>
      <c r="E16752" s="50"/>
    </row>
    <row r="16753" spans="1:5" ht="14.4" x14ac:dyDescent="0.3">
      <c r="A16753" s="2">
        <f>ROW()</f>
        <v>16753</v>
      </c>
      <c r="E16753" s="50"/>
    </row>
    <row r="16754" spans="1:5" ht="14.4" x14ac:dyDescent="0.3">
      <c r="A16754" s="2">
        <f>ROW()</f>
        <v>16754</v>
      </c>
      <c r="E16754" s="50"/>
    </row>
    <row r="16755" spans="1:5" ht="14.4" x14ac:dyDescent="0.3">
      <c r="A16755" s="2">
        <f>ROW()</f>
        <v>16755</v>
      </c>
      <c r="E16755" s="50"/>
    </row>
    <row r="16756" spans="1:5" ht="14.4" x14ac:dyDescent="0.3">
      <c r="A16756" s="2">
        <f>ROW()</f>
        <v>16756</v>
      </c>
      <c r="E16756" s="50"/>
    </row>
    <row r="16757" spans="1:5" ht="14.4" x14ac:dyDescent="0.3">
      <c r="A16757" s="2">
        <f>ROW()</f>
        <v>16757</v>
      </c>
      <c r="E16757" s="50"/>
    </row>
    <row r="16758" spans="1:5" ht="14.4" x14ac:dyDescent="0.3">
      <c r="A16758" s="2">
        <f>ROW()</f>
        <v>16758</v>
      </c>
      <c r="E16758" s="50"/>
    </row>
    <row r="16759" spans="1:5" ht="14.4" x14ac:dyDescent="0.3">
      <c r="A16759" s="2">
        <f>ROW()</f>
        <v>16759</v>
      </c>
      <c r="E16759" s="50"/>
    </row>
    <row r="16760" spans="1:5" ht="14.4" x14ac:dyDescent="0.3">
      <c r="A16760" s="2">
        <f>ROW()</f>
        <v>16760</v>
      </c>
      <c r="E16760" s="50"/>
    </row>
    <row r="16761" spans="1:5" ht="14.4" x14ac:dyDescent="0.3">
      <c r="A16761" s="2">
        <f>ROW()</f>
        <v>16761</v>
      </c>
      <c r="E16761" s="50"/>
    </row>
    <row r="16762" spans="1:5" ht="14.4" x14ac:dyDescent="0.3">
      <c r="A16762" s="2">
        <f>ROW()</f>
        <v>16762</v>
      </c>
      <c r="E16762" s="50"/>
    </row>
    <row r="16763" spans="1:5" ht="14.4" x14ac:dyDescent="0.3">
      <c r="A16763" s="2">
        <f>ROW()</f>
        <v>16763</v>
      </c>
      <c r="E16763" s="50"/>
    </row>
    <row r="16764" spans="1:5" ht="14.4" x14ac:dyDescent="0.3">
      <c r="A16764" s="2">
        <f>ROW()</f>
        <v>16764</v>
      </c>
      <c r="E16764" s="50"/>
    </row>
    <row r="16765" spans="1:5" ht="14.4" x14ac:dyDescent="0.3">
      <c r="A16765" s="2">
        <f>ROW()</f>
        <v>16765</v>
      </c>
      <c r="E16765" s="50"/>
    </row>
    <row r="16766" spans="1:5" ht="14.4" x14ac:dyDescent="0.3">
      <c r="A16766" s="2">
        <f>ROW()</f>
        <v>16766</v>
      </c>
      <c r="E16766" s="50"/>
    </row>
    <row r="16767" spans="1:5" ht="14.4" x14ac:dyDescent="0.3">
      <c r="A16767" s="2">
        <f>ROW()</f>
        <v>16767</v>
      </c>
      <c r="E16767" s="50"/>
    </row>
    <row r="16768" spans="1:5" ht="14.4" x14ac:dyDescent="0.3">
      <c r="A16768" s="2">
        <f>ROW()</f>
        <v>16768</v>
      </c>
      <c r="E16768" s="50"/>
    </row>
    <row r="16769" spans="1:5" ht="14.4" x14ac:dyDescent="0.3">
      <c r="A16769" s="2">
        <f>ROW()</f>
        <v>16769</v>
      </c>
      <c r="E16769" s="50"/>
    </row>
    <row r="16770" spans="1:5" ht="14.4" x14ac:dyDescent="0.3">
      <c r="A16770" s="2">
        <f>ROW()</f>
        <v>16770</v>
      </c>
      <c r="E16770" s="50"/>
    </row>
    <row r="16771" spans="1:5" ht="14.4" x14ac:dyDescent="0.3">
      <c r="A16771" s="2">
        <f>ROW()</f>
        <v>16771</v>
      </c>
      <c r="E16771" s="50"/>
    </row>
    <row r="16772" spans="1:5" ht="14.4" x14ac:dyDescent="0.3">
      <c r="A16772" s="2">
        <f>ROW()</f>
        <v>16772</v>
      </c>
      <c r="E16772" s="50"/>
    </row>
    <row r="16773" spans="1:5" ht="14.4" x14ac:dyDescent="0.3">
      <c r="A16773" s="2">
        <f>ROW()</f>
        <v>16773</v>
      </c>
      <c r="E16773" s="50"/>
    </row>
    <row r="16774" spans="1:5" ht="14.4" x14ac:dyDescent="0.3">
      <c r="A16774" s="2">
        <f>ROW()</f>
        <v>16774</v>
      </c>
      <c r="E16774" s="50"/>
    </row>
    <row r="16775" spans="1:5" ht="14.4" x14ac:dyDescent="0.3">
      <c r="A16775" s="2">
        <f>ROW()</f>
        <v>16775</v>
      </c>
      <c r="E16775" s="50"/>
    </row>
    <row r="16776" spans="1:5" ht="14.4" x14ac:dyDescent="0.3">
      <c r="A16776" s="2">
        <f>ROW()</f>
        <v>16776</v>
      </c>
      <c r="E16776" s="50"/>
    </row>
    <row r="16777" spans="1:5" ht="14.4" x14ac:dyDescent="0.3">
      <c r="A16777" s="2">
        <f>ROW()</f>
        <v>16777</v>
      </c>
      <c r="E16777" s="50"/>
    </row>
    <row r="16778" spans="1:5" ht="14.4" x14ac:dyDescent="0.3">
      <c r="A16778" s="2">
        <f>ROW()</f>
        <v>16778</v>
      </c>
      <c r="E16778" s="50"/>
    </row>
    <row r="16779" spans="1:5" ht="14.4" x14ac:dyDescent="0.3">
      <c r="A16779" s="2">
        <f>ROW()</f>
        <v>16779</v>
      </c>
      <c r="E16779" s="50"/>
    </row>
    <row r="16780" spans="1:5" ht="14.4" x14ac:dyDescent="0.3">
      <c r="A16780" s="2">
        <f>ROW()</f>
        <v>16780</v>
      </c>
      <c r="E16780" s="50"/>
    </row>
    <row r="16781" spans="1:5" ht="14.4" x14ac:dyDescent="0.3">
      <c r="A16781" s="2">
        <f>ROW()</f>
        <v>16781</v>
      </c>
      <c r="E16781" s="50"/>
    </row>
    <row r="16782" spans="1:5" ht="14.4" x14ac:dyDescent="0.3">
      <c r="A16782" s="2">
        <f>ROW()</f>
        <v>16782</v>
      </c>
      <c r="E16782" s="50"/>
    </row>
    <row r="16783" spans="1:5" ht="14.4" x14ac:dyDescent="0.3">
      <c r="A16783" s="2">
        <f>ROW()</f>
        <v>16783</v>
      </c>
      <c r="E16783" s="50"/>
    </row>
    <row r="16784" spans="1:5" ht="14.4" x14ac:dyDescent="0.3">
      <c r="A16784" s="2">
        <f>ROW()</f>
        <v>16784</v>
      </c>
      <c r="E16784" s="50"/>
    </row>
    <row r="16785" spans="1:5" ht="14.4" x14ac:dyDescent="0.3">
      <c r="A16785" s="2">
        <f>ROW()</f>
        <v>16785</v>
      </c>
      <c r="E16785" s="50"/>
    </row>
    <row r="16786" spans="1:5" ht="14.4" x14ac:dyDescent="0.3">
      <c r="A16786" s="2">
        <f>ROW()</f>
        <v>16786</v>
      </c>
      <c r="E16786" s="50"/>
    </row>
    <row r="16787" spans="1:5" ht="14.4" x14ac:dyDescent="0.3">
      <c r="A16787" s="2">
        <f>ROW()</f>
        <v>16787</v>
      </c>
      <c r="E16787" s="50"/>
    </row>
    <row r="16788" spans="1:5" ht="14.4" x14ac:dyDescent="0.3">
      <c r="A16788" s="2">
        <f>ROW()</f>
        <v>16788</v>
      </c>
      <c r="E16788" s="50"/>
    </row>
    <row r="16789" spans="1:5" ht="14.4" x14ac:dyDescent="0.3">
      <c r="A16789" s="2">
        <f>ROW()</f>
        <v>16789</v>
      </c>
      <c r="E16789" s="50"/>
    </row>
    <row r="16790" spans="1:5" ht="14.4" x14ac:dyDescent="0.3">
      <c r="A16790" s="2">
        <f>ROW()</f>
        <v>16790</v>
      </c>
      <c r="E16790" s="50"/>
    </row>
    <row r="16791" spans="1:5" ht="14.4" x14ac:dyDescent="0.3">
      <c r="A16791" s="2">
        <f>ROW()</f>
        <v>16791</v>
      </c>
      <c r="E16791" s="50"/>
    </row>
    <row r="16792" spans="1:5" ht="14.4" x14ac:dyDescent="0.3">
      <c r="A16792" s="2">
        <f>ROW()</f>
        <v>16792</v>
      </c>
      <c r="E16792" s="50"/>
    </row>
    <row r="16793" spans="1:5" ht="14.4" x14ac:dyDescent="0.3">
      <c r="A16793" s="2">
        <f>ROW()</f>
        <v>16793</v>
      </c>
      <c r="E16793" s="50"/>
    </row>
    <row r="16794" spans="1:5" ht="14.4" x14ac:dyDescent="0.3">
      <c r="A16794" s="2">
        <f>ROW()</f>
        <v>16794</v>
      </c>
      <c r="E16794" s="50"/>
    </row>
    <row r="16795" spans="1:5" ht="14.4" x14ac:dyDescent="0.3">
      <c r="A16795" s="2">
        <f>ROW()</f>
        <v>16795</v>
      </c>
      <c r="E16795" s="50"/>
    </row>
    <row r="16796" spans="1:5" ht="14.4" x14ac:dyDescent="0.3">
      <c r="A16796" s="2">
        <f>ROW()</f>
        <v>16796</v>
      </c>
      <c r="E16796" s="50"/>
    </row>
    <row r="16797" spans="1:5" ht="14.4" x14ac:dyDescent="0.3">
      <c r="A16797" s="2">
        <f>ROW()</f>
        <v>16797</v>
      </c>
      <c r="E16797" s="50"/>
    </row>
    <row r="16798" spans="1:5" ht="14.4" x14ac:dyDescent="0.3">
      <c r="A16798" s="2">
        <f>ROW()</f>
        <v>16798</v>
      </c>
      <c r="E16798" s="50"/>
    </row>
    <row r="16799" spans="1:5" ht="14.4" x14ac:dyDescent="0.3">
      <c r="A16799" s="2">
        <f>ROW()</f>
        <v>16799</v>
      </c>
      <c r="E16799" s="50"/>
    </row>
    <row r="16800" spans="1:5" ht="14.4" x14ac:dyDescent="0.3">
      <c r="A16800" s="2">
        <f>ROW()</f>
        <v>16800</v>
      </c>
      <c r="E16800" s="50"/>
    </row>
    <row r="16801" spans="1:5" ht="14.4" x14ac:dyDescent="0.3">
      <c r="A16801" s="2">
        <f>ROW()</f>
        <v>16801</v>
      </c>
      <c r="E16801" s="50"/>
    </row>
    <row r="16802" spans="1:5" ht="14.4" x14ac:dyDescent="0.3">
      <c r="A16802" s="2">
        <f>ROW()</f>
        <v>16802</v>
      </c>
      <c r="E16802" s="50"/>
    </row>
    <row r="16803" spans="1:5" ht="14.4" x14ac:dyDescent="0.3">
      <c r="A16803" s="2">
        <f>ROW()</f>
        <v>16803</v>
      </c>
      <c r="E16803" s="50"/>
    </row>
    <row r="16804" spans="1:5" ht="14.4" x14ac:dyDescent="0.3">
      <c r="A16804" s="2">
        <f>ROW()</f>
        <v>16804</v>
      </c>
      <c r="E16804" s="50"/>
    </row>
    <row r="16805" spans="1:5" ht="14.4" x14ac:dyDescent="0.3">
      <c r="A16805" s="2">
        <f>ROW()</f>
        <v>16805</v>
      </c>
      <c r="E16805" s="50"/>
    </row>
    <row r="16806" spans="1:5" ht="14.4" x14ac:dyDescent="0.3">
      <c r="A16806" s="2">
        <f>ROW()</f>
        <v>16806</v>
      </c>
      <c r="E16806" s="50"/>
    </row>
    <row r="16807" spans="1:5" ht="14.4" x14ac:dyDescent="0.3">
      <c r="A16807" s="2">
        <f>ROW()</f>
        <v>16807</v>
      </c>
      <c r="E16807" s="50"/>
    </row>
    <row r="16808" spans="1:5" ht="14.4" x14ac:dyDescent="0.3">
      <c r="A16808" s="2">
        <f>ROW()</f>
        <v>16808</v>
      </c>
      <c r="E16808" s="50"/>
    </row>
    <row r="16809" spans="1:5" ht="14.4" x14ac:dyDescent="0.3">
      <c r="A16809" s="2">
        <f>ROW()</f>
        <v>16809</v>
      </c>
      <c r="E16809" s="50"/>
    </row>
    <row r="16810" spans="1:5" ht="14.4" x14ac:dyDescent="0.3">
      <c r="A16810" s="2">
        <f>ROW()</f>
        <v>16810</v>
      </c>
      <c r="E16810" s="50"/>
    </row>
    <row r="16811" spans="1:5" ht="14.4" x14ac:dyDescent="0.3">
      <c r="A16811" s="2">
        <f>ROW()</f>
        <v>16811</v>
      </c>
      <c r="E16811" s="50"/>
    </row>
    <row r="16812" spans="1:5" ht="14.4" x14ac:dyDescent="0.3">
      <c r="A16812" s="2">
        <f>ROW()</f>
        <v>16812</v>
      </c>
      <c r="E16812" s="50"/>
    </row>
    <row r="16813" spans="1:5" ht="14.4" x14ac:dyDescent="0.3">
      <c r="A16813" s="2">
        <f>ROW()</f>
        <v>16813</v>
      </c>
      <c r="E16813" s="50"/>
    </row>
    <row r="16814" spans="1:5" ht="14.4" x14ac:dyDescent="0.3">
      <c r="A16814" s="2">
        <f>ROW()</f>
        <v>16814</v>
      </c>
      <c r="E16814" s="50"/>
    </row>
    <row r="16815" spans="1:5" ht="14.4" x14ac:dyDescent="0.3">
      <c r="A16815" s="2">
        <f>ROW()</f>
        <v>16815</v>
      </c>
      <c r="E16815" s="50"/>
    </row>
    <row r="16816" spans="1:5" ht="14.4" x14ac:dyDescent="0.3">
      <c r="A16816" s="2">
        <f>ROW()</f>
        <v>16816</v>
      </c>
      <c r="E16816" s="50"/>
    </row>
    <row r="16817" spans="1:5" ht="14.4" x14ac:dyDescent="0.3">
      <c r="A16817" s="2">
        <f>ROW()</f>
        <v>16817</v>
      </c>
      <c r="E16817" s="50"/>
    </row>
    <row r="16818" spans="1:5" ht="14.4" x14ac:dyDescent="0.3">
      <c r="A16818" s="2">
        <f>ROW()</f>
        <v>16818</v>
      </c>
      <c r="E16818" s="50"/>
    </row>
    <row r="16819" spans="1:5" ht="14.4" x14ac:dyDescent="0.3">
      <c r="A16819" s="2">
        <f>ROW()</f>
        <v>16819</v>
      </c>
      <c r="E16819" s="50"/>
    </row>
    <row r="16820" spans="1:5" ht="14.4" x14ac:dyDescent="0.3">
      <c r="A16820" s="2">
        <f>ROW()</f>
        <v>16820</v>
      </c>
      <c r="E16820" s="50"/>
    </row>
    <row r="16821" spans="1:5" ht="14.4" x14ac:dyDescent="0.3">
      <c r="A16821" s="2">
        <f>ROW()</f>
        <v>16821</v>
      </c>
      <c r="E16821" s="50"/>
    </row>
    <row r="16822" spans="1:5" ht="14.4" x14ac:dyDescent="0.3">
      <c r="A16822" s="2">
        <f>ROW()</f>
        <v>16822</v>
      </c>
      <c r="E16822" s="50"/>
    </row>
    <row r="16823" spans="1:5" ht="14.4" x14ac:dyDescent="0.3">
      <c r="A16823" s="2">
        <f>ROW()</f>
        <v>16823</v>
      </c>
      <c r="E16823" s="50"/>
    </row>
    <row r="16824" spans="1:5" ht="14.4" x14ac:dyDescent="0.3">
      <c r="A16824" s="2">
        <f>ROW()</f>
        <v>16824</v>
      </c>
      <c r="E16824" s="50"/>
    </row>
    <row r="16825" spans="1:5" ht="14.4" x14ac:dyDescent="0.3">
      <c r="A16825" s="2">
        <f>ROW()</f>
        <v>16825</v>
      </c>
      <c r="E16825" s="50"/>
    </row>
    <row r="16826" spans="1:5" ht="14.4" x14ac:dyDescent="0.3">
      <c r="A16826" s="2">
        <f>ROW()</f>
        <v>16826</v>
      </c>
      <c r="E16826" s="50"/>
    </row>
    <row r="16827" spans="1:5" ht="14.4" x14ac:dyDescent="0.3">
      <c r="A16827" s="2">
        <f>ROW()</f>
        <v>16827</v>
      </c>
      <c r="E16827" s="50"/>
    </row>
    <row r="16828" spans="1:5" ht="14.4" x14ac:dyDescent="0.3">
      <c r="A16828" s="2">
        <f>ROW()</f>
        <v>16828</v>
      </c>
      <c r="E16828" s="50"/>
    </row>
    <row r="16829" spans="1:5" ht="14.4" x14ac:dyDescent="0.3">
      <c r="A16829" s="2">
        <f>ROW()</f>
        <v>16829</v>
      </c>
      <c r="E16829" s="50"/>
    </row>
    <row r="16830" spans="1:5" ht="14.4" x14ac:dyDescent="0.3">
      <c r="A16830" s="2">
        <f>ROW()</f>
        <v>16830</v>
      </c>
      <c r="E16830" s="50"/>
    </row>
    <row r="16831" spans="1:5" ht="14.4" x14ac:dyDescent="0.3">
      <c r="A16831" s="2">
        <f>ROW()</f>
        <v>16831</v>
      </c>
      <c r="E16831" s="50"/>
    </row>
    <row r="16832" spans="1:5" ht="14.4" x14ac:dyDescent="0.3">
      <c r="A16832" s="2">
        <f>ROW()</f>
        <v>16832</v>
      </c>
      <c r="E16832" s="50"/>
    </row>
    <row r="16833" spans="1:5" ht="14.4" x14ac:dyDescent="0.3">
      <c r="A16833" s="2">
        <f>ROW()</f>
        <v>16833</v>
      </c>
      <c r="E16833" s="50"/>
    </row>
    <row r="16834" spans="1:5" ht="14.4" x14ac:dyDescent="0.3">
      <c r="A16834" s="2">
        <f>ROW()</f>
        <v>16834</v>
      </c>
      <c r="E16834" s="50"/>
    </row>
    <row r="16835" spans="1:5" ht="14.4" x14ac:dyDescent="0.3">
      <c r="A16835" s="2">
        <f>ROW()</f>
        <v>16835</v>
      </c>
      <c r="E16835" s="50"/>
    </row>
    <row r="16836" spans="1:5" ht="14.4" x14ac:dyDescent="0.3">
      <c r="A16836" s="2">
        <f>ROW()</f>
        <v>16836</v>
      </c>
      <c r="E16836" s="50"/>
    </row>
    <row r="16837" spans="1:5" ht="14.4" x14ac:dyDescent="0.3">
      <c r="A16837" s="2">
        <f>ROW()</f>
        <v>16837</v>
      </c>
      <c r="E16837" s="50"/>
    </row>
    <row r="16838" spans="1:5" ht="14.4" x14ac:dyDescent="0.3">
      <c r="A16838" s="2">
        <f>ROW()</f>
        <v>16838</v>
      </c>
      <c r="E16838" s="50"/>
    </row>
    <row r="16839" spans="1:5" ht="14.4" x14ac:dyDescent="0.3">
      <c r="A16839" s="2">
        <f>ROW()</f>
        <v>16839</v>
      </c>
      <c r="E16839" s="50"/>
    </row>
    <row r="16840" spans="1:5" ht="14.4" x14ac:dyDescent="0.3">
      <c r="A16840" s="2">
        <f>ROW()</f>
        <v>16840</v>
      </c>
      <c r="E16840" s="50"/>
    </row>
    <row r="16841" spans="1:5" ht="14.4" x14ac:dyDescent="0.3">
      <c r="A16841" s="2">
        <f>ROW()</f>
        <v>16841</v>
      </c>
      <c r="E16841" s="50"/>
    </row>
    <row r="16842" spans="1:5" ht="14.4" x14ac:dyDescent="0.3">
      <c r="A16842" s="2">
        <f>ROW()</f>
        <v>16842</v>
      </c>
      <c r="E16842" s="50"/>
    </row>
    <row r="16843" spans="1:5" ht="14.4" x14ac:dyDescent="0.3">
      <c r="A16843" s="2">
        <f>ROW()</f>
        <v>16843</v>
      </c>
      <c r="E16843" s="50"/>
    </row>
    <row r="16844" spans="1:5" ht="14.4" x14ac:dyDescent="0.3">
      <c r="A16844" s="2">
        <f>ROW()</f>
        <v>16844</v>
      </c>
      <c r="E16844" s="50"/>
    </row>
    <row r="16845" spans="1:5" ht="14.4" x14ac:dyDescent="0.3">
      <c r="A16845" s="2">
        <f>ROW()</f>
        <v>16845</v>
      </c>
      <c r="E16845" s="50"/>
    </row>
    <row r="16846" spans="1:5" ht="14.4" x14ac:dyDescent="0.3">
      <c r="A16846" s="2">
        <f>ROW()</f>
        <v>16846</v>
      </c>
      <c r="E16846" s="50"/>
    </row>
    <row r="16847" spans="1:5" ht="14.4" x14ac:dyDescent="0.3">
      <c r="A16847" s="2">
        <f>ROW()</f>
        <v>16847</v>
      </c>
      <c r="E16847" s="50"/>
    </row>
    <row r="16848" spans="1:5" ht="14.4" x14ac:dyDescent="0.3">
      <c r="A16848" s="2">
        <f>ROW()</f>
        <v>16848</v>
      </c>
      <c r="E16848" s="50"/>
    </row>
    <row r="16849" spans="1:5" ht="14.4" x14ac:dyDescent="0.3">
      <c r="A16849" s="2">
        <f>ROW()</f>
        <v>16849</v>
      </c>
      <c r="E16849" s="50"/>
    </row>
    <row r="16850" spans="1:5" ht="14.4" x14ac:dyDescent="0.3">
      <c r="A16850" s="2">
        <f>ROW()</f>
        <v>16850</v>
      </c>
      <c r="E16850" s="50"/>
    </row>
    <row r="16851" spans="1:5" ht="14.4" x14ac:dyDescent="0.3">
      <c r="A16851" s="2">
        <f>ROW()</f>
        <v>16851</v>
      </c>
      <c r="E16851" s="50"/>
    </row>
    <row r="16852" spans="1:5" ht="14.4" x14ac:dyDescent="0.3">
      <c r="A16852" s="2">
        <f>ROW()</f>
        <v>16852</v>
      </c>
      <c r="E16852" s="50"/>
    </row>
    <row r="16853" spans="1:5" ht="14.4" x14ac:dyDescent="0.3">
      <c r="A16853" s="2">
        <f>ROW()</f>
        <v>16853</v>
      </c>
      <c r="E16853" s="50"/>
    </row>
    <row r="16854" spans="1:5" ht="14.4" x14ac:dyDescent="0.3">
      <c r="A16854" s="2">
        <f>ROW()</f>
        <v>16854</v>
      </c>
      <c r="E16854" s="50"/>
    </row>
    <row r="16855" spans="1:5" ht="14.4" x14ac:dyDescent="0.3">
      <c r="A16855" s="2">
        <f>ROW()</f>
        <v>16855</v>
      </c>
      <c r="E16855" s="50"/>
    </row>
    <row r="16856" spans="1:5" ht="14.4" x14ac:dyDescent="0.3">
      <c r="A16856" s="2">
        <f>ROW()</f>
        <v>16856</v>
      </c>
      <c r="E16856" s="50"/>
    </row>
    <row r="16857" spans="1:5" ht="14.4" x14ac:dyDescent="0.3">
      <c r="A16857" s="2">
        <f>ROW()</f>
        <v>16857</v>
      </c>
      <c r="E16857" s="50"/>
    </row>
    <row r="16858" spans="1:5" ht="14.4" x14ac:dyDescent="0.3">
      <c r="A16858" s="2">
        <f>ROW()</f>
        <v>16858</v>
      </c>
      <c r="E16858" s="50"/>
    </row>
    <row r="16859" spans="1:5" ht="14.4" x14ac:dyDescent="0.3">
      <c r="A16859" s="2">
        <f>ROW()</f>
        <v>16859</v>
      </c>
      <c r="E16859" s="50"/>
    </row>
    <row r="16860" spans="1:5" ht="14.4" x14ac:dyDescent="0.3">
      <c r="A16860" s="2">
        <f>ROW()</f>
        <v>16860</v>
      </c>
      <c r="E16860" s="50"/>
    </row>
    <row r="16861" spans="1:5" ht="14.4" x14ac:dyDescent="0.3">
      <c r="A16861" s="2">
        <f>ROW()</f>
        <v>16861</v>
      </c>
      <c r="E16861" s="50"/>
    </row>
    <row r="16862" spans="1:5" ht="14.4" x14ac:dyDescent="0.3">
      <c r="A16862" s="2">
        <f>ROW()</f>
        <v>16862</v>
      </c>
      <c r="E16862" s="50"/>
    </row>
    <row r="16863" spans="1:5" ht="14.4" x14ac:dyDescent="0.3">
      <c r="A16863" s="2">
        <f>ROW()</f>
        <v>16863</v>
      </c>
      <c r="E16863" s="50"/>
    </row>
    <row r="16864" spans="1:5" ht="14.4" x14ac:dyDescent="0.3">
      <c r="A16864" s="2">
        <f>ROW()</f>
        <v>16864</v>
      </c>
      <c r="E16864" s="50"/>
    </row>
    <row r="16865" spans="1:5" ht="14.4" x14ac:dyDescent="0.3">
      <c r="A16865" s="2">
        <f>ROW()</f>
        <v>16865</v>
      </c>
      <c r="E16865" s="50"/>
    </row>
    <row r="16866" spans="1:5" ht="14.4" x14ac:dyDescent="0.3">
      <c r="A16866" s="2">
        <f>ROW()</f>
        <v>16866</v>
      </c>
      <c r="E16866" s="50"/>
    </row>
    <row r="16867" spans="1:5" ht="14.4" x14ac:dyDescent="0.3">
      <c r="A16867" s="2">
        <f>ROW()</f>
        <v>16867</v>
      </c>
      <c r="E16867" s="50"/>
    </row>
    <row r="16868" spans="1:5" ht="14.4" x14ac:dyDescent="0.3">
      <c r="A16868" s="2">
        <f>ROW()</f>
        <v>16868</v>
      </c>
      <c r="E16868" s="50"/>
    </row>
    <row r="16869" spans="1:5" ht="14.4" x14ac:dyDescent="0.3">
      <c r="A16869" s="2">
        <f>ROW()</f>
        <v>16869</v>
      </c>
      <c r="E16869" s="50"/>
    </row>
    <row r="16870" spans="1:5" ht="14.4" x14ac:dyDescent="0.3">
      <c r="A16870" s="2">
        <f>ROW()</f>
        <v>16870</v>
      </c>
      <c r="E16870" s="50"/>
    </row>
    <row r="16871" spans="1:5" ht="14.4" x14ac:dyDescent="0.3">
      <c r="A16871" s="2">
        <f>ROW()</f>
        <v>16871</v>
      </c>
      <c r="E16871" s="50"/>
    </row>
    <row r="16872" spans="1:5" ht="14.4" x14ac:dyDescent="0.3">
      <c r="A16872" s="2">
        <f>ROW()</f>
        <v>16872</v>
      </c>
      <c r="E16872" s="50"/>
    </row>
    <row r="16873" spans="1:5" ht="14.4" x14ac:dyDescent="0.3">
      <c r="A16873" s="2">
        <f>ROW()</f>
        <v>16873</v>
      </c>
      <c r="E16873" s="50"/>
    </row>
    <row r="16874" spans="1:5" ht="14.4" x14ac:dyDescent="0.3">
      <c r="A16874" s="2">
        <f>ROW()</f>
        <v>16874</v>
      </c>
      <c r="E16874" s="50"/>
    </row>
    <row r="16875" spans="1:5" ht="14.4" x14ac:dyDescent="0.3">
      <c r="A16875" s="2">
        <f>ROW()</f>
        <v>16875</v>
      </c>
      <c r="E16875" s="50"/>
    </row>
    <row r="16876" spans="1:5" ht="14.4" x14ac:dyDescent="0.3">
      <c r="A16876" s="2">
        <f>ROW()</f>
        <v>16876</v>
      </c>
      <c r="E16876" s="50"/>
    </row>
    <row r="16877" spans="1:5" ht="14.4" x14ac:dyDescent="0.3">
      <c r="A16877" s="2">
        <f>ROW()</f>
        <v>16877</v>
      </c>
      <c r="E16877" s="50"/>
    </row>
    <row r="16878" spans="1:5" ht="14.4" x14ac:dyDescent="0.3">
      <c r="A16878" s="2">
        <f>ROW()</f>
        <v>16878</v>
      </c>
      <c r="E16878" s="50"/>
    </row>
    <row r="16879" spans="1:5" ht="14.4" x14ac:dyDescent="0.3">
      <c r="A16879" s="2">
        <f>ROW()</f>
        <v>16879</v>
      </c>
      <c r="E16879" s="50"/>
    </row>
    <row r="16880" spans="1:5" ht="14.4" x14ac:dyDescent="0.3">
      <c r="A16880" s="2">
        <f>ROW()</f>
        <v>16880</v>
      </c>
      <c r="E16880" s="50"/>
    </row>
    <row r="16881" spans="1:5" ht="14.4" x14ac:dyDescent="0.3">
      <c r="A16881" s="2">
        <f>ROW()</f>
        <v>16881</v>
      </c>
      <c r="E16881" s="50"/>
    </row>
    <row r="16882" spans="1:5" ht="14.4" x14ac:dyDescent="0.3">
      <c r="A16882" s="2">
        <f>ROW()</f>
        <v>16882</v>
      </c>
      <c r="E16882" s="50"/>
    </row>
    <row r="16883" spans="1:5" ht="14.4" x14ac:dyDescent="0.3">
      <c r="A16883" s="2">
        <f>ROW()</f>
        <v>16883</v>
      </c>
      <c r="E16883" s="50"/>
    </row>
    <row r="16884" spans="1:5" ht="14.4" x14ac:dyDescent="0.3">
      <c r="A16884" s="2">
        <f>ROW()</f>
        <v>16884</v>
      </c>
      <c r="E16884" s="50"/>
    </row>
    <row r="16885" spans="1:5" ht="14.4" x14ac:dyDescent="0.3">
      <c r="A16885" s="2">
        <f>ROW()</f>
        <v>16885</v>
      </c>
      <c r="E16885" s="50"/>
    </row>
    <row r="16886" spans="1:5" ht="14.4" x14ac:dyDescent="0.3">
      <c r="A16886" s="2">
        <f>ROW()</f>
        <v>16886</v>
      </c>
      <c r="E16886" s="50"/>
    </row>
    <row r="16887" spans="1:5" ht="14.4" x14ac:dyDescent="0.3">
      <c r="A16887" s="2">
        <f>ROW()</f>
        <v>16887</v>
      </c>
      <c r="E16887" s="50"/>
    </row>
    <row r="16888" spans="1:5" ht="14.4" x14ac:dyDescent="0.3">
      <c r="A16888" s="2">
        <f>ROW()</f>
        <v>16888</v>
      </c>
      <c r="E16888" s="50"/>
    </row>
    <row r="16889" spans="1:5" ht="14.4" x14ac:dyDescent="0.3">
      <c r="A16889" s="2">
        <f>ROW()</f>
        <v>16889</v>
      </c>
      <c r="E16889" s="50"/>
    </row>
    <row r="16890" spans="1:5" ht="14.4" x14ac:dyDescent="0.3">
      <c r="A16890" s="2">
        <f>ROW()</f>
        <v>16890</v>
      </c>
      <c r="E16890" s="50"/>
    </row>
    <row r="16891" spans="1:5" ht="14.4" x14ac:dyDescent="0.3">
      <c r="A16891" s="2">
        <f>ROW()</f>
        <v>16891</v>
      </c>
      <c r="E16891" s="50"/>
    </row>
    <row r="16892" spans="1:5" ht="14.4" x14ac:dyDescent="0.3">
      <c r="A16892" s="2">
        <f>ROW()</f>
        <v>16892</v>
      </c>
      <c r="E16892" s="50"/>
    </row>
    <row r="16893" spans="1:5" ht="14.4" x14ac:dyDescent="0.3">
      <c r="A16893" s="2">
        <f>ROW()</f>
        <v>16893</v>
      </c>
      <c r="E16893" s="50"/>
    </row>
    <row r="16894" spans="1:5" ht="14.4" x14ac:dyDescent="0.3">
      <c r="A16894" s="2">
        <f>ROW()</f>
        <v>16894</v>
      </c>
      <c r="E16894" s="50"/>
    </row>
    <row r="16895" spans="1:5" ht="14.4" x14ac:dyDescent="0.3">
      <c r="A16895" s="2">
        <f>ROW()</f>
        <v>16895</v>
      </c>
      <c r="E16895" s="50"/>
    </row>
    <row r="16896" spans="1:5" ht="14.4" x14ac:dyDescent="0.3">
      <c r="A16896" s="2">
        <f>ROW()</f>
        <v>16896</v>
      </c>
      <c r="E16896" s="50"/>
    </row>
    <row r="16897" spans="1:5" ht="14.4" x14ac:dyDescent="0.3">
      <c r="A16897" s="2">
        <f>ROW()</f>
        <v>16897</v>
      </c>
      <c r="E16897" s="50"/>
    </row>
    <row r="16898" spans="1:5" ht="14.4" x14ac:dyDescent="0.3">
      <c r="A16898" s="2">
        <f>ROW()</f>
        <v>16898</v>
      </c>
      <c r="E16898" s="50"/>
    </row>
    <row r="16899" spans="1:5" ht="14.4" x14ac:dyDescent="0.3">
      <c r="A16899" s="2">
        <f>ROW()</f>
        <v>16899</v>
      </c>
      <c r="E16899" s="50"/>
    </row>
    <row r="16900" spans="1:5" ht="14.4" x14ac:dyDescent="0.3">
      <c r="A16900" s="2">
        <f>ROW()</f>
        <v>16900</v>
      </c>
      <c r="E16900" s="50"/>
    </row>
    <row r="16901" spans="1:5" ht="14.4" x14ac:dyDescent="0.3">
      <c r="A16901" s="2">
        <f>ROW()</f>
        <v>16901</v>
      </c>
      <c r="E16901" s="50"/>
    </row>
    <row r="16902" spans="1:5" ht="14.4" x14ac:dyDescent="0.3">
      <c r="A16902" s="2">
        <f>ROW()</f>
        <v>16902</v>
      </c>
      <c r="E16902" s="50"/>
    </row>
    <row r="16903" spans="1:5" ht="14.4" x14ac:dyDescent="0.3">
      <c r="A16903" s="2">
        <f>ROW()</f>
        <v>16903</v>
      </c>
      <c r="E16903" s="50"/>
    </row>
    <row r="16904" spans="1:5" ht="14.4" x14ac:dyDescent="0.3">
      <c r="A16904" s="2">
        <f>ROW()</f>
        <v>16904</v>
      </c>
      <c r="E16904" s="50"/>
    </row>
    <row r="16905" spans="1:5" ht="14.4" x14ac:dyDescent="0.3">
      <c r="A16905" s="2">
        <f>ROW()</f>
        <v>16905</v>
      </c>
      <c r="E16905" s="50"/>
    </row>
    <row r="16906" spans="1:5" ht="14.4" x14ac:dyDescent="0.3">
      <c r="A16906" s="2">
        <f>ROW()</f>
        <v>16906</v>
      </c>
      <c r="E16906" s="50"/>
    </row>
    <row r="16907" spans="1:5" ht="14.4" x14ac:dyDescent="0.3">
      <c r="A16907" s="2">
        <f>ROW()</f>
        <v>16907</v>
      </c>
      <c r="E16907" s="50"/>
    </row>
    <row r="16908" spans="1:5" ht="14.4" x14ac:dyDescent="0.3">
      <c r="A16908" s="2">
        <f>ROW()</f>
        <v>16908</v>
      </c>
      <c r="E16908" s="50"/>
    </row>
    <row r="16909" spans="1:5" ht="14.4" x14ac:dyDescent="0.3">
      <c r="A16909" s="2">
        <f>ROW()</f>
        <v>16909</v>
      </c>
      <c r="E16909" s="50"/>
    </row>
    <row r="16910" spans="1:5" ht="14.4" x14ac:dyDescent="0.3">
      <c r="A16910" s="2">
        <f>ROW()</f>
        <v>16910</v>
      </c>
      <c r="E16910" s="50"/>
    </row>
    <row r="16911" spans="1:5" ht="14.4" x14ac:dyDescent="0.3">
      <c r="A16911" s="2">
        <f>ROW()</f>
        <v>16911</v>
      </c>
      <c r="E16911" s="50"/>
    </row>
    <row r="16912" spans="1:5" ht="14.4" x14ac:dyDescent="0.3">
      <c r="A16912" s="2">
        <f>ROW()</f>
        <v>16912</v>
      </c>
      <c r="E16912" s="50"/>
    </row>
    <row r="16913" spans="1:5" ht="14.4" x14ac:dyDescent="0.3">
      <c r="A16913" s="2">
        <f>ROW()</f>
        <v>16913</v>
      </c>
      <c r="E16913" s="50"/>
    </row>
    <row r="16914" spans="1:5" ht="14.4" x14ac:dyDescent="0.3">
      <c r="A16914" s="2">
        <f>ROW()</f>
        <v>16914</v>
      </c>
      <c r="E16914" s="50"/>
    </row>
    <row r="16915" spans="1:5" ht="14.4" x14ac:dyDescent="0.3">
      <c r="A16915" s="2">
        <f>ROW()</f>
        <v>16915</v>
      </c>
      <c r="E16915" s="50"/>
    </row>
    <row r="16916" spans="1:5" ht="14.4" x14ac:dyDescent="0.3">
      <c r="A16916" s="2">
        <f>ROW()</f>
        <v>16916</v>
      </c>
      <c r="E16916" s="50"/>
    </row>
    <row r="16917" spans="1:5" ht="14.4" x14ac:dyDescent="0.3">
      <c r="A16917" s="2">
        <f>ROW()</f>
        <v>16917</v>
      </c>
      <c r="E16917" s="50"/>
    </row>
    <row r="16918" spans="1:5" ht="14.4" x14ac:dyDescent="0.3">
      <c r="A16918" s="2">
        <f>ROW()</f>
        <v>16918</v>
      </c>
      <c r="E16918" s="50"/>
    </row>
    <row r="16919" spans="1:5" ht="14.4" x14ac:dyDescent="0.3">
      <c r="A16919" s="2">
        <f>ROW()</f>
        <v>16919</v>
      </c>
      <c r="E16919" s="50"/>
    </row>
    <row r="16920" spans="1:5" ht="14.4" x14ac:dyDescent="0.3">
      <c r="A16920" s="2">
        <f>ROW()</f>
        <v>16920</v>
      </c>
      <c r="E16920" s="50"/>
    </row>
    <row r="16921" spans="1:5" ht="14.4" x14ac:dyDescent="0.3">
      <c r="A16921" s="2">
        <f>ROW()</f>
        <v>16921</v>
      </c>
      <c r="E16921" s="50"/>
    </row>
    <row r="16922" spans="1:5" ht="14.4" x14ac:dyDescent="0.3">
      <c r="A16922" s="2">
        <f>ROW()</f>
        <v>16922</v>
      </c>
      <c r="E16922" s="50"/>
    </row>
    <row r="16923" spans="1:5" ht="14.4" x14ac:dyDescent="0.3">
      <c r="A16923" s="2">
        <f>ROW()</f>
        <v>16923</v>
      </c>
      <c r="E16923" s="50"/>
    </row>
    <row r="16924" spans="1:5" ht="14.4" x14ac:dyDescent="0.3">
      <c r="A16924" s="2">
        <f>ROW()</f>
        <v>16924</v>
      </c>
      <c r="E16924" s="50"/>
    </row>
    <row r="16925" spans="1:5" ht="14.4" x14ac:dyDescent="0.3">
      <c r="A16925" s="2">
        <f>ROW()</f>
        <v>16925</v>
      </c>
      <c r="E16925" s="50"/>
    </row>
    <row r="16926" spans="1:5" ht="14.4" x14ac:dyDescent="0.3">
      <c r="A16926" s="2">
        <f>ROW()</f>
        <v>16926</v>
      </c>
      <c r="E16926" s="50"/>
    </row>
    <row r="16927" spans="1:5" ht="14.4" x14ac:dyDescent="0.3">
      <c r="A16927" s="2">
        <f>ROW()</f>
        <v>16927</v>
      </c>
      <c r="E16927" s="50"/>
    </row>
    <row r="16928" spans="1:5" ht="14.4" x14ac:dyDescent="0.3">
      <c r="A16928" s="2">
        <f>ROW()</f>
        <v>16928</v>
      </c>
      <c r="E16928" s="50"/>
    </row>
    <row r="16929" spans="1:5" ht="14.4" x14ac:dyDescent="0.3">
      <c r="A16929" s="2">
        <f>ROW()</f>
        <v>16929</v>
      </c>
      <c r="E16929" s="50"/>
    </row>
    <row r="16930" spans="1:5" ht="14.4" x14ac:dyDescent="0.3">
      <c r="A16930" s="2">
        <f>ROW()</f>
        <v>16930</v>
      </c>
      <c r="E16930" s="50"/>
    </row>
    <row r="16931" spans="1:5" ht="14.4" x14ac:dyDescent="0.3">
      <c r="A16931" s="2">
        <f>ROW()</f>
        <v>16931</v>
      </c>
      <c r="E16931" s="50"/>
    </row>
    <row r="16932" spans="1:5" ht="14.4" x14ac:dyDescent="0.3">
      <c r="A16932" s="2">
        <f>ROW()</f>
        <v>16932</v>
      </c>
      <c r="E16932" s="50"/>
    </row>
    <row r="16933" spans="1:5" ht="14.4" x14ac:dyDescent="0.3">
      <c r="A16933" s="2">
        <f>ROW()</f>
        <v>16933</v>
      </c>
      <c r="E16933" s="50"/>
    </row>
    <row r="16934" spans="1:5" ht="14.4" x14ac:dyDescent="0.3">
      <c r="A16934" s="2">
        <f>ROW()</f>
        <v>16934</v>
      </c>
      <c r="E16934" s="50"/>
    </row>
    <row r="16935" spans="1:5" ht="14.4" x14ac:dyDescent="0.3">
      <c r="A16935" s="2">
        <f>ROW()</f>
        <v>16935</v>
      </c>
      <c r="E16935" s="50"/>
    </row>
    <row r="16936" spans="1:5" ht="14.4" x14ac:dyDescent="0.3">
      <c r="A16936" s="2">
        <f>ROW()</f>
        <v>16936</v>
      </c>
      <c r="E16936" s="50"/>
    </row>
    <row r="16937" spans="1:5" ht="14.4" x14ac:dyDescent="0.3">
      <c r="A16937" s="2">
        <f>ROW()</f>
        <v>16937</v>
      </c>
      <c r="E16937" s="50"/>
    </row>
    <row r="16938" spans="1:5" ht="14.4" x14ac:dyDescent="0.3">
      <c r="A16938" s="2">
        <f>ROW()</f>
        <v>16938</v>
      </c>
      <c r="E16938" s="50"/>
    </row>
    <row r="16939" spans="1:5" ht="14.4" x14ac:dyDescent="0.3">
      <c r="A16939" s="2">
        <f>ROW()</f>
        <v>16939</v>
      </c>
      <c r="E16939" s="50"/>
    </row>
    <row r="16940" spans="1:5" ht="14.4" x14ac:dyDescent="0.3">
      <c r="A16940" s="2">
        <f>ROW()</f>
        <v>16940</v>
      </c>
      <c r="E16940" s="50"/>
    </row>
    <row r="16941" spans="1:5" ht="14.4" x14ac:dyDescent="0.3">
      <c r="A16941" s="2">
        <f>ROW()</f>
        <v>16941</v>
      </c>
      <c r="E16941" s="50"/>
    </row>
    <row r="16942" spans="1:5" ht="14.4" x14ac:dyDescent="0.3">
      <c r="A16942" s="2">
        <f>ROW()</f>
        <v>16942</v>
      </c>
      <c r="E16942" s="50"/>
    </row>
    <row r="16943" spans="1:5" ht="14.4" x14ac:dyDescent="0.3">
      <c r="A16943" s="2">
        <f>ROW()</f>
        <v>16943</v>
      </c>
      <c r="E16943" s="50"/>
    </row>
    <row r="16944" spans="1:5" ht="14.4" x14ac:dyDescent="0.3">
      <c r="A16944" s="2">
        <f>ROW()</f>
        <v>16944</v>
      </c>
      <c r="E16944" s="50"/>
    </row>
    <row r="16945" spans="1:5" ht="14.4" x14ac:dyDescent="0.3">
      <c r="A16945" s="2">
        <f>ROW()</f>
        <v>16945</v>
      </c>
      <c r="E16945" s="50"/>
    </row>
    <row r="16946" spans="1:5" ht="14.4" x14ac:dyDescent="0.3">
      <c r="A16946" s="2">
        <f>ROW()</f>
        <v>16946</v>
      </c>
      <c r="E16946" s="50"/>
    </row>
    <row r="16947" spans="1:5" ht="14.4" x14ac:dyDescent="0.3">
      <c r="A16947" s="2">
        <f>ROW()</f>
        <v>16947</v>
      </c>
      <c r="E16947" s="50"/>
    </row>
    <row r="16948" spans="1:5" ht="14.4" x14ac:dyDescent="0.3">
      <c r="A16948" s="2">
        <f>ROW()</f>
        <v>16948</v>
      </c>
      <c r="E16948" s="50"/>
    </row>
    <row r="16949" spans="1:5" ht="14.4" x14ac:dyDescent="0.3">
      <c r="A16949" s="2">
        <f>ROW()</f>
        <v>16949</v>
      </c>
      <c r="E16949" s="50"/>
    </row>
    <row r="16950" spans="1:5" ht="14.4" x14ac:dyDescent="0.3">
      <c r="A16950" s="2">
        <f>ROW()</f>
        <v>16950</v>
      </c>
      <c r="E16950" s="50"/>
    </row>
    <row r="16951" spans="1:5" ht="14.4" x14ac:dyDescent="0.3">
      <c r="A16951" s="2">
        <f>ROW()</f>
        <v>16951</v>
      </c>
      <c r="E16951" s="50"/>
    </row>
    <row r="16952" spans="1:5" ht="14.4" x14ac:dyDescent="0.3">
      <c r="A16952" s="2">
        <f>ROW()</f>
        <v>16952</v>
      </c>
      <c r="E16952" s="50"/>
    </row>
    <row r="16953" spans="1:5" ht="14.4" x14ac:dyDescent="0.3">
      <c r="A16953" s="2">
        <f>ROW()</f>
        <v>16953</v>
      </c>
      <c r="E16953" s="50"/>
    </row>
    <row r="16954" spans="1:5" ht="14.4" x14ac:dyDescent="0.3">
      <c r="A16954" s="2">
        <f>ROW()</f>
        <v>16954</v>
      </c>
      <c r="E16954" s="50"/>
    </row>
    <row r="16955" spans="1:5" ht="14.4" x14ac:dyDescent="0.3">
      <c r="A16955" s="2">
        <f>ROW()</f>
        <v>16955</v>
      </c>
      <c r="E16955" s="50"/>
    </row>
    <row r="16956" spans="1:5" ht="14.4" x14ac:dyDescent="0.3">
      <c r="A16956" s="2">
        <f>ROW()</f>
        <v>16956</v>
      </c>
      <c r="E16956" s="50"/>
    </row>
    <row r="16957" spans="1:5" ht="14.4" x14ac:dyDescent="0.3">
      <c r="A16957" s="2">
        <f>ROW()</f>
        <v>16957</v>
      </c>
      <c r="E16957" s="50"/>
    </row>
    <row r="16958" spans="1:5" ht="14.4" x14ac:dyDescent="0.3">
      <c r="A16958" s="2">
        <f>ROW()</f>
        <v>16958</v>
      </c>
      <c r="E16958" s="50"/>
    </row>
    <row r="16959" spans="1:5" ht="14.4" x14ac:dyDescent="0.3">
      <c r="A16959" s="2">
        <f>ROW()</f>
        <v>16959</v>
      </c>
      <c r="E16959" s="50"/>
    </row>
    <row r="16960" spans="1:5" ht="14.4" x14ac:dyDescent="0.3">
      <c r="A16960" s="2">
        <f>ROW()</f>
        <v>16960</v>
      </c>
      <c r="E16960" s="50"/>
    </row>
    <row r="16961" spans="1:5" ht="14.4" x14ac:dyDescent="0.3">
      <c r="A16961" s="2">
        <f>ROW()</f>
        <v>16961</v>
      </c>
      <c r="E16961" s="50"/>
    </row>
    <row r="16962" spans="1:5" ht="14.4" x14ac:dyDescent="0.3">
      <c r="A16962" s="2">
        <f>ROW()</f>
        <v>16962</v>
      </c>
      <c r="E16962" s="50"/>
    </row>
    <row r="16963" spans="1:5" ht="14.4" x14ac:dyDescent="0.3">
      <c r="A16963" s="2">
        <f>ROW()</f>
        <v>16963</v>
      </c>
      <c r="E16963" s="50"/>
    </row>
    <row r="16964" spans="1:5" ht="14.4" x14ac:dyDescent="0.3">
      <c r="A16964" s="2">
        <f>ROW()</f>
        <v>16964</v>
      </c>
      <c r="E16964" s="50"/>
    </row>
    <row r="16965" spans="1:5" ht="14.4" x14ac:dyDescent="0.3">
      <c r="A16965" s="2">
        <f>ROW()</f>
        <v>16965</v>
      </c>
      <c r="E16965" s="50"/>
    </row>
    <row r="16966" spans="1:5" ht="14.4" x14ac:dyDescent="0.3">
      <c r="A16966" s="2">
        <f>ROW()</f>
        <v>16966</v>
      </c>
      <c r="E16966" s="50"/>
    </row>
    <row r="16967" spans="1:5" ht="14.4" x14ac:dyDescent="0.3">
      <c r="A16967" s="2">
        <f>ROW()</f>
        <v>16967</v>
      </c>
      <c r="E16967" s="50"/>
    </row>
    <row r="16968" spans="1:5" ht="14.4" x14ac:dyDescent="0.3">
      <c r="A16968" s="2">
        <f>ROW()</f>
        <v>16968</v>
      </c>
      <c r="E16968" s="50"/>
    </row>
    <row r="16969" spans="1:5" ht="14.4" x14ac:dyDescent="0.3">
      <c r="A16969" s="2">
        <f>ROW()</f>
        <v>16969</v>
      </c>
      <c r="E16969" s="50"/>
    </row>
    <row r="16970" spans="1:5" ht="14.4" x14ac:dyDescent="0.3">
      <c r="A16970" s="2">
        <f>ROW()</f>
        <v>16970</v>
      </c>
      <c r="E16970" s="50"/>
    </row>
    <row r="16971" spans="1:5" ht="14.4" x14ac:dyDescent="0.3">
      <c r="A16971" s="2">
        <f>ROW()</f>
        <v>16971</v>
      </c>
      <c r="E16971" s="50"/>
    </row>
    <row r="16972" spans="1:5" ht="14.4" x14ac:dyDescent="0.3">
      <c r="A16972" s="2">
        <f>ROW()</f>
        <v>16972</v>
      </c>
      <c r="E16972" s="50"/>
    </row>
    <row r="16973" spans="1:5" ht="14.4" x14ac:dyDescent="0.3">
      <c r="A16973" s="2">
        <f>ROW()</f>
        <v>16973</v>
      </c>
      <c r="E16973" s="50"/>
    </row>
    <row r="16974" spans="1:5" ht="14.4" x14ac:dyDescent="0.3">
      <c r="A16974" s="2">
        <f>ROW()</f>
        <v>16974</v>
      </c>
      <c r="E16974" s="50"/>
    </row>
    <row r="16975" spans="1:5" ht="14.4" x14ac:dyDescent="0.3">
      <c r="A16975" s="2">
        <f>ROW()</f>
        <v>16975</v>
      </c>
      <c r="E16975" s="50"/>
    </row>
    <row r="16976" spans="1:5" ht="14.4" x14ac:dyDescent="0.3">
      <c r="A16976" s="2">
        <f>ROW()</f>
        <v>16976</v>
      </c>
      <c r="E16976" s="50"/>
    </row>
    <row r="16977" spans="1:5" ht="14.4" x14ac:dyDescent="0.3">
      <c r="A16977" s="2">
        <f>ROW()</f>
        <v>16977</v>
      </c>
      <c r="E16977" s="50"/>
    </row>
    <row r="16978" spans="1:5" ht="14.4" x14ac:dyDescent="0.3">
      <c r="A16978" s="2">
        <f>ROW()</f>
        <v>16978</v>
      </c>
      <c r="E16978" s="50"/>
    </row>
    <row r="16979" spans="1:5" ht="14.4" x14ac:dyDescent="0.3">
      <c r="A16979" s="2">
        <f>ROW()</f>
        <v>16979</v>
      </c>
      <c r="E16979" s="50"/>
    </row>
    <row r="16980" spans="1:5" ht="14.4" x14ac:dyDescent="0.3">
      <c r="A16980" s="2">
        <f>ROW()</f>
        <v>16980</v>
      </c>
      <c r="E16980" s="50"/>
    </row>
    <row r="16981" spans="1:5" ht="14.4" x14ac:dyDescent="0.3">
      <c r="A16981" s="2">
        <f>ROW()</f>
        <v>16981</v>
      </c>
      <c r="E16981" s="50"/>
    </row>
    <row r="16982" spans="1:5" ht="14.4" x14ac:dyDescent="0.3">
      <c r="A16982" s="2">
        <f>ROW()</f>
        <v>16982</v>
      </c>
      <c r="E16982" s="50"/>
    </row>
    <row r="16983" spans="1:5" ht="14.4" x14ac:dyDescent="0.3">
      <c r="A16983" s="2">
        <f>ROW()</f>
        <v>16983</v>
      </c>
      <c r="E16983" s="50"/>
    </row>
    <row r="16984" spans="1:5" ht="14.4" x14ac:dyDescent="0.3">
      <c r="A16984" s="2">
        <f>ROW()</f>
        <v>16984</v>
      </c>
      <c r="E16984" s="50"/>
    </row>
    <row r="16985" spans="1:5" ht="14.4" x14ac:dyDescent="0.3">
      <c r="A16985" s="2">
        <f>ROW()</f>
        <v>16985</v>
      </c>
      <c r="E16985" s="50"/>
    </row>
    <row r="16986" spans="1:5" ht="14.4" x14ac:dyDescent="0.3">
      <c r="A16986" s="2">
        <f>ROW()</f>
        <v>16986</v>
      </c>
      <c r="E16986" s="50"/>
    </row>
    <row r="16987" spans="1:5" ht="14.4" x14ac:dyDescent="0.3">
      <c r="A16987" s="2">
        <f>ROW()</f>
        <v>16987</v>
      </c>
      <c r="E16987" s="50"/>
    </row>
    <row r="16988" spans="1:5" ht="14.4" x14ac:dyDescent="0.3">
      <c r="A16988" s="2">
        <f>ROW()</f>
        <v>16988</v>
      </c>
      <c r="E16988" s="50"/>
    </row>
    <row r="16989" spans="1:5" ht="14.4" x14ac:dyDescent="0.3">
      <c r="A16989" s="2">
        <f>ROW()</f>
        <v>16989</v>
      </c>
      <c r="E16989" s="50"/>
    </row>
    <row r="16990" spans="1:5" ht="14.4" x14ac:dyDescent="0.3">
      <c r="A16990" s="2">
        <f>ROW()</f>
        <v>16990</v>
      </c>
      <c r="E16990" s="50"/>
    </row>
    <row r="16991" spans="1:5" ht="14.4" x14ac:dyDescent="0.3">
      <c r="A16991" s="2">
        <f>ROW()</f>
        <v>16991</v>
      </c>
      <c r="E16991" s="50"/>
    </row>
    <row r="16992" spans="1:5" ht="14.4" x14ac:dyDescent="0.3">
      <c r="A16992" s="2">
        <f>ROW()</f>
        <v>16992</v>
      </c>
      <c r="E16992" s="50"/>
    </row>
    <row r="16993" spans="1:5" ht="14.4" x14ac:dyDescent="0.3">
      <c r="A16993" s="2">
        <f>ROW()</f>
        <v>16993</v>
      </c>
      <c r="E16993" s="50"/>
    </row>
    <row r="16994" spans="1:5" ht="14.4" x14ac:dyDescent="0.3">
      <c r="A16994" s="2">
        <f>ROW()</f>
        <v>16994</v>
      </c>
      <c r="E16994" s="50"/>
    </row>
    <row r="16995" spans="1:5" ht="14.4" x14ac:dyDescent="0.3">
      <c r="A16995" s="2">
        <f>ROW()</f>
        <v>16995</v>
      </c>
      <c r="E16995" s="50"/>
    </row>
    <row r="16996" spans="1:5" ht="14.4" x14ac:dyDescent="0.3">
      <c r="A16996" s="2">
        <f>ROW()</f>
        <v>16996</v>
      </c>
      <c r="E16996" s="50"/>
    </row>
    <row r="16997" spans="1:5" ht="14.4" x14ac:dyDescent="0.3">
      <c r="A16997" s="2">
        <f>ROW()</f>
        <v>16997</v>
      </c>
      <c r="E16997" s="50"/>
    </row>
    <row r="16998" spans="1:5" ht="14.4" x14ac:dyDescent="0.3">
      <c r="A16998" s="2">
        <f>ROW()</f>
        <v>16998</v>
      </c>
      <c r="E16998" s="50"/>
    </row>
    <row r="16999" spans="1:5" ht="14.4" x14ac:dyDescent="0.3">
      <c r="A16999" s="2">
        <f>ROW()</f>
        <v>16999</v>
      </c>
      <c r="E16999" s="50"/>
    </row>
    <row r="17000" spans="1:5" ht="14.4" x14ac:dyDescent="0.3">
      <c r="A17000" s="2">
        <f>ROW()</f>
        <v>17000</v>
      </c>
      <c r="E17000" s="50"/>
    </row>
    <row r="17001" spans="1:5" ht="14.4" x14ac:dyDescent="0.3">
      <c r="A17001" s="2">
        <f>ROW()</f>
        <v>17001</v>
      </c>
      <c r="E17001" s="50"/>
    </row>
    <row r="17002" spans="1:5" ht="14.4" x14ac:dyDescent="0.3">
      <c r="A17002" s="2">
        <f>ROW()</f>
        <v>17002</v>
      </c>
      <c r="E17002" s="50"/>
    </row>
    <row r="17003" spans="1:5" ht="14.4" x14ac:dyDescent="0.3">
      <c r="A17003" s="2">
        <f>ROW()</f>
        <v>17003</v>
      </c>
      <c r="E17003" s="50"/>
    </row>
    <row r="17004" spans="1:5" ht="14.4" x14ac:dyDescent="0.3">
      <c r="A17004" s="2">
        <f>ROW()</f>
        <v>17004</v>
      </c>
      <c r="E17004" s="50"/>
    </row>
    <row r="17005" spans="1:5" ht="14.4" x14ac:dyDescent="0.3">
      <c r="A17005" s="2">
        <f>ROW()</f>
        <v>17005</v>
      </c>
      <c r="E17005" s="50"/>
    </row>
    <row r="17006" spans="1:5" ht="14.4" x14ac:dyDescent="0.3">
      <c r="A17006" s="2">
        <f>ROW()</f>
        <v>17006</v>
      </c>
      <c r="E17006" s="50"/>
    </row>
    <row r="17007" spans="1:5" ht="14.4" x14ac:dyDescent="0.3">
      <c r="A17007" s="2">
        <f>ROW()</f>
        <v>17007</v>
      </c>
      <c r="E17007" s="50"/>
    </row>
    <row r="17008" spans="1:5" ht="14.4" x14ac:dyDescent="0.3">
      <c r="A17008" s="2">
        <f>ROW()</f>
        <v>17008</v>
      </c>
      <c r="E17008" s="50"/>
    </row>
    <row r="17009" spans="1:5" ht="14.4" x14ac:dyDescent="0.3">
      <c r="A17009" s="2">
        <f>ROW()</f>
        <v>17009</v>
      </c>
      <c r="E17009" s="50"/>
    </row>
    <row r="17010" spans="1:5" ht="14.4" x14ac:dyDescent="0.3">
      <c r="A17010" s="2">
        <f>ROW()</f>
        <v>17010</v>
      </c>
      <c r="E17010" s="50"/>
    </row>
    <row r="17011" spans="1:5" ht="14.4" x14ac:dyDescent="0.3">
      <c r="A17011" s="2">
        <f>ROW()</f>
        <v>17011</v>
      </c>
      <c r="E17011" s="50"/>
    </row>
    <row r="17012" spans="1:5" ht="14.4" x14ac:dyDescent="0.3">
      <c r="A17012" s="2">
        <f>ROW()</f>
        <v>17012</v>
      </c>
      <c r="E17012" s="50"/>
    </row>
    <row r="17013" spans="1:5" ht="14.4" x14ac:dyDescent="0.3">
      <c r="A17013" s="2">
        <f>ROW()</f>
        <v>17013</v>
      </c>
      <c r="E17013" s="50"/>
    </row>
    <row r="17014" spans="1:5" ht="14.4" x14ac:dyDescent="0.3">
      <c r="A17014" s="2">
        <f>ROW()</f>
        <v>17014</v>
      </c>
      <c r="E17014" s="50"/>
    </row>
    <row r="17015" spans="1:5" ht="14.4" x14ac:dyDescent="0.3">
      <c r="A17015" s="2">
        <f>ROW()</f>
        <v>17015</v>
      </c>
      <c r="E17015" s="50"/>
    </row>
    <row r="17016" spans="1:5" ht="14.4" x14ac:dyDescent="0.3">
      <c r="A17016" s="2">
        <f>ROW()</f>
        <v>17016</v>
      </c>
      <c r="E17016" s="50"/>
    </row>
    <row r="17017" spans="1:5" ht="14.4" x14ac:dyDescent="0.3">
      <c r="A17017" s="2">
        <f>ROW()</f>
        <v>17017</v>
      </c>
      <c r="E17017" s="50"/>
    </row>
    <row r="17018" spans="1:5" ht="14.4" x14ac:dyDescent="0.3">
      <c r="A17018" s="2">
        <f>ROW()</f>
        <v>17018</v>
      </c>
      <c r="E17018" s="50"/>
    </row>
    <row r="17019" spans="1:5" ht="14.4" x14ac:dyDescent="0.3">
      <c r="A17019" s="2">
        <f>ROW()</f>
        <v>17019</v>
      </c>
      <c r="E17019" s="50"/>
    </row>
    <row r="17020" spans="1:5" ht="14.4" x14ac:dyDescent="0.3">
      <c r="A17020" s="2">
        <f>ROW()</f>
        <v>17020</v>
      </c>
      <c r="E17020" s="50"/>
    </row>
    <row r="17021" spans="1:5" ht="14.4" x14ac:dyDescent="0.3">
      <c r="A17021" s="2">
        <f>ROW()</f>
        <v>17021</v>
      </c>
      <c r="E17021" s="50"/>
    </row>
    <row r="17022" spans="1:5" ht="14.4" x14ac:dyDescent="0.3">
      <c r="A17022" s="2">
        <f>ROW()</f>
        <v>17022</v>
      </c>
      <c r="E17022" s="50"/>
    </row>
    <row r="17023" spans="1:5" ht="14.4" x14ac:dyDescent="0.3">
      <c r="A17023" s="2">
        <f>ROW()</f>
        <v>17023</v>
      </c>
      <c r="E17023" s="50"/>
    </row>
    <row r="17024" spans="1:5" ht="14.4" x14ac:dyDescent="0.3">
      <c r="A17024" s="2">
        <f>ROW()</f>
        <v>17024</v>
      </c>
      <c r="E17024" s="50"/>
    </row>
    <row r="17025" spans="1:5" ht="14.4" x14ac:dyDescent="0.3">
      <c r="A17025" s="2">
        <f>ROW()</f>
        <v>17025</v>
      </c>
      <c r="E17025" s="50"/>
    </row>
    <row r="17026" spans="1:5" ht="14.4" x14ac:dyDescent="0.3">
      <c r="A17026" s="2">
        <f>ROW()</f>
        <v>17026</v>
      </c>
      <c r="E17026" s="50"/>
    </row>
    <row r="17027" spans="1:5" ht="14.4" x14ac:dyDescent="0.3">
      <c r="A17027" s="2">
        <f>ROW()</f>
        <v>17027</v>
      </c>
      <c r="E17027" s="50"/>
    </row>
    <row r="17028" spans="1:5" ht="14.4" x14ac:dyDescent="0.3">
      <c r="A17028" s="2">
        <f>ROW()</f>
        <v>17028</v>
      </c>
      <c r="E17028" s="50"/>
    </row>
    <row r="17029" spans="1:5" ht="14.4" x14ac:dyDescent="0.3">
      <c r="A17029" s="2">
        <f>ROW()</f>
        <v>17029</v>
      </c>
      <c r="E17029" s="50"/>
    </row>
    <row r="17030" spans="1:5" ht="14.4" x14ac:dyDescent="0.3">
      <c r="A17030" s="2">
        <f>ROW()</f>
        <v>17030</v>
      </c>
      <c r="E17030" s="50"/>
    </row>
    <row r="17031" spans="1:5" ht="14.4" x14ac:dyDescent="0.3">
      <c r="A17031" s="2">
        <f>ROW()</f>
        <v>17031</v>
      </c>
      <c r="E17031" s="50"/>
    </row>
    <row r="17032" spans="1:5" ht="14.4" x14ac:dyDescent="0.3">
      <c r="A17032" s="2">
        <f>ROW()</f>
        <v>17032</v>
      </c>
      <c r="E17032" s="50"/>
    </row>
    <row r="17033" spans="1:5" ht="14.4" x14ac:dyDescent="0.3">
      <c r="A17033" s="2">
        <f>ROW()</f>
        <v>17033</v>
      </c>
      <c r="E17033" s="50"/>
    </row>
    <row r="17034" spans="1:5" ht="14.4" x14ac:dyDescent="0.3">
      <c r="A17034" s="2">
        <f>ROW()</f>
        <v>17034</v>
      </c>
      <c r="E17034" s="50"/>
    </row>
    <row r="17035" spans="1:5" ht="14.4" x14ac:dyDescent="0.3">
      <c r="A17035" s="2">
        <f>ROW()</f>
        <v>17035</v>
      </c>
      <c r="E17035" s="50"/>
    </row>
    <row r="17036" spans="1:5" ht="14.4" x14ac:dyDescent="0.3">
      <c r="A17036" s="2">
        <f>ROW()</f>
        <v>17036</v>
      </c>
      <c r="E17036" s="50"/>
    </row>
    <row r="17037" spans="1:5" ht="14.4" x14ac:dyDescent="0.3">
      <c r="A17037" s="2">
        <f>ROW()</f>
        <v>17037</v>
      </c>
      <c r="E17037" s="50"/>
    </row>
    <row r="17038" spans="1:5" ht="14.4" x14ac:dyDescent="0.3">
      <c r="A17038" s="2">
        <f>ROW()</f>
        <v>17038</v>
      </c>
      <c r="E17038" s="50"/>
    </row>
    <row r="17039" spans="1:5" ht="14.4" x14ac:dyDescent="0.3">
      <c r="A17039" s="2">
        <f>ROW()</f>
        <v>17039</v>
      </c>
      <c r="E17039" s="50"/>
    </row>
    <row r="17040" spans="1:5" ht="14.4" x14ac:dyDescent="0.3">
      <c r="A17040" s="2">
        <f>ROW()</f>
        <v>17040</v>
      </c>
      <c r="E17040" s="50"/>
    </row>
    <row r="17041" spans="1:5" ht="14.4" x14ac:dyDescent="0.3">
      <c r="A17041" s="2">
        <f>ROW()</f>
        <v>17041</v>
      </c>
      <c r="E17041" s="50"/>
    </row>
    <row r="17042" spans="1:5" ht="14.4" x14ac:dyDescent="0.3">
      <c r="A17042" s="2">
        <f>ROW()</f>
        <v>17042</v>
      </c>
      <c r="E17042" s="50"/>
    </row>
    <row r="17043" spans="1:5" ht="14.4" x14ac:dyDescent="0.3">
      <c r="A17043" s="2">
        <f>ROW()</f>
        <v>17043</v>
      </c>
      <c r="E17043" s="50"/>
    </row>
    <row r="17044" spans="1:5" ht="14.4" x14ac:dyDescent="0.3">
      <c r="A17044" s="2">
        <f>ROW()</f>
        <v>17044</v>
      </c>
      <c r="E17044" s="50"/>
    </row>
    <row r="17045" spans="1:5" ht="14.4" x14ac:dyDescent="0.3">
      <c r="A17045" s="2">
        <f>ROW()</f>
        <v>17045</v>
      </c>
      <c r="E17045" s="50"/>
    </row>
    <row r="17046" spans="1:5" ht="14.4" x14ac:dyDescent="0.3">
      <c r="A17046" s="2">
        <f>ROW()</f>
        <v>17046</v>
      </c>
      <c r="E17046" s="50"/>
    </row>
    <row r="17047" spans="1:5" ht="14.4" x14ac:dyDescent="0.3">
      <c r="A17047" s="2">
        <f>ROW()</f>
        <v>17047</v>
      </c>
      <c r="E17047" s="50"/>
    </row>
    <row r="17048" spans="1:5" ht="14.4" x14ac:dyDescent="0.3">
      <c r="A17048" s="2">
        <f>ROW()</f>
        <v>17048</v>
      </c>
      <c r="E17048" s="50"/>
    </row>
    <row r="17049" spans="1:5" ht="14.4" x14ac:dyDescent="0.3">
      <c r="A17049" s="2">
        <f>ROW()</f>
        <v>17049</v>
      </c>
      <c r="E17049" s="50"/>
    </row>
    <row r="17050" spans="1:5" ht="14.4" x14ac:dyDescent="0.3">
      <c r="A17050" s="2">
        <f>ROW()</f>
        <v>17050</v>
      </c>
      <c r="E17050" s="50"/>
    </row>
    <row r="17051" spans="1:5" ht="14.4" x14ac:dyDescent="0.3">
      <c r="A17051" s="2">
        <f>ROW()</f>
        <v>17051</v>
      </c>
      <c r="E17051" s="50"/>
    </row>
    <row r="17052" spans="1:5" ht="14.4" x14ac:dyDescent="0.3">
      <c r="A17052" s="2">
        <f>ROW()</f>
        <v>17052</v>
      </c>
      <c r="E17052" s="50"/>
    </row>
    <row r="17053" spans="1:5" ht="14.4" x14ac:dyDescent="0.3">
      <c r="A17053" s="2">
        <f>ROW()</f>
        <v>17053</v>
      </c>
      <c r="E17053" s="50"/>
    </row>
    <row r="17054" spans="1:5" ht="14.4" x14ac:dyDescent="0.3">
      <c r="A17054" s="2">
        <f>ROW()</f>
        <v>17054</v>
      </c>
      <c r="E17054" s="50"/>
    </row>
    <row r="17055" spans="1:5" ht="14.4" x14ac:dyDescent="0.3">
      <c r="A17055" s="2">
        <f>ROW()</f>
        <v>17055</v>
      </c>
      <c r="E17055" s="50"/>
    </row>
    <row r="17056" spans="1:5" ht="14.4" x14ac:dyDescent="0.3">
      <c r="A17056" s="2">
        <f>ROW()</f>
        <v>17056</v>
      </c>
      <c r="E17056" s="50"/>
    </row>
    <row r="17057" spans="1:5" ht="14.4" x14ac:dyDescent="0.3">
      <c r="A17057" s="2">
        <f>ROW()</f>
        <v>17057</v>
      </c>
      <c r="E17057" s="50"/>
    </row>
    <row r="17058" spans="1:5" ht="14.4" x14ac:dyDescent="0.3">
      <c r="A17058" s="2">
        <f>ROW()</f>
        <v>17058</v>
      </c>
      <c r="E17058" s="50"/>
    </row>
    <row r="17059" spans="1:5" ht="14.4" x14ac:dyDescent="0.3">
      <c r="A17059" s="2">
        <f>ROW()</f>
        <v>17059</v>
      </c>
      <c r="E17059" s="50"/>
    </row>
    <row r="17060" spans="1:5" ht="14.4" x14ac:dyDescent="0.3">
      <c r="A17060" s="2">
        <f>ROW()</f>
        <v>17060</v>
      </c>
      <c r="E17060" s="50"/>
    </row>
    <row r="17061" spans="1:5" ht="14.4" x14ac:dyDescent="0.3">
      <c r="A17061" s="2">
        <f>ROW()</f>
        <v>17061</v>
      </c>
      <c r="E17061" s="50"/>
    </row>
    <row r="17062" spans="1:5" ht="14.4" x14ac:dyDescent="0.3">
      <c r="A17062" s="2">
        <f>ROW()</f>
        <v>17062</v>
      </c>
      <c r="E17062" s="50"/>
    </row>
    <row r="17063" spans="1:5" ht="14.4" x14ac:dyDescent="0.3">
      <c r="A17063" s="2">
        <f>ROW()</f>
        <v>17063</v>
      </c>
      <c r="E17063" s="50"/>
    </row>
    <row r="17064" spans="1:5" ht="14.4" x14ac:dyDescent="0.3">
      <c r="A17064" s="2">
        <f>ROW()</f>
        <v>17064</v>
      </c>
      <c r="E17064" s="50"/>
    </row>
    <row r="17065" spans="1:5" ht="14.4" x14ac:dyDescent="0.3">
      <c r="A17065" s="2">
        <f>ROW()</f>
        <v>17065</v>
      </c>
      <c r="E17065" s="50"/>
    </row>
    <row r="17066" spans="1:5" ht="14.4" x14ac:dyDescent="0.3">
      <c r="A17066" s="2">
        <f>ROW()</f>
        <v>17066</v>
      </c>
      <c r="E17066" s="50"/>
    </row>
    <row r="17067" spans="1:5" ht="14.4" x14ac:dyDescent="0.3">
      <c r="A17067" s="2">
        <f>ROW()</f>
        <v>17067</v>
      </c>
      <c r="E17067" s="50"/>
    </row>
    <row r="17068" spans="1:5" ht="14.4" x14ac:dyDescent="0.3">
      <c r="A17068" s="2">
        <f>ROW()</f>
        <v>17068</v>
      </c>
      <c r="E17068" s="50"/>
    </row>
    <row r="17069" spans="1:5" ht="14.4" x14ac:dyDescent="0.3">
      <c r="A17069" s="2">
        <f>ROW()</f>
        <v>17069</v>
      </c>
      <c r="E17069" s="50"/>
    </row>
    <row r="17070" spans="1:5" ht="14.4" x14ac:dyDescent="0.3">
      <c r="A17070" s="2">
        <f>ROW()</f>
        <v>17070</v>
      </c>
      <c r="E17070" s="50"/>
    </row>
    <row r="17071" spans="1:5" ht="14.4" x14ac:dyDescent="0.3">
      <c r="A17071" s="2">
        <f>ROW()</f>
        <v>17071</v>
      </c>
      <c r="E17071" s="50"/>
    </row>
    <row r="17072" spans="1:5" ht="14.4" x14ac:dyDescent="0.3">
      <c r="A17072" s="2">
        <f>ROW()</f>
        <v>17072</v>
      </c>
      <c r="E17072" s="50"/>
    </row>
    <row r="17073" spans="1:5" ht="14.4" x14ac:dyDescent="0.3">
      <c r="A17073" s="2">
        <f>ROW()</f>
        <v>17073</v>
      </c>
      <c r="E17073" s="50"/>
    </row>
    <row r="17074" spans="1:5" ht="14.4" x14ac:dyDescent="0.3">
      <c r="A17074" s="2">
        <f>ROW()</f>
        <v>17074</v>
      </c>
      <c r="E17074" s="50"/>
    </row>
    <row r="17075" spans="1:5" ht="14.4" x14ac:dyDescent="0.3">
      <c r="A17075" s="2">
        <f>ROW()</f>
        <v>17075</v>
      </c>
      <c r="E17075" s="50"/>
    </row>
    <row r="17076" spans="1:5" ht="14.4" x14ac:dyDescent="0.3">
      <c r="A17076" s="2">
        <f>ROW()</f>
        <v>17076</v>
      </c>
      <c r="E17076" s="50"/>
    </row>
    <row r="17077" spans="1:5" ht="14.4" x14ac:dyDescent="0.3">
      <c r="A17077" s="2">
        <f>ROW()</f>
        <v>17077</v>
      </c>
      <c r="E17077" s="50"/>
    </row>
    <row r="17078" spans="1:5" ht="14.4" x14ac:dyDescent="0.3">
      <c r="A17078" s="2">
        <f>ROW()</f>
        <v>17078</v>
      </c>
      <c r="E17078" s="50"/>
    </row>
    <row r="17079" spans="1:5" ht="14.4" x14ac:dyDescent="0.3">
      <c r="A17079" s="2">
        <f>ROW()</f>
        <v>17079</v>
      </c>
      <c r="E17079" s="50"/>
    </row>
    <row r="17080" spans="1:5" ht="14.4" x14ac:dyDescent="0.3">
      <c r="A17080" s="2">
        <f>ROW()</f>
        <v>17080</v>
      </c>
      <c r="E17080" s="50"/>
    </row>
    <row r="17081" spans="1:5" ht="14.4" x14ac:dyDescent="0.3">
      <c r="A17081" s="2">
        <f>ROW()</f>
        <v>17081</v>
      </c>
      <c r="E17081" s="50"/>
    </row>
    <row r="17082" spans="1:5" ht="14.4" x14ac:dyDescent="0.3">
      <c r="A17082" s="2">
        <f>ROW()</f>
        <v>17082</v>
      </c>
      <c r="E17082" s="50"/>
    </row>
    <row r="17083" spans="1:5" ht="14.4" x14ac:dyDescent="0.3">
      <c r="A17083" s="2">
        <f>ROW()</f>
        <v>17083</v>
      </c>
      <c r="E17083" s="50"/>
    </row>
    <row r="17084" spans="1:5" ht="14.4" x14ac:dyDescent="0.3">
      <c r="A17084" s="2">
        <f>ROW()</f>
        <v>17084</v>
      </c>
      <c r="E17084" s="50"/>
    </row>
    <row r="17085" spans="1:5" ht="14.4" x14ac:dyDescent="0.3">
      <c r="A17085" s="2">
        <f>ROW()</f>
        <v>17085</v>
      </c>
      <c r="E17085" s="50"/>
    </row>
    <row r="17086" spans="1:5" ht="14.4" x14ac:dyDescent="0.3">
      <c r="A17086" s="2">
        <f>ROW()</f>
        <v>17086</v>
      </c>
      <c r="E17086" s="50"/>
    </row>
    <row r="17087" spans="1:5" ht="14.4" x14ac:dyDescent="0.3">
      <c r="A17087" s="2">
        <f>ROW()</f>
        <v>17087</v>
      </c>
      <c r="E17087" s="50"/>
    </row>
    <row r="17088" spans="1:5" ht="14.4" x14ac:dyDescent="0.3">
      <c r="A17088" s="2">
        <f>ROW()</f>
        <v>17088</v>
      </c>
      <c r="E17088" s="50"/>
    </row>
    <row r="17089" spans="1:5" ht="14.4" x14ac:dyDescent="0.3">
      <c r="A17089" s="2">
        <f>ROW()</f>
        <v>17089</v>
      </c>
      <c r="E17089" s="50"/>
    </row>
    <row r="17090" spans="1:5" ht="14.4" x14ac:dyDescent="0.3">
      <c r="A17090" s="2">
        <f>ROW()</f>
        <v>17090</v>
      </c>
      <c r="E17090" s="50"/>
    </row>
    <row r="17091" spans="1:5" ht="14.4" x14ac:dyDescent="0.3">
      <c r="A17091" s="2">
        <f>ROW()</f>
        <v>17091</v>
      </c>
      <c r="E17091" s="50"/>
    </row>
    <row r="17092" spans="1:5" ht="14.4" x14ac:dyDescent="0.3">
      <c r="A17092" s="2">
        <f>ROW()</f>
        <v>17092</v>
      </c>
      <c r="E17092" s="50"/>
    </row>
    <row r="17093" spans="1:5" ht="14.4" x14ac:dyDescent="0.3">
      <c r="A17093" s="2">
        <f>ROW()</f>
        <v>17093</v>
      </c>
      <c r="E17093" s="50"/>
    </row>
    <row r="17094" spans="1:5" ht="14.4" x14ac:dyDescent="0.3">
      <c r="A17094" s="2">
        <f>ROW()</f>
        <v>17094</v>
      </c>
      <c r="E17094" s="50"/>
    </row>
    <row r="17095" spans="1:5" ht="14.4" x14ac:dyDescent="0.3">
      <c r="A17095" s="2">
        <f>ROW()</f>
        <v>17095</v>
      </c>
      <c r="E17095" s="50"/>
    </row>
    <row r="17096" spans="1:5" ht="14.4" x14ac:dyDescent="0.3">
      <c r="A17096" s="2">
        <f>ROW()</f>
        <v>17096</v>
      </c>
      <c r="E17096" s="50"/>
    </row>
    <row r="17097" spans="1:5" ht="14.4" x14ac:dyDescent="0.3">
      <c r="A17097" s="2">
        <f>ROW()</f>
        <v>17097</v>
      </c>
      <c r="E17097" s="50"/>
    </row>
    <row r="17098" spans="1:5" ht="14.4" x14ac:dyDescent="0.3">
      <c r="A17098" s="2">
        <f>ROW()</f>
        <v>17098</v>
      </c>
      <c r="E17098" s="50"/>
    </row>
    <row r="17099" spans="1:5" ht="14.4" x14ac:dyDescent="0.3">
      <c r="A17099" s="2">
        <f>ROW()</f>
        <v>17099</v>
      </c>
      <c r="E17099" s="50"/>
    </row>
    <row r="17100" spans="1:5" ht="14.4" x14ac:dyDescent="0.3">
      <c r="A17100" s="2">
        <f>ROW()</f>
        <v>17100</v>
      </c>
      <c r="E17100" s="50"/>
    </row>
    <row r="17101" spans="1:5" ht="14.4" x14ac:dyDescent="0.3">
      <c r="A17101" s="2">
        <f>ROW()</f>
        <v>17101</v>
      </c>
      <c r="E17101" s="50"/>
    </row>
    <row r="17102" spans="1:5" ht="14.4" x14ac:dyDescent="0.3">
      <c r="A17102" s="2">
        <f>ROW()</f>
        <v>17102</v>
      </c>
      <c r="E17102" s="50"/>
    </row>
    <row r="17103" spans="1:5" ht="14.4" x14ac:dyDescent="0.3">
      <c r="A17103" s="2">
        <f>ROW()</f>
        <v>17103</v>
      </c>
      <c r="E17103" s="50"/>
    </row>
    <row r="17104" spans="1:5" ht="14.4" x14ac:dyDescent="0.3">
      <c r="A17104" s="2">
        <f>ROW()</f>
        <v>17104</v>
      </c>
      <c r="E17104" s="50"/>
    </row>
    <row r="17105" spans="1:5" ht="14.4" x14ac:dyDescent="0.3">
      <c r="A17105" s="2">
        <f>ROW()</f>
        <v>17105</v>
      </c>
      <c r="E17105" s="50"/>
    </row>
    <row r="17106" spans="1:5" ht="14.4" x14ac:dyDescent="0.3">
      <c r="A17106" s="2">
        <f>ROW()</f>
        <v>17106</v>
      </c>
      <c r="E17106" s="50"/>
    </row>
    <row r="17107" spans="1:5" ht="14.4" x14ac:dyDescent="0.3">
      <c r="A17107" s="2">
        <f>ROW()</f>
        <v>17107</v>
      </c>
      <c r="E17107" s="50"/>
    </row>
    <row r="17108" spans="1:5" ht="14.4" x14ac:dyDescent="0.3">
      <c r="A17108" s="2">
        <f>ROW()</f>
        <v>17108</v>
      </c>
      <c r="E17108" s="50"/>
    </row>
    <row r="17109" spans="1:5" ht="14.4" x14ac:dyDescent="0.3">
      <c r="A17109" s="2">
        <f>ROW()</f>
        <v>17109</v>
      </c>
      <c r="E17109" s="50"/>
    </row>
    <row r="17110" spans="1:5" ht="14.4" x14ac:dyDescent="0.3">
      <c r="A17110" s="2">
        <f>ROW()</f>
        <v>17110</v>
      </c>
      <c r="E17110" s="50"/>
    </row>
    <row r="17111" spans="1:5" ht="14.4" x14ac:dyDescent="0.3">
      <c r="A17111" s="2">
        <f>ROW()</f>
        <v>17111</v>
      </c>
      <c r="E17111" s="50"/>
    </row>
    <row r="17112" spans="1:5" ht="14.4" x14ac:dyDescent="0.3">
      <c r="A17112" s="2">
        <f>ROW()</f>
        <v>17112</v>
      </c>
      <c r="E17112" s="50"/>
    </row>
    <row r="17113" spans="1:5" ht="14.4" x14ac:dyDescent="0.3">
      <c r="A17113" s="2">
        <f>ROW()</f>
        <v>17113</v>
      </c>
      <c r="E17113" s="50"/>
    </row>
    <row r="17114" spans="1:5" ht="14.4" x14ac:dyDescent="0.3">
      <c r="A17114" s="2">
        <f>ROW()</f>
        <v>17114</v>
      </c>
      <c r="E17114" s="50"/>
    </row>
    <row r="17115" spans="1:5" ht="14.4" x14ac:dyDescent="0.3">
      <c r="A17115" s="2">
        <f>ROW()</f>
        <v>17115</v>
      </c>
      <c r="E17115" s="50"/>
    </row>
    <row r="17116" spans="1:5" ht="14.4" x14ac:dyDescent="0.3">
      <c r="A17116" s="2">
        <f>ROW()</f>
        <v>17116</v>
      </c>
      <c r="E17116" s="50"/>
    </row>
    <row r="17117" spans="1:5" ht="14.4" x14ac:dyDescent="0.3">
      <c r="A17117" s="2">
        <f>ROW()</f>
        <v>17117</v>
      </c>
      <c r="E17117" s="50"/>
    </row>
    <row r="17118" spans="1:5" ht="14.4" x14ac:dyDescent="0.3">
      <c r="A17118" s="2">
        <f>ROW()</f>
        <v>17118</v>
      </c>
      <c r="E17118" s="50"/>
    </row>
    <row r="17119" spans="1:5" ht="14.4" x14ac:dyDescent="0.3">
      <c r="A17119" s="2">
        <f>ROW()</f>
        <v>17119</v>
      </c>
      <c r="E17119" s="50"/>
    </row>
    <row r="17120" spans="1:5" ht="14.4" x14ac:dyDescent="0.3">
      <c r="A17120" s="2">
        <f>ROW()</f>
        <v>17120</v>
      </c>
      <c r="E17120" s="50"/>
    </row>
    <row r="17121" spans="1:5" ht="14.4" x14ac:dyDescent="0.3">
      <c r="A17121" s="2">
        <f>ROW()</f>
        <v>17121</v>
      </c>
      <c r="E17121" s="50"/>
    </row>
    <row r="17122" spans="1:5" ht="14.4" x14ac:dyDescent="0.3">
      <c r="A17122" s="2">
        <f>ROW()</f>
        <v>17122</v>
      </c>
      <c r="E17122" s="50"/>
    </row>
    <row r="17123" spans="1:5" ht="14.4" x14ac:dyDescent="0.3">
      <c r="A17123" s="2">
        <f>ROW()</f>
        <v>17123</v>
      </c>
      <c r="E17123" s="50"/>
    </row>
    <row r="17124" spans="1:5" ht="14.4" x14ac:dyDescent="0.3">
      <c r="A17124" s="2">
        <f>ROW()</f>
        <v>17124</v>
      </c>
      <c r="E17124" s="50"/>
    </row>
    <row r="17125" spans="1:5" ht="14.4" x14ac:dyDescent="0.3">
      <c r="A17125" s="2">
        <f>ROW()</f>
        <v>17125</v>
      </c>
      <c r="E17125" s="50"/>
    </row>
    <row r="17126" spans="1:5" ht="14.4" x14ac:dyDescent="0.3">
      <c r="A17126" s="2">
        <f>ROW()</f>
        <v>17126</v>
      </c>
      <c r="E17126" s="50"/>
    </row>
    <row r="17127" spans="1:5" ht="14.4" x14ac:dyDescent="0.3">
      <c r="A17127" s="2">
        <f>ROW()</f>
        <v>17127</v>
      </c>
      <c r="E17127" s="50"/>
    </row>
    <row r="17128" spans="1:5" ht="14.4" x14ac:dyDescent="0.3">
      <c r="A17128" s="2">
        <f>ROW()</f>
        <v>17128</v>
      </c>
      <c r="E17128" s="50"/>
    </row>
    <row r="17129" spans="1:5" ht="14.4" x14ac:dyDescent="0.3">
      <c r="A17129" s="2">
        <f>ROW()</f>
        <v>17129</v>
      </c>
      <c r="E17129" s="50"/>
    </row>
    <row r="17130" spans="1:5" ht="14.4" x14ac:dyDescent="0.3">
      <c r="A17130" s="2">
        <f>ROW()</f>
        <v>17130</v>
      </c>
      <c r="E17130" s="50"/>
    </row>
    <row r="17131" spans="1:5" ht="14.4" x14ac:dyDescent="0.3">
      <c r="A17131" s="2">
        <f>ROW()</f>
        <v>17131</v>
      </c>
      <c r="E17131" s="50"/>
    </row>
    <row r="17132" spans="1:5" ht="14.4" x14ac:dyDescent="0.3">
      <c r="A17132" s="2">
        <f>ROW()</f>
        <v>17132</v>
      </c>
      <c r="E17132" s="50"/>
    </row>
    <row r="17133" spans="1:5" ht="14.4" x14ac:dyDescent="0.3">
      <c r="A17133" s="2">
        <f>ROW()</f>
        <v>17133</v>
      </c>
      <c r="E17133" s="50"/>
    </row>
    <row r="17134" spans="1:5" ht="14.4" x14ac:dyDescent="0.3">
      <c r="A17134" s="2">
        <f>ROW()</f>
        <v>17134</v>
      </c>
      <c r="E17134" s="50"/>
    </row>
    <row r="17135" spans="1:5" ht="14.4" x14ac:dyDescent="0.3">
      <c r="A17135" s="2">
        <f>ROW()</f>
        <v>17135</v>
      </c>
      <c r="E17135" s="50"/>
    </row>
    <row r="17136" spans="1:5" ht="14.4" x14ac:dyDescent="0.3">
      <c r="A17136" s="2">
        <f>ROW()</f>
        <v>17136</v>
      </c>
      <c r="E17136" s="50"/>
    </row>
    <row r="17137" spans="1:5" ht="14.4" x14ac:dyDescent="0.3">
      <c r="A17137" s="2">
        <f>ROW()</f>
        <v>17137</v>
      </c>
      <c r="E17137" s="50"/>
    </row>
    <row r="17138" spans="1:5" ht="14.4" x14ac:dyDescent="0.3">
      <c r="A17138" s="2">
        <f>ROW()</f>
        <v>17138</v>
      </c>
      <c r="E17138" s="50"/>
    </row>
    <row r="17139" spans="1:5" ht="14.4" x14ac:dyDescent="0.3">
      <c r="A17139" s="2">
        <f>ROW()</f>
        <v>17139</v>
      </c>
      <c r="E17139" s="50"/>
    </row>
    <row r="17140" spans="1:5" ht="14.4" x14ac:dyDescent="0.3">
      <c r="A17140" s="2">
        <f>ROW()</f>
        <v>17140</v>
      </c>
      <c r="E17140" s="50"/>
    </row>
    <row r="17141" spans="1:5" ht="14.4" x14ac:dyDescent="0.3">
      <c r="A17141" s="2">
        <f>ROW()</f>
        <v>17141</v>
      </c>
      <c r="E17141" s="50"/>
    </row>
    <row r="17142" spans="1:5" ht="14.4" x14ac:dyDescent="0.3">
      <c r="A17142" s="2">
        <f>ROW()</f>
        <v>17142</v>
      </c>
      <c r="E17142" s="50"/>
    </row>
    <row r="17143" spans="1:5" ht="14.4" x14ac:dyDescent="0.3">
      <c r="A17143" s="2">
        <f>ROW()</f>
        <v>17143</v>
      </c>
      <c r="E17143" s="50"/>
    </row>
    <row r="17144" spans="1:5" ht="14.4" x14ac:dyDescent="0.3">
      <c r="A17144" s="2">
        <f>ROW()</f>
        <v>17144</v>
      </c>
      <c r="E17144" s="50"/>
    </row>
    <row r="17145" spans="1:5" ht="14.4" x14ac:dyDescent="0.3">
      <c r="A17145" s="2">
        <f>ROW()</f>
        <v>17145</v>
      </c>
      <c r="E17145" s="50"/>
    </row>
    <row r="17146" spans="1:5" ht="14.4" x14ac:dyDescent="0.3">
      <c r="A17146" s="2">
        <f>ROW()</f>
        <v>17146</v>
      </c>
      <c r="E17146" s="50"/>
    </row>
    <row r="17147" spans="1:5" ht="14.4" x14ac:dyDescent="0.3">
      <c r="A17147" s="2">
        <f>ROW()</f>
        <v>17147</v>
      </c>
      <c r="E17147" s="50"/>
    </row>
    <row r="17148" spans="1:5" ht="14.4" x14ac:dyDescent="0.3">
      <c r="A17148" s="2">
        <f>ROW()</f>
        <v>17148</v>
      </c>
      <c r="E17148" s="50"/>
    </row>
    <row r="17149" spans="1:5" ht="14.4" x14ac:dyDescent="0.3">
      <c r="A17149" s="2">
        <f>ROW()</f>
        <v>17149</v>
      </c>
      <c r="E17149" s="50"/>
    </row>
    <row r="17150" spans="1:5" ht="14.4" x14ac:dyDescent="0.3">
      <c r="A17150" s="2">
        <f>ROW()</f>
        <v>17150</v>
      </c>
      <c r="E17150" s="50"/>
    </row>
    <row r="17151" spans="1:5" ht="14.4" x14ac:dyDescent="0.3">
      <c r="A17151" s="2">
        <f>ROW()</f>
        <v>17151</v>
      </c>
      <c r="E17151" s="50"/>
    </row>
    <row r="17152" spans="1:5" ht="14.4" x14ac:dyDescent="0.3">
      <c r="A17152" s="2">
        <f>ROW()</f>
        <v>17152</v>
      </c>
      <c r="E17152" s="50"/>
    </row>
    <row r="17153" spans="1:5" ht="14.4" x14ac:dyDescent="0.3">
      <c r="A17153" s="2">
        <f>ROW()</f>
        <v>17153</v>
      </c>
      <c r="E17153" s="50"/>
    </row>
    <row r="17154" spans="1:5" ht="14.4" x14ac:dyDescent="0.3">
      <c r="A17154" s="2">
        <f>ROW()</f>
        <v>17154</v>
      </c>
      <c r="E17154" s="50"/>
    </row>
    <row r="17155" spans="1:5" ht="14.4" x14ac:dyDescent="0.3">
      <c r="A17155" s="2">
        <f>ROW()</f>
        <v>17155</v>
      </c>
      <c r="E17155" s="50"/>
    </row>
    <row r="17156" spans="1:5" ht="14.4" x14ac:dyDescent="0.3">
      <c r="A17156" s="2">
        <f>ROW()</f>
        <v>17156</v>
      </c>
      <c r="E17156" s="50"/>
    </row>
    <row r="17157" spans="1:5" ht="14.4" x14ac:dyDescent="0.3">
      <c r="A17157" s="2">
        <f>ROW()</f>
        <v>17157</v>
      </c>
      <c r="E17157" s="50"/>
    </row>
    <row r="17158" spans="1:5" ht="14.4" x14ac:dyDescent="0.3">
      <c r="A17158" s="2">
        <f>ROW()</f>
        <v>17158</v>
      </c>
      <c r="E17158" s="50"/>
    </row>
    <row r="17159" spans="1:5" ht="14.4" x14ac:dyDescent="0.3">
      <c r="A17159" s="2">
        <f>ROW()</f>
        <v>17159</v>
      </c>
      <c r="E17159" s="50"/>
    </row>
    <row r="17160" spans="1:5" ht="14.4" x14ac:dyDescent="0.3">
      <c r="A17160" s="2">
        <f>ROW()</f>
        <v>17160</v>
      </c>
      <c r="E17160" s="50"/>
    </row>
    <row r="17161" spans="1:5" ht="14.4" x14ac:dyDescent="0.3">
      <c r="A17161" s="2">
        <f>ROW()</f>
        <v>17161</v>
      </c>
      <c r="E17161" s="50"/>
    </row>
    <row r="17162" spans="1:5" ht="14.4" x14ac:dyDescent="0.3">
      <c r="A17162" s="2">
        <f>ROW()</f>
        <v>17162</v>
      </c>
      <c r="E17162" s="50"/>
    </row>
    <row r="17163" spans="1:5" ht="14.4" x14ac:dyDescent="0.3">
      <c r="A17163" s="2">
        <f>ROW()</f>
        <v>17163</v>
      </c>
      <c r="E17163" s="50"/>
    </row>
    <row r="17164" spans="1:5" ht="14.4" x14ac:dyDescent="0.3">
      <c r="A17164" s="2">
        <f>ROW()</f>
        <v>17164</v>
      </c>
      <c r="E17164" s="50"/>
    </row>
    <row r="17165" spans="1:5" ht="14.4" x14ac:dyDescent="0.3">
      <c r="A17165" s="2">
        <f>ROW()</f>
        <v>17165</v>
      </c>
      <c r="E17165" s="50"/>
    </row>
    <row r="17166" spans="1:5" ht="14.4" x14ac:dyDescent="0.3">
      <c r="A17166" s="2">
        <f>ROW()</f>
        <v>17166</v>
      </c>
      <c r="E17166" s="50"/>
    </row>
    <row r="17167" spans="1:5" ht="14.4" x14ac:dyDescent="0.3">
      <c r="A17167" s="2">
        <f>ROW()</f>
        <v>17167</v>
      </c>
      <c r="E17167" s="50"/>
    </row>
    <row r="17168" spans="1:5" ht="14.4" x14ac:dyDescent="0.3">
      <c r="A17168" s="2">
        <f>ROW()</f>
        <v>17168</v>
      </c>
      <c r="E17168" s="50"/>
    </row>
    <row r="17169" spans="1:5" ht="14.4" x14ac:dyDescent="0.3">
      <c r="A17169" s="2">
        <f>ROW()</f>
        <v>17169</v>
      </c>
      <c r="E17169" s="50"/>
    </row>
    <row r="17170" spans="1:5" ht="14.4" x14ac:dyDescent="0.3">
      <c r="A17170" s="2">
        <f>ROW()</f>
        <v>17170</v>
      </c>
      <c r="E17170" s="50"/>
    </row>
    <row r="17171" spans="1:5" ht="14.4" x14ac:dyDescent="0.3">
      <c r="A17171" s="2">
        <f>ROW()</f>
        <v>17171</v>
      </c>
      <c r="E17171" s="50"/>
    </row>
    <row r="17172" spans="1:5" ht="14.4" x14ac:dyDescent="0.3">
      <c r="A17172" s="2">
        <f>ROW()</f>
        <v>17172</v>
      </c>
      <c r="E17172" s="50"/>
    </row>
    <row r="17173" spans="1:5" ht="14.4" x14ac:dyDescent="0.3">
      <c r="A17173" s="2">
        <f>ROW()</f>
        <v>17173</v>
      </c>
      <c r="E17173" s="50"/>
    </row>
    <row r="17174" spans="1:5" ht="14.4" x14ac:dyDescent="0.3">
      <c r="A17174" s="2">
        <f>ROW()</f>
        <v>17174</v>
      </c>
      <c r="E17174" s="50"/>
    </row>
    <row r="17175" spans="1:5" ht="14.4" x14ac:dyDescent="0.3">
      <c r="A17175" s="2">
        <f>ROW()</f>
        <v>17175</v>
      </c>
      <c r="E17175" s="50"/>
    </row>
    <row r="17176" spans="1:5" ht="14.4" x14ac:dyDescent="0.3">
      <c r="A17176" s="2">
        <f>ROW()</f>
        <v>17176</v>
      </c>
      <c r="E17176" s="50"/>
    </row>
    <row r="17177" spans="1:5" ht="14.4" x14ac:dyDescent="0.3">
      <c r="A17177" s="2">
        <f>ROW()</f>
        <v>17177</v>
      </c>
      <c r="E17177" s="50"/>
    </row>
    <row r="17178" spans="1:5" ht="14.4" x14ac:dyDescent="0.3">
      <c r="A17178" s="2">
        <f>ROW()</f>
        <v>17178</v>
      </c>
      <c r="E17178" s="50"/>
    </row>
    <row r="17179" spans="1:5" ht="14.4" x14ac:dyDescent="0.3">
      <c r="A17179" s="2">
        <f>ROW()</f>
        <v>17179</v>
      </c>
      <c r="E17179" s="50"/>
    </row>
    <row r="17180" spans="1:5" ht="14.4" x14ac:dyDescent="0.3">
      <c r="A17180" s="2">
        <f>ROW()</f>
        <v>17180</v>
      </c>
      <c r="E17180" s="50"/>
    </row>
    <row r="17181" spans="1:5" ht="14.4" x14ac:dyDescent="0.3">
      <c r="A17181" s="2">
        <f>ROW()</f>
        <v>17181</v>
      </c>
      <c r="E17181" s="50"/>
    </row>
    <row r="17182" spans="1:5" ht="14.4" x14ac:dyDescent="0.3">
      <c r="A17182" s="2">
        <f>ROW()</f>
        <v>17182</v>
      </c>
      <c r="E17182" s="50"/>
    </row>
    <row r="17183" spans="1:5" ht="14.4" x14ac:dyDescent="0.3">
      <c r="A17183" s="2">
        <f>ROW()</f>
        <v>17183</v>
      </c>
      <c r="E17183" s="50"/>
    </row>
    <row r="17184" spans="1:5" ht="14.4" x14ac:dyDescent="0.3">
      <c r="A17184" s="2">
        <f>ROW()</f>
        <v>17184</v>
      </c>
      <c r="E17184" s="50"/>
    </row>
    <row r="17185" spans="1:5" ht="14.4" x14ac:dyDescent="0.3">
      <c r="A17185" s="2">
        <f>ROW()</f>
        <v>17185</v>
      </c>
      <c r="E17185" s="50"/>
    </row>
    <row r="17186" spans="1:5" ht="14.4" x14ac:dyDescent="0.3">
      <c r="A17186" s="2">
        <f>ROW()</f>
        <v>17186</v>
      </c>
      <c r="E17186" s="50"/>
    </row>
    <row r="17187" spans="1:5" ht="14.4" x14ac:dyDescent="0.3">
      <c r="A17187" s="2">
        <f>ROW()</f>
        <v>17187</v>
      </c>
      <c r="E17187" s="50"/>
    </row>
    <row r="17188" spans="1:5" ht="14.4" x14ac:dyDescent="0.3">
      <c r="A17188" s="2">
        <f>ROW()</f>
        <v>17188</v>
      </c>
      <c r="E17188" s="50"/>
    </row>
    <row r="17189" spans="1:5" ht="14.4" x14ac:dyDescent="0.3">
      <c r="A17189" s="2">
        <f>ROW()</f>
        <v>17189</v>
      </c>
      <c r="E17189" s="50"/>
    </row>
    <row r="17190" spans="1:5" ht="14.4" x14ac:dyDescent="0.3">
      <c r="A17190" s="2">
        <f>ROW()</f>
        <v>17190</v>
      </c>
      <c r="E17190" s="50"/>
    </row>
    <row r="17191" spans="1:5" ht="14.4" x14ac:dyDescent="0.3">
      <c r="A17191" s="2">
        <f>ROW()</f>
        <v>17191</v>
      </c>
      <c r="E17191" s="50"/>
    </row>
    <row r="17192" spans="1:5" ht="14.4" x14ac:dyDescent="0.3">
      <c r="A17192" s="2">
        <f>ROW()</f>
        <v>17192</v>
      </c>
      <c r="E17192" s="50"/>
    </row>
    <row r="17193" spans="1:5" ht="14.4" x14ac:dyDescent="0.3">
      <c r="A17193" s="2">
        <f>ROW()</f>
        <v>17193</v>
      </c>
      <c r="E17193" s="50"/>
    </row>
    <row r="17194" spans="1:5" ht="14.4" x14ac:dyDescent="0.3">
      <c r="A17194" s="2">
        <f>ROW()</f>
        <v>17194</v>
      </c>
      <c r="E17194" s="50"/>
    </row>
    <row r="17195" spans="1:5" ht="14.4" x14ac:dyDescent="0.3">
      <c r="A17195" s="2">
        <f>ROW()</f>
        <v>17195</v>
      </c>
      <c r="E17195" s="50"/>
    </row>
    <row r="17196" spans="1:5" ht="14.4" x14ac:dyDescent="0.3">
      <c r="A17196" s="2">
        <f>ROW()</f>
        <v>17196</v>
      </c>
      <c r="E17196" s="50"/>
    </row>
    <row r="17197" spans="1:5" ht="14.4" x14ac:dyDescent="0.3">
      <c r="A17197" s="2">
        <f>ROW()</f>
        <v>17197</v>
      </c>
      <c r="E17197" s="50"/>
    </row>
    <row r="17198" spans="1:5" ht="14.4" x14ac:dyDescent="0.3">
      <c r="A17198" s="2">
        <f>ROW()</f>
        <v>17198</v>
      </c>
      <c r="E17198" s="50"/>
    </row>
    <row r="17199" spans="1:5" ht="14.4" x14ac:dyDescent="0.3">
      <c r="A17199" s="2">
        <f>ROW()</f>
        <v>17199</v>
      </c>
      <c r="E17199" s="50"/>
    </row>
    <row r="17200" spans="1:5" ht="14.4" x14ac:dyDescent="0.3">
      <c r="A17200" s="2">
        <f>ROW()</f>
        <v>17200</v>
      </c>
      <c r="E17200" s="50"/>
    </row>
    <row r="17201" spans="1:5" ht="14.4" x14ac:dyDescent="0.3">
      <c r="A17201" s="2">
        <f>ROW()</f>
        <v>17201</v>
      </c>
      <c r="E17201" s="50"/>
    </row>
    <row r="17202" spans="1:5" ht="14.4" x14ac:dyDescent="0.3">
      <c r="A17202" s="2">
        <f>ROW()</f>
        <v>17202</v>
      </c>
      <c r="E17202" s="50"/>
    </row>
    <row r="17203" spans="1:5" ht="14.4" x14ac:dyDescent="0.3">
      <c r="A17203" s="2">
        <f>ROW()</f>
        <v>17203</v>
      </c>
      <c r="E17203" s="50"/>
    </row>
    <row r="17204" spans="1:5" ht="14.4" x14ac:dyDescent="0.3">
      <c r="A17204" s="2">
        <f>ROW()</f>
        <v>17204</v>
      </c>
      <c r="E17204" s="50"/>
    </row>
    <row r="17205" spans="1:5" ht="14.4" x14ac:dyDescent="0.3">
      <c r="A17205" s="2">
        <f>ROW()</f>
        <v>17205</v>
      </c>
      <c r="E17205" s="50"/>
    </row>
    <row r="17206" spans="1:5" ht="14.4" x14ac:dyDescent="0.3">
      <c r="A17206" s="2">
        <f>ROW()</f>
        <v>17206</v>
      </c>
      <c r="E17206" s="50"/>
    </row>
    <row r="17207" spans="1:5" ht="14.4" x14ac:dyDescent="0.3">
      <c r="A17207" s="2">
        <f>ROW()</f>
        <v>17207</v>
      </c>
      <c r="E17207" s="50"/>
    </row>
    <row r="17208" spans="1:5" ht="14.4" x14ac:dyDescent="0.3">
      <c r="A17208" s="2">
        <f>ROW()</f>
        <v>17208</v>
      </c>
      <c r="E17208" s="50"/>
    </row>
    <row r="17209" spans="1:5" ht="14.4" x14ac:dyDescent="0.3">
      <c r="A17209" s="2">
        <f>ROW()</f>
        <v>17209</v>
      </c>
      <c r="E17209" s="50"/>
    </row>
    <row r="17210" spans="1:5" ht="14.4" x14ac:dyDescent="0.3">
      <c r="A17210" s="2">
        <f>ROW()</f>
        <v>17210</v>
      </c>
      <c r="E17210" s="50"/>
    </row>
    <row r="17211" spans="1:5" ht="14.4" x14ac:dyDescent="0.3">
      <c r="A17211" s="2">
        <f>ROW()</f>
        <v>17211</v>
      </c>
      <c r="E17211" s="50"/>
    </row>
    <row r="17212" spans="1:5" ht="14.4" x14ac:dyDescent="0.3">
      <c r="A17212" s="2">
        <f>ROW()</f>
        <v>17212</v>
      </c>
      <c r="E17212" s="50"/>
    </row>
    <row r="17213" spans="1:5" ht="14.4" x14ac:dyDescent="0.3">
      <c r="A17213" s="2">
        <f>ROW()</f>
        <v>17213</v>
      </c>
      <c r="E17213" s="50"/>
    </row>
    <row r="17214" spans="1:5" ht="14.4" x14ac:dyDescent="0.3">
      <c r="A17214" s="2">
        <f>ROW()</f>
        <v>17214</v>
      </c>
      <c r="E17214" s="50"/>
    </row>
    <row r="17215" spans="1:5" ht="14.4" x14ac:dyDescent="0.3">
      <c r="A17215" s="2">
        <f>ROW()</f>
        <v>17215</v>
      </c>
      <c r="E17215" s="50"/>
    </row>
    <row r="17216" spans="1:5" ht="14.4" x14ac:dyDescent="0.3">
      <c r="A17216" s="2">
        <f>ROW()</f>
        <v>17216</v>
      </c>
      <c r="E17216" s="50"/>
    </row>
    <row r="17217" spans="1:5" ht="14.4" x14ac:dyDescent="0.3">
      <c r="A17217" s="2">
        <f>ROW()</f>
        <v>17217</v>
      </c>
      <c r="E17217" s="50"/>
    </row>
    <row r="17218" spans="1:5" ht="14.4" x14ac:dyDescent="0.3">
      <c r="A17218" s="2">
        <f>ROW()</f>
        <v>17218</v>
      </c>
      <c r="E17218" s="50"/>
    </row>
    <row r="17219" spans="1:5" ht="14.4" x14ac:dyDescent="0.3">
      <c r="A17219" s="2">
        <f>ROW()</f>
        <v>17219</v>
      </c>
      <c r="E17219" s="50"/>
    </row>
    <row r="17220" spans="1:5" ht="14.4" x14ac:dyDescent="0.3">
      <c r="A17220" s="2">
        <f>ROW()</f>
        <v>17220</v>
      </c>
      <c r="E17220" s="50"/>
    </row>
    <row r="17221" spans="1:5" ht="14.4" x14ac:dyDescent="0.3">
      <c r="A17221" s="2">
        <f>ROW()</f>
        <v>17221</v>
      </c>
      <c r="E17221" s="50"/>
    </row>
    <row r="17222" spans="1:5" ht="14.4" x14ac:dyDescent="0.3">
      <c r="A17222" s="2">
        <f>ROW()</f>
        <v>17222</v>
      </c>
      <c r="E17222" s="50"/>
    </row>
    <row r="17223" spans="1:5" ht="14.4" x14ac:dyDescent="0.3">
      <c r="A17223" s="2">
        <f>ROW()</f>
        <v>17223</v>
      </c>
      <c r="E17223" s="50"/>
    </row>
    <row r="17224" spans="1:5" ht="14.4" x14ac:dyDescent="0.3">
      <c r="A17224" s="2">
        <f>ROW()</f>
        <v>17224</v>
      </c>
      <c r="E17224" s="50"/>
    </row>
    <row r="17225" spans="1:5" ht="14.4" x14ac:dyDescent="0.3">
      <c r="A17225" s="2">
        <f>ROW()</f>
        <v>17225</v>
      </c>
      <c r="E17225" s="50"/>
    </row>
    <row r="17226" spans="1:5" ht="14.4" x14ac:dyDescent="0.3">
      <c r="A17226" s="2">
        <f>ROW()</f>
        <v>17226</v>
      </c>
      <c r="E17226" s="50"/>
    </row>
    <row r="17227" spans="1:5" ht="14.4" x14ac:dyDescent="0.3">
      <c r="A17227" s="2">
        <f>ROW()</f>
        <v>17227</v>
      </c>
      <c r="E17227" s="50"/>
    </row>
    <row r="17228" spans="1:5" ht="14.4" x14ac:dyDescent="0.3">
      <c r="A17228" s="2">
        <f>ROW()</f>
        <v>17228</v>
      </c>
      <c r="E17228" s="50"/>
    </row>
    <row r="17229" spans="1:5" ht="14.4" x14ac:dyDescent="0.3">
      <c r="A17229" s="2">
        <f>ROW()</f>
        <v>17229</v>
      </c>
      <c r="E17229" s="50"/>
    </row>
    <row r="17230" spans="1:5" ht="14.4" x14ac:dyDescent="0.3">
      <c r="A17230" s="2">
        <f>ROW()</f>
        <v>17230</v>
      </c>
      <c r="E17230" s="50"/>
    </row>
    <row r="17231" spans="1:5" ht="14.4" x14ac:dyDescent="0.3">
      <c r="A17231" s="2">
        <f>ROW()</f>
        <v>17231</v>
      </c>
      <c r="E17231" s="50"/>
    </row>
    <row r="17232" spans="1:5" ht="14.4" x14ac:dyDescent="0.3">
      <c r="A17232" s="2">
        <f>ROW()</f>
        <v>17232</v>
      </c>
      <c r="E17232" s="50"/>
    </row>
    <row r="17233" spans="1:5" ht="14.4" x14ac:dyDescent="0.3">
      <c r="A17233" s="2">
        <f>ROW()</f>
        <v>17233</v>
      </c>
      <c r="E17233" s="50"/>
    </row>
    <row r="17234" spans="1:5" ht="14.4" x14ac:dyDescent="0.3">
      <c r="A17234" s="2">
        <f>ROW()</f>
        <v>17234</v>
      </c>
      <c r="E17234" s="50"/>
    </row>
    <row r="17235" spans="1:5" ht="14.4" x14ac:dyDescent="0.3">
      <c r="A17235" s="2">
        <f>ROW()</f>
        <v>17235</v>
      </c>
      <c r="E17235" s="50"/>
    </row>
    <row r="17236" spans="1:5" ht="14.4" x14ac:dyDescent="0.3">
      <c r="A17236" s="2">
        <f>ROW()</f>
        <v>17236</v>
      </c>
      <c r="E17236" s="50"/>
    </row>
    <row r="17237" spans="1:5" ht="14.4" x14ac:dyDescent="0.3">
      <c r="A17237" s="2">
        <f>ROW()</f>
        <v>17237</v>
      </c>
      <c r="E17237" s="50"/>
    </row>
    <row r="17238" spans="1:5" ht="14.4" x14ac:dyDescent="0.3">
      <c r="A17238" s="2">
        <f>ROW()</f>
        <v>17238</v>
      </c>
      <c r="E17238" s="50"/>
    </row>
    <row r="17239" spans="1:5" ht="14.4" x14ac:dyDescent="0.3">
      <c r="A17239" s="2">
        <f>ROW()</f>
        <v>17239</v>
      </c>
      <c r="E17239" s="50"/>
    </row>
    <row r="17240" spans="1:5" ht="14.4" x14ac:dyDescent="0.3">
      <c r="A17240" s="2">
        <f>ROW()</f>
        <v>17240</v>
      </c>
      <c r="E17240" s="50"/>
    </row>
    <row r="17241" spans="1:5" ht="14.4" x14ac:dyDescent="0.3">
      <c r="A17241" s="2">
        <f>ROW()</f>
        <v>17241</v>
      </c>
      <c r="E17241" s="50"/>
    </row>
    <row r="17242" spans="1:5" ht="14.4" x14ac:dyDescent="0.3">
      <c r="A17242" s="2">
        <f>ROW()</f>
        <v>17242</v>
      </c>
      <c r="E17242" s="50"/>
    </row>
    <row r="17243" spans="1:5" ht="14.4" x14ac:dyDescent="0.3">
      <c r="A17243" s="2">
        <f>ROW()</f>
        <v>17243</v>
      </c>
      <c r="E17243" s="50"/>
    </row>
    <row r="17244" spans="1:5" ht="14.4" x14ac:dyDescent="0.3">
      <c r="A17244" s="2">
        <f>ROW()</f>
        <v>17244</v>
      </c>
      <c r="E17244" s="50"/>
    </row>
    <row r="17245" spans="1:5" ht="14.4" x14ac:dyDescent="0.3">
      <c r="A17245" s="2">
        <f>ROW()</f>
        <v>17245</v>
      </c>
      <c r="E17245" s="50"/>
    </row>
    <row r="17246" spans="1:5" ht="14.4" x14ac:dyDescent="0.3">
      <c r="A17246" s="2">
        <f>ROW()</f>
        <v>17246</v>
      </c>
      <c r="E17246" s="50"/>
    </row>
    <row r="17247" spans="1:5" ht="14.4" x14ac:dyDescent="0.3">
      <c r="A17247" s="2">
        <f>ROW()</f>
        <v>17247</v>
      </c>
      <c r="E17247" s="50"/>
    </row>
    <row r="17248" spans="1:5" ht="14.4" x14ac:dyDescent="0.3">
      <c r="A17248" s="2">
        <f>ROW()</f>
        <v>17248</v>
      </c>
      <c r="E17248" s="50"/>
    </row>
    <row r="17249" spans="1:5" ht="14.4" x14ac:dyDescent="0.3">
      <c r="A17249" s="2">
        <f>ROW()</f>
        <v>17249</v>
      </c>
      <c r="E17249" s="50"/>
    </row>
    <row r="17250" spans="1:5" ht="14.4" x14ac:dyDescent="0.3">
      <c r="A17250" s="2">
        <f>ROW()</f>
        <v>17250</v>
      </c>
      <c r="E17250" s="50"/>
    </row>
    <row r="17251" spans="1:5" ht="14.4" x14ac:dyDescent="0.3">
      <c r="A17251" s="2">
        <f>ROW()</f>
        <v>17251</v>
      </c>
      <c r="E17251" s="50"/>
    </row>
    <row r="17252" spans="1:5" ht="14.4" x14ac:dyDescent="0.3">
      <c r="A17252" s="2">
        <f>ROW()</f>
        <v>17252</v>
      </c>
      <c r="E17252" s="50"/>
    </row>
    <row r="17253" spans="1:5" ht="14.4" x14ac:dyDescent="0.3">
      <c r="A17253" s="2">
        <f>ROW()</f>
        <v>17253</v>
      </c>
      <c r="E17253" s="50"/>
    </row>
    <row r="17254" spans="1:5" ht="14.4" x14ac:dyDescent="0.3">
      <c r="A17254" s="2">
        <f>ROW()</f>
        <v>17254</v>
      </c>
      <c r="E17254" s="50"/>
    </row>
    <row r="17255" spans="1:5" ht="14.4" x14ac:dyDescent="0.3">
      <c r="A17255" s="2">
        <f>ROW()</f>
        <v>17255</v>
      </c>
      <c r="E17255" s="50"/>
    </row>
    <row r="17256" spans="1:5" ht="14.4" x14ac:dyDescent="0.3">
      <c r="A17256" s="2">
        <f>ROW()</f>
        <v>17256</v>
      </c>
      <c r="E17256" s="50"/>
    </row>
    <row r="17257" spans="1:5" ht="14.4" x14ac:dyDescent="0.3">
      <c r="A17257" s="2">
        <f>ROW()</f>
        <v>17257</v>
      </c>
      <c r="E17257" s="50"/>
    </row>
    <row r="17258" spans="1:5" ht="14.4" x14ac:dyDescent="0.3">
      <c r="A17258" s="2">
        <f>ROW()</f>
        <v>17258</v>
      </c>
      <c r="E17258" s="50"/>
    </row>
    <row r="17259" spans="1:5" ht="14.4" x14ac:dyDescent="0.3">
      <c r="A17259" s="2">
        <f>ROW()</f>
        <v>17259</v>
      </c>
      <c r="E17259" s="50"/>
    </row>
    <row r="17260" spans="1:5" ht="14.4" x14ac:dyDescent="0.3">
      <c r="A17260" s="2">
        <f>ROW()</f>
        <v>17260</v>
      </c>
      <c r="E17260" s="50"/>
    </row>
    <row r="17261" spans="1:5" ht="14.4" x14ac:dyDescent="0.3">
      <c r="A17261" s="2">
        <f>ROW()</f>
        <v>17261</v>
      </c>
      <c r="E17261" s="50"/>
    </row>
    <row r="17262" spans="1:5" ht="14.4" x14ac:dyDescent="0.3">
      <c r="A17262" s="2">
        <f>ROW()</f>
        <v>17262</v>
      </c>
      <c r="E17262" s="50"/>
    </row>
    <row r="17263" spans="1:5" ht="14.4" x14ac:dyDescent="0.3">
      <c r="A17263" s="2">
        <f>ROW()</f>
        <v>17263</v>
      </c>
      <c r="E17263" s="50"/>
    </row>
    <row r="17264" spans="1:5" ht="14.4" x14ac:dyDescent="0.3">
      <c r="A17264" s="2">
        <f>ROW()</f>
        <v>17264</v>
      </c>
      <c r="E17264" s="50"/>
    </row>
    <row r="17265" spans="1:5" ht="14.4" x14ac:dyDescent="0.3">
      <c r="A17265" s="2">
        <f>ROW()</f>
        <v>17265</v>
      </c>
      <c r="E17265" s="50"/>
    </row>
    <row r="17266" spans="1:5" ht="14.4" x14ac:dyDescent="0.3">
      <c r="A17266" s="2">
        <f>ROW()</f>
        <v>17266</v>
      </c>
      <c r="E17266" s="50"/>
    </row>
    <row r="17267" spans="1:5" ht="14.4" x14ac:dyDescent="0.3">
      <c r="A17267" s="2">
        <f>ROW()</f>
        <v>17267</v>
      </c>
      <c r="E17267" s="50"/>
    </row>
    <row r="17268" spans="1:5" ht="14.4" x14ac:dyDescent="0.3">
      <c r="A17268" s="2">
        <f>ROW()</f>
        <v>17268</v>
      </c>
      <c r="E17268" s="50"/>
    </row>
    <row r="17269" spans="1:5" ht="14.4" x14ac:dyDescent="0.3">
      <c r="A17269" s="2">
        <f>ROW()</f>
        <v>17269</v>
      </c>
      <c r="E17269" s="50"/>
    </row>
    <row r="17270" spans="1:5" ht="14.4" x14ac:dyDescent="0.3">
      <c r="A17270" s="2">
        <f>ROW()</f>
        <v>17270</v>
      </c>
      <c r="E17270" s="50"/>
    </row>
    <row r="17271" spans="1:5" ht="14.4" x14ac:dyDescent="0.3">
      <c r="A17271" s="2">
        <f>ROW()</f>
        <v>17271</v>
      </c>
      <c r="E17271" s="50"/>
    </row>
    <row r="17272" spans="1:5" ht="14.4" x14ac:dyDescent="0.3">
      <c r="A17272" s="2">
        <f>ROW()</f>
        <v>17272</v>
      </c>
      <c r="E17272" s="50"/>
    </row>
    <row r="17273" spans="1:5" ht="14.4" x14ac:dyDescent="0.3">
      <c r="A17273" s="2">
        <f>ROW()</f>
        <v>17273</v>
      </c>
      <c r="E17273" s="50"/>
    </row>
    <row r="17274" spans="1:5" ht="14.4" x14ac:dyDescent="0.3">
      <c r="A17274" s="2">
        <f>ROW()</f>
        <v>17274</v>
      </c>
      <c r="E17274" s="50"/>
    </row>
    <row r="17275" spans="1:5" ht="14.4" x14ac:dyDescent="0.3">
      <c r="A17275" s="2">
        <f>ROW()</f>
        <v>17275</v>
      </c>
      <c r="E17275" s="50"/>
    </row>
    <row r="17276" spans="1:5" ht="14.4" x14ac:dyDescent="0.3">
      <c r="A17276" s="2">
        <f>ROW()</f>
        <v>17276</v>
      </c>
      <c r="E17276" s="50"/>
    </row>
    <row r="17277" spans="1:5" ht="14.4" x14ac:dyDescent="0.3">
      <c r="A17277" s="2">
        <f>ROW()</f>
        <v>17277</v>
      </c>
      <c r="E17277" s="50"/>
    </row>
    <row r="17278" spans="1:5" ht="14.4" x14ac:dyDescent="0.3">
      <c r="A17278" s="2">
        <f>ROW()</f>
        <v>17278</v>
      </c>
      <c r="E17278" s="50"/>
    </row>
    <row r="17279" spans="1:5" ht="14.4" x14ac:dyDescent="0.3">
      <c r="A17279" s="2">
        <f>ROW()</f>
        <v>17279</v>
      </c>
      <c r="E17279" s="50"/>
    </row>
    <row r="17280" spans="1:5" ht="14.4" x14ac:dyDescent="0.3">
      <c r="A17280" s="2">
        <f>ROW()</f>
        <v>17280</v>
      </c>
      <c r="E17280" s="50"/>
    </row>
    <row r="17281" spans="1:5" ht="14.4" x14ac:dyDescent="0.3">
      <c r="A17281" s="2">
        <f>ROW()</f>
        <v>17281</v>
      </c>
      <c r="E17281" s="50"/>
    </row>
    <row r="17282" spans="1:5" ht="14.4" x14ac:dyDescent="0.3">
      <c r="A17282" s="2">
        <f>ROW()</f>
        <v>17282</v>
      </c>
      <c r="E17282" s="50"/>
    </row>
    <row r="17283" spans="1:5" ht="14.4" x14ac:dyDescent="0.3">
      <c r="A17283" s="2">
        <f>ROW()</f>
        <v>17283</v>
      </c>
      <c r="E17283" s="50"/>
    </row>
    <row r="17284" spans="1:5" ht="14.4" x14ac:dyDescent="0.3">
      <c r="A17284" s="2">
        <f>ROW()</f>
        <v>17284</v>
      </c>
      <c r="E17284" s="50"/>
    </row>
    <row r="17285" spans="1:5" ht="14.4" x14ac:dyDescent="0.3">
      <c r="A17285" s="2">
        <f>ROW()</f>
        <v>17285</v>
      </c>
      <c r="E17285" s="50"/>
    </row>
    <row r="17286" spans="1:5" ht="14.4" x14ac:dyDescent="0.3">
      <c r="A17286" s="2">
        <f>ROW()</f>
        <v>17286</v>
      </c>
      <c r="E17286" s="50"/>
    </row>
    <row r="17287" spans="1:5" ht="14.4" x14ac:dyDescent="0.3">
      <c r="A17287" s="2">
        <f>ROW()</f>
        <v>17287</v>
      </c>
      <c r="E17287" s="50"/>
    </row>
    <row r="17288" spans="1:5" ht="14.4" x14ac:dyDescent="0.3">
      <c r="A17288" s="2">
        <f>ROW()</f>
        <v>17288</v>
      </c>
      <c r="E17288" s="50"/>
    </row>
    <row r="17289" spans="1:5" ht="14.4" x14ac:dyDescent="0.3">
      <c r="A17289" s="2">
        <f>ROW()</f>
        <v>17289</v>
      </c>
      <c r="E17289" s="50"/>
    </row>
    <row r="17290" spans="1:5" ht="14.4" x14ac:dyDescent="0.3">
      <c r="A17290" s="2">
        <f>ROW()</f>
        <v>17290</v>
      </c>
      <c r="E17290" s="50"/>
    </row>
    <row r="17291" spans="1:5" ht="14.4" x14ac:dyDescent="0.3">
      <c r="A17291" s="2">
        <f>ROW()</f>
        <v>17291</v>
      </c>
      <c r="E17291" s="50"/>
    </row>
    <row r="17292" spans="1:5" ht="14.4" x14ac:dyDescent="0.3">
      <c r="A17292" s="2">
        <f>ROW()</f>
        <v>17292</v>
      </c>
      <c r="E17292" s="50"/>
    </row>
    <row r="17293" spans="1:5" ht="14.4" x14ac:dyDescent="0.3">
      <c r="A17293" s="2">
        <f>ROW()</f>
        <v>17293</v>
      </c>
      <c r="E17293" s="50"/>
    </row>
    <row r="17294" spans="1:5" ht="14.4" x14ac:dyDescent="0.3">
      <c r="A17294" s="2">
        <f>ROW()</f>
        <v>17294</v>
      </c>
      <c r="E17294" s="50"/>
    </row>
    <row r="17295" spans="1:5" ht="14.4" x14ac:dyDescent="0.3">
      <c r="A17295" s="2">
        <f>ROW()</f>
        <v>17295</v>
      </c>
      <c r="E17295" s="50"/>
    </row>
    <row r="17296" spans="1:5" ht="14.4" x14ac:dyDescent="0.3">
      <c r="A17296" s="2">
        <f>ROW()</f>
        <v>17296</v>
      </c>
      <c r="E17296" s="50"/>
    </row>
    <row r="17297" spans="1:5" ht="14.4" x14ac:dyDescent="0.3">
      <c r="A17297" s="2">
        <f>ROW()</f>
        <v>17297</v>
      </c>
      <c r="E17297" s="50"/>
    </row>
    <row r="17298" spans="1:5" ht="14.4" x14ac:dyDescent="0.3">
      <c r="A17298" s="2">
        <f>ROW()</f>
        <v>17298</v>
      </c>
      <c r="E17298" s="50"/>
    </row>
    <row r="17299" spans="1:5" ht="14.4" x14ac:dyDescent="0.3">
      <c r="A17299" s="2">
        <f>ROW()</f>
        <v>17299</v>
      </c>
      <c r="E17299" s="50"/>
    </row>
    <row r="17300" spans="1:5" ht="14.4" x14ac:dyDescent="0.3">
      <c r="A17300" s="2">
        <f>ROW()</f>
        <v>17300</v>
      </c>
      <c r="E17300" s="50"/>
    </row>
    <row r="17301" spans="1:5" ht="14.4" x14ac:dyDescent="0.3">
      <c r="A17301" s="2">
        <f>ROW()</f>
        <v>17301</v>
      </c>
      <c r="E17301" s="50"/>
    </row>
    <row r="17302" spans="1:5" ht="14.4" x14ac:dyDescent="0.3">
      <c r="A17302" s="2">
        <f>ROW()</f>
        <v>17302</v>
      </c>
      <c r="E17302" s="50"/>
    </row>
    <row r="17303" spans="1:5" ht="14.4" x14ac:dyDescent="0.3">
      <c r="A17303" s="2">
        <f>ROW()</f>
        <v>17303</v>
      </c>
      <c r="E17303" s="50"/>
    </row>
    <row r="17304" spans="1:5" ht="14.4" x14ac:dyDescent="0.3">
      <c r="A17304" s="2">
        <f>ROW()</f>
        <v>17304</v>
      </c>
      <c r="E17304" s="50"/>
    </row>
    <row r="17305" spans="1:5" ht="14.4" x14ac:dyDescent="0.3">
      <c r="A17305" s="2">
        <f>ROW()</f>
        <v>17305</v>
      </c>
      <c r="E17305" s="50"/>
    </row>
    <row r="17306" spans="1:5" ht="14.4" x14ac:dyDescent="0.3">
      <c r="A17306" s="2">
        <f>ROW()</f>
        <v>17306</v>
      </c>
      <c r="E17306" s="50"/>
    </row>
    <row r="17307" spans="1:5" ht="14.4" x14ac:dyDescent="0.3">
      <c r="A17307" s="2">
        <f>ROW()</f>
        <v>17307</v>
      </c>
      <c r="E17307" s="50"/>
    </row>
    <row r="17308" spans="1:5" ht="14.4" x14ac:dyDescent="0.3">
      <c r="A17308" s="2">
        <f>ROW()</f>
        <v>17308</v>
      </c>
      <c r="E17308" s="50"/>
    </row>
    <row r="17309" spans="1:5" ht="14.4" x14ac:dyDescent="0.3">
      <c r="A17309" s="2">
        <f>ROW()</f>
        <v>17309</v>
      </c>
      <c r="E17309" s="50"/>
    </row>
    <row r="17310" spans="1:5" ht="14.4" x14ac:dyDescent="0.3">
      <c r="A17310" s="2">
        <f>ROW()</f>
        <v>17310</v>
      </c>
      <c r="E17310" s="50"/>
    </row>
    <row r="17311" spans="1:5" ht="14.4" x14ac:dyDescent="0.3">
      <c r="A17311" s="2">
        <f>ROW()</f>
        <v>17311</v>
      </c>
      <c r="E17311" s="50"/>
    </row>
    <row r="17312" spans="1:5" ht="14.4" x14ac:dyDescent="0.3">
      <c r="A17312" s="2">
        <f>ROW()</f>
        <v>17312</v>
      </c>
      <c r="E17312" s="50"/>
    </row>
    <row r="17313" spans="1:5" ht="14.4" x14ac:dyDescent="0.3">
      <c r="A17313" s="2">
        <f>ROW()</f>
        <v>17313</v>
      </c>
      <c r="E17313" s="50"/>
    </row>
    <row r="17314" spans="1:5" ht="14.4" x14ac:dyDescent="0.3">
      <c r="A17314" s="2">
        <f>ROW()</f>
        <v>17314</v>
      </c>
      <c r="E17314" s="50"/>
    </row>
    <row r="17315" spans="1:5" ht="14.4" x14ac:dyDescent="0.3">
      <c r="A17315" s="2">
        <f>ROW()</f>
        <v>17315</v>
      </c>
      <c r="E17315" s="50"/>
    </row>
    <row r="17316" spans="1:5" ht="14.4" x14ac:dyDescent="0.3">
      <c r="A17316" s="2">
        <f>ROW()</f>
        <v>17316</v>
      </c>
      <c r="E17316" s="50"/>
    </row>
    <row r="17317" spans="1:5" ht="14.4" x14ac:dyDescent="0.3">
      <c r="A17317" s="2">
        <f>ROW()</f>
        <v>17317</v>
      </c>
      <c r="E17317" s="50"/>
    </row>
    <row r="17318" spans="1:5" ht="14.4" x14ac:dyDescent="0.3">
      <c r="A17318" s="2">
        <f>ROW()</f>
        <v>17318</v>
      </c>
      <c r="E17318" s="50"/>
    </row>
    <row r="17319" spans="1:5" ht="14.4" x14ac:dyDescent="0.3">
      <c r="A17319" s="2">
        <f>ROW()</f>
        <v>17319</v>
      </c>
      <c r="E17319" s="50"/>
    </row>
    <row r="17320" spans="1:5" ht="14.4" x14ac:dyDescent="0.3">
      <c r="A17320" s="2">
        <f>ROW()</f>
        <v>17320</v>
      </c>
      <c r="E17320" s="50"/>
    </row>
    <row r="17321" spans="1:5" ht="14.4" x14ac:dyDescent="0.3">
      <c r="A17321" s="2">
        <f>ROW()</f>
        <v>17321</v>
      </c>
      <c r="E17321" s="50"/>
    </row>
    <row r="17322" spans="1:5" ht="14.4" x14ac:dyDescent="0.3">
      <c r="A17322" s="2">
        <f>ROW()</f>
        <v>17322</v>
      </c>
      <c r="E17322" s="50"/>
    </row>
    <row r="17323" spans="1:5" ht="14.4" x14ac:dyDescent="0.3">
      <c r="A17323" s="2">
        <f>ROW()</f>
        <v>17323</v>
      </c>
      <c r="E17323" s="50"/>
    </row>
    <row r="17324" spans="1:5" ht="14.4" x14ac:dyDescent="0.3">
      <c r="A17324" s="2">
        <f>ROW()</f>
        <v>17324</v>
      </c>
      <c r="E17324" s="50"/>
    </row>
    <row r="17325" spans="1:5" ht="14.4" x14ac:dyDescent="0.3">
      <c r="A17325" s="2">
        <f>ROW()</f>
        <v>17325</v>
      </c>
      <c r="E17325" s="50"/>
    </row>
    <row r="17326" spans="1:5" ht="14.4" x14ac:dyDescent="0.3">
      <c r="A17326" s="2">
        <f>ROW()</f>
        <v>17326</v>
      </c>
      <c r="E17326" s="50"/>
    </row>
    <row r="17327" spans="1:5" ht="14.4" x14ac:dyDescent="0.3">
      <c r="A17327" s="2">
        <f>ROW()</f>
        <v>17327</v>
      </c>
      <c r="E17327" s="50"/>
    </row>
    <row r="17328" spans="1:5" ht="14.4" x14ac:dyDescent="0.3">
      <c r="A17328" s="2">
        <f>ROW()</f>
        <v>17328</v>
      </c>
      <c r="E17328" s="50"/>
    </row>
    <row r="17329" spans="1:5" ht="14.4" x14ac:dyDescent="0.3">
      <c r="A17329" s="2">
        <f>ROW()</f>
        <v>17329</v>
      </c>
      <c r="E17329" s="50"/>
    </row>
    <row r="17330" spans="1:5" ht="14.4" x14ac:dyDescent="0.3">
      <c r="A17330" s="2">
        <f>ROW()</f>
        <v>17330</v>
      </c>
      <c r="E17330" s="50"/>
    </row>
    <row r="17331" spans="1:5" ht="14.4" x14ac:dyDescent="0.3">
      <c r="A17331" s="2">
        <f>ROW()</f>
        <v>17331</v>
      </c>
      <c r="E17331" s="50"/>
    </row>
    <row r="17332" spans="1:5" ht="14.4" x14ac:dyDescent="0.3">
      <c r="A17332" s="2">
        <f>ROW()</f>
        <v>17332</v>
      </c>
      <c r="E17332" s="50"/>
    </row>
    <row r="17333" spans="1:5" ht="14.4" x14ac:dyDescent="0.3">
      <c r="A17333" s="2">
        <f>ROW()</f>
        <v>17333</v>
      </c>
      <c r="E17333" s="50"/>
    </row>
    <row r="17334" spans="1:5" ht="14.4" x14ac:dyDescent="0.3">
      <c r="A17334" s="2">
        <f>ROW()</f>
        <v>17334</v>
      </c>
      <c r="E17334" s="50"/>
    </row>
    <row r="17335" spans="1:5" ht="14.4" x14ac:dyDescent="0.3">
      <c r="A17335" s="2">
        <f>ROW()</f>
        <v>17335</v>
      </c>
      <c r="E17335" s="50"/>
    </row>
    <row r="17336" spans="1:5" ht="14.4" x14ac:dyDescent="0.3">
      <c r="A17336" s="2">
        <f>ROW()</f>
        <v>17336</v>
      </c>
      <c r="E17336" s="50"/>
    </row>
    <row r="17337" spans="1:5" ht="14.4" x14ac:dyDescent="0.3">
      <c r="A17337" s="2">
        <f>ROW()</f>
        <v>17337</v>
      </c>
      <c r="E17337" s="50"/>
    </row>
    <row r="17338" spans="1:5" ht="14.4" x14ac:dyDescent="0.3">
      <c r="A17338" s="2">
        <f>ROW()</f>
        <v>17338</v>
      </c>
      <c r="E17338" s="50"/>
    </row>
    <row r="17339" spans="1:5" ht="14.4" x14ac:dyDescent="0.3">
      <c r="A17339" s="2">
        <f>ROW()</f>
        <v>17339</v>
      </c>
      <c r="E17339" s="50"/>
    </row>
    <row r="17340" spans="1:5" ht="14.4" x14ac:dyDescent="0.3">
      <c r="A17340" s="2">
        <f>ROW()</f>
        <v>17340</v>
      </c>
      <c r="E17340" s="50"/>
    </row>
    <row r="17341" spans="1:5" ht="14.4" x14ac:dyDescent="0.3">
      <c r="A17341" s="2">
        <f>ROW()</f>
        <v>17341</v>
      </c>
      <c r="E17341" s="50"/>
    </row>
    <row r="17342" spans="1:5" ht="14.4" x14ac:dyDescent="0.3">
      <c r="A17342" s="2">
        <f>ROW()</f>
        <v>17342</v>
      </c>
      <c r="E17342" s="50"/>
    </row>
    <row r="17343" spans="1:5" ht="14.4" x14ac:dyDescent="0.3">
      <c r="A17343" s="2">
        <f>ROW()</f>
        <v>17343</v>
      </c>
      <c r="E17343" s="50"/>
    </row>
    <row r="17344" spans="1:5" ht="14.4" x14ac:dyDescent="0.3">
      <c r="A17344" s="2">
        <f>ROW()</f>
        <v>17344</v>
      </c>
      <c r="E17344" s="50"/>
    </row>
    <row r="17345" spans="1:5" ht="14.4" x14ac:dyDescent="0.3">
      <c r="A17345" s="2">
        <f>ROW()</f>
        <v>17345</v>
      </c>
      <c r="E17345" s="50"/>
    </row>
    <row r="17346" spans="1:5" ht="14.4" x14ac:dyDescent="0.3">
      <c r="A17346" s="2">
        <f>ROW()</f>
        <v>17346</v>
      </c>
      <c r="E17346" s="50"/>
    </row>
    <row r="17347" spans="1:5" ht="14.4" x14ac:dyDescent="0.3">
      <c r="A17347" s="2">
        <f>ROW()</f>
        <v>17347</v>
      </c>
      <c r="E17347" s="50"/>
    </row>
    <row r="17348" spans="1:5" ht="14.4" x14ac:dyDescent="0.3">
      <c r="A17348" s="2">
        <f>ROW()</f>
        <v>17348</v>
      </c>
      <c r="E17348" s="50"/>
    </row>
    <row r="17349" spans="1:5" ht="14.4" x14ac:dyDescent="0.3">
      <c r="A17349" s="2">
        <f>ROW()</f>
        <v>17349</v>
      </c>
      <c r="E17349" s="50"/>
    </row>
    <row r="17350" spans="1:5" ht="14.4" x14ac:dyDescent="0.3">
      <c r="A17350" s="2">
        <f>ROW()</f>
        <v>17350</v>
      </c>
      <c r="E17350" s="50"/>
    </row>
    <row r="17351" spans="1:5" ht="14.4" x14ac:dyDescent="0.3">
      <c r="A17351" s="2">
        <f>ROW()</f>
        <v>17351</v>
      </c>
      <c r="E17351" s="50"/>
    </row>
    <row r="17352" spans="1:5" ht="14.4" x14ac:dyDescent="0.3">
      <c r="A17352" s="2">
        <f>ROW()</f>
        <v>17352</v>
      </c>
      <c r="E17352" s="50"/>
    </row>
    <row r="17353" spans="1:5" ht="14.4" x14ac:dyDescent="0.3">
      <c r="A17353" s="2">
        <f>ROW()</f>
        <v>17353</v>
      </c>
      <c r="E17353" s="50"/>
    </row>
    <row r="17354" spans="1:5" ht="14.4" x14ac:dyDescent="0.3">
      <c r="A17354" s="2">
        <f>ROW()</f>
        <v>17354</v>
      </c>
      <c r="E17354" s="50"/>
    </row>
    <row r="17355" spans="1:5" ht="14.4" x14ac:dyDescent="0.3">
      <c r="A17355" s="2">
        <f>ROW()</f>
        <v>17355</v>
      </c>
      <c r="E17355" s="50"/>
    </row>
    <row r="17356" spans="1:5" ht="14.4" x14ac:dyDescent="0.3">
      <c r="A17356" s="2">
        <f>ROW()</f>
        <v>17356</v>
      </c>
      <c r="E17356" s="50"/>
    </row>
    <row r="17357" spans="1:5" ht="14.4" x14ac:dyDescent="0.3">
      <c r="A17357" s="2">
        <f>ROW()</f>
        <v>17357</v>
      </c>
      <c r="E17357" s="50"/>
    </row>
    <row r="17358" spans="1:5" ht="14.4" x14ac:dyDescent="0.3">
      <c r="A17358" s="2">
        <f>ROW()</f>
        <v>17358</v>
      </c>
      <c r="E17358" s="50"/>
    </row>
    <row r="17359" spans="1:5" ht="14.4" x14ac:dyDescent="0.3">
      <c r="A17359" s="2">
        <f>ROW()</f>
        <v>17359</v>
      </c>
      <c r="E17359" s="50"/>
    </row>
    <row r="17360" spans="1:5" ht="14.4" x14ac:dyDescent="0.3">
      <c r="A17360" s="2">
        <f>ROW()</f>
        <v>17360</v>
      </c>
      <c r="E17360" s="50"/>
    </row>
    <row r="17361" spans="1:5" ht="14.4" x14ac:dyDescent="0.3">
      <c r="A17361" s="2">
        <f>ROW()</f>
        <v>17361</v>
      </c>
      <c r="E17361" s="50"/>
    </row>
    <row r="17362" spans="1:5" ht="14.4" x14ac:dyDescent="0.3">
      <c r="A17362" s="2">
        <f>ROW()</f>
        <v>17362</v>
      </c>
      <c r="E17362" s="50"/>
    </row>
    <row r="17363" spans="1:5" ht="14.4" x14ac:dyDescent="0.3">
      <c r="A17363" s="2">
        <f>ROW()</f>
        <v>17363</v>
      </c>
      <c r="E17363" s="50"/>
    </row>
    <row r="17364" spans="1:5" ht="14.4" x14ac:dyDescent="0.3">
      <c r="A17364" s="2">
        <f>ROW()</f>
        <v>17364</v>
      </c>
      <c r="E17364" s="50"/>
    </row>
    <row r="17365" spans="1:5" ht="14.4" x14ac:dyDescent="0.3">
      <c r="A17365" s="2">
        <f>ROW()</f>
        <v>17365</v>
      </c>
      <c r="E17365" s="50"/>
    </row>
    <row r="17366" spans="1:5" ht="14.4" x14ac:dyDescent="0.3">
      <c r="A17366" s="2">
        <f>ROW()</f>
        <v>17366</v>
      </c>
      <c r="E17366" s="50"/>
    </row>
    <row r="17367" spans="1:5" ht="14.4" x14ac:dyDescent="0.3">
      <c r="A17367" s="2">
        <f>ROW()</f>
        <v>17367</v>
      </c>
      <c r="E17367" s="50"/>
    </row>
    <row r="17368" spans="1:5" ht="14.4" x14ac:dyDescent="0.3">
      <c r="A17368" s="2">
        <f>ROW()</f>
        <v>17368</v>
      </c>
      <c r="E17368" s="50"/>
    </row>
    <row r="17369" spans="1:5" ht="14.4" x14ac:dyDescent="0.3">
      <c r="A17369" s="2">
        <f>ROW()</f>
        <v>17369</v>
      </c>
      <c r="E17369" s="50"/>
    </row>
    <row r="17370" spans="1:5" ht="14.4" x14ac:dyDescent="0.3">
      <c r="A17370" s="2">
        <f>ROW()</f>
        <v>17370</v>
      </c>
      <c r="E17370" s="50"/>
    </row>
    <row r="17371" spans="1:5" ht="14.4" x14ac:dyDescent="0.3">
      <c r="A17371" s="2">
        <f>ROW()</f>
        <v>17371</v>
      </c>
      <c r="E17371" s="50"/>
    </row>
    <row r="17372" spans="1:5" ht="14.4" x14ac:dyDescent="0.3">
      <c r="A17372" s="2">
        <f>ROW()</f>
        <v>17372</v>
      </c>
      <c r="E17372" s="50"/>
    </row>
    <row r="17373" spans="1:5" ht="14.4" x14ac:dyDescent="0.3">
      <c r="A17373" s="2">
        <f>ROW()</f>
        <v>17373</v>
      </c>
      <c r="E17373" s="50"/>
    </row>
    <row r="17374" spans="1:5" ht="14.4" x14ac:dyDescent="0.3">
      <c r="A17374" s="2">
        <f>ROW()</f>
        <v>17374</v>
      </c>
      <c r="E17374" s="50"/>
    </row>
    <row r="17375" spans="1:5" ht="14.4" x14ac:dyDescent="0.3">
      <c r="A17375" s="2">
        <f>ROW()</f>
        <v>17375</v>
      </c>
      <c r="E17375" s="50"/>
    </row>
    <row r="17376" spans="1:5" ht="14.4" x14ac:dyDescent="0.3">
      <c r="A17376" s="2">
        <f>ROW()</f>
        <v>17376</v>
      </c>
      <c r="E17376" s="50"/>
    </row>
    <row r="17377" spans="1:5" ht="14.4" x14ac:dyDescent="0.3">
      <c r="A17377" s="2">
        <f>ROW()</f>
        <v>17377</v>
      </c>
      <c r="E17377" s="50"/>
    </row>
    <row r="17378" spans="1:5" ht="14.4" x14ac:dyDescent="0.3">
      <c r="A17378" s="2">
        <f>ROW()</f>
        <v>17378</v>
      </c>
      <c r="E17378" s="50"/>
    </row>
    <row r="17379" spans="1:5" ht="14.4" x14ac:dyDescent="0.3">
      <c r="A17379" s="2">
        <f>ROW()</f>
        <v>17379</v>
      </c>
      <c r="E17379" s="50"/>
    </row>
    <row r="17380" spans="1:5" ht="14.4" x14ac:dyDescent="0.3">
      <c r="A17380" s="2">
        <f>ROW()</f>
        <v>17380</v>
      </c>
      <c r="E17380" s="50"/>
    </row>
    <row r="17381" spans="1:5" ht="14.4" x14ac:dyDescent="0.3">
      <c r="A17381" s="2">
        <f>ROW()</f>
        <v>17381</v>
      </c>
      <c r="E17381" s="50"/>
    </row>
    <row r="17382" spans="1:5" ht="14.4" x14ac:dyDescent="0.3">
      <c r="A17382" s="2">
        <f>ROW()</f>
        <v>17382</v>
      </c>
      <c r="E17382" s="50"/>
    </row>
    <row r="17383" spans="1:5" ht="14.4" x14ac:dyDescent="0.3">
      <c r="A17383" s="2">
        <f>ROW()</f>
        <v>17383</v>
      </c>
      <c r="E17383" s="50"/>
    </row>
    <row r="17384" spans="1:5" ht="14.4" x14ac:dyDescent="0.3">
      <c r="A17384" s="2">
        <f>ROW()</f>
        <v>17384</v>
      </c>
      <c r="E17384" s="50"/>
    </row>
    <row r="17385" spans="1:5" ht="14.4" x14ac:dyDescent="0.3">
      <c r="A17385" s="2">
        <f>ROW()</f>
        <v>17385</v>
      </c>
      <c r="E17385" s="50"/>
    </row>
    <row r="17386" spans="1:5" ht="14.4" x14ac:dyDescent="0.3">
      <c r="A17386" s="2">
        <f>ROW()</f>
        <v>17386</v>
      </c>
      <c r="E17386" s="50"/>
    </row>
    <row r="17387" spans="1:5" ht="14.4" x14ac:dyDescent="0.3">
      <c r="A17387" s="2">
        <f>ROW()</f>
        <v>17387</v>
      </c>
      <c r="E17387" s="50"/>
    </row>
    <row r="17388" spans="1:5" ht="14.4" x14ac:dyDescent="0.3">
      <c r="A17388" s="2">
        <f>ROW()</f>
        <v>17388</v>
      </c>
      <c r="E17388" s="50"/>
    </row>
    <row r="17389" spans="1:5" ht="14.4" x14ac:dyDescent="0.3">
      <c r="A17389" s="2">
        <f>ROW()</f>
        <v>17389</v>
      </c>
      <c r="E17389" s="50"/>
    </row>
    <row r="17390" spans="1:5" ht="14.4" x14ac:dyDescent="0.3">
      <c r="A17390" s="2">
        <f>ROW()</f>
        <v>17390</v>
      </c>
      <c r="E17390" s="50"/>
    </row>
    <row r="17391" spans="1:5" ht="14.4" x14ac:dyDescent="0.3">
      <c r="A17391" s="2">
        <f>ROW()</f>
        <v>17391</v>
      </c>
      <c r="E17391" s="50"/>
    </row>
    <row r="17392" spans="1:5" ht="14.4" x14ac:dyDescent="0.3">
      <c r="A17392" s="2">
        <f>ROW()</f>
        <v>17392</v>
      </c>
      <c r="E17392" s="50"/>
    </row>
    <row r="17393" spans="1:5" ht="14.4" x14ac:dyDescent="0.3">
      <c r="A17393" s="2">
        <f>ROW()</f>
        <v>17393</v>
      </c>
      <c r="E17393" s="50"/>
    </row>
    <row r="17394" spans="1:5" ht="14.4" x14ac:dyDescent="0.3">
      <c r="A17394" s="2">
        <f>ROW()</f>
        <v>17394</v>
      </c>
      <c r="E17394" s="50"/>
    </row>
    <row r="17395" spans="1:5" ht="14.4" x14ac:dyDescent="0.3">
      <c r="A17395" s="2">
        <f>ROW()</f>
        <v>17395</v>
      </c>
      <c r="E17395" s="50"/>
    </row>
    <row r="17396" spans="1:5" ht="14.4" x14ac:dyDescent="0.3">
      <c r="A17396" s="2">
        <f>ROW()</f>
        <v>17396</v>
      </c>
      <c r="E17396" s="50"/>
    </row>
    <row r="17397" spans="1:5" ht="14.4" x14ac:dyDescent="0.3">
      <c r="A17397" s="2">
        <f>ROW()</f>
        <v>17397</v>
      </c>
      <c r="E17397" s="50"/>
    </row>
    <row r="17398" spans="1:5" ht="14.4" x14ac:dyDescent="0.3">
      <c r="A17398" s="2">
        <f>ROW()</f>
        <v>17398</v>
      </c>
      <c r="E17398" s="50"/>
    </row>
    <row r="17399" spans="1:5" ht="14.4" x14ac:dyDescent="0.3">
      <c r="A17399" s="2">
        <f>ROW()</f>
        <v>17399</v>
      </c>
      <c r="E17399" s="50"/>
    </row>
    <row r="17400" spans="1:5" ht="14.4" x14ac:dyDescent="0.3">
      <c r="A17400" s="2">
        <f>ROW()</f>
        <v>17400</v>
      </c>
      <c r="E17400" s="50"/>
    </row>
    <row r="17401" spans="1:5" ht="14.4" x14ac:dyDescent="0.3">
      <c r="A17401" s="2">
        <f>ROW()</f>
        <v>17401</v>
      </c>
      <c r="E17401" s="50"/>
    </row>
    <row r="17402" spans="1:5" ht="14.4" x14ac:dyDescent="0.3">
      <c r="A17402" s="2">
        <f>ROW()</f>
        <v>17402</v>
      </c>
      <c r="E17402" s="50"/>
    </row>
    <row r="17403" spans="1:5" ht="14.4" x14ac:dyDescent="0.3">
      <c r="A17403" s="2">
        <f>ROW()</f>
        <v>17403</v>
      </c>
      <c r="E17403" s="50"/>
    </row>
    <row r="17404" spans="1:5" ht="14.4" x14ac:dyDescent="0.3">
      <c r="A17404" s="2">
        <f>ROW()</f>
        <v>17404</v>
      </c>
      <c r="E17404" s="50"/>
    </row>
    <row r="17405" spans="1:5" ht="14.4" x14ac:dyDescent="0.3">
      <c r="A17405" s="2">
        <f>ROW()</f>
        <v>17405</v>
      </c>
      <c r="E17405" s="50"/>
    </row>
    <row r="17406" spans="1:5" ht="14.4" x14ac:dyDescent="0.3">
      <c r="A17406" s="2">
        <f>ROW()</f>
        <v>17406</v>
      </c>
      <c r="E17406" s="50"/>
    </row>
    <row r="17407" spans="1:5" ht="14.4" x14ac:dyDescent="0.3">
      <c r="A17407" s="2">
        <f>ROW()</f>
        <v>17407</v>
      </c>
      <c r="E17407" s="50"/>
    </row>
    <row r="17408" spans="1:5" ht="14.4" x14ac:dyDescent="0.3">
      <c r="A17408" s="2">
        <f>ROW()</f>
        <v>17408</v>
      </c>
      <c r="E17408" s="50"/>
    </row>
    <row r="17409" spans="1:5" ht="14.4" x14ac:dyDescent="0.3">
      <c r="A17409" s="2">
        <f>ROW()</f>
        <v>17409</v>
      </c>
      <c r="E17409" s="50"/>
    </row>
    <row r="17410" spans="1:5" ht="14.4" x14ac:dyDescent="0.3">
      <c r="A17410" s="2">
        <f>ROW()</f>
        <v>17410</v>
      </c>
      <c r="E17410" s="50"/>
    </row>
    <row r="17411" spans="1:5" ht="14.4" x14ac:dyDescent="0.3">
      <c r="A17411" s="2">
        <f>ROW()</f>
        <v>17411</v>
      </c>
      <c r="E17411" s="50"/>
    </row>
    <row r="17412" spans="1:5" ht="14.4" x14ac:dyDescent="0.3">
      <c r="A17412" s="2">
        <f>ROW()</f>
        <v>17412</v>
      </c>
      <c r="E17412" s="50"/>
    </row>
    <row r="17413" spans="1:5" ht="14.4" x14ac:dyDescent="0.3">
      <c r="A17413" s="2">
        <f>ROW()</f>
        <v>17413</v>
      </c>
      <c r="E17413" s="50"/>
    </row>
    <row r="17414" spans="1:5" ht="14.4" x14ac:dyDescent="0.3">
      <c r="A17414" s="2">
        <f>ROW()</f>
        <v>17414</v>
      </c>
      <c r="E17414" s="50"/>
    </row>
    <row r="17415" spans="1:5" ht="14.4" x14ac:dyDescent="0.3">
      <c r="A17415" s="2">
        <f>ROW()</f>
        <v>17415</v>
      </c>
      <c r="E17415" s="50"/>
    </row>
    <row r="17416" spans="1:5" ht="14.4" x14ac:dyDescent="0.3">
      <c r="A17416" s="2">
        <f>ROW()</f>
        <v>17416</v>
      </c>
      <c r="E17416" s="50"/>
    </row>
    <row r="17417" spans="1:5" ht="14.4" x14ac:dyDescent="0.3">
      <c r="A17417" s="2">
        <f>ROW()</f>
        <v>17417</v>
      </c>
      <c r="E17417" s="50"/>
    </row>
    <row r="17418" spans="1:5" ht="14.4" x14ac:dyDescent="0.3">
      <c r="A17418" s="2">
        <f>ROW()</f>
        <v>17418</v>
      </c>
      <c r="E17418" s="50"/>
    </row>
    <row r="17419" spans="1:5" ht="14.4" x14ac:dyDescent="0.3">
      <c r="A17419" s="2">
        <f>ROW()</f>
        <v>17419</v>
      </c>
      <c r="E17419" s="50"/>
    </row>
    <row r="17420" spans="1:5" ht="14.4" x14ac:dyDescent="0.3">
      <c r="A17420" s="2">
        <f>ROW()</f>
        <v>17420</v>
      </c>
      <c r="E17420" s="50"/>
    </row>
    <row r="17421" spans="1:5" ht="14.4" x14ac:dyDescent="0.3">
      <c r="A17421" s="2">
        <f>ROW()</f>
        <v>17421</v>
      </c>
      <c r="E17421" s="50"/>
    </row>
    <row r="17422" spans="1:5" ht="14.4" x14ac:dyDescent="0.3">
      <c r="A17422" s="2">
        <f>ROW()</f>
        <v>17422</v>
      </c>
      <c r="E17422" s="50"/>
    </row>
    <row r="17423" spans="1:5" ht="14.4" x14ac:dyDescent="0.3">
      <c r="A17423" s="2">
        <f>ROW()</f>
        <v>17423</v>
      </c>
      <c r="E17423" s="50"/>
    </row>
    <row r="17424" spans="1:5" ht="14.4" x14ac:dyDescent="0.3">
      <c r="A17424" s="2">
        <f>ROW()</f>
        <v>17424</v>
      </c>
      <c r="E17424" s="50"/>
    </row>
    <row r="17425" spans="1:5" ht="14.4" x14ac:dyDescent="0.3">
      <c r="A17425" s="2">
        <f>ROW()</f>
        <v>17425</v>
      </c>
      <c r="E17425" s="50"/>
    </row>
    <row r="17426" spans="1:5" ht="14.4" x14ac:dyDescent="0.3">
      <c r="A17426" s="2">
        <f>ROW()</f>
        <v>17426</v>
      </c>
      <c r="E17426" s="50"/>
    </row>
    <row r="17427" spans="1:5" ht="14.4" x14ac:dyDescent="0.3">
      <c r="A17427" s="2">
        <f>ROW()</f>
        <v>17427</v>
      </c>
      <c r="E17427" s="50"/>
    </row>
    <row r="17428" spans="1:5" ht="14.4" x14ac:dyDescent="0.3">
      <c r="A17428" s="2">
        <f>ROW()</f>
        <v>17428</v>
      </c>
      <c r="E17428" s="50"/>
    </row>
    <row r="17429" spans="1:5" ht="14.4" x14ac:dyDescent="0.3">
      <c r="A17429" s="2">
        <f>ROW()</f>
        <v>17429</v>
      </c>
      <c r="E17429" s="50"/>
    </row>
    <row r="17430" spans="1:5" ht="14.4" x14ac:dyDescent="0.3">
      <c r="A17430" s="2">
        <f>ROW()</f>
        <v>17430</v>
      </c>
      <c r="E17430" s="50"/>
    </row>
    <row r="17431" spans="1:5" ht="14.4" x14ac:dyDescent="0.3">
      <c r="A17431" s="2">
        <f>ROW()</f>
        <v>17431</v>
      </c>
      <c r="E17431" s="50"/>
    </row>
    <row r="17432" spans="1:5" ht="14.4" x14ac:dyDescent="0.3">
      <c r="A17432" s="2">
        <f>ROW()</f>
        <v>17432</v>
      </c>
      <c r="E17432" s="50"/>
    </row>
    <row r="17433" spans="1:5" ht="14.4" x14ac:dyDescent="0.3">
      <c r="A17433" s="2">
        <f>ROW()</f>
        <v>17433</v>
      </c>
      <c r="E17433" s="50"/>
    </row>
    <row r="17434" spans="1:5" ht="14.4" x14ac:dyDescent="0.3">
      <c r="A17434" s="2">
        <f>ROW()</f>
        <v>17434</v>
      </c>
      <c r="E17434" s="50"/>
    </row>
    <row r="17435" spans="1:5" ht="14.4" x14ac:dyDescent="0.3">
      <c r="A17435" s="2">
        <f>ROW()</f>
        <v>17435</v>
      </c>
      <c r="E17435" s="50"/>
    </row>
    <row r="17436" spans="1:5" ht="14.4" x14ac:dyDescent="0.3">
      <c r="A17436" s="2">
        <f>ROW()</f>
        <v>17436</v>
      </c>
      <c r="E17436" s="50"/>
    </row>
    <row r="17437" spans="1:5" ht="14.4" x14ac:dyDescent="0.3">
      <c r="A17437" s="2">
        <f>ROW()</f>
        <v>17437</v>
      </c>
      <c r="E17437" s="50"/>
    </row>
    <row r="17438" spans="1:5" ht="14.4" x14ac:dyDescent="0.3">
      <c r="A17438" s="2">
        <f>ROW()</f>
        <v>17438</v>
      </c>
      <c r="E17438" s="50"/>
    </row>
    <row r="17439" spans="1:5" ht="14.4" x14ac:dyDescent="0.3">
      <c r="A17439" s="2">
        <f>ROW()</f>
        <v>17439</v>
      </c>
      <c r="E17439" s="50"/>
    </row>
    <row r="17440" spans="1:5" ht="14.4" x14ac:dyDescent="0.3">
      <c r="A17440" s="2">
        <f>ROW()</f>
        <v>17440</v>
      </c>
      <c r="E17440" s="50"/>
    </row>
    <row r="17441" spans="1:5" ht="14.4" x14ac:dyDescent="0.3">
      <c r="A17441" s="2">
        <f>ROW()</f>
        <v>17441</v>
      </c>
      <c r="E17441" s="50"/>
    </row>
    <row r="17442" spans="1:5" ht="14.4" x14ac:dyDescent="0.3">
      <c r="A17442" s="2">
        <f>ROW()</f>
        <v>17442</v>
      </c>
      <c r="E17442" s="50"/>
    </row>
    <row r="17443" spans="1:5" ht="14.4" x14ac:dyDescent="0.3">
      <c r="A17443" s="2">
        <f>ROW()</f>
        <v>17443</v>
      </c>
      <c r="E17443" s="50"/>
    </row>
    <row r="17444" spans="1:5" ht="14.4" x14ac:dyDescent="0.3">
      <c r="A17444" s="2">
        <f>ROW()</f>
        <v>17444</v>
      </c>
      <c r="E17444" s="50"/>
    </row>
    <row r="17445" spans="1:5" ht="14.4" x14ac:dyDescent="0.3">
      <c r="A17445" s="2">
        <f>ROW()</f>
        <v>17445</v>
      </c>
      <c r="E17445" s="50"/>
    </row>
    <row r="17446" spans="1:5" ht="14.4" x14ac:dyDescent="0.3">
      <c r="A17446" s="2">
        <f>ROW()</f>
        <v>17446</v>
      </c>
      <c r="E17446" s="50"/>
    </row>
    <row r="17447" spans="1:5" ht="14.4" x14ac:dyDescent="0.3">
      <c r="A17447" s="2">
        <f>ROW()</f>
        <v>17447</v>
      </c>
      <c r="E17447" s="50"/>
    </row>
    <row r="17448" spans="1:5" ht="14.4" x14ac:dyDescent="0.3">
      <c r="A17448" s="2">
        <f>ROW()</f>
        <v>17448</v>
      </c>
      <c r="E17448" s="50"/>
    </row>
    <row r="17449" spans="1:5" ht="14.4" x14ac:dyDescent="0.3">
      <c r="A17449" s="2">
        <f>ROW()</f>
        <v>17449</v>
      </c>
      <c r="E17449" s="50"/>
    </row>
    <row r="17450" spans="1:5" ht="14.4" x14ac:dyDescent="0.3">
      <c r="A17450" s="2">
        <f>ROW()</f>
        <v>17450</v>
      </c>
      <c r="E17450" s="50"/>
    </row>
    <row r="17451" spans="1:5" ht="14.4" x14ac:dyDescent="0.3">
      <c r="A17451" s="2">
        <f>ROW()</f>
        <v>17451</v>
      </c>
      <c r="E17451" s="50"/>
    </row>
    <row r="17452" spans="1:5" ht="14.4" x14ac:dyDescent="0.3">
      <c r="A17452" s="2">
        <f>ROW()</f>
        <v>17452</v>
      </c>
      <c r="E17452" s="50"/>
    </row>
    <row r="17453" spans="1:5" ht="14.4" x14ac:dyDescent="0.3">
      <c r="A17453" s="2">
        <f>ROW()</f>
        <v>17453</v>
      </c>
      <c r="E17453" s="50"/>
    </row>
    <row r="17454" spans="1:5" ht="14.4" x14ac:dyDescent="0.3">
      <c r="A17454" s="2">
        <f>ROW()</f>
        <v>17454</v>
      </c>
      <c r="E17454" s="50"/>
    </row>
    <row r="17455" spans="1:5" ht="14.4" x14ac:dyDescent="0.3">
      <c r="A17455" s="2">
        <f>ROW()</f>
        <v>17455</v>
      </c>
      <c r="E17455" s="50"/>
    </row>
    <row r="17456" spans="1:5" ht="14.4" x14ac:dyDescent="0.3">
      <c r="A17456" s="2">
        <f>ROW()</f>
        <v>17456</v>
      </c>
      <c r="E17456" s="50"/>
    </row>
    <row r="17457" spans="1:5" ht="14.4" x14ac:dyDescent="0.3">
      <c r="A17457" s="2">
        <f>ROW()</f>
        <v>17457</v>
      </c>
      <c r="E17457" s="50"/>
    </row>
    <row r="17458" spans="1:5" ht="14.4" x14ac:dyDescent="0.3">
      <c r="A17458" s="2">
        <f>ROW()</f>
        <v>17458</v>
      </c>
      <c r="E17458" s="50"/>
    </row>
    <row r="17459" spans="1:5" ht="14.4" x14ac:dyDescent="0.3">
      <c r="A17459" s="2">
        <f>ROW()</f>
        <v>17459</v>
      </c>
      <c r="E17459" s="50"/>
    </row>
    <row r="17460" spans="1:5" ht="14.4" x14ac:dyDescent="0.3">
      <c r="A17460" s="2">
        <f>ROW()</f>
        <v>17460</v>
      </c>
      <c r="E17460" s="50"/>
    </row>
    <row r="17461" spans="1:5" ht="14.4" x14ac:dyDescent="0.3">
      <c r="A17461" s="2">
        <f>ROW()</f>
        <v>17461</v>
      </c>
      <c r="E17461" s="50"/>
    </row>
    <row r="17462" spans="1:5" ht="14.4" x14ac:dyDescent="0.3">
      <c r="A17462" s="2">
        <f>ROW()</f>
        <v>17462</v>
      </c>
      <c r="E17462" s="50"/>
    </row>
    <row r="17463" spans="1:5" ht="14.4" x14ac:dyDescent="0.3">
      <c r="A17463" s="2">
        <f>ROW()</f>
        <v>17463</v>
      </c>
      <c r="E17463" s="50"/>
    </row>
    <row r="17464" spans="1:5" ht="14.4" x14ac:dyDescent="0.3">
      <c r="A17464" s="2">
        <f>ROW()</f>
        <v>17464</v>
      </c>
      <c r="E17464" s="50"/>
    </row>
    <row r="17465" spans="1:5" ht="14.4" x14ac:dyDescent="0.3">
      <c r="A17465" s="2">
        <f>ROW()</f>
        <v>17465</v>
      </c>
      <c r="E17465" s="50"/>
    </row>
    <row r="17466" spans="1:5" ht="14.4" x14ac:dyDescent="0.3">
      <c r="A17466" s="2">
        <f>ROW()</f>
        <v>17466</v>
      </c>
      <c r="E17466" s="50"/>
    </row>
    <row r="17467" spans="1:5" ht="14.4" x14ac:dyDescent="0.3">
      <c r="A17467" s="2">
        <f>ROW()</f>
        <v>17467</v>
      </c>
      <c r="E17467" s="50"/>
    </row>
    <row r="17468" spans="1:5" ht="14.4" x14ac:dyDescent="0.3">
      <c r="A17468" s="2">
        <f>ROW()</f>
        <v>17468</v>
      </c>
      <c r="E17468" s="50"/>
    </row>
    <row r="17469" spans="1:5" ht="14.4" x14ac:dyDescent="0.3">
      <c r="A17469" s="2">
        <f>ROW()</f>
        <v>17469</v>
      </c>
      <c r="E17469" s="50"/>
    </row>
    <row r="17470" spans="1:5" ht="14.4" x14ac:dyDescent="0.3">
      <c r="A17470" s="2">
        <f>ROW()</f>
        <v>17470</v>
      </c>
      <c r="E17470" s="50"/>
    </row>
    <row r="17471" spans="1:5" ht="14.4" x14ac:dyDescent="0.3">
      <c r="A17471" s="2">
        <f>ROW()</f>
        <v>17471</v>
      </c>
      <c r="E17471" s="50"/>
    </row>
    <row r="17472" spans="1:5" ht="14.4" x14ac:dyDescent="0.3">
      <c r="A17472" s="2">
        <f>ROW()</f>
        <v>17472</v>
      </c>
      <c r="E17472" s="50"/>
    </row>
    <row r="17473" spans="1:5" ht="14.4" x14ac:dyDescent="0.3">
      <c r="A17473" s="2">
        <f>ROW()</f>
        <v>17473</v>
      </c>
      <c r="E17473" s="50"/>
    </row>
    <row r="17474" spans="1:5" ht="14.4" x14ac:dyDescent="0.3">
      <c r="A17474" s="2">
        <f>ROW()</f>
        <v>17474</v>
      </c>
      <c r="E17474" s="50"/>
    </row>
    <row r="17475" spans="1:5" ht="14.4" x14ac:dyDescent="0.3">
      <c r="A17475" s="2">
        <f>ROW()</f>
        <v>17475</v>
      </c>
      <c r="E17475" s="50"/>
    </row>
    <row r="17476" spans="1:5" ht="14.4" x14ac:dyDescent="0.3">
      <c r="A17476" s="2">
        <f>ROW()</f>
        <v>17476</v>
      </c>
      <c r="E17476" s="50"/>
    </row>
    <row r="17477" spans="1:5" ht="14.4" x14ac:dyDescent="0.3">
      <c r="A17477" s="2">
        <f>ROW()</f>
        <v>17477</v>
      </c>
      <c r="E17477" s="50"/>
    </row>
    <row r="17478" spans="1:5" ht="14.4" x14ac:dyDescent="0.3">
      <c r="A17478" s="2">
        <f>ROW()</f>
        <v>17478</v>
      </c>
      <c r="E17478" s="50"/>
    </row>
    <row r="17479" spans="1:5" ht="14.4" x14ac:dyDescent="0.3">
      <c r="A17479" s="2">
        <f>ROW()</f>
        <v>17479</v>
      </c>
      <c r="E17479" s="50"/>
    </row>
    <row r="17480" spans="1:5" ht="14.4" x14ac:dyDescent="0.3">
      <c r="A17480" s="2">
        <f>ROW()</f>
        <v>17480</v>
      </c>
      <c r="E17480" s="50"/>
    </row>
    <row r="17481" spans="1:5" ht="14.4" x14ac:dyDescent="0.3">
      <c r="A17481" s="2">
        <f>ROW()</f>
        <v>17481</v>
      </c>
      <c r="E17481" s="50"/>
    </row>
    <row r="17482" spans="1:5" ht="14.4" x14ac:dyDescent="0.3">
      <c r="A17482" s="2">
        <f>ROW()</f>
        <v>17482</v>
      </c>
      <c r="E17482" s="50"/>
    </row>
    <row r="17483" spans="1:5" ht="14.4" x14ac:dyDescent="0.3">
      <c r="A17483" s="2">
        <f>ROW()</f>
        <v>17483</v>
      </c>
      <c r="E17483" s="50"/>
    </row>
    <row r="17484" spans="1:5" ht="14.4" x14ac:dyDescent="0.3">
      <c r="A17484" s="2">
        <f>ROW()</f>
        <v>17484</v>
      </c>
      <c r="E17484" s="50"/>
    </row>
    <row r="17485" spans="1:5" ht="14.4" x14ac:dyDescent="0.3">
      <c r="A17485" s="2">
        <f>ROW()</f>
        <v>17485</v>
      </c>
      <c r="E17485" s="50"/>
    </row>
    <row r="17486" spans="1:5" ht="14.4" x14ac:dyDescent="0.3">
      <c r="A17486" s="2">
        <f>ROW()</f>
        <v>17486</v>
      </c>
      <c r="E17486" s="50"/>
    </row>
    <row r="17487" spans="1:5" ht="14.4" x14ac:dyDescent="0.3">
      <c r="A17487" s="2">
        <f>ROW()</f>
        <v>17487</v>
      </c>
      <c r="E17487" s="50"/>
    </row>
    <row r="17488" spans="1:5" ht="14.4" x14ac:dyDescent="0.3">
      <c r="A17488" s="2">
        <f>ROW()</f>
        <v>17488</v>
      </c>
      <c r="E17488" s="50"/>
    </row>
    <row r="17489" spans="1:5" ht="14.4" x14ac:dyDescent="0.3">
      <c r="A17489" s="2">
        <f>ROW()</f>
        <v>17489</v>
      </c>
      <c r="E17489" s="50"/>
    </row>
    <row r="17490" spans="1:5" ht="14.4" x14ac:dyDescent="0.3">
      <c r="A17490" s="2">
        <f>ROW()</f>
        <v>17490</v>
      </c>
      <c r="E17490" s="50"/>
    </row>
    <row r="17491" spans="1:5" ht="14.4" x14ac:dyDescent="0.3">
      <c r="A17491" s="2">
        <f>ROW()</f>
        <v>17491</v>
      </c>
      <c r="E17491" s="50"/>
    </row>
    <row r="17492" spans="1:5" ht="14.4" x14ac:dyDescent="0.3">
      <c r="A17492" s="2">
        <f>ROW()</f>
        <v>17492</v>
      </c>
      <c r="E17492" s="50"/>
    </row>
    <row r="17493" spans="1:5" ht="14.4" x14ac:dyDescent="0.3">
      <c r="A17493" s="2">
        <f>ROW()</f>
        <v>17493</v>
      </c>
      <c r="E17493" s="50"/>
    </row>
    <row r="17494" spans="1:5" ht="14.4" x14ac:dyDescent="0.3">
      <c r="A17494" s="2">
        <f>ROW()</f>
        <v>17494</v>
      </c>
      <c r="E17494" s="50"/>
    </row>
    <row r="17495" spans="1:5" ht="14.4" x14ac:dyDescent="0.3">
      <c r="A17495" s="2">
        <f>ROW()</f>
        <v>17495</v>
      </c>
      <c r="E17495" s="50"/>
    </row>
    <row r="17496" spans="1:5" ht="14.4" x14ac:dyDescent="0.3">
      <c r="A17496" s="2">
        <f>ROW()</f>
        <v>17496</v>
      </c>
      <c r="E17496" s="50"/>
    </row>
    <row r="17497" spans="1:5" ht="14.4" x14ac:dyDescent="0.3">
      <c r="A17497" s="2">
        <f>ROW()</f>
        <v>17497</v>
      </c>
      <c r="E17497" s="50"/>
    </row>
    <row r="17498" spans="1:5" ht="14.4" x14ac:dyDescent="0.3">
      <c r="A17498" s="2">
        <f>ROW()</f>
        <v>17498</v>
      </c>
      <c r="E17498" s="50"/>
    </row>
    <row r="17499" spans="1:5" ht="14.4" x14ac:dyDescent="0.3">
      <c r="A17499" s="2">
        <f>ROW()</f>
        <v>17499</v>
      </c>
      <c r="E17499" s="50"/>
    </row>
    <row r="17500" spans="1:5" ht="14.4" x14ac:dyDescent="0.3">
      <c r="A17500" s="2">
        <f>ROW()</f>
        <v>17500</v>
      </c>
      <c r="E17500" s="50"/>
    </row>
    <row r="17501" spans="1:5" ht="14.4" x14ac:dyDescent="0.3">
      <c r="A17501" s="2">
        <f>ROW()</f>
        <v>17501</v>
      </c>
      <c r="E17501" s="50"/>
    </row>
    <row r="17502" spans="1:5" ht="14.4" x14ac:dyDescent="0.3">
      <c r="A17502" s="2">
        <f>ROW()</f>
        <v>17502</v>
      </c>
      <c r="E17502" s="50"/>
    </row>
    <row r="17503" spans="1:5" ht="14.4" x14ac:dyDescent="0.3">
      <c r="A17503" s="2">
        <f>ROW()</f>
        <v>17503</v>
      </c>
      <c r="E17503" s="50"/>
    </row>
    <row r="17504" spans="1:5" ht="14.4" x14ac:dyDescent="0.3">
      <c r="A17504" s="2">
        <f>ROW()</f>
        <v>17504</v>
      </c>
      <c r="E17504" s="50"/>
    </row>
    <row r="17505" spans="1:5" ht="14.4" x14ac:dyDescent="0.3">
      <c r="A17505" s="2">
        <f>ROW()</f>
        <v>17505</v>
      </c>
      <c r="E17505" s="50"/>
    </row>
    <row r="17506" spans="1:5" ht="14.4" x14ac:dyDescent="0.3">
      <c r="A17506" s="2">
        <f>ROW()</f>
        <v>17506</v>
      </c>
      <c r="E17506" s="50"/>
    </row>
    <row r="17507" spans="1:5" ht="14.4" x14ac:dyDescent="0.3">
      <c r="A17507" s="2">
        <f>ROW()</f>
        <v>17507</v>
      </c>
      <c r="E17507" s="50"/>
    </row>
    <row r="17508" spans="1:5" ht="14.4" x14ac:dyDescent="0.3">
      <c r="A17508" s="2">
        <f>ROW()</f>
        <v>17508</v>
      </c>
      <c r="E17508" s="50"/>
    </row>
    <row r="17509" spans="1:5" ht="14.4" x14ac:dyDescent="0.3">
      <c r="A17509" s="2">
        <f>ROW()</f>
        <v>17509</v>
      </c>
      <c r="E17509" s="50"/>
    </row>
    <row r="17510" spans="1:5" ht="14.4" x14ac:dyDescent="0.3">
      <c r="A17510" s="2">
        <f>ROW()</f>
        <v>17510</v>
      </c>
      <c r="E17510" s="50"/>
    </row>
    <row r="17511" spans="1:5" ht="14.4" x14ac:dyDescent="0.3">
      <c r="A17511" s="2">
        <f>ROW()</f>
        <v>17511</v>
      </c>
      <c r="E17511" s="50"/>
    </row>
    <row r="17512" spans="1:5" ht="14.4" x14ac:dyDescent="0.3">
      <c r="A17512" s="2">
        <f>ROW()</f>
        <v>17512</v>
      </c>
      <c r="E17512" s="50"/>
    </row>
    <row r="17513" spans="1:5" ht="14.4" x14ac:dyDescent="0.3">
      <c r="A17513" s="2">
        <f>ROW()</f>
        <v>17513</v>
      </c>
      <c r="E17513" s="50"/>
    </row>
    <row r="17514" spans="1:5" ht="14.4" x14ac:dyDescent="0.3">
      <c r="A17514" s="2">
        <f>ROW()</f>
        <v>17514</v>
      </c>
      <c r="E17514" s="50"/>
    </row>
    <row r="17515" spans="1:5" ht="14.4" x14ac:dyDescent="0.3">
      <c r="A17515" s="2">
        <f>ROW()</f>
        <v>17515</v>
      </c>
      <c r="E17515" s="50"/>
    </row>
    <row r="17516" spans="1:5" ht="14.4" x14ac:dyDescent="0.3">
      <c r="A17516" s="2">
        <f>ROW()</f>
        <v>17516</v>
      </c>
      <c r="E17516" s="50"/>
    </row>
    <row r="17517" spans="1:5" ht="14.4" x14ac:dyDescent="0.3">
      <c r="A17517" s="2">
        <f>ROW()</f>
        <v>17517</v>
      </c>
      <c r="E17517" s="50"/>
    </row>
    <row r="17518" spans="1:5" ht="14.4" x14ac:dyDescent="0.3">
      <c r="A17518" s="2">
        <f>ROW()</f>
        <v>17518</v>
      </c>
      <c r="E17518" s="50"/>
    </row>
    <row r="17519" spans="1:5" ht="14.4" x14ac:dyDescent="0.3">
      <c r="A17519" s="2">
        <f>ROW()</f>
        <v>17519</v>
      </c>
      <c r="E17519" s="50"/>
    </row>
    <row r="17520" spans="1:5" ht="14.4" x14ac:dyDescent="0.3">
      <c r="A17520" s="2">
        <f>ROW()</f>
        <v>17520</v>
      </c>
      <c r="E17520" s="50"/>
    </row>
    <row r="17521" spans="1:5" ht="14.4" x14ac:dyDescent="0.3">
      <c r="A17521" s="2">
        <f>ROW()</f>
        <v>17521</v>
      </c>
      <c r="E17521" s="50"/>
    </row>
    <row r="17522" spans="1:5" ht="14.4" x14ac:dyDescent="0.3">
      <c r="A17522" s="2">
        <f>ROW()</f>
        <v>17522</v>
      </c>
      <c r="E17522" s="50"/>
    </row>
    <row r="17523" spans="1:5" ht="14.4" x14ac:dyDescent="0.3">
      <c r="A17523" s="2">
        <f>ROW()</f>
        <v>17523</v>
      </c>
      <c r="E17523" s="50"/>
    </row>
    <row r="17524" spans="1:5" ht="14.4" x14ac:dyDescent="0.3">
      <c r="A17524" s="2">
        <f>ROW()</f>
        <v>17524</v>
      </c>
      <c r="E17524" s="50"/>
    </row>
    <row r="17525" spans="1:5" ht="14.4" x14ac:dyDescent="0.3">
      <c r="A17525" s="2">
        <f>ROW()</f>
        <v>17525</v>
      </c>
      <c r="E17525" s="50"/>
    </row>
    <row r="17526" spans="1:5" ht="14.4" x14ac:dyDescent="0.3">
      <c r="A17526" s="2">
        <f>ROW()</f>
        <v>17526</v>
      </c>
      <c r="E17526" s="50"/>
    </row>
    <row r="17527" spans="1:5" ht="14.4" x14ac:dyDescent="0.3">
      <c r="A17527" s="2">
        <f>ROW()</f>
        <v>17527</v>
      </c>
      <c r="E17527" s="50"/>
    </row>
    <row r="17528" spans="1:5" ht="14.4" x14ac:dyDescent="0.3">
      <c r="A17528" s="2">
        <f>ROW()</f>
        <v>17528</v>
      </c>
      <c r="E17528" s="50"/>
    </row>
    <row r="17529" spans="1:5" ht="14.4" x14ac:dyDescent="0.3">
      <c r="A17529" s="2">
        <f>ROW()</f>
        <v>17529</v>
      </c>
      <c r="E17529" s="50"/>
    </row>
    <row r="17530" spans="1:5" ht="14.4" x14ac:dyDescent="0.3">
      <c r="A17530" s="2">
        <f>ROW()</f>
        <v>17530</v>
      </c>
      <c r="E17530" s="50"/>
    </row>
    <row r="17531" spans="1:5" ht="14.4" x14ac:dyDescent="0.3">
      <c r="A17531" s="2">
        <f>ROW()</f>
        <v>17531</v>
      </c>
      <c r="E17531" s="50"/>
    </row>
    <row r="17532" spans="1:5" ht="14.4" x14ac:dyDescent="0.3">
      <c r="A17532" s="2">
        <f>ROW()</f>
        <v>17532</v>
      </c>
      <c r="E17532" s="50"/>
    </row>
    <row r="17533" spans="1:5" ht="14.4" x14ac:dyDescent="0.3">
      <c r="A17533" s="2">
        <f>ROW()</f>
        <v>17533</v>
      </c>
      <c r="E17533" s="50"/>
    </row>
    <row r="17534" spans="1:5" ht="14.4" x14ac:dyDescent="0.3">
      <c r="A17534" s="2">
        <f>ROW()</f>
        <v>17534</v>
      </c>
      <c r="E17534" s="50"/>
    </row>
    <row r="17535" spans="1:5" ht="14.4" x14ac:dyDescent="0.3">
      <c r="A17535" s="2">
        <f>ROW()</f>
        <v>17535</v>
      </c>
      <c r="E17535" s="50"/>
    </row>
    <row r="17536" spans="1:5" ht="14.4" x14ac:dyDescent="0.3">
      <c r="A17536" s="2">
        <f>ROW()</f>
        <v>17536</v>
      </c>
      <c r="E17536" s="50"/>
    </row>
    <row r="17537" spans="1:5" ht="14.4" x14ac:dyDescent="0.3">
      <c r="A17537" s="2">
        <f>ROW()</f>
        <v>17537</v>
      </c>
      <c r="E17537" s="50"/>
    </row>
    <row r="17538" spans="1:5" ht="14.4" x14ac:dyDescent="0.3">
      <c r="A17538" s="2">
        <f>ROW()</f>
        <v>17538</v>
      </c>
      <c r="E17538" s="50"/>
    </row>
    <row r="17539" spans="1:5" ht="14.4" x14ac:dyDescent="0.3">
      <c r="A17539" s="2">
        <f>ROW()</f>
        <v>17539</v>
      </c>
      <c r="E17539" s="50"/>
    </row>
    <row r="17540" spans="1:5" ht="14.4" x14ac:dyDescent="0.3">
      <c r="A17540" s="2">
        <f>ROW()</f>
        <v>17540</v>
      </c>
      <c r="E17540" s="50"/>
    </row>
    <row r="17541" spans="1:5" ht="14.4" x14ac:dyDescent="0.3">
      <c r="A17541" s="2">
        <f>ROW()</f>
        <v>17541</v>
      </c>
      <c r="E17541" s="50"/>
    </row>
    <row r="17542" spans="1:5" ht="14.4" x14ac:dyDescent="0.3">
      <c r="A17542" s="2">
        <f>ROW()</f>
        <v>17542</v>
      </c>
      <c r="E17542" s="50"/>
    </row>
    <row r="17543" spans="1:5" ht="14.4" x14ac:dyDescent="0.3">
      <c r="A17543" s="2">
        <f>ROW()</f>
        <v>17543</v>
      </c>
      <c r="E17543" s="50"/>
    </row>
    <row r="17544" spans="1:5" ht="14.4" x14ac:dyDescent="0.3">
      <c r="A17544" s="2">
        <f>ROW()</f>
        <v>17544</v>
      </c>
      <c r="E17544" s="50"/>
    </row>
    <row r="17545" spans="1:5" ht="14.4" x14ac:dyDescent="0.3">
      <c r="A17545" s="2">
        <f>ROW()</f>
        <v>17545</v>
      </c>
      <c r="E17545" s="50"/>
    </row>
    <row r="17546" spans="1:5" ht="14.4" x14ac:dyDescent="0.3">
      <c r="A17546" s="2">
        <f>ROW()</f>
        <v>17546</v>
      </c>
      <c r="E17546" s="50"/>
    </row>
    <row r="17547" spans="1:5" ht="14.4" x14ac:dyDescent="0.3">
      <c r="A17547" s="2">
        <f>ROW()</f>
        <v>17547</v>
      </c>
      <c r="E17547" s="50"/>
    </row>
    <row r="17548" spans="1:5" ht="14.4" x14ac:dyDescent="0.3">
      <c r="A17548" s="2">
        <f>ROW()</f>
        <v>17548</v>
      </c>
      <c r="E17548" s="50"/>
    </row>
    <row r="17549" spans="1:5" ht="14.4" x14ac:dyDescent="0.3">
      <c r="A17549" s="2">
        <f>ROW()</f>
        <v>17549</v>
      </c>
      <c r="E17549" s="50"/>
    </row>
    <row r="17550" spans="1:5" ht="14.4" x14ac:dyDescent="0.3">
      <c r="A17550" s="2">
        <f>ROW()</f>
        <v>17550</v>
      </c>
      <c r="E17550" s="50"/>
    </row>
    <row r="17551" spans="1:5" ht="14.4" x14ac:dyDescent="0.3">
      <c r="A17551" s="2">
        <f>ROW()</f>
        <v>17551</v>
      </c>
      <c r="E17551" s="50"/>
    </row>
    <row r="17552" spans="1:5" ht="14.4" x14ac:dyDescent="0.3">
      <c r="A17552" s="2">
        <f>ROW()</f>
        <v>17552</v>
      </c>
      <c r="E17552" s="50"/>
    </row>
    <row r="17553" spans="1:5" ht="14.4" x14ac:dyDescent="0.3">
      <c r="A17553" s="2">
        <f>ROW()</f>
        <v>17553</v>
      </c>
      <c r="E17553" s="50"/>
    </row>
    <row r="17554" spans="1:5" ht="14.4" x14ac:dyDescent="0.3">
      <c r="A17554" s="2">
        <f>ROW()</f>
        <v>17554</v>
      </c>
      <c r="E17554" s="50"/>
    </row>
    <row r="17555" spans="1:5" ht="14.4" x14ac:dyDescent="0.3">
      <c r="A17555" s="2">
        <f>ROW()</f>
        <v>17555</v>
      </c>
      <c r="E17555" s="50"/>
    </row>
    <row r="17556" spans="1:5" ht="14.4" x14ac:dyDescent="0.3">
      <c r="A17556" s="2">
        <f>ROW()</f>
        <v>17556</v>
      </c>
      <c r="E17556" s="50"/>
    </row>
    <row r="17557" spans="1:5" ht="14.4" x14ac:dyDescent="0.3">
      <c r="A17557" s="2">
        <f>ROW()</f>
        <v>17557</v>
      </c>
      <c r="E17557" s="50"/>
    </row>
    <row r="17558" spans="1:5" ht="14.4" x14ac:dyDescent="0.3">
      <c r="A17558" s="2">
        <f>ROW()</f>
        <v>17558</v>
      </c>
      <c r="E17558" s="50"/>
    </row>
    <row r="17559" spans="1:5" ht="14.4" x14ac:dyDescent="0.3">
      <c r="A17559" s="2">
        <f>ROW()</f>
        <v>17559</v>
      </c>
      <c r="E17559" s="50"/>
    </row>
    <row r="17560" spans="1:5" ht="14.4" x14ac:dyDescent="0.3">
      <c r="A17560" s="2">
        <f>ROW()</f>
        <v>17560</v>
      </c>
      <c r="E17560" s="50"/>
    </row>
    <row r="17561" spans="1:5" ht="14.4" x14ac:dyDescent="0.3">
      <c r="A17561" s="2">
        <f>ROW()</f>
        <v>17561</v>
      </c>
      <c r="E17561" s="50"/>
    </row>
    <row r="17562" spans="1:5" ht="14.4" x14ac:dyDescent="0.3">
      <c r="A17562" s="2">
        <f>ROW()</f>
        <v>17562</v>
      </c>
      <c r="E17562" s="50"/>
    </row>
    <row r="17563" spans="1:5" ht="14.4" x14ac:dyDescent="0.3">
      <c r="A17563" s="2">
        <f>ROW()</f>
        <v>17563</v>
      </c>
      <c r="E17563" s="50"/>
    </row>
    <row r="17564" spans="1:5" ht="14.4" x14ac:dyDescent="0.3">
      <c r="A17564" s="2">
        <f>ROW()</f>
        <v>17564</v>
      </c>
      <c r="E17564" s="50"/>
    </row>
    <row r="17565" spans="1:5" ht="14.4" x14ac:dyDescent="0.3">
      <c r="A17565" s="2">
        <f>ROW()</f>
        <v>17565</v>
      </c>
      <c r="E17565" s="50"/>
    </row>
    <row r="17566" spans="1:5" ht="14.4" x14ac:dyDescent="0.3">
      <c r="A17566" s="2">
        <f>ROW()</f>
        <v>17566</v>
      </c>
      <c r="E17566" s="50"/>
    </row>
    <row r="17567" spans="1:5" ht="14.4" x14ac:dyDescent="0.3">
      <c r="A17567" s="2">
        <f>ROW()</f>
        <v>17567</v>
      </c>
      <c r="E17567" s="50"/>
    </row>
    <row r="17568" spans="1:5" ht="14.4" x14ac:dyDescent="0.3">
      <c r="A17568" s="2">
        <f>ROW()</f>
        <v>17568</v>
      </c>
      <c r="E17568" s="50"/>
    </row>
    <row r="17569" spans="1:5" ht="14.4" x14ac:dyDescent="0.3">
      <c r="A17569" s="2">
        <f>ROW()</f>
        <v>17569</v>
      </c>
      <c r="E17569" s="50"/>
    </row>
    <row r="17570" spans="1:5" ht="14.4" x14ac:dyDescent="0.3">
      <c r="A17570" s="2">
        <f>ROW()</f>
        <v>17570</v>
      </c>
      <c r="E17570" s="50"/>
    </row>
    <row r="17571" spans="1:5" ht="14.4" x14ac:dyDescent="0.3">
      <c r="A17571" s="2">
        <f>ROW()</f>
        <v>17571</v>
      </c>
      <c r="E17571" s="50"/>
    </row>
    <row r="17572" spans="1:5" ht="14.4" x14ac:dyDescent="0.3">
      <c r="A17572" s="2">
        <f>ROW()</f>
        <v>17572</v>
      </c>
      <c r="E17572" s="50"/>
    </row>
    <row r="17573" spans="1:5" ht="14.4" x14ac:dyDescent="0.3">
      <c r="A17573" s="2">
        <f>ROW()</f>
        <v>17573</v>
      </c>
      <c r="E17573" s="50"/>
    </row>
    <row r="17574" spans="1:5" ht="14.4" x14ac:dyDescent="0.3">
      <c r="A17574" s="2">
        <f>ROW()</f>
        <v>17574</v>
      </c>
      <c r="E17574" s="50"/>
    </row>
    <row r="17575" spans="1:5" ht="14.4" x14ac:dyDescent="0.3">
      <c r="A17575" s="2">
        <f>ROW()</f>
        <v>17575</v>
      </c>
      <c r="E17575" s="50"/>
    </row>
    <row r="17576" spans="1:5" ht="14.4" x14ac:dyDescent="0.3">
      <c r="A17576" s="2">
        <f>ROW()</f>
        <v>17576</v>
      </c>
      <c r="E17576" s="50"/>
    </row>
    <row r="17577" spans="1:5" ht="14.4" x14ac:dyDescent="0.3">
      <c r="A17577" s="2">
        <f>ROW()</f>
        <v>17577</v>
      </c>
      <c r="E17577" s="50"/>
    </row>
    <row r="17578" spans="1:5" ht="14.4" x14ac:dyDescent="0.3">
      <c r="A17578" s="2">
        <f>ROW()</f>
        <v>17578</v>
      </c>
      <c r="E17578" s="50"/>
    </row>
    <row r="17579" spans="1:5" ht="14.4" x14ac:dyDescent="0.3">
      <c r="A17579" s="2">
        <f>ROW()</f>
        <v>17579</v>
      </c>
      <c r="E17579" s="50"/>
    </row>
    <row r="17580" spans="1:5" ht="14.4" x14ac:dyDescent="0.3">
      <c r="A17580" s="2">
        <f>ROW()</f>
        <v>17580</v>
      </c>
      <c r="E17580" s="50"/>
    </row>
    <row r="17581" spans="1:5" ht="14.4" x14ac:dyDescent="0.3">
      <c r="A17581" s="2">
        <f>ROW()</f>
        <v>17581</v>
      </c>
      <c r="E17581" s="50"/>
    </row>
    <row r="17582" spans="1:5" ht="14.4" x14ac:dyDescent="0.3">
      <c r="A17582" s="2">
        <f>ROW()</f>
        <v>17582</v>
      </c>
      <c r="E17582" s="50"/>
    </row>
    <row r="17583" spans="1:5" ht="14.4" x14ac:dyDescent="0.3">
      <c r="A17583" s="2">
        <f>ROW()</f>
        <v>17583</v>
      </c>
      <c r="E17583" s="50"/>
    </row>
    <row r="17584" spans="1:5" ht="14.4" x14ac:dyDescent="0.3">
      <c r="A17584" s="2">
        <f>ROW()</f>
        <v>17584</v>
      </c>
      <c r="E17584" s="50"/>
    </row>
    <row r="17585" spans="1:5" ht="14.4" x14ac:dyDescent="0.3">
      <c r="A17585" s="2">
        <f>ROW()</f>
        <v>17585</v>
      </c>
      <c r="E17585" s="50"/>
    </row>
    <row r="17586" spans="1:5" ht="14.4" x14ac:dyDescent="0.3">
      <c r="A17586" s="2">
        <f>ROW()</f>
        <v>17586</v>
      </c>
      <c r="E17586" s="50"/>
    </row>
    <row r="17587" spans="1:5" ht="14.4" x14ac:dyDescent="0.3">
      <c r="A17587" s="2">
        <f>ROW()</f>
        <v>17587</v>
      </c>
      <c r="E17587" s="50"/>
    </row>
    <row r="17588" spans="1:5" ht="14.4" x14ac:dyDescent="0.3">
      <c r="A17588" s="2">
        <f>ROW()</f>
        <v>17588</v>
      </c>
      <c r="E17588" s="50"/>
    </row>
    <row r="17589" spans="1:5" ht="14.4" x14ac:dyDescent="0.3">
      <c r="A17589" s="2">
        <f>ROW()</f>
        <v>17589</v>
      </c>
      <c r="E17589" s="50"/>
    </row>
    <row r="17590" spans="1:5" ht="14.4" x14ac:dyDescent="0.3">
      <c r="A17590" s="2">
        <f>ROW()</f>
        <v>17590</v>
      </c>
      <c r="E17590" s="50"/>
    </row>
    <row r="17591" spans="1:5" ht="14.4" x14ac:dyDescent="0.3">
      <c r="A17591" s="2">
        <f>ROW()</f>
        <v>17591</v>
      </c>
      <c r="E17591" s="50"/>
    </row>
    <row r="17592" spans="1:5" ht="14.4" x14ac:dyDescent="0.3">
      <c r="A17592" s="2">
        <f>ROW()</f>
        <v>17592</v>
      </c>
      <c r="E17592" s="50"/>
    </row>
    <row r="17593" spans="1:5" ht="14.4" x14ac:dyDescent="0.3">
      <c r="A17593" s="2">
        <f>ROW()</f>
        <v>17593</v>
      </c>
      <c r="E17593" s="50"/>
    </row>
    <row r="17594" spans="1:5" ht="14.4" x14ac:dyDescent="0.3">
      <c r="A17594" s="2">
        <f>ROW()</f>
        <v>17594</v>
      </c>
      <c r="E17594" s="50"/>
    </row>
    <row r="17595" spans="1:5" ht="14.4" x14ac:dyDescent="0.3">
      <c r="A17595" s="2">
        <f>ROW()</f>
        <v>17595</v>
      </c>
      <c r="E17595" s="50"/>
    </row>
    <row r="17596" spans="1:5" ht="14.4" x14ac:dyDescent="0.3">
      <c r="A17596" s="2">
        <f>ROW()</f>
        <v>17596</v>
      </c>
      <c r="E17596" s="50"/>
    </row>
    <row r="17597" spans="1:5" ht="14.4" x14ac:dyDescent="0.3">
      <c r="A17597" s="2">
        <f>ROW()</f>
        <v>17597</v>
      </c>
      <c r="E17597" s="50"/>
    </row>
    <row r="17598" spans="1:5" ht="14.4" x14ac:dyDescent="0.3">
      <c r="A17598" s="2">
        <f>ROW()</f>
        <v>17598</v>
      </c>
      <c r="E17598" s="50"/>
    </row>
    <row r="17599" spans="1:5" ht="14.4" x14ac:dyDescent="0.3">
      <c r="A17599" s="2">
        <f>ROW()</f>
        <v>17599</v>
      </c>
      <c r="E17599" s="50"/>
    </row>
    <row r="17600" spans="1:5" ht="14.4" x14ac:dyDescent="0.3">
      <c r="A17600" s="2">
        <f>ROW()</f>
        <v>17600</v>
      </c>
      <c r="E17600" s="50"/>
    </row>
    <row r="17601" spans="1:5" ht="14.4" x14ac:dyDescent="0.3">
      <c r="A17601" s="2">
        <f>ROW()</f>
        <v>17601</v>
      </c>
      <c r="E17601" s="50"/>
    </row>
    <row r="17602" spans="1:5" ht="14.4" x14ac:dyDescent="0.3">
      <c r="A17602" s="2">
        <f>ROW()</f>
        <v>17602</v>
      </c>
      <c r="E17602" s="50"/>
    </row>
    <row r="17603" spans="1:5" ht="14.4" x14ac:dyDescent="0.3">
      <c r="A17603" s="2">
        <f>ROW()</f>
        <v>17603</v>
      </c>
      <c r="E17603" s="50"/>
    </row>
    <row r="17604" spans="1:5" ht="14.4" x14ac:dyDescent="0.3">
      <c r="A17604" s="2">
        <f>ROW()</f>
        <v>17604</v>
      </c>
      <c r="E17604" s="50"/>
    </row>
    <row r="17605" spans="1:5" ht="14.4" x14ac:dyDescent="0.3">
      <c r="A17605" s="2">
        <f>ROW()</f>
        <v>17605</v>
      </c>
      <c r="E17605" s="50"/>
    </row>
    <row r="17606" spans="1:5" ht="14.4" x14ac:dyDescent="0.3">
      <c r="A17606" s="2">
        <f>ROW()</f>
        <v>17606</v>
      </c>
      <c r="E17606" s="50"/>
    </row>
    <row r="17607" spans="1:5" ht="14.4" x14ac:dyDescent="0.3">
      <c r="A17607" s="2">
        <f>ROW()</f>
        <v>17607</v>
      </c>
      <c r="E17607" s="50"/>
    </row>
    <row r="17608" spans="1:5" ht="14.4" x14ac:dyDescent="0.3">
      <c r="A17608" s="2">
        <f>ROW()</f>
        <v>17608</v>
      </c>
      <c r="E17608" s="50"/>
    </row>
    <row r="17609" spans="1:5" ht="14.4" x14ac:dyDescent="0.3">
      <c r="A17609" s="2">
        <f>ROW()</f>
        <v>17609</v>
      </c>
      <c r="E17609" s="50"/>
    </row>
    <row r="17610" spans="1:5" ht="14.4" x14ac:dyDescent="0.3">
      <c r="A17610" s="2">
        <f>ROW()</f>
        <v>17610</v>
      </c>
      <c r="E17610" s="50"/>
    </row>
    <row r="17611" spans="1:5" ht="14.4" x14ac:dyDescent="0.3">
      <c r="A17611" s="2">
        <f>ROW()</f>
        <v>17611</v>
      </c>
      <c r="E17611" s="50"/>
    </row>
    <row r="17612" spans="1:5" ht="14.4" x14ac:dyDescent="0.3">
      <c r="A17612" s="2">
        <f>ROW()</f>
        <v>17612</v>
      </c>
      <c r="E17612" s="50"/>
    </row>
    <row r="17613" spans="1:5" ht="14.4" x14ac:dyDescent="0.3">
      <c r="A17613" s="2">
        <f>ROW()</f>
        <v>17613</v>
      </c>
      <c r="E17613" s="50"/>
    </row>
    <row r="17614" spans="1:5" ht="14.4" x14ac:dyDescent="0.3">
      <c r="A17614" s="2">
        <f>ROW()</f>
        <v>17614</v>
      </c>
      <c r="E17614" s="50"/>
    </row>
    <row r="17615" spans="1:5" ht="14.4" x14ac:dyDescent="0.3">
      <c r="A17615" s="2">
        <f>ROW()</f>
        <v>17615</v>
      </c>
      <c r="E17615" s="50"/>
    </row>
    <row r="17616" spans="1:5" ht="14.4" x14ac:dyDescent="0.3">
      <c r="A17616" s="2">
        <f>ROW()</f>
        <v>17616</v>
      </c>
      <c r="E17616" s="50"/>
    </row>
    <row r="17617" spans="1:5" ht="14.4" x14ac:dyDescent="0.3">
      <c r="A17617" s="2">
        <f>ROW()</f>
        <v>17617</v>
      </c>
      <c r="E17617" s="50"/>
    </row>
    <row r="17618" spans="1:5" ht="14.4" x14ac:dyDescent="0.3">
      <c r="A17618" s="2">
        <f>ROW()</f>
        <v>17618</v>
      </c>
      <c r="E17618" s="50"/>
    </row>
    <row r="17619" spans="1:5" ht="14.4" x14ac:dyDescent="0.3">
      <c r="A17619" s="2">
        <f>ROW()</f>
        <v>17619</v>
      </c>
      <c r="E17619" s="50"/>
    </row>
    <row r="17620" spans="1:5" ht="14.4" x14ac:dyDescent="0.3">
      <c r="A17620" s="2">
        <f>ROW()</f>
        <v>17620</v>
      </c>
      <c r="E17620" s="50"/>
    </row>
    <row r="17621" spans="1:5" ht="14.4" x14ac:dyDescent="0.3">
      <c r="A17621" s="2">
        <f>ROW()</f>
        <v>17621</v>
      </c>
      <c r="E17621" s="50"/>
    </row>
    <row r="17622" spans="1:5" ht="14.4" x14ac:dyDescent="0.3">
      <c r="A17622" s="2">
        <f>ROW()</f>
        <v>17622</v>
      </c>
      <c r="E17622" s="50"/>
    </row>
    <row r="17623" spans="1:5" ht="14.4" x14ac:dyDescent="0.3">
      <c r="A17623" s="2">
        <f>ROW()</f>
        <v>17623</v>
      </c>
      <c r="E17623" s="50"/>
    </row>
    <row r="17624" spans="1:5" ht="14.4" x14ac:dyDescent="0.3">
      <c r="A17624" s="2">
        <f>ROW()</f>
        <v>17624</v>
      </c>
      <c r="E17624" s="50"/>
    </row>
    <row r="17625" spans="1:5" ht="14.4" x14ac:dyDescent="0.3">
      <c r="A17625" s="2">
        <f>ROW()</f>
        <v>17625</v>
      </c>
      <c r="E17625" s="50"/>
    </row>
    <row r="17626" spans="1:5" ht="14.4" x14ac:dyDescent="0.3">
      <c r="A17626" s="2">
        <f>ROW()</f>
        <v>17626</v>
      </c>
      <c r="E17626" s="50"/>
    </row>
    <row r="17627" spans="1:5" ht="14.4" x14ac:dyDescent="0.3">
      <c r="A17627" s="2">
        <f>ROW()</f>
        <v>17627</v>
      </c>
      <c r="E17627" s="50"/>
    </row>
    <row r="17628" spans="1:5" ht="14.4" x14ac:dyDescent="0.3">
      <c r="A17628" s="2">
        <f>ROW()</f>
        <v>17628</v>
      </c>
      <c r="E17628" s="50"/>
    </row>
    <row r="17629" spans="1:5" ht="14.4" x14ac:dyDescent="0.3">
      <c r="A17629" s="2">
        <f>ROW()</f>
        <v>17629</v>
      </c>
      <c r="E17629" s="50"/>
    </row>
    <row r="17630" spans="1:5" ht="14.4" x14ac:dyDescent="0.3">
      <c r="A17630" s="2">
        <f>ROW()</f>
        <v>17630</v>
      </c>
      <c r="E17630" s="50"/>
    </row>
    <row r="17631" spans="1:5" ht="14.4" x14ac:dyDescent="0.3">
      <c r="A17631" s="2">
        <f>ROW()</f>
        <v>17631</v>
      </c>
      <c r="E17631" s="50"/>
    </row>
    <row r="17632" spans="1:5" ht="14.4" x14ac:dyDescent="0.3">
      <c r="A17632" s="2">
        <f>ROW()</f>
        <v>17632</v>
      </c>
      <c r="E17632" s="50"/>
    </row>
    <row r="17633" spans="1:5" ht="14.4" x14ac:dyDescent="0.3">
      <c r="A17633" s="2">
        <f>ROW()</f>
        <v>17633</v>
      </c>
      <c r="E17633" s="50"/>
    </row>
    <row r="17634" spans="1:5" ht="14.4" x14ac:dyDescent="0.3">
      <c r="A17634" s="2">
        <f>ROW()</f>
        <v>17634</v>
      </c>
      <c r="E17634" s="50"/>
    </row>
    <row r="17635" spans="1:5" ht="14.4" x14ac:dyDescent="0.3">
      <c r="A17635" s="2">
        <f>ROW()</f>
        <v>17635</v>
      </c>
      <c r="E17635" s="50"/>
    </row>
    <row r="17636" spans="1:5" ht="14.4" x14ac:dyDescent="0.3">
      <c r="A17636" s="2">
        <f>ROW()</f>
        <v>17636</v>
      </c>
      <c r="E17636" s="50"/>
    </row>
    <row r="17637" spans="1:5" ht="14.4" x14ac:dyDescent="0.3">
      <c r="A17637" s="2">
        <f>ROW()</f>
        <v>17637</v>
      </c>
      <c r="E17637" s="50"/>
    </row>
    <row r="17638" spans="1:5" ht="14.4" x14ac:dyDescent="0.3">
      <c r="A17638" s="2">
        <f>ROW()</f>
        <v>17638</v>
      </c>
      <c r="E17638" s="50"/>
    </row>
    <row r="17639" spans="1:5" ht="14.4" x14ac:dyDescent="0.3">
      <c r="A17639" s="2">
        <f>ROW()</f>
        <v>17639</v>
      </c>
      <c r="E17639" s="50"/>
    </row>
    <row r="17640" spans="1:5" ht="14.4" x14ac:dyDescent="0.3">
      <c r="A17640" s="2">
        <f>ROW()</f>
        <v>17640</v>
      </c>
      <c r="E17640" s="50"/>
    </row>
    <row r="17641" spans="1:5" ht="14.4" x14ac:dyDescent="0.3">
      <c r="A17641" s="2">
        <f>ROW()</f>
        <v>17641</v>
      </c>
      <c r="E17641" s="50"/>
    </row>
    <row r="17642" spans="1:5" ht="14.4" x14ac:dyDescent="0.3">
      <c r="A17642" s="2">
        <f>ROW()</f>
        <v>17642</v>
      </c>
      <c r="E17642" s="50"/>
    </row>
    <row r="17643" spans="1:5" ht="14.4" x14ac:dyDescent="0.3">
      <c r="A17643" s="2">
        <f>ROW()</f>
        <v>17643</v>
      </c>
      <c r="E17643" s="50"/>
    </row>
    <row r="17644" spans="1:5" ht="14.4" x14ac:dyDescent="0.3">
      <c r="A17644" s="2">
        <f>ROW()</f>
        <v>17644</v>
      </c>
      <c r="E17644" s="50"/>
    </row>
    <row r="17645" spans="1:5" ht="14.4" x14ac:dyDescent="0.3">
      <c r="A17645" s="2">
        <f>ROW()</f>
        <v>17645</v>
      </c>
      <c r="E17645" s="50"/>
    </row>
    <row r="17646" spans="1:5" ht="14.4" x14ac:dyDescent="0.3">
      <c r="A17646" s="2">
        <f>ROW()</f>
        <v>17646</v>
      </c>
      <c r="E17646" s="50"/>
    </row>
    <row r="17647" spans="1:5" ht="14.4" x14ac:dyDescent="0.3">
      <c r="A17647" s="2">
        <f>ROW()</f>
        <v>17647</v>
      </c>
      <c r="E17647" s="50"/>
    </row>
    <row r="17648" spans="1:5" ht="14.4" x14ac:dyDescent="0.3">
      <c r="A17648" s="2">
        <f>ROW()</f>
        <v>17648</v>
      </c>
      <c r="E17648" s="50"/>
    </row>
    <row r="17649" spans="1:5" ht="14.4" x14ac:dyDescent="0.3">
      <c r="A17649" s="2">
        <f>ROW()</f>
        <v>17649</v>
      </c>
      <c r="E17649" s="50"/>
    </row>
    <row r="17650" spans="1:5" ht="14.4" x14ac:dyDescent="0.3">
      <c r="A17650" s="2">
        <f>ROW()</f>
        <v>17650</v>
      </c>
      <c r="E17650" s="50"/>
    </row>
    <row r="17651" spans="1:5" ht="14.4" x14ac:dyDescent="0.3">
      <c r="A17651" s="2">
        <f>ROW()</f>
        <v>17651</v>
      </c>
      <c r="E17651" s="50"/>
    </row>
    <row r="17652" spans="1:5" ht="14.4" x14ac:dyDescent="0.3">
      <c r="A17652" s="2">
        <f>ROW()</f>
        <v>17652</v>
      </c>
      <c r="E17652" s="50"/>
    </row>
    <row r="17653" spans="1:5" ht="14.4" x14ac:dyDescent="0.3">
      <c r="A17653" s="2">
        <f>ROW()</f>
        <v>17653</v>
      </c>
      <c r="E17653" s="50"/>
    </row>
    <row r="17654" spans="1:5" ht="14.4" x14ac:dyDescent="0.3">
      <c r="A17654" s="2">
        <f>ROW()</f>
        <v>17654</v>
      </c>
      <c r="E17654" s="50"/>
    </row>
    <row r="17655" spans="1:5" ht="14.4" x14ac:dyDescent="0.3">
      <c r="A17655" s="2">
        <f>ROW()</f>
        <v>17655</v>
      </c>
      <c r="E17655" s="50"/>
    </row>
    <row r="17656" spans="1:5" ht="14.4" x14ac:dyDescent="0.3">
      <c r="A17656" s="2">
        <f>ROW()</f>
        <v>17656</v>
      </c>
      <c r="E17656" s="50"/>
    </row>
    <row r="17657" spans="1:5" ht="14.4" x14ac:dyDescent="0.3">
      <c r="A17657" s="2">
        <f>ROW()</f>
        <v>17657</v>
      </c>
      <c r="E17657" s="50"/>
    </row>
    <row r="17658" spans="1:5" ht="14.4" x14ac:dyDescent="0.3">
      <c r="A17658" s="2">
        <f>ROW()</f>
        <v>17658</v>
      </c>
      <c r="E17658" s="50"/>
    </row>
    <row r="17659" spans="1:5" ht="14.4" x14ac:dyDescent="0.3">
      <c r="A17659" s="2">
        <f>ROW()</f>
        <v>17659</v>
      </c>
      <c r="E17659" s="50"/>
    </row>
    <row r="17660" spans="1:5" ht="14.4" x14ac:dyDescent="0.3">
      <c r="A17660" s="2">
        <f>ROW()</f>
        <v>17660</v>
      </c>
      <c r="E17660" s="50"/>
    </row>
    <row r="17661" spans="1:5" ht="14.4" x14ac:dyDescent="0.3">
      <c r="A17661" s="2">
        <f>ROW()</f>
        <v>17661</v>
      </c>
      <c r="E17661" s="50"/>
    </row>
    <row r="17662" spans="1:5" ht="14.4" x14ac:dyDescent="0.3">
      <c r="A17662" s="2">
        <f>ROW()</f>
        <v>17662</v>
      </c>
      <c r="E17662" s="50"/>
    </row>
    <row r="17663" spans="1:5" ht="14.4" x14ac:dyDescent="0.3">
      <c r="A17663" s="2">
        <f>ROW()</f>
        <v>17663</v>
      </c>
      <c r="E17663" s="50"/>
    </row>
    <row r="17664" spans="1:5" ht="14.4" x14ac:dyDescent="0.3">
      <c r="A17664" s="2">
        <f>ROW()</f>
        <v>17664</v>
      </c>
      <c r="E17664" s="50"/>
    </row>
    <row r="17665" spans="1:5" ht="14.4" x14ac:dyDescent="0.3">
      <c r="A17665" s="2">
        <f>ROW()</f>
        <v>17665</v>
      </c>
      <c r="E17665" s="50"/>
    </row>
    <row r="17666" spans="1:5" ht="14.4" x14ac:dyDescent="0.3">
      <c r="A17666" s="2">
        <f>ROW()</f>
        <v>17666</v>
      </c>
      <c r="E17666" s="50"/>
    </row>
    <row r="17667" spans="1:5" ht="14.4" x14ac:dyDescent="0.3">
      <c r="A17667" s="2">
        <f>ROW()</f>
        <v>17667</v>
      </c>
      <c r="E17667" s="50"/>
    </row>
    <row r="17668" spans="1:5" ht="14.4" x14ac:dyDescent="0.3">
      <c r="A17668" s="2">
        <f>ROW()</f>
        <v>17668</v>
      </c>
      <c r="E17668" s="50"/>
    </row>
    <row r="17669" spans="1:5" ht="14.4" x14ac:dyDescent="0.3">
      <c r="A17669" s="2">
        <f>ROW()</f>
        <v>17669</v>
      </c>
      <c r="E17669" s="50"/>
    </row>
    <row r="17670" spans="1:5" ht="14.4" x14ac:dyDescent="0.3">
      <c r="A17670" s="2">
        <f>ROW()</f>
        <v>17670</v>
      </c>
      <c r="E17670" s="50"/>
    </row>
    <row r="17671" spans="1:5" ht="14.4" x14ac:dyDescent="0.3">
      <c r="A17671" s="2">
        <f>ROW()</f>
        <v>17671</v>
      </c>
      <c r="E17671" s="50"/>
    </row>
    <row r="17672" spans="1:5" ht="14.4" x14ac:dyDescent="0.3">
      <c r="A17672" s="2">
        <f>ROW()</f>
        <v>17672</v>
      </c>
      <c r="E17672" s="50"/>
    </row>
    <row r="17673" spans="1:5" ht="14.4" x14ac:dyDescent="0.3">
      <c r="A17673" s="2">
        <f>ROW()</f>
        <v>17673</v>
      </c>
      <c r="E17673" s="50"/>
    </row>
    <row r="17674" spans="1:5" ht="14.4" x14ac:dyDescent="0.3">
      <c r="A17674" s="2">
        <f>ROW()</f>
        <v>17674</v>
      </c>
      <c r="E17674" s="50"/>
    </row>
    <row r="17675" spans="1:5" ht="14.4" x14ac:dyDescent="0.3">
      <c r="A17675" s="2">
        <f>ROW()</f>
        <v>17675</v>
      </c>
      <c r="E17675" s="50"/>
    </row>
    <row r="17676" spans="1:5" ht="14.4" x14ac:dyDescent="0.3">
      <c r="A17676" s="2">
        <f>ROW()</f>
        <v>17676</v>
      </c>
      <c r="E17676" s="50"/>
    </row>
    <row r="17677" spans="1:5" ht="14.4" x14ac:dyDescent="0.3">
      <c r="A17677" s="2">
        <f>ROW()</f>
        <v>17677</v>
      </c>
      <c r="E17677" s="50"/>
    </row>
    <row r="17678" spans="1:5" ht="14.4" x14ac:dyDescent="0.3">
      <c r="A17678" s="2">
        <f>ROW()</f>
        <v>17678</v>
      </c>
      <c r="E17678" s="50"/>
    </row>
    <row r="17679" spans="1:5" ht="14.4" x14ac:dyDescent="0.3">
      <c r="A17679" s="2">
        <f>ROW()</f>
        <v>17679</v>
      </c>
      <c r="E17679" s="50"/>
    </row>
    <row r="17680" spans="1:5" ht="14.4" x14ac:dyDescent="0.3">
      <c r="A17680" s="2">
        <f>ROW()</f>
        <v>17680</v>
      </c>
      <c r="E17680" s="50"/>
    </row>
    <row r="17681" spans="1:5" ht="14.4" x14ac:dyDescent="0.3">
      <c r="A17681" s="2">
        <f>ROW()</f>
        <v>17681</v>
      </c>
      <c r="E17681" s="50"/>
    </row>
    <row r="17682" spans="1:5" ht="14.4" x14ac:dyDescent="0.3">
      <c r="A17682" s="2">
        <f>ROW()</f>
        <v>17682</v>
      </c>
      <c r="E17682" s="50"/>
    </row>
    <row r="17683" spans="1:5" ht="14.4" x14ac:dyDescent="0.3">
      <c r="A17683" s="2">
        <f>ROW()</f>
        <v>17683</v>
      </c>
      <c r="E17683" s="50"/>
    </row>
    <row r="17684" spans="1:5" ht="14.4" x14ac:dyDescent="0.3">
      <c r="A17684" s="2">
        <f>ROW()</f>
        <v>17684</v>
      </c>
      <c r="E17684" s="50"/>
    </row>
    <row r="17685" spans="1:5" ht="14.4" x14ac:dyDescent="0.3">
      <c r="A17685" s="2">
        <f>ROW()</f>
        <v>17685</v>
      </c>
      <c r="E17685" s="50"/>
    </row>
    <row r="17686" spans="1:5" ht="14.4" x14ac:dyDescent="0.3">
      <c r="A17686" s="2">
        <f>ROW()</f>
        <v>17686</v>
      </c>
      <c r="E17686" s="50"/>
    </row>
    <row r="17687" spans="1:5" ht="14.4" x14ac:dyDescent="0.3">
      <c r="A17687" s="2">
        <f>ROW()</f>
        <v>17687</v>
      </c>
      <c r="E17687" s="50"/>
    </row>
    <row r="17688" spans="1:5" ht="14.4" x14ac:dyDescent="0.3">
      <c r="A17688" s="2">
        <f>ROW()</f>
        <v>17688</v>
      </c>
      <c r="E17688" s="50"/>
    </row>
    <row r="17689" spans="1:5" ht="14.4" x14ac:dyDescent="0.3">
      <c r="A17689" s="2">
        <f>ROW()</f>
        <v>17689</v>
      </c>
      <c r="E17689" s="50"/>
    </row>
    <row r="17690" spans="1:5" ht="14.4" x14ac:dyDescent="0.3">
      <c r="A17690" s="2">
        <f>ROW()</f>
        <v>17690</v>
      </c>
      <c r="E17690" s="50"/>
    </row>
    <row r="17691" spans="1:5" ht="14.4" x14ac:dyDescent="0.3">
      <c r="A17691" s="2">
        <f>ROW()</f>
        <v>17691</v>
      </c>
      <c r="E17691" s="50"/>
    </row>
    <row r="17692" spans="1:5" ht="14.4" x14ac:dyDescent="0.3">
      <c r="A17692" s="2">
        <f>ROW()</f>
        <v>17692</v>
      </c>
      <c r="E17692" s="50"/>
    </row>
    <row r="17693" spans="1:5" ht="14.4" x14ac:dyDescent="0.3">
      <c r="A17693" s="2">
        <f>ROW()</f>
        <v>17693</v>
      </c>
      <c r="E17693" s="50"/>
    </row>
    <row r="17694" spans="1:5" ht="14.4" x14ac:dyDescent="0.3">
      <c r="A17694" s="2">
        <f>ROW()</f>
        <v>17694</v>
      </c>
      <c r="E17694" s="50"/>
    </row>
    <row r="17695" spans="1:5" ht="14.4" x14ac:dyDescent="0.3">
      <c r="A17695" s="2">
        <f>ROW()</f>
        <v>17695</v>
      </c>
      <c r="E17695" s="50"/>
    </row>
    <row r="17696" spans="1:5" ht="14.4" x14ac:dyDescent="0.3">
      <c r="A17696" s="2">
        <f>ROW()</f>
        <v>17696</v>
      </c>
      <c r="E17696" s="50"/>
    </row>
    <row r="17697" spans="1:5" ht="14.4" x14ac:dyDescent="0.3">
      <c r="A17697" s="2">
        <f>ROW()</f>
        <v>17697</v>
      </c>
      <c r="E17697" s="50"/>
    </row>
    <row r="17698" spans="1:5" ht="14.4" x14ac:dyDescent="0.3">
      <c r="A17698" s="2">
        <f>ROW()</f>
        <v>17698</v>
      </c>
      <c r="E17698" s="50"/>
    </row>
    <row r="17699" spans="1:5" ht="14.4" x14ac:dyDescent="0.3">
      <c r="A17699" s="2">
        <f>ROW()</f>
        <v>17699</v>
      </c>
      <c r="E17699" s="50"/>
    </row>
    <row r="17700" spans="1:5" ht="14.4" x14ac:dyDescent="0.3">
      <c r="A17700" s="2">
        <f>ROW()</f>
        <v>17700</v>
      </c>
      <c r="E17700" s="50"/>
    </row>
    <row r="17701" spans="1:5" ht="14.4" x14ac:dyDescent="0.3">
      <c r="A17701" s="2">
        <f>ROW()</f>
        <v>17701</v>
      </c>
      <c r="E17701" s="50"/>
    </row>
    <row r="17702" spans="1:5" ht="14.4" x14ac:dyDescent="0.3">
      <c r="A17702" s="2">
        <f>ROW()</f>
        <v>17702</v>
      </c>
      <c r="E17702" s="50"/>
    </row>
    <row r="17703" spans="1:5" ht="14.4" x14ac:dyDescent="0.3">
      <c r="A17703" s="2">
        <f>ROW()</f>
        <v>17703</v>
      </c>
      <c r="E17703" s="50"/>
    </row>
    <row r="17704" spans="1:5" ht="14.4" x14ac:dyDescent="0.3">
      <c r="A17704" s="2">
        <f>ROW()</f>
        <v>17704</v>
      </c>
      <c r="E17704" s="50"/>
    </row>
    <row r="17705" spans="1:5" ht="14.4" x14ac:dyDescent="0.3">
      <c r="A17705" s="2">
        <f>ROW()</f>
        <v>17705</v>
      </c>
      <c r="E17705" s="50"/>
    </row>
    <row r="17706" spans="1:5" ht="14.4" x14ac:dyDescent="0.3">
      <c r="A17706" s="2">
        <f>ROW()</f>
        <v>17706</v>
      </c>
      <c r="E17706" s="50"/>
    </row>
    <row r="17707" spans="1:5" ht="14.4" x14ac:dyDescent="0.3">
      <c r="A17707" s="2">
        <f>ROW()</f>
        <v>17707</v>
      </c>
      <c r="E17707" s="50"/>
    </row>
    <row r="17708" spans="1:5" ht="14.4" x14ac:dyDescent="0.3">
      <c r="A17708" s="2">
        <f>ROW()</f>
        <v>17708</v>
      </c>
      <c r="E17708" s="50"/>
    </row>
    <row r="17709" spans="1:5" ht="14.4" x14ac:dyDescent="0.3">
      <c r="A17709" s="2">
        <f>ROW()</f>
        <v>17709</v>
      </c>
      <c r="E17709" s="50"/>
    </row>
    <row r="17710" spans="1:5" ht="14.4" x14ac:dyDescent="0.3">
      <c r="A17710" s="2">
        <f>ROW()</f>
        <v>17710</v>
      </c>
      <c r="E17710" s="50"/>
    </row>
    <row r="17711" spans="1:5" ht="14.4" x14ac:dyDescent="0.3">
      <c r="A17711" s="2">
        <f>ROW()</f>
        <v>17711</v>
      </c>
      <c r="E17711" s="50"/>
    </row>
    <row r="17712" spans="1:5" ht="14.4" x14ac:dyDescent="0.3">
      <c r="A17712" s="2">
        <f>ROW()</f>
        <v>17712</v>
      </c>
      <c r="E17712" s="50"/>
    </row>
    <row r="17713" spans="1:5" ht="14.4" x14ac:dyDescent="0.3">
      <c r="A17713" s="2">
        <f>ROW()</f>
        <v>17713</v>
      </c>
      <c r="E17713" s="50"/>
    </row>
    <row r="17714" spans="1:5" ht="14.4" x14ac:dyDescent="0.3">
      <c r="A17714" s="2">
        <f>ROW()</f>
        <v>17714</v>
      </c>
      <c r="E17714" s="50"/>
    </row>
    <row r="17715" spans="1:5" ht="14.4" x14ac:dyDescent="0.3">
      <c r="A17715" s="2">
        <f>ROW()</f>
        <v>17715</v>
      </c>
      <c r="E17715" s="50"/>
    </row>
    <row r="17716" spans="1:5" ht="14.4" x14ac:dyDescent="0.3">
      <c r="A17716" s="2">
        <f>ROW()</f>
        <v>17716</v>
      </c>
      <c r="E17716" s="50"/>
    </row>
    <row r="17717" spans="1:5" ht="14.4" x14ac:dyDescent="0.3">
      <c r="A17717" s="2">
        <f>ROW()</f>
        <v>17717</v>
      </c>
      <c r="E17717" s="50"/>
    </row>
    <row r="17718" spans="1:5" ht="14.4" x14ac:dyDescent="0.3">
      <c r="A17718" s="2">
        <f>ROW()</f>
        <v>17718</v>
      </c>
      <c r="E17718" s="50"/>
    </row>
    <row r="17719" spans="1:5" ht="14.4" x14ac:dyDescent="0.3">
      <c r="A17719" s="2">
        <f>ROW()</f>
        <v>17719</v>
      </c>
      <c r="E17719" s="50"/>
    </row>
    <row r="17720" spans="1:5" ht="14.4" x14ac:dyDescent="0.3">
      <c r="A17720" s="2">
        <f>ROW()</f>
        <v>17720</v>
      </c>
      <c r="E17720" s="50"/>
    </row>
    <row r="17721" spans="1:5" ht="14.4" x14ac:dyDescent="0.3">
      <c r="A17721" s="2">
        <f>ROW()</f>
        <v>17721</v>
      </c>
      <c r="E17721" s="50"/>
    </row>
    <row r="17722" spans="1:5" ht="14.4" x14ac:dyDescent="0.3">
      <c r="A17722" s="2">
        <f>ROW()</f>
        <v>17722</v>
      </c>
      <c r="E17722" s="50"/>
    </row>
    <row r="17723" spans="1:5" ht="14.4" x14ac:dyDescent="0.3">
      <c r="A17723" s="2">
        <f>ROW()</f>
        <v>17723</v>
      </c>
      <c r="E17723" s="50"/>
    </row>
    <row r="17724" spans="1:5" ht="14.4" x14ac:dyDescent="0.3">
      <c r="A17724" s="2">
        <f>ROW()</f>
        <v>17724</v>
      </c>
      <c r="E17724" s="50"/>
    </row>
    <row r="17725" spans="1:5" ht="14.4" x14ac:dyDescent="0.3">
      <c r="A17725" s="2">
        <f>ROW()</f>
        <v>17725</v>
      </c>
      <c r="E17725" s="50"/>
    </row>
    <row r="17726" spans="1:5" ht="14.4" x14ac:dyDescent="0.3">
      <c r="A17726" s="2">
        <f>ROW()</f>
        <v>17726</v>
      </c>
      <c r="E17726" s="50"/>
    </row>
    <row r="17727" spans="1:5" ht="14.4" x14ac:dyDescent="0.3">
      <c r="A17727" s="2">
        <f>ROW()</f>
        <v>17727</v>
      </c>
      <c r="E17727" s="50"/>
    </row>
    <row r="17728" spans="1:5" ht="14.4" x14ac:dyDescent="0.3">
      <c r="A17728" s="2">
        <f>ROW()</f>
        <v>17728</v>
      </c>
      <c r="E17728" s="50"/>
    </row>
    <row r="17729" spans="1:5" ht="14.4" x14ac:dyDescent="0.3">
      <c r="A17729" s="2">
        <f>ROW()</f>
        <v>17729</v>
      </c>
      <c r="E17729" s="50"/>
    </row>
    <row r="17730" spans="1:5" ht="14.4" x14ac:dyDescent="0.3">
      <c r="A17730" s="2">
        <f>ROW()</f>
        <v>17730</v>
      </c>
      <c r="E17730" s="50"/>
    </row>
    <row r="17731" spans="1:5" ht="14.4" x14ac:dyDescent="0.3">
      <c r="A17731" s="2">
        <f>ROW()</f>
        <v>17731</v>
      </c>
      <c r="E17731" s="50"/>
    </row>
    <row r="17732" spans="1:5" ht="14.4" x14ac:dyDescent="0.3">
      <c r="A17732" s="2">
        <f>ROW()</f>
        <v>17732</v>
      </c>
      <c r="E17732" s="50"/>
    </row>
    <row r="17733" spans="1:5" ht="14.4" x14ac:dyDescent="0.3">
      <c r="A17733" s="2">
        <f>ROW()</f>
        <v>17733</v>
      </c>
      <c r="E17733" s="50"/>
    </row>
    <row r="17734" spans="1:5" ht="14.4" x14ac:dyDescent="0.3">
      <c r="A17734" s="2">
        <f>ROW()</f>
        <v>17734</v>
      </c>
      <c r="E17734" s="50"/>
    </row>
    <row r="17735" spans="1:5" ht="14.4" x14ac:dyDescent="0.3">
      <c r="A17735" s="2">
        <f>ROW()</f>
        <v>17735</v>
      </c>
      <c r="E17735" s="50"/>
    </row>
    <row r="17736" spans="1:5" ht="14.4" x14ac:dyDescent="0.3">
      <c r="A17736" s="2">
        <f>ROW()</f>
        <v>17736</v>
      </c>
      <c r="E17736" s="50"/>
    </row>
    <row r="17737" spans="1:5" ht="14.4" x14ac:dyDescent="0.3">
      <c r="A17737" s="2">
        <f>ROW()</f>
        <v>17737</v>
      </c>
      <c r="E17737" s="50"/>
    </row>
    <row r="17738" spans="1:5" ht="14.4" x14ac:dyDescent="0.3">
      <c r="A17738" s="2">
        <f>ROW()</f>
        <v>17738</v>
      </c>
      <c r="E17738" s="50"/>
    </row>
    <row r="17739" spans="1:5" ht="14.4" x14ac:dyDescent="0.3">
      <c r="A17739" s="2">
        <f>ROW()</f>
        <v>17739</v>
      </c>
      <c r="E17739" s="50"/>
    </row>
    <row r="17740" spans="1:5" ht="14.4" x14ac:dyDescent="0.3">
      <c r="A17740" s="2">
        <f>ROW()</f>
        <v>17740</v>
      </c>
      <c r="E17740" s="50"/>
    </row>
    <row r="17741" spans="1:5" ht="14.4" x14ac:dyDescent="0.3">
      <c r="A17741" s="2">
        <f>ROW()</f>
        <v>17741</v>
      </c>
      <c r="E17741" s="50"/>
    </row>
    <row r="17742" spans="1:5" ht="14.4" x14ac:dyDescent="0.3">
      <c r="A17742" s="2">
        <f>ROW()</f>
        <v>17742</v>
      </c>
      <c r="E17742" s="50"/>
    </row>
    <row r="17743" spans="1:5" ht="14.4" x14ac:dyDescent="0.3">
      <c r="A17743" s="2">
        <f>ROW()</f>
        <v>17743</v>
      </c>
      <c r="E17743" s="50"/>
    </row>
    <row r="17744" spans="1:5" ht="14.4" x14ac:dyDescent="0.3">
      <c r="A17744" s="2">
        <f>ROW()</f>
        <v>17744</v>
      </c>
      <c r="E17744" s="50"/>
    </row>
    <row r="17745" spans="1:5" ht="14.4" x14ac:dyDescent="0.3">
      <c r="A17745" s="2">
        <f>ROW()</f>
        <v>17745</v>
      </c>
      <c r="E17745" s="50"/>
    </row>
    <row r="17746" spans="1:5" ht="14.4" x14ac:dyDescent="0.3">
      <c r="A17746" s="2">
        <f>ROW()</f>
        <v>17746</v>
      </c>
      <c r="E17746" s="50"/>
    </row>
    <row r="17747" spans="1:5" ht="14.4" x14ac:dyDescent="0.3">
      <c r="A17747" s="2">
        <f>ROW()</f>
        <v>17747</v>
      </c>
      <c r="E17747" s="50"/>
    </row>
    <row r="17748" spans="1:5" ht="14.4" x14ac:dyDescent="0.3">
      <c r="A17748" s="2">
        <f>ROW()</f>
        <v>17748</v>
      </c>
      <c r="E17748" s="50"/>
    </row>
    <row r="17749" spans="1:5" ht="14.4" x14ac:dyDescent="0.3">
      <c r="A17749" s="2">
        <f>ROW()</f>
        <v>17749</v>
      </c>
      <c r="E17749" s="50"/>
    </row>
    <row r="17750" spans="1:5" ht="14.4" x14ac:dyDescent="0.3">
      <c r="A17750" s="2">
        <f>ROW()</f>
        <v>17750</v>
      </c>
      <c r="E17750" s="50"/>
    </row>
    <row r="17751" spans="1:5" ht="14.4" x14ac:dyDescent="0.3">
      <c r="A17751" s="2">
        <f>ROW()</f>
        <v>17751</v>
      </c>
      <c r="E17751" s="50"/>
    </row>
    <row r="17752" spans="1:5" ht="14.4" x14ac:dyDescent="0.3">
      <c r="A17752" s="2">
        <f>ROW()</f>
        <v>17752</v>
      </c>
      <c r="E17752" s="50"/>
    </row>
    <row r="17753" spans="1:5" ht="14.4" x14ac:dyDescent="0.3">
      <c r="A17753" s="2">
        <f>ROW()</f>
        <v>17753</v>
      </c>
      <c r="E17753" s="50"/>
    </row>
    <row r="17754" spans="1:5" ht="14.4" x14ac:dyDescent="0.3">
      <c r="A17754" s="2">
        <f>ROW()</f>
        <v>17754</v>
      </c>
      <c r="E17754" s="50"/>
    </row>
    <row r="17755" spans="1:5" ht="14.4" x14ac:dyDescent="0.3">
      <c r="A17755" s="2">
        <f>ROW()</f>
        <v>17755</v>
      </c>
      <c r="E17755" s="50"/>
    </row>
    <row r="17756" spans="1:5" ht="14.4" x14ac:dyDescent="0.3">
      <c r="A17756" s="2">
        <f>ROW()</f>
        <v>17756</v>
      </c>
      <c r="E17756" s="50"/>
    </row>
    <row r="17757" spans="1:5" ht="14.4" x14ac:dyDescent="0.3">
      <c r="A17757" s="2">
        <f>ROW()</f>
        <v>17757</v>
      </c>
      <c r="E17757" s="50"/>
    </row>
    <row r="17758" spans="1:5" ht="14.4" x14ac:dyDescent="0.3">
      <c r="A17758" s="2">
        <f>ROW()</f>
        <v>17758</v>
      </c>
      <c r="E17758" s="50"/>
    </row>
    <row r="17759" spans="1:5" ht="14.4" x14ac:dyDescent="0.3">
      <c r="A17759" s="2">
        <f>ROW()</f>
        <v>17759</v>
      </c>
      <c r="E17759" s="50"/>
    </row>
    <row r="17760" spans="1:5" ht="14.4" x14ac:dyDescent="0.3">
      <c r="A17760" s="2">
        <f>ROW()</f>
        <v>17760</v>
      </c>
      <c r="E17760" s="50"/>
    </row>
    <row r="17761" spans="1:5" ht="14.4" x14ac:dyDescent="0.3">
      <c r="A17761" s="2">
        <f>ROW()</f>
        <v>17761</v>
      </c>
      <c r="E17761" s="50"/>
    </row>
    <row r="17762" spans="1:5" ht="14.4" x14ac:dyDescent="0.3">
      <c r="A17762" s="2">
        <f>ROW()</f>
        <v>17762</v>
      </c>
      <c r="E17762" s="50"/>
    </row>
    <row r="17763" spans="1:5" ht="14.4" x14ac:dyDescent="0.3">
      <c r="A17763" s="2">
        <f>ROW()</f>
        <v>17763</v>
      </c>
      <c r="E17763" s="50"/>
    </row>
    <row r="17764" spans="1:5" ht="14.4" x14ac:dyDescent="0.3">
      <c r="A17764" s="2">
        <f>ROW()</f>
        <v>17764</v>
      </c>
      <c r="E17764" s="50"/>
    </row>
    <row r="17765" spans="1:5" ht="14.4" x14ac:dyDescent="0.3">
      <c r="A17765" s="2">
        <f>ROW()</f>
        <v>17765</v>
      </c>
      <c r="E17765" s="50"/>
    </row>
    <row r="17766" spans="1:5" ht="14.4" x14ac:dyDescent="0.3">
      <c r="A17766" s="2">
        <f>ROW()</f>
        <v>17766</v>
      </c>
      <c r="E17766" s="50"/>
    </row>
    <row r="17767" spans="1:5" ht="14.4" x14ac:dyDescent="0.3">
      <c r="A17767" s="2">
        <f>ROW()</f>
        <v>17767</v>
      </c>
      <c r="E17767" s="50"/>
    </row>
    <row r="17768" spans="1:5" ht="14.4" x14ac:dyDescent="0.3">
      <c r="A17768" s="2">
        <f>ROW()</f>
        <v>17768</v>
      </c>
      <c r="E17768" s="50"/>
    </row>
    <row r="17769" spans="1:5" ht="14.4" x14ac:dyDescent="0.3">
      <c r="A17769" s="2">
        <f>ROW()</f>
        <v>17769</v>
      </c>
      <c r="E17769" s="50"/>
    </row>
    <row r="17770" spans="1:5" ht="14.4" x14ac:dyDescent="0.3">
      <c r="A17770" s="2">
        <f>ROW()</f>
        <v>17770</v>
      </c>
      <c r="E17770" s="50"/>
    </row>
    <row r="17771" spans="1:5" ht="14.4" x14ac:dyDescent="0.3">
      <c r="A17771" s="2">
        <f>ROW()</f>
        <v>17771</v>
      </c>
      <c r="E17771" s="50"/>
    </row>
    <row r="17772" spans="1:5" ht="14.4" x14ac:dyDescent="0.3">
      <c r="A17772" s="2">
        <f>ROW()</f>
        <v>17772</v>
      </c>
      <c r="E17772" s="50"/>
    </row>
    <row r="17773" spans="1:5" ht="14.4" x14ac:dyDescent="0.3">
      <c r="A17773" s="2">
        <f>ROW()</f>
        <v>17773</v>
      </c>
      <c r="E17773" s="50"/>
    </row>
    <row r="17774" spans="1:5" ht="14.4" x14ac:dyDescent="0.3">
      <c r="A17774" s="2">
        <f>ROW()</f>
        <v>17774</v>
      </c>
      <c r="E17774" s="50"/>
    </row>
    <row r="17775" spans="1:5" ht="14.4" x14ac:dyDescent="0.3">
      <c r="A17775" s="2">
        <f>ROW()</f>
        <v>17775</v>
      </c>
      <c r="E17775" s="50"/>
    </row>
    <row r="17776" spans="1:5" ht="14.4" x14ac:dyDescent="0.3">
      <c r="A17776" s="2">
        <f>ROW()</f>
        <v>17776</v>
      </c>
      <c r="E17776" s="50"/>
    </row>
    <row r="17777" spans="1:5" ht="14.4" x14ac:dyDescent="0.3">
      <c r="A17777" s="2">
        <f>ROW()</f>
        <v>17777</v>
      </c>
      <c r="E17777" s="50"/>
    </row>
    <row r="17778" spans="1:5" ht="14.4" x14ac:dyDescent="0.3">
      <c r="A17778" s="2">
        <f>ROW()</f>
        <v>17778</v>
      </c>
      <c r="E17778" s="50"/>
    </row>
    <row r="17779" spans="1:5" ht="14.4" x14ac:dyDescent="0.3">
      <c r="A17779" s="2">
        <f>ROW()</f>
        <v>17779</v>
      </c>
      <c r="E17779" s="50"/>
    </row>
    <row r="17780" spans="1:5" ht="14.4" x14ac:dyDescent="0.3">
      <c r="A17780" s="2">
        <f>ROW()</f>
        <v>17780</v>
      </c>
      <c r="E17780" s="50"/>
    </row>
    <row r="17781" spans="1:5" ht="14.4" x14ac:dyDescent="0.3">
      <c r="A17781" s="2">
        <f>ROW()</f>
        <v>17781</v>
      </c>
      <c r="E17781" s="50"/>
    </row>
    <row r="17782" spans="1:5" ht="14.4" x14ac:dyDescent="0.3">
      <c r="A17782" s="2">
        <f>ROW()</f>
        <v>17782</v>
      </c>
      <c r="E17782" s="50"/>
    </row>
    <row r="17783" spans="1:5" ht="14.4" x14ac:dyDescent="0.3">
      <c r="A17783" s="2">
        <f>ROW()</f>
        <v>17783</v>
      </c>
      <c r="E17783" s="50"/>
    </row>
    <row r="17784" spans="1:5" ht="14.4" x14ac:dyDescent="0.3">
      <c r="A17784" s="2">
        <f>ROW()</f>
        <v>17784</v>
      </c>
      <c r="E17784" s="50"/>
    </row>
    <row r="17785" spans="1:5" ht="14.4" x14ac:dyDescent="0.3">
      <c r="A17785" s="2">
        <f>ROW()</f>
        <v>17785</v>
      </c>
      <c r="E17785" s="50"/>
    </row>
    <row r="17786" spans="1:5" ht="14.4" x14ac:dyDescent="0.3">
      <c r="A17786" s="2">
        <f>ROW()</f>
        <v>17786</v>
      </c>
      <c r="E17786" s="50"/>
    </row>
    <row r="17787" spans="1:5" ht="14.4" x14ac:dyDescent="0.3">
      <c r="A17787" s="2">
        <f>ROW()</f>
        <v>17787</v>
      </c>
      <c r="E17787" s="50"/>
    </row>
    <row r="17788" spans="1:5" ht="14.4" x14ac:dyDescent="0.3">
      <c r="A17788" s="2">
        <f>ROW()</f>
        <v>17788</v>
      </c>
      <c r="E17788" s="50"/>
    </row>
    <row r="17789" spans="1:5" ht="14.4" x14ac:dyDescent="0.3">
      <c r="A17789" s="2">
        <f>ROW()</f>
        <v>17789</v>
      </c>
      <c r="E17789" s="50"/>
    </row>
    <row r="17790" spans="1:5" ht="14.4" x14ac:dyDescent="0.3">
      <c r="A17790" s="2">
        <f>ROW()</f>
        <v>17790</v>
      </c>
      <c r="E17790" s="50"/>
    </row>
    <row r="17791" spans="1:5" ht="14.4" x14ac:dyDescent="0.3">
      <c r="A17791" s="2">
        <f>ROW()</f>
        <v>17791</v>
      </c>
      <c r="E17791" s="50"/>
    </row>
    <row r="17792" spans="1:5" ht="14.4" x14ac:dyDescent="0.3">
      <c r="A17792" s="2">
        <f>ROW()</f>
        <v>17792</v>
      </c>
      <c r="E17792" s="50"/>
    </row>
    <row r="17793" spans="1:5" ht="14.4" x14ac:dyDescent="0.3">
      <c r="A17793" s="2">
        <f>ROW()</f>
        <v>17793</v>
      </c>
      <c r="E17793" s="50"/>
    </row>
    <row r="17794" spans="1:5" ht="14.4" x14ac:dyDescent="0.3">
      <c r="A17794" s="2">
        <f>ROW()</f>
        <v>17794</v>
      </c>
      <c r="E17794" s="50"/>
    </row>
    <row r="17795" spans="1:5" ht="14.4" x14ac:dyDescent="0.3">
      <c r="A17795" s="2">
        <f>ROW()</f>
        <v>17795</v>
      </c>
      <c r="E17795" s="50"/>
    </row>
    <row r="17796" spans="1:5" ht="14.4" x14ac:dyDescent="0.3">
      <c r="A17796" s="2">
        <f>ROW()</f>
        <v>17796</v>
      </c>
      <c r="E17796" s="50"/>
    </row>
    <row r="17797" spans="1:5" ht="14.4" x14ac:dyDescent="0.3">
      <c r="A17797" s="2">
        <f>ROW()</f>
        <v>17797</v>
      </c>
      <c r="E17797" s="50"/>
    </row>
    <row r="17798" spans="1:5" ht="14.4" x14ac:dyDescent="0.3">
      <c r="A17798" s="2">
        <f>ROW()</f>
        <v>17798</v>
      </c>
      <c r="E17798" s="50"/>
    </row>
    <row r="17799" spans="1:5" ht="14.4" x14ac:dyDescent="0.3">
      <c r="A17799" s="2">
        <f>ROW()</f>
        <v>17799</v>
      </c>
      <c r="E17799" s="50"/>
    </row>
    <row r="17800" spans="1:5" ht="14.4" x14ac:dyDescent="0.3">
      <c r="A17800" s="2">
        <f>ROW()</f>
        <v>17800</v>
      </c>
      <c r="E17800" s="50"/>
    </row>
    <row r="17801" spans="1:5" ht="14.4" x14ac:dyDescent="0.3">
      <c r="A17801" s="2">
        <f>ROW()</f>
        <v>17801</v>
      </c>
      <c r="E17801" s="50"/>
    </row>
    <row r="17802" spans="1:5" ht="14.4" x14ac:dyDescent="0.3">
      <c r="A17802" s="2">
        <f>ROW()</f>
        <v>17802</v>
      </c>
      <c r="E17802" s="50"/>
    </row>
    <row r="17803" spans="1:5" ht="14.4" x14ac:dyDescent="0.3">
      <c r="A17803" s="2">
        <f>ROW()</f>
        <v>17803</v>
      </c>
      <c r="E17803" s="50"/>
    </row>
    <row r="17804" spans="1:5" ht="14.4" x14ac:dyDescent="0.3">
      <c r="A17804" s="2">
        <f>ROW()</f>
        <v>17804</v>
      </c>
      <c r="E17804" s="50"/>
    </row>
    <row r="17805" spans="1:5" ht="14.4" x14ac:dyDescent="0.3">
      <c r="A17805" s="2">
        <f>ROW()</f>
        <v>17805</v>
      </c>
      <c r="E17805" s="50"/>
    </row>
    <row r="17806" spans="1:5" ht="14.4" x14ac:dyDescent="0.3">
      <c r="A17806" s="2">
        <f>ROW()</f>
        <v>17806</v>
      </c>
      <c r="E17806" s="50"/>
    </row>
    <row r="17807" spans="1:5" ht="14.4" x14ac:dyDescent="0.3">
      <c r="A17807" s="2">
        <f>ROW()</f>
        <v>17807</v>
      </c>
      <c r="E17807" s="50"/>
    </row>
    <row r="17808" spans="1:5" ht="14.4" x14ac:dyDescent="0.3">
      <c r="A17808" s="2">
        <f>ROW()</f>
        <v>17808</v>
      </c>
      <c r="E17808" s="50"/>
    </row>
    <row r="17809" spans="1:5" ht="14.4" x14ac:dyDescent="0.3">
      <c r="A17809" s="2">
        <f>ROW()</f>
        <v>17809</v>
      </c>
      <c r="E17809" s="50"/>
    </row>
    <row r="17810" spans="1:5" ht="14.4" x14ac:dyDescent="0.3">
      <c r="A17810" s="2">
        <f>ROW()</f>
        <v>17810</v>
      </c>
      <c r="E17810" s="50"/>
    </row>
    <row r="17811" spans="1:5" ht="14.4" x14ac:dyDescent="0.3">
      <c r="A17811" s="2">
        <f>ROW()</f>
        <v>17811</v>
      </c>
      <c r="E17811" s="50"/>
    </row>
    <row r="17812" spans="1:5" ht="14.4" x14ac:dyDescent="0.3">
      <c r="A17812" s="2">
        <f>ROW()</f>
        <v>17812</v>
      </c>
      <c r="E17812" s="50"/>
    </row>
    <row r="17813" spans="1:5" ht="14.4" x14ac:dyDescent="0.3">
      <c r="A17813" s="2">
        <f>ROW()</f>
        <v>17813</v>
      </c>
      <c r="E17813" s="50"/>
    </row>
    <row r="17814" spans="1:5" ht="14.4" x14ac:dyDescent="0.3">
      <c r="A17814" s="2">
        <f>ROW()</f>
        <v>17814</v>
      </c>
      <c r="E17814" s="50"/>
    </row>
    <row r="17815" spans="1:5" ht="14.4" x14ac:dyDescent="0.3">
      <c r="A17815" s="2">
        <f>ROW()</f>
        <v>17815</v>
      </c>
      <c r="E17815" s="50"/>
    </row>
    <row r="17816" spans="1:5" ht="14.4" x14ac:dyDescent="0.3">
      <c r="A17816" s="2">
        <f>ROW()</f>
        <v>17816</v>
      </c>
      <c r="E17816" s="50"/>
    </row>
    <row r="17817" spans="1:5" ht="14.4" x14ac:dyDescent="0.3">
      <c r="A17817" s="2">
        <f>ROW()</f>
        <v>17817</v>
      </c>
      <c r="E17817" s="50"/>
    </row>
    <row r="17818" spans="1:5" ht="14.4" x14ac:dyDescent="0.3">
      <c r="A17818" s="2">
        <f>ROW()</f>
        <v>17818</v>
      </c>
      <c r="E17818" s="50"/>
    </row>
    <row r="17819" spans="1:5" ht="14.4" x14ac:dyDescent="0.3">
      <c r="A17819" s="2">
        <f>ROW()</f>
        <v>17819</v>
      </c>
      <c r="E17819" s="50"/>
    </row>
    <row r="17820" spans="1:5" ht="14.4" x14ac:dyDescent="0.3">
      <c r="A17820" s="2">
        <f>ROW()</f>
        <v>17820</v>
      </c>
      <c r="E17820" s="50"/>
    </row>
    <row r="17821" spans="1:5" ht="14.4" x14ac:dyDescent="0.3">
      <c r="A17821" s="2">
        <f>ROW()</f>
        <v>17821</v>
      </c>
      <c r="E17821" s="50"/>
    </row>
    <row r="17822" spans="1:5" ht="14.4" x14ac:dyDescent="0.3">
      <c r="A17822" s="2">
        <f>ROW()</f>
        <v>17822</v>
      </c>
      <c r="E17822" s="50"/>
    </row>
    <row r="17823" spans="1:5" ht="14.4" x14ac:dyDescent="0.3">
      <c r="A17823" s="2">
        <f>ROW()</f>
        <v>17823</v>
      </c>
      <c r="E17823" s="50"/>
    </row>
    <row r="17824" spans="1:5" ht="14.4" x14ac:dyDescent="0.3">
      <c r="A17824" s="2">
        <f>ROW()</f>
        <v>17824</v>
      </c>
      <c r="E17824" s="50"/>
    </row>
    <row r="17825" spans="1:5" ht="14.4" x14ac:dyDescent="0.3">
      <c r="A17825" s="2">
        <f>ROW()</f>
        <v>17825</v>
      </c>
      <c r="E17825" s="50"/>
    </row>
    <row r="17826" spans="1:5" ht="14.4" x14ac:dyDescent="0.3">
      <c r="A17826" s="2">
        <f>ROW()</f>
        <v>17826</v>
      </c>
      <c r="E17826" s="50"/>
    </row>
    <row r="17827" spans="1:5" ht="14.4" x14ac:dyDescent="0.3">
      <c r="A17827" s="2">
        <f>ROW()</f>
        <v>17827</v>
      </c>
      <c r="E17827" s="50"/>
    </row>
    <row r="17828" spans="1:5" ht="14.4" x14ac:dyDescent="0.3">
      <c r="A17828" s="2">
        <f>ROW()</f>
        <v>17828</v>
      </c>
      <c r="E17828" s="50"/>
    </row>
    <row r="17829" spans="1:5" ht="14.4" x14ac:dyDescent="0.3">
      <c r="A17829" s="2">
        <f>ROW()</f>
        <v>17829</v>
      </c>
      <c r="E17829" s="50"/>
    </row>
    <row r="17830" spans="1:5" ht="14.4" x14ac:dyDescent="0.3">
      <c r="A17830" s="2">
        <f>ROW()</f>
        <v>17830</v>
      </c>
      <c r="E17830" s="50"/>
    </row>
    <row r="17831" spans="1:5" ht="14.4" x14ac:dyDescent="0.3">
      <c r="A17831" s="2">
        <f>ROW()</f>
        <v>17831</v>
      </c>
      <c r="E17831" s="50"/>
    </row>
    <row r="17832" spans="1:5" ht="14.4" x14ac:dyDescent="0.3">
      <c r="A17832" s="2">
        <f>ROW()</f>
        <v>17832</v>
      </c>
      <c r="E17832" s="50"/>
    </row>
    <row r="17833" spans="1:5" ht="14.4" x14ac:dyDescent="0.3">
      <c r="A17833" s="2">
        <f>ROW()</f>
        <v>17833</v>
      </c>
      <c r="E17833" s="50"/>
    </row>
    <row r="17834" spans="1:5" ht="14.4" x14ac:dyDescent="0.3">
      <c r="A17834" s="2">
        <f>ROW()</f>
        <v>17834</v>
      </c>
      <c r="E17834" s="50"/>
    </row>
    <row r="17835" spans="1:5" ht="14.4" x14ac:dyDescent="0.3">
      <c r="A17835" s="2">
        <f>ROW()</f>
        <v>17835</v>
      </c>
      <c r="E17835" s="50"/>
    </row>
    <row r="17836" spans="1:5" ht="14.4" x14ac:dyDescent="0.3">
      <c r="A17836" s="2">
        <f>ROW()</f>
        <v>17836</v>
      </c>
      <c r="E17836" s="50"/>
    </row>
    <row r="17837" spans="1:5" ht="14.4" x14ac:dyDescent="0.3">
      <c r="A17837" s="2">
        <f>ROW()</f>
        <v>17837</v>
      </c>
      <c r="E17837" s="50"/>
    </row>
    <row r="17838" spans="1:5" ht="14.4" x14ac:dyDescent="0.3">
      <c r="A17838" s="2">
        <f>ROW()</f>
        <v>17838</v>
      </c>
      <c r="E17838" s="50"/>
    </row>
    <row r="17839" spans="1:5" ht="14.4" x14ac:dyDescent="0.3">
      <c r="A17839" s="2">
        <f>ROW()</f>
        <v>17839</v>
      </c>
      <c r="E17839" s="50"/>
    </row>
    <row r="17840" spans="1:5" ht="14.4" x14ac:dyDescent="0.3">
      <c r="A17840" s="2">
        <f>ROW()</f>
        <v>17840</v>
      </c>
      <c r="E17840" s="50"/>
    </row>
    <row r="17841" spans="1:5" ht="14.4" x14ac:dyDescent="0.3">
      <c r="A17841" s="2">
        <f>ROW()</f>
        <v>17841</v>
      </c>
      <c r="E17841" s="50"/>
    </row>
    <row r="17842" spans="1:5" ht="14.4" x14ac:dyDescent="0.3">
      <c r="A17842" s="2">
        <f>ROW()</f>
        <v>17842</v>
      </c>
      <c r="E17842" s="50"/>
    </row>
    <row r="17843" spans="1:5" ht="14.4" x14ac:dyDescent="0.3">
      <c r="A17843" s="2">
        <f>ROW()</f>
        <v>17843</v>
      </c>
      <c r="E17843" s="50"/>
    </row>
    <row r="17844" spans="1:5" ht="14.4" x14ac:dyDescent="0.3">
      <c r="A17844" s="2">
        <f>ROW()</f>
        <v>17844</v>
      </c>
      <c r="E17844" s="50"/>
    </row>
    <row r="17845" spans="1:5" ht="14.4" x14ac:dyDescent="0.3">
      <c r="A17845" s="2">
        <f>ROW()</f>
        <v>17845</v>
      </c>
      <c r="E17845" s="50"/>
    </row>
    <row r="17846" spans="1:5" ht="14.4" x14ac:dyDescent="0.3">
      <c r="A17846" s="2">
        <f>ROW()</f>
        <v>17846</v>
      </c>
      <c r="E17846" s="50"/>
    </row>
    <row r="17847" spans="1:5" ht="14.4" x14ac:dyDescent="0.3">
      <c r="A17847" s="2">
        <f>ROW()</f>
        <v>17847</v>
      </c>
      <c r="E17847" s="50"/>
    </row>
    <row r="17848" spans="1:5" ht="14.4" x14ac:dyDescent="0.3">
      <c r="A17848" s="2">
        <f>ROW()</f>
        <v>17848</v>
      </c>
      <c r="E17848" s="50"/>
    </row>
    <row r="17849" spans="1:5" ht="14.4" x14ac:dyDescent="0.3">
      <c r="A17849" s="2">
        <f>ROW()</f>
        <v>17849</v>
      </c>
      <c r="E17849" s="50"/>
    </row>
    <row r="17850" spans="1:5" ht="14.4" x14ac:dyDescent="0.3">
      <c r="A17850" s="2">
        <f>ROW()</f>
        <v>17850</v>
      </c>
      <c r="E17850" s="50"/>
    </row>
    <row r="17851" spans="1:5" ht="14.4" x14ac:dyDescent="0.3">
      <c r="A17851" s="2">
        <f>ROW()</f>
        <v>17851</v>
      </c>
      <c r="E17851" s="50"/>
    </row>
    <row r="17852" spans="1:5" ht="14.4" x14ac:dyDescent="0.3">
      <c r="A17852" s="2">
        <f>ROW()</f>
        <v>17852</v>
      </c>
      <c r="E17852" s="50"/>
    </row>
    <row r="17853" spans="1:5" ht="14.4" x14ac:dyDescent="0.3">
      <c r="A17853" s="2">
        <f>ROW()</f>
        <v>17853</v>
      </c>
      <c r="E17853" s="50"/>
    </row>
    <row r="17854" spans="1:5" ht="14.4" x14ac:dyDescent="0.3">
      <c r="A17854" s="2">
        <f>ROW()</f>
        <v>17854</v>
      </c>
      <c r="E17854" s="50"/>
    </row>
    <row r="17855" spans="1:5" ht="14.4" x14ac:dyDescent="0.3">
      <c r="A17855" s="2">
        <f>ROW()</f>
        <v>17855</v>
      </c>
      <c r="E17855" s="50"/>
    </row>
    <row r="17856" spans="1:5" ht="14.4" x14ac:dyDescent="0.3">
      <c r="A17856" s="2">
        <f>ROW()</f>
        <v>17856</v>
      </c>
      <c r="E17856" s="50"/>
    </row>
    <row r="17857" spans="1:5" ht="14.4" x14ac:dyDescent="0.3">
      <c r="A17857" s="2">
        <f>ROW()</f>
        <v>17857</v>
      </c>
      <c r="E17857" s="50"/>
    </row>
    <row r="17858" spans="1:5" ht="14.4" x14ac:dyDescent="0.3">
      <c r="A17858" s="2">
        <f>ROW()</f>
        <v>17858</v>
      </c>
      <c r="E17858" s="50"/>
    </row>
    <row r="17859" spans="1:5" ht="14.4" x14ac:dyDescent="0.3">
      <c r="A17859" s="2">
        <f>ROW()</f>
        <v>17859</v>
      </c>
      <c r="E17859" s="50"/>
    </row>
    <row r="17860" spans="1:5" ht="14.4" x14ac:dyDescent="0.3">
      <c r="A17860" s="2">
        <f>ROW()</f>
        <v>17860</v>
      </c>
      <c r="E17860" s="50"/>
    </row>
    <row r="17861" spans="1:5" ht="14.4" x14ac:dyDescent="0.3">
      <c r="A17861" s="2">
        <f>ROW()</f>
        <v>17861</v>
      </c>
      <c r="E17861" s="50"/>
    </row>
    <row r="17862" spans="1:5" ht="14.4" x14ac:dyDescent="0.3">
      <c r="A17862" s="2">
        <f>ROW()</f>
        <v>17862</v>
      </c>
      <c r="E17862" s="50"/>
    </row>
    <row r="17863" spans="1:5" ht="14.4" x14ac:dyDescent="0.3">
      <c r="A17863" s="2">
        <f>ROW()</f>
        <v>17863</v>
      </c>
      <c r="E17863" s="50"/>
    </row>
    <row r="17864" spans="1:5" ht="14.4" x14ac:dyDescent="0.3">
      <c r="A17864" s="2">
        <f>ROW()</f>
        <v>17864</v>
      </c>
      <c r="E17864" s="50"/>
    </row>
    <row r="17865" spans="1:5" ht="14.4" x14ac:dyDescent="0.3">
      <c r="A17865" s="2">
        <f>ROW()</f>
        <v>17865</v>
      </c>
      <c r="E17865" s="50"/>
    </row>
    <row r="17866" spans="1:5" ht="14.4" x14ac:dyDescent="0.3">
      <c r="A17866" s="2">
        <f>ROW()</f>
        <v>17866</v>
      </c>
      <c r="E17866" s="50"/>
    </row>
    <row r="17867" spans="1:5" ht="14.4" x14ac:dyDescent="0.3">
      <c r="A17867" s="2">
        <f>ROW()</f>
        <v>17867</v>
      </c>
      <c r="E17867" s="50"/>
    </row>
    <row r="17868" spans="1:5" ht="14.4" x14ac:dyDescent="0.3">
      <c r="A17868" s="2">
        <f>ROW()</f>
        <v>17868</v>
      </c>
      <c r="E17868" s="50"/>
    </row>
    <row r="17869" spans="1:5" ht="14.4" x14ac:dyDescent="0.3">
      <c r="A17869" s="2">
        <f>ROW()</f>
        <v>17869</v>
      </c>
      <c r="E17869" s="50"/>
    </row>
    <row r="17870" spans="1:5" ht="14.4" x14ac:dyDescent="0.3">
      <c r="A17870" s="2">
        <f>ROW()</f>
        <v>17870</v>
      </c>
      <c r="E17870" s="50"/>
    </row>
    <row r="17871" spans="1:5" ht="14.4" x14ac:dyDescent="0.3">
      <c r="A17871" s="2">
        <f>ROW()</f>
        <v>17871</v>
      </c>
      <c r="E17871" s="50"/>
    </row>
    <row r="17872" spans="1:5" ht="14.4" x14ac:dyDescent="0.3">
      <c r="A17872" s="2">
        <f>ROW()</f>
        <v>17872</v>
      </c>
      <c r="E17872" s="50"/>
    </row>
    <row r="17873" spans="1:5" ht="14.4" x14ac:dyDescent="0.3">
      <c r="A17873" s="2">
        <f>ROW()</f>
        <v>17873</v>
      </c>
      <c r="E17873" s="50"/>
    </row>
    <row r="17874" spans="1:5" ht="14.4" x14ac:dyDescent="0.3">
      <c r="A17874" s="2">
        <f>ROW()</f>
        <v>17874</v>
      </c>
      <c r="E17874" s="50"/>
    </row>
    <row r="17875" spans="1:5" ht="14.4" x14ac:dyDescent="0.3">
      <c r="A17875" s="2">
        <f>ROW()</f>
        <v>17875</v>
      </c>
      <c r="E17875" s="50"/>
    </row>
    <row r="17876" spans="1:5" ht="14.4" x14ac:dyDescent="0.3">
      <c r="A17876" s="2">
        <f>ROW()</f>
        <v>17876</v>
      </c>
      <c r="E17876" s="50"/>
    </row>
    <row r="17877" spans="1:5" ht="14.4" x14ac:dyDescent="0.3">
      <c r="A17877" s="2">
        <f>ROW()</f>
        <v>17877</v>
      </c>
      <c r="E17877" s="50"/>
    </row>
    <row r="17878" spans="1:5" ht="14.4" x14ac:dyDescent="0.3">
      <c r="A17878" s="2">
        <f>ROW()</f>
        <v>17878</v>
      </c>
      <c r="E17878" s="50"/>
    </row>
    <row r="17879" spans="1:5" ht="14.4" x14ac:dyDescent="0.3">
      <c r="A17879" s="2">
        <f>ROW()</f>
        <v>17879</v>
      </c>
      <c r="E17879" s="50"/>
    </row>
    <row r="17880" spans="1:5" ht="14.4" x14ac:dyDescent="0.3">
      <c r="A17880" s="2">
        <f>ROW()</f>
        <v>17880</v>
      </c>
      <c r="E17880" s="50"/>
    </row>
    <row r="17881" spans="1:5" ht="14.4" x14ac:dyDescent="0.3">
      <c r="A17881" s="2">
        <f>ROW()</f>
        <v>17881</v>
      </c>
      <c r="E17881" s="50"/>
    </row>
    <row r="17882" spans="1:5" ht="14.4" x14ac:dyDescent="0.3">
      <c r="A17882" s="2">
        <f>ROW()</f>
        <v>17882</v>
      </c>
      <c r="E17882" s="50"/>
    </row>
    <row r="17883" spans="1:5" ht="14.4" x14ac:dyDescent="0.3">
      <c r="A17883" s="2">
        <f>ROW()</f>
        <v>17883</v>
      </c>
      <c r="E17883" s="50"/>
    </row>
    <row r="17884" spans="1:5" ht="14.4" x14ac:dyDescent="0.3">
      <c r="A17884" s="2">
        <f>ROW()</f>
        <v>17884</v>
      </c>
      <c r="E17884" s="50"/>
    </row>
    <row r="17885" spans="1:5" ht="14.4" x14ac:dyDescent="0.3">
      <c r="A17885" s="2">
        <f>ROW()</f>
        <v>17885</v>
      </c>
      <c r="E17885" s="50"/>
    </row>
    <row r="17886" spans="1:5" ht="14.4" x14ac:dyDescent="0.3">
      <c r="A17886" s="2">
        <f>ROW()</f>
        <v>17886</v>
      </c>
      <c r="E17886" s="50"/>
    </row>
    <row r="17887" spans="1:5" ht="14.4" x14ac:dyDescent="0.3">
      <c r="A17887" s="2">
        <f>ROW()</f>
        <v>17887</v>
      </c>
      <c r="E17887" s="50"/>
    </row>
    <row r="17888" spans="1:5" ht="14.4" x14ac:dyDescent="0.3">
      <c r="A17888" s="2">
        <f>ROW()</f>
        <v>17888</v>
      </c>
      <c r="E17888" s="50"/>
    </row>
    <row r="17889" spans="1:5" ht="14.4" x14ac:dyDescent="0.3">
      <c r="A17889" s="2">
        <f>ROW()</f>
        <v>17889</v>
      </c>
      <c r="E17889" s="50"/>
    </row>
    <row r="17890" spans="1:5" ht="14.4" x14ac:dyDescent="0.3">
      <c r="A17890" s="2">
        <f>ROW()</f>
        <v>17890</v>
      </c>
      <c r="E17890" s="50"/>
    </row>
    <row r="17891" spans="1:5" ht="14.4" x14ac:dyDescent="0.3">
      <c r="A17891" s="2">
        <f>ROW()</f>
        <v>17891</v>
      </c>
      <c r="E17891" s="50"/>
    </row>
    <row r="17892" spans="1:5" ht="14.4" x14ac:dyDescent="0.3">
      <c r="A17892" s="2">
        <f>ROW()</f>
        <v>17892</v>
      </c>
      <c r="E17892" s="50"/>
    </row>
    <row r="17893" spans="1:5" ht="14.4" x14ac:dyDescent="0.3">
      <c r="A17893" s="2">
        <f>ROW()</f>
        <v>17893</v>
      </c>
      <c r="E17893" s="50"/>
    </row>
    <row r="17894" spans="1:5" ht="14.4" x14ac:dyDescent="0.3">
      <c r="A17894" s="2">
        <f>ROW()</f>
        <v>17894</v>
      </c>
      <c r="E17894" s="50"/>
    </row>
    <row r="17895" spans="1:5" ht="14.4" x14ac:dyDescent="0.3">
      <c r="A17895" s="2">
        <f>ROW()</f>
        <v>17895</v>
      </c>
      <c r="E17895" s="50"/>
    </row>
    <row r="17896" spans="1:5" ht="14.4" x14ac:dyDescent="0.3">
      <c r="A17896" s="2">
        <f>ROW()</f>
        <v>17896</v>
      </c>
      <c r="E17896" s="50"/>
    </row>
    <row r="17897" spans="1:5" ht="14.4" x14ac:dyDescent="0.3">
      <c r="A17897" s="2">
        <f>ROW()</f>
        <v>17897</v>
      </c>
      <c r="E17897" s="50"/>
    </row>
    <row r="17898" spans="1:5" ht="14.4" x14ac:dyDescent="0.3">
      <c r="A17898" s="2">
        <f>ROW()</f>
        <v>17898</v>
      </c>
      <c r="E17898" s="50"/>
    </row>
    <row r="17899" spans="1:5" ht="14.4" x14ac:dyDescent="0.3">
      <c r="A17899" s="2">
        <f>ROW()</f>
        <v>17899</v>
      </c>
      <c r="E17899" s="50"/>
    </row>
    <row r="17900" spans="1:5" ht="14.4" x14ac:dyDescent="0.3">
      <c r="A17900" s="2">
        <f>ROW()</f>
        <v>17900</v>
      </c>
      <c r="E17900" s="50"/>
    </row>
    <row r="17901" spans="1:5" ht="14.4" x14ac:dyDescent="0.3">
      <c r="A17901" s="2">
        <f>ROW()</f>
        <v>17901</v>
      </c>
      <c r="E17901" s="50"/>
    </row>
    <row r="17902" spans="1:5" ht="14.4" x14ac:dyDescent="0.3">
      <c r="A17902" s="2">
        <f>ROW()</f>
        <v>17902</v>
      </c>
      <c r="E17902" s="50"/>
    </row>
    <row r="17903" spans="1:5" ht="14.4" x14ac:dyDescent="0.3">
      <c r="A17903" s="2">
        <f>ROW()</f>
        <v>17903</v>
      </c>
      <c r="E17903" s="50"/>
    </row>
    <row r="17904" spans="1:5" ht="14.4" x14ac:dyDescent="0.3">
      <c r="A17904" s="2">
        <f>ROW()</f>
        <v>17904</v>
      </c>
      <c r="E17904" s="50"/>
    </row>
    <row r="17905" spans="1:5" ht="14.4" x14ac:dyDescent="0.3">
      <c r="A17905" s="2">
        <f>ROW()</f>
        <v>17905</v>
      </c>
      <c r="E17905" s="50"/>
    </row>
    <row r="17906" spans="1:5" ht="14.4" x14ac:dyDescent="0.3">
      <c r="A17906" s="2">
        <f>ROW()</f>
        <v>17906</v>
      </c>
      <c r="E17906" s="50"/>
    </row>
    <row r="17907" spans="1:5" ht="14.4" x14ac:dyDescent="0.3">
      <c r="A17907" s="2">
        <f>ROW()</f>
        <v>17907</v>
      </c>
      <c r="E17907" s="50"/>
    </row>
    <row r="17908" spans="1:5" ht="14.4" x14ac:dyDescent="0.3">
      <c r="A17908" s="2">
        <f>ROW()</f>
        <v>17908</v>
      </c>
      <c r="E17908" s="50"/>
    </row>
    <row r="17909" spans="1:5" ht="14.4" x14ac:dyDescent="0.3">
      <c r="A17909" s="2">
        <f>ROW()</f>
        <v>17909</v>
      </c>
      <c r="E17909" s="50"/>
    </row>
    <row r="17910" spans="1:5" ht="14.4" x14ac:dyDescent="0.3">
      <c r="A17910" s="2">
        <f>ROW()</f>
        <v>17910</v>
      </c>
      <c r="E17910" s="50"/>
    </row>
    <row r="17911" spans="1:5" ht="14.4" x14ac:dyDescent="0.3">
      <c r="A17911" s="2">
        <f>ROW()</f>
        <v>17911</v>
      </c>
      <c r="E17911" s="50"/>
    </row>
    <row r="17912" spans="1:5" ht="14.4" x14ac:dyDescent="0.3">
      <c r="A17912" s="2">
        <f>ROW()</f>
        <v>17912</v>
      </c>
      <c r="E17912" s="50"/>
    </row>
    <row r="17913" spans="1:5" ht="14.4" x14ac:dyDescent="0.3">
      <c r="A17913" s="2">
        <f>ROW()</f>
        <v>17913</v>
      </c>
      <c r="E17913" s="50"/>
    </row>
    <row r="17914" spans="1:5" ht="14.4" x14ac:dyDescent="0.3">
      <c r="A17914" s="2">
        <f>ROW()</f>
        <v>17914</v>
      </c>
      <c r="E17914" s="50"/>
    </row>
    <row r="17915" spans="1:5" ht="14.4" x14ac:dyDescent="0.3">
      <c r="A17915" s="2">
        <f>ROW()</f>
        <v>17915</v>
      </c>
      <c r="E17915" s="50"/>
    </row>
    <row r="17916" spans="1:5" ht="14.4" x14ac:dyDescent="0.3">
      <c r="A17916" s="2">
        <f>ROW()</f>
        <v>17916</v>
      </c>
      <c r="E17916" s="50"/>
    </row>
    <row r="17917" spans="1:5" ht="14.4" x14ac:dyDescent="0.3">
      <c r="A17917" s="2">
        <f>ROW()</f>
        <v>17917</v>
      </c>
      <c r="E17917" s="50"/>
    </row>
    <row r="17918" spans="1:5" ht="14.4" x14ac:dyDescent="0.3">
      <c r="A17918" s="2">
        <f>ROW()</f>
        <v>17918</v>
      </c>
      <c r="E17918" s="50"/>
    </row>
    <row r="17919" spans="1:5" ht="14.4" x14ac:dyDescent="0.3">
      <c r="A17919" s="2">
        <f>ROW()</f>
        <v>17919</v>
      </c>
      <c r="E17919" s="50"/>
    </row>
    <row r="17920" spans="1:5" ht="14.4" x14ac:dyDescent="0.3">
      <c r="A17920" s="2">
        <f>ROW()</f>
        <v>17920</v>
      </c>
      <c r="E17920" s="50"/>
    </row>
    <row r="17921" spans="1:5" ht="14.4" x14ac:dyDescent="0.3">
      <c r="A17921" s="2">
        <f>ROW()</f>
        <v>17921</v>
      </c>
      <c r="E17921" s="50"/>
    </row>
    <row r="17922" spans="1:5" ht="14.4" x14ac:dyDescent="0.3">
      <c r="A17922" s="2">
        <f>ROW()</f>
        <v>17922</v>
      </c>
      <c r="E17922" s="50"/>
    </row>
    <row r="17923" spans="1:5" ht="14.4" x14ac:dyDescent="0.3">
      <c r="A17923" s="2">
        <f>ROW()</f>
        <v>17923</v>
      </c>
      <c r="E17923" s="50"/>
    </row>
    <row r="17924" spans="1:5" ht="14.4" x14ac:dyDescent="0.3">
      <c r="A17924" s="2">
        <f>ROW()</f>
        <v>17924</v>
      </c>
      <c r="E17924" s="50"/>
    </row>
    <row r="17925" spans="1:5" ht="14.4" x14ac:dyDescent="0.3">
      <c r="A17925" s="2">
        <f>ROW()</f>
        <v>17925</v>
      </c>
      <c r="E17925" s="50"/>
    </row>
    <row r="17926" spans="1:5" ht="14.4" x14ac:dyDescent="0.3">
      <c r="A17926" s="2">
        <f>ROW()</f>
        <v>17926</v>
      </c>
      <c r="E17926" s="50"/>
    </row>
    <row r="17927" spans="1:5" ht="14.4" x14ac:dyDescent="0.3">
      <c r="A17927" s="2">
        <f>ROW()</f>
        <v>17927</v>
      </c>
      <c r="E17927" s="50"/>
    </row>
    <row r="17928" spans="1:5" ht="14.4" x14ac:dyDescent="0.3">
      <c r="A17928" s="2">
        <f>ROW()</f>
        <v>17928</v>
      </c>
      <c r="E17928" s="50"/>
    </row>
    <row r="17929" spans="1:5" ht="14.4" x14ac:dyDescent="0.3">
      <c r="A17929" s="2">
        <f>ROW()</f>
        <v>17929</v>
      </c>
      <c r="E17929" s="50"/>
    </row>
    <row r="17930" spans="1:5" ht="14.4" x14ac:dyDescent="0.3">
      <c r="A17930" s="2">
        <f>ROW()</f>
        <v>17930</v>
      </c>
      <c r="E17930" s="50"/>
    </row>
    <row r="17931" spans="1:5" ht="14.4" x14ac:dyDescent="0.3">
      <c r="A17931" s="2">
        <f>ROW()</f>
        <v>17931</v>
      </c>
      <c r="E17931" s="50"/>
    </row>
    <row r="17932" spans="1:5" ht="14.4" x14ac:dyDescent="0.3">
      <c r="A17932" s="2">
        <f>ROW()</f>
        <v>17932</v>
      </c>
      <c r="E17932" s="50"/>
    </row>
    <row r="17933" spans="1:5" ht="14.4" x14ac:dyDescent="0.3">
      <c r="A17933" s="2">
        <f>ROW()</f>
        <v>17933</v>
      </c>
      <c r="E17933" s="50"/>
    </row>
    <row r="17934" spans="1:5" ht="14.4" x14ac:dyDescent="0.3">
      <c r="A17934" s="2">
        <f>ROW()</f>
        <v>17934</v>
      </c>
      <c r="E17934" s="50"/>
    </row>
    <row r="17935" spans="1:5" ht="14.4" x14ac:dyDescent="0.3">
      <c r="A17935" s="2">
        <f>ROW()</f>
        <v>17935</v>
      </c>
      <c r="E17935" s="50"/>
    </row>
    <row r="17936" spans="1:5" ht="14.4" x14ac:dyDescent="0.3">
      <c r="A17936" s="2">
        <f>ROW()</f>
        <v>17936</v>
      </c>
      <c r="E17936" s="50"/>
    </row>
    <row r="17937" spans="1:5" ht="14.4" x14ac:dyDescent="0.3">
      <c r="A17937" s="2">
        <f>ROW()</f>
        <v>17937</v>
      </c>
      <c r="E17937" s="50"/>
    </row>
    <row r="17938" spans="1:5" ht="14.4" x14ac:dyDescent="0.3">
      <c r="A17938" s="2">
        <f>ROW()</f>
        <v>17938</v>
      </c>
      <c r="E17938" s="50"/>
    </row>
    <row r="17939" spans="1:5" ht="14.4" x14ac:dyDescent="0.3">
      <c r="A17939" s="2">
        <f>ROW()</f>
        <v>17939</v>
      </c>
      <c r="E17939" s="50"/>
    </row>
    <row r="17940" spans="1:5" ht="14.4" x14ac:dyDescent="0.3">
      <c r="A17940" s="2">
        <f>ROW()</f>
        <v>17940</v>
      </c>
      <c r="E17940" s="50"/>
    </row>
    <row r="17941" spans="1:5" ht="14.4" x14ac:dyDescent="0.3">
      <c r="A17941" s="2">
        <f>ROW()</f>
        <v>17941</v>
      </c>
      <c r="E17941" s="50"/>
    </row>
    <row r="17942" spans="1:5" ht="14.4" x14ac:dyDescent="0.3">
      <c r="A17942" s="2">
        <f>ROW()</f>
        <v>17942</v>
      </c>
      <c r="E17942" s="50"/>
    </row>
    <row r="17943" spans="1:5" ht="14.4" x14ac:dyDescent="0.3">
      <c r="A17943" s="2">
        <f>ROW()</f>
        <v>17943</v>
      </c>
      <c r="E17943" s="50"/>
    </row>
    <row r="17944" spans="1:5" ht="14.4" x14ac:dyDescent="0.3">
      <c r="A17944" s="2">
        <f>ROW()</f>
        <v>17944</v>
      </c>
      <c r="E17944" s="50"/>
    </row>
    <row r="17945" spans="1:5" ht="14.4" x14ac:dyDescent="0.3">
      <c r="A17945" s="2">
        <f>ROW()</f>
        <v>17945</v>
      </c>
      <c r="E17945" s="50"/>
    </row>
    <row r="17946" spans="1:5" ht="14.4" x14ac:dyDescent="0.3">
      <c r="A17946" s="2">
        <f>ROW()</f>
        <v>17946</v>
      </c>
      <c r="E17946" s="50"/>
    </row>
    <row r="17947" spans="1:5" ht="14.4" x14ac:dyDescent="0.3">
      <c r="A17947" s="2">
        <f>ROW()</f>
        <v>17947</v>
      </c>
      <c r="E17947" s="50"/>
    </row>
    <row r="17948" spans="1:5" ht="14.4" x14ac:dyDescent="0.3">
      <c r="A17948" s="2">
        <f>ROW()</f>
        <v>17948</v>
      </c>
      <c r="E17948" s="50"/>
    </row>
    <row r="17949" spans="1:5" ht="14.4" x14ac:dyDescent="0.3">
      <c r="A17949" s="2">
        <f>ROW()</f>
        <v>17949</v>
      </c>
      <c r="E17949" s="50"/>
    </row>
    <row r="17950" spans="1:5" ht="14.4" x14ac:dyDescent="0.3">
      <c r="A17950" s="2">
        <f>ROW()</f>
        <v>17950</v>
      </c>
      <c r="E17950" s="50"/>
    </row>
    <row r="17951" spans="1:5" ht="14.4" x14ac:dyDescent="0.3">
      <c r="A17951" s="2">
        <f>ROW()</f>
        <v>17951</v>
      </c>
      <c r="E17951" s="50"/>
    </row>
    <row r="17952" spans="1:5" ht="14.4" x14ac:dyDescent="0.3">
      <c r="A17952" s="2">
        <f>ROW()</f>
        <v>17952</v>
      </c>
      <c r="E17952" s="50"/>
    </row>
    <row r="17953" spans="1:5" ht="14.4" x14ac:dyDescent="0.3">
      <c r="A17953" s="2">
        <f>ROW()</f>
        <v>17953</v>
      </c>
      <c r="E17953" s="50"/>
    </row>
    <row r="17954" spans="1:5" ht="14.4" x14ac:dyDescent="0.3">
      <c r="A17954" s="2">
        <f>ROW()</f>
        <v>17954</v>
      </c>
      <c r="E17954" s="50"/>
    </row>
    <row r="17955" spans="1:5" ht="14.4" x14ac:dyDescent="0.3">
      <c r="A17955" s="2">
        <f>ROW()</f>
        <v>17955</v>
      </c>
      <c r="E17955" s="50"/>
    </row>
    <row r="17956" spans="1:5" ht="14.4" x14ac:dyDescent="0.3">
      <c r="A17956" s="2">
        <f>ROW()</f>
        <v>17956</v>
      </c>
      <c r="E17956" s="50"/>
    </row>
    <row r="17957" spans="1:5" ht="14.4" x14ac:dyDescent="0.3">
      <c r="A17957" s="2">
        <f>ROW()</f>
        <v>17957</v>
      </c>
      <c r="E17957" s="50"/>
    </row>
    <row r="17958" spans="1:5" ht="14.4" x14ac:dyDescent="0.3">
      <c r="A17958" s="2">
        <f>ROW()</f>
        <v>17958</v>
      </c>
      <c r="E17958" s="50"/>
    </row>
    <row r="17959" spans="1:5" ht="14.4" x14ac:dyDescent="0.3">
      <c r="A17959" s="2">
        <f>ROW()</f>
        <v>17959</v>
      </c>
      <c r="E17959" s="50"/>
    </row>
    <row r="17960" spans="1:5" ht="14.4" x14ac:dyDescent="0.3">
      <c r="A17960" s="2">
        <f>ROW()</f>
        <v>17960</v>
      </c>
      <c r="E17960" s="50"/>
    </row>
    <row r="17961" spans="1:5" ht="14.4" x14ac:dyDescent="0.3">
      <c r="A17961" s="2">
        <f>ROW()</f>
        <v>17961</v>
      </c>
      <c r="E17961" s="50"/>
    </row>
    <row r="17962" spans="1:5" ht="14.4" x14ac:dyDescent="0.3">
      <c r="A17962" s="2">
        <f>ROW()</f>
        <v>17962</v>
      </c>
      <c r="E17962" s="50"/>
    </row>
    <row r="17963" spans="1:5" ht="14.4" x14ac:dyDescent="0.3">
      <c r="A17963" s="2">
        <f>ROW()</f>
        <v>17963</v>
      </c>
      <c r="E17963" s="50"/>
    </row>
    <row r="17964" spans="1:5" ht="14.4" x14ac:dyDescent="0.3">
      <c r="A17964" s="2">
        <f>ROW()</f>
        <v>17964</v>
      </c>
      <c r="E17964" s="50"/>
    </row>
    <row r="17965" spans="1:5" ht="14.4" x14ac:dyDescent="0.3">
      <c r="A17965" s="2">
        <f>ROW()</f>
        <v>17965</v>
      </c>
      <c r="E17965" s="50"/>
    </row>
    <row r="17966" spans="1:5" ht="14.4" x14ac:dyDescent="0.3">
      <c r="A17966" s="2">
        <f>ROW()</f>
        <v>17966</v>
      </c>
      <c r="E17966" s="50"/>
    </row>
    <row r="17967" spans="1:5" ht="14.4" x14ac:dyDescent="0.3">
      <c r="A17967" s="2">
        <f>ROW()</f>
        <v>17967</v>
      </c>
      <c r="E17967" s="50"/>
    </row>
    <row r="17968" spans="1:5" ht="14.4" x14ac:dyDescent="0.3">
      <c r="A17968" s="2">
        <f>ROW()</f>
        <v>17968</v>
      </c>
      <c r="E17968" s="50"/>
    </row>
    <row r="17969" spans="1:5" ht="14.4" x14ac:dyDescent="0.3">
      <c r="A17969" s="2">
        <f>ROW()</f>
        <v>17969</v>
      </c>
      <c r="E17969" s="50"/>
    </row>
    <row r="17970" spans="1:5" ht="14.4" x14ac:dyDescent="0.3">
      <c r="A17970" s="2">
        <f>ROW()</f>
        <v>17970</v>
      </c>
      <c r="E17970" s="50"/>
    </row>
    <row r="17971" spans="1:5" ht="14.4" x14ac:dyDescent="0.3">
      <c r="A17971" s="2">
        <f>ROW()</f>
        <v>17971</v>
      </c>
      <c r="E17971" s="50"/>
    </row>
    <row r="17972" spans="1:5" ht="14.4" x14ac:dyDescent="0.3">
      <c r="A17972" s="2">
        <f>ROW()</f>
        <v>17972</v>
      </c>
      <c r="E17972" s="50"/>
    </row>
    <row r="17973" spans="1:5" ht="14.4" x14ac:dyDescent="0.3">
      <c r="A17973" s="2">
        <f>ROW()</f>
        <v>17973</v>
      </c>
      <c r="E17973" s="50"/>
    </row>
    <row r="17974" spans="1:5" ht="14.4" x14ac:dyDescent="0.3">
      <c r="A17974" s="2">
        <f>ROW()</f>
        <v>17974</v>
      </c>
      <c r="E17974" s="50"/>
    </row>
    <row r="17975" spans="1:5" ht="14.4" x14ac:dyDescent="0.3">
      <c r="A17975" s="2">
        <f>ROW()</f>
        <v>17975</v>
      </c>
      <c r="E17975" s="50"/>
    </row>
    <row r="17976" spans="1:5" ht="14.4" x14ac:dyDescent="0.3">
      <c r="A17976" s="2">
        <f>ROW()</f>
        <v>17976</v>
      </c>
      <c r="E17976" s="50"/>
    </row>
    <row r="17977" spans="1:5" ht="14.4" x14ac:dyDescent="0.3">
      <c r="A17977" s="2">
        <f>ROW()</f>
        <v>17977</v>
      </c>
      <c r="E17977" s="50"/>
    </row>
    <row r="17978" spans="1:5" ht="14.4" x14ac:dyDescent="0.3">
      <c r="A17978" s="2">
        <f>ROW()</f>
        <v>17978</v>
      </c>
      <c r="E17978" s="50"/>
    </row>
    <row r="17979" spans="1:5" ht="14.4" x14ac:dyDescent="0.3">
      <c r="A17979" s="2">
        <f>ROW()</f>
        <v>17979</v>
      </c>
      <c r="E17979" s="50"/>
    </row>
    <row r="17980" spans="1:5" ht="14.4" x14ac:dyDescent="0.3">
      <c r="A17980" s="2">
        <f>ROW()</f>
        <v>17980</v>
      </c>
      <c r="E17980" s="50"/>
    </row>
    <row r="17981" spans="1:5" ht="14.4" x14ac:dyDescent="0.3">
      <c r="A17981" s="2">
        <f>ROW()</f>
        <v>17981</v>
      </c>
      <c r="E17981" s="50"/>
    </row>
    <row r="17982" spans="1:5" ht="14.4" x14ac:dyDescent="0.3">
      <c r="A17982" s="2">
        <f>ROW()</f>
        <v>17982</v>
      </c>
      <c r="E17982" s="50"/>
    </row>
    <row r="17983" spans="1:5" ht="14.4" x14ac:dyDescent="0.3">
      <c r="A17983" s="2">
        <f>ROW()</f>
        <v>17983</v>
      </c>
      <c r="E17983" s="50"/>
    </row>
    <row r="17984" spans="1:5" ht="14.4" x14ac:dyDescent="0.3">
      <c r="A17984" s="2">
        <f>ROW()</f>
        <v>17984</v>
      </c>
      <c r="E17984" s="50"/>
    </row>
    <row r="17985" spans="1:5" ht="14.4" x14ac:dyDescent="0.3">
      <c r="A17985" s="2">
        <f>ROW()</f>
        <v>17985</v>
      </c>
      <c r="E17985" s="50"/>
    </row>
    <row r="17986" spans="1:5" ht="14.4" x14ac:dyDescent="0.3">
      <c r="A17986" s="2">
        <f>ROW()</f>
        <v>17986</v>
      </c>
      <c r="E17986" s="50"/>
    </row>
    <row r="17987" spans="1:5" ht="14.4" x14ac:dyDescent="0.3">
      <c r="A17987" s="2">
        <f>ROW()</f>
        <v>17987</v>
      </c>
      <c r="E17987" s="50"/>
    </row>
    <row r="17988" spans="1:5" ht="14.4" x14ac:dyDescent="0.3">
      <c r="A17988" s="2">
        <f>ROW()</f>
        <v>17988</v>
      </c>
      <c r="E17988" s="50"/>
    </row>
    <row r="17989" spans="1:5" ht="14.4" x14ac:dyDescent="0.3">
      <c r="A17989" s="2">
        <f>ROW()</f>
        <v>17989</v>
      </c>
      <c r="E17989" s="50"/>
    </row>
    <row r="17990" spans="1:5" ht="14.4" x14ac:dyDescent="0.3">
      <c r="A17990" s="2">
        <f>ROW()</f>
        <v>17990</v>
      </c>
      <c r="E17990" s="50"/>
    </row>
    <row r="17991" spans="1:5" ht="14.4" x14ac:dyDescent="0.3">
      <c r="A17991" s="2">
        <f>ROW()</f>
        <v>17991</v>
      </c>
      <c r="E17991" s="50"/>
    </row>
    <row r="17992" spans="1:5" ht="14.4" x14ac:dyDescent="0.3">
      <c r="A17992" s="2">
        <f>ROW()</f>
        <v>17992</v>
      </c>
      <c r="E17992" s="50"/>
    </row>
    <row r="17993" spans="1:5" ht="14.4" x14ac:dyDescent="0.3">
      <c r="A17993" s="2">
        <f>ROW()</f>
        <v>17993</v>
      </c>
      <c r="E17993" s="50"/>
    </row>
    <row r="17994" spans="1:5" ht="14.4" x14ac:dyDescent="0.3">
      <c r="A17994" s="2">
        <f>ROW()</f>
        <v>17994</v>
      </c>
      <c r="E17994" s="50"/>
    </row>
    <row r="17995" spans="1:5" ht="14.4" x14ac:dyDescent="0.3">
      <c r="A17995" s="2">
        <f>ROW()</f>
        <v>17995</v>
      </c>
      <c r="E17995" s="50"/>
    </row>
    <row r="17996" spans="1:5" ht="14.4" x14ac:dyDescent="0.3">
      <c r="A17996" s="2">
        <f>ROW()</f>
        <v>17996</v>
      </c>
      <c r="E17996" s="50"/>
    </row>
    <row r="17997" spans="1:5" ht="14.4" x14ac:dyDescent="0.3">
      <c r="A17997" s="2">
        <f>ROW()</f>
        <v>17997</v>
      </c>
      <c r="E17997" s="50"/>
    </row>
    <row r="17998" spans="1:5" ht="14.4" x14ac:dyDescent="0.3">
      <c r="A17998" s="2">
        <f>ROW()</f>
        <v>17998</v>
      </c>
      <c r="E17998" s="50"/>
    </row>
    <row r="17999" spans="1:5" ht="14.4" x14ac:dyDescent="0.3">
      <c r="A17999" s="2">
        <f>ROW()</f>
        <v>17999</v>
      </c>
      <c r="E17999" s="50"/>
    </row>
    <row r="18000" spans="1:5" ht="14.4" x14ac:dyDescent="0.3">
      <c r="A18000" s="2">
        <f>ROW()</f>
        <v>18000</v>
      </c>
      <c r="E18000" s="50"/>
    </row>
    <row r="18001" spans="1:5" ht="14.4" x14ac:dyDescent="0.3">
      <c r="A18001" s="2">
        <f>ROW()</f>
        <v>18001</v>
      </c>
      <c r="E18001" s="50"/>
    </row>
    <row r="18002" spans="1:5" ht="14.4" x14ac:dyDescent="0.3">
      <c r="A18002" s="2">
        <f>ROW()</f>
        <v>18002</v>
      </c>
      <c r="E18002" s="50"/>
    </row>
    <row r="18003" spans="1:5" ht="14.4" x14ac:dyDescent="0.3">
      <c r="A18003" s="2">
        <f>ROW()</f>
        <v>18003</v>
      </c>
      <c r="E18003" s="50"/>
    </row>
    <row r="18004" spans="1:5" ht="14.4" x14ac:dyDescent="0.3">
      <c r="A18004" s="2">
        <f>ROW()</f>
        <v>18004</v>
      </c>
      <c r="E18004" s="50"/>
    </row>
    <row r="18005" spans="1:5" ht="14.4" x14ac:dyDescent="0.3">
      <c r="A18005" s="2">
        <f>ROW()</f>
        <v>18005</v>
      </c>
      <c r="E18005" s="50"/>
    </row>
    <row r="18006" spans="1:5" ht="14.4" x14ac:dyDescent="0.3">
      <c r="A18006" s="2">
        <f>ROW()</f>
        <v>18006</v>
      </c>
      <c r="E18006" s="50"/>
    </row>
    <row r="18007" spans="1:5" ht="14.4" x14ac:dyDescent="0.3">
      <c r="A18007" s="2">
        <f>ROW()</f>
        <v>18007</v>
      </c>
      <c r="E18007" s="50"/>
    </row>
    <row r="18008" spans="1:5" ht="14.4" x14ac:dyDescent="0.3">
      <c r="A18008" s="2">
        <f>ROW()</f>
        <v>18008</v>
      </c>
      <c r="E18008" s="50"/>
    </row>
    <row r="18009" spans="1:5" ht="14.4" x14ac:dyDescent="0.3">
      <c r="A18009" s="2">
        <f>ROW()</f>
        <v>18009</v>
      </c>
      <c r="E18009" s="50"/>
    </row>
    <row r="18010" spans="1:5" ht="14.4" x14ac:dyDescent="0.3">
      <c r="A18010" s="2">
        <f>ROW()</f>
        <v>18010</v>
      </c>
      <c r="E18010" s="50"/>
    </row>
    <row r="18011" spans="1:5" ht="14.4" x14ac:dyDescent="0.3">
      <c r="A18011" s="2">
        <f>ROW()</f>
        <v>18011</v>
      </c>
      <c r="E18011" s="50"/>
    </row>
    <row r="18012" spans="1:5" ht="14.4" x14ac:dyDescent="0.3">
      <c r="A18012" s="2">
        <f>ROW()</f>
        <v>18012</v>
      </c>
      <c r="E18012" s="50"/>
    </row>
    <row r="18013" spans="1:5" ht="14.4" x14ac:dyDescent="0.3">
      <c r="A18013" s="2">
        <f>ROW()</f>
        <v>18013</v>
      </c>
      <c r="E18013" s="50"/>
    </row>
    <row r="18014" spans="1:5" ht="14.4" x14ac:dyDescent="0.3">
      <c r="A18014" s="2">
        <f>ROW()</f>
        <v>18014</v>
      </c>
      <c r="E18014" s="50"/>
    </row>
    <row r="18015" spans="1:5" ht="14.4" x14ac:dyDescent="0.3">
      <c r="A18015" s="2">
        <f>ROW()</f>
        <v>18015</v>
      </c>
      <c r="E18015" s="50"/>
    </row>
    <row r="18016" spans="1:5" ht="14.4" x14ac:dyDescent="0.3">
      <c r="A18016" s="2">
        <f>ROW()</f>
        <v>18016</v>
      </c>
      <c r="E18016" s="50"/>
    </row>
    <row r="18017" spans="1:5" ht="14.4" x14ac:dyDescent="0.3">
      <c r="A18017" s="2">
        <f>ROW()</f>
        <v>18017</v>
      </c>
      <c r="E18017" s="50"/>
    </row>
    <row r="18018" spans="1:5" ht="14.4" x14ac:dyDescent="0.3">
      <c r="A18018" s="2">
        <f>ROW()</f>
        <v>18018</v>
      </c>
      <c r="E18018" s="50"/>
    </row>
    <row r="18019" spans="1:5" ht="14.4" x14ac:dyDescent="0.3">
      <c r="A18019" s="2">
        <f>ROW()</f>
        <v>18019</v>
      </c>
      <c r="E18019" s="50"/>
    </row>
    <row r="18020" spans="1:5" ht="14.4" x14ac:dyDescent="0.3">
      <c r="A18020" s="2">
        <f>ROW()</f>
        <v>18020</v>
      </c>
      <c r="E18020" s="50"/>
    </row>
    <row r="18021" spans="1:5" ht="14.4" x14ac:dyDescent="0.3">
      <c r="A18021" s="2">
        <f>ROW()</f>
        <v>18021</v>
      </c>
      <c r="E18021" s="50"/>
    </row>
    <row r="18022" spans="1:5" ht="14.4" x14ac:dyDescent="0.3">
      <c r="A18022" s="2">
        <f>ROW()</f>
        <v>18022</v>
      </c>
      <c r="E18022" s="50"/>
    </row>
    <row r="18023" spans="1:5" ht="14.4" x14ac:dyDescent="0.3">
      <c r="A18023" s="2">
        <f>ROW()</f>
        <v>18023</v>
      </c>
      <c r="E18023" s="50"/>
    </row>
    <row r="18024" spans="1:5" ht="14.4" x14ac:dyDescent="0.3">
      <c r="A18024" s="2">
        <f>ROW()</f>
        <v>18024</v>
      </c>
      <c r="E18024" s="50"/>
    </row>
    <row r="18025" spans="1:5" ht="14.4" x14ac:dyDescent="0.3">
      <c r="A18025" s="2">
        <f>ROW()</f>
        <v>18025</v>
      </c>
      <c r="E18025" s="50"/>
    </row>
    <row r="18026" spans="1:5" ht="14.4" x14ac:dyDescent="0.3">
      <c r="A18026" s="2">
        <f>ROW()</f>
        <v>18026</v>
      </c>
      <c r="E18026" s="50"/>
    </row>
    <row r="18027" spans="1:5" ht="14.4" x14ac:dyDescent="0.3">
      <c r="A18027" s="2">
        <f>ROW()</f>
        <v>18027</v>
      </c>
      <c r="E18027" s="50"/>
    </row>
    <row r="18028" spans="1:5" ht="14.4" x14ac:dyDescent="0.3">
      <c r="A18028" s="2">
        <f>ROW()</f>
        <v>18028</v>
      </c>
      <c r="E18028" s="50"/>
    </row>
    <row r="18029" spans="1:5" ht="14.4" x14ac:dyDescent="0.3">
      <c r="A18029" s="2">
        <f>ROW()</f>
        <v>18029</v>
      </c>
      <c r="E18029" s="50"/>
    </row>
    <row r="18030" spans="1:5" ht="14.4" x14ac:dyDescent="0.3">
      <c r="A18030" s="2">
        <f>ROW()</f>
        <v>18030</v>
      </c>
      <c r="E18030" s="50"/>
    </row>
    <row r="18031" spans="1:5" ht="14.4" x14ac:dyDescent="0.3">
      <c r="A18031" s="2">
        <f>ROW()</f>
        <v>18031</v>
      </c>
      <c r="E18031" s="50"/>
    </row>
    <row r="18032" spans="1:5" ht="14.4" x14ac:dyDescent="0.3">
      <c r="A18032" s="2">
        <f>ROW()</f>
        <v>18032</v>
      </c>
      <c r="E18032" s="50"/>
    </row>
    <row r="18033" spans="1:5" ht="14.4" x14ac:dyDescent="0.3">
      <c r="A18033" s="2">
        <f>ROW()</f>
        <v>18033</v>
      </c>
      <c r="E18033" s="50"/>
    </row>
    <row r="18034" spans="1:5" ht="14.4" x14ac:dyDescent="0.3">
      <c r="A18034" s="2">
        <f>ROW()</f>
        <v>18034</v>
      </c>
      <c r="E18034" s="50"/>
    </row>
    <row r="18035" spans="1:5" ht="14.4" x14ac:dyDescent="0.3">
      <c r="A18035" s="2">
        <f>ROW()</f>
        <v>18035</v>
      </c>
      <c r="E18035" s="50"/>
    </row>
    <row r="18036" spans="1:5" ht="14.4" x14ac:dyDescent="0.3">
      <c r="A18036" s="2">
        <f>ROW()</f>
        <v>18036</v>
      </c>
      <c r="E18036" s="50"/>
    </row>
    <row r="18037" spans="1:5" ht="14.4" x14ac:dyDescent="0.3">
      <c r="A18037" s="2">
        <f>ROW()</f>
        <v>18037</v>
      </c>
      <c r="E18037" s="50"/>
    </row>
    <row r="18038" spans="1:5" ht="14.4" x14ac:dyDescent="0.3">
      <c r="A18038" s="2">
        <f>ROW()</f>
        <v>18038</v>
      </c>
      <c r="E18038" s="50"/>
    </row>
    <row r="18039" spans="1:5" ht="14.4" x14ac:dyDescent="0.3">
      <c r="A18039" s="2">
        <f>ROW()</f>
        <v>18039</v>
      </c>
      <c r="E18039" s="50"/>
    </row>
    <row r="18040" spans="1:5" ht="14.4" x14ac:dyDescent="0.3">
      <c r="A18040" s="2">
        <f>ROW()</f>
        <v>18040</v>
      </c>
      <c r="E18040" s="50"/>
    </row>
    <row r="18041" spans="1:5" ht="14.4" x14ac:dyDescent="0.3">
      <c r="A18041" s="2">
        <f>ROW()</f>
        <v>18041</v>
      </c>
      <c r="E18041" s="50"/>
    </row>
    <row r="18042" spans="1:5" ht="14.4" x14ac:dyDescent="0.3">
      <c r="A18042" s="2">
        <f>ROW()</f>
        <v>18042</v>
      </c>
      <c r="E18042" s="50"/>
    </row>
    <row r="18043" spans="1:5" ht="14.4" x14ac:dyDescent="0.3">
      <c r="A18043" s="2">
        <f>ROW()</f>
        <v>18043</v>
      </c>
      <c r="E18043" s="50"/>
    </row>
    <row r="18044" spans="1:5" ht="14.4" x14ac:dyDescent="0.3">
      <c r="A18044" s="2">
        <f>ROW()</f>
        <v>18044</v>
      </c>
      <c r="E18044" s="50"/>
    </row>
    <row r="18045" spans="1:5" ht="14.4" x14ac:dyDescent="0.3">
      <c r="A18045" s="2">
        <f>ROW()</f>
        <v>18045</v>
      </c>
      <c r="E18045" s="50"/>
    </row>
    <row r="18046" spans="1:5" ht="14.4" x14ac:dyDescent="0.3">
      <c r="A18046" s="2">
        <f>ROW()</f>
        <v>18046</v>
      </c>
      <c r="E18046" s="50"/>
    </row>
    <row r="18047" spans="1:5" ht="14.4" x14ac:dyDescent="0.3">
      <c r="A18047" s="2">
        <f>ROW()</f>
        <v>18047</v>
      </c>
      <c r="E18047" s="50"/>
    </row>
    <row r="18048" spans="1:5" ht="14.4" x14ac:dyDescent="0.3">
      <c r="A18048" s="2">
        <f>ROW()</f>
        <v>18048</v>
      </c>
      <c r="E18048" s="50"/>
    </row>
    <row r="18049" spans="1:5" ht="14.4" x14ac:dyDescent="0.3">
      <c r="A18049" s="2">
        <f>ROW()</f>
        <v>18049</v>
      </c>
      <c r="E18049" s="50"/>
    </row>
    <row r="18050" spans="1:5" ht="14.4" x14ac:dyDescent="0.3">
      <c r="A18050" s="2">
        <f>ROW()</f>
        <v>18050</v>
      </c>
      <c r="E18050" s="50"/>
    </row>
    <row r="18051" spans="1:5" ht="14.4" x14ac:dyDescent="0.3">
      <c r="A18051" s="2">
        <f>ROW()</f>
        <v>18051</v>
      </c>
      <c r="E18051" s="50"/>
    </row>
    <row r="18052" spans="1:5" ht="14.4" x14ac:dyDescent="0.3">
      <c r="A18052" s="2">
        <f>ROW()</f>
        <v>18052</v>
      </c>
      <c r="E18052" s="50"/>
    </row>
    <row r="18053" spans="1:5" ht="14.4" x14ac:dyDescent="0.3">
      <c r="A18053" s="2">
        <f>ROW()</f>
        <v>18053</v>
      </c>
      <c r="E18053" s="50"/>
    </row>
    <row r="18054" spans="1:5" ht="14.4" x14ac:dyDescent="0.3">
      <c r="A18054" s="2">
        <f>ROW()</f>
        <v>18054</v>
      </c>
      <c r="E18054" s="50"/>
    </row>
    <row r="18055" spans="1:5" ht="14.4" x14ac:dyDescent="0.3">
      <c r="A18055" s="2">
        <f>ROW()</f>
        <v>18055</v>
      </c>
      <c r="E18055" s="50"/>
    </row>
    <row r="18056" spans="1:5" ht="14.4" x14ac:dyDescent="0.3">
      <c r="A18056" s="2">
        <f>ROW()</f>
        <v>18056</v>
      </c>
      <c r="E18056" s="50"/>
    </row>
    <row r="18057" spans="1:5" ht="14.4" x14ac:dyDescent="0.3">
      <c r="A18057" s="2">
        <f>ROW()</f>
        <v>18057</v>
      </c>
      <c r="E18057" s="50"/>
    </row>
    <row r="18058" spans="1:5" ht="14.4" x14ac:dyDescent="0.3">
      <c r="A18058" s="2">
        <f>ROW()</f>
        <v>18058</v>
      </c>
      <c r="E18058" s="50"/>
    </row>
    <row r="18059" spans="1:5" ht="14.4" x14ac:dyDescent="0.3">
      <c r="A18059" s="2">
        <f>ROW()</f>
        <v>18059</v>
      </c>
      <c r="E18059" s="50"/>
    </row>
    <row r="18060" spans="1:5" ht="14.4" x14ac:dyDescent="0.3">
      <c r="A18060" s="2">
        <f>ROW()</f>
        <v>18060</v>
      </c>
      <c r="E18060" s="50"/>
    </row>
    <row r="18061" spans="1:5" ht="14.4" x14ac:dyDescent="0.3">
      <c r="A18061" s="2">
        <f>ROW()</f>
        <v>18061</v>
      </c>
      <c r="E18061" s="50"/>
    </row>
    <row r="18062" spans="1:5" ht="14.4" x14ac:dyDescent="0.3">
      <c r="A18062" s="2">
        <f>ROW()</f>
        <v>18062</v>
      </c>
      <c r="E18062" s="50"/>
    </row>
    <row r="18063" spans="1:5" ht="14.4" x14ac:dyDescent="0.3">
      <c r="A18063" s="2">
        <f>ROW()</f>
        <v>18063</v>
      </c>
      <c r="E18063" s="50"/>
    </row>
    <row r="18064" spans="1:5" ht="14.4" x14ac:dyDescent="0.3">
      <c r="A18064" s="2">
        <f>ROW()</f>
        <v>18064</v>
      </c>
      <c r="E18064" s="50"/>
    </row>
    <row r="18065" spans="1:5" ht="14.4" x14ac:dyDescent="0.3">
      <c r="A18065" s="2">
        <f>ROW()</f>
        <v>18065</v>
      </c>
      <c r="E18065" s="50"/>
    </row>
    <row r="18066" spans="1:5" ht="14.4" x14ac:dyDescent="0.3">
      <c r="A18066" s="2">
        <f>ROW()</f>
        <v>18066</v>
      </c>
      <c r="E18066" s="50"/>
    </row>
    <row r="18067" spans="1:5" ht="14.4" x14ac:dyDescent="0.3">
      <c r="A18067" s="2">
        <f>ROW()</f>
        <v>18067</v>
      </c>
      <c r="E18067" s="50"/>
    </row>
    <row r="18068" spans="1:5" ht="14.4" x14ac:dyDescent="0.3">
      <c r="A18068" s="2">
        <f>ROW()</f>
        <v>18068</v>
      </c>
      <c r="E18068" s="50"/>
    </row>
    <row r="18069" spans="1:5" ht="14.4" x14ac:dyDescent="0.3">
      <c r="A18069" s="2">
        <f>ROW()</f>
        <v>18069</v>
      </c>
      <c r="E18069" s="50"/>
    </row>
    <row r="18070" spans="1:5" ht="14.4" x14ac:dyDescent="0.3">
      <c r="A18070" s="2">
        <f>ROW()</f>
        <v>18070</v>
      </c>
      <c r="E18070" s="50"/>
    </row>
    <row r="18071" spans="1:5" ht="14.4" x14ac:dyDescent="0.3">
      <c r="A18071" s="2">
        <f>ROW()</f>
        <v>18071</v>
      </c>
      <c r="E18071" s="50"/>
    </row>
    <row r="18072" spans="1:5" ht="14.4" x14ac:dyDescent="0.3">
      <c r="A18072" s="2">
        <f>ROW()</f>
        <v>18072</v>
      </c>
      <c r="E18072" s="50"/>
    </row>
    <row r="18073" spans="1:5" ht="14.4" x14ac:dyDescent="0.3">
      <c r="A18073" s="2">
        <f>ROW()</f>
        <v>18073</v>
      </c>
      <c r="E18073" s="50"/>
    </row>
    <row r="18074" spans="1:5" ht="14.4" x14ac:dyDescent="0.3">
      <c r="A18074" s="2">
        <f>ROW()</f>
        <v>18074</v>
      </c>
      <c r="E18074" s="50"/>
    </row>
    <row r="18075" spans="1:5" ht="14.4" x14ac:dyDescent="0.3">
      <c r="A18075" s="2">
        <f>ROW()</f>
        <v>18075</v>
      </c>
      <c r="E18075" s="50"/>
    </row>
    <row r="18076" spans="1:5" ht="14.4" x14ac:dyDescent="0.3">
      <c r="A18076" s="2">
        <f>ROW()</f>
        <v>18076</v>
      </c>
      <c r="E18076" s="50"/>
    </row>
    <row r="18077" spans="1:5" ht="14.4" x14ac:dyDescent="0.3">
      <c r="A18077" s="2">
        <f>ROW()</f>
        <v>18077</v>
      </c>
      <c r="E18077" s="50"/>
    </row>
    <row r="18078" spans="1:5" ht="14.4" x14ac:dyDescent="0.3">
      <c r="A18078" s="2">
        <f>ROW()</f>
        <v>18078</v>
      </c>
      <c r="E18078" s="50"/>
    </row>
    <row r="18079" spans="1:5" ht="14.4" x14ac:dyDescent="0.3">
      <c r="A18079" s="2">
        <f>ROW()</f>
        <v>18079</v>
      </c>
      <c r="E18079" s="50"/>
    </row>
    <row r="18080" spans="1:5" ht="14.4" x14ac:dyDescent="0.3">
      <c r="A18080" s="2">
        <f>ROW()</f>
        <v>18080</v>
      </c>
      <c r="E18080" s="50"/>
    </row>
    <row r="18081" spans="1:5" ht="14.4" x14ac:dyDescent="0.3">
      <c r="A18081" s="2">
        <f>ROW()</f>
        <v>18081</v>
      </c>
      <c r="E18081" s="50"/>
    </row>
    <row r="18082" spans="1:5" ht="14.4" x14ac:dyDescent="0.3">
      <c r="A18082" s="2">
        <f>ROW()</f>
        <v>18082</v>
      </c>
      <c r="E18082" s="50"/>
    </row>
    <row r="18083" spans="1:5" ht="14.4" x14ac:dyDescent="0.3">
      <c r="A18083" s="2">
        <f>ROW()</f>
        <v>18083</v>
      </c>
      <c r="E18083" s="50"/>
    </row>
    <row r="18084" spans="1:5" ht="14.4" x14ac:dyDescent="0.3">
      <c r="A18084" s="2">
        <f>ROW()</f>
        <v>18084</v>
      </c>
      <c r="E18084" s="50"/>
    </row>
    <row r="18085" spans="1:5" ht="14.4" x14ac:dyDescent="0.3">
      <c r="A18085" s="2">
        <f>ROW()</f>
        <v>18085</v>
      </c>
      <c r="E18085" s="50"/>
    </row>
    <row r="18086" spans="1:5" ht="14.4" x14ac:dyDescent="0.3">
      <c r="A18086" s="2">
        <f>ROW()</f>
        <v>18086</v>
      </c>
      <c r="E18086" s="50"/>
    </row>
    <row r="18087" spans="1:5" ht="14.4" x14ac:dyDescent="0.3">
      <c r="A18087" s="2">
        <f>ROW()</f>
        <v>18087</v>
      </c>
      <c r="E18087" s="50"/>
    </row>
    <row r="18088" spans="1:5" ht="14.4" x14ac:dyDescent="0.3">
      <c r="A18088" s="2">
        <f>ROW()</f>
        <v>18088</v>
      </c>
      <c r="E18088" s="50"/>
    </row>
    <row r="18089" spans="1:5" ht="14.4" x14ac:dyDescent="0.3">
      <c r="A18089" s="2">
        <f>ROW()</f>
        <v>18089</v>
      </c>
      <c r="E18089" s="50"/>
    </row>
    <row r="18090" spans="1:5" ht="14.4" x14ac:dyDescent="0.3">
      <c r="A18090" s="2">
        <f>ROW()</f>
        <v>18090</v>
      </c>
      <c r="E18090" s="50"/>
    </row>
    <row r="18091" spans="1:5" ht="14.4" x14ac:dyDescent="0.3">
      <c r="A18091" s="2">
        <f>ROW()</f>
        <v>18091</v>
      </c>
      <c r="E18091" s="50"/>
    </row>
    <row r="18092" spans="1:5" ht="14.4" x14ac:dyDescent="0.3">
      <c r="A18092" s="2">
        <f>ROW()</f>
        <v>18092</v>
      </c>
      <c r="E18092" s="50"/>
    </row>
    <row r="18093" spans="1:5" ht="14.4" x14ac:dyDescent="0.3">
      <c r="A18093" s="2">
        <f>ROW()</f>
        <v>18093</v>
      </c>
      <c r="E18093" s="50"/>
    </row>
    <row r="18094" spans="1:5" ht="14.4" x14ac:dyDescent="0.3">
      <c r="A18094" s="2">
        <f>ROW()</f>
        <v>18094</v>
      </c>
      <c r="E18094" s="50"/>
    </row>
    <row r="18095" spans="1:5" ht="14.4" x14ac:dyDescent="0.3">
      <c r="A18095" s="2">
        <f>ROW()</f>
        <v>18095</v>
      </c>
      <c r="E18095" s="50"/>
    </row>
    <row r="18096" spans="1:5" ht="14.4" x14ac:dyDescent="0.3">
      <c r="A18096" s="2">
        <f>ROW()</f>
        <v>18096</v>
      </c>
      <c r="E18096" s="50"/>
    </row>
    <row r="18097" spans="1:5" ht="14.4" x14ac:dyDescent="0.3">
      <c r="A18097" s="2">
        <f>ROW()</f>
        <v>18097</v>
      </c>
      <c r="E18097" s="50"/>
    </row>
    <row r="18098" spans="1:5" ht="14.4" x14ac:dyDescent="0.3">
      <c r="A18098" s="2">
        <f>ROW()</f>
        <v>18098</v>
      </c>
      <c r="E18098" s="50"/>
    </row>
    <row r="18099" spans="1:5" ht="14.4" x14ac:dyDescent="0.3">
      <c r="A18099" s="2">
        <f>ROW()</f>
        <v>18099</v>
      </c>
      <c r="E18099" s="50"/>
    </row>
    <row r="18100" spans="1:5" ht="14.4" x14ac:dyDescent="0.3">
      <c r="A18100" s="2">
        <f>ROW()</f>
        <v>18100</v>
      </c>
      <c r="E18100" s="50"/>
    </row>
    <row r="18101" spans="1:5" ht="14.4" x14ac:dyDescent="0.3">
      <c r="A18101" s="2">
        <f>ROW()</f>
        <v>18101</v>
      </c>
      <c r="E18101" s="50"/>
    </row>
    <row r="18102" spans="1:5" ht="14.4" x14ac:dyDescent="0.3">
      <c r="A18102" s="2">
        <f>ROW()</f>
        <v>18102</v>
      </c>
      <c r="E18102" s="50"/>
    </row>
    <row r="18103" spans="1:5" ht="14.4" x14ac:dyDescent="0.3">
      <c r="A18103" s="2">
        <f>ROW()</f>
        <v>18103</v>
      </c>
      <c r="E18103" s="50"/>
    </row>
    <row r="18104" spans="1:5" ht="14.4" x14ac:dyDescent="0.3">
      <c r="A18104" s="2">
        <f>ROW()</f>
        <v>18104</v>
      </c>
      <c r="E18104" s="50"/>
    </row>
    <row r="18105" spans="1:5" ht="14.4" x14ac:dyDescent="0.3">
      <c r="A18105" s="2">
        <f>ROW()</f>
        <v>18105</v>
      </c>
      <c r="E18105" s="50"/>
    </row>
    <row r="18106" spans="1:5" ht="14.4" x14ac:dyDescent="0.3">
      <c r="A18106" s="2">
        <f>ROW()</f>
        <v>18106</v>
      </c>
      <c r="E18106" s="50"/>
    </row>
    <row r="18107" spans="1:5" ht="14.4" x14ac:dyDescent="0.3">
      <c r="A18107" s="2">
        <f>ROW()</f>
        <v>18107</v>
      </c>
      <c r="E18107" s="50"/>
    </row>
    <row r="18108" spans="1:5" ht="14.4" x14ac:dyDescent="0.3">
      <c r="A18108" s="2">
        <f>ROW()</f>
        <v>18108</v>
      </c>
      <c r="E18108" s="50"/>
    </row>
    <row r="18109" spans="1:5" ht="14.4" x14ac:dyDescent="0.3">
      <c r="A18109" s="2">
        <f>ROW()</f>
        <v>18109</v>
      </c>
      <c r="E18109" s="50"/>
    </row>
    <row r="18110" spans="1:5" ht="14.4" x14ac:dyDescent="0.3">
      <c r="A18110" s="2">
        <f>ROW()</f>
        <v>18110</v>
      </c>
      <c r="E18110" s="50"/>
    </row>
    <row r="18111" spans="1:5" ht="14.4" x14ac:dyDescent="0.3">
      <c r="A18111" s="2">
        <f>ROW()</f>
        <v>18111</v>
      </c>
      <c r="E18111" s="50"/>
    </row>
    <row r="18112" spans="1:5" ht="14.4" x14ac:dyDescent="0.3">
      <c r="A18112" s="2">
        <f>ROW()</f>
        <v>18112</v>
      </c>
      <c r="E18112" s="50"/>
    </row>
    <row r="18113" spans="1:5" ht="14.4" x14ac:dyDescent="0.3">
      <c r="A18113" s="2">
        <f>ROW()</f>
        <v>18113</v>
      </c>
      <c r="E18113" s="50"/>
    </row>
    <row r="18114" spans="1:5" ht="14.4" x14ac:dyDescent="0.3">
      <c r="A18114" s="2">
        <f>ROW()</f>
        <v>18114</v>
      </c>
      <c r="E18114" s="50"/>
    </row>
    <row r="18115" spans="1:5" ht="14.4" x14ac:dyDescent="0.3">
      <c r="A18115" s="2">
        <f>ROW()</f>
        <v>18115</v>
      </c>
      <c r="E18115" s="50"/>
    </row>
    <row r="18116" spans="1:5" ht="14.4" x14ac:dyDescent="0.3">
      <c r="A18116" s="2">
        <f>ROW()</f>
        <v>18116</v>
      </c>
      <c r="E18116" s="50"/>
    </row>
    <row r="18117" spans="1:5" ht="14.4" x14ac:dyDescent="0.3">
      <c r="A18117" s="2">
        <f>ROW()</f>
        <v>18117</v>
      </c>
      <c r="E18117" s="50"/>
    </row>
    <row r="18118" spans="1:5" ht="14.4" x14ac:dyDescent="0.3">
      <c r="A18118" s="2">
        <f>ROW()</f>
        <v>18118</v>
      </c>
      <c r="E18118" s="50"/>
    </row>
    <row r="18119" spans="1:5" ht="14.4" x14ac:dyDescent="0.3">
      <c r="A18119" s="2">
        <f>ROW()</f>
        <v>18119</v>
      </c>
      <c r="E18119" s="50"/>
    </row>
    <row r="18120" spans="1:5" ht="14.4" x14ac:dyDescent="0.3">
      <c r="A18120" s="2">
        <f>ROW()</f>
        <v>18120</v>
      </c>
      <c r="E18120" s="50"/>
    </row>
    <row r="18121" spans="1:5" ht="14.4" x14ac:dyDescent="0.3">
      <c r="A18121" s="2">
        <f>ROW()</f>
        <v>18121</v>
      </c>
      <c r="E18121" s="50"/>
    </row>
    <row r="18122" spans="1:5" ht="14.4" x14ac:dyDescent="0.3">
      <c r="A18122" s="2">
        <f>ROW()</f>
        <v>18122</v>
      </c>
      <c r="E18122" s="50"/>
    </row>
    <row r="18123" spans="1:5" ht="14.4" x14ac:dyDescent="0.3">
      <c r="A18123" s="2">
        <f>ROW()</f>
        <v>18123</v>
      </c>
      <c r="E18123" s="50"/>
    </row>
    <row r="18124" spans="1:5" ht="14.4" x14ac:dyDescent="0.3">
      <c r="A18124" s="2">
        <f>ROW()</f>
        <v>18124</v>
      </c>
      <c r="E18124" s="50"/>
    </row>
    <row r="18125" spans="1:5" ht="14.4" x14ac:dyDescent="0.3">
      <c r="A18125" s="2">
        <f>ROW()</f>
        <v>18125</v>
      </c>
      <c r="E18125" s="50"/>
    </row>
    <row r="18126" spans="1:5" ht="14.4" x14ac:dyDescent="0.3">
      <c r="A18126" s="2">
        <f>ROW()</f>
        <v>18126</v>
      </c>
      <c r="E18126" s="50"/>
    </row>
    <row r="18127" spans="1:5" ht="14.4" x14ac:dyDescent="0.3">
      <c r="A18127" s="2">
        <f>ROW()</f>
        <v>18127</v>
      </c>
      <c r="E18127" s="50"/>
    </row>
    <row r="18128" spans="1:5" ht="14.4" x14ac:dyDescent="0.3">
      <c r="A18128" s="2">
        <f>ROW()</f>
        <v>18128</v>
      </c>
      <c r="E18128" s="50"/>
    </row>
    <row r="18129" spans="1:5" ht="14.4" x14ac:dyDescent="0.3">
      <c r="A18129" s="2">
        <f>ROW()</f>
        <v>18129</v>
      </c>
      <c r="E18129" s="50"/>
    </row>
    <row r="18130" spans="1:5" ht="14.4" x14ac:dyDescent="0.3">
      <c r="A18130" s="2">
        <f>ROW()</f>
        <v>18130</v>
      </c>
      <c r="E18130" s="50"/>
    </row>
    <row r="18131" spans="1:5" ht="14.4" x14ac:dyDescent="0.3">
      <c r="A18131" s="2">
        <f>ROW()</f>
        <v>18131</v>
      </c>
      <c r="E18131" s="50"/>
    </row>
    <row r="18132" spans="1:5" ht="14.4" x14ac:dyDescent="0.3">
      <c r="A18132" s="2">
        <f>ROW()</f>
        <v>18132</v>
      </c>
      <c r="E18132" s="50"/>
    </row>
    <row r="18133" spans="1:5" ht="14.4" x14ac:dyDescent="0.3">
      <c r="A18133" s="2">
        <f>ROW()</f>
        <v>18133</v>
      </c>
      <c r="E18133" s="50"/>
    </row>
    <row r="18134" spans="1:5" ht="14.4" x14ac:dyDescent="0.3">
      <c r="A18134" s="2">
        <f>ROW()</f>
        <v>18134</v>
      </c>
      <c r="E18134" s="50"/>
    </row>
    <row r="18135" spans="1:5" ht="14.4" x14ac:dyDescent="0.3">
      <c r="A18135" s="2">
        <f>ROW()</f>
        <v>18135</v>
      </c>
      <c r="E18135" s="50"/>
    </row>
    <row r="18136" spans="1:5" ht="14.4" x14ac:dyDescent="0.3">
      <c r="A18136" s="2">
        <f>ROW()</f>
        <v>18136</v>
      </c>
      <c r="E18136" s="50"/>
    </row>
    <row r="18137" spans="1:5" ht="14.4" x14ac:dyDescent="0.3">
      <c r="A18137" s="2">
        <f>ROW()</f>
        <v>18137</v>
      </c>
      <c r="E18137" s="50"/>
    </row>
    <row r="18138" spans="1:5" ht="14.4" x14ac:dyDescent="0.3">
      <c r="A18138" s="2">
        <f>ROW()</f>
        <v>18138</v>
      </c>
      <c r="E18138" s="50"/>
    </row>
    <row r="18139" spans="1:5" ht="14.4" x14ac:dyDescent="0.3">
      <c r="A18139" s="2">
        <f>ROW()</f>
        <v>18139</v>
      </c>
      <c r="E18139" s="50"/>
    </row>
    <row r="18140" spans="1:5" ht="14.4" x14ac:dyDescent="0.3">
      <c r="A18140" s="2">
        <f>ROW()</f>
        <v>18140</v>
      </c>
      <c r="E18140" s="50"/>
    </row>
    <row r="18141" spans="1:5" ht="14.4" x14ac:dyDescent="0.3">
      <c r="A18141" s="2">
        <f>ROW()</f>
        <v>18141</v>
      </c>
      <c r="E18141" s="50"/>
    </row>
    <row r="18142" spans="1:5" ht="14.4" x14ac:dyDescent="0.3">
      <c r="A18142" s="2">
        <f>ROW()</f>
        <v>18142</v>
      </c>
      <c r="E18142" s="50"/>
    </row>
    <row r="18143" spans="1:5" ht="14.4" x14ac:dyDescent="0.3">
      <c r="A18143" s="2">
        <f>ROW()</f>
        <v>18143</v>
      </c>
      <c r="E18143" s="50"/>
    </row>
    <row r="18144" spans="1:5" ht="14.4" x14ac:dyDescent="0.3">
      <c r="A18144" s="2">
        <f>ROW()</f>
        <v>18144</v>
      </c>
      <c r="E18144" s="50"/>
    </row>
    <row r="18145" spans="1:5" ht="14.4" x14ac:dyDescent="0.3">
      <c r="A18145" s="2">
        <f>ROW()</f>
        <v>18145</v>
      </c>
      <c r="E18145" s="50"/>
    </row>
    <row r="18146" spans="1:5" ht="14.4" x14ac:dyDescent="0.3">
      <c r="A18146" s="2">
        <f>ROW()</f>
        <v>18146</v>
      </c>
      <c r="E18146" s="50"/>
    </row>
    <row r="18147" spans="1:5" ht="14.4" x14ac:dyDescent="0.3">
      <c r="A18147" s="2">
        <f>ROW()</f>
        <v>18147</v>
      </c>
      <c r="E18147" s="50"/>
    </row>
    <row r="18148" spans="1:5" ht="14.4" x14ac:dyDescent="0.3">
      <c r="A18148" s="2">
        <f>ROW()</f>
        <v>18148</v>
      </c>
      <c r="E18148" s="50"/>
    </row>
    <row r="18149" spans="1:5" ht="14.4" x14ac:dyDescent="0.3">
      <c r="A18149" s="2">
        <f>ROW()</f>
        <v>18149</v>
      </c>
      <c r="E18149" s="50"/>
    </row>
    <row r="18150" spans="1:5" ht="14.4" x14ac:dyDescent="0.3">
      <c r="A18150" s="2">
        <f>ROW()</f>
        <v>18150</v>
      </c>
      <c r="E18150" s="50"/>
    </row>
    <row r="18151" spans="1:5" ht="14.4" x14ac:dyDescent="0.3">
      <c r="A18151" s="2">
        <f>ROW()</f>
        <v>18151</v>
      </c>
      <c r="E18151" s="50"/>
    </row>
    <row r="18152" spans="1:5" ht="14.4" x14ac:dyDescent="0.3">
      <c r="A18152" s="2">
        <f>ROW()</f>
        <v>18152</v>
      </c>
      <c r="E18152" s="50"/>
    </row>
    <row r="18153" spans="1:5" ht="14.4" x14ac:dyDescent="0.3">
      <c r="A18153" s="2">
        <f>ROW()</f>
        <v>18153</v>
      </c>
      <c r="E18153" s="50"/>
    </row>
    <row r="18154" spans="1:5" ht="14.4" x14ac:dyDescent="0.3">
      <c r="A18154" s="2">
        <f>ROW()</f>
        <v>18154</v>
      </c>
      <c r="E18154" s="50"/>
    </row>
    <row r="18155" spans="1:5" ht="14.4" x14ac:dyDescent="0.3">
      <c r="A18155" s="2">
        <f>ROW()</f>
        <v>18155</v>
      </c>
      <c r="E18155" s="50"/>
    </row>
    <row r="18156" spans="1:5" ht="14.4" x14ac:dyDescent="0.3">
      <c r="A18156" s="2">
        <f>ROW()</f>
        <v>18156</v>
      </c>
      <c r="E18156" s="50"/>
    </row>
    <row r="18157" spans="1:5" ht="14.4" x14ac:dyDescent="0.3">
      <c r="A18157" s="2">
        <f>ROW()</f>
        <v>18157</v>
      </c>
      <c r="E18157" s="50"/>
    </row>
    <row r="18158" spans="1:5" ht="14.4" x14ac:dyDescent="0.3">
      <c r="A18158" s="2">
        <f>ROW()</f>
        <v>18158</v>
      </c>
      <c r="E18158" s="50"/>
    </row>
    <row r="18159" spans="1:5" ht="14.4" x14ac:dyDescent="0.3">
      <c r="A18159" s="2">
        <f>ROW()</f>
        <v>18159</v>
      </c>
      <c r="E18159" s="50"/>
    </row>
    <row r="18160" spans="1:5" ht="14.4" x14ac:dyDescent="0.3">
      <c r="A18160" s="2">
        <f>ROW()</f>
        <v>18160</v>
      </c>
      <c r="E18160" s="50"/>
    </row>
    <row r="18161" spans="1:5" ht="14.4" x14ac:dyDescent="0.3">
      <c r="A18161" s="2">
        <f>ROW()</f>
        <v>18161</v>
      </c>
      <c r="E18161" s="50"/>
    </row>
    <row r="18162" spans="1:5" ht="14.4" x14ac:dyDescent="0.3">
      <c r="A18162" s="2">
        <f>ROW()</f>
        <v>18162</v>
      </c>
      <c r="E18162" s="50"/>
    </row>
    <row r="18163" spans="1:5" ht="14.4" x14ac:dyDescent="0.3">
      <c r="A18163" s="2">
        <f>ROW()</f>
        <v>18163</v>
      </c>
      <c r="E18163" s="50"/>
    </row>
    <row r="18164" spans="1:5" ht="14.4" x14ac:dyDescent="0.3">
      <c r="A18164" s="2">
        <f>ROW()</f>
        <v>18164</v>
      </c>
      <c r="E18164" s="50"/>
    </row>
    <row r="18165" spans="1:5" ht="14.4" x14ac:dyDescent="0.3">
      <c r="A18165" s="2">
        <f>ROW()</f>
        <v>18165</v>
      </c>
      <c r="E18165" s="50"/>
    </row>
    <row r="18166" spans="1:5" ht="14.4" x14ac:dyDescent="0.3">
      <c r="A18166" s="2">
        <f>ROW()</f>
        <v>18166</v>
      </c>
      <c r="E18166" s="50"/>
    </row>
    <row r="18167" spans="1:5" ht="14.4" x14ac:dyDescent="0.3">
      <c r="A18167" s="2">
        <f>ROW()</f>
        <v>18167</v>
      </c>
      <c r="E18167" s="50"/>
    </row>
    <row r="18168" spans="1:5" ht="14.4" x14ac:dyDescent="0.3">
      <c r="A18168" s="2">
        <f>ROW()</f>
        <v>18168</v>
      </c>
      <c r="E18168" s="50"/>
    </row>
    <row r="18169" spans="1:5" ht="14.4" x14ac:dyDescent="0.3">
      <c r="A18169" s="2">
        <f>ROW()</f>
        <v>18169</v>
      </c>
      <c r="E18169" s="50"/>
    </row>
    <row r="18170" spans="1:5" ht="14.4" x14ac:dyDescent="0.3">
      <c r="A18170" s="2">
        <f>ROW()</f>
        <v>18170</v>
      </c>
      <c r="E18170" s="50"/>
    </row>
    <row r="18171" spans="1:5" ht="14.4" x14ac:dyDescent="0.3">
      <c r="A18171" s="2">
        <f>ROW()</f>
        <v>18171</v>
      </c>
      <c r="E18171" s="50"/>
    </row>
    <row r="18172" spans="1:5" ht="14.4" x14ac:dyDescent="0.3">
      <c r="A18172" s="2">
        <f>ROW()</f>
        <v>18172</v>
      </c>
      <c r="E18172" s="50"/>
    </row>
    <row r="18173" spans="1:5" ht="14.4" x14ac:dyDescent="0.3">
      <c r="A18173" s="2">
        <f>ROW()</f>
        <v>18173</v>
      </c>
      <c r="E18173" s="50"/>
    </row>
    <row r="18174" spans="1:5" ht="14.4" x14ac:dyDescent="0.3">
      <c r="A18174" s="2">
        <f>ROW()</f>
        <v>18174</v>
      </c>
      <c r="E18174" s="50"/>
    </row>
    <row r="18175" spans="1:5" ht="14.4" x14ac:dyDescent="0.3">
      <c r="A18175" s="2">
        <f>ROW()</f>
        <v>18175</v>
      </c>
      <c r="E18175" s="50"/>
    </row>
    <row r="18176" spans="1:5" ht="14.4" x14ac:dyDescent="0.3">
      <c r="A18176" s="2">
        <f>ROW()</f>
        <v>18176</v>
      </c>
      <c r="E18176" s="50"/>
    </row>
    <row r="18177" spans="1:5" ht="14.4" x14ac:dyDescent="0.3">
      <c r="A18177" s="2">
        <f>ROW()</f>
        <v>18177</v>
      </c>
      <c r="E18177" s="50"/>
    </row>
    <row r="18178" spans="1:5" ht="14.4" x14ac:dyDescent="0.3">
      <c r="A18178" s="2">
        <f>ROW()</f>
        <v>18178</v>
      </c>
      <c r="E18178" s="50"/>
    </row>
    <row r="18179" spans="1:5" ht="14.4" x14ac:dyDescent="0.3">
      <c r="A18179" s="2">
        <f>ROW()</f>
        <v>18179</v>
      </c>
      <c r="E18179" s="50"/>
    </row>
    <row r="18180" spans="1:5" ht="14.4" x14ac:dyDescent="0.3">
      <c r="A18180" s="2">
        <f>ROW()</f>
        <v>18180</v>
      </c>
      <c r="E18180" s="50"/>
    </row>
    <row r="18181" spans="1:5" ht="14.4" x14ac:dyDescent="0.3">
      <c r="A18181" s="2">
        <f>ROW()</f>
        <v>18181</v>
      </c>
      <c r="E18181" s="50"/>
    </row>
    <row r="18182" spans="1:5" ht="14.4" x14ac:dyDescent="0.3">
      <c r="A18182" s="2">
        <f>ROW()</f>
        <v>18182</v>
      </c>
      <c r="E18182" s="50"/>
    </row>
    <row r="18183" spans="1:5" ht="14.4" x14ac:dyDescent="0.3">
      <c r="A18183" s="2">
        <f>ROW()</f>
        <v>18183</v>
      </c>
      <c r="E18183" s="50"/>
    </row>
    <row r="18184" spans="1:5" ht="14.4" x14ac:dyDescent="0.3">
      <c r="A18184" s="2">
        <f>ROW()</f>
        <v>18184</v>
      </c>
      <c r="E18184" s="50"/>
    </row>
    <row r="18185" spans="1:5" ht="14.4" x14ac:dyDescent="0.3">
      <c r="A18185" s="2">
        <f>ROW()</f>
        <v>18185</v>
      </c>
      <c r="E18185" s="50"/>
    </row>
    <row r="18186" spans="1:5" ht="14.4" x14ac:dyDescent="0.3">
      <c r="A18186" s="2">
        <f>ROW()</f>
        <v>18186</v>
      </c>
      <c r="E18186" s="50"/>
    </row>
    <row r="18187" spans="1:5" ht="14.4" x14ac:dyDescent="0.3">
      <c r="A18187" s="2">
        <f>ROW()</f>
        <v>18187</v>
      </c>
      <c r="E18187" s="50"/>
    </row>
    <row r="18188" spans="1:5" ht="14.4" x14ac:dyDescent="0.3">
      <c r="A18188" s="2">
        <f>ROW()</f>
        <v>18188</v>
      </c>
      <c r="E18188" s="50"/>
    </row>
    <row r="18189" spans="1:5" ht="14.4" x14ac:dyDescent="0.3">
      <c r="A18189" s="2">
        <f>ROW()</f>
        <v>18189</v>
      </c>
      <c r="E18189" s="50"/>
    </row>
    <row r="18190" spans="1:5" ht="14.4" x14ac:dyDescent="0.3">
      <c r="A18190" s="2">
        <f>ROW()</f>
        <v>18190</v>
      </c>
      <c r="E18190" s="50"/>
    </row>
    <row r="18191" spans="1:5" ht="14.4" x14ac:dyDescent="0.3">
      <c r="A18191" s="2">
        <f>ROW()</f>
        <v>18191</v>
      </c>
      <c r="E18191" s="50"/>
    </row>
    <row r="18192" spans="1:5" ht="14.4" x14ac:dyDescent="0.3">
      <c r="A18192" s="2">
        <f>ROW()</f>
        <v>18192</v>
      </c>
      <c r="E18192" s="50"/>
    </row>
    <row r="18193" spans="1:5" ht="14.4" x14ac:dyDescent="0.3">
      <c r="A18193" s="2">
        <f>ROW()</f>
        <v>18193</v>
      </c>
      <c r="E18193" s="50"/>
    </row>
    <row r="18194" spans="1:5" ht="14.4" x14ac:dyDescent="0.3">
      <c r="A18194" s="2">
        <f>ROW()</f>
        <v>18194</v>
      </c>
      <c r="E18194" s="50"/>
    </row>
    <row r="18195" spans="1:5" ht="14.4" x14ac:dyDescent="0.3">
      <c r="A18195" s="2">
        <f>ROW()</f>
        <v>18195</v>
      </c>
      <c r="E18195" s="50"/>
    </row>
    <row r="18196" spans="1:5" ht="14.4" x14ac:dyDescent="0.3">
      <c r="A18196" s="2">
        <f>ROW()</f>
        <v>18196</v>
      </c>
      <c r="E18196" s="50"/>
    </row>
    <row r="18197" spans="1:5" ht="14.4" x14ac:dyDescent="0.3">
      <c r="A18197" s="2">
        <f>ROW()</f>
        <v>18197</v>
      </c>
      <c r="E18197" s="50"/>
    </row>
    <row r="18198" spans="1:5" ht="14.4" x14ac:dyDescent="0.3">
      <c r="A18198" s="2">
        <f>ROW()</f>
        <v>18198</v>
      </c>
      <c r="E18198" s="50"/>
    </row>
    <row r="18199" spans="1:5" ht="14.4" x14ac:dyDescent="0.3">
      <c r="A18199" s="2">
        <f>ROW()</f>
        <v>18199</v>
      </c>
      <c r="E18199" s="50"/>
    </row>
    <row r="18200" spans="1:5" ht="14.4" x14ac:dyDescent="0.3">
      <c r="A18200" s="2">
        <f>ROW()</f>
        <v>18200</v>
      </c>
      <c r="E18200" s="50"/>
    </row>
    <row r="18201" spans="1:5" ht="14.4" x14ac:dyDescent="0.3">
      <c r="A18201" s="2">
        <f>ROW()</f>
        <v>18201</v>
      </c>
      <c r="E18201" s="50"/>
    </row>
    <row r="18202" spans="1:5" ht="14.4" x14ac:dyDescent="0.3">
      <c r="A18202" s="2">
        <f>ROW()</f>
        <v>18202</v>
      </c>
      <c r="E18202" s="50"/>
    </row>
    <row r="18203" spans="1:5" ht="14.4" x14ac:dyDescent="0.3">
      <c r="A18203" s="2">
        <f>ROW()</f>
        <v>18203</v>
      </c>
      <c r="E18203" s="50"/>
    </row>
    <row r="18204" spans="1:5" ht="14.4" x14ac:dyDescent="0.3">
      <c r="A18204" s="2">
        <f>ROW()</f>
        <v>18204</v>
      </c>
      <c r="E18204" s="50"/>
    </row>
    <row r="18205" spans="1:5" ht="14.4" x14ac:dyDescent="0.3">
      <c r="A18205" s="2">
        <f>ROW()</f>
        <v>18205</v>
      </c>
      <c r="E18205" s="50"/>
    </row>
    <row r="18206" spans="1:5" ht="14.4" x14ac:dyDescent="0.3">
      <c r="A18206" s="2">
        <f>ROW()</f>
        <v>18206</v>
      </c>
      <c r="E18206" s="50"/>
    </row>
    <row r="18207" spans="1:5" ht="14.4" x14ac:dyDescent="0.3">
      <c r="A18207" s="2">
        <f>ROW()</f>
        <v>18207</v>
      </c>
      <c r="E18207" s="50"/>
    </row>
    <row r="18208" spans="1:5" ht="14.4" x14ac:dyDescent="0.3">
      <c r="A18208" s="2">
        <f>ROW()</f>
        <v>18208</v>
      </c>
      <c r="E18208" s="50"/>
    </row>
    <row r="18209" spans="1:5" ht="14.4" x14ac:dyDescent="0.3">
      <c r="A18209" s="2">
        <f>ROW()</f>
        <v>18209</v>
      </c>
      <c r="E18209" s="50"/>
    </row>
    <row r="18210" spans="1:5" ht="14.4" x14ac:dyDescent="0.3">
      <c r="A18210" s="2">
        <f>ROW()</f>
        <v>18210</v>
      </c>
      <c r="E18210" s="50"/>
    </row>
    <row r="18211" spans="1:5" ht="14.4" x14ac:dyDescent="0.3">
      <c r="A18211" s="2">
        <f>ROW()</f>
        <v>18211</v>
      </c>
      <c r="E18211" s="50"/>
    </row>
    <row r="18212" spans="1:5" ht="14.4" x14ac:dyDescent="0.3">
      <c r="A18212" s="2">
        <f>ROW()</f>
        <v>18212</v>
      </c>
      <c r="E18212" s="50"/>
    </row>
    <row r="18213" spans="1:5" ht="14.4" x14ac:dyDescent="0.3">
      <c r="A18213" s="2">
        <f>ROW()</f>
        <v>18213</v>
      </c>
      <c r="E18213" s="50"/>
    </row>
    <row r="18214" spans="1:5" ht="14.4" x14ac:dyDescent="0.3">
      <c r="A18214" s="2">
        <f>ROW()</f>
        <v>18214</v>
      </c>
      <c r="E18214" s="50"/>
    </row>
    <row r="18215" spans="1:5" ht="14.4" x14ac:dyDescent="0.3">
      <c r="A18215" s="2">
        <f>ROW()</f>
        <v>18215</v>
      </c>
      <c r="E18215" s="50"/>
    </row>
    <row r="18216" spans="1:5" ht="14.4" x14ac:dyDescent="0.3">
      <c r="A18216" s="2">
        <f>ROW()</f>
        <v>18216</v>
      </c>
      <c r="E18216" s="50"/>
    </row>
    <row r="18217" spans="1:5" ht="14.4" x14ac:dyDescent="0.3">
      <c r="A18217" s="2">
        <f>ROW()</f>
        <v>18217</v>
      </c>
      <c r="E18217" s="50"/>
    </row>
    <row r="18218" spans="1:5" ht="14.4" x14ac:dyDescent="0.3">
      <c r="A18218" s="2">
        <f>ROW()</f>
        <v>18218</v>
      </c>
      <c r="E18218" s="50"/>
    </row>
    <row r="18219" spans="1:5" ht="14.4" x14ac:dyDescent="0.3">
      <c r="A18219" s="2">
        <f>ROW()</f>
        <v>18219</v>
      </c>
      <c r="E18219" s="50"/>
    </row>
    <row r="18220" spans="1:5" ht="14.4" x14ac:dyDescent="0.3">
      <c r="A18220" s="2">
        <f>ROW()</f>
        <v>18220</v>
      </c>
      <c r="E18220" s="50"/>
    </row>
    <row r="18221" spans="1:5" ht="14.4" x14ac:dyDescent="0.3">
      <c r="A18221" s="2">
        <f>ROW()</f>
        <v>18221</v>
      </c>
      <c r="E18221" s="50"/>
    </row>
    <row r="18222" spans="1:5" ht="14.4" x14ac:dyDescent="0.3">
      <c r="A18222" s="2">
        <f>ROW()</f>
        <v>18222</v>
      </c>
      <c r="E18222" s="50"/>
    </row>
    <row r="18223" spans="1:5" ht="14.4" x14ac:dyDescent="0.3">
      <c r="A18223" s="2">
        <f>ROW()</f>
        <v>18223</v>
      </c>
      <c r="E18223" s="50"/>
    </row>
    <row r="18224" spans="1:5" ht="14.4" x14ac:dyDescent="0.3">
      <c r="A18224" s="2">
        <f>ROW()</f>
        <v>18224</v>
      </c>
      <c r="E18224" s="50"/>
    </row>
    <row r="18225" spans="1:5" ht="14.4" x14ac:dyDescent="0.3">
      <c r="A18225" s="2">
        <f>ROW()</f>
        <v>18225</v>
      </c>
      <c r="E18225" s="50"/>
    </row>
    <row r="18226" spans="1:5" ht="14.4" x14ac:dyDescent="0.3">
      <c r="A18226" s="2">
        <f>ROW()</f>
        <v>18226</v>
      </c>
      <c r="E18226" s="50"/>
    </row>
    <row r="18227" spans="1:5" ht="14.4" x14ac:dyDescent="0.3">
      <c r="A18227" s="2">
        <f>ROW()</f>
        <v>18227</v>
      </c>
      <c r="E18227" s="50"/>
    </row>
    <row r="18228" spans="1:5" ht="14.4" x14ac:dyDescent="0.3">
      <c r="A18228" s="2">
        <f>ROW()</f>
        <v>18228</v>
      </c>
      <c r="E18228" s="50"/>
    </row>
    <row r="18229" spans="1:5" ht="14.4" x14ac:dyDescent="0.3">
      <c r="A18229" s="2">
        <f>ROW()</f>
        <v>18229</v>
      </c>
      <c r="E18229" s="50"/>
    </row>
    <row r="18230" spans="1:5" ht="14.4" x14ac:dyDescent="0.3">
      <c r="A18230" s="2">
        <f>ROW()</f>
        <v>18230</v>
      </c>
      <c r="E18230" s="50"/>
    </row>
    <row r="18231" spans="1:5" ht="14.4" x14ac:dyDescent="0.3">
      <c r="A18231" s="2">
        <f>ROW()</f>
        <v>18231</v>
      </c>
      <c r="E18231" s="50"/>
    </row>
    <row r="18232" spans="1:5" ht="14.4" x14ac:dyDescent="0.3">
      <c r="A18232" s="2">
        <f>ROW()</f>
        <v>18232</v>
      </c>
      <c r="E18232" s="50"/>
    </row>
    <row r="18233" spans="1:5" ht="14.4" x14ac:dyDescent="0.3">
      <c r="A18233" s="2">
        <f>ROW()</f>
        <v>18233</v>
      </c>
      <c r="E18233" s="50"/>
    </row>
    <row r="18234" spans="1:5" ht="14.4" x14ac:dyDescent="0.3">
      <c r="A18234" s="2">
        <f>ROW()</f>
        <v>18234</v>
      </c>
      <c r="E18234" s="50"/>
    </row>
    <row r="18235" spans="1:5" ht="14.4" x14ac:dyDescent="0.3">
      <c r="A18235" s="2">
        <f>ROW()</f>
        <v>18235</v>
      </c>
      <c r="E18235" s="50"/>
    </row>
    <row r="18236" spans="1:5" ht="14.4" x14ac:dyDescent="0.3">
      <c r="A18236" s="2">
        <f>ROW()</f>
        <v>18236</v>
      </c>
      <c r="E18236" s="50"/>
    </row>
    <row r="18237" spans="1:5" ht="14.4" x14ac:dyDescent="0.3">
      <c r="A18237" s="2">
        <f>ROW()</f>
        <v>18237</v>
      </c>
      <c r="E18237" s="50"/>
    </row>
    <row r="18238" spans="1:5" ht="14.4" x14ac:dyDescent="0.3">
      <c r="A18238" s="2">
        <f>ROW()</f>
        <v>18238</v>
      </c>
      <c r="E18238" s="50"/>
    </row>
    <row r="18239" spans="1:5" ht="14.4" x14ac:dyDescent="0.3">
      <c r="A18239" s="2">
        <f>ROW()</f>
        <v>18239</v>
      </c>
      <c r="E18239" s="50"/>
    </row>
    <row r="18240" spans="1:5" ht="14.4" x14ac:dyDescent="0.3">
      <c r="A18240" s="2">
        <f>ROW()</f>
        <v>18240</v>
      </c>
      <c r="E18240" s="50"/>
    </row>
    <row r="18241" spans="1:5" ht="14.4" x14ac:dyDescent="0.3">
      <c r="A18241" s="2">
        <f>ROW()</f>
        <v>18241</v>
      </c>
      <c r="E18241" s="50"/>
    </row>
    <row r="18242" spans="1:5" ht="14.4" x14ac:dyDescent="0.3">
      <c r="A18242" s="2">
        <f>ROW()</f>
        <v>18242</v>
      </c>
      <c r="E18242" s="50"/>
    </row>
    <row r="18243" spans="1:5" ht="14.4" x14ac:dyDescent="0.3">
      <c r="A18243" s="2">
        <f>ROW()</f>
        <v>18243</v>
      </c>
      <c r="E18243" s="50"/>
    </row>
    <row r="18244" spans="1:5" ht="14.4" x14ac:dyDescent="0.3">
      <c r="A18244" s="2">
        <f>ROW()</f>
        <v>18244</v>
      </c>
      <c r="E18244" s="50"/>
    </row>
    <row r="18245" spans="1:5" ht="14.4" x14ac:dyDescent="0.3">
      <c r="A18245" s="2">
        <f>ROW()</f>
        <v>18245</v>
      </c>
      <c r="E18245" s="50"/>
    </row>
    <row r="18246" spans="1:5" ht="14.4" x14ac:dyDescent="0.3">
      <c r="A18246" s="2">
        <f>ROW()</f>
        <v>18246</v>
      </c>
      <c r="E18246" s="50"/>
    </row>
    <row r="18247" spans="1:5" ht="14.4" x14ac:dyDescent="0.3">
      <c r="A18247" s="2">
        <f>ROW()</f>
        <v>18247</v>
      </c>
      <c r="E18247" s="50"/>
    </row>
    <row r="18248" spans="1:5" ht="14.4" x14ac:dyDescent="0.3">
      <c r="A18248" s="2">
        <f>ROW()</f>
        <v>18248</v>
      </c>
      <c r="E18248" s="50"/>
    </row>
    <row r="18249" spans="1:5" ht="14.4" x14ac:dyDescent="0.3">
      <c r="A18249" s="2">
        <f>ROW()</f>
        <v>18249</v>
      </c>
      <c r="E18249" s="50"/>
    </row>
    <row r="18250" spans="1:5" ht="14.4" x14ac:dyDescent="0.3">
      <c r="A18250" s="2">
        <f>ROW()</f>
        <v>18250</v>
      </c>
      <c r="E18250" s="50"/>
    </row>
    <row r="18251" spans="1:5" ht="14.4" x14ac:dyDescent="0.3">
      <c r="A18251" s="2">
        <f>ROW()</f>
        <v>18251</v>
      </c>
      <c r="E18251" s="50"/>
    </row>
    <row r="18252" spans="1:5" ht="14.4" x14ac:dyDescent="0.3">
      <c r="A18252" s="2">
        <f>ROW()</f>
        <v>18252</v>
      </c>
      <c r="E18252" s="50"/>
    </row>
    <row r="18253" spans="1:5" ht="14.4" x14ac:dyDescent="0.3">
      <c r="A18253" s="2">
        <f>ROW()</f>
        <v>18253</v>
      </c>
      <c r="E18253" s="50"/>
    </row>
    <row r="18254" spans="1:5" ht="14.4" x14ac:dyDescent="0.3">
      <c r="A18254" s="2">
        <f>ROW()</f>
        <v>18254</v>
      </c>
      <c r="E18254" s="50"/>
    </row>
    <row r="18255" spans="1:5" ht="14.4" x14ac:dyDescent="0.3">
      <c r="A18255" s="2">
        <f>ROW()</f>
        <v>18255</v>
      </c>
      <c r="E18255" s="50"/>
    </row>
    <row r="18256" spans="1:5" ht="14.4" x14ac:dyDescent="0.3">
      <c r="A18256" s="2">
        <f>ROW()</f>
        <v>18256</v>
      </c>
      <c r="E18256" s="50"/>
    </row>
    <row r="18257" spans="1:5" ht="14.4" x14ac:dyDescent="0.3">
      <c r="A18257" s="2">
        <f>ROW()</f>
        <v>18257</v>
      </c>
      <c r="E18257" s="50"/>
    </row>
    <row r="18258" spans="1:5" ht="14.4" x14ac:dyDescent="0.3">
      <c r="A18258" s="2">
        <f>ROW()</f>
        <v>18258</v>
      </c>
      <c r="E18258" s="50"/>
    </row>
    <row r="18259" spans="1:5" ht="14.4" x14ac:dyDescent="0.3">
      <c r="A18259" s="2">
        <f>ROW()</f>
        <v>18259</v>
      </c>
      <c r="E18259" s="50"/>
    </row>
    <row r="18260" spans="1:5" ht="14.4" x14ac:dyDescent="0.3">
      <c r="A18260" s="2">
        <f>ROW()</f>
        <v>18260</v>
      </c>
      <c r="E18260" s="50"/>
    </row>
    <row r="18261" spans="1:5" ht="14.4" x14ac:dyDescent="0.3">
      <c r="A18261" s="2">
        <f>ROW()</f>
        <v>18261</v>
      </c>
      <c r="E18261" s="50"/>
    </row>
    <row r="18262" spans="1:5" ht="14.4" x14ac:dyDescent="0.3">
      <c r="A18262" s="2">
        <f>ROW()</f>
        <v>18262</v>
      </c>
      <c r="E18262" s="50"/>
    </row>
    <row r="18263" spans="1:5" ht="14.4" x14ac:dyDescent="0.3">
      <c r="A18263" s="2">
        <f>ROW()</f>
        <v>18263</v>
      </c>
      <c r="E18263" s="50"/>
    </row>
    <row r="18264" spans="1:5" ht="14.4" x14ac:dyDescent="0.3">
      <c r="A18264" s="2">
        <f>ROW()</f>
        <v>18264</v>
      </c>
      <c r="E18264" s="50"/>
    </row>
    <row r="18265" spans="1:5" ht="14.4" x14ac:dyDescent="0.3">
      <c r="A18265" s="2">
        <f>ROW()</f>
        <v>18265</v>
      </c>
      <c r="E18265" s="50"/>
    </row>
    <row r="18266" spans="1:5" ht="14.4" x14ac:dyDescent="0.3">
      <c r="A18266" s="2">
        <f>ROW()</f>
        <v>18266</v>
      </c>
      <c r="E18266" s="50"/>
    </row>
    <row r="18267" spans="1:5" ht="14.4" x14ac:dyDescent="0.3">
      <c r="A18267" s="2">
        <f>ROW()</f>
        <v>18267</v>
      </c>
      <c r="E18267" s="50"/>
    </row>
    <row r="18268" spans="1:5" ht="14.4" x14ac:dyDescent="0.3">
      <c r="A18268" s="2">
        <f>ROW()</f>
        <v>18268</v>
      </c>
      <c r="E18268" s="50"/>
    </row>
    <row r="18269" spans="1:5" ht="14.4" x14ac:dyDescent="0.3">
      <c r="A18269" s="2">
        <f>ROW()</f>
        <v>18269</v>
      </c>
      <c r="E18269" s="50"/>
    </row>
    <row r="18270" spans="1:5" ht="14.4" x14ac:dyDescent="0.3">
      <c r="A18270" s="2">
        <f>ROW()</f>
        <v>18270</v>
      </c>
      <c r="E18270" s="50"/>
    </row>
    <row r="18271" spans="1:5" ht="14.4" x14ac:dyDescent="0.3">
      <c r="A18271" s="2">
        <f>ROW()</f>
        <v>18271</v>
      </c>
      <c r="E18271" s="50"/>
    </row>
    <row r="18272" spans="1:5" ht="14.4" x14ac:dyDescent="0.3">
      <c r="A18272" s="2">
        <f>ROW()</f>
        <v>18272</v>
      </c>
      <c r="E18272" s="50"/>
    </row>
    <row r="18273" spans="1:5" ht="14.4" x14ac:dyDescent="0.3">
      <c r="A18273" s="2">
        <f>ROW()</f>
        <v>18273</v>
      </c>
      <c r="E18273" s="50"/>
    </row>
    <row r="18274" spans="1:5" ht="14.4" x14ac:dyDescent="0.3">
      <c r="A18274" s="2">
        <f>ROW()</f>
        <v>18274</v>
      </c>
      <c r="E18274" s="50"/>
    </row>
    <row r="18275" spans="1:5" ht="14.4" x14ac:dyDescent="0.3">
      <c r="A18275" s="2">
        <f>ROW()</f>
        <v>18275</v>
      </c>
      <c r="E18275" s="50"/>
    </row>
    <row r="18276" spans="1:5" ht="14.4" x14ac:dyDescent="0.3">
      <c r="A18276" s="2">
        <f>ROW()</f>
        <v>18276</v>
      </c>
      <c r="E18276" s="50"/>
    </row>
    <row r="18277" spans="1:5" ht="14.4" x14ac:dyDescent="0.3">
      <c r="A18277" s="2">
        <f>ROW()</f>
        <v>18277</v>
      </c>
      <c r="E18277" s="50"/>
    </row>
    <row r="18278" spans="1:5" ht="14.4" x14ac:dyDescent="0.3">
      <c r="A18278" s="2">
        <f>ROW()</f>
        <v>18278</v>
      </c>
      <c r="E18278" s="50"/>
    </row>
    <row r="18279" spans="1:5" ht="14.4" x14ac:dyDescent="0.3">
      <c r="A18279" s="2">
        <f>ROW()</f>
        <v>18279</v>
      </c>
      <c r="E18279" s="50"/>
    </row>
    <row r="18280" spans="1:5" ht="14.4" x14ac:dyDescent="0.3">
      <c r="A18280" s="2">
        <f>ROW()</f>
        <v>18280</v>
      </c>
      <c r="E18280" s="50"/>
    </row>
    <row r="18281" spans="1:5" ht="14.4" x14ac:dyDescent="0.3">
      <c r="A18281" s="2">
        <f>ROW()</f>
        <v>18281</v>
      </c>
      <c r="E18281" s="50"/>
    </row>
    <row r="18282" spans="1:5" ht="14.4" x14ac:dyDescent="0.3">
      <c r="A18282" s="2">
        <f>ROW()</f>
        <v>18282</v>
      </c>
      <c r="E18282" s="50"/>
    </row>
    <row r="18283" spans="1:5" ht="14.4" x14ac:dyDescent="0.3">
      <c r="A18283" s="2">
        <f>ROW()</f>
        <v>18283</v>
      </c>
      <c r="E18283" s="50"/>
    </row>
    <row r="18284" spans="1:5" ht="14.4" x14ac:dyDescent="0.3">
      <c r="A18284" s="2">
        <f>ROW()</f>
        <v>18284</v>
      </c>
      <c r="E18284" s="50"/>
    </row>
    <row r="18285" spans="1:5" ht="14.4" x14ac:dyDescent="0.3">
      <c r="A18285" s="2">
        <f>ROW()</f>
        <v>18285</v>
      </c>
      <c r="E18285" s="50"/>
    </row>
    <row r="18286" spans="1:5" ht="14.4" x14ac:dyDescent="0.3">
      <c r="A18286" s="2">
        <f>ROW()</f>
        <v>18286</v>
      </c>
      <c r="E18286" s="50"/>
    </row>
    <row r="18287" spans="1:5" ht="14.4" x14ac:dyDescent="0.3">
      <c r="A18287" s="2">
        <f>ROW()</f>
        <v>18287</v>
      </c>
      <c r="E18287" s="50"/>
    </row>
    <row r="18288" spans="1:5" ht="14.4" x14ac:dyDescent="0.3">
      <c r="A18288" s="2">
        <f>ROW()</f>
        <v>18288</v>
      </c>
      <c r="E18288" s="50"/>
    </row>
    <row r="18289" spans="1:5" ht="14.4" x14ac:dyDescent="0.3">
      <c r="A18289" s="2">
        <f>ROW()</f>
        <v>18289</v>
      </c>
      <c r="E18289" s="50"/>
    </row>
    <row r="18290" spans="1:5" ht="14.4" x14ac:dyDescent="0.3">
      <c r="A18290" s="2">
        <f>ROW()</f>
        <v>18290</v>
      </c>
      <c r="E18290" s="50"/>
    </row>
    <row r="18291" spans="1:5" ht="14.4" x14ac:dyDescent="0.3">
      <c r="A18291" s="2">
        <f>ROW()</f>
        <v>18291</v>
      </c>
      <c r="E18291" s="50"/>
    </row>
    <row r="18292" spans="1:5" ht="14.4" x14ac:dyDescent="0.3">
      <c r="A18292" s="2">
        <f>ROW()</f>
        <v>18292</v>
      </c>
      <c r="E18292" s="50"/>
    </row>
    <row r="18293" spans="1:5" ht="14.4" x14ac:dyDescent="0.3">
      <c r="A18293" s="2">
        <f>ROW()</f>
        <v>18293</v>
      </c>
      <c r="E18293" s="50"/>
    </row>
    <row r="18294" spans="1:5" ht="14.4" x14ac:dyDescent="0.3">
      <c r="A18294" s="2">
        <f>ROW()</f>
        <v>18294</v>
      </c>
      <c r="E18294" s="50"/>
    </row>
    <row r="18295" spans="1:5" ht="14.4" x14ac:dyDescent="0.3">
      <c r="A18295" s="2">
        <f>ROW()</f>
        <v>18295</v>
      </c>
      <c r="E18295" s="50"/>
    </row>
    <row r="18296" spans="1:5" ht="14.4" x14ac:dyDescent="0.3">
      <c r="A18296" s="2">
        <f>ROW()</f>
        <v>18296</v>
      </c>
      <c r="E18296" s="50"/>
    </row>
    <row r="18297" spans="1:5" ht="14.4" x14ac:dyDescent="0.3">
      <c r="A18297" s="2">
        <f>ROW()</f>
        <v>18297</v>
      </c>
      <c r="E18297" s="50"/>
    </row>
    <row r="18298" spans="1:5" ht="14.4" x14ac:dyDescent="0.3">
      <c r="A18298" s="2">
        <f>ROW()</f>
        <v>18298</v>
      </c>
      <c r="E18298" s="50"/>
    </row>
    <row r="18299" spans="1:5" ht="14.4" x14ac:dyDescent="0.3">
      <c r="A18299" s="2">
        <f>ROW()</f>
        <v>18299</v>
      </c>
      <c r="E18299" s="50"/>
    </row>
    <row r="18300" spans="1:5" ht="14.4" x14ac:dyDescent="0.3">
      <c r="A18300" s="2">
        <f>ROW()</f>
        <v>18300</v>
      </c>
      <c r="E18300" s="50"/>
    </row>
    <row r="18301" spans="1:5" ht="14.4" x14ac:dyDescent="0.3">
      <c r="A18301" s="2">
        <f>ROW()</f>
        <v>18301</v>
      </c>
      <c r="E18301" s="50"/>
    </row>
    <row r="18302" spans="1:5" ht="14.4" x14ac:dyDescent="0.3">
      <c r="A18302" s="2">
        <f>ROW()</f>
        <v>18302</v>
      </c>
      <c r="E18302" s="50"/>
    </row>
    <row r="18303" spans="1:5" ht="14.4" x14ac:dyDescent="0.3">
      <c r="A18303" s="2">
        <f>ROW()</f>
        <v>18303</v>
      </c>
      <c r="E18303" s="50"/>
    </row>
    <row r="18304" spans="1:5" ht="14.4" x14ac:dyDescent="0.3">
      <c r="A18304" s="2">
        <f>ROW()</f>
        <v>18304</v>
      </c>
      <c r="E18304" s="50"/>
    </row>
    <row r="18305" spans="1:5" ht="14.4" x14ac:dyDescent="0.3">
      <c r="A18305" s="2">
        <f>ROW()</f>
        <v>18305</v>
      </c>
      <c r="E18305" s="50"/>
    </row>
    <row r="18306" spans="1:5" ht="14.4" x14ac:dyDescent="0.3">
      <c r="A18306" s="2">
        <f>ROW()</f>
        <v>18306</v>
      </c>
      <c r="E18306" s="50"/>
    </row>
    <row r="18307" spans="1:5" ht="14.4" x14ac:dyDescent="0.3">
      <c r="A18307" s="2">
        <f>ROW()</f>
        <v>18307</v>
      </c>
      <c r="E18307" s="50"/>
    </row>
    <row r="18308" spans="1:5" ht="14.4" x14ac:dyDescent="0.3">
      <c r="A18308" s="2">
        <f>ROW()</f>
        <v>18308</v>
      </c>
      <c r="E18308" s="50"/>
    </row>
    <row r="18309" spans="1:5" ht="14.4" x14ac:dyDescent="0.3">
      <c r="A18309" s="2">
        <f>ROW()</f>
        <v>18309</v>
      </c>
      <c r="E18309" s="50"/>
    </row>
    <row r="18310" spans="1:5" ht="14.4" x14ac:dyDescent="0.3">
      <c r="A18310" s="2">
        <f>ROW()</f>
        <v>18310</v>
      </c>
      <c r="E18310" s="50"/>
    </row>
    <row r="18311" spans="1:5" ht="14.4" x14ac:dyDescent="0.3">
      <c r="A18311" s="2">
        <f>ROW()</f>
        <v>18311</v>
      </c>
      <c r="E18311" s="50"/>
    </row>
    <row r="18312" spans="1:5" ht="14.4" x14ac:dyDescent="0.3">
      <c r="A18312" s="2">
        <f>ROW()</f>
        <v>18312</v>
      </c>
      <c r="E18312" s="50"/>
    </row>
    <row r="18313" spans="1:5" ht="14.4" x14ac:dyDescent="0.3">
      <c r="A18313" s="2">
        <f>ROW()</f>
        <v>18313</v>
      </c>
      <c r="E18313" s="50"/>
    </row>
    <row r="18314" spans="1:5" ht="14.4" x14ac:dyDescent="0.3">
      <c r="A18314" s="2">
        <f>ROW()</f>
        <v>18314</v>
      </c>
      <c r="E18314" s="50"/>
    </row>
    <row r="18315" spans="1:5" ht="14.4" x14ac:dyDescent="0.3">
      <c r="A18315" s="2">
        <f>ROW()</f>
        <v>18315</v>
      </c>
      <c r="E18315" s="50"/>
    </row>
    <row r="18316" spans="1:5" ht="14.4" x14ac:dyDescent="0.3">
      <c r="A18316" s="2">
        <f>ROW()</f>
        <v>18316</v>
      </c>
      <c r="E18316" s="50"/>
    </row>
    <row r="18317" spans="1:5" ht="14.4" x14ac:dyDescent="0.3">
      <c r="A18317" s="2">
        <f>ROW()</f>
        <v>18317</v>
      </c>
      <c r="E18317" s="50"/>
    </row>
    <row r="18318" spans="1:5" ht="14.4" x14ac:dyDescent="0.3">
      <c r="A18318" s="2">
        <f>ROW()</f>
        <v>18318</v>
      </c>
      <c r="E18318" s="50"/>
    </row>
    <row r="18319" spans="1:5" ht="14.4" x14ac:dyDescent="0.3">
      <c r="A18319" s="2">
        <f>ROW()</f>
        <v>18319</v>
      </c>
      <c r="E18319" s="50"/>
    </row>
    <row r="18320" spans="1:5" ht="14.4" x14ac:dyDescent="0.3">
      <c r="A18320" s="2">
        <f>ROW()</f>
        <v>18320</v>
      </c>
      <c r="E18320" s="50"/>
    </row>
    <row r="18321" spans="1:5" ht="14.4" x14ac:dyDescent="0.3">
      <c r="A18321" s="2">
        <f>ROW()</f>
        <v>18321</v>
      </c>
      <c r="E18321" s="50"/>
    </row>
    <row r="18322" spans="1:5" ht="14.4" x14ac:dyDescent="0.3">
      <c r="A18322" s="2">
        <f>ROW()</f>
        <v>18322</v>
      </c>
      <c r="E18322" s="50"/>
    </row>
    <row r="18323" spans="1:5" ht="14.4" x14ac:dyDescent="0.3">
      <c r="A18323" s="2">
        <f>ROW()</f>
        <v>18323</v>
      </c>
      <c r="E18323" s="50"/>
    </row>
    <row r="18324" spans="1:5" ht="14.4" x14ac:dyDescent="0.3">
      <c r="A18324" s="2">
        <f>ROW()</f>
        <v>18324</v>
      </c>
      <c r="E18324" s="50"/>
    </row>
    <row r="18325" spans="1:5" ht="14.4" x14ac:dyDescent="0.3">
      <c r="A18325" s="2">
        <f>ROW()</f>
        <v>18325</v>
      </c>
      <c r="E18325" s="50"/>
    </row>
    <row r="18326" spans="1:5" ht="14.4" x14ac:dyDescent="0.3">
      <c r="A18326" s="2">
        <f>ROW()</f>
        <v>18326</v>
      </c>
      <c r="E18326" s="50"/>
    </row>
    <row r="18327" spans="1:5" ht="14.4" x14ac:dyDescent="0.3">
      <c r="A18327" s="2">
        <f>ROW()</f>
        <v>18327</v>
      </c>
      <c r="E18327" s="50"/>
    </row>
    <row r="18328" spans="1:5" ht="14.4" x14ac:dyDescent="0.3">
      <c r="A18328" s="2">
        <f>ROW()</f>
        <v>18328</v>
      </c>
      <c r="E18328" s="50"/>
    </row>
    <row r="18329" spans="1:5" ht="14.4" x14ac:dyDescent="0.3">
      <c r="A18329" s="2">
        <f>ROW()</f>
        <v>18329</v>
      </c>
      <c r="E18329" s="50"/>
    </row>
    <row r="18330" spans="1:5" ht="14.4" x14ac:dyDescent="0.3">
      <c r="A18330" s="2">
        <f>ROW()</f>
        <v>18330</v>
      </c>
      <c r="E18330" s="50"/>
    </row>
    <row r="18331" spans="1:5" ht="14.4" x14ac:dyDescent="0.3">
      <c r="A18331" s="2">
        <f>ROW()</f>
        <v>18331</v>
      </c>
      <c r="E18331" s="50"/>
    </row>
    <row r="18332" spans="1:5" ht="14.4" x14ac:dyDescent="0.3">
      <c r="A18332" s="2">
        <f>ROW()</f>
        <v>18332</v>
      </c>
      <c r="E18332" s="50"/>
    </row>
    <row r="18333" spans="1:5" ht="14.4" x14ac:dyDescent="0.3">
      <c r="A18333" s="2">
        <f>ROW()</f>
        <v>18333</v>
      </c>
      <c r="E18333" s="50"/>
    </row>
    <row r="18334" spans="1:5" ht="14.4" x14ac:dyDescent="0.3">
      <c r="A18334" s="2">
        <f>ROW()</f>
        <v>18334</v>
      </c>
      <c r="E18334" s="50"/>
    </row>
    <row r="18335" spans="1:5" ht="14.4" x14ac:dyDescent="0.3">
      <c r="A18335" s="2">
        <f>ROW()</f>
        <v>18335</v>
      </c>
      <c r="E18335" s="50"/>
    </row>
    <row r="18336" spans="1:5" ht="14.4" x14ac:dyDescent="0.3">
      <c r="A18336" s="2">
        <f>ROW()</f>
        <v>18336</v>
      </c>
      <c r="E18336" s="50"/>
    </row>
    <row r="18337" spans="1:5" ht="14.4" x14ac:dyDescent="0.3">
      <c r="A18337" s="2">
        <f>ROW()</f>
        <v>18337</v>
      </c>
      <c r="E18337" s="50"/>
    </row>
    <row r="18338" spans="1:5" ht="14.4" x14ac:dyDescent="0.3">
      <c r="A18338" s="2">
        <f>ROW()</f>
        <v>18338</v>
      </c>
      <c r="E18338" s="50"/>
    </row>
    <row r="18339" spans="1:5" ht="14.4" x14ac:dyDescent="0.3">
      <c r="A18339" s="2">
        <f>ROW()</f>
        <v>18339</v>
      </c>
      <c r="E18339" s="50"/>
    </row>
    <row r="18340" spans="1:5" ht="14.4" x14ac:dyDescent="0.3">
      <c r="A18340" s="2">
        <f>ROW()</f>
        <v>18340</v>
      </c>
      <c r="E18340" s="50"/>
    </row>
    <row r="18341" spans="1:5" ht="14.4" x14ac:dyDescent="0.3">
      <c r="A18341" s="2">
        <f>ROW()</f>
        <v>18341</v>
      </c>
      <c r="E18341" s="50"/>
    </row>
    <row r="18342" spans="1:5" ht="14.4" x14ac:dyDescent="0.3">
      <c r="A18342" s="2">
        <f>ROW()</f>
        <v>18342</v>
      </c>
      <c r="E18342" s="50"/>
    </row>
    <row r="18343" spans="1:5" ht="14.4" x14ac:dyDescent="0.3">
      <c r="A18343" s="2">
        <f>ROW()</f>
        <v>18343</v>
      </c>
      <c r="E18343" s="50"/>
    </row>
    <row r="18344" spans="1:5" ht="14.4" x14ac:dyDescent="0.3">
      <c r="A18344" s="2">
        <f>ROW()</f>
        <v>18344</v>
      </c>
      <c r="E18344" s="50"/>
    </row>
    <row r="18345" spans="1:5" ht="14.4" x14ac:dyDescent="0.3">
      <c r="A18345" s="2">
        <f>ROW()</f>
        <v>18345</v>
      </c>
      <c r="E18345" s="50"/>
    </row>
    <row r="18346" spans="1:5" ht="14.4" x14ac:dyDescent="0.3">
      <c r="A18346" s="2">
        <f>ROW()</f>
        <v>18346</v>
      </c>
      <c r="E18346" s="50"/>
    </row>
    <row r="18347" spans="1:5" ht="14.4" x14ac:dyDescent="0.3">
      <c r="A18347" s="2">
        <f>ROW()</f>
        <v>18347</v>
      </c>
      <c r="E18347" s="50"/>
    </row>
    <row r="18348" spans="1:5" ht="14.4" x14ac:dyDescent="0.3">
      <c r="A18348" s="2">
        <f>ROW()</f>
        <v>18348</v>
      </c>
      <c r="E18348" s="50"/>
    </row>
    <row r="18349" spans="1:5" ht="14.4" x14ac:dyDescent="0.3">
      <c r="A18349" s="2">
        <f>ROW()</f>
        <v>18349</v>
      </c>
      <c r="E18349" s="50"/>
    </row>
    <row r="18350" spans="1:5" ht="14.4" x14ac:dyDescent="0.3">
      <c r="A18350" s="2">
        <f>ROW()</f>
        <v>18350</v>
      </c>
      <c r="E18350" s="50"/>
    </row>
    <row r="18351" spans="1:5" ht="14.4" x14ac:dyDescent="0.3">
      <c r="A18351" s="2">
        <f>ROW()</f>
        <v>18351</v>
      </c>
      <c r="E18351" s="50"/>
    </row>
    <row r="18352" spans="1:5" ht="14.4" x14ac:dyDescent="0.3">
      <c r="A18352" s="2">
        <f>ROW()</f>
        <v>18352</v>
      </c>
      <c r="E18352" s="50"/>
    </row>
    <row r="18353" spans="1:5" ht="14.4" x14ac:dyDescent="0.3">
      <c r="A18353" s="2">
        <f>ROW()</f>
        <v>18353</v>
      </c>
      <c r="E18353" s="50"/>
    </row>
    <row r="18354" spans="1:5" ht="14.4" x14ac:dyDescent="0.3">
      <c r="A18354" s="2">
        <f>ROW()</f>
        <v>18354</v>
      </c>
      <c r="E18354" s="50"/>
    </row>
    <row r="18355" spans="1:5" ht="14.4" x14ac:dyDescent="0.3">
      <c r="A18355" s="2">
        <f>ROW()</f>
        <v>18355</v>
      </c>
      <c r="E18355" s="50"/>
    </row>
    <row r="18356" spans="1:5" ht="14.4" x14ac:dyDescent="0.3">
      <c r="A18356" s="2">
        <f>ROW()</f>
        <v>18356</v>
      </c>
      <c r="E18356" s="50"/>
    </row>
    <row r="18357" spans="1:5" ht="14.4" x14ac:dyDescent="0.3">
      <c r="A18357" s="2">
        <f>ROW()</f>
        <v>18357</v>
      </c>
      <c r="E18357" s="50"/>
    </row>
    <row r="18358" spans="1:5" ht="14.4" x14ac:dyDescent="0.3">
      <c r="A18358" s="2">
        <f>ROW()</f>
        <v>18358</v>
      </c>
      <c r="E18358" s="50"/>
    </row>
    <row r="18359" spans="1:5" ht="14.4" x14ac:dyDescent="0.3">
      <c r="A18359" s="2">
        <f>ROW()</f>
        <v>18359</v>
      </c>
      <c r="E18359" s="50"/>
    </row>
    <row r="18360" spans="1:5" ht="14.4" x14ac:dyDescent="0.3">
      <c r="A18360" s="2">
        <f>ROW()</f>
        <v>18360</v>
      </c>
      <c r="E18360" s="50"/>
    </row>
    <row r="18361" spans="1:5" ht="14.4" x14ac:dyDescent="0.3">
      <c r="A18361" s="2">
        <f>ROW()</f>
        <v>18361</v>
      </c>
      <c r="E18361" s="50"/>
    </row>
    <row r="18362" spans="1:5" ht="14.4" x14ac:dyDescent="0.3">
      <c r="A18362" s="2">
        <f>ROW()</f>
        <v>18362</v>
      </c>
      <c r="E18362" s="50"/>
    </row>
    <row r="18363" spans="1:5" ht="14.4" x14ac:dyDescent="0.3">
      <c r="A18363" s="2">
        <f>ROW()</f>
        <v>18363</v>
      </c>
      <c r="E18363" s="50"/>
    </row>
    <row r="18364" spans="1:5" ht="14.4" x14ac:dyDescent="0.3">
      <c r="A18364" s="2">
        <f>ROW()</f>
        <v>18364</v>
      </c>
      <c r="E18364" s="50"/>
    </row>
    <row r="18365" spans="1:5" ht="14.4" x14ac:dyDescent="0.3">
      <c r="A18365" s="2">
        <f>ROW()</f>
        <v>18365</v>
      </c>
      <c r="E18365" s="50"/>
    </row>
    <row r="18366" spans="1:5" ht="14.4" x14ac:dyDescent="0.3">
      <c r="A18366" s="2">
        <f>ROW()</f>
        <v>18366</v>
      </c>
      <c r="E18366" s="50"/>
    </row>
    <row r="18367" spans="1:5" ht="14.4" x14ac:dyDescent="0.3">
      <c r="A18367" s="2">
        <f>ROW()</f>
        <v>18367</v>
      </c>
      <c r="E18367" s="50"/>
    </row>
    <row r="18368" spans="1:5" ht="14.4" x14ac:dyDescent="0.3">
      <c r="A18368" s="2">
        <f>ROW()</f>
        <v>18368</v>
      </c>
      <c r="E18368" s="50"/>
    </row>
    <row r="18369" spans="1:5" ht="14.4" x14ac:dyDescent="0.3">
      <c r="A18369" s="2">
        <f>ROW()</f>
        <v>18369</v>
      </c>
      <c r="E18369" s="50"/>
    </row>
    <row r="18370" spans="1:5" ht="14.4" x14ac:dyDescent="0.3">
      <c r="A18370" s="2">
        <f>ROW()</f>
        <v>18370</v>
      </c>
      <c r="E18370" s="50"/>
    </row>
    <row r="18371" spans="1:5" ht="14.4" x14ac:dyDescent="0.3">
      <c r="A18371" s="2">
        <f>ROW()</f>
        <v>18371</v>
      </c>
      <c r="E18371" s="50"/>
    </row>
    <row r="18372" spans="1:5" ht="14.4" x14ac:dyDescent="0.3">
      <c r="A18372" s="2">
        <f>ROW()</f>
        <v>18372</v>
      </c>
      <c r="E18372" s="50"/>
    </row>
    <row r="18373" spans="1:5" ht="14.4" x14ac:dyDescent="0.3">
      <c r="A18373" s="2">
        <f>ROW()</f>
        <v>18373</v>
      </c>
      <c r="E18373" s="50"/>
    </row>
    <row r="18374" spans="1:5" ht="14.4" x14ac:dyDescent="0.3">
      <c r="A18374" s="2">
        <f>ROW()</f>
        <v>18374</v>
      </c>
      <c r="E18374" s="50"/>
    </row>
    <row r="18375" spans="1:5" ht="14.4" x14ac:dyDescent="0.3">
      <c r="A18375" s="2">
        <f>ROW()</f>
        <v>18375</v>
      </c>
      <c r="E18375" s="50"/>
    </row>
    <row r="18376" spans="1:5" ht="14.4" x14ac:dyDescent="0.3">
      <c r="A18376" s="2">
        <f>ROW()</f>
        <v>18376</v>
      </c>
      <c r="E18376" s="50"/>
    </row>
    <row r="18377" spans="1:5" ht="14.4" x14ac:dyDescent="0.3">
      <c r="A18377" s="2">
        <f>ROW()</f>
        <v>18377</v>
      </c>
      <c r="E18377" s="50"/>
    </row>
    <row r="18378" spans="1:5" ht="14.4" x14ac:dyDescent="0.3">
      <c r="A18378" s="2">
        <f>ROW()</f>
        <v>18378</v>
      </c>
      <c r="E18378" s="50"/>
    </row>
    <row r="18379" spans="1:5" ht="14.4" x14ac:dyDescent="0.3">
      <c r="A18379" s="2">
        <f>ROW()</f>
        <v>18379</v>
      </c>
      <c r="E18379" s="50"/>
    </row>
    <row r="18380" spans="1:5" ht="14.4" x14ac:dyDescent="0.3">
      <c r="A18380" s="2">
        <f>ROW()</f>
        <v>18380</v>
      </c>
      <c r="E18380" s="50"/>
    </row>
    <row r="18381" spans="1:5" ht="14.4" x14ac:dyDescent="0.3">
      <c r="A18381" s="2">
        <f>ROW()</f>
        <v>18381</v>
      </c>
      <c r="E18381" s="50"/>
    </row>
    <row r="18382" spans="1:5" ht="14.4" x14ac:dyDescent="0.3">
      <c r="A18382" s="2">
        <f>ROW()</f>
        <v>18382</v>
      </c>
      <c r="E18382" s="50"/>
    </row>
    <row r="18383" spans="1:5" ht="14.4" x14ac:dyDescent="0.3">
      <c r="A18383" s="2">
        <f>ROW()</f>
        <v>18383</v>
      </c>
      <c r="E18383" s="50"/>
    </row>
    <row r="18384" spans="1:5" ht="14.4" x14ac:dyDescent="0.3">
      <c r="A18384" s="2">
        <f>ROW()</f>
        <v>18384</v>
      </c>
      <c r="E18384" s="50"/>
    </row>
    <row r="18385" spans="1:5" ht="14.4" x14ac:dyDescent="0.3">
      <c r="A18385" s="2">
        <f>ROW()</f>
        <v>18385</v>
      </c>
      <c r="E18385" s="50"/>
    </row>
    <row r="18386" spans="1:5" ht="14.4" x14ac:dyDescent="0.3">
      <c r="A18386" s="2">
        <f>ROW()</f>
        <v>18386</v>
      </c>
      <c r="E18386" s="50"/>
    </row>
    <row r="18387" spans="1:5" ht="14.4" x14ac:dyDescent="0.3">
      <c r="A18387" s="2">
        <f>ROW()</f>
        <v>18387</v>
      </c>
      <c r="E18387" s="50"/>
    </row>
    <row r="18388" spans="1:5" ht="14.4" x14ac:dyDescent="0.3">
      <c r="A18388" s="2">
        <f>ROW()</f>
        <v>18388</v>
      </c>
      <c r="E18388" s="50"/>
    </row>
    <row r="18389" spans="1:5" ht="14.4" x14ac:dyDescent="0.3">
      <c r="A18389" s="2">
        <f>ROW()</f>
        <v>18389</v>
      </c>
      <c r="E18389" s="50"/>
    </row>
    <row r="18390" spans="1:5" ht="14.4" x14ac:dyDescent="0.3">
      <c r="A18390" s="2">
        <f>ROW()</f>
        <v>18390</v>
      </c>
      <c r="E18390" s="50"/>
    </row>
    <row r="18391" spans="1:5" ht="14.4" x14ac:dyDescent="0.3">
      <c r="A18391" s="2">
        <f>ROW()</f>
        <v>18391</v>
      </c>
      <c r="E18391" s="50"/>
    </row>
    <row r="18392" spans="1:5" ht="14.4" x14ac:dyDescent="0.3">
      <c r="A18392" s="2">
        <f>ROW()</f>
        <v>18392</v>
      </c>
      <c r="E18392" s="50"/>
    </row>
    <row r="18393" spans="1:5" ht="14.4" x14ac:dyDescent="0.3">
      <c r="A18393" s="2">
        <f>ROW()</f>
        <v>18393</v>
      </c>
      <c r="E18393" s="50"/>
    </row>
    <row r="18394" spans="1:5" ht="14.4" x14ac:dyDescent="0.3">
      <c r="A18394" s="2">
        <f>ROW()</f>
        <v>18394</v>
      </c>
      <c r="E18394" s="50"/>
    </row>
    <row r="18395" spans="1:5" ht="14.4" x14ac:dyDescent="0.3">
      <c r="A18395" s="2">
        <f>ROW()</f>
        <v>18395</v>
      </c>
      <c r="E18395" s="50"/>
    </row>
    <row r="18396" spans="1:5" ht="14.4" x14ac:dyDescent="0.3">
      <c r="A18396" s="2">
        <f>ROW()</f>
        <v>18396</v>
      </c>
      <c r="E18396" s="50"/>
    </row>
    <row r="18397" spans="1:5" ht="14.4" x14ac:dyDescent="0.3">
      <c r="A18397" s="2">
        <f>ROW()</f>
        <v>18397</v>
      </c>
      <c r="E18397" s="50"/>
    </row>
    <row r="18398" spans="1:5" ht="14.4" x14ac:dyDescent="0.3">
      <c r="A18398" s="2">
        <f>ROW()</f>
        <v>18398</v>
      </c>
      <c r="E18398" s="50"/>
    </row>
    <row r="18399" spans="1:5" ht="14.4" x14ac:dyDescent="0.3">
      <c r="A18399" s="2">
        <f>ROW()</f>
        <v>18399</v>
      </c>
      <c r="E18399" s="50"/>
    </row>
    <row r="18400" spans="1:5" ht="14.4" x14ac:dyDescent="0.3">
      <c r="A18400" s="2">
        <f>ROW()</f>
        <v>18400</v>
      </c>
      <c r="E18400" s="50"/>
    </row>
    <row r="18401" spans="1:5" ht="14.4" x14ac:dyDescent="0.3">
      <c r="A18401" s="2">
        <f>ROW()</f>
        <v>18401</v>
      </c>
      <c r="E18401" s="50"/>
    </row>
    <row r="18402" spans="1:5" ht="14.4" x14ac:dyDescent="0.3">
      <c r="A18402" s="2">
        <f>ROW()</f>
        <v>18402</v>
      </c>
      <c r="E18402" s="50"/>
    </row>
    <row r="18403" spans="1:5" ht="14.4" x14ac:dyDescent="0.3">
      <c r="A18403" s="2">
        <f>ROW()</f>
        <v>18403</v>
      </c>
      <c r="E18403" s="50"/>
    </row>
    <row r="18404" spans="1:5" ht="14.4" x14ac:dyDescent="0.3">
      <c r="A18404" s="2">
        <f>ROW()</f>
        <v>18404</v>
      </c>
      <c r="E18404" s="50"/>
    </row>
    <row r="18405" spans="1:5" ht="14.4" x14ac:dyDescent="0.3">
      <c r="A18405" s="2">
        <f>ROW()</f>
        <v>18405</v>
      </c>
      <c r="E18405" s="50"/>
    </row>
    <row r="18406" spans="1:5" ht="14.4" x14ac:dyDescent="0.3">
      <c r="A18406" s="2">
        <f>ROW()</f>
        <v>18406</v>
      </c>
      <c r="E18406" s="50"/>
    </row>
    <row r="18407" spans="1:5" ht="14.4" x14ac:dyDescent="0.3">
      <c r="A18407" s="2">
        <f>ROW()</f>
        <v>18407</v>
      </c>
      <c r="E18407" s="50"/>
    </row>
    <row r="18408" spans="1:5" ht="14.4" x14ac:dyDescent="0.3">
      <c r="A18408" s="2">
        <f>ROW()</f>
        <v>18408</v>
      </c>
      <c r="E18408" s="50"/>
    </row>
    <row r="18409" spans="1:5" ht="14.4" x14ac:dyDescent="0.3">
      <c r="A18409" s="2">
        <f>ROW()</f>
        <v>18409</v>
      </c>
      <c r="E18409" s="50"/>
    </row>
    <row r="18410" spans="1:5" ht="14.4" x14ac:dyDescent="0.3">
      <c r="A18410" s="2">
        <f>ROW()</f>
        <v>18410</v>
      </c>
      <c r="E18410" s="50"/>
    </row>
    <row r="18411" spans="1:5" ht="14.4" x14ac:dyDescent="0.3">
      <c r="A18411" s="2">
        <f>ROW()</f>
        <v>18411</v>
      </c>
      <c r="E18411" s="50"/>
    </row>
    <row r="18412" spans="1:5" ht="14.4" x14ac:dyDescent="0.3">
      <c r="A18412" s="2">
        <f>ROW()</f>
        <v>18412</v>
      </c>
      <c r="E18412" s="50"/>
    </row>
    <row r="18413" spans="1:5" ht="14.4" x14ac:dyDescent="0.3">
      <c r="A18413" s="2">
        <f>ROW()</f>
        <v>18413</v>
      </c>
      <c r="E18413" s="50"/>
    </row>
    <row r="18414" spans="1:5" ht="14.4" x14ac:dyDescent="0.3">
      <c r="A18414" s="2">
        <f>ROW()</f>
        <v>18414</v>
      </c>
      <c r="E18414" s="50"/>
    </row>
    <row r="18415" spans="1:5" ht="14.4" x14ac:dyDescent="0.3">
      <c r="A18415" s="2">
        <f>ROW()</f>
        <v>18415</v>
      </c>
      <c r="E18415" s="50"/>
    </row>
    <row r="18416" spans="1:5" ht="14.4" x14ac:dyDescent="0.3">
      <c r="A18416" s="2">
        <f>ROW()</f>
        <v>18416</v>
      </c>
      <c r="E18416" s="50"/>
    </row>
    <row r="18417" spans="1:5" ht="14.4" x14ac:dyDescent="0.3">
      <c r="A18417" s="2">
        <f>ROW()</f>
        <v>18417</v>
      </c>
      <c r="E18417" s="50"/>
    </row>
    <row r="18418" spans="1:5" ht="14.4" x14ac:dyDescent="0.3">
      <c r="A18418" s="2">
        <f>ROW()</f>
        <v>18418</v>
      </c>
      <c r="E18418" s="50"/>
    </row>
    <row r="18419" spans="1:5" ht="14.4" x14ac:dyDescent="0.3">
      <c r="A18419" s="2">
        <f>ROW()</f>
        <v>18419</v>
      </c>
      <c r="E18419" s="50"/>
    </row>
    <row r="18420" spans="1:5" ht="14.4" x14ac:dyDescent="0.3">
      <c r="A18420" s="2">
        <f>ROW()</f>
        <v>18420</v>
      </c>
      <c r="E18420" s="50"/>
    </row>
    <row r="18421" spans="1:5" ht="14.4" x14ac:dyDescent="0.3">
      <c r="A18421" s="2">
        <f>ROW()</f>
        <v>18421</v>
      </c>
      <c r="E18421" s="50"/>
    </row>
    <row r="18422" spans="1:5" ht="14.4" x14ac:dyDescent="0.3">
      <c r="A18422" s="2">
        <f>ROW()</f>
        <v>18422</v>
      </c>
      <c r="E18422" s="50"/>
    </row>
    <row r="18423" spans="1:5" ht="14.4" x14ac:dyDescent="0.3">
      <c r="A18423" s="2">
        <f>ROW()</f>
        <v>18423</v>
      </c>
      <c r="E18423" s="50"/>
    </row>
    <row r="18424" spans="1:5" ht="14.4" x14ac:dyDescent="0.3">
      <c r="A18424" s="2">
        <f>ROW()</f>
        <v>18424</v>
      </c>
      <c r="E18424" s="50"/>
    </row>
    <row r="18425" spans="1:5" ht="14.4" x14ac:dyDescent="0.3">
      <c r="A18425" s="2">
        <f>ROW()</f>
        <v>18425</v>
      </c>
      <c r="E18425" s="50"/>
    </row>
    <row r="18426" spans="1:5" ht="14.4" x14ac:dyDescent="0.3">
      <c r="A18426" s="2">
        <f>ROW()</f>
        <v>18426</v>
      </c>
      <c r="E18426" s="50"/>
    </row>
    <row r="18427" spans="1:5" ht="14.4" x14ac:dyDescent="0.3">
      <c r="A18427" s="2">
        <f>ROW()</f>
        <v>18427</v>
      </c>
      <c r="E18427" s="50"/>
    </row>
    <row r="18428" spans="1:5" ht="14.4" x14ac:dyDescent="0.3">
      <c r="A18428" s="2">
        <f>ROW()</f>
        <v>18428</v>
      </c>
      <c r="E18428" s="50"/>
    </row>
    <row r="18429" spans="1:5" ht="14.4" x14ac:dyDescent="0.3">
      <c r="A18429" s="2">
        <f>ROW()</f>
        <v>18429</v>
      </c>
      <c r="E18429" s="50"/>
    </row>
    <row r="18430" spans="1:5" ht="14.4" x14ac:dyDescent="0.3">
      <c r="A18430" s="2">
        <f>ROW()</f>
        <v>18430</v>
      </c>
      <c r="E18430" s="50"/>
    </row>
    <row r="18431" spans="1:5" ht="14.4" x14ac:dyDescent="0.3">
      <c r="A18431" s="2">
        <f>ROW()</f>
        <v>18431</v>
      </c>
      <c r="E18431" s="50"/>
    </row>
    <row r="18432" spans="1:5" ht="14.4" x14ac:dyDescent="0.3">
      <c r="A18432" s="2">
        <f>ROW()</f>
        <v>18432</v>
      </c>
      <c r="E18432" s="50"/>
    </row>
    <row r="18433" spans="1:5" ht="14.4" x14ac:dyDescent="0.3">
      <c r="A18433" s="2">
        <f>ROW()</f>
        <v>18433</v>
      </c>
      <c r="E18433" s="50"/>
    </row>
    <row r="18434" spans="1:5" ht="14.4" x14ac:dyDescent="0.3">
      <c r="A18434" s="2">
        <f>ROW()</f>
        <v>18434</v>
      </c>
      <c r="E18434" s="50"/>
    </row>
    <row r="18435" spans="1:5" ht="14.4" x14ac:dyDescent="0.3">
      <c r="A18435" s="2">
        <f>ROW()</f>
        <v>18435</v>
      </c>
      <c r="E18435" s="50"/>
    </row>
    <row r="18436" spans="1:5" ht="14.4" x14ac:dyDescent="0.3">
      <c r="A18436" s="2">
        <f>ROW()</f>
        <v>18436</v>
      </c>
      <c r="E18436" s="50"/>
    </row>
    <row r="18437" spans="1:5" ht="14.4" x14ac:dyDescent="0.3">
      <c r="A18437" s="2">
        <f>ROW()</f>
        <v>18437</v>
      </c>
      <c r="E18437" s="50"/>
    </row>
    <row r="18438" spans="1:5" ht="14.4" x14ac:dyDescent="0.3">
      <c r="A18438" s="2">
        <f>ROW()</f>
        <v>18438</v>
      </c>
      <c r="E18438" s="50"/>
    </row>
    <row r="18439" spans="1:5" ht="14.4" x14ac:dyDescent="0.3">
      <c r="A18439" s="2">
        <f>ROW()</f>
        <v>18439</v>
      </c>
      <c r="E18439" s="50"/>
    </row>
    <row r="18440" spans="1:5" ht="14.4" x14ac:dyDescent="0.3">
      <c r="A18440" s="2">
        <f>ROW()</f>
        <v>18440</v>
      </c>
      <c r="E18440" s="50"/>
    </row>
    <row r="18441" spans="1:5" ht="14.4" x14ac:dyDescent="0.3">
      <c r="A18441" s="2">
        <f>ROW()</f>
        <v>18441</v>
      </c>
      <c r="E18441" s="50"/>
    </row>
    <row r="18442" spans="1:5" ht="14.4" x14ac:dyDescent="0.3">
      <c r="A18442" s="2">
        <f>ROW()</f>
        <v>18442</v>
      </c>
      <c r="E18442" s="50"/>
    </row>
    <row r="18443" spans="1:5" ht="14.4" x14ac:dyDescent="0.3">
      <c r="A18443" s="2">
        <f>ROW()</f>
        <v>18443</v>
      </c>
      <c r="E18443" s="50"/>
    </row>
    <row r="18444" spans="1:5" ht="14.4" x14ac:dyDescent="0.3">
      <c r="A18444" s="2">
        <f>ROW()</f>
        <v>18444</v>
      </c>
      <c r="E18444" s="50"/>
    </row>
    <row r="18445" spans="1:5" ht="14.4" x14ac:dyDescent="0.3">
      <c r="A18445" s="2">
        <f>ROW()</f>
        <v>18445</v>
      </c>
      <c r="E18445" s="50"/>
    </row>
    <row r="18446" spans="1:5" ht="14.4" x14ac:dyDescent="0.3">
      <c r="A18446" s="2">
        <f>ROW()</f>
        <v>18446</v>
      </c>
      <c r="E18446" s="50"/>
    </row>
    <row r="18447" spans="1:5" ht="14.4" x14ac:dyDescent="0.3">
      <c r="A18447" s="2">
        <f>ROW()</f>
        <v>18447</v>
      </c>
      <c r="E18447" s="50"/>
    </row>
    <row r="18448" spans="1:5" ht="14.4" x14ac:dyDescent="0.3">
      <c r="A18448" s="2">
        <f>ROW()</f>
        <v>18448</v>
      </c>
      <c r="E18448" s="50"/>
    </row>
    <row r="18449" spans="1:5" ht="14.4" x14ac:dyDescent="0.3">
      <c r="A18449" s="2">
        <f>ROW()</f>
        <v>18449</v>
      </c>
      <c r="E18449" s="50"/>
    </row>
    <row r="18450" spans="1:5" ht="14.4" x14ac:dyDescent="0.3">
      <c r="A18450" s="2">
        <f>ROW()</f>
        <v>18450</v>
      </c>
      <c r="E18450" s="50"/>
    </row>
    <row r="18451" spans="1:5" ht="14.4" x14ac:dyDescent="0.3">
      <c r="A18451" s="2">
        <f>ROW()</f>
        <v>18451</v>
      </c>
      <c r="E18451" s="50"/>
    </row>
    <row r="18452" spans="1:5" ht="14.4" x14ac:dyDescent="0.3">
      <c r="A18452" s="2">
        <f>ROW()</f>
        <v>18452</v>
      </c>
      <c r="E18452" s="50"/>
    </row>
    <row r="18453" spans="1:5" ht="14.4" x14ac:dyDescent="0.3">
      <c r="A18453" s="2">
        <f>ROW()</f>
        <v>18453</v>
      </c>
      <c r="E18453" s="50"/>
    </row>
    <row r="18454" spans="1:5" ht="14.4" x14ac:dyDescent="0.3">
      <c r="A18454" s="2">
        <f>ROW()</f>
        <v>18454</v>
      </c>
      <c r="E18454" s="50"/>
    </row>
    <row r="18455" spans="1:5" ht="14.4" x14ac:dyDescent="0.3">
      <c r="A18455" s="2">
        <f>ROW()</f>
        <v>18455</v>
      </c>
      <c r="E18455" s="50"/>
    </row>
    <row r="18456" spans="1:5" ht="14.4" x14ac:dyDescent="0.3">
      <c r="A18456" s="2">
        <f>ROW()</f>
        <v>18456</v>
      </c>
      <c r="E18456" s="50"/>
    </row>
    <row r="18457" spans="1:5" ht="14.4" x14ac:dyDescent="0.3">
      <c r="A18457" s="2">
        <f>ROW()</f>
        <v>18457</v>
      </c>
      <c r="E18457" s="50"/>
    </row>
    <row r="18458" spans="1:5" ht="14.4" x14ac:dyDescent="0.3">
      <c r="A18458" s="2">
        <f>ROW()</f>
        <v>18458</v>
      </c>
      <c r="E18458" s="50"/>
    </row>
    <row r="18459" spans="1:5" ht="14.4" x14ac:dyDescent="0.3">
      <c r="A18459" s="2">
        <f>ROW()</f>
        <v>18459</v>
      </c>
      <c r="E18459" s="50"/>
    </row>
    <row r="18460" spans="1:5" ht="14.4" x14ac:dyDescent="0.3">
      <c r="A18460" s="2">
        <f>ROW()</f>
        <v>18460</v>
      </c>
      <c r="E18460" s="50"/>
    </row>
    <row r="18461" spans="1:5" ht="14.4" x14ac:dyDescent="0.3">
      <c r="A18461" s="2">
        <f>ROW()</f>
        <v>18461</v>
      </c>
      <c r="E18461" s="50"/>
    </row>
    <row r="18462" spans="1:5" ht="14.4" x14ac:dyDescent="0.3">
      <c r="A18462" s="2">
        <f>ROW()</f>
        <v>18462</v>
      </c>
      <c r="E18462" s="50"/>
    </row>
    <row r="18463" spans="1:5" ht="14.4" x14ac:dyDescent="0.3">
      <c r="A18463" s="2">
        <f>ROW()</f>
        <v>18463</v>
      </c>
      <c r="E18463" s="50"/>
    </row>
    <row r="18464" spans="1:5" ht="14.4" x14ac:dyDescent="0.3">
      <c r="A18464" s="2">
        <f>ROW()</f>
        <v>18464</v>
      </c>
      <c r="E18464" s="50"/>
    </row>
    <row r="18465" spans="1:5" ht="14.4" x14ac:dyDescent="0.3">
      <c r="A18465" s="2">
        <f>ROW()</f>
        <v>18465</v>
      </c>
      <c r="E18465" s="50"/>
    </row>
    <row r="18466" spans="1:5" ht="14.4" x14ac:dyDescent="0.3">
      <c r="A18466" s="2">
        <f>ROW()</f>
        <v>18466</v>
      </c>
      <c r="E18466" s="50"/>
    </row>
    <row r="18467" spans="1:5" ht="14.4" x14ac:dyDescent="0.3">
      <c r="A18467" s="2">
        <f>ROW()</f>
        <v>18467</v>
      </c>
      <c r="E18467" s="50"/>
    </row>
    <row r="18468" spans="1:5" ht="14.4" x14ac:dyDescent="0.3">
      <c r="A18468" s="2">
        <f>ROW()</f>
        <v>18468</v>
      </c>
      <c r="E18468" s="50"/>
    </row>
    <row r="18469" spans="1:5" ht="14.4" x14ac:dyDescent="0.3">
      <c r="A18469" s="2">
        <f>ROW()</f>
        <v>18469</v>
      </c>
      <c r="E18469" s="50"/>
    </row>
    <row r="18470" spans="1:5" ht="14.4" x14ac:dyDescent="0.3">
      <c r="A18470" s="2">
        <f>ROW()</f>
        <v>18470</v>
      </c>
      <c r="E18470" s="50"/>
    </row>
    <row r="18471" spans="1:5" ht="14.4" x14ac:dyDescent="0.3">
      <c r="A18471" s="2">
        <f>ROW()</f>
        <v>18471</v>
      </c>
      <c r="E18471" s="50"/>
    </row>
    <row r="18472" spans="1:5" ht="14.4" x14ac:dyDescent="0.3">
      <c r="A18472" s="2">
        <f>ROW()</f>
        <v>18472</v>
      </c>
      <c r="E18472" s="50"/>
    </row>
    <row r="18473" spans="1:5" ht="14.4" x14ac:dyDescent="0.3">
      <c r="A18473" s="2">
        <f>ROW()</f>
        <v>18473</v>
      </c>
      <c r="E18473" s="50"/>
    </row>
    <row r="18474" spans="1:5" ht="14.4" x14ac:dyDescent="0.3">
      <c r="A18474" s="2">
        <f>ROW()</f>
        <v>18474</v>
      </c>
      <c r="E18474" s="50"/>
    </row>
    <row r="18475" spans="1:5" ht="14.4" x14ac:dyDescent="0.3">
      <c r="A18475" s="2">
        <f>ROW()</f>
        <v>18475</v>
      </c>
      <c r="E18475" s="50"/>
    </row>
    <row r="18476" spans="1:5" ht="14.4" x14ac:dyDescent="0.3">
      <c r="A18476" s="2">
        <f>ROW()</f>
        <v>18476</v>
      </c>
      <c r="E18476" s="50"/>
    </row>
    <row r="18477" spans="1:5" ht="14.4" x14ac:dyDescent="0.3">
      <c r="A18477" s="2">
        <f>ROW()</f>
        <v>18477</v>
      </c>
      <c r="E18477" s="50"/>
    </row>
    <row r="18478" spans="1:5" ht="14.4" x14ac:dyDescent="0.3">
      <c r="A18478" s="2">
        <f>ROW()</f>
        <v>18478</v>
      </c>
      <c r="E18478" s="50"/>
    </row>
    <row r="18479" spans="1:5" ht="14.4" x14ac:dyDescent="0.3">
      <c r="A18479" s="2">
        <f>ROW()</f>
        <v>18479</v>
      </c>
      <c r="E18479" s="50"/>
    </row>
    <row r="18480" spans="1:5" ht="14.4" x14ac:dyDescent="0.3">
      <c r="A18480" s="2">
        <f>ROW()</f>
        <v>18480</v>
      </c>
      <c r="E18480" s="50"/>
    </row>
    <row r="18481" spans="1:5" ht="14.4" x14ac:dyDescent="0.3">
      <c r="A18481" s="2">
        <f>ROW()</f>
        <v>18481</v>
      </c>
      <c r="E18481" s="50"/>
    </row>
    <row r="18482" spans="1:5" ht="14.4" x14ac:dyDescent="0.3">
      <c r="A18482" s="2">
        <f>ROW()</f>
        <v>18482</v>
      </c>
      <c r="E18482" s="50"/>
    </row>
    <row r="18483" spans="1:5" ht="14.4" x14ac:dyDescent="0.3">
      <c r="A18483" s="2">
        <f>ROW()</f>
        <v>18483</v>
      </c>
      <c r="E18483" s="50"/>
    </row>
    <row r="18484" spans="1:5" ht="14.4" x14ac:dyDescent="0.3">
      <c r="A18484" s="2">
        <f>ROW()</f>
        <v>18484</v>
      </c>
      <c r="E18484" s="50"/>
    </row>
    <row r="18485" spans="1:5" ht="14.4" x14ac:dyDescent="0.3">
      <c r="A18485" s="2">
        <f>ROW()</f>
        <v>18485</v>
      </c>
      <c r="E18485" s="50"/>
    </row>
    <row r="18486" spans="1:5" ht="14.4" x14ac:dyDescent="0.3">
      <c r="A18486" s="2">
        <f>ROW()</f>
        <v>18486</v>
      </c>
      <c r="E18486" s="50"/>
    </row>
    <row r="18487" spans="1:5" ht="14.4" x14ac:dyDescent="0.3">
      <c r="A18487" s="2">
        <f>ROW()</f>
        <v>18487</v>
      </c>
      <c r="E18487" s="50"/>
    </row>
    <row r="18488" spans="1:5" ht="14.4" x14ac:dyDescent="0.3">
      <c r="A18488" s="2">
        <f>ROW()</f>
        <v>18488</v>
      </c>
      <c r="E18488" s="50"/>
    </row>
    <row r="18489" spans="1:5" ht="14.4" x14ac:dyDescent="0.3">
      <c r="A18489" s="2">
        <f>ROW()</f>
        <v>18489</v>
      </c>
      <c r="E18489" s="50"/>
    </row>
    <row r="18490" spans="1:5" ht="14.4" x14ac:dyDescent="0.3">
      <c r="A18490" s="2">
        <f>ROW()</f>
        <v>18490</v>
      </c>
      <c r="E18490" s="50"/>
    </row>
    <row r="18491" spans="1:5" ht="14.4" x14ac:dyDescent="0.3">
      <c r="A18491" s="2">
        <f>ROW()</f>
        <v>18491</v>
      </c>
      <c r="E18491" s="50"/>
    </row>
    <row r="18492" spans="1:5" ht="14.4" x14ac:dyDescent="0.3">
      <c r="A18492" s="2">
        <f>ROW()</f>
        <v>18492</v>
      </c>
      <c r="E18492" s="50"/>
    </row>
    <row r="18493" spans="1:5" ht="14.4" x14ac:dyDescent="0.3">
      <c r="A18493" s="2">
        <f>ROW()</f>
        <v>18493</v>
      </c>
      <c r="E18493" s="50"/>
    </row>
    <row r="18494" spans="1:5" ht="14.4" x14ac:dyDescent="0.3">
      <c r="A18494" s="2">
        <f>ROW()</f>
        <v>18494</v>
      </c>
      <c r="E18494" s="50"/>
    </row>
    <row r="18495" spans="1:5" ht="14.4" x14ac:dyDescent="0.3">
      <c r="A18495" s="2">
        <f>ROW()</f>
        <v>18495</v>
      </c>
      <c r="E18495" s="50"/>
    </row>
    <row r="18496" spans="1:5" ht="14.4" x14ac:dyDescent="0.3">
      <c r="A18496" s="2">
        <f>ROW()</f>
        <v>18496</v>
      </c>
      <c r="E18496" s="50"/>
    </row>
    <row r="18497" spans="1:5" ht="14.4" x14ac:dyDescent="0.3">
      <c r="A18497" s="2">
        <f>ROW()</f>
        <v>18497</v>
      </c>
      <c r="E18497" s="50"/>
    </row>
    <row r="18498" spans="1:5" ht="14.4" x14ac:dyDescent="0.3">
      <c r="A18498" s="2">
        <f>ROW()</f>
        <v>18498</v>
      </c>
      <c r="E18498" s="50"/>
    </row>
    <row r="18499" spans="1:5" ht="14.4" x14ac:dyDescent="0.3">
      <c r="A18499" s="2">
        <f>ROW()</f>
        <v>18499</v>
      </c>
      <c r="E18499" s="50"/>
    </row>
    <row r="18500" spans="1:5" ht="14.4" x14ac:dyDescent="0.3">
      <c r="A18500" s="2">
        <f>ROW()</f>
        <v>18500</v>
      </c>
      <c r="E18500" s="50"/>
    </row>
    <row r="18501" spans="1:5" ht="14.4" x14ac:dyDescent="0.3">
      <c r="A18501" s="2">
        <f>ROW()</f>
        <v>18501</v>
      </c>
      <c r="E18501" s="50"/>
    </row>
    <row r="18502" spans="1:5" ht="14.4" x14ac:dyDescent="0.3">
      <c r="A18502" s="2">
        <f>ROW()</f>
        <v>18502</v>
      </c>
      <c r="E18502" s="50"/>
    </row>
    <row r="18503" spans="1:5" ht="14.4" x14ac:dyDescent="0.3">
      <c r="A18503" s="2">
        <f>ROW()</f>
        <v>18503</v>
      </c>
      <c r="E18503" s="50"/>
    </row>
    <row r="18504" spans="1:5" ht="14.4" x14ac:dyDescent="0.3">
      <c r="A18504" s="2">
        <f>ROW()</f>
        <v>18504</v>
      </c>
      <c r="E18504" s="50"/>
    </row>
    <row r="18505" spans="1:5" ht="14.4" x14ac:dyDescent="0.3">
      <c r="A18505" s="2">
        <f>ROW()</f>
        <v>18505</v>
      </c>
      <c r="E18505" s="50"/>
    </row>
    <row r="18506" spans="1:5" ht="14.4" x14ac:dyDescent="0.3">
      <c r="A18506" s="2">
        <f>ROW()</f>
        <v>18506</v>
      </c>
      <c r="E18506" s="50"/>
    </row>
    <row r="18507" spans="1:5" ht="14.4" x14ac:dyDescent="0.3">
      <c r="A18507" s="2">
        <f>ROW()</f>
        <v>18507</v>
      </c>
      <c r="E18507" s="50"/>
    </row>
    <row r="18508" spans="1:5" ht="14.4" x14ac:dyDescent="0.3">
      <c r="A18508" s="2">
        <f>ROW()</f>
        <v>18508</v>
      </c>
      <c r="E18508" s="50"/>
    </row>
    <row r="18509" spans="1:5" ht="14.4" x14ac:dyDescent="0.3">
      <c r="A18509" s="2">
        <f>ROW()</f>
        <v>18509</v>
      </c>
      <c r="E18509" s="50"/>
    </row>
    <row r="18510" spans="1:5" ht="14.4" x14ac:dyDescent="0.3">
      <c r="A18510" s="2">
        <f>ROW()</f>
        <v>18510</v>
      </c>
      <c r="E18510" s="50"/>
    </row>
    <row r="18511" spans="1:5" ht="14.4" x14ac:dyDescent="0.3">
      <c r="A18511" s="2">
        <f>ROW()</f>
        <v>18511</v>
      </c>
      <c r="E18511" s="50"/>
    </row>
    <row r="18512" spans="1:5" ht="14.4" x14ac:dyDescent="0.3">
      <c r="A18512" s="2">
        <f>ROW()</f>
        <v>18512</v>
      </c>
      <c r="E18512" s="50"/>
    </row>
    <row r="18513" spans="1:5" ht="14.4" x14ac:dyDescent="0.3">
      <c r="A18513" s="2">
        <f>ROW()</f>
        <v>18513</v>
      </c>
      <c r="E18513" s="50"/>
    </row>
    <row r="18514" spans="1:5" ht="14.4" x14ac:dyDescent="0.3">
      <c r="A18514" s="2">
        <f>ROW()</f>
        <v>18514</v>
      </c>
      <c r="E18514" s="50"/>
    </row>
    <row r="18515" spans="1:5" ht="14.4" x14ac:dyDescent="0.3">
      <c r="A18515" s="2">
        <f>ROW()</f>
        <v>18515</v>
      </c>
      <c r="E18515" s="50"/>
    </row>
    <row r="18516" spans="1:5" ht="14.4" x14ac:dyDescent="0.3">
      <c r="A18516" s="2">
        <f>ROW()</f>
        <v>18516</v>
      </c>
      <c r="E18516" s="50"/>
    </row>
    <row r="18517" spans="1:5" ht="14.4" x14ac:dyDescent="0.3">
      <c r="A18517" s="2">
        <f>ROW()</f>
        <v>18517</v>
      </c>
      <c r="E18517" s="50"/>
    </row>
    <row r="18518" spans="1:5" ht="14.4" x14ac:dyDescent="0.3">
      <c r="A18518" s="2">
        <f>ROW()</f>
        <v>18518</v>
      </c>
      <c r="E18518" s="50"/>
    </row>
    <row r="18519" spans="1:5" ht="14.4" x14ac:dyDescent="0.3">
      <c r="A18519" s="2">
        <f>ROW()</f>
        <v>18519</v>
      </c>
      <c r="E18519" s="50"/>
    </row>
    <row r="18520" spans="1:5" ht="14.4" x14ac:dyDescent="0.3">
      <c r="A18520" s="2">
        <f>ROW()</f>
        <v>18520</v>
      </c>
      <c r="E18520" s="50"/>
    </row>
    <row r="18521" spans="1:5" ht="14.4" x14ac:dyDescent="0.3">
      <c r="A18521" s="2">
        <f>ROW()</f>
        <v>18521</v>
      </c>
      <c r="E18521" s="50"/>
    </row>
    <row r="18522" spans="1:5" ht="14.4" x14ac:dyDescent="0.3">
      <c r="A18522" s="2">
        <f>ROW()</f>
        <v>18522</v>
      </c>
      <c r="E18522" s="50"/>
    </row>
    <row r="18523" spans="1:5" ht="14.4" x14ac:dyDescent="0.3">
      <c r="A18523" s="2">
        <f>ROW()</f>
        <v>18523</v>
      </c>
      <c r="E18523" s="50"/>
    </row>
    <row r="18524" spans="1:5" ht="14.4" x14ac:dyDescent="0.3">
      <c r="A18524" s="2">
        <f>ROW()</f>
        <v>18524</v>
      </c>
      <c r="E18524" s="50"/>
    </row>
    <row r="18525" spans="1:5" ht="14.4" x14ac:dyDescent="0.3">
      <c r="A18525" s="2">
        <f>ROW()</f>
        <v>18525</v>
      </c>
      <c r="E18525" s="50"/>
    </row>
    <row r="18526" spans="1:5" ht="14.4" x14ac:dyDescent="0.3">
      <c r="A18526" s="2">
        <f>ROW()</f>
        <v>18526</v>
      </c>
      <c r="E18526" s="50"/>
    </row>
    <row r="18527" spans="1:5" ht="14.4" x14ac:dyDescent="0.3">
      <c r="A18527" s="2">
        <f>ROW()</f>
        <v>18527</v>
      </c>
      <c r="E18527" s="50"/>
    </row>
    <row r="18528" spans="1:5" ht="14.4" x14ac:dyDescent="0.3">
      <c r="A18528" s="2">
        <f>ROW()</f>
        <v>18528</v>
      </c>
      <c r="E18528" s="50"/>
    </row>
    <row r="18529" spans="1:5" ht="14.4" x14ac:dyDescent="0.3">
      <c r="A18529" s="2">
        <f>ROW()</f>
        <v>18529</v>
      </c>
      <c r="E18529" s="50"/>
    </row>
    <row r="18530" spans="1:5" ht="14.4" x14ac:dyDescent="0.3">
      <c r="A18530" s="2">
        <f>ROW()</f>
        <v>18530</v>
      </c>
      <c r="E18530" s="50"/>
    </row>
    <row r="18531" spans="1:5" ht="14.4" x14ac:dyDescent="0.3">
      <c r="A18531" s="2">
        <f>ROW()</f>
        <v>18531</v>
      </c>
      <c r="E18531" s="50"/>
    </row>
    <row r="18532" spans="1:5" ht="14.4" x14ac:dyDescent="0.3">
      <c r="A18532" s="2">
        <f>ROW()</f>
        <v>18532</v>
      </c>
      <c r="E18532" s="50"/>
    </row>
    <row r="18533" spans="1:5" ht="14.4" x14ac:dyDescent="0.3">
      <c r="A18533" s="2">
        <f>ROW()</f>
        <v>18533</v>
      </c>
      <c r="E18533" s="50"/>
    </row>
    <row r="18534" spans="1:5" ht="14.4" x14ac:dyDescent="0.3">
      <c r="A18534" s="2">
        <f>ROW()</f>
        <v>18534</v>
      </c>
      <c r="E18534" s="50"/>
    </row>
    <row r="18535" spans="1:5" ht="14.4" x14ac:dyDescent="0.3">
      <c r="A18535" s="2">
        <f>ROW()</f>
        <v>18535</v>
      </c>
      <c r="E18535" s="50"/>
    </row>
    <row r="18536" spans="1:5" ht="14.4" x14ac:dyDescent="0.3">
      <c r="A18536" s="2">
        <f>ROW()</f>
        <v>18536</v>
      </c>
      <c r="E18536" s="50"/>
    </row>
    <row r="18537" spans="1:5" ht="14.4" x14ac:dyDescent="0.3">
      <c r="A18537" s="2">
        <f>ROW()</f>
        <v>18537</v>
      </c>
      <c r="E18537" s="50"/>
    </row>
    <row r="18538" spans="1:5" ht="14.4" x14ac:dyDescent="0.3">
      <c r="A18538" s="2">
        <f>ROW()</f>
        <v>18538</v>
      </c>
      <c r="E18538" s="50"/>
    </row>
    <row r="18539" spans="1:5" ht="14.4" x14ac:dyDescent="0.3">
      <c r="A18539" s="2">
        <f>ROW()</f>
        <v>18539</v>
      </c>
      <c r="E18539" s="50"/>
    </row>
    <row r="18540" spans="1:5" ht="14.4" x14ac:dyDescent="0.3">
      <c r="A18540" s="2">
        <f>ROW()</f>
        <v>18540</v>
      </c>
      <c r="E18540" s="50"/>
    </row>
    <row r="18541" spans="1:5" ht="14.4" x14ac:dyDescent="0.3">
      <c r="A18541" s="2">
        <f>ROW()</f>
        <v>18541</v>
      </c>
      <c r="E18541" s="50"/>
    </row>
    <row r="18542" spans="1:5" ht="14.4" x14ac:dyDescent="0.3">
      <c r="A18542" s="2">
        <f>ROW()</f>
        <v>18542</v>
      </c>
      <c r="E18542" s="50"/>
    </row>
    <row r="18543" spans="1:5" ht="14.4" x14ac:dyDescent="0.3">
      <c r="A18543" s="2">
        <f>ROW()</f>
        <v>18543</v>
      </c>
      <c r="E18543" s="50"/>
    </row>
    <row r="18544" spans="1:5" ht="14.4" x14ac:dyDescent="0.3">
      <c r="A18544" s="2">
        <f>ROW()</f>
        <v>18544</v>
      </c>
      <c r="E18544" s="50"/>
    </row>
    <row r="18545" spans="1:5" ht="14.4" x14ac:dyDescent="0.3">
      <c r="A18545" s="2">
        <f>ROW()</f>
        <v>18545</v>
      </c>
      <c r="E18545" s="50"/>
    </row>
    <row r="18546" spans="1:5" ht="14.4" x14ac:dyDescent="0.3">
      <c r="A18546" s="2">
        <f>ROW()</f>
        <v>18546</v>
      </c>
      <c r="E18546" s="50"/>
    </row>
    <row r="18547" spans="1:5" ht="14.4" x14ac:dyDescent="0.3">
      <c r="A18547" s="2">
        <f>ROW()</f>
        <v>18547</v>
      </c>
      <c r="E18547" s="50"/>
    </row>
    <row r="18548" spans="1:5" ht="14.4" x14ac:dyDescent="0.3">
      <c r="A18548" s="2">
        <f>ROW()</f>
        <v>18548</v>
      </c>
      <c r="E18548" s="50"/>
    </row>
    <row r="18549" spans="1:5" ht="14.4" x14ac:dyDescent="0.3">
      <c r="A18549" s="2">
        <f>ROW()</f>
        <v>18549</v>
      </c>
      <c r="E18549" s="50"/>
    </row>
    <row r="18550" spans="1:5" ht="14.4" x14ac:dyDescent="0.3">
      <c r="A18550" s="2">
        <f>ROW()</f>
        <v>18550</v>
      </c>
      <c r="E18550" s="50"/>
    </row>
    <row r="18551" spans="1:5" ht="14.4" x14ac:dyDescent="0.3">
      <c r="A18551" s="2">
        <f>ROW()</f>
        <v>18551</v>
      </c>
      <c r="E18551" s="50"/>
    </row>
    <row r="18552" spans="1:5" ht="14.4" x14ac:dyDescent="0.3">
      <c r="A18552" s="2">
        <f>ROW()</f>
        <v>18552</v>
      </c>
      <c r="E18552" s="50"/>
    </row>
    <row r="18553" spans="1:5" ht="14.4" x14ac:dyDescent="0.3">
      <c r="A18553" s="2">
        <f>ROW()</f>
        <v>18553</v>
      </c>
      <c r="E18553" s="50"/>
    </row>
    <row r="18554" spans="1:5" ht="14.4" x14ac:dyDescent="0.3">
      <c r="A18554" s="2">
        <f>ROW()</f>
        <v>18554</v>
      </c>
      <c r="E18554" s="50"/>
    </row>
    <row r="18555" spans="1:5" ht="14.4" x14ac:dyDescent="0.3">
      <c r="A18555" s="2">
        <f>ROW()</f>
        <v>18555</v>
      </c>
      <c r="E18555" s="50"/>
    </row>
    <row r="18556" spans="1:5" ht="14.4" x14ac:dyDescent="0.3">
      <c r="A18556" s="2">
        <f>ROW()</f>
        <v>18556</v>
      </c>
      <c r="E18556" s="50"/>
    </row>
    <row r="18557" spans="1:5" ht="14.4" x14ac:dyDescent="0.3">
      <c r="A18557" s="2">
        <f>ROW()</f>
        <v>18557</v>
      </c>
      <c r="E18557" s="50"/>
    </row>
    <row r="18558" spans="1:5" ht="14.4" x14ac:dyDescent="0.3">
      <c r="A18558" s="2">
        <f>ROW()</f>
        <v>18558</v>
      </c>
      <c r="E18558" s="50"/>
    </row>
    <row r="18559" spans="1:5" ht="14.4" x14ac:dyDescent="0.3">
      <c r="A18559" s="2">
        <f>ROW()</f>
        <v>18559</v>
      </c>
      <c r="E18559" s="50"/>
    </row>
    <row r="18560" spans="1:5" ht="14.4" x14ac:dyDescent="0.3">
      <c r="A18560" s="2">
        <f>ROW()</f>
        <v>18560</v>
      </c>
      <c r="E18560" s="50"/>
    </row>
    <row r="18561" spans="1:5" ht="14.4" x14ac:dyDescent="0.3">
      <c r="A18561" s="2">
        <f>ROW()</f>
        <v>18561</v>
      </c>
      <c r="E18561" s="50"/>
    </row>
    <row r="18562" spans="1:5" ht="14.4" x14ac:dyDescent="0.3">
      <c r="A18562" s="2">
        <f>ROW()</f>
        <v>18562</v>
      </c>
      <c r="E18562" s="50"/>
    </row>
    <row r="18563" spans="1:5" ht="14.4" x14ac:dyDescent="0.3">
      <c r="A18563" s="2">
        <f>ROW()</f>
        <v>18563</v>
      </c>
      <c r="E18563" s="50"/>
    </row>
    <row r="18564" spans="1:5" ht="14.4" x14ac:dyDescent="0.3">
      <c r="A18564" s="2">
        <f>ROW()</f>
        <v>18564</v>
      </c>
      <c r="E18564" s="50"/>
    </row>
    <row r="18565" spans="1:5" ht="14.4" x14ac:dyDescent="0.3">
      <c r="A18565" s="2">
        <f>ROW()</f>
        <v>18565</v>
      </c>
      <c r="E18565" s="50"/>
    </row>
    <row r="18566" spans="1:5" ht="14.4" x14ac:dyDescent="0.3">
      <c r="A18566" s="2">
        <f>ROW()</f>
        <v>18566</v>
      </c>
      <c r="E18566" s="50"/>
    </row>
    <row r="18567" spans="1:5" ht="14.4" x14ac:dyDescent="0.3">
      <c r="A18567" s="2">
        <f>ROW()</f>
        <v>18567</v>
      </c>
      <c r="E18567" s="50"/>
    </row>
    <row r="18568" spans="1:5" ht="14.4" x14ac:dyDescent="0.3">
      <c r="A18568" s="2">
        <f>ROW()</f>
        <v>18568</v>
      </c>
      <c r="E18568" s="50"/>
    </row>
    <row r="18569" spans="1:5" ht="14.4" x14ac:dyDescent="0.3">
      <c r="A18569" s="2">
        <f>ROW()</f>
        <v>18569</v>
      </c>
      <c r="E18569" s="50"/>
    </row>
    <row r="18570" spans="1:5" ht="14.4" x14ac:dyDescent="0.3">
      <c r="A18570" s="2">
        <f>ROW()</f>
        <v>18570</v>
      </c>
      <c r="E18570" s="50"/>
    </row>
    <row r="18571" spans="1:5" ht="14.4" x14ac:dyDescent="0.3">
      <c r="A18571" s="2">
        <f>ROW()</f>
        <v>18571</v>
      </c>
      <c r="E18571" s="50"/>
    </row>
    <row r="18572" spans="1:5" ht="14.4" x14ac:dyDescent="0.3">
      <c r="A18572" s="2">
        <f>ROW()</f>
        <v>18572</v>
      </c>
      <c r="E18572" s="50"/>
    </row>
    <row r="18573" spans="1:5" ht="14.4" x14ac:dyDescent="0.3">
      <c r="A18573" s="2">
        <f>ROW()</f>
        <v>18573</v>
      </c>
      <c r="E18573" s="50"/>
    </row>
    <row r="18574" spans="1:5" ht="14.4" x14ac:dyDescent="0.3">
      <c r="A18574" s="2">
        <f>ROW()</f>
        <v>18574</v>
      </c>
      <c r="E18574" s="50"/>
    </row>
    <row r="18575" spans="1:5" ht="14.4" x14ac:dyDescent="0.3">
      <c r="A18575" s="2">
        <f>ROW()</f>
        <v>18575</v>
      </c>
      <c r="E18575" s="50"/>
    </row>
    <row r="18576" spans="1:5" ht="14.4" x14ac:dyDescent="0.3">
      <c r="A18576" s="2">
        <f>ROW()</f>
        <v>18576</v>
      </c>
      <c r="E18576" s="50"/>
    </row>
    <row r="18577" spans="1:5" ht="14.4" x14ac:dyDescent="0.3">
      <c r="A18577" s="2">
        <f>ROW()</f>
        <v>18577</v>
      </c>
      <c r="E18577" s="50"/>
    </row>
    <row r="18578" spans="1:5" ht="14.4" x14ac:dyDescent="0.3">
      <c r="A18578" s="2">
        <f>ROW()</f>
        <v>18578</v>
      </c>
      <c r="E18578" s="50"/>
    </row>
    <row r="18579" spans="1:5" ht="14.4" x14ac:dyDescent="0.3">
      <c r="A18579" s="2">
        <f>ROW()</f>
        <v>18579</v>
      </c>
      <c r="E18579" s="50"/>
    </row>
    <row r="18580" spans="1:5" ht="14.4" x14ac:dyDescent="0.3">
      <c r="A18580" s="2">
        <f>ROW()</f>
        <v>18580</v>
      </c>
      <c r="E18580" s="50"/>
    </row>
    <row r="18581" spans="1:5" ht="14.4" x14ac:dyDescent="0.3">
      <c r="A18581" s="2">
        <f>ROW()</f>
        <v>18581</v>
      </c>
      <c r="E18581" s="50"/>
    </row>
    <row r="18582" spans="1:5" ht="14.4" x14ac:dyDescent="0.3">
      <c r="A18582" s="2">
        <f>ROW()</f>
        <v>18582</v>
      </c>
      <c r="E18582" s="50"/>
    </row>
    <row r="18583" spans="1:5" ht="14.4" x14ac:dyDescent="0.3">
      <c r="A18583" s="2">
        <f>ROW()</f>
        <v>18583</v>
      </c>
      <c r="E18583" s="50"/>
    </row>
    <row r="18584" spans="1:5" ht="14.4" x14ac:dyDescent="0.3">
      <c r="A18584" s="2">
        <f>ROW()</f>
        <v>18584</v>
      </c>
      <c r="E18584" s="50"/>
    </row>
    <row r="18585" spans="1:5" ht="14.4" x14ac:dyDescent="0.3">
      <c r="A18585" s="2">
        <f>ROW()</f>
        <v>18585</v>
      </c>
      <c r="E18585" s="50"/>
    </row>
    <row r="18586" spans="1:5" ht="14.4" x14ac:dyDescent="0.3">
      <c r="A18586" s="2">
        <f>ROW()</f>
        <v>18586</v>
      </c>
      <c r="E18586" s="50"/>
    </row>
    <row r="18587" spans="1:5" ht="14.4" x14ac:dyDescent="0.3">
      <c r="A18587" s="2">
        <f>ROW()</f>
        <v>18587</v>
      </c>
      <c r="E18587" s="50"/>
    </row>
    <row r="18588" spans="1:5" ht="14.4" x14ac:dyDescent="0.3">
      <c r="A18588" s="2">
        <f>ROW()</f>
        <v>18588</v>
      </c>
      <c r="E18588" s="50"/>
    </row>
    <row r="18589" spans="1:5" ht="14.4" x14ac:dyDescent="0.3">
      <c r="A18589" s="2">
        <f>ROW()</f>
        <v>18589</v>
      </c>
      <c r="E18589" s="50"/>
    </row>
    <row r="18590" spans="1:5" ht="14.4" x14ac:dyDescent="0.3">
      <c r="A18590" s="2">
        <f>ROW()</f>
        <v>18590</v>
      </c>
      <c r="E18590" s="50"/>
    </row>
    <row r="18591" spans="1:5" ht="14.4" x14ac:dyDescent="0.3">
      <c r="A18591" s="2">
        <f>ROW()</f>
        <v>18591</v>
      </c>
      <c r="E18591" s="50"/>
    </row>
    <row r="18592" spans="1:5" ht="14.4" x14ac:dyDescent="0.3">
      <c r="A18592" s="2">
        <f>ROW()</f>
        <v>18592</v>
      </c>
      <c r="E18592" s="50"/>
    </row>
    <row r="18593" spans="1:5" ht="14.4" x14ac:dyDescent="0.3">
      <c r="A18593" s="2">
        <f>ROW()</f>
        <v>18593</v>
      </c>
      <c r="E18593" s="50"/>
    </row>
    <row r="18594" spans="1:5" ht="14.4" x14ac:dyDescent="0.3">
      <c r="A18594" s="2">
        <f>ROW()</f>
        <v>18594</v>
      </c>
      <c r="E18594" s="50"/>
    </row>
    <row r="18595" spans="1:5" ht="14.4" x14ac:dyDescent="0.3">
      <c r="A18595" s="2">
        <f>ROW()</f>
        <v>18595</v>
      </c>
      <c r="E18595" s="50"/>
    </row>
    <row r="18596" spans="1:5" ht="14.4" x14ac:dyDescent="0.3">
      <c r="A18596" s="2">
        <f>ROW()</f>
        <v>18596</v>
      </c>
      <c r="E18596" s="50"/>
    </row>
    <row r="18597" spans="1:5" ht="14.4" x14ac:dyDescent="0.3">
      <c r="A18597" s="2">
        <f>ROW()</f>
        <v>18597</v>
      </c>
      <c r="E18597" s="50"/>
    </row>
    <row r="18598" spans="1:5" ht="14.4" x14ac:dyDescent="0.3">
      <c r="A18598" s="2">
        <f>ROW()</f>
        <v>18598</v>
      </c>
      <c r="E18598" s="50"/>
    </row>
    <row r="18599" spans="1:5" ht="14.4" x14ac:dyDescent="0.3">
      <c r="A18599" s="2">
        <f>ROW()</f>
        <v>18599</v>
      </c>
      <c r="E18599" s="50"/>
    </row>
    <row r="18600" spans="1:5" ht="14.4" x14ac:dyDescent="0.3">
      <c r="A18600" s="2">
        <f>ROW()</f>
        <v>18600</v>
      </c>
      <c r="E18600" s="50"/>
    </row>
    <row r="18601" spans="1:5" ht="14.4" x14ac:dyDescent="0.3">
      <c r="A18601" s="2">
        <f>ROW()</f>
        <v>18601</v>
      </c>
      <c r="E18601" s="50"/>
    </row>
    <row r="18602" spans="1:5" ht="14.4" x14ac:dyDescent="0.3">
      <c r="A18602" s="2">
        <f>ROW()</f>
        <v>18602</v>
      </c>
      <c r="E18602" s="50"/>
    </row>
    <row r="18603" spans="1:5" ht="14.4" x14ac:dyDescent="0.3">
      <c r="A18603" s="2">
        <f>ROW()</f>
        <v>18603</v>
      </c>
      <c r="E18603" s="50"/>
    </row>
    <row r="18604" spans="1:5" ht="14.4" x14ac:dyDescent="0.3">
      <c r="A18604" s="2">
        <f>ROW()</f>
        <v>18604</v>
      </c>
      <c r="E18604" s="50"/>
    </row>
    <row r="18605" spans="1:5" ht="14.4" x14ac:dyDescent="0.3">
      <c r="A18605" s="2">
        <f>ROW()</f>
        <v>18605</v>
      </c>
      <c r="E18605" s="50"/>
    </row>
    <row r="18606" spans="1:5" ht="14.4" x14ac:dyDescent="0.3">
      <c r="A18606" s="2">
        <f>ROW()</f>
        <v>18606</v>
      </c>
      <c r="E18606" s="50"/>
    </row>
    <row r="18607" spans="1:5" ht="14.4" x14ac:dyDescent="0.3">
      <c r="A18607" s="2">
        <f>ROW()</f>
        <v>18607</v>
      </c>
      <c r="E18607" s="50"/>
    </row>
    <row r="18608" spans="1:5" ht="14.4" x14ac:dyDescent="0.3">
      <c r="A18608" s="2">
        <f>ROW()</f>
        <v>18608</v>
      </c>
      <c r="E18608" s="50"/>
    </row>
    <row r="18609" spans="1:5" ht="14.4" x14ac:dyDescent="0.3">
      <c r="A18609" s="2">
        <f>ROW()</f>
        <v>18609</v>
      </c>
      <c r="E18609" s="50"/>
    </row>
    <row r="18610" spans="1:5" ht="14.4" x14ac:dyDescent="0.3">
      <c r="A18610" s="2">
        <f>ROW()</f>
        <v>18610</v>
      </c>
      <c r="E18610" s="50"/>
    </row>
    <row r="18611" spans="1:5" ht="14.4" x14ac:dyDescent="0.3">
      <c r="A18611" s="2">
        <f>ROW()</f>
        <v>18611</v>
      </c>
      <c r="E18611" s="50"/>
    </row>
    <row r="18612" spans="1:5" ht="14.4" x14ac:dyDescent="0.3">
      <c r="A18612" s="2">
        <f>ROW()</f>
        <v>18612</v>
      </c>
      <c r="E18612" s="50"/>
    </row>
    <row r="18613" spans="1:5" ht="14.4" x14ac:dyDescent="0.3">
      <c r="A18613" s="2">
        <f>ROW()</f>
        <v>18613</v>
      </c>
      <c r="E18613" s="50"/>
    </row>
    <row r="18614" spans="1:5" ht="14.4" x14ac:dyDescent="0.3">
      <c r="A18614" s="2">
        <f>ROW()</f>
        <v>18614</v>
      </c>
      <c r="E18614" s="50"/>
    </row>
    <row r="18615" spans="1:5" ht="14.4" x14ac:dyDescent="0.3">
      <c r="A18615" s="2">
        <f>ROW()</f>
        <v>18615</v>
      </c>
      <c r="E18615" s="50"/>
    </row>
    <row r="18616" spans="1:5" ht="14.4" x14ac:dyDescent="0.3">
      <c r="A18616" s="2">
        <f>ROW()</f>
        <v>18616</v>
      </c>
      <c r="E18616" s="50"/>
    </row>
    <row r="18617" spans="1:5" ht="14.4" x14ac:dyDescent="0.3">
      <c r="A18617" s="2">
        <f>ROW()</f>
        <v>18617</v>
      </c>
      <c r="E18617" s="50"/>
    </row>
    <row r="18618" spans="1:5" ht="14.4" x14ac:dyDescent="0.3">
      <c r="A18618" s="2">
        <f>ROW()</f>
        <v>18618</v>
      </c>
      <c r="E18618" s="50"/>
    </row>
    <row r="18619" spans="1:5" ht="14.4" x14ac:dyDescent="0.3">
      <c r="A18619" s="2">
        <f>ROW()</f>
        <v>18619</v>
      </c>
      <c r="E18619" s="50"/>
    </row>
    <row r="18620" spans="1:5" ht="14.4" x14ac:dyDescent="0.3">
      <c r="A18620" s="2">
        <f>ROW()</f>
        <v>18620</v>
      </c>
      <c r="E18620" s="50"/>
    </row>
    <row r="18621" spans="1:5" ht="14.4" x14ac:dyDescent="0.3">
      <c r="A18621" s="2">
        <f>ROW()</f>
        <v>18621</v>
      </c>
      <c r="E18621" s="50"/>
    </row>
    <row r="18622" spans="1:5" ht="14.4" x14ac:dyDescent="0.3">
      <c r="A18622" s="2">
        <f>ROW()</f>
        <v>18622</v>
      </c>
      <c r="E18622" s="50"/>
    </row>
    <row r="18623" spans="1:5" ht="14.4" x14ac:dyDescent="0.3">
      <c r="A18623" s="2">
        <f>ROW()</f>
        <v>18623</v>
      </c>
      <c r="E18623" s="50"/>
    </row>
    <row r="18624" spans="1:5" ht="14.4" x14ac:dyDescent="0.3">
      <c r="A18624" s="2">
        <f>ROW()</f>
        <v>18624</v>
      </c>
      <c r="E18624" s="50"/>
    </row>
    <row r="18625" spans="1:5" ht="14.4" x14ac:dyDescent="0.3">
      <c r="A18625" s="2">
        <f>ROW()</f>
        <v>18625</v>
      </c>
      <c r="E18625" s="50"/>
    </row>
    <row r="18626" spans="1:5" ht="14.4" x14ac:dyDescent="0.3">
      <c r="A18626" s="2">
        <f>ROW()</f>
        <v>18626</v>
      </c>
      <c r="E18626" s="50"/>
    </row>
    <row r="18627" spans="1:5" ht="14.4" x14ac:dyDescent="0.3">
      <c r="A18627" s="2">
        <f>ROW()</f>
        <v>18627</v>
      </c>
      <c r="E18627" s="50"/>
    </row>
    <row r="18628" spans="1:5" ht="14.4" x14ac:dyDescent="0.3">
      <c r="A18628" s="2">
        <f>ROW()</f>
        <v>18628</v>
      </c>
      <c r="E18628" s="50"/>
    </row>
    <row r="18629" spans="1:5" ht="14.4" x14ac:dyDescent="0.3">
      <c r="A18629" s="2">
        <f>ROW()</f>
        <v>18629</v>
      </c>
      <c r="E18629" s="50"/>
    </row>
    <row r="18630" spans="1:5" ht="14.4" x14ac:dyDescent="0.3">
      <c r="A18630" s="2">
        <f>ROW()</f>
        <v>18630</v>
      </c>
      <c r="E18630" s="50"/>
    </row>
    <row r="18631" spans="1:5" ht="14.4" x14ac:dyDescent="0.3">
      <c r="A18631" s="2">
        <f>ROW()</f>
        <v>18631</v>
      </c>
      <c r="E18631" s="50"/>
    </row>
    <row r="18632" spans="1:5" ht="14.4" x14ac:dyDescent="0.3">
      <c r="A18632" s="2">
        <f>ROW()</f>
        <v>18632</v>
      </c>
      <c r="E18632" s="50"/>
    </row>
    <row r="18633" spans="1:5" ht="14.4" x14ac:dyDescent="0.3">
      <c r="A18633" s="2">
        <f>ROW()</f>
        <v>18633</v>
      </c>
      <c r="E18633" s="50"/>
    </row>
    <row r="18634" spans="1:5" ht="14.4" x14ac:dyDescent="0.3">
      <c r="A18634" s="2">
        <f>ROW()</f>
        <v>18634</v>
      </c>
      <c r="E18634" s="50"/>
    </row>
    <row r="18635" spans="1:5" ht="14.4" x14ac:dyDescent="0.3">
      <c r="A18635" s="2">
        <f>ROW()</f>
        <v>18635</v>
      </c>
      <c r="E18635" s="50"/>
    </row>
    <row r="18636" spans="1:5" ht="14.4" x14ac:dyDescent="0.3">
      <c r="A18636" s="2">
        <f>ROW()</f>
        <v>18636</v>
      </c>
      <c r="E18636" s="50"/>
    </row>
    <row r="18637" spans="1:5" ht="14.4" x14ac:dyDescent="0.3">
      <c r="A18637" s="2">
        <f>ROW()</f>
        <v>18637</v>
      </c>
      <c r="E18637" s="50"/>
    </row>
    <row r="18638" spans="1:5" ht="14.4" x14ac:dyDescent="0.3">
      <c r="A18638" s="2">
        <f>ROW()</f>
        <v>18638</v>
      </c>
      <c r="E18638" s="50"/>
    </row>
    <row r="18639" spans="1:5" ht="14.4" x14ac:dyDescent="0.3">
      <c r="A18639" s="2">
        <f>ROW()</f>
        <v>18639</v>
      </c>
      <c r="E18639" s="50"/>
    </row>
    <row r="18640" spans="1:5" ht="14.4" x14ac:dyDescent="0.3">
      <c r="A18640" s="2">
        <f>ROW()</f>
        <v>18640</v>
      </c>
      <c r="E18640" s="50"/>
    </row>
    <row r="18641" spans="1:5" ht="14.4" x14ac:dyDescent="0.3">
      <c r="A18641" s="2">
        <f>ROW()</f>
        <v>18641</v>
      </c>
      <c r="E18641" s="50"/>
    </row>
    <row r="18642" spans="1:5" ht="14.4" x14ac:dyDescent="0.3">
      <c r="A18642" s="2">
        <f>ROW()</f>
        <v>18642</v>
      </c>
      <c r="E18642" s="50"/>
    </row>
    <row r="18643" spans="1:5" ht="14.4" x14ac:dyDescent="0.3">
      <c r="A18643" s="2">
        <f>ROW()</f>
        <v>18643</v>
      </c>
      <c r="E18643" s="50"/>
    </row>
    <row r="18644" spans="1:5" ht="14.4" x14ac:dyDescent="0.3">
      <c r="A18644" s="2">
        <f>ROW()</f>
        <v>18644</v>
      </c>
      <c r="E18644" s="50"/>
    </row>
    <row r="18645" spans="1:5" ht="14.4" x14ac:dyDescent="0.3">
      <c r="A18645" s="2">
        <f>ROW()</f>
        <v>18645</v>
      </c>
      <c r="E18645" s="50"/>
    </row>
    <row r="18646" spans="1:5" ht="14.4" x14ac:dyDescent="0.3">
      <c r="A18646" s="2">
        <f>ROW()</f>
        <v>18646</v>
      </c>
      <c r="E18646" s="50"/>
    </row>
    <row r="18647" spans="1:5" ht="14.4" x14ac:dyDescent="0.3">
      <c r="A18647" s="2">
        <f>ROW()</f>
        <v>18647</v>
      </c>
      <c r="E18647" s="50"/>
    </row>
    <row r="18648" spans="1:5" ht="14.4" x14ac:dyDescent="0.3">
      <c r="A18648" s="2">
        <f>ROW()</f>
        <v>18648</v>
      </c>
      <c r="E18648" s="50"/>
    </row>
    <row r="18649" spans="1:5" ht="14.4" x14ac:dyDescent="0.3">
      <c r="A18649" s="2">
        <f>ROW()</f>
        <v>18649</v>
      </c>
      <c r="E18649" s="50"/>
    </row>
    <row r="18650" spans="1:5" ht="14.4" x14ac:dyDescent="0.3">
      <c r="A18650" s="2">
        <f>ROW()</f>
        <v>18650</v>
      </c>
      <c r="E18650" s="50"/>
    </row>
    <row r="18651" spans="1:5" ht="14.4" x14ac:dyDescent="0.3">
      <c r="A18651" s="2">
        <f>ROW()</f>
        <v>18651</v>
      </c>
      <c r="E18651" s="50"/>
    </row>
    <row r="18652" spans="1:5" ht="14.4" x14ac:dyDescent="0.3">
      <c r="A18652" s="2">
        <f>ROW()</f>
        <v>18652</v>
      </c>
      <c r="E18652" s="50"/>
    </row>
    <row r="18653" spans="1:5" ht="14.4" x14ac:dyDescent="0.3">
      <c r="A18653" s="2">
        <f>ROW()</f>
        <v>18653</v>
      </c>
      <c r="E18653" s="50"/>
    </row>
    <row r="18654" spans="1:5" ht="14.4" x14ac:dyDescent="0.3">
      <c r="A18654" s="2">
        <f>ROW()</f>
        <v>18654</v>
      </c>
      <c r="E18654" s="50"/>
    </row>
    <row r="18655" spans="1:5" ht="14.4" x14ac:dyDescent="0.3">
      <c r="A18655" s="2">
        <f>ROW()</f>
        <v>18655</v>
      </c>
      <c r="E18655" s="50"/>
    </row>
    <row r="18656" spans="1:5" ht="14.4" x14ac:dyDescent="0.3">
      <c r="A18656" s="2">
        <f>ROW()</f>
        <v>18656</v>
      </c>
      <c r="E18656" s="50"/>
    </row>
    <row r="18657" spans="1:5" ht="14.4" x14ac:dyDescent="0.3">
      <c r="A18657" s="2">
        <f>ROW()</f>
        <v>18657</v>
      </c>
      <c r="E18657" s="50"/>
    </row>
    <row r="18658" spans="1:5" ht="14.4" x14ac:dyDescent="0.3">
      <c r="A18658" s="2">
        <f>ROW()</f>
        <v>18658</v>
      </c>
      <c r="E18658" s="50"/>
    </row>
    <row r="18659" spans="1:5" ht="14.4" x14ac:dyDescent="0.3">
      <c r="A18659" s="2">
        <f>ROW()</f>
        <v>18659</v>
      </c>
      <c r="E18659" s="50"/>
    </row>
    <row r="18660" spans="1:5" ht="14.4" x14ac:dyDescent="0.3">
      <c r="A18660" s="2">
        <f>ROW()</f>
        <v>18660</v>
      </c>
      <c r="E18660" s="50"/>
    </row>
    <row r="18661" spans="1:5" ht="14.4" x14ac:dyDescent="0.3">
      <c r="A18661" s="2">
        <f>ROW()</f>
        <v>18661</v>
      </c>
      <c r="E18661" s="50"/>
    </row>
    <row r="18662" spans="1:5" ht="14.4" x14ac:dyDescent="0.3">
      <c r="A18662" s="2">
        <f>ROW()</f>
        <v>18662</v>
      </c>
      <c r="E18662" s="50"/>
    </row>
    <row r="18663" spans="1:5" ht="14.4" x14ac:dyDescent="0.3">
      <c r="A18663" s="2">
        <f>ROW()</f>
        <v>18663</v>
      </c>
      <c r="E18663" s="50"/>
    </row>
    <row r="18664" spans="1:5" ht="14.4" x14ac:dyDescent="0.3">
      <c r="A18664" s="2">
        <f>ROW()</f>
        <v>18664</v>
      </c>
      <c r="E18664" s="50"/>
    </row>
    <row r="18665" spans="1:5" ht="14.4" x14ac:dyDescent="0.3">
      <c r="A18665" s="2">
        <f>ROW()</f>
        <v>18665</v>
      </c>
      <c r="E18665" s="50"/>
    </row>
    <row r="18666" spans="1:5" ht="14.4" x14ac:dyDescent="0.3">
      <c r="A18666" s="2">
        <f>ROW()</f>
        <v>18666</v>
      </c>
      <c r="E18666" s="50"/>
    </row>
    <row r="18667" spans="1:5" ht="14.4" x14ac:dyDescent="0.3">
      <c r="A18667" s="2">
        <f>ROW()</f>
        <v>18667</v>
      </c>
      <c r="E18667" s="50"/>
    </row>
    <row r="18668" spans="1:5" ht="14.4" x14ac:dyDescent="0.3">
      <c r="A18668" s="2">
        <f>ROW()</f>
        <v>18668</v>
      </c>
      <c r="E18668" s="50"/>
    </row>
    <row r="18669" spans="1:5" ht="14.4" x14ac:dyDescent="0.3">
      <c r="A18669" s="2">
        <f>ROW()</f>
        <v>18669</v>
      </c>
      <c r="E18669" s="50"/>
    </row>
    <row r="18670" spans="1:5" ht="14.4" x14ac:dyDescent="0.3">
      <c r="A18670" s="2">
        <f>ROW()</f>
        <v>18670</v>
      </c>
      <c r="E18670" s="50"/>
    </row>
    <row r="18671" spans="1:5" ht="14.4" x14ac:dyDescent="0.3">
      <c r="A18671" s="2">
        <f>ROW()</f>
        <v>18671</v>
      </c>
      <c r="E18671" s="50"/>
    </row>
    <row r="18672" spans="1:5" ht="14.4" x14ac:dyDescent="0.3">
      <c r="A18672" s="2">
        <f>ROW()</f>
        <v>18672</v>
      </c>
      <c r="E18672" s="50"/>
    </row>
    <row r="18673" spans="1:5" ht="14.4" x14ac:dyDescent="0.3">
      <c r="A18673" s="2">
        <f>ROW()</f>
        <v>18673</v>
      </c>
      <c r="E18673" s="50"/>
    </row>
    <row r="18674" spans="1:5" ht="14.4" x14ac:dyDescent="0.3">
      <c r="A18674" s="2">
        <f>ROW()</f>
        <v>18674</v>
      </c>
      <c r="E18674" s="50"/>
    </row>
    <row r="18675" spans="1:5" ht="14.4" x14ac:dyDescent="0.3">
      <c r="A18675" s="2">
        <f>ROW()</f>
        <v>18675</v>
      </c>
      <c r="E18675" s="50"/>
    </row>
    <row r="18676" spans="1:5" ht="14.4" x14ac:dyDescent="0.3">
      <c r="A18676" s="2">
        <f>ROW()</f>
        <v>18676</v>
      </c>
      <c r="E18676" s="50"/>
    </row>
    <row r="18677" spans="1:5" ht="14.4" x14ac:dyDescent="0.3">
      <c r="A18677" s="2">
        <f>ROW()</f>
        <v>18677</v>
      </c>
      <c r="E18677" s="50"/>
    </row>
    <row r="18678" spans="1:5" ht="14.4" x14ac:dyDescent="0.3">
      <c r="A18678" s="2">
        <f>ROW()</f>
        <v>18678</v>
      </c>
      <c r="E18678" s="50"/>
    </row>
    <row r="18679" spans="1:5" ht="14.4" x14ac:dyDescent="0.3">
      <c r="A18679" s="2">
        <f>ROW()</f>
        <v>18679</v>
      </c>
      <c r="E18679" s="50"/>
    </row>
    <row r="18680" spans="1:5" ht="14.4" x14ac:dyDescent="0.3">
      <c r="A18680" s="2">
        <f>ROW()</f>
        <v>18680</v>
      </c>
      <c r="E18680" s="50"/>
    </row>
    <row r="18681" spans="1:5" ht="14.4" x14ac:dyDescent="0.3">
      <c r="A18681" s="2">
        <f>ROW()</f>
        <v>18681</v>
      </c>
      <c r="E18681" s="50"/>
    </row>
    <row r="18682" spans="1:5" ht="14.4" x14ac:dyDescent="0.3">
      <c r="A18682" s="2">
        <f>ROW()</f>
        <v>18682</v>
      </c>
      <c r="E18682" s="50"/>
    </row>
    <row r="18683" spans="1:5" ht="14.4" x14ac:dyDescent="0.3">
      <c r="A18683" s="2">
        <f>ROW()</f>
        <v>18683</v>
      </c>
      <c r="E18683" s="50"/>
    </row>
    <row r="18684" spans="1:5" ht="14.4" x14ac:dyDescent="0.3">
      <c r="A18684" s="2">
        <f>ROW()</f>
        <v>18684</v>
      </c>
      <c r="E18684" s="50"/>
    </row>
    <row r="18685" spans="1:5" ht="14.4" x14ac:dyDescent="0.3">
      <c r="A18685" s="2">
        <f>ROW()</f>
        <v>18685</v>
      </c>
      <c r="E18685" s="50"/>
    </row>
    <row r="18686" spans="1:5" ht="14.4" x14ac:dyDescent="0.3">
      <c r="A18686" s="2">
        <f>ROW()</f>
        <v>18686</v>
      </c>
      <c r="E18686" s="50"/>
    </row>
    <row r="18687" spans="1:5" ht="14.4" x14ac:dyDescent="0.3">
      <c r="A18687" s="2">
        <f>ROW()</f>
        <v>18687</v>
      </c>
      <c r="E18687" s="50"/>
    </row>
    <row r="18688" spans="1:5" ht="14.4" x14ac:dyDescent="0.3">
      <c r="A18688" s="2">
        <f>ROW()</f>
        <v>18688</v>
      </c>
      <c r="E18688" s="50"/>
    </row>
    <row r="18689" spans="1:5" ht="14.4" x14ac:dyDescent="0.3">
      <c r="A18689" s="2">
        <f>ROW()</f>
        <v>18689</v>
      </c>
      <c r="E18689" s="50"/>
    </row>
    <row r="18690" spans="1:5" ht="14.4" x14ac:dyDescent="0.3">
      <c r="A18690" s="2">
        <f>ROW()</f>
        <v>18690</v>
      </c>
      <c r="E18690" s="50"/>
    </row>
    <row r="18691" spans="1:5" ht="14.4" x14ac:dyDescent="0.3">
      <c r="A18691" s="2">
        <f>ROW()</f>
        <v>18691</v>
      </c>
      <c r="E18691" s="50"/>
    </row>
    <row r="18692" spans="1:5" ht="14.4" x14ac:dyDescent="0.3">
      <c r="A18692" s="2">
        <f>ROW()</f>
        <v>18692</v>
      </c>
      <c r="E18692" s="50"/>
    </row>
    <row r="18693" spans="1:5" ht="14.4" x14ac:dyDescent="0.3">
      <c r="A18693" s="2">
        <f>ROW()</f>
        <v>18693</v>
      </c>
      <c r="E18693" s="50"/>
    </row>
    <row r="18694" spans="1:5" ht="14.4" x14ac:dyDescent="0.3">
      <c r="A18694" s="2">
        <f>ROW()</f>
        <v>18694</v>
      </c>
      <c r="E18694" s="50"/>
    </row>
    <row r="18695" spans="1:5" ht="14.4" x14ac:dyDescent="0.3">
      <c r="A18695" s="2">
        <f>ROW()</f>
        <v>18695</v>
      </c>
      <c r="E18695" s="50"/>
    </row>
    <row r="18696" spans="1:5" ht="14.4" x14ac:dyDescent="0.3">
      <c r="A18696" s="2">
        <f>ROW()</f>
        <v>18696</v>
      </c>
      <c r="E18696" s="50"/>
    </row>
    <row r="18697" spans="1:5" ht="14.4" x14ac:dyDescent="0.3">
      <c r="A18697" s="2">
        <f>ROW()</f>
        <v>18697</v>
      </c>
      <c r="E18697" s="50"/>
    </row>
    <row r="18698" spans="1:5" ht="14.4" x14ac:dyDescent="0.3">
      <c r="A18698" s="2">
        <f>ROW()</f>
        <v>18698</v>
      </c>
      <c r="E18698" s="50"/>
    </row>
    <row r="18699" spans="1:5" ht="14.4" x14ac:dyDescent="0.3">
      <c r="A18699" s="2">
        <f>ROW()</f>
        <v>18699</v>
      </c>
      <c r="E18699" s="50"/>
    </row>
    <row r="18700" spans="1:5" ht="14.4" x14ac:dyDescent="0.3">
      <c r="A18700" s="2">
        <f>ROW()</f>
        <v>18700</v>
      </c>
      <c r="E18700" s="50"/>
    </row>
    <row r="18701" spans="1:5" ht="14.4" x14ac:dyDescent="0.3">
      <c r="A18701" s="2">
        <f>ROW()</f>
        <v>18701</v>
      </c>
      <c r="E18701" s="50"/>
    </row>
    <row r="18702" spans="1:5" ht="14.4" x14ac:dyDescent="0.3">
      <c r="A18702" s="2">
        <f>ROW()</f>
        <v>18702</v>
      </c>
      <c r="E18702" s="50"/>
    </row>
    <row r="18703" spans="1:5" ht="14.4" x14ac:dyDescent="0.3">
      <c r="A18703" s="2">
        <f>ROW()</f>
        <v>18703</v>
      </c>
      <c r="E18703" s="50"/>
    </row>
    <row r="18704" spans="1:5" ht="14.4" x14ac:dyDescent="0.3">
      <c r="A18704" s="2">
        <f>ROW()</f>
        <v>18704</v>
      </c>
      <c r="E18704" s="50"/>
    </row>
    <row r="18705" spans="1:5" ht="14.4" x14ac:dyDescent="0.3">
      <c r="A18705" s="2">
        <f>ROW()</f>
        <v>18705</v>
      </c>
      <c r="E18705" s="50"/>
    </row>
    <row r="18706" spans="1:5" ht="14.4" x14ac:dyDescent="0.3">
      <c r="A18706" s="2">
        <f>ROW()</f>
        <v>18706</v>
      </c>
      <c r="E18706" s="50"/>
    </row>
    <row r="18707" spans="1:5" ht="14.4" x14ac:dyDescent="0.3">
      <c r="A18707" s="2">
        <f>ROW()</f>
        <v>18707</v>
      </c>
      <c r="E18707" s="50"/>
    </row>
    <row r="18708" spans="1:5" ht="14.4" x14ac:dyDescent="0.3">
      <c r="A18708" s="2">
        <f>ROW()</f>
        <v>18708</v>
      </c>
      <c r="E18708" s="50"/>
    </row>
    <row r="18709" spans="1:5" ht="14.4" x14ac:dyDescent="0.3">
      <c r="A18709" s="2">
        <f>ROW()</f>
        <v>18709</v>
      </c>
      <c r="E18709" s="50"/>
    </row>
    <row r="18710" spans="1:5" ht="14.4" x14ac:dyDescent="0.3">
      <c r="A18710" s="2">
        <f>ROW()</f>
        <v>18710</v>
      </c>
      <c r="E18710" s="50"/>
    </row>
    <row r="18711" spans="1:5" ht="14.4" x14ac:dyDescent="0.3">
      <c r="A18711" s="2">
        <f>ROW()</f>
        <v>18711</v>
      </c>
      <c r="E18711" s="50"/>
    </row>
    <row r="18712" spans="1:5" ht="14.4" x14ac:dyDescent="0.3">
      <c r="A18712" s="2">
        <f>ROW()</f>
        <v>18712</v>
      </c>
      <c r="E18712" s="50"/>
    </row>
    <row r="18713" spans="1:5" ht="14.4" x14ac:dyDescent="0.3">
      <c r="A18713" s="2">
        <f>ROW()</f>
        <v>18713</v>
      </c>
      <c r="E18713" s="50"/>
    </row>
    <row r="18714" spans="1:5" ht="14.4" x14ac:dyDescent="0.3">
      <c r="A18714" s="2">
        <f>ROW()</f>
        <v>18714</v>
      </c>
      <c r="E18714" s="50"/>
    </row>
    <row r="18715" spans="1:5" ht="14.4" x14ac:dyDescent="0.3">
      <c r="A18715" s="2">
        <f>ROW()</f>
        <v>18715</v>
      </c>
      <c r="E18715" s="50"/>
    </row>
    <row r="18716" spans="1:5" ht="14.4" x14ac:dyDescent="0.3">
      <c r="A18716" s="2">
        <f>ROW()</f>
        <v>18716</v>
      </c>
      <c r="E18716" s="50"/>
    </row>
    <row r="18717" spans="1:5" ht="14.4" x14ac:dyDescent="0.3">
      <c r="A18717" s="2">
        <f>ROW()</f>
        <v>18717</v>
      </c>
      <c r="E18717" s="50"/>
    </row>
    <row r="18718" spans="1:5" ht="14.4" x14ac:dyDescent="0.3">
      <c r="A18718" s="2">
        <f>ROW()</f>
        <v>18718</v>
      </c>
      <c r="E18718" s="50"/>
    </row>
    <row r="18719" spans="1:5" ht="14.4" x14ac:dyDescent="0.3">
      <c r="A18719" s="2">
        <f>ROW()</f>
        <v>18719</v>
      </c>
      <c r="E18719" s="50"/>
    </row>
    <row r="18720" spans="1:5" ht="14.4" x14ac:dyDescent="0.3">
      <c r="A18720" s="2">
        <f>ROW()</f>
        <v>18720</v>
      </c>
      <c r="E18720" s="50"/>
    </row>
    <row r="18721" spans="1:5" ht="14.4" x14ac:dyDescent="0.3">
      <c r="A18721" s="2">
        <f>ROW()</f>
        <v>18721</v>
      </c>
      <c r="E18721" s="50"/>
    </row>
    <row r="18722" spans="1:5" ht="14.4" x14ac:dyDescent="0.3">
      <c r="A18722" s="2">
        <f>ROW()</f>
        <v>18722</v>
      </c>
      <c r="E18722" s="50"/>
    </row>
    <row r="18723" spans="1:5" ht="14.4" x14ac:dyDescent="0.3">
      <c r="A18723" s="2">
        <f>ROW()</f>
        <v>18723</v>
      </c>
      <c r="E18723" s="50"/>
    </row>
    <row r="18724" spans="1:5" ht="14.4" x14ac:dyDescent="0.3">
      <c r="A18724" s="2">
        <f>ROW()</f>
        <v>18724</v>
      </c>
      <c r="E18724" s="50"/>
    </row>
    <row r="18725" spans="1:5" ht="14.4" x14ac:dyDescent="0.3">
      <c r="A18725" s="2">
        <f>ROW()</f>
        <v>18725</v>
      </c>
      <c r="E18725" s="50"/>
    </row>
    <row r="18726" spans="1:5" ht="14.4" x14ac:dyDescent="0.3">
      <c r="A18726" s="2">
        <f>ROW()</f>
        <v>18726</v>
      </c>
      <c r="E18726" s="50"/>
    </row>
    <row r="18727" spans="1:5" ht="14.4" x14ac:dyDescent="0.3">
      <c r="A18727" s="2">
        <f>ROW()</f>
        <v>18727</v>
      </c>
      <c r="E18727" s="50"/>
    </row>
    <row r="18728" spans="1:5" ht="14.4" x14ac:dyDescent="0.3">
      <c r="A18728" s="2">
        <f>ROW()</f>
        <v>18728</v>
      </c>
      <c r="E18728" s="50"/>
    </row>
    <row r="18729" spans="1:5" ht="14.4" x14ac:dyDescent="0.3">
      <c r="A18729" s="2">
        <f>ROW()</f>
        <v>18729</v>
      </c>
      <c r="E18729" s="50"/>
    </row>
    <row r="18730" spans="1:5" ht="14.4" x14ac:dyDescent="0.3">
      <c r="A18730" s="2">
        <f>ROW()</f>
        <v>18730</v>
      </c>
      <c r="E18730" s="50"/>
    </row>
    <row r="18731" spans="1:5" ht="14.4" x14ac:dyDescent="0.3">
      <c r="A18731" s="2">
        <f>ROW()</f>
        <v>18731</v>
      </c>
      <c r="E18731" s="50"/>
    </row>
    <row r="18732" spans="1:5" ht="14.4" x14ac:dyDescent="0.3">
      <c r="A18732" s="2">
        <f>ROW()</f>
        <v>18732</v>
      </c>
      <c r="E18732" s="50"/>
    </row>
    <row r="18733" spans="1:5" ht="14.4" x14ac:dyDescent="0.3">
      <c r="A18733" s="2">
        <f>ROW()</f>
        <v>18733</v>
      </c>
      <c r="E18733" s="50"/>
    </row>
    <row r="18734" spans="1:5" ht="14.4" x14ac:dyDescent="0.3">
      <c r="A18734" s="2">
        <f>ROW()</f>
        <v>18734</v>
      </c>
      <c r="E18734" s="50"/>
    </row>
    <row r="18735" spans="1:5" ht="14.4" x14ac:dyDescent="0.3">
      <c r="A18735" s="2">
        <f>ROW()</f>
        <v>18735</v>
      </c>
      <c r="E18735" s="50"/>
    </row>
    <row r="18736" spans="1:5" ht="14.4" x14ac:dyDescent="0.3">
      <c r="A18736" s="2">
        <f>ROW()</f>
        <v>18736</v>
      </c>
      <c r="E18736" s="50"/>
    </row>
    <row r="18737" spans="1:5" ht="14.4" x14ac:dyDescent="0.3">
      <c r="A18737" s="2">
        <f>ROW()</f>
        <v>18737</v>
      </c>
      <c r="E18737" s="50"/>
    </row>
    <row r="18738" spans="1:5" ht="14.4" x14ac:dyDescent="0.3">
      <c r="A18738" s="2">
        <f>ROW()</f>
        <v>18738</v>
      </c>
      <c r="E18738" s="50"/>
    </row>
    <row r="18739" spans="1:5" ht="14.4" x14ac:dyDescent="0.3">
      <c r="A18739" s="2">
        <f>ROW()</f>
        <v>18739</v>
      </c>
      <c r="E18739" s="50"/>
    </row>
    <row r="18740" spans="1:5" ht="14.4" x14ac:dyDescent="0.3">
      <c r="A18740" s="2">
        <f>ROW()</f>
        <v>18740</v>
      </c>
      <c r="E18740" s="50"/>
    </row>
    <row r="18741" spans="1:5" ht="14.4" x14ac:dyDescent="0.3">
      <c r="A18741" s="2">
        <f>ROW()</f>
        <v>18741</v>
      </c>
      <c r="E18741" s="50"/>
    </row>
    <row r="18742" spans="1:5" ht="14.4" x14ac:dyDescent="0.3">
      <c r="A18742" s="2">
        <f>ROW()</f>
        <v>18742</v>
      </c>
      <c r="E18742" s="50"/>
    </row>
    <row r="18743" spans="1:5" ht="14.4" x14ac:dyDescent="0.3">
      <c r="A18743" s="2">
        <f>ROW()</f>
        <v>18743</v>
      </c>
      <c r="E18743" s="50"/>
    </row>
    <row r="18744" spans="1:5" ht="14.4" x14ac:dyDescent="0.3">
      <c r="A18744" s="2">
        <f>ROW()</f>
        <v>18744</v>
      </c>
      <c r="E18744" s="50"/>
    </row>
    <row r="18745" spans="1:5" ht="14.4" x14ac:dyDescent="0.3">
      <c r="A18745" s="2">
        <f>ROW()</f>
        <v>18745</v>
      </c>
      <c r="E18745" s="50"/>
    </row>
    <row r="18746" spans="1:5" ht="14.4" x14ac:dyDescent="0.3">
      <c r="A18746" s="2">
        <f>ROW()</f>
        <v>18746</v>
      </c>
      <c r="E18746" s="50"/>
    </row>
    <row r="18747" spans="1:5" ht="14.4" x14ac:dyDescent="0.3">
      <c r="A18747" s="2">
        <f>ROW()</f>
        <v>18747</v>
      </c>
      <c r="E18747" s="50"/>
    </row>
    <row r="18748" spans="1:5" ht="14.4" x14ac:dyDescent="0.3">
      <c r="A18748" s="2">
        <f>ROW()</f>
        <v>18748</v>
      </c>
      <c r="E18748" s="50"/>
    </row>
    <row r="18749" spans="1:5" ht="14.4" x14ac:dyDescent="0.3">
      <c r="A18749" s="2">
        <f>ROW()</f>
        <v>18749</v>
      </c>
      <c r="E18749" s="50"/>
    </row>
    <row r="18750" spans="1:5" ht="14.4" x14ac:dyDescent="0.3">
      <c r="A18750" s="2">
        <f>ROW()</f>
        <v>18750</v>
      </c>
      <c r="E18750" s="50"/>
    </row>
    <row r="18751" spans="1:5" ht="14.4" x14ac:dyDescent="0.3">
      <c r="A18751" s="2">
        <f>ROW()</f>
        <v>18751</v>
      </c>
      <c r="E18751" s="50"/>
    </row>
    <row r="18752" spans="1:5" ht="14.4" x14ac:dyDescent="0.3">
      <c r="A18752" s="2">
        <f>ROW()</f>
        <v>18752</v>
      </c>
      <c r="E18752" s="50"/>
    </row>
    <row r="18753" spans="1:5" ht="14.4" x14ac:dyDescent="0.3">
      <c r="A18753" s="2">
        <f>ROW()</f>
        <v>18753</v>
      </c>
      <c r="E18753" s="50"/>
    </row>
    <row r="18754" spans="1:5" ht="14.4" x14ac:dyDescent="0.3">
      <c r="A18754" s="2">
        <f>ROW()</f>
        <v>18754</v>
      </c>
      <c r="E18754" s="50"/>
    </row>
    <row r="18755" spans="1:5" ht="14.4" x14ac:dyDescent="0.3">
      <c r="A18755" s="2">
        <f>ROW()</f>
        <v>18755</v>
      </c>
      <c r="E18755" s="50"/>
    </row>
    <row r="18756" spans="1:5" ht="14.4" x14ac:dyDescent="0.3">
      <c r="A18756" s="2">
        <f>ROW()</f>
        <v>18756</v>
      </c>
      <c r="E18756" s="50"/>
    </row>
    <row r="18757" spans="1:5" ht="14.4" x14ac:dyDescent="0.3">
      <c r="A18757" s="2">
        <f>ROW()</f>
        <v>18757</v>
      </c>
      <c r="E18757" s="50"/>
    </row>
    <row r="18758" spans="1:5" ht="14.4" x14ac:dyDescent="0.3">
      <c r="A18758" s="2">
        <f>ROW()</f>
        <v>18758</v>
      </c>
      <c r="E18758" s="50"/>
    </row>
    <row r="18759" spans="1:5" ht="14.4" x14ac:dyDescent="0.3">
      <c r="A18759" s="2">
        <f>ROW()</f>
        <v>18759</v>
      </c>
      <c r="E18759" s="50"/>
    </row>
    <row r="18760" spans="1:5" ht="14.4" x14ac:dyDescent="0.3">
      <c r="A18760" s="2">
        <f>ROW()</f>
        <v>18760</v>
      </c>
      <c r="E18760" s="50"/>
    </row>
    <row r="18761" spans="1:5" ht="14.4" x14ac:dyDescent="0.3">
      <c r="A18761" s="2">
        <f>ROW()</f>
        <v>18761</v>
      </c>
      <c r="E18761" s="50"/>
    </row>
    <row r="18762" spans="1:5" ht="14.4" x14ac:dyDescent="0.3">
      <c r="A18762" s="2">
        <f>ROW()</f>
        <v>18762</v>
      </c>
      <c r="E18762" s="50"/>
    </row>
    <row r="18763" spans="1:5" ht="14.4" x14ac:dyDescent="0.3">
      <c r="A18763" s="2">
        <f>ROW()</f>
        <v>18763</v>
      </c>
      <c r="E18763" s="50"/>
    </row>
    <row r="18764" spans="1:5" ht="14.4" x14ac:dyDescent="0.3">
      <c r="A18764" s="2">
        <f>ROW()</f>
        <v>18764</v>
      </c>
      <c r="E18764" s="50"/>
    </row>
    <row r="18765" spans="1:5" ht="14.4" x14ac:dyDescent="0.3">
      <c r="A18765" s="2">
        <f>ROW()</f>
        <v>18765</v>
      </c>
      <c r="E18765" s="50"/>
    </row>
    <row r="18766" spans="1:5" ht="14.4" x14ac:dyDescent="0.3">
      <c r="A18766" s="2">
        <f>ROW()</f>
        <v>18766</v>
      </c>
      <c r="E18766" s="50"/>
    </row>
    <row r="18767" spans="1:5" ht="14.4" x14ac:dyDescent="0.3">
      <c r="A18767" s="2">
        <f>ROW()</f>
        <v>18767</v>
      </c>
      <c r="E18767" s="50"/>
    </row>
    <row r="18768" spans="1:5" ht="14.4" x14ac:dyDescent="0.3">
      <c r="A18768" s="2">
        <f>ROW()</f>
        <v>18768</v>
      </c>
      <c r="E18768" s="50"/>
    </row>
    <row r="18769" spans="1:5" ht="14.4" x14ac:dyDescent="0.3">
      <c r="A18769" s="2">
        <f>ROW()</f>
        <v>18769</v>
      </c>
      <c r="E18769" s="50"/>
    </row>
    <row r="18770" spans="1:5" ht="14.4" x14ac:dyDescent="0.3">
      <c r="A18770" s="2">
        <f>ROW()</f>
        <v>18770</v>
      </c>
      <c r="E18770" s="50"/>
    </row>
    <row r="18771" spans="1:5" ht="14.4" x14ac:dyDescent="0.3">
      <c r="A18771" s="2">
        <f>ROW()</f>
        <v>18771</v>
      </c>
      <c r="E18771" s="50"/>
    </row>
    <row r="18772" spans="1:5" ht="14.4" x14ac:dyDescent="0.3">
      <c r="A18772" s="2">
        <f>ROW()</f>
        <v>18772</v>
      </c>
      <c r="E18772" s="50"/>
    </row>
    <row r="18773" spans="1:5" ht="14.4" x14ac:dyDescent="0.3">
      <c r="A18773" s="2">
        <f>ROW()</f>
        <v>18773</v>
      </c>
      <c r="E18773" s="50"/>
    </row>
    <row r="18774" spans="1:5" ht="14.4" x14ac:dyDescent="0.3">
      <c r="A18774" s="2">
        <f>ROW()</f>
        <v>18774</v>
      </c>
      <c r="E18774" s="50"/>
    </row>
    <row r="18775" spans="1:5" ht="14.4" x14ac:dyDescent="0.3">
      <c r="A18775" s="2">
        <f>ROW()</f>
        <v>18775</v>
      </c>
      <c r="E18775" s="50"/>
    </row>
    <row r="18776" spans="1:5" ht="14.4" x14ac:dyDescent="0.3">
      <c r="A18776" s="2">
        <f>ROW()</f>
        <v>18776</v>
      </c>
      <c r="E18776" s="50"/>
    </row>
    <row r="18777" spans="1:5" ht="14.4" x14ac:dyDescent="0.3">
      <c r="A18777" s="2">
        <f>ROW()</f>
        <v>18777</v>
      </c>
      <c r="E18777" s="50"/>
    </row>
    <row r="18778" spans="1:5" ht="14.4" x14ac:dyDescent="0.3">
      <c r="A18778" s="2">
        <f>ROW()</f>
        <v>18778</v>
      </c>
      <c r="E18778" s="50"/>
    </row>
    <row r="18779" spans="1:5" ht="14.4" x14ac:dyDescent="0.3">
      <c r="A18779" s="2">
        <f>ROW()</f>
        <v>18779</v>
      </c>
      <c r="E18779" s="50"/>
    </row>
    <row r="18780" spans="1:5" ht="14.4" x14ac:dyDescent="0.3">
      <c r="A18780" s="2">
        <f>ROW()</f>
        <v>18780</v>
      </c>
      <c r="E18780" s="50"/>
    </row>
    <row r="18781" spans="1:5" ht="14.4" x14ac:dyDescent="0.3">
      <c r="A18781" s="2">
        <f>ROW()</f>
        <v>18781</v>
      </c>
      <c r="E18781" s="50"/>
    </row>
    <row r="18782" spans="1:5" ht="14.4" x14ac:dyDescent="0.3">
      <c r="A18782" s="2">
        <f>ROW()</f>
        <v>18782</v>
      </c>
      <c r="E18782" s="50"/>
    </row>
    <row r="18783" spans="1:5" ht="14.4" x14ac:dyDescent="0.3">
      <c r="A18783" s="2">
        <f>ROW()</f>
        <v>18783</v>
      </c>
      <c r="E18783" s="50"/>
    </row>
    <row r="18784" spans="1:5" ht="14.4" x14ac:dyDescent="0.3">
      <c r="A18784" s="2">
        <f>ROW()</f>
        <v>18784</v>
      </c>
      <c r="E18784" s="50"/>
    </row>
    <row r="18785" spans="1:5" ht="14.4" x14ac:dyDescent="0.3">
      <c r="A18785" s="2">
        <f>ROW()</f>
        <v>18785</v>
      </c>
      <c r="E18785" s="50"/>
    </row>
    <row r="18786" spans="1:5" ht="14.4" x14ac:dyDescent="0.3">
      <c r="A18786" s="2">
        <f>ROW()</f>
        <v>18786</v>
      </c>
      <c r="E18786" s="50"/>
    </row>
    <row r="18787" spans="1:5" ht="14.4" x14ac:dyDescent="0.3">
      <c r="A18787" s="2">
        <f>ROW()</f>
        <v>18787</v>
      </c>
      <c r="E18787" s="50"/>
    </row>
    <row r="18788" spans="1:5" ht="14.4" x14ac:dyDescent="0.3">
      <c r="A18788" s="2">
        <f>ROW()</f>
        <v>18788</v>
      </c>
      <c r="E18788" s="50"/>
    </row>
    <row r="18789" spans="1:5" ht="14.4" x14ac:dyDescent="0.3">
      <c r="A18789" s="2">
        <f>ROW()</f>
        <v>18789</v>
      </c>
      <c r="E18789" s="50"/>
    </row>
    <row r="18790" spans="1:5" ht="14.4" x14ac:dyDescent="0.3">
      <c r="A18790" s="2">
        <f>ROW()</f>
        <v>18790</v>
      </c>
      <c r="E18790" s="50"/>
    </row>
    <row r="18791" spans="1:5" ht="14.4" x14ac:dyDescent="0.3">
      <c r="A18791" s="2">
        <f>ROW()</f>
        <v>18791</v>
      </c>
      <c r="E18791" s="50"/>
    </row>
    <row r="18792" spans="1:5" ht="14.4" x14ac:dyDescent="0.3">
      <c r="A18792" s="2">
        <f>ROW()</f>
        <v>18792</v>
      </c>
      <c r="E18792" s="50"/>
    </row>
    <row r="18793" spans="1:5" ht="14.4" x14ac:dyDescent="0.3">
      <c r="A18793" s="2">
        <f>ROW()</f>
        <v>18793</v>
      </c>
      <c r="E18793" s="50"/>
    </row>
    <row r="18794" spans="1:5" ht="14.4" x14ac:dyDescent="0.3">
      <c r="A18794" s="2">
        <f>ROW()</f>
        <v>18794</v>
      </c>
      <c r="E18794" s="50"/>
    </row>
    <row r="18795" spans="1:5" ht="14.4" x14ac:dyDescent="0.3">
      <c r="A18795" s="2">
        <f>ROW()</f>
        <v>18795</v>
      </c>
      <c r="E18795" s="50"/>
    </row>
    <row r="18796" spans="1:5" ht="14.4" x14ac:dyDescent="0.3">
      <c r="A18796" s="2">
        <f>ROW()</f>
        <v>18796</v>
      </c>
      <c r="E18796" s="50"/>
    </row>
    <row r="18797" spans="1:5" ht="14.4" x14ac:dyDescent="0.3">
      <c r="A18797" s="2">
        <f>ROW()</f>
        <v>18797</v>
      </c>
      <c r="E18797" s="50"/>
    </row>
    <row r="18798" spans="1:5" ht="14.4" x14ac:dyDescent="0.3">
      <c r="A18798" s="2">
        <f>ROW()</f>
        <v>18798</v>
      </c>
      <c r="E18798" s="50"/>
    </row>
    <row r="18799" spans="1:5" ht="14.4" x14ac:dyDescent="0.3">
      <c r="A18799" s="2">
        <f>ROW()</f>
        <v>18799</v>
      </c>
      <c r="E18799" s="50"/>
    </row>
    <row r="18800" spans="1:5" ht="14.4" x14ac:dyDescent="0.3">
      <c r="A18800" s="2">
        <f>ROW()</f>
        <v>18800</v>
      </c>
      <c r="E18800" s="50"/>
    </row>
    <row r="18801" spans="1:5" ht="14.4" x14ac:dyDescent="0.3">
      <c r="A18801" s="2">
        <f>ROW()</f>
        <v>18801</v>
      </c>
      <c r="E18801" s="50"/>
    </row>
    <row r="18802" spans="1:5" ht="14.4" x14ac:dyDescent="0.3">
      <c r="A18802" s="2">
        <f>ROW()</f>
        <v>18802</v>
      </c>
      <c r="E18802" s="50"/>
    </row>
    <row r="18803" spans="1:5" ht="14.4" x14ac:dyDescent="0.3">
      <c r="A18803" s="2">
        <f>ROW()</f>
        <v>18803</v>
      </c>
      <c r="E18803" s="50"/>
    </row>
    <row r="18804" spans="1:5" ht="14.4" x14ac:dyDescent="0.3">
      <c r="A18804" s="2">
        <f>ROW()</f>
        <v>18804</v>
      </c>
      <c r="E18804" s="50"/>
    </row>
    <row r="18805" spans="1:5" ht="14.4" x14ac:dyDescent="0.3">
      <c r="A18805" s="2">
        <f>ROW()</f>
        <v>18805</v>
      </c>
      <c r="E18805" s="50"/>
    </row>
    <row r="18806" spans="1:5" ht="14.4" x14ac:dyDescent="0.3">
      <c r="A18806" s="2">
        <f>ROW()</f>
        <v>18806</v>
      </c>
      <c r="E18806" s="50"/>
    </row>
    <row r="18807" spans="1:5" ht="14.4" x14ac:dyDescent="0.3">
      <c r="A18807" s="2">
        <f>ROW()</f>
        <v>18807</v>
      </c>
      <c r="E18807" s="50"/>
    </row>
    <row r="18808" spans="1:5" ht="14.4" x14ac:dyDescent="0.3">
      <c r="A18808" s="2">
        <f>ROW()</f>
        <v>18808</v>
      </c>
      <c r="E18808" s="50"/>
    </row>
    <row r="18809" spans="1:5" ht="14.4" x14ac:dyDescent="0.3">
      <c r="A18809" s="2">
        <f>ROW()</f>
        <v>18809</v>
      </c>
      <c r="E18809" s="50"/>
    </row>
    <row r="18810" spans="1:5" ht="14.4" x14ac:dyDescent="0.3">
      <c r="A18810" s="2">
        <f>ROW()</f>
        <v>18810</v>
      </c>
      <c r="E18810" s="50"/>
    </row>
    <row r="18811" spans="1:5" ht="14.4" x14ac:dyDescent="0.3">
      <c r="A18811" s="2">
        <f>ROW()</f>
        <v>18811</v>
      </c>
      <c r="E18811" s="50"/>
    </row>
    <row r="18812" spans="1:5" ht="14.4" x14ac:dyDescent="0.3">
      <c r="A18812" s="2">
        <f>ROW()</f>
        <v>18812</v>
      </c>
      <c r="E18812" s="50"/>
    </row>
    <row r="18813" spans="1:5" ht="14.4" x14ac:dyDescent="0.3">
      <c r="A18813" s="2">
        <f>ROW()</f>
        <v>18813</v>
      </c>
      <c r="E18813" s="50"/>
    </row>
    <row r="18814" spans="1:5" ht="14.4" x14ac:dyDescent="0.3">
      <c r="A18814" s="2">
        <f>ROW()</f>
        <v>18814</v>
      </c>
      <c r="E18814" s="50"/>
    </row>
    <row r="18815" spans="1:5" ht="14.4" x14ac:dyDescent="0.3">
      <c r="A18815" s="2">
        <f>ROW()</f>
        <v>18815</v>
      </c>
      <c r="E18815" s="50"/>
    </row>
    <row r="18816" spans="1:5" ht="14.4" x14ac:dyDescent="0.3">
      <c r="A18816" s="2">
        <f>ROW()</f>
        <v>18816</v>
      </c>
      <c r="E18816" s="50"/>
    </row>
    <row r="18817" spans="1:5" ht="14.4" x14ac:dyDescent="0.3">
      <c r="A18817" s="2">
        <f>ROW()</f>
        <v>18817</v>
      </c>
      <c r="E18817" s="50"/>
    </row>
    <row r="18818" spans="1:5" ht="14.4" x14ac:dyDescent="0.3">
      <c r="A18818" s="2">
        <f>ROW()</f>
        <v>18818</v>
      </c>
      <c r="E18818" s="50"/>
    </row>
    <row r="18819" spans="1:5" ht="14.4" x14ac:dyDescent="0.3">
      <c r="A18819" s="2">
        <f>ROW()</f>
        <v>18819</v>
      </c>
      <c r="E18819" s="50"/>
    </row>
    <row r="18820" spans="1:5" ht="14.4" x14ac:dyDescent="0.3">
      <c r="A18820" s="2">
        <f>ROW()</f>
        <v>18820</v>
      </c>
      <c r="E18820" s="50"/>
    </row>
    <row r="18821" spans="1:5" ht="14.4" x14ac:dyDescent="0.3">
      <c r="A18821" s="2">
        <f>ROW()</f>
        <v>18821</v>
      </c>
      <c r="E18821" s="50"/>
    </row>
    <row r="18822" spans="1:5" ht="14.4" x14ac:dyDescent="0.3">
      <c r="A18822" s="2">
        <f>ROW()</f>
        <v>18822</v>
      </c>
      <c r="E18822" s="50"/>
    </row>
    <row r="18823" spans="1:5" ht="14.4" x14ac:dyDescent="0.3">
      <c r="A18823" s="2">
        <f>ROW()</f>
        <v>18823</v>
      </c>
      <c r="E18823" s="50"/>
    </row>
    <row r="18824" spans="1:5" ht="14.4" x14ac:dyDescent="0.3">
      <c r="A18824" s="2">
        <f>ROW()</f>
        <v>18824</v>
      </c>
      <c r="E18824" s="50"/>
    </row>
    <row r="18825" spans="1:5" ht="14.4" x14ac:dyDescent="0.3">
      <c r="A18825" s="2">
        <f>ROW()</f>
        <v>18825</v>
      </c>
      <c r="E18825" s="50"/>
    </row>
    <row r="18826" spans="1:5" ht="14.4" x14ac:dyDescent="0.3">
      <c r="A18826" s="2">
        <f>ROW()</f>
        <v>18826</v>
      </c>
      <c r="E18826" s="50"/>
    </row>
    <row r="18827" spans="1:5" ht="14.4" x14ac:dyDescent="0.3">
      <c r="A18827" s="2">
        <f>ROW()</f>
        <v>18827</v>
      </c>
      <c r="E18827" s="50"/>
    </row>
    <row r="18828" spans="1:5" ht="14.4" x14ac:dyDescent="0.3">
      <c r="A18828" s="2">
        <f>ROW()</f>
        <v>18828</v>
      </c>
      <c r="E18828" s="50"/>
    </row>
    <row r="18829" spans="1:5" ht="14.4" x14ac:dyDescent="0.3">
      <c r="A18829" s="2">
        <f>ROW()</f>
        <v>18829</v>
      </c>
      <c r="E18829" s="50"/>
    </row>
    <row r="18830" spans="1:5" ht="14.4" x14ac:dyDescent="0.3">
      <c r="A18830" s="2">
        <f>ROW()</f>
        <v>18830</v>
      </c>
      <c r="E18830" s="50"/>
    </row>
    <row r="18831" spans="1:5" ht="14.4" x14ac:dyDescent="0.3">
      <c r="A18831" s="2">
        <f>ROW()</f>
        <v>18831</v>
      </c>
      <c r="E18831" s="50"/>
    </row>
    <row r="18832" spans="1:5" ht="14.4" x14ac:dyDescent="0.3">
      <c r="A18832" s="2">
        <f>ROW()</f>
        <v>18832</v>
      </c>
      <c r="E18832" s="50"/>
    </row>
    <row r="18833" spans="1:5" ht="14.4" x14ac:dyDescent="0.3">
      <c r="A18833" s="2">
        <f>ROW()</f>
        <v>18833</v>
      </c>
      <c r="E18833" s="50"/>
    </row>
    <row r="18834" spans="1:5" ht="14.4" x14ac:dyDescent="0.3">
      <c r="A18834" s="2">
        <f>ROW()</f>
        <v>18834</v>
      </c>
      <c r="E18834" s="50"/>
    </row>
    <row r="18835" spans="1:5" ht="14.4" x14ac:dyDescent="0.3">
      <c r="A18835" s="2">
        <f>ROW()</f>
        <v>18835</v>
      </c>
      <c r="E18835" s="50"/>
    </row>
    <row r="18836" spans="1:5" ht="14.4" x14ac:dyDescent="0.3">
      <c r="A18836" s="2">
        <f>ROW()</f>
        <v>18836</v>
      </c>
      <c r="E18836" s="50"/>
    </row>
    <row r="18837" spans="1:5" ht="14.4" x14ac:dyDescent="0.3">
      <c r="A18837" s="2">
        <f>ROW()</f>
        <v>18837</v>
      </c>
      <c r="E18837" s="50"/>
    </row>
    <row r="18838" spans="1:5" ht="14.4" x14ac:dyDescent="0.3">
      <c r="A18838" s="2">
        <f>ROW()</f>
        <v>18838</v>
      </c>
      <c r="E18838" s="50"/>
    </row>
    <row r="18839" spans="1:5" ht="14.4" x14ac:dyDescent="0.3">
      <c r="A18839" s="2">
        <f>ROW()</f>
        <v>18839</v>
      </c>
      <c r="E18839" s="50"/>
    </row>
    <row r="18840" spans="1:5" ht="14.4" x14ac:dyDescent="0.3">
      <c r="A18840" s="2">
        <f>ROW()</f>
        <v>18840</v>
      </c>
      <c r="E18840" s="50"/>
    </row>
    <row r="18841" spans="1:5" ht="14.4" x14ac:dyDescent="0.3">
      <c r="A18841" s="2">
        <f>ROW()</f>
        <v>18841</v>
      </c>
      <c r="E18841" s="50"/>
    </row>
    <row r="18842" spans="1:5" ht="14.4" x14ac:dyDescent="0.3">
      <c r="A18842" s="2">
        <f>ROW()</f>
        <v>18842</v>
      </c>
      <c r="E18842" s="50"/>
    </row>
    <row r="18843" spans="1:5" ht="14.4" x14ac:dyDescent="0.3">
      <c r="A18843" s="2">
        <f>ROW()</f>
        <v>18843</v>
      </c>
      <c r="E18843" s="50"/>
    </row>
    <row r="18844" spans="1:5" ht="14.4" x14ac:dyDescent="0.3">
      <c r="A18844" s="2">
        <f>ROW()</f>
        <v>18844</v>
      </c>
      <c r="E18844" s="50"/>
    </row>
    <row r="18845" spans="1:5" ht="14.4" x14ac:dyDescent="0.3">
      <c r="A18845" s="2">
        <f>ROW()</f>
        <v>18845</v>
      </c>
      <c r="E18845" s="50"/>
    </row>
    <row r="18846" spans="1:5" ht="14.4" x14ac:dyDescent="0.3">
      <c r="A18846" s="2">
        <f>ROW()</f>
        <v>18846</v>
      </c>
      <c r="E18846" s="50"/>
    </row>
    <row r="18847" spans="1:5" ht="14.4" x14ac:dyDescent="0.3">
      <c r="A18847" s="2">
        <f>ROW()</f>
        <v>18847</v>
      </c>
      <c r="E18847" s="50"/>
    </row>
    <row r="18848" spans="1:5" ht="14.4" x14ac:dyDescent="0.3">
      <c r="A18848" s="2">
        <f>ROW()</f>
        <v>18848</v>
      </c>
      <c r="E18848" s="50"/>
    </row>
    <row r="18849" spans="1:5" ht="14.4" x14ac:dyDescent="0.3">
      <c r="A18849" s="2">
        <f>ROW()</f>
        <v>18849</v>
      </c>
      <c r="E18849" s="50"/>
    </row>
    <row r="18850" spans="1:5" ht="14.4" x14ac:dyDescent="0.3">
      <c r="A18850" s="2">
        <f>ROW()</f>
        <v>18850</v>
      </c>
      <c r="E18850" s="50"/>
    </row>
    <row r="18851" spans="1:5" ht="14.4" x14ac:dyDescent="0.3">
      <c r="A18851" s="2">
        <f>ROW()</f>
        <v>18851</v>
      </c>
      <c r="E18851" s="50"/>
    </row>
    <row r="18852" spans="1:5" ht="14.4" x14ac:dyDescent="0.3">
      <c r="A18852" s="2">
        <f>ROW()</f>
        <v>18852</v>
      </c>
      <c r="E18852" s="50"/>
    </row>
    <row r="18853" spans="1:5" ht="14.4" x14ac:dyDescent="0.3">
      <c r="A18853" s="2">
        <f>ROW()</f>
        <v>18853</v>
      </c>
      <c r="E18853" s="50"/>
    </row>
    <row r="18854" spans="1:5" ht="14.4" x14ac:dyDescent="0.3">
      <c r="A18854" s="2">
        <f>ROW()</f>
        <v>18854</v>
      </c>
      <c r="E18854" s="50"/>
    </row>
    <row r="18855" spans="1:5" ht="14.4" x14ac:dyDescent="0.3">
      <c r="A18855" s="2">
        <f>ROW()</f>
        <v>18855</v>
      </c>
      <c r="E18855" s="50"/>
    </row>
    <row r="18856" spans="1:5" ht="14.4" x14ac:dyDescent="0.3">
      <c r="A18856" s="2">
        <f>ROW()</f>
        <v>18856</v>
      </c>
      <c r="E18856" s="50"/>
    </row>
    <row r="18857" spans="1:5" ht="14.4" x14ac:dyDescent="0.3">
      <c r="A18857" s="2">
        <f>ROW()</f>
        <v>18857</v>
      </c>
      <c r="E18857" s="50"/>
    </row>
    <row r="18858" spans="1:5" ht="14.4" x14ac:dyDescent="0.3">
      <c r="A18858" s="2">
        <f>ROW()</f>
        <v>18858</v>
      </c>
      <c r="E18858" s="50"/>
    </row>
    <row r="18859" spans="1:5" ht="14.4" x14ac:dyDescent="0.3">
      <c r="A18859" s="2">
        <f>ROW()</f>
        <v>18859</v>
      </c>
      <c r="E18859" s="50"/>
    </row>
    <row r="18860" spans="1:5" ht="14.4" x14ac:dyDescent="0.3">
      <c r="A18860" s="2">
        <f>ROW()</f>
        <v>18860</v>
      </c>
      <c r="E18860" s="50"/>
    </row>
    <row r="18861" spans="1:5" ht="14.4" x14ac:dyDescent="0.3">
      <c r="A18861" s="2">
        <f>ROW()</f>
        <v>18861</v>
      </c>
      <c r="E18861" s="50"/>
    </row>
    <row r="18862" spans="1:5" ht="14.4" x14ac:dyDescent="0.3">
      <c r="A18862" s="2">
        <f>ROW()</f>
        <v>18862</v>
      </c>
      <c r="E18862" s="50"/>
    </row>
    <row r="18863" spans="1:5" ht="14.4" x14ac:dyDescent="0.3">
      <c r="A18863" s="2">
        <f>ROW()</f>
        <v>18863</v>
      </c>
      <c r="E18863" s="50"/>
    </row>
    <row r="18864" spans="1:5" ht="14.4" x14ac:dyDescent="0.3">
      <c r="A18864" s="2">
        <f>ROW()</f>
        <v>18864</v>
      </c>
      <c r="E18864" s="50"/>
    </row>
    <row r="18865" spans="1:5" ht="14.4" x14ac:dyDescent="0.3">
      <c r="A18865" s="2">
        <f>ROW()</f>
        <v>18865</v>
      </c>
      <c r="E18865" s="50"/>
    </row>
    <row r="18866" spans="1:5" ht="14.4" x14ac:dyDescent="0.3">
      <c r="A18866" s="2">
        <f>ROW()</f>
        <v>18866</v>
      </c>
      <c r="E18866" s="50"/>
    </row>
    <row r="18867" spans="1:5" ht="14.4" x14ac:dyDescent="0.3">
      <c r="A18867" s="2">
        <f>ROW()</f>
        <v>18867</v>
      </c>
      <c r="E18867" s="50"/>
    </row>
    <row r="18868" spans="1:5" ht="14.4" x14ac:dyDescent="0.3">
      <c r="A18868" s="2">
        <f>ROW()</f>
        <v>18868</v>
      </c>
      <c r="E18868" s="50"/>
    </row>
    <row r="18869" spans="1:5" ht="14.4" x14ac:dyDescent="0.3">
      <c r="A18869" s="2">
        <f>ROW()</f>
        <v>18869</v>
      </c>
      <c r="E18869" s="50"/>
    </row>
    <row r="18870" spans="1:5" ht="14.4" x14ac:dyDescent="0.3">
      <c r="A18870" s="2">
        <f>ROW()</f>
        <v>18870</v>
      </c>
      <c r="E18870" s="50"/>
    </row>
    <row r="18871" spans="1:5" ht="14.4" x14ac:dyDescent="0.3">
      <c r="A18871" s="2">
        <f>ROW()</f>
        <v>18871</v>
      </c>
      <c r="E18871" s="50"/>
    </row>
    <row r="18872" spans="1:5" ht="14.4" x14ac:dyDescent="0.3">
      <c r="A18872" s="2">
        <f>ROW()</f>
        <v>18872</v>
      </c>
      <c r="E18872" s="50"/>
    </row>
    <row r="18873" spans="1:5" ht="14.4" x14ac:dyDescent="0.3">
      <c r="A18873" s="2">
        <f>ROW()</f>
        <v>18873</v>
      </c>
      <c r="E18873" s="50"/>
    </row>
    <row r="18874" spans="1:5" ht="14.4" x14ac:dyDescent="0.3">
      <c r="A18874" s="2">
        <f>ROW()</f>
        <v>18874</v>
      </c>
      <c r="E18874" s="50"/>
    </row>
    <row r="18875" spans="1:5" ht="14.4" x14ac:dyDescent="0.3">
      <c r="A18875" s="2">
        <f>ROW()</f>
        <v>18875</v>
      </c>
      <c r="E18875" s="50"/>
    </row>
    <row r="18876" spans="1:5" ht="14.4" x14ac:dyDescent="0.3">
      <c r="A18876" s="2">
        <f>ROW()</f>
        <v>18876</v>
      </c>
      <c r="E18876" s="50"/>
    </row>
    <row r="18877" spans="1:5" ht="14.4" x14ac:dyDescent="0.3">
      <c r="A18877" s="2">
        <f>ROW()</f>
        <v>18877</v>
      </c>
      <c r="E18877" s="50"/>
    </row>
    <row r="18878" spans="1:5" ht="14.4" x14ac:dyDescent="0.3">
      <c r="A18878" s="2">
        <f>ROW()</f>
        <v>18878</v>
      </c>
      <c r="E18878" s="50"/>
    </row>
    <row r="18879" spans="1:5" ht="14.4" x14ac:dyDescent="0.3">
      <c r="A18879" s="2">
        <f>ROW()</f>
        <v>18879</v>
      </c>
      <c r="E18879" s="50"/>
    </row>
    <row r="18880" spans="1:5" ht="14.4" x14ac:dyDescent="0.3">
      <c r="A18880" s="2">
        <f>ROW()</f>
        <v>18880</v>
      </c>
      <c r="E18880" s="50"/>
    </row>
    <row r="18881" spans="1:5" ht="14.4" x14ac:dyDescent="0.3">
      <c r="A18881" s="2">
        <f>ROW()</f>
        <v>18881</v>
      </c>
      <c r="E18881" s="50"/>
    </row>
    <row r="18882" spans="1:5" ht="14.4" x14ac:dyDescent="0.3">
      <c r="A18882" s="2">
        <f>ROW()</f>
        <v>18882</v>
      </c>
      <c r="E18882" s="50"/>
    </row>
    <row r="18883" spans="1:5" ht="14.4" x14ac:dyDescent="0.3">
      <c r="A18883" s="2">
        <f>ROW()</f>
        <v>18883</v>
      </c>
      <c r="E18883" s="50"/>
    </row>
    <row r="18884" spans="1:5" ht="14.4" x14ac:dyDescent="0.3">
      <c r="A18884" s="2">
        <f>ROW()</f>
        <v>18884</v>
      </c>
      <c r="E18884" s="50"/>
    </row>
    <row r="18885" spans="1:5" ht="14.4" x14ac:dyDescent="0.3">
      <c r="A18885" s="2">
        <f>ROW()</f>
        <v>18885</v>
      </c>
      <c r="E18885" s="50"/>
    </row>
    <row r="18886" spans="1:5" ht="14.4" x14ac:dyDescent="0.3">
      <c r="A18886" s="2">
        <f>ROW()</f>
        <v>18886</v>
      </c>
      <c r="E18886" s="50"/>
    </row>
    <row r="18887" spans="1:5" ht="14.4" x14ac:dyDescent="0.3">
      <c r="A18887" s="2">
        <f>ROW()</f>
        <v>18887</v>
      </c>
      <c r="E18887" s="50"/>
    </row>
    <row r="18888" spans="1:5" ht="14.4" x14ac:dyDescent="0.3">
      <c r="A18888" s="2">
        <f>ROW()</f>
        <v>18888</v>
      </c>
      <c r="E18888" s="50"/>
    </row>
    <row r="18889" spans="1:5" ht="14.4" x14ac:dyDescent="0.3">
      <c r="A18889" s="2">
        <f>ROW()</f>
        <v>18889</v>
      </c>
      <c r="E18889" s="50"/>
    </row>
    <row r="18890" spans="1:5" ht="14.4" x14ac:dyDescent="0.3">
      <c r="A18890" s="2">
        <f>ROW()</f>
        <v>18890</v>
      </c>
      <c r="E18890" s="50"/>
    </row>
    <row r="18891" spans="1:5" ht="14.4" x14ac:dyDescent="0.3">
      <c r="A18891" s="2">
        <f>ROW()</f>
        <v>18891</v>
      </c>
      <c r="E18891" s="50"/>
    </row>
    <row r="18892" spans="1:5" ht="14.4" x14ac:dyDescent="0.3">
      <c r="A18892" s="2">
        <f>ROW()</f>
        <v>18892</v>
      </c>
      <c r="E18892" s="50"/>
    </row>
    <row r="18893" spans="1:5" ht="14.4" x14ac:dyDescent="0.3">
      <c r="A18893" s="2">
        <f>ROW()</f>
        <v>18893</v>
      </c>
      <c r="E18893" s="50"/>
    </row>
    <row r="18894" spans="1:5" ht="14.4" x14ac:dyDescent="0.3">
      <c r="A18894" s="2">
        <f>ROW()</f>
        <v>18894</v>
      </c>
      <c r="E18894" s="50"/>
    </row>
    <row r="18895" spans="1:5" ht="14.4" x14ac:dyDescent="0.3">
      <c r="A18895" s="2">
        <f>ROW()</f>
        <v>18895</v>
      </c>
      <c r="E18895" s="50"/>
    </row>
    <row r="18896" spans="1:5" ht="14.4" x14ac:dyDescent="0.3">
      <c r="A18896" s="2">
        <f>ROW()</f>
        <v>18896</v>
      </c>
      <c r="E18896" s="50"/>
    </row>
    <row r="18897" spans="1:5" ht="14.4" x14ac:dyDescent="0.3">
      <c r="A18897" s="2">
        <f>ROW()</f>
        <v>18897</v>
      </c>
      <c r="E18897" s="50"/>
    </row>
    <row r="18898" spans="1:5" ht="14.4" x14ac:dyDescent="0.3">
      <c r="A18898" s="2">
        <f>ROW()</f>
        <v>18898</v>
      </c>
      <c r="E18898" s="50"/>
    </row>
    <row r="18899" spans="1:5" ht="14.4" x14ac:dyDescent="0.3">
      <c r="A18899" s="2">
        <f>ROW()</f>
        <v>18899</v>
      </c>
      <c r="E18899" s="50"/>
    </row>
    <row r="18900" spans="1:5" ht="14.4" x14ac:dyDescent="0.3">
      <c r="A18900" s="2">
        <f>ROW()</f>
        <v>18900</v>
      </c>
      <c r="E18900" s="50"/>
    </row>
    <row r="18901" spans="1:5" ht="14.4" x14ac:dyDescent="0.3">
      <c r="A18901" s="2">
        <f>ROW()</f>
        <v>18901</v>
      </c>
      <c r="E18901" s="50"/>
    </row>
    <row r="18902" spans="1:5" ht="14.4" x14ac:dyDescent="0.3">
      <c r="A18902" s="2">
        <f>ROW()</f>
        <v>18902</v>
      </c>
      <c r="E18902" s="50"/>
    </row>
    <row r="18903" spans="1:5" ht="14.4" x14ac:dyDescent="0.3">
      <c r="A18903" s="2">
        <f>ROW()</f>
        <v>18903</v>
      </c>
      <c r="E18903" s="50"/>
    </row>
    <row r="18904" spans="1:5" ht="14.4" x14ac:dyDescent="0.3">
      <c r="A18904" s="2">
        <f>ROW()</f>
        <v>18904</v>
      </c>
      <c r="E18904" s="50"/>
    </row>
    <row r="18905" spans="1:5" ht="14.4" x14ac:dyDescent="0.3">
      <c r="A18905" s="2">
        <f>ROW()</f>
        <v>18905</v>
      </c>
      <c r="E18905" s="50"/>
    </row>
    <row r="18906" spans="1:5" ht="14.4" x14ac:dyDescent="0.3">
      <c r="A18906" s="2">
        <f>ROW()</f>
        <v>18906</v>
      </c>
      <c r="E18906" s="50"/>
    </row>
    <row r="18907" spans="1:5" ht="14.4" x14ac:dyDescent="0.3">
      <c r="A18907" s="2">
        <f>ROW()</f>
        <v>18907</v>
      </c>
      <c r="E18907" s="50"/>
    </row>
    <row r="18908" spans="1:5" ht="14.4" x14ac:dyDescent="0.3">
      <c r="A18908" s="2">
        <f>ROW()</f>
        <v>18908</v>
      </c>
      <c r="E18908" s="50"/>
    </row>
    <row r="18909" spans="1:5" ht="14.4" x14ac:dyDescent="0.3">
      <c r="A18909" s="2">
        <f>ROW()</f>
        <v>18909</v>
      </c>
      <c r="E18909" s="50"/>
    </row>
    <row r="18910" spans="1:5" ht="14.4" x14ac:dyDescent="0.3">
      <c r="A18910" s="2">
        <f>ROW()</f>
        <v>18910</v>
      </c>
      <c r="E18910" s="50"/>
    </row>
    <row r="18911" spans="1:5" ht="14.4" x14ac:dyDescent="0.3">
      <c r="A18911" s="2">
        <f>ROW()</f>
        <v>18911</v>
      </c>
      <c r="E18911" s="50"/>
    </row>
    <row r="18912" spans="1:5" ht="14.4" x14ac:dyDescent="0.3">
      <c r="A18912" s="2">
        <f>ROW()</f>
        <v>18912</v>
      </c>
      <c r="E18912" s="50"/>
    </row>
    <row r="18913" spans="1:5" ht="14.4" x14ac:dyDescent="0.3">
      <c r="A18913" s="2">
        <f>ROW()</f>
        <v>18913</v>
      </c>
      <c r="E18913" s="50"/>
    </row>
    <row r="18914" spans="1:5" ht="14.4" x14ac:dyDescent="0.3">
      <c r="A18914" s="2">
        <f>ROW()</f>
        <v>18914</v>
      </c>
      <c r="E18914" s="50"/>
    </row>
    <row r="18915" spans="1:5" ht="14.4" x14ac:dyDescent="0.3">
      <c r="A18915" s="2">
        <f>ROW()</f>
        <v>18915</v>
      </c>
      <c r="E18915" s="50"/>
    </row>
    <row r="18916" spans="1:5" ht="14.4" x14ac:dyDescent="0.3">
      <c r="A18916" s="2">
        <f>ROW()</f>
        <v>18916</v>
      </c>
      <c r="E18916" s="50"/>
    </row>
    <row r="18917" spans="1:5" ht="14.4" x14ac:dyDescent="0.3">
      <c r="A18917" s="2">
        <f>ROW()</f>
        <v>18917</v>
      </c>
      <c r="E18917" s="50"/>
    </row>
    <row r="18918" spans="1:5" ht="14.4" x14ac:dyDescent="0.3">
      <c r="A18918" s="2">
        <f>ROW()</f>
        <v>18918</v>
      </c>
      <c r="E18918" s="50"/>
    </row>
    <row r="18919" spans="1:5" ht="14.4" x14ac:dyDescent="0.3">
      <c r="A18919" s="2">
        <f>ROW()</f>
        <v>18919</v>
      </c>
      <c r="E18919" s="50"/>
    </row>
    <row r="18920" spans="1:5" ht="14.4" x14ac:dyDescent="0.3">
      <c r="A18920" s="2">
        <f>ROW()</f>
        <v>18920</v>
      </c>
      <c r="E18920" s="50"/>
    </row>
    <row r="18921" spans="1:5" ht="14.4" x14ac:dyDescent="0.3">
      <c r="A18921" s="2">
        <f>ROW()</f>
        <v>18921</v>
      </c>
      <c r="E18921" s="50"/>
    </row>
    <row r="18922" spans="1:5" ht="14.4" x14ac:dyDescent="0.3">
      <c r="A18922" s="2">
        <f>ROW()</f>
        <v>18922</v>
      </c>
      <c r="E18922" s="50"/>
    </row>
    <row r="18923" spans="1:5" ht="14.4" x14ac:dyDescent="0.3">
      <c r="A18923" s="2">
        <f>ROW()</f>
        <v>18923</v>
      </c>
      <c r="E18923" s="50"/>
    </row>
    <row r="18924" spans="1:5" ht="14.4" x14ac:dyDescent="0.3">
      <c r="A18924" s="2">
        <f>ROW()</f>
        <v>18924</v>
      </c>
      <c r="E18924" s="50"/>
    </row>
    <row r="18925" spans="1:5" ht="14.4" x14ac:dyDescent="0.3">
      <c r="A18925" s="2">
        <f>ROW()</f>
        <v>18925</v>
      </c>
      <c r="E18925" s="50"/>
    </row>
    <row r="18926" spans="1:5" ht="14.4" x14ac:dyDescent="0.3">
      <c r="A18926" s="2">
        <f>ROW()</f>
        <v>18926</v>
      </c>
      <c r="E18926" s="50"/>
    </row>
    <row r="18927" spans="1:5" ht="14.4" x14ac:dyDescent="0.3">
      <c r="A18927" s="2">
        <f>ROW()</f>
        <v>18927</v>
      </c>
      <c r="E18927" s="50"/>
    </row>
    <row r="18928" spans="1:5" ht="14.4" x14ac:dyDescent="0.3">
      <c r="A18928" s="2">
        <f>ROW()</f>
        <v>18928</v>
      </c>
      <c r="E18928" s="50"/>
    </row>
    <row r="18929" spans="1:5" ht="14.4" x14ac:dyDescent="0.3">
      <c r="A18929" s="2">
        <f>ROW()</f>
        <v>18929</v>
      </c>
      <c r="E18929" s="50"/>
    </row>
    <row r="18930" spans="1:5" ht="14.4" x14ac:dyDescent="0.3">
      <c r="A18930" s="2">
        <f>ROW()</f>
        <v>18930</v>
      </c>
      <c r="E18930" s="50"/>
    </row>
    <row r="18931" spans="1:5" ht="14.4" x14ac:dyDescent="0.3">
      <c r="A18931" s="2">
        <f>ROW()</f>
        <v>18931</v>
      </c>
      <c r="E18931" s="50"/>
    </row>
    <row r="18932" spans="1:5" ht="14.4" x14ac:dyDescent="0.3">
      <c r="A18932" s="2">
        <f>ROW()</f>
        <v>18932</v>
      </c>
      <c r="E18932" s="50"/>
    </row>
    <row r="18933" spans="1:5" ht="14.4" x14ac:dyDescent="0.3">
      <c r="A18933" s="2">
        <f>ROW()</f>
        <v>18933</v>
      </c>
      <c r="E18933" s="50"/>
    </row>
    <row r="18934" spans="1:5" ht="14.4" x14ac:dyDescent="0.3">
      <c r="A18934" s="2">
        <f>ROW()</f>
        <v>18934</v>
      </c>
      <c r="E18934" s="50"/>
    </row>
    <row r="18935" spans="1:5" ht="14.4" x14ac:dyDescent="0.3">
      <c r="A18935" s="2">
        <f>ROW()</f>
        <v>18935</v>
      </c>
      <c r="E18935" s="50"/>
    </row>
    <row r="18936" spans="1:5" ht="14.4" x14ac:dyDescent="0.3">
      <c r="A18936" s="2">
        <f>ROW()</f>
        <v>18936</v>
      </c>
      <c r="E18936" s="50"/>
    </row>
    <row r="18937" spans="1:5" ht="14.4" x14ac:dyDescent="0.3">
      <c r="A18937" s="2">
        <f>ROW()</f>
        <v>18937</v>
      </c>
      <c r="E18937" s="50"/>
    </row>
    <row r="18938" spans="1:5" ht="14.4" x14ac:dyDescent="0.3">
      <c r="A18938" s="2">
        <f>ROW()</f>
        <v>18938</v>
      </c>
      <c r="E18938" s="50"/>
    </row>
    <row r="18939" spans="1:5" ht="14.4" x14ac:dyDescent="0.3">
      <c r="A18939" s="2">
        <f>ROW()</f>
        <v>18939</v>
      </c>
      <c r="E18939" s="50"/>
    </row>
    <row r="18940" spans="1:5" ht="14.4" x14ac:dyDescent="0.3">
      <c r="A18940" s="2">
        <f>ROW()</f>
        <v>18940</v>
      </c>
      <c r="E18940" s="50"/>
    </row>
    <row r="18941" spans="1:5" ht="14.4" x14ac:dyDescent="0.3">
      <c r="A18941" s="2">
        <f>ROW()</f>
        <v>18941</v>
      </c>
      <c r="E18941" s="50"/>
    </row>
    <row r="18942" spans="1:5" ht="14.4" x14ac:dyDescent="0.3">
      <c r="A18942" s="2">
        <f>ROW()</f>
        <v>18942</v>
      </c>
      <c r="E18942" s="50"/>
    </row>
    <row r="18943" spans="1:5" ht="14.4" x14ac:dyDescent="0.3">
      <c r="A18943" s="2">
        <f>ROW()</f>
        <v>18943</v>
      </c>
      <c r="E18943" s="50"/>
    </row>
    <row r="18944" spans="1:5" ht="14.4" x14ac:dyDescent="0.3">
      <c r="A18944" s="2">
        <f>ROW()</f>
        <v>18944</v>
      </c>
      <c r="E18944" s="50"/>
    </row>
    <row r="18945" spans="1:5" ht="14.4" x14ac:dyDescent="0.3">
      <c r="A18945" s="2">
        <f>ROW()</f>
        <v>18945</v>
      </c>
      <c r="E18945" s="50"/>
    </row>
    <row r="18946" spans="1:5" ht="14.4" x14ac:dyDescent="0.3">
      <c r="A18946" s="2">
        <f>ROW()</f>
        <v>18946</v>
      </c>
      <c r="E18946" s="50"/>
    </row>
    <row r="18947" spans="1:5" ht="14.4" x14ac:dyDescent="0.3">
      <c r="A18947" s="2">
        <f>ROW()</f>
        <v>18947</v>
      </c>
      <c r="E18947" s="50"/>
    </row>
    <row r="18948" spans="1:5" ht="14.4" x14ac:dyDescent="0.3">
      <c r="A18948" s="2">
        <f>ROW()</f>
        <v>18948</v>
      </c>
      <c r="E18948" s="50"/>
    </row>
    <row r="18949" spans="1:5" ht="14.4" x14ac:dyDescent="0.3">
      <c r="A18949" s="2">
        <f>ROW()</f>
        <v>18949</v>
      </c>
      <c r="E18949" s="50"/>
    </row>
    <row r="18950" spans="1:5" ht="14.4" x14ac:dyDescent="0.3">
      <c r="A18950" s="2">
        <f>ROW()</f>
        <v>18950</v>
      </c>
      <c r="E18950" s="50"/>
    </row>
    <row r="18951" spans="1:5" ht="14.4" x14ac:dyDescent="0.3">
      <c r="A18951" s="2">
        <f>ROW()</f>
        <v>18951</v>
      </c>
      <c r="E18951" s="50"/>
    </row>
    <row r="18952" spans="1:5" ht="14.4" x14ac:dyDescent="0.3">
      <c r="A18952" s="2">
        <f>ROW()</f>
        <v>18952</v>
      </c>
      <c r="E18952" s="50"/>
    </row>
    <row r="18953" spans="1:5" ht="14.4" x14ac:dyDescent="0.3">
      <c r="A18953" s="2">
        <f>ROW()</f>
        <v>18953</v>
      </c>
      <c r="E18953" s="50"/>
    </row>
    <row r="18954" spans="1:5" ht="14.4" x14ac:dyDescent="0.3">
      <c r="A18954" s="2">
        <f>ROW()</f>
        <v>18954</v>
      </c>
      <c r="E18954" s="50"/>
    </row>
    <row r="18955" spans="1:5" ht="14.4" x14ac:dyDescent="0.3">
      <c r="A18955" s="2">
        <f>ROW()</f>
        <v>18955</v>
      </c>
      <c r="E18955" s="50"/>
    </row>
    <row r="18956" spans="1:5" ht="14.4" x14ac:dyDescent="0.3">
      <c r="A18956" s="2">
        <f>ROW()</f>
        <v>18956</v>
      </c>
      <c r="E18956" s="50"/>
    </row>
    <row r="18957" spans="1:5" ht="14.4" x14ac:dyDescent="0.3">
      <c r="A18957" s="2">
        <f>ROW()</f>
        <v>18957</v>
      </c>
      <c r="E18957" s="50"/>
    </row>
    <row r="18958" spans="1:5" ht="14.4" x14ac:dyDescent="0.3">
      <c r="A18958" s="2">
        <f>ROW()</f>
        <v>18958</v>
      </c>
      <c r="E18958" s="50"/>
    </row>
    <row r="18959" spans="1:5" ht="14.4" x14ac:dyDescent="0.3">
      <c r="A18959" s="2">
        <f>ROW()</f>
        <v>18959</v>
      </c>
      <c r="E18959" s="50"/>
    </row>
    <row r="18960" spans="1:5" ht="14.4" x14ac:dyDescent="0.3">
      <c r="A18960" s="2">
        <f>ROW()</f>
        <v>18960</v>
      </c>
      <c r="E18960" s="50"/>
    </row>
    <row r="18961" spans="1:5" ht="14.4" x14ac:dyDescent="0.3">
      <c r="A18961" s="2">
        <f>ROW()</f>
        <v>18961</v>
      </c>
      <c r="E18961" s="50"/>
    </row>
    <row r="18962" spans="1:5" ht="14.4" x14ac:dyDescent="0.3">
      <c r="A18962" s="2">
        <f>ROW()</f>
        <v>18962</v>
      </c>
      <c r="E18962" s="50"/>
    </row>
    <row r="18963" spans="1:5" ht="14.4" x14ac:dyDescent="0.3">
      <c r="A18963" s="2">
        <f>ROW()</f>
        <v>18963</v>
      </c>
      <c r="E18963" s="50"/>
    </row>
    <row r="18964" spans="1:5" ht="14.4" x14ac:dyDescent="0.3">
      <c r="A18964" s="2">
        <f>ROW()</f>
        <v>18964</v>
      </c>
      <c r="E18964" s="50"/>
    </row>
    <row r="18965" spans="1:5" ht="14.4" x14ac:dyDescent="0.3">
      <c r="A18965" s="2">
        <f>ROW()</f>
        <v>18965</v>
      </c>
      <c r="E18965" s="50"/>
    </row>
    <row r="18966" spans="1:5" ht="14.4" x14ac:dyDescent="0.3">
      <c r="A18966" s="2">
        <f>ROW()</f>
        <v>18966</v>
      </c>
      <c r="E18966" s="50"/>
    </row>
    <row r="18967" spans="1:5" ht="14.4" x14ac:dyDescent="0.3">
      <c r="A18967" s="2">
        <f>ROW()</f>
        <v>18967</v>
      </c>
      <c r="E18967" s="50"/>
    </row>
    <row r="18968" spans="1:5" ht="14.4" x14ac:dyDescent="0.3">
      <c r="A18968" s="2">
        <f>ROW()</f>
        <v>18968</v>
      </c>
      <c r="E18968" s="50"/>
    </row>
    <row r="18969" spans="1:5" ht="14.4" x14ac:dyDescent="0.3">
      <c r="A18969" s="2">
        <f>ROW()</f>
        <v>18969</v>
      </c>
      <c r="E18969" s="50"/>
    </row>
    <row r="18970" spans="1:5" ht="14.4" x14ac:dyDescent="0.3">
      <c r="A18970" s="2">
        <f>ROW()</f>
        <v>18970</v>
      </c>
      <c r="E18970" s="50"/>
    </row>
    <row r="18971" spans="1:5" ht="14.4" x14ac:dyDescent="0.3">
      <c r="A18971" s="2">
        <f>ROW()</f>
        <v>18971</v>
      </c>
      <c r="E18971" s="50"/>
    </row>
    <row r="18972" spans="1:5" ht="14.4" x14ac:dyDescent="0.3">
      <c r="A18972" s="2">
        <f>ROW()</f>
        <v>18972</v>
      </c>
      <c r="E18972" s="50"/>
    </row>
    <row r="18973" spans="1:5" ht="14.4" x14ac:dyDescent="0.3">
      <c r="A18973" s="2">
        <f>ROW()</f>
        <v>18973</v>
      </c>
      <c r="E18973" s="50"/>
    </row>
    <row r="18974" spans="1:5" ht="14.4" x14ac:dyDescent="0.3">
      <c r="A18974" s="2">
        <f>ROW()</f>
        <v>18974</v>
      </c>
      <c r="E18974" s="50"/>
    </row>
    <row r="18975" spans="1:5" ht="14.4" x14ac:dyDescent="0.3">
      <c r="A18975" s="2">
        <f>ROW()</f>
        <v>18975</v>
      </c>
      <c r="E18975" s="50"/>
    </row>
    <row r="18976" spans="1:5" ht="14.4" x14ac:dyDescent="0.3">
      <c r="A18976" s="2">
        <f>ROW()</f>
        <v>18976</v>
      </c>
      <c r="E18976" s="50"/>
    </row>
    <row r="18977" spans="1:5" ht="14.4" x14ac:dyDescent="0.3">
      <c r="A18977" s="2">
        <f>ROW()</f>
        <v>18977</v>
      </c>
      <c r="E18977" s="50"/>
    </row>
    <row r="18978" spans="1:5" ht="14.4" x14ac:dyDescent="0.3">
      <c r="A18978" s="2">
        <f>ROW()</f>
        <v>18978</v>
      </c>
      <c r="E18978" s="50"/>
    </row>
    <row r="18979" spans="1:5" ht="14.4" x14ac:dyDescent="0.3">
      <c r="A18979" s="2">
        <f>ROW()</f>
        <v>18979</v>
      </c>
      <c r="E18979" s="50"/>
    </row>
    <row r="18980" spans="1:5" ht="14.4" x14ac:dyDescent="0.3">
      <c r="A18980" s="2">
        <f>ROW()</f>
        <v>18980</v>
      </c>
      <c r="E18980" s="50"/>
    </row>
    <row r="18981" spans="1:5" ht="14.4" x14ac:dyDescent="0.3">
      <c r="A18981" s="2">
        <f>ROW()</f>
        <v>18981</v>
      </c>
      <c r="E18981" s="50"/>
    </row>
    <row r="18982" spans="1:5" ht="14.4" x14ac:dyDescent="0.3">
      <c r="A18982" s="2">
        <f>ROW()</f>
        <v>18982</v>
      </c>
      <c r="E18982" s="50"/>
    </row>
    <row r="18983" spans="1:5" ht="14.4" x14ac:dyDescent="0.3">
      <c r="A18983" s="2">
        <f>ROW()</f>
        <v>18983</v>
      </c>
      <c r="E18983" s="50"/>
    </row>
    <row r="18984" spans="1:5" ht="14.4" x14ac:dyDescent="0.3">
      <c r="A18984" s="2">
        <f>ROW()</f>
        <v>18984</v>
      </c>
      <c r="E18984" s="50"/>
    </row>
    <row r="18985" spans="1:5" ht="14.4" x14ac:dyDescent="0.3">
      <c r="A18985" s="2">
        <f>ROW()</f>
        <v>18985</v>
      </c>
      <c r="E18985" s="50"/>
    </row>
    <row r="18986" spans="1:5" ht="14.4" x14ac:dyDescent="0.3">
      <c r="A18986" s="2">
        <f>ROW()</f>
        <v>18986</v>
      </c>
      <c r="E18986" s="50"/>
    </row>
    <row r="18987" spans="1:5" ht="14.4" x14ac:dyDescent="0.3">
      <c r="A18987" s="2">
        <f>ROW()</f>
        <v>18987</v>
      </c>
      <c r="E18987" s="50"/>
    </row>
    <row r="18988" spans="1:5" ht="14.4" x14ac:dyDescent="0.3">
      <c r="A18988" s="2">
        <f>ROW()</f>
        <v>18988</v>
      </c>
      <c r="E18988" s="50"/>
    </row>
    <row r="18989" spans="1:5" ht="14.4" x14ac:dyDescent="0.3">
      <c r="A18989" s="2">
        <f>ROW()</f>
        <v>18989</v>
      </c>
      <c r="E18989" s="50"/>
    </row>
    <row r="18990" spans="1:5" ht="14.4" x14ac:dyDescent="0.3">
      <c r="A18990" s="2">
        <f>ROW()</f>
        <v>18990</v>
      </c>
      <c r="E18990" s="50"/>
    </row>
    <row r="18991" spans="1:5" ht="14.4" x14ac:dyDescent="0.3">
      <c r="A18991" s="2">
        <f>ROW()</f>
        <v>18991</v>
      </c>
      <c r="E18991" s="50"/>
    </row>
    <row r="18992" spans="1:5" ht="14.4" x14ac:dyDescent="0.3">
      <c r="A18992" s="2">
        <f>ROW()</f>
        <v>18992</v>
      </c>
      <c r="E18992" s="50"/>
    </row>
    <row r="18993" spans="1:5" ht="14.4" x14ac:dyDescent="0.3">
      <c r="A18993" s="2">
        <f>ROW()</f>
        <v>18993</v>
      </c>
      <c r="E18993" s="50"/>
    </row>
    <row r="18994" spans="1:5" ht="14.4" x14ac:dyDescent="0.3">
      <c r="A18994" s="2">
        <f>ROW()</f>
        <v>18994</v>
      </c>
      <c r="E18994" s="50"/>
    </row>
    <row r="18995" spans="1:5" ht="14.4" x14ac:dyDescent="0.3">
      <c r="A18995" s="2">
        <f>ROW()</f>
        <v>18995</v>
      </c>
      <c r="E18995" s="50"/>
    </row>
    <row r="18996" spans="1:5" ht="14.4" x14ac:dyDescent="0.3">
      <c r="A18996" s="2">
        <f>ROW()</f>
        <v>18996</v>
      </c>
      <c r="E18996" s="50"/>
    </row>
    <row r="18997" spans="1:5" ht="14.4" x14ac:dyDescent="0.3">
      <c r="A18997" s="2">
        <f>ROW()</f>
        <v>18997</v>
      </c>
      <c r="E18997" s="50"/>
    </row>
    <row r="18998" spans="1:5" ht="14.4" x14ac:dyDescent="0.3">
      <c r="A18998" s="2">
        <f>ROW()</f>
        <v>18998</v>
      </c>
      <c r="E18998" s="50"/>
    </row>
    <row r="18999" spans="1:5" ht="14.4" x14ac:dyDescent="0.3">
      <c r="A18999" s="2">
        <f>ROW()</f>
        <v>18999</v>
      </c>
      <c r="E18999" s="50"/>
    </row>
    <row r="19000" spans="1:5" ht="14.4" x14ac:dyDescent="0.3">
      <c r="A19000" s="2">
        <f>ROW()</f>
        <v>19000</v>
      </c>
      <c r="E19000" s="50"/>
    </row>
    <row r="19001" spans="1:5" ht="14.4" x14ac:dyDescent="0.3">
      <c r="A19001" s="2">
        <f>ROW()</f>
        <v>19001</v>
      </c>
      <c r="E19001" s="50"/>
    </row>
    <row r="19002" spans="1:5" ht="14.4" x14ac:dyDescent="0.3">
      <c r="A19002" s="2">
        <f>ROW()</f>
        <v>19002</v>
      </c>
      <c r="E19002" s="50"/>
    </row>
    <row r="19003" spans="1:5" ht="14.4" x14ac:dyDescent="0.3">
      <c r="A19003" s="2">
        <f>ROW()</f>
        <v>19003</v>
      </c>
      <c r="E19003" s="50"/>
    </row>
    <row r="19004" spans="1:5" ht="14.4" x14ac:dyDescent="0.3">
      <c r="A19004" s="2">
        <f>ROW()</f>
        <v>19004</v>
      </c>
      <c r="E19004" s="50"/>
    </row>
    <row r="19005" spans="1:5" ht="14.4" x14ac:dyDescent="0.3">
      <c r="A19005" s="2">
        <f>ROW()</f>
        <v>19005</v>
      </c>
      <c r="E19005" s="50"/>
    </row>
    <row r="19006" spans="1:5" ht="14.4" x14ac:dyDescent="0.3">
      <c r="A19006" s="2">
        <f>ROW()</f>
        <v>19006</v>
      </c>
      <c r="E19006" s="50"/>
    </row>
    <row r="19007" spans="1:5" ht="14.4" x14ac:dyDescent="0.3">
      <c r="A19007" s="2">
        <f>ROW()</f>
        <v>19007</v>
      </c>
      <c r="E19007" s="50"/>
    </row>
    <row r="19008" spans="1:5" ht="14.4" x14ac:dyDescent="0.3">
      <c r="A19008" s="2">
        <f>ROW()</f>
        <v>19008</v>
      </c>
      <c r="E19008" s="50"/>
    </row>
    <row r="19009" spans="1:5" ht="14.4" x14ac:dyDescent="0.3">
      <c r="A19009" s="2">
        <f>ROW()</f>
        <v>19009</v>
      </c>
      <c r="E19009" s="50"/>
    </row>
    <row r="19010" spans="1:5" ht="14.4" x14ac:dyDescent="0.3">
      <c r="A19010" s="2">
        <f>ROW()</f>
        <v>19010</v>
      </c>
      <c r="E19010" s="50"/>
    </row>
    <row r="19011" spans="1:5" ht="14.4" x14ac:dyDescent="0.3">
      <c r="A19011" s="2">
        <f>ROW()</f>
        <v>19011</v>
      </c>
      <c r="E19011" s="50"/>
    </row>
    <row r="19012" spans="1:5" ht="14.4" x14ac:dyDescent="0.3">
      <c r="A19012" s="2">
        <f>ROW()</f>
        <v>19012</v>
      </c>
      <c r="E19012" s="50"/>
    </row>
    <row r="19013" spans="1:5" ht="14.4" x14ac:dyDescent="0.3">
      <c r="A19013" s="2">
        <f>ROW()</f>
        <v>19013</v>
      </c>
      <c r="E19013" s="50"/>
    </row>
    <row r="19014" spans="1:5" ht="14.4" x14ac:dyDescent="0.3">
      <c r="A19014" s="2">
        <f>ROW()</f>
        <v>19014</v>
      </c>
      <c r="E19014" s="50"/>
    </row>
    <row r="19015" spans="1:5" ht="14.4" x14ac:dyDescent="0.3">
      <c r="A19015" s="2">
        <f>ROW()</f>
        <v>19015</v>
      </c>
      <c r="E19015" s="50"/>
    </row>
    <row r="19016" spans="1:5" ht="14.4" x14ac:dyDescent="0.3">
      <c r="A19016" s="2">
        <f>ROW()</f>
        <v>19016</v>
      </c>
      <c r="E19016" s="50"/>
    </row>
    <row r="19017" spans="1:5" ht="14.4" x14ac:dyDescent="0.3">
      <c r="A19017" s="2">
        <f>ROW()</f>
        <v>19017</v>
      </c>
      <c r="E19017" s="50"/>
    </row>
    <row r="19018" spans="1:5" ht="14.4" x14ac:dyDescent="0.3">
      <c r="A19018" s="2">
        <f>ROW()</f>
        <v>19018</v>
      </c>
      <c r="E19018" s="50"/>
    </row>
    <row r="19019" spans="1:5" ht="14.4" x14ac:dyDescent="0.3">
      <c r="A19019" s="2">
        <f>ROW()</f>
        <v>19019</v>
      </c>
      <c r="E19019" s="50"/>
    </row>
    <row r="19020" spans="1:5" ht="14.4" x14ac:dyDescent="0.3">
      <c r="A19020" s="2">
        <f>ROW()</f>
        <v>19020</v>
      </c>
      <c r="E19020" s="50"/>
    </row>
    <row r="19021" spans="1:5" ht="14.4" x14ac:dyDescent="0.3">
      <c r="A19021" s="2">
        <f>ROW()</f>
        <v>19021</v>
      </c>
      <c r="E19021" s="50"/>
    </row>
    <row r="19022" spans="1:5" ht="14.4" x14ac:dyDescent="0.3">
      <c r="A19022" s="2">
        <f>ROW()</f>
        <v>19022</v>
      </c>
      <c r="E19022" s="50"/>
    </row>
    <row r="19023" spans="1:5" ht="14.4" x14ac:dyDescent="0.3">
      <c r="A19023" s="2">
        <f>ROW()</f>
        <v>19023</v>
      </c>
      <c r="E19023" s="50"/>
    </row>
    <row r="19024" spans="1:5" ht="14.4" x14ac:dyDescent="0.3">
      <c r="A19024" s="2">
        <f>ROW()</f>
        <v>19024</v>
      </c>
      <c r="E19024" s="50"/>
    </row>
    <row r="19025" spans="1:5" ht="14.4" x14ac:dyDescent="0.3">
      <c r="A19025" s="2">
        <f>ROW()</f>
        <v>19025</v>
      </c>
      <c r="E19025" s="50"/>
    </row>
    <row r="19026" spans="1:5" ht="14.4" x14ac:dyDescent="0.3">
      <c r="A19026" s="2">
        <f>ROW()</f>
        <v>19026</v>
      </c>
      <c r="E19026" s="50"/>
    </row>
    <row r="19027" spans="1:5" ht="14.4" x14ac:dyDescent="0.3">
      <c r="A19027" s="2">
        <f>ROW()</f>
        <v>19027</v>
      </c>
      <c r="E19027" s="50"/>
    </row>
    <row r="19028" spans="1:5" ht="14.4" x14ac:dyDescent="0.3">
      <c r="A19028" s="2">
        <f>ROW()</f>
        <v>19028</v>
      </c>
      <c r="E19028" s="50"/>
    </row>
    <row r="19029" spans="1:5" ht="14.4" x14ac:dyDescent="0.3">
      <c r="A19029" s="2">
        <f>ROW()</f>
        <v>19029</v>
      </c>
      <c r="E19029" s="50"/>
    </row>
    <row r="19030" spans="1:5" ht="14.4" x14ac:dyDescent="0.3">
      <c r="A19030" s="2">
        <f>ROW()</f>
        <v>19030</v>
      </c>
      <c r="E19030" s="50"/>
    </row>
    <row r="19031" spans="1:5" ht="14.4" x14ac:dyDescent="0.3">
      <c r="A19031" s="2">
        <f>ROW()</f>
        <v>19031</v>
      </c>
      <c r="E19031" s="50"/>
    </row>
    <row r="19032" spans="1:5" ht="14.4" x14ac:dyDescent="0.3">
      <c r="A19032" s="2">
        <f>ROW()</f>
        <v>19032</v>
      </c>
      <c r="E19032" s="50"/>
    </row>
    <row r="19033" spans="1:5" ht="14.4" x14ac:dyDescent="0.3">
      <c r="A19033" s="2">
        <f>ROW()</f>
        <v>19033</v>
      </c>
      <c r="E19033" s="50"/>
    </row>
    <row r="19034" spans="1:5" ht="14.4" x14ac:dyDescent="0.3">
      <c r="A19034" s="2">
        <f>ROW()</f>
        <v>19034</v>
      </c>
      <c r="E19034" s="50"/>
    </row>
    <row r="19035" spans="1:5" ht="14.4" x14ac:dyDescent="0.3">
      <c r="A19035" s="2">
        <f>ROW()</f>
        <v>19035</v>
      </c>
      <c r="E19035" s="50"/>
    </row>
    <row r="19036" spans="1:5" ht="14.4" x14ac:dyDescent="0.3">
      <c r="A19036" s="2">
        <f>ROW()</f>
        <v>19036</v>
      </c>
      <c r="E19036" s="50"/>
    </row>
    <row r="19037" spans="1:5" ht="14.4" x14ac:dyDescent="0.3">
      <c r="A19037" s="2">
        <f>ROW()</f>
        <v>19037</v>
      </c>
      <c r="E19037" s="50"/>
    </row>
    <row r="19038" spans="1:5" ht="14.4" x14ac:dyDescent="0.3">
      <c r="A19038" s="2">
        <f>ROW()</f>
        <v>19038</v>
      </c>
      <c r="E19038" s="50"/>
    </row>
    <row r="19039" spans="1:5" ht="14.4" x14ac:dyDescent="0.3">
      <c r="A19039" s="2">
        <f>ROW()</f>
        <v>19039</v>
      </c>
      <c r="E19039" s="50"/>
    </row>
    <row r="19040" spans="1:5" ht="14.4" x14ac:dyDescent="0.3">
      <c r="A19040" s="2">
        <f>ROW()</f>
        <v>19040</v>
      </c>
      <c r="E19040" s="50"/>
    </row>
    <row r="19041" spans="1:5" ht="14.4" x14ac:dyDescent="0.3">
      <c r="A19041" s="2">
        <f>ROW()</f>
        <v>19041</v>
      </c>
      <c r="E19041" s="50"/>
    </row>
    <row r="19042" spans="1:5" ht="14.4" x14ac:dyDescent="0.3">
      <c r="A19042" s="2">
        <f>ROW()</f>
        <v>19042</v>
      </c>
      <c r="E19042" s="50"/>
    </row>
    <row r="19043" spans="1:5" ht="14.4" x14ac:dyDescent="0.3">
      <c r="A19043" s="2">
        <f>ROW()</f>
        <v>19043</v>
      </c>
      <c r="E19043" s="50"/>
    </row>
    <row r="19044" spans="1:5" ht="14.4" x14ac:dyDescent="0.3">
      <c r="A19044" s="2">
        <f>ROW()</f>
        <v>19044</v>
      </c>
      <c r="E19044" s="50"/>
    </row>
    <row r="19045" spans="1:5" ht="14.4" x14ac:dyDescent="0.3">
      <c r="A19045" s="2">
        <f>ROW()</f>
        <v>19045</v>
      </c>
      <c r="E19045" s="50"/>
    </row>
    <row r="19046" spans="1:5" ht="14.4" x14ac:dyDescent="0.3">
      <c r="A19046" s="2">
        <f>ROW()</f>
        <v>19046</v>
      </c>
      <c r="E19046" s="50"/>
    </row>
    <row r="19047" spans="1:5" ht="14.4" x14ac:dyDescent="0.3">
      <c r="A19047" s="2">
        <f>ROW()</f>
        <v>19047</v>
      </c>
      <c r="E19047" s="50"/>
    </row>
    <row r="19048" spans="1:5" ht="14.4" x14ac:dyDescent="0.3">
      <c r="A19048" s="2">
        <f>ROW()</f>
        <v>19048</v>
      </c>
      <c r="E19048" s="50"/>
    </row>
    <row r="19049" spans="1:5" ht="14.4" x14ac:dyDescent="0.3">
      <c r="A19049" s="2">
        <f>ROW()</f>
        <v>19049</v>
      </c>
      <c r="E19049" s="50"/>
    </row>
    <row r="19050" spans="1:5" ht="14.4" x14ac:dyDescent="0.3">
      <c r="A19050" s="2">
        <f>ROW()</f>
        <v>19050</v>
      </c>
      <c r="E19050" s="50"/>
    </row>
    <row r="19051" spans="1:5" ht="14.4" x14ac:dyDescent="0.3">
      <c r="A19051" s="2">
        <f>ROW()</f>
        <v>19051</v>
      </c>
      <c r="E19051" s="50"/>
    </row>
    <row r="19052" spans="1:5" ht="14.4" x14ac:dyDescent="0.3">
      <c r="A19052" s="2">
        <f>ROW()</f>
        <v>19052</v>
      </c>
      <c r="E19052" s="50"/>
    </row>
    <row r="19053" spans="1:5" ht="14.4" x14ac:dyDescent="0.3">
      <c r="A19053" s="2">
        <f>ROW()</f>
        <v>19053</v>
      </c>
      <c r="E19053" s="50"/>
    </row>
    <row r="19054" spans="1:5" ht="14.4" x14ac:dyDescent="0.3">
      <c r="A19054" s="2">
        <f>ROW()</f>
        <v>19054</v>
      </c>
      <c r="E19054" s="50"/>
    </row>
    <row r="19055" spans="1:5" ht="14.4" x14ac:dyDescent="0.3">
      <c r="A19055" s="2">
        <f>ROW()</f>
        <v>19055</v>
      </c>
      <c r="E19055" s="50"/>
    </row>
    <row r="19056" spans="1:5" ht="14.4" x14ac:dyDescent="0.3">
      <c r="A19056" s="2">
        <f>ROW()</f>
        <v>19056</v>
      </c>
      <c r="E19056" s="50"/>
    </row>
    <row r="19057" spans="1:5" ht="14.4" x14ac:dyDescent="0.3">
      <c r="A19057" s="2">
        <f>ROW()</f>
        <v>19057</v>
      </c>
      <c r="E19057" s="50"/>
    </row>
    <row r="19058" spans="1:5" ht="14.4" x14ac:dyDescent="0.3">
      <c r="A19058" s="2">
        <f>ROW()</f>
        <v>19058</v>
      </c>
      <c r="E19058" s="50"/>
    </row>
    <row r="19059" spans="1:5" ht="14.4" x14ac:dyDescent="0.3">
      <c r="A19059" s="2">
        <f>ROW()</f>
        <v>19059</v>
      </c>
      <c r="E19059" s="50"/>
    </row>
    <row r="19060" spans="1:5" ht="14.4" x14ac:dyDescent="0.3">
      <c r="A19060" s="2">
        <f>ROW()</f>
        <v>19060</v>
      </c>
      <c r="E19060" s="50"/>
    </row>
    <row r="19061" spans="1:5" ht="14.4" x14ac:dyDescent="0.3">
      <c r="A19061" s="2">
        <f>ROW()</f>
        <v>19061</v>
      </c>
      <c r="E19061" s="50"/>
    </row>
    <row r="19062" spans="1:5" ht="14.4" x14ac:dyDescent="0.3">
      <c r="A19062" s="2">
        <f>ROW()</f>
        <v>19062</v>
      </c>
      <c r="E19062" s="50"/>
    </row>
    <row r="19063" spans="1:5" ht="14.4" x14ac:dyDescent="0.3">
      <c r="A19063" s="2">
        <f>ROW()</f>
        <v>19063</v>
      </c>
      <c r="E19063" s="50"/>
    </row>
    <row r="19064" spans="1:5" ht="14.4" x14ac:dyDescent="0.3">
      <c r="A19064" s="2">
        <f>ROW()</f>
        <v>19064</v>
      </c>
      <c r="E19064" s="50"/>
    </row>
    <row r="19065" spans="1:5" ht="14.4" x14ac:dyDescent="0.3">
      <c r="A19065" s="2">
        <f>ROW()</f>
        <v>19065</v>
      </c>
      <c r="E19065" s="50"/>
    </row>
    <row r="19066" spans="1:5" ht="14.4" x14ac:dyDescent="0.3">
      <c r="A19066" s="2">
        <f>ROW()</f>
        <v>19066</v>
      </c>
      <c r="E19066" s="50"/>
    </row>
    <row r="19067" spans="1:5" ht="14.4" x14ac:dyDescent="0.3">
      <c r="A19067" s="2">
        <f>ROW()</f>
        <v>19067</v>
      </c>
      <c r="E19067" s="50"/>
    </row>
    <row r="19068" spans="1:5" ht="14.4" x14ac:dyDescent="0.3">
      <c r="A19068" s="2">
        <f>ROW()</f>
        <v>19068</v>
      </c>
      <c r="E19068" s="50"/>
    </row>
    <row r="19069" spans="1:5" ht="14.4" x14ac:dyDescent="0.3">
      <c r="A19069" s="2">
        <f>ROW()</f>
        <v>19069</v>
      </c>
      <c r="E19069" s="50"/>
    </row>
    <row r="19070" spans="1:5" ht="14.4" x14ac:dyDescent="0.3">
      <c r="A19070" s="2">
        <f>ROW()</f>
        <v>19070</v>
      </c>
      <c r="E19070" s="50"/>
    </row>
    <row r="19071" spans="1:5" ht="14.4" x14ac:dyDescent="0.3">
      <c r="A19071" s="2">
        <f>ROW()</f>
        <v>19071</v>
      </c>
      <c r="E19071" s="50"/>
    </row>
    <row r="19072" spans="1:5" ht="14.4" x14ac:dyDescent="0.3">
      <c r="A19072" s="2">
        <f>ROW()</f>
        <v>19072</v>
      </c>
      <c r="E19072" s="50"/>
    </row>
    <row r="19073" spans="1:5" ht="14.4" x14ac:dyDescent="0.3">
      <c r="A19073" s="2">
        <f>ROW()</f>
        <v>19073</v>
      </c>
      <c r="E19073" s="50"/>
    </row>
    <row r="19074" spans="1:5" ht="14.4" x14ac:dyDescent="0.3">
      <c r="A19074" s="2">
        <f>ROW()</f>
        <v>19074</v>
      </c>
      <c r="E19074" s="50"/>
    </row>
    <row r="19075" spans="1:5" ht="14.4" x14ac:dyDescent="0.3">
      <c r="A19075" s="2">
        <f>ROW()</f>
        <v>19075</v>
      </c>
      <c r="E19075" s="50"/>
    </row>
    <row r="19076" spans="1:5" ht="14.4" x14ac:dyDescent="0.3">
      <c r="A19076" s="2">
        <f>ROW()</f>
        <v>19076</v>
      </c>
      <c r="E19076" s="50"/>
    </row>
    <row r="19077" spans="1:5" ht="14.4" x14ac:dyDescent="0.3">
      <c r="A19077" s="2">
        <f>ROW()</f>
        <v>19077</v>
      </c>
      <c r="E19077" s="50"/>
    </row>
    <row r="19078" spans="1:5" ht="14.4" x14ac:dyDescent="0.3">
      <c r="A19078" s="2">
        <f>ROW()</f>
        <v>19078</v>
      </c>
      <c r="E19078" s="50"/>
    </row>
    <row r="19079" spans="1:5" ht="14.4" x14ac:dyDescent="0.3">
      <c r="A19079" s="2">
        <f>ROW()</f>
        <v>19079</v>
      </c>
      <c r="E19079" s="50"/>
    </row>
    <row r="19080" spans="1:5" ht="14.4" x14ac:dyDescent="0.3">
      <c r="A19080" s="2">
        <f>ROW()</f>
        <v>19080</v>
      </c>
      <c r="E19080" s="50"/>
    </row>
    <row r="19081" spans="1:5" ht="14.4" x14ac:dyDescent="0.3">
      <c r="A19081" s="2">
        <f>ROW()</f>
        <v>19081</v>
      </c>
      <c r="E19081" s="50"/>
    </row>
    <row r="19082" spans="1:5" ht="14.4" x14ac:dyDescent="0.3">
      <c r="A19082" s="2">
        <f>ROW()</f>
        <v>19082</v>
      </c>
      <c r="E19082" s="50"/>
    </row>
    <row r="19083" spans="1:5" ht="14.4" x14ac:dyDescent="0.3">
      <c r="A19083" s="2">
        <f>ROW()</f>
        <v>19083</v>
      </c>
      <c r="E19083" s="50"/>
    </row>
    <row r="19084" spans="1:5" ht="14.4" x14ac:dyDescent="0.3">
      <c r="A19084" s="2">
        <f>ROW()</f>
        <v>19084</v>
      </c>
      <c r="E19084" s="50"/>
    </row>
    <row r="19085" spans="1:5" ht="14.4" x14ac:dyDescent="0.3">
      <c r="A19085" s="2">
        <f>ROW()</f>
        <v>19085</v>
      </c>
      <c r="E19085" s="50"/>
    </row>
    <row r="19086" spans="1:5" ht="14.4" x14ac:dyDescent="0.3">
      <c r="A19086" s="2">
        <f>ROW()</f>
        <v>19086</v>
      </c>
      <c r="E19086" s="50"/>
    </row>
    <row r="19087" spans="1:5" ht="14.4" x14ac:dyDescent="0.3">
      <c r="A19087" s="2">
        <f>ROW()</f>
        <v>19087</v>
      </c>
      <c r="E19087" s="50"/>
    </row>
    <row r="19088" spans="1:5" ht="14.4" x14ac:dyDescent="0.3">
      <c r="A19088" s="2">
        <f>ROW()</f>
        <v>19088</v>
      </c>
      <c r="E19088" s="50"/>
    </row>
    <row r="19089" spans="1:5" ht="14.4" x14ac:dyDescent="0.3">
      <c r="A19089" s="2">
        <f>ROW()</f>
        <v>19089</v>
      </c>
      <c r="E19089" s="50"/>
    </row>
    <row r="19090" spans="1:5" ht="14.4" x14ac:dyDescent="0.3">
      <c r="A19090" s="2">
        <f>ROW()</f>
        <v>19090</v>
      </c>
      <c r="E19090" s="50"/>
    </row>
    <row r="19091" spans="1:5" ht="14.4" x14ac:dyDescent="0.3">
      <c r="A19091" s="2">
        <f>ROW()</f>
        <v>19091</v>
      </c>
      <c r="E19091" s="50"/>
    </row>
    <row r="19092" spans="1:5" ht="14.4" x14ac:dyDescent="0.3">
      <c r="A19092" s="2">
        <f>ROW()</f>
        <v>19092</v>
      </c>
      <c r="E19092" s="50"/>
    </row>
    <row r="19093" spans="1:5" ht="14.4" x14ac:dyDescent="0.3">
      <c r="A19093" s="2">
        <f>ROW()</f>
        <v>19093</v>
      </c>
      <c r="E19093" s="50"/>
    </row>
    <row r="19094" spans="1:5" ht="14.4" x14ac:dyDescent="0.3">
      <c r="A19094" s="2">
        <f>ROW()</f>
        <v>19094</v>
      </c>
      <c r="E19094" s="50"/>
    </row>
    <row r="19095" spans="1:5" ht="14.4" x14ac:dyDescent="0.3">
      <c r="A19095" s="2">
        <f>ROW()</f>
        <v>19095</v>
      </c>
      <c r="E19095" s="50"/>
    </row>
    <row r="19096" spans="1:5" ht="14.4" x14ac:dyDescent="0.3">
      <c r="A19096" s="2">
        <f>ROW()</f>
        <v>19096</v>
      </c>
      <c r="E19096" s="50"/>
    </row>
    <row r="19097" spans="1:5" ht="14.4" x14ac:dyDescent="0.3">
      <c r="A19097" s="2">
        <f>ROW()</f>
        <v>19097</v>
      </c>
      <c r="E19097" s="50"/>
    </row>
    <row r="19098" spans="1:5" ht="14.4" x14ac:dyDescent="0.3">
      <c r="A19098" s="2">
        <f>ROW()</f>
        <v>19098</v>
      </c>
      <c r="E19098" s="50"/>
    </row>
    <row r="19099" spans="1:5" ht="14.4" x14ac:dyDescent="0.3">
      <c r="A19099" s="2">
        <f>ROW()</f>
        <v>19099</v>
      </c>
      <c r="E19099" s="50"/>
    </row>
    <row r="19100" spans="1:5" ht="14.4" x14ac:dyDescent="0.3">
      <c r="A19100" s="2">
        <f>ROW()</f>
        <v>19100</v>
      </c>
      <c r="E19100" s="50"/>
    </row>
    <row r="19101" spans="1:5" ht="14.4" x14ac:dyDescent="0.3">
      <c r="A19101" s="2">
        <f>ROW()</f>
        <v>19101</v>
      </c>
      <c r="E19101" s="50"/>
    </row>
    <row r="19102" spans="1:5" ht="14.4" x14ac:dyDescent="0.3">
      <c r="A19102" s="2">
        <f>ROW()</f>
        <v>19102</v>
      </c>
      <c r="E19102" s="50"/>
    </row>
    <row r="19103" spans="1:5" ht="14.4" x14ac:dyDescent="0.3">
      <c r="A19103" s="2">
        <f>ROW()</f>
        <v>19103</v>
      </c>
      <c r="E19103" s="50"/>
    </row>
    <row r="19104" spans="1:5" ht="14.4" x14ac:dyDescent="0.3">
      <c r="A19104" s="2">
        <f>ROW()</f>
        <v>19104</v>
      </c>
      <c r="E19104" s="50"/>
    </row>
    <row r="19105" spans="1:5" ht="14.4" x14ac:dyDescent="0.3">
      <c r="A19105" s="2">
        <f>ROW()</f>
        <v>19105</v>
      </c>
      <c r="E19105" s="50"/>
    </row>
    <row r="19106" spans="1:5" ht="14.4" x14ac:dyDescent="0.3">
      <c r="A19106" s="2">
        <f>ROW()</f>
        <v>19106</v>
      </c>
      <c r="E19106" s="50"/>
    </row>
    <row r="19107" spans="1:5" ht="14.4" x14ac:dyDescent="0.3">
      <c r="A19107" s="2">
        <f>ROW()</f>
        <v>19107</v>
      </c>
      <c r="E19107" s="50"/>
    </row>
    <row r="19108" spans="1:5" ht="14.4" x14ac:dyDescent="0.3">
      <c r="A19108" s="2">
        <f>ROW()</f>
        <v>19108</v>
      </c>
      <c r="E19108" s="50"/>
    </row>
    <row r="19109" spans="1:5" ht="14.4" x14ac:dyDescent="0.3">
      <c r="A19109" s="2">
        <f>ROW()</f>
        <v>19109</v>
      </c>
      <c r="E19109" s="50"/>
    </row>
    <row r="19110" spans="1:5" ht="14.4" x14ac:dyDescent="0.3">
      <c r="A19110" s="2">
        <f>ROW()</f>
        <v>19110</v>
      </c>
      <c r="E19110" s="50"/>
    </row>
    <row r="19111" spans="1:5" ht="14.4" x14ac:dyDescent="0.3">
      <c r="A19111" s="2">
        <f>ROW()</f>
        <v>19111</v>
      </c>
      <c r="E19111" s="50"/>
    </row>
    <row r="19112" spans="1:5" ht="14.4" x14ac:dyDescent="0.3">
      <c r="A19112" s="2">
        <f>ROW()</f>
        <v>19112</v>
      </c>
      <c r="E19112" s="50"/>
    </row>
    <row r="19113" spans="1:5" ht="14.4" x14ac:dyDescent="0.3">
      <c r="A19113" s="2">
        <f>ROW()</f>
        <v>19113</v>
      </c>
      <c r="E19113" s="50"/>
    </row>
    <row r="19114" spans="1:5" ht="14.4" x14ac:dyDescent="0.3">
      <c r="A19114" s="2">
        <f>ROW()</f>
        <v>19114</v>
      </c>
      <c r="E19114" s="50"/>
    </row>
    <row r="19115" spans="1:5" ht="14.4" x14ac:dyDescent="0.3">
      <c r="A19115" s="2">
        <f>ROW()</f>
        <v>19115</v>
      </c>
      <c r="E19115" s="50"/>
    </row>
    <row r="19116" spans="1:5" ht="14.4" x14ac:dyDescent="0.3">
      <c r="A19116" s="2">
        <f>ROW()</f>
        <v>19116</v>
      </c>
      <c r="E19116" s="50"/>
    </row>
    <row r="19117" spans="1:5" ht="14.4" x14ac:dyDescent="0.3">
      <c r="A19117" s="2">
        <f>ROW()</f>
        <v>19117</v>
      </c>
      <c r="E19117" s="50"/>
    </row>
    <row r="19118" spans="1:5" ht="14.4" x14ac:dyDescent="0.3">
      <c r="A19118" s="2">
        <f>ROW()</f>
        <v>19118</v>
      </c>
      <c r="E19118" s="50"/>
    </row>
    <row r="19119" spans="1:5" ht="14.4" x14ac:dyDescent="0.3">
      <c r="A19119" s="2">
        <f>ROW()</f>
        <v>19119</v>
      </c>
      <c r="E19119" s="50"/>
    </row>
    <row r="19120" spans="1:5" ht="14.4" x14ac:dyDescent="0.3">
      <c r="A19120" s="2">
        <f>ROW()</f>
        <v>19120</v>
      </c>
      <c r="E19120" s="50"/>
    </row>
    <row r="19121" spans="1:5" ht="14.4" x14ac:dyDescent="0.3">
      <c r="A19121" s="2">
        <f>ROW()</f>
        <v>19121</v>
      </c>
      <c r="E19121" s="50"/>
    </row>
    <row r="19122" spans="1:5" ht="14.4" x14ac:dyDescent="0.3">
      <c r="A19122" s="2">
        <f>ROW()</f>
        <v>19122</v>
      </c>
      <c r="E19122" s="50"/>
    </row>
    <row r="19123" spans="1:5" ht="14.4" x14ac:dyDescent="0.3">
      <c r="A19123" s="2">
        <f>ROW()</f>
        <v>19123</v>
      </c>
      <c r="E19123" s="50"/>
    </row>
    <row r="19124" spans="1:5" ht="14.4" x14ac:dyDescent="0.3">
      <c r="A19124" s="2">
        <f>ROW()</f>
        <v>19124</v>
      </c>
      <c r="E19124" s="50"/>
    </row>
    <row r="19125" spans="1:5" ht="14.4" x14ac:dyDescent="0.3">
      <c r="A19125" s="2">
        <f>ROW()</f>
        <v>19125</v>
      </c>
      <c r="E19125" s="50"/>
    </row>
    <row r="19126" spans="1:5" ht="14.4" x14ac:dyDescent="0.3">
      <c r="A19126" s="2">
        <f>ROW()</f>
        <v>19126</v>
      </c>
      <c r="E19126" s="50"/>
    </row>
    <row r="19127" spans="1:5" ht="14.4" x14ac:dyDescent="0.3">
      <c r="A19127" s="2">
        <f>ROW()</f>
        <v>19127</v>
      </c>
      <c r="E19127" s="50"/>
    </row>
    <row r="19128" spans="1:5" ht="14.4" x14ac:dyDescent="0.3">
      <c r="A19128" s="2">
        <f>ROW()</f>
        <v>19128</v>
      </c>
      <c r="E19128" s="50"/>
    </row>
    <row r="19129" spans="1:5" ht="14.4" x14ac:dyDescent="0.3">
      <c r="A19129" s="2">
        <f>ROW()</f>
        <v>19129</v>
      </c>
      <c r="E19129" s="50"/>
    </row>
    <row r="19130" spans="1:5" ht="14.4" x14ac:dyDescent="0.3">
      <c r="A19130" s="2">
        <f>ROW()</f>
        <v>19130</v>
      </c>
      <c r="E19130" s="50"/>
    </row>
    <row r="19131" spans="1:5" ht="14.4" x14ac:dyDescent="0.3">
      <c r="A19131" s="2">
        <f>ROW()</f>
        <v>19131</v>
      </c>
      <c r="E19131" s="50"/>
    </row>
    <row r="19132" spans="1:5" ht="14.4" x14ac:dyDescent="0.3">
      <c r="A19132" s="2">
        <f>ROW()</f>
        <v>19132</v>
      </c>
      <c r="E19132" s="50"/>
    </row>
    <row r="19133" spans="1:5" ht="14.4" x14ac:dyDescent="0.3">
      <c r="A19133" s="2">
        <f>ROW()</f>
        <v>19133</v>
      </c>
      <c r="E19133" s="50"/>
    </row>
    <row r="19134" spans="1:5" ht="14.4" x14ac:dyDescent="0.3">
      <c r="A19134" s="2">
        <f>ROW()</f>
        <v>19134</v>
      </c>
      <c r="E19134" s="50"/>
    </row>
    <row r="19135" spans="1:5" ht="14.4" x14ac:dyDescent="0.3">
      <c r="A19135" s="2">
        <f>ROW()</f>
        <v>19135</v>
      </c>
      <c r="E19135" s="50"/>
    </row>
    <row r="19136" spans="1:5" ht="14.4" x14ac:dyDescent="0.3">
      <c r="A19136" s="2">
        <f>ROW()</f>
        <v>19136</v>
      </c>
      <c r="E19136" s="50"/>
    </row>
    <row r="19137" spans="1:5" ht="14.4" x14ac:dyDescent="0.3">
      <c r="A19137" s="2">
        <f>ROW()</f>
        <v>19137</v>
      </c>
      <c r="E19137" s="50"/>
    </row>
    <row r="19138" spans="1:5" ht="14.4" x14ac:dyDescent="0.3">
      <c r="A19138" s="2">
        <f>ROW()</f>
        <v>19138</v>
      </c>
      <c r="E19138" s="50"/>
    </row>
    <row r="19139" spans="1:5" ht="14.4" x14ac:dyDescent="0.3">
      <c r="A19139" s="2">
        <f>ROW()</f>
        <v>19139</v>
      </c>
      <c r="E19139" s="50"/>
    </row>
    <row r="19140" spans="1:5" ht="14.4" x14ac:dyDescent="0.3">
      <c r="A19140" s="2">
        <f>ROW()</f>
        <v>19140</v>
      </c>
      <c r="E19140" s="50"/>
    </row>
    <row r="19141" spans="1:5" ht="14.4" x14ac:dyDescent="0.3">
      <c r="A19141" s="2">
        <f>ROW()</f>
        <v>19141</v>
      </c>
      <c r="E19141" s="50"/>
    </row>
    <row r="19142" spans="1:5" ht="14.4" x14ac:dyDescent="0.3">
      <c r="A19142" s="2">
        <f>ROW()</f>
        <v>19142</v>
      </c>
      <c r="E19142" s="50"/>
    </row>
    <row r="19143" spans="1:5" ht="14.4" x14ac:dyDescent="0.3">
      <c r="A19143" s="2">
        <f>ROW()</f>
        <v>19143</v>
      </c>
      <c r="E19143" s="50"/>
    </row>
    <row r="19144" spans="1:5" ht="14.4" x14ac:dyDescent="0.3">
      <c r="A19144" s="2">
        <f>ROW()</f>
        <v>19144</v>
      </c>
      <c r="E19144" s="50"/>
    </row>
    <row r="19145" spans="1:5" ht="14.4" x14ac:dyDescent="0.3">
      <c r="A19145" s="2">
        <f>ROW()</f>
        <v>19145</v>
      </c>
      <c r="E19145" s="50"/>
    </row>
    <row r="19146" spans="1:5" ht="14.4" x14ac:dyDescent="0.3">
      <c r="A19146" s="2">
        <f>ROW()</f>
        <v>19146</v>
      </c>
      <c r="E19146" s="50"/>
    </row>
    <row r="19147" spans="1:5" ht="14.4" x14ac:dyDescent="0.3">
      <c r="A19147" s="2">
        <f>ROW()</f>
        <v>19147</v>
      </c>
      <c r="E19147" s="50"/>
    </row>
    <row r="19148" spans="1:5" ht="14.4" x14ac:dyDescent="0.3">
      <c r="A19148" s="2">
        <f>ROW()</f>
        <v>19148</v>
      </c>
      <c r="E19148" s="50"/>
    </row>
    <row r="19149" spans="1:5" ht="14.4" x14ac:dyDescent="0.3">
      <c r="A19149" s="2">
        <f>ROW()</f>
        <v>19149</v>
      </c>
      <c r="E19149" s="50"/>
    </row>
    <row r="19150" spans="1:5" ht="14.4" x14ac:dyDescent="0.3">
      <c r="A19150" s="2">
        <f>ROW()</f>
        <v>19150</v>
      </c>
      <c r="E19150" s="50"/>
    </row>
    <row r="19151" spans="1:5" ht="14.4" x14ac:dyDescent="0.3">
      <c r="A19151" s="2">
        <f>ROW()</f>
        <v>19151</v>
      </c>
      <c r="E19151" s="50"/>
    </row>
    <row r="19152" spans="1:5" ht="14.4" x14ac:dyDescent="0.3">
      <c r="A19152" s="2">
        <f>ROW()</f>
        <v>19152</v>
      </c>
      <c r="E19152" s="50"/>
    </row>
    <row r="19153" spans="1:5" ht="14.4" x14ac:dyDescent="0.3">
      <c r="A19153" s="2">
        <f>ROW()</f>
        <v>19153</v>
      </c>
      <c r="E19153" s="50"/>
    </row>
    <row r="19154" spans="1:5" ht="14.4" x14ac:dyDescent="0.3">
      <c r="A19154" s="2">
        <f>ROW()</f>
        <v>19154</v>
      </c>
      <c r="E19154" s="50"/>
    </row>
    <row r="19155" spans="1:5" ht="14.4" x14ac:dyDescent="0.3">
      <c r="A19155" s="2">
        <f>ROW()</f>
        <v>19155</v>
      </c>
      <c r="E19155" s="50"/>
    </row>
    <row r="19156" spans="1:5" ht="14.4" x14ac:dyDescent="0.3">
      <c r="A19156" s="2">
        <f>ROW()</f>
        <v>19156</v>
      </c>
      <c r="E19156" s="50"/>
    </row>
    <row r="19157" spans="1:5" ht="14.4" x14ac:dyDescent="0.3">
      <c r="A19157" s="2">
        <f>ROW()</f>
        <v>19157</v>
      </c>
      <c r="E19157" s="50"/>
    </row>
    <row r="19158" spans="1:5" ht="14.4" x14ac:dyDescent="0.3">
      <c r="A19158" s="2">
        <f>ROW()</f>
        <v>19158</v>
      </c>
      <c r="E19158" s="50"/>
    </row>
    <row r="19159" spans="1:5" ht="14.4" x14ac:dyDescent="0.3">
      <c r="A19159" s="2">
        <f>ROW()</f>
        <v>19159</v>
      </c>
      <c r="E19159" s="50"/>
    </row>
    <row r="19160" spans="1:5" ht="14.4" x14ac:dyDescent="0.3">
      <c r="A19160" s="2">
        <f>ROW()</f>
        <v>19160</v>
      </c>
      <c r="E19160" s="50"/>
    </row>
    <row r="19161" spans="1:5" ht="14.4" x14ac:dyDescent="0.3">
      <c r="A19161" s="2">
        <f>ROW()</f>
        <v>19161</v>
      </c>
      <c r="E19161" s="50"/>
    </row>
    <row r="19162" spans="1:5" ht="14.4" x14ac:dyDescent="0.3">
      <c r="A19162" s="2">
        <f>ROW()</f>
        <v>19162</v>
      </c>
      <c r="E19162" s="50"/>
    </row>
    <row r="19163" spans="1:5" ht="14.4" x14ac:dyDescent="0.3">
      <c r="A19163" s="2">
        <f>ROW()</f>
        <v>19163</v>
      </c>
      <c r="E19163" s="50"/>
    </row>
    <row r="19164" spans="1:5" ht="14.4" x14ac:dyDescent="0.3">
      <c r="A19164" s="2">
        <f>ROW()</f>
        <v>19164</v>
      </c>
      <c r="E19164" s="50"/>
    </row>
    <row r="19165" spans="1:5" ht="14.4" x14ac:dyDescent="0.3">
      <c r="A19165" s="2">
        <f>ROW()</f>
        <v>19165</v>
      </c>
      <c r="E19165" s="50"/>
    </row>
    <row r="19166" spans="1:5" ht="14.4" x14ac:dyDescent="0.3">
      <c r="A19166" s="2">
        <f>ROW()</f>
        <v>19166</v>
      </c>
      <c r="E19166" s="50"/>
    </row>
    <row r="19167" spans="1:5" ht="14.4" x14ac:dyDescent="0.3">
      <c r="A19167" s="2">
        <f>ROW()</f>
        <v>19167</v>
      </c>
      <c r="E19167" s="50"/>
    </row>
    <row r="19168" spans="1:5" ht="14.4" x14ac:dyDescent="0.3">
      <c r="A19168" s="2">
        <f>ROW()</f>
        <v>19168</v>
      </c>
      <c r="E19168" s="50"/>
    </row>
    <row r="19169" spans="1:5" ht="14.4" x14ac:dyDescent="0.3">
      <c r="A19169" s="2">
        <f>ROW()</f>
        <v>19169</v>
      </c>
      <c r="E19169" s="50"/>
    </row>
    <row r="19170" spans="1:5" ht="14.4" x14ac:dyDescent="0.3">
      <c r="A19170" s="2">
        <f>ROW()</f>
        <v>19170</v>
      </c>
      <c r="E19170" s="50"/>
    </row>
    <row r="19171" spans="1:5" ht="14.4" x14ac:dyDescent="0.3">
      <c r="A19171" s="2">
        <f>ROW()</f>
        <v>19171</v>
      </c>
      <c r="E19171" s="50"/>
    </row>
    <row r="19172" spans="1:5" ht="14.4" x14ac:dyDescent="0.3">
      <c r="A19172" s="2">
        <f>ROW()</f>
        <v>19172</v>
      </c>
      <c r="E19172" s="50"/>
    </row>
    <row r="19173" spans="1:5" ht="14.4" x14ac:dyDescent="0.3">
      <c r="A19173" s="2">
        <f>ROW()</f>
        <v>19173</v>
      </c>
      <c r="E19173" s="50"/>
    </row>
    <row r="19174" spans="1:5" ht="14.4" x14ac:dyDescent="0.3">
      <c r="A19174" s="2">
        <f>ROW()</f>
        <v>19174</v>
      </c>
      <c r="E19174" s="50"/>
    </row>
    <row r="19175" spans="1:5" ht="14.4" x14ac:dyDescent="0.3">
      <c r="A19175" s="2">
        <f>ROW()</f>
        <v>19175</v>
      </c>
      <c r="E19175" s="50"/>
    </row>
    <row r="19176" spans="1:5" ht="14.4" x14ac:dyDescent="0.3">
      <c r="A19176" s="2">
        <f>ROW()</f>
        <v>19176</v>
      </c>
      <c r="E19176" s="50"/>
    </row>
    <row r="19177" spans="1:5" ht="14.4" x14ac:dyDescent="0.3">
      <c r="A19177" s="2">
        <f>ROW()</f>
        <v>19177</v>
      </c>
      <c r="E19177" s="50"/>
    </row>
    <row r="19178" spans="1:5" ht="14.4" x14ac:dyDescent="0.3">
      <c r="A19178" s="2">
        <f>ROW()</f>
        <v>19178</v>
      </c>
      <c r="E19178" s="50"/>
    </row>
    <row r="19179" spans="1:5" ht="14.4" x14ac:dyDescent="0.3">
      <c r="A19179" s="2">
        <f>ROW()</f>
        <v>19179</v>
      </c>
      <c r="E19179" s="50"/>
    </row>
    <row r="19180" spans="1:5" ht="14.4" x14ac:dyDescent="0.3">
      <c r="A19180" s="2">
        <f>ROW()</f>
        <v>19180</v>
      </c>
      <c r="E19180" s="50"/>
    </row>
    <row r="19181" spans="1:5" ht="14.4" x14ac:dyDescent="0.3">
      <c r="A19181" s="2">
        <f>ROW()</f>
        <v>19181</v>
      </c>
      <c r="E19181" s="50"/>
    </row>
    <row r="19182" spans="1:5" ht="14.4" x14ac:dyDescent="0.3">
      <c r="A19182" s="2">
        <f>ROW()</f>
        <v>19182</v>
      </c>
      <c r="E19182" s="50"/>
    </row>
    <row r="19183" spans="1:5" ht="14.4" x14ac:dyDescent="0.3">
      <c r="A19183" s="2">
        <f>ROW()</f>
        <v>19183</v>
      </c>
      <c r="E19183" s="50"/>
    </row>
    <row r="19184" spans="1:5" ht="14.4" x14ac:dyDescent="0.3">
      <c r="A19184" s="2">
        <f>ROW()</f>
        <v>19184</v>
      </c>
      <c r="E19184" s="50"/>
    </row>
    <row r="19185" spans="1:5" ht="14.4" x14ac:dyDescent="0.3">
      <c r="A19185" s="2">
        <f>ROW()</f>
        <v>19185</v>
      </c>
      <c r="E19185" s="50"/>
    </row>
    <row r="19186" spans="1:5" ht="14.4" x14ac:dyDescent="0.3">
      <c r="A19186" s="2">
        <f>ROW()</f>
        <v>19186</v>
      </c>
      <c r="E19186" s="50"/>
    </row>
    <row r="19187" spans="1:5" ht="14.4" x14ac:dyDescent="0.3">
      <c r="A19187" s="2">
        <f>ROW()</f>
        <v>19187</v>
      </c>
      <c r="E19187" s="50"/>
    </row>
    <row r="19188" spans="1:5" ht="14.4" x14ac:dyDescent="0.3">
      <c r="A19188" s="2">
        <f>ROW()</f>
        <v>19188</v>
      </c>
      <c r="E19188" s="50"/>
    </row>
    <row r="19189" spans="1:5" ht="14.4" x14ac:dyDescent="0.3">
      <c r="A19189" s="2">
        <f>ROW()</f>
        <v>19189</v>
      </c>
      <c r="E19189" s="50"/>
    </row>
    <row r="19190" spans="1:5" ht="14.4" x14ac:dyDescent="0.3">
      <c r="A19190" s="2">
        <f>ROW()</f>
        <v>19190</v>
      </c>
      <c r="E19190" s="50"/>
    </row>
    <row r="19191" spans="1:5" ht="14.4" x14ac:dyDescent="0.3">
      <c r="A19191" s="2">
        <f>ROW()</f>
        <v>19191</v>
      </c>
      <c r="E19191" s="50"/>
    </row>
    <row r="19192" spans="1:5" ht="14.4" x14ac:dyDescent="0.3">
      <c r="A19192" s="2">
        <f>ROW()</f>
        <v>19192</v>
      </c>
      <c r="E19192" s="50"/>
    </row>
    <row r="19193" spans="1:5" ht="14.4" x14ac:dyDescent="0.3">
      <c r="A19193" s="2">
        <f>ROW()</f>
        <v>19193</v>
      </c>
      <c r="E19193" s="50"/>
    </row>
    <row r="19194" spans="1:5" ht="14.4" x14ac:dyDescent="0.3">
      <c r="A19194" s="2">
        <f>ROW()</f>
        <v>19194</v>
      </c>
      <c r="E19194" s="50"/>
    </row>
    <row r="19195" spans="1:5" ht="14.4" x14ac:dyDescent="0.3">
      <c r="A19195" s="2">
        <f>ROW()</f>
        <v>19195</v>
      </c>
      <c r="E19195" s="50"/>
    </row>
    <row r="19196" spans="1:5" ht="14.4" x14ac:dyDescent="0.3">
      <c r="A19196" s="2">
        <f>ROW()</f>
        <v>19196</v>
      </c>
      <c r="E19196" s="50"/>
    </row>
    <row r="19197" spans="1:5" ht="14.4" x14ac:dyDescent="0.3">
      <c r="A19197" s="2">
        <f>ROW()</f>
        <v>19197</v>
      </c>
      <c r="E19197" s="50"/>
    </row>
    <row r="19198" spans="1:5" ht="14.4" x14ac:dyDescent="0.3">
      <c r="A19198" s="2">
        <f>ROW()</f>
        <v>19198</v>
      </c>
      <c r="E19198" s="50"/>
    </row>
    <row r="19199" spans="1:5" ht="14.4" x14ac:dyDescent="0.3">
      <c r="A19199" s="2">
        <f>ROW()</f>
        <v>19199</v>
      </c>
      <c r="E19199" s="50"/>
    </row>
    <row r="19200" spans="1:5" ht="14.4" x14ac:dyDescent="0.3">
      <c r="A19200" s="2">
        <f>ROW()</f>
        <v>19200</v>
      </c>
      <c r="E19200" s="50"/>
    </row>
    <row r="19201" spans="1:5" ht="14.4" x14ac:dyDescent="0.3">
      <c r="A19201" s="2">
        <f>ROW()</f>
        <v>19201</v>
      </c>
      <c r="E19201" s="50"/>
    </row>
    <row r="19202" spans="1:5" ht="14.4" x14ac:dyDescent="0.3">
      <c r="A19202" s="2">
        <f>ROW()</f>
        <v>19202</v>
      </c>
      <c r="E19202" s="50"/>
    </row>
    <row r="19203" spans="1:5" ht="14.4" x14ac:dyDescent="0.3">
      <c r="A19203" s="2">
        <f>ROW()</f>
        <v>19203</v>
      </c>
      <c r="E19203" s="50"/>
    </row>
    <row r="19204" spans="1:5" ht="14.4" x14ac:dyDescent="0.3">
      <c r="A19204" s="2">
        <f>ROW()</f>
        <v>19204</v>
      </c>
      <c r="E19204" s="50"/>
    </row>
    <row r="19205" spans="1:5" ht="14.4" x14ac:dyDescent="0.3">
      <c r="A19205" s="2">
        <f>ROW()</f>
        <v>19205</v>
      </c>
      <c r="E19205" s="50"/>
    </row>
    <row r="19206" spans="1:5" ht="14.4" x14ac:dyDescent="0.3">
      <c r="A19206" s="2">
        <f>ROW()</f>
        <v>19206</v>
      </c>
      <c r="E19206" s="50"/>
    </row>
    <row r="19207" spans="1:5" ht="14.4" x14ac:dyDescent="0.3">
      <c r="A19207" s="2">
        <f>ROW()</f>
        <v>19207</v>
      </c>
      <c r="E19207" s="50"/>
    </row>
    <row r="19208" spans="1:5" ht="14.4" x14ac:dyDescent="0.3">
      <c r="A19208" s="2">
        <f>ROW()</f>
        <v>19208</v>
      </c>
      <c r="E19208" s="50"/>
    </row>
    <row r="19209" spans="1:5" ht="14.4" x14ac:dyDescent="0.3">
      <c r="A19209" s="2">
        <f>ROW()</f>
        <v>19209</v>
      </c>
      <c r="E19209" s="50"/>
    </row>
    <row r="19210" spans="1:5" ht="14.4" x14ac:dyDescent="0.3">
      <c r="A19210" s="2">
        <f>ROW()</f>
        <v>19210</v>
      </c>
      <c r="E19210" s="50"/>
    </row>
    <row r="19211" spans="1:5" ht="14.4" x14ac:dyDescent="0.3">
      <c r="A19211" s="2">
        <f>ROW()</f>
        <v>19211</v>
      </c>
      <c r="E19211" s="50"/>
    </row>
    <row r="19212" spans="1:5" ht="14.4" x14ac:dyDescent="0.3">
      <c r="A19212" s="2">
        <f>ROW()</f>
        <v>19212</v>
      </c>
      <c r="E19212" s="50"/>
    </row>
    <row r="19213" spans="1:5" ht="14.4" x14ac:dyDescent="0.3">
      <c r="A19213" s="2">
        <f>ROW()</f>
        <v>19213</v>
      </c>
      <c r="E19213" s="50"/>
    </row>
    <row r="19214" spans="1:5" ht="14.4" x14ac:dyDescent="0.3">
      <c r="A19214" s="2">
        <f>ROW()</f>
        <v>19214</v>
      </c>
      <c r="E19214" s="50"/>
    </row>
    <row r="19215" spans="1:5" ht="14.4" x14ac:dyDescent="0.3">
      <c r="A19215" s="2">
        <f>ROW()</f>
        <v>19215</v>
      </c>
      <c r="E19215" s="50"/>
    </row>
    <row r="19216" spans="1:5" ht="14.4" x14ac:dyDescent="0.3">
      <c r="A19216" s="2">
        <f>ROW()</f>
        <v>19216</v>
      </c>
      <c r="E19216" s="50"/>
    </row>
    <row r="19217" spans="1:5" ht="14.4" x14ac:dyDescent="0.3">
      <c r="A19217" s="2">
        <f>ROW()</f>
        <v>19217</v>
      </c>
      <c r="E19217" s="50"/>
    </row>
    <row r="19218" spans="1:5" ht="14.4" x14ac:dyDescent="0.3">
      <c r="A19218" s="2">
        <f>ROW()</f>
        <v>19218</v>
      </c>
      <c r="E19218" s="50"/>
    </row>
    <row r="19219" spans="1:5" ht="14.4" x14ac:dyDescent="0.3">
      <c r="A19219" s="2">
        <f>ROW()</f>
        <v>19219</v>
      </c>
      <c r="E19219" s="50"/>
    </row>
    <row r="19220" spans="1:5" ht="14.4" x14ac:dyDescent="0.3">
      <c r="A19220" s="2">
        <f>ROW()</f>
        <v>19220</v>
      </c>
      <c r="E19220" s="50"/>
    </row>
    <row r="19221" spans="1:5" ht="14.4" x14ac:dyDescent="0.3">
      <c r="A19221" s="2">
        <f>ROW()</f>
        <v>19221</v>
      </c>
      <c r="E19221" s="50"/>
    </row>
    <row r="19222" spans="1:5" ht="14.4" x14ac:dyDescent="0.3">
      <c r="A19222" s="2">
        <f>ROW()</f>
        <v>19222</v>
      </c>
      <c r="E19222" s="50"/>
    </row>
    <row r="19223" spans="1:5" ht="14.4" x14ac:dyDescent="0.3">
      <c r="A19223" s="2">
        <f>ROW()</f>
        <v>19223</v>
      </c>
      <c r="E19223" s="50"/>
    </row>
    <row r="19224" spans="1:5" ht="14.4" x14ac:dyDescent="0.3">
      <c r="A19224" s="2">
        <f>ROW()</f>
        <v>19224</v>
      </c>
      <c r="E19224" s="50"/>
    </row>
    <row r="19225" spans="1:5" ht="14.4" x14ac:dyDescent="0.3">
      <c r="A19225" s="2">
        <f>ROW()</f>
        <v>19225</v>
      </c>
      <c r="E19225" s="50"/>
    </row>
    <row r="19226" spans="1:5" ht="14.4" x14ac:dyDescent="0.3">
      <c r="A19226" s="2">
        <f>ROW()</f>
        <v>19226</v>
      </c>
      <c r="E19226" s="50"/>
    </row>
    <row r="19227" spans="1:5" ht="14.4" x14ac:dyDescent="0.3">
      <c r="A19227" s="2">
        <f>ROW()</f>
        <v>19227</v>
      </c>
      <c r="E19227" s="50"/>
    </row>
    <row r="19228" spans="1:5" ht="14.4" x14ac:dyDescent="0.3">
      <c r="A19228" s="2">
        <f>ROW()</f>
        <v>19228</v>
      </c>
      <c r="E19228" s="50"/>
    </row>
    <row r="19229" spans="1:5" ht="14.4" x14ac:dyDescent="0.3">
      <c r="A19229" s="2">
        <f>ROW()</f>
        <v>19229</v>
      </c>
      <c r="E19229" s="50"/>
    </row>
    <row r="19230" spans="1:5" ht="14.4" x14ac:dyDescent="0.3">
      <c r="A19230" s="2">
        <f>ROW()</f>
        <v>19230</v>
      </c>
      <c r="E19230" s="50"/>
    </row>
    <row r="19231" spans="1:5" ht="14.4" x14ac:dyDescent="0.3">
      <c r="A19231" s="2">
        <f>ROW()</f>
        <v>19231</v>
      </c>
      <c r="E19231" s="50"/>
    </row>
    <row r="19232" spans="1:5" ht="14.4" x14ac:dyDescent="0.3">
      <c r="A19232" s="2">
        <f>ROW()</f>
        <v>19232</v>
      </c>
      <c r="E19232" s="50"/>
    </row>
    <row r="19233" spans="1:5" ht="14.4" x14ac:dyDescent="0.3">
      <c r="A19233" s="2">
        <f>ROW()</f>
        <v>19233</v>
      </c>
      <c r="E19233" s="50"/>
    </row>
    <row r="19234" spans="1:5" ht="14.4" x14ac:dyDescent="0.3">
      <c r="A19234" s="2">
        <f>ROW()</f>
        <v>19234</v>
      </c>
      <c r="E19234" s="50"/>
    </row>
    <row r="19235" spans="1:5" ht="14.4" x14ac:dyDescent="0.3">
      <c r="A19235" s="2">
        <f>ROW()</f>
        <v>19235</v>
      </c>
      <c r="E19235" s="50"/>
    </row>
    <row r="19236" spans="1:5" ht="14.4" x14ac:dyDescent="0.3">
      <c r="A19236" s="2">
        <f>ROW()</f>
        <v>19236</v>
      </c>
      <c r="E19236" s="50"/>
    </row>
    <row r="19237" spans="1:5" ht="14.4" x14ac:dyDescent="0.3">
      <c r="A19237" s="2">
        <f>ROW()</f>
        <v>19237</v>
      </c>
      <c r="E19237" s="50"/>
    </row>
    <row r="19238" spans="1:5" ht="14.4" x14ac:dyDescent="0.3">
      <c r="A19238" s="2">
        <f>ROW()</f>
        <v>19238</v>
      </c>
      <c r="E19238" s="50"/>
    </row>
    <row r="19239" spans="1:5" ht="14.4" x14ac:dyDescent="0.3">
      <c r="A19239" s="2">
        <f>ROW()</f>
        <v>19239</v>
      </c>
      <c r="E19239" s="50"/>
    </row>
    <row r="19240" spans="1:5" ht="14.4" x14ac:dyDescent="0.3">
      <c r="A19240" s="2">
        <f>ROW()</f>
        <v>19240</v>
      </c>
      <c r="E19240" s="50"/>
    </row>
    <row r="19241" spans="1:5" ht="14.4" x14ac:dyDescent="0.3">
      <c r="A19241" s="2">
        <f>ROW()</f>
        <v>19241</v>
      </c>
      <c r="E19241" s="50"/>
    </row>
    <row r="19242" spans="1:5" ht="14.4" x14ac:dyDescent="0.3">
      <c r="A19242" s="2">
        <f>ROW()</f>
        <v>19242</v>
      </c>
      <c r="E19242" s="50"/>
    </row>
    <row r="19243" spans="1:5" ht="14.4" x14ac:dyDescent="0.3">
      <c r="A19243" s="2">
        <f>ROW()</f>
        <v>19243</v>
      </c>
      <c r="E19243" s="50"/>
    </row>
    <row r="19244" spans="1:5" ht="14.4" x14ac:dyDescent="0.3">
      <c r="A19244" s="2">
        <f>ROW()</f>
        <v>19244</v>
      </c>
      <c r="E19244" s="50"/>
    </row>
    <row r="19245" spans="1:5" ht="14.4" x14ac:dyDescent="0.3">
      <c r="A19245" s="2">
        <f>ROW()</f>
        <v>19245</v>
      </c>
      <c r="E19245" s="50"/>
    </row>
    <row r="19246" spans="1:5" ht="14.4" x14ac:dyDescent="0.3">
      <c r="A19246" s="2">
        <f>ROW()</f>
        <v>19246</v>
      </c>
      <c r="E19246" s="50"/>
    </row>
    <row r="19247" spans="1:5" ht="14.4" x14ac:dyDescent="0.3">
      <c r="A19247" s="2">
        <f>ROW()</f>
        <v>19247</v>
      </c>
      <c r="E19247" s="50"/>
    </row>
    <row r="19248" spans="1:5" ht="14.4" x14ac:dyDescent="0.3">
      <c r="A19248" s="2">
        <f>ROW()</f>
        <v>19248</v>
      </c>
      <c r="E19248" s="50"/>
    </row>
    <row r="19249" spans="1:5" ht="14.4" x14ac:dyDescent="0.3">
      <c r="A19249" s="2">
        <f>ROW()</f>
        <v>19249</v>
      </c>
      <c r="E19249" s="50"/>
    </row>
    <row r="19250" spans="1:5" ht="14.4" x14ac:dyDescent="0.3">
      <c r="A19250" s="2">
        <f>ROW()</f>
        <v>19250</v>
      </c>
      <c r="E19250" s="50"/>
    </row>
    <row r="19251" spans="1:5" ht="14.4" x14ac:dyDescent="0.3">
      <c r="A19251" s="2">
        <f>ROW()</f>
        <v>19251</v>
      </c>
      <c r="E19251" s="50"/>
    </row>
    <row r="19252" spans="1:5" ht="14.4" x14ac:dyDescent="0.3">
      <c r="A19252" s="2">
        <f>ROW()</f>
        <v>19252</v>
      </c>
      <c r="E19252" s="50"/>
    </row>
    <row r="19253" spans="1:5" ht="14.4" x14ac:dyDescent="0.3">
      <c r="A19253" s="2">
        <f>ROW()</f>
        <v>19253</v>
      </c>
      <c r="E19253" s="50"/>
    </row>
    <row r="19254" spans="1:5" ht="14.4" x14ac:dyDescent="0.3">
      <c r="A19254" s="2">
        <f>ROW()</f>
        <v>19254</v>
      </c>
      <c r="E19254" s="50"/>
    </row>
    <row r="19255" spans="1:5" ht="14.4" x14ac:dyDescent="0.3">
      <c r="A19255" s="2">
        <f>ROW()</f>
        <v>19255</v>
      </c>
      <c r="E19255" s="50"/>
    </row>
    <row r="19256" spans="1:5" ht="14.4" x14ac:dyDescent="0.3">
      <c r="A19256" s="2">
        <f>ROW()</f>
        <v>19256</v>
      </c>
      <c r="E19256" s="50"/>
    </row>
    <row r="19257" spans="1:5" ht="14.4" x14ac:dyDescent="0.3">
      <c r="A19257" s="2">
        <f>ROW()</f>
        <v>19257</v>
      </c>
      <c r="E19257" s="50"/>
    </row>
    <row r="19258" spans="1:5" ht="14.4" x14ac:dyDescent="0.3">
      <c r="A19258" s="2">
        <f>ROW()</f>
        <v>19258</v>
      </c>
      <c r="E19258" s="50"/>
    </row>
    <row r="19259" spans="1:5" ht="14.4" x14ac:dyDescent="0.3">
      <c r="A19259" s="2">
        <f>ROW()</f>
        <v>19259</v>
      </c>
      <c r="E19259" s="50"/>
    </row>
    <row r="19260" spans="1:5" ht="14.4" x14ac:dyDescent="0.3">
      <c r="A19260" s="2">
        <f>ROW()</f>
        <v>19260</v>
      </c>
      <c r="E19260" s="50"/>
    </row>
    <row r="19261" spans="1:5" ht="14.4" x14ac:dyDescent="0.3">
      <c r="A19261" s="2">
        <f>ROW()</f>
        <v>19261</v>
      </c>
      <c r="E19261" s="50"/>
    </row>
    <row r="19262" spans="1:5" ht="14.4" x14ac:dyDescent="0.3">
      <c r="A19262" s="2">
        <f>ROW()</f>
        <v>19262</v>
      </c>
      <c r="E19262" s="50"/>
    </row>
    <row r="19263" spans="1:5" ht="14.4" x14ac:dyDescent="0.3">
      <c r="A19263" s="2">
        <f>ROW()</f>
        <v>19263</v>
      </c>
      <c r="E19263" s="50"/>
    </row>
    <row r="19264" spans="1:5" ht="14.4" x14ac:dyDescent="0.3">
      <c r="A19264" s="2">
        <f>ROW()</f>
        <v>19264</v>
      </c>
      <c r="E19264" s="50"/>
    </row>
    <row r="19265" spans="1:5" ht="14.4" x14ac:dyDescent="0.3">
      <c r="A19265" s="2">
        <f>ROW()</f>
        <v>19265</v>
      </c>
      <c r="E19265" s="50"/>
    </row>
    <row r="19266" spans="1:5" ht="14.4" x14ac:dyDescent="0.3">
      <c r="A19266" s="2">
        <f>ROW()</f>
        <v>19266</v>
      </c>
      <c r="E19266" s="50"/>
    </row>
    <row r="19267" spans="1:5" ht="14.4" x14ac:dyDescent="0.3">
      <c r="A19267" s="2">
        <f>ROW()</f>
        <v>19267</v>
      </c>
      <c r="E19267" s="50"/>
    </row>
    <row r="19268" spans="1:5" ht="14.4" x14ac:dyDescent="0.3">
      <c r="A19268" s="2">
        <f>ROW()</f>
        <v>19268</v>
      </c>
      <c r="E19268" s="50"/>
    </row>
    <row r="19269" spans="1:5" ht="14.4" x14ac:dyDescent="0.3">
      <c r="A19269" s="2">
        <f>ROW()</f>
        <v>19269</v>
      </c>
      <c r="E19269" s="50"/>
    </row>
    <row r="19270" spans="1:5" ht="14.4" x14ac:dyDescent="0.3">
      <c r="A19270" s="2">
        <f>ROW()</f>
        <v>19270</v>
      </c>
      <c r="E19270" s="50"/>
    </row>
    <row r="19271" spans="1:5" ht="14.4" x14ac:dyDescent="0.3">
      <c r="A19271" s="2">
        <f>ROW()</f>
        <v>19271</v>
      </c>
      <c r="E19271" s="50"/>
    </row>
    <row r="19272" spans="1:5" ht="14.4" x14ac:dyDescent="0.3">
      <c r="A19272" s="2">
        <f>ROW()</f>
        <v>19272</v>
      </c>
      <c r="E19272" s="50"/>
    </row>
    <row r="19273" spans="1:5" ht="14.4" x14ac:dyDescent="0.3">
      <c r="A19273" s="2">
        <f>ROW()</f>
        <v>19273</v>
      </c>
      <c r="E19273" s="50"/>
    </row>
    <row r="19274" spans="1:5" ht="14.4" x14ac:dyDescent="0.3">
      <c r="A19274" s="2">
        <f>ROW()</f>
        <v>19274</v>
      </c>
      <c r="E19274" s="50"/>
    </row>
    <row r="19275" spans="1:5" ht="14.4" x14ac:dyDescent="0.3">
      <c r="A19275" s="2">
        <f>ROW()</f>
        <v>19275</v>
      </c>
      <c r="E19275" s="50"/>
    </row>
    <row r="19276" spans="1:5" ht="14.4" x14ac:dyDescent="0.3">
      <c r="A19276" s="2">
        <f>ROW()</f>
        <v>19276</v>
      </c>
      <c r="E19276" s="50"/>
    </row>
    <row r="19277" spans="1:5" ht="14.4" x14ac:dyDescent="0.3">
      <c r="A19277" s="2">
        <f>ROW()</f>
        <v>19277</v>
      </c>
      <c r="E19277" s="50"/>
    </row>
    <row r="19278" spans="1:5" ht="14.4" x14ac:dyDescent="0.3">
      <c r="A19278" s="2">
        <f>ROW()</f>
        <v>19278</v>
      </c>
      <c r="E19278" s="50"/>
    </row>
    <row r="19279" spans="1:5" ht="14.4" x14ac:dyDescent="0.3">
      <c r="A19279" s="2">
        <f>ROW()</f>
        <v>19279</v>
      </c>
      <c r="E19279" s="50"/>
    </row>
    <row r="19280" spans="1:5" ht="14.4" x14ac:dyDescent="0.3">
      <c r="A19280" s="2">
        <f>ROW()</f>
        <v>19280</v>
      </c>
      <c r="E19280" s="50"/>
    </row>
    <row r="19281" spans="1:5" ht="14.4" x14ac:dyDescent="0.3">
      <c r="A19281" s="2">
        <f>ROW()</f>
        <v>19281</v>
      </c>
      <c r="E19281" s="50"/>
    </row>
    <row r="19282" spans="1:5" ht="14.4" x14ac:dyDescent="0.3">
      <c r="A19282" s="2">
        <f>ROW()</f>
        <v>19282</v>
      </c>
      <c r="E19282" s="50"/>
    </row>
    <row r="19283" spans="1:5" ht="14.4" x14ac:dyDescent="0.3">
      <c r="A19283" s="2">
        <f>ROW()</f>
        <v>19283</v>
      </c>
      <c r="E19283" s="50"/>
    </row>
    <row r="19284" spans="1:5" ht="14.4" x14ac:dyDescent="0.3">
      <c r="A19284" s="2">
        <f>ROW()</f>
        <v>19284</v>
      </c>
      <c r="E19284" s="50"/>
    </row>
    <row r="19285" spans="1:5" ht="14.4" x14ac:dyDescent="0.3">
      <c r="A19285" s="2">
        <f>ROW()</f>
        <v>19285</v>
      </c>
      <c r="E19285" s="50"/>
    </row>
    <row r="19286" spans="1:5" ht="14.4" x14ac:dyDescent="0.3">
      <c r="A19286" s="2">
        <f>ROW()</f>
        <v>19286</v>
      </c>
      <c r="E19286" s="50"/>
    </row>
    <row r="19287" spans="1:5" ht="14.4" x14ac:dyDescent="0.3">
      <c r="A19287" s="2">
        <f>ROW()</f>
        <v>19287</v>
      </c>
      <c r="E19287" s="50"/>
    </row>
    <row r="19288" spans="1:5" ht="14.4" x14ac:dyDescent="0.3">
      <c r="A19288" s="2">
        <f>ROW()</f>
        <v>19288</v>
      </c>
      <c r="E19288" s="50"/>
    </row>
    <row r="19289" spans="1:5" ht="14.4" x14ac:dyDescent="0.3">
      <c r="A19289" s="2">
        <f>ROW()</f>
        <v>19289</v>
      </c>
      <c r="E19289" s="50"/>
    </row>
    <row r="19290" spans="1:5" ht="14.4" x14ac:dyDescent="0.3">
      <c r="A19290" s="2">
        <f>ROW()</f>
        <v>19290</v>
      </c>
      <c r="E19290" s="50"/>
    </row>
    <row r="19291" spans="1:5" ht="14.4" x14ac:dyDescent="0.3">
      <c r="A19291" s="2">
        <f>ROW()</f>
        <v>19291</v>
      </c>
      <c r="E19291" s="50"/>
    </row>
    <row r="19292" spans="1:5" ht="14.4" x14ac:dyDescent="0.3">
      <c r="A19292" s="2">
        <f>ROW()</f>
        <v>19292</v>
      </c>
      <c r="E19292" s="50"/>
    </row>
    <row r="19293" spans="1:5" ht="14.4" x14ac:dyDescent="0.3">
      <c r="A19293" s="2">
        <f>ROW()</f>
        <v>19293</v>
      </c>
      <c r="E19293" s="50"/>
    </row>
    <row r="19294" spans="1:5" ht="14.4" x14ac:dyDescent="0.3">
      <c r="A19294" s="2">
        <f>ROW()</f>
        <v>19294</v>
      </c>
      <c r="E19294" s="50"/>
    </row>
    <row r="19295" spans="1:5" ht="14.4" x14ac:dyDescent="0.3">
      <c r="A19295" s="2">
        <f>ROW()</f>
        <v>19295</v>
      </c>
      <c r="E19295" s="50"/>
    </row>
    <row r="19296" spans="1:5" ht="14.4" x14ac:dyDescent="0.3">
      <c r="A19296" s="2">
        <f>ROW()</f>
        <v>19296</v>
      </c>
      <c r="E19296" s="50"/>
    </row>
    <row r="19297" spans="1:5" ht="14.4" x14ac:dyDescent="0.3">
      <c r="A19297" s="2">
        <f>ROW()</f>
        <v>19297</v>
      </c>
      <c r="E19297" s="50"/>
    </row>
    <row r="19298" spans="1:5" ht="14.4" x14ac:dyDescent="0.3">
      <c r="A19298" s="2">
        <f>ROW()</f>
        <v>19298</v>
      </c>
      <c r="E19298" s="50"/>
    </row>
    <row r="19299" spans="1:5" ht="14.4" x14ac:dyDescent="0.3">
      <c r="A19299" s="2">
        <f>ROW()</f>
        <v>19299</v>
      </c>
      <c r="E19299" s="50"/>
    </row>
    <row r="19300" spans="1:5" ht="14.4" x14ac:dyDescent="0.3">
      <c r="A19300" s="2">
        <f>ROW()</f>
        <v>19300</v>
      </c>
      <c r="E19300" s="50"/>
    </row>
    <row r="19301" spans="1:5" ht="14.4" x14ac:dyDescent="0.3">
      <c r="A19301" s="2">
        <f>ROW()</f>
        <v>19301</v>
      </c>
      <c r="E19301" s="50"/>
    </row>
    <row r="19302" spans="1:5" ht="14.4" x14ac:dyDescent="0.3">
      <c r="A19302" s="2">
        <f>ROW()</f>
        <v>19302</v>
      </c>
      <c r="E19302" s="50"/>
    </row>
    <row r="19303" spans="1:5" ht="14.4" x14ac:dyDescent="0.3">
      <c r="A19303" s="2">
        <f>ROW()</f>
        <v>19303</v>
      </c>
      <c r="E19303" s="50"/>
    </row>
    <row r="19304" spans="1:5" ht="14.4" x14ac:dyDescent="0.3">
      <c r="A19304" s="2">
        <f>ROW()</f>
        <v>19304</v>
      </c>
      <c r="E19304" s="50"/>
    </row>
    <row r="19305" spans="1:5" ht="14.4" x14ac:dyDescent="0.3">
      <c r="A19305" s="2">
        <f>ROW()</f>
        <v>19305</v>
      </c>
      <c r="E19305" s="50"/>
    </row>
    <row r="19306" spans="1:5" ht="14.4" x14ac:dyDescent="0.3">
      <c r="A19306" s="2">
        <f>ROW()</f>
        <v>19306</v>
      </c>
      <c r="E19306" s="50"/>
    </row>
    <row r="19307" spans="1:5" ht="14.4" x14ac:dyDescent="0.3">
      <c r="A19307" s="2">
        <f>ROW()</f>
        <v>19307</v>
      </c>
      <c r="E19307" s="50"/>
    </row>
    <row r="19308" spans="1:5" ht="14.4" x14ac:dyDescent="0.3">
      <c r="A19308" s="2">
        <f>ROW()</f>
        <v>19308</v>
      </c>
      <c r="E19308" s="50"/>
    </row>
    <row r="19309" spans="1:5" ht="14.4" x14ac:dyDescent="0.3">
      <c r="A19309" s="2">
        <f>ROW()</f>
        <v>19309</v>
      </c>
      <c r="E19309" s="50"/>
    </row>
    <row r="19310" spans="1:5" ht="14.4" x14ac:dyDescent="0.3">
      <c r="A19310" s="2">
        <f>ROW()</f>
        <v>19310</v>
      </c>
      <c r="E19310" s="50"/>
    </row>
    <row r="19311" spans="1:5" ht="14.4" x14ac:dyDescent="0.3">
      <c r="A19311" s="2">
        <f>ROW()</f>
        <v>19311</v>
      </c>
      <c r="E19311" s="50"/>
    </row>
    <row r="19312" spans="1:5" ht="14.4" x14ac:dyDescent="0.3">
      <c r="A19312" s="2">
        <f>ROW()</f>
        <v>19312</v>
      </c>
      <c r="E19312" s="50"/>
    </row>
    <row r="19313" spans="1:5" ht="14.4" x14ac:dyDescent="0.3">
      <c r="A19313" s="2">
        <f>ROW()</f>
        <v>19313</v>
      </c>
      <c r="E19313" s="50"/>
    </row>
    <row r="19314" spans="1:5" ht="14.4" x14ac:dyDescent="0.3">
      <c r="A19314" s="2">
        <f>ROW()</f>
        <v>19314</v>
      </c>
      <c r="E19314" s="50"/>
    </row>
    <row r="19315" spans="1:5" ht="14.4" x14ac:dyDescent="0.3">
      <c r="A19315" s="2">
        <f>ROW()</f>
        <v>19315</v>
      </c>
      <c r="E19315" s="50"/>
    </row>
    <row r="19316" spans="1:5" ht="14.4" x14ac:dyDescent="0.3">
      <c r="A19316" s="2">
        <f>ROW()</f>
        <v>19316</v>
      </c>
      <c r="E19316" s="50"/>
    </row>
    <row r="19317" spans="1:5" ht="14.4" x14ac:dyDescent="0.3">
      <c r="A19317" s="2">
        <f>ROW()</f>
        <v>19317</v>
      </c>
      <c r="E19317" s="50"/>
    </row>
    <row r="19318" spans="1:5" ht="14.4" x14ac:dyDescent="0.3">
      <c r="A19318" s="2">
        <f>ROW()</f>
        <v>19318</v>
      </c>
      <c r="E19318" s="50"/>
    </row>
    <row r="19319" spans="1:5" ht="14.4" x14ac:dyDescent="0.3">
      <c r="A19319" s="2">
        <f>ROW()</f>
        <v>19319</v>
      </c>
      <c r="E19319" s="50"/>
    </row>
    <row r="19320" spans="1:5" ht="14.4" x14ac:dyDescent="0.3">
      <c r="A19320" s="2">
        <f>ROW()</f>
        <v>19320</v>
      </c>
      <c r="E19320" s="50"/>
    </row>
    <row r="19321" spans="1:5" ht="14.4" x14ac:dyDescent="0.3">
      <c r="A19321" s="2">
        <f>ROW()</f>
        <v>19321</v>
      </c>
      <c r="E19321" s="50"/>
    </row>
    <row r="19322" spans="1:5" ht="14.4" x14ac:dyDescent="0.3">
      <c r="A19322" s="2">
        <f>ROW()</f>
        <v>19322</v>
      </c>
      <c r="E19322" s="50"/>
    </row>
    <row r="19323" spans="1:5" ht="14.4" x14ac:dyDescent="0.3">
      <c r="A19323" s="2">
        <f>ROW()</f>
        <v>19323</v>
      </c>
      <c r="E19323" s="50"/>
    </row>
    <row r="19324" spans="1:5" ht="14.4" x14ac:dyDescent="0.3">
      <c r="A19324" s="2">
        <f>ROW()</f>
        <v>19324</v>
      </c>
      <c r="E19324" s="50"/>
    </row>
    <row r="19325" spans="1:5" ht="14.4" x14ac:dyDescent="0.3">
      <c r="A19325" s="2">
        <f>ROW()</f>
        <v>19325</v>
      </c>
      <c r="E19325" s="50"/>
    </row>
    <row r="19326" spans="1:5" ht="14.4" x14ac:dyDescent="0.3">
      <c r="A19326" s="2">
        <f>ROW()</f>
        <v>19326</v>
      </c>
      <c r="E19326" s="50"/>
    </row>
    <row r="19327" spans="1:5" ht="14.4" x14ac:dyDescent="0.3">
      <c r="A19327" s="2">
        <f>ROW()</f>
        <v>19327</v>
      </c>
      <c r="E19327" s="50"/>
    </row>
    <row r="19328" spans="1:5" ht="14.4" x14ac:dyDescent="0.3">
      <c r="A19328" s="2">
        <f>ROW()</f>
        <v>19328</v>
      </c>
      <c r="E19328" s="50"/>
    </row>
    <row r="19329" spans="1:5" ht="14.4" x14ac:dyDescent="0.3">
      <c r="A19329" s="2">
        <f>ROW()</f>
        <v>19329</v>
      </c>
      <c r="E19329" s="50"/>
    </row>
    <row r="19330" spans="1:5" ht="14.4" x14ac:dyDescent="0.3">
      <c r="A19330" s="2">
        <f>ROW()</f>
        <v>19330</v>
      </c>
      <c r="E19330" s="50"/>
    </row>
    <row r="19331" spans="1:5" ht="14.4" x14ac:dyDescent="0.3">
      <c r="A19331" s="2">
        <f>ROW()</f>
        <v>19331</v>
      </c>
      <c r="E19331" s="50"/>
    </row>
    <row r="19332" spans="1:5" ht="14.4" x14ac:dyDescent="0.3">
      <c r="A19332" s="2">
        <f>ROW()</f>
        <v>19332</v>
      </c>
      <c r="E19332" s="50"/>
    </row>
    <row r="19333" spans="1:5" ht="14.4" x14ac:dyDescent="0.3">
      <c r="A19333" s="2">
        <f>ROW()</f>
        <v>19333</v>
      </c>
      <c r="E19333" s="50"/>
    </row>
    <row r="19334" spans="1:5" ht="14.4" x14ac:dyDescent="0.3">
      <c r="A19334" s="2">
        <f>ROW()</f>
        <v>19334</v>
      </c>
      <c r="E19334" s="50"/>
    </row>
    <row r="19335" spans="1:5" ht="14.4" x14ac:dyDescent="0.3">
      <c r="A19335" s="2">
        <f>ROW()</f>
        <v>19335</v>
      </c>
      <c r="E19335" s="50"/>
    </row>
    <row r="19336" spans="1:5" ht="14.4" x14ac:dyDescent="0.3">
      <c r="A19336" s="2">
        <f>ROW()</f>
        <v>19336</v>
      </c>
      <c r="E19336" s="50"/>
    </row>
    <row r="19337" spans="1:5" ht="14.4" x14ac:dyDescent="0.3">
      <c r="A19337" s="2">
        <f>ROW()</f>
        <v>19337</v>
      </c>
      <c r="E19337" s="50"/>
    </row>
    <row r="19338" spans="1:5" ht="14.4" x14ac:dyDescent="0.3">
      <c r="A19338" s="2">
        <f>ROW()</f>
        <v>19338</v>
      </c>
      <c r="E19338" s="50"/>
    </row>
    <row r="19339" spans="1:5" ht="14.4" x14ac:dyDescent="0.3">
      <c r="A19339" s="2">
        <f>ROW()</f>
        <v>19339</v>
      </c>
      <c r="E19339" s="50"/>
    </row>
    <row r="19340" spans="1:5" ht="14.4" x14ac:dyDescent="0.3">
      <c r="A19340" s="2">
        <f>ROW()</f>
        <v>19340</v>
      </c>
      <c r="E19340" s="50"/>
    </row>
    <row r="19341" spans="1:5" ht="14.4" x14ac:dyDescent="0.3">
      <c r="A19341" s="2">
        <f>ROW()</f>
        <v>19341</v>
      </c>
      <c r="E19341" s="50"/>
    </row>
    <row r="19342" spans="1:5" ht="14.4" x14ac:dyDescent="0.3">
      <c r="A19342" s="2">
        <f>ROW()</f>
        <v>19342</v>
      </c>
      <c r="E19342" s="50"/>
    </row>
    <row r="19343" spans="1:5" ht="14.4" x14ac:dyDescent="0.3">
      <c r="A19343" s="2">
        <f>ROW()</f>
        <v>19343</v>
      </c>
      <c r="E19343" s="50"/>
    </row>
    <row r="19344" spans="1:5" ht="14.4" x14ac:dyDescent="0.3">
      <c r="A19344" s="2">
        <f>ROW()</f>
        <v>19344</v>
      </c>
      <c r="E19344" s="50"/>
    </row>
    <row r="19345" spans="1:5" ht="14.4" x14ac:dyDescent="0.3">
      <c r="A19345" s="2">
        <f>ROW()</f>
        <v>19345</v>
      </c>
      <c r="E19345" s="50"/>
    </row>
    <row r="19346" spans="1:5" ht="14.4" x14ac:dyDescent="0.3">
      <c r="A19346" s="2">
        <f>ROW()</f>
        <v>19346</v>
      </c>
      <c r="E19346" s="50"/>
    </row>
    <row r="19347" spans="1:5" ht="14.4" x14ac:dyDescent="0.3">
      <c r="A19347" s="2">
        <f>ROW()</f>
        <v>19347</v>
      </c>
      <c r="E19347" s="50"/>
    </row>
    <row r="19348" spans="1:5" ht="14.4" x14ac:dyDescent="0.3">
      <c r="A19348" s="2">
        <f>ROW()</f>
        <v>19348</v>
      </c>
      <c r="E19348" s="50"/>
    </row>
    <row r="19349" spans="1:5" ht="14.4" x14ac:dyDescent="0.3">
      <c r="A19349" s="2">
        <f>ROW()</f>
        <v>19349</v>
      </c>
      <c r="E19349" s="50"/>
    </row>
    <row r="19350" spans="1:5" ht="14.4" x14ac:dyDescent="0.3">
      <c r="A19350" s="2">
        <f>ROW()</f>
        <v>19350</v>
      </c>
      <c r="E19350" s="50"/>
    </row>
    <row r="19351" spans="1:5" ht="14.4" x14ac:dyDescent="0.3">
      <c r="A19351" s="2">
        <f>ROW()</f>
        <v>19351</v>
      </c>
      <c r="E19351" s="50"/>
    </row>
    <row r="19352" spans="1:5" ht="14.4" x14ac:dyDescent="0.3">
      <c r="A19352" s="2">
        <f>ROW()</f>
        <v>19352</v>
      </c>
      <c r="E19352" s="50"/>
    </row>
    <row r="19353" spans="1:5" ht="14.4" x14ac:dyDescent="0.3">
      <c r="A19353" s="2">
        <f>ROW()</f>
        <v>19353</v>
      </c>
      <c r="E19353" s="50"/>
    </row>
    <row r="19354" spans="1:5" ht="14.4" x14ac:dyDescent="0.3">
      <c r="A19354" s="2">
        <f>ROW()</f>
        <v>19354</v>
      </c>
      <c r="E19354" s="50"/>
    </row>
    <row r="19355" spans="1:5" ht="14.4" x14ac:dyDescent="0.3">
      <c r="A19355" s="2">
        <f>ROW()</f>
        <v>19355</v>
      </c>
      <c r="E19355" s="50"/>
    </row>
    <row r="19356" spans="1:5" ht="14.4" x14ac:dyDescent="0.3">
      <c r="A19356" s="2">
        <f>ROW()</f>
        <v>19356</v>
      </c>
      <c r="E19356" s="50"/>
    </row>
    <row r="19357" spans="1:5" ht="14.4" x14ac:dyDescent="0.3">
      <c r="A19357" s="2">
        <f>ROW()</f>
        <v>19357</v>
      </c>
      <c r="E19357" s="50"/>
    </row>
    <row r="19358" spans="1:5" ht="14.4" x14ac:dyDescent="0.3">
      <c r="A19358" s="2">
        <f>ROW()</f>
        <v>19358</v>
      </c>
      <c r="E19358" s="50"/>
    </row>
    <row r="19359" spans="1:5" ht="14.4" x14ac:dyDescent="0.3">
      <c r="A19359" s="2">
        <f>ROW()</f>
        <v>19359</v>
      </c>
      <c r="E19359" s="50"/>
    </row>
    <row r="19360" spans="1:5" ht="14.4" x14ac:dyDescent="0.3">
      <c r="A19360" s="2">
        <f>ROW()</f>
        <v>19360</v>
      </c>
      <c r="E19360" s="50"/>
    </row>
    <row r="19361" spans="1:5" ht="14.4" x14ac:dyDescent="0.3">
      <c r="A19361" s="2">
        <f>ROW()</f>
        <v>19361</v>
      </c>
      <c r="E19361" s="50"/>
    </row>
    <row r="19362" spans="1:5" ht="14.4" x14ac:dyDescent="0.3">
      <c r="A19362" s="2">
        <f>ROW()</f>
        <v>19362</v>
      </c>
      <c r="E19362" s="50"/>
    </row>
    <row r="19363" spans="1:5" ht="14.4" x14ac:dyDescent="0.3">
      <c r="A19363" s="2">
        <f>ROW()</f>
        <v>19363</v>
      </c>
      <c r="E19363" s="50"/>
    </row>
    <row r="19364" spans="1:5" ht="14.4" x14ac:dyDescent="0.3">
      <c r="A19364" s="2">
        <f>ROW()</f>
        <v>19364</v>
      </c>
      <c r="E19364" s="50"/>
    </row>
    <row r="19365" spans="1:5" ht="14.4" x14ac:dyDescent="0.3">
      <c r="A19365" s="2">
        <f>ROW()</f>
        <v>19365</v>
      </c>
      <c r="E19365" s="50"/>
    </row>
    <row r="19366" spans="1:5" ht="14.4" x14ac:dyDescent="0.3">
      <c r="A19366" s="2">
        <f>ROW()</f>
        <v>19366</v>
      </c>
      <c r="E19366" s="50"/>
    </row>
    <row r="19367" spans="1:5" ht="14.4" x14ac:dyDescent="0.3">
      <c r="A19367" s="2">
        <f>ROW()</f>
        <v>19367</v>
      </c>
      <c r="E19367" s="50"/>
    </row>
    <row r="19368" spans="1:5" ht="14.4" x14ac:dyDescent="0.3">
      <c r="A19368" s="2">
        <f>ROW()</f>
        <v>19368</v>
      </c>
      <c r="E19368" s="50"/>
    </row>
    <row r="19369" spans="1:5" ht="14.4" x14ac:dyDescent="0.3">
      <c r="A19369" s="2">
        <f>ROW()</f>
        <v>19369</v>
      </c>
      <c r="E19369" s="50"/>
    </row>
    <row r="19370" spans="1:5" ht="14.4" x14ac:dyDescent="0.3">
      <c r="A19370" s="2">
        <f>ROW()</f>
        <v>19370</v>
      </c>
      <c r="E19370" s="50"/>
    </row>
    <row r="19371" spans="1:5" ht="14.4" x14ac:dyDescent="0.3">
      <c r="A19371" s="2">
        <f>ROW()</f>
        <v>19371</v>
      </c>
      <c r="E19371" s="50"/>
    </row>
    <row r="19372" spans="1:5" ht="14.4" x14ac:dyDescent="0.3">
      <c r="A19372" s="2">
        <f>ROW()</f>
        <v>19372</v>
      </c>
      <c r="E19372" s="50"/>
    </row>
    <row r="19373" spans="1:5" ht="14.4" x14ac:dyDescent="0.3">
      <c r="A19373" s="2">
        <f>ROW()</f>
        <v>19373</v>
      </c>
      <c r="E19373" s="50"/>
    </row>
    <row r="19374" spans="1:5" ht="14.4" x14ac:dyDescent="0.3">
      <c r="A19374" s="2">
        <f>ROW()</f>
        <v>19374</v>
      </c>
      <c r="E19374" s="50"/>
    </row>
    <row r="19375" spans="1:5" ht="14.4" x14ac:dyDescent="0.3">
      <c r="A19375" s="2">
        <f>ROW()</f>
        <v>19375</v>
      </c>
      <c r="E19375" s="50"/>
    </row>
    <row r="19376" spans="1:5" ht="14.4" x14ac:dyDescent="0.3">
      <c r="A19376" s="2">
        <f>ROW()</f>
        <v>19376</v>
      </c>
      <c r="E19376" s="50"/>
    </row>
    <row r="19377" spans="1:5" ht="14.4" x14ac:dyDescent="0.3">
      <c r="A19377" s="2">
        <f>ROW()</f>
        <v>19377</v>
      </c>
      <c r="E19377" s="50"/>
    </row>
    <row r="19378" spans="1:5" ht="14.4" x14ac:dyDescent="0.3">
      <c r="A19378" s="2">
        <f>ROW()</f>
        <v>19378</v>
      </c>
      <c r="E19378" s="50"/>
    </row>
    <row r="19379" spans="1:5" ht="14.4" x14ac:dyDescent="0.3">
      <c r="A19379" s="2">
        <f>ROW()</f>
        <v>19379</v>
      </c>
      <c r="E19379" s="50"/>
    </row>
    <row r="19380" spans="1:5" ht="14.4" x14ac:dyDescent="0.3">
      <c r="A19380" s="2">
        <f>ROW()</f>
        <v>19380</v>
      </c>
      <c r="E19380" s="50"/>
    </row>
    <row r="19381" spans="1:5" ht="14.4" x14ac:dyDescent="0.3">
      <c r="A19381" s="2">
        <f>ROW()</f>
        <v>19381</v>
      </c>
      <c r="E19381" s="50"/>
    </row>
    <row r="19382" spans="1:5" ht="14.4" x14ac:dyDescent="0.3">
      <c r="A19382" s="2">
        <f>ROW()</f>
        <v>19382</v>
      </c>
      <c r="E19382" s="50"/>
    </row>
    <row r="19383" spans="1:5" ht="14.4" x14ac:dyDescent="0.3">
      <c r="A19383" s="2">
        <f>ROW()</f>
        <v>19383</v>
      </c>
      <c r="E19383" s="50"/>
    </row>
    <row r="19384" spans="1:5" ht="14.4" x14ac:dyDescent="0.3">
      <c r="A19384" s="2">
        <f>ROW()</f>
        <v>19384</v>
      </c>
      <c r="E19384" s="50"/>
    </row>
    <row r="19385" spans="1:5" ht="14.4" x14ac:dyDescent="0.3">
      <c r="A19385" s="2">
        <f>ROW()</f>
        <v>19385</v>
      </c>
      <c r="E19385" s="50"/>
    </row>
    <row r="19386" spans="1:5" ht="14.4" x14ac:dyDescent="0.3">
      <c r="A19386" s="2">
        <f>ROW()</f>
        <v>19386</v>
      </c>
      <c r="E19386" s="50"/>
    </row>
    <row r="19387" spans="1:5" ht="14.4" x14ac:dyDescent="0.3">
      <c r="A19387" s="2">
        <f>ROW()</f>
        <v>19387</v>
      </c>
      <c r="E19387" s="50"/>
    </row>
    <row r="19388" spans="1:5" ht="14.4" x14ac:dyDescent="0.3">
      <c r="A19388" s="2">
        <f>ROW()</f>
        <v>19388</v>
      </c>
      <c r="E19388" s="50"/>
    </row>
    <row r="19389" spans="1:5" ht="14.4" x14ac:dyDescent="0.3">
      <c r="A19389" s="2">
        <f>ROW()</f>
        <v>19389</v>
      </c>
      <c r="E19389" s="50"/>
    </row>
    <row r="19390" spans="1:5" ht="14.4" x14ac:dyDescent="0.3">
      <c r="A19390" s="2">
        <f>ROW()</f>
        <v>19390</v>
      </c>
      <c r="E19390" s="50"/>
    </row>
    <row r="19391" spans="1:5" ht="14.4" x14ac:dyDescent="0.3">
      <c r="A19391" s="2">
        <f>ROW()</f>
        <v>19391</v>
      </c>
      <c r="E19391" s="50"/>
    </row>
    <row r="19392" spans="1:5" ht="14.4" x14ac:dyDescent="0.3">
      <c r="A19392" s="2">
        <f>ROW()</f>
        <v>19392</v>
      </c>
      <c r="E19392" s="50"/>
    </row>
    <row r="19393" spans="1:5" ht="14.4" x14ac:dyDescent="0.3">
      <c r="A19393" s="2">
        <f>ROW()</f>
        <v>19393</v>
      </c>
      <c r="E19393" s="50"/>
    </row>
    <row r="19394" spans="1:5" ht="14.4" x14ac:dyDescent="0.3">
      <c r="A19394" s="2">
        <f>ROW()</f>
        <v>19394</v>
      </c>
      <c r="E19394" s="50"/>
    </row>
    <row r="19395" spans="1:5" ht="14.4" x14ac:dyDescent="0.3">
      <c r="A19395" s="2">
        <f>ROW()</f>
        <v>19395</v>
      </c>
      <c r="E19395" s="50"/>
    </row>
    <row r="19396" spans="1:5" ht="14.4" x14ac:dyDescent="0.3">
      <c r="A19396" s="2">
        <f>ROW()</f>
        <v>19396</v>
      </c>
      <c r="E19396" s="50"/>
    </row>
    <row r="19397" spans="1:5" ht="14.4" x14ac:dyDescent="0.3">
      <c r="A19397" s="2">
        <f>ROW()</f>
        <v>19397</v>
      </c>
      <c r="E19397" s="50"/>
    </row>
    <row r="19398" spans="1:5" ht="14.4" x14ac:dyDescent="0.3">
      <c r="A19398" s="2">
        <f>ROW()</f>
        <v>19398</v>
      </c>
      <c r="E19398" s="50"/>
    </row>
    <row r="19399" spans="1:5" ht="14.4" x14ac:dyDescent="0.3">
      <c r="A19399" s="2">
        <f>ROW()</f>
        <v>19399</v>
      </c>
      <c r="E19399" s="50"/>
    </row>
    <row r="19400" spans="1:5" ht="14.4" x14ac:dyDescent="0.3">
      <c r="A19400" s="2">
        <f>ROW()</f>
        <v>19400</v>
      </c>
      <c r="E19400" s="50"/>
    </row>
    <row r="19401" spans="1:5" ht="14.4" x14ac:dyDescent="0.3">
      <c r="A19401" s="2">
        <f>ROW()</f>
        <v>19401</v>
      </c>
      <c r="E19401" s="50"/>
    </row>
    <row r="19402" spans="1:5" ht="14.4" x14ac:dyDescent="0.3">
      <c r="A19402" s="2">
        <f>ROW()</f>
        <v>19402</v>
      </c>
      <c r="E19402" s="50"/>
    </row>
    <row r="19403" spans="1:5" ht="14.4" x14ac:dyDescent="0.3">
      <c r="A19403" s="2">
        <f>ROW()</f>
        <v>19403</v>
      </c>
      <c r="E19403" s="50"/>
    </row>
    <row r="19404" spans="1:5" ht="14.4" x14ac:dyDescent="0.3">
      <c r="A19404" s="2">
        <f>ROW()</f>
        <v>19404</v>
      </c>
      <c r="E19404" s="50"/>
    </row>
    <row r="19405" spans="1:5" ht="14.4" x14ac:dyDescent="0.3">
      <c r="A19405" s="2">
        <f>ROW()</f>
        <v>19405</v>
      </c>
      <c r="E19405" s="50"/>
    </row>
    <row r="19406" spans="1:5" ht="14.4" x14ac:dyDescent="0.3">
      <c r="A19406" s="2">
        <f>ROW()</f>
        <v>19406</v>
      </c>
      <c r="E19406" s="50"/>
    </row>
    <row r="19407" spans="1:5" ht="14.4" x14ac:dyDescent="0.3">
      <c r="A19407" s="2">
        <f>ROW()</f>
        <v>19407</v>
      </c>
      <c r="E19407" s="50"/>
    </row>
    <row r="19408" spans="1:5" ht="14.4" x14ac:dyDescent="0.3">
      <c r="A19408" s="2">
        <f>ROW()</f>
        <v>19408</v>
      </c>
      <c r="E19408" s="50"/>
    </row>
    <row r="19409" spans="1:5" ht="14.4" x14ac:dyDescent="0.3">
      <c r="A19409" s="2">
        <f>ROW()</f>
        <v>19409</v>
      </c>
      <c r="E19409" s="50"/>
    </row>
    <row r="19410" spans="1:5" ht="14.4" x14ac:dyDescent="0.3">
      <c r="A19410" s="2">
        <f>ROW()</f>
        <v>19410</v>
      </c>
      <c r="E19410" s="50"/>
    </row>
    <row r="19411" spans="1:5" ht="14.4" x14ac:dyDescent="0.3">
      <c r="A19411" s="2">
        <f>ROW()</f>
        <v>19411</v>
      </c>
      <c r="E19411" s="50"/>
    </row>
    <row r="19412" spans="1:5" ht="14.4" x14ac:dyDescent="0.3">
      <c r="A19412" s="2">
        <f>ROW()</f>
        <v>19412</v>
      </c>
      <c r="E19412" s="50"/>
    </row>
    <row r="19413" spans="1:5" ht="14.4" x14ac:dyDescent="0.3">
      <c r="A19413" s="2">
        <f>ROW()</f>
        <v>19413</v>
      </c>
      <c r="E19413" s="50"/>
    </row>
    <row r="19414" spans="1:5" ht="14.4" x14ac:dyDescent="0.3">
      <c r="A19414" s="2">
        <f>ROW()</f>
        <v>19414</v>
      </c>
      <c r="E19414" s="50"/>
    </row>
    <row r="19415" spans="1:5" ht="14.4" x14ac:dyDescent="0.3">
      <c r="A19415" s="2">
        <f>ROW()</f>
        <v>19415</v>
      </c>
      <c r="E19415" s="50"/>
    </row>
    <row r="19416" spans="1:5" ht="14.4" x14ac:dyDescent="0.3">
      <c r="A19416" s="2">
        <f>ROW()</f>
        <v>19416</v>
      </c>
      <c r="E19416" s="50"/>
    </row>
    <row r="19417" spans="1:5" ht="14.4" x14ac:dyDescent="0.3">
      <c r="A19417" s="2">
        <f>ROW()</f>
        <v>19417</v>
      </c>
      <c r="E19417" s="50"/>
    </row>
    <row r="19418" spans="1:5" ht="14.4" x14ac:dyDescent="0.3">
      <c r="A19418" s="2">
        <f>ROW()</f>
        <v>19418</v>
      </c>
      <c r="E19418" s="50"/>
    </row>
    <row r="19419" spans="1:5" ht="14.4" x14ac:dyDescent="0.3">
      <c r="A19419" s="2">
        <f>ROW()</f>
        <v>19419</v>
      </c>
      <c r="E19419" s="50"/>
    </row>
    <row r="19420" spans="1:5" ht="14.4" x14ac:dyDescent="0.3">
      <c r="A19420" s="2">
        <f>ROW()</f>
        <v>19420</v>
      </c>
      <c r="E19420" s="50"/>
    </row>
    <row r="19421" spans="1:5" ht="14.4" x14ac:dyDescent="0.3">
      <c r="A19421" s="2">
        <f>ROW()</f>
        <v>19421</v>
      </c>
      <c r="E19421" s="50"/>
    </row>
    <row r="19422" spans="1:5" ht="14.4" x14ac:dyDescent="0.3">
      <c r="A19422" s="2">
        <f>ROW()</f>
        <v>19422</v>
      </c>
      <c r="E19422" s="50"/>
    </row>
    <row r="19423" spans="1:5" ht="14.4" x14ac:dyDescent="0.3">
      <c r="A19423" s="2">
        <f>ROW()</f>
        <v>19423</v>
      </c>
      <c r="E19423" s="50"/>
    </row>
    <row r="19424" spans="1:5" ht="14.4" x14ac:dyDescent="0.3">
      <c r="A19424" s="2">
        <f>ROW()</f>
        <v>19424</v>
      </c>
      <c r="E19424" s="50"/>
    </row>
    <row r="19425" spans="1:5" ht="14.4" x14ac:dyDescent="0.3">
      <c r="A19425" s="2">
        <f>ROW()</f>
        <v>19425</v>
      </c>
      <c r="E19425" s="50"/>
    </row>
    <row r="19426" spans="1:5" ht="14.4" x14ac:dyDescent="0.3">
      <c r="A19426" s="2">
        <f>ROW()</f>
        <v>19426</v>
      </c>
      <c r="E19426" s="50"/>
    </row>
    <row r="19427" spans="1:5" ht="14.4" x14ac:dyDescent="0.3">
      <c r="A19427" s="2">
        <f>ROW()</f>
        <v>19427</v>
      </c>
      <c r="E19427" s="50"/>
    </row>
    <row r="19428" spans="1:5" ht="14.4" x14ac:dyDescent="0.3">
      <c r="A19428" s="2">
        <f>ROW()</f>
        <v>19428</v>
      </c>
      <c r="E19428" s="50"/>
    </row>
    <row r="19429" spans="1:5" ht="14.4" x14ac:dyDescent="0.3">
      <c r="A19429" s="2">
        <f>ROW()</f>
        <v>19429</v>
      </c>
      <c r="E19429" s="50"/>
    </row>
    <row r="19430" spans="1:5" ht="14.4" x14ac:dyDescent="0.3">
      <c r="A19430" s="2">
        <f>ROW()</f>
        <v>19430</v>
      </c>
      <c r="E19430" s="50"/>
    </row>
    <row r="19431" spans="1:5" ht="14.4" x14ac:dyDescent="0.3">
      <c r="A19431" s="2">
        <f>ROW()</f>
        <v>19431</v>
      </c>
      <c r="E19431" s="50"/>
    </row>
    <row r="19432" spans="1:5" ht="14.4" x14ac:dyDescent="0.3">
      <c r="A19432" s="2">
        <f>ROW()</f>
        <v>19432</v>
      </c>
      <c r="E19432" s="50"/>
    </row>
    <row r="19433" spans="1:5" ht="14.4" x14ac:dyDescent="0.3">
      <c r="A19433" s="2">
        <f>ROW()</f>
        <v>19433</v>
      </c>
      <c r="E19433" s="50"/>
    </row>
    <row r="19434" spans="1:5" ht="14.4" x14ac:dyDescent="0.3">
      <c r="A19434" s="2">
        <f>ROW()</f>
        <v>19434</v>
      </c>
      <c r="E19434" s="50"/>
    </row>
    <row r="19435" spans="1:5" ht="14.4" x14ac:dyDescent="0.3">
      <c r="A19435" s="2">
        <f>ROW()</f>
        <v>19435</v>
      </c>
      <c r="E19435" s="50"/>
    </row>
    <row r="19436" spans="1:5" ht="14.4" x14ac:dyDescent="0.3">
      <c r="A19436" s="2">
        <f>ROW()</f>
        <v>19436</v>
      </c>
      <c r="E19436" s="50"/>
    </row>
    <row r="19437" spans="1:5" ht="14.4" x14ac:dyDescent="0.3">
      <c r="A19437" s="2">
        <f>ROW()</f>
        <v>19437</v>
      </c>
      <c r="E19437" s="50"/>
    </row>
    <row r="19438" spans="1:5" ht="14.4" x14ac:dyDescent="0.3">
      <c r="A19438" s="2">
        <f>ROW()</f>
        <v>19438</v>
      </c>
      <c r="E19438" s="50"/>
    </row>
    <row r="19439" spans="1:5" ht="14.4" x14ac:dyDescent="0.3">
      <c r="A19439" s="2">
        <f>ROW()</f>
        <v>19439</v>
      </c>
      <c r="E19439" s="50"/>
    </row>
    <row r="19440" spans="1:5" ht="14.4" x14ac:dyDescent="0.3">
      <c r="A19440" s="2">
        <f>ROW()</f>
        <v>19440</v>
      </c>
      <c r="E19440" s="50"/>
    </row>
    <row r="19441" spans="1:5" ht="14.4" x14ac:dyDescent="0.3">
      <c r="A19441" s="2">
        <f>ROW()</f>
        <v>19441</v>
      </c>
      <c r="E19441" s="50"/>
    </row>
    <row r="19442" spans="1:5" ht="14.4" x14ac:dyDescent="0.3">
      <c r="A19442" s="2">
        <f>ROW()</f>
        <v>19442</v>
      </c>
      <c r="E19442" s="50"/>
    </row>
    <row r="19443" spans="1:5" ht="14.4" x14ac:dyDescent="0.3">
      <c r="A19443" s="2">
        <f>ROW()</f>
        <v>19443</v>
      </c>
      <c r="E19443" s="50"/>
    </row>
    <row r="19444" spans="1:5" ht="14.4" x14ac:dyDescent="0.3">
      <c r="A19444" s="2">
        <f>ROW()</f>
        <v>19444</v>
      </c>
      <c r="E19444" s="50"/>
    </row>
    <row r="19445" spans="1:5" ht="14.4" x14ac:dyDescent="0.3">
      <c r="A19445" s="2">
        <f>ROW()</f>
        <v>19445</v>
      </c>
      <c r="E19445" s="50"/>
    </row>
    <row r="19446" spans="1:5" ht="14.4" x14ac:dyDescent="0.3">
      <c r="A19446" s="2">
        <f>ROW()</f>
        <v>19446</v>
      </c>
      <c r="E19446" s="50"/>
    </row>
    <row r="19447" spans="1:5" ht="14.4" x14ac:dyDescent="0.3">
      <c r="A19447" s="2">
        <f>ROW()</f>
        <v>19447</v>
      </c>
      <c r="E19447" s="50"/>
    </row>
    <row r="19448" spans="1:5" ht="14.4" x14ac:dyDescent="0.3">
      <c r="A19448" s="2">
        <f>ROW()</f>
        <v>19448</v>
      </c>
      <c r="E19448" s="50"/>
    </row>
    <row r="19449" spans="1:5" ht="14.4" x14ac:dyDescent="0.3">
      <c r="A19449" s="2">
        <f>ROW()</f>
        <v>19449</v>
      </c>
      <c r="E19449" s="50"/>
    </row>
    <row r="19450" spans="1:5" ht="14.4" x14ac:dyDescent="0.3">
      <c r="A19450" s="2">
        <f>ROW()</f>
        <v>19450</v>
      </c>
      <c r="E19450" s="50"/>
    </row>
    <row r="19451" spans="1:5" ht="14.4" x14ac:dyDescent="0.3">
      <c r="A19451" s="2">
        <f>ROW()</f>
        <v>19451</v>
      </c>
      <c r="E19451" s="50"/>
    </row>
    <row r="19452" spans="1:5" ht="14.4" x14ac:dyDescent="0.3">
      <c r="A19452" s="2">
        <f>ROW()</f>
        <v>19452</v>
      </c>
      <c r="E19452" s="50"/>
    </row>
    <row r="19453" spans="1:5" ht="14.4" x14ac:dyDescent="0.3">
      <c r="A19453" s="2">
        <f>ROW()</f>
        <v>19453</v>
      </c>
      <c r="E19453" s="50"/>
    </row>
    <row r="19454" spans="1:5" ht="14.4" x14ac:dyDescent="0.3">
      <c r="A19454" s="2">
        <f>ROW()</f>
        <v>19454</v>
      </c>
      <c r="E19454" s="50"/>
    </row>
    <row r="19455" spans="1:5" ht="14.4" x14ac:dyDescent="0.3">
      <c r="A19455" s="2">
        <f>ROW()</f>
        <v>19455</v>
      </c>
      <c r="E19455" s="50"/>
    </row>
    <row r="19456" spans="1:5" ht="14.4" x14ac:dyDescent="0.3">
      <c r="A19456" s="2">
        <f>ROW()</f>
        <v>19456</v>
      </c>
      <c r="E19456" s="50"/>
    </row>
    <row r="19457" spans="1:5" ht="14.4" x14ac:dyDescent="0.3">
      <c r="A19457" s="2">
        <f>ROW()</f>
        <v>19457</v>
      </c>
      <c r="E19457" s="50"/>
    </row>
    <row r="19458" spans="1:5" ht="14.4" x14ac:dyDescent="0.3">
      <c r="A19458" s="2">
        <f>ROW()</f>
        <v>19458</v>
      </c>
      <c r="E19458" s="50"/>
    </row>
    <row r="19459" spans="1:5" ht="14.4" x14ac:dyDescent="0.3">
      <c r="A19459" s="2">
        <f>ROW()</f>
        <v>19459</v>
      </c>
      <c r="E19459" s="50"/>
    </row>
    <row r="19460" spans="1:5" ht="14.4" x14ac:dyDescent="0.3">
      <c r="A19460" s="2">
        <f>ROW()</f>
        <v>19460</v>
      </c>
      <c r="E19460" s="50"/>
    </row>
    <row r="19461" spans="1:5" ht="14.4" x14ac:dyDescent="0.3">
      <c r="A19461" s="2">
        <f>ROW()</f>
        <v>19461</v>
      </c>
      <c r="E19461" s="50"/>
    </row>
    <row r="19462" spans="1:5" ht="14.4" x14ac:dyDescent="0.3">
      <c r="A19462" s="2">
        <f>ROW()</f>
        <v>19462</v>
      </c>
      <c r="E19462" s="50"/>
    </row>
    <row r="19463" spans="1:5" ht="14.4" x14ac:dyDescent="0.3">
      <c r="A19463" s="2">
        <f>ROW()</f>
        <v>19463</v>
      </c>
      <c r="E19463" s="50"/>
    </row>
    <row r="19464" spans="1:5" ht="14.4" x14ac:dyDescent="0.3">
      <c r="A19464" s="2">
        <f>ROW()</f>
        <v>19464</v>
      </c>
      <c r="E19464" s="50"/>
    </row>
    <row r="19465" spans="1:5" ht="14.4" x14ac:dyDescent="0.3">
      <c r="A19465" s="2">
        <f>ROW()</f>
        <v>19465</v>
      </c>
      <c r="E19465" s="50"/>
    </row>
    <row r="19466" spans="1:5" ht="14.4" x14ac:dyDescent="0.3">
      <c r="A19466" s="2">
        <f>ROW()</f>
        <v>19466</v>
      </c>
      <c r="E19466" s="50"/>
    </row>
    <row r="19467" spans="1:5" ht="14.4" x14ac:dyDescent="0.3">
      <c r="A19467" s="2">
        <f>ROW()</f>
        <v>19467</v>
      </c>
      <c r="E19467" s="50"/>
    </row>
    <row r="19468" spans="1:5" ht="14.4" x14ac:dyDescent="0.3">
      <c r="A19468" s="2">
        <f>ROW()</f>
        <v>19468</v>
      </c>
      <c r="E19468" s="50"/>
    </row>
    <row r="19469" spans="1:5" ht="14.4" x14ac:dyDescent="0.3">
      <c r="A19469" s="2">
        <f>ROW()</f>
        <v>19469</v>
      </c>
      <c r="E19469" s="50"/>
    </row>
    <row r="19470" spans="1:5" ht="14.4" x14ac:dyDescent="0.3">
      <c r="A19470" s="2">
        <f>ROW()</f>
        <v>19470</v>
      </c>
      <c r="E19470" s="50"/>
    </row>
    <row r="19471" spans="1:5" ht="14.4" x14ac:dyDescent="0.3">
      <c r="A19471" s="2">
        <f>ROW()</f>
        <v>19471</v>
      </c>
      <c r="E19471" s="50"/>
    </row>
    <row r="19472" spans="1:5" ht="14.4" x14ac:dyDescent="0.3">
      <c r="A19472" s="2">
        <f>ROW()</f>
        <v>19472</v>
      </c>
      <c r="E19472" s="50"/>
    </row>
    <row r="19473" spans="1:5" ht="14.4" x14ac:dyDescent="0.3">
      <c r="A19473" s="2">
        <f>ROW()</f>
        <v>19473</v>
      </c>
      <c r="E19473" s="50"/>
    </row>
    <row r="19474" spans="1:5" ht="14.4" x14ac:dyDescent="0.3">
      <c r="A19474" s="2">
        <f>ROW()</f>
        <v>19474</v>
      </c>
      <c r="E19474" s="50"/>
    </row>
    <row r="19475" spans="1:5" ht="14.4" x14ac:dyDescent="0.3">
      <c r="A19475" s="2">
        <f>ROW()</f>
        <v>19475</v>
      </c>
      <c r="E19475" s="50"/>
    </row>
    <row r="19476" spans="1:5" ht="14.4" x14ac:dyDescent="0.3">
      <c r="A19476" s="2">
        <f>ROW()</f>
        <v>19476</v>
      </c>
      <c r="E19476" s="50"/>
    </row>
    <row r="19477" spans="1:5" ht="14.4" x14ac:dyDescent="0.3">
      <c r="A19477" s="2">
        <f>ROW()</f>
        <v>19477</v>
      </c>
      <c r="E19477" s="50"/>
    </row>
    <row r="19478" spans="1:5" ht="14.4" x14ac:dyDescent="0.3">
      <c r="A19478" s="2">
        <f>ROW()</f>
        <v>19478</v>
      </c>
      <c r="E19478" s="50"/>
    </row>
    <row r="19479" spans="1:5" ht="14.4" x14ac:dyDescent="0.3">
      <c r="A19479" s="2">
        <f>ROW()</f>
        <v>19479</v>
      </c>
      <c r="E19479" s="50"/>
    </row>
    <row r="19480" spans="1:5" ht="14.4" x14ac:dyDescent="0.3">
      <c r="A19480" s="2">
        <f>ROW()</f>
        <v>19480</v>
      </c>
      <c r="E19480" s="50"/>
    </row>
    <row r="19481" spans="1:5" ht="14.4" x14ac:dyDescent="0.3">
      <c r="A19481" s="2">
        <f>ROW()</f>
        <v>19481</v>
      </c>
      <c r="E19481" s="50"/>
    </row>
    <row r="19482" spans="1:5" ht="14.4" x14ac:dyDescent="0.3">
      <c r="A19482" s="2">
        <f>ROW()</f>
        <v>19482</v>
      </c>
      <c r="E19482" s="50"/>
    </row>
    <row r="19483" spans="1:5" ht="14.4" x14ac:dyDescent="0.3">
      <c r="A19483" s="2">
        <f>ROW()</f>
        <v>19483</v>
      </c>
      <c r="E19483" s="50"/>
    </row>
    <row r="19484" spans="1:5" ht="14.4" x14ac:dyDescent="0.3">
      <c r="A19484" s="2">
        <f>ROW()</f>
        <v>19484</v>
      </c>
      <c r="E19484" s="50"/>
    </row>
    <row r="19485" spans="1:5" ht="14.4" x14ac:dyDescent="0.3">
      <c r="A19485" s="2">
        <f>ROW()</f>
        <v>19485</v>
      </c>
      <c r="E19485" s="50"/>
    </row>
    <row r="19486" spans="1:5" ht="14.4" x14ac:dyDescent="0.3">
      <c r="A19486" s="2">
        <f>ROW()</f>
        <v>19486</v>
      </c>
      <c r="E19486" s="50"/>
    </row>
    <row r="19487" spans="1:5" ht="14.4" x14ac:dyDescent="0.3">
      <c r="A19487" s="2">
        <f>ROW()</f>
        <v>19487</v>
      </c>
      <c r="E19487" s="50"/>
    </row>
    <row r="19488" spans="1:5" ht="14.4" x14ac:dyDescent="0.3">
      <c r="A19488" s="2">
        <f>ROW()</f>
        <v>19488</v>
      </c>
      <c r="E19488" s="50"/>
    </row>
    <row r="19489" spans="1:5" ht="14.4" x14ac:dyDescent="0.3">
      <c r="A19489" s="2">
        <f>ROW()</f>
        <v>19489</v>
      </c>
      <c r="E19489" s="50"/>
    </row>
    <row r="19490" spans="1:5" ht="14.4" x14ac:dyDescent="0.3">
      <c r="A19490" s="2">
        <f>ROW()</f>
        <v>19490</v>
      </c>
      <c r="E19490" s="50"/>
    </row>
    <row r="19491" spans="1:5" ht="14.4" x14ac:dyDescent="0.3">
      <c r="A19491" s="2">
        <f>ROW()</f>
        <v>19491</v>
      </c>
      <c r="E19491" s="50"/>
    </row>
    <row r="19492" spans="1:5" ht="14.4" x14ac:dyDescent="0.3">
      <c r="A19492" s="2">
        <f>ROW()</f>
        <v>19492</v>
      </c>
      <c r="E19492" s="50"/>
    </row>
    <row r="19493" spans="1:5" ht="14.4" x14ac:dyDescent="0.3">
      <c r="A19493" s="2">
        <f>ROW()</f>
        <v>19493</v>
      </c>
      <c r="E19493" s="50"/>
    </row>
    <row r="19494" spans="1:5" ht="14.4" x14ac:dyDescent="0.3">
      <c r="A19494" s="2">
        <f>ROW()</f>
        <v>19494</v>
      </c>
      <c r="E19494" s="50"/>
    </row>
    <row r="19495" spans="1:5" ht="14.4" x14ac:dyDescent="0.3">
      <c r="A19495" s="2">
        <f>ROW()</f>
        <v>19495</v>
      </c>
      <c r="E19495" s="50"/>
    </row>
    <row r="19496" spans="1:5" ht="14.4" x14ac:dyDescent="0.3">
      <c r="A19496" s="2">
        <f>ROW()</f>
        <v>19496</v>
      </c>
      <c r="E19496" s="50"/>
    </row>
    <row r="19497" spans="1:5" ht="14.4" x14ac:dyDescent="0.3">
      <c r="A19497" s="2">
        <f>ROW()</f>
        <v>19497</v>
      </c>
      <c r="E19497" s="50"/>
    </row>
    <row r="19498" spans="1:5" ht="14.4" x14ac:dyDescent="0.3">
      <c r="A19498" s="2">
        <f>ROW()</f>
        <v>19498</v>
      </c>
      <c r="E19498" s="50"/>
    </row>
    <row r="19499" spans="1:5" ht="14.4" x14ac:dyDescent="0.3">
      <c r="A19499" s="2">
        <f>ROW()</f>
        <v>19499</v>
      </c>
      <c r="E19499" s="50"/>
    </row>
    <row r="19500" spans="1:5" ht="14.4" x14ac:dyDescent="0.3">
      <c r="A19500" s="2">
        <f>ROW()</f>
        <v>19500</v>
      </c>
      <c r="E19500" s="50"/>
    </row>
    <row r="19501" spans="1:5" ht="14.4" x14ac:dyDescent="0.3">
      <c r="A19501" s="2">
        <f>ROW()</f>
        <v>19501</v>
      </c>
      <c r="E19501" s="50"/>
    </row>
    <row r="19502" spans="1:5" ht="14.4" x14ac:dyDescent="0.3">
      <c r="A19502" s="2">
        <f>ROW()</f>
        <v>19502</v>
      </c>
      <c r="E19502" s="50"/>
    </row>
    <row r="19503" spans="1:5" ht="14.4" x14ac:dyDescent="0.3">
      <c r="A19503" s="2">
        <f>ROW()</f>
        <v>19503</v>
      </c>
      <c r="E19503" s="50"/>
    </row>
    <row r="19504" spans="1:5" ht="14.4" x14ac:dyDescent="0.3">
      <c r="A19504" s="2">
        <f>ROW()</f>
        <v>19504</v>
      </c>
      <c r="E19504" s="50"/>
    </row>
    <row r="19505" spans="1:5" ht="14.4" x14ac:dyDescent="0.3">
      <c r="A19505" s="2">
        <f>ROW()</f>
        <v>19505</v>
      </c>
      <c r="E19505" s="50"/>
    </row>
    <row r="19506" spans="1:5" ht="14.4" x14ac:dyDescent="0.3">
      <c r="A19506" s="2">
        <f>ROW()</f>
        <v>19506</v>
      </c>
      <c r="E19506" s="50"/>
    </row>
    <row r="19507" spans="1:5" ht="14.4" x14ac:dyDescent="0.3">
      <c r="A19507" s="2">
        <f>ROW()</f>
        <v>19507</v>
      </c>
      <c r="E19507" s="50"/>
    </row>
    <row r="19508" spans="1:5" ht="14.4" x14ac:dyDescent="0.3">
      <c r="A19508" s="2">
        <f>ROW()</f>
        <v>19508</v>
      </c>
      <c r="E19508" s="50"/>
    </row>
    <row r="19509" spans="1:5" ht="14.4" x14ac:dyDescent="0.3">
      <c r="A19509" s="2">
        <f>ROW()</f>
        <v>19509</v>
      </c>
      <c r="E19509" s="50"/>
    </row>
    <row r="19510" spans="1:5" ht="14.4" x14ac:dyDescent="0.3">
      <c r="A19510" s="2">
        <f>ROW()</f>
        <v>19510</v>
      </c>
      <c r="E19510" s="50"/>
    </row>
    <row r="19511" spans="1:5" ht="14.4" x14ac:dyDescent="0.3">
      <c r="A19511" s="2">
        <f>ROW()</f>
        <v>19511</v>
      </c>
      <c r="E19511" s="50"/>
    </row>
    <row r="19512" spans="1:5" ht="14.4" x14ac:dyDescent="0.3">
      <c r="A19512" s="2">
        <f>ROW()</f>
        <v>19512</v>
      </c>
      <c r="E19512" s="50"/>
    </row>
    <row r="19513" spans="1:5" ht="14.4" x14ac:dyDescent="0.3">
      <c r="A19513" s="2">
        <f>ROW()</f>
        <v>19513</v>
      </c>
      <c r="E19513" s="50"/>
    </row>
    <row r="19514" spans="1:5" ht="14.4" x14ac:dyDescent="0.3">
      <c r="A19514" s="2">
        <f>ROW()</f>
        <v>19514</v>
      </c>
      <c r="E19514" s="50"/>
    </row>
    <row r="19515" spans="1:5" ht="14.4" x14ac:dyDescent="0.3">
      <c r="A19515" s="2">
        <f>ROW()</f>
        <v>19515</v>
      </c>
      <c r="E19515" s="50"/>
    </row>
    <row r="19516" spans="1:5" ht="14.4" x14ac:dyDescent="0.3">
      <c r="A19516" s="2">
        <f>ROW()</f>
        <v>19516</v>
      </c>
      <c r="E19516" s="50"/>
    </row>
    <row r="19517" spans="1:5" ht="14.4" x14ac:dyDescent="0.3">
      <c r="A19517" s="2">
        <f>ROW()</f>
        <v>19517</v>
      </c>
      <c r="E19517" s="50"/>
    </row>
    <row r="19518" spans="1:5" ht="14.4" x14ac:dyDescent="0.3">
      <c r="A19518" s="2">
        <f>ROW()</f>
        <v>19518</v>
      </c>
      <c r="E19518" s="50"/>
    </row>
    <row r="19519" spans="1:5" ht="14.4" x14ac:dyDescent="0.3">
      <c r="A19519" s="2">
        <f>ROW()</f>
        <v>19519</v>
      </c>
      <c r="E19519" s="50"/>
    </row>
    <row r="19520" spans="1:5" ht="14.4" x14ac:dyDescent="0.3">
      <c r="A19520" s="2">
        <f>ROW()</f>
        <v>19520</v>
      </c>
      <c r="E19520" s="50"/>
    </row>
    <row r="19521" spans="1:5" ht="14.4" x14ac:dyDescent="0.3">
      <c r="A19521" s="2">
        <f>ROW()</f>
        <v>19521</v>
      </c>
      <c r="E19521" s="50"/>
    </row>
    <row r="19522" spans="1:5" ht="14.4" x14ac:dyDescent="0.3">
      <c r="A19522" s="2">
        <f>ROW()</f>
        <v>19522</v>
      </c>
      <c r="E19522" s="50"/>
    </row>
    <row r="19523" spans="1:5" ht="14.4" x14ac:dyDescent="0.3">
      <c r="A19523" s="2">
        <f>ROW()</f>
        <v>19523</v>
      </c>
      <c r="E19523" s="50"/>
    </row>
    <row r="19524" spans="1:5" ht="14.4" x14ac:dyDescent="0.3">
      <c r="A19524" s="2">
        <f>ROW()</f>
        <v>19524</v>
      </c>
      <c r="E19524" s="50"/>
    </row>
    <row r="19525" spans="1:5" ht="14.4" x14ac:dyDescent="0.3">
      <c r="A19525" s="2">
        <f>ROW()</f>
        <v>19525</v>
      </c>
      <c r="E19525" s="50"/>
    </row>
    <row r="19526" spans="1:5" ht="14.4" x14ac:dyDescent="0.3">
      <c r="A19526" s="2">
        <f>ROW()</f>
        <v>19526</v>
      </c>
      <c r="E19526" s="50"/>
    </row>
    <row r="19527" spans="1:5" ht="14.4" x14ac:dyDescent="0.3">
      <c r="A19527" s="2">
        <f>ROW()</f>
        <v>19527</v>
      </c>
      <c r="E19527" s="50"/>
    </row>
    <row r="19528" spans="1:5" ht="14.4" x14ac:dyDescent="0.3">
      <c r="A19528" s="2">
        <f>ROW()</f>
        <v>19528</v>
      </c>
      <c r="E19528" s="50"/>
    </row>
    <row r="19529" spans="1:5" ht="14.4" x14ac:dyDescent="0.3">
      <c r="A19529" s="2">
        <f>ROW()</f>
        <v>19529</v>
      </c>
      <c r="E19529" s="50"/>
    </row>
    <row r="19530" spans="1:5" ht="14.4" x14ac:dyDescent="0.3">
      <c r="A19530" s="2">
        <f>ROW()</f>
        <v>19530</v>
      </c>
      <c r="E19530" s="50"/>
    </row>
    <row r="19531" spans="1:5" ht="14.4" x14ac:dyDescent="0.3">
      <c r="A19531" s="2">
        <f>ROW()</f>
        <v>19531</v>
      </c>
      <c r="E19531" s="50"/>
    </row>
    <row r="19532" spans="1:5" ht="14.4" x14ac:dyDescent="0.3">
      <c r="A19532" s="2">
        <f>ROW()</f>
        <v>19532</v>
      </c>
      <c r="E19532" s="50"/>
    </row>
    <row r="19533" spans="1:5" ht="14.4" x14ac:dyDescent="0.3">
      <c r="A19533" s="2">
        <f>ROW()</f>
        <v>19533</v>
      </c>
      <c r="E19533" s="50"/>
    </row>
    <row r="19534" spans="1:5" ht="14.4" x14ac:dyDescent="0.3">
      <c r="A19534" s="2">
        <f>ROW()</f>
        <v>19534</v>
      </c>
      <c r="E19534" s="50"/>
    </row>
    <row r="19535" spans="1:5" ht="14.4" x14ac:dyDescent="0.3">
      <c r="A19535" s="2">
        <f>ROW()</f>
        <v>19535</v>
      </c>
      <c r="E19535" s="50"/>
    </row>
    <row r="19536" spans="1:5" ht="14.4" x14ac:dyDescent="0.3">
      <c r="A19536" s="2">
        <f>ROW()</f>
        <v>19536</v>
      </c>
      <c r="E19536" s="50"/>
    </row>
    <row r="19537" spans="1:5" ht="14.4" x14ac:dyDescent="0.3">
      <c r="A19537" s="2">
        <f>ROW()</f>
        <v>19537</v>
      </c>
      <c r="E19537" s="50"/>
    </row>
    <row r="19538" spans="1:5" ht="14.4" x14ac:dyDescent="0.3">
      <c r="A19538" s="2">
        <f>ROW()</f>
        <v>19538</v>
      </c>
      <c r="E19538" s="50"/>
    </row>
    <row r="19539" spans="1:5" ht="14.4" x14ac:dyDescent="0.3">
      <c r="A19539" s="2">
        <f>ROW()</f>
        <v>19539</v>
      </c>
      <c r="E19539" s="50"/>
    </row>
    <row r="19540" spans="1:5" ht="14.4" x14ac:dyDescent="0.3">
      <c r="A19540" s="2">
        <f>ROW()</f>
        <v>19540</v>
      </c>
      <c r="E19540" s="50"/>
    </row>
    <row r="19541" spans="1:5" ht="14.4" x14ac:dyDescent="0.3">
      <c r="A19541" s="2">
        <f>ROW()</f>
        <v>19541</v>
      </c>
      <c r="E19541" s="50"/>
    </row>
    <row r="19542" spans="1:5" ht="14.4" x14ac:dyDescent="0.3">
      <c r="A19542" s="2">
        <f>ROW()</f>
        <v>19542</v>
      </c>
      <c r="E19542" s="50"/>
    </row>
    <row r="19543" spans="1:5" ht="14.4" x14ac:dyDescent="0.3">
      <c r="A19543" s="2">
        <f>ROW()</f>
        <v>19543</v>
      </c>
      <c r="E19543" s="50"/>
    </row>
    <row r="19544" spans="1:5" ht="14.4" x14ac:dyDescent="0.3">
      <c r="A19544" s="2">
        <f>ROW()</f>
        <v>19544</v>
      </c>
      <c r="E19544" s="50"/>
    </row>
    <row r="19545" spans="1:5" ht="14.4" x14ac:dyDescent="0.3">
      <c r="A19545" s="2">
        <f>ROW()</f>
        <v>19545</v>
      </c>
      <c r="E19545" s="50"/>
    </row>
    <row r="19546" spans="1:5" ht="14.4" x14ac:dyDescent="0.3">
      <c r="A19546" s="2">
        <f>ROW()</f>
        <v>19546</v>
      </c>
      <c r="E19546" s="50"/>
    </row>
    <row r="19547" spans="1:5" ht="14.4" x14ac:dyDescent="0.3">
      <c r="A19547" s="2">
        <f>ROW()</f>
        <v>19547</v>
      </c>
      <c r="E19547" s="50"/>
    </row>
    <row r="19548" spans="1:5" ht="14.4" x14ac:dyDescent="0.3">
      <c r="A19548" s="2">
        <f>ROW()</f>
        <v>19548</v>
      </c>
      <c r="E19548" s="50"/>
    </row>
    <row r="19549" spans="1:5" ht="14.4" x14ac:dyDescent="0.3">
      <c r="A19549" s="2">
        <f>ROW()</f>
        <v>19549</v>
      </c>
      <c r="E19549" s="50"/>
    </row>
    <row r="19550" spans="1:5" ht="14.4" x14ac:dyDescent="0.3">
      <c r="A19550" s="2">
        <f>ROW()</f>
        <v>19550</v>
      </c>
      <c r="E19550" s="50"/>
    </row>
    <row r="19551" spans="1:5" ht="14.4" x14ac:dyDescent="0.3">
      <c r="A19551" s="2">
        <f>ROW()</f>
        <v>19551</v>
      </c>
      <c r="E19551" s="50"/>
    </row>
    <row r="19552" spans="1:5" ht="14.4" x14ac:dyDescent="0.3">
      <c r="A19552" s="2">
        <f>ROW()</f>
        <v>19552</v>
      </c>
      <c r="E19552" s="50"/>
    </row>
    <row r="19553" spans="1:5" ht="14.4" x14ac:dyDescent="0.3">
      <c r="A19553" s="2">
        <f>ROW()</f>
        <v>19553</v>
      </c>
      <c r="E19553" s="50"/>
    </row>
    <row r="19554" spans="1:5" ht="14.4" x14ac:dyDescent="0.3">
      <c r="A19554" s="2">
        <f>ROW()</f>
        <v>19554</v>
      </c>
      <c r="E19554" s="50"/>
    </row>
    <row r="19555" spans="1:5" ht="14.4" x14ac:dyDescent="0.3">
      <c r="A19555" s="2">
        <f>ROW()</f>
        <v>19555</v>
      </c>
      <c r="E19555" s="50"/>
    </row>
    <row r="19556" spans="1:5" ht="14.4" x14ac:dyDescent="0.3">
      <c r="A19556" s="2">
        <f>ROW()</f>
        <v>19556</v>
      </c>
      <c r="E19556" s="50"/>
    </row>
    <row r="19557" spans="1:5" ht="14.4" x14ac:dyDescent="0.3">
      <c r="A19557" s="2">
        <f>ROW()</f>
        <v>19557</v>
      </c>
      <c r="E19557" s="50"/>
    </row>
    <row r="19558" spans="1:5" ht="14.4" x14ac:dyDescent="0.3">
      <c r="A19558" s="2">
        <f>ROW()</f>
        <v>19558</v>
      </c>
      <c r="E19558" s="50"/>
    </row>
    <row r="19559" spans="1:5" ht="14.4" x14ac:dyDescent="0.3">
      <c r="A19559" s="2">
        <f>ROW()</f>
        <v>19559</v>
      </c>
      <c r="E19559" s="50"/>
    </row>
    <row r="19560" spans="1:5" ht="14.4" x14ac:dyDescent="0.3">
      <c r="A19560" s="2">
        <f>ROW()</f>
        <v>19560</v>
      </c>
      <c r="E19560" s="50"/>
    </row>
    <row r="19561" spans="1:5" ht="14.4" x14ac:dyDescent="0.3">
      <c r="A19561" s="2">
        <f>ROW()</f>
        <v>19561</v>
      </c>
      <c r="E19561" s="50"/>
    </row>
    <row r="19562" spans="1:5" ht="14.4" x14ac:dyDescent="0.3">
      <c r="A19562" s="2">
        <f>ROW()</f>
        <v>19562</v>
      </c>
      <c r="E19562" s="50"/>
    </row>
    <row r="19563" spans="1:5" ht="14.4" x14ac:dyDescent="0.3">
      <c r="A19563" s="2">
        <f>ROW()</f>
        <v>19563</v>
      </c>
      <c r="E19563" s="50"/>
    </row>
    <row r="19564" spans="1:5" ht="14.4" x14ac:dyDescent="0.3">
      <c r="A19564" s="2">
        <f>ROW()</f>
        <v>19564</v>
      </c>
      <c r="E19564" s="50"/>
    </row>
    <row r="19565" spans="1:5" ht="14.4" x14ac:dyDescent="0.3">
      <c r="A19565" s="2">
        <f>ROW()</f>
        <v>19565</v>
      </c>
      <c r="E19565" s="50"/>
    </row>
    <row r="19566" spans="1:5" ht="14.4" x14ac:dyDescent="0.3">
      <c r="A19566" s="2">
        <f>ROW()</f>
        <v>19566</v>
      </c>
      <c r="E19566" s="50"/>
    </row>
    <row r="19567" spans="1:5" ht="14.4" x14ac:dyDescent="0.3">
      <c r="A19567" s="2">
        <f>ROW()</f>
        <v>19567</v>
      </c>
      <c r="E19567" s="50"/>
    </row>
    <row r="19568" spans="1:5" ht="14.4" x14ac:dyDescent="0.3">
      <c r="A19568" s="2">
        <f>ROW()</f>
        <v>19568</v>
      </c>
      <c r="E19568" s="50"/>
    </row>
    <row r="19569" spans="1:5" ht="14.4" x14ac:dyDescent="0.3">
      <c r="A19569" s="2">
        <f>ROW()</f>
        <v>19569</v>
      </c>
      <c r="E19569" s="50"/>
    </row>
    <row r="19570" spans="1:5" ht="14.4" x14ac:dyDescent="0.3">
      <c r="A19570" s="2">
        <f>ROW()</f>
        <v>19570</v>
      </c>
      <c r="E19570" s="50"/>
    </row>
    <row r="19571" spans="1:5" ht="14.4" x14ac:dyDescent="0.3">
      <c r="A19571" s="2">
        <f>ROW()</f>
        <v>19571</v>
      </c>
      <c r="E19571" s="50"/>
    </row>
    <row r="19572" spans="1:5" ht="14.4" x14ac:dyDescent="0.3">
      <c r="A19572" s="2">
        <f>ROW()</f>
        <v>19572</v>
      </c>
      <c r="E19572" s="50"/>
    </row>
    <row r="19573" spans="1:5" ht="14.4" x14ac:dyDescent="0.3">
      <c r="A19573" s="2">
        <f>ROW()</f>
        <v>19573</v>
      </c>
      <c r="E19573" s="50"/>
    </row>
    <row r="19574" spans="1:5" ht="14.4" x14ac:dyDescent="0.3">
      <c r="A19574" s="2">
        <f>ROW()</f>
        <v>19574</v>
      </c>
      <c r="E19574" s="50"/>
    </row>
    <row r="19575" spans="1:5" ht="14.4" x14ac:dyDescent="0.3">
      <c r="A19575" s="2">
        <f>ROW()</f>
        <v>19575</v>
      </c>
      <c r="E19575" s="50"/>
    </row>
    <row r="19576" spans="1:5" ht="14.4" x14ac:dyDescent="0.3">
      <c r="A19576" s="2">
        <f>ROW()</f>
        <v>19576</v>
      </c>
      <c r="E19576" s="50"/>
    </row>
    <row r="19577" spans="1:5" ht="14.4" x14ac:dyDescent="0.3">
      <c r="A19577" s="2">
        <f>ROW()</f>
        <v>19577</v>
      </c>
      <c r="E19577" s="50"/>
    </row>
    <row r="19578" spans="1:5" ht="14.4" x14ac:dyDescent="0.3">
      <c r="A19578" s="2">
        <f>ROW()</f>
        <v>19578</v>
      </c>
      <c r="E19578" s="50"/>
    </row>
    <row r="19579" spans="1:5" ht="14.4" x14ac:dyDescent="0.3">
      <c r="A19579" s="2">
        <f>ROW()</f>
        <v>19579</v>
      </c>
      <c r="E19579" s="50"/>
    </row>
    <row r="19580" spans="1:5" ht="14.4" x14ac:dyDescent="0.3">
      <c r="A19580" s="2">
        <f>ROW()</f>
        <v>19580</v>
      </c>
      <c r="E19580" s="50"/>
    </row>
    <row r="19581" spans="1:5" ht="14.4" x14ac:dyDescent="0.3">
      <c r="A19581" s="2">
        <f>ROW()</f>
        <v>19581</v>
      </c>
      <c r="E19581" s="50"/>
    </row>
    <row r="19582" spans="1:5" ht="14.4" x14ac:dyDescent="0.3">
      <c r="A19582" s="2">
        <f>ROW()</f>
        <v>19582</v>
      </c>
      <c r="E19582" s="50"/>
    </row>
    <row r="19583" spans="1:5" ht="14.4" x14ac:dyDescent="0.3">
      <c r="A19583" s="2">
        <f>ROW()</f>
        <v>19583</v>
      </c>
      <c r="E19583" s="50"/>
    </row>
    <row r="19584" spans="1:5" ht="14.4" x14ac:dyDescent="0.3">
      <c r="A19584" s="2">
        <f>ROW()</f>
        <v>19584</v>
      </c>
      <c r="E19584" s="50"/>
    </row>
    <row r="19585" spans="1:5" ht="14.4" x14ac:dyDescent="0.3">
      <c r="A19585" s="2">
        <f>ROW()</f>
        <v>19585</v>
      </c>
      <c r="E19585" s="50"/>
    </row>
    <row r="19586" spans="1:5" ht="14.4" x14ac:dyDescent="0.3">
      <c r="A19586" s="2">
        <f>ROW()</f>
        <v>19586</v>
      </c>
      <c r="E19586" s="50"/>
    </row>
    <row r="19587" spans="1:5" ht="14.4" x14ac:dyDescent="0.3">
      <c r="A19587" s="2">
        <f>ROW()</f>
        <v>19587</v>
      </c>
      <c r="E19587" s="50"/>
    </row>
    <row r="19588" spans="1:5" ht="14.4" x14ac:dyDescent="0.3">
      <c r="A19588" s="2">
        <f>ROW()</f>
        <v>19588</v>
      </c>
      <c r="E19588" s="50"/>
    </row>
    <row r="19589" spans="1:5" ht="14.4" x14ac:dyDescent="0.3">
      <c r="A19589" s="2">
        <f>ROW()</f>
        <v>19589</v>
      </c>
      <c r="E19589" s="50"/>
    </row>
    <row r="19590" spans="1:5" ht="14.4" x14ac:dyDescent="0.3">
      <c r="A19590" s="2">
        <f>ROW()</f>
        <v>19590</v>
      </c>
      <c r="E19590" s="50"/>
    </row>
    <row r="19591" spans="1:5" ht="14.4" x14ac:dyDescent="0.3">
      <c r="A19591" s="2">
        <f>ROW()</f>
        <v>19591</v>
      </c>
      <c r="E19591" s="50"/>
    </row>
    <row r="19592" spans="1:5" ht="14.4" x14ac:dyDescent="0.3">
      <c r="A19592" s="2">
        <f>ROW()</f>
        <v>19592</v>
      </c>
      <c r="E19592" s="50"/>
    </row>
    <row r="19593" spans="1:5" ht="14.4" x14ac:dyDescent="0.3">
      <c r="A19593" s="2">
        <f>ROW()</f>
        <v>19593</v>
      </c>
      <c r="E19593" s="50"/>
    </row>
    <row r="19594" spans="1:5" ht="14.4" x14ac:dyDescent="0.3">
      <c r="A19594" s="2">
        <f>ROW()</f>
        <v>19594</v>
      </c>
      <c r="E19594" s="50"/>
    </row>
    <row r="19595" spans="1:5" ht="14.4" x14ac:dyDescent="0.3">
      <c r="A19595" s="2">
        <f>ROW()</f>
        <v>19595</v>
      </c>
      <c r="E19595" s="50"/>
    </row>
    <row r="19596" spans="1:5" ht="14.4" x14ac:dyDescent="0.3">
      <c r="A19596" s="2">
        <f>ROW()</f>
        <v>19596</v>
      </c>
      <c r="E19596" s="50"/>
    </row>
    <row r="19597" spans="1:5" ht="14.4" x14ac:dyDescent="0.3">
      <c r="A19597" s="2">
        <f>ROW()</f>
        <v>19597</v>
      </c>
      <c r="E19597" s="50"/>
    </row>
    <row r="19598" spans="1:5" ht="14.4" x14ac:dyDescent="0.3">
      <c r="A19598" s="2">
        <f>ROW()</f>
        <v>19598</v>
      </c>
      <c r="E19598" s="50"/>
    </row>
    <row r="19599" spans="1:5" ht="14.4" x14ac:dyDescent="0.3">
      <c r="A19599" s="2">
        <f>ROW()</f>
        <v>19599</v>
      </c>
      <c r="E19599" s="50"/>
    </row>
    <row r="19600" spans="1:5" ht="14.4" x14ac:dyDescent="0.3">
      <c r="A19600" s="2">
        <f>ROW()</f>
        <v>19600</v>
      </c>
      <c r="E19600" s="50"/>
    </row>
    <row r="19601" spans="1:5" ht="14.4" x14ac:dyDescent="0.3">
      <c r="A19601" s="2">
        <f>ROW()</f>
        <v>19601</v>
      </c>
      <c r="E19601" s="50"/>
    </row>
    <row r="19602" spans="1:5" ht="14.4" x14ac:dyDescent="0.3">
      <c r="A19602" s="2">
        <f>ROW()</f>
        <v>19602</v>
      </c>
      <c r="E19602" s="50"/>
    </row>
    <row r="19603" spans="1:5" ht="14.4" x14ac:dyDescent="0.3">
      <c r="A19603" s="2">
        <f>ROW()</f>
        <v>19603</v>
      </c>
      <c r="E19603" s="50"/>
    </row>
    <row r="19604" spans="1:5" ht="14.4" x14ac:dyDescent="0.3">
      <c r="A19604" s="2">
        <f>ROW()</f>
        <v>19604</v>
      </c>
      <c r="E19604" s="50"/>
    </row>
    <row r="19605" spans="1:5" ht="14.4" x14ac:dyDescent="0.3">
      <c r="A19605" s="2">
        <f>ROW()</f>
        <v>19605</v>
      </c>
      <c r="E19605" s="50"/>
    </row>
    <row r="19606" spans="1:5" ht="14.4" x14ac:dyDescent="0.3">
      <c r="A19606" s="2">
        <f>ROW()</f>
        <v>19606</v>
      </c>
      <c r="E19606" s="50"/>
    </row>
    <row r="19607" spans="1:5" ht="14.4" x14ac:dyDescent="0.3">
      <c r="A19607" s="2">
        <f>ROW()</f>
        <v>19607</v>
      </c>
      <c r="E19607" s="50"/>
    </row>
    <row r="19608" spans="1:5" ht="14.4" x14ac:dyDescent="0.3">
      <c r="A19608" s="2">
        <f>ROW()</f>
        <v>19608</v>
      </c>
      <c r="E19608" s="50"/>
    </row>
    <row r="19609" spans="1:5" ht="14.4" x14ac:dyDescent="0.3">
      <c r="A19609" s="2">
        <f>ROW()</f>
        <v>19609</v>
      </c>
      <c r="E19609" s="50"/>
    </row>
    <row r="19610" spans="1:5" ht="14.4" x14ac:dyDescent="0.3">
      <c r="A19610" s="2">
        <f>ROW()</f>
        <v>19610</v>
      </c>
      <c r="E19610" s="50"/>
    </row>
    <row r="19611" spans="1:5" ht="14.4" x14ac:dyDescent="0.3">
      <c r="A19611" s="2">
        <f>ROW()</f>
        <v>19611</v>
      </c>
      <c r="E19611" s="50"/>
    </row>
    <row r="19612" spans="1:5" ht="14.4" x14ac:dyDescent="0.3">
      <c r="A19612" s="2">
        <f>ROW()</f>
        <v>19612</v>
      </c>
      <c r="E19612" s="50"/>
    </row>
    <row r="19613" spans="1:5" ht="14.4" x14ac:dyDescent="0.3">
      <c r="A19613" s="2">
        <f>ROW()</f>
        <v>19613</v>
      </c>
      <c r="E19613" s="50"/>
    </row>
    <row r="19614" spans="1:5" ht="14.4" x14ac:dyDescent="0.3">
      <c r="A19614" s="2">
        <f>ROW()</f>
        <v>19614</v>
      </c>
      <c r="E19614" s="50"/>
    </row>
    <row r="19615" spans="1:5" ht="14.4" x14ac:dyDescent="0.3">
      <c r="A19615" s="2">
        <f>ROW()</f>
        <v>19615</v>
      </c>
      <c r="E19615" s="50"/>
    </row>
    <row r="19616" spans="1:5" ht="14.4" x14ac:dyDescent="0.3">
      <c r="A19616" s="2">
        <f>ROW()</f>
        <v>19616</v>
      </c>
      <c r="E19616" s="50"/>
    </row>
    <row r="19617" spans="1:5" ht="14.4" x14ac:dyDescent="0.3">
      <c r="A19617" s="2">
        <f>ROW()</f>
        <v>19617</v>
      </c>
      <c r="E19617" s="50"/>
    </row>
    <row r="19618" spans="1:5" ht="14.4" x14ac:dyDescent="0.3">
      <c r="A19618" s="2">
        <f>ROW()</f>
        <v>19618</v>
      </c>
      <c r="E19618" s="50"/>
    </row>
    <row r="19619" spans="1:5" ht="14.4" x14ac:dyDescent="0.3">
      <c r="A19619" s="2">
        <f>ROW()</f>
        <v>19619</v>
      </c>
      <c r="E19619" s="50"/>
    </row>
    <row r="19620" spans="1:5" ht="14.4" x14ac:dyDescent="0.3">
      <c r="A19620" s="2">
        <f>ROW()</f>
        <v>19620</v>
      </c>
      <c r="E19620" s="50"/>
    </row>
    <row r="19621" spans="1:5" ht="14.4" x14ac:dyDescent="0.3">
      <c r="A19621" s="2">
        <f>ROW()</f>
        <v>19621</v>
      </c>
      <c r="E19621" s="50"/>
    </row>
    <row r="19622" spans="1:5" ht="14.4" x14ac:dyDescent="0.3">
      <c r="A19622" s="2">
        <f>ROW()</f>
        <v>19622</v>
      </c>
      <c r="E19622" s="50"/>
    </row>
    <row r="19623" spans="1:5" ht="14.4" x14ac:dyDescent="0.3">
      <c r="A19623" s="2">
        <f>ROW()</f>
        <v>19623</v>
      </c>
      <c r="E19623" s="50"/>
    </row>
    <row r="19624" spans="1:5" ht="14.4" x14ac:dyDescent="0.3">
      <c r="A19624" s="2">
        <f>ROW()</f>
        <v>19624</v>
      </c>
      <c r="E19624" s="50"/>
    </row>
    <row r="19625" spans="1:5" ht="14.4" x14ac:dyDescent="0.3">
      <c r="A19625" s="2">
        <f>ROW()</f>
        <v>19625</v>
      </c>
      <c r="E19625" s="50"/>
    </row>
    <row r="19626" spans="1:5" ht="14.4" x14ac:dyDescent="0.3">
      <c r="A19626" s="2">
        <f>ROW()</f>
        <v>19626</v>
      </c>
      <c r="E19626" s="50"/>
    </row>
    <row r="19627" spans="1:5" ht="14.4" x14ac:dyDescent="0.3">
      <c r="A19627" s="2">
        <f>ROW()</f>
        <v>19627</v>
      </c>
      <c r="E19627" s="50"/>
    </row>
    <row r="19628" spans="1:5" ht="14.4" x14ac:dyDescent="0.3">
      <c r="A19628" s="2">
        <f>ROW()</f>
        <v>19628</v>
      </c>
      <c r="E19628" s="50"/>
    </row>
    <row r="19629" spans="1:5" ht="14.4" x14ac:dyDescent="0.3">
      <c r="A19629" s="2">
        <f>ROW()</f>
        <v>19629</v>
      </c>
      <c r="E19629" s="50"/>
    </row>
    <row r="19630" spans="1:5" ht="14.4" x14ac:dyDescent="0.3">
      <c r="A19630" s="2">
        <f>ROW()</f>
        <v>19630</v>
      </c>
      <c r="E19630" s="50"/>
    </row>
    <row r="19631" spans="1:5" ht="14.4" x14ac:dyDescent="0.3">
      <c r="A19631" s="2">
        <f>ROW()</f>
        <v>19631</v>
      </c>
      <c r="E19631" s="50"/>
    </row>
    <row r="19632" spans="1:5" ht="14.4" x14ac:dyDescent="0.3">
      <c r="A19632" s="2">
        <f>ROW()</f>
        <v>19632</v>
      </c>
      <c r="E19632" s="50"/>
    </row>
    <row r="19633" spans="1:5" ht="14.4" x14ac:dyDescent="0.3">
      <c r="A19633" s="2">
        <f>ROW()</f>
        <v>19633</v>
      </c>
      <c r="E19633" s="50"/>
    </row>
    <row r="19634" spans="1:5" ht="14.4" x14ac:dyDescent="0.3">
      <c r="A19634" s="2">
        <f>ROW()</f>
        <v>19634</v>
      </c>
      <c r="E19634" s="50"/>
    </row>
    <row r="19635" spans="1:5" ht="14.4" x14ac:dyDescent="0.3">
      <c r="A19635" s="2">
        <f>ROW()</f>
        <v>19635</v>
      </c>
      <c r="E19635" s="50"/>
    </row>
    <row r="19636" spans="1:5" ht="14.4" x14ac:dyDescent="0.3">
      <c r="A19636" s="2">
        <f>ROW()</f>
        <v>19636</v>
      </c>
      <c r="E19636" s="50"/>
    </row>
    <row r="19637" spans="1:5" ht="14.4" x14ac:dyDescent="0.3">
      <c r="A19637" s="2">
        <f>ROW()</f>
        <v>19637</v>
      </c>
      <c r="E19637" s="50"/>
    </row>
    <row r="19638" spans="1:5" ht="14.4" x14ac:dyDescent="0.3">
      <c r="A19638" s="2">
        <f>ROW()</f>
        <v>19638</v>
      </c>
      <c r="E19638" s="50"/>
    </row>
    <row r="19639" spans="1:5" ht="14.4" x14ac:dyDescent="0.3">
      <c r="A19639" s="2">
        <f>ROW()</f>
        <v>19639</v>
      </c>
      <c r="E19639" s="50"/>
    </row>
    <row r="19640" spans="1:5" ht="14.4" x14ac:dyDescent="0.3">
      <c r="A19640" s="2">
        <f>ROW()</f>
        <v>19640</v>
      </c>
      <c r="E19640" s="50"/>
    </row>
    <row r="19641" spans="1:5" ht="14.4" x14ac:dyDescent="0.3">
      <c r="A19641" s="2">
        <f>ROW()</f>
        <v>19641</v>
      </c>
      <c r="E19641" s="50"/>
    </row>
    <row r="19642" spans="1:5" ht="14.4" x14ac:dyDescent="0.3">
      <c r="A19642" s="2">
        <f>ROW()</f>
        <v>19642</v>
      </c>
      <c r="E19642" s="50"/>
    </row>
    <row r="19643" spans="1:5" ht="14.4" x14ac:dyDescent="0.3">
      <c r="A19643" s="2">
        <f>ROW()</f>
        <v>19643</v>
      </c>
      <c r="E19643" s="50"/>
    </row>
    <row r="19644" spans="1:5" ht="14.4" x14ac:dyDescent="0.3">
      <c r="A19644" s="2">
        <f>ROW()</f>
        <v>19644</v>
      </c>
      <c r="E19644" s="50"/>
    </row>
    <row r="19645" spans="1:5" ht="14.4" x14ac:dyDescent="0.3">
      <c r="A19645" s="2">
        <f>ROW()</f>
        <v>19645</v>
      </c>
      <c r="E19645" s="50"/>
    </row>
    <row r="19646" spans="1:5" ht="14.4" x14ac:dyDescent="0.3">
      <c r="A19646" s="2">
        <f>ROW()</f>
        <v>19646</v>
      </c>
      <c r="E19646" s="50"/>
    </row>
    <row r="19647" spans="1:5" ht="14.4" x14ac:dyDescent="0.3">
      <c r="A19647" s="2">
        <f>ROW()</f>
        <v>19647</v>
      </c>
      <c r="E19647" s="50"/>
    </row>
    <row r="19648" spans="1:5" ht="14.4" x14ac:dyDescent="0.3">
      <c r="A19648" s="2">
        <f>ROW()</f>
        <v>19648</v>
      </c>
      <c r="E19648" s="50"/>
    </row>
    <row r="19649" spans="1:5" ht="14.4" x14ac:dyDescent="0.3">
      <c r="A19649" s="2">
        <f>ROW()</f>
        <v>19649</v>
      </c>
      <c r="E19649" s="50"/>
    </row>
    <row r="19650" spans="1:5" ht="14.4" x14ac:dyDescent="0.3">
      <c r="A19650" s="2">
        <f>ROW()</f>
        <v>19650</v>
      </c>
      <c r="E19650" s="50"/>
    </row>
    <row r="19651" spans="1:5" ht="14.4" x14ac:dyDescent="0.3">
      <c r="A19651" s="2">
        <f>ROW()</f>
        <v>19651</v>
      </c>
      <c r="E19651" s="50"/>
    </row>
    <row r="19652" spans="1:5" ht="14.4" x14ac:dyDescent="0.3">
      <c r="A19652" s="2">
        <f>ROW()</f>
        <v>19652</v>
      </c>
      <c r="E19652" s="50"/>
    </row>
    <row r="19653" spans="1:5" ht="14.4" x14ac:dyDescent="0.3">
      <c r="A19653" s="2">
        <f>ROW()</f>
        <v>19653</v>
      </c>
      <c r="E19653" s="50"/>
    </row>
    <row r="19654" spans="1:5" ht="14.4" x14ac:dyDescent="0.3">
      <c r="A19654" s="2">
        <f>ROW()</f>
        <v>19654</v>
      </c>
      <c r="E19654" s="50"/>
    </row>
    <row r="19655" spans="1:5" ht="14.4" x14ac:dyDescent="0.3">
      <c r="A19655" s="2">
        <f>ROW()</f>
        <v>19655</v>
      </c>
      <c r="E19655" s="50"/>
    </row>
    <row r="19656" spans="1:5" ht="14.4" x14ac:dyDescent="0.3">
      <c r="A19656" s="2">
        <f>ROW()</f>
        <v>19656</v>
      </c>
      <c r="E19656" s="50"/>
    </row>
    <row r="19657" spans="1:5" ht="14.4" x14ac:dyDescent="0.3">
      <c r="A19657" s="2">
        <f>ROW()</f>
        <v>19657</v>
      </c>
      <c r="E19657" s="50"/>
    </row>
    <row r="19658" spans="1:5" ht="14.4" x14ac:dyDescent="0.3">
      <c r="A19658" s="2">
        <f>ROW()</f>
        <v>19658</v>
      </c>
      <c r="E19658" s="50"/>
    </row>
    <row r="19659" spans="1:5" ht="14.4" x14ac:dyDescent="0.3">
      <c r="A19659" s="2">
        <f>ROW()</f>
        <v>19659</v>
      </c>
      <c r="E19659" s="50"/>
    </row>
    <row r="19660" spans="1:5" ht="14.4" x14ac:dyDescent="0.3">
      <c r="A19660" s="2">
        <f>ROW()</f>
        <v>19660</v>
      </c>
      <c r="E19660" s="50"/>
    </row>
    <row r="19661" spans="1:5" ht="14.4" x14ac:dyDescent="0.3">
      <c r="A19661" s="2">
        <f>ROW()</f>
        <v>19661</v>
      </c>
      <c r="E19661" s="50"/>
    </row>
    <row r="19662" spans="1:5" ht="14.4" x14ac:dyDescent="0.3">
      <c r="A19662" s="2">
        <f>ROW()</f>
        <v>19662</v>
      </c>
      <c r="E19662" s="50"/>
    </row>
    <row r="19663" spans="1:5" ht="14.4" x14ac:dyDescent="0.3">
      <c r="A19663" s="2">
        <f>ROW()</f>
        <v>19663</v>
      </c>
      <c r="E19663" s="50"/>
    </row>
    <row r="19664" spans="1:5" ht="14.4" x14ac:dyDescent="0.3">
      <c r="A19664" s="2">
        <f>ROW()</f>
        <v>19664</v>
      </c>
      <c r="E19664" s="50"/>
    </row>
    <row r="19665" spans="1:5" ht="14.4" x14ac:dyDescent="0.3">
      <c r="A19665" s="2">
        <f>ROW()</f>
        <v>19665</v>
      </c>
      <c r="E19665" s="50"/>
    </row>
    <row r="19666" spans="1:5" ht="14.4" x14ac:dyDescent="0.3">
      <c r="A19666" s="2">
        <f>ROW()</f>
        <v>19666</v>
      </c>
      <c r="E19666" s="50"/>
    </row>
    <row r="19667" spans="1:5" ht="14.4" x14ac:dyDescent="0.3">
      <c r="A19667" s="2">
        <f>ROW()</f>
        <v>19667</v>
      </c>
      <c r="E19667" s="50"/>
    </row>
    <row r="19668" spans="1:5" ht="14.4" x14ac:dyDescent="0.3">
      <c r="A19668" s="2">
        <f>ROW()</f>
        <v>19668</v>
      </c>
      <c r="E19668" s="50"/>
    </row>
    <row r="19669" spans="1:5" ht="14.4" x14ac:dyDescent="0.3">
      <c r="A19669" s="2">
        <f>ROW()</f>
        <v>19669</v>
      </c>
      <c r="E19669" s="50"/>
    </row>
    <row r="19670" spans="1:5" ht="14.4" x14ac:dyDescent="0.3">
      <c r="A19670" s="2">
        <f>ROW()</f>
        <v>19670</v>
      </c>
      <c r="E19670" s="50"/>
    </row>
    <row r="19671" spans="1:5" ht="14.4" x14ac:dyDescent="0.3">
      <c r="A19671" s="2">
        <f>ROW()</f>
        <v>19671</v>
      </c>
      <c r="E19671" s="50"/>
    </row>
    <row r="19672" spans="1:5" ht="14.4" x14ac:dyDescent="0.3">
      <c r="A19672" s="2">
        <f>ROW()</f>
        <v>19672</v>
      </c>
      <c r="E19672" s="50"/>
    </row>
    <row r="19673" spans="1:5" ht="14.4" x14ac:dyDescent="0.3">
      <c r="A19673" s="2">
        <f>ROW()</f>
        <v>19673</v>
      </c>
      <c r="E19673" s="50"/>
    </row>
    <row r="19674" spans="1:5" ht="14.4" x14ac:dyDescent="0.3">
      <c r="A19674" s="2">
        <f>ROW()</f>
        <v>19674</v>
      </c>
      <c r="E19674" s="50"/>
    </row>
    <row r="19675" spans="1:5" ht="14.4" x14ac:dyDescent="0.3">
      <c r="A19675" s="2">
        <f>ROW()</f>
        <v>19675</v>
      </c>
      <c r="E19675" s="50"/>
    </row>
    <row r="19676" spans="1:5" ht="14.4" x14ac:dyDescent="0.3">
      <c r="A19676" s="2">
        <f>ROW()</f>
        <v>19676</v>
      </c>
      <c r="E19676" s="50"/>
    </row>
    <row r="19677" spans="1:5" ht="14.4" x14ac:dyDescent="0.3">
      <c r="A19677" s="2">
        <f>ROW()</f>
        <v>19677</v>
      </c>
      <c r="E19677" s="50"/>
    </row>
    <row r="19678" spans="1:5" ht="14.4" x14ac:dyDescent="0.3">
      <c r="A19678" s="2">
        <f>ROW()</f>
        <v>19678</v>
      </c>
      <c r="E19678" s="50"/>
    </row>
    <row r="19679" spans="1:5" ht="14.4" x14ac:dyDescent="0.3">
      <c r="A19679" s="2">
        <f>ROW()</f>
        <v>19679</v>
      </c>
      <c r="E19679" s="50"/>
    </row>
    <row r="19680" spans="1:5" ht="14.4" x14ac:dyDescent="0.3">
      <c r="A19680" s="2">
        <f>ROW()</f>
        <v>19680</v>
      </c>
      <c r="E19680" s="50"/>
    </row>
    <row r="19681" spans="1:5" ht="14.4" x14ac:dyDescent="0.3">
      <c r="A19681" s="2">
        <f>ROW()</f>
        <v>19681</v>
      </c>
      <c r="E19681" s="50"/>
    </row>
    <row r="19682" spans="1:5" ht="14.4" x14ac:dyDescent="0.3">
      <c r="A19682" s="2">
        <f>ROW()</f>
        <v>19682</v>
      </c>
      <c r="E19682" s="50"/>
    </row>
    <row r="19683" spans="1:5" ht="14.4" x14ac:dyDescent="0.3">
      <c r="A19683" s="2">
        <f>ROW()</f>
        <v>19683</v>
      </c>
      <c r="E19683" s="50"/>
    </row>
    <row r="19684" spans="1:5" ht="14.4" x14ac:dyDescent="0.3">
      <c r="A19684" s="2">
        <f>ROW()</f>
        <v>19684</v>
      </c>
      <c r="E19684" s="50"/>
    </row>
    <row r="19685" spans="1:5" ht="14.4" x14ac:dyDescent="0.3">
      <c r="A19685" s="2">
        <f>ROW()</f>
        <v>19685</v>
      </c>
      <c r="E19685" s="50"/>
    </row>
    <row r="19686" spans="1:5" ht="14.4" x14ac:dyDescent="0.3">
      <c r="A19686" s="2">
        <f>ROW()</f>
        <v>19686</v>
      </c>
      <c r="E19686" s="50"/>
    </row>
    <row r="19687" spans="1:5" ht="14.4" x14ac:dyDescent="0.3">
      <c r="A19687" s="2">
        <f>ROW()</f>
        <v>19687</v>
      </c>
      <c r="E19687" s="50"/>
    </row>
    <row r="19688" spans="1:5" ht="14.4" x14ac:dyDescent="0.3">
      <c r="A19688" s="2">
        <f>ROW()</f>
        <v>19688</v>
      </c>
      <c r="E19688" s="50"/>
    </row>
    <row r="19689" spans="1:5" ht="14.4" x14ac:dyDescent="0.3">
      <c r="A19689" s="2">
        <f>ROW()</f>
        <v>19689</v>
      </c>
      <c r="E19689" s="50"/>
    </row>
    <row r="19690" spans="1:5" ht="14.4" x14ac:dyDescent="0.3">
      <c r="A19690" s="2">
        <f>ROW()</f>
        <v>19690</v>
      </c>
      <c r="E19690" s="50"/>
    </row>
    <row r="19691" spans="1:5" ht="14.4" x14ac:dyDescent="0.3">
      <c r="A19691" s="2">
        <f>ROW()</f>
        <v>19691</v>
      </c>
      <c r="E19691" s="50"/>
    </row>
    <row r="19692" spans="1:5" ht="14.4" x14ac:dyDescent="0.3">
      <c r="A19692" s="2">
        <f>ROW()</f>
        <v>19692</v>
      </c>
      <c r="E19692" s="50"/>
    </row>
    <row r="19693" spans="1:5" ht="14.4" x14ac:dyDescent="0.3">
      <c r="A19693" s="2">
        <f>ROW()</f>
        <v>19693</v>
      </c>
      <c r="E19693" s="50"/>
    </row>
    <row r="19694" spans="1:5" ht="14.4" x14ac:dyDescent="0.3">
      <c r="A19694" s="2">
        <f>ROW()</f>
        <v>19694</v>
      </c>
      <c r="E19694" s="50"/>
    </row>
    <row r="19695" spans="1:5" ht="14.4" x14ac:dyDescent="0.3">
      <c r="A19695" s="2">
        <f>ROW()</f>
        <v>19695</v>
      </c>
      <c r="E19695" s="50"/>
    </row>
    <row r="19696" spans="1:5" ht="14.4" x14ac:dyDescent="0.3">
      <c r="A19696" s="2">
        <f>ROW()</f>
        <v>19696</v>
      </c>
      <c r="E19696" s="50"/>
    </row>
    <row r="19697" spans="1:5" ht="14.4" x14ac:dyDescent="0.3">
      <c r="A19697" s="2">
        <f>ROW()</f>
        <v>19697</v>
      </c>
      <c r="E19697" s="50"/>
    </row>
    <row r="19698" spans="1:5" ht="14.4" x14ac:dyDescent="0.3">
      <c r="A19698" s="2">
        <f>ROW()</f>
        <v>19698</v>
      </c>
      <c r="E19698" s="50"/>
    </row>
    <row r="19699" spans="1:5" ht="14.4" x14ac:dyDescent="0.3">
      <c r="A19699" s="2">
        <f>ROW()</f>
        <v>19699</v>
      </c>
      <c r="E19699" s="50"/>
    </row>
    <row r="19700" spans="1:5" ht="14.4" x14ac:dyDescent="0.3">
      <c r="A19700" s="2">
        <f>ROW()</f>
        <v>19700</v>
      </c>
      <c r="E19700" s="50"/>
    </row>
    <row r="19701" spans="1:5" ht="14.4" x14ac:dyDescent="0.3">
      <c r="A19701" s="2">
        <f>ROW()</f>
        <v>19701</v>
      </c>
      <c r="E19701" s="50"/>
    </row>
    <row r="19702" spans="1:5" ht="14.4" x14ac:dyDescent="0.3">
      <c r="A19702" s="2">
        <f>ROW()</f>
        <v>19702</v>
      </c>
      <c r="E19702" s="50"/>
    </row>
    <row r="19703" spans="1:5" ht="14.4" x14ac:dyDescent="0.3">
      <c r="A19703" s="2">
        <f>ROW()</f>
        <v>19703</v>
      </c>
      <c r="E19703" s="50"/>
    </row>
    <row r="19704" spans="1:5" ht="14.4" x14ac:dyDescent="0.3">
      <c r="A19704" s="2">
        <f>ROW()</f>
        <v>19704</v>
      </c>
      <c r="E19704" s="50"/>
    </row>
    <row r="19705" spans="1:5" ht="14.4" x14ac:dyDescent="0.3">
      <c r="A19705" s="2">
        <f>ROW()</f>
        <v>19705</v>
      </c>
      <c r="E19705" s="50"/>
    </row>
    <row r="19706" spans="1:5" ht="14.4" x14ac:dyDescent="0.3">
      <c r="A19706" s="2">
        <f>ROW()</f>
        <v>19706</v>
      </c>
      <c r="E19706" s="50"/>
    </row>
    <row r="19707" spans="1:5" ht="14.4" x14ac:dyDescent="0.3">
      <c r="A19707" s="2">
        <f>ROW()</f>
        <v>19707</v>
      </c>
      <c r="E19707" s="50"/>
    </row>
    <row r="19708" spans="1:5" ht="14.4" x14ac:dyDescent="0.3">
      <c r="A19708" s="2">
        <f>ROW()</f>
        <v>19708</v>
      </c>
      <c r="E19708" s="50"/>
    </row>
    <row r="19709" spans="1:5" ht="14.4" x14ac:dyDescent="0.3">
      <c r="A19709" s="2">
        <f>ROW()</f>
        <v>19709</v>
      </c>
      <c r="E19709" s="50"/>
    </row>
    <row r="19710" spans="1:5" ht="14.4" x14ac:dyDescent="0.3">
      <c r="A19710" s="2">
        <f>ROW()</f>
        <v>19710</v>
      </c>
      <c r="E19710" s="50"/>
    </row>
    <row r="19711" spans="1:5" ht="14.4" x14ac:dyDescent="0.3">
      <c r="A19711" s="2">
        <f>ROW()</f>
        <v>19711</v>
      </c>
      <c r="E19711" s="50"/>
    </row>
    <row r="19712" spans="1:5" ht="14.4" x14ac:dyDescent="0.3">
      <c r="A19712" s="2">
        <f>ROW()</f>
        <v>19712</v>
      </c>
      <c r="E19712" s="50"/>
    </row>
    <row r="19713" spans="1:5" ht="14.4" x14ac:dyDescent="0.3">
      <c r="A19713" s="2">
        <f>ROW()</f>
        <v>19713</v>
      </c>
      <c r="E19713" s="50"/>
    </row>
    <row r="19714" spans="1:5" ht="14.4" x14ac:dyDescent="0.3">
      <c r="A19714" s="2">
        <f>ROW()</f>
        <v>19714</v>
      </c>
      <c r="E19714" s="50"/>
    </row>
    <row r="19715" spans="1:5" ht="14.4" x14ac:dyDescent="0.3">
      <c r="A19715" s="2">
        <f>ROW()</f>
        <v>19715</v>
      </c>
      <c r="E19715" s="50"/>
    </row>
    <row r="19716" spans="1:5" ht="14.4" x14ac:dyDescent="0.3">
      <c r="A19716" s="2">
        <f>ROW()</f>
        <v>19716</v>
      </c>
      <c r="E19716" s="50"/>
    </row>
    <row r="19717" spans="1:5" ht="14.4" x14ac:dyDescent="0.3">
      <c r="A19717" s="2">
        <f>ROW()</f>
        <v>19717</v>
      </c>
      <c r="E19717" s="50"/>
    </row>
    <row r="19718" spans="1:5" ht="14.4" x14ac:dyDescent="0.3">
      <c r="A19718" s="2">
        <f>ROW()</f>
        <v>19718</v>
      </c>
      <c r="E19718" s="50"/>
    </row>
    <row r="19719" spans="1:5" ht="14.4" x14ac:dyDescent="0.3">
      <c r="A19719" s="2">
        <f>ROW()</f>
        <v>19719</v>
      </c>
      <c r="E19719" s="50"/>
    </row>
    <row r="19720" spans="1:5" ht="14.4" x14ac:dyDescent="0.3">
      <c r="A19720" s="2">
        <f>ROW()</f>
        <v>19720</v>
      </c>
      <c r="E19720" s="50"/>
    </row>
    <row r="19721" spans="1:5" ht="14.4" x14ac:dyDescent="0.3">
      <c r="A19721" s="2">
        <f>ROW()</f>
        <v>19721</v>
      </c>
      <c r="E19721" s="50"/>
    </row>
    <row r="19722" spans="1:5" ht="14.4" x14ac:dyDescent="0.3">
      <c r="A19722" s="2">
        <f>ROW()</f>
        <v>19722</v>
      </c>
      <c r="E19722" s="50"/>
    </row>
    <row r="19723" spans="1:5" ht="14.4" x14ac:dyDescent="0.3">
      <c r="A19723" s="2">
        <f>ROW()</f>
        <v>19723</v>
      </c>
      <c r="E19723" s="50"/>
    </row>
    <row r="19724" spans="1:5" ht="14.4" x14ac:dyDescent="0.3">
      <c r="A19724" s="2">
        <f>ROW()</f>
        <v>19724</v>
      </c>
      <c r="E19724" s="50"/>
    </row>
    <row r="19725" spans="1:5" ht="14.4" x14ac:dyDescent="0.3">
      <c r="A19725" s="2">
        <f>ROW()</f>
        <v>19725</v>
      </c>
      <c r="E19725" s="50"/>
    </row>
    <row r="19726" spans="1:5" ht="14.4" x14ac:dyDescent="0.3">
      <c r="A19726" s="2">
        <f>ROW()</f>
        <v>19726</v>
      </c>
      <c r="E19726" s="50"/>
    </row>
    <row r="19727" spans="1:5" ht="14.4" x14ac:dyDescent="0.3">
      <c r="A19727" s="2">
        <f>ROW()</f>
        <v>19727</v>
      </c>
      <c r="E19727" s="50"/>
    </row>
    <row r="19728" spans="1:5" ht="14.4" x14ac:dyDescent="0.3">
      <c r="A19728" s="2">
        <f>ROW()</f>
        <v>19728</v>
      </c>
      <c r="E19728" s="50"/>
    </row>
    <row r="19729" spans="1:5" ht="14.4" x14ac:dyDescent="0.3">
      <c r="A19729" s="2">
        <f>ROW()</f>
        <v>19729</v>
      </c>
      <c r="E19729" s="50"/>
    </row>
    <row r="19730" spans="1:5" ht="14.4" x14ac:dyDescent="0.3">
      <c r="A19730" s="2">
        <f>ROW()</f>
        <v>19730</v>
      </c>
      <c r="E19730" s="50"/>
    </row>
    <row r="19731" spans="1:5" ht="14.4" x14ac:dyDescent="0.3">
      <c r="A19731" s="2">
        <f>ROW()</f>
        <v>19731</v>
      </c>
      <c r="E19731" s="50"/>
    </row>
    <row r="19732" spans="1:5" ht="14.4" x14ac:dyDescent="0.3">
      <c r="A19732" s="2">
        <f>ROW()</f>
        <v>19732</v>
      </c>
      <c r="E19732" s="50"/>
    </row>
    <row r="19733" spans="1:5" ht="14.4" x14ac:dyDescent="0.3">
      <c r="A19733" s="2">
        <f>ROW()</f>
        <v>19733</v>
      </c>
      <c r="E19733" s="50"/>
    </row>
    <row r="19734" spans="1:5" ht="14.4" x14ac:dyDescent="0.3">
      <c r="A19734" s="2">
        <f>ROW()</f>
        <v>19734</v>
      </c>
      <c r="E19734" s="50"/>
    </row>
    <row r="19735" spans="1:5" ht="14.4" x14ac:dyDescent="0.3">
      <c r="A19735" s="2">
        <f>ROW()</f>
        <v>19735</v>
      </c>
      <c r="E19735" s="50"/>
    </row>
    <row r="19736" spans="1:5" ht="14.4" x14ac:dyDescent="0.3">
      <c r="A19736" s="2">
        <f>ROW()</f>
        <v>19736</v>
      </c>
      <c r="E19736" s="50"/>
    </row>
    <row r="19737" spans="1:5" ht="14.4" x14ac:dyDescent="0.3">
      <c r="A19737" s="2">
        <f>ROW()</f>
        <v>19737</v>
      </c>
      <c r="E19737" s="50"/>
    </row>
    <row r="19738" spans="1:5" ht="14.4" x14ac:dyDescent="0.3">
      <c r="A19738" s="2">
        <f>ROW()</f>
        <v>19738</v>
      </c>
      <c r="E19738" s="50"/>
    </row>
    <row r="19739" spans="1:5" ht="14.4" x14ac:dyDescent="0.3">
      <c r="A19739" s="2">
        <f>ROW()</f>
        <v>19739</v>
      </c>
      <c r="E19739" s="50"/>
    </row>
    <row r="19740" spans="1:5" ht="14.4" x14ac:dyDescent="0.3">
      <c r="A19740" s="2">
        <f>ROW()</f>
        <v>19740</v>
      </c>
      <c r="E19740" s="50"/>
    </row>
    <row r="19741" spans="1:5" ht="14.4" x14ac:dyDescent="0.3">
      <c r="A19741" s="2">
        <f>ROW()</f>
        <v>19741</v>
      </c>
      <c r="E19741" s="50"/>
    </row>
    <row r="19742" spans="1:5" ht="14.4" x14ac:dyDescent="0.3">
      <c r="A19742" s="2">
        <f>ROW()</f>
        <v>19742</v>
      </c>
      <c r="E19742" s="50"/>
    </row>
    <row r="19743" spans="1:5" ht="14.4" x14ac:dyDescent="0.3">
      <c r="A19743" s="2">
        <f>ROW()</f>
        <v>19743</v>
      </c>
      <c r="E19743" s="50"/>
    </row>
    <row r="19744" spans="1:5" ht="14.4" x14ac:dyDescent="0.3">
      <c r="A19744" s="2">
        <f>ROW()</f>
        <v>19744</v>
      </c>
      <c r="E19744" s="50"/>
    </row>
    <row r="19745" spans="1:5" ht="14.4" x14ac:dyDescent="0.3">
      <c r="A19745" s="2">
        <f>ROW()</f>
        <v>19745</v>
      </c>
      <c r="E19745" s="50"/>
    </row>
    <row r="19746" spans="1:5" ht="14.4" x14ac:dyDescent="0.3">
      <c r="A19746" s="2">
        <f>ROW()</f>
        <v>19746</v>
      </c>
      <c r="E19746" s="50"/>
    </row>
    <row r="19747" spans="1:5" ht="14.4" x14ac:dyDescent="0.3">
      <c r="A19747" s="2">
        <f>ROW()</f>
        <v>19747</v>
      </c>
      <c r="E19747" s="50"/>
    </row>
    <row r="19748" spans="1:5" ht="14.4" x14ac:dyDescent="0.3">
      <c r="A19748" s="2">
        <f>ROW()</f>
        <v>19748</v>
      </c>
      <c r="E19748" s="50"/>
    </row>
    <row r="19749" spans="1:5" ht="14.4" x14ac:dyDescent="0.3">
      <c r="A19749" s="2">
        <f>ROW()</f>
        <v>19749</v>
      </c>
      <c r="E19749" s="50"/>
    </row>
    <row r="19750" spans="1:5" ht="14.4" x14ac:dyDescent="0.3">
      <c r="A19750" s="2">
        <f>ROW()</f>
        <v>19750</v>
      </c>
      <c r="E19750" s="50"/>
    </row>
    <row r="19751" spans="1:5" ht="14.4" x14ac:dyDescent="0.3">
      <c r="A19751" s="2">
        <f>ROW()</f>
        <v>19751</v>
      </c>
      <c r="E19751" s="50"/>
    </row>
    <row r="19752" spans="1:5" ht="14.4" x14ac:dyDescent="0.3">
      <c r="A19752" s="2">
        <f>ROW()</f>
        <v>19752</v>
      </c>
      <c r="E19752" s="50"/>
    </row>
    <row r="19753" spans="1:5" ht="14.4" x14ac:dyDescent="0.3">
      <c r="A19753" s="2">
        <f>ROW()</f>
        <v>19753</v>
      </c>
      <c r="E19753" s="50"/>
    </row>
    <row r="19754" spans="1:5" ht="14.4" x14ac:dyDescent="0.3">
      <c r="A19754" s="2">
        <f>ROW()</f>
        <v>19754</v>
      </c>
      <c r="E19754" s="50"/>
    </row>
    <row r="19755" spans="1:5" ht="14.4" x14ac:dyDescent="0.3">
      <c r="A19755" s="2">
        <f>ROW()</f>
        <v>19755</v>
      </c>
      <c r="E19755" s="50"/>
    </row>
    <row r="19756" spans="1:5" ht="14.4" x14ac:dyDescent="0.3">
      <c r="A19756" s="2">
        <f>ROW()</f>
        <v>19756</v>
      </c>
      <c r="E19756" s="50"/>
    </row>
    <row r="19757" spans="1:5" ht="14.4" x14ac:dyDescent="0.3">
      <c r="A19757" s="2">
        <f>ROW()</f>
        <v>19757</v>
      </c>
      <c r="E19757" s="50"/>
    </row>
    <row r="19758" spans="1:5" ht="14.4" x14ac:dyDescent="0.3">
      <c r="A19758" s="2">
        <f>ROW()</f>
        <v>19758</v>
      </c>
      <c r="E19758" s="50"/>
    </row>
    <row r="19759" spans="1:5" ht="14.4" x14ac:dyDescent="0.3">
      <c r="A19759" s="2">
        <f>ROW()</f>
        <v>19759</v>
      </c>
      <c r="E19759" s="50"/>
    </row>
    <row r="19760" spans="1:5" ht="14.4" x14ac:dyDescent="0.3">
      <c r="A19760" s="2">
        <f>ROW()</f>
        <v>19760</v>
      </c>
      <c r="E19760" s="50"/>
    </row>
    <row r="19761" spans="1:5" ht="14.4" x14ac:dyDescent="0.3">
      <c r="A19761" s="2">
        <f>ROW()</f>
        <v>19761</v>
      </c>
      <c r="E19761" s="50"/>
    </row>
    <row r="19762" spans="1:5" ht="14.4" x14ac:dyDescent="0.3">
      <c r="A19762" s="2">
        <f>ROW()</f>
        <v>19762</v>
      </c>
      <c r="E19762" s="50"/>
    </row>
    <row r="19763" spans="1:5" ht="14.4" x14ac:dyDescent="0.3">
      <c r="A19763" s="2">
        <f>ROW()</f>
        <v>19763</v>
      </c>
      <c r="E19763" s="50"/>
    </row>
    <row r="19764" spans="1:5" ht="14.4" x14ac:dyDescent="0.3">
      <c r="A19764" s="2">
        <f>ROW()</f>
        <v>19764</v>
      </c>
      <c r="E19764" s="50"/>
    </row>
    <row r="19765" spans="1:5" ht="14.4" x14ac:dyDescent="0.3">
      <c r="A19765" s="2">
        <f>ROW()</f>
        <v>19765</v>
      </c>
      <c r="E19765" s="50"/>
    </row>
    <row r="19766" spans="1:5" ht="14.4" x14ac:dyDescent="0.3">
      <c r="A19766" s="2">
        <f>ROW()</f>
        <v>19766</v>
      </c>
      <c r="E19766" s="50"/>
    </row>
    <row r="19767" spans="1:5" ht="14.4" x14ac:dyDescent="0.3">
      <c r="A19767" s="2">
        <f>ROW()</f>
        <v>19767</v>
      </c>
      <c r="E19767" s="50"/>
    </row>
    <row r="19768" spans="1:5" ht="14.4" x14ac:dyDescent="0.3">
      <c r="A19768" s="2">
        <f>ROW()</f>
        <v>19768</v>
      </c>
      <c r="E19768" s="50"/>
    </row>
    <row r="19769" spans="1:5" ht="14.4" x14ac:dyDescent="0.3">
      <c r="A19769" s="2">
        <f>ROW()</f>
        <v>19769</v>
      </c>
      <c r="E19769" s="50"/>
    </row>
    <row r="19770" spans="1:5" ht="14.4" x14ac:dyDescent="0.3">
      <c r="A19770" s="2">
        <f>ROW()</f>
        <v>19770</v>
      </c>
      <c r="E19770" s="50"/>
    </row>
    <row r="19771" spans="1:5" ht="14.4" x14ac:dyDescent="0.3">
      <c r="A19771" s="2">
        <f>ROW()</f>
        <v>19771</v>
      </c>
      <c r="E19771" s="50"/>
    </row>
    <row r="19772" spans="1:5" ht="14.4" x14ac:dyDescent="0.3">
      <c r="A19772" s="2">
        <f>ROW()</f>
        <v>19772</v>
      </c>
      <c r="E19772" s="50"/>
    </row>
    <row r="19773" spans="1:5" ht="14.4" x14ac:dyDescent="0.3">
      <c r="A19773" s="2">
        <f>ROW()</f>
        <v>19773</v>
      </c>
      <c r="E19773" s="50"/>
    </row>
    <row r="19774" spans="1:5" ht="14.4" x14ac:dyDescent="0.3">
      <c r="A19774" s="2">
        <f>ROW()</f>
        <v>19774</v>
      </c>
      <c r="E19774" s="50"/>
    </row>
    <row r="19775" spans="1:5" ht="14.4" x14ac:dyDescent="0.3">
      <c r="A19775" s="2">
        <f>ROW()</f>
        <v>19775</v>
      </c>
      <c r="E19775" s="50"/>
    </row>
    <row r="19776" spans="1:5" ht="14.4" x14ac:dyDescent="0.3">
      <c r="A19776" s="2">
        <f>ROW()</f>
        <v>19776</v>
      </c>
      <c r="E19776" s="50"/>
    </row>
    <row r="19777" spans="1:5" ht="14.4" x14ac:dyDescent="0.3">
      <c r="A19777" s="2">
        <f>ROW()</f>
        <v>19777</v>
      </c>
      <c r="E19777" s="50"/>
    </row>
    <row r="19778" spans="1:5" ht="14.4" x14ac:dyDescent="0.3">
      <c r="A19778" s="2">
        <f>ROW()</f>
        <v>19778</v>
      </c>
      <c r="E19778" s="50"/>
    </row>
    <row r="19779" spans="1:5" ht="14.4" x14ac:dyDescent="0.3">
      <c r="A19779" s="2">
        <f>ROW()</f>
        <v>19779</v>
      </c>
      <c r="E19779" s="50"/>
    </row>
    <row r="19780" spans="1:5" ht="14.4" x14ac:dyDescent="0.3">
      <c r="A19780" s="2">
        <f>ROW()</f>
        <v>19780</v>
      </c>
      <c r="E19780" s="50"/>
    </row>
    <row r="19781" spans="1:5" ht="14.4" x14ac:dyDescent="0.3">
      <c r="A19781" s="2">
        <f>ROW()</f>
        <v>19781</v>
      </c>
      <c r="E19781" s="50"/>
    </row>
    <row r="19782" spans="1:5" ht="14.4" x14ac:dyDescent="0.3">
      <c r="A19782" s="2">
        <f>ROW()</f>
        <v>19782</v>
      </c>
      <c r="E19782" s="50"/>
    </row>
    <row r="19783" spans="1:5" ht="14.4" x14ac:dyDescent="0.3">
      <c r="A19783" s="2">
        <f>ROW()</f>
        <v>19783</v>
      </c>
      <c r="E19783" s="50"/>
    </row>
    <row r="19784" spans="1:5" ht="14.4" x14ac:dyDescent="0.3">
      <c r="A19784" s="2">
        <f>ROW()</f>
        <v>19784</v>
      </c>
      <c r="E19784" s="50"/>
    </row>
    <row r="19785" spans="1:5" ht="14.4" x14ac:dyDescent="0.3">
      <c r="A19785" s="2">
        <f>ROW()</f>
        <v>19785</v>
      </c>
      <c r="E19785" s="50"/>
    </row>
    <row r="19786" spans="1:5" ht="14.4" x14ac:dyDescent="0.3">
      <c r="A19786" s="2">
        <f>ROW()</f>
        <v>19786</v>
      </c>
      <c r="E19786" s="50"/>
    </row>
    <row r="19787" spans="1:5" ht="14.4" x14ac:dyDescent="0.3">
      <c r="A19787" s="2">
        <f>ROW()</f>
        <v>19787</v>
      </c>
      <c r="E19787" s="50"/>
    </row>
    <row r="19788" spans="1:5" ht="14.4" x14ac:dyDescent="0.3">
      <c r="A19788" s="2">
        <f>ROW()</f>
        <v>19788</v>
      </c>
      <c r="E19788" s="50"/>
    </row>
    <row r="19789" spans="1:5" ht="14.4" x14ac:dyDescent="0.3">
      <c r="A19789" s="2">
        <f>ROW()</f>
        <v>19789</v>
      </c>
      <c r="E19789" s="50"/>
    </row>
    <row r="19790" spans="1:5" ht="14.4" x14ac:dyDescent="0.3">
      <c r="A19790" s="2">
        <f>ROW()</f>
        <v>19790</v>
      </c>
      <c r="E19790" s="50"/>
    </row>
    <row r="19791" spans="1:5" ht="14.4" x14ac:dyDescent="0.3">
      <c r="A19791" s="2">
        <f>ROW()</f>
        <v>19791</v>
      </c>
      <c r="E19791" s="50"/>
    </row>
    <row r="19792" spans="1:5" ht="14.4" x14ac:dyDescent="0.3">
      <c r="A19792" s="2">
        <f>ROW()</f>
        <v>19792</v>
      </c>
      <c r="E19792" s="50"/>
    </row>
    <row r="19793" spans="1:5" ht="14.4" x14ac:dyDescent="0.3">
      <c r="A19793" s="2">
        <f>ROW()</f>
        <v>19793</v>
      </c>
      <c r="E19793" s="50"/>
    </row>
    <row r="19794" spans="1:5" ht="14.4" x14ac:dyDescent="0.3">
      <c r="A19794" s="2">
        <f>ROW()</f>
        <v>19794</v>
      </c>
      <c r="E19794" s="50"/>
    </row>
    <row r="19795" spans="1:5" ht="14.4" x14ac:dyDescent="0.3">
      <c r="A19795" s="2">
        <f>ROW()</f>
        <v>19795</v>
      </c>
      <c r="E19795" s="50"/>
    </row>
    <row r="19796" spans="1:5" ht="14.4" x14ac:dyDescent="0.3">
      <c r="A19796" s="2">
        <f>ROW()</f>
        <v>19796</v>
      </c>
      <c r="E19796" s="50"/>
    </row>
    <row r="19797" spans="1:5" ht="14.4" x14ac:dyDescent="0.3">
      <c r="A19797" s="2">
        <f>ROW()</f>
        <v>19797</v>
      </c>
      <c r="E19797" s="50"/>
    </row>
    <row r="19798" spans="1:5" ht="14.4" x14ac:dyDescent="0.3">
      <c r="A19798" s="2">
        <f>ROW()</f>
        <v>19798</v>
      </c>
      <c r="E19798" s="50"/>
    </row>
    <row r="19799" spans="1:5" ht="14.4" x14ac:dyDescent="0.3">
      <c r="A19799" s="2">
        <f>ROW()</f>
        <v>19799</v>
      </c>
      <c r="E19799" s="50"/>
    </row>
    <row r="19800" spans="1:5" ht="14.4" x14ac:dyDescent="0.3">
      <c r="A19800" s="2">
        <f>ROW()</f>
        <v>19800</v>
      </c>
      <c r="E19800" s="50"/>
    </row>
    <row r="19801" spans="1:5" ht="14.4" x14ac:dyDescent="0.3">
      <c r="A19801" s="2">
        <f>ROW()</f>
        <v>19801</v>
      </c>
      <c r="E19801" s="50"/>
    </row>
    <row r="19802" spans="1:5" ht="14.4" x14ac:dyDescent="0.3">
      <c r="A19802" s="2">
        <f>ROW()</f>
        <v>19802</v>
      </c>
      <c r="E19802" s="50"/>
    </row>
    <row r="19803" spans="1:5" ht="14.4" x14ac:dyDescent="0.3">
      <c r="A19803" s="2">
        <f>ROW()</f>
        <v>19803</v>
      </c>
      <c r="E19803" s="50"/>
    </row>
    <row r="19804" spans="1:5" ht="14.4" x14ac:dyDescent="0.3">
      <c r="A19804" s="2">
        <f>ROW()</f>
        <v>19804</v>
      </c>
      <c r="E19804" s="50"/>
    </row>
    <row r="19805" spans="1:5" ht="14.4" x14ac:dyDescent="0.3">
      <c r="A19805" s="2">
        <f>ROW()</f>
        <v>19805</v>
      </c>
      <c r="E19805" s="50"/>
    </row>
    <row r="19806" spans="1:5" ht="14.4" x14ac:dyDescent="0.3">
      <c r="A19806" s="2">
        <f>ROW()</f>
        <v>19806</v>
      </c>
      <c r="E19806" s="50"/>
    </row>
    <row r="19807" spans="1:5" ht="14.4" x14ac:dyDescent="0.3">
      <c r="A19807" s="2">
        <f>ROW()</f>
        <v>19807</v>
      </c>
      <c r="E19807" s="50"/>
    </row>
    <row r="19808" spans="1:5" ht="14.4" x14ac:dyDescent="0.3">
      <c r="A19808" s="2">
        <f>ROW()</f>
        <v>19808</v>
      </c>
      <c r="E19808" s="50"/>
    </row>
    <row r="19809" spans="1:5" ht="14.4" x14ac:dyDescent="0.3">
      <c r="A19809" s="2">
        <f>ROW()</f>
        <v>19809</v>
      </c>
      <c r="E19809" s="50"/>
    </row>
    <row r="19810" spans="1:5" ht="14.4" x14ac:dyDescent="0.3">
      <c r="A19810" s="2">
        <f>ROW()</f>
        <v>19810</v>
      </c>
      <c r="E19810" s="50"/>
    </row>
    <row r="19811" spans="1:5" ht="14.4" x14ac:dyDescent="0.3">
      <c r="A19811" s="2">
        <f>ROW()</f>
        <v>19811</v>
      </c>
      <c r="E19811" s="50"/>
    </row>
    <row r="19812" spans="1:5" ht="14.4" x14ac:dyDescent="0.3">
      <c r="A19812" s="2">
        <f>ROW()</f>
        <v>19812</v>
      </c>
      <c r="E19812" s="50"/>
    </row>
    <row r="19813" spans="1:5" ht="14.4" x14ac:dyDescent="0.3">
      <c r="A19813" s="2">
        <f>ROW()</f>
        <v>19813</v>
      </c>
      <c r="E19813" s="50"/>
    </row>
    <row r="19814" spans="1:5" ht="14.4" x14ac:dyDescent="0.3">
      <c r="A19814" s="2">
        <f>ROW()</f>
        <v>19814</v>
      </c>
      <c r="E19814" s="50"/>
    </row>
    <row r="19815" spans="1:5" ht="14.4" x14ac:dyDescent="0.3">
      <c r="A19815" s="2">
        <f>ROW()</f>
        <v>19815</v>
      </c>
      <c r="E19815" s="50"/>
    </row>
    <row r="19816" spans="1:5" ht="14.4" x14ac:dyDescent="0.3">
      <c r="A19816" s="2">
        <f>ROW()</f>
        <v>19816</v>
      </c>
      <c r="E19816" s="50"/>
    </row>
    <row r="19817" spans="1:5" ht="14.4" x14ac:dyDescent="0.3">
      <c r="A19817" s="2">
        <f>ROW()</f>
        <v>19817</v>
      </c>
      <c r="E19817" s="50"/>
    </row>
    <row r="19818" spans="1:5" ht="14.4" x14ac:dyDescent="0.3">
      <c r="A19818" s="2">
        <f>ROW()</f>
        <v>19818</v>
      </c>
      <c r="E19818" s="50"/>
    </row>
    <row r="19819" spans="1:5" ht="14.4" x14ac:dyDescent="0.3">
      <c r="A19819" s="2">
        <f>ROW()</f>
        <v>19819</v>
      </c>
      <c r="E19819" s="50"/>
    </row>
    <row r="19820" spans="1:5" ht="14.4" x14ac:dyDescent="0.3">
      <c r="A19820" s="2">
        <f>ROW()</f>
        <v>19820</v>
      </c>
      <c r="E19820" s="50"/>
    </row>
    <row r="19821" spans="1:5" ht="14.4" x14ac:dyDescent="0.3">
      <c r="A19821" s="2">
        <f>ROW()</f>
        <v>19821</v>
      </c>
      <c r="E19821" s="50"/>
    </row>
    <row r="19822" spans="1:5" ht="14.4" x14ac:dyDescent="0.3">
      <c r="A19822" s="2">
        <f>ROW()</f>
        <v>19822</v>
      </c>
      <c r="E19822" s="50"/>
    </row>
    <row r="19823" spans="1:5" ht="14.4" x14ac:dyDescent="0.3">
      <c r="A19823" s="2">
        <f>ROW()</f>
        <v>19823</v>
      </c>
      <c r="E19823" s="50"/>
    </row>
    <row r="19824" spans="1:5" ht="14.4" x14ac:dyDescent="0.3">
      <c r="A19824" s="2">
        <f>ROW()</f>
        <v>19824</v>
      </c>
      <c r="E19824" s="50"/>
    </row>
    <row r="19825" spans="1:5" ht="14.4" x14ac:dyDescent="0.3">
      <c r="A19825" s="2">
        <f>ROW()</f>
        <v>19825</v>
      </c>
      <c r="E19825" s="50"/>
    </row>
    <row r="19826" spans="1:5" ht="14.4" x14ac:dyDescent="0.3">
      <c r="A19826" s="2">
        <f>ROW()</f>
        <v>19826</v>
      </c>
      <c r="E19826" s="50"/>
    </row>
    <row r="19827" spans="1:5" ht="14.4" x14ac:dyDescent="0.3">
      <c r="A19827" s="2">
        <f>ROW()</f>
        <v>19827</v>
      </c>
      <c r="E19827" s="50"/>
    </row>
    <row r="19828" spans="1:5" ht="14.4" x14ac:dyDescent="0.3">
      <c r="A19828" s="2">
        <f>ROW()</f>
        <v>19828</v>
      </c>
      <c r="E19828" s="50"/>
    </row>
    <row r="19829" spans="1:5" ht="14.4" x14ac:dyDescent="0.3">
      <c r="A19829" s="2">
        <f>ROW()</f>
        <v>19829</v>
      </c>
      <c r="E19829" s="50"/>
    </row>
    <row r="19830" spans="1:5" ht="14.4" x14ac:dyDescent="0.3">
      <c r="A19830" s="2">
        <f>ROW()</f>
        <v>19830</v>
      </c>
      <c r="E19830" s="50"/>
    </row>
    <row r="19831" spans="1:5" ht="14.4" x14ac:dyDescent="0.3">
      <c r="A19831" s="2">
        <f>ROW()</f>
        <v>19831</v>
      </c>
      <c r="E19831" s="50"/>
    </row>
    <row r="19832" spans="1:5" ht="14.4" x14ac:dyDescent="0.3">
      <c r="A19832" s="2">
        <f>ROW()</f>
        <v>19832</v>
      </c>
      <c r="E19832" s="50"/>
    </row>
    <row r="19833" spans="1:5" ht="14.4" x14ac:dyDescent="0.3">
      <c r="A19833" s="2">
        <f>ROW()</f>
        <v>19833</v>
      </c>
      <c r="E19833" s="50"/>
    </row>
    <row r="19834" spans="1:5" ht="14.4" x14ac:dyDescent="0.3">
      <c r="A19834" s="2">
        <f>ROW()</f>
        <v>19834</v>
      </c>
      <c r="E19834" s="50"/>
    </row>
    <row r="19835" spans="1:5" ht="14.4" x14ac:dyDescent="0.3">
      <c r="A19835" s="2">
        <f>ROW()</f>
        <v>19835</v>
      </c>
      <c r="E19835" s="50"/>
    </row>
    <row r="19836" spans="1:5" ht="14.4" x14ac:dyDescent="0.3">
      <c r="A19836" s="2">
        <f>ROW()</f>
        <v>19836</v>
      </c>
      <c r="E19836" s="50"/>
    </row>
    <row r="19837" spans="1:5" ht="14.4" x14ac:dyDescent="0.3">
      <c r="A19837" s="2">
        <f>ROW()</f>
        <v>19837</v>
      </c>
      <c r="E19837" s="50"/>
    </row>
    <row r="19838" spans="1:5" ht="14.4" x14ac:dyDescent="0.3">
      <c r="A19838" s="2">
        <f>ROW()</f>
        <v>19838</v>
      </c>
      <c r="E19838" s="50"/>
    </row>
    <row r="19839" spans="1:5" ht="14.4" x14ac:dyDescent="0.3">
      <c r="A19839" s="2">
        <f>ROW()</f>
        <v>19839</v>
      </c>
      <c r="E19839" s="50"/>
    </row>
    <row r="19840" spans="1:5" ht="14.4" x14ac:dyDescent="0.3">
      <c r="A19840" s="2">
        <f>ROW()</f>
        <v>19840</v>
      </c>
      <c r="E19840" s="50"/>
    </row>
    <row r="19841" spans="1:5" ht="14.4" x14ac:dyDescent="0.3">
      <c r="A19841" s="2">
        <f>ROW()</f>
        <v>19841</v>
      </c>
      <c r="E19841" s="50"/>
    </row>
    <row r="19842" spans="1:5" ht="14.4" x14ac:dyDescent="0.3">
      <c r="A19842" s="2">
        <f>ROW()</f>
        <v>19842</v>
      </c>
      <c r="E19842" s="50"/>
    </row>
    <row r="19843" spans="1:5" ht="14.4" x14ac:dyDescent="0.3">
      <c r="A19843" s="2">
        <f>ROW()</f>
        <v>19843</v>
      </c>
      <c r="E19843" s="50"/>
    </row>
    <row r="19844" spans="1:5" ht="14.4" x14ac:dyDescent="0.3">
      <c r="A19844" s="2">
        <f>ROW()</f>
        <v>19844</v>
      </c>
      <c r="E19844" s="50"/>
    </row>
    <row r="19845" spans="1:5" ht="14.4" x14ac:dyDescent="0.3">
      <c r="A19845" s="2">
        <f>ROW()</f>
        <v>19845</v>
      </c>
      <c r="E19845" s="50"/>
    </row>
    <row r="19846" spans="1:5" ht="14.4" x14ac:dyDescent="0.3">
      <c r="A19846" s="2">
        <f>ROW()</f>
        <v>19846</v>
      </c>
      <c r="E19846" s="50"/>
    </row>
    <row r="19847" spans="1:5" ht="14.4" x14ac:dyDescent="0.3">
      <c r="A19847" s="2">
        <f>ROW()</f>
        <v>19847</v>
      </c>
      <c r="E19847" s="50"/>
    </row>
    <row r="19848" spans="1:5" ht="14.4" x14ac:dyDescent="0.3">
      <c r="A19848" s="2">
        <f>ROW()</f>
        <v>19848</v>
      </c>
      <c r="E19848" s="50"/>
    </row>
    <row r="19849" spans="1:5" ht="14.4" x14ac:dyDescent="0.3">
      <c r="A19849" s="2">
        <f>ROW()</f>
        <v>19849</v>
      </c>
      <c r="E19849" s="50"/>
    </row>
    <row r="19850" spans="1:5" ht="14.4" x14ac:dyDescent="0.3">
      <c r="A19850" s="2">
        <f>ROW()</f>
        <v>19850</v>
      </c>
      <c r="E19850" s="50"/>
    </row>
    <row r="19851" spans="1:5" ht="14.4" x14ac:dyDescent="0.3">
      <c r="A19851" s="2">
        <f>ROW()</f>
        <v>19851</v>
      </c>
      <c r="E19851" s="50"/>
    </row>
    <row r="19852" spans="1:5" ht="14.4" x14ac:dyDescent="0.3">
      <c r="A19852" s="2">
        <f>ROW()</f>
        <v>19852</v>
      </c>
      <c r="E19852" s="50"/>
    </row>
    <row r="19853" spans="1:5" ht="14.4" x14ac:dyDescent="0.3">
      <c r="A19853" s="2">
        <f>ROW()</f>
        <v>19853</v>
      </c>
      <c r="E19853" s="50"/>
    </row>
    <row r="19854" spans="1:5" ht="14.4" x14ac:dyDescent="0.3">
      <c r="A19854" s="2">
        <f>ROW()</f>
        <v>19854</v>
      </c>
      <c r="E19854" s="50"/>
    </row>
    <row r="19855" spans="1:5" ht="14.4" x14ac:dyDescent="0.3">
      <c r="A19855" s="2">
        <f>ROW()</f>
        <v>19855</v>
      </c>
      <c r="E19855" s="50"/>
    </row>
    <row r="19856" spans="1:5" ht="14.4" x14ac:dyDescent="0.3">
      <c r="A19856" s="2">
        <f>ROW()</f>
        <v>19856</v>
      </c>
      <c r="E19856" s="50"/>
    </row>
    <row r="19857" spans="1:5" ht="14.4" x14ac:dyDescent="0.3">
      <c r="A19857" s="2">
        <f>ROW()</f>
        <v>19857</v>
      </c>
      <c r="E19857" s="50"/>
    </row>
    <row r="19858" spans="1:5" ht="14.4" x14ac:dyDescent="0.3">
      <c r="A19858" s="2">
        <f>ROW()</f>
        <v>19858</v>
      </c>
      <c r="E19858" s="50"/>
    </row>
    <row r="19859" spans="1:5" ht="14.4" x14ac:dyDescent="0.3">
      <c r="A19859" s="2">
        <f>ROW()</f>
        <v>19859</v>
      </c>
      <c r="E19859" s="50"/>
    </row>
    <row r="19860" spans="1:5" ht="14.4" x14ac:dyDescent="0.3">
      <c r="A19860" s="2">
        <f>ROW()</f>
        <v>19860</v>
      </c>
      <c r="E19860" s="50"/>
    </row>
    <row r="19861" spans="1:5" ht="14.4" x14ac:dyDescent="0.3">
      <c r="A19861" s="2">
        <f>ROW()</f>
        <v>19861</v>
      </c>
      <c r="E19861" s="50"/>
    </row>
    <row r="19862" spans="1:5" ht="14.4" x14ac:dyDescent="0.3">
      <c r="A19862" s="2">
        <f>ROW()</f>
        <v>19862</v>
      </c>
      <c r="E19862" s="50"/>
    </row>
    <row r="19863" spans="1:5" ht="14.4" x14ac:dyDescent="0.3">
      <c r="A19863" s="2">
        <f>ROW()</f>
        <v>19863</v>
      </c>
      <c r="E19863" s="50"/>
    </row>
    <row r="19864" spans="1:5" ht="14.4" x14ac:dyDescent="0.3">
      <c r="A19864" s="2">
        <f>ROW()</f>
        <v>19864</v>
      </c>
      <c r="E19864" s="50"/>
    </row>
    <row r="19865" spans="1:5" ht="14.4" x14ac:dyDescent="0.3">
      <c r="A19865" s="2">
        <f>ROW()</f>
        <v>19865</v>
      </c>
      <c r="E19865" s="50"/>
    </row>
    <row r="19866" spans="1:5" ht="14.4" x14ac:dyDescent="0.3">
      <c r="A19866" s="2">
        <f>ROW()</f>
        <v>19866</v>
      </c>
      <c r="E19866" s="50"/>
    </row>
    <row r="19867" spans="1:5" ht="14.4" x14ac:dyDescent="0.3">
      <c r="A19867" s="2">
        <f>ROW()</f>
        <v>19867</v>
      </c>
      <c r="E19867" s="50"/>
    </row>
    <row r="19868" spans="1:5" ht="14.4" x14ac:dyDescent="0.3">
      <c r="A19868" s="2">
        <f>ROW()</f>
        <v>19868</v>
      </c>
      <c r="E19868" s="50"/>
    </row>
    <row r="19869" spans="1:5" ht="14.4" x14ac:dyDescent="0.3">
      <c r="A19869" s="2">
        <f>ROW()</f>
        <v>19869</v>
      </c>
      <c r="E19869" s="50"/>
    </row>
    <row r="19870" spans="1:5" ht="14.4" x14ac:dyDescent="0.3">
      <c r="A19870" s="2">
        <f>ROW()</f>
        <v>19870</v>
      </c>
      <c r="E19870" s="50"/>
    </row>
    <row r="19871" spans="1:5" ht="14.4" x14ac:dyDescent="0.3">
      <c r="A19871" s="2">
        <f>ROW()</f>
        <v>19871</v>
      </c>
      <c r="E19871" s="50"/>
    </row>
    <row r="19872" spans="1:5" ht="14.4" x14ac:dyDescent="0.3">
      <c r="A19872" s="2">
        <f>ROW()</f>
        <v>19872</v>
      </c>
      <c r="E19872" s="50"/>
    </row>
    <row r="19873" spans="1:5" ht="14.4" x14ac:dyDescent="0.3">
      <c r="A19873" s="2">
        <f>ROW()</f>
        <v>19873</v>
      </c>
      <c r="E19873" s="50"/>
    </row>
    <row r="19874" spans="1:5" ht="14.4" x14ac:dyDescent="0.3">
      <c r="A19874" s="2">
        <f>ROW()</f>
        <v>19874</v>
      </c>
      <c r="E19874" s="50"/>
    </row>
    <row r="19875" spans="1:5" ht="14.4" x14ac:dyDescent="0.3">
      <c r="A19875" s="2">
        <f>ROW()</f>
        <v>19875</v>
      </c>
      <c r="E19875" s="50"/>
    </row>
    <row r="19876" spans="1:5" ht="14.4" x14ac:dyDescent="0.3">
      <c r="A19876" s="2">
        <f>ROW()</f>
        <v>19876</v>
      </c>
      <c r="E19876" s="50"/>
    </row>
    <row r="19877" spans="1:5" ht="14.4" x14ac:dyDescent="0.3">
      <c r="A19877" s="2">
        <f>ROW()</f>
        <v>19877</v>
      </c>
      <c r="E19877" s="50"/>
    </row>
    <row r="19878" spans="1:5" ht="14.4" x14ac:dyDescent="0.3">
      <c r="A19878" s="2">
        <f>ROW()</f>
        <v>19878</v>
      </c>
      <c r="E19878" s="50"/>
    </row>
    <row r="19879" spans="1:5" ht="14.4" x14ac:dyDescent="0.3">
      <c r="A19879" s="2">
        <f>ROW()</f>
        <v>19879</v>
      </c>
      <c r="E19879" s="50"/>
    </row>
    <row r="19880" spans="1:5" ht="14.4" x14ac:dyDescent="0.3">
      <c r="A19880" s="2">
        <f>ROW()</f>
        <v>19880</v>
      </c>
      <c r="E19880" s="50"/>
    </row>
    <row r="19881" spans="1:5" ht="14.4" x14ac:dyDescent="0.3">
      <c r="A19881" s="2">
        <f>ROW()</f>
        <v>19881</v>
      </c>
      <c r="E19881" s="50"/>
    </row>
    <row r="19882" spans="1:5" ht="14.4" x14ac:dyDescent="0.3">
      <c r="A19882" s="2">
        <f>ROW()</f>
        <v>19882</v>
      </c>
      <c r="E19882" s="50"/>
    </row>
    <row r="19883" spans="1:5" ht="14.4" x14ac:dyDescent="0.3">
      <c r="A19883" s="2">
        <f>ROW()</f>
        <v>19883</v>
      </c>
      <c r="E19883" s="50"/>
    </row>
    <row r="19884" spans="1:5" ht="14.4" x14ac:dyDescent="0.3">
      <c r="A19884" s="2">
        <f>ROW()</f>
        <v>19884</v>
      </c>
      <c r="E19884" s="50"/>
    </row>
    <row r="19885" spans="1:5" ht="14.4" x14ac:dyDescent="0.3">
      <c r="A19885" s="2">
        <f>ROW()</f>
        <v>19885</v>
      </c>
      <c r="E19885" s="50"/>
    </row>
    <row r="19886" spans="1:5" ht="14.4" x14ac:dyDescent="0.3">
      <c r="A19886" s="2">
        <f>ROW()</f>
        <v>19886</v>
      </c>
      <c r="E19886" s="50"/>
    </row>
    <row r="19887" spans="1:5" ht="14.4" x14ac:dyDescent="0.3">
      <c r="A19887" s="2">
        <f>ROW()</f>
        <v>19887</v>
      </c>
      <c r="E19887" s="50"/>
    </row>
    <row r="19888" spans="1:5" ht="14.4" x14ac:dyDescent="0.3">
      <c r="A19888" s="2">
        <f>ROW()</f>
        <v>19888</v>
      </c>
      <c r="E19888" s="50"/>
    </row>
    <row r="19889" spans="1:5" ht="14.4" x14ac:dyDescent="0.3">
      <c r="A19889" s="2">
        <f>ROW()</f>
        <v>19889</v>
      </c>
      <c r="E19889" s="50"/>
    </row>
    <row r="19890" spans="1:5" ht="14.4" x14ac:dyDescent="0.3">
      <c r="A19890" s="2">
        <f>ROW()</f>
        <v>19890</v>
      </c>
      <c r="E19890" s="50"/>
    </row>
    <row r="19891" spans="1:5" ht="14.4" x14ac:dyDescent="0.3">
      <c r="A19891" s="2">
        <f>ROW()</f>
        <v>19891</v>
      </c>
      <c r="E19891" s="50"/>
    </row>
    <row r="19892" spans="1:5" ht="14.4" x14ac:dyDescent="0.3">
      <c r="A19892" s="2">
        <f>ROW()</f>
        <v>19892</v>
      </c>
      <c r="E19892" s="50"/>
    </row>
    <row r="19893" spans="1:5" ht="14.4" x14ac:dyDescent="0.3">
      <c r="A19893" s="2">
        <f>ROW()</f>
        <v>19893</v>
      </c>
      <c r="E19893" s="50"/>
    </row>
    <row r="19894" spans="1:5" ht="14.4" x14ac:dyDescent="0.3">
      <c r="A19894" s="2">
        <f>ROW()</f>
        <v>19894</v>
      </c>
      <c r="E19894" s="50"/>
    </row>
    <row r="19895" spans="1:5" ht="14.4" x14ac:dyDescent="0.3">
      <c r="A19895" s="2">
        <f>ROW()</f>
        <v>19895</v>
      </c>
      <c r="E19895" s="50"/>
    </row>
    <row r="19896" spans="1:5" ht="14.4" x14ac:dyDescent="0.3">
      <c r="A19896" s="2">
        <f>ROW()</f>
        <v>19896</v>
      </c>
      <c r="E19896" s="50"/>
    </row>
    <row r="19897" spans="1:5" ht="14.4" x14ac:dyDescent="0.3">
      <c r="A19897" s="2">
        <f>ROW()</f>
        <v>19897</v>
      </c>
      <c r="E19897" s="50"/>
    </row>
    <row r="19898" spans="1:5" ht="14.4" x14ac:dyDescent="0.3">
      <c r="A19898" s="2">
        <f>ROW()</f>
        <v>19898</v>
      </c>
      <c r="E19898" s="50"/>
    </row>
    <row r="19899" spans="1:5" ht="14.4" x14ac:dyDescent="0.3">
      <c r="A19899" s="2">
        <f>ROW()</f>
        <v>19899</v>
      </c>
      <c r="E19899" s="50"/>
    </row>
    <row r="19900" spans="1:5" ht="14.4" x14ac:dyDescent="0.3">
      <c r="A19900" s="2">
        <f>ROW()</f>
        <v>19900</v>
      </c>
      <c r="E19900" s="50"/>
    </row>
    <row r="19901" spans="1:5" ht="14.4" x14ac:dyDescent="0.3">
      <c r="A19901" s="2">
        <f>ROW()</f>
        <v>19901</v>
      </c>
      <c r="E19901" s="50"/>
    </row>
    <row r="19902" spans="1:5" ht="14.4" x14ac:dyDescent="0.3">
      <c r="A19902" s="2">
        <f>ROW()</f>
        <v>19902</v>
      </c>
      <c r="E19902" s="50"/>
    </row>
    <row r="19903" spans="1:5" ht="14.4" x14ac:dyDescent="0.3">
      <c r="A19903" s="2">
        <f>ROW()</f>
        <v>19903</v>
      </c>
      <c r="E19903" s="50"/>
    </row>
    <row r="19904" spans="1:5" ht="14.4" x14ac:dyDescent="0.3">
      <c r="A19904" s="2">
        <f>ROW()</f>
        <v>19904</v>
      </c>
      <c r="E19904" s="50"/>
    </row>
    <row r="19905" spans="1:5" ht="14.4" x14ac:dyDescent="0.3">
      <c r="A19905" s="2">
        <f>ROW()</f>
        <v>19905</v>
      </c>
      <c r="E19905" s="50"/>
    </row>
    <row r="19906" spans="1:5" ht="14.4" x14ac:dyDescent="0.3">
      <c r="A19906" s="2">
        <f>ROW()</f>
        <v>19906</v>
      </c>
      <c r="E19906" s="50"/>
    </row>
    <row r="19907" spans="1:5" ht="14.4" x14ac:dyDescent="0.3">
      <c r="A19907" s="2">
        <f>ROW()</f>
        <v>19907</v>
      </c>
      <c r="E19907" s="50"/>
    </row>
    <row r="19908" spans="1:5" ht="14.4" x14ac:dyDescent="0.3">
      <c r="A19908" s="2">
        <f>ROW()</f>
        <v>19908</v>
      </c>
      <c r="E19908" s="50"/>
    </row>
    <row r="19909" spans="1:5" ht="14.4" x14ac:dyDescent="0.3">
      <c r="A19909" s="2">
        <f>ROW()</f>
        <v>19909</v>
      </c>
      <c r="E19909" s="50"/>
    </row>
    <row r="19910" spans="1:5" ht="14.4" x14ac:dyDescent="0.3">
      <c r="A19910" s="2">
        <f>ROW()</f>
        <v>19910</v>
      </c>
      <c r="E19910" s="50"/>
    </row>
    <row r="19911" spans="1:5" ht="14.4" x14ac:dyDescent="0.3">
      <c r="A19911" s="2">
        <f>ROW()</f>
        <v>19911</v>
      </c>
      <c r="E19911" s="50"/>
    </row>
    <row r="19912" spans="1:5" ht="14.4" x14ac:dyDescent="0.3">
      <c r="A19912" s="2">
        <f>ROW()</f>
        <v>19912</v>
      </c>
      <c r="E19912" s="50"/>
    </row>
    <row r="19913" spans="1:5" ht="14.4" x14ac:dyDescent="0.3">
      <c r="A19913" s="2">
        <f>ROW()</f>
        <v>19913</v>
      </c>
      <c r="E19913" s="50"/>
    </row>
    <row r="19914" spans="1:5" ht="14.4" x14ac:dyDescent="0.3">
      <c r="A19914" s="2">
        <f>ROW()</f>
        <v>19914</v>
      </c>
      <c r="E19914" s="50"/>
    </row>
    <row r="19915" spans="1:5" ht="14.4" x14ac:dyDescent="0.3">
      <c r="A19915" s="2">
        <f>ROW()</f>
        <v>19915</v>
      </c>
      <c r="E19915" s="50"/>
    </row>
    <row r="19916" spans="1:5" ht="14.4" x14ac:dyDescent="0.3">
      <c r="A19916" s="2">
        <f>ROW()</f>
        <v>19916</v>
      </c>
      <c r="E19916" s="50"/>
    </row>
    <row r="19917" spans="1:5" ht="14.4" x14ac:dyDescent="0.3">
      <c r="A19917" s="2">
        <f>ROW()</f>
        <v>19917</v>
      </c>
      <c r="E19917" s="50"/>
    </row>
    <row r="19918" spans="1:5" ht="14.4" x14ac:dyDescent="0.3">
      <c r="A19918" s="2">
        <f>ROW()</f>
        <v>19918</v>
      </c>
      <c r="E19918" s="50"/>
    </row>
    <row r="19919" spans="1:5" ht="14.4" x14ac:dyDescent="0.3">
      <c r="A19919" s="2">
        <f>ROW()</f>
        <v>19919</v>
      </c>
      <c r="E19919" s="50"/>
    </row>
    <row r="19920" spans="1:5" ht="14.4" x14ac:dyDescent="0.3">
      <c r="A19920" s="2">
        <f>ROW()</f>
        <v>19920</v>
      </c>
      <c r="E19920" s="50"/>
    </row>
    <row r="19921" spans="1:5" ht="14.4" x14ac:dyDescent="0.3">
      <c r="A19921" s="2">
        <f>ROW()</f>
        <v>19921</v>
      </c>
      <c r="E19921" s="50"/>
    </row>
    <row r="19922" spans="1:5" ht="14.4" x14ac:dyDescent="0.3">
      <c r="A19922" s="2">
        <f>ROW()</f>
        <v>19922</v>
      </c>
      <c r="E19922" s="50"/>
    </row>
    <row r="19923" spans="1:5" ht="14.4" x14ac:dyDescent="0.3">
      <c r="A19923" s="2">
        <f>ROW()</f>
        <v>19923</v>
      </c>
      <c r="E19923" s="50"/>
    </row>
    <row r="19924" spans="1:5" ht="14.4" x14ac:dyDescent="0.3">
      <c r="A19924" s="2">
        <f>ROW()</f>
        <v>19924</v>
      </c>
      <c r="E19924" s="50"/>
    </row>
    <row r="19925" spans="1:5" ht="14.4" x14ac:dyDescent="0.3">
      <c r="A19925" s="2">
        <f>ROW()</f>
        <v>19925</v>
      </c>
      <c r="E19925" s="50"/>
    </row>
    <row r="19926" spans="1:5" ht="14.4" x14ac:dyDescent="0.3">
      <c r="A19926" s="2">
        <f>ROW()</f>
        <v>19926</v>
      </c>
      <c r="E19926" s="50"/>
    </row>
    <row r="19927" spans="1:5" ht="14.4" x14ac:dyDescent="0.3">
      <c r="A19927" s="2">
        <f>ROW()</f>
        <v>19927</v>
      </c>
      <c r="E19927" s="50"/>
    </row>
    <row r="19928" spans="1:5" ht="14.4" x14ac:dyDescent="0.3">
      <c r="A19928" s="2">
        <f>ROW()</f>
        <v>19928</v>
      </c>
      <c r="E19928" s="50"/>
    </row>
    <row r="19929" spans="1:5" ht="14.4" x14ac:dyDescent="0.3">
      <c r="A19929" s="2">
        <f>ROW()</f>
        <v>19929</v>
      </c>
      <c r="E19929" s="50"/>
    </row>
    <row r="19930" spans="1:5" ht="14.4" x14ac:dyDescent="0.3">
      <c r="A19930" s="2">
        <f>ROW()</f>
        <v>19930</v>
      </c>
      <c r="E19930" s="50"/>
    </row>
    <row r="19931" spans="1:5" ht="14.4" x14ac:dyDescent="0.3">
      <c r="A19931" s="2">
        <f>ROW()</f>
        <v>19931</v>
      </c>
      <c r="E19931" s="50"/>
    </row>
    <row r="19932" spans="1:5" ht="14.4" x14ac:dyDescent="0.3">
      <c r="A19932" s="2">
        <f>ROW()</f>
        <v>19932</v>
      </c>
      <c r="E19932" s="50"/>
    </row>
    <row r="19933" spans="1:5" ht="14.4" x14ac:dyDescent="0.3">
      <c r="A19933" s="2">
        <f>ROW()</f>
        <v>19933</v>
      </c>
      <c r="E19933" s="50"/>
    </row>
    <row r="19934" spans="1:5" ht="14.4" x14ac:dyDescent="0.3">
      <c r="A19934" s="2">
        <f>ROW()</f>
        <v>19934</v>
      </c>
      <c r="E19934" s="50"/>
    </row>
    <row r="19935" spans="1:5" ht="14.4" x14ac:dyDescent="0.3">
      <c r="A19935" s="2">
        <f>ROW()</f>
        <v>19935</v>
      </c>
      <c r="E19935" s="50"/>
    </row>
    <row r="19936" spans="1:5" ht="14.4" x14ac:dyDescent="0.3">
      <c r="A19936" s="2">
        <f>ROW()</f>
        <v>19936</v>
      </c>
      <c r="E19936" s="50"/>
    </row>
    <row r="19937" spans="1:5" ht="14.4" x14ac:dyDescent="0.3">
      <c r="A19937" s="2">
        <f>ROW()</f>
        <v>19937</v>
      </c>
      <c r="E19937" s="50"/>
    </row>
    <row r="19938" spans="1:5" ht="14.4" x14ac:dyDescent="0.3">
      <c r="A19938" s="2">
        <f>ROW()</f>
        <v>19938</v>
      </c>
      <c r="E19938" s="50"/>
    </row>
    <row r="19939" spans="1:5" ht="14.4" x14ac:dyDescent="0.3">
      <c r="A19939" s="2">
        <f>ROW()</f>
        <v>19939</v>
      </c>
      <c r="E19939" s="50"/>
    </row>
    <row r="19940" spans="1:5" ht="14.4" x14ac:dyDescent="0.3">
      <c r="A19940" s="2">
        <f>ROW()</f>
        <v>19940</v>
      </c>
      <c r="E19940" s="50"/>
    </row>
    <row r="19941" spans="1:5" ht="14.4" x14ac:dyDescent="0.3">
      <c r="A19941" s="2">
        <f>ROW()</f>
        <v>19941</v>
      </c>
      <c r="E19941" s="50"/>
    </row>
    <row r="19942" spans="1:5" ht="14.4" x14ac:dyDescent="0.3">
      <c r="A19942" s="2">
        <f>ROW()</f>
        <v>19942</v>
      </c>
      <c r="E19942" s="50"/>
    </row>
    <row r="19943" spans="1:5" ht="14.4" x14ac:dyDescent="0.3">
      <c r="A19943" s="2">
        <f>ROW()</f>
        <v>19943</v>
      </c>
      <c r="E19943" s="50"/>
    </row>
    <row r="19944" spans="1:5" ht="14.4" x14ac:dyDescent="0.3">
      <c r="A19944" s="2">
        <f>ROW()</f>
        <v>19944</v>
      </c>
      <c r="E19944" s="50"/>
    </row>
    <row r="19945" spans="1:5" ht="14.4" x14ac:dyDescent="0.3">
      <c r="A19945" s="2">
        <f>ROW()</f>
        <v>19945</v>
      </c>
      <c r="E19945" s="50"/>
    </row>
    <row r="19946" spans="1:5" ht="14.4" x14ac:dyDescent="0.3">
      <c r="A19946" s="2">
        <f>ROW()</f>
        <v>19946</v>
      </c>
      <c r="E19946" s="50"/>
    </row>
    <row r="19947" spans="1:5" ht="14.4" x14ac:dyDescent="0.3">
      <c r="A19947" s="2">
        <f>ROW()</f>
        <v>19947</v>
      </c>
      <c r="E19947" s="50"/>
    </row>
    <row r="19948" spans="1:5" ht="14.4" x14ac:dyDescent="0.3">
      <c r="A19948" s="2">
        <f>ROW()</f>
        <v>19948</v>
      </c>
      <c r="E19948" s="50"/>
    </row>
    <row r="19949" spans="1:5" ht="14.4" x14ac:dyDescent="0.3">
      <c r="A19949" s="2">
        <f>ROW()</f>
        <v>19949</v>
      </c>
      <c r="E19949" s="50"/>
    </row>
    <row r="19950" spans="1:5" ht="14.4" x14ac:dyDescent="0.3">
      <c r="A19950" s="2">
        <f>ROW()</f>
        <v>19950</v>
      </c>
      <c r="E19950" s="50"/>
    </row>
    <row r="19951" spans="1:5" ht="14.4" x14ac:dyDescent="0.3">
      <c r="A19951" s="2">
        <f>ROW()</f>
        <v>19951</v>
      </c>
      <c r="E19951" s="50"/>
    </row>
    <row r="19952" spans="1:5" ht="14.4" x14ac:dyDescent="0.3">
      <c r="A19952" s="2">
        <f>ROW()</f>
        <v>19952</v>
      </c>
      <c r="E19952" s="50"/>
    </row>
    <row r="19953" spans="1:5" ht="14.4" x14ac:dyDescent="0.3">
      <c r="A19953" s="2">
        <f>ROW()</f>
        <v>19953</v>
      </c>
      <c r="E19953" s="50"/>
    </row>
    <row r="19954" spans="1:5" ht="14.4" x14ac:dyDescent="0.3">
      <c r="A19954" s="2">
        <f>ROW()</f>
        <v>19954</v>
      </c>
      <c r="E19954" s="50"/>
    </row>
    <row r="19955" spans="1:5" ht="14.4" x14ac:dyDescent="0.3">
      <c r="A19955" s="2">
        <f>ROW()</f>
        <v>19955</v>
      </c>
      <c r="E19955" s="50"/>
    </row>
    <row r="19956" spans="1:5" ht="14.4" x14ac:dyDescent="0.3">
      <c r="A19956" s="2">
        <f>ROW()</f>
        <v>19956</v>
      </c>
      <c r="E19956" s="50"/>
    </row>
    <row r="19957" spans="1:5" ht="14.4" x14ac:dyDescent="0.3">
      <c r="A19957" s="2">
        <f>ROW()</f>
        <v>19957</v>
      </c>
      <c r="E19957" s="50"/>
    </row>
    <row r="19958" spans="1:5" ht="14.4" x14ac:dyDescent="0.3">
      <c r="A19958" s="2">
        <f>ROW()</f>
        <v>19958</v>
      </c>
      <c r="E19958" s="50"/>
    </row>
    <row r="19959" spans="1:5" ht="14.4" x14ac:dyDescent="0.3">
      <c r="A19959" s="2">
        <f>ROW()</f>
        <v>19959</v>
      </c>
      <c r="E19959" s="50"/>
    </row>
    <row r="19960" spans="1:5" ht="14.4" x14ac:dyDescent="0.3">
      <c r="A19960" s="2">
        <f>ROW()</f>
        <v>19960</v>
      </c>
      <c r="E19960" s="50"/>
    </row>
    <row r="19961" spans="1:5" ht="14.4" x14ac:dyDescent="0.3">
      <c r="A19961" s="2">
        <f>ROW()</f>
        <v>19961</v>
      </c>
      <c r="E19961" s="50"/>
    </row>
    <row r="19962" spans="1:5" ht="14.4" x14ac:dyDescent="0.3">
      <c r="A19962" s="2">
        <f>ROW()</f>
        <v>19962</v>
      </c>
      <c r="E19962" s="50"/>
    </row>
    <row r="19963" spans="1:5" ht="14.4" x14ac:dyDescent="0.3">
      <c r="A19963" s="2">
        <f>ROW()</f>
        <v>19963</v>
      </c>
      <c r="E19963" s="50"/>
    </row>
    <row r="19964" spans="1:5" ht="14.4" x14ac:dyDescent="0.3">
      <c r="A19964" s="2">
        <f>ROW()</f>
        <v>19964</v>
      </c>
      <c r="E19964" s="50"/>
    </row>
    <row r="19965" spans="1:5" ht="14.4" x14ac:dyDescent="0.3">
      <c r="A19965" s="2">
        <f>ROW()</f>
        <v>19965</v>
      </c>
      <c r="E19965" s="50"/>
    </row>
    <row r="19966" spans="1:5" ht="14.4" x14ac:dyDescent="0.3">
      <c r="A19966" s="2">
        <f>ROW()</f>
        <v>19966</v>
      </c>
      <c r="E19966" s="50"/>
    </row>
    <row r="19967" spans="1:5" ht="14.4" x14ac:dyDescent="0.3">
      <c r="A19967" s="2">
        <f>ROW()</f>
        <v>19967</v>
      </c>
      <c r="E19967" s="50"/>
    </row>
    <row r="19968" spans="1:5" ht="14.4" x14ac:dyDescent="0.3">
      <c r="A19968" s="2">
        <f>ROW()</f>
        <v>19968</v>
      </c>
      <c r="E19968" s="50"/>
    </row>
    <row r="19969" spans="1:5" ht="14.4" x14ac:dyDescent="0.3">
      <c r="A19969" s="2">
        <f>ROW()</f>
        <v>19969</v>
      </c>
      <c r="E19969" s="50"/>
    </row>
    <row r="19970" spans="1:5" ht="14.4" x14ac:dyDescent="0.3">
      <c r="A19970" s="2">
        <f>ROW()</f>
        <v>19970</v>
      </c>
      <c r="E19970" s="50"/>
    </row>
    <row r="19971" spans="1:5" ht="14.4" x14ac:dyDescent="0.3">
      <c r="A19971" s="2">
        <f>ROW()</f>
        <v>19971</v>
      </c>
      <c r="E19971" s="50"/>
    </row>
    <row r="19972" spans="1:5" ht="14.4" x14ac:dyDescent="0.3">
      <c r="A19972" s="2">
        <f>ROW()</f>
        <v>19972</v>
      </c>
      <c r="E19972" s="50"/>
    </row>
    <row r="19973" spans="1:5" ht="14.4" x14ac:dyDescent="0.3">
      <c r="A19973" s="2">
        <f>ROW()</f>
        <v>19973</v>
      </c>
      <c r="E19973" s="50"/>
    </row>
    <row r="19974" spans="1:5" ht="14.4" x14ac:dyDescent="0.3">
      <c r="A19974" s="2">
        <f>ROW()</f>
        <v>19974</v>
      </c>
      <c r="E19974" s="50"/>
    </row>
    <row r="19975" spans="1:5" ht="14.4" x14ac:dyDescent="0.3">
      <c r="A19975" s="2">
        <f>ROW()</f>
        <v>19975</v>
      </c>
      <c r="E19975" s="50"/>
    </row>
    <row r="19976" spans="1:5" ht="14.4" x14ac:dyDescent="0.3">
      <c r="A19976" s="2">
        <f>ROW()</f>
        <v>19976</v>
      </c>
      <c r="E19976" s="50"/>
    </row>
    <row r="19977" spans="1:5" ht="14.4" x14ac:dyDescent="0.3">
      <c r="A19977" s="2">
        <f>ROW()</f>
        <v>19977</v>
      </c>
      <c r="E19977" s="50"/>
    </row>
    <row r="19978" spans="1:5" ht="14.4" x14ac:dyDescent="0.3">
      <c r="A19978" s="2">
        <f>ROW()</f>
        <v>19978</v>
      </c>
      <c r="E19978" s="50"/>
    </row>
    <row r="19979" spans="1:5" ht="14.4" x14ac:dyDescent="0.3">
      <c r="A19979" s="2">
        <f>ROW()</f>
        <v>19979</v>
      </c>
      <c r="E19979" s="50"/>
    </row>
    <row r="19980" spans="1:5" ht="14.4" x14ac:dyDescent="0.3">
      <c r="A19980" s="2">
        <f>ROW()</f>
        <v>19980</v>
      </c>
      <c r="E19980" s="50"/>
    </row>
    <row r="19981" spans="1:5" ht="14.4" x14ac:dyDescent="0.3">
      <c r="A19981" s="2">
        <f>ROW()</f>
        <v>19981</v>
      </c>
      <c r="E19981" s="50"/>
    </row>
    <row r="19982" spans="1:5" ht="14.4" x14ac:dyDescent="0.3">
      <c r="A19982" s="2">
        <f>ROW()</f>
        <v>19982</v>
      </c>
      <c r="E19982" s="50"/>
    </row>
    <row r="19983" spans="1:5" ht="14.4" x14ac:dyDescent="0.3">
      <c r="A19983" s="2">
        <f>ROW()</f>
        <v>19983</v>
      </c>
      <c r="E19983" s="50"/>
    </row>
    <row r="19984" spans="1:5" ht="14.4" x14ac:dyDescent="0.3">
      <c r="A19984" s="2">
        <f>ROW()</f>
        <v>19984</v>
      </c>
      <c r="E19984" s="50"/>
    </row>
    <row r="19985" spans="1:5" ht="14.4" x14ac:dyDescent="0.3">
      <c r="A19985" s="2">
        <f>ROW()</f>
        <v>19985</v>
      </c>
      <c r="E19985" s="50"/>
    </row>
    <row r="19986" spans="1:5" ht="14.4" x14ac:dyDescent="0.3">
      <c r="A19986" s="2">
        <f>ROW()</f>
        <v>19986</v>
      </c>
      <c r="E19986" s="50"/>
    </row>
    <row r="19987" spans="1:5" ht="14.4" x14ac:dyDescent="0.3">
      <c r="A19987" s="2">
        <f>ROW()</f>
        <v>19987</v>
      </c>
      <c r="E19987" s="50"/>
    </row>
    <row r="19988" spans="1:5" ht="14.4" x14ac:dyDescent="0.3">
      <c r="A19988" s="2">
        <f>ROW()</f>
        <v>19988</v>
      </c>
      <c r="E19988" s="50"/>
    </row>
    <row r="19989" spans="1:5" ht="14.4" x14ac:dyDescent="0.3">
      <c r="A19989" s="2">
        <f>ROW()</f>
        <v>19989</v>
      </c>
      <c r="E19989" s="50"/>
    </row>
    <row r="19990" spans="1:5" ht="14.4" x14ac:dyDescent="0.3">
      <c r="A19990" s="2">
        <f>ROW()</f>
        <v>19990</v>
      </c>
      <c r="E19990" s="50"/>
    </row>
    <row r="19991" spans="1:5" ht="14.4" x14ac:dyDescent="0.3">
      <c r="A19991" s="2">
        <f>ROW()</f>
        <v>19991</v>
      </c>
      <c r="E19991" s="50"/>
    </row>
    <row r="19992" spans="1:5" ht="14.4" x14ac:dyDescent="0.3">
      <c r="A19992" s="2">
        <f>ROW()</f>
        <v>19992</v>
      </c>
      <c r="E19992" s="50"/>
    </row>
    <row r="19993" spans="1:5" ht="14.4" x14ac:dyDescent="0.3">
      <c r="A19993" s="2">
        <f>ROW()</f>
        <v>19993</v>
      </c>
      <c r="E19993" s="50"/>
    </row>
    <row r="19994" spans="1:5" ht="14.4" x14ac:dyDescent="0.3">
      <c r="A19994" s="2">
        <f>ROW()</f>
        <v>19994</v>
      </c>
      <c r="E19994" s="50"/>
    </row>
    <row r="19995" spans="1:5" ht="14.4" x14ac:dyDescent="0.3">
      <c r="A19995" s="2">
        <f>ROW()</f>
        <v>19995</v>
      </c>
      <c r="E19995" s="50"/>
    </row>
    <row r="19996" spans="1:5" ht="14.4" x14ac:dyDescent="0.3">
      <c r="A19996" s="2">
        <f>ROW()</f>
        <v>19996</v>
      </c>
      <c r="E19996" s="50"/>
    </row>
    <row r="19997" spans="1:5" ht="14.4" x14ac:dyDescent="0.3">
      <c r="A19997" s="2">
        <f>ROW()</f>
        <v>19997</v>
      </c>
      <c r="E19997" s="50"/>
    </row>
    <row r="19998" spans="1:5" ht="14.4" x14ac:dyDescent="0.3">
      <c r="A19998" s="2">
        <f>ROW()</f>
        <v>19998</v>
      </c>
      <c r="E19998" s="50"/>
    </row>
    <row r="19999" spans="1:5" ht="14.4" x14ac:dyDescent="0.3">
      <c r="A19999" s="2">
        <f>ROW()</f>
        <v>19999</v>
      </c>
      <c r="E19999" s="50"/>
    </row>
    <row r="20000" spans="1:5" ht="14.4" x14ac:dyDescent="0.3">
      <c r="A20000" s="2">
        <f>ROW()</f>
        <v>20000</v>
      </c>
      <c r="E20000" s="50"/>
    </row>
    <row r="20001" spans="1:5" ht="14.4" x14ac:dyDescent="0.3">
      <c r="A20001" s="2">
        <f>ROW()</f>
        <v>20001</v>
      </c>
      <c r="E20001" s="50"/>
    </row>
    <row r="20002" spans="1:5" ht="14.4" x14ac:dyDescent="0.3">
      <c r="A20002" s="2">
        <f>ROW()</f>
        <v>20002</v>
      </c>
      <c r="E20002" s="50"/>
    </row>
    <row r="20003" spans="1:5" ht="14.4" x14ac:dyDescent="0.3">
      <c r="A20003" s="2">
        <f>ROW()</f>
        <v>20003</v>
      </c>
      <c r="E20003" s="50"/>
    </row>
    <row r="20004" spans="1:5" ht="14.4" x14ac:dyDescent="0.3">
      <c r="A20004" s="2">
        <f>ROW()</f>
        <v>20004</v>
      </c>
      <c r="E20004" s="50"/>
    </row>
    <row r="20005" spans="1:5" ht="14.4" x14ac:dyDescent="0.3">
      <c r="A20005" s="2">
        <f>ROW()</f>
        <v>20005</v>
      </c>
      <c r="E20005" s="50"/>
    </row>
    <row r="20006" spans="1:5" ht="14.4" x14ac:dyDescent="0.3">
      <c r="A20006" s="2">
        <f>ROW()</f>
        <v>20006</v>
      </c>
      <c r="E20006" s="50"/>
    </row>
    <row r="20007" spans="1:5" ht="14.4" x14ac:dyDescent="0.3">
      <c r="A20007" s="2">
        <f>ROW()</f>
        <v>20007</v>
      </c>
      <c r="E20007" s="50"/>
    </row>
    <row r="20008" spans="1:5" ht="14.4" x14ac:dyDescent="0.3">
      <c r="A20008" s="2">
        <f>ROW()</f>
        <v>20008</v>
      </c>
      <c r="E20008" s="50"/>
    </row>
    <row r="20009" spans="1:5" ht="14.4" x14ac:dyDescent="0.3">
      <c r="A20009" s="2">
        <f>ROW()</f>
        <v>20009</v>
      </c>
      <c r="E20009" s="50"/>
    </row>
    <row r="20010" spans="1:5" ht="14.4" x14ac:dyDescent="0.3">
      <c r="A20010" s="2">
        <f>ROW()</f>
        <v>20010</v>
      </c>
      <c r="E20010" s="50"/>
    </row>
    <row r="20011" spans="1:5" ht="14.4" x14ac:dyDescent="0.3">
      <c r="A20011" s="2">
        <f>ROW()</f>
        <v>20011</v>
      </c>
      <c r="E20011" s="50"/>
    </row>
    <row r="20012" spans="1:5" ht="14.4" x14ac:dyDescent="0.3">
      <c r="A20012" s="2">
        <f>ROW()</f>
        <v>20012</v>
      </c>
      <c r="E20012" s="50"/>
    </row>
    <row r="20013" spans="1:5" ht="14.4" x14ac:dyDescent="0.3">
      <c r="A20013" s="2">
        <f>ROW()</f>
        <v>20013</v>
      </c>
      <c r="E20013" s="50"/>
    </row>
    <row r="20014" spans="1:5" ht="14.4" x14ac:dyDescent="0.3">
      <c r="A20014" s="2">
        <f>ROW()</f>
        <v>20014</v>
      </c>
      <c r="E20014" s="50"/>
    </row>
    <row r="20015" spans="1:5" ht="14.4" x14ac:dyDescent="0.3">
      <c r="A20015" s="2">
        <f>ROW()</f>
        <v>20015</v>
      </c>
      <c r="E20015" s="50"/>
    </row>
    <row r="20016" spans="1:5" ht="14.4" x14ac:dyDescent="0.3">
      <c r="A20016" s="2">
        <f>ROW()</f>
        <v>20016</v>
      </c>
      <c r="E20016" s="50"/>
    </row>
    <row r="20017" spans="1:5" ht="14.4" x14ac:dyDescent="0.3">
      <c r="A20017" s="2">
        <f>ROW()</f>
        <v>20017</v>
      </c>
      <c r="E20017" s="50"/>
    </row>
    <row r="20018" spans="1:5" ht="14.4" x14ac:dyDescent="0.3">
      <c r="A20018" s="2">
        <f>ROW()</f>
        <v>20018</v>
      </c>
      <c r="E20018" s="50"/>
    </row>
    <row r="20019" spans="1:5" ht="14.4" x14ac:dyDescent="0.3">
      <c r="A20019" s="2">
        <f>ROW()</f>
        <v>20019</v>
      </c>
      <c r="E20019" s="50"/>
    </row>
    <row r="20020" spans="1:5" ht="14.4" x14ac:dyDescent="0.3">
      <c r="A20020" s="2">
        <f>ROW()</f>
        <v>20020</v>
      </c>
      <c r="E20020" s="50"/>
    </row>
    <row r="20021" spans="1:5" ht="14.4" x14ac:dyDescent="0.3">
      <c r="A20021" s="2">
        <f>ROW()</f>
        <v>20021</v>
      </c>
      <c r="E20021" s="50"/>
    </row>
    <row r="20022" spans="1:5" ht="14.4" x14ac:dyDescent="0.3">
      <c r="A20022" s="2">
        <f>ROW()</f>
        <v>20022</v>
      </c>
      <c r="E20022" s="50"/>
    </row>
    <row r="20023" spans="1:5" ht="14.4" x14ac:dyDescent="0.3">
      <c r="A20023" s="2">
        <f>ROW()</f>
        <v>20023</v>
      </c>
      <c r="E20023" s="50"/>
    </row>
    <row r="20024" spans="1:5" ht="14.4" x14ac:dyDescent="0.3">
      <c r="A20024" s="2">
        <f>ROW()</f>
        <v>20024</v>
      </c>
      <c r="E20024" s="50"/>
    </row>
    <row r="20025" spans="1:5" ht="14.4" x14ac:dyDescent="0.3">
      <c r="A20025" s="2">
        <f>ROW()</f>
        <v>20025</v>
      </c>
      <c r="E20025" s="50"/>
    </row>
    <row r="20026" spans="1:5" ht="14.4" x14ac:dyDescent="0.3">
      <c r="A20026" s="2">
        <f>ROW()</f>
        <v>20026</v>
      </c>
      <c r="E20026" s="50"/>
    </row>
    <row r="20027" spans="1:5" ht="14.4" x14ac:dyDescent="0.3">
      <c r="A20027" s="2">
        <f>ROW()</f>
        <v>20027</v>
      </c>
      <c r="E20027" s="50"/>
    </row>
    <row r="20028" spans="1:5" ht="14.4" x14ac:dyDescent="0.3">
      <c r="A20028" s="2">
        <f>ROW()</f>
        <v>20028</v>
      </c>
      <c r="E20028" s="50"/>
    </row>
    <row r="20029" spans="1:5" ht="14.4" x14ac:dyDescent="0.3">
      <c r="A20029" s="2">
        <f>ROW()</f>
        <v>20029</v>
      </c>
      <c r="E20029" s="50"/>
    </row>
    <row r="20030" spans="1:5" ht="14.4" x14ac:dyDescent="0.3">
      <c r="A20030" s="2">
        <f>ROW()</f>
        <v>20030</v>
      </c>
      <c r="E20030" s="50"/>
    </row>
    <row r="20031" spans="1:5" ht="14.4" x14ac:dyDescent="0.3">
      <c r="A20031" s="2">
        <f>ROW()</f>
        <v>20031</v>
      </c>
      <c r="E20031" s="50"/>
    </row>
    <row r="20032" spans="1:5" ht="14.4" x14ac:dyDescent="0.3">
      <c r="A20032" s="2">
        <f>ROW()</f>
        <v>20032</v>
      </c>
      <c r="E20032" s="50"/>
    </row>
    <row r="20033" spans="1:5" ht="14.4" x14ac:dyDescent="0.3">
      <c r="A20033" s="2">
        <f>ROW()</f>
        <v>20033</v>
      </c>
      <c r="E20033" s="50"/>
    </row>
    <row r="20034" spans="1:5" ht="14.4" x14ac:dyDescent="0.3">
      <c r="A20034" s="2">
        <f>ROW()</f>
        <v>20034</v>
      </c>
      <c r="E20034" s="50"/>
    </row>
    <row r="20035" spans="1:5" ht="14.4" x14ac:dyDescent="0.3">
      <c r="A20035" s="2">
        <f>ROW()</f>
        <v>20035</v>
      </c>
      <c r="E20035" s="50"/>
    </row>
    <row r="20036" spans="1:5" ht="14.4" x14ac:dyDescent="0.3">
      <c r="A20036" s="2">
        <f>ROW()</f>
        <v>20036</v>
      </c>
      <c r="E20036" s="50"/>
    </row>
    <row r="20037" spans="1:5" ht="14.4" x14ac:dyDescent="0.3">
      <c r="A20037" s="2">
        <f>ROW()</f>
        <v>20037</v>
      </c>
      <c r="E20037" s="50"/>
    </row>
    <row r="20038" spans="1:5" ht="14.4" x14ac:dyDescent="0.3">
      <c r="A20038" s="2">
        <f>ROW()</f>
        <v>20038</v>
      </c>
      <c r="E20038" s="50"/>
    </row>
    <row r="20039" spans="1:5" ht="14.4" x14ac:dyDescent="0.3">
      <c r="A20039" s="2">
        <f>ROW()</f>
        <v>20039</v>
      </c>
      <c r="E20039" s="50"/>
    </row>
    <row r="20040" spans="1:5" ht="14.4" x14ac:dyDescent="0.3">
      <c r="A20040" s="2">
        <f>ROW()</f>
        <v>20040</v>
      </c>
      <c r="E20040" s="50"/>
    </row>
    <row r="20041" spans="1:5" ht="14.4" x14ac:dyDescent="0.3">
      <c r="A20041" s="2">
        <f>ROW()</f>
        <v>20041</v>
      </c>
      <c r="E20041" s="50"/>
    </row>
    <row r="20042" spans="1:5" ht="14.4" x14ac:dyDescent="0.3">
      <c r="A20042" s="2">
        <f>ROW()</f>
        <v>20042</v>
      </c>
      <c r="E20042" s="50"/>
    </row>
    <row r="20043" spans="1:5" ht="14.4" x14ac:dyDescent="0.3">
      <c r="A20043" s="2">
        <f>ROW()</f>
        <v>20043</v>
      </c>
      <c r="E20043" s="50"/>
    </row>
    <row r="20044" spans="1:5" ht="14.4" x14ac:dyDescent="0.3">
      <c r="A20044" s="2">
        <f>ROW()</f>
        <v>20044</v>
      </c>
      <c r="E20044" s="50"/>
    </row>
    <row r="20045" spans="1:5" ht="14.4" x14ac:dyDescent="0.3">
      <c r="A20045" s="2">
        <f>ROW()</f>
        <v>20045</v>
      </c>
      <c r="E20045" s="50"/>
    </row>
    <row r="20046" spans="1:5" ht="14.4" x14ac:dyDescent="0.3">
      <c r="A20046" s="2">
        <f>ROW()</f>
        <v>20046</v>
      </c>
      <c r="E20046" s="50"/>
    </row>
    <row r="20047" spans="1:5" ht="14.4" x14ac:dyDescent="0.3">
      <c r="A20047" s="2">
        <f>ROW()</f>
        <v>20047</v>
      </c>
      <c r="E20047" s="50"/>
    </row>
    <row r="20048" spans="1:5" ht="14.4" x14ac:dyDescent="0.3">
      <c r="A20048" s="2">
        <f>ROW()</f>
        <v>20048</v>
      </c>
      <c r="E20048" s="50"/>
    </row>
    <row r="20049" spans="1:5" ht="14.4" x14ac:dyDescent="0.3">
      <c r="A20049" s="2">
        <f>ROW()</f>
        <v>20049</v>
      </c>
      <c r="E20049" s="50"/>
    </row>
    <row r="20050" spans="1:5" ht="14.4" x14ac:dyDescent="0.3">
      <c r="A20050" s="2">
        <f>ROW()</f>
        <v>20050</v>
      </c>
      <c r="E20050" s="50"/>
    </row>
    <row r="20051" spans="1:5" ht="14.4" x14ac:dyDescent="0.3">
      <c r="A20051" s="2">
        <f>ROW()</f>
        <v>20051</v>
      </c>
      <c r="E20051" s="50"/>
    </row>
    <row r="20052" spans="1:5" ht="14.4" x14ac:dyDescent="0.3">
      <c r="A20052" s="2">
        <f>ROW()</f>
        <v>20052</v>
      </c>
      <c r="E20052" s="50"/>
    </row>
    <row r="20053" spans="1:5" ht="14.4" x14ac:dyDescent="0.3">
      <c r="A20053" s="2">
        <f>ROW()</f>
        <v>20053</v>
      </c>
      <c r="E20053" s="50"/>
    </row>
    <row r="20054" spans="1:5" ht="14.4" x14ac:dyDescent="0.3">
      <c r="A20054" s="2">
        <f>ROW()</f>
        <v>20054</v>
      </c>
      <c r="E20054" s="50"/>
    </row>
    <row r="20055" spans="1:5" ht="14.4" x14ac:dyDescent="0.3">
      <c r="A20055" s="2">
        <f>ROW()</f>
        <v>20055</v>
      </c>
      <c r="E20055" s="50"/>
    </row>
    <row r="20056" spans="1:5" ht="14.4" x14ac:dyDescent="0.3">
      <c r="A20056" s="2">
        <f>ROW()</f>
        <v>20056</v>
      </c>
      <c r="E20056" s="50"/>
    </row>
    <row r="20057" spans="1:5" ht="14.4" x14ac:dyDescent="0.3">
      <c r="A20057" s="2">
        <f>ROW()</f>
        <v>20057</v>
      </c>
      <c r="E20057" s="50"/>
    </row>
    <row r="20058" spans="1:5" ht="14.4" x14ac:dyDescent="0.3">
      <c r="A20058" s="2">
        <f>ROW()</f>
        <v>20058</v>
      </c>
      <c r="E20058" s="50"/>
    </row>
    <row r="20059" spans="1:5" ht="14.4" x14ac:dyDescent="0.3">
      <c r="A20059" s="2">
        <f>ROW()</f>
        <v>20059</v>
      </c>
      <c r="E20059" s="50"/>
    </row>
    <row r="20060" spans="1:5" ht="14.4" x14ac:dyDescent="0.3">
      <c r="A20060" s="2">
        <f>ROW()</f>
        <v>20060</v>
      </c>
      <c r="E20060" s="50"/>
    </row>
    <row r="20061" spans="1:5" ht="14.4" x14ac:dyDescent="0.3">
      <c r="A20061" s="2">
        <f>ROW()</f>
        <v>20061</v>
      </c>
      <c r="E20061" s="50"/>
    </row>
    <row r="20062" spans="1:5" ht="14.4" x14ac:dyDescent="0.3">
      <c r="A20062" s="2">
        <f>ROW()</f>
        <v>20062</v>
      </c>
      <c r="E20062" s="50"/>
    </row>
    <row r="20063" spans="1:5" ht="14.4" x14ac:dyDescent="0.3">
      <c r="A20063" s="2">
        <f>ROW()</f>
        <v>20063</v>
      </c>
      <c r="E20063" s="50"/>
    </row>
    <row r="20064" spans="1:5" ht="14.4" x14ac:dyDescent="0.3">
      <c r="A20064" s="2">
        <f>ROW()</f>
        <v>20064</v>
      </c>
      <c r="E20064" s="50"/>
    </row>
    <row r="20065" spans="1:5" ht="14.4" x14ac:dyDescent="0.3">
      <c r="A20065" s="2">
        <f>ROW()</f>
        <v>20065</v>
      </c>
      <c r="E20065" s="50"/>
    </row>
    <row r="20066" spans="1:5" ht="14.4" x14ac:dyDescent="0.3">
      <c r="A20066" s="2">
        <f>ROW()</f>
        <v>20066</v>
      </c>
      <c r="E20066" s="50"/>
    </row>
    <row r="20067" spans="1:5" ht="14.4" x14ac:dyDescent="0.3">
      <c r="A20067" s="2">
        <f>ROW()</f>
        <v>20067</v>
      </c>
      <c r="E20067" s="50"/>
    </row>
    <row r="20068" spans="1:5" ht="14.4" x14ac:dyDescent="0.3">
      <c r="A20068" s="2">
        <f>ROW()</f>
        <v>20068</v>
      </c>
      <c r="E20068" s="50"/>
    </row>
    <row r="20069" spans="1:5" ht="14.4" x14ac:dyDescent="0.3">
      <c r="A20069" s="2">
        <f>ROW()</f>
        <v>20069</v>
      </c>
      <c r="E20069" s="50"/>
    </row>
    <row r="20070" spans="1:5" ht="14.4" x14ac:dyDescent="0.3">
      <c r="A20070" s="2">
        <f>ROW()</f>
        <v>20070</v>
      </c>
      <c r="E20070" s="50"/>
    </row>
    <row r="20071" spans="1:5" ht="14.4" x14ac:dyDescent="0.3">
      <c r="A20071" s="2">
        <f>ROW()</f>
        <v>20071</v>
      </c>
      <c r="E20071" s="50"/>
    </row>
    <row r="20072" spans="1:5" ht="14.4" x14ac:dyDescent="0.3">
      <c r="A20072" s="2">
        <f>ROW()</f>
        <v>20072</v>
      </c>
      <c r="E20072" s="50"/>
    </row>
    <row r="20073" spans="1:5" ht="14.4" x14ac:dyDescent="0.3">
      <c r="A20073" s="2">
        <f>ROW()</f>
        <v>20073</v>
      </c>
      <c r="E20073" s="50"/>
    </row>
    <row r="20074" spans="1:5" ht="14.4" x14ac:dyDescent="0.3">
      <c r="A20074" s="2">
        <f>ROW()</f>
        <v>20074</v>
      </c>
      <c r="E20074" s="50"/>
    </row>
    <row r="20075" spans="1:5" ht="14.4" x14ac:dyDescent="0.3">
      <c r="A20075" s="2">
        <f>ROW()</f>
        <v>20075</v>
      </c>
      <c r="E20075" s="50"/>
    </row>
    <row r="20076" spans="1:5" ht="14.4" x14ac:dyDescent="0.3">
      <c r="A20076" s="2">
        <f>ROW()</f>
        <v>20076</v>
      </c>
      <c r="E20076" s="50"/>
    </row>
    <row r="20077" spans="1:5" ht="14.4" x14ac:dyDescent="0.3">
      <c r="A20077" s="2">
        <f>ROW()</f>
        <v>20077</v>
      </c>
      <c r="E20077" s="50"/>
    </row>
    <row r="20078" spans="1:5" ht="14.4" x14ac:dyDescent="0.3">
      <c r="A20078" s="2">
        <f>ROW()</f>
        <v>20078</v>
      </c>
      <c r="E20078" s="50"/>
    </row>
    <row r="20079" spans="1:5" ht="14.4" x14ac:dyDescent="0.3">
      <c r="A20079" s="2">
        <f>ROW()</f>
        <v>20079</v>
      </c>
      <c r="E20079" s="50"/>
    </row>
    <row r="20080" spans="1:5" ht="14.4" x14ac:dyDescent="0.3">
      <c r="A20080" s="2">
        <f>ROW()</f>
        <v>20080</v>
      </c>
      <c r="E20080" s="50"/>
    </row>
    <row r="20081" spans="1:5" ht="14.4" x14ac:dyDescent="0.3">
      <c r="A20081" s="2">
        <f>ROW()</f>
        <v>20081</v>
      </c>
      <c r="E20081" s="50"/>
    </row>
    <row r="20082" spans="1:5" ht="14.4" x14ac:dyDescent="0.3">
      <c r="A20082" s="2">
        <f>ROW()</f>
        <v>20082</v>
      </c>
      <c r="E20082" s="50"/>
    </row>
    <row r="20083" spans="1:5" ht="14.4" x14ac:dyDescent="0.3">
      <c r="A20083" s="2">
        <f>ROW()</f>
        <v>20083</v>
      </c>
      <c r="E20083" s="50"/>
    </row>
    <row r="20084" spans="1:5" ht="14.4" x14ac:dyDescent="0.3">
      <c r="A20084" s="2">
        <f>ROW()</f>
        <v>20084</v>
      </c>
      <c r="E20084" s="50"/>
    </row>
    <row r="20085" spans="1:5" ht="14.4" x14ac:dyDescent="0.3">
      <c r="A20085" s="2">
        <f>ROW()</f>
        <v>20085</v>
      </c>
      <c r="E20085" s="50"/>
    </row>
    <row r="20086" spans="1:5" ht="14.4" x14ac:dyDescent="0.3">
      <c r="A20086" s="2">
        <f>ROW()</f>
        <v>20086</v>
      </c>
      <c r="E20086" s="50"/>
    </row>
    <row r="20087" spans="1:5" ht="14.4" x14ac:dyDescent="0.3">
      <c r="A20087" s="2">
        <f>ROW()</f>
        <v>20087</v>
      </c>
      <c r="E20087" s="50"/>
    </row>
    <row r="20088" spans="1:5" ht="14.4" x14ac:dyDescent="0.3">
      <c r="A20088" s="2">
        <f>ROW()</f>
        <v>20088</v>
      </c>
      <c r="E20088" s="50"/>
    </row>
    <row r="20089" spans="1:5" ht="14.4" x14ac:dyDescent="0.3">
      <c r="A20089" s="2">
        <f>ROW()</f>
        <v>20089</v>
      </c>
      <c r="E20089" s="50"/>
    </row>
    <row r="20090" spans="1:5" ht="14.4" x14ac:dyDescent="0.3">
      <c r="A20090" s="2">
        <f>ROW()</f>
        <v>20090</v>
      </c>
      <c r="E20090" s="50"/>
    </row>
    <row r="20091" spans="1:5" ht="14.4" x14ac:dyDescent="0.3">
      <c r="A20091" s="2">
        <f>ROW()</f>
        <v>20091</v>
      </c>
      <c r="E20091" s="50"/>
    </row>
    <row r="20092" spans="1:5" ht="14.4" x14ac:dyDescent="0.3">
      <c r="A20092" s="2">
        <f>ROW()</f>
        <v>20092</v>
      </c>
      <c r="E20092" s="50"/>
    </row>
    <row r="20093" spans="1:5" ht="14.4" x14ac:dyDescent="0.3">
      <c r="A20093" s="2">
        <f>ROW()</f>
        <v>20093</v>
      </c>
      <c r="E20093" s="50"/>
    </row>
    <row r="20094" spans="1:5" ht="14.4" x14ac:dyDescent="0.3">
      <c r="A20094" s="2">
        <f>ROW()</f>
        <v>20094</v>
      </c>
      <c r="E20094" s="50"/>
    </row>
    <row r="20095" spans="1:5" ht="14.4" x14ac:dyDescent="0.3">
      <c r="A20095" s="2">
        <f>ROW()</f>
        <v>20095</v>
      </c>
      <c r="E20095" s="50"/>
    </row>
    <row r="20096" spans="1:5" ht="14.4" x14ac:dyDescent="0.3">
      <c r="A20096" s="2">
        <f>ROW()</f>
        <v>20096</v>
      </c>
      <c r="E20096" s="50"/>
    </row>
    <row r="20097" spans="1:5" ht="14.4" x14ac:dyDescent="0.3">
      <c r="A20097" s="2">
        <f>ROW()</f>
        <v>20097</v>
      </c>
      <c r="E20097" s="50"/>
    </row>
    <row r="20098" spans="1:5" ht="14.4" x14ac:dyDescent="0.3">
      <c r="A20098" s="2">
        <f>ROW()</f>
        <v>20098</v>
      </c>
      <c r="E20098" s="50"/>
    </row>
    <row r="20099" spans="1:5" ht="14.4" x14ac:dyDescent="0.3">
      <c r="A20099" s="2">
        <f>ROW()</f>
        <v>20099</v>
      </c>
      <c r="E20099" s="50"/>
    </row>
    <row r="20100" spans="1:5" ht="14.4" x14ac:dyDescent="0.3">
      <c r="A20100" s="2">
        <f>ROW()</f>
        <v>20100</v>
      </c>
      <c r="E20100" s="50"/>
    </row>
    <row r="20101" spans="1:5" ht="14.4" x14ac:dyDescent="0.3">
      <c r="A20101" s="2">
        <f>ROW()</f>
        <v>20101</v>
      </c>
      <c r="E20101" s="50"/>
    </row>
    <row r="20102" spans="1:5" ht="14.4" x14ac:dyDescent="0.3">
      <c r="A20102" s="2">
        <f>ROW()</f>
        <v>20102</v>
      </c>
      <c r="E20102" s="50"/>
    </row>
    <row r="20103" spans="1:5" ht="14.4" x14ac:dyDescent="0.3">
      <c r="A20103" s="2">
        <f>ROW()</f>
        <v>20103</v>
      </c>
      <c r="E20103" s="50"/>
    </row>
    <row r="20104" spans="1:5" ht="14.4" x14ac:dyDescent="0.3">
      <c r="A20104" s="2">
        <f>ROW()</f>
        <v>20104</v>
      </c>
      <c r="E20104" s="50"/>
    </row>
    <row r="20105" spans="1:5" ht="14.4" x14ac:dyDescent="0.3">
      <c r="A20105" s="2">
        <f>ROW()</f>
        <v>20105</v>
      </c>
      <c r="E20105" s="50"/>
    </row>
    <row r="20106" spans="1:5" ht="14.4" x14ac:dyDescent="0.3">
      <c r="A20106" s="2">
        <f>ROW()</f>
        <v>20106</v>
      </c>
      <c r="E20106" s="50"/>
    </row>
    <row r="20107" spans="1:5" ht="14.4" x14ac:dyDescent="0.3">
      <c r="A20107" s="2">
        <f>ROW()</f>
        <v>20107</v>
      </c>
      <c r="E20107" s="50"/>
    </row>
    <row r="20108" spans="1:5" ht="14.4" x14ac:dyDescent="0.3">
      <c r="A20108" s="2">
        <f>ROW()</f>
        <v>20108</v>
      </c>
      <c r="E20108" s="50"/>
    </row>
    <row r="20109" spans="1:5" ht="14.4" x14ac:dyDescent="0.3">
      <c r="A20109" s="2">
        <f>ROW()</f>
        <v>20109</v>
      </c>
      <c r="E20109" s="50"/>
    </row>
    <row r="20110" spans="1:5" ht="14.4" x14ac:dyDescent="0.3">
      <c r="A20110" s="2">
        <f>ROW()</f>
        <v>20110</v>
      </c>
      <c r="E20110" s="50"/>
    </row>
    <row r="20111" spans="1:5" ht="14.4" x14ac:dyDescent="0.3">
      <c r="A20111" s="2">
        <f>ROW()</f>
        <v>20111</v>
      </c>
      <c r="E20111" s="50"/>
    </row>
    <row r="20112" spans="1:5" ht="14.4" x14ac:dyDescent="0.3">
      <c r="A20112" s="2">
        <f>ROW()</f>
        <v>20112</v>
      </c>
      <c r="E20112" s="50"/>
    </row>
    <row r="20113" spans="1:5" ht="14.4" x14ac:dyDescent="0.3">
      <c r="A20113" s="2">
        <f>ROW()</f>
        <v>20113</v>
      </c>
      <c r="E20113" s="50"/>
    </row>
    <row r="20114" spans="1:5" ht="14.4" x14ac:dyDescent="0.3">
      <c r="A20114" s="2">
        <f>ROW()</f>
        <v>20114</v>
      </c>
      <c r="E20114" s="50"/>
    </row>
    <row r="20115" spans="1:5" ht="14.4" x14ac:dyDescent="0.3">
      <c r="A20115" s="2">
        <f>ROW()</f>
        <v>20115</v>
      </c>
      <c r="E20115" s="50"/>
    </row>
    <row r="20116" spans="1:5" ht="14.4" x14ac:dyDescent="0.3">
      <c r="A20116" s="2">
        <f>ROW()</f>
        <v>20116</v>
      </c>
      <c r="E20116" s="50"/>
    </row>
    <row r="20117" spans="1:5" ht="14.4" x14ac:dyDescent="0.3">
      <c r="A20117" s="2">
        <f>ROW()</f>
        <v>20117</v>
      </c>
      <c r="E20117" s="50"/>
    </row>
    <row r="20118" spans="1:5" ht="14.4" x14ac:dyDescent="0.3">
      <c r="A20118" s="2">
        <f>ROW()</f>
        <v>20118</v>
      </c>
      <c r="E20118" s="50"/>
    </row>
    <row r="20119" spans="1:5" ht="14.4" x14ac:dyDescent="0.3">
      <c r="A20119" s="2">
        <f>ROW()</f>
        <v>20119</v>
      </c>
      <c r="E20119" s="50"/>
    </row>
    <row r="20120" spans="1:5" ht="14.4" x14ac:dyDescent="0.3">
      <c r="A20120" s="2">
        <f>ROW()</f>
        <v>20120</v>
      </c>
      <c r="E20120" s="50"/>
    </row>
    <row r="20121" spans="1:5" ht="14.4" x14ac:dyDescent="0.3">
      <c r="A20121" s="2">
        <f>ROW()</f>
        <v>20121</v>
      </c>
      <c r="E20121" s="50"/>
    </row>
    <row r="20122" spans="1:5" ht="14.4" x14ac:dyDescent="0.3">
      <c r="A20122" s="2">
        <f>ROW()</f>
        <v>20122</v>
      </c>
      <c r="E20122" s="50"/>
    </row>
    <row r="20123" spans="1:5" ht="14.4" x14ac:dyDescent="0.3">
      <c r="A20123" s="2">
        <f>ROW()</f>
        <v>20123</v>
      </c>
      <c r="E20123" s="50"/>
    </row>
    <row r="20124" spans="1:5" ht="14.4" x14ac:dyDescent="0.3">
      <c r="A20124" s="2">
        <f>ROW()</f>
        <v>20124</v>
      </c>
      <c r="E20124" s="50"/>
    </row>
    <row r="20125" spans="1:5" ht="14.4" x14ac:dyDescent="0.3">
      <c r="A20125" s="2">
        <f>ROW()</f>
        <v>20125</v>
      </c>
      <c r="E20125" s="50"/>
    </row>
    <row r="20126" spans="1:5" ht="14.4" x14ac:dyDescent="0.3">
      <c r="A20126" s="2">
        <f>ROW()</f>
        <v>20126</v>
      </c>
      <c r="E20126" s="50"/>
    </row>
    <row r="20127" spans="1:5" ht="14.4" x14ac:dyDescent="0.3">
      <c r="A20127" s="2">
        <f>ROW()</f>
        <v>20127</v>
      </c>
      <c r="E20127" s="50"/>
    </row>
    <row r="20128" spans="1:5" ht="14.4" x14ac:dyDescent="0.3">
      <c r="A20128" s="2">
        <f>ROW()</f>
        <v>20128</v>
      </c>
      <c r="E20128" s="50"/>
    </row>
    <row r="20129" spans="1:5" ht="14.4" x14ac:dyDescent="0.3">
      <c r="A20129" s="2">
        <f>ROW()</f>
        <v>20129</v>
      </c>
      <c r="E20129" s="50"/>
    </row>
    <row r="20130" spans="1:5" ht="14.4" x14ac:dyDescent="0.3">
      <c r="A20130" s="2">
        <f>ROW()</f>
        <v>20130</v>
      </c>
      <c r="E20130" s="50"/>
    </row>
    <row r="20131" spans="1:5" ht="14.4" x14ac:dyDescent="0.3">
      <c r="A20131" s="2">
        <f>ROW()</f>
        <v>20131</v>
      </c>
      <c r="E20131" s="50"/>
    </row>
    <row r="20132" spans="1:5" ht="14.4" x14ac:dyDescent="0.3">
      <c r="A20132" s="2">
        <f>ROW()</f>
        <v>20132</v>
      </c>
      <c r="E20132" s="50"/>
    </row>
    <row r="20133" spans="1:5" ht="14.4" x14ac:dyDescent="0.3">
      <c r="A20133" s="2">
        <f>ROW()</f>
        <v>20133</v>
      </c>
      <c r="E20133" s="50"/>
    </row>
    <row r="20134" spans="1:5" ht="14.4" x14ac:dyDescent="0.3">
      <c r="A20134" s="2">
        <f>ROW()</f>
        <v>20134</v>
      </c>
      <c r="E20134" s="50"/>
    </row>
    <row r="20135" spans="1:5" ht="14.4" x14ac:dyDescent="0.3">
      <c r="A20135" s="2">
        <f>ROW()</f>
        <v>20135</v>
      </c>
      <c r="E20135" s="50"/>
    </row>
    <row r="20136" spans="1:5" ht="14.4" x14ac:dyDescent="0.3">
      <c r="A20136" s="2">
        <f>ROW()</f>
        <v>20136</v>
      </c>
      <c r="E20136" s="50"/>
    </row>
    <row r="20137" spans="1:5" ht="14.4" x14ac:dyDescent="0.3">
      <c r="A20137" s="2">
        <f>ROW()</f>
        <v>20137</v>
      </c>
      <c r="E20137" s="50"/>
    </row>
    <row r="20138" spans="1:5" ht="14.4" x14ac:dyDescent="0.3">
      <c r="A20138" s="2">
        <f>ROW()</f>
        <v>20138</v>
      </c>
      <c r="E20138" s="50"/>
    </row>
    <row r="20139" spans="1:5" ht="14.4" x14ac:dyDescent="0.3">
      <c r="A20139" s="2">
        <f>ROW()</f>
        <v>20139</v>
      </c>
      <c r="E20139" s="50"/>
    </row>
    <row r="20140" spans="1:5" ht="14.4" x14ac:dyDescent="0.3">
      <c r="A20140" s="2">
        <f>ROW()</f>
        <v>20140</v>
      </c>
      <c r="E20140" s="50"/>
    </row>
    <row r="20141" spans="1:5" ht="14.4" x14ac:dyDescent="0.3">
      <c r="A20141" s="2">
        <f>ROW()</f>
        <v>20141</v>
      </c>
      <c r="E20141" s="50"/>
    </row>
    <row r="20142" spans="1:5" ht="14.4" x14ac:dyDescent="0.3">
      <c r="A20142" s="2">
        <f>ROW()</f>
        <v>20142</v>
      </c>
      <c r="E20142" s="50"/>
    </row>
    <row r="20143" spans="1:5" ht="14.4" x14ac:dyDescent="0.3">
      <c r="A20143" s="2">
        <f>ROW()</f>
        <v>20143</v>
      </c>
      <c r="E20143" s="50"/>
    </row>
    <row r="20144" spans="1:5" ht="14.4" x14ac:dyDescent="0.3">
      <c r="A20144" s="2">
        <f>ROW()</f>
        <v>20144</v>
      </c>
      <c r="E20144" s="50"/>
    </row>
    <row r="20145" spans="1:5" ht="14.4" x14ac:dyDescent="0.3">
      <c r="A20145" s="2">
        <f>ROW()</f>
        <v>20145</v>
      </c>
      <c r="E20145" s="50"/>
    </row>
    <row r="20146" spans="1:5" ht="14.4" x14ac:dyDescent="0.3">
      <c r="A20146" s="2">
        <f>ROW()</f>
        <v>20146</v>
      </c>
      <c r="E20146" s="50"/>
    </row>
    <row r="20147" spans="1:5" ht="14.4" x14ac:dyDescent="0.3">
      <c r="A20147" s="2">
        <f>ROW()</f>
        <v>20147</v>
      </c>
      <c r="E20147" s="50"/>
    </row>
    <row r="20148" spans="1:5" ht="14.4" x14ac:dyDescent="0.3">
      <c r="A20148" s="2">
        <f>ROW()</f>
        <v>20148</v>
      </c>
      <c r="E20148" s="50"/>
    </row>
    <row r="20149" spans="1:5" ht="14.4" x14ac:dyDescent="0.3">
      <c r="A20149" s="2">
        <f>ROW()</f>
        <v>20149</v>
      </c>
      <c r="E20149" s="50"/>
    </row>
    <row r="20150" spans="1:5" ht="14.4" x14ac:dyDescent="0.3">
      <c r="A20150" s="2">
        <f>ROW()</f>
        <v>20150</v>
      </c>
      <c r="E20150" s="50"/>
    </row>
    <row r="20151" spans="1:5" ht="14.4" x14ac:dyDescent="0.3">
      <c r="A20151" s="2">
        <f>ROW()</f>
        <v>20151</v>
      </c>
      <c r="E20151" s="50"/>
    </row>
    <row r="20152" spans="1:5" ht="14.4" x14ac:dyDescent="0.3">
      <c r="A20152" s="2">
        <f>ROW()</f>
        <v>20152</v>
      </c>
      <c r="E20152" s="50"/>
    </row>
    <row r="20153" spans="1:5" ht="14.4" x14ac:dyDescent="0.3">
      <c r="A20153" s="2">
        <f>ROW()</f>
        <v>20153</v>
      </c>
      <c r="E20153" s="50"/>
    </row>
    <row r="20154" spans="1:5" ht="14.4" x14ac:dyDescent="0.3">
      <c r="A20154" s="2">
        <f>ROW()</f>
        <v>20154</v>
      </c>
      <c r="E20154" s="50"/>
    </row>
    <row r="20155" spans="1:5" ht="14.4" x14ac:dyDescent="0.3">
      <c r="A20155" s="2">
        <f>ROW()</f>
        <v>20155</v>
      </c>
      <c r="E20155" s="50"/>
    </row>
    <row r="20156" spans="1:5" ht="14.4" x14ac:dyDescent="0.3">
      <c r="A20156" s="2">
        <f>ROW()</f>
        <v>20156</v>
      </c>
      <c r="E20156" s="50"/>
    </row>
    <row r="20157" spans="1:5" ht="14.4" x14ac:dyDescent="0.3">
      <c r="A20157" s="2">
        <f>ROW()</f>
        <v>20157</v>
      </c>
      <c r="E20157" s="50"/>
    </row>
    <row r="20158" spans="1:5" ht="14.4" x14ac:dyDescent="0.3">
      <c r="A20158" s="2">
        <f>ROW()</f>
        <v>20158</v>
      </c>
      <c r="E20158" s="50"/>
    </row>
    <row r="20159" spans="1:5" ht="14.4" x14ac:dyDescent="0.3">
      <c r="A20159" s="2">
        <f>ROW()</f>
        <v>20159</v>
      </c>
      <c r="E20159" s="50"/>
    </row>
    <row r="20160" spans="1:5" ht="14.4" x14ac:dyDescent="0.3">
      <c r="A20160" s="2">
        <f>ROW()</f>
        <v>20160</v>
      </c>
      <c r="E20160" s="50"/>
    </row>
    <row r="20161" spans="1:5" ht="14.4" x14ac:dyDescent="0.3">
      <c r="A20161" s="2">
        <f>ROW()</f>
        <v>20161</v>
      </c>
      <c r="E20161" s="50"/>
    </row>
    <row r="20162" spans="1:5" ht="14.4" x14ac:dyDescent="0.3">
      <c r="A20162" s="2">
        <f>ROW()</f>
        <v>20162</v>
      </c>
      <c r="E20162" s="50"/>
    </row>
    <row r="20163" spans="1:5" ht="14.4" x14ac:dyDescent="0.3">
      <c r="A20163" s="2">
        <f>ROW()</f>
        <v>20163</v>
      </c>
      <c r="E20163" s="50"/>
    </row>
    <row r="20164" spans="1:5" ht="14.4" x14ac:dyDescent="0.3">
      <c r="A20164" s="2">
        <f>ROW()</f>
        <v>20164</v>
      </c>
      <c r="E20164" s="50"/>
    </row>
    <row r="20165" spans="1:5" ht="14.4" x14ac:dyDescent="0.3">
      <c r="A20165" s="2">
        <f>ROW()</f>
        <v>20165</v>
      </c>
      <c r="E20165" s="50"/>
    </row>
    <row r="20166" spans="1:5" ht="14.4" x14ac:dyDescent="0.3">
      <c r="A20166" s="2">
        <f>ROW()</f>
        <v>20166</v>
      </c>
      <c r="E20166" s="50"/>
    </row>
    <row r="20167" spans="1:5" ht="14.4" x14ac:dyDescent="0.3">
      <c r="A20167" s="2">
        <f>ROW()</f>
        <v>20167</v>
      </c>
      <c r="E20167" s="50"/>
    </row>
    <row r="20168" spans="1:5" ht="14.4" x14ac:dyDescent="0.3">
      <c r="A20168" s="2">
        <f>ROW()</f>
        <v>20168</v>
      </c>
      <c r="E20168" s="50"/>
    </row>
    <row r="20169" spans="1:5" ht="14.4" x14ac:dyDescent="0.3">
      <c r="A20169" s="2">
        <f>ROW()</f>
        <v>20169</v>
      </c>
      <c r="E20169" s="50"/>
    </row>
    <row r="20170" spans="1:5" ht="14.4" x14ac:dyDescent="0.3">
      <c r="A20170" s="2">
        <f>ROW()</f>
        <v>20170</v>
      </c>
      <c r="E20170" s="50"/>
    </row>
    <row r="20171" spans="1:5" ht="14.4" x14ac:dyDescent="0.3">
      <c r="A20171" s="2">
        <f>ROW()</f>
        <v>20171</v>
      </c>
      <c r="E20171" s="50"/>
    </row>
    <row r="20172" spans="1:5" ht="14.4" x14ac:dyDescent="0.3">
      <c r="A20172" s="2">
        <f>ROW()</f>
        <v>20172</v>
      </c>
      <c r="E20172" s="50"/>
    </row>
    <row r="20173" spans="1:5" ht="14.4" x14ac:dyDescent="0.3">
      <c r="A20173" s="2">
        <f>ROW()</f>
        <v>20173</v>
      </c>
      <c r="E20173" s="50"/>
    </row>
    <row r="20174" spans="1:5" ht="14.4" x14ac:dyDescent="0.3">
      <c r="A20174" s="2">
        <f>ROW()</f>
        <v>20174</v>
      </c>
      <c r="E20174" s="50"/>
    </row>
    <row r="20175" spans="1:5" ht="14.4" x14ac:dyDescent="0.3">
      <c r="A20175" s="2">
        <f>ROW()</f>
        <v>20175</v>
      </c>
      <c r="E20175" s="50"/>
    </row>
    <row r="20176" spans="1:5" ht="14.4" x14ac:dyDescent="0.3">
      <c r="A20176" s="2">
        <f>ROW()</f>
        <v>20176</v>
      </c>
      <c r="E20176" s="50"/>
    </row>
    <row r="20177" spans="1:5" ht="14.4" x14ac:dyDescent="0.3">
      <c r="A20177" s="2">
        <f>ROW()</f>
        <v>20177</v>
      </c>
      <c r="E20177" s="50"/>
    </row>
    <row r="20178" spans="1:5" ht="14.4" x14ac:dyDescent="0.3">
      <c r="A20178" s="2">
        <f>ROW()</f>
        <v>20178</v>
      </c>
      <c r="E20178" s="50"/>
    </row>
    <row r="20179" spans="1:5" ht="14.4" x14ac:dyDescent="0.3">
      <c r="A20179" s="2">
        <f>ROW()</f>
        <v>20179</v>
      </c>
      <c r="E20179" s="50"/>
    </row>
    <row r="20180" spans="1:5" ht="14.4" x14ac:dyDescent="0.3">
      <c r="A20180" s="2">
        <f>ROW()</f>
        <v>20180</v>
      </c>
      <c r="E20180" s="50"/>
    </row>
    <row r="20181" spans="1:5" ht="14.4" x14ac:dyDescent="0.3">
      <c r="A20181" s="2">
        <f>ROW()</f>
        <v>20181</v>
      </c>
      <c r="E20181" s="50"/>
    </row>
    <row r="20182" spans="1:5" ht="14.4" x14ac:dyDescent="0.3">
      <c r="A20182" s="2">
        <f>ROW()</f>
        <v>20182</v>
      </c>
      <c r="E20182" s="50"/>
    </row>
    <row r="20183" spans="1:5" ht="14.4" x14ac:dyDescent="0.3">
      <c r="A20183" s="2">
        <f>ROW()</f>
        <v>20183</v>
      </c>
      <c r="E20183" s="50"/>
    </row>
    <row r="20184" spans="1:5" ht="14.4" x14ac:dyDescent="0.3">
      <c r="A20184" s="2">
        <f>ROW()</f>
        <v>20184</v>
      </c>
      <c r="E20184" s="50"/>
    </row>
    <row r="20185" spans="1:5" ht="14.4" x14ac:dyDescent="0.3">
      <c r="A20185" s="2">
        <f>ROW()</f>
        <v>20185</v>
      </c>
      <c r="E20185" s="50"/>
    </row>
    <row r="20186" spans="1:5" ht="14.4" x14ac:dyDescent="0.3">
      <c r="A20186" s="2">
        <f>ROW()</f>
        <v>20186</v>
      </c>
      <c r="E20186" s="50"/>
    </row>
    <row r="20187" spans="1:5" ht="14.4" x14ac:dyDescent="0.3">
      <c r="A20187" s="2">
        <f>ROW()</f>
        <v>20187</v>
      </c>
      <c r="E20187" s="50"/>
    </row>
    <row r="20188" spans="1:5" ht="14.4" x14ac:dyDescent="0.3">
      <c r="A20188" s="2">
        <f>ROW()</f>
        <v>20188</v>
      </c>
      <c r="E20188" s="50"/>
    </row>
    <row r="20189" spans="1:5" ht="14.4" x14ac:dyDescent="0.3">
      <c r="A20189" s="2">
        <f>ROW()</f>
        <v>20189</v>
      </c>
      <c r="E20189" s="50"/>
    </row>
    <row r="20190" spans="1:5" ht="14.4" x14ac:dyDescent="0.3">
      <c r="A20190" s="2">
        <f>ROW()</f>
        <v>20190</v>
      </c>
      <c r="E20190" s="50"/>
    </row>
    <row r="20191" spans="1:5" ht="14.4" x14ac:dyDescent="0.3">
      <c r="A20191" s="2">
        <f>ROW()</f>
        <v>20191</v>
      </c>
      <c r="E20191" s="50"/>
    </row>
    <row r="20192" spans="1:5" ht="14.4" x14ac:dyDescent="0.3">
      <c r="A20192" s="2">
        <f>ROW()</f>
        <v>20192</v>
      </c>
      <c r="E20192" s="50"/>
    </row>
    <row r="20193" spans="1:5" ht="14.4" x14ac:dyDescent="0.3">
      <c r="A20193" s="2">
        <f>ROW()</f>
        <v>20193</v>
      </c>
      <c r="E20193" s="50"/>
    </row>
    <row r="20194" spans="1:5" ht="14.4" x14ac:dyDescent="0.3">
      <c r="A20194" s="2">
        <f>ROW()</f>
        <v>20194</v>
      </c>
      <c r="E20194" s="50"/>
    </row>
    <row r="20195" spans="1:5" ht="14.4" x14ac:dyDescent="0.3">
      <c r="A20195" s="2">
        <f>ROW()</f>
        <v>20195</v>
      </c>
      <c r="E20195" s="50"/>
    </row>
    <row r="20196" spans="1:5" ht="14.4" x14ac:dyDescent="0.3">
      <c r="A20196" s="2">
        <f>ROW()</f>
        <v>20196</v>
      </c>
      <c r="E20196" s="50"/>
    </row>
    <row r="20197" spans="1:5" ht="14.4" x14ac:dyDescent="0.3">
      <c r="A20197" s="2">
        <f>ROW()</f>
        <v>20197</v>
      </c>
      <c r="E20197" s="50"/>
    </row>
    <row r="20198" spans="1:5" ht="14.4" x14ac:dyDescent="0.3">
      <c r="A20198" s="2">
        <f>ROW()</f>
        <v>20198</v>
      </c>
      <c r="E20198" s="50"/>
    </row>
    <row r="20199" spans="1:5" ht="14.4" x14ac:dyDescent="0.3">
      <c r="A20199" s="2">
        <f>ROW()</f>
        <v>20199</v>
      </c>
      <c r="E20199" s="50"/>
    </row>
    <row r="20200" spans="1:5" ht="14.4" x14ac:dyDescent="0.3">
      <c r="A20200" s="2">
        <f>ROW()</f>
        <v>20200</v>
      </c>
      <c r="E20200" s="50"/>
    </row>
    <row r="20201" spans="1:5" ht="14.4" x14ac:dyDescent="0.3">
      <c r="A20201" s="2">
        <f>ROW()</f>
        <v>20201</v>
      </c>
      <c r="E20201" s="50"/>
    </row>
    <row r="20202" spans="1:5" ht="14.4" x14ac:dyDescent="0.3">
      <c r="A20202" s="2">
        <f>ROW()</f>
        <v>20202</v>
      </c>
      <c r="E20202" s="50"/>
    </row>
    <row r="20203" spans="1:5" ht="14.4" x14ac:dyDescent="0.3">
      <c r="A20203" s="2">
        <f>ROW()</f>
        <v>20203</v>
      </c>
      <c r="E20203" s="50"/>
    </row>
    <row r="20204" spans="1:5" ht="14.4" x14ac:dyDescent="0.3">
      <c r="A20204" s="2">
        <f>ROW()</f>
        <v>20204</v>
      </c>
      <c r="E20204" s="50"/>
    </row>
    <row r="20205" spans="1:5" ht="14.4" x14ac:dyDescent="0.3">
      <c r="A20205" s="2">
        <f>ROW()</f>
        <v>20205</v>
      </c>
      <c r="E20205" s="50"/>
    </row>
    <row r="20206" spans="1:5" ht="14.4" x14ac:dyDescent="0.3">
      <c r="A20206" s="2">
        <f>ROW()</f>
        <v>20206</v>
      </c>
      <c r="E20206" s="50"/>
    </row>
    <row r="20207" spans="1:5" ht="14.4" x14ac:dyDescent="0.3">
      <c r="A20207" s="2">
        <f>ROW()</f>
        <v>20207</v>
      </c>
      <c r="E20207" s="50"/>
    </row>
    <row r="20208" spans="1:5" ht="14.4" x14ac:dyDescent="0.3">
      <c r="A20208" s="2">
        <f>ROW()</f>
        <v>20208</v>
      </c>
      <c r="E20208" s="50"/>
    </row>
    <row r="20209" spans="1:5" ht="14.4" x14ac:dyDescent="0.3">
      <c r="A20209" s="2">
        <f>ROW()</f>
        <v>20209</v>
      </c>
      <c r="E20209" s="50"/>
    </row>
    <row r="20210" spans="1:5" ht="14.4" x14ac:dyDescent="0.3">
      <c r="A20210" s="2">
        <f>ROW()</f>
        <v>20210</v>
      </c>
      <c r="E20210" s="50"/>
    </row>
    <row r="20211" spans="1:5" ht="14.4" x14ac:dyDescent="0.3">
      <c r="A20211" s="2">
        <f>ROW()</f>
        <v>20211</v>
      </c>
      <c r="E20211" s="50"/>
    </row>
    <row r="20212" spans="1:5" ht="14.4" x14ac:dyDescent="0.3">
      <c r="A20212" s="2">
        <f>ROW()</f>
        <v>20212</v>
      </c>
      <c r="E20212" s="50"/>
    </row>
    <row r="20213" spans="1:5" ht="14.4" x14ac:dyDescent="0.3">
      <c r="A20213" s="2">
        <f>ROW()</f>
        <v>20213</v>
      </c>
      <c r="E20213" s="50"/>
    </row>
    <row r="20214" spans="1:5" ht="14.4" x14ac:dyDescent="0.3">
      <c r="A20214" s="2">
        <f>ROW()</f>
        <v>20214</v>
      </c>
      <c r="E20214" s="50"/>
    </row>
    <row r="20215" spans="1:5" ht="14.4" x14ac:dyDescent="0.3">
      <c r="A20215" s="2">
        <f>ROW()</f>
        <v>20215</v>
      </c>
      <c r="E20215" s="50"/>
    </row>
    <row r="20216" spans="1:5" ht="14.4" x14ac:dyDescent="0.3">
      <c r="A20216" s="2">
        <f>ROW()</f>
        <v>20216</v>
      </c>
      <c r="E20216" s="50"/>
    </row>
    <row r="20217" spans="1:5" ht="14.4" x14ac:dyDescent="0.3">
      <c r="A20217" s="2">
        <f>ROW()</f>
        <v>20217</v>
      </c>
      <c r="E20217" s="50"/>
    </row>
    <row r="20218" spans="1:5" ht="14.4" x14ac:dyDescent="0.3">
      <c r="A20218" s="2">
        <f>ROW()</f>
        <v>20218</v>
      </c>
      <c r="E20218" s="50"/>
    </row>
    <row r="20219" spans="1:5" ht="14.4" x14ac:dyDescent="0.3">
      <c r="A20219" s="2">
        <f>ROW()</f>
        <v>20219</v>
      </c>
      <c r="E20219" s="50"/>
    </row>
    <row r="20220" spans="1:5" ht="14.4" x14ac:dyDescent="0.3">
      <c r="A20220" s="2">
        <f>ROW()</f>
        <v>20220</v>
      </c>
      <c r="E20220" s="50"/>
    </row>
    <row r="20221" spans="1:5" ht="14.4" x14ac:dyDescent="0.3">
      <c r="A20221" s="2">
        <f>ROW()</f>
        <v>20221</v>
      </c>
      <c r="E20221" s="50"/>
    </row>
    <row r="20222" spans="1:5" ht="14.4" x14ac:dyDescent="0.3">
      <c r="A20222" s="2">
        <f>ROW()</f>
        <v>20222</v>
      </c>
      <c r="E20222" s="50"/>
    </row>
    <row r="20223" spans="1:5" ht="14.4" x14ac:dyDescent="0.3">
      <c r="A20223" s="2">
        <f>ROW()</f>
        <v>20223</v>
      </c>
      <c r="E20223" s="50"/>
    </row>
    <row r="20224" spans="1:5" ht="14.4" x14ac:dyDescent="0.3">
      <c r="A20224" s="2">
        <f>ROW()</f>
        <v>20224</v>
      </c>
      <c r="E20224" s="50"/>
    </row>
    <row r="20225" spans="1:5" ht="14.4" x14ac:dyDescent="0.3">
      <c r="A20225" s="2">
        <f>ROW()</f>
        <v>20225</v>
      </c>
      <c r="E20225" s="50"/>
    </row>
    <row r="20226" spans="1:5" ht="14.4" x14ac:dyDescent="0.3">
      <c r="A20226" s="2">
        <f>ROW()</f>
        <v>20226</v>
      </c>
      <c r="E20226" s="50"/>
    </row>
    <row r="20227" spans="1:5" ht="14.4" x14ac:dyDescent="0.3">
      <c r="A20227" s="2">
        <f>ROW()</f>
        <v>20227</v>
      </c>
      <c r="E20227" s="50"/>
    </row>
    <row r="20228" spans="1:5" ht="14.4" x14ac:dyDescent="0.3">
      <c r="A20228" s="2">
        <f>ROW()</f>
        <v>20228</v>
      </c>
      <c r="E20228" s="50"/>
    </row>
    <row r="20229" spans="1:5" ht="14.4" x14ac:dyDescent="0.3">
      <c r="A20229" s="2">
        <f>ROW()</f>
        <v>20229</v>
      </c>
      <c r="E20229" s="50"/>
    </row>
    <row r="20230" spans="1:5" ht="14.4" x14ac:dyDescent="0.3">
      <c r="A20230" s="2">
        <f>ROW()</f>
        <v>20230</v>
      </c>
      <c r="E20230" s="50"/>
    </row>
    <row r="20231" spans="1:5" ht="14.4" x14ac:dyDescent="0.3">
      <c r="A20231" s="2">
        <f>ROW()</f>
        <v>20231</v>
      </c>
      <c r="E20231" s="50"/>
    </row>
    <row r="20232" spans="1:5" ht="14.4" x14ac:dyDescent="0.3">
      <c r="A20232" s="2">
        <f>ROW()</f>
        <v>20232</v>
      </c>
      <c r="E20232" s="50"/>
    </row>
    <row r="20233" spans="1:5" ht="14.4" x14ac:dyDescent="0.3">
      <c r="A20233" s="2">
        <f>ROW()</f>
        <v>20233</v>
      </c>
      <c r="E20233" s="50"/>
    </row>
    <row r="20234" spans="1:5" ht="14.4" x14ac:dyDescent="0.3">
      <c r="A20234" s="2">
        <f>ROW()</f>
        <v>20234</v>
      </c>
      <c r="E20234" s="50"/>
    </row>
    <row r="20235" spans="1:5" ht="14.4" x14ac:dyDescent="0.3">
      <c r="A20235" s="2">
        <f>ROW()</f>
        <v>20235</v>
      </c>
      <c r="E20235" s="50"/>
    </row>
    <row r="20236" spans="1:5" ht="14.4" x14ac:dyDescent="0.3">
      <c r="A20236" s="2">
        <f>ROW()</f>
        <v>20236</v>
      </c>
      <c r="E20236" s="50"/>
    </row>
    <row r="20237" spans="1:5" ht="14.4" x14ac:dyDescent="0.3">
      <c r="A20237" s="2">
        <f>ROW()</f>
        <v>20237</v>
      </c>
      <c r="E20237" s="50"/>
    </row>
    <row r="20238" spans="1:5" ht="14.4" x14ac:dyDescent="0.3">
      <c r="A20238" s="2">
        <f>ROW()</f>
        <v>20238</v>
      </c>
      <c r="E20238" s="50"/>
    </row>
    <row r="20239" spans="1:5" ht="14.4" x14ac:dyDescent="0.3">
      <c r="A20239" s="2">
        <f>ROW()</f>
        <v>20239</v>
      </c>
      <c r="E20239" s="50"/>
    </row>
    <row r="20240" spans="1:5" ht="14.4" x14ac:dyDescent="0.3">
      <c r="A20240" s="2">
        <f>ROW()</f>
        <v>20240</v>
      </c>
      <c r="E20240" s="50"/>
    </row>
    <row r="20241" spans="1:5" ht="14.4" x14ac:dyDescent="0.3">
      <c r="A20241" s="2">
        <f>ROW()</f>
        <v>20241</v>
      </c>
      <c r="E20241" s="50"/>
    </row>
    <row r="20242" spans="1:5" ht="14.4" x14ac:dyDescent="0.3">
      <c r="A20242" s="2">
        <f>ROW()</f>
        <v>20242</v>
      </c>
      <c r="E20242" s="50"/>
    </row>
    <row r="20243" spans="1:5" ht="14.4" x14ac:dyDescent="0.3">
      <c r="A20243" s="2">
        <f>ROW()</f>
        <v>20243</v>
      </c>
      <c r="E20243" s="50"/>
    </row>
    <row r="20244" spans="1:5" ht="14.4" x14ac:dyDescent="0.3">
      <c r="A20244" s="2">
        <f>ROW()</f>
        <v>20244</v>
      </c>
      <c r="E20244" s="50"/>
    </row>
    <row r="20245" spans="1:5" ht="14.4" x14ac:dyDescent="0.3">
      <c r="A20245" s="2">
        <f>ROW()</f>
        <v>20245</v>
      </c>
      <c r="E20245" s="50"/>
    </row>
    <row r="20246" spans="1:5" ht="14.4" x14ac:dyDescent="0.3">
      <c r="A20246" s="2">
        <f>ROW()</f>
        <v>20246</v>
      </c>
      <c r="E20246" s="50"/>
    </row>
    <row r="20247" spans="1:5" ht="14.4" x14ac:dyDescent="0.3">
      <c r="A20247" s="2">
        <f>ROW()</f>
        <v>20247</v>
      </c>
      <c r="E20247" s="50"/>
    </row>
    <row r="20248" spans="1:5" ht="14.4" x14ac:dyDescent="0.3">
      <c r="A20248" s="2">
        <f>ROW()</f>
        <v>20248</v>
      </c>
      <c r="E20248" s="50"/>
    </row>
    <row r="20249" spans="1:5" ht="14.4" x14ac:dyDescent="0.3">
      <c r="A20249" s="2">
        <f>ROW()</f>
        <v>20249</v>
      </c>
      <c r="E20249" s="50"/>
    </row>
    <row r="20250" spans="1:5" ht="14.4" x14ac:dyDescent="0.3">
      <c r="A20250" s="2">
        <f>ROW()</f>
        <v>20250</v>
      </c>
      <c r="E20250" s="50"/>
    </row>
    <row r="20251" spans="1:5" ht="14.4" x14ac:dyDescent="0.3">
      <c r="A20251" s="2">
        <f>ROW()</f>
        <v>20251</v>
      </c>
      <c r="E20251" s="50"/>
    </row>
    <row r="20252" spans="1:5" ht="14.4" x14ac:dyDescent="0.3">
      <c r="A20252" s="2">
        <f>ROW()</f>
        <v>20252</v>
      </c>
      <c r="E20252" s="50"/>
    </row>
    <row r="20253" spans="1:5" ht="14.4" x14ac:dyDescent="0.3">
      <c r="A20253" s="2">
        <f>ROW()</f>
        <v>20253</v>
      </c>
      <c r="E20253" s="50"/>
    </row>
    <row r="20254" spans="1:5" ht="14.4" x14ac:dyDescent="0.3">
      <c r="A20254" s="2">
        <f>ROW()</f>
        <v>20254</v>
      </c>
      <c r="E20254" s="50"/>
    </row>
    <row r="20255" spans="1:5" ht="14.4" x14ac:dyDescent="0.3">
      <c r="A20255" s="2">
        <f>ROW()</f>
        <v>20255</v>
      </c>
      <c r="E20255" s="50"/>
    </row>
    <row r="20256" spans="1:5" ht="14.4" x14ac:dyDescent="0.3">
      <c r="A20256" s="2">
        <f>ROW()</f>
        <v>20256</v>
      </c>
      <c r="E20256" s="50"/>
    </row>
    <row r="20257" spans="1:5" ht="14.4" x14ac:dyDescent="0.3">
      <c r="A20257" s="2">
        <f>ROW()</f>
        <v>20257</v>
      </c>
      <c r="E20257" s="50"/>
    </row>
    <row r="20258" spans="1:5" ht="14.4" x14ac:dyDescent="0.3">
      <c r="A20258" s="2">
        <f>ROW()</f>
        <v>20258</v>
      </c>
      <c r="E20258" s="50"/>
    </row>
    <row r="20259" spans="1:5" ht="14.4" x14ac:dyDescent="0.3">
      <c r="A20259" s="2">
        <f>ROW()</f>
        <v>20259</v>
      </c>
      <c r="E20259" s="50"/>
    </row>
    <row r="20260" spans="1:5" ht="14.4" x14ac:dyDescent="0.3">
      <c r="A20260" s="2">
        <f>ROW()</f>
        <v>20260</v>
      </c>
      <c r="E20260" s="50"/>
    </row>
    <row r="20261" spans="1:5" ht="14.4" x14ac:dyDescent="0.3">
      <c r="A20261" s="2">
        <f>ROW()</f>
        <v>20261</v>
      </c>
      <c r="E20261" s="50"/>
    </row>
    <row r="20262" spans="1:5" ht="14.4" x14ac:dyDescent="0.3">
      <c r="A20262" s="2">
        <f>ROW()</f>
        <v>20262</v>
      </c>
      <c r="E20262" s="50"/>
    </row>
    <row r="20263" spans="1:5" ht="14.4" x14ac:dyDescent="0.3">
      <c r="A20263" s="2">
        <f>ROW()</f>
        <v>20263</v>
      </c>
      <c r="E20263" s="50"/>
    </row>
    <row r="20264" spans="1:5" ht="14.4" x14ac:dyDescent="0.3">
      <c r="A20264" s="2">
        <f>ROW()</f>
        <v>20264</v>
      </c>
      <c r="E20264" s="50"/>
    </row>
  </sheetData>
  <sheetProtection sheet="1" objects="1" scenarios="1"/>
  <mergeCells count="15">
    <mergeCell ref="I21:L21"/>
    <mergeCell ref="I42:J42"/>
    <mergeCell ref="I9:J9"/>
    <mergeCell ref="N9:O9"/>
    <mergeCell ref="P9:Q9"/>
    <mergeCell ref="R9:S9"/>
    <mergeCell ref="N10:Q10"/>
    <mergeCell ref="R10:S10"/>
    <mergeCell ref="N38:P39"/>
    <mergeCell ref="Q38:Q39"/>
    <mergeCell ref="BK10:BL10"/>
    <mergeCell ref="N34:P35"/>
    <mergeCell ref="Q34:Q35"/>
    <mergeCell ref="N36:P37"/>
    <mergeCell ref="Q36:Q37"/>
  </mergeCells>
  <conditionalFormatting sqref="Q34:Q39">
    <cfRule type="containsText" dxfId="0" priority="1" operator="containsText" text="BAD">
      <formula>NOT(ISERROR(SEARCH("BAD",Q34)))</formula>
    </cfRule>
  </conditionalFormatting>
  <dataValidations count="1">
    <dataValidation type="list" allowBlank="1" showInputMessage="1" showErrorMessage="1" sqref="R10:S10">
      <formula1>$AF$12:$AF$13</formula1>
    </dataValidation>
  </dataValidations>
  <pageMargins left="0.75" right="0.75" top="1" bottom="1" header="0.5" footer="0.5"/>
  <pageSetup orientation="portrait" horizontalDpi="300" verticalDpi="3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Descriptive Stats</vt:lpstr>
      <vt:lpstr>'Descriptive Stats'!Data</vt:lpstr>
    </vt:vector>
  </TitlesOfParts>
  <Manager/>
  <Company>BYU Idaho University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Danae Romrell</dc:creator>
  <cp:keywords/>
  <dc:description/>
  <cp:lastModifiedBy>Harmon, Kenneth</cp:lastModifiedBy>
  <cp:revision/>
  <dcterms:created xsi:type="dcterms:W3CDTF">2010-11-17T19:58:48Z</dcterms:created>
  <dcterms:modified xsi:type="dcterms:W3CDTF">2018-05-14T16:27:06Z</dcterms:modified>
  <cp:category/>
  <cp:contentStatus/>
</cp:coreProperties>
</file>